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INFORME_RENOVABLE\INFORME_2022-05\"/>
    </mc:Choice>
  </mc:AlternateContent>
  <bookViews>
    <workbookView xWindow="0" yWindow="0" windowWidth="21600" windowHeight="8400" tabRatio="843"/>
  </bookViews>
  <sheets>
    <sheet name="LISTADO GUH" sheetId="2" r:id="rId1"/>
    <sheet name="GU MEM CON IGUAL CUIT" sheetId="17" r:id="rId2"/>
    <sheet name="CONTRATOS MATER" sheetId="22" r:id="rId3"/>
    <sheet name="COMPRAS CONJ - FISICOS" sheetId="3" r:id="rId4"/>
    <sheet name="COMPRAS CONJ - PRECIOS" sheetId="5" r:id="rId5"/>
    <sheet name="COMPRAS CONJ - ECONOMICOS" sheetId="43" r:id="rId6"/>
    <sheet name="COMPRAS CONJ - FACTORES" sheetId="6" r:id="rId7"/>
    <sheet name="RENOVABLE MENSUAL" sheetId="4" r:id="rId8"/>
    <sheet name="ANEXO 3.1" sheetId="56" r:id="rId9"/>
    <sheet name="ANEXO 3.2" sheetId="57" r:id="rId10"/>
    <sheet name="SOLICITUDES PRIORIDAD DESP." sheetId="7" r:id="rId11"/>
    <sheet name="PRIORIDAD DESP. ASIGNADA" sheetId="9" r:id="rId12"/>
  </sheets>
  <definedNames>
    <definedName name="_xlnm._FilterDatabase" localSheetId="5" hidden="1">'COMPRAS CONJ - ECONOMICOS'!$A$14:$CA$14</definedName>
    <definedName name="_xlnm._FilterDatabase" localSheetId="6" hidden="1">'COMPRAS CONJ - FACTORES'!$A$14:$CA$171</definedName>
    <definedName name="_xlnm._FilterDatabase" localSheetId="3" hidden="1">'COMPRAS CONJ - FISICOS'!$A$14:$CA$171</definedName>
    <definedName name="_xlnm._FilterDatabase" localSheetId="4" hidden="1">'COMPRAS CONJ - PRECIOS'!$A$14:$CA$171</definedName>
    <definedName name="_xlnm._FilterDatabase" localSheetId="2" hidden="1">'CONTRATOS MATER'!$A$10:$H$10</definedName>
    <definedName name="_xlnm._FilterDatabase" localSheetId="1" hidden="1">'GU MEM CON IGUAL CUIT'!$A$10:$G$1576</definedName>
    <definedName name="_xlnm._FilterDatabase" localSheetId="0" hidden="1">'LISTADO GUH'!$A$10:$I$10</definedName>
    <definedName name="_xlnm._FilterDatabase" localSheetId="11" hidden="1">'PRIORIDAD DESP. ASIGNADA'!$B$2:$N$53</definedName>
    <definedName name="_xlnm._FilterDatabase" localSheetId="7" hidden="1">'RENOVABLE MENSUAL'!$A$14:$J$12301</definedName>
    <definedName name="_xlnm._FilterDatabase" localSheetId="10" hidden="1">'SOLICITUDES PRIORIDAD DESP.'!$A$10:$G$54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9" i="57" l="1"/>
  <c r="G239" i="57"/>
  <c r="H239" i="56"/>
  <c r="G239" i="56"/>
  <c r="F53" i="9" l="1"/>
  <c r="E53" i="9"/>
  <c r="BU174" i="5" l="1"/>
  <c r="BV174" i="5" s="1"/>
  <c r="BT174" i="5"/>
  <c r="BT174" i="43" s="1"/>
  <c r="BS174" i="5"/>
  <c r="BR174" i="5"/>
  <c r="BQ174" i="5"/>
  <c r="BQ174" i="43" s="1"/>
  <c r="BP174" i="5"/>
  <c r="BP174" i="43" s="1"/>
  <c r="BO174" i="5"/>
  <c r="BN174" i="5"/>
  <c r="BM174" i="5"/>
  <c r="BM174" i="43" s="1"/>
  <c r="BL174" i="5"/>
  <c r="BL174" i="43" s="1"/>
  <c r="BK174" i="5"/>
  <c r="BJ174" i="5"/>
  <c r="BI174" i="5"/>
  <c r="BI174" i="43" s="1"/>
  <c r="BS174" i="43"/>
  <c r="BR174" i="43"/>
  <c r="BO174" i="43"/>
  <c r="BN174" i="43"/>
  <c r="BK174" i="43"/>
  <c r="BJ174" i="43"/>
  <c r="BW174" i="5" l="1"/>
  <c r="BV174" i="43"/>
  <c r="BU174" i="43"/>
  <c r="O10" i="4" a="1"/>
  <c r="O10" i="4" s="1"/>
  <c r="O7" i="4" a="1"/>
  <c r="O7" i="4" s="1"/>
  <c r="O6" i="4" a="1"/>
  <c r="O6" i="4" s="1"/>
  <c r="O5" i="4" a="1"/>
  <c r="O5" i="4" s="1"/>
  <c r="O4" i="4" a="1"/>
  <c r="O4" i="4" s="1"/>
  <c r="O3" i="4" a="1"/>
  <c r="O3" i="4" s="1"/>
  <c r="O2" i="4" a="1"/>
  <c r="O2" i="4" s="1"/>
  <c r="BX174" i="5" l="1"/>
  <c r="BW174" i="43"/>
  <c r="O8" i="4"/>
  <c r="O12" i="4" s="1"/>
  <c r="F65" i="9"/>
  <c r="F59" i="9"/>
  <c r="BY174" i="5" l="1"/>
  <c r="BX174" i="43"/>
  <c r="BP173" i="5"/>
  <c r="BP173" i="43" s="1"/>
  <c r="BO173" i="5"/>
  <c r="BO173" i="43" s="1"/>
  <c r="BN173" i="5"/>
  <c r="BN173" i="43" s="1"/>
  <c r="BM173" i="5"/>
  <c r="BM173" i="43" s="1"/>
  <c r="BL173" i="5"/>
  <c r="BL173" i="43" s="1"/>
  <c r="BK173" i="5"/>
  <c r="BK173" i="43" s="1"/>
  <c r="BJ173" i="5"/>
  <c r="BJ173" i="43" s="1"/>
  <c r="BI173" i="5"/>
  <c r="BI173" i="43" s="1"/>
  <c r="BZ174" i="5" l="1"/>
  <c r="BY174" i="43"/>
  <c r="I9601" i="4"/>
  <c r="I9528" i="4"/>
  <c r="I9489" i="4"/>
  <c r="I9487" i="4"/>
  <c r="I8969" i="4"/>
  <c r="I8950" i="4"/>
  <c r="CA174" i="5" l="1"/>
  <c r="CA174" i="43" s="1"/>
  <c r="BZ174" i="43"/>
  <c r="E85" i="9" l="1"/>
  <c r="BU173" i="43" l="1"/>
  <c r="BU173" i="5"/>
  <c r="BV173" i="5" s="1"/>
  <c r="BT173" i="5"/>
  <c r="BT173" i="43" s="1"/>
  <c r="BS173" i="5"/>
  <c r="BS173" i="43" s="1"/>
  <c r="BR173" i="5"/>
  <c r="BR173" i="43" s="1"/>
  <c r="BQ173" i="5"/>
  <c r="BQ173" i="43" s="1"/>
  <c r="BV173" i="43" l="1"/>
  <c r="BW173" i="5"/>
  <c r="N10" i="4" a="1"/>
  <c r="N10" i="4" s="1"/>
  <c r="N7" i="4" a="1"/>
  <c r="N7" i="4" s="1"/>
  <c r="N6" i="4" a="1"/>
  <c r="N6" i="4" s="1"/>
  <c r="N5" i="4" a="1"/>
  <c r="N5" i="4" s="1"/>
  <c r="N4" i="4" a="1"/>
  <c r="N4" i="4" s="1"/>
  <c r="N3" i="4" a="1"/>
  <c r="N3" i="4" s="1"/>
  <c r="N2" i="4" a="1"/>
  <c r="N2" i="4" s="1"/>
  <c r="M10" i="4" a="1"/>
  <c r="M10" i="4" s="1"/>
  <c r="M7" i="4" a="1"/>
  <c r="M7" i="4" s="1"/>
  <c r="M6" i="4" a="1"/>
  <c r="M6" i="4" s="1"/>
  <c r="M5" i="4" a="1"/>
  <c r="M5" i="4" s="1"/>
  <c r="M4" i="4" a="1"/>
  <c r="M4" i="4" s="1"/>
  <c r="M3" i="4" a="1"/>
  <c r="M3" i="4" s="1"/>
  <c r="M2" i="4" a="1"/>
  <c r="M2" i="4" s="1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BH171" i="5"/>
  <c r="BG171" i="5"/>
  <c r="BF171" i="5"/>
  <c r="BE171" i="5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G169" i="5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CA171" i="5"/>
  <c r="CA170" i="5"/>
  <c r="CA169" i="5"/>
  <c r="CA168" i="5"/>
  <c r="CA167" i="5"/>
  <c r="CA166" i="5"/>
  <c r="CA165" i="5"/>
  <c r="CA164" i="5"/>
  <c r="CA162" i="5"/>
  <c r="CA161" i="5"/>
  <c r="CA160" i="5"/>
  <c r="CA159" i="5"/>
  <c r="CA158" i="5"/>
  <c r="CA157" i="5"/>
  <c r="CA156" i="5"/>
  <c r="CA155" i="5"/>
  <c r="CA154" i="5"/>
  <c r="CA153" i="5"/>
  <c r="CA152" i="5"/>
  <c r="CA151" i="5"/>
  <c r="CA150" i="5"/>
  <c r="CA149" i="5"/>
  <c r="CA148" i="5"/>
  <c r="CA147" i="5"/>
  <c r="CA146" i="5"/>
  <c r="CA145" i="5"/>
  <c r="CA144" i="5"/>
  <c r="CA143" i="5"/>
  <c r="CA142" i="5"/>
  <c r="CA141" i="5"/>
  <c r="CA140" i="5"/>
  <c r="CA139" i="5"/>
  <c r="CA138" i="5"/>
  <c r="CA137" i="5"/>
  <c r="CA136" i="5"/>
  <c r="CA135" i="5"/>
  <c r="CA134" i="5"/>
  <c r="CA133" i="5"/>
  <c r="CA132" i="5"/>
  <c r="CA131" i="5"/>
  <c r="CA130" i="5"/>
  <c r="CA129" i="5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63" i="5"/>
  <c r="BX173" i="5" l="1"/>
  <c r="BW173" i="43"/>
  <c r="N8" i="4"/>
  <c r="N12" i="4" s="1"/>
  <c r="BY173" i="5" l="1"/>
  <c r="BX173" i="43"/>
  <c r="CA3" i="43"/>
  <c r="BZ3" i="43"/>
  <c r="BY3" i="43"/>
  <c r="BX3" i="43"/>
  <c r="BW3" i="43"/>
  <c r="BV3" i="43"/>
  <c r="BU3" i="43"/>
  <c r="BT3" i="43"/>
  <c r="BS3" i="43"/>
  <c r="BR3" i="43"/>
  <c r="BQ3" i="43"/>
  <c r="BP3" i="43"/>
  <c r="BO3" i="43"/>
  <c r="BN3" i="43"/>
  <c r="BM3" i="43"/>
  <c r="BL3" i="43"/>
  <c r="BK3" i="43"/>
  <c r="BJ3" i="43"/>
  <c r="BI3" i="43"/>
  <c r="BH3" i="43"/>
  <c r="BG3" i="43"/>
  <c r="BF3" i="43"/>
  <c r="BE3" i="43"/>
  <c r="BD3" i="43"/>
  <c r="BC3" i="43"/>
  <c r="BB3" i="43"/>
  <c r="BA3" i="43"/>
  <c r="AZ3" i="43"/>
  <c r="AY3" i="43"/>
  <c r="AX3" i="43"/>
  <c r="AW3" i="43"/>
  <c r="AV3" i="43"/>
  <c r="AU3" i="43"/>
  <c r="AT3" i="43"/>
  <c r="AS3" i="43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BZ173" i="5" l="1"/>
  <c r="BY173" i="43"/>
  <c r="M8" i="4"/>
  <c r="M12" i="4" s="1"/>
  <c r="CA173" i="5" l="1"/>
  <c r="CA173" i="43" s="1"/>
  <c r="BZ173" i="43"/>
  <c r="G4" i="2"/>
  <c r="E4" i="2"/>
  <c r="F4" i="2" s="1"/>
  <c r="J10" i="4" l="1" a="1"/>
  <c r="J10" i="4" s="1"/>
  <c r="I10" i="4" a="1"/>
  <c r="I10" i="4" s="1"/>
  <c r="H10" i="4" a="1"/>
  <c r="H10" i="4" s="1"/>
  <c r="G10" i="4" a="1"/>
  <c r="G10" i="4" s="1"/>
  <c r="F10" i="4" a="1"/>
  <c r="F10" i="4" s="1"/>
  <c r="E10" i="4" a="1"/>
  <c r="E10" i="4" s="1"/>
  <c r="D10" i="4" a="1"/>
  <c r="D10" i="4" s="1"/>
  <c r="J7" i="4" a="1"/>
  <c r="J7" i="4" s="1"/>
  <c r="I7" i="4" a="1"/>
  <c r="I7" i="4" s="1"/>
  <c r="H7" i="4" a="1"/>
  <c r="H7" i="4" s="1"/>
  <c r="G7" i="4" a="1"/>
  <c r="G7" i="4" s="1"/>
  <c r="F7" i="4" a="1"/>
  <c r="F7" i="4" s="1"/>
  <c r="E7" i="4" a="1"/>
  <c r="E7" i="4" s="1"/>
  <c r="D7" i="4" a="1"/>
  <c r="D7" i="4" s="1"/>
  <c r="J6" i="4" a="1"/>
  <c r="J6" i="4" s="1"/>
  <c r="I6" i="4" a="1"/>
  <c r="I6" i="4" s="1"/>
  <c r="H6" i="4" a="1"/>
  <c r="H6" i="4" s="1"/>
  <c r="G6" i="4" a="1"/>
  <c r="G6" i="4" s="1"/>
  <c r="F6" i="4" a="1"/>
  <c r="F6" i="4" s="1"/>
  <c r="E6" i="4" a="1"/>
  <c r="E6" i="4" s="1"/>
  <c r="D6" i="4" a="1"/>
  <c r="D6" i="4" s="1"/>
  <c r="J5" i="4" a="1"/>
  <c r="J5" i="4" s="1"/>
  <c r="I5" i="4" a="1"/>
  <c r="I5" i="4" s="1"/>
  <c r="H5" i="4" a="1"/>
  <c r="H5" i="4" s="1"/>
  <c r="G5" i="4" a="1"/>
  <c r="G5" i="4" s="1"/>
  <c r="F5" i="4" a="1"/>
  <c r="F5" i="4" s="1"/>
  <c r="E5" i="4" a="1"/>
  <c r="E5" i="4" s="1"/>
  <c r="D5" i="4" a="1"/>
  <c r="D5" i="4" s="1"/>
  <c r="J4" i="4" a="1"/>
  <c r="J4" i="4" s="1"/>
  <c r="I4" i="4" a="1"/>
  <c r="I4" i="4" s="1"/>
  <c r="H4" i="4" a="1"/>
  <c r="H4" i="4" s="1"/>
  <c r="G4" i="4" a="1"/>
  <c r="G4" i="4" s="1"/>
  <c r="F4" i="4" a="1"/>
  <c r="F4" i="4" s="1"/>
  <c r="E4" i="4" a="1"/>
  <c r="E4" i="4" s="1"/>
  <c r="D4" i="4" a="1"/>
  <c r="D4" i="4" s="1"/>
  <c r="J3" i="4" a="1"/>
  <c r="J3" i="4" s="1"/>
  <c r="I3" i="4" a="1"/>
  <c r="I3" i="4" s="1"/>
  <c r="H3" i="4" a="1"/>
  <c r="H3" i="4" s="1"/>
  <c r="G3" i="4" a="1"/>
  <c r="G3" i="4" s="1"/>
  <c r="F3" i="4" a="1"/>
  <c r="F3" i="4" s="1"/>
  <c r="E3" i="4" a="1"/>
  <c r="E3" i="4" s="1"/>
  <c r="D3" i="4" a="1"/>
  <c r="D3" i="4" s="1"/>
  <c r="J2" i="4" a="1"/>
  <c r="J2" i="4" s="1"/>
  <c r="I2" i="4" a="1"/>
  <c r="I2" i="4" s="1"/>
  <c r="H2" i="4" a="1"/>
  <c r="H2" i="4" s="1"/>
  <c r="G2" i="4" a="1"/>
  <c r="G2" i="4" s="1"/>
  <c r="F2" i="4" a="1"/>
  <c r="F2" i="4" s="1"/>
  <c r="E2" i="4" a="1"/>
  <c r="E2" i="4" s="1"/>
  <c r="D2" i="4" a="1"/>
  <c r="D2" i="4" s="1"/>
  <c r="K10" i="4" l="1" a="1"/>
  <c r="K10" i="4" s="1"/>
  <c r="L10" i="4" a="1"/>
  <c r="L10" i="4" s="1"/>
  <c r="L7" i="4" l="1" a="1"/>
  <c r="L7" i="4" s="1"/>
  <c r="L6" i="4" a="1"/>
  <c r="L6" i="4" s="1"/>
  <c r="L5" i="4" a="1"/>
  <c r="L5" i="4" s="1"/>
  <c r="L4" i="4" a="1"/>
  <c r="L4" i="4" s="1"/>
  <c r="L3" i="4" a="1"/>
  <c r="L3" i="4" s="1"/>
  <c r="L2" i="4" a="1"/>
  <c r="L2" i="4" s="1"/>
  <c r="L8" i="4" l="1"/>
  <c r="L12" i="4" s="1"/>
  <c r="S65" i="43" l="1"/>
  <c r="CA171" i="43"/>
  <c r="BZ171" i="43"/>
  <c r="BY171" i="43"/>
  <c r="BX171" i="43"/>
  <c r="BW171" i="43"/>
  <c r="BV171" i="43"/>
  <c r="BU171" i="43"/>
  <c r="BT171" i="43"/>
  <c r="BS171" i="43"/>
  <c r="BR171" i="43"/>
  <c r="BQ171" i="43"/>
  <c r="BP171" i="43"/>
  <c r="BO171" i="43"/>
  <c r="BN171" i="43"/>
  <c r="BM171" i="43"/>
  <c r="BL171" i="43"/>
  <c r="BK171" i="43"/>
  <c r="BJ171" i="43"/>
  <c r="BI171" i="43"/>
  <c r="BH171" i="43"/>
  <c r="BG171" i="43"/>
  <c r="BF171" i="43"/>
  <c r="BE171" i="43"/>
  <c r="BD171" i="43"/>
  <c r="BC171" i="43"/>
  <c r="BB171" i="43"/>
  <c r="BA171" i="43"/>
  <c r="AZ171" i="43"/>
  <c r="AY171" i="43"/>
  <c r="AX171" i="43"/>
  <c r="AW171" i="43"/>
  <c r="AV171" i="43"/>
  <c r="AU171" i="43"/>
  <c r="AT171" i="43"/>
  <c r="AS171" i="43"/>
  <c r="AR171" i="43"/>
  <c r="AQ171" i="43"/>
  <c r="AP171" i="43"/>
  <c r="AO171" i="43"/>
  <c r="AN171" i="43"/>
  <c r="AM171" i="43"/>
  <c r="AL171" i="43"/>
  <c r="AK171" i="43"/>
  <c r="AJ171" i="43"/>
  <c r="AI171" i="43"/>
  <c r="AH171" i="43"/>
  <c r="AG171" i="43"/>
  <c r="AF171" i="43"/>
  <c r="AE171" i="43"/>
  <c r="AD171" i="43"/>
  <c r="AC171" i="43"/>
  <c r="AB171" i="43"/>
  <c r="AA171" i="43"/>
  <c r="Z171" i="43"/>
  <c r="Y171" i="43"/>
  <c r="X171" i="43"/>
  <c r="W171" i="43"/>
  <c r="V171" i="43"/>
  <c r="U171" i="43"/>
  <c r="CA170" i="43"/>
  <c r="BZ170" i="43"/>
  <c r="BY170" i="43"/>
  <c r="BX170" i="43"/>
  <c r="BW170" i="43"/>
  <c r="BV170" i="43"/>
  <c r="BU170" i="43"/>
  <c r="BT170" i="43"/>
  <c r="BS170" i="43"/>
  <c r="BR170" i="43"/>
  <c r="BQ170" i="43"/>
  <c r="BP170" i="43"/>
  <c r="BO170" i="43"/>
  <c r="BN170" i="43"/>
  <c r="BM170" i="43"/>
  <c r="BL170" i="43"/>
  <c r="BK170" i="43"/>
  <c r="BJ170" i="43"/>
  <c r="BI170" i="43"/>
  <c r="BH170" i="43"/>
  <c r="BG170" i="43"/>
  <c r="BF170" i="43"/>
  <c r="BE170" i="43"/>
  <c r="BD170" i="43"/>
  <c r="BC170" i="43"/>
  <c r="BB170" i="43"/>
  <c r="BA170" i="43"/>
  <c r="AZ170" i="43"/>
  <c r="AY170" i="43"/>
  <c r="AX170" i="43"/>
  <c r="AW170" i="43"/>
  <c r="AV170" i="43"/>
  <c r="AU170" i="43"/>
  <c r="AT170" i="43"/>
  <c r="AS170" i="43"/>
  <c r="AR170" i="43"/>
  <c r="AQ170" i="43"/>
  <c r="AP170" i="43"/>
  <c r="AO170" i="43"/>
  <c r="AN170" i="43"/>
  <c r="AM170" i="43"/>
  <c r="AL170" i="43"/>
  <c r="AK170" i="43"/>
  <c r="AJ170" i="43"/>
  <c r="AI170" i="43"/>
  <c r="AH170" i="43"/>
  <c r="AG170" i="43"/>
  <c r="AF170" i="43"/>
  <c r="AE170" i="43"/>
  <c r="AD170" i="43"/>
  <c r="AC170" i="43"/>
  <c r="AB170" i="43"/>
  <c r="AA170" i="43"/>
  <c r="Z170" i="43"/>
  <c r="Y170" i="43"/>
  <c r="X170" i="43"/>
  <c r="W170" i="43"/>
  <c r="V170" i="43"/>
  <c r="U170" i="43"/>
  <c r="CA169" i="43"/>
  <c r="BZ169" i="43"/>
  <c r="BY169" i="43"/>
  <c r="BX169" i="43"/>
  <c r="BW169" i="43"/>
  <c r="BV169" i="43"/>
  <c r="BU169" i="43"/>
  <c r="BT169" i="43"/>
  <c r="BS169" i="43"/>
  <c r="BR169" i="43"/>
  <c r="BQ169" i="43"/>
  <c r="BP169" i="43"/>
  <c r="BO169" i="43"/>
  <c r="BN169" i="43"/>
  <c r="BM169" i="43"/>
  <c r="BL169" i="43"/>
  <c r="BK169" i="43"/>
  <c r="BJ169" i="43"/>
  <c r="BI169" i="43"/>
  <c r="BH169" i="43"/>
  <c r="BG169" i="43"/>
  <c r="BF169" i="43"/>
  <c r="BE169" i="43"/>
  <c r="BD169" i="43"/>
  <c r="BC169" i="43"/>
  <c r="BB169" i="43"/>
  <c r="BA169" i="43"/>
  <c r="AZ169" i="43"/>
  <c r="AY169" i="43"/>
  <c r="AX169" i="43"/>
  <c r="AW169" i="43"/>
  <c r="AV169" i="43"/>
  <c r="AU169" i="43"/>
  <c r="AT169" i="43"/>
  <c r="AS169" i="43"/>
  <c r="AR169" i="43"/>
  <c r="AQ169" i="43"/>
  <c r="AP169" i="43"/>
  <c r="AO169" i="43"/>
  <c r="AN169" i="43"/>
  <c r="AM169" i="43"/>
  <c r="AL169" i="43"/>
  <c r="AK169" i="43"/>
  <c r="AJ169" i="43"/>
  <c r="AI169" i="43"/>
  <c r="AH169" i="43"/>
  <c r="AG169" i="43"/>
  <c r="AF169" i="43"/>
  <c r="AE169" i="43"/>
  <c r="AD169" i="43"/>
  <c r="AC169" i="43"/>
  <c r="AB169" i="43"/>
  <c r="AA169" i="43"/>
  <c r="Z169" i="43"/>
  <c r="Y169" i="43"/>
  <c r="X169" i="43"/>
  <c r="W169" i="43"/>
  <c r="V169" i="43"/>
  <c r="U169" i="43"/>
  <c r="CA168" i="43"/>
  <c r="BZ168" i="43"/>
  <c r="BY168" i="43"/>
  <c r="BX168" i="43"/>
  <c r="BW168" i="43"/>
  <c r="BV168" i="43"/>
  <c r="BU168" i="43"/>
  <c r="BT168" i="43"/>
  <c r="BS168" i="43"/>
  <c r="BR168" i="43"/>
  <c r="BQ168" i="43"/>
  <c r="BP168" i="43"/>
  <c r="BO168" i="43"/>
  <c r="BN168" i="43"/>
  <c r="BM168" i="43"/>
  <c r="BL168" i="43"/>
  <c r="BK168" i="43"/>
  <c r="BJ168" i="43"/>
  <c r="BI168" i="43"/>
  <c r="BH168" i="43"/>
  <c r="BG168" i="43"/>
  <c r="BF168" i="43"/>
  <c r="BE168" i="43"/>
  <c r="BD168" i="43"/>
  <c r="BC168" i="43"/>
  <c r="BB168" i="43"/>
  <c r="BA168" i="43"/>
  <c r="AZ168" i="43"/>
  <c r="AY168" i="43"/>
  <c r="AX168" i="43"/>
  <c r="AW168" i="43"/>
  <c r="AV168" i="43"/>
  <c r="AU168" i="43"/>
  <c r="AT168" i="43"/>
  <c r="AS168" i="43"/>
  <c r="AR168" i="43"/>
  <c r="AQ168" i="43"/>
  <c r="AP168" i="43"/>
  <c r="AO168" i="43"/>
  <c r="AN168" i="43"/>
  <c r="AM168" i="43"/>
  <c r="AL168" i="43"/>
  <c r="AK168" i="43"/>
  <c r="AJ168" i="43"/>
  <c r="AI168" i="43"/>
  <c r="AH168" i="43"/>
  <c r="AG168" i="43"/>
  <c r="AF168" i="43"/>
  <c r="AE168" i="43"/>
  <c r="AD168" i="43"/>
  <c r="AC168" i="43"/>
  <c r="AB168" i="43"/>
  <c r="AA168" i="43"/>
  <c r="Z168" i="43"/>
  <c r="Y168" i="43"/>
  <c r="X168" i="43"/>
  <c r="W168" i="43"/>
  <c r="V168" i="43"/>
  <c r="U168" i="43"/>
  <c r="CA167" i="43"/>
  <c r="BZ167" i="43"/>
  <c r="BY167" i="43"/>
  <c r="BX167" i="43"/>
  <c r="BW167" i="43"/>
  <c r="BV167" i="43"/>
  <c r="BU167" i="43"/>
  <c r="BT167" i="43"/>
  <c r="BS167" i="43"/>
  <c r="BR167" i="43"/>
  <c r="BQ167" i="43"/>
  <c r="BP167" i="43"/>
  <c r="BO167" i="43"/>
  <c r="BN167" i="43"/>
  <c r="BM167" i="43"/>
  <c r="BL167" i="43"/>
  <c r="BK167" i="43"/>
  <c r="BJ167" i="43"/>
  <c r="BI167" i="43"/>
  <c r="BH167" i="43"/>
  <c r="BG167" i="43"/>
  <c r="BF167" i="43"/>
  <c r="BE167" i="43"/>
  <c r="BD167" i="43"/>
  <c r="BC167" i="43"/>
  <c r="BB167" i="43"/>
  <c r="BA167" i="43"/>
  <c r="AZ167" i="43"/>
  <c r="AY167" i="43"/>
  <c r="AX167" i="43"/>
  <c r="AW167" i="43"/>
  <c r="AV167" i="43"/>
  <c r="AU167" i="43"/>
  <c r="AT167" i="43"/>
  <c r="AS167" i="43"/>
  <c r="AR167" i="43"/>
  <c r="AQ167" i="43"/>
  <c r="AP167" i="43"/>
  <c r="AO167" i="43"/>
  <c r="AN167" i="43"/>
  <c r="AM167" i="43"/>
  <c r="AL167" i="43"/>
  <c r="AK167" i="43"/>
  <c r="AJ167" i="43"/>
  <c r="AI167" i="43"/>
  <c r="AH167" i="43"/>
  <c r="AG167" i="43"/>
  <c r="AF167" i="43"/>
  <c r="AE167" i="43"/>
  <c r="AD167" i="43"/>
  <c r="AC167" i="43"/>
  <c r="AB167" i="43"/>
  <c r="AA167" i="43"/>
  <c r="Z167" i="43"/>
  <c r="Y167" i="43"/>
  <c r="X167" i="43"/>
  <c r="W167" i="43"/>
  <c r="V167" i="43"/>
  <c r="U167" i="43"/>
  <c r="CA166" i="43"/>
  <c r="BZ166" i="43"/>
  <c r="BY166" i="43"/>
  <c r="BX166" i="43"/>
  <c r="BW166" i="43"/>
  <c r="BV166" i="43"/>
  <c r="BU166" i="43"/>
  <c r="BT166" i="43"/>
  <c r="BS166" i="43"/>
  <c r="BR166" i="43"/>
  <c r="BQ166" i="43"/>
  <c r="BP166" i="43"/>
  <c r="BO166" i="43"/>
  <c r="BN166" i="43"/>
  <c r="BM166" i="43"/>
  <c r="BL166" i="43"/>
  <c r="BK166" i="43"/>
  <c r="BJ166" i="43"/>
  <c r="BI166" i="43"/>
  <c r="BH166" i="43"/>
  <c r="BG166" i="43"/>
  <c r="BF166" i="43"/>
  <c r="BE166" i="43"/>
  <c r="BD166" i="43"/>
  <c r="BC166" i="43"/>
  <c r="BB166" i="43"/>
  <c r="BA166" i="43"/>
  <c r="AZ166" i="43"/>
  <c r="AY166" i="43"/>
  <c r="AX166" i="43"/>
  <c r="AW166" i="43"/>
  <c r="AV166" i="43"/>
  <c r="AU166" i="43"/>
  <c r="AT166" i="43"/>
  <c r="AS166" i="43"/>
  <c r="AR166" i="43"/>
  <c r="AQ166" i="43"/>
  <c r="AP166" i="43"/>
  <c r="AO166" i="43"/>
  <c r="AN166" i="43"/>
  <c r="AM166" i="43"/>
  <c r="AL166" i="43"/>
  <c r="AK166" i="43"/>
  <c r="AJ166" i="43"/>
  <c r="AI166" i="43"/>
  <c r="AH166" i="43"/>
  <c r="AG166" i="43"/>
  <c r="AF166" i="43"/>
  <c r="AE166" i="43"/>
  <c r="AD166" i="43"/>
  <c r="AC166" i="43"/>
  <c r="AB166" i="43"/>
  <c r="AA166" i="43"/>
  <c r="Z166" i="43"/>
  <c r="Y166" i="43"/>
  <c r="X166" i="43"/>
  <c r="W166" i="43"/>
  <c r="V166" i="43"/>
  <c r="U166" i="43"/>
  <c r="CA165" i="43"/>
  <c r="BZ165" i="43"/>
  <c r="BY165" i="43"/>
  <c r="BX165" i="43"/>
  <c r="BW165" i="43"/>
  <c r="BV165" i="43"/>
  <c r="BU165" i="43"/>
  <c r="BT165" i="43"/>
  <c r="BS165" i="43"/>
  <c r="BR165" i="43"/>
  <c r="BQ165" i="43"/>
  <c r="BP165" i="43"/>
  <c r="BO165" i="43"/>
  <c r="BN165" i="43"/>
  <c r="BM165" i="43"/>
  <c r="BL165" i="43"/>
  <c r="BK165" i="43"/>
  <c r="BJ165" i="43"/>
  <c r="BI165" i="43"/>
  <c r="BH165" i="43"/>
  <c r="BG165" i="43"/>
  <c r="BF165" i="43"/>
  <c r="BE165" i="43"/>
  <c r="BD165" i="43"/>
  <c r="BC165" i="43"/>
  <c r="BB165" i="43"/>
  <c r="BA165" i="43"/>
  <c r="AZ165" i="43"/>
  <c r="AY165" i="43"/>
  <c r="AX165" i="43"/>
  <c r="AW165" i="43"/>
  <c r="AV165" i="43"/>
  <c r="AU165" i="43"/>
  <c r="AT165" i="43"/>
  <c r="AS165" i="43"/>
  <c r="AR165" i="43"/>
  <c r="AQ165" i="43"/>
  <c r="AP165" i="43"/>
  <c r="AO165" i="43"/>
  <c r="AN165" i="43"/>
  <c r="AM165" i="43"/>
  <c r="AL165" i="43"/>
  <c r="AK165" i="43"/>
  <c r="AJ165" i="43"/>
  <c r="AI165" i="43"/>
  <c r="AH165" i="43"/>
  <c r="AG165" i="43"/>
  <c r="AF165" i="43"/>
  <c r="AE165" i="43"/>
  <c r="AD165" i="43"/>
  <c r="AC165" i="43"/>
  <c r="AB165" i="43"/>
  <c r="AA165" i="43"/>
  <c r="Z165" i="43"/>
  <c r="Y165" i="43"/>
  <c r="X165" i="43"/>
  <c r="W165" i="43"/>
  <c r="V165" i="43"/>
  <c r="U165" i="43"/>
  <c r="CA164" i="43"/>
  <c r="BZ164" i="43"/>
  <c r="BY164" i="43"/>
  <c r="BX164" i="43"/>
  <c r="BW164" i="43"/>
  <c r="BV164" i="43"/>
  <c r="BU164" i="43"/>
  <c r="BT164" i="43"/>
  <c r="BS164" i="43"/>
  <c r="BR164" i="43"/>
  <c r="BQ164" i="43"/>
  <c r="BP164" i="43"/>
  <c r="BO164" i="43"/>
  <c r="BN164" i="43"/>
  <c r="BM164" i="43"/>
  <c r="BL164" i="43"/>
  <c r="BK164" i="43"/>
  <c r="BJ164" i="43"/>
  <c r="BI164" i="43"/>
  <c r="BH164" i="43"/>
  <c r="BG164" i="43"/>
  <c r="BF164" i="43"/>
  <c r="BE164" i="43"/>
  <c r="BD164" i="43"/>
  <c r="BC164" i="43"/>
  <c r="BB164" i="43"/>
  <c r="BA164" i="43"/>
  <c r="AZ164" i="43"/>
  <c r="AY164" i="43"/>
  <c r="AX164" i="43"/>
  <c r="AW164" i="43"/>
  <c r="AV164" i="43"/>
  <c r="AU164" i="43"/>
  <c r="AT164" i="43"/>
  <c r="AS164" i="43"/>
  <c r="AR164" i="43"/>
  <c r="AQ164" i="43"/>
  <c r="AP164" i="43"/>
  <c r="AO164" i="43"/>
  <c r="AN164" i="43"/>
  <c r="AM164" i="43"/>
  <c r="AL164" i="43"/>
  <c r="AK164" i="43"/>
  <c r="AJ164" i="43"/>
  <c r="AI164" i="43"/>
  <c r="AH164" i="43"/>
  <c r="AG164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CA163" i="43"/>
  <c r="BZ163" i="43"/>
  <c r="BY163" i="43"/>
  <c r="BX163" i="43"/>
  <c r="BW163" i="43"/>
  <c r="BV163" i="43"/>
  <c r="BU163" i="43"/>
  <c r="BT163" i="43"/>
  <c r="BS163" i="43"/>
  <c r="BR163" i="43"/>
  <c r="BQ163" i="43"/>
  <c r="BP163" i="43"/>
  <c r="BO163" i="43"/>
  <c r="BN163" i="43"/>
  <c r="BM163" i="43"/>
  <c r="BL163" i="43"/>
  <c r="BK163" i="43"/>
  <c r="BJ163" i="43"/>
  <c r="BI163" i="43"/>
  <c r="BH163" i="43"/>
  <c r="BG163" i="43"/>
  <c r="BF163" i="43"/>
  <c r="BE163" i="43"/>
  <c r="BD163" i="43"/>
  <c r="BC163" i="43"/>
  <c r="BB163" i="43"/>
  <c r="BA163" i="43"/>
  <c r="AZ163" i="43"/>
  <c r="AY163" i="43"/>
  <c r="AX163" i="43"/>
  <c r="AW163" i="43"/>
  <c r="AV163" i="43"/>
  <c r="AU163" i="43"/>
  <c r="AT163" i="43"/>
  <c r="AS163" i="43"/>
  <c r="AR163" i="43"/>
  <c r="AQ163" i="43"/>
  <c r="AP163" i="43"/>
  <c r="AO163" i="43"/>
  <c r="AN163" i="43"/>
  <c r="AM163" i="43"/>
  <c r="AL163" i="43"/>
  <c r="AK163" i="43"/>
  <c r="AJ163" i="43"/>
  <c r="AI163" i="43"/>
  <c r="AH163" i="43"/>
  <c r="AG163" i="43"/>
  <c r="AF163" i="43"/>
  <c r="AE163" i="43"/>
  <c r="AD163" i="43"/>
  <c r="AC163" i="43"/>
  <c r="AB163" i="43"/>
  <c r="AA163" i="43"/>
  <c r="Z163" i="43"/>
  <c r="Y163" i="43"/>
  <c r="X163" i="43"/>
  <c r="W163" i="43"/>
  <c r="V163" i="43"/>
  <c r="U163" i="43"/>
  <c r="CA162" i="43"/>
  <c r="BZ162" i="43"/>
  <c r="BY162" i="43"/>
  <c r="BX162" i="43"/>
  <c r="BW162" i="43"/>
  <c r="BV162" i="43"/>
  <c r="BU162" i="43"/>
  <c r="BT162" i="43"/>
  <c r="BS162" i="43"/>
  <c r="BR162" i="43"/>
  <c r="BQ162" i="43"/>
  <c r="BP162" i="43"/>
  <c r="BO162" i="43"/>
  <c r="BN162" i="43"/>
  <c r="BM162" i="43"/>
  <c r="BL162" i="43"/>
  <c r="BK162" i="43"/>
  <c r="BJ162" i="43"/>
  <c r="BI162" i="43"/>
  <c r="BH162" i="43"/>
  <c r="BG162" i="43"/>
  <c r="BF162" i="43"/>
  <c r="BE162" i="43"/>
  <c r="BD162" i="43"/>
  <c r="BC162" i="43"/>
  <c r="BB162" i="43"/>
  <c r="BA162" i="43"/>
  <c r="AZ162" i="43"/>
  <c r="AY162" i="43"/>
  <c r="AX162" i="43"/>
  <c r="AW162" i="43"/>
  <c r="AV162" i="43"/>
  <c r="AU162" i="43"/>
  <c r="AT162" i="43"/>
  <c r="AS162" i="43"/>
  <c r="AR162" i="43"/>
  <c r="AQ162" i="43"/>
  <c r="AP162" i="43"/>
  <c r="AO162" i="43"/>
  <c r="AN162" i="43"/>
  <c r="AM162" i="43"/>
  <c r="AL162" i="43"/>
  <c r="AK162" i="43"/>
  <c r="AJ162" i="43"/>
  <c r="AI162" i="43"/>
  <c r="AH162" i="43"/>
  <c r="AG162" i="43"/>
  <c r="AF162" i="43"/>
  <c r="AE162" i="43"/>
  <c r="AD162" i="43"/>
  <c r="AC162" i="43"/>
  <c r="AB162" i="43"/>
  <c r="AA162" i="43"/>
  <c r="Z162" i="43"/>
  <c r="Y162" i="43"/>
  <c r="X162" i="43"/>
  <c r="W162" i="43"/>
  <c r="V162" i="43"/>
  <c r="U162" i="43"/>
  <c r="CA161" i="43"/>
  <c r="BZ161" i="43"/>
  <c r="BY161" i="43"/>
  <c r="BX161" i="43"/>
  <c r="BW161" i="43"/>
  <c r="BV161" i="43"/>
  <c r="BU161" i="43"/>
  <c r="BT161" i="43"/>
  <c r="BS161" i="43"/>
  <c r="BR161" i="43"/>
  <c r="BQ161" i="43"/>
  <c r="BP161" i="43"/>
  <c r="BO161" i="43"/>
  <c r="BN161" i="43"/>
  <c r="BM161" i="43"/>
  <c r="BL161" i="43"/>
  <c r="BK161" i="43"/>
  <c r="BJ161" i="43"/>
  <c r="BI161" i="43"/>
  <c r="BH161" i="43"/>
  <c r="BG161" i="43"/>
  <c r="BF161" i="43"/>
  <c r="BE161" i="43"/>
  <c r="BD161" i="43"/>
  <c r="BC161" i="43"/>
  <c r="BB161" i="43"/>
  <c r="BA161" i="43"/>
  <c r="AZ161" i="43"/>
  <c r="AY161" i="43"/>
  <c r="AX161" i="43"/>
  <c r="AW161" i="43"/>
  <c r="AV161" i="43"/>
  <c r="AU161" i="43"/>
  <c r="AT161" i="43"/>
  <c r="AS161" i="43"/>
  <c r="AR161" i="43"/>
  <c r="AQ161" i="43"/>
  <c r="AP161" i="43"/>
  <c r="AO161" i="43"/>
  <c r="AN161" i="43"/>
  <c r="AM161" i="43"/>
  <c r="AL161" i="43"/>
  <c r="AK161" i="43"/>
  <c r="AJ161" i="43"/>
  <c r="AI161" i="43"/>
  <c r="AH161" i="43"/>
  <c r="AG161" i="43"/>
  <c r="AF161" i="43"/>
  <c r="AE161" i="43"/>
  <c r="AD161" i="43"/>
  <c r="AC161" i="43"/>
  <c r="AB161" i="43"/>
  <c r="AA161" i="43"/>
  <c r="Z161" i="43"/>
  <c r="Y161" i="43"/>
  <c r="X161" i="43"/>
  <c r="W161" i="43"/>
  <c r="V161" i="43"/>
  <c r="U161" i="43"/>
  <c r="CA160" i="43"/>
  <c r="BZ160" i="43"/>
  <c r="BY160" i="43"/>
  <c r="BX160" i="43"/>
  <c r="BW160" i="43"/>
  <c r="BV160" i="43"/>
  <c r="BU160" i="43"/>
  <c r="BT160" i="43"/>
  <c r="BS160" i="43"/>
  <c r="BR160" i="43"/>
  <c r="BQ160" i="43"/>
  <c r="BP160" i="43"/>
  <c r="BO160" i="43"/>
  <c r="BN160" i="43"/>
  <c r="BM160" i="43"/>
  <c r="BL160" i="43"/>
  <c r="BK160" i="43"/>
  <c r="BJ160" i="43"/>
  <c r="BI160" i="43"/>
  <c r="BH160" i="43"/>
  <c r="BG160" i="43"/>
  <c r="BF160" i="43"/>
  <c r="BE160" i="43"/>
  <c r="BD160" i="43"/>
  <c r="BC160" i="43"/>
  <c r="BB160" i="43"/>
  <c r="BA160" i="43"/>
  <c r="AZ160" i="43"/>
  <c r="AY160" i="43"/>
  <c r="AX160" i="43"/>
  <c r="AW160" i="43"/>
  <c r="AV160" i="43"/>
  <c r="AU160" i="43"/>
  <c r="AT160" i="43"/>
  <c r="AS160" i="43"/>
  <c r="AR160" i="43"/>
  <c r="AQ160" i="43"/>
  <c r="AP160" i="43"/>
  <c r="AO160" i="43"/>
  <c r="AN160" i="43"/>
  <c r="AM160" i="43"/>
  <c r="AL160" i="43"/>
  <c r="AK160" i="43"/>
  <c r="AJ160" i="43"/>
  <c r="AI160" i="43"/>
  <c r="AH160" i="43"/>
  <c r="AG160" i="43"/>
  <c r="AF160" i="43"/>
  <c r="AE160" i="43"/>
  <c r="AD160" i="43"/>
  <c r="AC160" i="43"/>
  <c r="AB160" i="43"/>
  <c r="AA160" i="43"/>
  <c r="Z160" i="43"/>
  <c r="Y160" i="43"/>
  <c r="X160" i="43"/>
  <c r="W160" i="43"/>
  <c r="V160" i="43"/>
  <c r="U160" i="43"/>
  <c r="CA159" i="43"/>
  <c r="BZ159" i="43"/>
  <c r="BY159" i="43"/>
  <c r="BX159" i="43"/>
  <c r="BW159" i="43"/>
  <c r="BV159" i="43"/>
  <c r="BU159" i="43"/>
  <c r="BT159" i="43"/>
  <c r="BS159" i="43"/>
  <c r="BR159" i="43"/>
  <c r="BQ159" i="43"/>
  <c r="BP159" i="43"/>
  <c r="BO159" i="43"/>
  <c r="BN159" i="43"/>
  <c r="BM159" i="43"/>
  <c r="BL159" i="43"/>
  <c r="BK159" i="43"/>
  <c r="BJ159" i="43"/>
  <c r="BI159" i="43"/>
  <c r="BH159" i="43"/>
  <c r="BG159" i="43"/>
  <c r="BF159" i="43"/>
  <c r="BE159" i="43"/>
  <c r="BD159" i="43"/>
  <c r="BC159" i="43"/>
  <c r="BB159" i="43"/>
  <c r="BA159" i="43"/>
  <c r="AZ159" i="43"/>
  <c r="AY159" i="43"/>
  <c r="AX159" i="43"/>
  <c r="AW159" i="43"/>
  <c r="AV159" i="43"/>
  <c r="AU159" i="43"/>
  <c r="AT159" i="43"/>
  <c r="AS159" i="43"/>
  <c r="AR159" i="43"/>
  <c r="AQ159" i="43"/>
  <c r="AP159" i="43"/>
  <c r="AO159" i="43"/>
  <c r="AN159" i="43"/>
  <c r="AM159" i="43"/>
  <c r="AL159" i="43"/>
  <c r="AK159" i="43"/>
  <c r="AJ159" i="43"/>
  <c r="AI159" i="43"/>
  <c r="AH159" i="43"/>
  <c r="AG159" i="43"/>
  <c r="AF159" i="43"/>
  <c r="AE159" i="43"/>
  <c r="AD159" i="43"/>
  <c r="AC159" i="43"/>
  <c r="AB159" i="43"/>
  <c r="AA159" i="43"/>
  <c r="Z159" i="43"/>
  <c r="Y159" i="43"/>
  <c r="X159" i="43"/>
  <c r="W159" i="43"/>
  <c r="V159" i="43"/>
  <c r="U159" i="43"/>
  <c r="CA158" i="43"/>
  <c r="BZ158" i="43"/>
  <c r="BY158" i="43"/>
  <c r="BX158" i="43"/>
  <c r="BW158" i="43"/>
  <c r="BV158" i="43"/>
  <c r="BU158" i="43"/>
  <c r="BT158" i="43"/>
  <c r="BS158" i="43"/>
  <c r="BR158" i="43"/>
  <c r="BQ158" i="43"/>
  <c r="BP158" i="43"/>
  <c r="BO158" i="43"/>
  <c r="BN158" i="43"/>
  <c r="BM158" i="43"/>
  <c r="BL158" i="43"/>
  <c r="BK158" i="43"/>
  <c r="BJ158" i="43"/>
  <c r="BI158" i="43"/>
  <c r="BH158" i="43"/>
  <c r="BG158" i="43"/>
  <c r="BF158" i="43"/>
  <c r="BE158" i="43"/>
  <c r="BD158" i="43"/>
  <c r="BC158" i="43"/>
  <c r="BB158" i="43"/>
  <c r="BA158" i="43"/>
  <c r="AZ158" i="43"/>
  <c r="AY158" i="43"/>
  <c r="AX158" i="43"/>
  <c r="AW158" i="43"/>
  <c r="AV158" i="43"/>
  <c r="AU158" i="43"/>
  <c r="AT158" i="43"/>
  <c r="AS158" i="43"/>
  <c r="AR158" i="43"/>
  <c r="AQ158" i="43"/>
  <c r="AP158" i="43"/>
  <c r="AO158" i="43"/>
  <c r="AN158" i="43"/>
  <c r="AM158" i="43"/>
  <c r="AL158" i="43"/>
  <c r="AK158" i="43"/>
  <c r="AJ158" i="43"/>
  <c r="AI158" i="43"/>
  <c r="AH158" i="43"/>
  <c r="AG158" i="43"/>
  <c r="AF158" i="43"/>
  <c r="AE158" i="43"/>
  <c r="AD158" i="43"/>
  <c r="AC158" i="43"/>
  <c r="AB158" i="43"/>
  <c r="AA158" i="43"/>
  <c r="Z158" i="43"/>
  <c r="Y158" i="43"/>
  <c r="X158" i="43"/>
  <c r="W158" i="43"/>
  <c r="V158" i="43"/>
  <c r="U158" i="43"/>
  <c r="CA157" i="43"/>
  <c r="BZ157" i="43"/>
  <c r="BY157" i="43"/>
  <c r="BX157" i="43"/>
  <c r="BW157" i="43"/>
  <c r="BV157" i="43"/>
  <c r="BU157" i="43"/>
  <c r="BT157" i="43"/>
  <c r="BS157" i="43"/>
  <c r="BR157" i="43"/>
  <c r="BQ157" i="43"/>
  <c r="BP157" i="43"/>
  <c r="BO157" i="43"/>
  <c r="BN157" i="43"/>
  <c r="BM157" i="43"/>
  <c r="BL157" i="43"/>
  <c r="BK157" i="43"/>
  <c r="BJ157" i="43"/>
  <c r="BI157" i="43"/>
  <c r="BH157" i="43"/>
  <c r="BG157" i="43"/>
  <c r="BF157" i="43"/>
  <c r="BE157" i="43"/>
  <c r="BD157" i="43"/>
  <c r="BC157" i="43"/>
  <c r="BB157" i="43"/>
  <c r="BA157" i="43"/>
  <c r="AZ157" i="43"/>
  <c r="AY157" i="43"/>
  <c r="AX157" i="43"/>
  <c r="AW157" i="43"/>
  <c r="AV157" i="43"/>
  <c r="AU157" i="43"/>
  <c r="AT157" i="43"/>
  <c r="AS157" i="43"/>
  <c r="AR157" i="43"/>
  <c r="AQ157" i="43"/>
  <c r="AP157" i="43"/>
  <c r="AO157" i="43"/>
  <c r="AN157" i="43"/>
  <c r="AM157" i="43"/>
  <c r="AL157" i="43"/>
  <c r="AK157" i="43"/>
  <c r="AJ157" i="43"/>
  <c r="AI157" i="43"/>
  <c r="AH157" i="43"/>
  <c r="AG157" i="43"/>
  <c r="AF157" i="43"/>
  <c r="AE157" i="43"/>
  <c r="AD157" i="43"/>
  <c r="AC157" i="43"/>
  <c r="AB157" i="43"/>
  <c r="AA157" i="43"/>
  <c r="Z157" i="43"/>
  <c r="Y157" i="43"/>
  <c r="X157" i="43"/>
  <c r="W157" i="43"/>
  <c r="V157" i="43"/>
  <c r="U157" i="43"/>
  <c r="CA156" i="43"/>
  <c r="BZ156" i="43"/>
  <c r="BY156" i="43"/>
  <c r="BX156" i="43"/>
  <c r="BW156" i="43"/>
  <c r="BV156" i="43"/>
  <c r="BU156" i="43"/>
  <c r="BT156" i="43"/>
  <c r="BS156" i="43"/>
  <c r="BR156" i="43"/>
  <c r="BQ156" i="43"/>
  <c r="BP156" i="43"/>
  <c r="BO156" i="43"/>
  <c r="BN156" i="43"/>
  <c r="BM156" i="43"/>
  <c r="BL156" i="43"/>
  <c r="BK156" i="43"/>
  <c r="BJ156" i="43"/>
  <c r="BI156" i="43"/>
  <c r="BH156" i="43"/>
  <c r="BG156" i="43"/>
  <c r="BF156" i="43"/>
  <c r="BE156" i="43"/>
  <c r="BD156" i="43"/>
  <c r="BC156" i="43"/>
  <c r="BB156" i="43"/>
  <c r="BA156" i="43"/>
  <c r="AZ156" i="43"/>
  <c r="AY156" i="43"/>
  <c r="AX156" i="43"/>
  <c r="AW156" i="43"/>
  <c r="AV156" i="43"/>
  <c r="AU156" i="43"/>
  <c r="AT156" i="43"/>
  <c r="AS156" i="43"/>
  <c r="AR156" i="43"/>
  <c r="AQ156" i="43"/>
  <c r="AP156" i="43"/>
  <c r="AO156" i="43"/>
  <c r="AN156" i="43"/>
  <c r="AM156" i="43"/>
  <c r="AL156" i="43"/>
  <c r="AK156" i="43"/>
  <c r="AJ156" i="43"/>
  <c r="AI156" i="43"/>
  <c r="AH156" i="43"/>
  <c r="AG156" i="43"/>
  <c r="AF156" i="43"/>
  <c r="AE156" i="43"/>
  <c r="AD156" i="43"/>
  <c r="AC156" i="43"/>
  <c r="AB156" i="43"/>
  <c r="AA156" i="43"/>
  <c r="Z156" i="43"/>
  <c r="Y156" i="43"/>
  <c r="X156" i="43"/>
  <c r="W156" i="43"/>
  <c r="V156" i="43"/>
  <c r="U156" i="43"/>
  <c r="CA155" i="43"/>
  <c r="BZ155" i="43"/>
  <c r="BY155" i="43"/>
  <c r="BX155" i="43"/>
  <c r="BW155" i="43"/>
  <c r="BV155" i="43"/>
  <c r="BU155" i="43"/>
  <c r="BT155" i="43"/>
  <c r="BS155" i="43"/>
  <c r="BR155" i="43"/>
  <c r="BQ155" i="43"/>
  <c r="BP155" i="43"/>
  <c r="BO155" i="43"/>
  <c r="BN155" i="43"/>
  <c r="BM155" i="43"/>
  <c r="BL155" i="43"/>
  <c r="BK155" i="43"/>
  <c r="BJ155" i="43"/>
  <c r="BI155" i="43"/>
  <c r="BH155" i="43"/>
  <c r="BG155" i="43"/>
  <c r="BF155" i="43"/>
  <c r="BE155" i="43"/>
  <c r="BD155" i="43"/>
  <c r="BC155" i="43"/>
  <c r="BB155" i="43"/>
  <c r="BA155" i="43"/>
  <c r="AZ155" i="43"/>
  <c r="AY155" i="43"/>
  <c r="AX155" i="43"/>
  <c r="AW155" i="43"/>
  <c r="AV155" i="43"/>
  <c r="AU155" i="43"/>
  <c r="AT155" i="43"/>
  <c r="AS155" i="43"/>
  <c r="AR155" i="43"/>
  <c r="AQ155" i="43"/>
  <c r="AP155" i="43"/>
  <c r="AO155" i="43"/>
  <c r="AN155" i="43"/>
  <c r="AM155" i="43"/>
  <c r="AL155" i="43"/>
  <c r="AK155" i="43"/>
  <c r="AJ155" i="43"/>
  <c r="AI155" i="43"/>
  <c r="AH155" i="43"/>
  <c r="AG155" i="43"/>
  <c r="AF155" i="43"/>
  <c r="AE155" i="43"/>
  <c r="AD155" i="43"/>
  <c r="AC155" i="43"/>
  <c r="AB155" i="43"/>
  <c r="AA155" i="43"/>
  <c r="Z155" i="43"/>
  <c r="Y155" i="43"/>
  <c r="X155" i="43"/>
  <c r="W155" i="43"/>
  <c r="V155" i="43"/>
  <c r="U155" i="43"/>
  <c r="CA154" i="43"/>
  <c r="BZ154" i="43"/>
  <c r="BY154" i="43"/>
  <c r="BX154" i="43"/>
  <c r="BW154" i="43"/>
  <c r="BV154" i="43"/>
  <c r="BU154" i="43"/>
  <c r="BT154" i="43"/>
  <c r="BS154" i="43"/>
  <c r="BR154" i="43"/>
  <c r="BQ154" i="43"/>
  <c r="BP154" i="43"/>
  <c r="BO154" i="43"/>
  <c r="BN154" i="43"/>
  <c r="BM154" i="43"/>
  <c r="BL154" i="43"/>
  <c r="BK154" i="43"/>
  <c r="BJ154" i="43"/>
  <c r="BI154" i="43"/>
  <c r="BH154" i="43"/>
  <c r="BG154" i="43"/>
  <c r="BF154" i="43"/>
  <c r="BE154" i="43"/>
  <c r="BD154" i="43"/>
  <c r="BC154" i="43"/>
  <c r="BB154" i="43"/>
  <c r="BA154" i="43"/>
  <c r="AZ154" i="43"/>
  <c r="AY154" i="43"/>
  <c r="AX154" i="43"/>
  <c r="AW154" i="43"/>
  <c r="AV154" i="43"/>
  <c r="AU154" i="43"/>
  <c r="AT154" i="43"/>
  <c r="AS154" i="43"/>
  <c r="AR154" i="43"/>
  <c r="AQ154" i="43"/>
  <c r="AP154" i="43"/>
  <c r="AO154" i="43"/>
  <c r="AN154" i="43"/>
  <c r="AM154" i="43"/>
  <c r="AL154" i="43"/>
  <c r="AK154" i="43"/>
  <c r="AJ154" i="43"/>
  <c r="AI154" i="43"/>
  <c r="AH154" i="43"/>
  <c r="AG154" i="43"/>
  <c r="AF154" i="43"/>
  <c r="AE154" i="43"/>
  <c r="AD154" i="43"/>
  <c r="AC154" i="43"/>
  <c r="AB154" i="43"/>
  <c r="AA154" i="43"/>
  <c r="Z154" i="43"/>
  <c r="Y154" i="43"/>
  <c r="X154" i="43"/>
  <c r="W154" i="43"/>
  <c r="V154" i="43"/>
  <c r="U154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CA148" i="43"/>
  <c r="BZ148" i="43"/>
  <c r="BY148" i="43"/>
  <c r="BX148" i="43"/>
  <c r="BW148" i="43"/>
  <c r="BV148" i="43"/>
  <c r="BU148" i="43"/>
  <c r="BT148" i="43"/>
  <c r="BS148" i="43"/>
  <c r="BR148" i="43"/>
  <c r="BQ148" i="43"/>
  <c r="BP148" i="43"/>
  <c r="BO148" i="43"/>
  <c r="BN148" i="43"/>
  <c r="BM148" i="43"/>
  <c r="BL148" i="43"/>
  <c r="BK148" i="43"/>
  <c r="BJ148" i="43"/>
  <c r="BI148" i="43"/>
  <c r="BH148" i="43"/>
  <c r="BG148" i="43"/>
  <c r="BF148" i="43"/>
  <c r="BE148" i="43"/>
  <c r="BD148" i="43"/>
  <c r="BC148" i="43"/>
  <c r="BB148" i="43"/>
  <c r="BA148" i="43"/>
  <c r="AZ148" i="43"/>
  <c r="AY148" i="43"/>
  <c r="AX148" i="43"/>
  <c r="AW148" i="43"/>
  <c r="AV148" i="43"/>
  <c r="AU148" i="43"/>
  <c r="AT148" i="43"/>
  <c r="AS148" i="43"/>
  <c r="AR148" i="43"/>
  <c r="AQ148" i="43"/>
  <c r="AP148" i="43"/>
  <c r="AO148" i="43"/>
  <c r="AN148" i="43"/>
  <c r="AM148" i="43"/>
  <c r="AL148" i="43"/>
  <c r="AK148" i="43"/>
  <c r="AJ148" i="43"/>
  <c r="AI148" i="43"/>
  <c r="AH148" i="43"/>
  <c r="AG148" i="43"/>
  <c r="AF148" i="43"/>
  <c r="AE148" i="43"/>
  <c r="AD148" i="43"/>
  <c r="AC148" i="43"/>
  <c r="AB148" i="43"/>
  <c r="AA148" i="43"/>
  <c r="Z148" i="43"/>
  <c r="Y148" i="43"/>
  <c r="X148" i="43"/>
  <c r="W148" i="43"/>
  <c r="V148" i="43"/>
  <c r="U148" i="43"/>
  <c r="CA147" i="43"/>
  <c r="BZ147" i="43"/>
  <c r="BY147" i="43"/>
  <c r="BX147" i="43"/>
  <c r="BW147" i="43"/>
  <c r="BV147" i="43"/>
  <c r="BU147" i="43"/>
  <c r="BT147" i="43"/>
  <c r="BS147" i="43"/>
  <c r="BR147" i="43"/>
  <c r="BQ147" i="43"/>
  <c r="BP147" i="43"/>
  <c r="BO147" i="43"/>
  <c r="BN147" i="43"/>
  <c r="BM147" i="43"/>
  <c r="BL147" i="43"/>
  <c r="BK147" i="43"/>
  <c r="BJ147" i="43"/>
  <c r="BI147" i="43"/>
  <c r="BH147" i="43"/>
  <c r="BG147" i="43"/>
  <c r="BF147" i="43"/>
  <c r="BE147" i="43"/>
  <c r="BD147" i="43"/>
  <c r="BC147" i="43"/>
  <c r="BB147" i="43"/>
  <c r="BA147" i="43"/>
  <c r="AZ147" i="43"/>
  <c r="AY147" i="43"/>
  <c r="AX147" i="43"/>
  <c r="AW147" i="43"/>
  <c r="AV147" i="43"/>
  <c r="AU147" i="43"/>
  <c r="AT147" i="43"/>
  <c r="AS147" i="43"/>
  <c r="AR147" i="43"/>
  <c r="AQ147" i="43"/>
  <c r="AP147" i="43"/>
  <c r="AO147" i="43"/>
  <c r="AN147" i="43"/>
  <c r="AM147" i="43"/>
  <c r="AL147" i="43"/>
  <c r="AK147" i="43"/>
  <c r="AJ147" i="43"/>
  <c r="AI147" i="43"/>
  <c r="AH147" i="43"/>
  <c r="AG147" i="43"/>
  <c r="AF147" i="43"/>
  <c r="AE147" i="43"/>
  <c r="AD147" i="43"/>
  <c r="AC147" i="43"/>
  <c r="AB147" i="43"/>
  <c r="AA147" i="43"/>
  <c r="Z147" i="43"/>
  <c r="Y147" i="43"/>
  <c r="X147" i="43"/>
  <c r="W147" i="43"/>
  <c r="V147" i="43"/>
  <c r="U147" i="43"/>
  <c r="CA146" i="43"/>
  <c r="BZ146" i="43"/>
  <c r="BY146" i="43"/>
  <c r="BX146" i="43"/>
  <c r="BW146" i="43"/>
  <c r="BV146" i="43"/>
  <c r="BU146" i="43"/>
  <c r="BT146" i="43"/>
  <c r="BS146" i="43"/>
  <c r="BR146" i="43"/>
  <c r="BQ146" i="43"/>
  <c r="BP146" i="43"/>
  <c r="BO146" i="43"/>
  <c r="BN146" i="43"/>
  <c r="BM146" i="43"/>
  <c r="BL146" i="43"/>
  <c r="BK146" i="43"/>
  <c r="BJ146" i="43"/>
  <c r="BI146" i="43"/>
  <c r="BH146" i="43"/>
  <c r="BG146" i="43"/>
  <c r="BF146" i="43"/>
  <c r="BE146" i="43"/>
  <c r="BD146" i="43"/>
  <c r="BC146" i="43"/>
  <c r="BB146" i="43"/>
  <c r="BA146" i="43"/>
  <c r="AZ146" i="43"/>
  <c r="AY146" i="43"/>
  <c r="AX146" i="43"/>
  <c r="AW146" i="43"/>
  <c r="AV146" i="43"/>
  <c r="AU146" i="43"/>
  <c r="AT146" i="43"/>
  <c r="AS146" i="43"/>
  <c r="AR146" i="43"/>
  <c r="AQ146" i="43"/>
  <c r="AP146" i="43"/>
  <c r="AO146" i="43"/>
  <c r="AN146" i="43"/>
  <c r="AM146" i="43"/>
  <c r="AL146" i="43"/>
  <c r="AK146" i="43"/>
  <c r="AJ146" i="43"/>
  <c r="AI146" i="43"/>
  <c r="AH146" i="43"/>
  <c r="AG146" i="43"/>
  <c r="AF146" i="43"/>
  <c r="AE146" i="43"/>
  <c r="AD146" i="43"/>
  <c r="AC146" i="43"/>
  <c r="AB146" i="43"/>
  <c r="AA146" i="43"/>
  <c r="Z146" i="43"/>
  <c r="Y146" i="43"/>
  <c r="X146" i="43"/>
  <c r="W146" i="43"/>
  <c r="V146" i="43"/>
  <c r="U146" i="43"/>
  <c r="CA145" i="43"/>
  <c r="BZ145" i="43"/>
  <c r="BY145" i="43"/>
  <c r="BX145" i="43"/>
  <c r="BW145" i="43"/>
  <c r="BV145" i="43"/>
  <c r="BU145" i="43"/>
  <c r="BT145" i="43"/>
  <c r="BS145" i="43"/>
  <c r="BR145" i="43"/>
  <c r="BQ145" i="43"/>
  <c r="BP145" i="43"/>
  <c r="BO145" i="43"/>
  <c r="BN145" i="43"/>
  <c r="BM145" i="43"/>
  <c r="BL145" i="43"/>
  <c r="BK145" i="43"/>
  <c r="BJ145" i="43"/>
  <c r="BI145" i="43"/>
  <c r="BH145" i="43"/>
  <c r="BG145" i="43"/>
  <c r="BF145" i="43"/>
  <c r="BE145" i="43"/>
  <c r="BD145" i="43"/>
  <c r="BC145" i="43"/>
  <c r="BB145" i="43"/>
  <c r="BA145" i="43"/>
  <c r="AZ145" i="43"/>
  <c r="AY145" i="43"/>
  <c r="AX145" i="43"/>
  <c r="AW145" i="43"/>
  <c r="AV145" i="43"/>
  <c r="AU145" i="43"/>
  <c r="AT145" i="43"/>
  <c r="AS145" i="43"/>
  <c r="AR145" i="43"/>
  <c r="AQ145" i="43"/>
  <c r="AP145" i="43"/>
  <c r="AO145" i="43"/>
  <c r="AN145" i="43"/>
  <c r="AM145" i="43"/>
  <c r="AL145" i="43"/>
  <c r="AK145" i="43"/>
  <c r="AJ145" i="43"/>
  <c r="AI145" i="43"/>
  <c r="AH145" i="43"/>
  <c r="AG145" i="43"/>
  <c r="AF145" i="43"/>
  <c r="AE145" i="43"/>
  <c r="AD145" i="43"/>
  <c r="AC145" i="43"/>
  <c r="AB145" i="43"/>
  <c r="AA145" i="43"/>
  <c r="Z145" i="43"/>
  <c r="Y145" i="43"/>
  <c r="X145" i="43"/>
  <c r="W145" i="43"/>
  <c r="V145" i="43"/>
  <c r="U145" i="43"/>
  <c r="CA144" i="43"/>
  <c r="BZ144" i="43"/>
  <c r="BY144" i="43"/>
  <c r="BX144" i="43"/>
  <c r="BW144" i="43"/>
  <c r="BV144" i="43"/>
  <c r="BU144" i="43"/>
  <c r="BT144" i="43"/>
  <c r="BS144" i="43"/>
  <c r="BR144" i="43"/>
  <c r="BQ144" i="43"/>
  <c r="BP144" i="43"/>
  <c r="BO144" i="43"/>
  <c r="BN144" i="43"/>
  <c r="BM144" i="43"/>
  <c r="BL144" i="43"/>
  <c r="BK144" i="43"/>
  <c r="BJ144" i="43"/>
  <c r="BI144" i="43"/>
  <c r="BH144" i="43"/>
  <c r="BG144" i="43"/>
  <c r="BF144" i="43"/>
  <c r="BE144" i="43"/>
  <c r="BD144" i="43"/>
  <c r="BC144" i="43"/>
  <c r="BB144" i="43"/>
  <c r="BA144" i="43"/>
  <c r="AZ144" i="43"/>
  <c r="AY144" i="43"/>
  <c r="AX144" i="43"/>
  <c r="AW144" i="43"/>
  <c r="AV144" i="43"/>
  <c r="AU144" i="43"/>
  <c r="AT144" i="43"/>
  <c r="AS144" i="43"/>
  <c r="AR144" i="43"/>
  <c r="AQ144" i="43"/>
  <c r="AP144" i="43"/>
  <c r="AO144" i="43"/>
  <c r="AN144" i="43"/>
  <c r="AM144" i="43"/>
  <c r="AL144" i="43"/>
  <c r="AK144" i="43"/>
  <c r="AJ144" i="43"/>
  <c r="AI144" i="43"/>
  <c r="AH144" i="43"/>
  <c r="AG144" i="43"/>
  <c r="AF144" i="43"/>
  <c r="AE144" i="43"/>
  <c r="AD144" i="43"/>
  <c r="AC144" i="43"/>
  <c r="AB144" i="43"/>
  <c r="AA144" i="43"/>
  <c r="Z144" i="43"/>
  <c r="Y144" i="43"/>
  <c r="X144" i="43"/>
  <c r="W144" i="43"/>
  <c r="V144" i="43"/>
  <c r="U144" i="43"/>
  <c r="CA143" i="43"/>
  <c r="BZ143" i="43"/>
  <c r="BY143" i="43"/>
  <c r="BX143" i="43"/>
  <c r="BW143" i="43"/>
  <c r="BV143" i="43"/>
  <c r="BU143" i="43"/>
  <c r="BT143" i="43"/>
  <c r="BS143" i="43"/>
  <c r="BR143" i="43"/>
  <c r="BQ143" i="43"/>
  <c r="BP143" i="43"/>
  <c r="BO143" i="43"/>
  <c r="BN143" i="43"/>
  <c r="BM143" i="43"/>
  <c r="BL143" i="43"/>
  <c r="BK143" i="43"/>
  <c r="BJ143" i="43"/>
  <c r="BI143" i="43"/>
  <c r="BH143" i="43"/>
  <c r="BG143" i="43"/>
  <c r="BF143" i="43"/>
  <c r="BE143" i="43"/>
  <c r="BD143" i="43"/>
  <c r="BC143" i="43"/>
  <c r="BB143" i="43"/>
  <c r="BA143" i="43"/>
  <c r="AZ143" i="43"/>
  <c r="AY143" i="43"/>
  <c r="AX143" i="43"/>
  <c r="AW143" i="43"/>
  <c r="AV143" i="43"/>
  <c r="AU143" i="43"/>
  <c r="AT143" i="43"/>
  <c r="AS143" i="43"/>
  <c r="AR143" i="43"/>
  <c r="AQ143" i="43"/>
  <c r="AP143" i="43"/>
  <c r="AO143" i="43"/>
  <c r="AN143" i="43"/>
  <c r="AM143" i="43"/>
  <c r="AL143" i="43"/>
  <c r="AK143" i="43"/>
  <c r="AJ143" i="43"/>
  <c r="AI143" i="43"/>
  <c r="AH143" i="43"/>
  <c r="AG143" i="43"/>
  <c r="AF143" i="43"/>
  <c r="AE143" i="43"/>
  <c r="AD143" i="43"/>
  <c r="AC143" i="43"/>
  <c r="AB143" i="43"/>
  <c r="AA143" i="43"/>
  <c r="Z143" i="43"/>
  <c r="Y143" i="43"/>
  <c r="X143" i="43"/>
  <c r="W143" i="43"/>
  <c r="V143" i="43"/>
  <c r="U143" i="43"/>
  <c r="CA142" i="43"/>
  <c r="BZ142" i="43"/>
  <c r="BY142" i="43"/>
  <c r="BX142" i="43"/>
  <c r="BW142" i="43"/>
  <c r="BV142" i="43"/>
  <c r="BU142" i="43"/>
  <c r="BT142" i="43"/>
  <c r="BS142" i="43"/>
  <c r="BR142" i="43"/>
  <c r="BQ142" i="43"/>
  <c r="BP142" i="43"/>
  <c r="BO142" i="43"/>
  <c r="BN142" i="43"/>
  <c r="BM142" i="43"/>
  <c r="BL142" i="43"/>
  <c r="BK142" i="43"/>
  <c r="BJ142" i="43"/>
  <c r="BI142" i="43"/>
  <c r="BH142" i="43"/>
  <c r="BG142" i="43"/>
  <c r="BF142" i="43"/>
  <c r="BE142" i="43"/>
  <c r="BD142" i="43"/>
  <c r="BC142" i="43"/>
  <c r="BB142" i="43"/>
  <c r="BA142" i="43"/>
  <c r="AZ142" i="43"/>
  <c r="AY142" i="43"/>
  <c r="AX142" i="43"/>
  <c r="AW142" i="43"/>
  <c r="AV142" i="43"/>
  <c r="AU142" i="43"/>
  <c r="AT142" i="43"/>
  <c r="AS142" i="43"/>
  <c r="AR142" i="43"/>
  <c r="AQ142" i="43"/>
  <c r="AP142" i="43"/>
  <c r="AO142" i="43"/>
  <c r="AN142" i="43"/>
  <c r="AM142" i="43"/>
  <c r="AL142" i="43"/>
  <c r="AK142" i="43"/>
  <c r="AJ142" i="43"/>
  <c r="AI142" i="43"/>
  <c r="AH142" i="43"/>
  <c r="AG142" i="43"/>
  <c r="AF142" i="43"/>
  <c r="AE142" i="43"/>
  <c r="AD142" i="43"/>
  <c r="AC142" i="43"/>
  <c r="AB142" i="43"/>
  <c r="AA142" i="43"/>
  <c r="Z142" i="43"/>
  <c r="Y142" i="43"/>
  <c r="X142" i="43"/>
  <c r="W142" i="43"/>
  <c r="V142" i="43"/>
  <c r="U142" i="43"/>
  <c r="CA141" i="43"/>
  <c r="BZ141" i="43"/>
  <c r="BY141" i="43"/>
  <c r="BX141" i="43"/>
  <c r="BW141" i="43"/>
  <c r="BV141" i="43"/>
  <c r="BU141" i="43"/>
  <c r="BT141" i="43"/>
  <c r="BS141" i="43"/>
  <c r="BR141" i="43"/>
  <c r="BQ141" i="43"/>
  <c r="BP141" i="43"/>
  <c r="BO141" i="43"/>
  <c r="BN141" i="43"/>
  <c r="BM141" i="43"/>
  <c r="BL141" i="43"/>
  <c r="BK141" i="43"/>
  <c r="BJ141" i="43"/>
  <c r="BI141" i="43"/>
  <c r="BH141" i="43"/>
  <c r="BG141" i="43"/>
  <c r="BF141" i="43"/>
  <c r="BE141" i="43"/>
  <c r="BD141" i="43"/>
  <c r="BC141" i="43"/>
  <c r="BB141" i="43"/>
  <c r="BA141" i="43"/>
  <c r="AZ141" i="43"/>
  <c r="AY141" i="43"/>
  <c r="AX141" i="43"/>
  <c r="AW141" i="43"/>
  <c r="AV141" i="43"/>
  <c r="AU141" i="43"/>
  <c r="AT141" i="43"/>
  <c r="AS141" i="43"/>
  <c r="AR141" i="43"/>
  <c r="AQ141" i="43"/>
  <c r="AP141" i="43"/>
  <c r="AO141" i="43"/>
  <c r="AN141" i="43"/>
  <c r="AM141" i="43"/>
  <c r="AL141" i="43"/>
  <c r="AK141" i="43"/>
  <c r="AJ141" i="43"/>
  <c r="AI141" i="43"/>
  <c r="AH141" i="43"/>
  <c r="AG141" i="43"/>
  <c r="AF141" i="43"/>
  <c r="AE141" i="43"/>
  <c r="AD141" i="43"/>
  <c r="AC141" i="43"/>
  <c r="AB141" i="43"/>
  <c r="AA141" i="43"/>
  <c r="Z141" i="43"/>
  <c r="Y141" i="43"/>
  <c r="X141" i="43"/>
  <c r="W141" i="43"/>
  <c r="V141" i="43"/>
  <c r="U141" i="43"/>
  <c r="CA140" i="43"/>
  <c r="BZ140" i="43"/>
  <c r="BY140" i="43"/>
  <c r="BX140" i="43"/>
  <c r="BW140" i="43"/>
  <c r="BV140" i="43"/>
  <c r="BU140" i="43"/>
  <c r="BT140" i="43"/>
  <c r="BS140" i="43"/>
  <c r="BR140" i="43"/>
  <c r="BQ140" i="43"/>
  <c r="BP140" i="43"/>
  <c r="BO140" i="43"/>
  <c r="BN140" i="43"/>
  <c r="BM140" i="43"/>
  <c r="BL140" i="43"/>
  <c r="BK140" i="43"/>
  <c r="BJ140" i="43"/>
  <c r="BI140" i="43"/>
  <c r="BH140" i="43"/>
  <c r="BG140" i="43"/>
  <c r="BF140" i="43"/>
  <c r="BE140" i="43"/>
  <c r="BD140" i="43"/>
  <c r="BC140" i="43"/>
  <c r="BB140" i="43"/>
  <c r="BA140" i="43"/>
  <c r="AZ140" i="43"/>
  <c r="AY140" i="43"/>
  <c r="AX140" i="43"/>
  <c r="AW140" i="43"/>
  <c r="AV140" i="43"/>
  <c r="AU140" i="43"/>
  <c r="AT140" i="43"/>
  <c r="AS140" i="43"/>
  <c r="AR140" i="43"/>
  <c r="AQ140" i="43"/>
  <c r="AP140" i="43"/>
  <c r="AO140" i="43"/>
  <c r="AN140" i="43"/>
  <c r="AM140" i="43"/>
  <c r="AL140" i="43"/>
  <c r="AK140" i="43"/>
  <c r="AJ140" i="43"/>
  <c r="AI140" i="43"/>
  <c r="AH140" i="43"/>
  <c r="AG140" i="43"/>
  <c r="AF140" i="43"/>
  <c r="AE140" i="43"/>
  <c r="AD140" i="43"/>
  <c r="AC140" i="43"/>
  <c r="AB140" i="43"/>
  <c r="AA140" i="43"/>
  <c r="Z140" i="43"/>
  <c r="Y140" i="43"/>
  <c r="X140" i="43"/>
  <c r="W140" i="43"/>
  <c r="V140" i="43"/>
  <c r="U140" i="43"/>
  <c r="CA139" i="43"/>
  <c r="BZ139" i="43"/>
  <c r="BY139" i="43"/>
  <c r="BX139" i="43"/>
  <c r="BW139" i="43"/>
  <c r="BV139" i="43"/>
  <c r="BU139" i="43"/>
  <c r="BT139" i="43"/>
  <c r="BS139" i="43"/>
  <c r="BR139" i="43"/>
  <c r="BQ139" i="43"/>
  <c r="BP139" i="43"/>
  <c r="BO139" i="43"/>
  <c r="BN139" i="43"/>
  <c r="BM139" i="43"/>
  <c r="BL139" i="43"/>
  <c r="BK139" i="43"/>
  <c r="BJ139" i="43"/>
  <c r="BI139" i="43"/>
  <c r="BH139" i="43"/>
  <c r="BG139" i="43"/>
  <c r="BF139" i="43"/>
  <c r="BE139" i="43"/>
  <c r="BD139" i="43"/>
  <c r="BC139" i="43"/>
  <c r="BB139" i="43"/>
  <c r="BA139" i="43"/>
  <c r="AZ139" i="43"/>
  <c r="AY139" i="43"/>
  <c r="AX139" i="43"/>
  <c r="AW139" i="43"/>
  <c r="AV139" i="43"/>
  <c r="AU139" i="43"/>
  <c r="AT139" i="43"/>
  <c r="AS139" i="43"/>
  <c r="AR139" i="43"/>
  <c r="AQ139" i="43"/>
  <c r="AP139" i="43"/>
  <c r="AO139" i="43"/>
  <c r="AN139" i="43"/>
  <c r="AM139" i="43"/>
  <c r="AL139" i="43"/>
  <c r="AK139" i="43"/>
  <c r="AJ139" i="43"/>
  <c r="AI139" i="43"/>
  <c r="AH139" i="43"/>
  <c r="AG139" i="43"/>
  <c r="AF139" i="43"/>
  <c r="AE139" i="43"/>
  <c r="AD139" i="43"/>
  <c r="AC139" i="43"/>
  <c r="AB139" i="43"/>
  <c r="AA139" i="43"/>
  <c r="Z139" i="43"/>
  <c r="Y139" i="43"/>
  <c r="X139" i="43"/>
  <c r="W139" i="43"/>
  <c r="V139" i="43"/>
  <c r="U139" i="43"/>
  <c r="CA138" i="43"/>
  <c r="BZ138" i="43"/>
  <c r="BY138" i="43"/>
  <c r="BX138" i="43"/>
  <c r="BW138" i="43"/>
  <c r="BV138" i="43"/>
  <c r="BU138" i="43"/>
  <c r="BT138" i="43"/>
  <c r="BS138" i="43"/>
  <c r="BR138" i="43"/>
  <c r="BQ138" i="43"/>
  <c r="BP138" i="43"/>
  <c r="BO138" i="43"/>
  <c r="BN138" i="43"/>
  <c r="BM138" i="43"/>
  <c r="BL138" i="43"/>
  <c r="BK138" i="43"/>
  <c r="BJ138" i="43"/>
  <c r="BI138" i="43"/>
  <c r="BH138" i="43"/>
  <c r="BG138" i="43"/>
  <c r="BF138" i="43"/>
  <c r="BE138" i="43"/>
  <c r="BD138" i="43"/>
  <c r="BC138" i="43"/>
  <c r="BB138" i="43"/>
  <c r="BA138" i="43"/>
  <c r="AZ138" i="43"/>
  <c r="AY138" i="43"/>
  <c r="AX138" i="43"/>
  <c r="AW138" i="43"/>
  <c r="AV138" i="43"/>
  <c r="AU138" i="43"/>
  <c r="AT138" i="43"/>
  <c r="AS138" i="43"/>
  <c r="AR138" i="43"/>
  <c r="AQ138" i="43"/>
  <c r="AP138" i="43"/>
  <c r="AO138" i="43"/>
  <c r="AN138" i="43"/>
  <c r="AM138" i="43"/>
  <c r="AL138" i="43"/>
  <c r="AK138" i="43"/>
  <c r="AJ138" i="43"/>
  <c r="AI138" i="43"/>
  <c r="AH138" i="43"/>
  <c r="AG138" i="43"/>
  <c r="AF138" i="43"/>
  <c r="AE138" i="43"/>
  <c r="AD138" i="43"/>
  <c r="AC138" i="43"/>
  <c r="AB138" i="43"/>
  <c r="AA138" i="43"/>
  <c r="Z138" i="43"/>
  <c r="Y138" i="43"/>
  <c r="X138" i="43"/>
  <c r="W138" i="43"/>
  <c r="V138" i="43"/>
  <c r="U138" i="43"/>
  <c r="CA137" i="43"/>
  <c r="BZ137" i="43"/>
  <c r="BY137" i="43"/>
  <c r="BX137" i="43"/>
  <c r="BW137" i="43"/>
  <c r="BV137" i="43"/>
  <c r="BU137" i="43"/>
  <c r="BT137" i="43"/>
  <c r="BS137" i="43"/>
  <c r="BR137" i="43"/>
  <c r="BQ137" i="43"/>
  <c r="BP137" i="43"/>
  <c r="BO137" i="43"/>
  <c r="BN137" i="43"/>
  <c r="BM137" i="43"/>
  <c r="BL137" i="43"/>
  <c r="BK137" i="43"/>
  <c r="BJ137" i="43"/>
  <c r="BI137" i="43"/>
  <c r="BH137" i="43"/>
  <c r="BG137" i="43"/>
  <c r="BF137" i="43"/>
  <c r="BE137" i="43"/>
  <c r="BD137" i="43"/>
  <c r="BC137" i="43"/>
  <c r="BB137" i="43"/>
  <c r="BA137" i="43"/>
  <c r="AZ137" i="43"/>
  <c r="AY137" i="43"/>
  <c r="AX137" i="43"/>
  <c r="AW137" i="43"/>
  <c r="AV137" i="43"/>
  <c r="AU137" i="43"/>
  <c r="AT137" i="43"/>
  <c r="AS137" i="43"/>
  <c r="AR137" i="43"/>
  <c r="AQ137" i="43"/>
  <c r="AP137" i="43"/>
  <c r="AO137" i="43"/>
  <c r="AN137" i="43"/>
  <c r="AM137" i="43"/>
  <c r="AL137" i="43"/>
  <c r="AK137" i="43"/>
  <c r="AJ137" i="43"/>
  <c r="AI137" i="43"/>
  <c r="AH137" i="43"/>
  <c r="AG137" i="43"/>
  <c r="AF137" i="43"/>
  <c r="AE137" i="43"/>
  <c r="AD137" i="43"/>
  <c r="AC137" i="43"/>
  <c r="AB137" i="43"/>
  <c r="AA137" i="43"/>
  <c r="Z137" i="43"/>
  <c r="Y137" i="43"/>
  <c r="X137" i="43"/>
  <c r="W137" i="43"/>
  <c r="V137" i="43"/>
  <c r="U137" i="43"/>
  <c r="CA136" i="43"/>
  <c r="BZ136" i="43"/>
  <c r="BY136" i="43"/>
  <c r="BX136" i="43"/>
  <c r="BW136" i="43"/>
  <c r="BV136" i="43"/>
  <c r="BU136" i="43"/>
  <c r="BT136" i="43"/>
  <c r="BS136" i="43"/>
  <c r="BR136" i="43"/>
  <c r="BQ136" i="43"/>
  <c r="BP136" i="43"/>
  <c r="BO136" i="43"/>
  <c r="BN136" i="43"/>
  <c r="BM136" i="43"/>
  <c r="BL136" i="43"/>
  <c r="BK136" i="43"/>
  <c r="BJ136" i="43"/>
  <c r="BI136" i="43"/>
  <c r="BH136" i="43"/>
  <c r="BG136" i="43"/>
  <c r="BF136" i="43"/>
  <c r="BE136" i="43"/>
  <c r="BD136" i="43"/>
  <c r="BC136" i="43"/>
  <c r="BB136" i="43"/>
  <c r="BA136" i="43"/>
  <c r="AZ136" i="43"/>
  <c r="AY136" i="43"/>
  <c r="AX136" i="43"/>
  <c r="AW136" i="43"/>
  <c r="AV136" i="43"/>
  <c r="AU136" i="43"/>
  <c r="AT136" i="43"/>
  <c r="AS136" i="43"/>
  <c r="AR136" i="43"/>
  <c r="AQ136" i="43"/>
  <c r="AP136" i="43"/>
  <c r="AO136" i="43"/>
  <c r="AN136" i="43"/>
  <c r="AM136" i="43"/>
  <c r="AL136" i="43"/>
  <c r="AK136" i="43"/>
  <c r="AJ136" i="43"/>
  <c r="AI136" i="43"/>
  <c r="AH136" i="43"/>
  <c r="AG136" i="43"/>
  <c r="AF136" i="43"/>
  <c r="AE136" i="43"/>
  <c r="AD136" i="43"/>
  <c r="AC136" i="43"/>
  <c r="AB136" i="43"/>
  <c r="AA136" i="43"/>
  <c r="Z136" i="43"/>
  <c r="Y136" i="43"/>
  <c r="X136" i="43"/>
  <c r="W136" i="43"/>
  <c r="V136" i="43"/>
  <c r="U136" i="43"/>
  <c r="CA135" i="43"/>
  <c r="BZ135" i="43"/>
  <c r="BY135" i="43"/>
  <c r="BX135" i="43"/>
  <c r="BW135" i="43"/>
  <c r="BV135" i="43"/>
  <c r="BU135" i="43"/>
  <c r="BT135" i="43"/>
  <c r="BS135" i="43"/>
  <c r="BR135" i="43"/>
  <c r="BQ135" i="43"/>
  <c r="BP135" i="43"/>
  <c r="BO135" i="43"/>
  <c r="BN135" i="43"/>
  <c r="BM135" i="43"/>
  <c r="BL135" i="43"/>
  <c r="BK135" i="43"/>
  <c r="BJ135" i="43"/>
  <c r="BI135" i="43"/>
  <c r="BH135" i="43"/>
  <c r="BG135" i="43"/>
  <c r="BF135" i="43"/>
  <c r="BE135" i="43"/>
  <c r="BD135" i="43"/>
  <c r="BC135" i="43"/>
  <c r="BB135" i="43"/>
  <c r="BA135" i="43"/>
  <c r="AZ135" i="43"/>
  <c r="AY135" i="43"/>
  <c r="AX135" i="43"/>
  <c r="AW135" i="43"/>
  <c r="AV135" i="43"/>
  <c r="AU135" i="43"/>
  <c r="AT135" i="43"/>
  <c r="AS135" i="43"/>
  <c r="AR135" i="43"/>
  <c r="AQ135" i="43"/>
  <c r="AP135" i="43"/>
  <c r="AO135" i="43"/>
  <c r="AN135" i="43"/>
  <c r="AM135" i="43"/>
  <c r="AL135" i="43"/>
  <c r="AK135" i="43"/>
  <c r="AJ135" i="43"/>
  <c r="AI135" i="43"/>
  <c r="AH135" i="43"/>
  <c r="AG135" i="43"/>
  <c r="AF135" i="43"/>
  <c r="AE135" i="43"/>
  <c r="AD135" i="43"/>
  <c r="AC135" i="43"/>
  <c r="AB135" i="43"/>
  <c r="AA135" i="43"/>
  <c r="Z135" i="43"/>
  <c r="Y135" i="43"/>
  <c r="X135" i="43"/>
  <c r="W135" i="43"/>
  <c r="V135" i="43"/>
  <c r="U135" i="43"/>
  <c r="CA134" i="43"/>
  <c r="BZ134" i="43"/>
  <c r="BY134" i="43"/>
  <c r="BX134" i="43"/>
  <c r="BW134" i="43"/>
  <c r="BV134" i="43"/>
  <c r="BU134" i="43"/>
  <c r="BT134" i="43"/>
  <c r="BS134" i="43"/>
  <c r="BR134" i="43"/>
  <c r="BQ134" i="43"/>
  <c r="BP134" i="43"/>
  <c r="BO134" i="43"/>
  <c r="BN134" i="43"/>
  <c r="BM134" i="43"/>
  <c r="BL134" i="43"/>
  <c r="BK134" i="43"/>
  <c r="BJ134" i="43"/>
  <c r="BI134" i="43"/>
  <c r="BH134" i="43"/>
  <c r="BG134" i="43"/>
  <c r="BF134" i="43"/>
  <c r="BE134" i="43"/>
  <c r="BD134" i="43"/>
  <c r="BC134" i="43"/>
  <c r="BB134" i="43"/>
  <c r="BA134" i="43"/>
  <c r="AZ134" i="43"/>
  <c r="AY134" i="43"/>
  <c r="AX134" i="43"/>
  <c r="AW134" i="43"/>
  <c r="AV134" i="43"/>
  <c r="AU134" i="43"/>
  <c r="AT134" i="43"/>
  <c r="AS134" i="43"/>
  <c r="AR134" i="43"/>
  <c r="AQ134" i="43"/>
  <c r="AP134" i="43"/>
  <c r="AO134" i="43"/>
  <c r="AN134" i="43"/>
  <c r="AM134" i="43"/>
  <c r="AL134" i="43"/>
  <c r="AK134" i="43"/>
  <c r="AJ134" i="43"/>
  <c r="AI134" i="43"/>
  <c r="AH134" i="43"/>
  <c r="AG134" i="43"/>
  <c r="AF134" i="43"/>
  <c r="AE134" i="43"/>
  <c r="AD134" i="43"/>
  <c r="AC134" i="43"/>
  <c r="AB134" i="43"/>
  <c r="AA134" i="43"/>
  <c r="Z134" i="43"/>
  <c r="Y134" i="43"/>
  <c r="X134" i="43"/>
  <c r="W134" i="43"/>
  <c r="V134" i="43"/>
  <c r="U134" i="43"/>
  <c r="CA133" i="43"/>
  <c r="BZ133" i="43"/>
  <c r="BY133" i="43"/>
  <c r="BX133" i="43"/>
  <c r="BW133" i="43"/>
  <c r="BV133" i="43"/>
  <c r="BU133" i="43"/>
  <c r="BT133" i="43"/>
  <c r="BS133" i="43"/>
  <c r="BR133" i="43"/>
  <c r="BQ133" i="43"/>
  <c r="BP133" i="43"/>
  <c r="BO133" i="43"/>
  <c r="BN133" i="43"/>
  <c r="BM133" i="43"/>
  <c r="BL133" i="43"/>
  <c r="BK133" i="43"/>
  <c r="BJ133" i="43"/>
  <c r="BI133" i="43"/>
  <c r="BH133" i="43"/>
  <c r="BG133" i="43"/>
  <c r="BF133" i="43"/>
  <c r="BE133" i="43"/>
  <c r="BD133" i="43"/>
  <c r="BC133" i="43"/>
  <c r="BB133" i="43"/>
  <c r="BA133" i="43"/>
  <c r="AZ133" i="43"/>
  <c r="AY133" i="43"/>
  <c r="AX133" i="43"/>
  <c r="AW133" i="43"/>
  <c r="AV133" i="43"/>
  <c r="AU133" i="43"/>
  <c r="AT133" i="43"/>
  <c r="AS133" i="43"/>
  <c r="AR133" i="43"/>
  <c r="AQ133" i="43"/>
  <c r="AP133" i="43"/>
  <c r="AO133" i="43"/>
  <c r="AN133" i="43"/>
  <c r="AM133" i="43"/>
  <c r="AL133" i="43"/>
  <c r="AK133" i="43"/>
  <c r="AJ133" i="43"/>
  <c r="AI133" i="43"/>
  <c r="AH133" i="43"/>
  <c r="AG133" i="43"/>
  <c r="AF133" i="43"/>
  <c r="AE133" i="43"/>
  <c r="AD133" i="43"/>
  <c r="AC133" i="43"/>
  <c r="AB133" i="43"/>
  <c r="AA133" i="43"/>
  <c r="Z133" i="43"/>
  <c r="Y133" i="43"/>
  <c r="X133" i="43"/>
  <c r="W133" i="43"/>
  <c r="V133" i="43"/>
  <c r="U133" i="43"/>
  <c r="CA132" i="43"/>
  <c r="BZ132" i="43"/>
  <c r="BY132" i="43"/>
  <c r="BX132" i="43"/>
  <c r="BW132" i="43"/>
  <c r="BV132" i="43"/>
  <c r="BU132" i="43"/>
  <c r="BT132" i="43"/>
  <c r="BS132" i="43"/>
  <c r="BR132" i="43"/>
  <c r="BQ132" i="43"/>
  <c r="BP132" i="43"/>
  <c r="BO132" i="43"/>
  <c r="BN132" i="43"/>
  <c r="BM132" i="43"/>
  <c r="BL132" i="43"/>
  <c r="BK132" i="43"/>
  <c r="BJ132" i="43"/>
  <c r="BI132" i="43"/>
  <c r="BH132" i="43"/>
  <c r="BG132" i="43"/>
  <c r="BF132" i="43"/>
  <c r="BE132" i="43"/>
  <c r="BD132" i="43"/>
  <c r="BC132" i="43"/>
  <c r="BB132" i="43"/>
  <c r="BA132" i="43"/>
  <c r="AZ132" i="43"/>
  <c r="AY132" i="43"/>
  <c r="AX132" i="43"/>
  <c r="AW132" i="43"/>
  <c r="AV132" i="43"/>
  <c r="AU132" i="43"/>
  <c r="AT132" i="43"/>
  <c r="AS132" i="43"/>
  <c r="AR132" i="43"/>
  <c r="AQ132" i="43"/>
  <c r="AP132" i="43"/>
  <c r="AO132" i="43"/>
  <c r="AN132" i="43"/>
  <c r="AM132" i="43"/>
  <c r="AL132" i="43"/>
  <c r="AK132" i="43"/>
  <c r="AJ132" i="43"/>
  <c r="AI132" i="43"/>
  <c r="AH132" i="43"/>
  <c r="AG132" i="43"/>
  <c r="AF132" i="43"/>
  <c r="AE132" i="43"/>
  <c r="AD132" i="43"/>
  <c r="AC132" i="43"/>
  <c r="AB132" i="43"/>
  <c r="AA132" i="43"/>
  <c r="Z132" i="43"/>
  <c r="Y132" i="43"/>
  <c r="X132" i="43"/>
  <c r="W132" i="43"/>
  <c r="V132" i="43"/>
  <c r="U132" i="43"/>
  <c r="CA131" i="43"/>
  <c r="BZ131" i="43"/>
  <c r="BY131" i="43"/>
  <c r="BX131" i="43"/>
  <c r="BW131" i="43"/>
  <c r="BV131" i="43"/>
  <c r="BU131" i="43"/>
  <c r="BT131" i="43"/>
  <c r="BS131" i="43"/>
  <c r="BR131" i="43"/>
  <c r="BQ131" i="43"/>
  <c r="BP131" i="43"/>
  <c r="BO131" i="43"/>
  <c r="BN131" i="43"/>
  <c r="BM131" i="43"/>
  <c r="BL131" i="43"/>
  <c r="BK131" i="43"/>
  <c r="BJ131" i="43"/>
  <c r="BI131" i="43"/>
  <c r="BH131" i="43"/>
  <c r="BG131" i="43"/>
  <c r="BF131" i="43"/>
  <c r="BE131" i="43"/>
  <c r="BD131" i="43"/>
  <c r="BC131" i="43"/>
  <c r="BB131" i="43"/>
  <c r="BA131" i="43"/>
  <c r="AZ131" i="43"/>
  <c r="AY131" i="43"/>
  <c r="AX131" i="43"/>
  <c r="AW131" i="43"/>
  <c r="AV131" i="43"/>
  <c r="AU131" i="43"/>
  <c r="AT131" i="43"/>
  <c r="AS131" i="43"/>
  <c r="AR131" i="43"/>
  <c r="AQ131" i="43"/>
  <c r="AP131" i="43"/>
  <c r="AO131" i="43"/>
  <c r="AN131" i="43"/>
  <c r="AM131" i="43"/>
  <c r="AL131" i="43"/>
  <c r="AK131" i="43"/>
  <c r="AJ131" i="43"/>
  <c r="AI131" i="43"/>
  <c r="AH131" i="43"/>
  <c r="AG131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CA130" i="43"/>
  <c r="BZ130" i="43"/>
  <c r="BY130" i="43"/>
  <c r="BX130" i="43"/>
  <c r="BW130" i="43"/>
  <c r="BV130" i="43"/>
  <c r="BU130" i="43"/>
  <c r="BT130" i="43"/>
  <c r="BS130" i="43"/>
  <c r="BR130" i="43"/>
  <c r="BQ130" i="43"/>
  <c r="BP130" i="43"/>
  <c r="BO130" i="43"/>
  <c r="BN130" i="43"/>
  <c r="BM130" i="43"/>
  <c r="BL130" i="43"/>
  <c r="BK130" i="43"/>
  <c r="BJ130" i="43"/>
  <c r="BI130" i="43"/>
  <c r="BH130" i="43"/>
  <c r="BG130" i="43"/>
  <c r="BF130" i="43"/>
  <c r="BE130" i="43"/>
  <c r="BD130" i="43"/>
  <c r="BC130" i="43"/>
  <c r="BB130" i="43"/>
  <c r="BA130" i="43"/>
  <c r="AZ130" i="43"/>
  <c r="AY130" i="43"/>
  <c r="AX130" i="43"/>
  <c r="AW130" i="43"/>
  <c r="AV130" i="43"/>
  <c r="AU130" i="43"/>
  <c r="AT130" i="43"/>
  <c r="AS130" i="43"/>
  <c r="AR130" i="43"/>
  <c r="AQ130" i="43"/>
  <c r="AP130" i="43"/>
  <c r="AO130" i="43"/>
  <c r="AN130" i="43"/>
  <c r="AM130" i="43"/>
  <c r="AL130" i="43"/>
  <c r="AK130" i="43"/>
  <c r="AJ130" i="43"/>
  <c r="AI130" i="43"/>
  <c r="AH130" i="43"/>
  <c r="AG130" i="43"/>
  <c r="AF130" i="43"/>
  <c r="AE130" i="43"/>
  <c r="AD130" i="43"/>
  <c r="AC130" i="43"/>
  <c r="AB130" i="43"/>
  <c r="AA130" i="43"/>
  <c r="Z130" i="43"/>
  <c r="Y130" i="43"/>
  <c r="X130" i="43"/>
  <c r="W130" i="43"/>
  <c r="V130" i="43"/>
  <c r="U130" i="43"/>
  <c r="CA129" i="43"/>
  <c r="BZ129" i="43"/>
  <c r="BY129" i="43"/>
  <c r="BX129" i="43"/>
  <c r="BW129" i="43"/>
  <c r="BV129" i="43"/>
  <c r="BU129" i="43"/>
  <c r="BT129" i="43"/>
  <c r="BS129" i="43"/>
  <c r="BR129" i="43"/>
  <c r="BQ129" i="43"/>
  <c r="BP129" i="43"/>
  <c r="BO129" i="43"/>
  <c r="BN129" i="43"/>
  <c r="BM129" i="43"/>
  <c r="BL129" i="43"/>
  <c r="BK129" i="43"/>
  <c r="BJ129" i="43"/>
  <c r="BI129" i="43"/>
  <c r="BH129" i="43"/>
  <c r="BG129" i="43"/>
  <c r="BF129" i="43"/>
  <c r="BE129" i="43"/>
  <c r="BD129" i="43"/>
  <c r="BC129" i="43"/>
  <c r="BB129" i="43"/>
  <c r="BA129" i="43"/>
  <c r="AZ129" i="43"/>
  <c r="AY129" i="43"/>
  <c r="AX129" i="43"/>
  <c r="AW129" i="43"/>
  <c r="AV129" i="43"/>
  <c r="AU129" i="43"/>
  <c r="AT129" i="43"/>
  <c r="AS129" i="43"/>
  <c r="AR129" i="43"/>
  <c r="AQ129" i="43"/>
  <c r="AP129" i="43"/>
  <c r="AO129" i="43"/>
  <c r="AN129" i="43"/>
  <c r="AM129" i="43"/>
  <c r="AL129" i="43"/>
  <c r="AK129" i="43"/>
  <c r="AJ129" i="43"/>
  <c r="AI129" i="43"/>
  <c r="AH129" i="43"/>
  <c r="AG129" i="43"/>
  <c r="AF129" i="43"/>
  <c r="AE129" i="43"/>
  <c r="AD129" i="43"/>
  <c r="AC129" i="43"/>
  <c r="AB129" i="43"/>
  <c r="AA129" i="43"/>
  <c r="Z129" i="43"/>
  <c r="Y129" i="43"/>
  <c r="X129" i="43"/>
  <c r="W129" i="43"/>
  <c r="V129" i="43"/>
  <c r="U129" i="43"/>
  <c r="CA128" i="43"/>
  <c r="BZ128" i="43"/>
  <c r="BY128" i="43"/>
  <c r="BX128" i="43"/>
  <c r="BW128" i="43"/>
  <c r="BV128" i="43"/>
  <c r="BU128" i="43"/>
  <c r="BT128" i="43"/>
  <c r="BS128" i="43"/>
  <c r="BR128" i="43"/>
  <c r="BQ128" i="43"/>
  <c r="BP128" i="43"/>
  <c r="BO128" i="43"/>
  <c r="BN128" i="43"/>
  <c r="BM128" i="43"/>
  <c r="BL128" i="43"/>
  <c r="BK128" i="43"/>
  <c r="BJ128" i="43"/>
  <c r="BI128" i="43"/>
  <c r="BH128" i="43"/>
  <c r="BG128" i="43"/>
  <c r="BF128" i="43"/>
  <c r="BE128" i="43"/>
  <c r="BD128" i="43"/>
  <c r="BC128" i="43"/>
  <c r="BB128" i="43"/>
  <c r="BA128" i="43"/>
  <c r="AZ128" i="43"/>
  <c r="AY128" i="43"/>
  <c r="AX128" i="43"/>
  <c r="AW128" i="43"/>
  <c r="AV128" i="43"/>
  <c r="AU128" i="43"/>
  <c r="AT128" i="43"/>
  <c r="AS128" i="43"/>
  <c r="AR128" i="43"/>
  <c r="AQ128" i="43"/>
  <c r="AP128" i="43"/>
  <c r="AO128" i="43"/>
  <c r="AN128" i="43"/>
  <c r="AM128" i="43"/>
  <c r="AL128" i="43"/>
  <c r="AK128" i="43"/>
  <c r="AJ128" i="43"/>
  <c r="AI128" i="43"/>
  <c r="AH128" i="43"/>
  <c r="AG128" i="43"/>
  <c r="AF128" i="43"/>
  <c r="AE128" i="43"/>
  <c r="AD128" i="43"/>
  <c r="AC128" i="43"/>
  <c r="AB128" i="43"/>
  <c r="AA128" i="43"/>
  <c r="Z128" i="43"/>
  <c r="Y128" i="43"/>
  <c r="X128" i="43"/>
  <c r="W128" i="43"/>
  <c r="V128" i="43"/>
  <c r="U128" i="43"/>
  <c r="CA127" i="43"/>
  <c r="BZ127" i="43"/>
  <c r="BY127" i="43"/>
  <c r="BX127" i="43"/>
  <c r="BW127" i="43"/>
  <c r="BV127" i="43"/>
  <c r="BU127" i="43"/>
  <c r="BT127" i="43"/>
  <c r="BS127" i="43"/>
  <c r="BR127" i="43"/>
  <c r="BQ127" i="43"/>
  <c r="BP127" i="43"/>
  <c r="BO127" i="43"/>
  <c r="BN127" i="43"/>
  <c r="BM127" i="43"/>
  <c r="BL127" i="43"/>
  <c r="BK127" i="43"/>
  <c r="BJ127" i="43"/>
  <c r="BI127" i="43"/>
  <c r="BH127" i="43"/>
  <c r="BG127" i="43"/>
  <c r="BF127" i="43"/>
  <c r="BE127" i="43"/>
  <c r="BD127" i="43"/>
  <c r="BC127" i="43"/>
  <c r="BB127" i="43"/>
  <c r="BA127" i="43"/>
  <c r="AZ127" i="43"/>
  <c r="AY127" i="43"/>
  <c r="AX127" i="43"/>
  <c r="AW127" i="43"/>
  <c r="AV127" i="43"/>
  <c r="AU127" i="43"/>
  <c r="AT127" i="43"/>
  <c r="AS127" i="43"/>
  <c r="AR127" i="43"/>
  <c r="AQ127" i="43"/>
  <c r="AP127" i="43"/>
  <c r="AO127" i="43"/>
  <c r="AN127" i="43"/>
  <c r="AM127" i="43"/>
  <c r="AL127" i="43"/>
  <c r="AK127" i="43"/>
  <c r="AJ127" i="43"/>
  <c r="AI127" i="43"/>
  <c r="AH127" i="43"/>
  <c r="AG127" i="43"/>
  <c r="AF127" i="43"/>
  <c r="AE127" i="43"/>
  <c r="AD127" i="43"/>
  <c r="AC127" i="43"/>
  <c r="AB127" i="43"/>
  <c r="AA127" i="43"/>
  <c r="Z127" i="43"/>
  <c r="Y127" i="43"/>
  <c r="X127" i="43"/>
  <c r="W127" i="43"/>
  <c r="V127" i="43"/>
  <c r="U127" i="43"/>
  <c r="CA126" i="43"/>
  <c r="BZ126" i="43"/>
  <c r="BY126" i="43"/>
  <c r="BX126" i="43"/>
  <c r="BW126" i="43"/>
  <c r="BV126" i="43"/>
  <c r="BU126" i="43"/>
  <c r="BT126" i="43"/>
  <c r="BS126" i="43"/>
  <c r="BR126" i="43"/>
  <c r="BQ126" i="43"/>
  <c r="BP126" i="43"/>
  <c r="BO126" i="43"/>
  <c r="BN126" i="43"/>
  <c r="BM126" i="43"/>
  <c r="BL126" i="43"/>
  <c r="BK126" i="43"/>
  <c r="BJ126" i="43"/>
  <c r="BI126" i="43"/>
  <c r="BH126" i="43"/>
  <c r="BG126" i="43"/>
  <c r="BF126" i="43"/>
  <c r="BE126" i="43"/>
  <c r="BD126" i="43"/>
  <c r="BC126" i="43"/>
  <c r="BB126" i="43"/>
  <c r="BA126" i="43"/>
  <c r="AZ126" i="43"/>
  <c r="AY126" i="43"/>
  <c r="AX126" i="43"/>
  <c r="AW126" i="43"/>
  <c r="AV126" i="43"/>
  <c r="AU126" i="43"/>
  <c r="AT126" i="43"/>
  <c r="AS126" i="43"/>
  <c r="AR126" i="43"/>
  <c r="AQ126" i="43"/>
  <c r="AP126" i="43"/>
  <c r="AO126" i="43"/>
  <c r="AN126" i="43"/>
  <c r="AM126" i="43"/>
  <c r="AL126" i="43"/>
  <c r="AK126" i="43"/>
  <c r="AJ126" i="43"/>
  <c r="AI126" i="43"/>
  <c r="AH126" i="43"/>
  <c r="AG126" i="43"/>
  <c r="AF126" i="43"/>
  <c r="AE126" i="43"/>
  <c r="AD126" i="43"/>
  <c r="AC126" i="43"/>
  <c r="AB126" i="43"/>
  <c r="AA126" i="43"/>
  <c r="Z126" i="43"/>
  <c r="Y126" i="43"/>
  <c r="X126" i="43"/>
  <c r="W126" i="43"/>
  <c r="V126" i="43"/>
  <c r="U126" i="43"/>
  <c r="CA125" i="43"/>
  <c r="BZ125" i="43"/>
  <c r="BY125" i="43"/>
  <c r="BX125" i="43"/>
  <c r="BW125" i="43"/>
  <c r="BV125" i="43"/>
  <c r="BU125" i="43"/>
  <c r="BT125" i="43"/>
  <c r="BS125" i="43"/>
  <c r="BR125" i="43"/>
  <c r="BQ125" i="43"/>
  <c r="BP125" i="43"/>
  <c r="BO125" i="43"/>
  <c r="BN125" i="43"/>
  <c r="BM125" i="43"/>
  <c r="BL125" i="43"/>
  <c r="BK125" i="43"/>
  <c r="BJ125" i="43"/>
  <c r="BI125" i="43"/>
  <c r="BH125" i="43"/>
  <c r="BG125" i="43"/>
  <c r="BF125" i="43"/>
  <c r="BE125" i="43"/>
  <c r="BD125" i="43"/>
  <c r="BC125" i="43"/>
  <c r="BB125" i="43"/>
  <c r="BA125" i="43"/>
  <c r="AZ125" i="43"/>
  <c r="AY125" i="43"/>
  <c r="AX125" i="43"/>
  <c r="AW125" i="43"/>
  <c r="AV125" i="43"/>
  <c r="AU125" i="43"/>
  <c r="AT125" i="43"/>
  <c r="AS125" i="43"/>
  <c r="AR125" i="43"/>
  <c r="AQ125" i="43"/>
  <c r="AP125" i="43"/>
  <c r="AO125" i="43"/>
  <c r="AN125" i="43"/>
  <c r="AM125" i="43"/>
  <c r="AL125" i="43"/>
  <c r="AK125" i="43"/>
  <c r="AJ125" i="43"/>
  <c r="AI125" i="43"/>
  <c r="AH125" i="43"/>
  <c r="AG125" i="43"/>
  <c r="AF125" i="43"/>
  <c r="AE125" i="43"/>
  <c r="AD125" i="43"/>
  <c r="AC125" i="43"/>
  <c r="AB125" i="43"/>
  <c r="AA125" i="43"/>
  <c r="Z125" i="43"/>
  <c r="Y125" i="43"/>
  <c r="X125" i="43"/>
  <c r="W125" i="43"/>
  <c r="V125" i="43"/>
  <c r="U125" i="43"/>
  <c r="CA124" i="43"/>
  <c r="BZ124" i="43"/>
  <c r="BY124" i="43"/>
  <c r="BX124" i="43"/>
  <c r="BW124" i="43"/>
  <c r="BV124" i="43"/>
  <c r="BU124" i="43"/>
  <c r="BT124" i="43"/>
  <c r="BS124" i="43"/>
  <c r="BR124" i="43"/>
  <c r="BQ124" i="43"/>
  <c r="BP124" i="43"/>
  <c r="BO124" i="43"/>
  <c r="BN124" i="43"/>
  <c r="BM124" i="43"/>
  <c r="BL124" i="43"/>
  <c r="BK124" i="43"/>
  <c r="BJ124" i="43"/>
  <c r="BI124" i="43"/>
  <c r="BH124" i="43"/>
  <c r="BG124" i="43"/>
  <c r="BF124" i="43"/>
  <c r="BE124" i="43"/>
  <c r="BD124" i="43"/>
  <c r="BC124" i="43"/>
  <c r="BB124" i="43"/>
  <c r="BA124" i="43"/>
  <c r="AZ124" i="43"/>
  <c r="AY124" i="43"/>
  <c r="AX124" i="43"/>
  <c r="AW124" i="43"/>
  <c r="AV124" i="43"/>
  <c r="AU124" i="43"/>
  <c r="AT124" i="43"/>
  <c r="AS124" i="43"/>
  <c r="AR124" i="43"/>
  <c r="AQ124" i="43"/>
  <c r="AP124" i="43"/>
  <c r="AO124" i="43"/>
  <c r="AN124" i="43"/>
  <c r="AM124" i="43"/>
  <c r="AL124" i="43"/>
  <c r="AK124" i="43"/>
  <c r="AJ124" i="43"/>
  <c r="AI124" i="43"/>
  <c r="AH124" i="43"/>
  <c r="AG124" i="43"/>
  <c r="AF124" i="43"/>
  <c r="AE124" i="43"/>
  <c r="AD124" i="43"/>
  <c r="AC124" i="43"/>
  <c r="AB124" i="43"/>
  <c r="AA124" i="43"/>
  <c r="Z124" i="43"/>
  <c r="Y124" i="43"/>
  <c r="X124" i="43"/>
  <c r="W124" i="43"/>
  <c r="V124" i="43"/>
  <c r="U124" i="43"/>
  <c r="CA123" i="43"/>
  <c r="BZ123" i="43"/>
  <c r="BY123" i="43"/>
  <c r="BX123" i="43"/>
  <c r="BW123" i="43"/>
  <c r="BV123" i="43"/>
  <c r="BU123" i="43"/>
  <c r="BT123" i="43"/>
  <c r="BS123" i="43"/>
  <c r="BR123" i="43"/>
  <c r="BQ123" i="43"/>
  <c r="BP123" i="43"/>
  <c r="BO123" i="43"/>
  <c r="BN123" i="43"/>
  <c r="BM123" i="43"/>
  <c r="BL123" i="43"/>
  <c r="BK123" i="43"/>
  <c r="BJ123" i="43"/>
  <c r="BI123" i="43"/>
  <c r="BH123" i="43"/>
  <c r="BG123" i="43"/>
  <c r="BF123" i="43"/>
  <c r="BE123" i="43"/>
  <c r="BD123" i="43"/>
  <c r="BC123" i="43"/>
  <c r="BB123" i="43"/>
  <c r="BA123" i="43"/>
  <c r="AZ123" i="43"/>
  <c r="AY123" i="43"/>
  <c r="AX123" i="43"/>
  <c r="AW123" i="43"/>
  <c r="AV123" i="43"/>
  <c r="AU123" i="43"/>
  <c r="AT123" i="43"/>
  <c r="AS123" i="43"/>
  <c r="AR123" i="43"/>
  <c r="AQ123" i="43"/>
  <c r="AP123" i="43"/>
  <c r="AO123" i="43"/>
  <c r="AN123" i="43"/>
  <c r="AM123" i="43"/>
  <c r="AL123" i="43"/>
  <c r="AK123" i="43"/>
  <c r="AJ123" i="43"/>
  <c r="AI123" i="43"/>
  <c r="AH123" i="43"/>
  <c r="AG123" i="43"/>
  <c r="AF123" i="43"/>
  <c r="AE123" i="43"/>
  <c r="AD123" i="43"/>
  <c r="AC123" i="43"/>
  <c r="AB123" i="43"/>
  <c r="AA123" i="43"/>
  <c r="Z123" i="43"/>
  <c r="Y123" i="43"/>
  <c r="X123" i="43"/>
  <c r="W123" i="43"/>
  <c r="V123" i="43"/>
  <c r="U123" i="43"/>
  <c r="CA122" i="43"/>
  <c r="BZ122" i="43"/>
  <c r="BY122" i="43"/>
  <c r="BX122" i="43"/>
  <c r="BW122" i="43"/>
  <c r="BV122" i="43"/>
  <c r="BU122" i="43"/>
  <c r="BT122" i="43"/>
  <c r="BS122" i="43"/>
  <c r="BR122" i="43"/>
  <c r="BQ122" i="43"/>
  <c r="BP122" i="43"/>
  <c r="BO122" i="43"/>
  <c r="BN122" i="43"/>
  <c r="BM122" i="43"/>
  <c r="BL122" i="43"/>
  <c r="BK122" i="43"/>
  <c r="BJ122" i="43"/>
  <c r="BI122" i="43"/>
  <c r="BH122" i="43"/>
  <c r="BG122" i="43"/>
  <c r="BF122" i="43"/>
  <c r="BE122" i="43"/>
  <c r="BD122" i="43"/>
  <c r="BC122" i="43"/>
  <c r="BB122" i="43"/>
  <c r="BA122" i="43"/>
  <c r="AZ122" i="43"/>
  <c r="AY122" i="43"/>
  <c r="AX122" i="43"/>
  <c r="AW122" i="43"/>
  <c r="AV122" i="43"/>
  <c r="AU122" i="43"/>
  <c r="AT122" i="43"/>
  <c r="AS122" i="43"/>
  <c r="AR122" i="43"/>
  <c r="AQ122" i="43"/>
  <c r="AP122" i="43"/>
  <c r="AO122" i="43"/>
  <c r="AN122" i="43"/>
  <c r="AM122" i="43"/>
  <c r="AL122" i="43"/>
  <c r="AK122" i="43"/>
  <c r="AJ122" i="43"/>
  <c r="AI122" i="43"/>
  <c r="AH122" i="43"/>
  <c r="AG122" i="43"/>
  <c r="AF122" i="43"/>
  <c r="AE122" i="43"/>
  <c r="AD122" i="43"/>
  <c r="AC122" i="43"/>
  <c r="AB122" i="43"/>
  <c r="AA122" i="43"/>
  <c r="Z122" i="43"/>
  <c r="Y122" i="43"/>
  <c r="X122" i="43"/>
  <c r="W122" i="43"/>
  <c r="V122" i="43"/>
  <c r="U122" i="43"/>
  <c r="CA121" i="43"/>
  <c r="BZ121" i="43"/>
  <c r="BY121" i="43"/>
  <c r="BX121" i="43"/>
  <c r="BW121" i="43"/>
  <c r="BV121" i="43"/>
  <c r="BU121" i="43"/>
  <c r="BT121" i="43"/>
  <c r="BS121" i="43"/>
  <c r="BR121" i="43"/>
  <c r="BQ121" i="43"/>
  <c r="BP121" i="43"/>
  <c r="BO121" i="43"/>
  <c r="BN121" i="43"/>
  <c r="BM121" i="43"/>
  <c r="BL121" i="43"/>
  <c r="BK121" i="43"/>
  <c r="BJ121" i="43"/>
  <c r="BI121" i="43"/>
  <c r="BH121" i="43"/>
  <c r="BG121" i="43"/>
  <c r="BF121" i="43"/>
  <c r="BE121" i="43"/>
  <c r="BD121" i="43"/>
  <c r="BC121" i="43"/>
  <c r="BB121" i="43"/>
  <c r="BA121" i="43"/>
  <c r="AZ121" i="43"/>
  <c r="AY121" i="43"/>
  <c r="AX121" i="43"/>
  <c r="AW121" i="43"/>
  <c r="AV121" i="43"/>
  <c r="AU121" i="43"/>
  <c r="AT121" i="43"/>
  <c r="AS121" i="43"/>
  <c r="AR121" i="43"/>
  <c r="AQ121" i="43"/>
  <c r="AP121" i="43"/>
  <c r="AO121" i="43"/>
  <c r="AN121" i="43"/>
  <c r="AM121" i="43"/>
  <c r="AL121" i="43"/>
  <c r="AK121" i="43"/>
  <c r="AJ121" i="43"/>
  <c r="AI121" i="43"/>
  <c r="AH121" i="43"/>
  <c r="AG121" i="43"/>
  <c r="AF121" i="43"/>
  <c r="AE121" i="43"/>
  <c r="AD121" i="43"/>
  <c r="AC121" i="43"/>
  <c r="AB121" i="43"/>
  <c r="AA121" i="43"/>
  <c r="Z121" i="43"/>
  <c r="Y121" i="43"/>
  <c r="X121" i="43"/>
  <c r="W121" i="43"/>
  <c r="V121" i="43"/>
  <c r="U121" i="43"/>
  <c r="CA120" i="43"/>
  <c r="BZ120" i="43"/>
  <c r="BY120" i="43"/>
  <c r="BX120" i="43"/>
  <c r="BW120" i="43"/>
  <c r="BV120" i="43"/>
  <c r="BU120" i="43"/>
  <c r="BT120" i="43"/>
  <c r="BS120" i="43"/>
  <c r="BR120" i="43"/>
  <c r="BQ120" i="43"/>
  <c r="BP120" i="43"/>
  <c r="BO120" i="43"/>
  <c r="BN120" i="43"/>
  <c r="BM120" i="43"/>
  <c r="BL120" i="43"/>
  <c r="BK120" i="43"/>
  <c r="BJ120" i="43"/>
  <c r="BI120" i="43"/>
  <c r="BH120" i="43"/>
  <c r="BG120" i="43"/>
  <c r="BF120" i="43"/>
  <c r="BE120" i="43"/>
  <c r="BD120" i="43"/>
  <c r="BC120" i="43"/>
  <c r="BB120" i="43"/>
  <c r="BA120" i="43"/>
  <c r="AZ120" i="43"/>
  <c r="AY120" i="43"/>
  <c r="AX120" i="43"/>
  <c r="AW120" i="43"/>
  <c r="AV120" i="43"/>
  <c r="AU120" i="43"/>
  <c r="AT120" i="43"/>
  <c r="AS120" i="43"/>
  <c r="AR120" i="43"/>
  <c r="AQ120" i="43"/>
  <c r="AP120" i="43"/>
  <c r="AO120" i="43"/>
  <c r="AN120" i="43"/>
  <c r="AM120" i="43"/>
  <c r="AL120" i="43"/>
  <c r="AK120" i="43"/>
  <c r="AJ120" i="43"/>
  <c r="AI120" i="43"/>
  <c r="AH120" i="43"/>
  <c r="AG120" i="43"/>
  <c r="AF120" i="43"/>
  <c r="AE120" i="43"/>
  <c r="AD120" i="43"/>
  <c r="AC120" i="43"/>
  <c r="AB120" i="43"/>
  <c r="AA120" i="43"/>
  <c r="Z120" i="43"/>
  <c r="Y120" i="43"/>
  <c r="X120" i="43"/>
  <c r="W120" i="43"/>
  <c r="V120" i="43"/>
  <c r="U120" i="43"/>
  <c r="CA119" i="43"/>
  <c r="BZ119" i="43"/>
  <c r="BY119" i="43"/>
  <c r="BX119" i="43"/>
  <c r="BW119" i="43"/>
  <c r="BV119" i="43"/>
  <c r="BU119" i="43"/>
  <c r="BT119" i="43"/>
  <c r="BS119" i="43"/>
  <c r="BR119" i="43"/>
  <c r="BQ119" i="43"/>
  <c r="BP119" i="43"/>
  <c r="BO119" i="43"/>
  <c r="BN119" i="43"/>
  <c r="BM119" i="43"/>
  <c r="BL119" i="43"/>
  <c r="BK119" i="43"/>
  <c r="BJ119" i="43"/>
  <c r="BI119" i="43"/>
  <c r="BH119" i="43"/>
  <c r="BG119" i="43"/>
  <c r="BF119" i="43"/>
  <c r="BE119" i="43"/>
  <c r="BD119" i="43"/>
  <c r="BC119" i="43"/>
  <c r="BB119" i="43"/>
  <c r="BA119" i="43"/>
  <c r="AZ119" i="43"/>
  <c r="AY119" i="43"/>
  <c r="AX119" i="43"/>
  <c r="AW119" i="43"/>
  <c r="AV119" i="43"/>
  <c r="AU119" i="43"/>
  <c r="AT119" i="43"/>
  <c r="AS119" i="43"/>
  <c r="AR119" i="43"/>
  <c r="AQ119" i="43"/>
  <c r="AP119" i="43"/>
  <c r="AO119" i="43"/>
  <c r="AN119" i="43"/>
  <c r="AM119" i="43"/>
  <c r="AL119" i="43"/>
  <c r="AK119" i="43"/>
  <c r="AJ119" i="43"/>
  <c r="AI119" i="43"/>
  <c r="AH119" i="43"/>
  <c r="AG119" i="43"/>
  <c r="AF119" i="43"/>
  <c r="AE119" i="43"/>
  <c r="AD119" i="43"/>
  <c r="AC119" i="43"/>
  <c r="AB119" i="43"/>
  <c r="AA119" i="43"/>
  <c r="Z119" i="43"/>
  <c r="Y119" i="43"/>
  <c r="X119" i="43"/>
  <c r="W119" i="43"/>
  <c r="V119" i="43"/>
  <c r="U119" i="43"/>
  <c r="CA118" i="43"/>
  <c r="BZ118" i="43"/>
  <c r="BY118" i="43"/>
  <c r="BX118" i="43"/>
  <c r="BW118" i="43"/>
  <c r="BV118" i="43"/>
  <c r="BU118" i="43"/>
  <c r="BT118" i="43"/>
  <c r="BS118" i="43"/>
  <c r="BR118" i="43"/>
  <c r="BQ118" i="43"/>
  <c r="BP118" i="43"/>
  <c r="BO118" i="43"/>
  <c r="BN118" i="43"/>
  <c r="BM118" i="43"/>
  <c r="BL118" i="43"/>
  <c r="BK118" i="43"/>
  <c r="BJ118" i="43"/>
  <c r="BI118" i="43"/>
  <c r="BH118" i="43"/>
  <c r="BG118" i="43"/>
  <c r="BF118" i="43"/>
  <c r="BE118" i="43"/>
  <c r="BD118" i="43"/>
  <c r="BC118" i="43"/>
  <c r="BB118" i="43"/>
  <c r="BA118" i="43"/>
  <c r="AZ118" i="43"/>
  <c r="AY118" i="43"/>
  <c r="AX118" i="43"/>
  <c r="AW118" i="43"/>
  <c r="AV118" i="43"/>
  <c r="AU118" i="43"/>
  <c r="AT118" i="43"/>
  <c r="AS118" i="43"/>
  <c r="AR118" i="43"/>
  <c r="AQ118" i="43"/>
  <c r="AP118" i="43"/>
  <c r="AO118" i="43"/>
  <c r="AN118" i="43"/>
  <c r="AM118" i="43"/>
  <c r="AL118" i="43"/>
  <c r="AK118" i="43"/>
  <c r="AJ118" i="43"/>
  <c r="AI118" i="43"/>
  <c r="AH118" i="43"/>
  <c r="AG118" i="43"/>
  <c r="AF118" i="43"/>
  <c r="AE118" i="43"/>
  <c r="AD118" i="43"/>
  <c r="AC118" i="43"/>
  <c r="AB118" i="43"/>
  <c r="AA118" i="43"/>
  <c r="Z118" i="43"/>
  <c r="Y118" i="43"/>
  <c r="X118" i="43"/>
  <c r="W118" i="43"/>
  <c r="V118" i="43"/>
  <c r="U118" i="43"/>
  <c r="CA117" i="43"/>
  <c r="BZ117" i="43"/>
  <c r="BY117" i="43"/>
  <c r="BX117" i="43"/>
  <c r="BW117" i="43"/>
  <c r="BV117" i="43"/>
  <c r="BU117" i="43"/>
  <c r="BT117" i="43"/>
  <c r="BS117" i="43"/>
  <c r="BR117" i="43"/>
  <c r="BQ117" i="43"/>
  <c r="BP117" i="43"/>
  <c r="BO117" i="43"/>
  <c r="BN117" i="43"/>
  <c r="BM117" i="43"/>
  <c r="BL117" i="43"/>
  <c r="BK117" i="43"/>
  <c r="BJ117" i="43"/>
  <c r="BI117" i="43"/>
  <c r="BH117" i="43"/>
  <c r="BG117" i="43"/>
  <c r="BF117" i="43"/>
  <c r="BE117" i="43"/>
  <c r="BD117" i="43"/>
  <c r="BC117" i="43"/>
  <c r="BB117" i="43"/>
  <c r="BA117" i="43"/>
  <c r="AZ117" i="43"/>
  <c r="AY117" i="43"/>
  <c r="AX117" i="43"/>
  <c r="AW117" i="43"/>
  <c r="AV117" i="43"/>
  <c r="AU117" i="43"/>
  <c r="AT117" i="43"/>
  <c r="AS117" i="43"/>
  <c r="AR117" i="43"/>
  <c r="AQ117" i="43"/>
  <c r="AP117" i="43"/>
  <c r="AO117" i="43"/>
  <c r="AN117" i="43"/>
  <c r="AM117" i="43"/>
  <c r="AL117" i="43"/>
  <c r="AK117" i="43"/>
  <c r="AJ117" i="43"/>
  <c r="AI117" i="43"/>
  <c r="AH117" i="43"/>
  <c r="AG117" i="43"/>
  <c r="AF117" i="43"/>
  <c r="AE117" i="43"/>
  <c r="AD117" i="43"/>
  <c r="AC117" i="43"/>
  <c r="AB117" i="43"/>
  <c r="AA117" i="43"/>
  <c r="Z117" i="43"/>
  <c r="Y117" i="43"/>
  <c r="X117" i="43"/>
  <c r="W117" i="43"/>
  <c r="V117" i="43"/>
  <c r="U117" i="43"/>
  <c r="CA116" i="43"/>
  <c r="BZ116" i="43"/>
  <c r="BY116" i="43"/>
  <c r="BX116" i="43"/>
  <c r="BW116" i="43"/>
  <c r="BV116" i="43"/>
  <c r="BU116" i="43"/>
  <c r="BT116" i="43"/>
  <c r="BS116" i="43"/>
  <c r="BR116" i="43"/>
  <c r="BQ116" i="43"/>
  <c r="BP116" i="43"/>
  <c r="BO116" i="43"/>
  <c r="BN116" i="43"/>
  <c r="BM116" i="43"/>
  <c r="BL116" i="43"/>
  <c r="BK116" i="43"/>
  <c r="BJ116" i="43"/>
  <c r="BI116" i="43"/>
  <c r="BH116" i="43"/>
  <c r="BG116" i="43"/>
  <c r="BF116" i="43"/>
  <c r="BE116" i="43"/>
  <c r="BD116" i="43"/>
  <c r="BC116" i="43"/>
  <c r="BB116" i="43"/>
  <c r="BA116" i="43"/>
  <c r="AZ116" i="43"/>
  <c r="AY116" i="43"/>
  <c r="AX116" i="43"/>
  <c r="AW116" i="43"/>
  <c r="AV116" i="43"/>
  <c r="AU116" i="43"/>
  <c r="AT116" i="43"/>
  <c r="AS116" i="43"/>
  <c r="AR116" i="43"/>
  <c r="AQ116" i="43"/>
  <c r="AP116" i="43"/>
  <c r="AO116" i="43"/>
  <c r="AN116" i="43"/>
  <c r="AM116" i="43"/>
  <c r="AL116" i="43"/>
  <c r="AK116" i="43"/>
  <c r="AJ116" i="43"/>
  <c r="AI116" i="43"/>
  <c r="AH116" i="43"/>
  <c r="AG116" i="43"/>
  <c r="AF116" i="43"/>
  <c r="AE116" i="43"/>
  <c r="AD116" i="43"/>
  <c r="AC116" i="43"/>
  <c r="AB116" i="43"/>
  <c r="AA116" i="43"/>
  <c r="Z116" i="43"/>
  <c r="Y116" i="43"/>
  <c r="X116" i="43"/>
  <c r="W116" i="43"/>
  <c r="V116" i="43"/>
  <c r="U116" i="43"/>
  <c r="CA115" i="43"/>
  <c r="BZ115" i="43"/>
  <c r="BY115" i="43"/>
  <c r="BX115" i="43"/>
  <c r="BW115" i="43"/>
  <c r="BV115" i="43"/>
  <c r="BU115" i="43"/>
  <c r="BT115" i="43"/>
  <c r="BS115" i="43"/>
  <c r="BR115" i="43"/>
  <c r="BQ115" i="43"/>
  <c r="BP115" i="43"/>
  <c r="BO115" i="43"/>
  <c r="BN115" i="43"/>
  <c r="BM115" i="43"/>
  <c r="BL115" i="43"/>
  <c r="BK115" i="43"/>
  <c r="BJ115" i="43"/>
  <c r="BI115" i="43"/>
  <c r="BH115" i="43"/>
  <c r="BG115" i="43"/>
  <c r="BF115" i="43"/>
  <c r="BE115" i="43"/>
  <c r="BD115" i="43"/>
  <c r="BC115" i="43"/>
  <c r="BB115" i="43"/>
  <c r="BA115" i="43"/>
  <c r="AZ115" i="43"/>
  <c r="AY115" i="43"/>
  <c r="AX115" i="43"/>
  <c r="AW115" i="43"/>
  <c r="AV115" i="43"/>
  <c r="AU115" i="43"/>
  <c r="AT115" i="43"/>
  <c r="AS115" i="43"/>
  <c r="AR115" i="43"/>
  <c r="AQ115" i="43"/>
  <c r="AP115" i="43"/>
  <c r="AO115" i="43"/>
  <c r="AN115" i="43"/>
  <c r="AM115" i="43"/>
  <c r="AL115" i="43"/>
  <c r="AK115" i="43"/>
  <c r="AJ115" i="43"/>
  <c r="AI115" i="43"/>
  <c r="AH115" i="43"/>
  <c r="AG115" i="43"/>
  <c r="AF115" i="43"/>
  <c r="AE115" i="43"/>
  <c r="AD115" i="43"/>
  <c r="AC115" i="43"/>
  <c r="AB115" i="43"/>
  <c r="AA115" i="43"/>
  <c r="Z115" i="43"/>
  <c r="Y115" i="43"/>
  <c r="X115" i="43"/>
  <c r="W115" i="43"/>
  <c r="V115" i="43"/>
  <c r="U115" i="43"/>
  <c r="CA114" i="43"/>
  <c r="BZ114" i="43"/>
  <c r="BY114" i="43"/>
  <c r="BX114" i="43"/>
  <c r="BW114" i="43"/>
  <c r="BV114" i="43"/>
  <c r="BU114" i="43"/>
  <c r="BT114" i="43"/>
  <c r="BS114" i="43"/>
  <c r="BR114" i="43"/>
  <c r="BQ114" i="43"/>
  <c r="BP114" i="43"/>
  <c r="BO114" i="43"/>
  <c r="BN114" i="43"/>
  <c r="BM114" i="43"/>
  <c r="BL114" i="43"/>
  <c r="BK114" i="43"/>
  <c r="BJ114" i="43"/>
  <c r="BI114" i="43"/>
  <c r="BH114" i="43"/>
  <c r="BG114" i="43"/>
  <c r="BF114" i="43"/>
  <c r="BE114" i="43"/>
  <c r="BD114" i="43"/>
  <c r="BC114" i="43"/>
  <c r="BB114" i="43"/>
  <c r="BA114" i="43"/>
  <c r="AZ114" i="43"/>
  <c r="AY114" i="43"/>
  <c r="AX114" i="43"/>
  <c r="AW114" i="43"/>
  <c r="AV114" i="43"/>
  <c r="AU114" i="43"/>
  <c r="AT114" i="43"/>
  <c r="AS114" i="43"/>
  <c r="AR114" i="43"/>
  <c r="AQ114" i="43"/>
  <c r="AP114" i="43"/>
  <c r="AO114" i="43"/>
  <c r="AN114" i="43"/>
  <c r="AM114" i="43"/>
  <c r="AL114" i="43"/>
  <c r="AK114" i="43"/>
  <c r="AJ114" i="43"/>
  <c r="AI114" i="43"/>
  <c r="AH114" i="43"/>
  <c r="AG114" i="43"/>
  <c r="AF114" i="43"/>
  <c r="AE114" i="43"/>
  <c r="AD114" i="43"/>
  <c r="AC114" i="43"/>
  <c r="AB114" i="43"/>
  <c r="AA114" i="43"/>
  <c r="Z114" i="43"/>
  <c r="Y114" i="43"/>
  <c r="X114" i="43"/>
  <c r="W114" i="43"/>
  <c r="V114" i="43"/>
  <c r="U114" i="43"/>
  <c r="CA113" i="43"/>
  <c r="BZ113" i="43"/>
  <c r="BY113" i="43"/>
  <c r="BX113" i="43"/>
  <c r="BW113" i="43"/>
  <c r="BV113" i="43"/>
  <c r="BU113" i="43"/>
  <c r="BT113" i="43"/>
  <c r="BS113" i="43"/>
  <c r="BR113" i="43"/>
  <c r="BQ113" i="43"/>
  <c r="BP113" i="43"/>
  <c r="BO113" i="43"/>
  <c r="BN113" i="43"/>
  <c r="BM113" i="43"/>
  <c r="BL113" i="43"/>
  <c r="BK113" i="43"/>
  <c r="BJ113" i="43"/>
  <c r="BI113" i="43"/>
  <c r="BH113" i="43"/>
  <c r="BG113" i="43"/>
  <c r="BF113" i="43"/>
  <c r="BE113" i="43"/>
  <c r="BD113" i="43"/>
  <c r="BC113" i="43"/>
  <c r="BB113" i="43"/>
  <c r="BA113" i="43"/>
  <c r="AZ113" i="43"/>
  <c r="AY113" i="43"/>
  <c r="AX113" i="43"/>
  <c r="AW113" i="43"/>
  <c r="AV113" i="43"/>
  <c r="AU113" i="43"/>
  <c r="AT113" i="43"/>
  <c r="AS113" i="43"/>
  <c r="AR113" i="43"/>
  <c r="AQ113" i="43"/>
  <c r="AP113" i="43"/>
  <c r="AO113" i="43"/>
  <c r="AN113" i="43"/>
  <c r="AM113" i="43"/>
  <c r="AL113" i="43"/>
  <c r="AK113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CA112" i="43"/>
  <c r="BZ112" i="43"/>
  <c r="BY112" i="43"/>
  <c r="BX112" i="43"/>
  <c r="BW112" i="43"/>
  <c r="BV112" i="43"/>
  <c r="BU112" i="43"/>
  <c r="BT112" i="43"/>
  <c r="BS112" i="43"/>
  <c r="BR112" i="43"/>
  <c r="BQ112" i="43"/>
  <c r="BP112" i="43"/>
  <c r="BO112" i="43"/>
  <c r="BN112" i="43"/>
  <c r="BM112" i="43"/>
  <c r="BL112" i="43"/>
  <c r="BK112" i="43"/>
  <c r="BJ112" i="43"/>
  <c r="BI112" i="43"/>
  <c r="BH112" i="43"/>
  <c r="BG112" i="43"/>
  <c r="BF112" i="43"/>
  <c r="BE112" i="43"/>
  <c r="BD112" i="43"/>
  <c r="BC112" i="43"/>
  <c r="BB112" i="43"/>
  <c r="BA112" i="43"/>
  <c r="AZ112" i="43"/>
  <c r="AY112" i="43"/>
  <c r="AX112" i="43"/>
  <c r="AW112" i="43"/>
  <c r="AV112" i="43"/>
  <c r="AU112" i="43"/>
  <c r="AT112" i="43"/>
  <c r="AS112" i="43"/>
  <c r="AR112" i="43"/>
  <c r="AQ112" i="43"/>
  <c r="AP112" i="43"/>
  <c r="AO112" i="43"/>
  <c r="AN112" i="43"/>
  <c r="AM112" i="43"/>
  <c r="AL112" i="43"/>
  <c r="AK112" i="43"/>
  <c r="AJ112" i="43"/>
  <c r="AI112" i="43"/>
  <c r="AH112" i="43"/>
  <c r="AG112" i="43"/>
  <c r="AF112" i="43"/>
  <c r="AE112" i="43"/>
  <c r="AD112" i="43"/>
  <c r="AC112" i="43"/>
  <c r="AB112" i="43"/>
  <c r="AA112" i="43"/>
  <c r="Z112" i="43"/>
  <c r="Y112" i="43"/>
  <c r="X112" i="43"/>
  <c r="W112" i="43"/>
  <c r="V112" i="43"/>
  <c r="U112" i="43"/>
  <c r="CA111" i="43"/>
  <c r="BZ111" i="43"/>
  <c r="BY111" i="43"/>
  <c r="BX111" i="43"/>
  <c r="BW111" i="43"/>
  <c r="BV111" i="43"/>
  <c r="BU111" i="43"/>
  <c r="BT111" i="43"/>
  <c r="BS111" i="43"/>
  <c r="BR111" i="43"/>
  <c r="BQ111" i="43"/>
  <c r="BP111" i="43"/>
  <c r="BO111" i="43"/>
  <c r="BN111" i="43"/>
  <c r="BM111" i="43"/>
  <c r="BL111" i="43"/>
  <c r="BK111" i="43"/>
  <c r="BJ111" i="43"/>
  <c r="BI111" i="43"/>
  <c r="BH111" i="43"/>
  <c r="BG111" i="43"/>
  <c r="BF111" i="43"/>
  <c r="BE111" i="43"/>
  <c r="BD111" i="43"/>
  <c r="BC111" i="43"/>
  <c r="BB111" i="43"/>
  <c r="BA111" i="43"/>
  <c r="AZ111" i="43"/>
  <c r="AY111" i="43"/>
  <c r="AX111" i="43"/>
  <c r="AW111" i="43"/>
  <c r="AV111" i="43"/>
  <c r="AU111" i="43"/>
  <c r="AT111" i="43"/>
  <c r="AS111" i="43"/>
  <c r="AR111" i="43"/>
  <c r="AQ111" i="43"/>
  <c r="AP111" i="43"/>
  <c r="AO111" i="43"/>
  <c r="AN111" i="43"/>
  <c r="AM111" i="43"/>
  <c r="AL111" i="43"/>
  <c r="AK111" i="43"/>
  <c r="AJ111" i="43"/>
  <c r="AI111" i="43"/>
  <c r="AH111" i="43"/>
  <c r="AG111" i="43"/>
  <c r="AF111" i="43"/>
  <c r="AE111" i="43"/>
  <c r="AD111" i="43"/>
  <c r="AC111" i="43"/>
  <c r="AB111" i="43"/>
  <c r="AA111" i="43"/>
  <c r="Z111" i="43"/>
  <c r="Y111" i="43"/>
  <c r="X111" i="43"/>
  <c r="W111" i="43"/>
  <c r="V111" i="43"/>
  <c r="U111" i="43"/>
  <c r="CA110" i="43"/>
  <c r="BZ110" i="43"/>
  <c r="BY110" i="43"/>
  <c r="BX110" i="43"/>
  <c r="BW110" i="43"/>
  <c r="BV110" i="43"/>
  <c r="BU110" i="43"/>
  <c r="BT110" i="43"/>
  <c r="BS110" i="43"/>
  <c r="BR110" i="43"/>
  <c r="BQ110" i="43"/>
  <c r="BP110" i="43"/>
  <c r="BO110" i="43"/>
  <c r="BN110" i="43"/>
  <c r="BM110" i="43"/>
  <c r="BL110" i="43"/>
  <c r="BK110" i="43"/>
  <c r="BJ110" i="43"/>
  <c r="BI110" i="43"/>
  <c r="BH110" i="43"/>
  <c r="BG110" i="43"/>
  <c r="BF110" i="43"/>
  <c r="BE110" i="43"/>
  <c r="BD110" i="43"/>
  <c r="BC110" i="43"/>
  <c r="BB110" i="43"/>
  <c r="BA110" i="43"/>
  <c r="AZ110" i="43"/>
  <c r="AY110" i="43"/>
  <c r="AX110" i="43"/>
  <c r="AW110" i="43"/>
  <c r="AV110" i="43"/>
  <c r="AU110" i="43"/>
  <c r="AT110" i="43"/>
  <c r="AS110" i="43"/>
  <c r="AR110" i="43"/>
  <c r="AQ110" i="43"/>
  <c r="AP110" i="43"/>
  <c r="AO110" i="43"/>
  <c r="AN110" i="43"/>
  <c r="AM110" i="43"/>
  <c r="AL110" i="43"/>
  <c r="AK110" i="43"/>
  <c r="AJ110" i="43"/>
  <c r="AI110" i="43"/>
  <c r="AH110" i="43"/>
  <c r="AG110" i="43"/>
  <c r="AF110" i="43"/>
  <c r="AE110" i="43"/>
  <c r="AD110" i="43"/>
  <c r="AC110" i="43"/>
  <c r="AB110" i="43"/>
  <c r="AA110" i="43"/>
  <c r="Z110" i="43"/>
  <c r="Y110" i="43"/>
  <c r="X110" i="43"/>
  <c r="W110" i="43"/>
  <c r="V110" i="43"/>
  <c r="U110" i="43"/>
  <c r="CA109" i="43"/>
  <c r="BZ109" i="43"/>
  <c r="BY109" i="43"/>
  <c r="BX109" i="43"/>
  <c r="BW109" i="43"/>
  <c r="BV109" i="43"/>
  <c r="BU109" i="43"/>
  <c r="BT109" i="43"/>
  <c r="BS109" i="43"/>
  <c r="BR109" i="43"/>
  <c r="BQ109" i="43"/>
  <c r="BP109" i="43"/>
  <c r="BO109" i="43"/>
  <c r="BN109" i="43"/>
  <c r="BM109" i="43"/>
  <c r="BL109" i="43"/>
  <c r="BK109" i="43"/>
  <c r="BJ109" i="43"/>
  <c r="BI109" i="43"/>
  <c r="BH109" i="43"/>
  <c r="BG109" i="43"/>
  <c r="BF109" i="43"/>
  <c r="BE109" i="43"/>
  <c r="BD109" i="43"/>
  <c r="BC109" i="43"/>
  <c r="BB109" i="43"/>
  <c r="BA109" i="43"/>
  <c r="AZ109" i="43"/>
  <c r="AY109" i="43"/>
  <c r="AX109" i="43"/>
  <c r="AW109" i="43"/>
  <c r="AV109" i="43"/>
  <c r="AU109" i="43"/>
  <c r="AT109" i="43"/>
  <c r="AS109" i="43"/>
  <c r="AR109" i="43"/>
  <c r="AQ109" i="43"/>
  <c r="AP109" i="43"/>
  <c r="AO109" i="43"/>
  <c r="AN109" i="43"/>
  <c r="AM109" i="43"/>
  <c r="AL109" i="43"/>
  <c r="AK109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CA108" i="43"/>
  <c r="BZ108" i="43"/>
  <c r="BY108" i="43"/>
  <c r="BX108" i="43"/>
  <c r="BW108" i="43"/>
  <c r="BV108" i="43"/>
  <c r="BU108" i="43"/>
  <c r="BT108" i="43"/>
  <c r="BS108" i="43"/>
  <c r="BR108" i="43"/>
  <c r="BQ108" i="43"/>
  <c r="BP108" i="43"/>
  <c r="BO108" i="43"/>
  <c r="BN108" i="43"/>
  <c r="BM108" i="43"/>
  <c r="BL108" i="43"/>
  <c r="BK108" i="43"/>
  <c r="BJ108" i="43"/>
  <c r="BI108" i="43"/>
  <c r="BH108" i="43"/>
  <c r="BG108" i="43"/>
  <c r="BF108" i="43"/>
  <c r="BE108" i="43"/>
  <c r="BD108" i="43"/>
  <c r="BC108" i="43"/>
  <c r="BB108" i="43"/>
  <c r="BA108" i="43"/>
  <c r="AZ108" i="43"/>
  <c r="AY108" i="43"/>
  <c r="AX108" i="43"/>
  <c r="AW108" i="43"/>
  <c r="AV108" i="43"/>
  <c r="AU108" i="43"/>
  <c r="AT108" i="43"/>
  <c r="AS108" i="43"/>
  <c r="AR108" i="43"/>
  <c r="AQ108" i="43"/>
  <c r="AP108" i="43"/>
  <c r="AO108" i="43"/>
  <c r="AN108" i="43"/>
  <c r="AM108" i="43"/>
  <c r="AL108" i="43"/>
  <c r="AK108" i="43"/>
  <c r="AJ108" i="43"/>
  <c r="AI108" i="43"/>
  <c r="AH108" i="43"/>
  <c r="AG108" i="43"/>
  <c r="AF108" i="43"/>
  <c r="AE108" i="43"/>
  <c r="AD108" i="43"/>
  <c r="AC108" i="43"/>
  <c r="AB108" i="43"/>
  <c r="AA108" i="43"/>
  <c r="Z108" i="43"/>
  <c r="Y108" i="43"/>
  <c r="X108" i="43"/>
  <c r="W108" i="43"/>
  <c r="V108" i="43"/>
  <c r="U108" i="43"/>
  <c r="CA107" i="43"/>
  <c r="BZ107" i="43"/>
  <c r="BY107" i="43"/>
  <c r="BX107" i="43"/>
  <c r="BW107" i="43"/>
  <c r="BV107" i="43"/>
  <c r="BU107" i="43"/>
  <c r="BT107" i="43"/>
  <c r="BS107" i="43"/>
  <c r="BR107" i="43"/>
  <c r="BQ107" i="43"/>
  <c r="BP107" i="43"/>
  <c r="BO107" i="43"/>
  <c r="BN107" i="43"/>
  <c r="BM107" i="43"/>
  <c r="BL107" i="43"/>
  <c r="BK107" i="43"/>
  <c r="BJ107" i="43"/>
  <c r="BI107" i="43"/>
  <c r="BH107" i="43"/>
  <c r="BG107" i="43"/>
  <c r="BF107" i="43"/>
  <c r="BE107" i="43"/>
  <c r="BD107" i="43"/>
  <c r="BC107" i="43"/>
  <c r="BB107" i="43"/>
  <c r="BA107" i="43"/>
  <c r="AZ107" i="43"/>
  <c r="AY107" i="43"/>
  <c r="AX107" i="43"/>
  <c r="AW107" i="43"/>
  <c r="AV107" i="43"/>
  <c r="AU107" i="43"/>
  <c r="AT107" i="43"/>
  <c r="AS107" i="43"/>
  <c r="AR107" i="43"/>
  <c r="AQ107" i="43"/>
  <c r="AP107" i="43"/>
  <c r="AO107" i="43"/>
  <c r="AN107" i="43"/>
  <c r="AM107" i="43"/>
  <c r="AL107" i="43"/>
  <c r="AK107" i="43"/>
  <c r="AJ107" i="43"/>
  <c r="AI107" i="43"/>
  <c r="AH107" i="43"/>
  <c r="AG107" i="43"/>
  <c r="AF107" i="43"/>
  <c r="AE107" i="43"/>
  <c r="AD107" i="43"/>
  <c r="AC107" i="43"/>
  <c r="AB107" i="43"/>
  <c r="AA107" i="43"/>
  <c r="Z107" i="43"/>
  <c r="Y107" i="43"/>
  <c r="X107" i="43"/>
  <c r="W107" i="43"/>
  <c r="V107" i="43"/>
  <c r="U107" i="43"/>
  <c r="CA106" i="43"/>
  <c r="BZ106" i="43"/>
  <c r="BY106" i="43"/>
  <c r="BX106" i="43"/>
  <c r="BW106" i="43"/>
  <c r="BV106" i="43"/>
  <c r="BU106" i="43"/>
  <c r="BT106" i="43"/>
  <c r="BS106" i="43"/>
  <c r="BR106" i="43"/>
  <c r="BQ106" i="43"/>
  <c r="BP106" i="43"/>
  <c r="BO106" i="43"/>
  <c r="BN106" i="43"/>
  <c r="BM106" i="43"/>
  <c r="BL106" i="43"/>
  <c r="BK106" i="43"/>
  <c r="BJ106" i="43"/>
  <c r="BI106" i="43"/>
  <c r="BH106" i="43"/>
  <c r="BG106" i="43"/>
  <c r="BF106" i="43"/>
  <c r="BE106" i="43"/>
  <c r="BD106" i="43"/>
  <c r="BC106" i="43"/>
  <c r="BB106" i="43"/>
  <c r="BA106" i="43"/>
  <c r="AZ106" i="43"/>
  <c r="AY106" i="43"/>
  <c r="AX106" i="43"/>
  <c r="AW106" i="43"/>
  <c r="AV106" i="43"/>
  <c r="AU106" i="43"/>
  <c r="AT106" i="43"/>
  <c r="AS106" i="43"/>
  <c r="AR106" i="43"/>
  <c r="AQ106" i="43"/>
  <c r="AP106" i="43"/>
  <c r="AO106" i="43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CA105" i="43"/>
  <c r="BZ105" i="43"/>
  <c r="BY105" i="43"/>
  <c r="BX105" i="43"/>
  <c r="BW105" i="43"/>
  <c r="BV105" i="43"/>
  <c r="BU105" i="43"/>
  <c r="BT105" i="43"/>
  <c r="BS105" i="43"/>
  <c r="BR105" i="43"/>
  <c r="BQ105" i="43"/>
  <c r="BP105" i="43"/>
  <c r="BO105" i="43"/>
  <c r="BN105" i="43"/>
  <c r="BM105" i="43"/>
  <c r="BL105" i="43"/>
  <c r="BK105" i="43"/>
  <c r="BJ105" i="43"/>
  <c r="BI105" i="43"/>
  <c r="BH105" i="43"/>
  <c r="BG105" i="43"/>
  <c r="BF105" i="43"/>
  <c r="BE105" i="43"/>
  <c r="BD105" i="43"/>
  <c r="BC105" i="43"/>
  <c r="BB105" i="43"/>
  <c r="BA105" i="43"/>
  <c r="AZ105" i="43"/>
  <c r="AY105" i="43"/>
  <c r="AX105" i="43"/>
  <c r="AW105" i="43"/>
  <c r="AV105" i="43"/>
  <c r="AU105" i="43"/>
  <c r="AT105" i="43"/>
  <c r="AS105" i="43"/>
  <c r="AR105" i="43"/>
  <c r="AQ105" i="43"/>
  <c r="AP105" i="43"/>
  <c r="AO105" i="43"/>
  <c r="AN105" i="43"/>
  <c r="AM105" i="43"/>
  <c r="AL105" i="43"/>
  <c r="AK105" i="43"/>
  <c r="AJ105" i="43"/>
  <c r="AI105" i="43"/>
  <c r="AH105" i="43"/>
  <c r="AG105" i="43"/>
  <c r="AF105" i="43"/>
  <c r="AE105" i="43"/>
  <c r="AD105" i="43"/>
  <c r="AC105" i="43"/>
  <c r="AB105" i="43"/>
  <c r="AA105" i="43"/>
  <c r="Z105" i="43"/>
  <c r="Y105" i="43"/>
  <c r="X105" i="43"/>
  <c r="W105" i="43"/>
  <c r="V105" i="43"/>
  <c r="U105" i="43"/>
  <c r="CA104" i="43"/>
  <c r="BZ104" i="43"/>
  <c r="BY104" i="43"/>
  <c r="BX104" i="43"/>
  <c r="BW104" i="43"/>
  <c r="BV104" i="43"/>
  <c r="BU104" i="43"/>
  <c r="BT104" i="43"/>
  <c r="BS104" i="43"/>
  <c r="BR104" i="43"/>
  <c r="BQ104" i="43"/>
  <c r="BP104" i="43"/>
  <c r="BO104" i="43"/>
  <c r="BN104" i="43"/>
  <c r="BM104" i="43"/>
  <c r="BL104" i="43"/>
  <c r="BK104" i="43"/>
  <c r="BJ104" i="43"/>
  <c r="BI104" i="43"/>
  <c r="BH104" i="43"/>
  <c r="BG104" i="43"/>
  <c r="BF104" i="43"/>
  <c r="BE104" i="43"/>
  <c r="BD104" i="43"/>
  <c r="BC104" i="43"/>
  <c r="BB104" i="43"/>
  <c r="BA104" i="43"/>
  <c r="AZ104" i="43"/>
  <c r="AY104" i="43"/>
  <c r="AX104" i="43"/>
  <c r="AW104" i="43"/>
  <c r="AV104" i="43"/>
  <c r="AU104" i="43"/>
  <c r="AT104" i="43"/>
  <c r="AS104" i="43"/>
  <c r="AR104" i="43"/>
  <c r="AQ104" i="43"/>
  <c r="AP104" i="43"/>
  <c r="AO104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CA103" i="43"/>
  <c r="BZ103" i="43"/>
  <c r="BY103" i="43"/>
  <c r="BX103" i="43"/>
  <c r="BW103" i="43"/>
  <c r="BV103" i="43"/>
  <c r="BU103" i="43"/>
  <c r="BT103" i="43"/>
  <c r="BS103" i="43"/>
  <c r="BR103" i="43"/>
  <c r="BQ103" i="43"/>
  <c r="BP103" i="43"/>
  <c r="BO103" i="43"/>
  <c r="BN103" i="43"/>
  <c r="BM103" i="43"/>
  <c r="BL103" i="43"/>
  <c r="BK103" i="43"/>
  <c r="BJ103" i="43"/>
  <c r="BI103" i="43"/>
  <c r="BH103" i="43"/>
  <c r="BG103" i="43"/>
  <c r="BF103" i="43"/>
  <c r="BE103" i="43"/>
  <c r="BD103" i="43"/>
  <c r="BC103" i="43"/>
  <c r="BB103" i="43"/>
  <c r="BA103" i="43"/>
  <c r="AZ103" i="43"/>
  <c r="AY103" i="43"/>
  <c r="AX103" i="43"/>
  <c r="AW103" i="43"/>
  <c r="AV103" i="43"/>
  <c r="AU103" i="43"/>
  <c r="AT103" i="43"/>
  <c r="AS103" i="43"/>
  <c r="AR103" i="43"/>
  <c r="AQ103" i="43"/>
  <c r="AP103" i="43"/>
  <c r="AO103" i="43"/>
  <c r="AN103" i="43"/>
  <c r="AM103" i="43"/>
  <c r="AL103" i="43"/>
  <c r="AK103" i="43"/>
  <c r="AJ103" i="43"/>
  <c r="AI103" i="43"/>
  <c r="AH103" i="43"/>
  <c r="AG103" i="43"/>
  <c r="AF103" i="43"/>
  <c r="AE103" i="43"/>
  <c r="AD103" i="43"/>
  <c r="AC103" i="43"/>
  <c r="AB103" i="43"/>
  <c r="AA103" i="43"/>
  <c r="Z103" i="43"/>
  <c r="Y103" i="43"/>
  <c r="X103" i="43"/>
  <c r="W103" i="43"/>
  <c r="V103" i="43"/>
  <c r="U103" i="43"/>
  <c r="CA102" i="43"/>
  <c r="BZ102" i="43"/>
  <c r="BY102" i="43"/>
  <c r="BX102" i="43"/>
  <c r="BW102" i="43"/>
  <c r="BV102" i="43"/>
  <c r="BU102" i="43"/>
  <c r="BT102" i="43"/>
  <c r="BS102" i="43"/>
  <c r="BR102" i="43"/>
  <c r="BQ102" i="43"/>
  <c r="BP102" i="43"/>
  <c r="BO102" i="43"/>
  <c r="BN102" i="43"/>
  <c r="BM102" i="43"/>
  <c r="BL102" i="43"/>
  <c r="BK102" i="43"/>
  <c r="BJ102" i="43"/>
  <c r="BI102" i="43"/>
  <c r="BH102" i="43"/>
  <c r="BG102" i="43"/>
  <c r="BF102" i="43"/>
  <c r="BE102" i="43"/>
  <c r="BD102" i="43"/>
  <c r="BC102" i="43"/>
  <c r="BB102" i="43"/>
  <c r="BA102" i="43"/>
  <c r="AZ102" i="43"/>
  <c r="AY102" i="43"/>
  <c r="AX102" i="43"/>
  <c r="AW102" i="43"/>
  <c r="AV102" i="43"/>
  <c r="AU102" i="43"/>
  <c r="AT102" i="43"/>
  <c r="AS102" i="43"/>
  <c r="AR102" i="43"/>
  <c r="AQ102" i="43"/>
  <c r="AP102" i="43"/>
  <c r="AO102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CA101" i="43"/>
  <c r="BZ101" i="43"/>
  <c r="BY101" i="43"/>
  <c r="BX101" i="43"/>
  <c r="BW101" i="43"/>
  <c r="BV101" i="43"/>
  <c r="BU101" i="43"/>
  <c r="BT101" i="43"/>
  <c r="BS101" i="43"/>
  <c r="BR101" i="43"/>
  <c r="BQ101" i="43"/>
  <c r="BP101" i="43"/>
  <c r="BO101" i="43"/>
  <c r="BN101" i="43"/>
  <c r="BM101" i="43"/>
  <c r="BL101" i="43"/>
  <c r="BK101" i="43"/>
  <c r="BJ101" i="43"/>
  <c r="BI101" i="43"/>
  <c r="BH101" i="43"/>
  <c r="BG101" i="43"/>
  <c r="BF101" i="43"/>
  <c r="BE101" i="43"/>
  <c r="BD101" i="43"/>
  <c r="BC101" i="43"/>
  <c r="BB101" i="43"/>
  <c r="BA101" i="43"/>
  <c r="AZ101" i="43"/>
  <c r="AY101" i="43"/>
  <c r="AX101" i="43"/>
  <c r="AW101" i="43"/>
  <c r="AV101" i="43"/>
  <c r="AU101" i="43"/>
  <c r="AT101" i="43"/>
  <c r="AS101" i="43"/>
  <c r="AR101" i="43"/>
  <c r="AQ101" i="43"/>
  <c r="AP101" i="43"/>
  <c r="AO101" i="43"/>
  <c r="AN101" i="43"/>
  <c r="AM101" i="43"/>
  <c r="AL101" i="43"/>
  <c r="AK101" i="43"/>
  <c r="AJ101" i="43"/>
  <c r="AI101" i="43"/>
  <c r="AH101" i="43"/>
  <c r="AG101" i="43"/>
  <c r="AF101" i="43"/>
  <c r="AE101" i="43"/>
  <c r="AD101" i="43"/>
  <c r="AC101" i="43"/>
  <c r="AB101" i="43"/>
  <c r="AA101" i="43"/>
  <c r="Z101" i="43"/>
  <c r="Y101" i="43"/>
  <c r="X101" i="43"/>
  <c r="W101" i="43"/>
  <c r="V101" i="43"/>
  <c r="U101" i="43"/>
  <c r="CA100" i="43"/>
  <c r="BZ100" i="43"/>
  <c r="BY100" i="43"/>
  <c r="BX100" i="43"/>
  <c r="BW100" i="43"/>
  <c r="BV100" i="43"/>
  <c r="BU100" i="43"/>
  <c r="BT100" i="43"/>
  <c r="BS100" i="43"/>
  <c r="BR100" i="43"/>
  <c r="BQ100" i="43"/>
  <c r="BP100" i="43"/>
  <c r="BO100" i="43"/>
  <c r="BN100" i="43"/>
  <c r="BM100" i="43"/>
  <c r="BL100" i="43"/>
  <c r="BK100" i="43"/>
  <c r="BJ100" i="43"/>
  <c r="BI100" i="43"/>
  <c r="BH100" i="43"/>
  <c r="BG100" i="43"/>
  <c r="BF100" i="43"/>
  <c r="BE100" i="43"/>
  <c r="BD100" i="43"/>
  <c r="BC100" i="43"/>
  <c r="BB100" i="43"/>
  <c r="BA100" i="43"/>
  <c r="AZ100" i="43"/>
  <c r="AY100" i="43"/>
  <c r="AX100" i="43"/>
  <c r="AW100" i="43"/>
  <c r="AV100" i="43"/>
  <c r="AU100" i="43"/>
  <c r="AT100" i="43"/>
  <c r="AS100" i="43"/>
  <c r="AR100" i="43"/>
  <c r="AQ100" i="43"/>
  <c r="AP100" i="43"/>
  <c r="AO100" i="43"/>
  <c r="AN100" i="43"/>
  <c r="AM100" i="43"/>
  <c r="AL100" i="43"/>
  <c r="AK100" i="43"/>
  <c r="AJ100" i="43"/>
  <c r="AI100" i="43"/>
  <c r="AH100" i="43"/>
  <c r="AG100" i="43"/>
  <c r="AF100" i="43"/>
  <c r="AE100" i="43"/>
  <c r="AD100" i="43"/>
  <c r="AC100" i="43"/>
  <c r="AB100" i="43"/>
  <c r="AA100" i="43"/>
  <c r="Z100" i="43"/>
  <c r="Y100" i="43"/>
  <c r="X100" i="43"/>
  <c r="W100" i="43"/>
  <c r="V100" i="43"/>
  <c r="U100" i="43"/>
  <c r="CA99" i="43"/>
  <c r="BZ99" i="43"/>
  <c r="BY99" i="43"/>
  <c r="BX99" i="43"/>
  <c r="BW99" i="43"/>
  <c r="BV99" i="43"/>
  <c r="BU99" i="43"/>
  <c r="BT99" i="43"/>
  <c r="BS99" i="43"/>
  <c r="BR99" i="43"/>
  <c r="BQ99" i="43"/>
  <c r="BP99" i="43"/>
  <c r="BO99" i="43"/>
  <c r="BN99" i="43"/>
  <c r="BM99" i="43"/>
  <c r="BL99" i="43"/>
  <c r="BK99" i="43"/>
  <c r="BJ99" i="43"/>
  <c r="BI99" i="43"/>
  <c r="BH99" i="43"/>
  <c r="BG99" i="43"/>
  <c r="BF99" i="43"/>
  <c r="BE99" i="43"/>
  <c r="BD99" i="43"/>
  <c r="BC99" i="43"/>
  <c r="BB99" i="43"/>
  <c r="BA99" i="43"/>
  <c r="AZ99" i="43"/>
  <c r="AY99" i="43"/>
  <c r="AX99" i="43"/>
  <c r="AW99" i="43"/>
  <c r="AV99" i="43"/>
  <c r="AU99" i="43"/>
  <c r="AT99" i="43"/>
  <c r="AS99" i="43"/>
  <c r="AR99" i="43"/>
  <c r="AQ99" i="43"/>
  <c r="AP99" i="43"/>
  <c r="AO99" i="43"/>
  <c r="AN99" i="43"/>
  <c r="AM99" i="43"/>
  <c r="AL99" i="43"/>
  <c r="AK99" i="43"/>
  <c r="AJ99" i="43"/>
  <c r="AI99" i="43"/>
  <c r="AH99" i="43"/>
  <c r="AG99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CA98" i="43"/>
  <c r="BZ98" i="43"/>
  <c r="BY98" i="43"/>
  <c r="BX98" i="43"/>
  <c r="BW98" i="43"/>
  <c r="BV98" i="43"/>
  <c r="BU98" i="43"/>
  <c r="BT98" i="43"/>
  <c r="BS98" i="43"/>
  <c r="BR98" i="43"/>
  <c r="BQ98" i="43"/>
  <c r="BP98" i="43"/>
  <c r="BO98" i="43"/>
  <c r="BN98" i="43"/>
  <c r="BM98" i="43"/>
  <c r="BL98" i="43"/>
  <c r="BK98" i="43"/>
  <c r="BJ98" i="43"/>
  <c r="BI98" i="43"/>
  <c r="BH98" i="43"/>
  <c r="BG98" i="43"/>
  <c r="BF98" i="43"/>
  <c r="BE98" i="43"/>
  <c r="BD98" i="43"/>
  <c r="BC98" i="43"/>
  <c r="BB98" i="43"/>
  <c r="BA98" i="43"/>
  <c r="AZ98" i="43"/>
  <c r="AY98" i="43"/>
  <c r="AX98" i="43"/>
  <c r="AW98" i="43"/>
  <c r="AV98" i="43"/>
  <c r="AU98" i="43"/>
  <c r="AT98" i="43"/>
  <c r="AS98" i="43"/>
  <c r="AR98" i="43"/>
  <c r="AQ98" i="43"/>
  <c r="AP98" i="43"/>
  <c r="AO98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CA97" i="43"/>
  <c r="BZ97" i="43"/>
  <c r="BY97" i="43"/>
  <c r="BX97" i="43"/>
  <c r="BW97" i="43"/>
  <c r="BV97" i="43"/>
  <c r="BU97" i="43"/>
  <c r="BT97" i="43"/>
  <c r="BS97" i="43"/>
  <c r="BR97" i="43"/>
  <c r="BQ97" i="43"/>
  <c r="BP97" i="43"/>
  <c r="BO97" i="43"/>
  <c r="BN97" i="43"/>
  <c r="BM97" i="43"/>
  <c r="BL97" i="43"/>
  <c r="BK97" i="43"/>
  <c r="BJ97" i="43"/>
  <c r="BI97" i="43"/>
  <c r="BH97" i="43"/>
  <c r="BG97" i="43"/>
  <c r="BF97" i="43"/>
  <c r="BE97" i="43"/>
  <c r="BD97" i="43"/>
  <c r="BC97" i="43"/>
  <c r="BB97" i="43"/>
  <c r="BA97" i="43"/>
  <c r="AZ97" i="43"/>
  <c r="AY97" i="43"/>
  <c r="AX97" i="43"/>
  <c r="AW97" i="43"/>
  <c r="AV97" i="43"/>
  <c r="AU97" i="43"/>
  <c r="AT97" i="43"/>
  <c r="AS97" i="43"/>
  <c r="AR97" i="43"/>
  <c r="AQ97" i="43"/>
  <c r="AP97" i="43"/>
  <c r="AO97" i="43"/>
  <c r="AN97" i="43"/>
  <c r="AM97" i="43"/>
  <c r="AL97" i="43"/>
  <c r="AK97" i="43"/>
  <c r="AJ97" i="43"/>
  <c r="AI97" i="43"/>
  <c r="AH97" i="43"/>
  <c r="AG97" i="43"/>
  <c r="AF97" i="43"/>
  <c r="AE97" i="43"/>
  <c r="AD97" i="43"/>
  <c r="AC97" i="43"/>
  <c r="AB97" i="43"/>
  <c r="AA97" i="43"/>
  <c r="Z97" i="43"/>
  <c r="Y97" i="43"/>
  <c r="X97" i="43"/>
  <c r="W97" i="43"/>
  <c r="V97" i="43"/>
  <c r="U97" i="43"/>
  <c r="CA96" i="43"/>
  <c r="BZ96" i="43"/>
  <c r="BY96" i="43"/>
  <c r="BX96" i="43"/>
  <c r="BW96" i="43"/>
  <c r="BV96" i="43"/>
  <c r="BU96" i="43"/>
  <c r="BT96" i="43"/>
  <c r="BS96" i="43"/>
  <c r="BR96" i="43"/>
  <c r="BQ96" i="43"/>
  <c r="BP96" i="43"/>
  <c r="BO96" i="43"/>
  <c r="BN96" i="43"/>
  <c r="BM96" i="43"/>
  <c r="BL96" i="43"/>
  <c r="BK96" i="43"/>
  <c r="BJ96" i="43"/>
  <c r="BI96" i="43"/>
  <c r="BH96" i="43"/>
  <c r="BG96" i="43"/>
  <c r="BF96" i="43"/>
  <c r="BE96" i="43"/>
  <c r="BD96" i="43"/>
  <c r="BC96" i="43"/>
  <c r="BB96" i="43"/>
  <c r="BA96" i="43"/>
  <c r="AZ96" i="43"/>
  <c r="AY96" i="43"/>
  <c r="AX96" i="43"/>
  <c r="AW96" i="43"/>
  <c r="AV96" i="43"/>
  <c r="AU96" i="43"/>
  <c r="AT96" i="43"/>
  <c r="AS96" i="43"/>
  <c r="AR96" i="43"/>
  <c r="AQ96" i="43"/>
  <c r="AP96" i="43"/>
  <c r="AO96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CA95" i="43"/>
  <c r="BZ95" i="43"/>
  <c r="BY95" i="43"/>
  <c r="BX95" i="43"/>
  <c r="BW95" i="43"/>
  <c r="BV95" i="43"/>
  <c r="BU95" i="43"/>
  <c r="BT95" i="43"/>
  <c r="BS95" i="43"/>
  <c r="BR95" i="43"/>
  <c r="BQ95" i="43"/>
  <c r="BP95" i="43"/>
  <c r="BO95" i="43"/>
  <c r="BN95" i="43"/>
  <c r="BM95" i="43"/>
  <c r="BL95" i="43"/>
  <c r="BK95" i="43"/>
  <c r="BJ95" i="43"/>
  <c r="BI95" i="43"/>
  <c r="BH95" i="43"/>
  <c r="BG95" i="43"/>
  <c r="BF95" i="43"/>
  <c r="BE95" i="43"/>
  <c r="BD95" i="43"/>
  <c r="BC95" i="43"/>
  <c r="BB95" i="43"/>
  <c r="BA95" i="43"/>
  <c r="AZ95" i="43"/>
  <c r="AY95" i="43"/>
  <c r="AX95" i="43"/>
  <c r="AW95" i="43"/>
  <c r="AV95" i="43"/>
  <c r="AU95" i="43"/>
  <c r="AT95" i="43"/>
  <c r="AS95" i="43"/>
  <c r="AR95" i="43"/>
  <c r="AQ95" i="43"/>
  <c r="AP95" i="43"/>
  <c r="AO95" i="43"/>
  <c r="AN95" i="43"/>
  <c r="AM95" i="43"/>
  <c r="AL95" i="43"/>
  <c r="AK95" i="43"/>
  <c r="AJ95" i="43"/>
  <c r="AI95" i="43"/>
  <c r="AH95" i="43"/>
  <c r="AG95" i="43"/>
  <c r="AF95" i="43"/>
  <c r="AE95" i="43"/>
  <c r="AD95" i="43"/>
  <c r="AC95" i="43"/>
  <c r="AB95" i="43"/>
  <c r="AA95" i="43"/>
  <c r="Z95" i="43"/>
  <c r="Y95" i="43"/>
  <c r="X95" i="43"/>
  <c r="W95" i="43"/>
  <c r="V95" i="43"/>
  <c r="U95" i="43"/>
  <c r="CA94" i="43"/>
  <c r="BZ94" i="43"/>
  <c r="BY94" i="43"/>
  <c r="BX94" i="43"/>
  <c r="BW94" i="43"/>
  <c r="BV94" i="43"/>
  <c r="BU94" i="43"/>
  <c r="BT94" i="43"/>
  <c r="BS94" i="43"/>
  <c r="BR94" i="43"/>
  <c r="BQ94" i="43"/>
  <c r="BP94" i="43"/>
  <c r="BO94" i="43"/>
  <c r="BN94" i="43"/>
  <c r="BM94" i="43"/>
  <c r="BL94" i="43"/>
  <c r="BK94" i="43"/>
  <c r="BJ94" i="43"/>
  <c r="BI94" i="43"/>
  <c r="BH94" i="43"/>
  <c r="BG94" i="43"/>
  <c r="BF94" i="43"/>
  <c r="BE94" i="43"/>
  <c r="BD94" i="43"/>
  <c r="BC94" i="43"/>
  <c r="BB94" i="43"/>
  <c r="BA94" i="43"/>
  <c r="AZ94" i="43"/>
  <c r="AY94" i="43"/>
  <c r="AX94" i="43"/>
  <c r="AW94" i="43"/>
  <c r="AV94" i="43"/>
  <c r="AU94" i="43"/>
  <c r="AT94" i="43"/>
  <c r="AS94" i="43"/>
  <c r="AR94" i="43"/>
  <c r="AQ94" i="43"/>
  <c r="AP94" i="43"/>
  <c r="AO94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CA93" i="43"/>
  <c r="BZ93" i="43"/>
  <c r="BY93" i="43"/>
  <c r="BX93" i="43"/>
  <c r="BW93" i="43"/>
  <c r="BV93" i="43"/>
  <c r="BU93" i="43"/>
  <c r="BT93" i="43"/>
  <c r="BS93" i="43"/>
  <c r="BR93" i="43"/>
  <c r="BQ93" i="43"/>
  <c r="BP93" i="43"/>
  <c r="BO93" i="43"/>
  <c r="BN93" i="43"/>
  <c r="BM93" i="43"/>
  <c r="BL93" i="43"/>
  <c r="BK93" i="43"/>
  <c r="BJ93" i="43"/>
  <c r="BI93" i="43"/>
  <c r="BH93" i="43"/>
  <c r="BG93" i="43"/>
  <c r="BF93" i="43"/>
  <c r="BE93" i="43"/>
  <c r="BD93" i="43"/>
  <c r="BC93" i="43"/>
  <c r="BB93" i="43"/>
  <c r="BA93" i="43"/>
  <c r="AZ93" i="43"/>
  <c r="AY93" i="43"/>
  <c r="AX93" i="43"/>
  <c r="AW93" i="43"/>
  <c r="AV93" i="43"/>
  <c r="AU93" i="43"/>
  <c r="AT93" i="43"/>
  <c r="AS93" i="43"/>
  <c r="AR93" i="43"/>
  <c r="AQ93" i="43"/>
  <c r="AP93" i="43"/>
  <c r="AO93" i="43"/>
  <c r="AN93" i="43"/>
  <c r="AM93" i="43"/>
  <c r="AL93" i="43"/>
  <c r="AK93" i="43"/>
  <c r="AJ93" i="43"/>
  <c r="AI93" i="43"/>
  <c r="AH93" i="43"/>
  <c r="AG93" i="43"/>
  <c r="AF93" i="43"/>
  <c r="AE93" i="43"/>
  <c r="AD93" i="43"/>
  <c r="AC93" i="43"/>
  <c r="AB93" i="43"/>
  <c r="AA93" i="43"/>
  <c r="Z93" i="43"/>
  <c r="Y93" i="43"/>
  <c r="X93" i="43"/>
  <c r="W93" i="43"/>
  <c r="V93" i="43"/>
  <c r="U93" i="43"/>
  <c r="CA92" i="43"/>
  <c r="BZ92" i="43"/>
  <c r="BY92" i="43"/>
  <c r="BX92" i="43"/>
  <c r="BW92" i="43"/>
  <c r="BV92" i="43"/>
  <c r="BU92" i="43"/>
  <c r="BT92" i="43"/>
  <c r="BS92" i="43"/>
  <c r="BR92" i="43"/>
  <c r="BQ92" i="43"/>
  <c r="BP92" i="43"/>
  <c r="BO92" i="43"/>
  <c r="BN92" i="43"/>
  <c r="BM92" i="43"/>
  <c r="BL92" i="43"/>
  <c r="BK92" i="43"/>
  <c r="BJ92" i="43"/>
  <c r="BI92" i="43"/>
  <c r="BH92" i="43"/>
  <c r="BG92" i="43"/>
  <c r="BF92" i="43"/>
  <c r="BE92" i="43"/>
  <c r="BD92" i="43"/>
  <c r="BC92" i="43"/>
  <c r="BB92" i="43"/>
  <c r="BA92" i="43"/>
  <c r="AZ92" i="43"/>
  <c r="AY92" i="43"/>
  <c r="AX92" i="43"/>
  <c r="AW92" i="43"/>
  <c r="AV92" i="43"/>
  <c r="AU92" i="43"/>
  <c r="AT92" i="43"/>
  <c r="AS92" i="43"/>
  <c r="AR92" i="43"/>
  <c r="AQ92" i="43"/>
  <c r="AP92" i="43"/>
  <c r="AO92" i="43"/>
  <c r="AN92" i="43"/>
  <c r="AM92" i="43"/>
  <c r="AL92" i="43"/>
  <c r="AK92" i="43"/>
  <c r="AJ92" i="43"/>
  <c r="AI92" i="43"/>
  <c r="AH92" i="43"/>
  <c r="AG92" i="43"/>
  <c r="AF92" i="43"/>
  <c r="AE92" i="43"/>
  <c r="AD92" i="43"/>
  <c r="AC92" i="43"/>
  <c r="AB92" i="43"/>
  <c r="AA92" i="43"/>
  <c r="Z92" i="43"/>
  <c r="Y92" i="43"/>
  <c r="X92" i="43"/>
  <c r="W92" i="43"/>
  <c r="V92" i="43"/>
  <c r="U92" i="43"/>
  <c r="CA91" i="43"/>
  <c r="BZ91" i="43"/>
  <c r="BY91" i="43"/>
  <c r="BX91" i="43"/>
  <c r="BW91" i="43"/>
  <c r="BV91" i="43"/>
  <c r="BU91" i="43"/>
  <c r="BT91" i="43"/>
  <c r="BS91" i="43"/>
  <c r="BR91" i="43"/>
  <c r="BQ91" i="43"/>
  <c r="BP91" i="43"/>
  <c r="BO91" i="43"/>
  <c r="BN91" i="43"/>
  <c r="BM91" i="43"/>
  <c r="BL91" i="43"/>
  <c r="BK91" i="43"/>
  <c r="BJ91" i="43"/>
  <c r="BI91" i="43"/>
  <c r="BH91" i="43"/>
  <c r="BG91" i="43"/>
  <c r="BF91" i="43"/>
  <c r="BE91" i="43"/>
  <c r="BD91" i="43"/>
  <c r="BC91" i="43"/>
  <c r="BB91" i="43"/>
  <c r="BA91" i="43"/>
  <c r="AZ91" i="43"/>
  <c r="AY91" i="43"/>
  <c r="AX91" i="43"/>
  <c r="AW91" i="43"/>
  <c r="AV91" i="43"/>
  <c r="AU91" i="43"/>
  <c r="AT91" i="43"/>
  <c r="AS91" i="43"/>
  <c r="AR91" i="43"/>
  <c r="AQ91" i="43"/>
  <c r="AP91" i="43"/>
  <c r="AO91" i="43"/>
  <c r="AN91" i="43"/>
  <c r="AM91" i="43"/>
  <c r="AL91" i="43"/>
  <c r="AK91" i="43"/>
  <c r="AJ91" i="43"/>
  <c r="AI91" i="43"/>
  <c r="AH91" i="43"/>
  <c r="AG91" i="43"/>
  <c r="AF91" i="43"/>
  <c r="AE91" i="43"/>
  <c r="AD91" i="43"/>
  <c r="AC91" i="43"/>
  <c r="AB91" i="43"/>
  <c r="AA91" i="43"/>
  <c r="Z91" i="43"/>
  <c r="Y91" i="43"/>
  <c r="X91" i="43"/>
  <c r="W91" i="43"/>
  <c r="V91" i="43"/>
  <c r="U91" i="43"/>
  <c r="CA90" i="43"/>
  <c r="BZ90" i="43"/>
  <c r="BY90" i="43"/>
  <c r="BX90" i="43"/>
  <c r="BW90" i="43"/>
  <c r="BV90" i="43"/>
  <c r="BU90" i="43"/>
  <c r="BT90" i="43"/>
  <c r="BS90" i="43"/>
  <c r="BR90" i="43"/>
  <c r="BQ90" i="43"/>
  <c r="BP90" i="43"/>
  <c r="BO90" i="43"/>
  <c r="BN90" i="43"/>
  <c r="BM90" i="43"/>
  <c r="BL90" i="43"/>
  <c r="BK90" i="43"/>
  <c r="BJ90" i="43"/>
  <c r="BI90" i="43"/>
  <c r="BH90" i="43"/>
  <c r="BG90" i="43"/>
  <c r="BF90" i="43"/>
  <c r="BE90" i="43"/>
  <c r="BD90" i="43"/>
  <c r="BC90" i="43"/>
  <c r="BB90" i="43"/>
  <c r="BA90" i="43"/>
  <c r="AZ90" i="43"/>
  <c r="AY90" i="43"/>
  <c r="AX90" i="43"/>
  <c r="AW90" i="43"/>
  <c r="AV90" i="43"/>
  <c r="AU90" i="43"/>
  <c r="AT90" i="43"/>
  <c r="AS90" i="43"/>
  <c r="AR90" i="43"/>
  <c r="AQ90" i="43"/>
  <c r="AP90" i="43"/>
  <c r="AO90" i="43"/>
  <c r="AN90" i="43"/>
  <c r="AM90" i="43"/>
  <c r="AL90" i="43"/>
  <c r="AK90" i="43"/>
  <c r="AJ90" i="43"/>
  <c r="AI90" i="43"/>
  <c r="AH90" i="43"/>
  <c r="AG90" i="43"/>
  <c r="AF90" i="43"/>
  <c r="AE90" i="43"/>
  <c r="AD90" i="43"/>
  <c r="AC90" i="43"/>
  <c r="AB90" i="43"/>
  <c r="AA90" i="43"/>
  <c r="Z90" i="43"/>
  <c r="Y90" i="43"/>
  <c r="X90" i="43"/>
  <c r="W90" i="43"/>
  <c r="V90" i="43"/>
  <c r="U90" i="43"/>
  <c r="CA89" i="43"/>
  <c r="BZ89" i="43"/>
  <c r="BY89" i="43"/>
  <c r="BX89" i="43"/>
  <c r="BW89" i="43"/>
  <c r="BV89" i="43"/>
  <c r="BU89" i="43"/>
  <c r="BT89" i="43"/>
  <c r="BS89" i="43"/>
  <c r="BR89" i="43"/>
  <c r="BQ89" i="43"/>
  <c r="BP89" i="43"/>
  <c r="BO89" i="43"/>
  <c r="BN89" i="43"/>
  <c r="BM89" i="43"/>
  <c r="BL89" i="43"/>
  <c r="BK89" i="43"/>
  <c r="BJ89" i="43"/>
  <c r="BI89" i="43"/>
  <c r="BH89" i="43"/>
  <c r="BG89" i="43"/>
  <c r="BF89" i="43"/>
  <c r="BE89" i="43"/>
  <c r="BD89" i="43"/>
  <c r="BC89" i="43"/>
  <c r="BB89" i="43"/>
  <c r="BA89" i="43"/>
  <c r="AZ89" i="43"/>
  <c r="AY89" i="43"/>
  <c r="AX89" i="43"/>
  <c r="AW89" i="43"/>
  <c r="AV89" i="43"/>
  <c r="AU89" i="43"/>
  <c r="AT89" i="43"/>
  <c r="AS89" i="43"/>
  <c r="AR89" i="43"/>
  <c r="AQ89" i="43"/>
  <c r="AP89" i="43"/>
  <c r="AO89" i="43"/>
  <c r="AN89" i="43"/>
  <c r="AM89" i="43"/>
  <c r="AL89" i="43"/>
  <c r="AK89" i="43"/>
  <c r="AJ89" i="43"/>
  <c r="AI89" i="43"/>
  <c r="AH89" i="43"/>
  <c r="AG89" i="43"/>
  <c r="AF89" i="43"/>
  <c r="AE89" i="43"/>
  <c r="AD89" i="43"/>
  <c r="AC89" i="43"/>
  <c r="AB89" i="43"/>
  <c r="AA89" i="43"/>
  <c r="Z89" i="43"/>
  <c r="Y89" i="43"/>
  <c r="X89" i="43"/>
  <c r="W89" i="43"/>
  <c r="V89" i="43"/>
  <c r="U89" i="43"/>
  <c r="CA88" i="43"/>
  <c r="BZ88" i="43"/>
  <c r="BY88" i="43"/>
  <c r="BX88" i="43"/>
  <c r="BW88" i="43"/>
  <c r="BV88" i="43"/>
  <c r="BU88" i="43"/>
  <c r="BT88" i="43"/>
  <c r="BS88" i="43"/>
  <c r="BR88" i="43"/>
  <c r="BQ88" i="43"/>
  <c r="BP88" i="43"/>
  <c r="BO88" i="43"/>
  <c r="BN88" i="43"/>
  <c r="BM88" i="43"/>
  <c r="BL88" i="43"/>
  <c r="BK88" i="43"/>
  <c r="BJ88" i="43"/>
  <c r="BI88" i="43"/>
  <c r="BH88" i="43"/>
  <c r="BG88" i="43"/>
  <c r="BF88" i="43"/>
  <c r="BE88" i="43"/>
  <c r="BD88" i="43"/>
  <c r="BC88" i="43"/>
  <c r="BB88" i="43"/>
  <c r="BA88" i="43"/>
  <c r="AZ88" i="43"/>
  <c r="AY88" i="43"/>
  <c r="AX88" i="43"/>
  <c r="AW88" i="43"/>
  <c r="AV88" i="43"/>
  <c r="AU88" i="43"/>
  <c r="AT88" i="43"/>
  <c r="AS88" i="43"/>
  <c r="AR88" i="43"/>
  <c r="AQ88" i="43"/>
  <c r="AP88" i="43"/>
  <c r="AO88" i="43"/>
  <c r="AN88" i="43"/>
  <c r="AM88" i="43"/>
  <c r="AL88" i="43"/>
  <c r="AK88" i="43"/>
  <c r="AJ88" i="43"/>
  <c r="AI88" i="43"/>
  <c r="AH88" i="43"/>
  <c r="AG88" i="43"/>
  <c r="AF88" i="43"/>
  <c r="AE88" i="43"/>
  <c r="AD88" i="43"/>
  <c r="AC88" i="43"/>
  <c r="AB88" i="43"/>
  <c r="AA88" i="43"/>
  <c r="Z88" i="43"/>
  <c r="Y88" i="43"/>
  <c r="X88" i="43"/>
  <c r="W88" i="43"/>
  <c r="V88" i="43"/>
  <c r="U88" i="43"/>
  <c r="CA87" i="43"/>
  <c r="BZ87" i="43"/>
  <c r="BY87" i="43"/>
  <c r="BX87" i="43"/>
  <c r="BW87" i="43"/>
  <c r="BV87" i="43"/>
  <c r="BU87" i="43"/>
  <c r="BT87" i="43"/>
  <c r="BS87" i="43"/>
  <c r="BR87" i="43"/>
  <c r="BQ87" i="43"/>
  <c r="BP87" i="43"/>
  <c r="BO87" i="43"/>
  <c r="BN87" i="43"/>
  <c r="BM87" i="43"/>
  <c r="BL87" i="43"/>
  <c r="BK87" i="43"/>
  <c r="BJ87" i="43"/>
  <c r="BI87" i="43"/>
  <c r="BH87" i="43"/>
  <c r="BG87" i="43"/>
  <c r="BF87" i="43"/>
  <c r="BE87" i="43"/>
  <c r="BD87" i="43"/>
  <c r="BC87" i="43"/>
  <c r="BB87" i="43"/>
  <c r="BA87" i="43"/>
  <c r="AZ87" i="43"/>
  <c r="AY87" i="43"/>
  <c r="AX87" i="43"/>
  <c r="AW87" i="43"/>
  <c r="AV87" i="43"/>
  <c r="AU87" i="43"/>
  <c r="AT87" i="43"/>
  <c r="AS87" i="43"/>
  <c r="AR87" i="43"/>
  <c r="AQ87" i="43"/>
  <c r="AP87" i="43"/>
  <c r="AO87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CA86" i="43"/>
  <c r="BZ86" i="43"/>
  <c r="BY86" i="43"/>
  <c r="BX86" i="43"/>
  <c r="BW86" i="43"/>
  <c r="BV86" i="43"/>
  <c r="BU86" i="43"/>
  <c r="BT86" i="43"/>
  <c r="BS86" i="43"/>
  <c r="BR86" i="43"/>
  <c r="BQ86" i="43"/>
  <c r="BP86" i="43"/>
  <c r="BO86" i="43"/>
  <c r="BN86" i="43"/>
  <c r="BM86" i="43"/>
  <c r="BL86" i="43"/>
  <c r="BK86" i="43"/>
  <c r="BJ86" i="43"/>
  <c r="BI86" i="43"/>
  <c r="BH86" i="43"/>
  <c r="BG86" i="43"/>
  <c r="BF86" i="43"/>
  <c r="BE86" i="43"/>
  <c r="BD86" i="43"/>
  <c r="BC86" i="43"/>
  <c r="BB86" i="43"/>
  <c r="BA86" i="43"/>
  <c r="AZ86" i="43"/>
  <c r="AY86" i="43"/>
  <c r="AX86" i="43"/>
  <c r="AW86" i="43"/>
  <c r="AV86" i="43"/>
  <c r="AU86" i="43"/>
  <c r="AT86" i="43"/>
  <c r="AS86" i="43"/>
  <c r="AR86" i="43"/>
  <c r="AQ86" i="43"/>
  <c r="AP86" i="43"/>
  <c r="AO86" i="43"/>
  <c r="AN86" i="43"/>
  <c r="AM86" i="43"/>
  <c r="AL86" i="43"/>
  <c r="AK86" i="43"/>
  <c r="AJ86" i="43"/>
  <c r="AI86" i="43"/>
  <c r="AH86" i="43"/>
  <c r="AG86" i="43"/>
  <c r="AF86" i="43"/>
  <c r="AE86" i="43"/>
  <c r="AD86" i="43"/>
  <c r="AC86" i="43"/>
  <c r="AB86" i="43"/>
  <c r="AA86" i="43"/>
  <c r="Z86" i="43"/>
  <c r="Y86" i="43"/>
  <c r="X86" i="43"/>
  <c r="W86" i="43"/>
  <c r="V86" i="43"/>
  <c r="U86" i="43"/>
  <c r="CA85" i="43"/>
  <c r="BZ85" i="43"/>
  <c r="BY85" i="43"/>
  <c r="BX85" i="43"/>
  <c r="BW85" i="43"/>
  <c r="BV85" i="43"/>
  <c r="BU85" i="43"/>
  <c r="BT85" i="43"/>
  <c r="BS85" i="43"/>
  <c r="BR85" i="43"/>
  <c r="BQ85" i="43"/>
  <c r="BP85" i="43"/>
  <c r="BO85" i="43"/>
  <c r="BN85" i="43"/>
  <c r="BM85" i="43"/>
  <c r="BL85" i="43"/>
  <c r="BK85" i="43"/>
  <c r="BJ85" i="43"/>
  <c r="BI85" i="43"/>
  <c r="BH85" i="43"/>
  <c r="BG85" i="43"/>
  <c r="BF85" i="43"/>
  <c r="BE85" i="43"/>
  <c r="BD85" i="43"/>
  <c r="BC85" i="43"/>
  <c r="BB85" i="43"/>
  <c r="BA85" i="43"/>
  <c r="AZ85" i="43"/>
  <c r="AY85" i="43"/>
  <c r="AX85" i="43"/>
  <c r="AW85" i="43"/>
  <c r="AV85" i="43"/>
  <c r="AU85" i="43"/>
  <c r="AT85" i="43"/>
  <c r="AS85" i="43"/>
  <c r="AR85" i="43"/>
  <c r="AQ85" i="43"/>
  <c r="AP85" i="43"/>
  <c r="AO85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CA84" i="43"/>
  <c r="BZ84" i="43"/>
  <c r="BY84" i="43"/>
  <c r="BX84" i="43"/>
  <c r="BW84" i="43"/>
  <c r="BV84" i="43"/>
  <c r="BU84" i="43"/>
  <c r="BT84" i="43"/>
  <c r="BS84" i="43"/>
  <c r="BR84" i="43"/>
  <c r="BQ84" i="43"/>
  <c r="BP84" i="43"/>
  <c r="BO84" i="43"/>
  <c r="BN84" i="43"/>
  <c r="BM84" i="43"/>
  <c r="BL84" i="43"/>
  <c r="BK84" i="43"/>
  <c r="BJ84" i="43"/>
  <c r="BI84" i="43"/>
  <c r="BH84" i="43"/>
  <c r="BG84" i="43"/>
  <c r="BF84" i="43"/>
  <c r="BE84" i="43"/>
  <c r="BD84" i="43"/>
  <c r="BC84" i="43"/>
  <c r="BB84" i="43"/>
  <c r="BA84" i="43"/>
  <c r="AZ84" i="43"/>
  <c r="AY84" i="43"/>
  <c r="AX84" i="43"/>
  <c r="AW84" i="43"/>
  <c r="AV84" i="43"/>
  <c r="AU84" i="43"/>
  <c r="AT84" i="43"/>
  <c r="AS84" i="43"/>
  <c r="AR84" i="43"/>
  <c r="AQ84" i="43"/>
  <c r="AP84" i="43"/>
  <c r="AO84" i="43"/>
  <c r="AN84" i="43"/>
  <c r="AM84" i="43"/>
  <c r="AL84" i="43"/>
  <c r="AK84" i="43"/>
  <c r="AJ84" i="43"/>
  <c r="AI84" i="43"/>
  <c r="AH84" i="43"/>
  <c r="AG84" i="43"/>
  <c r="AF84" i="43"/>
  <c r="AE84" i="43"/>
  <c r="AD84" i="43"/>
  <c r="AC84" i="43"/>
  <c r="AB84" i="43"/>
  <c r="AA84" i="43"/>
  <c r="Z84" i="43"/>
  <c r="Y84" i="43"/>
  <c r="X84" i="43"/>
  <c r="W84" i="43"/>
  <c r="V84" i="43"/>
  <c r="U84" i="43"/>
  <c r="CA83" i="43"/>
  <c r="BZ83" i="43"/>
  <c r="BY83" i="43"/>
  <c r="BX83" i="43"/>
  <c r="BW83" i="43"/>
  <c r="BV83" i="43"/>
  <c r="BU83" i="43"/>
  <c r="BT83" i="43"/>
  <c r="BS83" i="43"/>
  <c r="BR83" i="43"/>
  <c r="BQ83" i="43"/>
  <c r="BP83" i="43"/>
  <c r="BO83" i="43"/>
  <c r="BN83" i="43"/>
  <c r="BM83" i="43"/>
  <c r="BL83" i="43"/>
  <c r="BK83" i="43"/>
  <c r="BJ83" i="43"/>
  <c r="BI83" i="43"/>
  <c r="BH83" i="43"/>
  <c r="BG83" i="43"/>
  <c r="BF83" i="43"/>
  <c r="BE83" i="43"/>
  <c r="BD83" i="43"/>
  <c r="BC83" i="43"/>
  <c r="BB83" i="43"/>
  <c r="BA83" i="43"/>
  <c r="AZ83" i="43"/>
  <c r="AY83" i="43"/>
  <c r="AX83" i="43"/>
  <c r="AW83" i="43"/>
  <c r="AV83" i="43"/>
  <c r="AU83" i="43"/>
  <c r="AT83" i="43"/>
  <c r="AS83" i="43"/>
  <c r="AR83" i="43"/>
  <c r="AQ83" i="43"/>
  <c r="AP83" i="43"/>
  <c r="AO83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CA82" i="43"/>
  <c r="BZ82" i="43"/>
  <c r="BY82" i="43"/>
  <c r="BX82" i="43"/>
  <c r="BW82" i="43"/>
  <c r="BV82" i="43"/>
  <c r="BU82" i="43"/>
  <c r="BT82" i="43"/>
  <c r="BS82" i="43"/>
  <c r="BR82" i="43"/>
  <c r="BQ82" i="43"/>
  <c r="BP82" i="43"/>
  <c r="BO82" i="43"/>
  <c r="BN82" i="43"/>
  <c r="BM82" i="43"/>
  <c r="BL82" i="43"/>
  <c r="BK82" i="43"/>
  <c r="BJ82" i="43"/>
  <c r="BI82" i="43"/>
  <c r="BH82" i="43"/>
  <c r="BG82" i="43"/>
  <c r="BF82" i="43"/>
  <c r="BE82" i="43"/>
  <c r="BD82" i="43"/>
  <c r="BC82" i="43"/>
  <c r="BB82" i="43"/>
  <c r="BA82" i="43"/>
  <c r="AZ82" i="43"/>
  <c r="AY82" i="43"/>
  <c r="AX82" i="43"/>
  <c r="AW82" i="43"/>
  <c r="AV82" i="43"/>
  <c r="AU82" i="43"/>
  <c r="AT82" i="43"/>
  <c r="AS82" i="43"/>
  <c r="AR82" i="43"/>
  <c r="AQ82" i="43"/>
  <c r="AP82" i="43"/>
  <c r="AO82" i="43"/>
  <c r="AN82" i="43"/>
  <c r="AM82" i="43"/>
  <c r="AL82" i="43"/>
  <c r="AK82" i="43"/>
  <c r="AJ82" i="43"/>
  <c r="AI82" i="43"/>
  <c r="AH82" i="43"/>
  <c r="AG82" i="43"/>
  <c r="AF82" i="43"/>
  <c r="AE82" i="43"/>
  <c r="AD82" i="43"/>
  <c r="AC82" i="43"/>
  <c r="AB82" i="43"/>
  <c r="AA82" i="43"/>
  <c r="Z82" i="43"/>
  <c r="Y82" i="43"/>
  <c r="X82" i="43"/>
  <c r="W82" i="43"/>
  <c r="V82" i="43"/>
  <c r="U82" i="43"/>
  <c r="CA81" i="43"/>
  <c r="BZ81" i="43"/>
  <c r="BY81" i="43"/>
  <c r="BX81" i="43"/>
  <c r="BW81" i="43"/>
  <c r="BV81" i="43"/>
  <c r="BU81" i="43"/>
  <c r="BT81" i="43"/>
  <c r="BS81" i="43"/>
  <c r="BR81" i="43"/>
  <c r="BQ81" i="43"/>
  <c r="BP81" i="43"/>
  <c r="BO81" i="43"/>
  <c r="BN81" i="43"/>
  <c r="BM81" i="43"/>
  <c r="BL81" i="43"/>
  <c r="BK81" i="43"/>
  <c r="BJ81" i="43"/>
  <c r="BI81" i="43"/>
  <c r="BH81" i="43"/>
  <c r="BG81" i="43"/>
  <c r="BF81" i="43"/>
  <c r="BE81" i="43"/>
  <c r="BD81" i="43"/>
  <c r="BC81" i="43"/>
  <c r="BB81" i="43"/>
  <c r="BA81" i="43"/>
  <c r="AZ81" i="43"/>
  <c r="AY81" i="43"/>
  <c r="AX81" i="43"/>
  <c r="AW81" i="43"/>
  <c r="AV81" i="43"/>
  <c r="AU81" i="43"/>
  <c r="AT81" i="43"/>
  <c r="AS81" i="43"/>
  <c r="AR81" i="43"/>
  <c r="AQ81" i="43"/>
  <c r="AP81" i="43"/>
  <c r="AO81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CA80" i="43"/>
  <c r="BZ80" i="43"/>
  <c r="BY80" i="43"/>
  <c r="BX80" i="43"/>
  <c r="BW80" i="43"/>
  <c r="BV80" i="43"/>
  <c r="BU80" i="43"/>
  <c r="BT80" i="43"/>
  <c r="BS80" i="43"/>
  <c r="BR80" i="43"/>
  <c r="BQ80" i="43"/>
  <c r="BP80" i="43"/>
  <c r="BO80" i="43"/>
  <c r="BN80" i="43"/>
  <c r="BM80" i="43"/>
  <c r="BL80" i="43"/>
  <c r="BK80" i="43"/>
  <c r="BJ80" i="43"/>
  <c r="BI80" i="43"/>
  <c r="BH80" i="43"/>
  <c r="BG80" i="43"/>
  <c r="BF80" i="43"/>
  <c r="BE80" i="43"/>
  <c r="BD80" i="43"/>
  <c r="BC80" i="43"/>
  <c r="BB80" i="43"/>
  <c r="BA80" i="43"/>
  <c r="AZ80" i="43"/>
  <c r="AY80" i="43"/>
  <c r="AX80" i="43"/>
  <c r="AW80" i="43"/>
  <c r="AV80" i="43"/>
  <c r="AU80" i="43"/>
  <c r="AT80" i="43"/>
  <c r="AS80" i="43"/>
  <c r="AR80" i="43"/>
  <c r="AQ80" i="43"/>
  <c r="AP80" i="43"/>
  <c r="AO80" i="43"/>
  <c r="AN80" i="43"/>
  <c r="AM80" i="43"/>
  <c r="AL80" i="43"/>
  <c r="AK80" i="43"/>
  <c r="AJ80" i="43"/>
  <c r="AI80" i="43"/>
  <c r="AH80" i="43"/>
  <c r="AG80" i="43"/>
  <c r="AF80" i="43"/>
  <c r="AE80" i="43"/>
  <c r="AD80" i="43"/>
  <c r="AC80" i="43"/>
  <c r="AB80" i="43"/>
  <c r="AA80" i="43"/>
  <c r="Z80" i="43"/>
  <c r="Y80" i="43"/>
  <c r="X80" i="43"/>
  <c r="W80" i="43"/>
  <c r="V80" i="43"/>
  <c r="U80" i="43"/>
  <c r="CA79" i="43"/>
  <c r="BZ79" i="43"/>
  <c r="BY79" i="43"/>
  <c r="BX79" i="43"/>
  <c r="BW79" i="43"/>
  <c r="BV79" i="43"/>
  <c r="BU79" i="43"/>
  <c r="BT79" i="43"/>
  <c r="BS79" i="43"/>
  <c r="BR79" i="43"/>
  <c r="BQ79" i="43"/>
  <c r="BP79" i="43"/>
  <c r="BO79" i="43"/>
  <c r="BN79" i="43"/>
  <c r="BM79" i="43"/>
  <c r="BL79" i="43"/>
  <c r="BK79" i="43"/>
  <c r="BJ79" i="43"/>
  <c r="BI79" i="43"/>
  <c r="BH79" i="43"/>
  <c r="BG79" i="43"/>
  <c r="BF79" i="43"/>
  <c r="BE79" i="43"/>
  <c r="BD79" i="43"/>
  <c r="BC79" i="43"/>
  <c r="BB79" i="43"/>
  <c r="BA79" i="43"/>
  <c r="AZ79" i="43"/>
  <c r="AY79" i="43"/>
  <c r="AX79" i="43"/>
  <c r="AW79" i="43"/>
  <c r="AV79" i="43"/>
  <c r="AU79" i="43"/>
  <c r="AT79" i="43"/>
  <c r="AS79" i="43"/>
  <c r="AR79" i="43"/>
  <c r="AQ79" i="43"/>
  <c r="AP79" i="43"/>
  <c r="AO79" i="43"/>
  <c r="AN79" i="43"/>
  <c r="AM79" i="43"/>
  <c r="AL79" i="43"/>
  <c r="AK79" i="43"/>
  <c r="AJ79" i="43"/>
  <c r="AI79" i="43"/>
  <c r="AH79" i="43"/>
  <c r="AG79" i="43"/>
  <c r="AF79" i="43"/>
  <c r="AE79" i="43"/>
  <c r="AD79" i="43"/>
  <c r="AC79" i="43"/>
  <c r="AB79" i="43"/>
  <c r="AA79" i="43"/>
  <c r="Z79" i="43"/>
  <c r="Y79" i="43"/>
  <c r="X79" i="43"/>
  <c r="W79" i="43"/>
  <c r="V79" i="43"/>
  <c r="U79" i="43"/>
  <c r="CA78" i="43"/>
  <c r="BZ78" i="43"/>
  <c r="BY78" i="43"/>
  <c r="BX78" i="43"/>
  <c r="BW78" i="43"/>
  <c r="BV78" i="43"/>
  <c r="BU78" i="43"/>
  <c r="BT78" i="43"/>
  <c r="BS78" i="43"/>
  <c r="BR78" i="43"/>
  <c r="BQ78" i="43"/>
  <c r="BP78" i="43"/>
  <c r="BO78" i="43"/>
  <c r="BN78" i="43"/>
  <c r="BM78" i="43"/>
  <c r="BL78" i="43"/>
  <c r="BK78" i="43"/>
  <c r="BJ78" i="43"/>
  <c r="BI78" i="43"/>
  <c r="BH78" i="43"/>
  <c r="BG78" i="43"/>
  <c r="BF78" i="43"/>
  <c r="BE78" i="43"/>
  <c r="BD78" i="43"/>
  <c r="BC78" i="43"/>
  <c r="BB78" i="43"/>
  <c r="BA78" i="43"/>
  <c r="AZ78" i="43"/>
  <c r="AY78" i="43"/>
  <c r="AX78" i="43"/>
  <c r="AW78" i="43"/>
  <c r="AV78" i="43"/>
  <c r="AU78" i="43"/>
  <c r="AT78" i="43"/>
  <c r="AS78" i="43"/>
  <c r="AR78" i="43"/>
  <c r="AQ78" i="43"/>
  <c r="AP78" i="43"/>
  <c r="AO78" i="43"/>
  <c r="AN78" i="43"/>
  <c r="AM78" i="43"/>
  <c r="AL78" i="43"/>
  <c r="AK78" i="43"/>
  <c r="AJ78" i="43"/>
  <c r="AI78" i="43"/>
  <c r="AH78" i="43"/>
  <c r="AG78" i="43"/>
  <c r="AF78" i="43"/>
  <c r="AE78" i="43"/>
  <c r="AD78" i="43"/>
  <c r="AC78" i="43"/>
  <c r="AB78" i="43"/>
  <c r="AA78" i="43"/>
  <c r="Z78" i="43"/>
  <c r="Y78" i="43"/>
  <c r="X78" i="43"/>
  <c r="W78" i="43"/>
  <c r="V78" i="43"/>
  <c r="U78" i="43"/>
  <c r="CA77" i="43"/>
  <c r="BZ77" i="43"/>
  <c r="BY77" i="43"/>
  <c r="BX77" i="43"/>
  <c r="BW77" i="43"/>
  <c r="BV77" i="43"/>
  <c r="BU77" i="43"/>
  <c r="BT77" i="43"/>
  <c r="BS77" i="43"/>
  <c r="BR77" i="43"/>
  <c r="BQ77" i="43"/>
  <c r="BP77" i="43"/>
  <c r="BO77" i="43"/>
  <c r="BN77" i="43"/>
  <c r="BM77" i="43"/>
  <c r="BL77" i="43"/>
  <c r="BK77" i="43"/>
  <c r="BJ77" i="43"/>
  <c r="BI77" i="43"/>
  <c r="BH77" i="43"/>
  <c r="BG77" i="43"/>
  <c r="BF77" i="43"/>
  <c r="BE77" i="43"/>
  <c r="BD77" i="43"/>
  <c r="BC77" i="43"/>
  <c r="BB77" i="43"/>
  <c r="BA77" i="43"/>
  <c r="AZ77" i="43"/>
  <c r="AY77" i="43"/>
  <c r="AX77" i="43"/>
  <c r="AW77" i="43"/>
  <c r="AV77" i="43"/>
  <c r="AU77" i="43"/>
  <c r="AT77" i="43"/>
  <c r="AS77" i="43"/>
  <c r="AR77" i="43"/>
  <c r="AQ77" i="43"/>
  <c r="AP77" i="43"/>
  <c r="AO77" i="43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CA76" i="43"/>
  <c r="BZ76" i="43"/>
  <c r="BY76" i="43"/>
  <c r="BX76" i="43"/>
  <c r="BW76" i="43"/>
  <c r="BV76" i="43"/>
  <c r="BU76" i="43"/>
  <c r="BT76" i="43"/>
  <c r="BS76" i="43"/>
  <c r="BR76" i="43"/>
  <c r="BQ76" i="43"/>
  <c r="BP76" i="43"/>
  <c r="BO76" i="43"/>
  <c r="BN76" i="43"/>
  <c r="BM76" i="43"/>
  <c r="BL76" i="43"/>
  <c r="BK76" i="43"/>
  <c r="BJ76" i="43"/>
  <c r="BI76" i="43"/>
  <c r="BH76" i="43"/>
  <c r="BG76" i="43"/>
  <c r="BF76" i="43"/>
  <c r="BE76" i="43"/>
  <c r="BD76" i="43"/>
  <c r="BC76" i="43"/>
  <c r="BB76" i="43"/>
  <c r="BA76" i="43"/>
  <c r="AZ76" i="43"/>
  <c r="AY76" i="43"/>
  <c r="AX76" i="43"/>
  <c r="AW76" i="43"/>
  <c r="AV76" i="43"/>
  <c r="AU76" i="43"/>
  <c r="AT76" i="43"/>
  <c r="AS76" i="43"/>
  <c r="AR76" i="43"/>
  <c r="AQ76" i="43"/>
  <c r="AP76" i="43"/>
  <c r="AO76" i="43"/>
  <c r="AN76" i="43"/>
  <c r="AM76" i="43"/>
  <c r="AL76" i="43"/>
  <c r="AK76" i="43"/>
  <c r="AJ76" i="43"/>
  <c r="AI76" i="43"/>
  <c r="AH76" i="43"/>
  <c r="AG76" i="43"/>
  <c r="AF76" i="43"/>
  <c r="AE76" i="43"/>
  <c r="AD76" i="43"/>
  <c r="AC76" i="43"/>
  <c r="AB76" i="43"/>
  <c r="AA76" i="43"/>
  <c r="Z76" i="43"/>
  <c r="Y76" i="43"/>
  <c r="X76" i="43"/>
  <c r="W76" i="43"/>
  <c r="V76" i="43"/>
  <c r="U76" i="43"/>
  <c r="CA75" i="43"/>
  <c r="BZ75" i="43"/>
  <c r="BY75" i="43"/>
  <c r="BX75" i="43"/>
  <c r="BW75" i="43"/>
  <c r="BV75" i="43"/>
  <c r="BU75" i="43"/>
  <c r="BT75" i="43"/>
  <c r="BS75" i="43"/>
  <c r="BR75" i="43"/>
  <c r="BQ75" i="43"/>
  <c r="BP75" i="43"/>
  <c r="BO75" i="43"/>
  <c r="BN75" i="43"/>
  <c r="BM75" i="43"/>
  <c r="BL75" i="43"/>
  <c r="BK75" i="43"/>
  <c r="BJ75" i="43"/>
  <c r="BI75" i="43"/>
  <c r="BH75" i="43"/>
  <c r="BG75" i="43"/>
  <c r="BF75" i="43"/>
  <c r="BE75" i="43"/>
  <c r="BD75" i="43"/>
  <c r="BC75" i="43"/>
  <c r="BB75" i="43"/>
  <c r="BA75" i="43"/>
  <c r="AZ75" i="43"/>
  <c r="AY75" i="43"/>
  <c r="AX75" i="43"/>
  <c r="AW75" i="43"/>
  <c r="AV75" i="43"/>
  <c r="AU75" i="43"/>
  <c r="AT75" i="43"/>
  <c r="AS75" i="43"/>
  <c r="AR75" i="43"/>
  <c r="AQ75" i="43"/>
  <c r="AP75" i="43"/>
  <c r="AO75" i="43"/>
  <c r="AN75" i="43"/>
  <c r="AM75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CA74" i="43"/>
  <c r="BZ74" i="43"/>
  <c r="BY74" i="43"/>
  <c r="BX74" i="43"/>
  <c r="BW74" i="43"/>
  <c r="BV74" i="43"/>
  <c r="BU74" i="43"/>
  <c r="BT74" i="43"/>
  <c r="BS74" i="43"/>
  <c r="BR74" i="43"/>
  <c r="BQ74" i="43"/>
  <c r="BP74" i="43"/>
  <c r="BO74" i="43"/>
  <c r="BN74" i="43"/>
  <c r="BM74" i="43"/>
  <c r="BL74" i="43"/>
  <c r="BK74" i="43"/>
  <c r="BJ74" i="43"/>
  <c r="BI74" i="43"/>
  <c r="BH74" i="43"/>
  <c r="BG74" i="43"/>
  <c r="BF74" i="43"/>
  <c r="BE74" i="43"/>
  <c r="BD74" i="43"/>
  <c r="BC74" i="43"/>
  <c r="BB74" i="43"/>
  <c r="BA74" i="43"/>
  <c r="AZ74" i="43"/>
  <c r="AY74" i="43"/>
  <c r="AX74" i="43"/>
  <c r="AW74" i="43"/>
  <c r="AV74" i="43"/>
  <c r="AU74" i="43"/>
  <c r="AT74" i="43"/>
  <c r="AS74" i="43"/>
  <c r="AR74" i="43"/>
  <c r="AQ74" i="43"/>
  <c r="AP74" i="43"/>
  <c r="AO74" i="43"/>
  <c r="AN74" i="43"/>
  <c r="AM74" i="43"/>
  <c r="AL74" i="43"/>
  <c r="AK74" i="43"/>
  <c r="AJ74" i="43"/>
  <c r="AI74" i="43"/>
  <c r="AH74" i="43"/>
  <c r="AG74" i="43"/>
  <c r="AF74" i="43"/>
  <c r="AE74" i="43"/>
  <c r="AD74" i="43"/>
  <c r="AC74" i="43"/>
  <c r="AB74" i="43"/>
  <c r="AA74" i="43"/>
  <c r="Z74" i="43"/>
  <c r="Y74" i="43"/>
  <c r="X74" i="43"/>
  <c r="W74" i="43"/>
  <c r="V74" i="43"/>
  <c r="U74" i="43"/>
  <c r="CA73" i="43"/>
  <c r="BZ73" i="43"/>
  <c r="BY73" i="43"/>
  <c r="BX73" i="43"/>
  <c r="BW73" i="43"/>
  <c r="BV73" i="43"/>
  <c r="BU73" i="43"/>
  <c r="BT73" i="43"/>
  <c r="BS73" i="43"/>
  <c r="BR73" i="43"/>
  <c r="BQ73" i="43"/>
  <c r="BP73" i="43"/>
  <c r="BO73" i="43"/>
  <c r="BN73" i="43"/>
  <c r="BM73" i="43"/>
  <c r="BL73" i="43"/>
  <c r="BK73" i="43"/>
  <c r="BJ73" i="43"/>
  <c r="BI73" i="43"/>
  <c r="BH73" i="43"/>
  <c r="BG73" i="43"/>
  <c r="BF73" i="43"/>
  <c r="BE73" i="43"/>
  <c r="BD73" i="43"/>
  <c r="BC73" i="43"/>
  <c r="BB73" i="43"/>
  <c r="BA73" i="43"/>
  <c r="AZ73" i="43"/>
  <c r="AY73" i="43"/>
  <c r="AX73" i="43"/>
  <c r="AW73" i="43"/>
  <c r="AV73" i="43"/>
  <c r="AU73" i="43"/>
  <c r="AT73" i="43"/>
  <c r="AS73" i="43"/>
  <c r="AR73" i="43"/>
  <c r="AQ73" i="43"/>
  <c r="AP73" i="43"/>
  <c r="AO73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CA72" i="43"/>
  <c r="BZ72" i="43"/>
  <c r="BY72" i="43"/>
  <c r="BX72" i="43"/>
  <c r="BW72" i="43"/>
  <c r="BV72" i="43"/>
  <c r="BU72" i="43"/>
  <c r="BT72" i="43"/>
  <c r="BS72" i="43"/>
  <c r="BR72" i="43"/>
  <c r="BQ72" i="43"/>
  <c r="BP72" i="43"/>
  <c r="BO72" i="43"/>
  <c r="BN72" i="43"/>
  <c r="BM72" i="43"/>
  <c r="BL72" i="43"/>
  <c r="BK72" i="43"/>
  <c r="BJ72" i="43"/>
  <c r="BI72" i="43"/>
  <c r="BH72" i="43"/>
  <c r="BG72" i="43"/>
  <c r="BF72" i="43"/>
  <c r="BE72" i="43"/>
  <c r="BD72" i="43"/>
  <c r="BC72" i="43"/>
  <c r="BB72" i="43"/>
  <c r="BA72" i="43"/>
  <c r="AZ72" i="43"/>
  <c r="AY72" i="43"/>
  <c r="AX72" i="43"/>
  <c r="AW72" i="43"/>
  <c r="AV72" i="43"/>
  <c r="AU72" i="43"/>
  <c r="AT72" i="43"/>
  <c r="AS72" i="43"/>
  <c r="AR72" i="43"/>
  <c r="AQ72" i="43"/>
  <c r="AP72" i="43"/>
  <c r="AO72" i="43"/>
  <c r="AN72" i="43"/>
  <c r="AM72" i="43"/>
  <c r="AL72" i="43"/>
  <c r="AK72" i="43"/>
  <c r="AJ72" i="43"/>
  <c r="AI72" i="43"/>
  <c r="AH72" i="43"/>
  <c r="AG72" i="43"/>
  <c r="AF72" i="43"/>
  <c r="AE72" i="43"/>
  <c r="AD72" i="43"/>
  <c r="AC72" i="43"/>
  <c r="AB72" i="43"/>
  <c r="AA72" i="43"/>
  <c r="Z72" i="43"/>
  <c r="Y72" i="43"/>
  <c r="X72" i="43"/>
  <c r="W72" i="43"/>
  <c r="V72" i="43"/>
  <c r="U72" i="43"/>
  <c r="CA71" i="43"/>
  <c r="BZ71" i="43"/>
  <c r="BY71" i="43"/>
  <c r="BX71" i="43"/>
  <c r="BW71" i="43"/>
  <c r="BV71" i="43"/>
  <c r="BU71" i="43"/>
  <c r="BT71" i="43"/>
  <c r="BS71" i="43"/>
  <c r="BR71" i="43"/>
  <c r="BQ71" i="43"/>
  <c r="BP71" i="43"/>
  <c r="BO71" i="43"/>
  <c r="BN71" i="43"/>
  <c r="BM71" i="43"/>
  <c r="BL71" i="43"/>
  <c r="BK71" i="43"/>
  <c r="BJ71" i="43"/>
  <c r="BI71" i="43"/>
  <c r="BH71" i="43"/>
  <c r="BG71" i="43"/>
  <c r="BF71" i="43"/>
  <c r="BE71" i="43"/>
  <c r="BD71" i="43"/>
  <c r="BC71" i="43"/>
  <c r="BB71" i="43"/>
  <c r="BA71" i="43"/>
  <c r="AZ71" i="43"/>
  <c r="AY71" i="43"/>
  <c r="AX71" i="43"/>
  <c r="AW71" i="43"/>
  <c r="AV71" i="43"/>
  <c r="AU71" i="43"/>
  <c r="AT71" i="43"/>
  <c r="AS71" i="43"/>
  <c r="AR71" i="43"/>
  <c r="AQ71" i="43"/>
  <c r="AP71" i="43"/>
  <c r="AO71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CA70" i="43"/>
  <c r="BZ70" i="43"/>
  <c r="BY70" i="43"/>
  <c r="BX70" i="43"/>
  <c r="BW70" i="43"/>
  <c r="BV70" i="43"/>
  <c r="BU70" i="43"/>
  <c r="BT70" i="43"/>
  <c r="BS70" i="43"/>
  <c r="BR70" i="43"/>
  <c r="BQ70" i="43"/>
  <c r="BP70" i="43"/>
  <c r="BO70" i="43"/>
  <c r="BN70" i="43"/>
  <c r="BM70" i="43"/>
  <c r="BL70" i="43"/>
  <c r="BK70" i="43"/>
  <c r="BJ70" i="43"/>
  <c r="BI70" i="43"/>
  <c r="BH70" i="43"/>
  <c r="BG70" i="43"/>
  <c r="BF70" i="43"/>
  <c r="BE70" i="43"/>
  <c r="BD70" i="43"/>
  <c r="BC70" i="43"/>
  <c r="BB70" i="43"/>
  <c r="BA70" i="43"/>
  <c r="AZ70" i="43"/>
  <c r="AY70" i="43"/>
  <c r="AX70" i="43"/>
  <c r="AW70" i="43"/>
  <c r="AV70" i="43"/>
  <c r="AU70" i="43"/>
  <c r="AT70" i="43"/>
  <c r="AS70" i="43"/>
  <c r="AR70" i="43"/>
  <c r="AQ70" i="43"/>
  <c r="AP70" i="43"/>
  <c r="AO70" i="43"/>
  <c r="AN70" i="43"/>
  <c r="AM70" i="43"/>
  <c r="AL70" i="43"/>
  <c r="AK70" i="43"/>
  <c r="AJ70" i="43"/>
  <c r="AI70" i="43"/>
  <c r="AH70" i="43"/>
  <c r="AG70" i="43"/>
  <c r="AF70" i="43"/>
  <c r="AE70" i="43"/>
  <c r="AD70" i="43"/>
  <c r="AC70" i="43"/>
  <c r="AB70" i="43"/>
  <c r="AA70" i="43"/>
  <c r="Z70" i="43"/>
  <c r="Y70" i="43"/>
  <c r="X70" i="43"/>
  <c r="W70" i="43"/>
  <c r="V70" i="43"/>
  <c r="U70" i="43"/>
  <c r="CA69" i="43"/>
  <c r="BZ69" i="43"/>
  <c r="BY69" i="43"/>
  <c r="BX69" i="43"/>
  <c r="BW69" i="43"/>
  <c r="BV69" i="43"/>
  <c r="BU69" i="43"/>
  <c r="BT69" i="43"/>
  <c r="BS69" i="43"/>
  <c r="BR69" i="43"/>
  <c r="BQ69" i="43"/>
  <c r="BP69" i="43"/>
  <c r="BO69" i="43"/>
  <c r="BN69" i="43"/>
  <c r="BM69" i="43"/>
  <c r="BL69" i="43"/>
  <c r="BK69" i="43"/>
  <c r="BJ69" i="43"/>
  <c r="BI69" i="43"/>
  <c r="BH69" i="43"/>
  <c r="BG69" i="43"/>
  <c r="BF69" i="43"/>
  <c r="BE69" i="43"/>
  <c r="BD69" i="43"/>
  <c r="BC69" i="43"/>
  <c r="BB69" i="43"/>
  <c r="BA69" i="43"/>
  <c r="AZ69" i="43"/>
  <c r="AY69" i="43"/>
  <c r="AX69" i="43"/>
  <c r="AW69" i="43"/>
  <c r="AV69" i="43"/>
  <c r="AU69" i="43"/>
  <c r="AT69" i="43"/>
  <c r="AS69" i="43"/>
  <c r="AR69" i="43"/>
  <c r="AQ69" i="43"/>
  <c r="AP69" i="43"/>
  <c r="AO69" i="43"/>
  <c r="AN69" i="43"/>
  <c r="AM69" i="43"/>
  <c r="AL69" i="43"/>
  <c r="AK69" i="43"/>
  <c r="AJ69" i="43"/>
  <c r="AI69" i="43"/>
  <c r="AH69" i="43"/>
  <c r="AG69" i="43"/>
  <c r="AF69" i="43"/>
  <c r="AE69" i="43"/>
  <c r="AD69" i="43"/>
  <c r="AC69" i="43"/>
  <c r="AB69" i="43"/>
  <c r="AA69" i="43"/>
  <c r="Z69" i="43"/>
  <c r="Y69" i="43"/>
  <c r="X69" i="43"/>
  <c r="W69" i="43"/>
  <c r="V69" i="43"/>
  <c r="U69" i="43"/>
  <c r="CA68" i="43"/>
  <c r="BZ68" i="43"/>
  <c r="BY68" i="43"/>
  <c r="BX68" i="43"/>
  <c r="BW68" i="43"/>
  <c r="BV68" i="43"/>
  <c r="BU68" i="43"/>
  <c r="BT68" i="43"/>
  <c r="BS68" i="43"/>
  <c r="BR68" i="43"/>
  <c r="BQ68" i="43"/>
  <c r="BP68" i="43"/>
  <c r="BO68" i="43"/>
  <c r="BN68" i="43"/>
  <c r="BM68" i="43"/>
  <c r="BL68" i="43"/>
  <c r="BK68" i="43"/>
  <c r="BJ68" i="43"/>
  <c r="BI68" i="43"/>
  <c r="BH68" i="43"/>
  <c r="BG68" i="43"/>
  <c r="BF68" i="43"/>
  <c r="BE68" i="43"/>
  <c r="BD68" i="43"/>
  <c r="BC68" i="43"/>
  <c r="BB68" i="43"/>
  <c r="BA68" i="43"/>
  <c r="AZ68" i="43"/>
  <c r="AY68" i="43"/>
  <c r="AX68" i="43"/>
  <c r="AW68" i="43"/>
  <c r="AV68" i="43"/>
  <c r="AU68" i="43"/>
  <c r="AT68" i="43"/>
  <c r="AS68" i="43"/>
  <c r="AR68" i="43"/>
  <c r="AQ68" i="43"/>
  <c r="AP68" i="43"/>
  <c r="AO68" i="43"/>
  <c r="AN68" i="43"/>
  <c r="AM68" i="43"/>
  <c r="AL68" i="43"/>
  <c r="AK68" i="43"/>
  <c r="AJ68" i="43"/>
  <c r="AI68" i="43"/>
  <c r="AH68" i="43"/>
  <c r="AG68" i="43"/>
  <c r="AF68" i="43"/>
  <c r="AE68" i="43"/>
  <c r="AD68" i="43"/>
  <c r="AC68" i="43"/>
  <c r="AB68" i="43"/>
  <c r="AA68" i="43"/>
  <c r="Z68" i="43"/>
  <c r="Y68" i="43"/>
  <c r="X68" i="43"/>
  <c r="W68" i="43"/>
  <c r="V68" i="43"/>
  <c r="U68" i="43"/>
  <c r="CA67" i="43"/>
  <c r="BZ67" i="43"/>
  <c r="BY67" i="43"/>
  <c r="BX67" i="43"/>
  <c r="BW67" i="43"/>
  <c r="BV67" i="43"/>
  <c r="BU67" i="43"/>
  <c r="BT67" i="43"/>
  <c r="BS67" i="43"/>
  <c r="BR67" i="43"/>
  <c r="BQ67" i="43"/>
  <c r="BP67" i="43"/>
  <c r="BO67" i="43"/>
  <c r="BN67" i="43"/>
  <c r="BM67" i="43"/>
  <c r="BL67" i="43"/>
  <c r="BK67" i="43"/>
  <c r="BJ67" i="43"/>
  <c r="BI67" i="43"/>
  <c r="BH67" i="43"/>
  <c r="BG67" i="43"/>
  <c r="BF67" i="43"/>
  <c r="BE67" i="43"/>
  <c r="BD67" i="43"/>
  <c r="BC67" i="43"/>
  <c r="BB67" i="43"/>
  <c r="BA67" i="43"/>
  <c r="AZ67" i="43"/>
  <c r="AY67" i="43"/>
  <c r="AX67" i="43"/>
  <c r="AW67" i="43"/>
  <c r="AV67" i="43"/>
  <c r="AU67" i="43"/>
  <c r="AT67" i="43"/>
  <c r="AS67" i="43"/>
  <c r="AR67" i="43"/>
  <c r="AQ67" i="43"/>
  <c r="AP67" i="43"/>
  <c r="AO67" i="43"/>
  <c r="AN67" i="43"/>
  <c r="AM67" i="43"/>
  <c r="AL67" i="43"/>
  <c r="AK67" i="43"/>
  <c r="AJ67" i="43"/>
  <c r="AI67" i="43"/>
  <c r="AH67" i="43"/>
  <c r="AG67" i="43"/>
  <c r="AF67" i="43"/>
  <c r="AE67" i="43"/>
  <c r="AD67" i="43"/>
  <c r="AC67" i="43"/>
  <c r="AB67" i="43"/>
  <c r="AA67" i="43"/>
  <c r="Z67" i="43"/>
  <c r="Y67" i="43"/>
  <c r="X67" i="43"/>
  <c r="W67" i="43"/>
  <c r="V67" i="43"/>
  <c r="U67" i="43"/>
  <c r="CA66" i="43"/>
  <c r="BZ66" i="43"/>
  <c r="BY66" i="43"/>
  <c r="BX66" i="43"/>
  <c r="BW66" i="43"/>
  <c r="BV66" i="43"/>
  <c r="BU66" i="43"/>
  <c r="BT66" i="43"/>
  <c r="BS66" i="43"/>
  <c r="BR66" i="43"/>
  <c r="BQ66" i="43"/>
  <c r="BP66" i="43"/>
  <c r="BO66" i="43"/>
  <c r="BN66" i="43"/>
  <c r="BM66" i="43"/>
  <c r="BL66" i="43"/>
  <c r="BK66" i="43"/>
  <c r="BJ66" i="43"/>
  <c r="BI66" i="43"/>
  <c r="BH66" i="43"/>
  <c r="BG66" i="43"/>
  <c r="BF66" i="43"/>
  <c r="BE66" i="43"/>
  <c r="BD66" i="43"/>
  <c r="BC66" i="43"/>
  <c r="BB66" i="43"/>
  <c r="BA66" i="43"/>
  <c r="AZ66" i="43"/>
  <c r="AY66" i="43"/>
  <c r="AX66" i="43"/>
  <c r="AW66" i="43"/>
  <c r="AV66" i="43"/>
  <c r="AU66" i="43"/>
  <c r="AT66" i="43"/>
  <c r="AS66" i="43"/>
  <c r="AR66" i="43"/>
  <c r="AQ66" i="43"/>
  <c r="AP66" i="43"/>
  <c r="AO66" i="43"/>
  <c r="AN66" i="43"/>
  <c r="AM66" i="43"/>
  <c r="AL66" i="43"/>
  <c r="AK66" i="43"/>
  <c r="AJ66" i="43"/>
  <c r="AI66" i="43"/>
  <c r="AH66" i="43"/>
  <c r="AG66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CA65" i="43"/>
  <c r="BZ65" i="43"/>
  <c r="BY65" i="43"/>
  <c r="BX65" i="43"/>
  <c r="BW65" i="43"/>
  <c r="BV65" i="43"/>
  <c r="BU65" i="43"/>
  <c r="BT65" i="43"/>
  <c r="BS65" i="43"/>
  <c r="BR65" i="43"/>
  <c r="BQ65" i="43"/>
  <c r="BP65" i="43"/>
  <c r="BO65" i="43"/>
  <c r="BN65" i="43"/>
  <c r="BM65" i="43"/>
  <c r="BL65" i="43"/>
  <c r="BK65" i="43"/>
  <c r="BJ65" i="43"/>
  <c r="BI65" i="43"/>
  <c r="BH65" i="43"/>
  <c r="BG65" i="43"/>
  <c r="BF65" i="43"/>
  <c r="BE65" i="43"/>
  <c r="BD65" i="43"/>
  <c r="BC65" i="43"/>
  <c r="BB65" i="43"/>
  <c r="BA65" i="43"/>
  <c r="AZ65" i="43"/>
  <c r="AY65" i="43"/>
  <c r="AX65" i="43"/>
  <c r="AW65" i="43"/>
  <c r="AV65" i="43"/>
  <c r="AU65" i="43"/>
  <c r="AT65" i="43"/>
  <c r="AS65" i="43"/>
  <c r="AR65" i="43"/>
  <c r="AQ65" i="43"/>
  <c r="AP65" i="43"/>
  <c r="AO65" i="43"/>
  <c r="AN65" i="43"/>
  <c r="AM65" i="43"/>
  <c r="AL65" i="43"/>
  <c r="AK65" i="43"/>
  <c r="AJ65" i="43"/>
  <c r="AI65" i="43"/>
  <c r="AH65" i="43"/>
  <c r="AG65" i="43"/>
  <c r="AF65" i="43"/>
  <c r="AE65" i="43"/>
  <c r="AD65" i="43"/>
  <c r="AC65" i="43"/>
  <c r="AB65" i="43"/>
  <c r="AA65" i="43"/>
  <c r="Z65" i="43"/>
  <c r="Y65" i="43"/>
  <c r="X65" i="43"/>
  <c r="W65" i="43"/>
  <c r="V65" i="43"/>
  <c r="U65" i="43"/>
  <c r="CA64" i="43"/>
  <c r="BZ64" i="43"/>
  <c r="BY64" i="43"/>
  <c r="BX64" i="43"/>
  <c r="BW64" i="43"/>
  <c r="BV64" i="43"/>
  <c r="BU64" i="43"/>
  <c r="BT64" i="43"/>
  <c r="BS64" i="43"/>
  <c r="BR64" i="43"/>
  <c r="BQ64" i="43"/>
  <c r="BP64" i="43"/>
  <c r="BO64" i="43"/>
  <c r="BN64" i="43"/>
  <c r="BM64" i="43"/>
  <c r="BL64" i="43"/>
  <c r="BK64" i="43"/>
  <c r="BJ64" i="43"/>
  <c r="BI64" i="43"/>
  <c r="BH64" i="43"/>
  <c r="BG64" i="43"/>
  <c r="BF64" i="43"/>
  <c r="BE64" i="43"/>
  <c r="BD64" i="43"/>
  <c r="BC64" i="43"/>
  <c r="BB64" i="43"/>
  <c r="BA64" i="43"/>
  <c r="AZ64" i="43"/>
  <c r="AY64" i="43"/>
  <c r="AX64" i="43"/>
  <c r="AW64" i="43"/>
  <c r="AV64" i="43"/>
  <c r="AU64" i="43"/>
  <c r="AT64" i="43"/>
  <c r="AS64" i="43"/>
  <c r="AR64" i="43"/>
  <c r="AQ64" i="43"/>
  <c r="AP64" i="43"/>
  <c r="AO64" i="43"/>
  <c r="AN64" i="43"/>
  <c r="AM64" i="43"/>
  <c r="AL64" i="43"/>
  <c r="AK64" i="43"/>
  <c r="AJ64" i="43"/>
  <c r="AI64" i="43"/>
  <c r="AH64" i="43"/>
  <c r="AG64" i="43"/>
  <c r="AF64" i="43"/>
  <c r="AE64" i="43"/>
  <c r="AD64" i="43"/>
  <c r="AC64" i="43"/>
  <c r="AB64" i="43"/>
  <c r="AA64" i="43"/>
  <c r="Z64" i="43"/>
  <c r="Y64" i="43"/>
  <c r="X64" i="43"/>
  <c r="W64" i="43"/>
  <c r="V64" i="43"/>
  <c r="U64" i="43"/>
  <c r="CA63" i="43"/>
  <c r="BZ63" i="43"/>
  <c r="BY63" i="43"/>
  <c r="BX63" i="43"/>
  <c r="BW63" i="43"/>
  <c r="BV63" i="43"/>
  <c r="BU63" i="43"/>
  <c r="BT63" i="43"/>
  <c r="BS63" i="43"/>
  <c r="BR63" i="43"/>
  <c r="BQ63" i="43"/>
  <c r="BP63" i="43"/>
  <c r="BO63" i="43"/>
  <c r="BN63" i="43"/>
  <c r="BM63" i="43"/>
  <c r="BL63" i="43"/>
  <c r="BK63" i="43"/>
  <c r="BJ63" i="43"/>
  <c r="BI63" i="43"/>
  <c r="BH63" i="43"/>
  <c r="BG63" i="43"/>
  <c r="BF63" i="43"/>
  <c r="BE63" i="43"/>
  <c r="BD63" i="43"/>
  <c r="BC63" i="43"/>
  <c r="BB63" i="43"/>
  <c r="BA63" i="43"/>
  <c r="AZ63" i="43"/>
  <c r="AY63" i="43"/>
  <c r="AX63" i="43"/>
  <c r="AW63" i="43"/>
  <c r="AV63" i="43"/>
  <c r="AU63" i="43"/>
  <c r="AT63" i="43"/>
  <c r="AS63" i="43"/>
  <c r="AR63" i="43"/>
  <c r="AQ63" i="43"/>
  <c r="AP63" i="43"/>
  <c r="AO63" i="43"/>
  <c r="AN63" i="43"/>
  <c r="AM63" i="43"/>
  <c r="AL63" i="43"/>
  <c r="AK63" i="43"/>
  <c r="AJ63" i="43"/>
  <c r="AI63" i="43"/>
  <c r="AH63" i="43"/>
  <c r="AG63" i="43"/>
  <c r="AF63" i="43"/>
  <c r="AE63" i="43"/>
  <c r="AD63" i="43"/>
  <c r="AC63" i="43"/>
  <c r="AB63" i="43"/>
  <c r="AA63" i="43"/>
  <c r="Z63" i="43"/>
  <c r="Y63" i="43"/>
  <c r="X63" i="43"/>
  <c r="W63" i="43"/>
  <c r="V63" i="43"/>
  <c r="U63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CA61" i="43"/>
  <c r="BZ61" i="43"/>
  <c r="BY61" i="43"/>
  <c r="BX61" i="43"/>
  <c r="BW61" i="43"/>
  <c r="BV61" i="43"/>
  <c r="BU61" i="43"/>
  <c r="BT61" i="43"/>
  <c r="BS61" i="43"/>
  <c r="BR61" i="43"/>
  <c r="BQ61" i="43"/>
  <c r="BP61" i="43"/>
  <c r="BO61" i="43"/>
  <c r="BN61" i="43"/>
  <c r="BM61" i="43"/>
  <c r="BL61" i="43"/>
  <c r="BK61" i="43"/>
  <c r="BJ61" i="43"/>
  <c r="BI61" i="43"/>
  <c r="BH61" i="43"/>
  <c r="BG61" i="43"/>
  <c r="BF61" i="43"/>
  <c r="BE61" i="43"/>
  <c r="BD61" i="43"/>
  <c r="BC61" i="43"/>
  <c r="BB61" i="43"/>
  <c r="BA61" i="43"/>
  <c r="AZ61" i="43"/>
  <c r="AY61" i="43"/>
  <c r="AX61" i="43"/>
  <c r="AW61" i="43"/>
  <c r="AV61" i="43"/>
  <c r="AU61" i="43"/>
  <c r="AT61" i="43"/>
  <c r="AS61" i="43"/>
  <c r="AR61" i="43"/>
  <c r="AQ61" i="43"/>
  <c r="AP61" i="43"/>
  <c r="AO61" i="43"/>
  <c r="AN61" i="43"/>
  <c r="AM61" i="43"/>
  <c r="AL61" i="43"/>
  <c r="AK61" i="43"/>
  <c r="AJ61" i="43"/>
  <c r="AI61" i="43"/>
  <c r="AH61" i="43"/>
  <c r="AG61" i="43"/>
  <c r="AF61" i="43"/>
  <c r="AE61" i="43"/>
  <c r="AD61" i="43"/>
  <c r="AC61" i="43"/>
  <c r="AB61" i="43"/>
  <c r="AA61" i="43"/>
  <c r="Z61" i="43"/>
  <c r="Y61" i="43"/>
  <c r="X61" i="43"/>
  <c r="W61" i="43"/>
  <c r="V61" i="43"/>
  <c r="U61" i="43"/>
  <c r="CA60" i="43"/>
  <c r="BZ60" i="43"/>
  <c r="BY60" i="43"/>
  <c r="BX60" i="43"/>
  <c r="BW60" i="43"/>
  <c r="BV60" i="43"/>
  <c r="BU60" i="43"/>
  <c r="BT60" i="43"/>
  <c r="BS60" i="43"/>
  <c r="BR60" i="43"/>
  <c r="BQ60" i="43"/>
  <c r="BP60" i="43"/>
  <c r="BO60" i="43"/>
  <c r="BN60" i="43"/>
  <c r="BM60" i="43"/>
  <c r="BL60" i="43"/>
  <c r="BK60" i="43"/>
  <c r="BJ60" i="43"/>
  <c r="BI60" i="43"/>
  <c r="BH60" i="43"/>
  <c r="BG60" i="43"/>
  <c r="BF60" i="43"/>
  <c r="BE60" i="43"/>
  <c r="BD60" i="43"/>
  <c r="BC60" i="43"/>
  <c r="BB60" i="43"/>
  <c r="BA60" i="43"/>
  <c r="AZ60" i="43"/>
  <c r="AY60" i="43"/>
  <c r="AX60" i="43"/>
  <c r="AW60" i="43"/>
  <c r="AV60" i="43"/>
  <c r="AU60" i="43"/>
  <c r="AT60" i="43"/>
  <c r="AS60" i="43"/>
  <c r="AR60" i="43"/>
  <c r="AQ60" i="43"/>
  <c r="AP60" i="43"/>
  <c r="AO60" i="43"/>
  <c r="AN60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CA59" i="43"/>
  <c r="BZ59" i="43"/>
  <c r="BY59" i="43"/>
  <c r="BX59" i="43"/>
  <c r="BW59" i="43"/>
  <c r="BV59" i="43"/>
  <c r="BU59" i="43"/>
  <c r="BT59" i="43"/>
  <c r="BS59" i="43"/>
  <c r="BR59" i="43"/>
  <c r="BQ59" i="43"/>
  <c r="BP59" i="43"/>
  <c r="BO59" i="43"/>
  <c r="BN59" i="43"/>
  <c r="BM59" i="43"/>
  <c r="BL59" i="43"/>
  <c r="BK59" i="43"/>
  <c r="BJ59" i="43"/>
  <c r="BI59" i="43"/>
  <c r="BH59" i="43"/>
  <c r="BG59" i="43"/>
  <c r="BF59" i="43"/>
  <c r="BE59" i="43"/>
  <c r="BD59" i="43"/>
  <c r="BC59" i="43"/>
  <c r="BB59" i="43"/>
  <c r="BA59" i="43"/>
  <c r="AZ59" i="43"/>
  <c r="AY59" i="43"/>
  <c r="AX59" i="43"/>
  <c r="AW59" i="43"/>
  <c r="AV59" i="43"/>
  <c r="AU59" i="43"/>
  <c r="AT59" i="43"/>
  <c r="AS59" i="43"/>
  <c r="AR59" i="43"/>
  <c r="AQ59" i="43"/>
  <c r="AP59" i="43"/>
  <c r="AO59" i="43"/>
  <c r="AN59" i="43"/>
  <c r="AM59" i="43"/>
  <c r="AL59" i="43"/>
  <c r="AK59" i="43"/>
  <c r="AJ59" i="43"/>
  <c r="AI59" i="43"/>
  <c r="AH59" i="43"/>
  <c r="AG59" i="43"/>
  <c r="AF59" i="43"/>
  <c r="AE59" i="43"/>
  <c r="AD59" i="43"/>
  <c r="AC59" i="43"/>
  <c r="AB59" i="43"/>
  <c r="AA59" i="43"/>
  <c r="Z59" i="43"/>
  <c r="Y59" i="43"/>
  <c r="X59" i="43"/>
  <c r="W59" i="43"/>
  <c r="V59" i="43"/>
  <c r="U59" i="43"/>
  <c r="CA58" i="43"/>
  <c r="BZ58" i="43"/>
  <c r="BY58" i="43"/>
  <c r="BX58" i="43"/>
  <c r="BW58" i="43"/>
  <c r="BV58" i="43"/>
  <c r="BU58" i="43"/>
  <c r="BT58" i="43"/>
  <c r="BS58" i="43"/>
  <c r="BR58" i="43"/>
  <c r="BQ58" i="43"/>
  <c r="BP58" i="43"/>
  <c r="BO58" i="43"/>
  <c r="BN58" i="43"/>
  <c r="BM58" i="43"/>
  <c r="BL58" i="43"/>
  <c r="BK58" i="43"/>
  <c r="BJ58" i="43"/>
  <c r="BI58" i="43"/>
  <c r="BH58" i="43"/>
  <c r="BG58" i="43"/>
  <c r="BF58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Q58" i="43"/>
  <c r="AP58" i="43"/>
  <c r="AO58" i="43"/>
  <c r="AN58" i="43"/>
  <c r="AM58" i="43"/>
  <c r="AL58" i="43"/>
  <c r="AK58" i="43"/>
  <c r="AJ58" i="43"/>
  <c r="AI58" i="43"/>
  <c r="AH58" i="43"/>
  <c r="AG58" i="43"/>
  <c r="AF58" i="43"/>
  <c r="AE58" i="43"/>
  <c r="AD58" i="43"/>
  <c r="AC58" i="43"/>
  <c r="AB58" i="43"/>
  <c r="AA58" i="43"/>
  <c r="Z58" i="43"/>
  <c r="Y58" i="43"/>
  <c r="X58" i="43"/>
  <c r="W58" i="43"/>
  <c r="V58" i="43"/>
  <c r="U58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CA56" i="43"/>
  <c r="BZ56" i="43"/>
  <c r="BY56" i="43"/>
  <c r="BX56" i="43"/>
  <c r="BW56" i="43"/>
  <c r="BV56" i="43"/>
  <c r="BU56" i="43"/>
  <c r="BT56" i="43"/>
  <c r="BS56" i="43"/>
  <c r="BR56" i="43"/>
  <c r="BQ56" i="43"/>
  <c r="BP56" i="43"/>
  <c r="BO56" i="43"/>
  <c r="BN56" i="43"/>
  <c r="BM56" i="43"/>
  <c r="BL56" i="43"/>
  <c r="BK56" i="43"/>
  <c r="BJ56" i="43"/>
  <c r="BI56" i="43"/>
  <c r="BH56" i="43"/>
  <c r="BG56" i="43"/>
  <c r="BF56" i="43"/>
  <c r="BE56" i="43"/>
  <c r="BD56" i="43"/>
  <c r="BC56" i="43"/>
  <c r="BB56" i="43"/>
  <c r="BA56" i="43"/>
  <c r="AZ56" i="43"/>
  <c r="AY56" i="43"/>
  <c r="AX56" i="43"/>
  <c r="AW56" i="43"/>
  <c r="AV56" i="43"/>
  <c r="AU56" i="43"/>
  <c r="AT56" i="43"/>
  <c r="AS56" i="43"/>
  <c r="AR56" i="43"/>
  <c r="AQ56" i="43"/>
  <c r="AP56" i="43"/>
  <c r="AO56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CA55" i="43"/>
  <c r="BZ55" i="43"/>
  <c r="BY55" i="43"/>
  <c r="BX55" i="43"/>
  <c r="BW55" i="43"/>
  <c r="BV55" i="43"/>
  <c r="BU55" i="43"/>
  <c r="BT55" i="43"/>
  <c r="BS55" i="43"/>
  <c r="BR55" i="43"/>
  <c r="BQ55" i="43"/>
  <c r="BP55" i="43"/>
  <c r="BO55" i="43"/>
  <c r="BN55" i="43"/>
  <c r="BM55" i="43"/>
  <c r="BL55" i="43"/>
  <c r="BK55" i="43"/>
  <c r="BJ55" i="43"/>
  <c r="BI55" i="43"/>
  <c r="BH55" i="43"/>
  <c r="BG55" i="43"/>
  <c r="BF55" i="43"/>
  <c r="BE55" i="43"/>
  <c r="BD55" i="43"/>
  <c r="BC55" i="43"/>
  <c r="BB55" i="43"/>
  <c r="BA55" i="43"/>
  <c r="AZ55" i="43"/>
  <c r="AY55" i="43"/>
  <c r="AX55" i="43"/>
  <c r="AW55" i="43"/>
  <c r="AV55" i="43"/>
  <c r="AU55" i="43"/>
  <c r="AT55" i="43"/>
  <c r="AS55" i="43"/>
  <c r="AR55" i="43"/>
  <c r="AQ55" i="43"/>
  <c r="AP55" i="43"/>
  <c r="AO55" i="43"/>
  <c r="AN55" i="43"/>
  <c r="AM55" i="43"/>
  <c r="AL55" i="43"/>
  <c r="AK55" i="43"/>
  <c r="AJ55" i="43"/>
  <c r="AI55" i="43"/>
  <c r="AH55" i="43"/>
  <c r="AG55" i="43"/>
  <c r="AF55" i="43"/>
  <c r="AE55" i="43"/>
  <c r="AD55" i="43"/>
  <c r="AC55" i="43"/>
  <c r="AB55" i="43"/>
  <c r="AA55" i="43"/>
  <c r="Z55" i="43"/>
  <c r="Y55" i="43"/>
  <c r="X55" i="43"/>
  <c r="W55" i="43"/>
  <c r="V55" i="43"/>
  <c r="U55" i="43"/>
  <c r="CA54" i="43"/>
  <c r="BZ54" i="43"/>
  <c r="BY54" i="43"/>
  <c r="BX54" i="43"/>
  <c r="BW54" i="43"/>
  <c r="BV54" i="43"/>
  <c r="BU54" i="43"/>
  <c r="BT54" i="43"/>
  <c r="BS54" i="43"/>
  <c r="BR54" i="43"/>
  <c r="BQ54" i="43"/>
  <c r="BP54" i="43"/>
  <c r="BO54" i="43"/>
  <c r="BN54" i="43"/>
  <c r="BM54" i="43"/>
  <c r="BL54" i="43"/>
  <c r="BK54" i="43"/>
  <c r="BJ54" i="43"/>
  <c r="BI54" i="43"/>
  <c r="BH54" i="43"/>
  <c r="BG54" i="43"/>
  <c r="BF54" i="43"/>
  <c r="BE54" i="43"/>
  <c r="BD54" i="43"/>
  <c r="BC54" i="43"/>
  <c r="BB54" i="43"/>
  <c r="BA54" i="43"/>
  <c r="AZ54" i="43"/>
  <c r="AY54" i="43"/>
  <c r="AX54" i="43"/>
  <c r="AW54" i="43"/>
  <c r="AV54" i="43"/>
  <c r="AU54" i="43"/>
  <c r="AT54" i="43"/>
  <c r="AS54" i="43"/>
  <c r="AR54" i="43"/>
  <c r="AQ54" i="43"/>
  <c r="AP54" i="43"/>
  <c r="AO54" i="43"/>
  <c r="AN54" i="43"/>
  <c r="AM54" i="43"/>
  <c r="AL54" i="43"/>
  <c r="AK54" i="43"/>
  <c r="AJ54" i="43"/>
  <c r="AI54" i="43"/>
  <c r="AH54" i="43"/>
  <c r="AG54" i="43"/>
  <c r="AF54" i="43"/>
  <c r="AE54" i="43"/>
  <c r="AD54" i="43"/>
  <c r="AC54" i="43"/>
  <c r="AB54" i="43"/>
  <c r="AA54" i="43"/>
  <c r="Z54" i="43"/>
  <c r="Y54" i="43"/>
  <c r="X54" i="43"/>
  <c r="W54" i="43"/>
  <c r="V54" i="43"/>
  <c r="U54" i="43"/>
  <c r="CA53" i="43"/>
  <c r="BZ53" i="43"/>
  <c r="BY53" i="43"/>
  <c r="BX53" i="43"/>
  <c r="BW53" i="43"/>
  <c r="BV53" i="43"/>
  <c r="BU53" i="43"/>
  <c r="BT53" i="43"/>
  <c r="BS53" i="43"/>
  <c r="BR53" i="43"/>
  <c r="BQ53" i="43"/>
  <c r="BP53" i="43"/>
  <c r="BO53" i="43"/>
  <c r="BN53" i="43"/>
  <c r="BM53" i="43"/>
  <c r="BL53" i="43"/>
  <c r="BK53" i="43"/>
  <c r="BJ53" i="43"/>
  <c r="BI53" i="43"/>
  <c r="BH53" i="43"/>
  <c r="BG53" i="43"/>
  <c r="BF53" i="43"/>
  <c r="BE53" i="43"/>
  <c r="BD53" i="43"/>
  <c r="BC53" i="43"/>
  <c r="BB53" i="43"/>
  <c r="BA53" i="43"/>
  <c r="AZ53" i="43"/>
  <c r="AY53" i="43"/>
  <c r="AX53" i="43"/>
  <c r="AW53" i="43"/>
  <c r="AV53" i="43"/>
  <c r="AU53" i="43"/>
  <c r="AT53" i="43"/>
  <c r="AS53" i="43"/>
  <c r="AR53" i="43"/>
  <c r="AQ53" i="43"/>
  <c r="AP53" i="43"/>
  <c r="AO53" i="43"/>
  <c r="AN53" i="43"/>
  <c r="AM53" i="43"/>
  <c r="AL53" i="43"/>
  <c r="AK53" i="43"/>
  <c r="AJ53" i="43"/>
  <c r="AI53" i="43"/>
  <c r="AH53" i="43"/>
  <c r="AG53" i="43"/>
  <c r="AF53" i="43"/>
  <c r="AE53" i="43"/>
  <c r="AD53" i="43"/>
  <c r="AC53" i="43"/>
  <c r="AB53" i="43"/>
  <c r="AA53" i="43"/>
  <c r="Z53" i="43"/>
  <c r="Y53" i="43"/>
  <c r="X53" i="43"/>
  <c r="W53" i="43"/>
  <c r="V53" i="43"/>
  <c r="U53" i="43"/>
  <c r="CA52" i="43"/>
  <c r="BZ52" i="43"/>
  <c r="BY52" i="43"/>
  <c r="BX52" i="43"/>
  <c r="BW52" i="43"/>
  <c r="BV52" i="43"/>
  <c r="BU52" i="43"/>
  <c r="BT52" i="43"/>
  <c r="BS52" i="43"/>
  <c r="BR52" i="43"/>
  <c r="BQ52" i="43"/>
  <c r="BP52" i="43"/>
  <c r="BO52" i="43"/>
  <c r="BN52" i="43"/>
  <c r="BM52" i="43"/>
  <c r="BL52" i="43"/>
  <c r="BK52" i="43"/>
  <c r="BJ52" i="43"/>
  <c r="BI52" i="43"/>
  <c r="BH52" i="43"/>
  <c r="BG52" i="43"/>
  <c r="BF52" i="43"/>
  <c r="BE52" i="43"/>
  <c r="BD52" i="43"/>
  <c r="BC52" i="43"/>
  <c r="BB52" i="43"/>
  <c r="BA52" i="43"/>
  <c r="AZ52" i="43"/>
  <c r="AY52" i="43"/>
  <c r="AX52" i="43"/>
  <c r="AW52" i="43"/>
  <c r="AV52" i="43"/>
  <c r="AU52" i="43"/>
  <c r="AT52" i="43"/>
  <c r="AS52" i="43"/>
  <c r="AR52" i="43"/>
  <c r="AQ52" i="43"/>
  <c r="AP52" i="43"/>
  <c r="AO52" i="43"/>
  <c r="AN52" i="43"/>
  <c r="AM52" i="43"/>
  <c r="AL52" i="43"/>
  <c r="AK52" i="43"/>
  <c r="AJ52" i="43"/>
  <c r="AI52" i="43"/>
  <c r="AH52" i="43"/>
  <c r="AG52" i="43"/>
  <c r="AF52" i="43"/>
  <c r="AE52" i="43"/>
  <c r="AD52" i="43"/>
  <c r="AC52" i="43"/>
  <c r="AB52" i="43"/>
  <c r="AA52" i="43"/>
  <c r="Z52" i="43"/>
  <c r="Y52" i="43"/>
  <c r="X52" i="43"/>
  <c r="W52" i="43"/>
  <c r="V52" i="43"/>
  <c r="U52" i="43"/>
  <c r="CA51" i="43"/>
  <c r="BZ51" i="43"/>
  <c r="BY51" i="43"/>
  <c r="BX51" i="43"/>
  <c r="BW51" i="43"/>
  <c r="BV51" i="43"/>
  <c r="BU51" i="43"/>
  <c r="BT51" i="43"/>
  <c r="BS51" i="43"/>
  <c r="BR51" i="43"/>
  <c r="BQ51" i="43"/>
  <c r="BP51" i="43"/>
  <c r="BO51" i="43"/>
  <c r="BN51" i="43"/>
  <c r="BM51" i="43"/>
  <c r="BL51" i="43"/>
  <c r="BK51" i="43"/>
  <c r="BJ51" i="43"/>
  <c r="BI51" i="43"/>
  <c r="BH51" i="43"/>
  <c r="BG51" i="43"/>
  <c r="BF51" i="43"/>
  <c r="BE51" i="43"/>
  <c r="BD51" i="43"/>
  <c r="BC51" i="43"/>
  <c r="BB51" i="43"/>
  <c r="BA51" i="43"/>
  <c r="AZ51" i="43"/>
  <c r="AY51" i="43"/>
  <c r="AX51" i="43"/>
  <c r="AW51" i="43"/>
  <c r="AV51" i="43"/>
  <c r="AU51" i="43"/>
  <c r="AT51" i="43"/>
  <c r="AS51" i="43"/>
  <c r="AR51" i="43"/>
  <c r="AQ51" i="43"/>
  <c r="AP51" i="43"/>
  <c r="AO51" i="43"/>
  <c r="AN51" i="43"/>
  <c r="AM51" i="43"/>
  <c r="AL51" i="43"/>
  <c r="AK51" i="43"/>
  <c r="AJ51" i="43"/>
  <c r="AI51" i="43"/>
  <c r="AH51" i="43"/>
  <c r="AG51" i="43"/>
  <c r="AF51" i="43"/>
  <c r="AE51" i="43"/>
  <c r="AD51" i="43"/>
  <c r="AC51" i="43"/>
  <c r="AB51" i="43"/>
  <c r="AA51" i="43"/>
  <c r="Z51" i="43"/>
  <c r="Y51" i="43"/>
  <c r="X51" i="43"/>
  <c r="W51" i="43"/>
  <c r="V51" i="43"/>
  <c r="U51" i="43"/>
  <c r="CA50" i="43"/>
  <c r="BZ50" i="43"/>
  <c r="BY50" i="43"/>
  <c r="BX50" i="43"/>
  <c r="BW50" i="43"/>
  <c r="BV50" i="43"/>
  <c r="BU50" i="43"/>
  <c r="BT50" i="43"/>
  <c r="BS50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BF50" i="43"/>
  <c r="BE50" i="43"/>
  <c r="BD50" i="43"/>
  <c r="BC50" i="43"/>
  <c r="BB50" i="43"/>
  <c r="BA50" i="43"/>
  <c r="AZ50" i="43"/>
  <c r="AY50" i="43"/>
  <c r="AX50" i="43"/>
  <c r="AW50" i="43"/>
  <c r="AV50" i="43"/>
  <c r="AU50" i="43"/>
  <c r="AT50" i="43"/>
  <c r="AS50" i="43"/>
  <c r="AR50" i="43"/>
  <c r="AQ50" i="43"/>
  <c r="AP50" i="43"/>
  <c r="AO50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CA49" i="43"/>
  <c r="BZ49" i="43"/>
  <c r="BY49" i="43"/>
  <c r="BX49" i="43"/>
  <c r="BW49" i="43"/>
  <c r="BV49" i="43"/>
  <c r="BU49" i="43"/>
  <c r="BT49" i="43"/>
  <c r="BS49" i="43"/>
  <c r="BR49" i="43"/>
  <c r="BQ49" i="43"/>
  <c r="BP49" i="43"/>
  <c r="BO49" i="43"/>
  <c r="BN49" i="43"/>
  <c r="BM49" i="43"/>
  <c r="BL49" i="43"/>
  <c r="BK49" i="43"/>
  <c r="BJ49" i="43"/>
  <c r="BI49" i="43"/>
  <c r="BH49" i="43"/>
  <c r="BG49" i="43"/>
  <c r="BF49" i="43"/>
  <c r="BE49" i="43"/>
  <c r="BD49" i="43"/>
  <c r="BC49" i="43"/>
  <c r="BB49" i="43"/>
  <c r="BA49" i="43"/>
  <c r="AZ49" i="43"/>
  <c r="AY49" i="43"/>
  <c r="AX49" i="43"/>
  <c r="AW49" i="43"/>
  <c r="AV49" i="43"/>
  <c r="AU49" i="43"/>
  <c r="AT49" i="43"/>
  <c r="AS49" i="43"/>
  <c r="AR49" i="43"/>
  <c r="AQ49" i="43"/>
  <c r="AP49" i="43"/>
  <c r="AO49" i="43"/>
  <c r="AN49" i="43"/>
  <c r="AM49" i="43"/>
  <c r="AL49" i="43"/>
  <c r="AK49" i="43"/>
  <c r="AJ49" i="43"/>
  <c r="AI49" i="43"/>
  <c r="AH49" i="43"/>
  <c r="AG49" i="43"/>
  <c r="AF49" i="43"/>
  <c r="AE49" i="43"/>
  <c r="AD49" i="43"/>
  <c r="AC49" i="43"/>
  <c r="AB49" i="43"/>
  <c r="AA49" i="43"/>
  <c r="Z49" i="43"/>
  <c r="Y49" i="43"/>
  <c r="X49" i="43"/>
  <c r="W49" i="43"/>
  <c r="V49" i="43"/>
  <c r="U49" i="43"/>
  <c r="CA48" i="43"/>
  <c r="BZ48" i="43"/>
  <c r="BY48" i="43"/>
  <c r="BX48" i="43"/>
  <c r="BW48" i="43"/>
  <c r="BV48" i="43"/>
  <c r="BU48" i="43"/>
  <c r="BT48" i="43"/>
  <c r="BS48" i="43"/>
  <c r="BR48" i="43"/>
  <c r="BQ48" i="43"/>
  <c r="BP48" i="43"/>
  <c r="BO48" i="43"/>
  <c r="BN48" i="43"/>
  <c r="BM48" i="43"/>
  <c r="BL48" i="43"/>
  <c r="BK48" i="43"/>
  <c r="BJ48" i="43"/>
  <c r="BI48" i="43"/>
  <c r="BH48" i="43"/>
  <c r="BG48" i="43"/>
  <c r="BF48" i="43"/>
  <c r="BE48" i="43"/>
  <c r="BD48" i="43"/>
  <c r="BC48" i="43"/>
  <c r="BB48" i="43"/>
  <c r="BA48" i="43"/>
  <c r="AZ48" i="43"/>
  <c r="AY48" i="43"/>
  <c r="AX48" i="43"/>
  <c r="AW48" i="43"/>
  <c r="AV48" i="43"/>
  <c r="AU48" i="43"/>
  <c r="AT48" i="43"/>
  <c r="AS48" i="43"/>
  <c r="AR48" i="43"/>
  <c r="AQ48" i="43"/>
  <c r="AP48" i="43"/>
  <c r="AO48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CA47" i="43"/>
  <c r="BZ47" i="43"/>
  <c r="BY47" i="43"/>
  <c r="BX47" i="43"/>
  <c r="BW47" i="43"/>
  <c r="BV47" i="43"/>
  <c r="BU47" i="43"/>
  <c r="BT47" i="43"/>
  <c r="BS47" i="43"/>
  <c r="BR47" i="43"/>
  <c r="BQ47" i="43"/>
  <c r="BP47" i="43"/>
  <c r="BO47" i="43"/>
  <c r="BN47" i="43"/>
  <c r="BM47" i="43"/>
  <c r="BL47" i="43"/>
  <c r="BK47" i="43"/>
  <c r="BJ47" i="43"/>
  <c r="BI47" i="43"/>
  <c r="BH47" i="43"/>
  <c r="BG47" i="43"/>
  <c r="BF47" i="43"/>
  <c r="BE47" i="43"/>
  <c r="BD47" i="43"/>
  <c r="BC47" i="43"/>
  <c r="BB47" i="43"/>
  <c r="BA47" i="43"/>
  <c r="AZ47" i="43"/>
  <c r="AY47" i="43"/>
  <c r="AX47" i="43"/>
  <c r="AW47" i="43"/>
  <c r="AV47" i="43"/>
  <c r="AU47" i="43"/>
  <c r="AT47" i="43"/>
  <c r="AS47" i="43"/>
  <c r="AR47" i="43"/>
  <c r="AQ47" i="43"/>
  <c r="AP47" i="43"/>
  <c r="AO47" i="43"/>
  <c r="AN47" i="43"/>
  <c r="AM47" i="43"/>
  <c r="AL47" i="43"/>
  <c r="AK47" i="43"/>
  <c r="AJ47" i="43"/>
  <c r="AI47" i="43"/>
  <c r="AH47" i="43"/>
  <c r="AG47" i="43"/>
  <c r="AF47" i="43"/>
  <c r="AE47" i="43"/>
  <c r="AD47" i="43"/>
  <c r="AC47" i="43"/>
  <c r="AB47" i="43"/>
  <c r="AA47" i="43"/>
  <c r="Z47" i="43"/>
  <c r="Y47" i="43"/>
  <c r="X47" i="43"/>
  <c r="W47" i="43"/>
  <c r="V47" i="43"/>
  <c r="U47" i="43"/>
  <c r="CA46" i="43"/>
  <c r="BZ46" i="43"/>
  <c r="BY46" i="43"/>
  <c r="BX46" i="43"/>
  <c r="BW46" i="43"/>
  <c r="BV46" i="43"/>
  <c r="BU46" i="43"/>
  <c r="BT46" i="43"/>
  <c r="BS46" i="43"/>
  <c r="BR46" i="43"/>
  <c r="BQ46" i="43"/>
  <c r="BP46" i="43"/>
  <c r="BO46" i="43"/>
  <c r="BN46" i="43"/>
  <c r="BM46" i="43"/>
  <c r="BL46" i="43"/>
  <c r="BK46" i="43"/>
  <c r="BJ46" i="43"/>
  <c r="BI46" i="43"/>
  <c r="BH46" i="43"/>
  <c r="BG46" i="43"/>
  <c r="BF46" i="43"/>
  <c r="BE46" i="4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CA45" i="43"/>
  <c r="BZ45" i="43"/>
  <c r="BY45" i="43"/>
  <c r="BX45" i="43"/>
  <c r="BW45" i="43"/>
  <c r="BV45" i="43"/>
  <c r="BU45" i="43"/>
  <c r="BT45" i="43"/>
  <c r="BS45" i="43"/>
  <c r="BR45" i="43"/>
  <c r="BQ45" i="43"/>
  <c r="BP45" i="43"/>
  <c r="BO45" i="43"/>
  <c r="BN45" i="43"/>
  <c r="BM45" i="43"/>
  <c r="BL45" i="43"/>
  <c r="BK45" i="43"/>
  <c r="BJ45" i="43"/>
  <c r="BI45" i="43"/>
  <c r="BH45" i="43"/>
  <c r="BG45" i="43"/>
  <c r="BF45" i="43"/>
  <c r="BE45" i="43"/>
  <c r="BD45" i="43"/>
  <c r="BC45" i="43"/>
  <c r="BB45" i="43"/>
  <c r="BA45" i="43"/>
  <c r="AZ45" i="43"/>
  <c r="AY45" i="43"/>
  <c r="AX45" i="43"/>
  <c r="AW45" i="43"/>
  <c r="AV45" i="43"/>
  <c r="AU45" i="43"/>
  <c r="AT45" i="43"/>
  <c r="AS45" i="43"/>
  <c r="AR45" i="43"/>
  <c r="AQ45" i="43"/>
  <c r="AP45" i="43"/>
  <c r="AO45" i="43"/>
  <c r="AN45" i="43"/>
  <c r="AM45" i="43"/>
  <c r="AL45" i="43"/>
  <c r="AK45" i="43"/>
  <c r="AJ45" i="43"/>
  <c r="AI45" i="43"/>
  <c r="AH45" i="43"/>
  <c r="AG45" i="43"/>
  <c r="AF45" i="43"/>
  <c r="AE45" i="43"/>
  <c r="AD45" i="43"/>
  <c r="AC45" i="43"/>
  <c r="AB45" i="43"/>
  <c r="AA45" i="43"/>
  <c r="Z45" i="43"/>
  <c r="Y45" i="43"/>
  <c r="X45" i="43"/>
  <c r="W45" i="43"/>
  <c r="V45" i="43"/>
  <c r="U45" i="43"/>
  <c r="CA44" i="43"/>
  <c r="BZ44" i="43"/>
  <c r="BY44" i="43"/>
  <c r="BX44" i="43"/>
  <c r="BW44" i="43"/>
  <c r="BV44" i="43"/>
  <c r="BU44" i="43"/>
  <c r="BT44" i="43"/>
  <c r="BS44" i="43"/>
  <c r="BR44" i="43"/>
  <c r="BQ44" i="43"/>
  <c r="BP44" i="43"/>
  <c r="BO44" i="43"/>
  <c r="BN44" i="43"/>
  <c r="BM44" i="43"/>
  <c r="BL44" i="43"/>
  <c r="BK44" i="43"/>
  <c r="BJ44" i="43"/>
  <c r="BI44" i="43"/>
  <c r="BH44" i="43"/>
  <c r="BG44" i="43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CA43" i="43"/>
  <c r="BZ43" i="43"/>
  <c r="BY43" i="43"/>
  <c r="BX43" i="43"/>
  <c r="BW43" i="43"/>
  <c r="BV43" i="43"/>
  <c r="BU43" i="43"/>
  <c r="BT43" i="43"/>
  <c r="BS43" i="43"/>
  <c r="BR43" i="43"/>
  <c r="BQ43" i="43"/>
  <c r="BP43" i="43"/>
  <c r="BO43" i="43"/>
  <c r="BN43" i="43"/>
  <c r="BM43" i="43"/>
  <c r="BL43" i="43"/>
  <c r="BK43" i="43"/>
  <c r="BJ43" i="43"/>
  <c r="BI43" i="43"/>
  <c r="BH43" i="43"/>
  <c r="BG43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CA42" i="43"/>
  <c r="BZ42" i="43"/>
  <c r="BY42" i="43"/>
  <c r="BX42" i="43"/>
  <c r="BW42" i="43"/>
  <c r="BV42" i="43"/>
  <c r="BU42" i="43"/>
  <c r="BT42" i="43"/>
  <c r="BS42" i="43"/>
  <c r="BR42" i="43"/>
  <c r="BQ42" i="43"/>
  <c r="BP42" i="43"/>
  <c r="BO42" i="43"/>
  <c r="BN42" i="43"/>
  <c r="BM42" i="43"/>
  <c r="BL42" i="43"/>
  <c r="BK42" i="43"/>
  <c r="BJ42" i="43"/>
  <c r="BI42" i="43"/>
  <c r="BH42" i="43"/>
  <c r="BG42" i="43"/>
  <c r="BF42" i="43"/>
  <c r="BE42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CA41" i="43"/>
  <c r="BZ41" i="43"/>
  <c r="BY41" i="43"/>
  <c r="BX41" i="43"/>
  <c r="BW41" i="43"/>
  <c r="BV41" i="43"/>
  <c r="BU41" i="43"/>
  <c r="BT41" i="43"/>
  <c r="BS41" i="43"/>
  <c r="BR41" i="43"/>
  <c r="BQ41" i="43"/>
  <c r="BP41" i="43"/>
  <c r="BO41" i="43"/>
  <c r="BN41" i="43"/>
  <c r="BM41" i="43"/>
  <c r="BL41" i="43"/>
  <c r="BK41" i="43"/>
  <c r="BJ41" i="43"/>
  <c r="BI41" i="43"/>
  <c r="BH41" i="43"/>
  <c r="BG41" i="43"/>
  <c r="BF41" i="43"/>
  <c r="BE41" i="43"/>
  <c r="BD41" i="43"/>
  <c r="BC41" i="43"/>
  <c r="BB41" i="43"/>
  <c r="BA41" i="43"/>
  <c r="AZ41" i="43"/>
  <c r="AY41" i="43"/>
  <c r="AX41" i="43"/>
  <c r="AW41" i="43"/>
  <c r="AV41" i="43"/>
  <c r="AU41" i="43"/>
  <c r="AT41" i="43"/>
  <c r="AS41" i="43"/>
  <c r="AR41" i="43"/>
  <c r="AQ41" i="43"/>
  <c r="AP41" i="43"/>
  <c r="AO41" i="43"/>
  <c r="AN41" i="43"/>
  <c r="AM41" i="43"/>
  <c r="AL41" i="43"/>
  <c r="AK41" i="43"/>
  <c r="AJ41" i="43"/>
  <c r="AI41" i="43"/>
  <c r="AH41" i="43"/>
  <c r="AG41" i="43"/>
  <c r="AF41" i="43"/>
  <c r="AE41" i="43"/>
  <c r="AD41" i="43"/>
  <c r="AC41" i="43"/>
  <c r="AB41" i="43"/>
  <c r="AA41" i="43"/>
  <c r="Z41" i="43"/>
  <c r="Y41" i="43"/>
  <c r="X41" i="43"/>
  <c r="W41" i="43"/>
  <c r="V41" i="43"/>
  <c r="U41" i="43"/>
  <c r="CA40" i="43"/>
  <c r="BZ40" i="43"/>
  <c r="BY40" i="43"/>
  <c r="BX40" i="43"/>
  <c r="BW40" i="43"/>
  <c r="BV40" i="43"/>
  <c r="BU40" i="43"/>
  <c r="BT40" i="43"/>
  <c r="BS40" i="43"/>
  <c r="BR40" i="43"/>
  <c r="BQ40" i="43"/>
  <c r="BP40" i="43"/>
  <c r="BO40" i="43"/>
  <c r="BN40" i="43"/>
  <c r="BM40" i="43"/>
  <c r="BL40" i="43"/>
  <c r="BK40" i="43"/>
  <c r="BJ40" i="43"/>
  <c r="BI40" i="43"/>
  <c r="BH40" i="43"/>
  <c r="BG40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CA39" i="43"/>
  <c r="BZ39" i="43"/>
  <c r="BY39" i="43"/>
  <c r="BX39" i="43"/>
  <c r="BW39" i="43"/>
  <c r="BV39" i="43"/>
  <c r="BU39" i="43"/>
  <c r="BT39" i="43"/>
  <c r="BS39" i="43"/>
  <c r="BR39" i="43"/>
  <c r="BQ39" i="43"/>
  <c r="BP39" i="43"/>
  <c r="BO39" i="43"/>
  <c r="BN39" i="43"/>
  <c r="BM39" i="43"/>
  <c r="BL39" i="43"/>
  <c r="BK39" i="43"/>
  <c r="BJ39" i="43"/>
  <c r="BI39" i="43"/>
  <c r="BH39" i="43"/>
  <c r="BG39" i="43"/>
  <c r="BF39" i="43"/>
  <c r="BE39" i="43"/>
  <c r="BD39" i="43"/>
  <c r="BC39" i="43"/>
  <c r="BB39" i="43"/>
  <c r="BA39" i="43"/>
  <c r="AZ39" i="43"/>
  <c r="AY39" i="43"/>
  <c r="AX39" i="43"/>
  <c r="AW39" i="43"/>
  <c r="AV39" i="43"/>
  <c r="AU39" i="43"/>
  <c r="AT39" i="43"/>
  <c r="AS39" i="43"/>
  <c r="AR39" i="43"/>
  <c r="AQ39" i="43"/>
  <c r="AP39" i="43"/>
  <c r="AO39" i="43"/>
  <c r="AN39" i="43"/>
  <c r="AM39" i="43"/>
  <c r="AL39" i="43"/>
  <c r="AK39" i="43"/>
  <c r="AJ39" i="43"/>
  <c r="AI39" i="43"/>
  <c r="AH39" i="43"/>
  <c r="AG39" i="43"/>
  <c r="AF39" i="43"/>
  <c r="AE39" i="43"/>
  <c r="AD39" i="43"/>
  <c r="AC39" i="43"/>
  <c r="AB39" i="43"/>
  <c r="AA39" i="43"/>
  <c r="Z39" i="43"/>
  <c r="Y39" i="43"/>
  <c r="X39" i="43"/>
  <c r="W39" i="43"/>
  <c r="V39" i="43"/>
  <c r="U39" i="43"/>
  <c r="CA38" i="43"/>
  <c r="BZ38" i="43"/>
  <c r="BY38" i="43"/>
  <c r="BX38" i="43"/>
  <c r="BW38" i="43"/>
  <c r="BV38" i="43"/>
  <c r="BU38" i="43"/>
  <c r="BT38" i="43"/>
  <c r="BS38" i="43"/>
  <c r="BR38" i="43"/>
  <c r="BQ38" i="43"/>
  <c r="BP38" i="43"/>
  <c r="BO38" i="43"/>
  <c r="BN38" i="43"/>
  <c r="BM38" i="43"/>
  <c r="BL38" i="43"/>
  <c r="BK38" i="43"/>
  <c r="BJ38" i="43"/>
  <c r="BI38" i="43"/>
  <c r="BH38" i="43"/>
  <c r="BG38" i="43"/>
  <c r="BF38" i="43"/>
  <c r="BE38" i="43"/>
  <c r="BD38" i="43"/>
  <c r="BC38" i="43"/>
  <c r="BB38" i="43"/>
  <c r="BA38" i="43"/>
  <c r="AZ38" i="43"/>
  <c r="AY38" i="43"/>
  <c r="AX38" i="43"/>
  <c r="AW38" i="43"/>
  <c r="AV38" i="43"/>
  <c r="AU38" i="43"/>
  <c r="AT38" i="43"/>
  <c r="AS38" i="43"/>
  <c r="AR38" i="43"/>
  <c r="AQ38" i="43"/>
  <c r="AP38" i="43"/>
  <c r="AO38" i="43"/>
  <c r="AN38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CA37" i="43"/>
  <c r="BZ37" i="43"/>
  <c r="BY37" i="43"/>
  <c r="BX37" i="43"/>
  <c r="BW37" i="43"/>
  <c r="BV37" i="43"/>
  <c r="BU37" i="43"/>
  <c r="BT37" i="43"/>
  <c r="BS37" i="43"/>
  <c r="BR37" i="43"/>
  <c r="BQ37" i="43"/>
  <c r="BP37" i="43"/>
  <c r="BO37" i="43"/>
  <c r="BN37" i="43"/>
  <c r="BM37" i="43"/>
  <c r="BL37" i="43"/>
  <c r="BK37" i="43"/>
  <c r="BJ37" i="43"/>
  <c r="BI37" i="43"/>
  <c r="BH37" i="43"/>
  <c r="BG37" i="43"/>
  <c r="BF37" i="43"/>
  <c r="BE37" i="43"/>
  <c r="BD37" i="43"/>
  <c r="BC37" i="43"/>
  <c r="BB37" i="43"/>
  <c r="BA37" i="43"/>
  <c r="AZ37" i="43"/>
  <c r="AY37" i="43"/>
  <c r="AX37" i="43"/>
  <c r="AW37" i="43"/>
  <c r="AV37" i="43"/>
  <c r="AU37" i="43"/>
  <c r="AT37" i="43"/>
  <c r="AS37" i="43"/>
  <c r="AR37" i="43"/>
  <c r="AQ37" i="43"/>
  <c r="AP37" i="43"/>
  <c r="AO37" i="43"/>
  <c r="AN37" i="43"/>
  <c r="AM37" i="43"/>
  <c r="AL37" i="43"/>
  <c r="AK37" i="43"/>
  <c r="AJ37" i="43"/>
  <c r="AI37" i="43"/>
  <c r="AH37" i="43"/>
  <c r="AG37" i="43"/>
  <c r="AF37" i="43"/>
  <c r="AE37" i="43"/>
  <c r="AD37" i="43"/>
  <c r="AC37" i="43"/>
  <c r="AB37" i="43"/>
  <c r="AA37" i="43"/>
  <c r="Z37" i="43"/>
  <c r="Y37" i="43"/>
  <c r="X37" i="43"/>
  <c r="W37" i="43"/>
  <c r="V37" i="43"/>
  <c r="U37" i="43"/>
  <c r="CA36" i="43"/>
  <c r="BZ36" i="43"/>
  <c r="BY36" i="43"/>
  <c r="BX36" i="43"/>
  <c r="BW36" i="43"/>
  <c r="BV36" i="43"/>
  <c r="BU36" i="43"/>
  <c r="BT36" i="43"/>
  <c r="BS36" i="43"/>
  <c r="BR36" i="43"/>
  <c r="BQ36" i="43"/>
  <c r="BP36" i="43"/>
  <c r="BO36" i="43"/>
  <c r="BN36" i="43"/>
  <c r="BM36" i="43"/>
  <c r="BL36" i="43"/>
  <c r="BK36" i="43"/>
  <c r="BJ36" i="43"/>
  <c r="BI36" i="43"/>
  <c r="BH36" i="43"/>
  <c r="BG36" i="43"/>
  <c r="BF36" i="43"/>
  <c r="BE36" i="43"/>
  <c r="BD36" i="43"/>
  <c r="BC36" i="43"/>
  <c r="BB36" i="43"/>
  <c r="BA36" i="43"/>
  <c r="AZ36" i="43"/>
  <c r="AY36" i="43"/>
  <c r="AX36" i="43"/>
  <c r="AW36" i="43"/>
  <c r="AV36" i="43"/>
  <c r="AU36" i="43"/>
  <c r="AT36" i="43"/>
  <c r="AS36" i="43"/>
  <c r="AR36" i="43"/>
  <c r="AQ36" i="43"/>
  <c r="AP36" i="43"/>
  <c r="AO36" i="43"/>
  <c r="AN36" i="43"/>
  <c r="AM36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CA35" i="43"/>
  <c r="BZ35" i="43"/>
  <c r="BY35" i="43"/>
  <c r="BX35" i="43"/>
  <c r="BW35" i="43"/>
  <c r="BV35" i="43"/>
  <c r="BU35" i="43"/>
  <c r="BT35" i="43"/>
  <c r="BS35" i="43"/>
  <c r="BR35" i="43"/>
  <c r="BQ35" i="43"/>
  <c r="BP35" i="43"/>
  <c r="BO35" i="43"/>
  <c r="BN35" i="43"/>
  <c r="BM35" i="43"/>
  <c r="BL35" i="43"/>
  <c r="BK35" i="43"/>
  <c r="BJ35" i="43"/>
  <c r="BI35" i="43"/>
  <c r="BH35" i="43"/>
  <c r="BG35" i="43"/>
  <c r="BF35" i="43"/>
  <c r="BE35" i="43"/>
  <c r="BD35" i="43"/>
  <c r="BC35" i="43"/>
  <c r="BB35" i="43"/>
  <c r="BA35" i="43"/>
  <c r="AZ35" i="43"/>
  <c r="AY35" i="43"/>
  <c r="AX35" i="43"/>
  <c r="AW35" i="43"/>
  <c r="AV35" i="43"/>
  <c r="AU35" i="43"/>
  <c r="AT35" i="43"/>
  <c r="AS35" i="43"/>
  <c r="AR35" i="43"/>
  <c r="AQ35" i="43"/>
  <c r="AP35" i="43"/>
  <c r="AO35" i="43"/>
  <c r="AN35" i="43"/>
  <c r="AM35" i="43"/>
  <c r="AL35" i="43"/>
  <c r="AK35" i="43"/>
  <c r="AJ35" i="43"/>
  <c r="AI35" i="43"/>
  <c r="AH35" i="43"/>
  <c r="AG35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CA34" i="43"/>
  <c r="BZ34" i="43"/>
  <c r="BY34" i="43"/>
  <c r="BX34" i="43"/>
  <c r="BW34" i="43"/>
  <c r="BV34" i="43"/>
  <c r="BU34" i="43"/>
  <c r="BT34" i="43"/>
  <c r="BS34" i="43"/>
  <c r="BR34" i="43"/>
  <c r="BQ34" i="43"/>
  <c r="BP34" i="43"/>
  <c r="BO34" i="43"/>
  <c r="BN34" i="43"/>
  <c r="BM34" i="43"/>
  <c r="BL34" i="43"/>
  <c r="BK34" i="43"/>
  <c r="BJ34" i="43"/>
  <c r="BI34" i="43"/>
  <c r="BH34" i="43"/>
  <c r="BG34" i="43"/>
  <c r="BF34" i="43"/>
  <c r="BE34" i="43"/>
  <c r="BD34" i="43"/>
  <c r="BC34" i="43"/>
  <c r="BB34" i="43"/>
  <c r="BA34" i="43"/>
  <c r="AZ34" i="43"/>
  <c r="AY34" i="43"/>
  <c r="AX34" i="43"/>
  <c r="AW34" i="43"/>
  <c r="AV34" i="43"/>
  <c r="AU34" i="43"/>
  <c r="AT34" i="43"/>
  <c r="AS34" i="43"/>
  <c r="AR34" i="43"/>
  <c r="AQ34" i="43"/>
  <c r="AP34" i="43"/>
  <c r="AO34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CA33" i="43"/>
  <c r="BZ33" i="43"/>
  <c r="BY33" i="43"/>
  <c r="BX33" i="43"/>
  <c r="BW33" i="43"/>
  <c r="BV33" i="43"/>
  <c r="BU33" i="43"/>
  <c r="BT33" i="43"/>
  <c r="BS33" i="43"/>
  <c r="BR33" i="43"/>
  <c r="BQ33" i="43"/>
  <c r="BP33" i="43"/>
  <c r="BO33" i="43"/>
  <c r="BN33" i="43"/>
  <c r="BM33" i="43"/>
  <c r="BL33" i="43"/>
  <c r="BK33" i="43"/>
  <c r="BJ33" i="43"/>
  <c r="BI33" i="43"/>
  <c r="BH33" i="43"/>
  <c r="BG33" i="43"/>
  <c r="BF33" i="43"/>
  <c r="BE33" i="43"/>
  <c r="BD33" i="43"/>
  <c r="BC33" i="43"/>
  <c r="BB33" i="43"/>
  <c r="BA33" i="43"/>
  <c r="AZ33" i="43"/>
  <c r="AY33" i="43"/>
  <c r="AX33" i="43"/>
  <c r="AW33" i="43"/>
  <c r="AV33" i="43"/>
  <c r="AU33" i="43"/>
  <c r="AT33" i="43"/>
  <c r="AS33" i="43"/>
  <c r="AR33" i="43"/>
  <c r="AQ33" i="43"/>
  <c r="AP33" i="43"/>
  <c r="AO33" i="43"/>
  <c r="AN33" i="43"/>
  <c r="AM33" i="43"/>
  <c r="AL33" i="43"/>
  <c r="AK33" i="43"/>
  <c r="AJ33" i="43"/>
  <c r="AI33" i="43"/>
  <c r="AH33" i="43"/>
  <c r="AG33" i="43"/>
  <c r="AF33" i="43"/>
  <c r="AE33" i="43"/>
  <c r="AD33" i="43"/>
  <c r="AC33" i="43"/>
  <c r="AB33" i="43"/>
  <c r="AA33" i="43"/>
  <c r="Z33" i="43"/>
  <c r="Y33" i="43"/>
  <c r="X33" i="43"/>
  <c r="W33" i="43"/>
  <c r="V33" i="43"/>
  <c r="U33" i="43"/>
  <c r="CA32" i="43"/>
  <c r="BZ32" i="43"/>
  <c r="BY32" i="43"/>
  <c r="BX32" i="43"/>
  <c r="BW32" i="43"/>
  <c r="BV32" i="43"/>
  <c r="BU32" i="43"/>
  <c r="BT32" i="43"/>
  <c r="BS32" i="43"/>
  <c r="BR32" i="43"/>
  <c r="BQ32" i="43"/>
  <c r="BP32" i="43"/>
  <c r="BO32" i="43"/>
  <c r="BN32" i="43"/>
  <c r="BM32" i="43"/>
  <c r="BL32" i="43"/>
  <c r="BK32" i="43"/>
  <c r="BJ32" i="43"/>
  <c r="BI32" i="43"/>
  <c r="BH32" i="43"/>
  <c r="BG32" i="43"/>
  <c r="BF32" i="43"/>
  <c r="BE32" i="43"/>
  <c r="BD32" i="43"/>
  <c r="BC32" i="43"/>
  <c r="BB32" i="43"/>
  <c r="BA32" i="43"/>
  <c r="AZ32" i="43"/>
  <c r="AY32" i="43"/>
  <c r="AX32" i="43"/>
  <c r="AW32" i="43"/>
  <c r="AV32" i="43"/>
  <c r="AU32" i="43"/>
  <c r="AT32" i="43"/>
  <c r="AS32" i="43"/>
  <c r="AR32" i="43"/>
  <c r="AQ32" i="43"/>
  <c r="AP32" i="43"/>
  <c r="AO32" i="43"/>
  <c r="AN32" i="43"/>
  <c r="AM32" i="43"/>
  <c r="AL32" i="43"/>
  <c r="AK32" i="43"/>
  <c r="AJ32" i="43"/>
  <c r="AI32" i="43"/>
  <c r="AH32" i="43"/>
  <c r="AG32" i="43"/>
  <c r="AF32" i="43"/>
  <c r="AE32" i="43"/>
  <c r="AD32" i="43"/>
  <c r="AC32" i="43"/>
  <c r="AB32" i="43"/>
  <c r="AA32" i="43"/>
  <c r="Z32" i="43"/>
  <c r="Y32" i="43"/>
  <c r="X32" i="43"/>
  <c r="W32" i="43"/>
  <c r="V32" i="43"/>
  <c r="U32" i="43"/>
  <c r="CA31" i="43"/>
  <c r="BZ31" i="43"/>
  <c r="BY31" i="43"/>
  <c r="BX31" i="43"/>
  <c r="BW31" i="43"/>
  <c r="BV31" i="43"/>
  <c r="BU31" i="43"/>
  <c r="BT31" i="43"/>
  <c r="BS31" i="43"/>
  <c r="BR31" i="43"/>
  <c r="BQ31" i="43"/>
  <c r="BP31" i="43"/>
  <c r="BO31" i="43"/>
  <c r="BN31" i="43"/>
  <c r="BM31" i="43"/>
  <c r="BL31" i="43"/>
  <c r="BK31" i="43"/>
  <c r="BJ31" i="43"/>
  <c r="BI31" i="43"/>
  <c r="BH31" i="43"/>
  <c r="BG31" i="43"/>
  <c r="BF31" i="43"/>
  <c r="BE31" i="43"/>
  <c r="BD31" i="43"/>
  <c r="BC31" i="43"/>
  <c r="BB31" i="43"/>
  <c r="BA31" i="43"/>
  <c r="AZ31" i="43"/>
  <c r="AY31" i="43"/>
  <c r="AX31" i="43"/>
  <c r="AW31" i="43"/>
  <c r="AV31" i="43"/>
  <c r="AU31" i="43"/>
  <c r="AT31" i="43"/>
  <c r="AS31" i="43"/>
  <c r="AR31" i="43"/>
  <c r="AQ31" i="43"/>
  <c r="AP31" i="43"/>
  <c r="AO31" i="43"/>
  <c r="AN31" i="43"/>
  <c r="AM31" i="43"/>
  <c r="AL31" i="43"/>
  <c r="AK31" i="43"/>
  <c r="AJ31" i="43"/>
  <c r="AI31" i="43"/>
  <c r="AH31" i="43"/>
  <c r="AG31" i="43"/>
  <c r="AF31" i="43"/>
  <c r="AE31" i="43"/>
  <c r="AD31" i="43"/>
  <c r="AC31" i="43"/>
  <c r="AB31" i="43"/>
  <c r="AA31" i="43"/>
  <c r="Z31" i="43"/>
  <c r="Y31" i="43"/>
  <c r="X31" i="43"/>
  <c r="W31" i="43"/>
  <c r="V31" i="43"/>
  <c r="U31" i="43"/>
  <c r="CA30" i="43"/>
  <c r="BZ30" i="43"/>
  <c r="BY30" i="43"/>
  <c r="BX30" i="43"/>
  <c r="BW30" i="43"/>
  <c r="BV30" i="43"/>
  <c r="BU30" i="43"/>
  <c r="BT30" i="43"/>
  <c r="BS30" i="43"/>
  <c r="BR30" i="43"/>
  <c r="BQ30" i="43"/>
  <c r="BP30" i="43"/>
  <c r="BO30" i="43"/>
  <c r="BN30" i="43"/>
  <c r="BM30" i="43"/>
  <c r="BL30" i="43"/>
  <c r="BK30" i="43"/>
  <c r="BJ30" i="43"/>
  <c r="BI30" i="43"/>
  <c r="BH30" i="43"/>
  <c r="BG30" i="43"/>
  <c r="BF30" i="43"/>
  <c r="BE30" i="43"/>
  <c r="BD30" i="43"/>
  <c r="BC30" i="43"/>
  <c r="BB30" i="43"/>
  <c r="BA30" i="43"/>
  <c r="AZ30" i="43"/>
  <c r="AY30" i="43"/>
  <c r="AX30" i="43"/>
  <c r="AW30" i="43"/>
  <c r="AV30" i="43"/>
  <c r="AU30" i="43"/>
  <c r="AT30" i="43"/>
  <c r="AS30" i="43"/>
  <c r="AR30" i="43"/>
  <c r="AQ30" i="43"/>
  <c r="AP30" i="43"/>
  <c r="AO30" i="43"/>
  <c r="AN30" i="43"/>
  <c r="AM30" i="43"/>
  <c r="AL30" i="43"/>
  <c r="AK30" i="43"/>
  <c r="AJ30" i="43"/>
  <c r="AI30" i="43"/>
  <c r="AH30" i="43"/>
  <c r="AG30" i="43"/>
  <c r="AF30" i="43"/>
  <c r="AE30" i="43"/>
  <c r="AD30" i="43"/>
  <c r="AC30" i="43"/>
  <c r="AB30" i="43"/>
  <c r="AA30" i="43"/>
  <c r="Z30" i="43"/>
  <c r="Y30" i="43"/>
  <c r="X30" i="43"/>
  <c r="W30" i="43"/>
  <c r="V30" i="43"/>
  <c r="U30" i="43"/>
  <c r="CA29" i="43"/>
  <c r="BZ29" i="43"/>
  <c r="BY29" i="43"/>
  <c r="BX29" i="43"/>
  <c r="BW29" i="43"/>
  <c r="BV29" i="43"/>
  <c r="BU29" i="43"/>
  <c r="BT29" i="43"/>
  <c r="BS29" i="43"/>
  <c r="BR29" i="43"/>
  <c r="BQ29" i="43"/>
  <c r="BP29" i="43"/>
  <c r="BO29" i="43"/>
  <c r="BN29" i="43"/>
  <c r="BM29" i="43"/>
  <c r="BL29" i="43"/>
  <c r="BK29" i="43"/>
  <c r="BJ29" i="43"/>
  <c r="BI29" i="43"/>
  <c r="BH29" i="43"/>
  <c r="BG29" i="43"/>
  <c r="BF29" i="43"/>
  <c r="BE29" i="43"/>
  <c r="BD29" i="43"/>
  <c r="BC29" i="43"/>
  <c r="BB29" i="43"/>
  <c r="BA29" i="43"/>
  <c r="AZ29" i="43"/>
  <c r="AY29" i="43"/>
  <c r="AX29" i="43"/>
  <c r="AW29" i="43"/>
  <c r="AV29" i="43"/>
  <c r="AU29" i="43"/>
  <c r="AT29" i="43"/>
  <c r="AS29" i="43"/>
  <c r="AR29" i="43"/>
  <c r="AQ29" i="43"/>
  <c r="AP29" i="43"/>
  <c r="AO29" i="43"/>
  <c r="AN29" i="43"/>
  <c r="AM29" i="43"/>
  <c r="AL29" i="43"/>
  <c r="AK29" i="43"/>
  <c r="AJ29" i="43"/>
  <c r="AI29" i="43"/>
  <c r="AH29" i="43"/>
  <c r="AG29" i="43"/>
  <c r="AF29" i="43"/>
  <c r="AE29" i="43"/>
  <c r="AD29" i="43"/>
  <c r="AC29" i="43"/>
  <c r="AB29" i="43"/>
  <c r="AA29" i="43"/>
  <c r="Z29" i="43"/>
  <c r="Y29" i="43"/>
  <c r="X29" i="43"/>
  <c r="W29" i="43"/>
  <c r="V29" i="43"/>
  <c r="U29" i="43"/>
  <c r="CA28" i="43"/>
  <c r="BZ28" i="43"/>
  <c r="BY28" i="43"/>
  <c r="BX28" i="43"/>
  <c r="BW28" i="43"/>
  <c r="BV28" i="43"/>
  <c r="BU28" i="43"/>
  <c r="BT28" i="43"/>
  <c r="BS28" i="43"/>
  <c r="BR28" i="43"/>
  <c r="BQ28" i="43"/>
  <c r="BP28" i="43"/>
  <c r="BO28" i="43"/>
  <c r="BN28" i="43"/>
  <c r="BM28" i="43"/>
  <c r="BL28" i="43"/>
  <c r="BK28" i="43"/>
  <c r="BJ28" i="43"/>
  <c r="BI28" i="43"/>
  <c r="BH28" i="43"/>
  <c r="BG28" i="43"/>
  <c r="BF28" i="43"/>
  <c r="BE28" i="43"/>
  <c r="BD28" i="43"/>
  <c r="BC28" i="43"/>
  <c r="BB28" i="43"/>
  <c r="BA28" i="43"/>
  <c r="AZ28" i="43"/>
  <c r="AY28" i="43"/>
  <c r="AX28" i="43"/>
  <c r="AW28" i="43"/>
  <c r="AV28" i="43"/>
  <c r="AU28" i="43"/>
  <c r="AT28" i="43"/>
  <c r="AS28" i="43"/>
  <c r="AR28" i="43"/>
  <c r="AQ28" i="43"/>
  <c r="AP28" i="43"/>
  <c r="AO28" i="43"/>
  <c r="AN28" i="43"/>
  <c r="AM28" i="43"/>
  <c r="AL28" i="43"/>
  <c r="AK28" i="43"/>
  <c r="AJ28" i="43"/>
  <c r="AI28" i="43"/>
  <c r="AH28" i="43"/>
  <c r="AG28" i="43"/>
  <c r="AF28" i="43"/>
  <c r="AE28" i="43"/>
  <c r="AD28" i="43"/>
  <c r="AC28" i="43"/>
  <c r="AB28" i="43"/>
  <c r="AA28" i="43"/>
  <c r="Z28" i="43"/>
  <c r="Y28" i="43"/>
  <c r="X28" i="43"/>
  <c r="W28" i="43"/>
  <c r="V28" i="43"/>
  <c r="U28" i="43"/>
  <c r="CA27" i="43"/>
  <c r="BZ27" i="43"/>
  <c r="BY27" i="43"/>
  <c r="BX27" i="43"/>
  <c r="BW27" i="43"/>
  <c r="BV27" i="43"/>
  <c r="BU27" i="43"/>
  <c r="BT27" i="43"/>
  <c r="BS27" i="43"/>
  <c r="BR27" i="43"/>
  <c r="BQ27" i="43"/>
  <c r="BP27" i="43"/>
  <c r="BO27" i="43"/>
  <c r="BN27" i="43"/>
  <c r="BM27" i="43"/>
  <c r="BL27" i="43"/>
  <c r="BK27" i="43"/>
  <c r="BJ27" i="43"/>
  <c r="BI27" i="43"/>
  <c r="BH27" i="43"/>
  <c r="BG27" i="43"/>
  <c r="BF27" i="43"/>
  <c r="BE27" i="43"/>
  <c r="BD27" i="43"/>
  <c r="BC27" i="43"/>
  <c r="BB27" i="43"/>
  <c r="BA27" i="43"/>
  <c r="AZ27" i="43"/>
  <c r="AY27" i="43"/>
  <c r="AX27" i="43"/>
  <c r="AW27" i="43"/>
  <c r="AV27" i="43"/>
  <c r="AU27" i="43"/>
  <c r="AT27" i="43"/>
  <c r="AS27" i="43"/>
  <c r="AR27" i="43"/>
  <c r="AQ27" i="43"/>
  <c r="AP27" i="43"/>
  <c r="AO27" i="43"/>
  <c r="AN27" i="43"/>
  <c r="AM27" i="43"/>
  <c r="AL27" i="43"/>
  <c r="AK27" i="43"/>
  <c r="AJ27" i="43"/>
  <c r="AI27" i="43"/>
  <c r="AH27" i="43"/>
  <c r="AG27" i="43"/>
  <c r="AF27" i="43"/>
  <c r="AE27" i="43"/>
  <c r="AD27" i="43"/>
  <c r="AC27" i="43"/>
  <c r="AB27" i="43"/>
  <c r="AA27" i="43"/>
  <c r="Z27" i="43"/>
  <c r="Y27" i="43"/>
  <c r="X27" i="43"/>
  <c r="W27" i="43"/>
  <c r="V27" i="43"/>
  <c r="U27" i="43"/>
  <c r="CA26" i="43"/>
  <c r="BZ26" i="43"/>
  <c r="BY26" i="43"/>
  <c r="BX26" i="43"/>
  <c r="BW26" i="43"/>
  <c r="BV26" i="43"/>
  <c r="BU26" i="43"/>
  <c r="BT26" i="43"/>
  <c r="BS26" i="43"/>
  <c r="BR26" i="43"/>
  <c r="BQ26" i="43"/>
  <c r="BP26" i="43"/>
  <c r="BO26" i="43"/>
  <c r="BN26" i="43"/>
  <c r="BM26" i="43"/>
  <c r="BL26" i="43"/>
  <c r="BK26" i="43"/>
  <c r="BJ26" i="43"/>
  <c r="BI26" i="43"/>
  <c r="BH26" i="43"/>
  <c r="BG26" i="43"/>
  <c r="BF26" i="43"/>
  <c r="BE26" i="43"/>
  <c r="BD26" i="43"/>
  <c r="BC26" i="43"/>
  <c r="BB26" i="43"/>
  <c r="BA26" i="43"/>
  <c r="AZ26" i="43"/>
  <c r="AY26" i="43"/>
  <c r="AX26" i="43"/>
  <c r="AW26" i="43"/>
  <c r="AV26" i="43"/>
  <c r="AU26" i="43"/>
  <c r="AT26" i="43"/>
  <c r="AS26" i="43"/>
  <c r="AR26" i="43"/>
  <c r="AQ26" i="43"/>
  <c r="AP26" i="43"/>
  <c r="AO26" i="43"/>
  <c r="AN26" i="43"/>
  <c r="AM26" i="43"/>
  <c r="AL26" i="43"/>
  <c r="AK26" i="43"/>
  <c r="AJ26" i="43"/>
  <c r="AI26" i="43"/>
  <c r="AH26" i="43"/>
  <c r="AG26" i="43"/>
  <c r="AF26" i="43"/>
  <c r="AE26" i="43"/>
  <c r="AD26" i="43"/>
  <c r="AC26" i="43"/>
  <c r="AB26" i="43"/>
  <c r="AA26" i="43"/>
  <c r="Z26" i="43"/>
  <c r="Y26" i="43"/>
  <c r="X26" i="43"/>
  <c r="W26" i="43"/>
  <c r="V26" i="43"/>
  <c r="U26" i="43"/>
  <c r="CA25" i="43"/>
  <c r="BZ25" i="43"/>
  <c r="BY25" i="43"/>
  <c r="BX25" i="43"/>
  <c r="BW25" i="43"/>
  <c r="BV25" i="43"/>
  <c r="BU25" i="43"/>
  <c r="BT25" i="43"/>
  <c r="BS25" i="43"/>
  <c r="BR25" i="43"/>
  <c r="BQ25" i="43"/>
  <c r="BP25" i="43"/>
  <c r="BO25" i="43"/>
  <c r="BN25" i="43"/>
  <c r="BM25" i="43"/>
  <c r="BL25" i="43"/>
  <c r="BK25" i="43"/>
  <c r="BJ25" i="43"/>
  <c r="BI25" i="43"/>
  <c r="BH25" i="43"/>
  <c r="BG25" i="43"/>
  <c r="BF25" i="43"/>
  <c r="BE25" i="43"/>
  <c r="BD25" i="43"/>
  <c r="BC25" i="43"/>
  <c r="BB25" i="43"/>
  <c r="BA25" i="43"/>
  <c r="AZ25" i="43"/>
  <c r="AY25" i="43"/>
  <c r="AX25" i="43"/>
  <c r="AW25" i="43"/>
  <c r="AV25" i="43"/>
  <c r="AU25" i="43"/>
  <c r="AT25" i="43"/>
  <c r="AS25" i="43"/>
  <c r="AR25" i="43"/>
  <c r="AQ25" i="43"/>
  <c r="AP25" i="43"/>
  <c r="AO25" i="43"/>
  <c r="AN25" i="43"/>
  <c r="AM25" i="43"/>
  <c r="AL25" i="43"/>
  <c r="AK25" i="43"/>
  <c r="AJ25" i="43"/>
  <c r="AI25" i="43"/>
  <c r="AH25" i="43"/>
  <c r="AG25" i="43"/>
  <c r="AF25" i="43"/>
  <c r="AE25" i="43"/>
  <c r="AD25" i="43"/>
  <c r="AC25" i="43"/>
  <c r="AB25" i="43"/>
  <c r="AA25" i="43"/>
  <c r="Z25" i="43"/>
  <c r="Y25" i="43"/>
  <c r="X25" i="43"/>
  <c r="W25" i="43"/>
  <c r="V25" i="43"/>
  <c r="U25" i="43"/>
  <c r="CA24" i="43"/>
  <c r="BZ24" i="43"/>
  <c r="BY24" i="43"/>
  <c r="BX24" i="43"/>
  <c r="BW24" i="43"/>
  <c r="BV24" i="43"/>
  <c r="BU24" i="43"/>
  <c r="BT24" i="43"/>
  <c r="BS24" i="43"/>
  <c r="BR24" i="43"/>
  <c r="BQ24" i="43"/>
  <c r="BP24" i="43"/>
  <c r="BO24" i="43"/>
  <c r="BN24" i="43"/>
  <c r="BM24" i="43"/>
  <c r="BL24" i="43"/>
  <c r="BK24" i="43"/>
  <c r="BJ24" i="43"/>
  <c r="BI24" i="43"/>
  <c r="BH24" i="43"/>
  <c r="BG24" i="43"/>
  <c r="BF24" i="43"/>
  <c r="BE24" i="43"/>
  <c r="BD24" i="43"/>
  <c r="BC24" i="43"/>
  <c r="BB24" i="43"/>
  <c r="BA24" i="43"/>
  <c r="AZ24" i="43"/>
  <c r="AY24" i="43"/>
  <c r="AX24" i="43"/>
  <c r="AW24" i="43"/>
  <c r="AV24" i="43"/>
  <c r="AU24" i="43"/>
  <c r="AT24" i="43"/>
  <c r="AS24" i="43"/>
  <c r="AR24" i="43"/>
  <c r="AQ24" i="43"/>
  <c r="AP24" i="43"/>
  <c r="AO24" i="43"/>
  <c r="AN24" i="43"/>
  <c r="AM24" i="43"/>
  <c r="AL24" i="43"/>
  <c r="AK24" i="43"/>
  <c r="AJ24" i="43"/>
  <c r="AI24" i="43"/>
  <c r="AH24" i="43"/>
  <c r="AG24" i="43"/>
  <c r="AF24" i="43"/>
  <c r="AE24" i="43"/>
  <c r="AD24" i="43"/>
  <c r="AC24" i="43"/>
  <c r="AB24" i="43"/>
  <c r="AA24" i="43"/>
  <c r="Z24" i="43"/>
  <c r="Y24" i="43"/>
  <c r="X24" i="43"/>
  <c r="W24" i="43"/>
  <c r="V24" i="43"/>
  <c r="U24" i="43"/>
  <c r="CA23" i="43"/>
  <c r="BZ23" i="43"/>
  <c r="BY23" i="43"/>
  <c r="BX23" i="43"/>
  <c r="BW23" i="43"/>
  <c r="BV23" i="43"/>
  <c r="BU23" i="43"/>
  <c r="BT23" i="43"/>
  <c r="BS23" i="43"/>
  <c r="BR23" i="43"/>
  <c r="BQ23" i="43"/>
  <c r="BP23" i="43"/>
  <c r="BO23" i="43"/>
  <c r="BN23" i="43"/>
  <c r="BM23" i="43"/>
  <c r="BL23" i="43"/>
  <c r="BK23" i="43"/>
  <c r="BJ23" i="43"/>
  <c r="BI23" i="43"/>
  <c r="BH23" i="43"/>
  <c r="BG23" i="43"/>
  <c r="BF23" i="43"/>
  <c r="BE23" i="43"/>
  <c r="BD23" i="43"/>
  <c r="BC23" i="43"/>
  <c r="BB23" i="43"/>
  <c r="BA23" i="43"/>
  <c r="AZ23" i="43"/>
  <c r="AY23" i="43"/>
  <c r="AX23" i="43"/>
  <c r="AW23" i="43"/>
  <c r="AV23" i="43"/>
  <c r="AU23" i="43"/>
  <c r="AT23" i="43"/>
  <c r="AS23" i="43"/>
  <c r="AR23" i="43"/>
  <c r="AQ23" i="43"/>
  <c r="AP23" i="43"/>
  <c r="AO23" i="43"/>
  <c r="AN23" i="43"/>
  <c r="AM23" i="43"/>
  <c r="AL23" i="43"/>
  <c r="AK23" i="43"/>
  <c r="AJ23" i="43"/>
  <c r="AI23" i="43"/>
  <c r="AH23" i="43"/>
  <c r="AG23" i="43"/>
  <c r="AF23" i="43"/>
  <c r="AE23" i="43"/>
  <c r="AD23" i="43"/>
  <c r="AC23" i="43"/>
  <c r="AB23" i="43"/>
  <c r="AA23" i="43"/>
  <c r="Z23" i="43"/>
  <c r="Y23" i="43"/>
  <c r="X23" i="43"/>
  <c r="W23" i="43"/>
  <c r="V23" i="43"/>
  <c r="U23" i="43"/>
  <c r="CA22" i="43"/>
  <c r="BZ22" i="43"/>
  <c r="BY22" i="43"/>
  <c r="BX22" i="43"/>
  <c r="BW22" i="43"/>
  <c r="BV22" i="43"/>
  <c r="BU22" i="43"/>
  <c r="BT22" i="43"/>
  <c r="BS22" i="43"/>
  <c r="BR22" i="43"/>
  <c r="BQ22" i="43"/>
  <c r="BP22" i="43"/>
  <c r="BO22" i="43"/>
  <c r="BN22" i="43"/>
  <c r="BM22" i="43"/>
  <c r="BL22" i="43"/>
  <c r="BK22" i="43"/>
  <c r="BJ22" i="43"/>
  <c r="BI22" i="43"/>
  <c r="BH22" i="43"/>
  <c r="BG22" i="43"/>
  <c r="BF22" i="43"/>
  <c r="BE22" i="43"/>
  <c r="BD22" i="43"/>
  <c r="BC22" i="43"/>
  <c r="BB22" i="43"/>
  <c r="BA22" i="43"/>
  <c r="AZ22" i="43"/>
  <c r="AY22" i="43"/>
  <c r="AX22" i="43"/>
  <c r="AW22" i="43"/>
  <c r="AV22" i="43"/>
  <c r="AU22" i="43"/>
  <c r="AT22" i="43"/>
  <c r="AS22" i="43"/>
  <c r="AR22" i="43"/>
  <c r="AQ22" i="43"/>
  <c r="AP22" i="43"/>
  <c r="AO22" i="43"/>
  <c r="AN22" i="43"/>
  <c r="AM22" i="43"/>
  <c r="AL22" i="43"/>
  <c r="AK22" i="43"/>
  <c r="AJ22" i="43"/>
  <c r="AI22" i="43"/>
  <c r="AH22" i="43"/>
  <c r="AG22" i="43"/>
  <c r="AF22" i="43"/>
  <c r="AE22" i="43"/>
  <c r="AD22" i="43"/>
  <c r="AC22" i="43"/>
  <c r="AB22" i="43"/>
  <c r="AA22" i="43"/>
  <c r="Z22" i="43"/>
  <c r="Y22" i="43"/>
  <c r="X22" i="43"/>
  <c r="W22" i="43"/>
  <c r="V22" i="43"/>
  <c r="U22" i="43"/>
  <c r="CA21" i="43"/>
  <c r="BZ21" i="43"/>
  <c r="BY21" i="43"/>
  <c r="BX21" i="43"/>
  <c r="BW21" i="43"/>
  <c r="BV21" i="43"/>
  <c r="BU21" i="43"/>
  <c r="BT21" i="43"/>
  <c r="BS21" i="43"/>
  <c r="BR21" i="43"/>
  <c r="BQ21" i="43"/>
  <c r="BP21" i="43"/>
  <c r="BO21" i="43"/>
  <c r="BN21" i="43"/>
  <c r="BM21" i="43"/>
  <c r="BL21" i="43"/>
  <c r="BK21" i="43"/>
  <c r="BJ21" i="43"/>
  <c r="BI21" i="43"/>
  <c r="BH21" i="43"/>
  <c r="BG21" i="43"/>
  <c r="BF21" i="43"/>
  <c r="BE21" i="43"/>
  <c r="BD21" i="43"/>
  <c r="BC21" i="43"/>
  <c r="BB21" i="43"/>
  <c r="BA21" i="43"/>
  <c r="AZ21" i="43"/>
  <c r="AY21" i="43"/>
  <c r="AX21" i="43"/>
  <c r="AW21" i="43"/>
  <c r="AV21" i="43"/>
  <c r="AU21" i="43"/>
  <c r="AT21" i="43"/>
  <c r="AS21" i="43"/>
  <c r="AR21" i="43"/>
  <c r="AQ21" i="43"/>
  <c r="AP21" i="43"/>
  <c r="AO21" i="43"/>
  <c r="AN21" i="43"/>
  <c r="AM21" i="43"/>
  <c r="AL21" i="43"/>
  <c r="AK21" i="43"/>
  <c r="AJ21" i="43"/>
  <c r="AI21" i="43"/>
  <c r="AH21" i="43"/>
  <c r="AG21" i="43"/>
  <c r="AF21" i="43"/>
  <c r="AE21" i="43"/>
  <c r="AD21" i="43"/>
  <c r="AC21" i="43"/>
  <c r="AB21" i="43"/>
  <c r="AA21" i="43"/>
  <c r="Z21" i="43"/>
  <c r="Y21" i="43"/>
  <c r="X21" i="43"/>
  <c r="W21" i="43"/>
  <c r="V21" i="43"/>
  <c r="U21" i="43"/>
  <c r="CA20" i="43"/>
  <c r="BZ20" i="43"/>
  <c r="BY20" i="43"/>
  <c r="BX20" i="43"/>
  <c r="BW20" i="43"/>
  <c r="BV20" i="43"/>
  <c r="BU20" i="43"/>
  <c r="BT20" i="43"/>
  <c r="BS20" i="43"/>
  <c r="BR20" i="43"/>
  <c r="BQ20" i="43"/>
  <c r="BP20" i="43"/>
  <c r="BO20" i="43"/>
  <c r="BN20" i="43"/>
  <c r="BM20" i="43"/>
  <c r="BL20" i="43"/>
  <c r="BK20" i="43"/>
  <c r="BJ20" i="43"/>
  <c r="BI20" i="43"/>
  <c r="BH20" i="43"/>
  <c r="BG20" i="43"/>
  <c r="BF20" i="43"/>
  <c r="BE20" i="43"/>
  <c r="BD20" i="43"/>
  <c r="BC20" i="43"/>
  <c r="BB20" i="43"/>
  <c r="BA20" i="43"/>
  <c r="AZ20" i="43"/>
  <c r="AY20" i="43"/>
  <c r="AX20" i="43"/>
  <c r="AW20" i="43"/>
  <c r="AV20" i="43"/>
  <c r="AU20" i="43"/>
  <c r="AT20" i="43"/>
  <c r="AS20" i="43"/>
  <c r="AR20" i="43"/>
  <c r="AQ20" i="43"/>
  <c r="AP20" i="43"/>
  <c r="AO20" i="43"/>
  <c r="AN20" i="43"/>
  <c r="AM20" i="43"/>
  <c r="AL20" i="43"/>
  <c r="AK20" i="43"/>
  <c r="AJ20" i="43"/>
  <c r="AI20" i="43"/>
  <c r="AH20" i="43"/>
  <c r="AG20" i="43"/>
  <c r="AF20" i="43"/>
  <c r="AE20" i="43"/>
  <c r="AD20" i="43"/>
  <c r="AC20" i="43"/>
  <c r="AB20" i="43"/>
  <c r="AA20" i="43"/>
  <c r="Z20" i="43"/>
  <c r="Y20" i="43"/>
  <c r="X20" i="43"/>
  <c r="W20" i="43"/>
  <c r="V20" i="43"/>
  <c r="U20" i="43"/>
  <c r="CA19" i="43"/>
  <c r="BZ19" i="43"/>
  <c r="BY19" i="43"/>
  <c r="BX19" i="43"/>
  <c r="BW19" i="43"/>
  <c r="BV19" i="43"/>
  <c r="BU19" i="43"/>
  <c r="BT19" i="43"/>
  <c r="BS19" i="43"/>
  <c r="BR19" i="43"/>
  <c r="BQ19" i="43"/>
  <c r="BP19" i="43"/>
  <c r="BO19" i="43"/>
  <c r="BN19" i="43"/>
  <c r="BM19" i="43"/>
  <c r="BL19" i="43"/>
  <c r="BK19" i="43"/>
  <c r="BJ19" i="43"/>
  <c r="BI19" i="43"/>
  <c r="BH19" i="43"/>
  <c r="BG19" i="43"/>
  <c r="BF19" i="43"/>
  <c r="BE19" i="43"/>
  <c r="BD19" i="43"/>
  <c r="BC19" i="43"/>
  <c r="BB19" i="43"/>
  <c r="BA19" i="43"/>
  <c r="AZ19" i="43"/>
  <c r="AY19" i="43"/>
  <c r="AX19" i="43"/>
  <c r="AW19" i="43"/>
  <c r="AV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AI19" i="43"/>
  <c r="AH19" i="43"/>
  <c r="AG19" i="43"/>
  <c r="AF19" i="43"/>
  <c r="AE19" i="43"/>
  <c r="AD19" i="43"/>
  <c r="AC19" i="43"/>
  <c r="AB19" i="43"/>
  <c r="AA19" i="43"/>
  <c r="Z19" i="43"/>
  <c r="Y19" i="43"/>
  <c r="X19" i="43"/>
  <c r="W19" i="43"/>
  <c r="V19" i="43"/>
  <c r="U19" i="43"/>
  <c r="CA18" i="43"/>
  <c r="BZ18" i="43"/>
  <c r="BY18" i="43"/>
  <c r="BX18" i="43"/>
  <c r="BW18" i="43"/>
  <c r="BV18" i="43"/>
  <c r="BU18" i="43"/>
  <c r="BT18" i="43"/>
  <c r="BS18" i="43"/>
  <c r="BR18" i="43"/>
  <c r="BQ18" i="43"/>
  <c r="BP18" i="43"/>
  <c r="BO18" i="43"/>
  <c r="BN18" i="43"/>
  <c r="BM18" i="43"/>
  <c r="BL18" i="43"/>
  <c r="BK18" i="43"/>
  <c r="BJ18" i="43"/>
  <c r="BI18" i="43"/>
  <c r="BH18" i="43"/>
  <c r="BG18" i="43"/>
  <c r="BF18" i="43"/>
  <c r="BE18" i="43"/>
  <c r="BD18" i="43"/>
  <c r="BC18" i="43"/>
  <c r="BB18" i="43"/>
  <c r="BA18" i="43"/>
  <c r="AZ18" i="43"/>
  <c r="AY18" i="43"/>
  <c r="AX18" i="43"/>
  <c r="AW18" i="43"/>
  <c r="AV18" i="43"/>
  <c r="AU18" i="43"/>
  <c r="AT18" i="43"/>
  <c r="AS18" i="43"/>
  <c r="AR18" i="43"/>
  <c r="AQ18" i="43"/>
  <c r="AP18" i="43"/>
  <c r="AO18" i="43"/>
  <c r="AN18" i="43"/>
  <c r="AM18" i="43"/>
  <c r="AL18" i="43"/>
  <c r="AK18" i="43"/>
  <c r="AJ18" i="43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V18" i="43"/>
  <c r="U18" i="43"/>
  <c r="CA17" i="43"/>
  <c r="BZ17" i="43"/>
  <c r="BY17" i="43"/>
  <c r="BX17" i="43"/>
  <c r="BW17" i="43"/>
  <c r="BV17" i="43"/>
  <c r="BU17" i="43"/>
  <c r="BT17" i="43"/>
  <c r="BS17" i="43"/>
  <c r="BR17" i="43"/>
  <c r="BQ17" i="43"/>
  <c r="BP17" i="43"/>
  <c r="BO17" i="43"/>
  <c r="BN17" i="43"/>
  <c r="BM17" i="43"/>
  <c r="BL17" i="43"/>
  <c r="BK17" i="43"/>
  <c r="BJ17" i="43"/>
  <c r="BI17" i="43"/>
  <c r="BH17" i="43"/>
  <c r="BG17" i="43"/>
  <c r="BF17" i="43"/>
  <c r="BE17" i="43"/>
  <c r="BD17" i="43"/>
  <c r="BC17" i="43"/>
  <c r="BB17" i="43"/>
  <c r="BA17" i="43"/>
  <c r="AZ17" i="43"/>
  <c r="AY17" i="43"/>
  <c r="AX17" i="43"/>
  <c r="AW17" i="43"/>
  <c r="AV17" i="43"/>
  <c r="AU17" i="43"/>
  <c r="AT17" i="43"/>
  <c r="AS17" i="43"/>
  <c r="AR17" i="43"/>
  <c r="AQ17" i="43"/>
  <c r="AP17" i="43"/>
  <c r="AO17" i="43"/>
  <c r="AN17" i="43"/>
  <c r="AM17" i="43"/>
  <c r="AL17" i="43"/>
  <c r="AK17" i="43"/>
  <c r="AJ17" i="43"/>
  <c r="AI17" i="43"/>
  <c r="AH17" i="43"/>
  <c r="AG17" i="43"/>
  <c r="AF17" i="43"/>
  <c r="AE17" i="43"/>
  <c r="AD17" i="43"/>
  <c r="AC17" i="43"/>
  <c r="AB17" i="43"/>
  <c r="AA17" i="43"/>
  <c r="Z17" i="43"/>
  <c r="Y17" i="43"/>
  <c r="X17" i="43"/>
  <c r="W17" i="43"/>
  <c r="V17" i="43"/>
  <c r="U17" i="43"/>
  <c r="CA16" i="43"/>
  <c r="BZ16" i="43"/>
  <c r="BY16" i="43"/>
  <c r="BX16" i="43"/>
  <c r="BW16" i="43"/>
  <c r="BV16" i="43"/>
  <c r="BU16" i="43"/>
  <c r="BT16" i="43"/>
  <c r="BS16" i="43"/>
  <c r="BR16" i="43"/>
  <c r="BQ16" i="43"/>
  <c r="BP16" i="43"/>
  <c r="BO16" i="43"/>
  <c r="BN16" i="43"/>
  <c r="BM16" i="43"/>
  <c r="BL16" i="43"/>
  <c r="BK16" i="43"/>
  <c r="BJ16" i="43"/>
  <c r="BI16" i="43"/>
  <c r="BH16" i="43"/>
  <c r="BG16" i="43"/>
  <c r="BF16" i="43"/>
  <c r="BE16" i="43"/>
  <c r="BD16" i="43"/>
  <c r="BC16" i="43"/>
  <c r="BB16" i="43"/>
  <c r="BA16" i="43"/>
  <c r="AZ16" i="43"/>
  <c r="AY16" i="43"/>
  <c r="AX16" i="43"/>
  <c r="AW16" i="43"/>
  <c r="AV16" i="43"/>
  <c r="AU16" i="43"/>
  <c r="AT16" i="43"/>
  <c r="AS16" i="43"/>
  <c r="AR16" i="43"/>
  <c r="AQ16" i="43"/>
  <c r="AP16" i="43"/>
  <c r="AO16" i="43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CA15" i="43"/>
  <c r="BZ15" i="43"/>
  <c r="BY15" i="43"/>
  <c r="BX15" i="43"/>
  <c r="BW15" i="43"/>
  <c r="BV15" i="43"/>
  <c r="BU15" i="43"/>
  <c r="BT15" i="43"/>
  <c r="BS15" i="43"/>
  <c r="BR15" i="43"/>
  <c r="BQ15" i="43"/>
  <c r="BP15" i="43"/>
  <c r="BO15" i="43"/>
  <c r="BN15" i="43"/>
  <c r="BM15" i="43"/>
  <c r="BL15" i="43"/>
  <c r="BK15" i="43"/>
  <c r="BJ15" i="43"/>
  <c r="BI15" i="43"/>
  <c r="BH15" i="43"/>
  <c r="BG15" i="43"/>
  <c r="BF15" i="43"/>
  <c r="BE15" i="43"/>
  <c r="BD15" i="43"/>
  <c r="BC15" i="43"/>
  <c r="BB15" i="43"/>
  <c r="BA15" i="43"/>
  <c r="AZ15" i="43"/>
  <c r="AY15" i="43"/>
  <c r="AX15" i="43"/>
  <c r="AW15" i="43"/>
  <c r="AV15" i="43"/>
  <c r="AU15" i="43"/>
  <c r="AT15" i="43"/>
  <c r="AS15" i="43"/>
  <c r="AR15" i="43"/>
  <c r="AQ15" i="43"/>
  <c r="AP15" i="43"/>
  <c r="AO15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71" i="43"/>
  <c r="T170" i="43"/>
  <c r="T169" i="43"/>
  <c r="T168" i="43"/>
  <c r="T167" i="43"/>
  <c r="T166" i="43"/>
  <c r="T165" i="43"/>
  <c r="T164" i="43"/>
  <c r="T163" i="43"/>
  <c r="T162" i="43"/>
  <c r="T161" i="43"/>
  <c r="T160" i="43"/>
  <c r="T159" i="43"/>
  <c r="T158" i="43"/>
  <c r="T157" i="43"/>
  <c r="T156" i="43"/>
  <c r="T155" i="43"/>
  <c r="T154" i="43"/>
  <c r="T153" i="43"/>
  <c r="T152" i="43"/>
  <c r="T151" i="43"/>
  <c r="T150" i="43"/>
  <c r="T149" i="43"/>
  <c r="T148" i="43"/>
  <c r="T147" i="43"/>
  <c r="T146" i="43"/>
  <c r="T145" i="43"/>
  <c r="T144" i="43"/>
  <c r="T143" i="43"/>
  <c r="T142" i="43"/>
  <c r="T141" i="43"/>
  <c r="T140" i="43"/>
  <c r="T139" i="43"/>
  <c r="T138" i="43"/>
  <c r="T137" i="43"/>
  <c r="T136" i="43"/>
  <c r="T135" i="43"/>
  <c r="T134" i="43"/>
  <c r="T133" i="43"/>
  <c r="T132" i="43"/>
  <c r="T131" i="43"/>
  <c r="T130" i="43"/>
  <c r="T129" i="43"/>
  <c r="T128" i="43"/>
  <c r="T127" i="43"/>
  <c r="T126" i="43"/>
  <c r="T125" i="43"/>
  <c r="T124" i="43"/>
  <c r="T123" i="43"/>
  <c r="T122" i="43"/>
  <c r="T121" i="43"/>
  <c r="T120" i="43"/>
  <c r="T119" i="43"/>
  <c r="T118" i="43"/>
  <c r="T117" i="43"/>
  <c r="T116" i="43"/>
  <c r="T115" i="43"/>
  <c r="T114" i="43"/>
  <c r="T113" i="43"/>
  <c r="T112" i="43"/>
  <c r="T111" i="43"/>
  <c r="T110" i="43"/>
  <c r="T109" i="43"/>
  <c r="T108" i="43"/>
  <c r="T107" i="43"/>
  <c r="T106" i="43"/>
  <c r="T105" i="43"/>
  <c r="T104" i="43"/>
  <c r="T103" i="43"/>
  <c r="T102" i="43"/>
  <c r="T101" i="43"/>
  <c r="T100" i="43"/>
  <c r="T99" i="43"/>
  <c r="T98" i="43"/>
  <c r="T97" i="43"/>
  <c r="T96" i="43"/>
  <c r="T95" i="43"/>
  <c r="T94" i="43"/>
  <c r="T93" i="43"/>
  <c r="T92" i="43"/>
  <c r="T91" i="43"/>
  <c r="T90" i="43"/>
  <c r="T89" i="43"/>
  <c r="T88" i="43"/>
  <c r="T87" i="43"/>
  <c r="T86" i="43"/>
  <c r="T85" i="43"/>
  <c r="T84" i="43"/>
  <c r="T83" i="43"/>
  <c r="T82" i="43"/>
  <c r="T81" i="43"/>
  <c r="T80" i="43"/>
  <c r="T79" i="43"/>
  <c r="T78" i="43"/>
  <c r="T77" i="43"/>
  <c r="T76" i="43"/>
  <c r="T75" i="43"/>
  <c r="T74" i="43"/>
  <c r="T73" i="43"/>
  <c r="T72" i="43"/>
  <c r="T71" i="43"/>
  <c r="T70" i="43"/>
  <c r="T69" i="43"/>
  <c r="T68" i="43"/>
  <c r="T67" i="43"/>
  <c r="T66" i="43"/>
  <c r="T65" i="43"/>
  <c r="T64" i="43"/>
  <c r="T63" i="43"/>
  <c r="T62" i="43"/>
  <c r="T61" i="43"/>
  <c r="T60" i="43"/>
  <c r="T59" i="43"/>
  <c r="T58" i="43"/>
  <c r="T57" i="43"/>
  <c r="T56" i="43"/>
  <c r="T55" i="43"/>
  <c r="T54" i="43"/>
  <c r="T53" i="43"/>
  <c r="T52" i="43"/>
  <c r="T51" i="43"/>
  <c r="T50" i="43"/>
  <c r="T49" i="43"/>
  <c r="T48" i="43"/>
  <c r="T47" i="43"/>
  <c r="T46" i="43"/>
  <c r="T45" i="43"/>
  <c r="T44" i="43"/>
  <c r="T43" i="43"/>
  <c r="T42" i="43"/>
  <c r="T41" i="43"/>
  <c r="T40" i="43"/>
  <c r="T39" i="43"/>
  <c r="T38" i="43"/>
  <c r="T37" i="43"/>
  <c r="T36" i="43"/>
  <c r="T35" i="43"/>
  <c r="T34" i="43"/>
  <c r="T33" i="43"/>
  <c r="T32" i="43"/>
  <c r="T31" i="43"/>
  <c r="T30" i="43"/>
  <c r="T29" i="43"/>
  <c r="T28" i="43"/>
  <c r="T27" i="43"/>
  <c r="T26" i="43"/>
  <c r="T25" i="43"/>
  <c r="T24" i="43"/>
  <c r="T23" i="43"/>
  <c r="T22" i="43"/>
  <c r="T21" i="43"/>
  <c r="T20" i="43"/>
  <c r="T19" i="43"/>
  <c r="T18" i="43"/>
  <c r="T17" i="43"/>
  <c r="T16" i="43"/>
  <c r="T15" i="43"/>
  <c r="X5" i="43" l="1"/>
  <c r="AB5" i="43"/>
  <c r="AF5" i="43"/>
  <c r="AJ5" i="43"/>
  <c r="AN5" i="43"/>
  <c r="V5" i="43"/>
  <c r="Z5" i="43"/>
  <c r="AD5" i="43"/>
  <c r="AH5" i="43"/>
  <c r="AL5" i="43"/>
  <c r="AP5" i="43"/>
  <c r="T5" i="43"/>
  <c r="U5" i="43"/>
  <c r="Y5" i="43"/>
  <c r="AC5" i="43"/>
  <c r="AG5" i="43"/>
  <c r="AK5" i="43"/>
  <c r="AO5" i="43"/>
  <c r="AS5" i="43"/>
  <c r="AW5" i="43"/>
  <c r="BA5" i="43"/>
  <c r="BE5" i="43"/>
  <c r="BI5" i="43"/>
  <c r="BM5" i="43"/>
  <c r="BQ5" i="43"/>
  <c r="BU5" i="43"/>
  <c r="BY5" i="43"/>
  <c r="W5" i="43"/>
  <c r="AA5" i="43"/>
  <c r="AE5" i="43"/>
  <c r="AI5" i="43"/>
  <c r="AM5" i="43"/>
  <c r="AQ5" i="43"/>
  <c r="AT5" i="43"/>
  <c r="AX5" i="43"/>
  <c r="BB5" i="43"/>
  <c r="BF5" i="43"/>
  <c r="BJ5" i="43"/>
  <c r="BN5" i="43"/>
  <c r="BR5" i="43"/>
  <c r="BV5" i="43"/>
  <c r="BZ5" i="43"/>
  <c r="AU5" i="43"/>
  <c r="AY5" i="43"/>
  <c r="BC5" i="43"/>
  <c r="BG5" i="43"/>
  <c r="BK5" i="43"/>
  <c r="BO5" i="43"/>
  <c r="BS5" i="43"/>
  <c r="BW5" i="43"/>
  <c r="CA5" i="43"/>
  <c r="AR5" i="43"/>
  <c r="AV5" i="43"/>
  <c r="AZ5" i="43"/>
  <c r="BD5" i="43"/>
  <c r="BH5" i="43"/>
  <c r="BL5" i="43"/>
  <c r="BP5" i="43"/>
  <c r="BT5" i="43"/>
  <c r="BX5" i="43"/>
  <c r="S171" i="43"/>
  <c r="R171" i="43"/>
  <c r="Q171" i="43"/>
  <c r="P171" i="43"/>
  <c r="O171" i="43"/>
  <c r="N171" i="43"/>
  <c r="S170" i="43"/>
  <c r="R170" i="43"/>
  <c r="Q170" i="43"/>
  <c r="P170" i="43"/>
  <c r="O170" i="43"/>
  <c r="N170" i="43"/>
  <c r="S169" i="43"/>
  <c r="R169" i="43"/>
  <c r="Q169" i="43"/>
  <c r="P169" i="43"/>
  <c r="O169" i="43"/>
  <c r="N169" i="43"/>
  <c r="S168" i="43"/>
  <c r="R168" i="43"/>
  <c r="Q168" i="43"/>
  <c r="P168" i="43"/>
  <c r="O168" i="43"/>
  <c r="N168" i="43"/>
  <c r="S167" i="43"/>
  <c r="R167" i="43"/>
  <c r="Q167" i="43"/>
  <c r="P167" i="43"/>
  <c r="O167" i="43"/>
  <c r="N167" i="43"/>
  <c r="S166" i="43"/>
  <c r="R166" i="43"/>
  <c r="Q166" i="43"/>
  <c r="P166" i="43"/>
  <c r="O166" i="43"/>
  <c r="N166" i="43"/>
  <c r="S165" i="43"/>
  <c r="R165" i="43"/>
  <c r="Q165" i="43"/>
  <c r="P165" i="43"/>
  <c r="O165" i="43"/>
  <c r="N165" i="43"/>
  <c r="S164" i="43"/>
  <c r="R164" i="43"/>
  <c r="Q164" i="43"/>
  <c r="P164" i="43"/>
  <c r="O164" i="43"/>
  <c r="N164" i="43"/>
  <c r="S163" i="43"/>
  <c r="R163" i="43"/>
  <c r="Q163" i="43"/>
  <c r="P163" i="43"/>
  <c r="O163" i="43"/>
  <c r="N163" i="43"/>
  <c r="S162" i="43"/>
  <c r="R162" i="43"/>
  <c r="Q162" i="43"/>
  <c r="P162" i="43"/>
  <c r="O162" i="43"/>
  <c r="N162" i="43"/>
  <c r="S161" i="43"/>
  <c r="R161" i="43"/>
  <c r="Q161" i="43"/>
  <c r="P161" i="43"/>
  <c r="O161" i="43"/>
  <c r="N161" i="43"/>
  <c r="S160" i="43"/>
  <c r="R160" i="43"/>
  <c r="Q160" i="43"/>
  <c r="P160" i="43"/>
  <c r="O160" i="43"/>
  <c r="N160" i="43"/>
  <c r="S159" i="43"/>
  <c r="R159" i="43"/>
  <c r="Q159" i="43"/>
  <c r="P159" i="43"/>
  <c r="O159" i="43"/>
  <c r="N159" i="43"/>
  <c r="S158" i="43"/>
  <c r="R158" i="43"/>
  <c r="Q158" i="43"/>
  <c r="P158" i="43"/>
  <c r="O158" i="43"/>
  <c r="N158" i="43"/>
  <c r="S157" i="43"/>
  <c r="R157" i="43"/>
  <c r="Q157" i="43"/>
  <c r="P157" i="43"/>
  <c r="O157" i="43"/>
  <c r="N157" i="43"/>
  <c r="S156" i="43"/>
  <c r="R156" i="43"/>
  <c r="Q156" i="43"/>
  <c r="P156" i="43"/>
  <c r="O156" i="43"/>
  <c r="N156" i="43"/>
  <c r="S155" i="43"/>
  <c r="R155" i="43"/>
  <c r="Q155" i="43"/>
  <c r="P155" i="43"/>
  <c r="O155" i="43"/>
  <c r="N155" i="43"/>
  <c r="S154" i="43"/>
  <c r="R154" i="43"/>
  <c r="Q154" i="43"/>
  <c r="P154" i="43"/>
  <c r="O154" i="43"/>
  <c r="N154" i="43"/>
  <c r="S153" i="43"/>
  <c r="R153" i="43"/>
  <c r="Q153" i="43"/>
  <c r="P153" i="43"/>
  <c r="O153" i="43"/>
  <c r="N153" i="43"/>
  <c r="S152" i="43"/>
  <c r="R152" i="43"/>
  <c r="Q152" i="43"/>
  <c r="P152" i="43"/>
  <c r="O152" i="43"/>
  <c r="N152" i="43"/>
  <c r="S151" i="43"/>
  <c r="R151" i="43"/>
  <c r="Q151" i="43"/>
  <c r="P151" i="43"/>
  <c r="O151" i="43"/>
  <c r="N151" i="43"/>
  <c r="S150" i="43"/>
  <c r="R150" i="43"/>
  <c r="Q150" i="43"/>
  <c r="P150" i="43"/>
  <c r="O150" i="43"/>
  <c r="N150" i="43"/>
  <c r="S149" i="43"/>
  <c r="R149" i="43"/>
  <c r="Q149" i="43"/>
  <c r="P149" i="43"/>
  <c r="O149" i="43"/>
  <c r="N149" i="43"/>
  <c r="S148" i="43"/>
  <c r="R148" i="43"/>
  <c r="Q148" i="43"/>
  <c r="P148" i="43"/>
  <c r="O148" i="43"/>
  <c r="N148" i="43"/>
  <c r="S147" i="43"/>
  <c r="R147" i="43"/>
  <c r="Q147" i="43"/>
  <c r="P147" i="43"/>
  <c r="O147" i="43"/>
  <c r="N147" i="43"/>
  <c r="S146" i="43"/>
  <c r="R146" i="43"/>
  <c r="Q146" i="43"/>
  <c r="P146" i="43"/>
  <c r="O146" i="43"/>
  <c r="N146" i="43"/>
  <c r="S145" i="43"/>
  <c r="R145" i="43"/>
  <c r="Q145" i="43"/>
  <c r="P145" i="43"/>
  <c r="O145" i="43"/>
  <c r="N145" i="43"/>
  <c r="S144" i="43"/>
  <c r="R144" i="43"/>
  <c r="Q144" i="43"/>
  <c r="P144" i="43"/>
  <c r="O144" i="43"/>
  <c r="N144" i="43"/>
  <c r="S143" i="43"/>
  <c r="R143" i="43"/>
  <c r="Q143" i="43"/>
  <c r="P143" i="43"/>
  <c r="O143" i="43"/>
  <c r="N143" i="43"/>
  <c r="S142" i="43"/>
  <c r="R142" i="43"/>
  <c r="Q142" i="43"/>
  <c r="P142" i="43"/>
  <c r="O142" i="43"/>
  <c r="N142" i="43"/>
  <c r="S141" i="43"/>
  <c r="R141" i="43"/>
  <c r="Q141" i="43"/>
  <c r="P141" i="43"/>
  <c r="O141" i="43"/>
  <c r="N141" i="43"/>
  <c r="S140" i="43"/>
  <c r="R140" i="43"/>
  <c r="Q140" i="43"/>
  <c r="P140" i="43"/>
  <c r="O140" i="43"/>
  <c r="N140" i="43"/>
  <c r="S139" i="43"/>
  <c r="R139" i="43"/>
  <c r="Q139" i="43"/>
  <c r="P139" i="43"/>
  <c r="O139" i="43"/>
  <c r="N139" i="43"/>
  <c r="S138" i="43"/>
  <c r="R138" i="43"/>
  <c r="Q138" i="43"/>
  <c r="P138" i="43"/>
  <c r="O138" i="43"/>
  <c r="N138" i="43"/>
  <c r="S137" i="43"/>
  <c r="R137" i="43"/>
  <c r="Q137" i="43"/>
  <c r="P137" i="43"/>
  <c r="O137" i="43"/>
  <c r="N137" i="43"/>
  <c r="S136" i="43"/>
  <c r="R136" i="43"/>
  <c r="Q136" i="43"/>
  <c r="P136" i="43"/>
  <c r="O136" i="43"/>
  <c r="N136" i="43"/>
  <c r="S135" i="43"/>
  <c r="R135" i="43"/>
  <c r="Q135" i="43"/>
  <c r="P135" i="43"/>
  <c r="O135" i="43"/>
  <c r="N135" i="43"/>
  <c r="S134" i="43"/>
  <c r="R134" i="43"/>
  <c r="Q134" i="43"/>
  <c r="P134" i="43"/>
  <c r="O134" i="43"/>
  <c r="N134" i="43"/>
  <c r="S133" i="43"/>
  <c r="R133" i="43"/>
  <c r="Q133" i="43"/>
  <c r="P133" i="43"/>
  <c r="O133" i="43"/>
  <c r="N133" i="43"/>
  <c r="S132" i="43"/>
  <c r="R132" i="43"/>
  <c r="Q132" i="43"/>
  <c r="P132" i="43"/>
  <c r="O132" i="43"/>
  <c r="N132" i="43"/>
  <c r="S131" i="43"/>
  <c r="R131" i="43"/>
  <c r="Q131" i="43"/>
  <c r="P131" i="43"/>
  <c r="O131" i="43"/>
  <c r="N131" i="43"/>
  <c r="S130" i="43"/>
  <c r="R130" i="43"/>
  <c r="Q130" i="43"/>
  <c r="P130" i="43"/>
  <c r="O130" i="43"/>
  <c r="N130" i="43"/>
  <c r="S129" i="43"/>
  <c r="R129" i="43"/>
  <c r="Q129" i="43"/>
  <c r="P129" i="43"/>
  <c r="O129" i="43"/>
  <c r="N129" i="43"/>
  <c r="S128" i="43"/>
  <c r="R128" i="43"/>
  <c r="Q128" i="43"/>
  <c r="P128" i="43"/>
  <c r="O128" i="43"/>
  <c r="N128" i="43"/>
  <c r="S127" i="43"/>
  <c r="R127" i="43"/>
  <c r="Q127" i="43"/>
  <c r="P127" i="43"/>
  <c r="O127" i="43"/>
  <c r="N127" i="43"/>
  <c r="S126" i="43"/>
  <c r="R126" i="43"/>
  <c r="Q126" i="43"/>
  <c r="P126" i="43"/>
  <c r="O126" i="43"/>
  <c r="N126" i="43"/>
  <c r="S125" i="43"/>
  <c r="R125" i="43"/>
  <c r="Q125" i="43"/>
  <c r="P125" i="43"/>
  <c r="O125" i="43"/>
  <c r="N125" i="43"/>
  <c r="S124" i="43"/>
  <c r="R124" i="43"/>
  <c r="Q124" i="43"/>
  <c r="P124" i="43"/>
  <c r="O124" i="43"/>
  <c r="N124" i="43"/>
  <c r="S123" i="43"/>
  <c r="R123" i="43"/>
  <c r="Q123" i="43"/>
  <c r="P123" i="43"/>
  <c r="O123" i="43"/>
  <c r="N123" i="43"/>
  <c r="S122" i="43"/>
  <c r="R122" i="43"/>
  <c r="Q122" i="43"/>
  <c r="P122" i="43"/>
  <c r="O122" i="43"/>
  <c r="N122" i="43"/>
  <c r="S121" i="43"/>
  <c r="R121" i="43"/>
  <c r="Q121" i="43"/>
  <c r="P121" i="43"/>
  <c r="O121" i="43"/>
  <c r="N121" i="43"/>
  <c r="S120" i="43"/>
  <c r="R120" i="43"/>
  <c r="Q120" i="43"/>
  <c r="P120" i="43"/>
  <c r="O120" i="43"/>
  <c r="N120" i="43"/>
  <c r="S119" i="43"/>
  <c r="R119" i="43"/>
  <c r="Q119" i="43"/>
  <c r="P119" i="43"/>
  <c r="O119" i="43"/>
  <c r="N119" i="43"/>
  <c r="S118" i="43"/>
  <c r="R118" i="43"/>
  <c r="Q118" i="43"/>
  <c r="P118" i="43"/>
  <c r="O118" i="43"/>
  <c r="N118" i="43"/>
  <c r="S117" i="43"/>
  <c r="R117" i="43"/>
  <c r="Q117" i="43"/>
  <c r="P117" i="43"/>
  <c r="O117" i="43"/>
  <c r="N117" i="43"/>
  <c r="S116" i="43"/>
  <c r="R116" i="43"/>
  <c r="Q116" i="43"/>
  <c r="P116" i="43"/>
  <c r="O116" i="43"/>
  <c r="N116" i="43"/>
  <c r="S115" i="43"/>
  <c r="R115" i="43"/>
  <c r="Q115" i="43"/>
  <c r="P115" i="43"/>
  <c r="O115" i="43"/>
  <c r="N115" i="43"/>
  <c r="S114" i="43"/>
  <c r="R114" i="43"/>
  <c r="Q114" i="43"/>
  <c r="P114" i="43"/>
  <c r="O114" i="43"/>
  <c r="N114" i="43"/>
  <c r="S113" i="43"/>
  <c r="R113" i="43"/>
  <c r="Q113" i="43"/>
  <c r="P113" i="43"/>
  <c r="O113" i="43"/>
  <c r="N113" i="43"/>
  <c r="S112" i="43"/>
  <c r="R112" i="43"/>
  <c r="Q112" i="43"/>
  <c r="P112" i="43"/>
  <c r="O112" i="43"/>
  <c r="N112" i="43"/>
  <c r="S111" i="43"/>
  <c r="R111" i="43"/>
  <c r="Q111" i="43"/>
  <c r="P111" i="43"/>
  <c r="O111" i="43"/>
  <c r="N111" i="43"/>
  <c r="S110" i="43"/>
  <c r="R110" i="43"/>
  <c r="Q110" i="43"/>
  <c r="P110" i="43"/>
  <c r="O110" i="43"/>
  <c r="N110" i="43"/>
  <c r="S109" i="43"/>
  <c r="R109" i="43"/>
  <c r="Q109" i="43"/>
  <c r="P109" i="43"/>
  <c r="O109" i="43"/>
  <c r="N109" i="43"/>
  <c r="S108" i="43"/>
  <c r="R108" i="43"/>
  <c r="Q108" i="43"/>
  <c r="P108" i="43"/>
  <c r="O108" i="43"/>
  <c r="N108" i="43"/>
  <c r="S107" i="43"/>
  <c r="R107" i="43"/>
  <c r="Q107" i="43"/>
  <c r="P107" i="43"/>
  <c r="O107" i="43"/>
  <c r="N107" i="43"/>
  <c r="S106" i="43"/>
  <c r="R106" i="43"/>
  <c r="Q106" i="43"/>
  <c r="P106" i="43"/>
  <c r="O106" i="43"/>
  <c r="N106" i="43"/>
  <c r="S105" i="43"/>
  <c r="R105" i="43"/>
  <c r="Q105" i="43"/>
  <c r="P105" i="43"/>
  <c r="O105" i="43"/>
  <c r="N105" i="43"/>
  <c r="S104" i="43"/>
  <c r="R104" i="43"/>
  <c r="Q104" i="43"/>
  <c r="P104" i="43"/>
  <c r="O104" i="43"/>
  <c r="N104" i="43"/>
  <c r="S103" i="43"/>
  <c r="R103" i="43"/>
  <c r="Q103" i="43"/>
  <c r="P103" i="43"/>
  <c r="O103" i="43"/>
  <c r="N103" i="43"/>
  <c r="S102" i="43"/>
  <c r="R102" i="43"/>
  <c r="Q102" i="43"/>
  <c r="P102" i="43"/>
  <c r="O102" i="43"/>
  <c r="N102" i="43"/>
  <c r="S101" i="43"/>
  <c r="R101" i="43"/>
  <c r="Q101" i="43"/>
  <c r="P101" i="43"/>
  <c r="O101" i="43"/>
  <c r="N101" i="43"/>
  <c r="S100" i="43"/>
  <c r="R100" i="43"/>
  <c r="Q100" i="43"/>
  <c r="P100" i="43"/>
  <c r="O100" i="43"/>
  <c r="N100" i="43"/>
  <c r="S99" i="43"/>
  <c r="R99" i="43"/>
  <c r="Q99" i="43"/>
  <c r="P99" i="43"/>
  <c r="O99" i="43"/>
  <c r="N99" i="43"/>
  <c r="S98" i="43"/>
  <c r="R98" i="43"/>
  <c r="Q98" i="43"/>
  <c r="P98" i="43"/>
  <c r="O98" i="43"/>
  <c r="N98" i="43"/>
  <c r="S97" i="43"/>
  <c r="R97" i="43"/>
  <c r="Q97" i="43"/>
  <c r="P97" i="43"/>
  <c r="O97" i="43"/>
  <c r="N97" i="43"/>
  <c r="S96" i="43"/>
  <c r="R96" i="43"/>
  <c r="Q96" i="43"/>
  <c r="P96" i="43"/>
  <c r="O96" i="43"/>
  <c r="N96" i="43"/>
  <c r="S95" i="43"/>
  <c r="R95" i="43"/>
  <c r="Q95" i="43"/>
  <c r="P95" i="43"/>
  <c r="O95" i="43"/>
  <c r="N95" i="43"/>
  <c r="S94" i="43"/>
  <c r="R94" i="43"/>
  <c r="Q94" i="43"/>
  <c r="P94" i="43"/>
  <c r="O94" i="43"/>
  <c r="N94" i="43"/>
  <c r="S93" i="43"/>
  <c r="R93" i="43"/>
  <c r="Q93" i="43"/>
  <c r="P93" i="43"/>
  <c r="O93" i="43"/>
  <c r="N93" i="43"/>
  <c r="S92" i="43"/>
  <c r="R92" i="43"/>
  <c r="Q92" i="43"/>
  <c r="P92" i="43"/>
  <c r="O92" i="43"/>
  <c r="N92" i="43"/>
  <c r="S91" i="43"/>
  <c r="R91" i="43"/>
  <c r="Q91" i="43"/>
  <c r="P91" i="43"/>
  <c r="O91" i="43"/>
  <c r="N91" i="43"/>
  <c r="S90" i="43"/>
  <c r="R90" i="43"/>
  <c r="Q90" i="43"/>
  <c r="P90" i="43"/>
  <c r="O90" i="43"/>
  <c r="N90" i="43"/>
  <c r="S89" i="43"/>
  <c r="R89" i="43"/>
  <c r="Q89" i="43"/>
  <c r="P89" i="43"/>
  <c r="O89" i="43"/>
  <c r="N89" i="43"/>
  <c r="S88" i="43"/>
  <c r="R88" i="43"/>
  <c r="Q88" i="43"/>
  <c r="P88" i="43"/>
  <c r="O88" i="43"/>
  <c r="N88" i="43"/>
  <c r="S87" i="43"/>
  <c r="R87" i="43"/>
  <c r="Q87" i="43"/>
  <c r="P87" i="43"/>
  <c r="O87" i="43"/>
  <c r="N87" i="43"/>
  <c r="S86" i="43"/>
  <c r="R86" i="43"/>
  <c r="Q86" i="43"/>
  <c r="P86" i="43"/>
  <c r="O86" i="43"/>
  <c r="N86" i="43"/>
  <c r="S85" i="43"/>
  <c r="R85" i="43"/>
  <c r="Q85" i="43"/>
  <c r="P85" i="43"/>
  <c r="O85" i="43"/>
  <c r="N85" i="43"/>
  <c r="S84" i="43"/>
  <c r="R84" i="43"/>
  <c r="Q84" i="43"/>
  <c r="P84" i="43"/>
  <c r="O84" i="43"/>
  <c r="N84" i="43"/>
  <c r="S83" i="43"/>
  <c r="R83" i="43"/>
  <c r="Q83" i="43"/>
  <c r="P83" i="43"/>
  <c r="O83" i="43"/>
  <c r="N83" i="43"/>
  <c r="S82" i="43"/>
  <c r="R82" i="43"/>
  <c r="Q82" i="43"/>
  <c r="P82" i="43"/>
  <c r="O82" i="43"/>
  <c r="N82" i="43"/>
  <c r="S81" i="43"/>
  <c r="R81" i="43"/>
  <c r="Q81" i="43"/>
  <c r="P81" i="43"/>
  <c r="O81" i="43"/>
  <c r="N81" i="43"/>
  <c r="S80" i="43"/>
  <c r="R80" i="43"/>
  <c r="Q80" i="43"/>
  <c r="P80" i="43"/>
  <c r="O80" i="43"/>
  <c r="N80" i="43"/>
  <c r="S79" i="43"/>
  <c r="R79" i="43"/>
  <c r="Q79" i="43"/>
  <c r="P79" i="43"/>
  <c r="O79" i="43"/>
  <c r="N79" i="43"/>
  <c r="S78" i="43"/>
  <c r="R78" i="43"/>
  <c r="Q78" i="43"/>
  <c r="P78" i="43"/>
  <c r="O78" i="43"/>
  <c r="N78" i="43"/>
  <c r="S77" i="43"/>
  <c r="R77" i="43"/>
  <c r="Q77" i="43"/>
  <c r="P77" i="43"/>
  <c r="O77" i="43"/>
  <c r="N77" i="43"/>
  <c r="S76" i="43"/>
  <c r="R76" i="43"/>
  <c r="Q76" i="43"/>
  <c r="P76" i="43"/>
  <c r="O76" i="43"/>
  <c r="N76" i="43"/>
  <c r="S75" i="43"/>
  <c r="R75" i="43"/>
  <c r="Q75" i="43"/>
  <c r="P75" i="43"/>
  <c r="O75" i="43"/>
  <c r="N75" i="43"/>
  <c r="S74" i="43"/>
  <c r="R74" i="43"/>
  <c r="Q74" i="43"/>
  <c r="P74" i="43"/>
  <c r="O74" i="43"/>
  <c r="N74" i="43"/>
  <c r="S73" i="43"/>
  <c r="R73" i="43"/>
  <c r="Q73" i="43"/>
  <c r="P73" i="43"/>
  <c r="O73" i="43"/>
  <c r="N73" i="43"/>
  <c r="S72" i="43"/>
  <c r="R72" i="43"/>
  <c r="Q72" i="43"/>
  <c r="P72" i="43"/>
  <c r="O72" i="43"/>
  <c r="N72" i="43"/>
  <c r="S71" i="43"/>
  <c r="R71" i="43"/>
  <c r="Q71" i="43"/>
  <c r="P71" i="43"/>
  <c r="O71" i="43"/>
  <c r="N71" i="43"/>
  <c r="S70" i="43"/>
  <c r="R70" i="43"/>
  <c r="Q70" i="43"/>
  <c r="P70" i="43"/>
  <c r="O70" i="43"/>
  <c r="N70" i="43"/>
  <c r="S69" i="43"/>
  <c r="R69" i="43"/>
  <c r="Q69" i="43"/>
  <c r="P69" i="43"/>
  <c r="O69" i="43"/>
  <c r="N69" i="43"/>
  <c r="S68" i="43"/>
  <c r="R68" i="43"/>
  <c r="Q68" i="43"/>
  <c r="P68" i="43"/>
  <c r="O68" i="43"/>
  <c r="N68" i="43"/>
  <c r="S67" i="43"/>
  <c r="R67" i="43"/>
  <c r="Q67" i="43"/>
  <c r="P67" i="43"/>
  <c r="O67" i="43"/>
  <c r="N67" i="43"/>
  <c r="S66" i="43"/>
  <c r="R66" i="43"/>
  <c r="Q66" i="43"/>
  <c r="P66" i="43"/>
  <c r="O66" i="43"/>
  <c r="N66" i="43"/>
  <c r="R65" i="43"/>
  <c r="Q65" i="43"/>
  <c r="P65" i="43"/>
  <c r="O65" i="43"/>
  <c r="N65" i="43"/>
  <c r="S64" i="43"/>
  <c r="R64" i="43"/>
  <c r="Q64" i="43"/>
  <c r="P64" i="43"/>
  <c r="O64" i="43"/>
  <c r="N64" i="43"/>
  <c r="S63" i="43"/>
  <c r="R63" i="43"/>
  <c r="Q63" i="43"/>
  <c r="P63" i="43"/>
  <c r="O63" i="43"/>
  <c r="N63" i="43"/>
  <c r="S62" i="43"/>
  <c r="R62" i="43"/>
  <c r="Q62" i="43"/>
  <c r="P62" i="43"/>
  <c r="O62" i="43"/>
  <c r="N62" i="43"/>
  <c r="S61" i="43"/>
  <c r="R61" i="43"/>
  <c r="Q61" i="43"/>
  <c r="P61" i="43"/>
  <c r="O61" i="43"/>
  <c r="N61" i="43"/>
  <c r="S60" i="43"/>
  <c r="R60" i="43"/>
  <c r="Q60" i="43"/>
  <c r="P60" i="43"/>
  <c r="O60" i="43"/>
  <c r="N60" i="43"/>
  <c r="S59" i="43"/>
  <c r="R59" i="43"/>
  <c r="Q59" i="43"/>
  <c r="P59" i="43"/>
  <c r="O59" i="43"/>
  <c r="N59" i="43"/>
  <c r="S58" i="43"/>
  <c r="R58" i="43"/>
  <c r="Q58" i="43"/>
  <c r="P58" i="43"/>
  <c r="O58" i="43"/>
  <c r="N58" i="43"/>
  <c r="S57" i="43"/>
  <c r="R57" i="43"/>
  <c r="Q57" i="43"/>
  <c r="P57" i="43"/>
  <c r="O57" i="43"/>
  <c r="N57" i="43"/>
  <c r="S56" i="43"/>
  <c r="R56" i="43"/>
  <c r="Q56" i="43"/>
  <c r="P56" i="43"/>
  <c r="O56" i="43"/>
  <c r="N56" i="43"/>
  <c r="S55" i="43"/>
  <c r="R55" i="43"/>
  <c r="Q55" i="43"/>
  <c r="P55" i="43"/>
  <c r="O55" i="43"/>
  <c r="N55" i="43"/>
  <c r="S54" i="43"/>
  <c r="R54" i="43"/>
  <c r="Q54" i="43"/>
  <c r="P54" i="43"/>
  <c r="O54" i="43"/>
  <c r="N54" i="43"/>
  <c r="S53" i="43"/>
  <c r="R53" i="43"/>
  <c r="Q53" i="43"/>
  <c r="P53" i="43"/>
  <c r="O53" i="43"/>
  <c r="N53" i="43"/>
  <c r="S52" i="43"/>
  <c r="R52" i="43"/>
  <c r="Q52" i="43"/>
  <c r="P52" i="43"/>
  <c r="O52" i="43"/>
  <c r="N52" i="43"/>
  <c r="S51" i="43"/>
  <c r="R51" i="43"/>
  <c r="Q51" i="43"/>
  <c r="P51" i="43"/>
  <c r="O51" i="43"/>
  <c r="N51" i="43"/>
  <c r="S50" i="43"/>
  <c r="R50" i="43"/>
  <c r="Q50" i="43"/>
  <c r="P50" i="43"/>
  <c r="O50" i="43"/>
  <c r="N50" i="43"/>
  <c r="S49" i="43"/>
  <c r="R49" i="43"/>
  <c r="Q49" i="43"/>
  <c r="P49" i="43"/>
  <c r="O49" i="43"/>
  <c r="N49" i="43"/>
  <c r="S48" i="43"/>
  <c r="R48" i="43"/>
  <c r="Q48" i="43"/>
  <c r="P48" i="43"/>
  <c r="O48" i="43"/>
  <c r="N48" i="43"/>
  <c r="S47" i="43"/>
  <c r="R47" i="43"/>
  <c r="Q47" i="43"/>
  <c r="P47" i="43"/>
  <c r="O47" i="43"/>
  <c r="N47" i="43"/>
  <c r="S46" i="43"/>
  <c r="R46" i="43"/>
  <c r="Q46" i="43"/>
  <c r="P46" i="43"/>
  <c r="O46" i="43"/>
  <c r="N46" i="43"/>
  <c r="S45" i="43"/>
  <c r="R45" i="43"/>
  <c r="Q45" i="43"/>
  <c r="P45" i="43"/>
  <c r="O45" i="43"/>
  <c r="N45" i="43"/>
  <c r="S44" i="43"/>
  <c r="R44" i="43"/>
  <c r="Q44" i="43"/>
  <c r="P44" i="43"/>
  <c r="O44" i="43"/>
  <c r="N44" i="43"/>
  <c r="S43" i="43"/>
  <c r="R43" i="43"/>
  <c r="Q43" i="43"/>
  <c r="P43" i="43"/>
  <c r="O43" i="43"/>
  <c r="N43" i="43"/>
  <c r="S42" i="43"/>
  <c r="R42" i="43"/>
  <c r="Q42" i="43"/>
  <c r="P42" i="43"/>
  <c r="O42" i="43"/>
  <c r="N42" i="43"/>
  <c r="S41" i="43"/>
  <c r="R41" i="43"/>
  <c r="Q41" i="43"/>
  <c r="P41" i="43"/>
  <c r="O41" i="43"/>
  <c r="N41" i="43"/>
  <c r="S40" i="43"/>
  <c r="R40" i="43"/>
  <c r="Q40" i="43"/>
  <c r="P40" i="43"/>
  <c r="O40" i="43"/>
  <c r="N40" i="43"/>
  <c r="S39" i="43"/>
  <c r="R39" i="43"/>
  <c r="Q39" i="43"/>
  <c r="P39" i="43"/>
  <c r="O39" i="43"/>
  <c r="N39" i="43"/>
  <c r="S38" i="43"/>
  <c r="R38" i="43"/>
  <c r="Q38" i="43"/>
  <c r="P38" i="43"/>
  <c r="O38" i="43"/>
  <c r="N38" i="43"/>
  <c r="S37" i="43"/>
  <c r="R37" i="43"/>
  <c r="Q37" i="43"/>
  <c r="P37" i="43"/>
  <c r="O37" i="43"/>
  <c r="N37" i="43"/>
  <c r="S36" i="43"/>
  <c r="R36" i="43"/>
  <c r="Q36" i="43"/>
  <c r="P36" i="43"/>
  <c r="O36" i="43"/>
  <c r="N36" i="43"/>
  <c r="S35" i="43"/>
  <c r="R35" i="43"/>
  <c r="Q35" i="43"/>
  <c r="P35" i="43"/>
  <c r="O35" i="43"/>
  <c r="N35" i="43"/>
  <c r="S34" i="43"/>
  <c r="R34" i="43"/>
  <c r="Q34" i="43"/>
  <c r="P34" i="43"/>
  <c r="O34" i="43"/>
  <c r="N34" i="43"/>
  <c r="S33" i="43"/>
  <c r="R33" i="43"/>
  <c r="Q33" i="43"/>
  <c r="P33" i="43"/>
  <c r="O33" i="43"/>
  <c r="N33" i="43"/>
  <c r="S32" i="43"/>
  <c r="R32" i="43"/>
  <c r="Q32" i="43"/>
  <c r="P32" i="43"/>
  <c r="O32" i="43"/>
  <c r="N32" i="43"/>
  <c r="S31" i="43"/>
  <c r="R31" i="43"/>
  <c r="Q31" i="43"/>
  <c r="P31" i="43"/>
  <c r="O31" i="43"/>
  <c r="N31" i="43"/>
  <c r="S30" i="43"/>
  <c r="R30" i="43"/>
  <c r="Q30" i="43"/>
  <c r="P30" i="43"/>
  <c r="O30" i="43"/>
  <c r="N30" i="43"/>
  <c r="S29" i="43"/>
  <c r="R29" i="43"/>
  <c r="Q29" i="43"/>
  <c r="P29" i="43"/>
  <c r="O29" i="43"/>
  <c r="N29" i="43"/>
  <c r="S28" i="43"/>
  <c r="R28" i="43"/>
  <c r="Q28" i="43"/>
  <c r="P28" i="43"/>
  <c r="O28" i="43"/>
  <c r="N28" i="43"/>
  <c r="S27" i="43"/>
  <c r="R27" i="43"/>
  <c r="Q27" i="43"/>
  <c r="P27" i="43"/>
  <c r="O27" i="43"/>
  <c r="N27" i="43"/>
  <c r="S26" i="43"/>
  <c r="R26" i="43"/>
  <c r="Q26" i="43"/>
  <c r="P26" i="43"/>
  <c r="O26" i="43"/>
  <c r="N26" i="43"/>
  <c r="S25" i="43"/>
  <c r="R25" i="43"/>
  <c r="Q25" i="43"/>
  <c r="P25" i="43"/>
  <c r="O25" i="43"/>
  <c r="N25" i="43"/>
  <c r="S24" i="43"/>
  <c r="R24" i="43"/>
  <c r="Q24" i="43"/>
  <c r="P24" i="43"/>
  <c r="O24" i="43"/>
  <c r="N24" i="43"/>
  <c r="S23" i="43"/>
  <c r="R23" i="43"/>
  <c r="Q23" i="43"/>
  <c r="P23" i="43"/>
  <c r="O23" i="43"/>
  <c r="N23" i="43"/>
  <c r="S22" i="43"/>
  <c r="R22" i="43"/>
  <c r="Q22" i="43"/>
  <c r="P22" i="43"/>
  <c r="O22" i="43"/>
  <c r="N22" i="43"/>
  <c r="S21" i="43"/>
  <c r="R21" i="43"/>
  <c r="Q21" i="43"/>
  <c r="P21" i="43"/>
  <c r="O21" i="43"/>
  <c r="N21" i="43"/>
  <c r="S20" i="43"/>
  <c r="R20" i="43"/>
  <c r="Q20" i="43"/>
  <c r="P20" i="43"/>
  <c r="O20" i="43"/>
  <c r="N20" i="43"/>
  <c r="S19" i="43"/>
  <c r="R19" i="43"/>
  <c r="Q19" i="43"/>
  <c r="P19" i="43"/>
  <c r="O19" i="43"/>
  <c r="N19" i="43"/>
  <c r="S18" i="43"/>
  <c r="R18" i="43"/>
  <c r="Q18" i="43"/>
  <c r="P18" i="43"/>
  <c r="O18" i="43"/>
  <c r="N18" i="43"/>
  <c r="S17" i="43"/>
  <c r="R17" i="43"/>
  <c r="Q17" i="43"/>
  <c r="P17" i="43"/>
  <c r="O17" i="43"/>
  <c r="N17" i="43"/>
  <c r="S16" i="43"/>
  <c r="R16" i="43"/>
  <c r="Q16" i="43"/>
  <c r="P16" i="43"/>
  <c r="O16" i="43"/>
  <c r="N16" i="43"/>
  <c r="S15" i="43"/>
  <c r="R15" i="43"/>
  <c r="Q15" i="43"/>
  <c r="P15" i="43"/>
  <c r="O15" i="43"/>
  <c r="N15" i="43"/>
  <c r="O5" i="43" l="1"/>
  <c r="S5" i="43"/>
  <c r="P5" i="43"/>
  <c r="N5" i="43"/>
  <c r="R5" i="43"/>
  <c r="Q5" i="43"/>
  <c r="K7" i="4" a="1"/>
  <c r="K7" i="4" s="1"/>
  <c r="K6" i="4" a="1"/>
  <c r="K6" i="4" s="1"/>
  <c r="K5" i="4" a="1"/>
  <c r="K5" i="4" s="1"/>
  <c r="K4" i="4" a="1"/>
  <c r="K4" i="4" s="1"/>
  <c r="K3" i="4" a="1"/>
  <c r="K3" i="4" s="1"/>
  <c r="K2" i="4" a="1"/>
  <c r="K2" i="4" s="1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X3" i="5"/>
  <c r="W3" i="5"/>
  <c r="V3" i="5"/>
  <c r="U3" i="5"/>
  <c r="T3" i="5"/>
  <c r="S3" i="5"/>
  <c r="R3" i="5"/>
  <c r="Q3" i="5"/>
  <c r="P3" i="5"/>
  <c r="O3" i="5"/>
  <c r="N3" i="5"/>
  <c r="Y3" i="5"/>
  <c r="Z3" i="5"/>
  <c r="CA9" i="3" l="1" a="1"/>
  <c r="CA9" i="3" s="1"/>
  <c r="BZ9" i="3" a="1"/>
  <c r="BZ9" i="3" s="1"/>
  <c r="BY9" i="3" a="1"/>
  <c r="BY9" i="3" s="1"/>
  <c r="BX9" i="3" a="1"/>
  <c r="BX9" i="3" s="1"/>
  <c r="BW9" i="3" a="1"/>
  <c r="BW9" i="3" s="1"/>
  <c r="BV9" i="3" a="1"/>
  <c r="BV9" i="3" s="1"/>
  <c r="BU9" i="3" a="1"/>
  <c r="BU9" i="3" s="1"/>
  <c r="BT9" i="3" a="1"/>
  <c r="BT9" i="3" s="1"/>
  <c r="BS9" i="3" a="1"/>
  <c r="BS9" i="3" s="1"/>
  <c r="BR9" i="3" a="1"/>
  <c r="BR9" i="3" s="1"/>
  <c r="BQ9" i="3" a="1"/>
  <c r="BQ9" i="3" s="1"/>
  <c r="BP9" i="3" a="1"/>
  <c r="BP9" i="3" s="1"/>
  <c r="BO9" i="3" a="1"/>
  <c r="BO9" i="3" s="1"/>
  <c r="BN9" i="3" a="1"/>
  <c r="BN9" i="3" s="1"/>
  <c r="BM9" i="3" a="1"/>
  <c r="BM9" i="3" s="1"/>
  <c r="BL9" i="3" a="1"/>
  <c r="BL9" i="3" s="1"/>
  <c r="BK9" i="3" a="1"/>
  <c r="BK9" i="3" s="1"/>
  <c r="BJ9" i="3" a="1"/>
  <c r="BJ9" i="3" s="1"/>
  <c r="BI9" i="3" a="1"/>
  <c r="BI9" i="3" s="1"/>
  <c r="BH9" i="3" a="1"/>
  <c r="BH9" i="3" s="1"/>
  <c r="BG9" i="3" a="1"/>
  <c r="BG9" i="3" s="1"/>
  <c r="BF9" i="3" a="1"/>
  <c r="BF9" i="3" s="1"/>
  <c r="BE9" i="3" a="1"/>
  <c r="BE9" i="3" s="1"/>
  <c r="BD9" i="3" a="1"/>
  <c r="BD9" i="3" s="1"/>
  <c r="BC9" i="3" a="1"/>
  <c r="BC9" i="3" s="1"/>
  <c r="BB9" i="3" a="1"/>
  <c r="BB9" i="3" s="1"/>
  <c r="BA9" i="3" a="1"/>
  <c r="BA9" i="3" s="1"/>
  <c r="AZ9" i="3" a="1"/>
  <c r="AZ9" i="3" s="1"/>
  <c r="AY9" i="3" a="1"/>
  <c r="AY9" i="3" s="1"/>
  <c r="AX9" i="3" a="1"/>
  <c r="AX9" i="3" s="1"/>
  <c r="AW9" i="3" a="1"/>
  <c r="AW9" i="3" s="1"/>
  <c r="AV9" i="3" a="1"/>
  <c r="AV9" i="3" s="1"/>
  <c r="AU9" i="3" a="1"/>
  <c r="AU9" i="3" s="1"/>
  <c r="AT9" i="3" a="1"/>
  <c r="AT9" i="3" s="1"/>
  <c r="AS9" i="3" a="1"/>
  <c r="AS9" i="3" s="1"/>
  <c r="AR9" i="3" a="1"/>
  <c r="AR9" i="3" s="1"/>
  <c r="AQ9" i="3" a="1"/>
  <c r="AQ9" i="3" s="1"/>
  <c r="AP9" i="3" a="1"/>
  <c r="AP9" i="3" s="1"/>
  <c r="AO9" i="3" a="1"/>
  <c r="AO9" i="3" s="1"/>
  <c r="AN9" i="3" a="1"/>
  <c r="AN9" i="3" s="1"/>
  <c r="AM9" i="3" a="1"/>
  <c r="AM9" i="3" s="1"/>
  <c r="AL9" i="3" a="1"/>
  <c r="AL9" i="3" s="1"/>
  <c r="AK9" i="3" a="1"/>
  <c r="AK9" i="3" s="1"/>
  <c r="AJ9" i="3" a="1"/>
  <c r="AJ9" i="3" s="1"/>
  <c r="AI9" i="3" a="1"/>
  <c r="AI9" i="3" s="1"/>
  <c r="AH9" i="3" a="1"/>
  <c r="AH9" i="3" s="1"/>
  <c r="AG9" i="3" a="1"/>
  <c r="AG9" i="3" s="1"/>
  <c r="AF9" i="3" a="1"/>
  <c r="AF9" i="3" s="1"/>
  <c r="AE9" i="3" a="1"/>
  <c r="AE9" i="3" s="1"/>
  <c r="AD9" i="3" a="1"/>
  <c r="AD9" i="3" s="1"/>
  <c r="AC9" i="3" a="1"/>
  <c r="AC9" i="3" s="1"/>
  <c r="AB9" i="3" a="1"/>
  <c r="AB9" i="3" s="1"/>
  <c r="AA9" i="3" a="1"/>
  <c r="AA9" i="3" s="1"/>
  <c r="Z9" i="3" a="1"/>
  <c r="Z9" i="3" s="1"/>
  <c r="Y9" i="3" a="1"/>
  <c r="Y9" i="3" s="1"/>
  <c r="X9" i="3" a="1"/>
  <c r="X9" i="3" s="1"/>
  <c r="W9" i="3" a="1"/>
  <c r="W9" i="3" s="1"/>
  <c r="V9" i="3" a="1"/>
  <c r="V9" i="3" s="1"/>
  <c r="U9" i="3" a="1"/>
  <c r="U9" i="3" s="1"/>
  <c r="T9" i="3" a="1"/>
  <c r="T9" i="3" s="1"/>
  <c r="S9" i="3" a="1"/>
  <c r="S9" i="3" s="1"/>
  <c r="R9" i="3" a="1"/>
  <c r="R9" i="3" s="1"/>
  <c r="Q9" i="3" a="1"/>
  <c r="Q9" i="3" s="1"/>
  <c r="P9" i="3" a="1"/>
  <c r="P9" i="3" s="1"/>
  <c r="O9" i="3" a="1"/>
  <c r="O9" i="3" s="1"/>
  <c r="CA8" i="3" a="1"/>
  <c r="CA8" i="3" s="1"/>
  <c r="BZ8" i="3" a="1"/>
  <c r="BZ8" i="3" s="1"/>
  <c r="BY8" i="3" a="1"/>
  <c r="BY8" i="3" s="1"/>
  <c r="BX8" i="3" a="1"/>
  <c r="BX8" i="3" s="1"/>
  <c r="BW8" i="3" a="1"/>
  <c r="BW8" i="3" s="1"/>
  <c r="BV8" i="3" a="1"/>
  <c r="BV8" i="3" s="1"/>
  <c r="BU8" i="3" a="1"/>
  <c r="BU8" i="3" s="1"/>
  <c r="BT8" i="3" a="1"/>
  <c r="BT8" i="3" s="1"/>
  <c r="BS8" i="3" a="1"/>
  <c r="BS8" i="3" s="1"/>
  <c r="BR8" i="3" a="1"/>
  <c r="BR8" i="3" s="1"/>
  <c r="BQ8" i="3" a="1"/>
  <c r="BQ8" i="3" s="1"/>
  <c r="BP8" i="3" a="1"/>
  <c r="BP8" i="3" s="1"/>
  <c r="BO8" i="3" a="1"/>
  <c r="BO8" i="3" s="1"/>
  <c r="BN8" i="3" a="1"/>
  <c r="BN8" i="3" s="1"/>
  <c r="BM8" i="3" a="1"/>
  <c r="BM8" i="3" s="1"/>
  <c r="BL8" i="3" a="1"/>
  <c r="BL8" i="3" s="1"/>
  <c r="BK8" i="3" a="1"/>
  <c r="BK8" i="3" s="1"/>
  <c r="BJ8" i="3" a="1"/>
  <c r="BJ8" i="3" s="1"/>
  <c r="BI8" i="3" a="1"/>
  <c r="BI8" i="3" s="1"/>
  <c r="BH8" i="3" a="1"/>
  <c r="BH8" i="3" s="1"/>
  <c r="BG8" i="3" a="1"/>
  <c r="BG8" i="3" s="1"/>
  <c r="BF8" i="3" a="1"/>
  <c r="BF8" i="3" s="1"/>
  <c r="BE8" i="3" a="1"/>
  <c r="BE8" i="3" s="1"/>
  <c r="BD8" i="3" a="1"/>
  <c r="BD8" i="3" s="1"/>
  <c r="BC8" i="3" a="1"/>
  <c r="BC8" i="3" s="1"/>
  <c r="BB8" i="3" a="1"/>
  <c r="BB8" i="3" s="1"/>
  <c r="BA8" i="3" a="1"/>
  <c r="BA8" i="3" s="1"/>
  <c r="AZ8" i="3" a="1"/>
  <c r="AZ8" i="3" s="1"/>
  <c r="AY8" i="3" a="1"/>
  <c r="AY8" i="3" s="1"/>
  <c r="AX8" i="3" a="1"/>
  <c r="AX8" i="3" s="1"/>
  <c r="AW8" i="3" a="1"/>
  <c r="AW8" i="3" s="1"/>
  <c r="AV8" i="3" a="1"/>
  <c r="AV8" i="3" s="1"/>
  <c r="AU8" i="3" a="1"/>
  <c r="AU8" i="3" s="1"/>
  <c r="AT8" i="3" a="1"/>
  <c r="AT8" i="3" s="1"/>
  <c r="AS8" i="3" a="1"/>
  <c r="AS8" i="3" s="1"/>
  <c r="AR8" i="3" a="1"/>
  <c r="AR8" i="3" s="1"/>
  <c r="AQ8" i="3" a="1"/>
  <c r="AQ8" i="3" s="1"/>
  <c r="AP8" i="3" a="1"/>
  <c r="AP8" i="3" s="1"/>
  <c r="AO8" i="3" a="1"/>
  <c r="AO8" i="3" s="1"/>
  <c r="AN8" i="3" a="1"/>
  <c r="AN8" i="3" s="1"/>
  <c r="AM8" i="3" a="1"/>
  <c r="AM8" i="3" s="1"/>
  <c r="AL8" i="3" a="1"/>
  <c r="AL8" i="3" s="1"/>
  <c r="AK8" i="3" a="1"/>
  <c r="AK8" i="3" s="1"/>
  <c r="AJ8" i="3" a="1"/>
  <c r="AJ8" i="3" s="1"/>
  <c r="AI8" i="3" a="1"/>
  <c r="AI8" i="3" s="1"/>
  <c r="AH8" i="3" a="1"/>
  <c r="AH8" i="3" s="1"/>
  <c r="AG8" i="3" a="1"/>
  <c r="AG8" i="3" s="1"/>
  <c r="AF8" i="3" a="1"/>
  <c r="AF8" i="3" s="1"/>
  <c r="AE8" i="3" a="1"/>
  <c r="AE8" i="3" s="1"/>
  <c r="AD8" i="3" a="1"/>
  <c r="AD8" i="3" s="1"/>
  <c r="AC8" i="3" a="1"/>
  <c r="AC8" i="3" s="1"/>
  <c r="AB8" i="3" a="1"/>
  <c r="AB8" i="3" s="1"/>
  <c r="AA8" i="3" a="1"/>
  <c r="AA8" i="3" s="1"/>
  <c r="Z8" i="3" a="1"/>
  <c r="Z8" i="3" s="1"/>
  <c r="Y8" i="3" a="1"/>
  <c r="Y8" i="3" s="1"/>
  <c r="X8" i="3" a="1"/>
  <c r="X8" i="3" s="1"/>
  <c r="W8" i="3" a="1"/>
  <c r="W8" i="3" s="1"/>
  <c r="V8" i="3" a="1"/>
  <c r="V8" i="3" s="1"/>
  <c r="U8" i="3" a="1"/>
  <c r="U8" i="3" s="1"/>
  <c r="T8" i="3" a="1"/>
  <c r="T8" i="3" s="1"/>
  <c r="S8" i="3" a="1"/>
  <c r="S8" i="3" s="1"/>
  <c r="R8" i="3" a="1"/>
  <c r="R8" i="3" s="1"/>
  <c r="Q8" i="3" a="1"/>
  <c r="Q8" i="3" s="1"/>
  <c r="P8" i="3" a="1"/>
  <c r="P8" i="3" s="1"/>
  <c r="O8" i="3" a="1"/>
  <c r="O8" i="3" s="1"/>
  <c r="CA7" i="3" a="1"/>
  <c r="CA7" i="3" s="1"/>
  <c r="BZ7" i="3" a="1"/>
  <c r="BZ7" i="3" s="1"/>
  <c r="BY7" i="3" a="1"/>
  <c r="BY7" i="3" s="1"/>
  <c r="BX7" i="3" a="1"/>
  <c r="BX7" i="3" s="1"/>
  <c r="BW7" i="3" a="1"/>
  <c r="BW7" i="3" s="1"/>
  <c r="BV7" i="3" a="1"/>
  <c r="BV7" i="3" s="1"/>
  <c r="BU7" i="3" a="1"/>
  <c r="BU7" i="3" s="1"/>
  <c r="BT7" i="3" a="1"/>
  <c r="BT7" i="3" s="1"/>
  <c r="BS7" i="3" a="1"/>
  <c r="BS7" i="3" s="1"/>
  <c r="BR7" i="3" a="1"/>
  <c r="BR7" i="3" s="1"/>
  <c r="BQ7" i="3" a="1"/>
  <c r="BQ7" i="3" s="1"/>
  <c r="BP7" i="3" a="1"/>
  <c r="BP7" i="3" s="1"/>
  <c r="BO7" i="3" a="1"/>
  <c r="BO7" i="3" s="1"/>
  <c r="BN7" i="3" a="1"/>
  <c r="BN7" i="3" s="1"/>
  <c r="BM7" i="3" a="1"/>
  <c r="BM7" i="3" s="1"/>
  <c r="BL7" i="3" a="1"/>
  <c r="BL7" i="3" s="1"/>
  <c r="BK7" i="3" a="1"/>
  <c r="BK7" i="3" s="1"/>
  <c r="BJ7" i="3" a="1"/>
  <c r="BJ7" i="3" s="1"/>
  <c r="BI7" i="3" a="1"/>
  <c r="BI7" i="3" s="1"/>
  <c r="BH7" i="3" a="1"/>
  <c r="BH7" i="3" s="1"/>
  <c r="BG7" i="3" a="1"/>
  <c r="BG7" i="3" s="1"/>
  <c r="BF7" i="3" a="1"/>
  <c r="BF7" i="3" s="1"/>
  <c r="BE7" i="3" a="1"/>
  <c r="BE7" i="3" s="1"/>
  <c r="BD7" i="3" a="1"/>
  <c r="BD7" i="3" s="1"/>
  <c r="BC7" i="3" a="1"/>
  <c r="BC7" i="3" s="1"/>
  <c r="BB7" i="3" a="1"/>
  <c r="BB7" i="3" s="1"/>
  <c r="BA7" i="3" a="1"/>
  <c r="BA7" i="3" s="1"/>
  <c r="AZ7" i="3" a="1"/>
  <c r="AZ7" i="3" s="1"/>
  <c r="AY7" i="3" a="1"/>
  <c r="AY7" i="3" s="1"/>
  <c r="AX7" i="3" a="1"/>
  <c r="AX7" i="3" s="1"/>
  <c r="AW7" i="3" a="1"/>
  <c r="AW7" i="3" s="1"/>
  <c r="AV7" i="3" a="1"/>
  <c r="AV7" i="3" s="1"/>
  <c r="AU7" i="3" a="1"/>
  <c r="AU7" i="3" s="1"/>
  <c r="AT7" i="3" a="1"/>
  <c r="AT7" i="3" s="1"/>
  <c r="AS7" i="3" a="1"/>
  <c r="AS7" i="3" s="1"/>
  <c r="AR7" i="3" a="1"/>
  <c r="AR7" i="3" s="1"/>
  <c r="AQ7" i="3" a="1"/>
  <c r="AQ7" i="3" s="1"/>
  <c r="AP7" i="3" a="1"/>
  <c r="AP7" i="3" s="1"/>
  <c r="AO7" i="3" a="1"/>
  <c r="AO7" i="3" s="1"/>
  <c r="AN7" i="3" a="1"/>
  <c r="AN7" i="3" s="1"/>
  <c r="AM7" i="3" a="1"/>
  <c r="AM7" i="3" s="1"/>
  <c r="AL7" i="3" a="1"/>
  <c r="AL7" i="3" s="1"/>
  <c r="AK7" i="3" a="1"/>
  <c r="AK7" i="3" s="1"/>
  <c r="AJ7" i="3" a="1"/>
  <c r="AJ7" i="3" s="1"/>
  <c r="AI7" i="3" a="1"/>
  <c r="AI7" i="3" s="1"/>
  <c r="AH7" i="3" a="1"/>
  <c r="AH7" i="3" s="1"/>
  <c r="AG7" i="3" a="1"/>
  <c r="AG7" i="3" s="1"/>
  <c r="AF7" i="3" a="1"/>
  <c r="AF7" i="3" s="1"/>
  <c r="AE7" i="3" a="1"/>
  <c r="AE7" i="3" s="1"/>
  <c r="AD7" i="3" a="1"/>
  <c r="AD7" i="3" s="1"/>
  <c r="AC7" i="3" a="1"/>
  <c r="AC7" i="3" s="1"/>
  <c r="AB7" i="3" a="1"/>
  <c r="AB7" i="3" s="1"/>
  <c r="AA7" i="3" a="1"/>
  <c r="AA7" i="3" s="1"/>
  <c r="Z7" i="3" a="1"/>
  <c r="Z7" i="3" s="1"/>
  <c r="Y7" i="3" a="1"/>
  <c r="Y7" i="3" s="1"/>
  <c r="X7" i="3" a="1"/>
  <c r="X7" i="3" s="1"/>
  <c r="W7" i="3" a="1"/>
  <c r="W7" i="3" s="1"/>
  <c r="V7" i="3" a="1"/>
  <c r="V7" i="3" s="1"/>
  <c r="U7" i="3" a="1"/>
  <c r="U7" i="3" s="1"/>
  <c r="T7" i="3" a="1"/>
  <c r="T7" i="3" s="1"/>
  <c r="S7" i="3" a="1"/>
  <c r="S7" i="3" s="1"/>
  <c r="R7" i="3" a="1"/>
  <c r="R7" i="3" s="1"/>
  <c r="Q7" i="3" a="1"/>
  <c r="Q7" i="3" s="1"/>
  <c r="P7" i="3" a="1"/>
  <c r="P7" i="3" s="1"/>
  <c r="O7" i="3" a="1"/>
  <c r="O7" i="3" s="1"/>
  <c r="CA6" i="3" a="1"/>
  <c r="CA6" i="3" s="1"/>
  <c r="BZ6" i="3" a="1"/>
  <c r="BZ6" i="3" s="1"/>
  <c r="BY6" i="3" a="1"/>
  <c r="BY6" i="3" s="1"/>
  <c r="BX6" i="3" a="1"/>
  <c r="BX6" i="3" s="1"/>
  <c r="BW6" i="3" a="1"/>
  <c r="BW6" i="3" s="1"/>
  <c r="BV6" i="3" a="1"/>
  <c r="BV6" i="3" s="1"/>
  <c r="BU6" i="3" a="1"/>
  <c r="BU6" i="3" s="1"/>
  <c r="BT6" i="3" a="1"/>
  <c r="BT6" i="3" s="1"/>
  <c r="BS6" i="3" a="1"/>
  <c r="BS6" i="3" s="1"/>
  <c r="BR6" i="3" a="1"/>
  <c r="BR6" i="3" s="1"/>
  <c r="BQ6" i="3" a="1"/>
  <c r="BQ6" i="3" s="1"/>
  <c r="BP6" i="3" a="1"/>
  <c r="BP6" i="3" s="1"/>
  <c r="BO6" i="3" a="1"/>
  <c r="BO6" i="3" s="1"/>
  <c r="BN6" i="3" a="1"/>
  <c r="BN6" i="3" s="1"/>
  <c r="BM6" i="3" a="1"/>
  <c r="BM6" i="3" s="1"/>
  <c r="BL6" i="3" a="1"/>
  <c r="BL6" i="3" s="1"/>
  <c r="BK6" i="3" a="1"/>
  <c r="BK6" i="3" s="1"/>
  <c r="BJ6" i="3" a="1"/>
  <c r="BJ6" i="3" s="1"/>
  <c r="BI6" i="3" a="1"/>
  <c r="BI6" i="3" s="1"/>
  <c r="BH6" i="3" a="1"/>
  <c r="BH6" i="3" s="1"/>
  <c r="BG6" i="3" a="1"/>
  <c r="BG6" i="3" s="1"/>
  <c r="BF6" i="3" a="1"/>
  <c r="BF6" i="3" s="1"/>
  <c r="BE6" i="3" a="1"/>
  <c r="BE6" i="3" s="1"/>
  <c r="BD6" i="3" a="1"/>
  <c r="BD6" i="3" s="1"/>
  <c r="BC6" i="3" a="1"/>
  <c r="BC6" i="3" s="1"/>
  <c r="BB6" i="3" a="1"/>
  <c r="BB6" i="3" s="1"/>
  <c r="BA6" i="3" a="1"/>
  <c r="BA6" i="3" s="1"/>
  <c r="AZ6" i="3" a="1"/>
  <c r="AZ6" i="3" s="1"/>
  <c r="AY6" i="3" a="1"/>
  <c r="AY6" i="3" s="1"/>
  <c r="AX6" i="3" a="1"/>
  <c r="AX6" i="3" s="1"/>
  <c r="AW6" i="3" a="1"/>
  <c r="AW6" i="3" s="1"/>
  <c r="AV6" i="3" a="1"/>
  <c r="AV6" i="3" s="1"/>
  <c r="AU6" i="3" a="1"/>
  <c r="AU6" i="3" s="1"/>
  <c r="AT6" i="3" a="1"/>
  <c r="AT6" i="3" s="1"/>
  <c r="AS6" i="3" a="1"/>
  <c r="AS6" i="3" s="1"/>
  <c r="AR6" i="3" a="1"/>
  <c r="AR6" i="3" s="1"/>
  <c r="AQ6" i="3" a="1"/>
  <c r="AQ6" i="3" s="1"/>
  <c r="AP6" i="3" a="1"/>
  <c r="AP6" i="3" s="1"/>
  <c r="AO6" i="3" a="1"/>
  <c r="AO6" i="3" s="1"/>
  <c r="AN6" i="3" a="1"/>
  <c r="AN6" i="3" s="1"/>
  <c r="AM6" i="3" a="1"/>
  <c r="AM6" i="3" s="1"/>
  <c r="AL6" i="3" a="1"/>
  <c r="AL6" i="3" s="1"/>
  <c r="AK6" i="3" a="1"/>
  <c r="AK6" i="3" s="1"/>
  <c r="AJ6" i="3" a="1"/>
  <c r="AJ6" i="3" s="1"/>
  <c r="AI6" i="3" a="1"/>
  <c r="AI6" i="3" s="1"/>
  <c r="AH6" i="3" a="1"/>
  <c r="AH6" i="3" s="1"/>
  <c r="AG6" i="3" a="1"/>
  <c r="AG6" i="3" s="1"/>
  <c r="AF6" i="3" a="1"/>
  <c r="AF6" i="3" s="1"/>
  <c r="AE6" i="3" a="1"/>
  <c r="AE6" i="3" s="1"/>
  <c r="AD6" i="3" a="1"/>
  <c r="AD6" i="3" s="1"/>
  <c r="AC6" i="3" a="1"/>
  <c r="AC6" i="3" s="1"/>
  <c r="AB6" i="3" a="1"/>
  <c r="AB6" i="3" s="1"/>
  <c r="AA6" i="3" a="1"/>
  <c r="AA6" i="3" s="1"/>
  <c r="Z6" i="3" a="1"/>
  <c r="Z6" i="3" s="1"/>
  <c r="Y6" i="3" a="1"/>
  <c r="Y6" i="3" s="1"/>
  <c r="X6" i="3" a="1"/>
  <c r="X6" i="3" s="1"/>
  <c r="W6" i="3" a="1"/>
  <c r="W6" i="3" s="1"/>
  <c r="V6" i="3" a="1"/>
  <c r="V6" i="3" s="1"/>
  <c r="U6" i="3" a="1"/>
  <c r="U6" i="3" s="1"/>
  <c r="T6" i="3" a="1"/>
  <c r="T6" i="3" s="1"/>
  <c r="S6" i="3" a="1"/>
  <c r="S6" i="3" s="1"/>
  <c r="R6" i="3" a="1"/>
  <c r="R6" i="3" s="1"/>
  <c r="Q6" i="3" a="1"/>
  <c r="Q6" i="3" s="1"/>
  <c r="P6" i="3" a="1"/>
  <c r="P6" i="3" s="1"/>
  <c r="O6" i="3" a="1"/>
  <c r="O6" i="3" s="1"/>
  <c r="CA5" i="3" a="1"/>
  <c r="CA5" i="3" s="1"/>
  <c r="BZ5" i="3" a="1"/>
  <c r="BZ5" i="3" s="1"/>
  <c r="BY5" i="3" a="1"/>
  <c r="BY5" i="3" s="1"/>
  <c r="BX5" i="3" a="1"/>
  <c r="BX5" i="3" s="1"/>
  <c r="BW5" i="3" a="1"/>
  <c r="BW5" i="3" s="1"/>
  <c r="BV5" i="3" a="1"/>
  <c r="BV5" i="3" s="1"/>
  <c r="BU5" i="3" a="1"/>
  <c r="BU5" i="3" s="1"/>
  <c r="BT5" i="3" a="1"/>
  <c r="BT5" i="3" s="1"/>
  <c r="BS5" i="3" a="1"/>
  <c r="BS5" i="3" s="1"/>
  <c r="BR5" i="3" a="1"/>
  <c r="BR5" i="3" s="1"/>
  <c r="BQ5" i="3" a="1"/>
  <c r="BQ5" i="3" s="1"/>
  <c r="BP5" i="3" a="1"/>
  <c r="BP5" i="3" s="1"/>
  <c r="BO5" i="3" a="1"/>
  <c r="BO5" i="3" s="1"/>
  <c r="BN5" i="3" a="1"/>
  <c r="BN5" i="3" s="1"/>
  <c r="BM5" i="3" a="1"/>
  <c r="BM5" i="3" s="1"/>
  <c r="BL5" i="3" a="1"/>
  <c r="BL5" i="3" s="1"/>
  <c r="BK5" i="3" a="1"/>
  <c r="BK5" i="3" s="1"/>
  <c r="BJ5" i="3" a="1"/>
  <c r="BJ5" i="3" s="1"/>
  <c r="BI5" i="3" a="1"/>
  <c r="BI5" i="3" s="1"/>
  <c r="BH5" i="3" a="1"/>
  <c r="BH5" i="3" s="1"/>
  <c r="BG5" i="3" a="1"/>
  <c r="BG5" i="3" s="1"/>
  <c r="BF5" i="3" a="1"/>
  <c r="BF5" i="3" s="1"/>
  <c r="BE5" i="3" a="1"/>
  <c r="BE5" i="3" s="1"/>
  <c r="BD5" i="3" a="1"/>
  <c r="BD5" i="3" s="1"/>
  <c r="BC5" i="3" a="1"/>
  <c r="BC5" i="3" s="1"/>
  <c r="BB5" i="3" a="1"/>
  <c r="BB5" i="3" s="1"/>
  <c r="BA5" i="3" a="1"/>
  <c r="BA5" i="3" s="1"/>
  <c r="AZ5" i="3" a="1"/>
  <c r="AZ5" i="3" s="1"/>
  <c r="AY5" i="3" a="1"/>
  <c r="AY5" i="3" s="1"/>
  <c r="AX5" i="3" a="1"/>
  <c r="AX5" i="3" s="1"/>
  <c r="AW5" i="3" a="1"/>
  <c r="AW5" i="3" s="1"/>
  <c r="AV5" i="3" a="1"/>
  <c r="AV5" i="3" s="1"/>
  <c r="AU5" i="3" a="1"/>
  <c r="AU5" i="3" s="1"/>
  <c r="AT5" i="3" a="1"/>
  <c r="AT5" i="3" s="1"/>
  <c r="AS5" i="3" a="1"/>
  <c r="AS5" i="3" s="1"/>
  <c r="AR5" i="3" a="1"/>
  <c r="AR5" i="3" s="1"/>
  <c r="AQ5" i="3" a="1"/>
  <c r="AQ5" i="3" s="1"/>
  <c r="AP5" i="3" a="1"/>
  <c r="AP5" i="3" s="1"/>
  <c r="AO5" i="3" a="1"/>
  <c r="AO5" i="3" s="1"/>
  <c r="AN5" i="3" a="1"/>
  <c r="AN5" i="3" s="1"/>
  <c r="AM5" i="3" a="1"/>
  <c r="AM5" i="3" s="1"/>
  <c r="AL5" i="3" a="1"/>
  <c r="AL5" i="3" s="1"/>
  <c r="AK5" i="3" a="1"/>
  <c r="AK5" i="3" s="1"/>
  <c r="AJ5" i="3" a="1"/>
  <c r="AJ5" i="3" s="1"/>
  <c r="AI5" i="3" a="1"/>
  <c r="AI5" i="3" s="1"/>
  <c r="AH5" i="3" a="1"/>
  <c r="AH5" i="3" s="1"/>
  <c r="AG5" i="3" a="1"/>
  <c r="AG5" i="3" s="1"/>
  <c r="AF5" i="3" a="1"/>
  <c r="AF5" i="3" s="1"/>
  <c r="AE5" i="3" a="1"/>
  <c r="AE5" i="3" s="1"/>
  <c r="AD5" i="3" a="1"/>
  <c r="AD5" i="3" s="1"/>
  <c r="AC5" i="3" a="1"/>
  <c r="AC5" i="3" s="1"/>
  <c r="AB5" i="3" a="1"/>
  <c r="AB5" i="3" s="1"/>
  <c r="AA5" i="3" a="1"/>
  <c r="AA5" i="3" s="1"/>
  <c r="Z5" i="3" a="1"/>
  <c r="Z5" i="3" s="1"/>
  <c r="Y5" i="3" a="1"/>
  <c r="Y5" i="3" s="1"/>
  <c r="X5" i="3" a="1"/>
  <c r="X5" i="3" s="1"/>
  <c r="W5" i="3" a="1"/>
  <c r="W5" i="3" s="1"/>
  <c r="V5" i="3" a="1"/>
  <c r="V5" i="3" s="1"/>
  <c r="U5" i="3" a="1"/>
  <c r="U5" i="3" s="1"/>
  <c r="T5" i="3" a="1"/>
  <c r="T5" i="3" s="1"/>
  <c r="S5" i="3" a="1"/>
  <c r="S5" i="3" s="1"/>
  <c r="R5" i="3" a="1"/>
  <c r="R5" i="3" s="1"/>
  <c r="Q5" i="3" a="1"/>
  <c r="Q5" i="3" s="1"/>
  <c r="P5" i="3" a="1"/>
  <c r="P5" i="3" s="1"/>
  <c r="O5" i="3" a="1"/>
  <c r="O5" i="3" s="1"/>
  <c r="CA4" i="3" a="1"/>
  <c r="CA4" i="3" s="1"/>
  <c r="BZ4" i="3" a="1"/>
  <c r="BZ4" i="3" s="1"/>
  <c r="BY4" i="3" a="1"/>
  <c r="BY4" i="3" s="1"/>
  <c r="BX4" i="3" a="1"/>
  <c r="BX4" i="3" s="1"/>
  <c r="BW4" i="3" a="1"/>
  <c r="BW4" i="3" s="1"/>
  <c r="BV4" i="3" a="1"/>
  <c r="BV4" i="3" s="1"/>
  <c r="BU4" i="3" a="1"/>
  <c r="BU4" i="3" s="1"/>
  <c r="BT4" i="3" a="1"/>
  <c r="BT4" i="3" s="1"/>
  <c r="BS4" i="3" a="1"/>
  <c r="BS4" i="3" s="1"/>
  <c r="BR4" i="3" a="1"/>
  <c r="BR4" i="3" s="1"/>
  <c r="BQ4" i="3" a="1"/>
  <c r="BQ4" i="3" s="1"/>
  <c r="BP4" i="3" a="1"/>
  <c r="BP4" i="3" s="1"/>
  <c r="BO4" i="3" a="1"/>
  <c r="BO4" i="3" s="1"/>
  <c r="BN4" i="3" a="1"/>
  <c r="BN4" i="3" s="1"/>
  <c r="BM4" i="3" a="1"/>
  <c r="BM4" i="3" s="1"/>
  <c r="BL4" i="3" a="1"/>
  <c r="BL4" i="3" s="1"/>
  <c r="BK4" i="3" a="1"/>
  <c r="BK4" i="3" s="1"/>
  <c r="BJ4" i="3" a="1"/>
  <c r="BJ4" i="3" s="1"/>
  <c r="BI4" i="3" a="1"/>
  <c r="BI4" i="3" s="1"/>
  <c r="BH4" i="3" a="1"/>
  <c r="BH4" i="3" s="1"/>
  <c r="BG4" i="3" a="1"/>
  <c r="BG4" i="3" s="1"/>
  <c r="BF4" i="3" a="1"/>
  <c r="BF4" i="3" s="1"/>
  <c r="BE4" i="3" a="1"/>
  <c r="BE4" i="3" s="1"/>
  <c r="BD4" i="3" a="1"/>
  <c r="BD4" i="3" s="1"/>
  <c r="BC4" i="3" a="1"/>
  <c r="BC4" i="3" s="1"/>
  <c r="BB4" i="3" a="1"/>
  <c r="BB4" i="3" s="1"/>
  <c r="BA4" i="3" a="1"/>
  <c r="BA4" i="3" s="1"/>
  <c r="AZ4" i="3" a="1"/>
  <c r="AZ4" i="3" s="1"/>
  <c r="AY4" i="3" a="1"/>
  <c r="AY4" i="3" s="1"/>
  <c r="AX4" i="3" a="1"/>
  <c r="AX4" i="3" s="1"/>
  <c r="AW4" i="3" a="1"/>
  <c r="AW4" i="3" s="1"/>
  <c r="AV4" i="3" a="1"/>
  <c r="AV4" i="3" s="1"/>
  <c r="AU4" i="3" a="1"/>
  <c r="AU4" i="3" s="1"/>
  <c r="AT4" i="3" a="1"/>
  <c r="AT4" i="3" s="1"/>
  <c r="AS4" i="3" a="1"/>
  <c r="AS4" i="3" s="1"/>
  <c r="AR4" i="3" a="1"/>
  <c r="AR4" i="3" s="1"/>
  <c r="AQ4" i="3" a="1"/>
  <c r="AQ4" i="3" s="1"/>
  <c r="AP4" i="3" a="1"/>
  <c r="AP4" i="3" s="1"/>
  <c r="AO4" i="3" a="1"/>
  <c r="AO4" i="3" s="1"/>
  <c r="AN4" i="3" a="1"/>
  <c r="AN4" i="3" s="1"/>
  <c r="AM4" i="3" a="1"/>
  <c r="AM4" i="3" s="1"/>
  <c r="AL4" i="3" a="1"/>
  <c r="AL4" i="3" s="1"/>
  <c r="AK4" i="3" a="1"/>
  <c r="AK4" i="3" s="1"/>
  <c r="AJ4" i="3" a="1"/>
  <c r="AJ4" i="3" s="1"/>
  <c r="AI4" i="3" a="1"/>
  <c r="AI4" i="3" s="1"/>
  <c r="AH4" i="3" a="1"/>
  <c r="AH4" i="3" s="1"/>
  <c r="AG4" i="3" a="1"/>
  <c r="AG4" i="3" s="1"/>
  <c r="AF4" i="3" a="1"/>
  <c r="AF4" i="3" s="1"/>
  <c r="AE4" i="3" a="1"/>
  <c r="AE4" i="3" s="1"/>
  <c r="AD4" i="3" a="1"/>
  <c r="AD4" i="3" s="1"/>
  <c r="AC4" i="3" a="1"/>
  <c r="AC4" i="3" s="1"/>
  <c r="AB4" i="3" a="1"/>
  <c r="AB4" i="3" s="1"/>
  <c r="AA4" i="3" a="1"/>
  <c r="AA4" i="3" s="1"/>
  <c r="Z4" i="3" a="1"/>
  <c r="Z4" i="3" s="1"/>
  <c r="Y4" i="3" a="1"/>
  <c r="Y4" i="3" s="1"/>
  <c r="X4" i="3" a="1"/>
  <c r="X4" i="3" s="1"/>
  <c r="W4" i="3" a="1"/>
  <c r="W4" i="3" s="1"/>
  <c r="V4" i="3" a="1"/>
  <c r="V4" i="3" s="1"/>
  <c r="U4" i="3" a="1"/>
  <c r="U4" i="3" s="1"/>
  <c r="T4" i="3" a="1"/>
  <c r="T4" i="3" s="1"/>
  <c r="S4" i="3" a="1"/>
  <c r="S4" i="3" s="1"/>
  <c r="R4" i="3" a="1"/>
  <c r="R4" i="3" s="1"/>
  <c r="Q4" i="3" a="1"/>
  <c r="Q4" i="3" s="1"/>
  <c r="P4" i="3" a="1"/>
  <c r="P4" i="3" s="1"/>
  <c r="O4" i="3" a="1"/>
  <c r="O4" i="3" s="1"/>
  <c r="N9" i="3" a="1"/>
  <c r="N9" i="3" s="1"/>
  <c r="N8" i="3" a="1"/>
  <c r="N8" i="3" s="1"/>
  <c r="N7" i="3" a="1"/>
  <c r="N7" i="3" s="1"/>
  <c r="N6" i="3" a="1"/>
  <c r="N6" i="3" s="1"/>
  <c r="N5" i="3" a="1"/>
  <c r="N5" i="3" s="1"/>
  <c r="N4" i="3" a="1"/>
  <c r="N4" i="3" s="1"/>
  <c r="BY10" i="3" l="1"/>
  <c r="BY4" i="43" s="1"/>
  <c r="BY6" i="43" s="1"/>
  <c r="P10" i="3"/>
  <c r="P4" i="43" s="1"/>
  <c r="P6" i="43" s="1"/>
  <c r="T10" i="3"/>
  <c r="X10" i="3"/>
  <c r="AB10" i="3"/>
  <c r="AF10" i="3"/>
  <c r="AF4" i="43" s="1"/>
  <c r="AF6" i="43" s="1"/>
  <c r="AJ10" i="3"/>
  <c r="AN10" i="3"/>
  <c r="AR10" i="3"/>
  <c r="AV10" i="3"/>
  <c r="AV4" i="43" s="1"/>
  <c r="AV6" i="43" s="1"/>
  <c r="AZ10" i="3"/>
  <c r="AZ4" i="43" s="1"/>
  <c r="AZ6" i="43" s="1"/>
  <c r="BD10" i="3"/>
  <c r="BH10" i="3"/>
  <c r="BL10" i="3"/>
  <c r="BL4" i="43" s="1"/>
  <c r="BL6" i="43" s="1"/>
  <c r="BP10" i="3"/>
  <c r="BX10" i="3"/>
  <c r="CA10" i="3"/>
  <c r="BQ10" i="3"/>
  <c r="BQ4" i="43" s="1"/>
  <c r="BQ6" i="43" s="1"/>
  <c r="V10" i="3"/>
  <c r="AD10" i="3"/>
  <c r="AL10" i="3"/>
  <c r="AT10" i="3"/>
  <c r="BB10" i="3"/>
  <c r="BJ10" i="3"/>
  <c r="BR10" i="3"/>
  <c r="BN10" i="3"/>
  <c r="AH10" i="3"/>
  <c r="N10" i="3"/>
  <c r="K8" i="4"/>
  <c r="R10" i="3"/>
  <c r="R4" i="43" s="1"/>
  <c r="R6" i="43" s="1"/>
  <c r="AX10" i="3"/>
  <c r="BS10" i="3"/>
  <c r="BZ10" i="3"/>
  <c r="BZ4" i="43" s="1"/>
  <c r="BZ6" i="43" s="1"/>
  <c r="Z10" i="3"/>
  <c r="BF10" i="3"/>
  <c r="BT10" i="3"/>
  <c r="AP10" i="3"/>
  <c r="BK10" i="3"/>
  <c r="BV10" i="3"/>
  <c r="W10" i="3"/>
  <c r="AU10" i="3"/>
  <c r="AE10" i="3"/>
  <c r="AE4" i="43" s="1"/>
  <c r="AE6" i="43" s="1"/>
  <c r="BC10" i="3"/>
  <c r="AK10" i="3"/>
  <c r="BI10" i="3"/>
  <c r="BI4" i="43" s="1"/>
  <c r="BI6" i="43" s="1"/>
  <c r="AI10" i="3"/>
  <c r="AI4" i="43" s="1"/>
  <c r="AI6" i="43" s="1"/>
  <c r="BG10" i="3"/>
  <c r="BW10" i="3"/>
  <c r="O10" i="3"/>
  <c r="AM10" i="3"/>
  <c r="U10" i="3"/>
  <c r="AC10" i="3"/>
  <c r="AS10" i="3"/>
  <c r="AS4" i="43" s="1"/>
  <c r="AS6" i="43" s="1"/>
  <c r="BA10" i="3"/>
  <c r="BA4" i="43" s="1"/>
  <c r="BA6" i="43" s="1"/>
  <c r="S10" i="3"/>
  <c r="AA10" i="3"/>
  <c r="AQ10" i="3"/>
  <c r="AY10" i="3"/>
  <c r="BO10" i="3"/>
  <c r="Q10" i="3"/>
  <c r="Y10" i="3"/>
  <c r="AG10" i="3"/>
  <c r="AO10" i="3"/>
  <c r="AW10" i="3"/>
  <c r="BE10" i="3"/>
  <c r="BM10" i="3"/>
  <c r="BM4" i="43" s="1"/>
  <c r="BM6" i="43" s="1"/>
  <c r="BU10" i="3"/>
  <c r="BY4" i="5"/>
  <c r="BI4" i="5"/>
  <c r="P4" i="5"/>
  <c r="G6" i="2"/>
  <c r="E6" i="2"/>
  <c r="G5" i="2"/>
  <c r="E5" i="2"/>
  <c r="G3" i="2"/>
  <c r="E3" i="2"/>
  <c r="AF4" i="5" l="1"/>
  <c r="BQ4" i="5"/>
  <c r="BZ4" i="5"/>
  <c r="F3" i="2"/>
  <c r="F6" i="2"/>
  <c r="F5" i="2"/>
  <c r="AV4" i="5"/>
  <c r="BL4" i="5"/>
  <c r="AE4" i="5"/>
  <c r="AS4" i="5"/>
  <c r="AZ4" i="5"/>
  <c r="R4" i="5"/>
  <c r="AI4" i="5"/>
  <c r="BA4" i="5"/>
  <c r="AW4" i="5"/>
  <c r="AW4" i="43"/>
  <c r="AW6" i="43" s="1"/>
  <c r="AC4" i="5"/>
  <c r="AC4" i="43"/>
  <c r="AC6" i="43" s="1"/>
  <c r="W4" i="5"/>
  <c r="W4" i="43"/>
  <c r="W6" i="43" s="1"/>
  <c r="N4" i="5"/>
  <c r="N4" i="43"/>
  <c r="N6" i="43" s="1"/>
  <c r="BX4" i="5"/>
  <c r="BX4" i="43"/>
  <c r="BX6" i="43" s="1"/>
  <c r="BD4" i="5"/>
  <c r="BD4" i="43"/>
  <c r="BD6" i="43" s="1"/>
  <c r="AN4" i="5"/>
  <c r="AN4" i="43"/>
  <c r="AN6" i="43" s="1"/>
  <c r="X4" i="5"/>
  <c r="X4" i="43"/>
  <c r="X6" i="43" s="1"/>
  <c r="BM4" i="5"/>
  <c r="BU4" i="5"/>
  <c r="BU4" i="43"/>
  <c r="BU6" i="43" s="1"/>
  <c r="AO4" i="5"/>
  <c r="AO4" i="43"/>
  <c r="AO6" i="43" s="1"/>
  <c r="BO4" i="5"/>
  <c r="BO4" i="43"/>
  <c r="BO6" i="43" s="1"/>
  <c r="S4" i="5"/>
  <c r="S4" i="43"/>
  <c r="S6" i="43" s="1"/>
  <c r="U4" i="5"/>
  <c r="U4" i="43"/>
  <c r="U6" i="43" s="1"/>
  <c r="BG4" i="5"/>
  <c r="BG4" i="43"/>
  <c r="BG6" i="43" s="1"/>
  <c r="BC4" i="5"/>
  <c r="BC4" i="43"/>
  <c r="BC6" i="43" s="1"/>
  <c r="BV4" i="5"/>
  <c r="BV4" i="43"/>
  <c r="BV6" i="43" s="1"/>
  <c r="BF4" i="5"/>
  <c r="BF4" i="43"/>
  <c r="BF6" i="43" s="1"/>
  <c r="AX4" i="5"/>
  <c r="AX4" i="43"/>
  <c r="AX6" i="43" s="1"/>
  <c r="AH4" i="5"/>
  <c r="AH4" i="43"/>
  <c r="AH6" i="43" s="1"/>
  <c r="BB4" i="5"/>
  <c r="BB4" i="43"/>
  <c r="BB6" i="43" s="1"/>
  <c r="V4" i="5"/>
  <c r="V4" i="43"/>
  <c r="V6" i="43" s="1"/>
  <c r="BP4" i="5"/>
  <c r="BP4" i="43"/>
  <c r="BP6" i="43" s="1"/>
  <c r="AJ4" i="5"/>
  <c r="AJ4" i="43"/>
  <c r="AJ6" i="43" s="1"/>
  <c r="T4" i="5"/>
  <c r="T4" i="43"/>
  <c r="T6" i="43" s="1"/>
  <c r="Q4" i="5"/>
  <c r="Q4" i="43"/>
  <c r="Q6" i="43" s="1"/>
  <c r="BW4" i="5"/>
  <c r="BW4" i="43"/>
  <c r="BW6" i="43" s="1"/>
  <c r="BT4" i="5"/>
  <c r="BT4" i="43"/>
  <c r="BT6" i="43" s="1"/>
  <c r="AD4" i="5"/>
  <c r="AD4" i="43"/>
  <c r="AD6" i="43" s="1"/>
  <c r="AG4" i="5"/>
  <c r="AG4" i="43"/>
  <c r="AG6" i="43" s="1"/>
  <c r="AY4" i="5"/>
  <c r="AY4" i="43"/>
  <c r="AY6" i="43" s="1"/>
  <c r="AM4" i="5"/>
  <c r="AM4" i="43"/>
  <c r="AM6" i="43" s="1"/>
  <c r="BK4" i="5"/>
  <c r="BK4" i="43"/>
  <c r="BK6" i="43" s="1"/>
  <c r="Z4" i="5"/>
  <c r="Z4" i="43"/>
  <c r="Z6" i="43" s="1"/>
  <c r="BN4" i="5"/>
  <c r="BN4" i="43"/>
  <c r="BN6" i="43" s="1"/>
  <c r="AT4" i="5"/>
  <c r="AT4" i="43"/>
  <c r="AT6" i="43" s="1"/>
  <c r="AA4" i="5"/>
  <c r="AA4" i="43"/>
  <c r="AA6" i="43" s="1"/>
  <c r="AK4" i="5"/>
  <c r="AK4" i="43"/>
  <c r="AK6" i="43" s="1"/>
  <c r="BS4" i="5"/>
  <c r="BS4" i="43"/>
  <c r="BS6" i="43" s="1"/>
  <c r="BJ4" i="5"/>
  <c r="BJ4" i="43"/>
  <c r="BJ6" i="43" s="1"/>
  <c r="BE4" i="5"/>
  <c r="BE4" i="43"/>
  <c r="BE6" i="43" s="1"/>
  <c r="Y4" i="5"/>
  <c r="Y4" i="43"/>
  <c r="Y6" i="43" s="1"/>
  <c r="AQ4" i="5"/>
  <c r="AQ4" i="43"/>
  <c r="AQ6" i="43" s="1"/>
  <c r="O4" i="5"/>
  <c r="O4" i="43"/>
  <c r="O6" i="43" s="1"/>
  <c r="AU4" i="5"/>
  <c r="AU4" i="43"/>
  <c r="AU6" i="43" s="1"/>
  <c r="AP4" i="5"/>
  <c r="AP4" i="43"/>
  <c r="AP6" i="43" s="1"/>
  <c r="BR4" i="5"/>
  <c r="BR4" i="43"/>
  <c r="BR6" i="43" s="1"/>
  <c r="AL4" i="5"/>
  <c r="AL4" i="43"/>
  <c r="AL6" i="43" s="1"/>
  <c r="CA4" i="5"/>
  <c r="CA4" i="43"/>
  <c r="CA6" i="43" s="1"/>
  <c r="BH4" i="5"/>
  <c r="BH4" i="43"/>
  <c r="BH6" i="43" s="1"/>
  <c r="AR4" i="5"/>
  <c r="AR4" i="43"/>
  <c r="AR6" i="43" s="1"/>
  <c r="AB4" i="5"/>
  <c r="AB4" i="43"/>
  <c r="AB6" i="43" s="1"/>
  <c r="G7" i="2"/>
  <c r="E7" i="2"/>
  <c r="P5" i="5"/>
  <c r="P6" i="5" s="1"/>
  <c r="X5" i="5"/>
  <c r="X6" i="5" s="1"/>
  <c r="AJ5" i="5"/>
  <c r="AV5" i="5"/>
  <c r="BP5" i="5"/>
  <c r="R5" i="5"/>
  <c r="V5" i="5"/>
  <c r="Z5" i="5"/>
  <c r="AD5" i="5"/>
  <c r="AH5" i="5"/>
  <c r="AL5" i="5"/>
  <c r="AP5" i="5"/>
  <c r="AT5" i="5"/>
  <c r="AT6" i="5" s="1"/>
  <c r="AX5" i="5"/>
  <c r="BB5" i="5"/>
  <c r="BB6" i="5" s="1"/>
  <c r="BF5" i="5"/>
  <c r="BJ5" i="5"/>
  <c r="BJ6" i="5" s="1"/>
  <c r="BN5" i="5"/>
  <c r="BR5" i="5"/>
  <c r="BV5" i="5"/>
  <c r="BZ5" i="5"/>
  <c r="AB5" i="5"/>
  <c r="AN5" i="5"/>
  <c r="BD5" i="5"/>
  <c r="BT5" i="5"/>
  <c r="BT6" i="5" s="1"/>
  <c r="O5" i="5"/>
  <c r="S5" i="5"/>
  <c r="S6" i="5" s="1"/>
  <c r="W5" i="5"/>
  <c r="W6" i="5" s="1"/>
  <c r="AA5" i="5"/>
  <c r="AE5" i="5"/>
  <c r="AE6" i="5" s="1"/>
  <c r="AI5" i="5"/>
  <c r="AM5" i="5"/>
  <c r="AQ5" i="5"/>
  <c r="AU5" i="5"/>
  <c r="AY5" i="5"/>
  <c r="AY6" i="5" s="1"/>
  <c r="BC5" i="5"/>
  <c r="BG5" i="5"/>
  <c r="BK5" i="5"/>
  <c r="BO5" i="5"/>
  <c r="BS5" i="5"/>
  <c r="BW5" i="5"/>
  <c r="CA5" i="5"/>
  <c r="T5" i="5"/>
  <c r="T6" i="5" s="1"/>
  <c r="AF5" i="5"/>
  <c r="AF6" i="5" s="1"/>
  <c r="AR5" i="5"/>
  <c r="AZ5" i="5"/>
  <c r="BH5" i="5"/>
  <c r="BL5" i="5"/>
  <c r="BX5" i="5"/>
  <c r="Q5" i="5"/>
  <c r="U5" i="5"/>
  <c r="Y5" i="5"/>
  <c r="AC5" i="5"/>
  <c r="AG5" i="5"/>
  <c r="AK5" i="5"/>
  <c r="AO5" i="5"/>
  <c r="AS5" i="5"/>
  <c r="AW5" i="5"/>
  <c r="BA5" i="5"/>
  <c r="BA6" i="5" s="1"/>
  <c r="BE5" i="5"/>
  <c r="BI5" i="5"/>
  <c r="BI6" i="5" s="1"/>
  <c r="BM5" i="5"/>
  <c r="BQ5" i="5"/>
  <c r="BQ6" i="5" s="1"/>
  <c r="BU5" i="5"/>
  <c r="BY5" i="5"/>
  <c r="BY6" i="5" s="1"/>
  <c r="N5" i="5"/>
  <c r="N6" i="5" s="1"/>
  <c r="F8" i="4"/>
  <c r="F12" i="4" s="1"/>
  <c r="E8" i="4"/>
  <c r="E12" i="4" s="1"/>
  <c r="J8" i="4"/>
  <c r="J12" i="4" s="1"/>
  <c r="I8" i="4"/>
  <c r="I12" i="4" s="1"/>
  <c r="G8" i="4"/>
  <c r="G12" i="4" s="1"/>
  <c r="D8" i="4"/>
  <c r="D12" i="4" s="1"/>
  <c r="H8" i="4"/>
  <c r="H12" i="4" s="1"/>
  <c r="K12" i="4"/>
  <c r="AL6" i="5" l="1"/>
  <c r="BL6" i="5"/>
  <c r="BM6" i="5"/>
  <c r="AW6" i="5"/>
  <c r="AZ6" i="5"/>
  <c r="F7" i="2"/>
  <c r="AV6" i="5"/>
  <c r="AN6" i="5"/>
  <c r="BX6" i="5"/>
  <c r="BZ6" i="5"/>
  <c r="AS6" i="5"/>
  <c r="AJ6" i="5"/>
  <c r="V6" i="5"/>
  <c r="BU6" i="5"/>
  <c r="Y6" i="5"/>
  <c r="BC6" i="5"/>
  <c r="AM6" i="5"/>
  <c r="BF6" i="5"/>
  <c r="AP6" i="5"/>
  <c r="Z6" i="5"/>
  <c r="AK6" i="5"/>
  <c r="U6" i="5"/>
  <c r="BH6" i="5"/>
  <c r="BO6" i="5"/>
  <c r="AG6" i="5"/>
  <c r="Q6" i="5"/>
  <c r="O6" i="5"/>
  <c r="AB6" i="5"/>
  <c r="AH6" i="5"/>
  <c r="R6" i="5"/>
  <c r="AC6" i="5"/>
  <c r="BD6" i="5"/>
  <c r="AI6" i="5"/>
  <c r="BP6" i="5"/>
  <c r="CA6" i="5"/>
  <c r="BK6" i="5"/>
  <c r="AR6" i="5"/>
  <c r="BW6" i="5"/>
  <c r="BG6" i="5"/>
  <c r="AQ6" i="5"/>
  <c r="AA6" i="5"/>
  <c r="BR6" i="5"/>
  <c r="BE6" i="5"/>
  <c r="AO6" i="5"/>
  <c r="BS6" i="5"/>
  <c r="BV6" i="5"/>
  <c r="AU6" i="5"/>
  <c r="BN6" i="5"/>
  <c r="AX6" i="5"/>
  <c r="AD6" i="5"/>
</calcChain>
</file>

<file path=xl/sharedStrings.xml><?xml version="1.0" encoding="utf-8"?>
<sst xmlns="http://schemas.openxmlformats.org/spreadsheetml/2006/main" count="137135" uniqueCount="9742">
  <si>
    <t>Id Agente</t>
  </si>
  <si>
    <t>Nemo</t>
  </si>
  <si>
    <t>AGENTE DESCRIPCION</t>
  </si>
  <si>
    <t>Tipo de Agente</t>
  </si>
  <si>
    <t>MINEPVYZ</t>
  </si>
  <si>
    <t>JUAN MINETTI PTA.PUESTO VIEJO</t>
  </si>
  <si>
    <t>Gran Usuario Mayor (GUMA)</t>
  </si>
  <si>
    <t>LOMAEAKZ</t>
  </si>
  <si>
    <t>LOMA NEGRA - PTA CATAMARCA</t>
  </si>
  <si>
    <t>ACINVCSZ</t>
  </si>
  <si>
    <t>ACINDAR PTA. V. CONSTITUCION</t>
  </si>
  <si>
    <t>SIDESN1A</t>
  </si>
  <si>
    <t>SIDERAR PTA. IND. SAN NICOLAS</t>
  </si>
  <si>
    <t>Autogenerador</t>
  </si>
  <si>
    <t>AYSACBCY</t>
  </si>
  <si>
    <t>AYSA - Est Elevadora Caballito</t>
  </si>
  <si>
    <t>AYSALACY</t>
  </si>
  <si>
    <t>AYSA - Est Elevadora Lanus</t>
  </si>
  <si>
    <t>YPF-VZMZ</t>
  </si>
  <si>
    <t>YPF S.A-YAC.VIZCACHER.EX ASTRA</t>
  </si>
  <si>
    <t>CNEGOL3Y</t>
  </si>
  <si>
    <t>CERRO NEGRO P.I. OLAVARRIA</t>
  </si>
  <si>
    <t>MINEYOXY</t>
  </si>
  <si>
    <t>J. MINETTI YOCSINA EX-CORCYOXY</t>
  </si>
  <si>
    <t>COTESEGY</t>
  </si>
  <si>
    <t>COTEMINAS SA EX-GRAFA S.ESTERO</t>
  </si>
  <si>
    <t>BUNGSJSY</t>
  </si>
  <si>
    <t>BUNGE ARGENTINA PTA.S.JERONIMO</t>
  </si>
  <si>
    <t>MASICOEY</t>
  </si>
  <si>
    <t>MASISA ENTRE RIOS</t>
  </si>
  <si>
    <t>PILKMUOY</t>
  </si>
  <si>
    <t>PILKINGTON AUTOM.(EX LUCISLOY)</t>
  </si>
  <si>
    <t>SIPAROSY</t>
  </si>
  <si>
    <t>SIPAR PTA. PEREZ</t>
  </si>
  <si>
    <t>TERMSMSY</t>
  </si>
  <si>
    <t>TERMINAL 6</t>
  </si>
  <si>
    <t>VASASCCY</t>
  </si>
  <si>
    <t>VIDRIERIA ARGENTINA</t>
  </si>
  <si>
    <t>YPF-66MZ</t>
  </si>
  <si>
    <t>YPF YACIM. MENDOZA 66 KV</t>
  </si>
  <si>
    <t>YPF-33MZ</t>
  </si>
  <si>
    <t>YPF YACIM. MENDOZA 33 KV</t>
  </si>
  <si>
    <t>YPF-13MZ</t>
  </si>
  <si>
    <t>YPF REFINERIA L. DE CUYO</t>
  </si>
  <si>
    <t>SIDEENIY</t>
  </si>
  <si>
    <t>SIDERAR PTA. IND. ENSENADA</t>
  </si>
  <si>
    <t>SADEESSY</t>
  </si>
  <si>
    <t>SADESA ESPERANZA (EX-MEINERS)</t>
  </si>
  <si>
    <t>ACINTBOY</t>
  </si>
  <si>
    <t>ACINDAR PTA. TABLADA</t>
  </si>
  <si>
    <t>LGASPIOY</t>
  </si>
  <si>
    <t>GRUPO LINDE ARG. S.A. (EX AGA)</t>
  </si>
  <si>
    <t>AYSAMBCY</t>
  </si>
  <si>
    <t>AYSA - Planta Manuel Belgrano</t>
  </si>
  <si>
    <t>AYSABOCY</t>
  </si>
  <si>
    <t>AYSA - Planta Boca-Barracas</t>
  </si>
  <si>
    <t>AYSACTCY</t>
  </si>
  <si>
    <t>AYSA - Est Elevadora Centro</t>
  </si>
  <si>
    <t>AYSAVDCY</t>
  </si>
  <si>
    <t>AYSA - Est Elevadora V.Devoto</t>
  </si>
  <si>
    <t>AYSAFLCY</t>
  </si>
  <si>
    <t>AYSA - Est Elevadora Floresta</t>
  </si>
  <si>
    <t>AYSALMOY</t>
  </si>
  <si>
    <t>AYSA - Est Elevadora Matanza</t>
  </si>
  <si>
    <t>AYSAPACY</t>
  </si>
  <si>
    <t>AYSA - Est Elevadora Paitovi</t>
  </si>
  <si>
    <t>AYSASAOY</t>
  </si>
  <si>
    <t>AYSA - Est Elevadora Saavedra</t>
  </si>
  <si>
    <t>AYSASMOY</t>
  </si>
  <si>
    <t>AYSA - Planta San Martin</t>
  </si>
  <si>
    <t>AYSAVAOY</t>
  </si>
  <si>
    <t>AYSA - Est Elevadora V.Adelina</t>
  </si>
  <si>
    <t>METALSOY</t>
  </si>
  <si>
    <t>METALSA(EL TALAR)EX DANAPAOY</t>
  </si>
  <si>
    <t>LDC-GLSY</t>
  </si>
  <si>
    <t>LDC ARGENTINA SA EX(L.DREYFUS)</t>
  </si>
  <si>
    <t>SPICPNOY</t>
  </si>
  <si>
    <t>SPICER EJES EX-EATON</t>
  </si>
  <si>
    <t>SEMINOSA</t>
  </si>
  <si>
    <t>MOLINO JUAN SEMINO SA</t>
  </si>
  <si>
    <t>SADELZCY</t>
  </si>
  <si>
    <t>SADESA LOMAS DE ZA EX-MEINERS</t>
  </si>
  <si>
    <t>SIDEFVCY</t>
  </si>
  <si>
    <t>SIDERAR PTA. FLORENCIO VARELA</t>
  </si>
  <si>
    <t>LEDESMYA</t>
  </si>
  <si>
    <t>LEDESMA SAAI</t>
  </si>
  <si>
    <t>AYSAWICY</t>
  </si>
  <si>
    <t>AYSA - Est Elevadora Wilde</t>
  </si>
  <si>
    <t>AKZOGAOY</t>
  </si>
  <si>
    <t>AKZO NOBEL ARG.-EX ALBA</t>
  </si>
  <si>
    <t>AVEXLLCY</t>
  </si>
  <si>
    <t>PIRENEOY</t>
  </si>
  <si>
    <t>PIRELLI NEUMATICOS SAIC</t>
  </si>
  <si>
    <t>LARTLRFY</t>
  </si>
  <si>
    <t>LARTEX SRL (EX RITEX SA)</t>
  </si>
  <si>
    <t>SIDEHAON</t>
  </si>
  <si>
    <t>SIDERAR SAIC HAEDO P.REVESTIDO</t>
  </si>
  <si>
    <t>Gran Usuario Menor (GUME)</t>
  </si>
  <si>
    <t>PTUCTUTZ</t>
  </si>
  <si>
    <t>PAPELERA TUCUMAN</t>
  </si>
  <si>
    <t>UPEL02OY</t>
  </si>
  <si>
    <t>UNIONPEL SA PTA.2 EX-PTUC03OY</t>
  </si>
  <si>
    <t>UPEL01OY</t>
  </si>
  <si>
    <t>UNIONPEL SA PTA.1 EX-PTUC02OY</t>
  </si>
  <si>
    <t>ANDIGPOY</t>
  </si>
  <si>
    <t>ANDINA EMPAQUES ARG.S.A.</t>
  </si>
  <si>
    <t>COLOLRFY</t>
  </si>
  <si>
    <t>COLORTEX SA</t>
  </si>
  <si>
    <t>CARAHAOY</t>
  </si>
  <si>
    <t>CARRARO ARG EX- AGCO EX-DEUTZ</t>
  </si>
  <si>
    <t>SEALQICY</t>
  </si>
  <si>
    <t>SEALED AIR EX CRYOVAC EX GRACE</t>
  </si>
  <si>
    <t>HILALRFY</t>
  </si>
  <si>
    <t>HILADO SA</t>
  </si>
  <si>
    <t>MCANPCCY</t>
  </si>
  <si>
    <t>MOL.CAÑUELAS -PTA.CAÑUELAS</t>
  </si>
  <si>
    <t>SOTYMAOY</t>
  </si>
  <si>
    <t>SOTYL SA</t>
  </si>
  <si>
    <t>VALOCA1Y</t>
  </si>
  <si>
    <t>VALOT SA</t>
  </si>
  <si>
    <t>COCAPOCY</t>
  </si>
  <si>
    <t>COCA COLA FEMSA POMPEYA</t>
  </si>
  <si>
    <t>AKAPZEON</t>
  </si>
  <si>
    <t>AKAPOL S.A. - ZELAYA</t>
  </si>
  <si>
    <t>JBS-SASY</t>
  </si>
  <si>
    <t>YPF-LPIY</t>
  </si>
  <si>
    <t>YPF PETROQUIM. LA PLATA S.A.</t>
  </si>
  <si>
    <t>ULEVTOOY</t>
  </si>
  <si>
    <t>UNILEVER ARG. PTA. TORTUGUITAS</t>
  </si>
  <si>
    <t>PTORDTOY</t>
  </si>
  <si>
    <t>PAPELERA DON TORCUATO S.A.</t>
  </si>
  <si>
    <t>PBERBECY</t>
  </si>
  <si>
    <t>PAPELERA BERAZATEGUI S.A.</t>
  </si>
  <si>
    <t>SKFABEOY</t>
  </si>
  <si>
    <t>SKF ARGENTINA S.A.</t>
  </si>
  <si>
    <t>AR3MHUON</t>
  </si>
  <si>
    <t>FIBRCION</t>
  </si>
  <si>
    <t>FIBRALTEX SA</t>
  </si>
  <si>
    <t>TAVEX-TZ</t>
  </si>
  <si>
    <t>ALTOAPOY</t>
  </si>
  <si>
    <t>ALTO PALERMO SA(EX-APSA y SHO)</t>
  </si>
  <si>
    <t>ARCOMITY</t>
  </si>
  <si>
    <t>ARCOR SA DIV. MISKY</t>
  </si>
  <si>
    <t>AGEABACY</t>
  </si>
  <si>
    <t>ARTE GRAFICO EDIT. ARG. SA</t>
  </si>
  <si>
    <t>QUILQICY</t>
  </si>
  <si>
    <t>CERVECERIA Y MALTERIA QUILMES</t>
  </si>
  <si>
    <t>CLOXMEOY</t>
  </si>
  <si>
    <t>CLOROX ARG PTA ALDO BONZI SJUS</t>
  </si>
  <si>
    <t>MCANAMXY</t>
  </si>
  <si>
    <t>MOL.CAÑUELAS (EX ADELIA MARIA)</t>
  </si>
  <si>
    <t>MFLOFLXY</t>
  </si>
  <si>
    <t>MOLINOS FLORENCIA SA</t>
  </si>
  <si>
    <t>BUNGCA1Z</t>
  </si>
  <si>
    <t>BUNGE CAMPANA EX PASA</t>
  </si>
  <si>
    <t>PBBPBB2Z</t>
  </si>
  <si>
    <t>CENCPBCN</t>
  </si>
  <si>
    <t>CENCOSUD SA SHOPPING P. BROWN</t>
  </si>
  <si>
    <t>HILAMCWY</t>
  </si>
  <si>
    <t>HILADO SA -TEXT. NORESTE MC</t>
  </si>
  <si>
    <t>ALTEPNDN</t>
  </si>
  <si>
    <t>ALTEC SAN LUIS SA</t>
  </si>
  <si>
    <t>PEUGPAOY</t>
  </si>
  <si>
    <t>PEUGEOT PALOMAR EX SEVEL</t>
  </si>
  <si>
    <t>M-BENZOY</t>
  </si>
  <si>
    <t>MERCEDES-BENZ ARG.- EX DAIMLER</t>
  </si>
  <si>
    <t>MASTHNOY</t>
  </si>
  <si>
    <t>MASTELLONE (GRAL.RODRIGUEZ)</t>
  </si>
  <si>
    <t>GENSENIY</t>
  </si>
  <si>
    <t>GASES DE ENSENADA</t>
  </si>
  <si>
    <t>CARGBB2Z</t>
  </si>
  <si>
    <t>CARGILL PTA BAHIA BLANCA</t>
  </si>
  <si>
    <t>MARFVMDY</t>
  </si>
  <si>
    <t>MARFRIG ARGENT. SA EX QUICVMDY</t>
  </si>
  <si>
    <t>MCANPI2Y</t>
  </si>
  <si>
    <t>MOLINOS CAÑUELAS PTA PIGUE</t>
  </si>
  <si>
    <t>PRYSENCY</t>
  </si>
  <si>
    <t>PRYSMIAN ENER.CABLES EX-PIRECA</t>
  </si>
  <si>
    <t>AEEZECCY</t>
  </si>
  <si>
    <t>AEROP ARG 2000 EX FAA EZEIZA</t>
  </si>
  <si>
    <t>NFROCFCN</t>
  </si>
  <si>
    <t>NUEVAS FRONTERAS S.A.</t>
  </si>
  <si>
    <t>FARGGPON</t>
  </si>
  <si>
    <t>FARGMOON</t>
  </si>
  <si>
    <t>FARGO S.A.-MORON</t>
  </si>
  <si>
    <t>DELTGRON</t>
  </si>
  <si>
    <t>DELTACAR EX GUERRA JUAN ANGEL</t>
  </si>
  <si>
    <t>MASAMEOY</t>
  </si>
  <si>
    <t>MASSALIN PARTICULARES MERLO</t>
  </si>
  <si>
    <t>DANOLOCY</t>
  </si>
  <si>
    <t>DANONE S.A.-EX LACT.LONGCHAMPS</t>
  </si>
  <si>
    <t>PRGAPIOY</t>
  </si>
  <si>
    <t>PROCTER &amp; GAMBLE ARGENTINA</t>
  </si>
  <si>
    <t>PRGAMEDY</t>
  </si>
  <si>
    <t>PROCTER Y GAMBLE EX TOPSMEDY</t>
  </si>
  <si>
    <t>SIDUPION</t>
  </si>
  <si>
    <t>SIDUS S.A.</t>
  </si>
  <si>
    <t>MTASJU1N</t>
  </si>
  <si>
    <t>MOLINOS TASSARA S.A.</t>
  </si>
  <si>
    <t>REGRQICN</t>
  </si>
  <si>
    <t>REFINERIA DE GRASAS SUDAMER.</t>
  </si>
  <si>
    <t>GALPCFCY</t>
  </si>
  <si>
    <t>GALERIAS PACIFICO S.A.</t>
  </si>
  <si>
    <t>DNISCOXY</t>
  </si>
  <si>
    <t>DANISCO ARG. - EX GENENCOR</t>
  </si>
  <si>
    <t>COTO CICSA POMPEYA ROCA 1345</t>
  </si>
  <si>
    <t>COTO CICSA SPINETTO ALSIN 2400</t>
  </si>
  <si>
    <t>COTO CICSA AVELLANEDA</t>
  </si>
  <si>
    <t>TETRLRFY</t>
  </si>
  <si>
    <t>TETRA-PAK S.A.</t>
  </si>
  <si>
    <t>QUILPECY</t>
  </si>
  <si>
    <t>CERV. QUILMES (EX-BAESA ENV)</t>
  </si>
  <si>
    <t>TECOINTY</t>
  </si>
  <si>
    <t>TECOTEX SACIFI Y A GUMA</t>
  </si>
  <si>
    <t>POLILSON</t>
  </si>
  <si>
    <t>POLINOA JOSE LEON SUAREZ</t>
  </si>
  <si>
    <t>BIOSCFCN</t>
  </si>
  <si>
    <t>REXABUCY</t>
  </si>
  <si>
    <t>REXAM ARGENTINA S.A. EX-LATASA</t>
  </si>
  <si>
    <t>CELULI1Y</t>
  </si>
  <si>
    <t>CELULOSA CAMPANA-PTA. LIMA</t>
  </si>
  <si>
    <t>SEINRACY</t>
  </si>
  <si>
    <t>SEIN Y CIA.-PTA.RANELAGH</t>
  </si>
  <si>
    <t>MALUMBKZ</t>
  </si>
  <si>
    <t>MINERA ALUMBRERA LTDA.</t>
  </si>
  <si>
    <t>FONSLACN</t>
  </si>
  <si>
    <t>CURTIEMBRES FONSECA LANUS</t>
  </si>
  <si>
    <t>TIPOCOWY</t>
  </si>
  <si>
    <t>TIPOITI SA</t>
  </si>
  <si>
    <t>NIDESMSY</t>
  </si>
  <si>
    <t>NIDERA Pta. Pto.Gral. S.Martin</t>
  </si>
  <si>
    <t>INDUPV2Z</t>
  </si>
  <si>
    <t>INDUPA Pta. PVC</t>
  </si>
  <si>
    <t>INDUCV2Z</t>
  </si>
  <si>
    <t>INDUPA PTA. CVM</t>
  </si>
  <si>
    <t>MONDVIOY</t>
  </si>
  <si>
    <t>MONDELEZ ARGENTINA</t>
  </si>
  <si>
    <t>COLGPNDN</t>
  </si>
  <si>
    <t>COLG.PALMOLIVE P.IND.NORTE-SL.</t>
  </si>
  <si>
    <t>CENCVAON</t>
  </si>
  <si>
    <t>PLASTIDN</t>
  </si>
  <si>
    <t>PLASTAR S.LUIS TILISARAO-S.L.</t>
  </si>
  <si>
    <t>MAKRMUON</t>
  </si>
  <si>
    <t>SUP.MAYOR.MAKRO - MUNRO</t>
  </si>
  <si>
    <t>LIBEREHZ</t>
  </si>
  <si>
    <t>LIBERTAD S.A.- Chaco</t>
  </si>
  <si>
    <t>LIBESEGY</t>
  </si>
  <si>
    <t>LIBERTAD S.A.- S Estero</t>
  </si>
  <si>
    <t>MRPLSCSY</t>
  </si>
  <si>
    <t>MOLINOS RIO PLATA - STA CLARA</t>
  </si>
  <si>
    <t>CSLOSJJY</t>
  </si>
  <si>
    <t>CERAM.S.LORENZO S.JUAN EX SCOP</t>
  </si>
  <si>
    <t>AYSAQICY</t>
  </si>
  <si>
    <t>AYSA - Pta Elevadora Quilmes</t>
  </si>
  <si>
    <t>QUILGCMY</t>
  </si>
  <si>
    <t>QUILMES EX CUYOyNORTE-MENDOZA</t>
  </si>
  <si>
    <t>AIRLSN1Y</t>
  </si>
  <si>
    <t>AIR LIQUIDE - P3 SIDERAR</t>
  </si>
  <si>
    <t>YPF-PHQA</t>
  </si>
  <si>
    <t>YPF YAC P.HERNANDEZ AUTOG</t>
  </si>
  <si>
    <t>YPFMLFON</t>
  </si>
  <si>
    <t>YPF - TERM LA MANTANZA</t>
  </si>
  <si>
    <t>INESMCCN</t>
  </si>
  <si>
    <t>INESA CENTENERA SA</t>
  </si>
  <si>
    <t>MERADSCN</t>
  </si>
  <si>
    <t>MERANOL</t>
  </si>
  <si>
    <t>CENCOSUD S.A. HIP.MORON</t>
  </si>
  <si>
    <t>APSAAVCY</t>
  </si>
  <si>
    <t>ALTO AVELLANED SHOP EXDUMSAVCY</t>
  </si>
  <si>
    <t>SMURBECY</t>
  </si>
  <si>
    <t>SMURFIT KAPPA DE ARG. - BERNAL</t>
  </si>
  <si>
    <t>KIMBBECY</t>
  </si>
  <si>
    <t>ALMOMUON</t>
  </si>
  <si>
    <t>ALIMENTOS MODERNOS(MUNRO)</t>
  </si>
  <si>
    <t>GLAXVION</t>
  </si>
  <si>
    <t>GLAXOSMITHKLINE ARGENTINA SA</t>
  </si>
  <si>
    <t>ATANR3XY</t>
  </si>
  <si>
    <t>ATANOR- Planta Rio III (Cba.)</t>
  </si>
  <si>
    <t>QUILZA1Y</t>
  </si>
  <si>
    <t>CERV. QUILMES - Zarate</t>
  </si>
  <si>
    <t>DAKAZA1Z</t>
  </si>
  <si>
    <t>DAK AMERICAS ARG.- EX EACHZA1Z</t>
  </si>
  <si>
    <t>CEMAOL3Z</t>
  </si>
  <si>
    <t>CEMENTOS AVELLANEDA-Olavarria</t>
  </si>
  <si>
    <t>AMCOPIOY</t>
  </si>
  <si>
    <t>AMCOR PET PACK.ARG.(LUBEPIOY)</t>
  </si>
  <si>
    <t>PQR3ALXZ</t>
  </si>
  <si>
    <t>PETROQUIMICA RIO III-Cordoba</t>
  </si>
  <si>
    <t>ILVAPIOY</t>
  </si>
  <si>
    <t>ILVA S.A. - Pilar (Bs. As)</t>
  </si>
  <si>
    <t>TOAULLQY</t>
  </si>
  <si>
    <t>TOTAL AUSTRAL-Yac. San Roque</t>
  </si>
  <si>
    <t>INDRPIOY</t>
  </si>
  <si>
    <t>INDURA ARGENTINA - Garin</t>
  </si>
  <si>
    <t>NIDEJU1A</t>
  </si>
  <si>
    <t>NIDERA SAFORCADA-Junin</t>
  </si>
  <si>
    <t>QUILCOWY</t>
  </si>
  <si>
    <t>QUILMES EX CERV DEL R. PARANA</t>
  </si>
  <si>
    <t>ALPOLPON</t>
  </si>
  <si>
    <t>ALTOS DE LOS POLVORINES</t>
  </si>
  <si>
    <t>FIRELLCY</t>
  </si>
  <si>
    <t>BRIDGESTONE FIRESTON-LLAVALLOL</t>
  </si>
  <si>
    <t>COTOLACY</t>
  </si>
  <si>
    <t>COTO S.A. - Lanus</t>
  </si>
  <si>
    <t>COTOGCOY</t>
  </si>
  <si>
    <t>COTO CICSA-Gonz. Catan</t>
  </si>
  <si>
    <t>PGIAPIOY</t>
  </si>
  <si>
    <t>PGI ARGENTINA S.A. EX DOMINION</t>
  </si>
  <si>
    <t>EMALGOWN</t>
  </si>
  <si>
    <t>EMILIO ALAL(GOYA-CORRIENTES)</t>
  </si>
  <si>
    <t>CAAUPION</t>
  </si>
  <si>
    <t>CAMPO AUSTRAL SA(PILAR-B.AIRES</t>
  </si>
  <si>
    <t>FARGTAON</t>
  </si>
  <si>
    <t>FARGO PTA.BERTRAND(EL TALAR-GP</t>
  </si>
  <si>
    <t>BGALGPCN</t>
  </si>
  <si>
    <t>BCO.DE GALICIA - PERON 407</t>
  </si>
  <si>
    <t>TEBARMCN</t>
  </si>
  <si>
    <t>TEBA SA(AV.R.MEJIA 1680-C.F.)</t>
  </si>
  <si>
    <t>TIULPOJN</t>
  </si>
  <si>
    <t>TINTORERIA ULLUM(POCITO-S.JUAN</t>
  </si>
  <si>
    <t>SIDECACY</t>
  </si>
  <si>
    <t>SIDERAR CANNING EX-COMECACY</t>
  </si>
  <si>
    <t>ECODTUMY</t>
  </si>
  <si>
    <t>ECO DE LOS ANDES -ex QUILTUMY</t>
  </si>
  <si>
    <t>COTNSMON</t>
  </si>
  <si>
    <t>COTNYL S.A.</t>
  </si>
  <si>
    <t>FLPOMUCN</t>
  </si>
  <si>
    <t>FRIGORIFICO LA POMPEYA S.A.C.I</t>
  </si>
  <si>
    <t>FIRSPECN</t>
  </si>
  <si>
    <t>FIRST DATA CONO SUR S.R.L.</t>
  </si>
  <si>
    <t>CEMAGIDY</t>
  </si>
  <si>
    <t>CEMENTOS AVELLANEDA San Luis</t>
  </si>
  <si>
    <t>AIRLVCSY</t>
  </si>
  <si>
    <t>AIR LIQUIDE - V.Constitucion</t>
  </si>
  <si>
    <t>AIRLBB2Z</t>
  </si>
  <si>
    <t>AIR LIQUIDE - Pta.Bahia Blanca</t>
  </si>
  <si>
    <t>AGEATACY</t>
  </si>
  <si>
    <t>ARTE GRAFICA EDIT.Pta.Tacuari</t>
  </si>
  <si>
    <t>APSAPAOY</t>
  </si>
  <si>
    <t>PASEO ALCORTA EX NEW SHOPPING</t>
  </si>
  <si>
    <t>BSAN25CN</t>
  </si>
  <si>
    <t>CARBCA1N</t>
  </si>
  <si>
    <t>CARBOCLOR SA</t>
  </si>
  <si>
    <t>UNITFOPN</t>
  </si>
  <si>
    <t>UNITAN SAICA</t>
  </si>
  <si>
    <t>UNIOSMON</t>
  </si>
  <si>
    <t>UNIONBAT S.A.</t>
  </si>
  <si>
    <t>MASTLNOY</t>
  </si>
  <si>
    <t>MASTELLONE -Pta. Los Naranjos</t>
  </si>
  <si>
    <t>MINESJJN</t>
  </si>
  <si>
    <t>MINERA TEA S.A.M.I.C.A. Y F.</t>
  </si>
  <si>
    <t>CATALHON</t>
  </si>
  <si>
    <t>CATALENT ARGENTINA S.A.I.C.</t>
  </si>
  <si>
    <t>APSABUCY</t>
  </si>
  <si>
    <t>ALTO PALERMO S.A. P.BULLRICH</t>
  </si>
  <si>
    <t>ATANSN1Y</t>
  </si>
  <si>
    <t>ATANOR Pta. San Nicolas</t>
  </si>
  <si>
    <t>MINECAMY</t>
  </si>
  <si>
    <t>J.MINETTI CAPDEVILLE EX-CORCCA</t>
  </si>
  <si>
    <t>APSAABCY</t>
  </si>
  <si>
    <t>ALTO PALERMO S.A. Sh. Abasto</t>
  </si>
  <si>
    <t>PRAXCA1Z</t>
  </si>
  <si>
    <t>PRAXAIR ARG. SRL PTA. CAMPANA</t>
  </si>
  <si>
    <t>CIAISMAN</t>
  </si>
  <si>
    <t>CIA. IND. CERVECERA SA-SALTA</t>
  </si>
  <si>
    <t>YPF-MACN</t>
  </si>
  <si>
    <t>YPF - MORSE AVELLANEDA S/N</t>
  </si>
  <si>
    <t>MINECA1Z</t>
  </si>
  <si>
    <t>J.MINETTI CAMPANA EX-CORCCA1Z</t>
  </si>
  <si>
    <t>INTETO2Z</t>
  </si>
  <si>
    <t>INTERPACK S.A Papel. del Sur</t>
  </si>
  <si>
    <t>PROFBB2Z</t>
  </si>
  <si>
    <t>PROFERTIL S.A.- Pta. B.Blanca</t>
  </si>
  <si>
    <t>DOSAGAON</t>
  </si>
  <si>
    <t>DOSAM S.R.L. (CTRO.IND.GARIN)</t>
  </si>
  <si>
    <t>SANOCIRN</t>
  </si>
  <si>
    <t>Sanovo Greenp(RUTA 151 KM.0.5)</t>
  </si>
  <si>
    <t>LIBERBXY</t>
  </si>
  <si>
    <t>LIBERTAD S.A.-Rodr. del Busto</t>
  </si>
  <si>
    <t>LIBEJRXY</t>
  </si>
  <si>
    <t>LIBERTAD S.A.- JACINTO RIOS</t>
  </si>
  <si>
    <t>APARZA1Y</t>
  </si>
  <si>
    <t>ALTO PARANA - EX-FAPLAC S.A.</t>
  </si>
  <si>
    <t>MINEMAXY</t>
  </si>
  <si>
    <t>J. MINETTI SA - Pta. MALAGUEÑO</t>
  </si>
  <si>
    <t>LIBESJJY</t>
  </si>
  <si>
    <t>LIBERTAD S.A. - San Juan</t>
  </si>
  <si>
    <t>PAPPSP1Z</t>
  </si>
  <si>
    <t>PAPEL PRENSA SA San Pedro</t>
  </si>
  <si>
    <t>PAGUPIOY</t>
  </si>
  <si>
    <t>PRODUCTOS DE AGUA SA Pilar</t>
  </si>
  <si>
    <t>YPF-PHQZ</t>
  </si>
  <si>
    <t>YPF YAC.PUESTO HERNANDEZ</t>
  </si>
  <si>
    <t>VALVGAON</t>
  </si>
  <si>
    <t>VALVULAS PREC. DE ARG. S.A.C.I</t>
  </si>
  <si>
    <t>PRODLBGN</t>
  </si>
  <si>
    <t>PRODUNOA S.A.</t>
  </si>
  <si>
    <t>COMPSJJN</t>
  </si>
  <si>
    <t>CIA. MIN. DEL PACIF. - JACHAL</t>
  </si>
  <si>
    <t>SAIMITON</t>
  </si>
  <si>
    <t>SA IMP EXP PATAG - 1 ITUZAINGO</t>
  </si>
  <si>
    <t>TYARSLDN</t>
  </si>
  <si>
    <t>TYROLIT ARGENTINA - SAN LUIS</t>
  </si>
  <si>
    <t>SDERCA1Z</t>
  </si>
  <si>
    <t>SIDERCA S.A. - Pta. Campana</t>
  </si>
  <si>
    <t>LOMASJJZ</t>
  </si>
  <si>
    <t>LOMA NEGRA S.A.- Pta. San Juan</t>
  </si>
  <si>
    <t>COTO CICSA - Est. Abasto</t>
  </si>
  <si>
    <t>COTO CICSA - Est. Segurola</t>
  </si>
  <si>
    <t>MEGABB2Z</t>
  </si>
  <si>
    <t>CIA. MEGA SA - Pta. B. Blanca</t>
  </si>
  <si>
    <t>MEGALLQY</t>
  </si>
  <si>
    <t>CIA. MEGA SA - Pta. L. Lata</t>
  </si>
  <si>
    <t>FALAMAON</t>
  </si>
  <si>
    <t>CHEVMAQN</t>
  </si>
  <si>
    <t>PERIPAEY</t>
  </si>
  <si>
    <t>PAPELERA E.RIOS PTA.PARANA</t>
  </si>
  <si>
    <t>CHEVRNRZ</t>
  </si>
  <si>
    <t>INCALA1N</t>
  </si>
  <si>
    <t>SUP.NORTE - LAV.1851-ZARATE</t>
  </si>
  <si>
    <t>CARGSMSY</t>
  </si>
  <si>
    <t>CARGILL S.A. - L.G.S. Martin</t>
  </si>
  <si>
    <t>TANOBOSY</t>
  </si>
  <si>
    <t>TANONI S.A. - Planta BOMBAL</t>
  </si>
  <si>
    <t>COTOEECY</t>
  </si>
  <si>
    <t>COTO CICSA - Est. Echeverria</t>
  </si>
  <si>
    <t>BIOSBOCN</t>
  </si>
  <si>
    <t>BIO SIDUS S.A. - PLANTA BERNAL</t>
  </si>
  <si>
    <t>VICESLSY</t>
  </si>
  <si>
    <t>VICENTIN S.A. - San Lorenzo SF</t>
  </si>
  <si>
    <t>BACTPNOY</t>
  </si>
  <si>
    <t>BS.AS. CONTAINER SERV.- PNuevo</t>
  </si>
  <si>
    <t>KORDBECY</t>
  </si>
  <si>
    <t>KORDSA ARG. S.A. (EX DUPONT)</t>
  </si>
  <si>
    <t>LIBEGCMY</t>
  </si>
  <si>
    <t>LIBERTAD S.A. - Hip. Mendoza</t>
  </si>
  <si>
    <t>TRLPPNCY</t>
  </si>
  <si>
    <t>TERM.RIO DE LA PLATA SA-P.Nvo.</t>
  </si>
  <si>
    <t>PSAMPIOY</t>
  </si>
  <si>
    <t>PAPELERA SAMSENG S.A. - Pilar</t>
  </si>
  <si>
    <t>SAFAGCOY</t>
  </si>
  <si>
    <t>SAF ARGENTINA S.A. - G. Catán</t>
  </si>
  <si>
    <t>PLASHUON</t>
  </si>
  <si>
    <t>PLASTAR BS.AS.-HURLINGHAM</t>
  </si>
  <si>
    <t>FGHSRUJN</t>
  </si>
  <si>
    <t>FGH S.A. - HORNO CIM</t>
  </si>
  <si>
    <t>JUGOPRRN</t>
  </si>
  <si>
    <t>JUGOS SA.- PTA. PROC. DE JUGOS</t>
  </si>
  <si>
    <t>MONTPOJN</t>
  </si>
  <si>
    <t>MONTE VERDE S.A.</t>
  </si>
  <si>
    <t>TRESLTRN</t>
  </si>
  <si>
    <t>TRES ASES S.A. - CIPOLLETTI</t>
  </si>
  <si>
    <t>WAL MART EX AUCHAN -SARANDI</t>
  </si>
  <si>
    <t>WAL MART EX AUCHAN -TABLADA</t>
  </si>
  <si>
    <t>INCL33EN</t>
  </si>
  <si>
    <t>SUP.NORTE - LOCAL 33</t>
  </si>
  <si>
    <t>ASOCCA1N</t>
  </si>
  <si>
    <t>ASOC.COOP.ARG. - CAMPANA</t>
  </si>
  <si>
    <t>AMPATOON</t>
  </si>
  <si>
    <t>AMPACET SOUTH AMERICA S.R.L.</t>
  </si>
  <si>
    <t>LIBESAAY</t>
  </si>
  <si>
    <t>LIBERTAD S.A. - Hip. Salta</t>
  </si>
  <si>
    <t>APARSMSY</t>
  </si>
  <si>
    <t>COSMMOON</t>
  </si>
  <si>
    <t>COSMETICOS AVON SACI.- MORENO</t>
  </si>
  <si>
    <t>COSMVION</t>
  </si>
  <si>
    <t>COSMETICOS AVON SACI.-VICTORIA</t>
  </si>
  <si>
    <t>INDUPION</t>
  </si>
  <si>
    <t>INDUSTRIAS SALADILLO S.A.</t>
  </si>
  <si>
    <t>COTOTECY</t>
  </si>
  <si>
    <t>COTO CICSA - Temperley</t>
  </si>
  <si>
    <t>PALAGGSY</t>
  </si>
  <si>
    <t>PALADINI SA - Va. Gob. Galvez</t>
  </si>
  <si>
    <t>CURTROAN</t>
  </si>
  <si>
    <t>CURTIEMBRE ARLEI S.A. - SALTA</t>
  </si>
  <si>
    <t>LABOZECN</t>
  </si>
  <si>
    <t>LABORATORIOS TEMIS LOSTALO SA.</t>
  </si>
  <si>
    <t>RENDBECN</t>
  </si>
  <si>
    <t>RENDERING S.A. - BERNAL O.</t>
  </si>
  <si>
    <t>AXIOCA1Z</t>
  </si>
  <si>
    <t>AXION-Pta Campana exESSOCA1Z</t>
  </si>
  <si>
    <t>AARGTAOY</t>
  </si>
  <si>
    <t>AEROP ARG 2000 - Aeroparque</t>
  </si>
  <si>
    <t>REBEFVCN</t>
  </si>
  <si>
    <t>RECKITT BENCKISER ARGENTINA</t>
  </si>
  <si>
    <t>SAIMNEQN</t>
  </si>
  <si>
    <t>SA IMP EXP PATAG - 68 NEUQUEN</t>
  </si>
  <si>
    <t>CERVLLCN</t>
  </si>
  <si>
    <t>SMKABECN</t>
  </si>
  <si>
    <t>SMURFIT KAPPA DE A</t>
  </si>
  <si>
    <t>KIMBSLDY</t>
  </si>
  <si>
    <t>KIMBERLY CLARK ARGENTINA</t>
  </si>
  <si>
    <t>QUILCBXY</t>
  </si>
  <si>
    <t>CERV. Y MALT. QUILMES-Cordoba</t>
  </si>
  <si>
    <t>AYSANOOY</t>
  </si>
  <si>
    <t>AYSA - Planta Norte</t>
  </si>
  <si>
    <t>AYSAMOOY</t>
  </si>
  <si>
    <t>AYSA - Planta Morón</t>
  </si>
  <si>
    <t>AYSA3FOY</t>
  </si>
  <si>
    <t>AYSA - Planta Tres de Febrero</t>
  </si>
  <si>
    <t>APSASAAY</t>
  </si>
  <si>
    <t>ALTO PALERMO S.A. - Alto NOA</t>
  </si>
  <si>
    <t>QUICBA1N</t>
  </si>
  <si>
    <t>QUICKFOOD S.A. - BARADERO</t>
  </si>
  <si>
    <t>WALMCEXN</t>
  </si>
  <si>
    <t>WAL-MART - SUP.CORDOBA ESTE</t>
  </si>
  <si>
    <t>WALMCOXN</t>
  </si>
  <si>
    <t>WAL-MART - SUP.CORDOBA OESTE</t>
  </si>
  <si>
    <t>MOLIEAAN</t>
  </si>
  <si>
    <t>MOLINO CAÑUELAS - EST.ALVARADO</t>
  </si>
  <si>
    <t>QUILTUTY</t>
  </si>
  <si>
    <t>CERV y MALT. QUILMES - Tucuman</t>
  </si>
  <si>
    <t>LIBEROSY</t>
  </si>
  <si>
    <t>LIBERTAD S.A.- HIPERM. ROSARIO</t>
  </si>
  <si>
    <t>YPF-IR2Z</t>
  </si>
  <si>
    <t>YPF S.A.-EB I.Rico - PRINGLES</t>
  </si>
  <si>
    <t>YPF-CH3Z</t>
  </si>
  <si>
    <t>YPF S.A. - EB Chillar - AZUL</t>
  </si>
  <si>
    <t>YPF-CA3Z</t>
  </si>
  <si>
    <t>YPF S.A. - EB Cachari - AZUL</t>
  </si>
  <si>
    <t>YPF-LF3Z</t>
  </si>
  <si>
    <t>YPF S.A. - EB Las Flores</t>
  </si>
  <si>
    <t>CHEVHUQA</t>
  </si>
  <si>
    <t>CHEVRON ARGENTINA - HUANTRAICO</t>
  </si>
  <si>
    <t>CANECH1N</t>
  </si>
  <si>
    <t>CANEPA HNOS. S.A.I.C.A.Y F.</t>
  </si>
  <si>
    <t>PLASCOXN</t>
  </si>
  <si>
    <t>PLASTICOS DISE S.A. - CORDOBA</t>
  </si>
  <si>
    <t>SALTSAAN</t>
  </si>
  <si>
    <t>SALTA REFRESCOS S.A. - SALTA</t>
  </si>
  <si>
    <t>CERAYBTN</t>
  </si>
  <si>
    <t>CERAMICA MARCOS PAZ S.R.L.</t>
  </si>
  <si>
    <t>INTAPIGN</t>
  </si>
  <si>
    <t>IND.TEXTIL ARG.S.A.-S.D.ESTERO</t>
  </si>
  <si>
    <t>FRIGACCN</t>
  </si>
  <si>
    <t>FRIGORIFICO RIOSMA S.A.</t>
  </si>
  <si>
    <t>RICALPIN</t>
  </si>
  <si>
    <t>RICARDO NINI S.A.</t>
  </si>
  <si>
    <t>VALVLTON</t>
  </si>
  <si>
    <t>VALVULAS FADEVA S.A.</t>
  </si>
  <si>
    <t>LOMALA3Z</t>
  </si>
  <si>
    <t>LOMA NEGRA - Planta L`Amali</t>
  </si>
  <si>
    <t>LOMAOL3Z</t>
  </si>
  <si>
    <t>LOMA NEGRA - PTA. OLAVARRIA</t>
  </si>
  <si>
    <t>MCCAIN3Y</t>
  </si>
  <si>
    <t>MC CAIN ARGENTINA SA-BALCARCE</t>
  </si>
  <si>
    <t>INDUSMON</t>
  </si>
  <si>
    <t>SAN MARTIN</t>
  </si>
  <si>
    <t>CALSMCCN</t>
  </si>
  <si>
    <t>C.A.L.S.A. - PLANTA LANUS</t>
  </si>
  <si>
    <t>DUNLMOON</t>
  </si>
  <si>
    <t>DUNLOP</t>
  </si>
  <si>
    <t>ZENDEMIN</t>
  </si>
  <si>
    <t>ZENDALEATHER -PLANTA MAGDALENA</t>
  </si>
  <si>
    <t>RISSVLON</t>
  </si>
  <si>
    <t>RIS S.A. VILLA LA ROSA</t>
  </si>
  <si>
    <t>TCLOPIOY</t>
  </si>
  <si>
    <t>TRANSCLOR S.A. - Planta Pilar</t>
  </si>
  <si>
    <t>EXGAALCN</t>
  </si>
  <si>
    <t>EXOLGAN - ALBERTI 1700</t>
  </si>
  <si>
    <t>INPLCION</t>
  </si>
  <si>
    <t>IPESA</t>
  </si>
  <si>
    <t>LADRCSCN</t>
  </si>
  <si>
    <t>LADRILLOS CERAM. SPEGAZZINI</t>
  </si>
  <si>
    <t>MBRUSJSY</t>
  </si>
  <si>
    <t>TOREBRIY</t>
  </si>
  <si>
    <t>ALGACLCN</t>
  </si>
  <si>
    <t>A.ACONCAGUA -PLANTA WILDE</t>
  </si>
  <si>
    <t>CELPPIDN</t>
  </si>
  <si>
    <t>COTOTION</t>
  </si>
  <si>
    <t>COTOC5CN</t>
  </si>
  <si>
    <t>COTO CICSA - Suc. N° 65</t>
  </si>
  <si>
    <t>COTOGAON</t>
  </si>
  <si>
    <t>COTO CICSA - Suc. N° 45</t>
  </si>
  <si>
    <t>COTOHACN</t>
  </si>
  <si>
    <t>COTONHCN</t>
  </si>
  <si>
    <t>COTO CICSA - Suc. N° 80</t>
  </si>
  <si>
    <t>COTOAECN</t>
  </si>
  <si>
    <t>COTO CICSA - Suc. N° 85</t>
  </si>
  <si>
    <t>COTOAGCN</t>
  </si>
  <si>
    <t>COTO CICSA - Suc. N° 103</t>
  </si>
  <si>
    <t>COTOJCON</t>
  </si>
  <si>
    <t>COTO CICSA - Suc. N° 131</t>
  </si>
  <si>
    <t>COTONOCN</t>
  </si>
  <si>
    <t>COTO CICSA - Suc. N° 50</t>
  </si>
  <si>
    <t>DIAAVLON</t>
  </si>
  <si>
    <t>DEPÓSITO</t>
  </si>
  <si>
    <t>ENODPIFN</t>
  </si>
  <si>
    <t>ENOD PLANTA LA RIOJA</t>
  </si>
  <si>
    <t>ESEKQUON</t>
  </si>
  <si>
    <t>ESEKA - CAP. FED.</t>
  </si>
  <si>
    <t>KIMB10ON</t>
  </si>
  <si>
    <t>KIMBERLY CLARK ARGENTINA S.A.</t>
  </si>
  <si>
    <t>PAPEBECN</t>
  </si>
  <si>
    <t>PAPELERA ROSATO - BERAZATEGUI</t>
  </si>
  <si>
    <t>PAPER9ON</t>
  </si>
  <si>
    <t>PAPELERA SANTA ANGELA S.A.</t>
  </si>
  <si>
    <t>PLASAMCN</t>
  </si>
  <si>
    <t>PLASTICOS ROMANO - QUILMES O.</t>
  </si>
  <si>
    <t>ERNER5IN</t>
  </si>
  <si>
    <t>E.RODRIGUEZ- GRAL MANSILLA</t>
  </si>
  <si>
    <t>IPMAC1IN</t>
  </si>
  <si>
    <t>ALBANO COZZUOL S.A - LA PLATA</t>
  </si>
  <si>
    <t>LAGAARCN</t>
  </si>
  <si>
    <t>GANADERA ARENALES - EL JAGÜEL</t>
  </si>
  <si>
    <t>INTESJON</t>
  </si>
  <si>
    <t>INTERPACK PTA.2 S. JUSTO</t>
  </si>
  <si>
    <t>RAYERCMY</t>
  </si>
  <si>
    <t>RAYEN CURA - R. de la Cruz</t>
  </si>
  <si>
    <t>AIRLLACY</t>
  </si>
  <si>
    <t>AIR LIQUIDE - Llavallol</t>
  </si>
  <si>
    <t>ALTAR3DN</t>
  </si>
  <si>
    <t>ALTA PLASTICA - RUTA 3</t>
  </si>
  <si>
    <t>CELUSFSN</t>
  </si>
  <si>
    <t>CELULOSA MOLDEADA S.A.</t>
  </si>
  <si>
    <t>PLASTAON</t>
  </si>
  <si>
    <t>PLASTIMEC S.A</t>
  </si>
  <si>
    <t>VERSPION</t>
  </si>
  <si>
    <t>AMERICOLD LOGISTICS ARG. S.A.</t>
  </si>
  <si>
    <t>GREITION</t>
  </si>
  <si>
    <t>GREIF ARGENTINA S.A.</t>
  </si>
  <si>
    <t>WALMSPEN</t>
  </si>
  <si>
    <t>WAL-MART - SUP PARANA</t>
  </si>
  <si>
    <t>WALMSSON</t>
  </si>
  <si>
    <t>WAL-MART - SUP SAN JUSTO</t>
  </si>
  <si>
    <t>WALMSCON</t>
  </si>
  <si>
    <t>WAL-MART - SUP CONSTITUYENTES</t>
  </si>
  <si>
    <t>WALMSACN</t>
  </si>
  <si>
    <t>WAL-MART - SUP AVELLANEDA</t>
  </si>
  <si>
    <t>WALMSLIN</t>
  </si>
  <si>
    <t>WAL-MART - SUP LA PLATA</t>
  </si>
  <si>
    <t>WALMSASN</t>
  </si>
  <si>
    <t>WAL-MART - SUP SANTA FE</t>
  </si>
  <si>
    <t>WALMSMMN</t>
  </si>
  <si>
    <t>WAL-MART - SUP MENDOZA</t>
  </si>
  <si>
    <t>COECESSN</t>
  </si>
  <si>
    <t>PLANTA DE TRATAMIENTO</t>
  </si>
  <si>
    <t>MRPLMTOY</t>
  </si>
  <si>
    <t>MOLINOS RIO PLATA - Matarazzo</t>
  </si>
  <si>
    <t>MRPLLUOY</t>
  </si>
  <si>
    <t>MOLINOS RIO PLATA - Luchetti</t>
  </si>
  <si>
    <t>ENODMROY</t>
  </si>
  <si>
    <t>ENOD S.A. - Moron</t>
  </si>
  <si>
    <t>HILARIFY</t>
  </si>
  <si>
    <t>HILADO SA -EX TEXT. NORESTE LR</t>
  </si>
  <si>
    <t>BUNGRA1Z</t>
  </si>
  <si>
    <t>BUNGE ARGENTINA - Ramallo</t>
  </si>
  <si>
    <t>MRPLPION</t>
  </si>
  <si>
    <t>MOLINOS RIO PLATA - CONGELADOS</t>
  </si>
  <si>
    <t>MRPLSFON</t>
  </si>
  <si>
    <t>METABOCN</t>
  </si>
  <si>
    <t>METALCRIS - DARDO ROCHA 1019</t>
  </si>
  <si>
    <t>TECNMION</t>
  </si>
  <si>
    <t>TECNOLAM</t>
  </si>
  <si>
    <t>SORMMAON</t>
  </si>
  <si>
    <t>SORLYL - MARTÍNEZ</t>
  </si>
  <si>
    <t>AGRINA1N</t>
  </si>
  <si>
    <t>AGRICOLA MARCOS PAZ</t>
  </si>
  <si>
    <t>CIMEJLON</t>
  </si>
  <si>
    <t>CIMET S.A.</t>
  </si>
  <si>
    <t>FRANC01N</t>
  </si>
  <si>
    <t>MOLINO CORES</t>
  </si>
  <si>
    <t>CLADSMON</t>
  </si>
  <si>
    <t>CLADD ITASA</t>
  </si>
  <si>
    <t>PVCTPPON</t>
  </si>
  <si>
    <t>PVC TECNOCOM</t>
  </si>
  <si>
    <t>RONALDON</t>
  </si>
  <si>
    <t>RONAPLAST - CATRIEL</t>
  </si>
  <si>
    <t>SANAAZCN</t>
  </si>
  <si>
    <t>SANATORIO OTAMENDI Y MIROLI</t>
  </si>
  <si>
    <t>BAYEC8ON</t>
  </si>
  <si>
    <t>BAYER - PILAR</t>
  </si>
  <si>
    <t>CLUBRNON</t>
  </si>
  <si>
    <t>CLUB NAUTICO HACOAJ</t>
  </si>
  <si>
    <t>FRIGGLON</t>
  </si>
  <si>
    <t>FRIGORIFICO LAS HERAS</t>
  </si>
  <si>
    <t>LACTSU1N</t>
  </si>
  <si>
    <t>LA SUIPACHENSE</t>
  </si>
  <si>
    <t>PROSR2ON</t>
  </si>
  <si>
    <t>PROSAVIC - R. 24 KM 28 -MORENO</t>
  </si>
  <si>
    <t>RANAEION</t>
  </si>
  <si>
    <t>RAINAP - PARQUE OKS- GARIN</t>
  </si>
  <si>
    <t>INCL71ON</t>
  </si>
  <si>
    <t>SUP.NORTE - LOCAL 71</t>
  </si>
  <si>
    <t>LABOVDON</t>
  </si>
  <si>
    <t>LABORATORIOS PHOENIX VDM</t>
  </si>
  <si>
    <t>QUILMATY</t>
  </si>
  <si>
    <t>CERV y M. QUILMES-Manantiales</t>
  </si>
  <si>
    <t>ARGACOCN</t>
  </si>
  <si>
    <t>ARGALL S.R.L.</t>
  </si>
  <si>
    <t>ARGUBECN</t>
  </si>
  <si>
    <t>ARGUL - BERAZATEGUI</t>
  </si>
  <si>
    <t>VILLASCN</t>
  </si>
  <si>
    <t>LADECFCN</t>
  </si>
  <si>
    <t>FEL FORT</t>
  </si>
  <si>
    <t>VARTSLDN</t>
  </si>
  <si>
    <t>VARTECO</t>
  </si>
  <si>
    <t>CERAR2IN</t>
  </si>
  <si>
    <t>CERAMICA CTIBOR SA</t>
  </si>
  <si>
    <t>CEFALHIN</t>
  </si>
  <si>
    <t>CERAMICA FANELLI S.A.</t>
  </si>
  <si>
    <t>F214SNIN</t>
  </si>
  <si>
    <t>FRIGOLAR S.A.</t>
  </si>
  <si>
    <t>RELEBECN</t>
  </si>
  <si>
    <t>REGINALD LEE - PLANTA RANELAGH</t>
  </si>
  <si>
    <t>NECHR8ON</t>
  </si>
  <si>
    <t>NECHO</t>
  </si>
  <si>
    <t>ESTIIGCN</t>
  </si>
  <si>
    <t>ESTISOL</t>
  </si>
  <si>
    <t>FERRHPON</t>
  </si>
  <si>
    <t>FERRUM PLANTA PILAR</t>
  </si>
  <si>
    <t>FERRAVCN</t>
  </si>
  <si>
    <t>FERRUM PLANTA AVELLANEDA</t>
  </si>
  <si>
    <t>PRINMCON</t>
  </si>
  <si>
    <t>PRINCZ - San Martín</t>
  </si>
  <si>
    <t>ENVABECN</t>
  </si>
  <si>
    <t>ENV DEL PARQUE- P.IN. PLATANOS</t>
  </si>
  <si>
    <t>BBVAVECN</t>
  </si>
  <si>
    <t>BBVATGCN</t>
  </si>
  <si>
    <t>BANCO FRANCES - PERON 400</t>
  </si>
  <si>
    <t>MAPRADCN</t>
  </si>
  <si>
    <t>MAPRIMED - AV. DIRECTORIO 6259</t>
  </si>
  <si>
    <t>MOLIRO1N</t>
  </si>
  <si>
    <t>MOLINOS CABODI HNOS S.A.</t>
  </si>
  <si>
    <t>IPH-SMON</t>
  </si>
  <si>
    <t>IPH S.A.</t>
  </si>
  <si>
    <t>ASOCPDON</t>
  </si>
  <si>
    <t>HAUSPDON</t>
  </si>
  <si>
    <t>ACES - HOSP UNIVERSIT AUSTRAL</t>
  </si>
  <si>
    <t>LIBEBSXN</t>
  </si>
  <si>
    <t>LIBERTAD SA - RUTA 9</t>
  </si>
  <si>
    <t>LIBESMTN</t>
  </si>
  <si>
    <t>LIBERTAD SA - TUCUMAN II</t>
  </si>
  <si>
    <t>AIRLNSIY</t>
  </si>
  <si>
    <t>AIR LIQUIDE - Ensenada</t>
  </si>
  <si>
    <t>CSLOZU3Y</t>
  </si>
  <si>
    <t>CERAM. SAN LORENZO - Azul</t>
  </si>
  <si>
    <t>COTOCDOY</t>
  </si>
  <si>
    <t>COTO CICSA - Ciudadela</t>
  </si>
  <si>
    <t>ECODMROY</t>
  </si>
  <si>
    <t>ECO DE LOS ANDES - ex QUILMROY</t>
  </si>
  <si>
    <t>FIPLRA1Y</t>
  </si>
  <si>
    <t>FIPLASTO S.A. - Ramallo</t>
  </si>
  <si>
    <t>LATEPLOY</t>
  </si>
  <si>
    <t>LATER-CER S.A. - Pilar</t>
  </si>
  <si>
    <t>SOCOECOY</t>
  </si>
  <si>
    <t>SOCOTHERM EX SOCORIL-ESCOBAR</t>
  </si>
  <si>
    <t>GADOCFCN</t>
  </si>
  <si>
    <t>GADOR S.A - Darwin</t>
  </si>
  <si>
    <t>S.A.LPIN</t>
  </si>
  <si>
    <t>MOLINO CAMPODONICO</t>
  </si>
  <si>
    <t>TERMCRCN</t>
  </si>
  <si>
    <t>TERMINAL 4 S.A. - PUERTO NUEV</t>
  </si>
  <si>
    <t>FRVILPON</t>
  </si>
  <si>
    <t>FRIGORIFICO VISOM</t>
  </si>
  <si>
    <t>JORGGLON</t>
  </si>
  <si>
    <t>FRIGORIFICO TOLOSA</t>
  </si>
  <si>
    <t>ABBOBOCN</t>
  </si>
  <si>
    <t>ABBOTT - PTA. GUTIERREZ</t>
  </si>
  <si>
    <t>C158GLON</t>
  </si>
  <si>
    <t>C051RMON</t>
  </si>
  <si>
    <t>C092FLON</t>
  </si>
  <si>
    <t>COTO C.I.C.S.A SUC. N° 92</t>
  </si>
  <si>
    <t>C160AACN</t>
  </si>
  <si>
    <t>C043AICN</t>
  </si>
  <si>
    <t>C096ROSN</t>
  </si>
  <si>
    <t>COTO C.I.C.S.A SUC. N° 96</t>
  </si>
  <si>
    <t>C099ROSN</t>
  </si>
  <si>
    <t>C109PAEN</t>
  </si>
  <si>
    <t>COTO C.I.C.S.A SUC. N° 109</t>
  </si>
  <si>
    <t>ACARQQ3Y</t>
  </si>
  <si>
    <t>ASOC.COOP.ARG. - Quequén</t>
  </si>
  <si>
    <t>LIBETMTY</t>
  </si>
  <si>
    <t>LIBERTAD - Hip. Tucuman I</t>
  </si>
  <si>
    <t>CARGALSY</t>
  </si>
  <si>
    <t>CARGILL S.A. - PUNTA ALVEAR</t>
  </si>
  <si>
    <t>CABELCON</t>
  </si>
  <si>
    <t>CABELMA - TIGRE</t>
  </si>
  <si>
    <t>FYABCH1N</t>
  </si>
  <si>
    <t>MOLINO BASILE</t>
  </si>
  <si>
    <t>OILTJCIN</t>
  </si>
  <si>
    <t>OILTANKING EBYTEM - BRANDSEN</t>
  </si>
  <si>
    <t>ADOLSB3N</t>
  </si>
  <si>
    <t>A.GUERRICO - CANTERA V MONICA</t>
  </si>
  <si>
    <t>PROSSA1N</t>
  </si>
  <si>
    <t>PROSAVIC - S.A.ARECO</t>
  </si>
  <si>
    <t>CQUIQOCN</t>
  </si>
  <si>
    <t>CERAMICA QUILMES S.A.</t>
  </si>
  <si>
    <t>ADVA14ON</t>
  </si>
  <si>
    <t>AOM - PILAR</t>
  </si>
  <si>
    <t>RICA451N</t>
  </si>
  <si>
    <t>PLANTA TEXTIL - RICARDO ALMAR</t>
  </si>
  <si>
    <t>PACKPOJN</t>
  </si>
  <si>
    <t>PACKALL</t>
  </si>
  <si>
    <t>ARCOCCXY</t>
  </si>
  <si>
    <t>ARCOR SA Colonia Caroya</t>
  </si>
  <si>
    <t>ARCOSP1Y</t>
  </si>
  <si>
    <t>ARCOR SA San Pedro</t>
  </si>
  <si>
    <t>ACARSLSY</t>
  </si>
  <si>
    <t>ASOC.COOP.ARG. - San Lorenzo</t>
  </si>
  <si>
    <t>CUARLTSY</t>
  </si>
  <si>
    <t>CURTIEMBRE ARLEI - LAS TOSCAS</t>
  </si>
  <si>
    <t>VWARGPOY</t>
  </si>
  <si>
    <t>VOLKSWAGEN ARG. - G. PACHECO</t>
  </si>
  <si>
    <t>PRITTYXY</t>
  </si>
  <si>
    <t>PRITTY - Cordoba</t>
  </si>
  <si>
    <t>ULEVGASY</t>
  </si>
  <si>
    <t>UNILEVER ARG. - V.G. Galvez</t>
  </si>
  <si>
    <t>NESTSTSY</t>
  </si>
  <si>
    <t>NESTLE ARG. - Santo Tome</t>
  </si>
  <si>
    <t>KFOOGPOY</t>
  </si>
  <si>
    <t>KRAFT FOODS ARG.- G.PACHECO</t>
  </si>
  <si>
    <t>ECOCSFON</t>
  </si>
  <si>
    <t>ECOCARNES S.A.</t>
  </si>
  <si>
    <t>COOPRIIN</t>
  </si>
  <si>
    <t>PAPELERA PLATENSE</t>
  </si>
  <si>
    <t>CARTLU1N</t>
  </si>
  <si>
    <t>CARTOCOR LUJÁN</t>
  </si>
  <si>
    <t>CARTPAEN</t>
  </si>
  <si>
    <t>CARTOCOR PARANÁ</t>
  </si>
  <si>
    <t>BAGACCXN</t>
  </si>
  <si>
    <t>GALLETITAS CORDOBA BAGLEY</t>
  </si>
  <si>
    <t>BAGAGTXN</t>
  </si>
  <si>
    <t>GALLETITAS TOTORAL</t>
  </si>
  <si>
    <t>NEST11IN</t>
  </si>
  <si>
    <t>MAGDALENA</t>
  </si>
  <si>
    <t>INPLPE1N</t>
  </si>
  <si>
    <t>INPLA - PLANTA PERGAMINO</t>
  </si>
  <si>
    <t>MEDEPRON</t>
  </si>
  <si>
    <t>METALES DEL TALAR SA</t>
  </si>
  <si>
    <t>DONTBD1N</t>
  </si>
  <si>
    <t>DONTO - BARADERO</t>
  </si>
  <si>
    <t>SIXC1EON</t>
  </si>
  <si>
    <t>SIXCOM S.A.</t>
  </si>
  <si>
    <t>AGUALDCN</t>
  </si>
  <si>
    <t>AYSA - REBOMBEO TEMPERLEY</t>
  </si>
  <si>
    <t>AGUATLON</t>
  </si>
  <si>
    <t>AYSA - ESTAB SUD-OESTE</t>
  </si>
  <si>
    <t>ICECSAON</t>
  </si>
  <si>
    <t>ICE CREAM S.R.L. - EL TALAR -</t>
  </si>
  <si>
    <t>MASTVMDN</t>
  </si>
  <si>
    <t>MASTELLONE - PTA SAN LUIS</t>
  </si>
  <si>
    <t>ROCVLPIN</t>
  </si>
  <si>
    <t>TELEFONICA - ROCHA V</t>
  </si>
  <si>
    <t>MOROMOON</t>
  </si>
  <si>
    <t>MATAAFON</t>
  </si>
  <si>
    <t>MATADERO Y FRIGORIFICO MERLO</t>
  </si>
  <si>
    <t>FUNDESON</t>
  </si>
  <si>
    <t>FUNDACION TEMAIKEN</t>
  </si>
  <si>
    <t>MOLICH1Y</t>
  </si>
  <si>
    <t>MOLINO CHACABUCO S.A.- B.Mitre</t>
  </si>
  <si>
    <t>FUSCBUCY</t>
  </si>
  <si>
    <t>FUNDICION SAN CAYETANO S.A.</t>
  </si>
  <si>
    <t>ICLOBUCY</t>
  </si>
  <si>
    <t>IND. CERAMICAS LOURDES S.A.</t>
  </si>
  <si>
    <t>BEOGGAON</t>
  </si>
  <si>
    <t>BIOGENESIS BAGO - LABORATORIO</t>
  </si>
  <si>
    <t>YPFTORUZ</t>
  </si>
  <si>
    <t>YPF EL TORDILLO</t>
  </si>
  <si>
    <t>YPFKM5UZ</t>
  </si>
  <si>
    <t>YPF KM 5</t>
  </si>
  <si>
    <t>YPFLHEZZ</t>
  </si>
  <si>
    <t>YPF LAS HERAS</t>
  </si>
  <si>
    <t>FRIDVIRN</t>
  </si>
  <si>
    <t>FRIDEVI</t>
  </si>
  <si>
    <t>YESOPEMN</t>
  </si>
  <si>
    <t>YESOS KNAUF PLANTA MENDOZA</t>
  </si>
  <si>
    <t>MATTR9SN</t>
  </si>
  <si>
    <t>MATTIEVICH - CARCARA?A II</t>
  </si>
  <si>
    <t>ATANPIOY</t>
  </si>
  <si>
    <t>ATANOR - Pilar</t>
  </si>
  <si>
    <t>BAGASA1Y</t>
  </si>
  <si>
    <t>BAGLEY ARG. - Salto</t>
  </si>
  <si>
    <t>YPF-SCCY</t>
  </si>
  <si>
    <t>YPF S.A. - Edif. Sede Central</t>
  </si>
  <si>
    <t>DILEALJN</t>
  </si>
  <si>
    <t>DILEXIS S.A.</t>
  </si>
  <si>
    <t>MOLISLJN</t>
  </si>
  <si>
    <t>MOLINOS SAN JUAN EX-LOS ROBLES</t>
  </si>
  <si>
    <t>ETERSJOY</t>
  </si>
  <si>
    <t>ETERNIT ARG. S.A. - San Justo</t>
  </si>
  <si>
    <t>AXIS LOGISTICA S.A. - Garin</t>
  </si>
  <si>
    <t>CENCHECN</t>
  </si>
  <si>
    <t>PQCRCRUZ</t>
  </si>
  <si>
    <t>PETROQUIMICA C.RIVADAVIA</t>
  </si>
  <si>
    <t>PQCRPTZZ</t>
  </si>
  <si>
    <t>PETR. C. RIVADAVIA - P. TRUNC.</t>
  </si>
  <si>
    <t>FRIANESY</t>
  </si>
  <si>
    <t>FRIAR S.A.- Nelson(ex FINXNESY</t>
  </si>
  <si>
    <t>PFIICBCN</t>
  </si>
  <si>
    <t>PHARMACIA ARG. S.A.- PLANTA II</t>
  </si>
  <si>
    <t>SAIMSA1N</t>
  </si>
  <si>
    <t>SA IMP EXP PATAG - FRIG SALTO</t>
  </si>
  <si>
    <t>MOLICAMN</t>
  </si>
  <si>
    <t>BODEGAS NIETO SENETINER</t>
  </si>
  <si>
    <t>CELUAB1N</t>
  </si>
  <si>
    <t>CELULOSA BARADERO</t>
  </si>
  <si>
    <t>PLUSPECN</t>
  </si>
  <si>
    <t>GRUPILON</t>
  </si>
  <si>
    <t>ALIMENTOS PILAR S.A. - PILAR</t>
  </si>
  <si>
    <t>SNORCOXN</t>
  </si>
  <si>
    <t>CO1 - CORDOBA</t>
  </si>
  <si>
    <t>SNORBJXN</t>
  </si>
  <si>
    <t>CO2 - BARRIO JARDIN</t>
  </si>
  <si>
    <t>INERFVON</t>
  </si>
  <si>
    <t>INERGY - MUNRO</t>
  </si>
  <si>
    <t>HSB201CN</t>
  </si>
  <si>
    <t>FORDTIOY</t>
  </si>
  <si>
    <t>FORD ARG. PLANTA GRAL.PACHECO</t>
  </si>
  <si>
    <t>AZAPLAYY</t>
  </si>
  <si>
    <t>ACEROS ZAPLA S.A.</t>
  </si>
  <si>
    <t>CICSA-1Y</t>
  </si>
  <si>
    <t>CNIA INDUSTRIAL CERVECERA S.A.</t>
  </si>
  <si>
    <t>HIPOPAOY</t>
  </si>
  <si>
    <t>HIPODR.ARG.PALERMO BS.AS.</t>
  </si>
  <si>
    <t>FOTAGVWY</t>
  </si>
  <si>
    <t>FORESTADORA TAPEBICUA-VIRASORO</t>
  </si>
  <si>
    <t>ACUYLCMY</t>
  </si>
  <si>
    <t>ACEROS CUYANOS S.A.- L.DE CUYO</t>
  </si>
  <si>
    <t>ULEVGUEY</t>
  </si>
  <si>
    <t>UNILEVER - Gualeguaychu</t>
  </si>
  <si>
    <t>ULEVADOY</t>
  </si>
  <si>
    <t>UNILEVER - Pilar Aderezos</t>
  </si>
  <si>
    <t>ENVAPPOY</t>
  </si>
  <si>
    <t>ENVASES DEL PLATA - Palomar</t>
  </si>
  <si>
    <t>IMSAMLOY</t>
  </si>
  <si>
    <t>IND.MET.SUDAMERICANA-MERLO</t>
  </si>
  <si>
    <t>ALPLAVOY</t>
  </si>
  <si>
    <t>ALPLA AVELLANEDA S.A. - Pilar</t>
  </si>
  <si>
    <t>FVSAVROY</t>
  </si>
  <si>
    <t>FV S.A. - Villa Rosa</t>
  </si>
  <si>
    <t>PETROQUIMICA CUYO - L. Cuyo</t>
  </si>
  <si>
    <t>IBMMAROY</t>
  </si>
  <si>
    <t>IBM ARG.S.R.L.-MARTINEZ</t>
  </si>
  <si>
    <t>CATTOQCY</t>
  </si>
  <si>
    <t>CATTORINI HNOS.-QUILMES</t>
  </si>
  <si>
    <t>RIGOBECY</t>
  </si>
  <si>
    <t>RIGOLLEAU S.A. - Berazategui</t>
  </si>
  <si>
    <t>TIGRPIOY</t>
  </si>
  <si>
    <t>TIGRE ARGENTINA S.A. - Pilar</t>
  </si>
  <si>
    <t>UGOFTECY</t>
  </si>
  <si>
    <t>UGOFE S.A.(EX TMROCA-TEMPERLE)</t>
  </si>
  <si>
    <t>EXALPEON</t>
  </si>
  <si>
    <t>CAJAAGON</t>
  </si>
  <si>
    <t>CAJA DE SEGUROS S.A.</t>
  </si>
  <si>
    <t>ALFAVUON</t>
  </si>
  <si>
    <t>ALFAVINIL SA VILLA ZAGALA</t>
  </si>
  <si>
    <t>INVETION</t>
  </si>
  <si>
    <t>INVERTRUST - TORTUGUITAS</t>
  </si>
  <si>
    <t>ORBIOEON</t>
  </si>
  <si>
    <t>ORBIS MERTIG - VILLA ADELINA</t>
  </si>
  <si>
    <t>IVAXIVON</t>
  </si>
  <si>
    <t>IVAX MANUFACTURING ARGENTINA</t>
  </si>
  <si>
    <t>IEXEPPON</t>
  </si>
  <si>
    <t>MEXICHEM ARGENTINA</t>
  </si>
  <si>
    <t>ANDR9Y1N</t>
  </si>
  <si>
    <t>ANDRES LAGOMARSINO E HIJOS</t>
  </si>
  <si>
    <t>ANDROJON</t>
  </si>
  <si>
    <t>ANDRES LAGOMARSINO(PR.EL ORDEN</t>
  </si>
  <si>
    <t>ANDRIECN</t>
  </si>
  <si>
    <t>A.LAGOMARSINO-ESTAB.HAR.MODELO</t>
  </si>
  <si>
    <t>INDDGOIN</t>
  </si>
  <si>
    <t>IND. DEL PLASTICO Y METALURGIC</t>
  </si>
  <si>
    <t>TUBOIAON</t>
  </si>
  <si>
    <t>TUBOFORTE S.A.</t>
  </si>
  <si>
    <t>TESTLGCN</t>
  </si>
  <si>
    <t>TESTORI S.R.L.</t>
  </si>
  <si>
    <t>JULIPEON</t>
  </si>
  <si>
    <t>JULIO GARCIA E HIJOS-PILAR</t>
  </si>
  <si>
    <t>KRAFVIDN</t>
  </si>
  <si>
    <t>KRAFT FOODS ARGENTINA S.A.</t>
  </si>
  <si>
    <t>BANDPEDN</t>
  </si>
  <si>
    <t>BANDEX S A</t>
  </si>
  <si>
    <t>BANDMACN</t>
  </si>
  <si>
    <t>BANDEX S.A.-SARANDI</t>
  </si>
  <si>
    <t>TEXTOION</t>
  </si>
  <si>
    <t>TEXTIL AMESUD SA</t>
  </si>
  <si>
    <t>ROYAR3ON</t>
  </si>
  <si>
    <t>ROYAL CANIN ARGENTINA S A</t>
  </si>
  <si>
    <t>MRPLSLSA</t>
  </si>
  <si>
    <t>MOLINOS AGRO AG.(Ex.Mol Rio P)</t>
  </si>
  <si>
    <t>LOSCRION</t>
  </si>
  <si>
    <t>LOS CINCO HISPANOS-RAMOS MEJIA</t>
  </si>
  <si>
    <t>COSTPION</t>
  </si>
  <si>
    <t>SIATVCSY</t>
  </si>
  <si>
    <t>SIAT S.A. - Va. Constitucion</t>
  </si>
  <si>
    <t>LOMA NEGRA - Pta. Barker</t>
  </si>
  <si>
    <t>LOMA NEGRA - Pta Sierras Bayas</t>
  </si>
  <si>
    <t>LOMAZAQY</t>
  </si>
  <si>
    <t>LOMA NEGRA - Pta. Zapala</t>
  </si>
  <si>
    <t>LOMARA1Y</t>
  </si>
  <si>
    <t>LOMA NEGRA - Pta. Ramallo</t>
  </si>
  <si>
    <t>LOMASECY</t>
  </si>
  <si>
    <t>LOMA NEGRA - Pta. Lomaser</t>
  </si>
  <si>
    <t>PALMCOXY</t>
  </si>
  <si>
    <t>PALMAR S.A. - Pta. Cordoba</t>
  </si>
  <si>
    <t>MINAGUJY</t>
  </si>
  <si>
    <t>MINAS ARGENTINAS - Gualcamayo</t>
  </si>
  <si>
    <t>FATESFOY</t>
  </si>
  <si>
    <t>FATE S.A. - San Fernando</t>
  </si>
  <si>
    <t>CERAALRN</t>
  </si>
  <si>
    <t>CERAMICA CUNMALLEU - RIO NEGRO</t>
  </si>
  <si>
    <t>CAPECGCN</t>
  </si>
  <si>
    <t>CAPEA LANUS S.A.I.YF.</t>
  </si>
  <si>
    <t>CAPEICCN</t>
  </si>
  <si>
    <t>CAPEA BUERAS S.A.I.YF.</t>
  </si>
  <si>
    <t>TANDAECN</t>
  </si>
  <si>
    <t>TALLERES NAVALES DARSENA NORTE</t>
  </si>
  <si>
    <t>METAR1DN</t>
  </si>
  <si>
    <t>METALMECANICA S A-NIS 1004491</t>
  </si>
  <si>
    <t>INDUJA1N</t>
  </si>
  <si>
    <t>INDUST. TERMOPL. ARGENT. S.A.</t>
  </si>
  <si>
    <t>PLAZBTON</t>
  </si>
  <si>
    <t>PLAZA LOGISTICA SRL-BENAVIDEZ</t>
  </si>
  <si>
    <t>CERAECON</t>
  </si>
  <si>
    <t>CERAMICA MARTIN -PTA. CASANOVA</t>
  </si>
  <si>
    <t>LATIPION</t>
  </si>
  <si>
    <t>LATINPLAST SRL-PLANTA PILAR</t>
  </si>
  <si>
    <t>PAPELC1N</t>
  </si>
  <si>
    <t>PAPELERA NICARAGUA</t>
  </si>
  <si>
    <t>FANAOION</t>
  </si>
  <si>
    <t>FANACAR PAPEL SA</t>
  </si>
  <si>
    <t>PEAFCOMN</t>
  </si>
  <si>
    <t>PENIAFLOR -COQUIMBITO MAYORGA-</t>
  </si>
  <si>
    <t>EMBACOXY</t>
  </si>
  <si>
    <t>EMBOTELLADORA DEL ATLANTICO S.</t>
  </si>
  <si>
    <t>PBIOROSY</t>
  </si>
  <si>
    <t>PATAGONIA BIOENERGIA - Rosario</t>
  </si>
  <si>
    <t>HCASCECN</t>
  </si>
  <si>
    <t>FOUR SEASON BUENOS AIRES</t>
  </si>
  <si>
    <t>AGRIOISN</t>
  </si>
  <si>
    <t>AG.FE.ARG. ACEITERA LOS CARDOS</t>
  </si>
  <si>
    <t>EMEPBOON</t>
  </si>
  <si>
    <t>EMEPLAS SRL - PTA. BECCAR</t>
  </si>
  <si>
    <t>LAPACL1N</t>
  </si>
  <si>
    <t>LA PASTORIZA S.A.</t>
  </si>
  <si>
    <t>CLORBESN</t>
  </si>
  <si>
    <t>CLORINDO APPO S.R.L</t>
  </si>
  <si>
    <t>CIBIBLXN</t>
  </si>
  <si>
    <t>S779COXN</t>
  </si>
  <si>
    <t>VCDCCDMN</t>
  </si>
  <si>
    <t>S166ITON</t>
  </si>
  <si>
    <t>SM13SAGN</t>
  </si>
  <si>
    <t>S217EJCN</t>
  </si>
  <si>
    <t>S113RCXN</t>
  </si>
  <si>
    <t>SYPHPIOY</t>
  </si>
  <si>
    <t>SYPHON S.A. - Pilar</t>
  </si>
  <si>
    <t>CALBJPOY</t>
  </si>
  <si>
    <t>CERAMICA ALBERDI - J. C. Paz</t>
  </si>
  <si>
    <t>FRICROSY</t>
  </si>
  <si>
    <t>FRIC-ROT S.A. - Rosario</t>
  </si>
  <si>
    <t>DERIPAMN</t>
  </si>
  <si>
    <t>DERIVADOS VINICOS</t>
  </si>
  <si>
    <t>GALFFECN</t>
  </si>
  <si>
    <t>GALFIONE Y CIA</t>
  </si>
  <si>
    <t>BANCIACN</t>
  </si>
  <si>
    <t>BANCO MACRO - CTRO TEC. MACRO</t>
  </si>
  <si>
    <t>TERMVACN</t>
  </si>
  <si>
    <t>TERMOPLASTICOS ANTARTIDA</t>
  </si>
  <si>
    <t>LAMOLBAN</t>
  </si>
  <si>
    <t>LA MORALEJA - SALTA</t>
  </si>
  <si>
    <t>GIVAIVON</t>
  </si>
  <si>
    <t>GIVAUDAN - MUNRO</t>
  </si>
  <si>
    <t>JUMBYBTN</t>
  </si>
  <si>
    <t>JUMBO RETAIL ARGENTINA S.A.</t>
  </si>
  <si>
    <t>MADELDCN</t>
  </si>
  <si>
    <t>MADEKA S.A.</t>
  </si>
  <si>
    <t>CRESLACN</t>
  </si>
  <si>
    <t>RESIPLAST S.R.L. - LANUS</t>
  </si>
  <si>
    <t>C127YBTN</t>
  </si>
  <si>
    <t>SOHAPION</t>
  </si>
  <si>
    <t>SOCIEDAD HEBRAICA ARGENTINA</t>
  </si>
  <si>
    <t>OFFABUCY</t>
  </si>
  <si>
    <t>OFFAL EXP S.A. - Burzaco</t>
  </si>
  <si>
    <t>CENCNQQY</t>
  </si>
  <si>
    <t>CENCOSUD - Neuquén</t>
  </si>
  <si>
    <t>CENCROSY</t>
  </si>
  <si>
    <t>CENCOSUD - Rosario</t>
  </si>
  <si>
    <t>CENCOSUD - Godoy Cruz</t>
  </si>
  <si>
    <t>PAPEWICN</t>
  </si>
  <si>
    <t>PAPELERA PAYSANDU</t>
  </si>
  <si>
    <t>ELROPOCN</t>
  </si>
  <si>
    <t>EL ROSARIO S.A.</t>
  </si>
  <si>
    <t>QUIMPEON</t>
  </si>
  <si>
    <t>KALCIYAN - PLANTA PILAR</t>
  </si>
  <si>
    <t>LABOGRON</t>
  </si>
  <si>
    <t>FARMESA - GRAL. RODRIGUEZ</t>
  </si>
  <si>
    <t>IMAPPEON</t>
  </si>
  <si>
    <t>IMAP SAIC</t>
  </si>
  <si>
    <t>CERVDTCN</t>
  </si>
  <si>
    <t>CENTRO DE DISTRIBUCION POMPEYA</t>
  </si>
  <si>
    <t>WALMRCXN</t>
  </si>
  <si>
    <t>WAL-MART ARGENTINA -RIO CUARTO</t>
  </si>
  <si>
    <t>WALMMOON</t>
  </si>
  <si>
    <t>WAL-MART ARGENTINA - MORENO</t>
  </si>
  <si>
    <t>WALMSFON</t>
  </si>
  <si>
    <t>WAL-MART ARGENTINA-SAN FERNADO</t>
  </si>
  <si>
    <t>WALMCOWN</t>
  </si>
  <si>
    <t>WAL-MART ARGENTINA-CORRIENTES</t>
  </si>
  <si>
    <t>WALMLHMN</t>
  </si>
  <si>
    <t>WALMCSXN</t>
  </si>
  <si>
    <t>WALMSJJN</t>
  </si>
  <si>
    <t>FRALCA1N</t>
  </si>
  <si>
    <t>FRALI - SOFITEL LOS CARDALES</t>
  </si>
  <si>
    <t>MAZZP21Y</t>
  </si>
  <si>
    <t>CARLOS A. MAZZIERI - Colon 2</t>
  </si>
  <si>
    <t>DEMAP2OY</t>
  </si>
  <si>
    <t>SADECUEY</t>
  </si>
  <si>
    <t>SADEPAN LAT. - C. del Uruguay</t>
  </si>
  <si>
    <t>SOFTPIOY</t>
  </si>
  <si>
    <t>SOFTBOND S.A. PILAR-B.AIRES</t>
  </si>
  <si>
    <t>PHOTCPCN</t>
  </si>
  <si>
    <t>DISPACCN</t>
  </si>
  <si>
    <t>DISPROFARMA</t>
  </si>
  <si>
    <t>BIOGPCON</t>
  </si>
  <si>
    <t>BIOGENESIS BAGO S.A. RP38500</t>
  </si>
  <si>
    <t>ARCALACN</t>
  </si>
  <si>
    <t>GD0621CI - ARCANGEL MAGGIO SA</t>
  </si>
  <si>
    <t>GESTESON</t>
  </si>
  <si>
    <t>GESTAMP BAIRES S.A</t>
  </si>
  <si>
    <t>PAMALLOY</t>
  </si>
  <si>
    <t>PANAMERICAN MALL - DOT BAIRES</t>
  </si>
  <si>
    <t>CEPABUCN</t>
  </si>
  <si>
    <t>CEPAS - PTA. BURZACO</t>
  </si>
  <si>
    <t>APARESNY</t>
  </si>
  <si>
    <t>ALTO PARANA-PTO.ESPERANZA</t>
  </si>
  <si>
    <t>MISCSJZZ</t>
  </si>
  <si>
    <t>MINERA SANTA CRUZ SA - S. Jose</t>
  </si>
  <si>
    <t>PRAXMEMN</t>
  </si>
  <si>
    <t>PRAXAIR ARGENTINA S. A.</t>
  </si>
  <si>
    <t>JUMBYACN</t>
  </si>
  <si>
    <t>WALMBETN</t>
  </si>
  <si>
    <t>LDC-TISY</t>
  </si>
  <si>
    <t>LDC ARGENTINA - Planta Timbues</t>
  </si>
  <si>
    <t>INTESVON</t>
  </si>
  <si>
    <t>SOLALB2A</t>
  </si>
  <si>
    <t>SOLALBAN ENERGIA SA</t>
  </si>
  <si>
    <t>OPPFPIOY</t>
  </si>
  <si>
    <t>OPPFILM ARGENTINA S.A. - Pilar</t>
  </si>
  <si>
    <t>TRLPAICY</t>
  </si>
  <si>
    <t>TERM.RIO DE LA PLATA SA-Av.Inm</t>
  </si>
  <si>
    <t>CELUIBEN</t>
  </si>
  <si>
    <t>PAPELERA IBY. S.A.</t>
  </si>
  <si>
    <t>ROLAAVCN</t>
  </si>
  <si>
    <t>MBRAVO</t>
  </si>
  <si>
    <t>OLVAMERZ</t>
  </si>
  <si>
    <t>Oldelval</t>
  </si>
  <si>
    <t>COCAMGCN</t>
  </si>
  <si>
    <t>CICAN - SAAVEDRA - MTE.GRANDE</t>
  </si>
  <si>
    <t>NOBLGEON</t>
  </si>
  <si>
    <t>NOBLES DEL SUR - PTA. GARÍN</t>
  </si>
  <si>
    <t>MOLINECN</t>
  </si>
  <si>
    <t>MOLINOS - PTA E.ECHEVERRI</t>
  </si>
  <si>
    <t>LASABUCN</t>
  </si>
  <si>
    <t>BURZACO</t>
  </si>
  <si>
    <t>CENTMH3N</t>
  </si>
  <si>
    <t>CENTR.DE LA COSTA ATL.SA</t>
  </si>
  <si>
    <t>ATILTVTN</t>
  </si>
  <si>
    <t>ATILES S.A. - TUCUMAN</t>
  </si>
  <si>
    <t>YPF-PMCY</t>
  </si>
  <si>
    <t>YPF Sede Puerto Madero</t>
  </si>
  <si>
    <t>ENTRGUEN</t>
  </si>
  <si>
    <t>ENTRE RIOS CRUSHING S.A</t>
  </si>
  <si>
    <t>CEFALBJN</t>
  </si>
  <si>
    <t>CEFAS S.A.</t>
  </si>
  <si>
    <t>CERACACN</t>
  </si>
  <si>
    <t>CERAMICA CANUELAS S.A.</t>
  </si>
  <si>
    <t>IRTABAAA</t>
  </si>
  <si>
    <t>Ingenio y Ref.S.Martin Tabacal</t>
  </si>
  <si>
    <t>IBERLACN</t>
  </si>
  <si>
    <t>IBERSMON</t>
  </si>
  <si>
    <t>SCJOFPON</t>
  </si>
  <si>
    <t>S.C. JOHNSON &amp; SON DE ARGENTIN</t>
  </si>
  <si>
    <t>FRIGFCCN</t>
  </si>
  <si>
    <t>FRIGORIFICO CAÑUELAS</t>
  </si>
  <si>
    <t>METAVMDN</t>
  </si>
  <si>
    <t>SOC.IND.PUNTANA V.MERCEDES-SL</t>
  </si>
  <si>
    <t>POLLCIRN</t>
  </si>
  <si>
    <t>POLLOLIN S.A.</t>
  </si>
  <si>
    <t>ALIBBB2N</t>
  </si>
  <si>
    <t>ALIBA S.A.</t>
  </si>
  <si>
    <t>SABOCIRN</t>
  </si>
  <si>
    <t>SABORES DEL SUR S.R.L</t>
  </si>
  <si>
    <t>PLASFPON</t>
  </si>
  <si>
    <t>PLASTIC OMNIUM - PTA. PILAR</t>
  </si>
  <si>
    <t>OVOBBRIN</t>
  </si>
  <si>
    <t>MINESAJN</t>
  </si>
  <si>
    <t>MINERA TEA - PTA. SARMIENTO SJ</t>
  </si>
  <si>
    <t>INTERION</t>
  </si>
  <si>
    <t>MINELBJN</t>
  </si>
  <si>
    <t>LA BUENA ESPERANZA</t>
  </si>
  <si>
    <t>BANCADCN</t>
  </si>
  <si>
    <t>BCO. PATAGONIA -AV DE MAYO 701</t>
  </si>
  <si>
    <t>QUICAOSN</t>
  </si>
  <si>
    <t>ARCOR VERSALLES</t>
  </si>
  <si>
    <t>SALTCAMN</t>
  </si>
  <si>
    <t>SALTO DE LAS ROSAS S.A.- INDUS</t>
  </si>
  <si>
    <t>JUMBTECN</t>
  </si>
  <si>
    <t>AGROGLON</t>
  </si>
  <si>
    <t>AGROINDUSTRIAS BAIRES SA</t>
  </si>
  <si>
    <t>PETFSA1N</t>
  </si>
  <si>
    <t>PET FOODS SALADILLO S.A.</t>
  </si>
  <si>
    <t>DENVESON</t>
  </si>
  <si>
    <t>DENVER FARMA</t>
  </si>
  <si>
    <t>IBERMOON</t>
  </si>
  <si>
    <t>INTELTON</t>
  </si>
  <si>
    <t>COTOGI3N</t>
  </si>
  <si>
    <t>COTO C.I.C.S.A.</t>
  </si>
  <si>
    <t>COTOEZCN</t>
  </si>
  <si>
    <t>COTO CICSA</t>
  </si>
  <si>
    <t>COTOABON</t>
  </si>
  <si>
    <t>COTOMUON</t>
  </si>
  <si>
    <t>COTO CIC S.A.</t>
  </si>
  <si>
    <t>COTOTOON</t>
  </si>
  <si>
    <t>COTOOFON</t>
  </si>
  <si>
    <t>TELEFONICA ARGENTINA S.A.</t>
  </si>
  <si>
    <t>ALBABEON</t>
  </si>
  <si>
    <t>ALBANO COZZUOL PACHECO</t>
  </si>
  <si>
    <t>AERORTCN</t>
  </si>
  <si>
    <t>AEROPUERTOS ARGENTINA 2000 S.A</t>
  </si>
  <si>
    <t>NOVAVRON</t>
  </si>
  <si>
    <t>NOVAPOL SA</t>
  </si>
  <si>
    <t>GRUPDTON</t>
  </si>
  <si>
    <t>GRUPO ALMAR S.R.L.</t>
  </si>
  <si>
    <t>GD0001DI</t>
  </si>
  <si>
    <t>VENADOS M.PLASTICA</t>
  </si>
  <si>
    <t>GRAN DEMANDA EN DISTRIBUIDOR</t>
  </si>
  <si>
    <t>GD0031DI</t>
  </si>
  <si>
    <t>CRAFM SA</t>
  </si>
  <si>
    <t>ACINDAR I.A.A S.A.</t>
  </si>
  <si>
    <t>GD0044DI</t>
  </si>
  <si>
    <t>TUBHIER S.A.</t>
  </si>
  <si>
    <t>GD0046DI</t>
  </si>
  <si>
    <t>NIZA. III</t>
  </si>
  <si>
    <t>GD0054DI</t>
  </si>
  <si>
    <t>PAPELERA DEL PLATA</t>
  </si>
  <si>
    <t>GD0064DI</t>
  </si>
  <si>
    <t>SER BEEF S. A.</t>
  </si>
  <si>
    <t>GD0068DI</t>
  </si>
  <si>
    <t>SAIMA S.A.I. Y M.A.</t>
  </si>
  <si>
    <t>GD0075DI</t>
  </si>
  <si>
    <t>ACEITERA GENERAL DEHEZA S.A.</t>
  </si>
  <si>
    <t>GD0065DI</t>
  </si>
  <si>
    <t>ASTILLEROS SAN LUIS</t>
  </si>
  <si>
    <t>GD0002PI</t>
  </si>
  <si>
    <t>NUEVO HOSPITAL CENTRAL FORMOSA</t>
  </si>
  <si>
    <t>GD0011KI</t>
  </si>
  <si>
    <t>ALGODONERA DEL VALLE S.A.</t>
  </si>
  <si>
    <t>GD0018KI</t>
  </si>
  <si>
    <t>TEXTIL CATAMARCA S.A.</t>
  </si>
  <si>
    <t>GD0009KI</t>
  </si>
  <si>
    <t>COTECA S.A. - CATAMARCA</t>
  </si>
  <si>
    <t>GWPE101I</t>
  </si>
  <si>
    <t>PROTOIL S.A.</t>
  </si>
  <si>
    <t>GD0002OI</t>
  </si>
  <si>
    <t>LINEA SARMIENTO (R)</t>
  </si>
  <si>
    <t>GD0006OI</t>
  </si>
  <si>
    <t>LINEA MITRE (R)</t>
  </si>
  <si>
    <t>GD0013OI</t>
  </si>
  <si>
    <t>CTRAL SERV. SOC.EST. MDO CTRAL</t>
  </si>
  <si>
    <t>GD0035OI</t>
  </si>
  <si>
    <t>LA RURAL S.A.</t>
  </si>
  <si>
    <t>GD0063OI</t>
  </si>
  <si>
    <t>FRIGORIFICO RIOPLATENSE SAICIF</t>
  </si>
  <si>
    <t>GD0091OI</t>
  </si>
  <si>
    <t>GD0093OI</t>
  </si>
  <si>
    <t>METROVIAS-Linea Uqz-Barrufaldi</t>
  </si>
  <si>
    <t>GD0103OI</t>
  </si>
  <si>
    <t>TRILENIUM S A</t>
  </si>
  <si>
    <t>GD0104OI</t>
  </si>
  <si>
    <t>FACULTAD DE CIENCIAS EXACTAS</t>
  </si>
  <si>
    <t>GD0114OI</t>
  </si>
  <si>
    <t>COMANDO GUARNICION MILITAR</t>
  </si>
  <si>
    <t>GD0126OI</t>
  </si>
  <si>
    <t>TINTORERIA INDUST. MODELO</t>
  </si>
  <si>
    <t>GD0129OI</t>
  </si>
  <si>
    <t>TELECOM ARGENTINA S A</t>
  </si>
  <si>
    <t>GD0130OI</t>
  </si>
  <si>
    <t>METROVIAS - Urquiza-Hurlinghan</t>
  </si>
  <si>
    <t>GD0139OI</t>
  </si>
  <si>
    <t>METROVIAS - Urquiza-Paternal</t>
  </si>
  <si>
    <t>GD0142OI</t>
  </si>
  <si>
    <t>JBS ARGENTINA SA</t>
  </si>
  <si>
    <t>GD0150OI</t>
  </si>
  <si>
    <t>TELEARTE S A</t>
  </si>
  <si>
    <t>GD0153OI</t>
  </si>
  <si>
    <t>LOS LAGARTOS COUNTRY CLUB S A</t>
  </si>
  <si>
    <t>GD0160OI</t>
  </si>
  <si>
    <t>BAYER</t>
  </si>
  <si>
    <t>GD0176OI</t>
  </si>
  <si>
    <t>ALICORP ARGENTINA SCA</t>
  </si>
  <si>
    <t>GD0186OI</t>
  </si>
  <si>
    <t>COM.NACIONAL ENERGIA ATOMICA</t>
  </si>
  <si>
    <t>GD0218OI</t>
  </si>
  <si>
    <t>COMPLEJO PENITENCIARIO II</t>
  </si>
  <si>
    <t>GD0240OI</t>
  </si>
  <si>
    <t>RADIO Y T.V.ARGENT (CANAL 7)</t>
  </si>
  <si>
    <t>GD0248OI</t>
  </si>
  <si>
    <t>AVENTIS PASTEUR</t>
  </si>
  <si>
    <t>GD0249OI</t>
  </si>
  <si>
    <t>L'EQUIPE MONTEUR S.A</t>
  </si>
  <si>
    <t>GD0250OI</t>
  </si>
  <si>
    <t>ASOFARMA SA IND. Y COMERCIAL</t>
  </si>
  <si>
    <t>GD0253OI</t>
  </si>
  <si>
    <t>COLOMBRARO HNOS S C A</t>
  </si>
  <si>
    <t>GD0277OI</t>
  </si>
  <si>
    <t>GALENO ARGENTINA S.A.</t>
  </si>
  <si>
    <t>GD0280OI</t>
  </si>
  <si>
    <t>ROVAFARM ARGENTINA S A</t>
  </si>
  <si>
    <t>GD0282OI</t>
  </si>
  <si>
    <t>JOHNSON Y JOHNSON ARG S A I C</t>
  </si>
  <si>
    <t>GD0287OI</t>
  </si>
  <si>
    <t>FLENI</t>
  </si>
  <si>
    <t>GD0288OI</t>
  </si>
  <si>
    <t>TELMEX ARGENTINA SA</t>
  </si>
  <si>
    <t>GD0299OI</t>
  </si>
  <si>
    <t>CONS. DE PROPIETARIOS EL TALAR</t>
  </si>
  <si>
    <t>GD0306OI</t>
  </si>
  <si>
    <t>INTI-Pque Tegnolog. Miguelete</t>
  </si>
  <si>
    <t>GD0309OI</t>
  </si>
  <si>
    <t>TUBOS ARGENTINOS S.A.</t>
  </si>
  <si>
    <t>GD0311OI</t>
  </si>
  <si>
    <t>ROEMMERS S A I C F (OLIVOS)</t>
  </si>
  <si>
    <t>GD0313OI</t>
  </si>
  <si>
    <t>SANCOR COOP UNIDAS LTDAS</t>
  </si>
  <si>
    <t>GD0319OI</t>
  </si>
  <si>
    <t>ESTABL. GRAFICO IMPRESORES</t>
  </si>
  <si>
    <t>GD0320OI</t>
  </si>
  <si>
    <t>UNIVER. NACIONAL DE LA MATANZA</t>
  </si>
  <si>
    <t>GD0329OI</t>
  </si>
  <si>
    <t>CLUB NEWMAN</t>
  </si>
  <si>
    <t>GD0333OI</t>
  </si>
  <si>
    <t>S.E.CASA DE MONEDA</t>
  </si>
  <si>
    <t>SILVER CROSS AMERICA INC SA</t>
  </si>
  <si>
    <t>GD0339OI</t>
  </si>
  <si>
    <t>COOP.TRAB.EX EMPL.F.MINGUILLON</t>
  </si>
  <si>
    <t>GD0345OI</t>
  </si>
  <si>
    <t>TELEVISION FEDERAL SA</t>
  </si>
  <si>
    <t>GD0361OI</t>
  </si>
  <si>
    <t>HOSPITAL PROF ALEJANDRO PDAS.</t>
  </si>
  <si>
    <t>GD0363OI</t>
  </si>
  <si>
    <t>HOSPITAL ALEMAN</t>
  </si>
  <si>
    <t>GD0375OI</t>
  </si>
  <si>
    <t>PRIVA SA</t>
  </si>
  <si>
    <t>GD0389OI</t>
  </si>
  <si>
    <t>MATER DEI ASOCIACION CIVIL</t>
  </si>
  <si>
    <t>GD0441OI</t>
  </si>
  <si>
    <t>VILLA D AGRI SRL</t>
  </si>
  <si>
    <t>GD0463OI</t>
  </si>
  <si>
    <t>CEMIC</t>
  </si>
  <si>
    <t>GD0467OI</t>
  </si>
  <si>
    <t>ARTES GRAFICAS MODERNAS SA</t>
  </si>
  <si>
    <t>GD0474OI</t>
  </si>
  <si>
    <t>GD0481OI</t>
  </si>
  <si>
    <t>TELEFONICA DE ARGENTINA S.A.</t>
  </si>
  <si>
    <t>GD0482OI</t>
  </si>
  <si>
    <t>GD0488OI</t>
  </si>
  <si>
    <t>FRIMSA S A</t>
  </si>
  <si>
    <t>GD0501OI</t>
  </si>
  <si>
    <t>GD0502OI</t>
  </si>
  <si>
    <t>GD0504OI</t>
  </si>
  <si>
    <t>COMPAÑIA PROCESADORA DE CARNES</t>
  </si>
  <si>
    <t>GD0535OI</t>
  </si>
  <si>
    <t>AMX ARGENTINA S.A.</t>
  </si>
  <si>
    <t>GD0541OI</t>
  </si>
  <si>
    <t>GD0543OI</t>
  </si>
  <si>
    <t>HOSPITAL MILITAR CENTRAL</t>
  </si>
  <si>
    <t>GD0553OI</t>
  </si>
  <si>
    <t>ALEXANDER FLEMING SA</t>
  </si>
  <si>
    <t>GD0583OI</t>
  </si>
  <si>
    <t>IPS SACI Y F</t>
  </si>
  <si>
    <t>GD0615OI</t>
  </si>
  <si>
    <t>ARGENCRAFT S.A.</t>
  </si>
  <si>
    <t>GD0619OI</t>
  </si>
  <si>
    <t>COOP DE TRABAJO AVICOLA MORENO</t>
  </si>
  <si>
    <t>GD0626OI</t>
  </si>
  <si>
    <t>ESTAB LOS CALVOS SRL</t>
  </si>
  <si>
    <t>GD0695OI</t>
  </si>
  <si>
    <t>LENTERDIT SA (MATHEU)</t>
  </si>
  <si>
    <t>GD0707OI</t>
  </si>
  <si>
    <t>ANDREANI LOGISTICA S.A.</t>
  </si>
  <si>
    <t>GD0709OI</t>
  </si>
  <si>
    <t>FRIGORIFICO RYDHANS S C A</t>
  </si>
  <si>
    <t>GD0827OI</t>
  </si>
  <si>
    <t>RAMON GERARDO Y CIA</t>
  </si>
  <si>
    <t>GD0913OI</t>
  </si>
  <si>
    <t>RUNFO SA</t>
  </si>
  <si>
    <t>TEOPLAST SRL</t>
  </si>
  <si>
    <t>GD1006OI</t>
  </si>
  <si>
    <t>SINTARYC S A I C</t>
  </si>
  <si>
    <t>GD1520OI</t>
  </si>
  <si>
    <t>FRATELLI BRANCA DESTILERIAS SA</t>
  </si>
  <si>
    <t>GD1941OI</t>
  </si>
  <si>
    <t>LABORATORIO RICHMOND SACIF</t>
  </si>
  <si>
    <t>GD2943OI</t>
  </si>
  <si>
    <t>ALIBUE SA</t>
  </si>
  <si>
    <t>GD5480OI</t>
  </si>
  <si>
    <t>FRIG. REG. BOVINOS DEL SUR</t>
  </si>
  <si>
    <t>GD0005LI</t>
  </si>
  <si>
    <t>ACUEDUCTO DEL RIO COLORADO</t>
  </si>
  <si>
    <t>GD0006LI</t>
  </si>
  <si>
    <t>Durlock SA</t>
  </si>
  <si>
    <t>GD0010LI</t>
  </si>
  <si>
    <t>FRIGORIFICO G.P.</t>
  </si>
  <si>
    <t>GD0021LI</t>
  </si>
  <si>
    <t>EXP. AGROIN. ARGENT.</t>
  </si>
  <si>
    <t>GD0024LI</t>
  </si>
  <si>
    <t>GENTE DE LA PAMPA</t>
  </si>
  <si>
    <t>GD0384WI</t>
  </si>
  <si>
    <t>AGUAS DE CORRIENTES</t>
  </si>
  <si>
    <t>GD0471WI</t>
  </si>
  <si>
    <t>ESTABLECIMIENTO LAS MARIAS</t>
  </si>
  <si>
    <t>GD0610WI</t>
  </si>
  <si>
    <t>E. R. ZENI y CIA.</t>
  </si>
  <si>
    <t>GD0823WI</t>
  </si>
  <si>
    <t>PILAGA S.A.G.</t>
  </si>
  <si>
    <t>GD0943WI</t>
  </si>
  <si>
    <t>CEAGRO S.A.</t>
  </si>
  <si>
    <t>GD0006JI</t>
  </si>
  <si>
    <t>PENIAFLOR - SAN MARTIN</t>
  </si>
  <si>
    <t>GD0007JI</t>
  </si>
  <si>
    <t>CATTORINI HNOS S.A</t>
  </si>
  <si>
    <t>GD0013JI</t>
  </si>
  <si>
    <t>CARGAS MINERALES SAN JUAN S.A.</t>
  </si>
  <si>
    <t>GD0110JI</t>
  </si>
  <si>
    <t>ASWELL S.A.</t>
  </si>
  <si>
    <t>GWZA101I</t>
  </si>
  <si>
    <t>CELULOSA ARGENTINA S.A.</t>
  </si>
  <si>
    <t>GWZA151I</t>
  </si>
  <si>
    <t>PECOM ENERGIA S.A.</t>
  </si>
  <si>
    <t>GWZA231I</t>
  </si>
  <si>
    <t>TERMINAL ZARATE S.A.</t>
  </si>
  <si>
    <t>GWZA261I</t>
  </si>
  <si>
    <t>MONSANTO ARGENTINA S.A.I.C.</t>
  </si>
  <si>
    <t>GWSP021I</t>
  </si>
  <si>
    <t>CELUPAPER S.A.</t>
  </si>
  <si>
    <t>GWUZ19MI</t>
  </si>
  <si>
    <t>I.M.P.S.A. - Planta II</t>
  </si>
  <si>
    <t>GWUZ25MI</t>
  </si>
  <si>
    <t>HOSPITAL ESPAÑOL</t>
  </si>
  <si>
    <t>GWUT093I</t>
  </si>
  <si>
    <t>MOLINOS HARINEROS CLABECQ</t>
  </si>
  <si>
    <t>GWNE013I</t>
  </si>
  <si>
    <t>TERMINAL QUEQUEN (SUM.49930-8)</t>
  </si>
  <si>
    <t>GWNE033I</t>
  </si>
  <si>
    <t>OLEAGINOSA MORENO(SUM.49636-6)</t>
  </si>
  <si>
    <t>GWAL03QI</t>
  </si>
  <si>
    <t>CERVI MARIO E HIJOS S.A</t>
  </si>
  <si>
    <t>GWAL10QI</t>
  </si>
  <si>
    <t>MOLDEADOS ARGENTINOS S.A.</t>
  </si>
  <si>
    <t>GWAL11QI</t>
  </si>
  <si>
    <t>CASINO MAGIC S.A</t>
  </si>
  <si>
    <t>GWAL15QI</t>
  </si>
  <si>
    <t>ENTE PROV DE AGUA Y SANEAMIEN</t>
  </si>
  <si>
    <t>GWAL29QI</t>
  </si>
  <si>
    <t>WAL-MART ARGENTINA S.R.L</t>
  </si>
  <si>
    <t>TERMAP</t>
  </si>
  <si>
    <t>GD0005HI</t>
  </si>
  <si>
    <t>SAMEEP</t>
  </si>
  <si>
    <t>GD0011HI</t>
  </si>
  <si>
    <t>TELECOM ARGENTINA S.A.</t>
  </si>
  <si>
    <t>GD0016HI</t>
  </si>
  <si>
    <t>GD0018HI</t>
  </si>
  <si>
    <t>NVO. HOSP. PERRANDO</t>
  </si>
  <si>
    <t>GD0039HI</t>
  </si>
  <si>
    <t>GD0001II</t>
  </si>
  <si>
    <t>FRIGORIFICO GORINA</t>
  </si>
  <si>
    <t>GD0008II</t>
  </si>
  <si>
    <t>MIN. ECONOMIA</t>
  </si>
  <si>
    <t>AGUAS BONAERENSES S. A.</t>
  </si>
  <si>
    <t>GD0023II</t>
  </si>
  <si>
    <t>AFNE - ASTILLEROS RI</t>
  </si>
  <si>
    <t>GD0036II</t>
  </si>
  <si>
    <t>CARREFOUR ARGENTINA S.A.</t>
  </si>
  <si>
    <t>GD0039II</t>
  </si>
  <si>
    <t>GD0042II</t>
  </si>
  <si>
    <t>GD0050II</t>
  </si>
  <si>
    <t>GD0051II</t>
  </si>
  <si>
    <t>MIRALEJOS S A</t>
  </si>
  <si>
    <t>GD0058II</t>
  </si>
  <si>
    <t>GD0075II</t>
  </si>
  <si>
    <t>MIN. DE JUSTICIA -SERV. PENITE</t>
  </si>
  <si>
    <t>GD0082II</t>
  </si>
  <si>
    <t>COPETRO S C</t>
  </si>
  <si>
    <t>GD0107II</t>
  </si>
  <si>
    <t>LABORATORIOS BAGO</t>
  </si>
  <si>
    <t>GD1002TI</t>
  </si>
  <si>
    <t>EMBOTELLADORA TORASSO</t>
  </si>
  <si>
    <t>GD1014TI</t>
  </si>
  <si>
    <t>GD1026TI</t>
  </si>
  <si>
    <t>SIPROSA - HOSPITAL PADILLA</t>
  </si>
  <si>
    <t>GD2015TI</t>
  </si>
  <si>
    <t>FABRICA DE FIDEO RIVOLI S.A.</t>
  </si>
  <si>
    <t>AEROPUERTOS ARGENTINA 2000 SA</t>
  </si>
  <si>
    <t>GD3006TI</t>
  </si>
  <si>
    <t>ALPARGATAS S.A.I.C.</t>
  </si>
  <si>
    <t>GD3008TI</t>
  </si>
  <si>
    <t>AGRO EPSILON S A</t>
  </si>
  <si>
    <t>GD4002TI</t>
  </si>
  <si>
    <t>CIA. ARG. DE LEVADURAS SAIC</t>
  </si>
  <si>
    <t>GD4010TI</t>
  </si>
  <si>
    <t>FRUTIVIL S.R.L.</t>
  </si>
  <si>
    <t>GD5001TI</t>
  </si>
  <si>
    <t>COTA-AG-TRANSF.Y COM.LTDA</t>
  </si>
  <si>
    <t>GD5004TI</t>
  </si>
  <si>
    <t>VICENTE TRAPANI S.A.</t>
  </si>
  <si>
    <t>GD5005TI</t>
  </si>
  <si>
    <t>PANPACK S.A.</t>
  </si>
  <si>
    <t>GD0005GI</t>
  </si>
  <si>
    <t>CERAMICA SANTIAGO</t>
  </si>
  <si>
    <t>GD0008EI</t>
  </si>
  <si>
    <t>MOLINOS SAN JOSE S.A.</t>
  </si>
  <si>
    <t>GD0009EI</t>
  </si>
  <si>
    <t>PETROPACK S.A.</t>
  </si>
  <si>
    <t>GD0015EI</t>
  </si>
  <si>
    <t>SUPER S.A.</t>
  </si>
  <si>
    <t>GD0016EI</t>
  </si>
  <si>
    <t>GRANJA TRES ARROYOS</t>
  </si>
  <si>
    <t>GD0017EI</t>
  </si>
  <si>
    <t>GD0018EI</t>
  </si>
  <si>
    <t>GRANJA TRESARROYOSS.A.C.A.F.I.</t>
  </si>
  <si>
    <t>GD0019EI</t>
  </si>
  <si>
    <t>F.E.P.A. S.A.</t>
  </si>
  <si>
    <t>GD0022EI</t>
  </si>
  <si>
    <t>SERVIAVE S.A.</t>
  </si>
  <si>
    <t>GD0028EI</t>
  </si>
  <si>
    <t>FRIGORIFICO DE AVES SOYCHU</t>
  </si>
  <si>
    <t>DOMVIL S.A.I.C.A.</t>
  </si>
  <si>
    <t>GD0032EI</t>
  </si>
  <si>
    <t>BONNIN HNOS.</t>
  </si>
  <si>
    <t>GD0033EI</t>
  </si>
  <si>
    <t>PROCESADORA GANAD.ENTRERRIANA</t>
  </si>
  <si>
    <t>GD0035EI</t>
  </si>
  <si>
    <t>INDUSTRIALIZADORA</t>
  </si>
  <si>
    <t>GD0037EI</t>
  </si>
  <si>
    <t>LAS CAMELIAS</t>
  </si>
  <si>
    <t>EGGS NESTOR AMADO</t>
  </si>
  <si>
    <t>GD0048EI</t>
  </si>
  <si>
    <t>SAGEMULLER S.A.I.C.F.I.A.</t>
  </si>
  <si>
    <t>GD0051EI</t>
  </si>
  <si>
    <t>SANTIAGO EICHHORN E HIJOS SRL</t>
  </si>
  <si>
    <t>GD0064EI</t>
  </si>
  <si>
    <t>MARCOS SCHMUKLER S.A.</t>
  </si>
  <si>
    <t>GD0065EI</t>
  </si>
  <si>
    <t>PILAGA - Ganadera</t>
  </si>
  <si>
    <t>GD0074EI</t>
  </si>
  <si>
    <t>GOBIERNO PROVINCIA ENTRE RIOS</t>
  </si>
  <si>
    <t>GD0077EI</t>
  </si>
  <si>
    <t>MUNICIPALIDAD DE PARANA</t>
  </si>
  <si>
    <t>GD0080EI</t>
  </si>
  <si>
    <t>LA SIBILA</t>
  </si>
  <si>
    <t>GD0083EI</t>
  </si>
  <si>
    <t>TECNOVO S.A.</t>
  </si>
  <si>
    <t>GD0086EI</t>
  </si>
  <si>
    <t>GD0087EI</t>
  </si>
  <si>
    <t>ERIOCHEM</t>
  </si>
  <si>
    <t>GD0094EI</t>
  </si>
  <si>
    <t>ITAPE</t>
  </si>
  <si>
    <t>GD9004EI</t>
  </si>
  <si>
    <t>ECA SA</t>
  </si>
  <si>
    <t>GD0013AI</t>
  </si>
  <si>
    <t>MASSALIN PARTIC-Ros de Lerma</t>
  </si>
  <si>
    <t>GD0022AI</t>
  </si>
  <si>
    <t>UTE NUEVO HOSP. EL MILAGRO</t>
  </si>
  <si>
    <t>GD3303YI</t>
  </si>
  <si>
    <t>PAPELERA DEL NOA S A</t>
  </si>
  <si>
    <t>GD4401YI</t>
  </si>
  <si>
    <t>COOPERATIVA TABACALEROS</t>
  </si>
  <si>
    <t>GD00063I</t>
  </si>
  <si>
    <t>AGUAS DANONE DE ARG. S.A.</t>
  </si>
  <si>
    <t>GD00083I</t>
  </si>
  <si>
    <t>CONARCO S.A</t>
  </si>
  <si>
    <t>GD00123I</t>
  </si>
  <si>
    <t>TELEFONICA DE ARG. S.A.</t>
  </si>
  <si>
    <t>GD00163I</t>
  </si>
  <si>
    <t>NUTRECO ALIMENTOS S.A.</t>
  </si>
  <si>
    <t>GD00173I</t>
  </si>
  <si>
    <t>PROD.FARM.FIDEX SA</t>
  </si>
  <si>
    <t>GD00183I</t>
  </si>
  <si>
    <t>PALMAR MDP S.A</t>
  </si>
  <si>
    <t>GD00283I</t>
  </si>
  <si>
    <t>PEDRO MOSCUZZA E HIJOS SA</t>
  </si>
  <si>
    <t>GD00293I</t>
  </si>
  <si>
    <t>LUIS SOLIMENO E HIJOS S.A</t>
  </si>
  <si>
    <t>GD00333I</t>
  </si>
  <si>
    <t>TATURIELLO S.A.</t>
  </si>
  <si>
    <t>OBRAS SANIT. M.D.P. S.E.</t>
  </si>
  <si>
    <t>GD00423I</t>
  </si>
  <si>
    <t>GD00623I</t>
  </si>
  <si>
    <t>AGUSTINER S.A.</t>
  </si>
  <si>
    <t>GD00643I</t>
  </si>
  <si>
    <t>SUPERMERCADOS TOLEDO S.A.</t>
  </si>
  <si>
    <t>GD00703I</t>
  </si>
  <si>
    <t>SERV.PENITENCIARIO U-30</t>
  </si>
  <si>
    <t>GD00903I</t>
  </si>
  <si>
    <t>MORIXE HNOS. S.A.</t>
  </si>
  <si>
    <t>GWOL043I</t>
  </si>
  <si>
    <t>CANTERAS CERRO NEGRO SACIYF</t>
  </si>
  <si>
    <t>GWCG01EI</t>
  </si>
  <si>
    <t>RPB S.A.</t>
  </si>
  <si>
    <t>GWCG04EI</t>
  </si>
  <si>
    <t>RONTALTEX S.A.</t>
  </si>
  <si>
    <t>GWPA022I</t>
  </si>
  <si>
    <t>BASE NAVAL PUERTO BELGRANO</t>
  </si>
  <si>
    <t>GWPA012I</t>
  </si>
  <si>
    <t>OIL TANKING EBYTEM S.A.</t>
  </si>
  <si>
    <t>GWTW06UI</t>
  </si>
  <si>
    <t>CHARGEURS WOOL(ARG)SA</t>
  </si>
  <si>
    <t>GWTW14UI</t>
  </si>
  <si>
    <t>COOP.ELECT.PTO.MADRYN-Rebombeo</t>
  </si>
  <si>
    <t>GWTW16UI</t>
  </si>
  <si>
    <t>COOP.ELECT.DE TRELEW</t>
  </si>
  <si>
    <t>GWTW20UI</t>
  </si>
  <si>
    <t>COOP.ELECT.PTO.MADRYN</t>
  </si>
  <si>
    <t>GWTW23UI</t>
  </si>
  <si>
    <t>COSU-LAN</t>
  </si>
  <si>
    <t>GWTW24UI</t>
  </si>
  <si>
    <t>A.J.TENDLARZ SACIF</t>
  </si>
  <si>
    <t>GDCC01XI</t>
  </si>
  <si>
    <t>Arg. De Graf SA</t>
  </si>
  <si>
    <t>GDCD02XI</t>
  </si>
  <si>
    <t>INDUSTRIAS MARTIN CUBERO S.A.</t>
  </si>
  <si>
    <t>GDCG01XI</t>
  </si>
  <si>
    <t>GDCG03XI</t>
  </si>
  <si>
    <t>GDCH01XI</t>
  </si>
  <si>
    <t>GDCR01XI</t>
  </si>
  <si>
    <t>GDCR03XI</t>
  </si>
  <si>
    <t>Molinos Gastaldi</t>
  </si>
  <si>
    <t>GDDB01XI</t>
  </si>
  <si>
    <t>SANCOR</t>
  </si>
  <si>
    <t>GDDF01XI</t>
  </si>
  <si>
    <t>MANFREY Coop.T.C.I. Ltda</t>
  </si>
  <si>
    <t>SANCOR C.U.L.</t>
  </si>
  <si>
    <t>GDDK02XI</t>
  </si>
  <si>
    <t>LA PIAMONTESA SA</t>
  </si>
  <si>
    <t>GDDL01XI</t>
  </si>
  <si>
    <t>JOSE M. ALADIO E HIJOS SA</t>
  </si>
  <si>
    <t>GDDV01XI</t>
  </si>
  <si>
    <t>GDDV03XI</t>
  </si>
  <si>
    <t>GDEC01XI</t>
  </si>
  <si>
    <t>CIA.PAPELERA SINSACATE</t>
  </si>
  <si>
    <t>GDEC03XI</t>
  </si>
  <si>
    <t>JOSE GUMA S.A.</t>
  </si>
  <si>
    <t>GDHA01XI</t>
  </si>
  <si>
    <t>SANCHEZ Y PICCIONI SA</t>
  </si>
  <si>
    <t>GD0519XI</t>
  </si>
  <si>
    <t>GD0522XI</t>
  </si>
  <si>
    <t>C.B. ROMANO SAIC</t>
  </si>
  <si>
    <t>GD0530XI</t>
  </si>
  <si>
    <t>AGROMETAL S A</t>
  </si>
  <si>
    <t>GD0531XI</t>
  </si>
  <si>
    <t>CTI CIA. DE TELEFONOS DEL INTE</t>
  </si>
  <si>
    <t>GD0534XI</t>
  </si>
  <si>
    <t>PUNTA DEL AGUA SA</t>
  </si>
  <si>
    <t>GD0537XI</t>
  </si>
  <si>
    <t>NOAL SA</t>
  </si>
  <si>
    <t>GD0539XI</t>
  </si>
  <si>
    <t>S.A. MOLINOS FENIX</t>
  </si>
  <si>
    <t>GD0540XI</t>
  </si>
  <si>
    <t>GD0542XI</t>
  </si>
  <si>
    <t>MOLINOS MARIMBO SALYC</t>
  </si>
  <si>
    <t>GD0548XI</t>
  </si>
  <si>
    <t>INDACOR S.A.</t>
  </si>
  <si>
    <t>GD0554XI</t>
  </si>
  <si>
    <t>GD0555XI</t>
  </si>
  <si>
    <t>GEORGALOS HNOS SAIC</t>
  </si>
  <si>
    <t>GD0556XI</t>
  </si>
  <si>
    <t>VERDOL S.A.</t>
  </si>
  <si>
    <t>GD0557XI</t>
  </si>
  <si>
    <t>DOLOMITA SAIC</t>
  </si>
  <si>
    <t>GD0558XI</t>
  </si>
  <si>
    <t>CONAE</t>
  </si>
  <si>
    <t>GD0560XI</t>
  </si>
  <si>
    <t>PASEJES - Varas Jorge Miguel</t>
  </si>
  <si>
    <t>GD0562XI</t>
  </si>
  <si>
    <t>FABRICA MILITAR RIO TERCERO</t>
  </si>
  <si>
    <t>GD0573XI</t>
  </si>
  <si>
    <t>CAPDEL SA</t>
  </si>
  <si>
    <t>ALIMENTOS REFRIGERADOS S.A.</t>
  </si>
  <si>
    <t>GD0579XI</t>
  </si>
  <si>
    <t>RUBOL IND.METALURGICAS</t>
  </si>
  <si>
    <t>GD0581XI</t>
  </si>
  <si>
    <t>STARPLASTIC S.A.</t>
  </si>
  <si>
    <t>GD0583XI</t>
  </si>
  <si>
    <t>L EQUIPE MONTEUR S.A.</t>
  </si>
  <si>
    <t>GD0584XI</t>
  </si>
  <si>
    <t>COOP MERCOOP</t>
  </si>
  <si>
    <t>GD0585XI</t>
  </si>
  <si>
    <t>PLASTICOS BOULEVARES</t>
  </si>
  <si>
    <t>GD0589XI</t>
  </si>
  <si>
    <t>VIDPIA SA</t>
  </si>
  <si>
    <t>GD0593XI</t>
  </si>
  <si>
    <t>LIGGETT ARG.S.A.C.I.Y.F</t>
  </si>
  <si>
    <t>GD0594XI</t>
  </si>
  <si>
    <t>PORTA HNOS S.A.</t>
  </si>
  <si>
    <t>GD0595XI</t>
  </si>
  <si>
    <t>LA LACTEO S.A.</t>
  </si>
  <si>
    <t>REFINERIA DEL CENTRO SA</t>
  </si>
  <si>
    <t>GD0600XI</t>
  </si>
  <si>
    <t>GAM S.A.SANAT.ALLENDE</t>
  </si>
  <si>
    <t>GD0601XI</t>
  </si>
  <si>
    <t>HOSPITAL PRIVADO CTRO. MED.CBA</t>
  </si>
  <si>
    <t>GD0606XI</t>
  </si>
  <si>
    <t>ANTONIO MONTICH Y CIA</t>
  </si>
  <si>
    <t>GD0611XI</t>
  </si>
  <si>
    <t>GD0622XI</t>
  </si>
  <si>
    <t>DENSO MANUFACTURING ARG.S.A.</t>
  </si>
  <si>
    <t>GD0627XI</t>
  </si>
  <si>
    <t>FAVICUR I.C.S.A.</t>
  </si>
  <si>
    <t>GD0628XI</t>
  </si>
  <si>
    <t>UNC LAB HEMODERIVADOS</t>
  </si>
  <si>
    <t>GD0632XI</t>
  </si>
  <si>
    <t>Y P F INSC 0505555</t>
  </si>
  <si>
    <t>GD0633XI</t>
  </si>
  <si>
    <t>GUARNICION AEREA CORDOBA</t>
  </si>
  <si>
    <t>GD0637XI</t>
  </si>
  <si>
    <t>SERVICIO PENITENCIARIO</t>
  </si>
  <si>
    <t>GD0656XI</t>
  </si>
  <si>
    <t>MINISTERIO DE SALUD Y ACCION S</t>
  </si>
  <si>
    <t>GD0657XI</t>
  </si>
  <si>
    <t>VOLKSWAGEN ARGENTINA S.A.</t>
  </si>
  <si>
    <t>AGUAS CORDOBESAS S.A.</t>
  </si>
  <si>
    <t>GD0664XI</t>
  </si>
  <si>
    <t>GD0666XI</t>
  </si>
  <si>
    <t>GD0667XI</t>
  </si>
  <si>
    <t>BUNGE ARGENTINA S.A.</t>
  </si>
  <si>
    <t>GD0669XI</t>
  </si>
  <si>
    <t>FIAT AUTO ARGENTINA S.A.</t>
  </si>
  <si>
    <t>GD0673XI</t>
  </si>
  <si>
    <t>ZF SACHS ARGENTINA S.A</t>
  </si>
  <si>
    <t>GD0677XI</t>
  </si>
  <si>
    <t>RENAULT ARGENTINA S.A.</t>
  </si>
  <si>
    <t>GD0678XI</t>
  </si>
  <si>
    <t>GD0680XI</t>
  </si>
  <si>
    <t>TEKSID ARGENTINA S.R.L.</t>
  </si>
  <si>
    <t>GD0683XI</t>
  </si>
  <si>
    <t>GD0684XI</t>
  </si>
  <si>
    <t>DINOSAURIO SA</t>
  </si>
  <si>
    <t>GD0690XI</t>
  </si>
  <si>
    <t>TELECOM ARGENTINA SOCIEDAD ANO</t>
  </si>
  <si>
    <t>GD0691XI</t>
  </si>
  <si>
    <t>GD0696XI</t>
  </si>
  <si>
    <t>KLOCKNER PENTAPLAST DE ARGENTI</t>
  </si>
  <si>
    <t>GD0699XI</t>
  </si>
  <si>
    <t>GOLDEN PEANUT ARGENTINA S.A.</t>
  </si>
  <si>
    <t>GD0702XI</t>
  </si>
  <si>
    <t>GRUPO PILAR S.A.</t>
  </si>
  <si>
    <t>GD0704XI</t>
  </si>
  <si>
    <t>ARLA FOODS INGREDIENTS S.A. (A</t>
  </si>
  <si>
    <t>GD0711XI</t>
  </si>
  <si>
    <t>LOGROS S.A.</t>
  </si>
  <si>
    <t>GD0714XI</t>
  </si>
  <si>
    <t>YMK S.A.</t>
  </si>
  <si>
    <t>GDCP02XI</t>
  </si>
  <si>
    <t>MOLFINO S.A.</t>
  </si>
  <si>
    <t>GD00071I</t>
  </si>
  <si>
    <t>SUPERTAP SA</t>
  </si>
  <si>
    <t>GD00121I</t>
  </si>
  <si>
    <t>FRIGORIFICO LAMAR S.A.</t>
  </si>
  <si>
    <t>GD00131I</t>
  </si>
  <si>
    <t>IND.MAGROMER CYP S.A.</t>
  </si>
  <si>
    <t>GD00191I</t>
  </si>
  <si>
    <t>PERFORMA S.A.</t>
  </si>
  <si>
    <t>GD00201I</t>
  </si>
  <si>
    <t>GD00321I</t>
  </si>
  <si>
    <t>ASOC ADV DEL 7-DIA</t>
  </si>
  <si>
    <t>GD00371I</t>
  </si>
  <si>
    <t>C.T.S. CIA. TRANSPOR TADORA SU</t>
  </si>
  <si>
    <t>PAPELERA SAN ANDRES DE GILES S</t>
  </si>
  <si>
    <t>GD00441I</t>
  </si>
  <si>
    <t>OLEAGINOSA MORENO - Daireaux</t>
  </si>
  <si>
    <t>GD00471I</t>
  </si>
  <si>
    <t>ECOAVE S.A</t>
  </si>
  <si>
    <t>GD00511I</t>
  </si>
  <si>
    <t>ARRE-BEEF S.A.</t>
  </si>
  <si>
    <t>GD00531I</t>
  </si>
  <si>
    <t>SIDERSA S.A.</t>
  </si>
  <si>
    <t>GD00561I</t>
  </si>
  <si>
    <t>PACUCA S.A.</t>
  </si>
  <si>
    <t>GD00581I</t>
  </si>
  <si>
    <t>FERRERO ARGENTINA S.A.</t>
  </si>
  <si>
    <t>GD00621I</t>
  </si>
  <si>
    <t>KENTEC ARGENTINA S.A.</t>
  </si>
  <si>
    <t>GD00651I</t>
  </si>
  <si>
    <t>MASTERFOODS ARG. S.A</t>
  </si>
  <si>
    <t>GD00661I</t>
  </si>
  <si>
    <t>COUNTRY CLUB LOS CARDALES</t>
  </si>
  <si>
    <t>GD00721I</t>
  </si>
  <si>
    <t>AVICOLA CAPITAN SARMIENTO</t>
  </si>
  <si>
    <t>GD00731I</t>
  </si>
  <si>
    <t>SANCOR COOPERATIVAS UNIDAS LIM</t>
  </si>
  <si>
    <t>GD00911I</t>
  </si>
  <si>
    <t>INDUSTRIA LACTEA</t>
  </si>
  <si>
    <t>GD00941I</t>
  </si>
  <si>
    <t>GD00951I</t>
  </si>
  <si>
    <t>FABRICA DE ENVASES PLASTICOS</t>
  </si>
  <si>
    <t>GD00052I</t>
  </si>
  <si>
    <t>TERMINAL B.BCA. S.A.</t>
  </si>
  <si>
    <t>GD00132I</t>
  </si>
  <si>
    <t>SMURFIT S.A.</t>
  </si>
  <si>
    <t>GD00152I</t>
  </si>
  <si>
    <t>ALFRED C.TOEPFER INTERNAT. ARG</t>
  </si>
  <si>
    <t>GD00202I</t>
  </si>
  <si>
    <t>GD00212I</t>
  </si>
  <si>
    <t>HOSPITAL INTERZONAL</t>
  </si>
  <si>
    <t>GD00272I</t>
  </si>
  <si>
    <t>TELEF. DE ARGENTINA</t>
  </si>
  <si>
    <t>GD00282I</t>
  </si>
  <si>
    <t>TRANSPORTADORA DE GAS DEL SUR</t>
  </si>
  <si>
    <t>GD00312I</t>
  </si>
  <si>
    <t>COMPAÑIA MOLINERA DEL SUR</t>
  </si>
  <si>
    <t>GWTL021I</t>
  </si>
  <si>
    <t>MASTELLONE HNOS-Trenq. Lauquen</t>
  </si>
  <si>
    <t>GWTL031I</t>
  </si>
  <si>
    <t>GD0009CI</t>
  </si>
  <si>
    <t>ARTE RADIOTELEVISIVO ARG. S.A.</t>
  </si>
  <si>
    <t>GD0015CI</t>
  </si>
  <si>
    <t>GD0019CI</t>
  </si>
  <si>
    <t>SIAT</t>
  </si>
  <si>
    <t>GD0023CI</t>
  </si>
  <si>
    <t>IND.ELECT.DE QUILMES S.A.</t>
  </si>
  <si>
    <t>GD0027CI</t>
  </si>
  <si>
    <t>ITAL PAPELERA S.A.I.C.</t>
  </si>
  <si>
    <t>GD0035CI</t>
  </si>
  <si>
    <t>GD0062CI</t>
  </si>
  <si>
    <t>GD0065CI</t>
  </si>
  <si>
    <t>GRABYA S.R.L.</t>
  </si>
  <si>
    <t>GD0067CI</t>
  </si>
  <si>
    <t>AEROLINEAS ARGENTINAS S.A.</t>
  </si>
  <si>
    <t>GD0076CI</t>
  </si>
  <si>
    <t>SOC.ITALIANA BENEF.HOSP.ITALIA</t>
  </si>
  <si>
    <t>GD0078CI</t>
  </si>
  <si>
    <t>HOSPITAL ITALIANO</t>
  </si>
  <si>
    <t>GD0085CI</t>
  </si>
  <si>
    <t>GD0086CI</t>
  </si>
  <si>
    <t>GD0100CI</t>
  </si>
  <si>
    <t>CONSORCIO DE PROPIETARIOS</t>
  </si>
  <si>
    <t>GD0146CI</t>
  </si>
  <si>
    <t>REIDY ROBERTO GABRIEL</t>
  </si>
  <si>
    <t>GD0163CI</t>
  </si>
  <si>
    <t>GD0173CI</t>
  </si>
  <si>
    <t>U.A.D.E.</t>
  </si>
  <si>
    <t>GD0176CI</t>
  </si>
  <si>
    <t>FUNDACION FAVALORO</t>
  </si>
  <si>
    <t>GD0189CI</t>
  </si>
  <si>
    <t>POLICIA FEDERAL ARGENTINA</t>
  </si>
  <si>
    <t>GD0213CI</t>
  </si>
  <si>
    <t>ANSELMO L. MORVILLO S.A.</t>
  </si>
  <si>
    <t>GD0224CI</t>
  </si>
  <si>
    <t>INDUSTRIAS GUIDI S.A.</t>
  </si>
  <si>
    <t>GD0225CI</t>
  </si>
  <si>
    <t>ACEROS ANGELETTI S.A.</t>
  </si>
  <si>
    <t>GD0247CI</t>
  </si>
  <si>
    <t>GD0266CI</t>
  </si>
  <si>
    <t>INSTITUTO ARG DEL DIAGNOSTICO</t>
  </si>
  <si>
    <t>GD0303CI</t>
  </si>
  <si>
    <t>BANCO DE LA PCIA DE BS AS</t>
  </si>
  <si>
    <t>GD0316CI</t>
  </si>
  <si>
    <t>BANCO NACION ARGENTINA</t>
  </si>
  <si>
    <t>GD0319CI</t>
  </si>
  <si>
    <t>UBA FACULTAD DE CIENC.MEDICAS</t>
  </si>
  <si>
    <t>GD0321CI</t>
  </si>
  <si>
    <t>A.F.I.P.</t>
  </si>
  <si>
    <t>GD0326CI</t>
  </si>
  <si>
    <t>COMANDO EN JEFE DEL EJERCITO</t>
  </si>
  <si>
    <t>GD0327CI</t>
  </si>
  <si>
    <t>HTAL.DE CLINICAS SAN MARTIN</t>
  </si>
  <si>
    <t>GD0331CI</t>
  </si>
  <si>
    <t>GD0332CI</t>
  </si>
  <si>
    <t>ESTABLECIMIENTO LOS CALVOS SRL</t>
  </si>
  <si>
    <t>GD0341CI</t>
  </si>
  <si>
    <t>FERRO ENAMEL S.A.I.C.</t>
  </si>
  <si>
    <t>GD0356CI</t>
  </si>
  <si>
    <t>F.A.D.A.IND.Y COM.S.R.L.</t>
  </si>
  <si>
    <t>GD0379CI</t>
  </si>
  <si>
    <t>GD0388CI</t>
  </si>
  <si>
    <t>GUAICOS S A C I F</t>
  </si>
  <si>
    <t>GD0401CI</t>
  </si>
  <si>
    <t>EST.MAY.GRAL.ARMADA/J.E.M.I.</t>
  </si>
  <si>
    <t>GD0406CI</t>
  </si>
  <si>
    <t>HOSPITAL DE PEDIATRIA SAMIC</t>
  </si>
  <si>
    <t>GD0414CI</t>
  </si>
  <si>
    <t>DIRECCION NAC.DE GENDARMERIA</t>
  </si>
  <si>
    <t>GD0417CI</t>
  </si>
  <si>
    <t>GCBA - HTAL.DR.COSME ARGERICH</t>
  </si>
  <si>
    <t>GD0418CI</t>
  </si>
  <si>
    <t>CASA DE MONEDA</t>
  </si>
  <si>
    <t>GD0420CI</t>
  </si>
  <si>
    <t>BANCO DE LA PROVINCIA DE BS.AS</t>
  </si>
  <si>
    <t>GD0441CI</t>
  </si>
  <si>
    <t>MANUFACTURAS DE ACCESORIOS PLA</t>
  </si>
  <si>
    <t>GD0452CI</t>
  </si>
  <si>
    <t>CATTER MEAT S.A.</t>
  </si>
  <si>
    <t>GD0487CI</t>
  </si>
  <si>
    <t>HOSPITAL BRITANICO DE BS. AS.</t>
  </si>
  <si>
    <t>GD0490CI</t>
  </si>
  <si>
    <t>KLONAL S.R.L.</t>
  </si>
  <si>
    <t>GD0494CI</t>
  </si>
  <si>
    <t>VALENCIANA ARGENTINA</t>
  </si>
  <si>
    <t>GD0503CI</t>
  </si>
  <si>
    <t>METROVIAS S.A.(EMILIO MITRE)</t>
  </si>
  <si>
    <t>GD0504CI</t>
  </si>
  <si>
    <t>METROVIAS S.A.(INDEPENDENCIA)</t>
  </si>
  <si>
    <t>GD0505CI</t>
  </si>
  <si>
    <t>METROVIAS S.A.(PELLEGRINI)</t>
  </si>
  <si>
    <t>GD0506CI</t>
  </si>
  <si>
    <t>METROVIAS S.A.(MEDRANO)</t>
  </si>
  <si>
    <t>GD0528CI</t>
  </si>
  <si>
    <t>RECICLAR S.A.</t>
  </si>
  <si>
    <t>GD0537CI</t>
  </si>
  <si>
    <t>TELEFONICA MOV. ARGENTINA S.A.</t>
  </si>
  <si>
    <t>GD0538CI</t>
  </si>
  <si>
    <t>HOTELES SHERATON DE ARGENTINA</t>
  </si>
  <si>
    <t>GD0542CI</t>
  </si>
  <si>
    <t>BIYEMAS S.A.</t>
  </si>
  <si>
    <t>GD0547CI</t>
  </si>
  <si>
    <t>LABORATORIOS CASASCO S.A.I.C.</t>
  </si>
  <si>
    <t>GD0560CI</t>
  </si>
  <si>
    <t>ROEMMERS S.A.I.C.F.</t>
  </si>
  <si>
    <t>GD0570CI</t>
  </si>
  <si>
    <t>GD0580CI</t>
  </si>
  <si>
    <t>MINISTERIO DE ECONOMIA</t>
  </si>
  <si>
    <t>GD0597CI</t>
  </si>
  <si>
    <t>CONFECOR S.A.</t>
  </si>
  <si>
    <t>GD0602CI</t>
  </si>
  <si>
    <t>GD0607CI</t>
  </si>
  <si>
    <t>METROVIAS S.A.(MARTIN FIERRO)</t>
  </si>
  <si>
    <t>GD0620CI</t>
  </si>
  <si>
    <t>CONS. DE PROP.PASEO COLON 505</t>
  </si>
  <si>
    <t>GD0624CI</t>
  </si>
  <si>
    <t>GD0630CI</t>
  </si>
  <si>
    <t>NEXTEL COMMUNICATIONS ARG SRL</t>
  </si>
  <si>
    <t>GD0631CI</t>
  </si>
  <si>
    <t>SWISS MEDICAL GROUP S.A.</t>
  </si>
  <si>
    <t>GD0661CI</t>
  </si>
  <si>
    <t>BANCO HIPOTECARIO S.A.</t>
  </si>
  <si>
    <t>GD0668CI</t>
  </si>
  <si>
    <t>GD0673CI</t>
  </si>
  <si>
    <t>MOLINO CENTRAL NORTE S.A.</t>
  </si>
  <si>
    <t>GD0680CI</t>
  </si>
  <si>
    <t>GD0700CI</t>
  </si>
  <si>
    <t>SERVICIO PENITENCIARIO FEDERAL</t>
  </si>
  <si>
    <t>GD0708CI</t>
  </si>
  <si>
    <t>COMSAT ARGENTINA S.A.</t>
  </si>
  <si>
    <t>GD0718CI</t>
  </si>
  <si>
    <t>SOUTH CONVENTION CENTER S.A.</t>
  </si>
  <si>
    <t>GD0735CI</t>
  </si>
  <si>
    <t>HOSPITAL ESPANOL</t>
  </si>
  <si>
    <t>GD0739CI</t>
  </si>
  <si>
    <t>METROVIAS S.A.(9 DE JULIO)</t>
  </si>
  <si>
    <t>GD0743CI</t>
  </si>
  <si>
    <t>DIVEO ARGENTINA S.A.</t>
  </si>
  <si>
    <t>GD0765CI</t>
  </si>
  <si>
    <t>QUIMICA MONTPELLIER S.A.</t>
  </si>
  <si>
    <t>GD0847CI</t>
  </si>
  <si>
    <t>GD0855CI</t>
  </si>
  <si>
    <t>COOP. TRAB. CRISTAL AVELLANEDA</t>
  </si>
  <si>
    <t>GD0916CI</t>
  </si>
  <si>
    <t>FADA PHARMA</t>
  </si>
  <si>
    <t>GD0459CI</t>
  </si>
  <si>
    <t>S.A. LA HISPANO ARG.(CURTIEMBR</t>
  </si>
  <si>
    <t>GD0972CI</t>
  </si>
  <si>
    <t>DIA ARGENTINA S.A.</t>
  </si>
  <si>
    <t>GD0900CI</t>
  </si>
  <si>
    <t>METROVIAS S.A.(PQUE.RIVADAVIA)</t>
  </si>
  <si>
    <t>GD0005SI</t>
  </si>
  <si>
    <t>ALTO PALERMO APSA</t>
  </si>
  <si>
    <t>GD0009SI</t>
  </si>
  <si>
    <t>GD0011SI</t>
  </si>
  <si>
    <t>GD0014SI</t>
  </si>
  <si>
    <t>C.O.T.A.R. S/CONC.PREVENTIVO</t>
  </si>
  <si>
    <t>GD0030SI</t>
  </si>
  <si>
    <t>GD0038SI</t>
  </si>
  <si>
    <t>AGUAS SANTAFESINAS S.A.</t>
  </si>
  <si>
    <t>GD0039SI</t>
  </si>
  <si>
    <t>CIA. INDUSTRIAL CERVECERA S.A.</t>
  </si>
  <si>
    <t>GD0040SI</t>
  </si>
  <si>
    <t>SANCHEZ Y SANCHEZ S.R.L.</t>
  </si>
  <si>
    <t>GD0041SI</t>
  </si>
  <si>
    <t>GD0043SI</t>
  </si>
  <si>
    <t>ACINDAR S.A.</t>
  </si>
  <si>
    <t>GD0046SI</t>
  </si>
  <si>
    <t>CAFES LA VIRGINIA S.A.</t>
  </si>
  <si>
    <t>GD0055SI</t>
  </si>
  <si>
    <t>MERC.DE P.Y A. F.V.H.STA.FE</t>
  </si>
  <si>
    <t>GD0066SI</t>
  </si>
  <si>
    <t>FRECICAR S.R.L.</t>
  </si>
  <si>
    <t>GD0078SI</t>
  </si>
  <si>
    <t>BOLSA DE COMERCIO</t>
  </si>
  <si>
    <t>GD0082SI</t>
  </si>
  <si>
    <t>PB LEINER ARGENTINA S.A.</t>
  </si>
  <si>
    <t>GD0107SI</t>
  </si>
  <si>
    <t>FRANCOVIGH S.A.</t>
  </si>
  <si>
    <t>GD0108SI</t>
  </si>
  <si>
    <t>FRIMETAL S.A.</t>
  </si>
  <si>
    <t>GD0113SI</t>
  </si>
  <si>
    <t>METROFUND S.R.L.</t>
  </si>
  <si>
    <t>GD0114SI</t>
  </si>
  <si>
    <t>MOLINOS VICTORIA S.A.</t>
  </si>
  <si>
    <t>GD0130SI</t>
  </si>
  <si>
    <t>CABANELLAS Y CIA. S.A.C.I.</t>
  </si>
  <si>
    <t>GD0134SI</t>
  </si>
  <si>
    <t>C.P.MERC.C.FISHERT.</t>
  </si>
  <si>
    <t>GD0139SI</t>
  </si>
  <si>
    <t>QUIKFOOD</t>
  </si>
  <si>
    <t>GD0141SI</t>
  </si>
  <si>
    <t>GD0142SI</t>
  </si>
  <si>
    <t>GD0146SI</t>
  </si>
  <si>
    <t>SANTIAGO MARTINEZ S.A.I.C.y F.</t>
  </si>
  <si>
    <t>GD0149SI</t>
  </si>
  <si>
    <t>IND.JOHN DEERE ARGENTINA S.A.</t>
  </si>
  <si>
    <t>GD0155SI</t>
  </si>
  <si>
    <t>GD0161SI</t>
  </si>
  <si>
    <t>SYNTHON ARGENTINA S.A.</t>
  </si>
  <si>
    <t>GD0162SI</t>
  </si>
  <si>
    <t>VICENTIN S.A.C.I.</t>
  </si>
  <si>
    <t>GD0171SI</t>
  </si>
  <si>
    <t>FUNDEMAP S.A.</t>
  </si>
  <si>
    <t>GD0172SI</t>
  </si>
  <si>
    <t>BUYATTI S.A.I.C.A.</t>
  </si>
  <si>
    <t>GD0179SI</t>
  </si>
  <si>
    <t>T 6 INDUSTRIAL S.A.</t>
  </si>
  <si>
    <t>GD0185SI</t>
  </si>
  <si>
    <t>EDIVAL S.A.</t>
  </si>
  <si>
    <t>RAFAELA ALIMENTOS S.A.</t>
  </si>
  <si>
    <t>GD0192SI</t>
  </si>
  <si>
    <t>CABANA Y ESTANCIA SANTA ROSA</t>
  </si>
  <si>
    <t>GD0194SI</t>
  </si>
  <si>
    <t>FUNDICION GATTI S.R.L.</t>
  </si>
  <si>
    <t>GD0197SI</t>
  </si>
  <si>
    <t>GD0198SI</t>
  </si>
  <si>
    <t>MOLFINO HNOS. S.A.</t>
  </si>
  <si>
    <t>GD0200SI</t>
  </si>
  <si>
    <t>MILKAUT S.A.</t>
  </si>
  <si>
    <t>GD0202SI</t>
  </si>
  <si>
    <t>SODECAR S.A.</t>
  </si>
  <si>
    <t>GD0208SI</t>
  </si>
  <si>
    <t>MOLINO MATILDE S.A.</t>
  </si>
  <si>
    <t>GD0212SI</t>
  </si>
  <si>
    <t>FABEN S.A.</t>
  </si>
  <si>
    <t>GD0213SI</t>
  </si>
  <si>
    <t>BASSO S.A.</t>
  </si>
  <si>
    <t>GD0216SI</t>
  </si>
  <si>
    <t>COMP.REG.DE LACTEOS ARG.S.A.</t>
  </si>
  <si>
    <t>GD0218SI</t>
  </si>
  <si>
    <t>GD0220SI</t>
  </si>
  <si>
    <t>GLUTAL S.A.</t>
  </si>
  <si>
    <t>GD0222SI</t>
  </si>
  <si>
    <t>GRANJAS CARNAVE S.A.</t>
  </si>
  <si>
    <t>GD0225SI</t>
  </si>
  <si>
    <t>AGROSERVICIOS HUMBOLDT S.A.</t>
  </si>
  <si>
    <t>GD0226SI</t>
  </si>
  <si>
    <t>GD0232SI</t>
  </si>
  <si>
    <t>INDUSTRIAS FRIGORIFICAS RECREO</t>
  </si>
  <si>
    <t>GD0241SI</t>
  </si>
  <si>
    <t>GARCIA HNOS.AGROINDUSTRIAL SRL</t>
  </si>
  <si>
    <t>GD0242SI</t>
  </si>
  <si>
    <t>SMURFIT ARGENTINA S.A.</t>
  </si>
  <si>
    <t>GD0245SI</t>
  </si>
  <si>
    <t>SANCOR COOP.U.LTDA.</t>
  </si>
  <si>
    <t>GD0248SI</t>
  </si>
  <si>
    <t>ALF.C.TOEPFER INTER.ARG. SRL.</t>
  </si>
  <si>
    <t>GD0251SI</t>
  </si>
  <si>
    <t>VERONICA - Lehman</t>
  </si>
  <si>
    <t>GD0253SI</t>
  </si>
  <si>
    <t>O.Y C.PEIRETTI E H.</t>
  </si>
  <si>
    <t>GD0255SI</t>
  </si>
  <si>
    <t>SUC.DE ALFREDO WILLINER S.A.</t>
  </si>
  <si>
    <t>GD0257SI</t>
  </si>
  <si>
    <t>GENERAL MOTORS DE ARGENTINA SA</t>
  </si>
  <si>
    <t>GD0261SI</t>
  </si>
  <si>
    <t>ALGODONERA AVELLANEDA S.A.</t>
  </si>
  <si>
    <t>GD0263SI</t>
  </si>
  <si>
    <t>CAUSER S.A.</t>
  </si>
  <si>
    <t>GD0264SI</t>
  </si>
  <si>
    <t>F.R.I.A.R. S.A.</t>
  </si>
  <si>
    <t>GD0265SI</t>
  </si>
  <si>
    <t>IND. QUIMICAS BASF ARGENTINA</t>
  </si>
  <si>
    <t>GD0267SI</t>
  </si>
  <si>
    <t>GITANES S.R.L.</t>
  </si>
  <si>
    <t>GD0268SI</t>
  </si>
  <si>
    <t>GD0272SI</t>
  </si>
  <si>
    <t>A.P.I. S.A.</t>
  </si>
  <si>
    <t>GD0280SI</t>
  </si>
  <si>
    <t>VERONICA - Suardi</t>
  </si>
  <si>
    <t>GD0284SI</t>
  </si>
  <si>
    <t>FERRUM S.A.DIV.TAB.GUILLERMINA</t>
  </si>
  <si>
    <t>GD0285SI</t>
  </si>
  <si>
    <t>JOSE JUAN YAPUR S.A.</t>
  </si>
  <si>
    <t>GD0315SI</t>
  </si>
  <si>
    <t>VERONICA S.A.C.I.A.F.</t>
  </si>
  <si>
    <t>GD0318SI</t>
  </si>
  <si>
    <t>ACEITERA CHABAS S.A.C.I.</t>
  </si>
  <si>
    <t>GD0319SI</t>
  </si>
  <si>
    <t>MOLINO CHABAS S.A.</t>
  </si>
  <si>
    <t>GD0322SI</t>
  </si>
  <si>
    <t>San Cor</t>
  </si>
  <si>
    <t>ESSEN ALUMINIO S.A.</t>
  </si>
  <si>
    <t>GD0329SI</t>
  </si>
  <si>
    <t>NIDERA S.A.</t>
  </si>
  <si>
    <t>GD0344SI</t>
  </si>
  <si>
    <t>CINA</t>
  </si>
  <si>
    <t>GD0348SI</t>
  </si>
  <si>
    <t>VICENTIN</t>
  </si>
  <si>
    <t>GD0349SI</t>
  </si>
  <si>
    <t>AGRIC.AVELLANEDA-Procesadora</t>
  </si>
  <si>
    <t>GD0350SI</t>
  </si>
  <si>
    <t>AGRIC.AVELLANEDA-Desmotadora</t>
  </si>
  <si>
    <t>GWRO041I</t>
  </si>
  <si>
    <t>MONSANTO ARGENTINA</t>
  </si>
  <si>
    <t>GD0007RI</t>
  </si>
  <si>
    <t>AGUAS RIONEGRINAS S.A.</t>
  </si>
  <si>
    <t>GD0068RI</t>
  </si>
  <si>
    <t>KLEPPE S.A.</t>
  </si>
  <si>
    <t>GD0084RI</t>
  </si>
  <si>
    <t>MOÑO AZUL - Villa Regina</t>
  </si>
  <si>
    <t>GD0088RI</t>
  </si>
  <si>
    <t>OLDELVAL</t>
  </si>
  <si>
    <t>GD0090RI</t>
  </si>
  <si>
    <t>GD0092RI</t>
  </si>
  <si>
    <t>GD0113RI</t>
  </si>
  <si>
    <t>DOLE NAT.CO SA</t>
  </si>
  <si>
    <t>GD0117RI</t>
  </si>
  <si>
    <t>Y.P.F. S.A.</t>
  </si>
  <si>
    <t>GD0010MI</t>
  </si>
  <si>
    <t>TELEF. DE ARGENTINA -Mza</t>
  </si>
  <si>
    <t>GD0012MI</t>
  </si>
  <si>
    <t>NUEVO PLAZA HOTEL MENDOZA S.A.</t>
  </si>
  <si>
    <t>GD0020MI</t>
  </si>
  <si>
    <t>PLASTIANDINO S.A.</t>
  </si>
  <si>
    <t>GD0035MI</t>
  </si>
  <si>
    <t>HOSP HUMBERTO NOTTI</t>
  </si>
  <si>
    <t>GD0046MI</t>
  </si>
  <si>
    <t>INDUSTRIAS CHIRINO S A</t>
  </si>
  <si>
    <t>CUYO PLACAS S.A.</t>
  </si>
  <si>
    <t>GD0055MI</t>
  </si>
  <si>
    <t>BODEGAS CHANDON</t>
  </si>
  <si>
    <t>GD0069MI</t>
  </si>
  <si>
    <t>TRIVENTO BGAS Y VDOS-Russell</t>
  </si>
  <si>
    <t>GD0074MI</t>
  </si>
  <si>
    <t>ZUCAMOR CUYO S.A.</t>
  </si>
  <si>
    <t>GD0112MI</t>
  </si>
  <si>
    <t>INC S.A.</t>
  </si>
  <si>
    <t>GD0115MI</t>
  </si>
  <si>
    <t>CATTORINI HNOS. S.A.I.C.F.I</t>
  </si>
  <si>
    <t>GD0127MI</t>
  </si>
  <si>
    <t>GD0133MI</t>
  </si>
  <si>
    <t>R.P.B. S.A.</t>
  </si>
  <si>
    <t>GD0140MI</t>
  </si>
  <si>
    <t>AGUAS DANONE DE ARGENTINA S.A.</t>
  </si>
  <si>
    <t>GD0149MI</t>
  </si>
  <si>
    <t>ALTO PALERMO S.A. - APSA</t>
  </si>
  <si>
    <t>GWCC01EI</t>
  </si>
  <si>
    <t>OBRAS SANITARIAS MUNICIPAL</t>
  </si>
  <si>
    <t>GWCC02EI</t>
  </si>
  <si>
    <t>GWYN02UI</t>
  </si>
  <si>
    <t>CONARPESA S.A.</t>
  </si>
  <si>
    <t>GWYN03UI</t>
  </si>
  <si>
    <t>RED CHAMBERS ARGENTINA S.A.</t>
  </si>
  <si>
    <t>GWYN04UI</t>
  </si>
  <si>
    <t>PESCAPUERTA ARGENTINA S.A.</t>
  </si>
  <si>
    <t>GWCR02UI</t>
  </si>
  <si>
    <t>ASTRA KM 20</t>
  </si>
  <si>
    <t>GWCR04UI</t>
  </si>
  <si>
    <t>GWCR05UI</t>
  </si>
  <si>
    <t>GWLU061I</t>
  </si>
  <si>
    <t>IND.ALIMENTARIAS DEL SUD</t>
  </si>
  <si>
    <t>GWLU101I</t>
  </si>
  <si>
    <t>ALGOSELAN SAICFIA</t>
  </si>
  <si>
    <t>GWLU141I</t>
  </si>
  <si>
    <t>MOLINO ARGENTINO S A</t>
  </si>
  <si>
    <t>GWLU161I</t>
  </si>
  <si>
    <t>CERAMICA CORTINES</t>
  </si>
  <si>
    <t>GD0005NI</t>
  </si>
  <si>
    <t>S.A.M.S.A. - Agua Potable</t>
  </si>
  <si>
    <t>GD0011NI</t>
  </si>
  <si>
    <t>HREÑUK</t>
  </si>
  <si>
    <t>GD0035NI</t>
  </si>
  <si>
    <t>LIBERTAD S.A.</t>
  </si>
  <si>
    <t>GD0036NI</t>
  </si>
  <si>
    <t>Lipsia S.A.</t>
  </si>
  <si>
    <t>GD0202NI</t>
  </si>
  <si>
    <t>LAHARRAGUE CHODORGE SA</t>
  </si>
  <si>
    <t>GD0501NI</t>
  </si>
  <si>
    <t>Coop.Tabacalera de Misiones</t>
  </si>
  <si>
    <t>GD0049NI</t>
  </si>
  <si>
    <t>GWBR02RI</t>
  </si>
  <si>
    <t>C.N. DE ENERGIA ATOMICA</t>
  </si>
  <si>
    <t>GWBR04RI</t>
  </si>
  <si>
    <t>COOP. DE ELEC. BARILOCHE</t>
  </si>
  <si>
    <t>GWBR06RI</t>
  </si>
  <si>
    <t>DTO.PROV.DE AGUAS DISTR.BCHE.</t>
  </si>
  <si>
    <t>GD0112OI</t>
  </si>
  <si>
    <t>INC.-CARREFOUR ARG.-Vte Lopez</t>
  </si>
  <si>
    <t>GD0148OI</t>
  </si>
  <si>
    <t>INC.-CARREFOUR ARG.-San Martin</t>
  </si>
  <si>
    <t>GD0165OI</t>
  </si>
  <si>
    <t>INC.-CARREFOUR ARG.-Cap.Fed.</t>
  </si>
  <si>
    <t>GD0167OI</t>
  </si>
  <si>
    <t>INC.-CARREFOUR ARG.-S Fernando</t>
  </si>
  <si>
    <t>GD0168OI</t>
  </si>
  <si>
    <t>INC.-CARREFOUR ARG.-V. Tesei</t>
  </si>
  <si>
    <t>GD0180OI</t>
  </si>
  <si>
    <t>INC.-CARREFOUR ARG.-Boulogne</t>
  </si>
  <si>
    <t>GD0182OI</t>
  </si>
  <si>
    <t>INC.-CARREFOUR ARG.- Cap.Fed.</t>
  </si>
  <si>
    <t>GD0184OI</t>
  </si>
  <si>
    <t>INC.-CARREFOUR ARG.-S. Justo</t>
  </si>
  <si>
    <t>GD0206OI</t>
  </si>
  <si>
    <t>INC S.A. - CARREFOUR ARGENTINA</t>
  </si>
  <si>
    <t>GD0217OI</t>
  </si>
  <si>
    <t>INC.-CARREFOUR ARG.-Pilar</t>
  </si>
  <si>
    <t>GD0222OI</t>
  </si>
  <si>
    <t>INC.-CARREFOUR ARG.-Moreno</t>
  </si>
  <si>
    <t>GD0588OI</t>
  </si>
  <si>
    <t>BAJO CERO S.A.</t>
  </si>
  <si>
    <t>GD1950OI</t>
  </si>
  <si>
    <t>MR PHARMA</t>
  </si>
  <si>
    <t>GD3393OI</t>
  </si>
  <si>
    <t>GRANALLADORA AMERICANA S.C.A.</t>
  </si>
  <si>
    <t>GD0193OI</t>
  </si>
  <si>
    <t>SWISS MEDICAL SA</t>
  </si>
  <si>
    <t>GD1253WI</t>
  </si>
  <si>
    <t>GD1973OI</t>
  </si>
  <si>
    <t>PACKAGING FLEXO PLAS SRL</t>
  </si>
  <si>
    <t>GD00933I</t>
  </si>
  <si>
    <t>Molinos Balaton S.A.</t>
  </si>
  <si>
    <t>GD0004QI</t>
  </si>
  <si>
    <t>E.P.A.S.</t>
  </si>
  <si>
    <t>GD0019QI</t>
  </si>
  <si>
    <t>YPF</t>
  </si>
  <si>
    <t>GD0036QI</t>
  </si>
  <si>
    <t>AIR LIQUIDE ARGENTINA S.A.</t>
  </si>
  <si>
    <t>GD0034QI</t>
  </si>
  <si>
    <t>APACHE ENERGIA ARGENTINA SRL</t>
  </si>
  <si>
    <t>GD0101EI</t>
  </si>
  <si>
    <t>GD0103EI</t>
  </si>
  <si>
    <t>GD0090DI</t>
  </si>
  <si>
    <t>FRIGORIFICO PALADINI</t>
  </si>
  <si>
    <t>GD1023CI</t>
  </si>
  <si>
    <t>VACUNOS DEL LITORAL S.A.</t>
  </si>
  <si>
    <t>GD1087CI</t>
  </si>
  <si>
    <t>SAINT THOMAS SUR C.C. S.A.</t>
  </si>
  <si>
    <t>GD0646OI</t>
  </si>
  <si>
    <t>GD00943I</t>
  </si>
  <si>
    <t>PEPSICO DE ARGENTINA SRL</t>
  </si>
  <si>
    <t>GD00953I</t>
  </si>
  <si>
    <t>CARREFOUR ARGENTINA - MDP</t>
  </si>
  <si>
    <t>GD6128OI</t>
  </si>
  <si>
    <t>GRUPO POSADAS S.A</t>
  </si>
  <si>
    <t>GD4853XI</t>
  </si>
  <si>
    <t>GRUPO ALIMENTICIO S.A.</t>
  </si>
  <si>
    <t>GD6800XI</t>
  </si>
  <si>
    <t>LACTEOS LA CRISTINA SA</t>
  </si>
  <si>
    <t>GWUT183I</t>
  </si>
  <si>
    <t>CAGNOLI S.A.</t>
  </si>
  <si>
    <t>GD0105EI</t>
  </si>
  <si>
    <t>LAS CAMELIAS S.A.</t>
  </si>
  <si>
    <t>GD6140OI</t>
  </si>
  <si>
    <t>MACROPLAST S.A.</t>
  </si>
  <si>
    <t>GD1105CI</t>
  </si>
  <si>
    <t>CTI S.A.</t>
  </si>
  <si>
    <t>GD0188MI</t>
  </si>
  <si>
    <t>AVA SOCIEDAD ANONIMA</t>
  </si>
  <si>
    <t>GD0446SI</t>
  </si>
  <si>
    <t>MUNIC. DE ROSARIO (NUEVO HECA)</t>
  </si>
  <si>
    <t>GWLE011I</t>
  </si>
  <si>
    <t>SEDA S.A.</t>
  </si>
  <si>
    <t>GD1123CI</t>
  </si>
  <si>
    <t>GD5035MI</t>
  </si>
  <si>
    <t>INST.DE SAN.Y CALIDAD AGROP.MZ</t>
  </si>
  <si>
    <t>GD6839XI</t>
  </si>
  <si>
    <t>AVEX S.A (ORIGENES Y DESTINOS</t>
  </si>
  <si>
    <t>GD6329OI</t>
  </si>
  <si>
    <t>SCALTER SRL</t>
  </si>
  <si>
    <t>GDCZ01XI</t>
  </si>
  <si>
    <t>COMERCIAL ROSSI S.A.</t>
  </si>
  <si>
    <t>GD0470SI</t>
  </si>
  <si>
    <t>MONTHELADO S.A.</t>
  </si>
  <si>
    <t>GD0078HI</t>
  </si>
  <si>
    <t>SANTANA TEXTIL CHACO</t>
  </si>
  <si>
    <t>GD1179CI</t>
  </si>
  <si>
    <t>METROVIAS S.A.</t>
  </si>
  <si>
    <t>GD0116EI</t>
  </si>
  <si>
    <t>GD0031LI</t>
  </si>
  <si>
    <t>PAMPA NATURAL S.A.</t>
  </si>
  <si>
    <t>GD6867XI</t>
  </si>
  <si>
    <t>JOSE M ALLADIO E HIJOS S.A.</t>
  </si>
  <si>
    <t>GD6290OI</t>
  </si>
  <si>
    <t>UNION PERS. CIVIL DE LA NACION</t>
  </si>
  <si>
    <t>GD4801OI</t>
  </si>
  <si>
    <t>PROM TV</t>
  </si>
  <si>
    <t>GD6736OI</t>
  </si>
  <si>
    <t>ALUEX SA</t>
  </si>
  <si>
    <t>GD6904XI</t>
  </si>
  <si>
    <t>GD0500SI</t>
  </si>
  <si>
    <t>GD1269CI</t>
  </si>
  <si>
    <t>IMAGEN SATELITAL S.A.</t>
  </si>
  <si>
    <t>GD0007PI</t>
  </si>
  <si>
    <t>AGUAS DE FORMOSA S.A.</t>
  </si>
  <si>
    <t>GD6850OI</t>
  </si>
  <si>
    <t>GD0135JI</t>
  </si>
  <si>
    <t>ESTABLECIMIENTO OLIVUM S.A.</t>
  </si>
  <si>
    <t>GWCC09EI</t>
  </si>
  <si>
    <t>DOS HERMANOS S.A.</t>
  </si>
  <si>
    <t>GD6920XI</t>
  </si>
  <si>
    <t>CANTERAS CERRO NEGRO S.A.</t>
  </si>
  <si>
    <t>GD0032LI</t>
  </si>
  <si>
    <t>PODER JUDICIAL</t>
  </si>
  <si>
    <t>GD7006OI</t>
  </si>
  <si>
    <t>GRANJA TRES ARROYOS S.A.</t>
  </si>
  <si>
    <t>GD0139JI</t>
  </si>
  <si>
    <t>HOSPITAL PUBLICO DESCEN.</t>
  </si>
  <si>
    <t>GD7054OI</t>
  </si>
  <si>
    <t>POLYFILM S.R.L.</t>
  </si>
  <si>
    <t>GD01291I</t>
  </si>
  <si>
    <t>Agricola Marcos Paz S.A.</t>
  </si>
  <si>
    <t>GD1310CI</t>
  </si>
  <si>
    <t>HTAL. ALTA COM. EL CRUCE SAMIC</t>
  </si>
  <si>
    <t>GD7097OI</t>
  </si>
  <si>
    <t>TERRABRICK S.A.</t>
  </si>
  <si>
    <t>GD0041KI</t>
  </si>
  <si>
    <t>AGUAS DE CATAMARCA SAPEM</t>
  </si>
  <si>
    <t>GD6953OI</t>
  </si>
  <si>
    <t>BAJO CERO</t>
  </si>
  <si>
    <t>GD0126EI</t>
  </si>
  <si>
    <t>GD1345CI</t>
  </si>
  <si>
    <t>GD0230MI</t>
  </si>
  <si>
    <t>VALLE ALTO S.A.</t>
  </si>
  <si>
    <t>GD1357CI</t>
  </si>
  <si>
    <t>OSECAC</t>
  </si>
  <si>
    <t>GD7226OI</t>
  </si>
  <si>
    <t>GRUPO LOMA BLANCA</t>
  </si>
  <si>
    <t>GD2107OI</t>
  </si>
  <si>
    <t>LINDAL ARGENTINA S A</t>
  </si>
  <si>
    <t>GD1379CI</t>
  </si>
  <si>
    <t>SUBPGA CIA AGROP ENTRERR UTE</t>
  </si>
  <si>
    <t>GD0032GI</t>
  </si>
  <si>
    <t>ALIGOR SA</t>
  </si>
  <si>
    <t>GD0128EI</t>
  </si>
  <si>
    <t>GD0238MI</t>
  </si>
  <si>
    <t>GD7355OI</t>
  </si>
  <si>
    <t>BUENOS AIRES MALL SRL</t>
  </si>
  <si>
    <t>GD3464OI</t>
  </si>
  <si>
    <t>LODISER S A</t>
  </si>
  <si>
    <t>GD1045TI</t>
  </si>
  <si>
    <t>Salta Refrescos S.A.</t>
  </si>
  <si>
    <t>GWBR08RI</t>
  </si>
  <si>
    <t>INVAP S.E.</t>
  </si>
  <si>
    <t>GD0117DI</t>
  </si>
  <si>
    <t>GOBIERNO DE LA PROVINCIA DE SA</t>
  </si>
  <si>
    <t>GD7361OI</t>
  </si>
  <si>
    <t>GD1429CI</t>
  </si>
  <si>
    <t>CABLEVISION S.A.</t>
  </si>
  <si>
    <t>GD7566OI</t>
  </si>
  <si>
    <t>SCHOTT ENVASES ARGENTINA</t>
  </si>
  <si>
    <t>GD6968XI</t>
  </si>
  <si>
    <t>GD0046KI</t>
  </si>
  <si>
    <t>GD3675OI</t>
  </si>
  <si>
    <t>GD6973XI</t>
  </si>
  <si>
    <t>SECR.M.B.S.HOSP.CBA</t>
  </si>
  <si>
    <t>GD9012EI</t>
  </si>
  <si>
    <t>FAENAR S.R.L.</t>
  </si>
  <si>
    <t>GD2023TI</t>
  </si>
  <si>
    <t>SAN SALVADOR S.A COMPLEJO ALIM</t>
  </si>
  <si>
    <t>GD1469CI</t>
  </si>
  <si>
    <t>CONS DE PROP EDF S. MARTIN 344</t>
  </si>
  <si>
    <t>GD7587OI</t>
  </si>
  <si>
    <t>SENASA LAB MARTINEZ FLEMING</t>
  </si>
  <si>
    <t>GD01403I</t>
  </si>
  <si>
    <t>COSTA ESMERALDA</t>
  </si>
  <si>
    <t>GD0572SI</t>
  </si>
  <si>
    <t>PILAGA S.A.</t>
  </si>
  <si>
    <t>GD7718OI</t>
  </si>
  <si>
    <t>AGUA Y SANEAMIENTOS ARGENTINOS</t>
  </si>
  <si>
    <t>GWZA321I</t>
  </si>
  <si>
    <t>PAPELERA DEL PLATA S.A.</t>
  </si>
  <si>
    <t>PROCESADORA AVICOLA DEL MEDIO</t>
  </si>
  <si>
    <t>BALIARDA S.A.</t>
  </si>
  <si>
    <t>GD1501CI</t>
  </si>
  <si>
    <t>STANDARD BANK ARGENTINA S.A.</t>
  </si>
  <si>
    <t>GDAF04XI</t>
  </si>
  <si>
    <t>DAYCO ARGENTINA S.A.</t>
  </si>
  <si>
    <t>GDAF01XI</t>
  </si>
  <si>
    <t>HELACOR S.A.</t>
  </si>
  <si>
    <t>GDAF03XI</t>
  </si>
  <si>
    <t>GESTAMP CORDOBA S.A.</t>
  </si>
  <si>
    <t>GD0016PI</t>
  </si>
  <si>
    <t>FORMOSA REFRESCOS S.A.</t>
  </si>
  <si>
    <t>GD0598SI</t>
  </si>
  <si>
    <t>BRONWAY TECHNOLOGYC S.A.</t>
  </si>
  <si>
    <t>GD0093FI</t>
  </si>
  <si>
    <t>MIN. HACIENDA Y O. PUBLICAS</t>
  </si>
  <si>
    <t>GD1524CI</t>
  </si>
  <si>
    <t>CONSORCIO DE PROP.TORRE BOSTON</t>
  </si>
  <si>
    <t>GWAL35QI</t>
  </si>
  <si>
    <t>ENTE PCIAL. AGUA Y SANEAM.</t>
  </si>
  <si>
    <t>GD7874WI</t>
  </si>
  <si>
    <t>GDHJ01XI</t>
  </si>
  <si>
    <t>Sanchez y Piccioni S.A.</t>
  </si>
  <si>
    <t>GD7013XI</t>
  </si>
  <si>
    <t>MINIST. OBRAS PUB.</t>
  </si>
  <si>
    <t>RAYER2MY</t>
  </si>
  <si>
    <t>RAYEN CURA - Planta 2</t>
  </si>
  <si>
    <t>GD7826OI</t>
  </si>
  <si>
    <t>AYSA (Aguas y Saneamientos Arg</t>
  </si>
  <si>
    <t>GD7922OI</t>
  </si>
  <si>
    <t>Municipio Malvinas Argentinas</t>
  </si>
  <si>
    <t>GD0144EI</t>
  </si>
  <si>
    <t>UNITPTHN</t>
  </si>
  <si>
    <t>LDCAPG2N</t>
  </si>
  <si>
    <t>LCD ARGENTINA SA</t>
  </si>
  <si>
    <t>DOWAVTSN</t>
  </si>
  <si>
    <t>ROEMGUCN</t>
  </si>
  <si>
    <t>GD7874OI</t>
  </si>
  <si>
    <t>ARSAT SA</t>
  </si>
  <si>
    <t>COMPBECY</t>
  </si>
  <si>
    <t>COMPANIA BERNAL S.A</t>
  </si>
  <si>
    <t>NOBLPIOY</t>
  </si>
  <si>
    <t>MOLICUEY</t>
  </si>
  <si>
    <t>Molinos Rio de la Plata - CDU</t>
  </si>
  <si>
    <t>GD8032OI</t>
  </si>
  <si>
    <t>AXIS LOGISTICA S.A.</t>
  </si>
  <si>
    <t>GD0145EI</t>
  </si>
  <si>
    <t>FADEL S.A.</t>
  </si>
  <si>
    <t>TELEADON</t>
  </si>
  <si>
    <t>TELEREON</t>
  </si>
  <si>
    <t>TELEAGON</t>
  </si>
  <si>
    <t>TELEVDON</t>
  </si>
  <si>
    <t>TELECOON</t>
  </si>
  <si>
    <t>TELEAFON</t>
  </si>
  <si>
    <t>CROWCIRN</t>
  </si>
  <si>
    <t>CROWN CASINO S A</t>
  </si>
  <si>
    <t>GD00482I</t>
  </si>
  <si>
    <t>COCA COLA POLAR</t>
  </si>
  <si>
    <t>GD2034TI</t>
  </si>
  <si>
    <t>ARGENTI LEMON S.A.</t>
  </si>
  <si>
    <t>CASIBACY</t>
  </si>
  <si>
    <t>Casino Puerto Buenos Aires</t>
  </si>
  <si>
    <t>GD2297OI</t>
  </si>
  <si>
    <t>BATERIAS ARGENTINAS S A</t>
  </si>
  <si>
    <t>GD7970OI</t>
  </si>
  <si>
    <t>BENITO ROGGIO SA - ORMAS SA -</t>
  </si>
  <si>
    <t>GD8231OI</t>
  </si>
  <si>
    <t>TECNOPOLIS</t>
  </si>
  <si>
    <t>GD7863OI</t>
  </si>
  <si>
    <t>POLO CIENTIFICO TECNOLOGICO</t>
  </si>
  <si>
    <t>GD0146EI</t>
  </si>
  <si>
    <t>TELEHUCN</t>
  </si>
  <si>
    <t>TELEVOON</t>
  </si>
  <si>
    <t>TELECOM ARGENTINA - Ed. Munro</t>
  </si>
  <si>
    <t>RECISACN</t>
  </si>
  <si>
    <t>MASTCAXN</t>
  </si>
  <si>
    <t>MASTELLONE HNOS - LA GENOVESA</t>
  </si>
  <si>
    <t>MASTLE1N</t>
  </si>
  <si>
    <t>MASTELLONE HNOS - LEUBUCO</t>
  </si>
  <si>
    <t>GENSGAON</t>
  </si>
  <si>
    <t>GENSAR S.A.</t>
  </si>
  <si>
    <t>LRFGQUCN</t>
  </si>
  <si>
    <t>L.R.F. GROUP S.A.</t>
  </si>
  <si>
    <t>GWCG17EI</t>
  </si>
  <si>
    <t>UNION CEREALERA S.R.L.</t>
  </si>
  <si>
    <t>GD6454WI</t>
  </si>
  <si>
    <t>GD0618SI</t>
  </si>
  <si>
    <t>LAMINADOS INDUSTRIALES S.A.</t>
  </si>
  <si>
    <t>GD0616SI</t>
  </si>
  <si>
    <t>CONGELADOS DEL SUR S.A.</t>
  </si>
  <si>
    <t>GD7043XI</t>
  </si>
  <si>
    <t>BIOETANOL RIO CUARTO S.A</t>
  </si>
  <si>
    <t>GD7942OI</t>
  </si>
  <si>
    <t>LABORATORIOS CASASCO SAIC</t>
  </si>
  <si>
    <t>TECOPAOY</t>
  </si>
  <si>
    <t>Data Center Pachecho</t>
  </si>
  <si>
    <t>GD1596CI</t>
  </si>
  <si>
    <t>NSS S.A.</t>
  </si>
  <si>
    <t>PETRVTMN</t>
  </si>
  <si>
    <t>PETROLERA EL TRÉBOL S.A.</t>
  </si>
  <si>
    <t>NFERCACN</t>
  </si>
  <si>
    <t>N. FERRARIS S.A.</t>
  </si>
  <si>
    <t>OROPCPZZ</t>
  </si>
  <si>
    <t>OROPLATA S.A.</t>
  </si>
  <si>
    <t>QUILJUWY</t>
  </si>
  <si>
    <t>CERV. Y MALT. QUILMES CORRIENT</t>
  </si>
  <si>
    <t>GD1055TI</t>
  </si>
  <si>
    <t>SOC DE AGUAS DEL TUC SAPEM</t>
  </si>
  <si>
    <t>SINTSPCN</t>
  </si>
  <si>
    <t>SINTEPLAST S.A.</t>
  </si>
  <si>
    <t>ALUFLADN</t>
  </si>
  <si>
    <t>ALUFLEX S A</t>
  </si>
  <si>
    <t>GD7880OI</t>
  </si>
  <si>
    <t>GD0630SI</t>
  </si>
  <si>
    <t>ING. PLASTICA ROSARIO S.A.</t>
  </si>
  <si>
    <t>GWCR41UI</t>
  </si>
  <si>
    <t>SCPL MANANTIALES BHER</t>
  </si>
  <si>
    <t>GD8379OI</t>
  </si>
  <si>
    <t>NOVARTIS ARGENTINA SA</t>
  </si>
  <si>
    <t>GD10481I</t>
  </si>
  <si>
    <t>GRANJA TRES ARROYOS SACA</t>
  </si>
  <si>
    <t>GD1629CI</t>
  </si>
  <si>
    <t>OSPDASE - ASE</t>
  </si>
  <si>
    <t>GD5031TI</t>
  </si>
  <si>
    <t>TAFI HOUSING S.A.</t>
  </si>
  <si>
    <t>AYSA S.A.</t>
  </si>
  <si>
    <t>GD1646CI</t>
  </si>
  <si>
    <t>GD7063XI</t>
  </si>
  <si>
    <t>PROMAIZ S.A.</t>
  </si>
  <si>
    <t>GD7957OI</t>
  </si>
  <si>
    <t>PLAZA LOGISTICA SRL</t>
  </si>
  <si>
    <t>PABAVMON</t>
  </si>
  <si>
    <t>PANIFICADORA BALCARCE</t>
  </si>
  <si>
    <t>JUM260CN</t>
  </si>
  <si>
    <t>JUM259ON</t>
  </si>
  <si>
    <t>GD1659CI</t>
  </si>
  <si>
    <t>AEROPUERTOS 2000 S.A.</t>
  </si>
  <si>
    <t>GD5032TI</t>
  </si>
  <si>
    <t>LA LUGUENZE SRL</t>
  </si>
  <si>
    <t>BONAOION</t>
  </si>
  <si>
    <t>BONAFIDE S.A.I.C.</t>
  </si>
  <si>
    <t>ACERBR1Y</t>
  </si>
  <si>
    <t>Planta Bragado</t>
  </si>
  <si>
    <t>NOBLTISY</t>
  </si>
  <si>
    <t>NOBLE TIMBUES</t>
  </si>
  <si>
    <t>YACIBEKN</t>
  </si>
  <si>
    <t>MINA FARALLON NEGRO</t>
  </si>
  <si>
    <t>PROFBUCN</t>
  </si>
  <si>
    <t>PROFORM AMERICA</t>
  </si>
  <si>
    <t>KLEPFORN</t>
  </si>
  <si>
    <t>KLEPPE PLANTA III Fdez. Oro</t>
  </si>
  <si>
    <t>ABRILHCY</t>
  </si>
  <si>
    <t>ABRIL CLUB DE CAMPO</t>
  </si>
  <si>
    <t>INJSROSN</t>
  </si>
  <si>
    <t>IND. JUAN SECCO</t>
  </si>
  <si>
    <t>HONDA MOTOR ARGENTINA</t>
  </si>
  <si>
    <t>GESTAMON</t>
  </si>
  <si>
    <t>GESTAMP BAIRES</t>
  </si>
  <si>
    <t>RHEESLDN</t>
  </si>
  <si>
    <t>RHEEM S.A.</t>
  </si>
  <si>
    <t>CITRACTY</t>
  </si>
  <si>
    <t>CITROMAX S.A.C.I.</t>
  </si>
  <si>
    <t>BEKABUCN</t>
  </si>
  <si>
    <t>BEKAERT TEXTILES</t>
  </si>
  <si>
    <t>MIRASVCN</t>
  </si>
  <si>
    <t>MIRALEJOS - PLANTA DON RAUL</t>
  </si>
  <si>
    <t>CELAMZMN</t>
  </si>
  <si>
    <t>SHERATON MZA - ENJOY MZA</t>
  </si>
  <si>
    <t>INTEGAON</t>
  </si>
  <si>
    <t>INTER. FLAVOR y FRAG</t>
  </si>
  <si>
    <t>RENOTISY</t>
  </si>
  <si>
    <t>RENOVA S.A.</t>
  </si>
  <si>
    <t>SINEZA1N</t>
  </si>
  <si>
    <t>SINEA PLASTICOS</t>
  </si>
  <si>
    <t>PROIGRRN</t>
  </si>
  <si>
    <t>PROIN S.A.</t>
  </si>
  <si>
    <t>BAGAPECN</t>
  </si>
  <si>
    <t>BCO GALICIA</t>
  </si>
  <si>
    <t>KENTFUSN</t>
  </si>
  <si>
    <t>KENTUCKY CLUB DE CAMPO</t>
  </si>
  <si>
    <t>KRONPIDN</t>
  </si>
  <si>
    <t>KRONEN INTERNACIONAL S.A.</t>
  </si>
  <si>
    <t>JBSAFAOY</t>
  </si>
  <si>
    <t>OWENROSY</t>
  </si>
  <si>
    <t>OWEN ILLINOIS ARGENTINA S.A.</t>
  </si>
  <si>
    <t>GEMIPESY</t>
  </si>
  <si>
    <t>GEMINELLI S.A.</t>
  </si>
  <si>
    <t>CABOCA1Y</t>
  </si>
  <si>
    <t>CABOT ARGENTINA S.A.I.C.</t>
  </si>
  <si>
    <t>COMPR2EN</t>
  </si>
  <si>
    <t>COMPLEJO ALIMENTARIO S.A. (2)</t>
  </si>
  <si>
    <t>COMPGREN</t>
  </si>
  <si>
    <t>COMPLEJO ALIMENTARIO S.A.</t>
  </si>
  <si>
    <t>CASIROSY</t>
  </si>
  <si>
    <t>CASINO DE ROSARIO S.A.</t>
  </si>
  <si>
    <t>CASIMOSN</t>
  </si>
  <si>
    <t>CASIROSN</t>
  </si>
  <si>
    <t>METR311N</t>
  </si>
  <si>
    <t>METRIVE S.A.</t>
  </si>
  <si>
    <t>BASUCMCN</t>
  </si>
  <si>
    <t>BANCO SUPERVIELLE S.A.</t>
  </si>
  <si>
    <t>MANULEON</t>
  </si>
  <si>
    <t>MANULI PACKAGING ARGENTINA</t>
  </si>
  <si>
    <t>TIMBLNTN</t>
  </si>
  <si>
    <t>TIMBO S.A.</t>
  </si>
  <si>
    <t>KLMEVIMN</t>
  </si>
  <si>
    <t>KLM EMPRENDIMIENTOS</t>
  </si>
  <si>
    <t>SOYCSA1N</t>
  </si>
  <si>
    <t>SOYCHU - Planta Frig. Salto</t>
  </si>
  <si>
    <t>FRIGGUEN</t>
  </si>
  <si>
    <t>SOYCHU - Planta Gualeguay</t>
  </si>
  <si>
    <t>FRIGGUEY</t>
  </si>
  <si>
    <t>SOYCHU - Planta Gualeguay 2</t>
  </si>
  <si>
    <t>CELOPPON</t>
  </si>
  <si>
    <t>CELOMAT S.A.</t>
  </si>
  <si>
    <t>SATUSA1N</t>
  </si>
  <si>
    <t>SATUS AGER S.A.</t>
  </si>
  <si>
    <t>REFRLOOY</t>
  </si>
  <si>
    <t>REFRES NOW S.A.</t>
  </si>
  <si>
    <t>JOHNFAON</t>
  </si>
  <si>
    <t>JOHNSON MATTEY ARGENTINA S.A.</t>
  </si>
  <si>
    <t>EXPLPSSN</t>
  </si>
  <si>
    <t>EXPLORA S.A.</t>
  </si>
  <si>
    <t>GD0643SI</t>
  </si>
  <si>
    <t>LACTEOS LA RAMADA S.A.</t>
  </si>
  <si>
    <t>SALTJUPN</t>
  </si>
  <si>
    <t>SALTA REFRESCOS S.A.</t>
  </si>
  <si>
    <t>YPF-LVMY</t>
  </si>
  <si>
    <t>YPF S.A.</t>
  </si>
  <si>
    <t>YPF-2VMY</t>
  </si>
  <si>
    <t>GCBAIZCN</t>
  </si>
  <si>
    <t>GCBAD1CN</t>
  </si>
  <si>
    <t>GCBA Hospital Durand</t>
  </si>
  <si>
    <t>GCBAHECN</t>
  </si>
  <si>
    <t>GCBA Hospital Elizalde</t>
  </si>
  <si>
    <t>YPF-U3MN</t>
  </si>
  <si>
    <t>CEREMO1N</t>
  </si>
  <si>
    <t>CERES AGROPECUARIA</t>
  </si>
  <si>
    <t>GD0650SI</t>
  </si>
  <si>
    <t>EVONIK METILATOS S.A.</t>
  </si>
  <si>
    <t>KLEPGURN</t>
  </si>
  <si>
    <t>CITRPATN</t>
  </si>
  <si>
    <t>CITRUSVIL S.A.</t>
  </si>
  <si>
    <t>CITRPBTN</t>
  </si>
  <si>
    <t>SANMFATN</t>
  </si>
  <si>
    <t>SAN MIGUEL FAMAILLA</t>
  </si>
  <si>
    <t>ECOFALRN</t>
  </si>
  <si>
    <t>ECOFRUT S.A.</t>
  </si>
  <si>
    <t>GD0172JI</t>
  </si>
  <si>
    <t>TEJEDURIA GALICIA S.A</t>
  </si>
  <si>
    <t>GD1704CI</t>
  </si>
  <si>
    <t>GD1724OI</t>
  </si>
  <si>
    <t>BOLSA NUEVA SRL (LA REJA)</t>
  </si>
  <si>
    <t>GD0663SI</t>
  </si>
  <si>
    <t>Liliana S.R.L.</t>
  </si>
  <si>
    <t>YPF-SOMY</t>
  </si>
  <si>
    <t>YPF S.A.Pta bombeo El Sosneado</t>
  </si>
  <si>
    <t>GD1708CI</t>
  </si>
  <si>
    <t>CONS. DE PROP. MADERO OFFICE</t>
  </si>
  <si>
    <t>GD8442OI</t>
  </si>
  <si>
    <t>Hospital Comunal de Tigre</t>
  </si>
  <si>
    <t>GWAL37QI</t>
  </si>
  <si>
    <t>GD8364OI</t>
  </si>
  <si>
    <t>GD1719CI</t>
  </si>
  <si>
    <t>RAGHSA SA</t>
  </si>
  <si>
    <t>GWYN19UI</t>
  </si>
  <si>
    <t>GD8607OI</t>
  </si>
  <si>
    <t>GD0155EI</t>
  </si>
  <si>
    <t>GD7096XI</t>
  </si>
  <si>
    <t>GRANJA S.R.L</t>
  </si>
  <si>
    <t>GD7095XI</t>
  </si>
  <si>
    <t>NOAL S.A.</t>
  </si>
  <si>
    <t>GD1746CI</t>
  </si>
  <si>
    <t>MOLINO CA?UELAS S.A.</t>
  </si>
  <si>
    <t>GD8257OI</t>
  </si>
  <si>
    <t>PRISMECN</t>
  </si>
  <si>
    <t>PRISMA MEDIOS DE PAGO S.A.</t>
  </si>
  <si>
    <t>TEFESMSY</t>
  </si>
  <si>
    <t>TERM. DE FERT. ARGENTINOS S.A.</t>
  </si>
  <si>
    <t>LPINB9CN</t>
  </si>
  <si>
    <t>LOGISTICS PLATF. INV. S.A.</t>
  </si>
  <si>
    <t>SALTCHAN</t>
  </si>
  <si>
    <t>YPF-ESXN</t>
  </si>
  <si>
    <t>YPF S.A. - EST. BOM. ESPINILLO</t>
  </si>
  <si>
    <t>GD3116OI</t>
  </si>
  <si>
    <t>SOCIEDAD ITALIANA DE BENEFICEN</t>
  </si>
  <si>
    <t>HILALGTY</t>
  </si>
  <si>
    <t>HILADO S.A. - Tuc 2</t>
  </si>
  <si>
    <t>HILALPTY</t>
  </si>
  <si>
    <t>HILADo S.A. - Tuc 1</t>
  </si>
  <si>
    <t>GD8692OI</t>
  </si>
  <si>
    <t>GD0049GI</t>
  </si>
  <si>
    <t>COMPLEJO GUBER JF IBARRA</t>
  </si>
  <si>
    <t>TECNPPON</t>
  </si>
  <si>
    <t>TECNOCOM PERFILES S.A.</t>
  </si>
  <si>
    <t>GD10541I</t>
  </si>
  <si>
    <t>QUE RICO S.A.</t>
  </si>
  <si>
    <t>GWAL42QI</t>
  </si>
  <si>
    <t>SHOPING NEUQUEN S.A.</t>
  </si>
  <si>
    <t>GD1764CI</t>
  </si>
  <si>
    <t>NESTVIXN</t>
  </si>
  <si>
    <t>NESTLE - V.NUEVA</t>
  </si>
  <si>
    <t>NESTFISN</t>
  </si>
  <si>
    <t>NESTLE - FIRMAT</t>
  </si>
  <si>
    <t>AVEXVMDN</t>
  </si>
  <si>
    <t>AVEX - V. MERCEDES</t>
  </si>
  <si>
    <t>ECOPGPON</t>
  </si>
  <si>
    <t>ECOPEK S.A.</t>
  </si>
  <si>
    <t>GD1763CI</t>
  </si>
  <si>
    <t>MIN. PLANIFICACION FEDERAL</t>
  </si>
  <si>
    <t>IRPCTICN</t>
  </si>
  <si>
    <t>IRSA Propiedades Comerciales</t>
  </si>
  <si>
    <t>TOYOZA1Z</t>
  </si>
  <si>
    <t>TOYOTA Pta Zarate</t>
  </si>
  <si>
    <t>GD1766CI</t>
  </si>
  <si>
    <t>IRSA PROPIED COMERCIALES S.A.</t>
  </si>
  <si>
    <t>COTO CENTRO INTEGRAL DE COMERC</t>
  </si>
  <si>
    <t>PLASVMDN</t>
  </si>
  <si>
    <t>PLASTIFERRO INFRAESTRUCTURA</t>
  </si>
  <si>
    <t>YPF-RTMY</t>
  </si>
  <si>
    <t>YPF Rio TUNUYAN</t>
  </si>
  <si>
    <t>GD8380OI</t>
  </si>
  <si>
    <t>Laboratorios Bernabo S.A.</t>
  </si>
  <si>
    <t>GD8948OI</t>
  </si>
  <si>
    <t>GD0158EI</t>
  </si>
  <si>
    <t>GD0051GI</t>
  </si>
  <si>
    <t>LBESA-CONORVIA-MIJOVI-UTE</t>
  </si>
  <si>
    <t>GD8915OI</t>
  </si>
  <si>
    <t>GALENO ARGENTINA SOCIEDAD ANON</t>
  </si>
  <si>
    <t>GCBABACN</t>
  </si>
  <si>
    <t>GCBA - CENTRO CIVICO</t>
  </si>
  <si>
    <t>GCBAFEON</t>
  </si>
  <si>
    <t>GCBA HOSPITAL FERNANDEZ</t>
  </si>
  <si>
    <t>PENAVIMN</t>
  </si>
  <si>
    <t>GRUPO PENAFLOR</t>
  </si>
  <si>
    <t>GD0695SI</t>
  </si>
  <si>
    <t>GD1787CI</t>
  </si>
  <si>
    <t>CORRIENTES PALACE S.A.</t>
  </si>
  <si>
    <t>TRESCIRN</t>
  </si>
  <si>
    <t>TRES ASES</t>
  </si>
  <si>
    <t>GWCS02UI</t>
  </si>
  <si>
    <t>SCPL ESTACION BOMBEO A</t>
  </si>
  <si>
    <t>GWCS01UI</t>
  </si>
  <si>
    <t>SCPL EST. BOMBEO CERRO NEGRO</t>
  </si>
  <si>
    <t>BALLSLDN</t>
  </si>
  <si>
    <t>BALL AEROSOL PACKAGING ARG.</t>
  </si>
  <si>
    <t>CEROROSN</t>
  </si>
  <si>
    <t>CERAMICA ROSARIO</t>
  </si>
  <si>
    <t>GD0155II</t>
  </si>
  <si>
    <t>MIN. DE SALUD PROVI</t>
  </si>
  <si>
    <t>GD0154II</t>
  </si>
  <si>
    <t>FISIPA S.A.</t>
  </si>
  <si>
    <t>GD1834CI</t>
  </si>
  <si>
    <t>FIBRAS ARGENTINAS S.A.</t>
  </si>
  <si>
    <t>FERVGOOY</t>
  </si>
  <si>
    <t>FERVA SACI</t>
  </si>
  <si>
    <t>REYDGBON</t>
  </si>
  <si>
    <t>REYDEL AUTOMOTIVE</t>
  </si>
  <si>
    <t>FRIGORIFICO MARK S.A.</t>
  </si>
  <si>
    <t>EUROLTON</t>
  </si>
  <si>
    <t>EUROFARMA ARGENTINA</t>
  </si>
  <si>
    <t>BLBAHUSN</t>
  </si>
  <si>
    <t>BLACK BAMBOO</t>
  </si>
  <si>
    <t>GDGS01XI</t>
  </si>
  <si>
    <t>SOBRERO Y CAGNOLO</t>
  </si>
  <si>
    <t>MOCARELY</t>
  </si>
  <si>
    <t>MOLINO CANUELAS - REALICO</t>
  </si>
  <si>
    <t>MOCASJOY</t>
  </si>
  <si>
    <t>MOLINO CANUELAS - SAN JUSTO</t>
  </si>
  <si>
    <t>MOCA3A3Y</t>
  </si>
  <si>
    <t>MOLINO CANUELAS - 3 ARROYOS</t>
  </si>
  <si>
    <t>MOCACH1Y</t>
  </si>
  <si>
    <t>MOLINO CANUELAS - CHACABUCO</t>
  </si>
  <si>
    <t>MOCAPIOY</t>
  </si>
  <si>
    <t>MOLINO CANUELAS - PILAR</t>
  </si>
  <si>
    <t>MOCAREHN</t>
  </si>
  <si>
    <t>MOLINO CANUELAS - RESISTENCIA</t>
  </si>
  <si>
    <t>ADECO AGROPECUARIA S.A.</t>
  </si>
  <si>
    <t>PAMPA - ED. MAIPU 1</t>
  </si>
  <si>
    <t>CALIRAEN</t>
  </si>
  <si>
    <t>COMPLEJO ALIMENTARIO SA</t>
  </si>
  <si>
    <t>TECNSLDN</t>
  </si>
  <si>
    <t>TECNOCOM SAN LUIS S.A.</t>
  </si>
  <si>
    <t>FSOYAR1N</t>
  </si>
  <si>
    <t>YPF-RNQZ</t>
  </si>
  <si>
    <t>YPF YACIMIENTO RIO NEUQUEN</t>
  </si>
  <si>
    <t>TEXATAOY</t>
  </si>
  <si>
    <t>TEXAMERI SA</t>
  </si>
  <si>
    <t>ALPAHOCN</t>
  </si>
  <si>
    <t>ALVEAR PALACE HOTEL</t>
  </si>
  <si>
    <t>GLOBLCMY</t>
  </si>
  <si>
    <t>GLOBE METALES</t>
  </si>
  <si>
    <t>CARTVTXN</t>
  </si>
  <si>
    <t>CARTOCOR SA</t>
  </si>
  <si>
    <t>CACECA1N</t>
  </si>
  <si>
    <t>CANT CERRO NEGRO - CORMELA</t>
  </si>
  <si>
    <t>TEXFSI1N</t>
  </si>
  <si>
    <t>ALMAJPXN</t>
  </si>
  <si>
    <t>ALIMENTOS MAGROS</t>
  </si>
  <si>
    <t>FRIOETON</t>
  </si>
  <si>
    <t>FRIO DOCK SA</t>
  </si>
  <si>
    <t>RONDA / Res.</t>
  </si>
  <si>
    <t>Tecnología</t>
  </si>
  <si>
    <t>ID Proyecto</t>
  </si>
  <si>
    <t>Región</t>
  </si>
  <si>
    <t>Provincia</t>
  </si>
  <si>
    <t>Localidad</t>
  </si>
  <si>
    <t>Nombre del Proyecto</t>
  </si>
  <si>
    <t>Nombre del Socio Estratégico</t>
  </si>
  <si>
    <t>Potencia Adjudicada
(MW)</t>
  </si>
  <si>
    <t>EOL</t>
  </si>
  <si>
    <t>BUENOS AIRES</t>
  </si>
  <si>
    <t>Tres Arroyos</t>
  </si>
  <si>
    <t>P.E. Pampa</t>
  </si>
  <si>
    <t xml:space="preserve">SINOHYDRO CORTPORATION LIMITED </t>
  </si>
  <si>
    <t>Miramar</t>
  </si>
  <si>
    <t>P.E. Miramar</t>
  </si>
  <si>
    <t>ISOLUX INGENIERIA S.A.</t>
  </si>
  <si>
    <t>Necochea</t>
  </si>
  <si>
    <t>P.E. Vientos de Necochea 1</t>
  </si>
  <si>
    <t xml:space="preserve">CENTRALES DE LA COSTA ATLÁNTICA S.A </t>
  </si>
  <si>
    <t>COMAHUE</t>
  </si>
  <si>
    <t>LA PAMPA</t>
  </si>
  <si>
    <t>Gral. Acha</t>
  </si>
  <si>
    <t>P.E. La Banderita</t>
  </si>
  <si>
    <t>FACUNDO FRAVEGA</t>
  </si>
  <si>
    <t>RIO NEGRO</t>
  </si>
  <si>
    <t>Choele Choel</t>
  </si>
  <si>
    <t>P.E. Pomona I</t>
  </si>
  <si>
    <t>GENNEIA S.A.</t>
  </si>
  <si>
    <t>PATAGONIA</t>
  </si>
  <si>
    <t>SANTA CRUZ</t>
  </si>
  <si>
    <t>Puerto Deseado</t>
  </si>
  <si>
    <t>P.E. Del Bicentenario</t>
  </si>
  <si>
    <t>PETROQUIMICA COMODORO RIVADAVIA S.A.</t>
  </si>
  <si>
    <t>CHUBUT</t>
  </si>
  <si>
    <t>Puerto Madryn</t>
  </si>
  <si>
    <t>P.E. Loma blanca 6</t>
  </si>
  <si>
    <t>CENTRO</t>
  </si>
  <si>
    <t>CORDOBA</t>
  </si>
  <si>
    <t>Achiras</t>
  </si>
  <si>
    <t>P.E. Achiras</t>
  </si>
  <si>
    <t>CP RENOVABLES S.A.</t>
  </si>
  <si>
    <t>NOA</t>
  </si>
  <si>
    <t>LA RIOJA</t>
  </si>
  <si>
    <t>Arauco</t>
  </si>
  <si>
    <t>P.E. Arauco II (Etapa 3 y 4)</t>
  </si>
  <si>
    <t>PARQUE EÓLICO ARAUCO  S.A.P.E.M.</t>
  </si>
  <si>
    <t>CUYO</t>
  </si>
  <si>
    <t>MENDOZA</t>
  </si>
  <si>
    <t>San Rafael</t>
  </si>
  <si>
    <t>P.E. El Sosneado</t>
  </si>
  <si>
    <t>EMPRESA MENDOCINA DE ENERGÍA S.A.P.E.M.</t>
  </si>
  <si>
    <t>SFV</t>
  </si>
  <si>
    <t>CATAMARCA</t>
  </si>
  <si>
    <t>Saujil</t>
  </si>
  <si>
    <t>P.S. Saujil</t>
  </si>
  <si>
    <t>ENERGÍAS SUSTENTABLES S.A.</t>
  </si>
  <si>
    <t>Tinogasta</t>
  </si>
  <si>
    <t>P.S. Tinogasta</t>
  </si>
  <si>
    <t>ALEJANDRO IVANISSEVICH</t>
  </si>
  <si>
    <t>Fiambalá</t>
  </si>
  <si>
    <t>P.S. Fiambalá</t>
  </si>
  <si>
    <t>SALTA</t>
  </si>
  <si>
    <t>Cafayate</t>
  </si>
  <si>
    <t>P.S. Cafayate</t>
  </si>
  <si>
    <t>Nonogasta</t>
  </si>
  <si>
    <t>P.S. Nonogasta</t>
  </si>
  <si>
    <t>FIDES GROUP S.A.</t>
  </si>
  <si>
    <t>Anchoris</t>
  </si>
  <si>
    <t>P.S. Anchoris</t>
  </si>
  <si>
    <t>San Martín</t>
  </si>
  <si>
    <t>P.S. PASIP</t>
  </si>
  <si>
    <t>SAN JUAN</t>
  </si>
  <si>
    <t>Media Agua</t>
  </si>
  <si>
    <t>P.S. Sarmiento</t>
  </si>
  <si>
    <t>SOENERGY INTERNATIONAL INC.</t>
  </si>
  <si>
    <t>SAN LUIS</t>
  </si>
  <si>
    <t>Paraje La Cumbre</t>
  </si>
  <si>
    <t>P.S. La Cumbre</t>
  </si>
  <si>
    <t>DIASER  S.A.</t>
  </si>
  <si>
    <t xml:space="preserve">Ullum  </t>
  </si>
  <si>
    <t>P.S. Ullum N1</t>
  </si>
  <si>
    <t>Luján de Cuyo</t>
  </si>
  <si>
    <t>P.S. Lujan de Cuyo</t>
  </si>
  <si>
    <t>San Luis</t>
  </si>
  <si>
    <t>P.S. Caldenes del Oeste</t>
  </si>
  <si>
    <t>QUAATRO PARTICIPACOES S.A.</t>
  </si>
  <si>
    <t>Lavalle</t>
  </si>
  <si>
    <t>P.S. Lavalle</t>
  </si>
  <si>
    <t>Las Flores</t>
  </si>
  <si>
    <t>P.S. Iglesia - Guañizuli</t>
  </si>
  <si>
    <t>JINKOSOLAR HOLDING CO.LTD.</t>
  </si>
  <si>
    <t>P.S. Ullum N2</t>
  </si>
  <si>
    <t>General Alvear</t>
  </si>
  <si>
    <t>P.S. General Alvear</t>
  </si>
  <si>
    <t>La Paz</t>
  </si>
  <si>
    <t>P.S. La Paz</t>
  </si>
  <si>
    <t>Las Lomitas</t>
  </si>
  <si>
    <t>P.S. Las Lomitas</t>
  </si>
  <si>
    <t>LATINOAMERICANA ENERGIA</t>
  </si>
  <si>
    <t>Villa Ibañez</t>
  </si>
  <si>
    <t>P.S. Ullum3</t>
  </si>
  <si>
    <t>Ullum</t>
  </si>
  <si>
    <t>P.S. Ullum 4</t>
  </si>
  <si>
    <t>EOL-14</t>
  </si>
  <si>
    <t>Bahía Blanca</t>
  </si>
  <si>
    <t>P.E. García del Rió</t>
  </si>
  <si>
    <t>EOL-17</t>
  </si>
  <si>
    <t>Buratovich</t>
  </si>
  <si>
    <t>P.E. Vientos del Secano</t>
  </si>
  <si>
    <t>ENVISION ENERGY 2</t>
  </si>
  <si>
    <t>EOL-06</t>
  </si>
  <si>
    <t>Villalonga</t>
  </si>
  <si>
    <t>P.E. Villalonga</t>
  </si>
  <si>
    <t>GENNEIA I</t>
  </si>
  <si>
    <t>EOL-16</t>
  </si>
  <si>
    <t>NEUQUEN</t>
  </si>
  <si>
    <t>Confluencia</t>
  </si>
  <si>
    <t>P.E. Los Meandros</t>
  </si>
  <si>
    <t>EOL-15</t>
  </si>
  <si>
    <t>Pilcaniyeu</t>
  </si>
  <si>
    <t>P.E. Cerro Alto</t>
  </si>
  <si>
    <t>EOL-44</t>
  </si>
  <si>
    <t>P.E. Corti</t>
  </si>
  <si>
    <t>C. T. LOMA DE LA LATA</t>
  </si>
  <si>
    <t>EOL-22</t>
  </si>
  <si>
    <t>Garayalde</t>
  </si>
  <si>
    <t>P.E. Garayalde</t>
  </si>
  <si>
    <t>3 GAL S.A.</t>
  </si>
  <si>
    <t>EOL-35</t>
  </si>
  <si>
    <t>Villarino</t>
  </si>
  <si>
    <t>P.E. La Castellana</t>
  </si>
  <si>
    <t>CP RENOVABLES</t>
  </si>
  <si>
    <t>EOL-33</t>
  </si>
  <si>
    <t>Pampa del Castillo</t>
  </si>
  <si>
    <t>EOL-05</t>
  </si>
  <si>
    <t>Las Heras</t>
  </si>
  <si>
    <t>P.E. Vientos Los Hércules</t>
  </si>
  <si>
    <t>EREN</t>
  </si>
  <si>
    <t>EOL-08</t>
  </si>
  <si>
    <t>P.E. Chubut Norte</t>
  </si>
  <si>
    <t>EOL-46</t>
  </si>
  <si>
    <t>P.E. Arauco II (Etapa 1 y 2)</t>
  </si>
  <si>
    <t>ARAUCO S.A.P.E.M.</t>
  </si>
  <si>
    <t>SFV-38</t>
  </si>
  <si>
    <t>JUJUY</t>
  </si>
  <si>
    <t>Cauchari</t>
  </si>
  <si>
    <t>P.S. Cauchari 1</t>
  </si>
  <si>
    <t>JEMSE SE</t>
  </si>
  <si>
    <t>SFV-39</t>
  </si>
  <si>
    <t>P.S. Cauchari 2</t>
  </si>
  <si>
    <t>SFV-40</t>
  </si>
  <si>
    <t>P.S. Cauchari 3</t>
  </si>
  <si>
    <t>SFV-13</t>
  </si>
  <si>
    <t>San Antonio de los Cobres</t>
  </si>
  <si>
    <t>P.S. La Puna</t>
  </si>
  <si>
    <t>BG</t>
  </si>
  <si>
    <t>BG-06</t>
  </si>
  <si>
    <t>SANTA FE</t>
  </si>
  <si>
    <t>Ricardone</t>
  </si>
  <si>
    <t>C.T. Biogás Ricardone</t>
  </si>
  <si>
    <t xml:space="preserve">GLOBAL GREEN </t>
  </si>
  <si>
    <t>BG-01</t>
  </si>
  <si>
    <t>Río Cuarto</t>
  </si>
  <si>
    <t>C.T. Río Cuarto 1</t>
  </si>
  <si>
    <t>Biomass Crop SA</t>
  </si>
  <si>
    <t>BG-02</t>
  </si>
  <si>
    <t>C.T. Río Cuarto 2</t>
  </si>
  <si>
    <t>BG-03</t>
  </si>
  <si>
    <t>Juan llerena</t>
  </si>
  <si>
    <t>C.T. Yanquetruz</t>
  </si>
  <si>
    <t>Bioenergia Yanquetruz</t>
  </si>
  <si>
    <t>BG-04</t>
  </si>
  <si>
    <t>Christophersen</t>
  </si>
  <si>
    <t>C.T. San Pedro Verde</t>
  </si>
  <si>
    <t>ADECO AGROP SA</t>
  </si>
  <si>
    <t>BG-05</t>
  </si>
  <si>
    <t>Huinca Renancó</t>
  </si>
  <si>
    <t>C.T. Huinca Renancó</t>
  </si>
  <si>
    <t>FECOFE LIMITADA</t>
  </si>
  <si>
    <t>BM</t>
  </si>
  <si>
    <t>BM-01</t>
  </si>
  <si>
    <t>NEA</t>
  </si>
  <si>
    <t>CORRIENTES</t>
  </si>
  <si>
    <t>Santa Rosa</t>
  </si>
  <si>
    <t>C.T. Generación Biomasa Santa Rosa</t>
  </si>
  <si>
    <t>BM-05</t>
  </si>
  <si>
    <t>MISIONES</t>
  </si>
  <si>
    <t>Puerto Esperanza</t>
  </si>
  <si>
    <t>PINDÓ</t>
  </si>
  <si>
    <t>PAH</t>
  </si>
  <si>
    <t>PAH-01</t>
  </si>
  <si>
    <t>P.A.H. Canal Cacique Guaymallén - Salto 8</t>
  </si>
  <si>
    <t>EMESA / C.E.OESTE</t>
  </si>
  <si>
    <t>PAH-02</t>
  </si>
  <si>
    <t>P.A.H. Canal Cacique Guaymallén - Salto 6</t>
  </si>
  <si>
    <t>PAH-03</t>
  </si>
  <si>
    <t>P.A.H. Dique Tiburcio Benegas</t>
  </si>
  <si>
    <t>PAH-04</t>
  </si>
  <si>
    <t>Junín</t>
  </si>
  <si>
    <t>P.A.H. Triple Salto Unificado</t>
  </si>
  <si>
    <t>PAH-05</t>
  </si>
  <si>
    <t>El Foyel</t>
  </si>
  <si>
    <t>P.A.H. Rio Escondido</t>
  </si>
  <si>
    <t>PATAGONIA ENERGIA</t>
  </si>
  <si>
    <t>EOL-202-01</t>
  </si>
  <si>
    <t>Trelew</t>
  </si>
  <si>
    <t>P.E. Loma Blanca I</t>
  </si>
  <si>
    <t>EOL-202-02</t>
  </si>
  <si>
    <t>P.E. Loma Blanca II</t>
  </si>
  <si>
    <t>EOL-202-03</t>
  </si>
  <si>
    <t>P.E. Loma Blanca III</t>
  </si>
  <si>
    <t>EOL-202-04</t>
  </si>
  <si>
    <t>P.E. Koluel Kayke II</t>
  </si>
  <si>
    <t>Eólica Koluel Kayke S.A.</t>
  </si>
  <si>
    <t>Malaspina</t>
  </si>
  <si>
    <t>P.E. Malaspina I</t>
  </si>
  <si>
    <t>CENTRAL EÓLICA PAMPA DE MALASPINA S.A</t>
  </si>
  <si>
    <t>P.E. Puerto Madryn I</t>
  </si>
  <si>
    <t>P.E. Puerto Madryn II</t>
  </si>
  <si>
    <t>BM-202-01</t>
  </si>
  <si>
    <t>TUCUMAN</t>
  </si>
  <si>
    <t>La Florida</t>
  </si>
  <si>
    <t>C.T. Biomásica La Florida</t>
  </si>
  <si>
    <t>COMPAÑÍA ELÉCTRICA LA FLORIDA S.A.</t>
  </si>
  <si>
    <t>SFV-202-01</t>
  </si>
  <si>
    <t>La Punta</t>
  </si>
  <si>
    <t>P.S. Solares de la Punta</t>
  </si>
  <si>
    <t>SFV-202-02</t>
  </si>
  <si>
    <t>P.S. Cerros del Sol</t>
  </si>
  <si>
    <t>PROMOTORA DE ENERGÍA SOLAR S.A.</t>
  </si>
  <si>
    <t>Fecha Firma Contrato</t>
  </si>
  <si>
    <t>Fecha Probable de Ingreso</t>
  </si>
  <si>
    <t>PO OFERTA (u$s/MWh)</t>
  </si>
  <si>
    <t>AÑO</t>
  </si>
  <si>
    <t>CENTRAL</t>
  </si>
  <si>
    <t>CENTRAL DESCRIPCIÓN</t>
  </si>
  <si>
    <t>MAQUINA</t>
  </si>
  <si>
    <t>FUENTE DE ENERGÍA</t>
  </si>
  <si>
    <t>REGIÓN</t>
  </si>
  <si>
    <t>PROVINCIA</t>
  </si>
  <si>
    <t>MES</t>
  </si>
  <si>
    <t>ENERGÍA GENERADA [GWh]</t>
  </si>
  <si>
    <t>Nueva Generación</t>
  </si>
  <si>
    <t>AESP</t>
  </si>
  <si>
    <t>AES PARANA</t>
  </si>
  <si>
    <t>AESPCC01</t>
  </si>
  <si>
    <t>BIODIESEL</t>
  </si>
  <si>
    <t>LITORAL</t>
  </si>
  <si>
    <t>AESPCC02</t>
  </si>
  <si>
    <t>AMEGHI</t>
  </si>
  <si>
    <t>F. AMEGHINO</t>
  </si>
  <si>
    <t>PATAGONICA</t>
  </si>
  <si>
    <t>ARAUEO</t>
  </si>
  <si>
    <t>ARAUCO EOLICO</t>
  </si>
  <si>
    <t>EOLICO</t>
  </si>
  <si>
    <t>NOROESTE</t>
  </si>
  <si>
    <t>CACVHI</t>
  </si>
  <si>
    <t>C.H.CACHEUTA VI</t>
  </si>
  <si>
    <t>CADIHI</t>
  </si>
  <si>
    <t>CADILLAL</t>
  </si>
  <si>
    <t>CALEHI</t>
  </si>
  <si>
    <t>LA CALERA</t>
  </si>
  <si>
    <t>CARRHI</t>
  </si>
  <si>
    <t>CH CARRIZAL</t>
  </si>
  <si>
    <t>CASSHI</t>
  </si>
  <si>
    <t>CASSAFOUSTH</t>
  </si>
  <si>
    <t>CEJEHI</t>
  </si>
  <si>
    <t>CRUZ DEL EJE</t>
  </si>
  <si>
    <t>COROHI</t>
  </si>
  <si>
    <t>CH LS CORONELES</t>
  </si>
  <si>
    <t>CVIEHI</t>
  </si>
  <si>
    <t>CTA. DEL VIENTO</t>
  </si>
  <si>
    <t>Demanda MEM</t>
  </si>
  <si>
    <t>DIADEO</t>
  </si>
  <si>
    <t>DIADEMA EOLICO</t>
  </si>
  <si>
    <t>ESCAHI</t>
  </si>
  <si>
    <t>ESCABA</t>
  </si>
  <si>
    <t>ETIGHI</t>
  </si>
  <si>
    <t>EL TIGRE</t>
  </si>
  <si>
    <t>FSIMHI</t>
  </si>
  <si>
    <t>FITZ SIMON</t>
  </si>
  <si>
    <t>ISBA</t>
  </si>
  <si>
    <t>ING.STA.BARBARA</t>
  </si>
  <si>
    <t>ISBATV01</t>
  </si>
  <si>
    <t>BIOMASA</t>
  </si>
  <si>
    <t>LDCU</t>
  </si>
  <si>
    <t>LUJAN DE CUYO</t>
  </si>
  <si>
    <t>LDCUCC21</t>
  </si>
  <si>
    <t>LDCUCC22</t>
  </si>
  <si>
    <t>LMADHI</t>
  </si>
  <si>
    <t>LAS MADERAS</t>
  </si>
  <si>
    <t>LMO2HI</t>
  </si>
  <si>
    <t>LOS MOLINOS 2</t>
  </si>
  <si>
    <t>LQUIHI</t>
  </si>
  <si>
    <t>LOS QUIROGA</t>
  </si>
  <si>
    <t>SANTIAGO DEL ESTERO</t>
  </si>
  <si>
    <t>LVINHI</t>
  </si>
  <si>
    <t>LA VINIA</t>
  </si>
  <si>
    <t>NECOEO</t>
  </si>
  <si>
    <t>NECOCHEA EOLICO</t>
  </si>
  <si>
    <t>NIDE</t>
  </si>
  <si>
    <t>NIDEA JUNIN</t>
  </si>
  <si>
    <t>NIDETV</t>
  </si>
  <si>
    <t>NIH4HI</t>
  </si>
  <si>
    <t>NIHUIL 4</t>
  </si>
  <si>
    <t>NPUE</t>
  </si>
  <si>
    <t>NUEVO PUERTO</t>
  </si>
  <si>
    <t>CEPUCC11</t>
  </si>
  <si>
    <t>GRAN BS.AS.</t>
  </si>
  <si>
    <t>CEPUCC12</t>
  </si>
  <si>
    <t>PMORHI</t>
  </si>
  <si>
    <t>PIEDRAS MORAS</t>
  </si>
  <si>
    <t>PUPI</t>
  </si>
  <si>
    <t>A.P. PTO PIRAY</t>
  </si>
  <si>
    <t>PUPITV01</t>
  </si>
  <si>
    <t>NORESTE</t>
  </si>
  <si>
    <t>PVIEHI</t>
  </si>
  <si>
    <t>PUEBLO VIEJO</t>
  </si>
  <si>
    <t>QULLHI</t>
  </si>
  <si>
    <t>QUEBRADA ULLUM</t>
  </si>
  <si>
    <t>REOLHI</t>
  </si>
  <si>
    <t>BENJAMIN REOLIN</t>
  </si>
  <si>
    <t>RHONHI</t>
  </si>
  <si>
    <t>RIO HONDO</t>
  </si>
  <si>
    <t>RREYHI</t>
  </si>
  <si>
    <t>RIO REYES</t>
  </si>
  <si>
    <t>SANDHI</t>
  </si>
  <si>
    <t>SALTO ANDERSEN</t>
  </si>
  <si>
    <t>SEMIHI</t>
  </si>
  <si>
    <t>SEMINO</t>
  </si>
  <si>
    <t>SJUAFV</t>
  </si>
  <si>
    <t>S.JUAN I FOTOVO</t>
  </si>
  <si>
    <t>SOLAR</t>
  </si>
  <si>
    <t>SMARHI</t>
  </si>
  <si>
    <t>CH SAN MARTIN</t>
  </si>
  <si>
    <t>SNIC</t>
  </si>
  <si>
    <t>SAN NICOLAS</t>
  </si>
  <si>
    <t>SNICTG01</t>
  </si>
  <si>
    <t>SROQHI</t>
  </si>
  <si>
    <t>SAN ROQUE</t>
  </si>
  <si>
    <t>TUNAHI</t>
  </si>
  <si>
    <t>EL TUNAL</t>
  </si>
  <si>
    <t>ULLUHI</t>
  </si>
  <si>
    <t>ULLUM</t>
  </si>
  <si>
    <t>SARC</t>
  </si>
  <si>
    <t>SARMIENTO SJ</t>
  </si>
  <si>
    <t>SARCTG22</t>
  </si>
  <si>
    <t>TIMB</t>
  </si>
  <si>
    <t>CT TIMBUES(GSMA</t>
  </si>
  <si>
    <t>TIMBCC02</t>
  </si>
  <si>
    <t>TABA</t>
  </si>
  <si>
    <t>SMARTIN TABACAL</t>
  </si>
  <si>
    <t>TABATV01</t>
  </si>
  <si>
    <t>RAW1EO</t>
  </si>
  <si>
    <t>RAWSONI  ENARSA</t>
  </si>
  <si>
    <t>RAW2EO</t>
  </si>
  <si>
    <t>RAWSONII ENARSA</t>
  </si>
  <si>
    <t>PNUE</t>
  </si>
  <si>
    <t>PUERTO NUEVO</t>
  </si>
  <si>
    <t>PNUETV07</t>
  </si>
  <si>
    <t>PNUETV09</t>
  </si>
  <si>
    <t>SGUIHI</t>
  </si>
  <si>
    <t>MCH S.GUILLERMO</t>
  </si>
  <si>
    <t>CUY</t>
  </si>
  <si>
    <t>CESPHI</t>
  </si>
  <si>
    <t>CESPEDES</t>
  </si>
  <si>
    <t>COM</t>
  </si>
  <si>
    <t>CIPOHI</t>
  </si>
  <si>
    <t>CIPOLLETTI</t>
  </si>
  <si>
    <t>ROMEHI</t>
  </si>
  <si>
    <t>JULIAN ROMERO</t>
  </si>
  <si>
    <t>SALOHI</t>
  </si>
  <si>
    <t>SALTO D LA LOMA</t>
  </si>
  <si>
    <t>HON1FV</t>
  </si>
  <si>
    <t>C.HOND 1 FOTOVO</t>
  </si>
  <si>
    <t>HON2FV</t>
  </si>
  <si>
    <t>C.HOND 2 FOTOVO</t>
  </si>
  <si>
    <t>HON3FV</t>
  </si>
  <si>
    <t>C.HOND 3 FOTOVO</t>
  </si>
  <si>
    <t>SMAN</t>
  </si>
  <si>
    <t>S.MARTIN NORTE</t>
  </si>
  <si>
    <t>SMANDI01</t>
  </si>
  <si>
    <t>BIOGAS</t>
  </si>
  <si>
    <t>DSUD</t>
  </si>
  <si>
    <t>DOCK SUD</t>
  </si>
  <si>
    <t>DSUDCC09</t>
  </si>
  <si>
    <t>DSUDCC10</t>
  </si>
  <si>
    <t>SARCTG21</t>
  </si>
  <si>
    <t>SMIG</t>
  </si>
  <si>
    <t>S.MIGUEL Norte</t>
  </si>
  <si>
    <t>SMIGDI01</t>
  </si>
  <si>
    <t>SARCTG23</t>
  </si>
  <si>
    <t>CHI1</t>
  </si>
  <si>
    <t>CHIMBE 1 FOTOVO</t>
  </si>
  <si>
    <t>CHI1FV</t>
  </si>
  <si>
    <t>LDCUHI</t>
  </si>
  <si>
    <t>PAH L.D.CUYO</t>
  </si>
  <si>
    <t>LOM4EO</t>
  </si>
  <si>
    <t>L.BLANC 4 ENARS</t>
  </si>
  <si>
    <t>TORDEO</t>
  </si>
  <si>
    <t>EL TORDILLO</t>
  </si>
  <si>
    <t>ARAUCO EOLICO 2</t>
  </si>
  <si>
    <t>ARA2EO</t>
  </si>
  <si>
    <t>LUJAHI</t>
  </si>
  <si>
    <t>PAH LUJANITA EN</t>
  </si>
  <si>
    <t>PROV</t>
  </si>
  <si>
    <t>LA PROVIDENCIA</t>
  </si>
  <si>
    <t>PROVTV01</t>
  </si>
  <si>
    <t>JUMEEO</t>
  </si>
  <si>
    <t>EOLICO EL JUME</t>
  </si>
  <si>
    <t>BRC1</t>
  </si>
  <si>
    <t>BIO R. CUARTO 1</t>
  </si>
  <si>
    <t>BRC1DI01</t>
  </si>
  <si>
    <t>RENOVAR</t>
  </si>
  <si>
    <t>RESCHI</t>
  </si>
  <si>
    <t>H RIO ESCONDIDO</t>
  </si>
  <si>
    <t>PESP</t>
  </si>
  <si>
    <t>AG PTO ESPERANZA (ECO-ENERGíA S.A.)</t>
  </si>
  <si>
    <t>PESPTV01</t>
  </si>
  <si>
    <t>YANQ</t>
  </si>
  <si>
    <t>CB YANQUETRUZ</t>
  </si>
  <si>
    <t>YANQDI01</t>
  </si>
  <si>
    <t>CORREDOR</t>
  </si>
  <si>
    <t>LÍNEA 132 KV CHOELE CHOEL - BELTRAN</t>
  </si>
  <si>
    <t>LÍNEA 132 KV BAHÍA BLANCA - TORNQUIST</t>
  </si>
  <si>
    <t>LÍNEA 132 KV BAHÍA BLANCA - MONTE HERMOSO - CORONEL DORREGO</t>
  </si>
  <si>
    <t>BAHÍA BLANCA 132 kV</t>
  </si>
  <si>
    <t>LÍNEA 132 KV CARMEN DE PATAGONES - LURO</t>
  </si>
  <si>
    <t>CHAÑARES</t>
  </si>
  <si>
    <t>LÍNEA 132 KV BAHÍA BLANCA - CORONEL PRINGLES</t>
  </si>
  <si>
    <t>LÍNEA 132 KV LAS ARMAS - MADARIAGA</t>
  </si>
  <si>
    <t>LÍNEA 132 KV PETROQUÍMICA - PUERTO DESEADO</t>
  </si>
  <si>
    <t>RÍO SANTA CRUZ 132 kV</t>
  </si>
  <si>
    <t>RAWSON</t>
  </si>
  <si>
    <t>PUERTO MADRYN 132 KV</t>
  </si>
  <si>
    <t>VILLA UNIÓN</t>
  </si>
  <si>
    <t>LA RIOJA SUR 132 kV</t>
  </si>
  <si>
    <t>LÍNEA 132 KV NONOGASTA - MALLIGASTA</t>
  </si>
  <si>
    <t>NONOGASTA</t>
  </si>
  <si>
    <t>CHAMICAL</t>
  </si>
  <si>
    <t>SAUJIL</t>
  </si>
  <si>
    <t>LÍNEA 220 KV EL BRACHO - ALUMBRERA</t>
  </si>
  <si>
    <t>CAFAYATE</t>
  </si>
  <si>
    <t>LÍNEA 132 KV VILLA MERCEDES - MARANZANA II</t>
  </si>
  <si>
    <t>ARGENTINA</t>
  </si>
  <si>
    <t>EL MARCADO</t>
  </si>
  <si>
    <t>LÍNEA 33 KV CALINGASTA VIEJA - TAMBERÍAS</t>
  </si>
  <si>
    <t>TOTALES</t>
  </si>
  <si>
    <t>Cantidad de Agentes</t>
  </si>
  <si>
    <t>Fecha Alta Contrato</t>
  </si>
  <si>
    <t>Factor de Incentivo</t>
  </si>
  <si>
    <t>REAL</t>
  </si>
  <si>
    <t>Proyección Mensual  =&gt;</t>
  </si>
  <si>
    <t>Precio Medio Adjudicado u$s/MWh</t>
  </si>
  <si>
    <t>TOTALES Gen GWh</t>
  </si>
  <si>
    <t>TOTAL Mill u$s</t>
  </si>
  <si>
    <t>TOTAL</t>
  </si>
  <si>
    <t>GENERACION REAL [GWh]</t>
  </si>
  <si>
    <t>Costo Medio CC (sin transporte) u$s</t>
  </si>
  <si>
    <t>TOTAL Renovable / Demanda MEM</t>
  </si>
  <si>
    <t>FUENTE DE ENERGÍA [GWh]</t>
  </si>
  <si>
    <t>TOTAL Renovable [GWh]</t>
  </si>
  <si>
    <t>Resto</t>
  </si>
  <si>
    <t>ARRIBO 3 - T3 132 KV PLANTA ALUAR</t>
  </si>
  <si>
    <t>LÍNEA 33 KV CAFAYATE - CACHI</t>
  </si>
  <si>
    <t>VILLA DE MARÍA DE RÍO SECO</t>
  </si>
  <si>
    <t>LÍNEA 66 KV  LA VIÑA - CURA BROCHERO</t>
  </si>
  <si>
    <t>LA BEBIDA</t>
  </si>
  <si>
    <t>Proyecto</t>
  </si>
  <si>
    <t>PDI ID</t>
  </si>
  <si>
    <t>PDI DESCRIPCIÓN</t>
  </si>
  <si>
    <t>P.E. SAN JORGE</t>
  </si>
  <si>
    <t>P.E. EL MATACO</t>
  </si>
  <si>
    <t>Potencia del Proyecto [MW]</t>
  </si>
  <si>
    <t>Si</t>
  </si>
  <si>
    <t>ARCOREKY</t>
  </si>
  <si>
    <t>ARCOR SA DIV. RECREO</t>
  </si>
  <si>
    <t>BAGAMEDY</t>
  </si>
  <si>
    <t>BAGLEY ARG.S.A.EX GALLET.ARCOR</t>
  </si>
  <si>
    <t>ARCOSLDY</t>
  </si>
  <si>
    <t>ARCOR S.A. - EX ESTIRENOS SA</t>
  </si>
  <si>
    <t>PLUSFLON</t>
  </si>
  <si>
    <t>PLUSTEC S.A. FLORIDA</t>
  </si>
  <si>
    <t>FONECFCN</t>
  </si>
  <si>
    <t>FRIGORIF.ONETO (SOLIS 1950-CF)</t>
  </si>
  <si>
    <t>AGFORRPN</t>
  </si>
  <si>
    <t>AGUAS DE FORMOSA - RIO RIVERA</t>
  </si>
  <si>
    <t>COTOCFON</t>
  </si>
  <si>
    <t>COTO CICSA - Suc. N° 44</t>
  </si>
  <si>
    <t>TOP-GRON</t>
  </si>
  <si>
    <t>TOP MEAT</t>
  </si>
  <si>
    <t>ARCOMSXA</t>
  </si>
  <si>
    <t>CLARZA1N</t>
  </si>
  <si>
    <t>CLARIANT ARG. - PTA. ZARATE</t>
  </si>
  <si>
    <t>S138TION</t>
  </si>
  <si>
    <t>SGIUSVCN</t>
  </si>
  <si>
    <t>CEPA SAN VICENTE</t>
  </si>
  <si>
    <t>AGROBECN</t>
  </si>
  <si>
    <t>FRIGORIFICO CARINDU</t>
  </si>
  <si>
    <t>OVOBRAND S.A.</t>
  </si>
  <si>
    <t>GD0042DI</t>
  </si>
  <si>
    <t>GD0066DI</t>
  </si>
  <si>
    <t>CRESUD S.A</t>
  </si>
  <si>
    <t>GD0028KI</t>
  </si>
  <si>
    <t>TIROLESA S.A.</t>
  </si>
  <si>
    <t>GD0064OI</t>
  </si>
  <si>
    <t>METROVIAS - Línea Urquiza</t>
  </si>
  <si>
    <t>GD0286OI</t>
  </si>
  <si>
    <t>PARQUE SUAREZ S.R.L.</t>
  </si>
  <si>
    <t>GD0464OI</t>
  </si>
  <si>
    <t>PAPELERA GENERAL PACHECO S A</t>
  </si>
  <si>
    <t>GD0649OI</t>
  </si>
  <si>
    <t>GOOD PARK SA</t>
  </si>
  <si>
    <t>GD0708OI</t>
  </si>
  <si>
    <t>COMETRANS SA</t>
  </si>
  <si>
    <t>GD0759OI</t>
  </si>
  <si>
    <t>INC.-CARREFOUR ARG.-I.Casanova</t>
  </si>
  <si>
    <t>GWZA141I</t>
  </si>
  <si>
    <t>CLARIANT ARG. S.A.(RESERVA)</t>
  </si>
  <si>
    <t>GD0019HI</t>
  </si>
  <si>
    <t>HOSPITAL PEDIATRICO</t>
  </si>
  <si>
    <t>GWST051I</t>
  </si>
  <si>
    <t>PIONNER ARGENTINA S.A.</t>
  </si>
  <si>
    <t>GWTW18UI</t>
  </si>
  <si>
    <t>UNILAN TRELEW S.A.</t>
  </si>
  <si>
    <t>PRODEMAN SA</t>
  </si>
  <si>
    <t>COTAGRO LTDA</t>
  </si>
  <si>
    <t>OLEGA SA</t>
  </si>
  <si>
    <t>VALVO S.A</t>
  </si>
  <si>
    <t>PAUNY S.A</t>
  </si>
  <si>
    <t>GDIC08XI</t>
  </si>
  <si>
    <t>Agropecuaria Aguas Grandes S.A</t>
  </si>
  <si>
    <t>VITOPEL S.A.</t>
  </si>
  <si>
    <t>ADALMI SRL R</t>
  </si>
  <si>
    <t>GD0715XI</t>
  </si>
  <si>
    <t>SANCOR COOPERATIVAS UNIDAS LTD</t>
  </si>
  <si>
    <t>GD0031FI</t>
  </si>
  <si>
    <t>MINIS. DE SALUD HOSP.V. BARROS</t>
  </si>
  <si>
    <t>GD0035FI</t>
  </si>
  <si>
    <t>AGRI LAR S.A.</t>
  </si>
  <si>
    <t>CORREO OFICIAL REP. ARG. S.A</t>
  </si>
  <si>
    <t>GD0763CI</t>
  </si>
  <si>
    <t>CURTIEMBRES FONSECA S.A.</t>
  </si>
  <si>
    <t>GD0333SI</t>
  </si>
  <si>
    <t>SYNGENTA AGRO S.A.</t>
  </si>
  <si>
    <t>Capetrol</t>
  </si>
  <si>
    <t>GD0305NI</t>
  </si>
  <si>
    <t>Ceramica Garuhape</t>
  </si>
  <si>
    <t>INDUSTRIAS AVICOLAS SOCIEDA</t>
  </si>
  <si>
    <t>GD0415SI</t>
  </si>
  <si>
    <t>MINIST.DE GOBIERNO UNID PEN 11</t>
  </si>
  <si>
    <t>GD0430SI</t>
  </si>
  <si>
    <t>LA MUCCA S.A.</t>
  </si>
  <si>
    <t>GD0118II</t>
  </si>
  <si>
    <t>AMIPLAST S.A.</t>
  </si>
  <si>
    <t>GD1154CI</t>
  </si>
  <si>
    <t>GD7248OI</t>
  </si>
  <si>
    <t>AGUA Y SANEAMIENTOS ARG. S.A.</t>
  </si>
  <si>
    <t>GD0541SI</t>
  </si>
  <si>
    <t>ACEITERA MARTINEZ S.A.</t>
  </si>
  <si>
    <t>APAISA</t>
  </si>
  <si>
    <t>GD8056WI</t>
  </si>
  <si>
    <t>COPRA S.A.</t>
  </si>
  <si>
    <t>GD0119DI</t>
  </si>
  <si>
    <t>MIGUEL BECERRA S.A.</t>
  </si>
  <si>
    <t>GD0566SI</t>
  </si>
  <si>
    <t>SANCOR COOP.DE SEGUROS LTDA</t>
  </si>
  <si>
    <t>TRANSPORTE PABLO ARIEL S.R.L.</t>
  </si>
  <si>
    <t>TELECAON</t>
  </si>
  <si>
    <t>GD10461I</t>
  </si>
  <si>
    <t>CANEPA HNOS SAICAYF</t>
  </si>
  <si>
    <t>GD0644SI</t>
  </si>
  <si>
    <t>GCBAC1CN</t>
  </si>
  <si>
    <t>SIERRAS DEL RIO S.A.</t>
  </si>
  <si>
    <t>GUEDBZCN</t>
  </si>
  <si>
    <t>Guedikian Impresores S.A.</t>
  </si>
  <si>
    <t>GD1786CI</t>
  </si>
  <si>
    <t>RED LINK S.A.</t>
  </si>
  <si>
    <t>GD1820CI</t>
  </si>
  <si>
    <t>ALVEAR PALACE HOTEL S.A. I</t>
  </si>
  <si>
    <t>GD3254OI</t>
  </si>
  <si>
    <t>LABORATORIOS JAYOR SRL</t>
  </si>
  <si>
    <t>GD8044OI</t>
  </si>
  <si>
    <t>BANCO DE GALICIA Y BS AS SA</t>
  </si>
  <si>
    <t>GD9579WI</t>
  </si>
  <si>
    <t>GD01LHOI</t>
  </si>
  <si>
    <t>LACTEOS BARRAZA S.A.</t>
  </si>
  <si>
    <t>SIPAPESY</t>
  </si>
  <si>
    <t>SIPAR PTA 2</t>
  </si>
  <si>
    <t>GD03CEOI</t>
  </si>
  <si>
    <t>FAEN S.A.</t>
  </si>
  <si>
    <t>GD0055KI</t>
  </si>
  <si>
    <t>C.A.P.E. - PREDIO</t>
  </si>
  <si>
    <t>GWCO051I</t>
  </si>
  <si>
    <t>GRANJA TRES ARROYOS S.A. CAFI</t>
  </si>
  <si>
    <t>GD10661I</t>
  </si>
  <si>
    <t>GD10741I</t>
  </si>
  <si>
    <t>OLEOUNO S.A.</t>
  </si>
  <si>
    <t>GD10761I</t>
  </si>
  <si>
    <t>BIOCORBA S.A.</t>
  </si>
  <si>
    <t>GD0744SI</t>
  </si>
  <si>
    <t>COOP. DE PROV. DE AGUA POTABLE</t>
  </si>
  <si>
    <t>NAVAAZ3N</t>
  </si>
  <si>
    <t>H.J. NAVAS y CIA SACIA</t>
  </si>
  <si>
    <t>GD0173EI</t>
  </si>
  <si>
    <t>LACTEOS TONUTTI S.R.L.</t>
  </si>
  <si>
    <t>GD0091AI</t>
  </si>
  <si>
    <t>SWISS MEDICAL S.A.</t>
  </si>
  <si>
    <t>GD7166XI</t>
  </si>
  <si>
    <t>GD7159XI</t>
  </si>
  <si>
    <t>GD1933CI</t>
  </si>
  <si>
    <t>CAMPO AUSTRAL S.A.</t>
  </si>
  <si>
    <t>CAUSGI1N</t>
  </si>
  <si>
    <t>CAMPO AUSTRAL SA</t>
  </si>
  <si>
    <t>GD0767SI</t>
  </si>
  <si>
    <t>SERV. P.A.T. MEDICA DE LA COMU</t>
  </si>
  <si>
    <t>FRONETOY</t>
  </si>
  <si>
    <t>FRONERI ARGENTINA S.A.</t>
  </si>
  <si>
    <t>AKZOSLSY</t>
  </si>
  <si>
    <t>2-F1</t>
  </si>
  <si>
    <t>BG-500</t>
  </si>
  <si>
    <t>Bombal</t>
  </si>
  <si>
    <t>C.T. BOMBAL BIOGAS</t>
  </si>
  <si>
    <t>TANONI HNOS S.A.</t>
  </si>
  <si>
    <t>BG-501</t>
  </si>
  <si>
    <t>Perez Millán, Ramallo</t>
  </si>
  <si>
    <t>C.T. ARREBEEF ENERGIA</t>
  </si>
  <si>
    <t>ARREBEEF S.A.</t>
  </si>
  <si>
    <t>BG-502</t>
  </si>
  <si>
    <t>CÓRDOBA</t>
  </si>
  <si>
    <t>Ensanche Colonia Caroya</t>
  </si>
  <si>
    <t>C.T. POLLOS SAN MATEO</t>
  </si>
  <si>
    <t>POLLOS SAN MATERO S.A.</t>
  </si>
  <si>
    <t>BG-503</t>
  </si>
  <si>
    <t>James Craik</t>
  </si>
  <si>
    <t>C.T. JAMES CRAIK</t>
  </si>
  <si>
    <t>UNIVERSUM INVENIO LIMITED</t>
  </si>
  <si>
    <t>BG-504</t>
  </si>
  <si>
    <t>Recreo</t>
  </si>
  <si>
    <t>C.T. RECREO</t>
  </si>
  <si>
    <t>BG-505</t>
  </si>
  <si>
    <t>Colonia Luis A. Sauze</t>
  </si>
  <si>
    <t>C.T. SAN FRANCISCO</t>
  </si>
  <si>
    <t>BG-506</t>
  </si>
  <si>
    <t>Colonia Bella Italia</t>
  </si>
  <si>
    <t>C.T. BELLA ITALIA</t>
  </si>
  <si>
    <t>2-F2</t>
  </si>
  <si>
    <t>BG-507</t>
  </si>
  <si>
    <t>Roque Pérez</t>
  </si>
  <si>
    <t>C.T. PACUCA BIO ENERGIA</t>
  </si>
  <si>
    <t>BG-508</t>
  </si>
  <si>
    <t>25 De Mayo</t>
  </si>
  <si>
    <t>C.T. AB ENERGIA</t>
  </si>
  <si>
    <t>BG-510</t>
  </si>
  <si>
    <t>C.T. RESENER I</t>
  </si>
  <si>
    <t>MARIO GUSTAVO PIERONI</t>
  </si>
  <si>
    <t>BG-511</t>
  </si>
  <si>
    <t>Guatimozin</t>
  </si>
  <si>
    <t>C.T. ENRECO</t>
  </si>
  <si>
    <t>BG-512</t>
  </si>
  <si>
    <t>El Cuadrado-Dpto Juan Felipe Ibarra</t>
  </si>
  <si>
    <t>C.T. SANTIAGO ENERGÍAS RENOVABLES</t>
  </si>
  <si>
    <t>LOS AMORES S.A.</t>
  </si>
  <si>
    <t>BG-513</t>
  </si>
  <si>
    <t>General Villegas</t>
  </si>
  <si>
    <t>C.T. GENERAL VILLEGAS</t>
  </si>
  <si>
    <t>MARIA ELENA S.A.</t>
  </si>
  <si>
    <t>BG-514</t>
  </si>
  <si>
    <t>Zona Rural Rio Cuarto</t>
  </si>
  <si>
    <t>AMPLIACION 2 CENTRAL BIOELECTRICA</t>
  </si>
  <si>
    <t>BIOMASS CROP S.A.</t>
  </si>
  <si>
    <t>BG-515</t>
  </si>
  <si>
    <t>Rio Cuarto</t>
  </si>
  <si>
    <t>AMPLIACION BIOELECTRICA DOS</t>
  </si>
  <si>
    <t>BG-516</t>
  </si>
  <si>
    <t>Justo Daract</t>
  </si>
  <si>
    <t>C.T. BIO JUSTO DARACT</t>
  </si>
  <si>
    <t>BG-517</t>
  </si>
  <si>
    <t>Santa Catalina</t>
  </si>
  <si>
    <t>C.T. BIOGENERADORA SANTA CATALINA</t>
  </si>
  <si>
    <t>BG-518</t>
  </si>
  <si>
    <t>Juan Llerena</t>
  </si>
  <si>
    <t>C.T. YANQUETRUZ II</t>
  </si>
  <si>
    <t>BG-519</t>
  </si>
  <si>
    <t>Villa Valeria</t>
  </si>
  <si>
    <t>BG-520</t>
  </si>
  <si>
    <t>Villa Mercedes</t>
  </si>
  <si>
    <t>BG-521</t>
  </si>
  <si>
    <t>Villa Cañas</t>
  </si>
  <si>
    <t>C.T. BIOCAÑA</t>
  </si>
  <si>
    <t>SESNICH NESTOR OMAR</t>
  </si>
  <si>
    <t>BG-522</t>
  </si>
  <si>
    <t>Pergamino</t>
  </si>
  <si>
    <t>C.T. PERGAMINO</t>
  </si>
  <si>
    <t>BG-523</t>
  </si>
  <si>
    <t>Venado Tuerto</t>
  </si>
  <si>
    <t>C.T. VENADO TUERTO</t>
  </si>
  <si>
    <t>BG-524</t>
  </si>
  <si>
    <t>Saladillo</t>
  </si>
  <si>
    <t>C.T. GENERAL ALVEAR</t>
  </si>
  <si>
    <t>CARNES DE LA PATAGONIA NEUQUINA S.A.</t>
  </si>
  <si>
    <t>BG-525</t>
  </si>
  <si>
    <t>C.T. EL MANGRULLO</t>
  </si>
  <si>
    <t>BG-526</t>
  </si>
  <si>
    <t>Avellaneda</t>
  </si>
  <si>
    <t>C.T. AVELLANEDA</t>
  </si>
  <si>
    <t>INDUSTRIAS JUAN F. SECCO S.A.</t>
  </si>
  <si>
    <t>BG-527</t>
  </si>
  <si>
    <t>Cevil Pozo</t>
  </si>
  <si>
    <t>C.T. CITRUSVIL</t>
  </si>
  <si>
    <t>BG-528</t>
  </si>
  <si>
    <t>Alcira Gigena</t>
  </si>
  <si>
    <t>COTAGRO COOPERATIVA AGROPECUARIA LIMITADA</t>
  </si>
  <si>
    <t>BG-529</t>
  </si>
  <si>
    <t>Villa Del Rosario</t>
  </si>
  <si>
    <t>C.T. VILLA DEL ROSARIO</t>
  </si>
  <si>
    <t>BG-530</t>
  </si>
  <si>
    <t>Reconquista</t>
  </si>
  <si>
    <t>C.T. DEL REY</t>
  </si>
  <si>
    <t>SILVINA HACEN</t>
  </si>
  <si>
    <t>BG-531</t>
  </si>
  <si>
    <t>C.T. DON NICANOR</t>
  </si>
  <si>
    <t>BM-400</t>
  </si>
  <si>
    <t>La Encantada, Leales</t>
  </si>
  <si>
    <t>C.T. COGENERACIÓN INGENIO LEALES</t>
  </si>
  <si>
    <t>COMPAÑÍA INVERSORA INDUSTRIAL S.A.</t>
  </si>
  <si>
    <t>BM-401</t>
  </si>
  <si>
    <t>General Cabrera</t>
  </si>
  <si>
    <t>C.T. PRODEMAN BIOENERGIA</t>
  </si>
  <si>
    <t>PRODEMAN BIOENERGÍA S.A.</t>
  </si>
  <si>
    <t>BM-404</t>
  </si>
  <si>
    <t>Santo Tomé</t>
  </si>
  <si>
    <t>C.T. KUERA SANTO TOME</t>
  </si>
  <si>
    <t>NORCON SRL</t>
  </si>
  <si>
    <t>BM-405</t>
  </si>
  <si>
    <t>Ticino</t>
  </si>
  <si>
    <t>C.T. TICINO BIOMASA S.A.</t>
  </si>
  <si>
    <t>LORENZATI, RUETSCH Y CIA S.A.</t>
  </si>
  <si>
    <t>BM-406</t>
  </si>
  <si>
    <t>Gobernador Valentín Virasoro</t>
  </si>
  <si>
    <t>C.T. GENERACION VIRASORO</t>
  </si>
  <si>
    <t>FORESTADORA TAPEBICUÁ S.A.</t>
  </si>
  <si>
    <t>BM-407</t>
  </si>
  <si>
    <t>Rojas</t>
  </si>
  <si>
    <t>C.T. ROJAS</t>
  </si>
  <si>
    <t>GLOBAL DOMINION ACCESS S.A.</t>
  </si>
  <si>
    <t>BM-408</t>
  </si>
  <si>
    <t>BM-409</t>
  </si>
  <si>
    <t>CHACO</t>
  </si>
  <si>
    <t>Puerto Tirol</t>
  </si>
  <si>
    <t>C.T. BIOMASA UNITAN</t>
  </si>
  <si>
    <t>UNITAN S.A.I.C.A.</t>
  </si>
  <si>
    <t>BM-410</t>
  </si>
  <si>
    <t>C.T. SAN ALONSO</t>
  </si>
  <si>
    <t>GARRUCHOS FORESTACIÓN S.A.</t>
  </si>
  <si>
    <t>BM-411</t>
  </si>
  <si>
    <t>Las Junturas</t>
  </si>
  <si>
    <t>C.T.  GENERACIÓN LAS JUNTURAS</t>
  </si>
  <si>
    <t>EMERALD RESOURCES SRL</t>
  </si>
  <si>
    <t>BM-412</t>
  </si>
  <si>
    <t>Comuna La Florida</t>
  </si>
  <si>
    <t>C.T. BIOMASA LA FLORIDA</t>
  </si>
  <si>
    <t>BM-413</t>
  </si>
  <si>
    <t>FORMOSA</t>
  </si>
  <si>
    <t>C.T. LAS LOMITAS</t>
  </si>
  <si>
    <t xml:space="preserve">BIOETANOL RIO CUARTO S.A. </t>
  </si>
  <si>
    <t>BM-414</t>
  </si>
  <si>
    <t>La Escondida</t>
  </si>
  <si>
    <t>C.T. LA ESCONDIDA</t>
  </si>
  <si>
    <t>BM-416</t>
  </si>
  <si>
    <t>Formosa</t>
  </si>
  <si>
    <t>C.T. FERMOSA S.A.</t>
  </si>
  <si>
    <t>PEGNI SOLUTIONS S.A.</t>
  </si>
  <si>
    <t>BM-417</t>
  </si>
  <si>
    <t>Cerro Azul</t>
  </si>
  <si>
    <t>C.T. BM MM BIOENERGIA</t>
  </si>
  <si>
    <t>BM-418</t>
  </si>
  <si>
    <t>Capitán Sarmiento</t>
  </si>
  <si>
    <t>C.T. CAPITAN SARMIENTO</t>
  </si>
  <si>
    <t>GRANJA TRES ARROYOS S.A.C.A.F.I</t>
  </si>
  <si>
    <t>BRS</t>
  </si>
  <si>
    <t>BRS-600</t>
  </si>
  <si>
    <t>C.T. RICARDONE II</t>
  </si>
  <si>
    <t>MARTÍN ALFREDO NACARATO</t>
  </si>
  <si>
    <t>BRS-602</t>
  </si>
  <si>
    <t>González Catán</t>
  </si>
  <si>
    <t>C.T. GONZALEZ CATAN</t>
  </si>
  <si>
    <t>BRS-603</t>
  </si>
  <si>
    <t>Ensenada</t>
  </si>
  <si>
    <t>C.T. ENSENADA</t>
  </si>
  <si>
    <t>EOL-003</t>
  </si>
  <si>
    <t>García Del Río</t>
  </si>
  <si>
    <t>P.E. ENERGETICA I</t>
  </si>
  <si>
    <t>CMS DE ARGENTINA S.A.</t>
  </si>
  <si>
    <t>EOL-004</t>
  </si>
  <si>
    <t>General Acha</t>
  </si>
  <si>
    <t>P.E. GENERAL ACHA</t>
  </si>
  <si>
    <t xml:space="preserve">MIGUEL ONETO </t>
  </si>
  <si>
    <t>EOL-010</t>
  </si>
  <si>
    <t>Departamento De Escalante</t>
  </si>
  <si>
    <t>P.E. PAMPA CHUBUT</t>
  </si>
  <si>
    <t xml:space="preserve">ENEL GREEN POWER ARGENTINA SPA </t>
  </si>
  <si>
    <t>EOL-016</t>
  </si>
  <si>
    <t>P.E. CHUBUT NORTE IV</t>
  </si>
  <si>
    <t>EOL-020</t>
  </si>
  <si>
    <t>P.E. CHUBUT NORTE III</t>
  </si>
  <si>
    <t>EOL-022</t>
  </si>
  <si>
    <t>Tornquist</t>
  </si>
  <si>
    <t>EOL-025</t>
  </si>
  <si>
    <t>EOL-029</t>
  </si>
  <si>
    <t>Aimogasta</t>
  </si>
  <si>
    <t>P.E. ARAUCO II (ETAPA 5 Y 6)</t>
  </si>
  <si>
    <t>WINDAR RENOVABLES S.L.</t>
  </si>
  <si>
    <t>EOL-035</t>
  </si>
  <si>
    <t>Cañadon Seco</t>
  </si>
  <si>
    <t>YPF ENERGÍA ELÉCTRICA S.A.</t>
  </si>
  <si>
    <t>EOL-041</t>
  </si>
  <si>
    <t>P.E. LA GENOVEVA</t>
  </si>
  <si>
    <t>CENTRAL PUERTO S.A.</t>
  </si>
  <si>
    <t>EOL-049</t>
  </si>
  <si>
    <t>Comodoro Rivadavia</t>
  </si>
  <si>
    <t>P.E. DIADEMA II</t>
  </si>
  <si>
    <t>CAPEX S.A.</t>
  </si>
  <si>
    <t>EOL-051</t>
  </si>
  <si>
    <t>P.E. VIENTOS FRAY GUEN</t>
  </si>
  <si>
    <t>SENVION GMBH</t>
  </si>
  <si>
    <t>PAH-700</t>
  </si>
  <si>
    <t>Tupungato</t>
  </si>
  <si>
    <t>P.A.H. LAS TUNAS</t>
  </si>
  <si>
    <t xml:space="preserve">CONSTRUCCIONES ELECTROMECÁNICAS DEL OESTE S.A. </t>
  </si>
  <si>
    <t>PAH-702</t>
  </si>
  <si>
    <t>Luján De Cuyo</t>
  </si>
  <si>
    <t>P.A.H. SALTO 7</t>
  </si>
  <si>
    <t>PAH-705</t>
  </si>
  <si>
    <t>Jachal</t>
  </si>
  <si>
    <t>P.A.H. SALTO DE LA LOMA</t>
  </si>
  <si>
    <t>LATINOAMERICANA DE ENERGÍA S.A.</t>
  </si>
  <si>
    <t>PAH-708</t>
  </si>
  <si>
    <t>Cruz Del Eje</t>
  </si>
  <si>
    <t>P.A.H. CRUZ DEL EJE</t>
  </si>
  <si>
    <t>EMPRESA PROVINCIAL DE ENERGÍA DE CORBODA E.P.E.C.</t>
  </si>
  <si>
    <t>PAH-709</t>
  </si>
  <si>
    <t>Villa Dolores</t>
  </si>
  <si>
    <t>P.A.H. BOCA DEL RIO</t>
  </si>
  <si>
    <t>PAH-710</t>
  </si>
  <si>
    <t>Pichanas</t>
  </si>
  <si>
    <t>P.A.H. PICHANAS</t>
  </si>
  <si>
    <t>PAH-712</t>
  </si>
  <si>
    <t>Maipu</t>
  </si>
  <si>
    <t>P.A.H. LUNLUNTA</t>
  </si>
  <si>
    <t>PAH-714</t>
  </si>
  <si>
    <t>Mendoza Capital</t>
  </si>
  <si>
    <t>P.A.H. SALTO 40</t>
  </si>
  <si>
    <t>MAXIMILIANO LLAMAZARES</t>
  </si>
  <si>
    <t>PAH-715</t>
  </si>
  <si>
    <t>P.A.H. SALTO 11</t>
  </si>
  <si>
    <t>SFV-200</t>
  </si>
  <si>
    <t>P.S. TINOGASTA II</t>
  </si>
  <si>
    <t>360 ENERGY S.A.</t>
  </si>
  <si>
    <t>SFV-202</t>
  </si>
  <si>
    <t>Chilecito</t>
  </si>
  <si>
    <t>P.S. NONOGASTA IV</t>
  </si>
  <si>
    <t>NONOGASTA SOLAR ENERGY S.A.</t>
  </si>
  <si>
    <t>SFV-203</t>
  </si>
  <si>
    <t>Pomán</t>
  </si>
  <si>
    <t>P.S. SAUJIL II</t>
  </si>
  <si>
    <t>SFV-206</t>
  </si>
  <si>
    <t>San Javier</t>
  </si>
  <si>
    <t>P.S. VILLA DOLORES</t>
  </si>
  <si>
    <t>SFV-207</t>
  </si>
  <si>
    <t>Calingasta</t>
  </si>
  <si>
    <t>P.S. TOCOTA</t>
  </si>
  <si>
    <t>SFV-211</t>
  </si>
  <si>
    <t>P.S. NONOGASTA II</t>
  </si>
  <si>
    <t>SFV-212</t>
  </si>
  <si>
    <t>General Taboada</t>
  </si>
  <si>
    <t>P.S. AÑATUYA I</t>
  </si>
  <si>
    <t>SFV-218</t>
  </si>
  <si>
    <t>P.S. LA PIRKA</t>
  </si>
  <si>
    <t>MONTEVERDI &amp; GRAY GROUP LMITED</t>
  </si>
  <si>
    <t>SFV-219</t>
  </si>
  <si>
    <t>Departamento De Capayan</t>
  </si>
  <si>
    <t>P.S. LOS ZORRITOS</t>
  </si>
  <si>
    <t>SFV-224</t>
  </si>
  <si>
    <t>Departamento De Ullum</t>
  </si>
  <si>
    <t>P.S. ULLUM X</t>
  </si>
  <si>
    <t>SFV-259</t>
  </si>
  <si>
    <t>Olacapato - San Antonio De Los Cobres</t>
  </si>
  <si>
    <t>P.S. ALTIPLANO I</t>
  </si>
  <si>
    <t>SFV-264</t>
  </si>
  <si>
    <t>Agrelo</t>
  </si>
  <si>
    <t>P.S. VERANO CAPITAL SOLAR ONE</t>
  </si>
  <si>
    <t>SFV-266</t>
  </si>
  <si>
    <t>Arroyo Cabral</t>
  </si>
  <si>
    <t>P.S. ARROYO DEL CABRAL</t>
  </si>
  <si>
    <t>SFV-275</t>
  </si>
  <si>
    <t>Iglesia</t>
  </si>
  <si>
    <t>P.S. GUAÑIZUIL II A</t>
  </si>
  <si>
    <t>MARTIFER RENEWABLES SGPS S.A.</t>
  </si>
  <si>
    <t>SFV-284</t>
  </si>
  <si>
    <t>P.S. ZAPATA</t>
  </si>
  <si>
    <t>SFV-300</t>
  </si>
  <si>
    <t>Villa De María De Río Seco</t>
  </si>
  <si>
    <t>P.S. V.MARIA DEL RIO SECO</t>
  </si>
  <si>
    <t>NEUSS FUND LLC</t>
  </si>
  <si>
    <t>SFV-301</t>
  </si>
  <si>
    <t>Cura Brochero</t>
  </si>
  <si>
    <t>P.S. CURA BROCHERO</t>
  </si>
  <si>
    <t>SPEV</t>
  </si>
  <si>
    <t>SAN PEDRO VERDE</t>
  </si>
  <si>
    <t>SPEVDI01</t>
  </si>
  <si>
    <t>RAW3EO</t>
  </si>
  <si>
    <t>RAWSON 3 EOLICO</t>
  </si>
  <si>
    <t>RAZÓN SOCIAL SOLICITUD</t>
  </si>
  <si>
    <t>CAFAYATE SOLAR S.A.</t>
  </si>
  <si>
    <t>LÍNEA 132KV OLAVARRIA - TANDIL</t>
  </si>
  <si>
    <t>Periodo de Asignación</t>
  </si>
  <si>
    <t>4° Trim. 2017</t>
  </si>
  <si>
    <t>Grupo Empresario</t>
  </si>
  <si>
    <t>CUIT</t>
  </si>
  <si>
    <t>Agente ID</t>
  </si>
  <si>
    <t>Agente Nemo</t>
  </si>
  <si>
    <t>Agente Descripción</t>
  </si>
  <si>
    <t>Fecha desde</t>
  </si>
  <si>
    <t>GUH</t>
  </si>
  <si>
    <t>BLANCO VICTOR MANUEL</t>
  </si>
  <si>
    <t>20-14565129-9</t>
  </si>
  <si>
    <t>VBLALAIN</t>
  </si>
  <si>
    <t/>
  </si>
  <si>
    <t>VBLAPLIN</t>
  </si>
  <si>
    <t>FERRER GUSTAVO E.</t>
  </si>
  <si>
    <t>20-14965894-8</t>
  </si>
  <si>
    <t>FEGUSLJN</t>
  </si>
  <si>
    <t>FERRCHJN</t>
  </si>
  <si>
    <t>IACONO RAFAEL</t>
  </si>
  <si>
    <t>20-16343951-5</t>
  </si>
  <si>
    <t>IACOEZCN</t>
  </si>
  <si>
    <t>IACOWICN</t>
  </si>
  <si>
    <t>BANCO GALICIA Y BUENOS AIRES S</t>
  </si>
  <si>
    <t>30-50000173-5</t>
  </si>
  <si>
    <t>BBVA BANCO FRANCES</t>
  </si>
  <si>
    <t>30-50000319-3</t>
  </si>
  <si>
    <t>BBVARECN</t>
  </si>
  <si>
    <t>CITIBANK N.A.</t>
  </si>
  <si>
    <t>30-50000562-5</t>
  </si>
  <si>
    <t>CITI53CN</t>
  </si>
  <si>
    <t>BANCO PATAGONIA S.A.</t>
  </si>
  <si>
    <t>30-50000661-3</t>
  </si>
  <si>
    <t>BANCPJCN</t>
  </si>
  <si>
    <t>BANCO SANTANDER RIO SA</t>
  </si>
  <si>
    <t>30-50000845-4</t>
  </si>
  <si>
    <t>BSANCOEN</t>
  </si>
  <si>
    <t>BANCO SANTANDER R - CONCORDIA</t>
  </si>
  <si>
    <t>BSANCOXN</t>
  </si>
  <si>
    <t>BANCO SANTANDER R - CORDOBA</t>
  </si>
  <si>
    <t>BSANRCXN</t>
  </si>
  <si>
    <t>BANCO RIO - RIO CUARTO</t>
  </si>
  <si>
    <t>BSANVCXN</t>
  </si>
  <si>
    <t>BANCO SANTANDER R - V. CABRERA</t>
  </si>
  <si>
    <t>BSANSFXN</t>
  </si>
  <si>
    <t>BANCO SANTANDER R- S.FRANCISCO</t>
  </si>
  <si>
    <t>BSANTUTN</t>
  </si>
  <si>
    <t>BSANSGGN</t>
  </si>
  <si>
    <t>BANCO SANTANDER R - S D ESTERO</t>
  </si>
  <si>
    <t>BSANMP3N</t>
  </si>
  <si>
    <t>BANCO SANTANDER - M DEL PLATA</t>
  </si>
  <si>
    <t>BSANAT3N</t>
  </si>
  <si>
    <t>BANCO SANTANDER R - ATLANTICA</t>
  </si>
  <si>
    <t>BSANSAAN</t>
  </si>
  <si>
    <t>BANCO SANTANDER R - SALTA</t>
  </si>
  <si>
    <t>BANCO DE LA NACION ARGENTINA</t>
  </si>
  <si>
    <t>30-50001091-2</t>
  </si>
  <si>
    <t>BANC25DN</t>
  </si>
  <si>
    <t>25 DE MAYO</t>
  </si>
  <si>
    <t>BANCCFDN</t>
  </si>
  <si>
    <t>ASOCIACION DE COOPERATIVAS ARG</t>
  </si>
  <si>
    <t>30-50012088-2</t>
  </si>
  <si>
    <t>ASOCBR1P</t>
  </si>
  <si>
    <t>ASOCWHSP</t>
  </si>
  <si>
    <t>ASOCGV1P</t>
  </si>
  <si>
    <t>ASOCPE1N</t>
  </si>
  <si>
    <t>ASOCCGSN</t>
  </si>
  <si>
    <t>ASOCVRXN</t>
  </si>
  <si>
    <t>ASOCECLP</t>
  </si>
  <si>
    <t>ASOCIR1P</t>
  </si>
  <si>
    <t>ASOCBA1N</t>
  </si>
  <si>
    <t>ASOC.COOP.ARG. - BALANCEADO</t>
  </si>
  <si>
    <t>ASOCSJSP</t>
  </si>
  <si>
    <t>ASOCGUEN</t>
  </si>
  <si>
    <t>ASCOAG1N</t>
  </si>
  <si>
    <t>ASCOPE1N</t>
  </si>
  <si>
    <t>ASOCSJSN</t>
  </si>
  <si>
    <t>AHUGHUSN</t>
  </si>
  <si>
    <t>ACABSCSN</t>
  </si>
  <si>
    <t>ASOCTL1N</t>
  </si>
  <si>
    <t>ARTE GRAF. EDIT. ARGENTINO SA</t>
  </si>
  <si>
    <t>30-50012415-2</t>
  </si>
  <si>
    <t>30-50052532-7</t>
  </si>
  <si>
    <t>ROCA ARGENTINA SA</t>
  </si>
  <si>
    <t>30-50052655-2</t>
  </si>
  <si>
    <t>LOMA NEGRA SA</t>
  </si>
  <si>
    <t>30-50053085-1</t>
  </si>
  <si>
    <t>INDUSTRIA TEXTIL ARG. S.A.</t>
  </si>
  <si>
    <t>30-50053214-5</t>
  </si>
  <si>
    <t>MONDELEZ ARGENTINA S.A.</t>
  </si>
  <si>
    <t>30-50054262-0</t>
  </si>
  <si>
    <t>PEÑAFLOR</t>
  </si>
  <si>
    <t>30-50054804-1</t>
  </si>
  <si>
    <t>ATANOR S.C.A</t>
  </si>
  <si>
    <t>30-50065891-2</t>
  </si>
  <si>
    <t>BALL AEROSOL PACKAGING ARGENTI</t>
  </si>
  <si>
    <t>30-50072190-8</t>
  </si>
  <si>
    <t>FORMGAON</t>
  </si>
  <si>
    <t>AIR LIQUIDE SA</t>
  </si>
  <si>
    <t>30-50085213-1</t>
  </si>
  <si>
    <t>ALIQLDMN</t>
  </si>
  <si>
    <t>MOLINOS RIO DE LA PLATA SA</t>
  </si>
  <si>
    <t>30-50085862-8</t>
  </si>
  <si>
    <t>MOLILCEN</t>
  </si>
  <si>
    <t>MOLIDVON</t>
  </si>
  <si>
    <t>MRPLNACN</t>
  </si>
  <si>
    <t>MOLITR3N</t>
  </si>
  <si>
    <t>SADESA SA</t>
  </si>
  <si>
    <t>30-50097784-8</t>
  </si>
  <si>
    <t>SADE1DSN</t>
  </si>
  <si>
    <t>GADOR S.A.</t>
  </si>
  <si>
    <t>30-50098718-5</t>
  </si>
  <si>
    <t>GADOPION</t>
  </si>
  <si>
    <t>GADOR PLANTA PILAR</t>
  </si>
  <si>
    <t>GADOFAON</t>
  </si>
  <si>
    <t>FV SA</t>
  </si>
  <si>
    <t>30-50098787-8</t>
  </si>
  <si>
    <t>FVSAFLON</t>
  </si>
  <si>
    <t>CANTERAS CERRO NEGRO SA</t>
  </si>
  <si>
    <t>30-50101005-3</t>
  </si>
  <si>
    <t>30-50101845-3</t>
  </si>
  <si>
    <t>UNIOGUEN</t>
  </si>
  <si>
    <t>A.A. ABRASIVOS ARGENTINOS SAIC</t>
  </si>
  <si>
    <t>30-50104455-1</t>
  </si>
  <si>
    <t>AAARFOCN</t>
  </si>
  <si>
    <t>AAAAPION</t>
  </si>
  <si>
    <t>UNILEVER DE ARGENTINA SA</t>
  </si>
  <si>
    <t>30-50109269-6</t>
  </si>
  <si>
    <t>UNILGVMN</t>
  </si>
  <si>
    <t>UNILMUON</t>
  </si>
  <si>
    <t>ADOLFO GUERRICO S.A.CONSTRUCTO</t>
  </si>
  <si>
    <t>30-50110706-5</t>
  </si>
  <si>
    <t>AGUESB3N</t>
  </si>
  <si>
    <t>JUAN MINETTI SA</t>
  </si>
  <si>
    <t>30-50111112-7</t>
  </si>
  <si>
    <t>DANONE ARGENTINA SA</t>
  </si>
  <si>
    <t>30-50111624-2</t>
  </si>
  <si>
    <t>DANORA3N</t>
  </si>
  <si>
    <t>ACINDAR SA</t>
  </si>
  <si>
    <t>30-50119925-3</t>
  </si>
  <si>
    <t>FEDERAL MOGUL ARGENTINA S.A.</t>
  </si>
  <si>
    <t>30-50121311-6</t>
  </si>
  <si>
    <t>FEDEGOIN</t>
  </si>
  <si>
    <t>FEDETOON</t>
  </si>
  <si>
    <t>LEDESMA SA</t>
  </si>
  <si>
    <t>30-50125030-5</t>
  </si>
  <si>
    <t>LEDER7DN</t>
  </si>
  <si>
    <t>GRUPO LINDE GAS ARG. SA</t>
  </si>
  <si>
    <t>30-50139538-9</t>
  </si>
  <si>
    <t>AGASPION</t>
  </si>
  <si>
    <t>AGASLACN</t>
  </si>
  <si>
    <t>AGASVMCN</t>
  </si>
  <si>
    <t>INDUPA SA</t>
  </si>
  <si>
    <t>30-50215081-9</t>
  </si>
  <si>
    <t>PUTRUELE HNOS. S.A.A.I.C.</t>
  </si>
  <si>
    <t>30-50215876-3</t>
  </si>
  <si>
    <t>PUTRCAJN</t>
  </si>
  <si>
    <t>PUTRDOJN</t>
  </si>
  <si>
    <t>RAYEN CURA S.A.I.C.</t>
  </si>
  <si>
    <t>30-50228166-2</t>
  </si>
  <si>
    <t>PIEDRA GRANDE S.A.M.I.C.A. Y F</t>
  </si>
  <si>
    <t>30-50270433-4</t>
  </si>
  <si>
    <t>PGRAME1N</t>
  </si>
  <si>
    <t>PGRACHUN</t>
  </si>
  <si>
    <t>PIEDSLDN</t>
  </si>
  <si>
    <t>CERAMICA SAN LORENZO ICSA</t>
  </si>
  <si>
    <t>30-50278659-4</t>
  </si>
  <si>
    <t>ARCOR SA</t>
  </si>
  <si>
    <t>30-50279317-5</t>
  </si>
  <si>
    <t>ARCOCCXN</t>
  </si>
  <si>
    <t>ARCOETON</t>
  </si>
  <si>
    <t>ARCOMACN</t>
  </si>
  <si>
    <t>ARCOLPTA</t>
  </si>
  <si>
    <t>SIPAR SA</t>
  </si>
  <si>
    <t>30-50324598-8</t>
  </si>
  <si>
    <t>30-50351851-8</t>
  </si>
  <si>
    <t>PFIZCBCN</t>
  </si>
  <si>
    <t>PHARMACIA ARG. S.A. - PLANTA I</t>
  </si>
  <si>
    <t>30-50374753-3</t>
  </si>
  <si>
    <t>BAYER ARGENTINA SA</t>
  </si>
  <si>
    <t>30-50381106-1</t>
  </si>
  <si>
    <t>BAYEGUON</t>
  </si>
  <si>
    <t>VOLKSWAGEN ARGENTINA SA</t>
  </si>
  <si>
    <t>30-50401884-5</t>
  </si>
  <si>
    <t>VWARBTON</t>
  </si>
  <si>
    <t>30-50410325-7</t>
  </si>
  <si>
    <t>QUICKFOOD SA</t>
  </si>
  <si>
    <t>30-50413188-9</t>
  </si>
  <si>
    <t>TEXTIL VALERIO S.A.C.I.F.</t>
  </si>
  <si>
    <t>30-50417340-9</t>
  </si>
  <si>
    <t>TEVAABON</t>
  </si>
  <si>
    <t>TEVALHON</t>
  </si>
  <si>
    <t>ESTISOL SACIF</t>
  </si>
  <si>
    <t>30-50472617-3</t>
  </si>
  <si>
    <t>ESTIOLDN</t>
  </si>
  <si>
    <t>ESTISOL S.A.C.I.F.</t>
  </si>
  <si>
    <t>30-50474453-8</t>
  </si>
  <si>
    <t>FRIGORÍFICO DE AVES SOYCHU SAI</t>
  </si>
  <si>
    <t>30-50500086-9</t>
  </si>
  <si>
    <t>COMPAÑIA INDUSTRIAL CERVECERA</t>
  </si>
  <si>
    <t>30-50577985-8</t>
  </si>
  <si>
    <t>PASTERIZADORA PLATENSE</t>
  </si>
  <si>
    <t>30-50579813-5</t>
  </si>
  <si>
    <t>PASTC4IN</t>
  </si>
  <si>
    <t>PASTPLIN</t>
  </si>
  <si>
    <t>IND.DEL PLASTICO Y METALURGICA</t>
  </si>
  <si>
    <t>30-50581742-3</t>
  </si>
  <si>
    <t>INDCRIIN</t>
  </si>
  <si>
    <t>VALVULAS PRECISION DE ARGENTIN</t>
  </si>
  <si>
    <t>30-50627819-4</t>
  </si>
  <si>
    <t>VALVPEJN</t>
  </si>
  <si>
    <t>S.A. IMPORTADORA Y EXPORTADORA</t>
  </si>
  <si>
    <t>30-50673003-8</t>
  </si>
  <si>
    <t>SAIMCO1N</t>
  </si>
  <si>
    <t>SAIMJU1N</t>
  </si>
  <si>
    <t>SAIMCH1N</t>
  </si>
  <si>
    <t>SAIMPA2N</t>
  </si>
  <si>
    <t>SAIMZAQN</t>
  </si>
  <si>
    <t>SAIMPHQN</t>
  </si>
  <si>
    <t>SAIMCRUN</t>
  </si>
  <si>
    <t>SAIMCOUN</t>
  </si>
  <si>
    <t>SAIMVIRN</t>
  </si>
  <si>
    <t>SAIMORLN</t>
  </si>
  <si>
    <t>SAIMTRUN</t>
  </si>
  <si>
    <t>SAIMGRRN</t>
  </si>
  <si>
    <t>SAIMCIRN</t>
  </si>
  <si>
    <t>30-50673300-2</t>
  </si>
  <si>
    <t>CARGILL S.A.C.I.</t>
  </si>
  <si>
    <t>30-50679216-5</t>
  </si>
  <si>
    <t>CARGDIEN</t>
  </si>
  <si>
    <t>CARGALCN</t>
  </si>
  <si>
    <t>MOLINO CAÑUELAS SACIFIA</t>
  </si>
  <si>
    <t>30-50795084-8</t>
  </si>
  <si>
    <t>30-51119023-8</t>
  </si>
  <si>
    <t>30-51160861-5</t>
  </si>
  <si>
    <t>BURATOVICH HNOS S.A.</t>
  </si>
  <si>
    <t>30-51170725-7</t>
  </si>
  <si>
    <t>BURAAR1P</t>
  </si>
  <si>
    <t>BURAAR1N</t>
  </si>
  <si>
    <t>BUSRGPHN</t>
  </si>
  <si>
    <t>GESTAMP BAIRES S.A.</t>
  </si>
  <si>
    <t>30-51546766-8</t>
  </si>
  <si>
    <t>YPF GAS S.A.</t>
  </si>
  <si>
    <t>30-51548847-9</t>
  </si>
  <si>
    <t>YPFSMR1N</t>
  </si>
  <si>
    <t>YPF GAS S.A</t>
  </si>
  <si>
    <t>YPFSMJ1N</t>
  </si>
  <si>
    <t>PRINCZ S.A.I.C.E.F.I.</t>
  </si>
  <si>
    <t>30-51551793-2</t>
  </si>
  <si>
    <t>PRINOJON</t>
  </si>
  <si>
    <t>PRINCZ S A I C F I</t>
  </si>
  <si>
    <t>30-51596921-3</t>
  </si>
  <si>
    <t>INQUCAFN</t>
  </si>
  <si>
    <t>CARLOS A. MAZZIERI Y CIA. S.A.</t>
  </si>
  <si>
    <t>30-51621292-2</t>
  </si>
  <si>
    <t>MAZZCO1Y</t>
  </si>
  <si>
    <t>SIDERAR S.A.I.C.</t>
  </si>
  <si>
    <t>30-51688824-1</t>
  </si>
  <si>
    <t>SIDEPVON</t>
  </si>
  <si>
    <t>COSMETICOS AVON</t>
  </si>
  <si>
    <t>30-51698467-4</t>
  </si>
  <si>
    <t>SALTA REFRESCOS</t>
  </si>
  <si>
    <t>30-51840868-9</t>
  </si>
  <si>
    <t>SALTJUYN</t>
  </si>
  <si>
    <t>SAREAVKN</t>
  </si>
  <si>
    <t>SALTFOPN</t>
  </si>
  <si>
    <t>30-51845597-0</t>
  </si>
  <si>
    <t>COMPBECN</t>
  </si>
  <si>
    <t>COMPTOON</t>
  </si>
  <si>
    <t>TECOTEX SA</t>
  </si>
  <si>
    <t>30-51885553-7</t>
  </si>
  <si>
    <t>TECOLRFN</t>
  </si>
  <si>
    <t>MOLINOS Y ESTABLECIMIENTOS HAR</t>
  </si>
  <si>
    <t>30-51955007-1</t>
  </si>
  <si>
    <t>MOLIDARN</t>
  </si>
  <si>
    <t>CURTIEMBRE ARLEI S.A.</t>
  </si>
  <si>
    <t>30-52195813-4</t>
  </si>
  <si>
    <t>30-52221156-3</t>
  </si>
  <si>
    <t>FIRSCFCN</t>
  </si>
  <si>
    <t>FERRUM SA</t>
  </si>
  <si>
    <t>30-52534126-3</t>
  </si>
  <si>
    <t>COCA-COLA FEMSA SA</t>
  </si>
  <si>
    <t>30-52539008-6</t>
  </si>
  <si>
    <t>AGRICULTORES FEDERADOS ARGENTI</t>
  </si>
  <si>
    <t>30-52571862-6</t>
  </si>
  <si>
    <t>AGRIJBSN</t>
  </si>
  <si>
    <t>FOMERO1N</t>
  </si>
  <si>
    <t>RU11RO1N</t>
  </si>
  <si>
    <t>AGRISTSN</t>
  </si>
  <si>
    <t>AGRIAC1N</t>
  </si>
  <si>
    <t>CEMENTOS AVELLANEDA S.A.</t>
  </si>
  <si>
    <t>30-52604779-2</t>
  </si>
  <si>
    <t>PAMPA ENERGIA SA</t>
  </si>
  <si>
    <t>30-52655265-9</t>
  </si>
  <si>
    <t>PAMPNEQN</t>
  </si>
  <si>
    <t>LDC ARGENTINA SA</t>
  </si>
  <si>
    <t>30-52671272-9</t>
  </si>
  <si>
    <t>CLUB ATLETICO RIVER PLATE</t>
  </si>
  <si>
    <t>30-52674844-8</t>
  </si>
  <si>
    <t>RIVEFAON</t>
  </si>
  <si>
    <t>RIVE00ON</t>
  </si>
  <si>
    <t>IRSA PROPIEDADES COMERCIALES</t>
  </si>
  <si>
    <t>30-52767733-1</t>
  </si>
  <si>
    <t>FGH S.A.</t>
  </si>
  <si>
    <t>30-52901405-4</t>
  </si>
  <si>
    <t>FGHSLBJN</t>
  </si>
  <si>
    <t>FGHSPRJN</t>
  </si>
  <si>
    <t>3M ARGENTINA S.A.C.I.F.I.A.</t>
  </si>
  <si>
    <t>30-52999439-3</t>
  </si>
  <si>
    <t>AR3MGAON</t>
  </si>
  <si>
    <t>30-53335629-6</t>
  </si>
  <si>
    <t>30-53404071-3</t>
  </si>
  <si>
    <t>CITY HOTEL</t>
  </si>
  <si>
    <t>30-53638513-0</t>
  </si>
  <si>
    <t>CITYBOCN</t>
  </si>
  <si>
    <t>CITYBLCN</t>
  </si>
  <si>
    <t>TRES ASES S.A.</t>
  </si>
  <si>
    <t>30-53701387-3</t>
  </si>
  <si>
    <t>TRESLPRN</t>
  </si>
  <si>
    <t>30-53935362-0</t>
  </si>
  <si>
    <t>ANDRES LAGOMARSINO E HIJOS SA</t>
  </si>
  <si>
    <t>30-54171633-1</t>
  </si>
  <si>
    <t>ANDRID3N</t>
  </si>
  <si>
    <t>ANDRLH1N</t>
  </si>
  <si>
    <t>COOP.PROV. DE OBRAS Y SERV. PU</t>
  </si>
  <si>
    <t>30-54582680-8</t>
  </si>
  <si>
    <t>COCLITPN</t>
  </si>
  <si>
    <t>COCLPUPN</t>
  </si>
  <si>
    <t>COCLLAPN</t>
  </si>
  <si>
    <t>YPF SA</t>
  </si>
  <si>
    <t>30-54668997-9</t>
  </si>
  <si>
    <t>YPFPHUQA</t>
  </si>
  <si>
    <t>YPF Autogenerador Pza. Huincul</t>
  </si>
  <si>
    <t>YPF-DSCN</t>
  </si>
  <si>
    <t>YPF-DOCK SUD DARS.INFLAMABLE</t>
  </si>
  <si>
    <t>YPF-DCCN</t>
  </si>
  <si>
    <t>YPF - TERMINAL - DOCK SUD</t>
  </si>
  <si>
    <t>YPF-SMSN</t>
  </si>
  <si>
    <t>YPF-CORDOBA 1580 S.LORENZO</t>
  </si>
  <si>
    <t>YPF-SFSN</t>
  </si>
  <si>
    <t>YPF - RUTA 11 KM.332.5 STA. FE</t>
  </si>
  <si>
    <t>YPF-SASN</t>
  </si>
  <si>
    <t>YPF-RUTA 11 Y ACC.AUTOP.STA FE</t>
  </si>
  <si>
    <t>YPF-VMDN</t>
  </si>
  <si>
    <t>YPF - VILLA MERCEDES SAN LUIS</t>
  </si>
  <si>
    <t>YPF-MD3N</t>
  </si>
  <si>
    <t>YPF - PTO. MAR DEL PLATA</t>
  </si>
  <si>
    <t>YPF-SPRZ</t>
  </si>
  <si>
    <t>YPF YACIM. SENAL PICADA</t>
  </si>
  <si>
    <t>YPF-ELIN</t>
  </si>
  <si>
    <t>YPF CALLE 126 NRO. 45 LA PLATA</t>
  </si>
  <si>
    <t>YPF-LMON</t>
  </si>
  <si>
    <t>YPF CROVAR INT.AV.5299 MATANZA</t>
  </si>
  <si>
    <t>YPF-AEON</t>
  </si>
  <si>
    <t>YPF - AEROPARQUE</t>
  </si>
  <si>
    <t>YPF-P2QY</t>
  </si>
  <si>
    <t>YPF - Yacimiento El Porton 2</t>
  </si>
  <si>
    <t>YPFSECZY</t>
  </si>
  <si>
    <t>YPF CANIADON SECO</t>
  </si>
  <si>
    <t>YPFPTRZZ</t>
  </si>
  <si>
    <t>YPF PICO TRUNCADO</t>
  </si>
  <si>
    <t>YPFLPEZA</t>
  </si>
  <si>
    <t>YPF LOS PERALES AUTOG</t>
  </si>
  <si>
    <t>YPF-U2MN</t>
  </si>
  <si>
    <t>YPF-U1MN</t>
  </si>
  <si>
    <t>YPFLOMQA</t>
  </si>
  <si>
    <t>CENTRAL TÉRMICA LOMITA AUTOG.</t>
  </si>
  <si>
    <t>NESTLE ARGENTINA SA</t>
  </si>
  <si>
    <t>30-54676404-0</t>
  </si>
  <si>
    <t>MASTELLONE HNOS. SA</t>
  </si>
  <si>
    <t>30-54724233-1</t>
  </si>
  <si>
    <t>MASTJU1N</t>
  </si>
  <si>
    <t>MASTELLONE HNOS.S.A. - JUNIN</t>
  </si>
  <si>
    <t>MASTME1N</t>
  </si>
  <si>
    <t>MASTELLONE HNOS.S.A.- MERCEDES</t>
  </si>
  <si>
    <t>MASTCFCN</t>
  </si>
  <si>
    <t>MASTELLONE (DEP.ALBARIQOS)</t>
  </si>
  <si>
    <t>COTO C.I.C. SA</t>
  </si>
  <si>
    <t>30-54808315-6</t>
  </si>
  <si>
    <t>COTOMGCN</t>
  </si>
  <si>
    <t>COTOBECN</t>
  </si>
  <si>
    <t>COTOROON</t>
  </si>
  <si>
    <t>COTOCFCN</t>
  </si>
  <si>
    <t>COTOSION</t>
  </si>
  <si>
    <t>COTOSDCN</t>
  </si>
  <si>
    <t>COTOMACN</t>
  </si>
  <si>
    <t>COTOARCN</t>
  </si>
  <si>
    <t>COTOACCN</t>
  </si>
  <si>
    <t>COTOQOCN</t>
  </si>
  <si>
    <t>C108BEON</t>
  </si>
  <si>
    <t>C111SMON</t>
  </si>
  <si>
    <t>C154ESON</t>
  </si>
  <si>
    <t>C038FLON</t>
  </si>
  <si>
    <t>C047AMON</t>
  </si>
  <si>
    <t>C057SMON</t>
  </si>
  <si>
    <t>C066MAON</t>
  </si>
  <si>
    <t>C067ACON</t>
  </si>
  <si>
    <t>C068SION</t>
  </si>
  <si>
    <t>C094VMON</t>
  </si>
  <si>
    <t>C159BMCN</t>
  </si>
  <si>
    <t>C124PACN</t>
  </si>
  <si>
    <t>C136APCN</t>
  </si>
  <si>
    <t>C151AACN</t>
  </si>
  <si>
    <t>C153JACN</t>
  </si>
  <si>
    <t>C046HHCN</t>
  </si>
  <si>
    <t>C048ADCN</t>
  </si>
  <si>
    <t>C052SACN</t>
  </si>
  <si>
    <t>C058VICN</t>
  </si>
  <si>
    <t>C118SFSN</t>
  </si>
  <si>
    <t>C095ROSN</t>
  </si>
  <si>
    <t>C117CA1N</t>
  </si>
  <si>
    <t>C149LPIN</t>
  </si>
  <si>
    <t>C049MD3N</t>
  </si>
  <si>
    <t>C125LVCN</t>
  </si>
  <si>
    <t>C101AVCN</t>
  </si>
  <si>
    <t>C088LPCN</t>
  </si>
  <si>
    <t>C087ENCN</t>
  </si>
  <si>
    <t>C007GACN</t>
  </si>
  <si>
    <t>C123BVON</t>
  </si>
  <si>
    <t>COTOOFSN</t>
  </si>
  <si>
    <t>COTOBACN</t>
  </si>
  <si>
    <t>COTORDCN</t>
  </si>
  <si>
    <t>COTOKECN</t>
  </si>
  <si>
    <t>COTOADON</t>
  </si>
  <si>
    <t>INTERPACK SA</t>
  </si>
  <si>
    <t>30-54808940-5</t>
  </si>
  <si>
    <t>COAFI S.A.</t>
  </si>
  <si>
    <t>30-55248330-4</t>
  </si>
  <si>
    <t>COAFMUCP</t>
  </si>
  <si>
    <t>COAFROON</t>
  </si>
  <si>
    <t>30-55554965-9</t>
  </si>
  <si>
    <t>DIAS55DN</t>
  </si>
  <si>
    <t>DIASJKDN</t>
  </si>
  <si>
    <t>DIASPIDN</t>
  </si>
  <si>
    <t>FORJA ATLAS S.A.</t>
  </si>
  <si>
    <t>30-55966540-8</t>
  </si>
  <si>
    <t>FOATLLCN</t>
  </si>
  <si>
    <t>FATLBUCN</t>
  </si>
  <si>
    <t>30-56037805-6</t>
  </si>
  <si>
    <t>SINTERMETAL S.A.I.C.</t>
  </si>
  <si>
    <t>30-56166680-2</t>
  </si>
  <si>
    <t>SINTZUCN</t>
  </si>
  <si>
    <t>SINTCA1N</t>
  </si>
  <si>
    <t>30-56168969-1</t>
  </si>
  <si>
    <t>CELOVEON</t>
  </si>
  <si>
    <t>CELOLRFN</t>
  </si>
  <si>
    <t>PETROQUIMICA C. RIVADAVIA SA</t>
  </si>
  <si>
    <t>30-56359811-1</t>
  </si>
  <si>
    <t>PROSAVIC S.R.L.</t>
  </si>
  <si>
    <t>30-56976946-5</t>
  </si>
  <si>
    <t>PROSPION</t>
  </si>
  <si>
    <t>BANCO CREDICOOP COOP. LTDO.</t>
  </si>
  <si>
    <t>30-57142135-2</t>
  </si>
  <si>
    <t>BCCOTUCN</t>
  </si>
  <si>
    <t>CREDSRCN</t>
  </si>
  <si>
    <t>JUGOS S.A.</t>
  </si>
  <si>
    <t>30-57710831-1</t>
  </si>
  <si>
    <t>JUGOFRRN</t>
  </si>
  <si>
    <t>JUGOVRRN</t>
  </si>
  <si>
    <t>UNIVERSIDAD NACIONAL DE SAN LU</t>
  </si>
  <si>
    <t>30-57735753-2</t>
  </si>
  <si>
    <t>UNSLEADN</t>
  </si>
  <si>
    <t>UNSLLADN</t>
  </si>
  <si>
    <t>UNSLVMDN</t>
  </si>
  <si>
    <t>PRAXAIR ARGENTINA SRL</t>
  </si>
  <si>
    <t>30-57878067-6</t>
  </si>
  <si>
    <t>PRAXLTTN</t>
  </si>
  <si>
    <t>PRAXBB2N</t>
  </si>
  <si>
    <t>PRAXFVCN</t>
  </si>
  <si>
    <t>GRANEROS Y ELEVADORES ARGENTIN</t>
  </si>
  <si>
    <t>30-58185694-2</t>
  </si>
  <si>
    <t>GRANCO1P</t>
  </si>
  <si>
    <t>GRANCO1N</t>
  </si>
  <si>
    <t>MECALUX  ARGENTINA S.A.</t>
  </si>
  <si>
    <t>30-58319501-3</t>
  </si>
  <si>
    <t>MECAVION</t>
  </si>
  <si>
    <t>MCALVMON</t>
  </si>
  <si>
    <t>BANDEX S.A</t>
  </si>
  <si>
    <t>30-58603251-4</t>
  </si>
  <si>
    <t>CARTOCOR S.A.</t>
  </si>
  <si>
    <t>30-58673333-4</t>
  </si>
  <si>
    <t>PANATEL S.A.</t>
  </si>
  <si>
    <t>30-58719721-5</t>
  </si>
  <si>
    <t>PANACOWN</t>
  </si>
  <si>
    <t>TETRA PAK SRL</t>
  </si>
  <si>
    <t>30-58912328-6</t>
  </si>
  <si>
    <t>TETRLRFN</t>
  </si>
  <si>
    <t>SUPERMERCADOS MAYORISTAS MAKRO</t>
  </si>
  <si>
    <t>30-58962149-9</t>
  </si>
  <si>
    <t>MAKRSMON</t>
  </si>
  <si>
    <t>MAKRHAON</t>
  </si>
  <si>
    <t>MAKRMP3N</t>
  </si>
  <si>
    <t>MAKRACXN</t>
  </si>
  <si>
    <t>MAKRSJON</t>
  </si>
  <si>
    <t>MAKRQUCN</t>
  </si>
  <si>
    <t>MAKRLZCN</t>
  </si>
  <si>
    <t>MAKRAVCN</t>
  </si>
  <si>
    <t>MAKRGOMN</t>
  </si>
  <si>
    <t>MAKRROSN</t>
  </si>
  <si>
    <t>SPMKLGSN</t>
  </si>
  <si>
    <t>MAKIITON</t>
  </si>
  <si>
    <t>CENCOSUD SA</t>
  </si>
  <si>
    <t>30-59036076-3</t>
  </si>
  <si>
    <t>CENCPLON</t>
  </si>
  <si>
    <t>CENCMAON</t>
  </si>
  <si>
    <t>CENCLTON</t>
  </si>
  <si>
    <t>CENCAVCN</t>
  </si>
  <si>
    <t>CENCDTON</t>
  </si>
  <si>
    <t>CENCWAON</t>
  </si>
  <si>
    <t>CENCEZCN</t>
  </si>
  <si>
    <t>CENCSMON</t>
  </si>
  <si>
    <t>CENCJPON</t>
  </si>
  <si>
    <t>CENCYECN</t>
  </si>
  <si>
    <t>E143ACON</t>
  </si>
  <si>
    <t>E142LMON</t>
  </si>
  <si>
    <t>E141DSCN</t>
  </si>
  <si>
    <t>E115COXN</t>
  </si>
  <si>
    <t>E121COXN</t>
  </si>
  <si>
    <t>E123SJJN</t>
  </si>
  <si>
    <t>E120BGXN</t>
  </si>
  <si>
    <t>E150CAON</t>
  </si>
  <si>
    <t>E132ROCN</t>
  </si>
  <si>
    <t>E145SLDN</t>
  </si>
  <si>
    <t>E154BRFN</t>
  </si>
  <si>
    <t>E155GRRN</t>
  </si>
  <si>
    <t>E158PRON</t>
  </si>
  <si>
    <t>CEN164CN</t>
  </si>
  <si>
    <t>CENCTRUN</t>
  </si>
  <si>
    <t>CENCROSN</t>
  </si>
  <si>
    <t>CENC20AN</t>
  </si>
  <si>
    <t>30-59462341-6</t>
  </si>
  <si>
    <t>ASOCIACION CIVIL DE ESTUDIOS S</t>
  </si>
  <si>
    <t>30-59495091-3</t>
  </si>
  <si>
    <t>BIO SIDUS S.A.</t>
  </si>
  <si>
    <t>30-59811709-4</t>
  </si>
  <si>
    <t>BIOSEACN</t>
  </si>
  <si>
    <t>PRISMA Medios de Pago S.A.</t>
  </si>
  <si>
    <t>30-59891004-5</t>
  </si>
  <si>
    <t>VISAACCN</t>
  </si>
  <si>
    <t>LP S.R.L.</t>
  </si>
  <si>
    <t>30-59986913-8</t>
  </si>
  <si>
    <t>LPSRMERN</t>
  </si>
  <si>
    <t>LPHEJJRN</t>
  </si>
  <si>
    <t>POLINOA</t>
  </si>
  <si>
    <t>30-60203995-8</t>
  </si>
  <si>
    <t>POLILRFN</t>
  </si>
  <si>
    <t>30-60380823-8</t>
  </si>
  <si>
    <t>VACOQOCN</t>
  </si>
  <si>
    <t>VABEBACN</t>
  </si>
  <si>
    <t>COLGATE PALMOLIVE ARGENTINA S.</t>
  </si>
  <si>
    <t>30-60473316-9</t>
  </si>
  <si>
    <t>COLGLLCN</t>
  </si>
  <si>
    <t>CLOROX ARGENTINA SA</t>
  </si>
  <si>
    <t>30-60520678-2</t>
  </si>
  <si>
    <t>CLOXCHJN</t>
  </si>
  <si>
    <t>TARANTO S.A.</t>
  </si>
  <si>
    <t>30-60537199-6</t>
  </si>
  <si>
    <t>TARANVIN</t>
  </si>
  <si>
    <t>TARANEIN</t>
  </si>
  <si>
    <t>GREIF ARGENTINA</t>
  </si>
  <si>
    <t>30-60543860-8</t>
  </si>
  <si>
    <t>GREICHJN</t>
  </si>
  <si>
    <t>SLOTS MACHINES S.A.</t>
  </si>
  <si>
    <t>30-60597904-8</t>
  </si>
  <si>
    <t>SLOTSLDN</t>
  </si>
  <si>
    <t>SLOTCVDN</t>
  </si>
  <si>
    <t>SLOTARDN</t>
  </si>
  <si>
    <t>SLOTCADN</t>
  </si>
  <si>
    <t>SLOTCDDN</t>
  </si>
  <si>
    <t>SLOTCIDN</t>
  </si>
  <si>
    <t>SLOTVMDN</t>
  </si>
  <si>
    <t>SERVICIOS PORTUARIOS S.A.</t>
  </si>
  <si>
    <t>30-60675453-8</t>
  </si>
  <si>
    <t>SERVCOSN</t>
  </si>
  <si>
    <t>SERVPESN</t>
  </si>
  <si>
    <t>FERVA SA</t>
  </si>
  <si>
    <t>30-60798895-8</t>
  </si>
  <si>
    <t>FERVSJJN</t>
  </si>
  <si>
    <t>KIMBERLY-CLARK ARGENTINA S.A.</t>
  </si>
  <si>
    <t>30-60960793-5</t>
  </si>
  <si>
    <t>ARCOS DORADOS S.A.</t>
  </si>
  <si>
    <t>30-61025233-4</t>
  </si>
  <si>
    <t>ARCOCBCN</t>
  </si>
  <si>
    <t>ARCOMYCN</t>
  </si>
  <si>
    <t>ARCOP1CN</t>
  </si>
  <si>
    <t>ARCOA4CN</t>
  </si>
  <si>
    <t>ARCOA5CN</t>
  </si>
  <si>
    <t>ARCOS DORADOS - AR5</t>
  </si>
  <si>
    <t>ARCOA7CN</t>
  </si>
  <si>
    <t>ARCOS DORADOS - AR7</t>
  </si>
  <si>
    <t>ARCOSRCN</t>
  </si>
  <si>
    <t>ARCONGCN</t>
  </si>
  <si>
    <t>ARCOCECN</t>
  </si>
  <si>
    <t>ARCOCJCN</t>
  </si>
  <si>
    <t>ARCOFBCN</t>
  </si>
  <si>
    <t>ARCOK2CN</t>
  </si>
  <si>
    <t>ARCOETCN</t>
  </si>
  <si>
    <t>ARCO02CN</t>
  </si>
  <si>
    <t>ARCO03CN</t>
  </si>
  <si>
    <t>ARCO04CN</t>
  </si>
  <si>
    <t>ARCO05CN</t>
  </si>
  <si>
    <t>ARCO06CN</t>
  </si>
  <si>
    <t>ARCOS DORADOS - FLS</t>
  </si>
  <si>
    <t>ARCOY1CN</t>
  </si>
  <si>
    <t>ARCOS DORADOS - HY1</t>
  </si>
  <si>
    <t>ARCOY2CN</t>
  </si>
  <si>
    <t>ARCOS DORADOS - HY2</t>
  </si>
  <si>
    <t>ARCOH3CN</t>
  </si>
  <si>
    <t>ARCOS DORADOS - HY3</t>
  </si>
  <si>
    <t>ARCO07CN</t>
  </si>
  <si>
    <t>ARCO08CN</t>
  </si>
  <si>
    <t>ARCOMTCN</t>
  </si>
  <si>
    <t>ARCO09CN</t>
  </si>
  <si>
    <t>ARCO11CN</t>
  </si>
  <si>
    <t>ARCOJBCN</t>
  </si>
  <si>
    <t>ARCOS DORADOS - MTD</t>
  </si>
  <si>
    <t>ARCO19CN</t>
  </si>
  <si>
    <t>ARCOS DORADOS - MYB</t>
  </si>
  <si>
    <t>ARCOPICN</t>
  </si>
  <si>
    <t>ARCOS DORADOS - PLL</t>
  </si>
  <si>
    <t>ARCO13CN</t>
  </si>
  <si>
    <t>ARCOS DORADOS - QLM</t>
  </si>
  <si>
    <t>ARCOQJCN</t>
  </si>
  <si>
    <t>ARCO16CN</t>
  </si>
  <si>
    <t>ARCOR1CN</t>
  </si>
  <si>
    <t>ARCOR2CN</t>
  </si>
  <si>
    <t>ARCOS DORADOS - R2G</t>
  </si>
  <si>
    <t>ARCO18CN</t>
  </si>
  <si>
    <t>ARCOM1CN</t>
  </si>
  <si>
    <t>ARCOS DORADOS - SM1</t>
  </si>
  <si>
    <t>ARCO23CN</t>
  </si>
  <si>
    <t>ARCOUYCN</t>
  </si>
  <si>
    <t>ARCO24CN</t>
  </si>
  <si>
    <t>ARCOS DORADOS - TRU</t>
  </si>
  <si>
    <t>ARCO02ON</t>
  </si>
  <si>
    <t>ARCOS DORADOS - ACA</t>
  </si>
  <si>
    <t>ARCO04ON</t>
  </si>
  <si>
    <t>ARCOS DORADOS - AR3</t>
  </si>
  <si>
    <t>ARCO05ON</t>
  </si>
  <si>
    <t>ARCO06ON</t>
  </si>
  <si>
    <t>ARCOS DORADOS - ATA</t>
  </si>
  <si>
    <t>ARCO07ON</t>
  </si>
  <si>
    <t>ARCOS DORADOS - BAL</t>
  </si>
  <si>
    <t>ARCO08ON</t>
  </si>
  <si>
    <t>ARCO09ON</t>
  </si>
  <si>
    <t>ARCO10ON</t>
  </si>
  <si>
    <t>ARCOS DORADOS - CAS</t>
  </si>
  <si>
    <t>ARCO11ON</t>
  </si>
  <si>
    <t>ARCOS DORADOS - CFL</t>
  </si>
  <si>
    <t>ARCO13ON</t>
  </si>
  <si>
    <t>ARCOS DORADOS - CHE</t>
  </si>
  <si>
    <t>ARCO12ON</t>
  </si>
  <si>
    <t>ARCO14ON</t>
  </si>
  <si>
    <t>ARCOS DORADOS - CPY</t>
  </si>
  <si>
    <t>ARCO15ON</t>
  </si>
  <si>
    <t>ARCO16ON</t>
  </si>
  <si>
    <t>ARCO17ON</t>
  </si>
  <si>
    <t>ARCOS DORADOS - ESC</t>
  </si>
  <si>
    <t>ARCO18ON</t>
  </si>
  <si>
    <t>ARCO20ON</t>
  </si>
  <si>
    <t>ARCOS DORADOS - HLG</t>
  </si>
  <si>
    <t>ARCO21ON</t>
  </si>
  <si>
    <t>ARCOS DORADOS - LFR</t>
  </si>
  <si>
    <t>ARCO22ON</t>
  </si>
  <si>
    <t>ARCOS DORADOS - MAI</t>
  </si>
  <si>
    <t>ARCO23ON</t>
  </si>
  <si>
    <t>ARCOS DORADOS - MER</t>
  </si>
  <si>
    <t>ARCO26ON</t>
  </si>
  <si>
    <t>ARCO27ON</t>
  </si>
  <si>
    <t>ARCOS DORADOS - MRN</t>
  </si>
  <si>
    <t>ARCO28ON</t>
  </si>
  <si>
    <t>ARCOS DORADOS - NOR</t>
  </si>
  <si>
    <t>ARCO30ON</t>
  </si>
  <si>
    <t>ARCOS DORADOS - NUN</t>
  </si>
  <si>
    <t>ARCO31ON</t>
  </si>
  <si>
    <t>ARCOS DORADOS - OLI / OFI</t>
  </si>
  <si>
    <t>ARCO32ON</t>
  </si>
  <si>
    <t>ARCO34ON</t>
  </si>
  <si>
    <t>ARCO35ON</t>
  </si>
  <si>
    <t>ARCOS DORADOS - R02</t>
  </si>
  <si>
    <t>ARCO36ON</t>
  </si>
  <si>
    <t>ARCO37ON</t>
  </si>
  <si>
    <t>ARCOS DORADOS - R8P</t>
  </si>
  <si>
    <t>ARCO38ON</t>
  </si>
  <si>
    <t>ARCOS DORADOS - ROL</t>
  </si>
  <si>
    <t>ARCO39ON</t>
  </si>
  <si>
    <t>ARCO40ON</t>
  </si>
  <si>
    <t>ARCO41ON</t>
  </si>
  <si>
    <t>ARCO00ON</t>
  </si>
  <si>
    <t>ARCOS DORADOS - SIS</t>
  </si>
  <si>
    <t>ARCO43ON</t>
  </si>
  <si>
    <t>ARCO45ON</t>
  </si>
  <si>
    <t>ARCOS DORADOS - SJU</t>
  </si>
  <si>
    <t>ARCO46ON</t>
  </si>
  <si>
    <t>ARCO47ON</t>
  </si>
  <si>
    <t>ARCOS DORADOS - SMB</t>
  </si>
  <si>
    <t>ARCO48ON</t>
  </si>
  <si>
    <t>ARCOS DORADOS - SMG</t>
  </si>
  <si>
    <t>ARCO0YON</t>
  </si>
  <si>
    <t>ARCOS DORADOS - SMP</t>
  </si>
  <si>
    <t>ARCO50ON</t>
  </si>
  <si>
    <t>ARCO51ON</t>
  </si>
  <si>
    <t>ARCOS DORADOS - SYT</t>
  </si>
  <si>
    <t>ARCO52ON</t>
  </si>
  <si>
    <t>ARCOS DORADOS - TIG</t>
  </si>
  <si>
    <t>ARCO54ON</t>
  </si>
  <si>
    <t>METALMECÁNICA S.A.</t>
  </si>
  <si>
    <t>30-61240661-4</t>
  </si>
  <si>
    <t>CELPACK S.A.</t>
  </si>
  <si>
    <t>30-61242544-9</t>
  </si>
  <si>
    <t>CELP1SDN</t>
  </si>
  <si>
    <t>CELP2SDN</t>
  </si>
  <si>
    <t>CELPSLDN</t>
  </si>
  <si>
    <t>LIBERTAD SA</t>
  </si>
  <si>
    <t>30-61292945-5</t>
  </si>
  <si>
    <t>LIBERASN</t>
  </si>
  <si>
    <t>AIELLO SUPERMERCADOS</t>
  </si>
  <si>
    <t>30-61310023-3</t>
  </si>
  <si>
    <t>AIELSLDN</t>
  </si>
  <si>
    <t>SAIESLDN</t>
  </si>
  <si>
    <t>AIELSMDN</t>
  </si>
  <si>
    <t>AIELJKDN</t>
  </si>
  <si>
    <t>AIELRIDN</t>
  </si>
  <si>
    <t>AIELFPDN</t>
  </si>
  <si>
    <t>CEPAS ARGENTINAS S.A.</t>
  </si>
  <si>
    <t>30-61375512-4</t>
  </si>
  <si>
    <t>CEPAAVCN</t>
  </si>
  <si>
    <t>CEPARIMN</t>
  </si>
  <si>
    <t>CEPAS - MENDOZA SUM I</t>
  </si>
  <si>
    <t>INVERTRUST</t>
  </si>
  <si>
    <t>30-61470576-7</t>
  </si>
  <si>
    <t>INVETDON</t>
  </si>
  <si>
    <t>PROCTER &amp; GAMBLE ARG. SA</t>
  </si>
  <si>
    <t>30-61526545-0</t>
  </si>
  <si>
    <t>PROCMUON</t>
  </si>
  <si>
    <t>30-61945825-3</t>
  </si>
  <si>
    <t>TEXAMERI S.A.</t>
  </si>
  <si>
    <t>30-62116101-2</t>
  </si>
  <si>
    <t>TEXASLDN</t>
  </si>
  <si>
    <t>VARTECO QUIMICA PUNTANA S.A.</t>
  </si>
  <si>
    <t>30-62123820-1</t>
  </si>
  <si>
    <t>VARTPNDN</t>
  </si>
  <si>
    <t>30-62636962-2</t>
  </si>
  <si>
    <t>CAPEX SA</t>
  </si>
  <si>
    <t>30-62982706-0</t>
  </si>
  <si>
    <t>CAPEX-QA</t>
  </si>
  <si>
    <t>CAPEVLON</t>
  </si>
  <si>
    <t>SURSEM S.A.</t>
  </si>
  <si>
    <t>30-63209020-6</t>
  </si>
  <si>
    <t>SURSSA1N</t>
  </si>
  <si>
    <t>SURSPE1P</t>
  </si>
  <si>
    <t>JORGE ALBERTO CASO</t>
  </si>
  <si>
    <t>30-63364769-7</t>
  </si>
  <si>
    <t>JORGSP1N</t>
  </si>
  <si>
    <t>JORCSP1N</t>
  </si>
  <si>
    <t>30-63487354-2</t>
  </si>
  <si>
    <t>30-63602157-8</t>
  </si>
  <si>
    <t>GENERAL GANADERA DEL CENTRO S.</t>
  </si>
  <si>
    <t>30-63738933-1</t>
  </si>
  <si>
    <t>GGDCMADN</t>
  </si>
  <si>
    <t>GGDCCCDN</t>
  </si>
  <si>
    <t>TELECOM ARGENTINA</t>
  </si>
  <si>
    <t>30-63945373-8</t>
  </si>
  <si>
    <t>TECOINGN</t>
  </si>
  <si>
    <t>TECOEREN</t>
  </si>
  <si>
    <t>TECOCOEN</t>
  </si>
  <si>
    <t>TECOCDEN</t>
  </si>
  <si>
    <t>TECOPAEN</t>
  </si>
  <si>
    <t>TECOSFKN</t>
  </si>
  <si>
    <t>TECOSAAN</t>
  </si>
  <si>
    <t>TECOZAAN</t>
  </si>
  <si>
    <t>TECOSSYN</t>
  </si>
  <si>
    <t>TELEANGN</t>
  </si>
  <si>
    <t>TELELBGN</t>
  </si>
  <si>
    <t>TELEMEMN</t>
  </si>
  <si>
    <t>TELELRFN</t>
  </si>
  <si>
    <t>TELEJION</t>
  </si>
  <si>
    <t>TELELLON</t>
  </si>
  <si>
    <t>TELEIOON</t>
  </si>
  <si>
    <t>TELECOM ARGENTINA SA</t>
  </si>
  <si>
    <t>TELEVLON</t>
  </si>
  <si>
    <t>TELEOION</t>
  </si>
  <si>
    <t>TELEJPCN</t>
  </si>
  <si>
    <t>30-63945397-5</t>
  </si>
  <si>
    <t>TELELPIN</t>
  </si>
  <si>
    <t>CHIVCH1N</t>
  </si>
  <si>
    <t>JUNIJU1N</t>
  </si>
  <si>
    <t>INCLCOCN</t>
  </si>
  <si>
    <t>SINOPEC ARG. EXP. &amp; PROD. Inc.</t>
  </si>
  <si>
    <t>30-64265139-7</t>
  </si>
  <si>
    <t>SINOMIZZ</t>
  </si>
  <si>
    <t>SINOHUZA</t>
  </si>
  <si>
    <t>SINOANMY</t>
  </si>
  <si>
    <t>SINOMEZA</t>
  </si>
  <si>
    <t>IBERARGEN S.A.</t>
  </si>
  <si>
    <t>30-64407126-6</t>
  </si>
  <si>
    <t>RUBO S.A.</t>
  </si>
  <si>
    <t>30-64429452-4</t>
  </si>
  <si>
    <t>RUBOCAJN</t>
  </si>
  <si>
    <t>RUBOSJJN</t>
  </si>
  <si>
    <t>RUBORAJN</t>
  </si>
  <si>
    <t>RUBOROJN</t>
  </si>
  <si>
    <t>RUBOCHJN</t>
  </si>
  <si>
    <t>SURGAS S.A.</t>
  </si>
  <si>
    <t>30-64456524-2</t>
  </si>
  <si>
    <t>SURGBECN</t>
  </si>
  <si>
    <t>SURGFVCN</t>
  </si>
  <si>
    <t>RIVAGAS S.A.</t>
  </si>
  <si>
    <t>30-64463434-1</t>
  </si>
  <si>
    <t>RIVARICN</t>
  </si>
  <si>
    <t>RIVASJON</t>
  </si>
  <si>
    <t>EMFACO S.A.</t>
  </si>
  <si>
    <t>30-64472746-3</t>
  </si>
  <si>
    <t>EMFASJON</t>
  </si>
  <si>
    <t>EMFAMOON</t>
  </si>
  <si>
    <t>EMFAPEON</t>
  </si>
  <si>
    <t>EMFALION</t>
  </si>
  <si>
    <t>PRODEN S.A.</t>
  </si>
  <si>
    <t>30-64671228-5</t>
  </si>
  <si>
    <t>PRODHOON</t>
  </si>
  <si>
    <t>PRODBOON</t>
  </si>
  <si>
    <t>TRIVI S.A.C.A.C.I.F.I. Y E.</t>
  </si>
  <si>
    <t>30-65000485-6</t>
  </si>
  <si>
    <t>TRIVBZCN</t>
  </si>
  <si>
    <t>TRIVESIN</t>
  </si>
  <si>
    <t>BIOGENESIS BAGO S.A.</t>
  </si>
  <si>
    <t>30-65339981-9</t>
  </si>
  <si>
    <t>BEOGIGCN</t>
  </si>
  <si>
    <t>BBAGPCON</t>
  </si>
  <si>
    <t>BIOGENESIS BAGO - DIST</t>
  </si>
  <si>
    <t>INESA ARGENTINA S.A.</t>
  </si>
  <si>
    <t>30-65423101-6</t>
  </si>
  <si>
    <t>FALABELLA S.A.</t>
  </si>
  <si>
    <t>30-65572582-9</t>
  </si>
  <si>
    <t>FALASJJN</t>
  </si>
  <si>
    <t>FALACHON</t>
  </si>
  <si>
    <t>FALALPON</t>
  </si>
  <si>
    <t>FALAVLON</t>
  </si>
  <si>
    <t>FALAVTON</t>
  </si>
  <si>
    <t>ENOD SA</t>
  </si>
  <si>
    <t>30-65723744-9</t>
  </si>
  <si>
    <t>30-65784118-4</t>
  </si>
  <si>
    <t>PRINGLES SAN LUIS S.A.</t>
  </si>
  <si>
    <t>30-65784200-8</t>
  </si>
  <si>
    <t>PRSLR7DN</t>
  </si>
  <si>
    <t>PRSLLTDN</t>
  </si>
  <si>
    <t>DA COSTA E HIJOS S.A.</t>
  </si>
  <si>
    <t>30-65802234-9</t>
  </si>
  <si>
    <t>DACOFLCN</t>
  </si>
  <si>
    <t>DACOBZCN</t>
  </si>
  <si>
    <t>DACOBRCN</t>
  </si>
  <si>
    <t>DACOELCN</t>
  </si>
  <si>
    <t>REFINOR SA</t>
  </si>
  <si>
    <t>30-65823369-2</t>
  </si>
  <si>
    <t>RETUAGAN</t>
  </si>
  <si>
    <t>RETUAUAN</t>
  </si>
  <si>
    <t>REF.DEL NORTE-DEST.CAMPO DURAN</t>
  </si>
  <si>
    <t>RETUTUTN</t>
  </si>
  <si>
    <t>REFILETN</t>
  </si>
  <si>
    <t>30-66319759-9</t>
  </si>
  <si>
    <t>PLUSTEC S.A.</t>
  </si>
  <si>
    <t>30-66325291-3</t>
  </si>
  <si>
    <t>PLUSGPLN</t>
  </si>
  <si>
    <t>SMURFIT KAPPA DE ARGENTINA SA</t>
  </si>
  <si>
    <t>30-66341857-9</t>
  </si>
  <si>
    <t>ROJAS GNC SRL</t>
  </si>
  <si>
    <t>30-66562887-2</t>
  </si>
  <si>
    <t>ROJARO1N</t>
  </si>
  <si>
    <t>ROJALI1N</t>
  </si>
  <si>
    <t>ARDAPEZ S.A.</t>
  </si>
  <si>
    <t>30-66613523-3</t>
  </si>
  <si>
    <t>ARDAP23N</t>
  </si>
  <si>
    <t>ARDAP13N</t>
  </si>
  <si>
    <t>AGUAS DE FORMOSA</t>
  </si>
  <si>
    <t>30-67137804-7</t>
  </si>
  <si>
    <t>AGFOSAPN</t>
  </si>
  <si>
    <t>30-67192423-8</t>
  </si>
  <si>
    <t>WAL-MART ARGENTINA SRL</t>
  </si>
  <si>
    <t>30-67813830-0</t>
  </si>
  <si>
    <t>WALMLRFN</t>
  </si>
  <si>
    <t>WALMSLDN</t>
  </si>
  <si>
    <t>WALMSEGN</t>
  </si>
  <si>
    <t>WALMSAAN</t>
  </si>
  <si>
    <t>WALMBEQN</t>
  </si>
  <si>
    <t>WALMETON</t>
  </si>
  <si>
    <t>WALM3DON</t>
  </si>
  <si>
    <t>WALMPBEN</t>
  </si>
  <si>
    <t>WALMECON</t>
  </si>
  <si>
    <t>WALMPONN</t>
  </si>
  <si>
    <t>WALMCDDN</t>
  </si>
  <si>
    <t>WALMVIXN</t>
  </si>
  <si>
    <t>WALMCRUN</t>
  </si>
  <si>
    <t>WALMART- COMODORO RIVADAVIA</t>
  </si>
  <si>
    <t>WALMLACN</t>
  </si>
  <si>
    <t>WALMOTAN</t>
  </si>
  <si>
    <t>WALMCRAN</t>
  </si>
  <si>
    <t>WALM17AN</t>
  </si>
  <si>
    <t>WALMOITN</t>
  </si>
  <si>
    <t>WALMCIRN</t>
  </si>
  <si>
    <t>WALMREHN</t>
  </si>
  <si>
    <t>WALMGCON</t>
  </si>
  <si>
    <t>WALMMEMN</t>
  </si>
  <si>
    <t>WALMGPLN</t>
  </si>
  <si>
    <t>WALMODGN</t>
  </si>
  <si>
    <t>WALMAEPN</t>
  </si>
  <si>
    <t>WALMLU1N</t>
  </si>
  <si>
    <t>WALMMAMN</t>
  </si>
  <si>
    <t>WALMORLN</t>
  </si>
  <si>
    <t>WALMFOPN</t>
  </si>
  <si>
    <t>WALMOFKN</t>
  </si>
  <si>
    <t>WALMBUCN</t>
  </si>
  <si>
    <t>WALMROON</t>
  </si>
  <si>
    <t>WALMOOYN</t>
  </si>
  <si>
    <t>WALMPNON</t>
  </si>
  <si>
    <t>WALMRSTN</t>
  </si>
  <si>
    <t>WALMCOUN</t>
  </si>
  <si>
    <t>WALMPBMN</t>
  </si>
  <si>
    <t>WALMCOTN</t>
  </si>
  <si>
    <t>WALMSRLN</t>
  </si>
  <si>
    <t>WALMCHJN</t>
  </si>
  <si>
    <t>WALMTUTN</t>
  </si>
  <si>
    <t>WALMRAJN</t>
  </si>
  <si>
    <t>WALMC2WN</t>
  </si>
  <si>
    <t>WALMLZCN</t>
  </si>
  <si>
    <t>WALMJU1N</t>
  </si>
  <si>
    <t>TERMINALES RIO DE LA PLATA SA</t>
  </si>
  <si>
    <t>30-67819180-5</t>
  </si>
  <si>
    <t>PLUSPETROL S.A.</t>
  </si>
  <si>
    <t>30-67822401-0</t>
  </si>
  <si>
    <t>PLUSTAQN</t>
  </si>
  <si>
    <t>MCCAIN ARGENTINA S.A.</t>
  </si>
  <si>
    <t>30-67964590-7</t>
  </si>
  <si>
    <t>MCARFXON</t>
  </si>
  <si>
    <t>MC CAIN ARGENTINA</t>
  </si>
  <si>
    <t>DONTO S.A.</t>
  </si>
  <si>
    <t>30-68149138-0</t>
  </si>
  <si>
    <t>DONTDTON</t>
  </si>
  <si>
    <t>DONTBECN</t>
  </si>
  <si>
    <t>ELI S.A.</t>
  </si>
  <si>
    <t>30-68529905-0</t>
  </si>
  <si>
    <t>ELISL1ON</t>
  </si>
  <si>
    <t>ELISIGON</t>
  </si>
  <si>
    <t>ELISVION</t>
  </si>
  <si>
    <t>ELIFCAON</t>
  </si>
  <si>
    <t>DÍA ARGENTINA S.A.</t>
  </si>
  <si>
    <t>30-68584975-1</t>
  </si>
  <si>
    <t>T239ACON</t>
  </si>
  <si>
    <t>CENACFON</t>
  </si>
  <si>
    <t>AGUAS DE SANTIAGO S.A.</t>
  </si>
  <si>
    <t>30-68669289-9</t>
  </si>
  <si>
    <t>AGUACAGN</t>
  </si>
  <si>
    <t>AGUARIGN</t>
  </si>
  <si>
    <t>AGUALBGN</t>
  </si>
  <si>
    <t>AGUA42GN</t>
  </si>
  <si>
    <t>AGUA29GN</t>
  </si>
  <si>
    <t>AGUAE1GN</t>
  </si>
  <si>
    <t>AGUAE2GN</t>
  </si>
  <si>
    <t>AGUAE6GN</t>
  </si>
  <si>
    <t>AGUABEGN</t>
  </si>
  <si>
    <t>AGUAE7GN</t>
  </si>
  <si>
    <t>AGUA16GN</t>
  </si>
  <si>
    <t>AGUA11GN</t>
  </si>
  <si>
    <t>AGUAECGN</t>
  </si>
  <si>
    <t>AGUAANGN</t>
  </si>
  <si>
    <t>AGUACIGN</t>
  </si>
  <si>
    <t>AGUAP4GN</t>
  </si>
  <si>
    <t>AGUAP5GN</t>
  </si>
  <si>
    <t>AGUAP6GN</t>
  </si>
  <si>
    <t>AGUA7EGN</t>
  </si>
  <si>
    <t>AGUA12GN</t>
  </si>
  <si>
    <t>AGUA14GN</t>
  </si>
  <si>
    <t>AGUA15GN</t>
  </si>
  <si>
    <t>AGUA23GN</t>
  </si>
  <si>
    <t>AGUA40GN</t>
  </si>
  <si>
    <t>AGUACTGN</t>
  </si>
  <si>
    <t>AGUA38GN</t>
  </si>
  <si>
    <t>AGUASIGN</t>
  </si>
  <si>
    <t>AGUA45GN</t>
  </si>
  <si>
    <t>AGUA46GN</t>
  </si>
  <si>
    <t>AGUAEPGN</t>
  </si>
  <si>
    <t>AGUASJGN</t>
  </si>
  <si>
    <t>AGUAPQGN</t>
  </si>
  <si>
    <t>TEX FABRIC S.A.</t>
  </si>
  <si>
    <t>30-68712006-6</t>
  </si>
  <si>
    <t>TEXFSA1N</t>
  </si>
  <si>
    <t>VILLAGE CINEMAS S.A.</t>
  </si>
  <si>
    <t>30-68718660-1</t>
  </si>
  <si>
    <t>VILLRSSN</t>
  </si>
  <si>
    <t>VILLVNMN</t>
  </si>
  <si>
    <t>VILLPION</t>
  </si>
  <si>
    <t>NAI INTERNATIONAL II INC. SUC.</t>
  </si>
  <si>
    <t>30-68730484-1</t>
  </si>
  <si>
    <t>NAIIHAON</t>
  </si>
  <si>
    <t>NAIIFRON</t>
  </si>
  <si>
    <t>NAIIQUCN</t>
  </si>
  <si>
    <t>NAIIMUON</t>
  </si>
  <si>
    <t>30-68731043-4</t>
  </si>
  <si>
    <t>INCCNO1N</t>
  </si>
  <si>
    <t>INCNOGEN</t>
  </si>
  <si>
    <t>INCSYM1N</t>
  </si>
  <si>
    <t>INCAAMEN</t>
  </si>
  <si>
    <t>INCARO1N</t>
  </si>
  <si>
    <t>INCAYAEN</t>
  </si>
  <si>
    <t>INCBDIEN</t>
  </si>
  <si>
    <t>INCGMO1N</t>
  </si>
  <si>
    <t>INCGBM1N</t>
  </si>
  <si>
    <t>INCL68SN</t>
  </si>
  <si>
    <t>INCL63EN</t>
  </si>
  <si>
    <t>INCL64EN</t>
  </si>
  <si>
    <t>INCL66EN</t>
  </si>
  <si>
    <t>INCRIVTN</t>
  </si>
  <si>
    <t>INCAHYKN</t>
  </si>
  <si>
    <t>INCSRMKN</t>
  </si>
  <si>
    <t>INCABR2N</t>
  </si>
  <si>
    <t>INCMOR3N</t>
  </si>
  <si>
    <t>INC125EN</t>
  </si>
  <si>
    <t>INC135FN</t>
  </si>
  <si>
    <t>INCMENJN</t>
  </si>
  <si>
    <t>INCESPAN</t>
  </si>
  <si>
    <t>INCGBE1N</t>
  </si>
  <si>
    <t>INC138EN</t>
  </si>
  <si>
    <t>INC176TN</t>
  </si>
  <si>
    <t>INC1303N</t>
  </si>
  <si>
    <t>INCL411N</t>
  </si>
  <si>
    <t>INC128UN</t>
  </si>
  <si>
    <t>SNORMEMN</t>
  </si>
  <si>
    <t>SNORPA3N</t>
  </si>
  <si>
    <t>INC905ON</t>
  </si>
  <si>
    <t>INCAADON</t>
  </si>
  <si>
    <t>INCL59SN</t>
  </si>
  <si>
    <t>INCSBUCN</t>
  </si>
  <si>
    <t>INCSLDCN</t>
  </si>
  <si>
    <t>INCSGLON</t>
  </si>
  <si>
    <t>INCSRMON</t>
  </si>
  <si>
    <t>INCSMAON</t>
  </si>
  <si>
    <t>INCSITON</t>
  </si>
  <si>
    <t>INCSFVCN</t>
  </si>
  <si>
    <t>INCSTECN</t>
  </si>
  <si>
    <t>INCSVAXN</t>
  </si>
  <si>
    <t>INCSQAXN</t>
  </si>
  <si>
    <t>INCSFOPN</t>
  </si>
  <si>
    <t>INCSREHN</t>
  </si>
  <si>
    <t>INCSGCMN</t>
  </si>
  <si>
    <t>INCSTUTN</t>
  </si>
  <si>
    <t>INCSMEON</t>
  </si>
  <si>
    <t>INCSNEQN</t>
  </si>
  <si>
    <t>INCSMCON</t>
  </si>
  <si>
    <t>INCSCOXN</t>
  </si>
  <si>
    <t>OLIVSAN S.A.</t>
  </si>
  <si>
    <t>30-69189537-4</t>
  </si>
  <si>
    <t>OLIVCBJN</t>
  </si>
  <si>
    <t>OLIVRAJN</t>
  </si>
  <si>
    <t>COMPAÑIA DE ALIMENTOS FARGO S.</t>
  </si>
  <si>
    <t>30-69231702-1</t>
  </si>
  <si>
    <t>ENAV S.A.</t>
  </si>
  <si>
    <t>30-69313567-9</t>
  </si>
  <si>
    <t>ENAVCHJN</t>
  </si>
  <si>
    <t>ENAVSAJN</t>
  </si>
  <si>
    <t>ZARA ARGENTINA</t>
  </si>
  <si>
    <t>30-69314836-3</t>
  </si>
  <si>
    <t>ZARAAOCN</t>
  </si>
  <si>
    <t>ZARATOON</t>
  </si>
  <si>
    <t>INTERBAS S.A.</t>
  </si>
  <si>
    <t>30-69333088-9</t>
  </si>
  <si>
    <t>MINERA SANTA RITA S.R.L.</t>
  </si>
  <si>
    <t>30-69414505-8</t>
  </si>
  <si>
    <t>MINECQAN</t>
  </si>
  <si>
    <t>MINEPAYN</t>
  </si>
  <si>
    <t>DEL VALLE GNC S.R.L.</t>
  </si>
  <si>
    <t>30-69427178-9</t>
  </si>
  <si>
    <t>DVGNSLDN</t>
  </si>
  <si>
    <t>DVAESLDN</t>
  </si>
  <si>
    <t>GNCVLNDN</t>
  </si>
  <si>
    <t>COMPAÑIA MEGA SA</t>
  </si>
  <si>
    <t>30-69613988-8</t>
  </si>
  <si>
    <t>30-69617058-0</t>
  </si>
  <si>
    <t>BALKO ARGENTINA S.A.</t>
  </si>
  <si>
    <t>30-69731820-4</t>
  </si>
  <si>
    <t>BALKALCN</t>
  </si>
  <si>
    <t>BALKLACN</t>
  </si>
  <si>
    <t>BODEGAS SALENTEIN S.A.</t>
  </si>
  <si>
    <t>30-69759871-1</t>
  </si>
  <si>
    <t>BOSATUMN</t>
  </si>
  <si>
    <t>BOSACAJN</t>
  </si>
  <si>
    <t>30-70019344-2</t>
  </si>
  <si>
    <t>FELLGREN</t>
  </si>
  <si>
    <t>GNC DEL NORTE S.A.</t>
  </si>
  <si>
    <t>30-70073670-5</t>
  </si>
  <si>
    <t>GNCDRIJN</t>
  </si>
  <si>
    <t>GNCDRVJN</t>
  </si>
  <si>
    <t>30-70074314-0</t>
  </si>
  <si>
    <t>MONTP2JN</t>
  </si>
  <si>
    <t>Bunge Argentina</t>
  </si>
  <si>
    <t>30-70086991-8</t>
  </si>
  <si>
    <t>ECO DE LOS ANDES SA</t>
  </si>
  <si>
    <t>30-70100954-8</t>
  </si>
  <si>
    <t>METALCRIS S.A.</t>
  </si>
  <si>
    <t>30-70221406-4</t>
  </si>
  <si>
    <t>METAADCN</t>
  </si>
  <si>
    <t>EL PORTEÑO APARTMENTS LTD</t>
  </si>
  <si>
    <t>30-70700306-1</t>
  </si>
  <si>
    <t>ELPOJICN</t>
  </si>
  <si>
    <t>ELPOJMCN</t>
  </si>
  <si>
    <t>FAENJICN</t>
  </si>
  <si>
    <t>ELPAJARITO S.A.</t>
  </si>
  <si>
    <t>30-70703165-0</t>
  </si>
  <si>
    <t>ELPAMIPN</t>
  </si>
  <si>
    <t>ELPAPEPN</t>
  </si>
  <si>
    <t>ELPAGUPN</t>
  </si>
  <si>
    <t>MARCOS PAZ COUNTRY</t>
  </si>
  <si>
    <t>30-70782673-4</t>
  </si>
  <si>
    <t>MARCYBTN</t>
  </si>
  <si>
    <t>MARCYETN</t>
  </si>
  <si>
    <t>CROWN CASINO SA</t>
  </si>
  <si>
    <t>30-70822285-9</t>
  </si>
  <si>
    <t>CROWGRRN</t>
  </si>
  <si>
    <t>CAPRI S.A.</t>
  </si>
  <si>
    <t>30-70860700-9</t>
  </si>
  <si>
    <t>CAPRSLJN</t>
  </si>
  <si>
    <t>CAPRRIJN</t>
  </si>
  <si>
    <t>AVEX SA</t>
  </si>
  <si>
    <t>30-70872992-9</t>
  </si>
  <si>
    <t>LANXESS S.A.</t>
  </si>
  <si>
    <t>30-70877016-3</t>
  </si>
  <si>
    <t>LANXMEDN</t>
  </si>
  <si>
    <t>LANXBUCN</t>
  </si>
  <si>
    <t>30-70877296-4</t>
  </si>
  <si>
    <t>JUMBBPXN</t>
  </si>
  <si>
    <t>JUMBCAJN</t>
  </si>
  <si>
    <t>JUMBVLON</t>
  </si>
  <si>
    <t>JUMBCAKN</t>
  </si>
  <si>
    <t>JUMBABCN</t>
  </si>
  <si>
    <t>J628SFON</t>
  </si>
  <si>
    <t>JU14AGON</t>
  </si>
  <si>
    <t>JU24AOON</t>
  </si>
  <si>
    <t>JU42LPIN</t>
  </si>
  <si>
    <t>J636LPIN</t>
  </si>
  <si>
    <t>JV35CLMN</t>
  </si>
  <si>
    <t>JV31VNMN</t>
  </si>
  <si>
    <t>JV24LHMN</t>
  </si>
  <si>
    <t>JV21MEMN</t>
  </si>
  <si>
    <t>JV12MEMN</t>
  </si>
  <si>
    <t>JV34MEMN</t>
  </si>
  <si>
    <t>JV46CAJN</t>
  </si>
  <si>
    <t>JV39CAJN</t>
  </si>
  <si>
    <t>J112BACN</t>
  </si>
  <si>
    <t>JS35JECN</t>
  </si>
  <si>
    <t>JV17RIMN</t>
  </si>
  <si>
    <t>JVE7GCMN</t>
  </si>
  <si>
    <t>JV33CDMN</t>
  </si>
  <si>
    <t>JVE8GCMN</t>
  </si>
  <si>
    <t>JV45RAJN</t>
  </si>
  <si>
    <t>JS18PICN</t>
  </si>
  <si>
    <t>JV41CAJN</t>
  </si>
  <si>
    <t>JV53ORMN</t>
  </si>
  <si>
    <t>J124ODGN</t>
  </si>
  <si>
    <t>JV44CAJN</t>
  </si>
  <si>
    <t>JV27CAJN</t>
  </si>
  <si>
    <t>VE26GCMN</t>
  </si>
  <si>
    <t>S241MP3N</t>
  </si>
  <si>
    <t>JSM6AJCN</t>
  </si>
  <si>
    <t>JS59MP3N</t>
  </si>
  <si>
    <t>S943PAEN</t>
  </si>
  <si>
    <t>S231MP3N</t>
  </si>
  <si>
    <t>SM38ARON</t>
  </si>
  <si>
    <t>SM37ADCN</t>
  </si>
  <si>
    <t>SM23ARON</t>
  </si>
  <si>
    <t>S156CAON</t>
  </si>
  <si>
    <t>S466COXN</t>
  </si>
  <si>
    <t>S448VCXN</t>
  </si>
  <si>
    <t>SM28COXN</t>
  </si>
  <si>
    <t>SM71BTTN</t>
  </si>
  <si>
    <t>SM58MP3N</t>
  </si>
  <si>
    <t>S125DSTN</t>
  </si>
  <si>
    <t>S437COXN</t>
  </si>
  <si>
    <t>S460COXN</t>
  </si>
  <si>
    <t>S660LATN</t>
  </si>
  <si>
    <t>SM29COXN</t>
  </si>
  <si>
    <t>S233VCXN</t>
  </si>
  <si>
    <t>JSM9LZCN</t>
  </si>
  <si>
    <t>S161MOON</t>
  </si>
  <si>
    <t>S232VMXN</t>
  </si>
  <si>
    <t>S479RCXN</t>
  </si>
  <si>
    <t>S235SION</t>
  </si>
  <si>
    <t>S119CACN</t>
  </si>
  <si>
    <t>S111CBIN</t>
  </si>
  <si>
    <t>S127BB2N</t>
  </si>
  <si>
    <t>S153MOON</t>
  </si>
  <si>
    <t>JSM1SION</t>
  </si>
  <si>
    <t>VEA5VNMN</t>
  </si>
  <si>
    <t>VE23VNMN</t>
  </si>
  <si>
    <t>VE20MAMN</t>
  </si>
  <si>
    <t>VE30LCMN</t>
  </si>
  <si>
    <t>S659STTN</t>
  </si>
  <si>
    <t>SM54COON</t>
  </si>
  <si>
    <t>VEA2GCMN</t>
  </si>
  <si>
    <t>S160MOON</t>
  </si>
  <si>
    <t>VEA1GCMN</t>
  </si>
  <si>
    <t>SM62LPIN</t>
  </si>
  <si>
    <t>SM46CFCN</t>
  </si>
  <si>
    <t>SM64SAAN</t>
  </si>
  <si>
    <t>S122BB2N</t>
  </si>
  <si>
    <t>S237FBCN</t>
  </si>
  <si>
    <t>SM48GACN</t>
  </si>
  <si>
    <t>SM56MP3N</t>
  </si>
  <si>
    <t>S478BVXN</t>
  </si>
  <si>
    <t>S658SAAN</t>
  </si>
  <si>
    <t>S114COXN</t>
  </si>
  <si>
    <t>VE28SJJN</t>
  </si>
  <si>
    <t>SM10LACN</t>
  </si>
  <si>
    <t>S121LHON</t>
  </si>
  <si>
    <t>S159MEON</t>
  </si>
  <si>
    <t>SM70YBTN</t>
  </si>
  <si>
    <t>S240MACN</t>
  </si>
  <si>
    <t>S137MOCN</t>
  </si>
  <si>
    <t>S247MOCN</t>
  </si>
  <si>
    <t>S163BVON</t>
  </si>
  <si>
    <t>S195RCXN</t>
  </si>
  <si>
    <t>S107NRON</t>
  </si>
  <si>
    <t>S155MOON</t>
  </si>
  <si>
    <t>S134ROTN</t>
  </si>
  <si>
    <t>SM39PEON</t>
  </si>
  <si>
    <t>S464SFXN</t>
  </si>
  <si>
    <t>S725AGXN</t>
  </si>
  <si>
    <t>SM63MP3N</t>
  </si>
  <si>
    <t>S468COXN</t>
  </si>
  <si>
    <t>S110SAAN</t>
  </si>
  <si>
    <t>S152RMON</t>
  </si>
  <si>
    <t>VE52SLDN</t>
  </si>
  <si>
    <t>SM25RPCN</t>
  </si>
  <si>
    <t>SM15RUON</t>
  </si>
  <si>
    <t>S769CAKN</t>
  </si>
  <si>
    <t>SM57MP3N</t>
  </si>
  <si>
    <t>SM55MP3N</t>
  </si>
  <si>
    <t>SM22SFON</t>
  </si>
  <si>
    <t>S657SAAN</t>
  </si>
  <si>
    <t>SM12SUON</t>
  </si>
  <si>
    <t>S158MEON</t>
  </si>
  <si>
    <t>JSM2TACN</t>
  </si>
  <si>
    <t>SM49PI3N</t>
  </si>
  <si>
    <t>SM20LACN</t>
  </si>
  <si>
    <t>S164HUON</t>
  </si>
  <si>
    <t>S154MOON</t>
  </si>
  <si>
    <t>SM36LPIN</t>
  </si>
  <si>
    <t>S640LPIN</t>
  </si>
  <si>
    <t>S638LPIN</t>
  </si>
  <si>
    <t>S633LPIN</t>
  </si>
  <si>
    <t>S234CAON</t>
  </si>
  <si>
    <t>S162LJ1N</t>
  </si>
  <si>
    <t>VE51RAJN</t>
  </si>
  <si>
    <t>JUMBCUON</t>
  </si>
  <si>
    <t>JUMBGRRN</t>
  </si>
  <si>
    <t>JUMBPION</t>
  </si>
  <si>
    <t>JUMBMEMN</t>
  </si>
  <si>
    <t>JUMB30CN</t>
  </si>
  <si>
    <t>JUM399MN</t>
  </si>
  <si>
    <t>JUM179MN</t>
  </si>
  <si>
    <t>JUM182MN</t>
  </si>
  <si>
    <t>JUM172MN</t>
  </si>
  <si>
    <t>JUM191MN</t>
  </si>
  <si>
    <t>JUM1651N</t>
  </si>
  <si>
    <t>JUM708FN</t>
  </si>
  <si>
    <t>JUM701CN</t>
  </si>
  <si>
    <t>JUM692CN</t>
  </si>
  <si>
    <t>JUM698CN</t>
  </si>
  <si>
    <t>JUM696CN</t>
  </si>
  <si>
    <t>JUM697ON</t>
  </si>
  <si>
    <t>JUM700ON</t>
  </si>
  <si>
    <t>JUMBTRUN</t>
  </si>
  <si>
    <t>BAGLEY ARGENTINA S.A.</t>
  </si>
  <si>
    <t>30-70889578-0</t>
  </si>
  <si>
    <t>30-70956507-5</t>
  </si>
  <si>
    <t>AGUAGPON</t>
  </si>
  <si>
    <t>AGUABACN</t>
  </si>
  <si>
    <t>AGUAVLON</t>
  </si>
  <si>
    <t>AGUAMSON</t>
  </si>
  <si>
    <t>AGUABSON</t>
  </si>
  <si>
    <t>AGUAICON</t>
  </si>
  <si>
    <t>AGUAVBON</t>
  </si>
  <si>
    <t>AGUACRON</t>
  </si>
  <si>
    <t>AGUA6EON</t>
  </si>
  <si>
    <t>AGUA8LON</t>
  </si>
  <si>
    <t>AGUA1MCN</t>
  </si>
  <si>
    <t>AGUALACN</t>
  </si>
  <si>
    <t>AGUAAVCN</t>
  </si>
  <si>
    <t>AGUAMOON</t>
  </si>
  <si>
    <t>AGUACTON</t>
  </si>
  <si>
    <t>AGUAACON</t>
  </si>
  <si>
    <t>AGUASFON</t>
  </si>
  <si>
    <t>AGUAWION</t>
  </si>
  <si>
    <t>AGUASMON</t>
  </si>
  <si>
    <t>CASINO ROSARIO</t>
  </si>
  <si>
    <t>30-70979529-1</t>
  </si>
  <si>
    <t>SALTO DE LAS ROSAS S.A.</t>
  </si>
  <si>
    <t>30-71000666-7</t>
  </si>
  <si>
    <t>SALTCDMN</t>
  </si>
  <si>
    <t>COPPEL S.A.</t>
  </si>
  <si>
    <t>30-71041150-2</t>
  </si>
  <si>
    <t>COPPSFON</t>
  </si>
  <si>
    <t>UNIONPEL SA</t>
  </si>
  <si>
    <t>30-71054726-9</t>
  </si>
  <si>
    <t>CORREDORES VIALES S.A.</t>
  </si>
  <si>
    <t>30-71580481-2</t>
  </si>
  <si>
    <t>30-99903284-9</t>
  </si>
  <si>
    <t>OBRARIJN</t>
  </si>
  <si>
    <t>OBRASLJN</t>
  </si>
  <si>
    <t>BANCO SUPERVIELLE  S.A.</t>
  </si>
  <si>
    <t>33-50000517-9</t>
  </si>
  <si>
    <t>BANSSOCN</t>
  </si>
  <si>
    <t>BANCO SUPERV-SCAL ORTIZ</t>
  </si>
  <si>
    <t>BANSSFON</t>
  </si>
  <si>
    <t>BANCO SUPERV STA FE 3164</t>
  </si>
  <si>
    <t>BANSOVON</t>
  </si>
  <si>
    <t>BANCO SUPERVIELLE - MAIPU</t>
  </si>
  <si>
    <t>BANSABCN</t>
  </si>
  <si>
    <t>BANCO SUPERVIELLE - AV BOEDO</t>
  </si>
  <si>
    <t>BANSCMON</t>
  </si>
  <si>
    <t>BANCO SUPERVIELLE - CASTELAR</t>
  </si>
  <si>
    <t>BANCRECN</t>
  </si>
  <si>
    <t>BANCO SUPERV.RECONQ.320</t>
  </si>
  <si>
    <t>BANCMOON</t>
  </si>
  <si>
    <t>BANCO SUPERVIELLE 194</t>
  </si>
  <si>
    <t>BANCBEON</t>
  </si>
  <si>
    <t>BANCO SUPERVIELLE 217</t>
  </si>
  <si>
    <t>BANCTION</t>
  </si>
  <si>
    <t>BANCO SUPERVIELLE 218</t>
  </si>
  <si>
    <t>BANCPION</t>
  </si>
  <si>
    <t>BANCO SUPERVIELLE 017</t>
  </si>
  <si>
    <t>BANCGCON</t>
  </si>
  <si>
    <t>BANCO SUPERVIELLE 255</t>
  </si>
  <si>
    <t>BANCGBON</t>
  </si>
  <si>
    <t>BANCO SUPERVIELLE 257</t>
  </si>
  <si>
    <t>BANCCRON</t>
  </si>
  <si>
    <t>BANCO SUPERVIELLE 045</t>
  </si>
  <si>
    <t>BANCCLON</t>
  </si>
  <si>
    <t>BANCO SUPERVIELLE 052</t>
  </si>
  <si>
    <t>BANCJBON</t>
  </si>
  <si>
    <t>BANCO SUPERVIELLE 097</t>
  </si>
  <si>
    <t>BANCOJON</t>
  </si>
  <si>
    <t>BANCOION</t>
  </si>
  <si>
    <t>BANCO SUPERVIELLE 204</t>
  </si>
  <si>
    <t>BANCMUON</t>
  </si>
  <si>
    <t>BANCO SUPERVIELLE 195</t>
  </si>
  <si>
    <t>BANCYHON</t>
  </si>
  <si>
    <t>BANCO SUPERVIELLE 253</t>
  </si>
  <si>
    <t>BANCRION</t>
  </si>
  <si>
    <t>BANCO SUPERVIELLE 011</t>
  </si>
  <si>
    <t>BANCOEON</t>
  </si>
  <si>
    <t>BANCO SUPERVIELLE 028</t>
  </si>
  <si>
    <t>BANCGAON</t>
  </si>
  <si>
    <t>BANCO SUPERVIELLE 246</t>
  </si>
  <si>
    <t>BANCANON</t>
  </si>
  <si>
    <t>BANCO SUPERVIELLE 258</t>
  </si>
  <si>
    <t>SUPECACN</t>
  </si>
  <si>
    <t>BANCO SUPERVIELLE 001</t>
  </si>
  <si>
    <t>BANCIOCN</t>
  </si>
  <si>
    <t>BANCO SUPERVIELLE 005</t>
  </si>
  <si>
    <t>BANCBACN</t>
  </si>
  <si>
    <t>BANCO SUPERVIELLE 007</t>
  </si>
  <si>
    <t>BANCRACN</t>
  </si>
  <si>
    <t>BANCO SUPERVIELLE 022</t>
  </si>
  <si>
    <t>BANCIDCN</t>
  </si>
  <si>
    <t>BANCO SUPERVIELLE 051</t>
  </si>
  <si>
    <t>BANCURCN</t>
  </si>
  <si>
    <t>BANCO SUPERVIELLE 057</t>
  </si>
  <si>
    <t>BANCOICN</t>
  </si>
  <si>
    <t>BANCO SUPERVIELLE 082</t>
  </si>
  <si>
    <t>BANCLDCN</t>
  </si>
  <si>
    <t>BANCO SUPERVIELLE 170</t>
  </si>
  <si>
    <t>BANCQECN</t>
  </si>
  <si>
    <t>BANCO SUPERVIELLE 184</t>
  </si>
  <si>
    <t>BANCFVCN</t>
  </si>
  <si>
    <t>BANCO SUPERVIELLE 187</t>
  </si>
  <si>
    <t>BANCLACN</t>
  </si>
  <si>
    <t>SUPELZCN</t>
  </si>
  <si>
    <t>BANCO SUPERVIELLE 201</t>
  </si>
  <si>
    <t>BANCPLCN</t>
  </si>
  <si>
    <t>BANCO SUPERVIELLE 205</t>
  </si>
  <si>
    <t>BANCOFCN</t>
  </si>
  <si>
    <t>BANCO SUPERVIELLE 208</t>
  </si>
  <si>
    <t>BANCBECN</t>
  </si>
  <si>
    <t>BANCO SUPERVIELLE 254</t>
  </si>
  <si>
    <t>SAENZ BRIONES &amp; CIA</t>
  </si>
  <si>
    <t>33-50108846-9</t>
  </si>
  <si>
    <t>SAENC3ON</t>
  </si>
  <si>
    <t>SAENPION</t>
  </si>
  <si>
    <t>MINERA TEA S.A.M.I.C.A Y F.</t>
  </si>
  <si>
    <t>33-50576043-9</t>
  </si>
  <si>
    <t>33-50673744-9</t>
  </si>
  <si>
    <t>CERV. MALTERIA QUILMES SA</t>
  </si>
  <si>
    <t>33-50835825-9</t>
  </si>
  <si>
    <t>CCBATRUN</t>
  </si>
  <si>
    <t>JUNARSA S.A.</t>
  </si>
  <si>
    <t>33-51187031-9</t>
  </si>
  <si>
    <t>JUNAJ61N</t>
  </si>
  <si>
    <t>JUNAGA1N</t>
  </si>
  <si>
    <t>COOP AGROP LTDA DE CARABELAS</t>
  </si>
  <si>
    <t>33-52542763-9</t>
  </si>
  <si>
    <t>COOPCA1N</t>
  </si>
  <si>
    <t>COOPRO1N</t>
  </si>
  <si>
    <t>COOPFE1N</t>
  </si>
  <si>
    <t>COOP. AGR. CONESA LTDA</t>
  </si>
  <si>
    <t>33-52568909-9</t>
  </si>
  <si>
    <t>COOPVCSN</t>
  </si>
  <si>
    <t>COOACOSP</t>
  </si>
  <si>
    <t>33-52779785-9</t>
  </si>
  <si>
    <t>MOLIJU1N</t>
  </si>
  <si>
    <t>PLANTA BALANCEADO</t>
  </si>
  <si>
    <t>HSBC BANK ARGENTINA</t>
  </si>
  <si>
    <t>33-53718600-9</t>
  </si>
  <si>
    <t>HSBCCAON</t>
  </si>
  <si>
    <t>HSBCPION</t>
  </si>
  <si>
    <t>HSBCACON</t>
  </si>
  <si>
    <t>HSBCLHON</t>
  </si>
  <si>
    <t>HSBCCACN</t>
  </si>
  <si>
    <t>HSBCALCN</t>
  </si>
  <si>
    <t>HSBCACCN</t>
  </si>
  <si>
    <t>HSBCRICN</t>
  </si>
  <si>
    <t>HS1672CN</t>
  </si>
  <si>
    <t>HSBC40CN</t>
  </si>
  <si>
    <t>ARAUCO ARGENTINA S.A.</t>
  </si>
  <si>
    <t>33-56324011-9</t>
  </si>
  <si>
    <t>APARPPNA</t>
  </si>
  <si>
    <t>JULIO GARCIA E HIJOS</t>
  </si>
  <si>
    <t>33-61222009-9</t>
  </si>
  <si>
    <t>JULIRION</t>
  </si>
  <si>
    <t>MATTIEVICH S.A.</t>
  </si>
  <si>
    <t>33-62636566-9</t>
  </si>
  <si>
    <t>MATTASSN</t>
  </si>
  <si>
    <t>MATTCASN</t>
  </si>
  <si>
    <t>BIL SEIL S.A.</t>
  </si>
  <si>
    <t>33-68179636-9</t>
  </si>
  <si>
    <t>BILSO1ON</t>
  </si>
  <si>
    <t>BILSO2ON</t>
  </si>
  <si>
    <t>BILSO3ON</t>
  </si>
  <si>
    <t>BILSO4ON</t>
  </si>
  <si>
    <t>FEDERACION PATRONAL SEGUROS S.</t>
  </si>
  <si>
    <t>33-70736658-9</t>
  </si>
  <si>
    <t>FEPA11IN</t>
  </si>
  <si>
    <t>FEPALPIN</t>
  </si>
  <si>
    <t>COMBUSTIBLES BARCELO S.R.L.</t>
  </si>
  <si>
    <t>33-70833259-9</t>
  </si>
  <si>
    <t>COMBRAJN</t>
  </si>
  <si>
    <t>COMBPOJN</t>
  </si>
  <si>
    <t>GCBA</t>
  </si>
  <si>
    <t>34-99903208-9</t>
  </si>
  <si>
    <t>GCBACDCN</t>
  </si>
  <si>
    <t>GCBAFECN</t>
  </si>
  <si>
    <t>GCBASSCN</t>
  </si>
  <si>
    <t>GCBAMMCN</t>
  </si>
  <si>
    <t>GCBAHACN</t>
  </si>
  <si>
    <t>GCBAHMCN</t>
  </si>
  <si>
    <t>GCBACRCN</t>
  </si>
  <si>
    <t>GCBAHBCN</t>
  </si>
  <si>
    <t>GCBAHVCN</t>
  </si>
  <si>
    <t>GCBASLCN</t>
  </si>
  <si>
    <t>GCBACCCN</t>
  </si>
  <si>
    <t>GCBAGCCN</t>
  </si>
  <si>
    <t>GCBAPACN</t>
  </si>
  <si>
    <t>GCBAD2CN</t>
  </si>
  <si>
    <t>GCBAHZCN</t>
  </si>
  <si>
    <t>GCBAC2CN</t>
  </si>
  <si>
    <t>GCBASMCN</t>
  </si>
  <si>
    <t>GCBAPMCN</t>
  </si>
  <si>
    <t>GCBARMCN</t>
  </si>
  <si>
    <t>GCBA Hospital Ramos</t>
  </si>
  <si>
    <t>GCBAHSCN</t>
  </si>
  <si>
    <t>GCBADGCN</t>
  </si>
  <si>
    <t>GCBAJOCN</t>
  </si>
  <si>
    <t>GCBATOON</t>
  </si>
  <si>
    <t>GCBAG2ON</t>
  </si>
  <si>
    <t>GCBAQUCN</t>
  </si>
  <si>
    <t>GCBASACN</t>
  </si>
  <si>
    <t>GCBAPICN</t>
  </si>
  <si>
    <t>GCBARSCN</t>
  </si>
  <si>
    <t>GCBAPRCN</t>
  </si>
  <si>
    <t>GCBAMACN</t>
  </si>
  <si>
    <t>GCBAMUCN</t>
  </si>
  <si>
    <t>GCBATOCN</t>
  </si>
  <si>
    <t>GCBAPION</t>
  </si>
  <si>
    <t>GCBAGUON</t>
  </si>
  <si>
    <t>GCBAWHON</t>
  </si>
  <si>
    <t>GCBAVEON</t>
  </si>
  <si>
    <t>Los Grandes Usuarios del MEM se encuentran facultados para agrupar sus demandas con mismo número de CUIT y contratar en forma conjunta su energía con Generadores Renovables que participen del MATER en los términos establecidos en la Res. MEyM N°281/17.</t>
  </si>
  <si>
    <t>Cada Gran Usuario mantiene individualmente su condición frente a las obligaciones y condiciones establecidas en la citada Resolución.</t>
  </si>
  <si>
    <t>Solicitante</t>
  </si>
  <si>
    <t>Estado Inicial Proceso de Asignación</t>
  </si>
  <si>
    <t>PARQUE EÓLICO DEL BICENTENARIO S.A.</t>
  </si>
  <si>
    <t>ALUAR ALUMINIO S.A.I.C.</t>
  </si>
  <si>
    <t>GENERADORA SOLAR SANTA ROSA S.A.</t>
  </si>
  <si>
    <t>PARQUES EÓLICOS DEL FIN DEL MUNDO SA</t>
  </si>
  <si>
    <t>SYBAC SOLAR IV S.A.</t>
  </si>
  <si>
    <t>AGUIPAYN</t>
  </si>
  <si>
    <t>MINERA AGUILAR S.A.</t>
  </si>
  <si>
    <t>CITIPUON</t>
  </si>
  <si>
    <t>CITIBANK</t>
  </si>
  <si>
    <t>COTOROSN</t>
  </si>
  <si>
    <t>CARTMP3N</t>
  </si>
  <si>
    <t>Congelados Artico S.A.</t>
  </si>
  <si>
    <t>ANYHSMDN</t>
  </si>
  <si>
    <t>ALDO NAVILLI Y HNO. S.A.</t>
  </si>
  <si>
    <t>POLIPSDY</t>
  </si>
  <si>
    <t>POLIMETAL S.A.</t>
  </si>
  <si>
    <t>COTOGL3N</t>
  </si>
  <si>
    <t>MARKVR1N</t>
  </si>
  <si>
    <t>GD1968CI</t>
  </si>
  <si>
    <t>METROVIAS S. A.</t>
  </si>
  <si>
    <t>COTOGBON</t>
  </si>
  <si>
    <t>COTOPLON</t>
  </si>
  <si>
    <t>COTOSAON</t>
  </si>
  <si>
    <t>COTOAVON</t>
  </si>
  <si>
    <t>EFA-CA3N</t>
  </si>
  <si>
    <t>Estab. Frigorifico Azul S.A.</t>
  </si>
  <si>
    <t>LABOAICN</t>
  </si>
  <si>
    <t>LABORATORIOS ANDROMACO S.A.C.I</t>
  </si>
  <si>
    <t>PECUENIY</t>
  </si>
  <si>
    <t>PETROQUIMICA CUYO S.A.</t>
  </si>
  <si>
    <t>CLAPJEIY</t>
  </si>
  <si>
    <t>CLAPP ARGENTINA S.A.</t>
  </si>
  <si>
    <t>TABALU1N</t>
  </si>
  <si>
    <t>GRANJA LA TABA</t>
  </si>
  <si>
    <t>1° Trim. 2018</t>
  </si>
  <si>
    <t>ALBARDON</t>
  </si>
  <si>
    <t>CORTEO</t>
  </si>
  <si>
    <t>PROD</t>
  </si>
  <si>
    <t>PRODTV01</t>
  </si>
  <si>
    <t>IDENTIF.</t>
  </si>
  <si>
    <t>TENSIÓN (kV)</t>
  </si>
  <si>
    <t>FACTOR DE PÉRDIDAS</t>
  </si>
  <si>
    <t>POTENCIAS MÁXIMAS POR PDI O LIMITACIÓN</t>
  </si>
  <si>
    <t>POTENCIA MÁXIMA EN PDI [MW]</t>
  </si>
  <si>
    <t>LIMITACIÓN 1 [MW]</t>
  </si>
  <si>
    <t>LIMITACIÓN 2 [MW]</t>
  </si>
  <si>
    <t>LIMITACIÓN 3 [MW]</t>
  </si>
  <si>
    <t>LIMITACIÓN 4 [MW]</t>
  </si>
  <si>
    <t>LIMITACIÓN 5 [MW]</t>
  </si>
  <si>
    <t>LIMITACIÓN 6 [MW]</t>
  </si>
  <si>
    <t>NOMBRE</t>
  </si>
  <si>
    <t>TIPO</t>
  </si>
  <si>
    <t>CORREDOR COMAHUE</t>
  </si>
  <si>
    <t>LÍNEA 132 KV ZAPALA - CUTRAL CÓ</t>
  </si>
  <si>
    <t>-</t>
  </si>
  <si>
    <t>ZAPALA</t>
  </si>
  <si>
    <t>E.T.</t>
  </si>
  <si>
    <t>CUTRAL CÓ</t>
  </si>
  <si>
    <t>CUTRAL CÓ - CHOC 132 KV</t>
  </si>
  <si>
    <t>ET CHOCÓN 132 kV</t>
  </si>
  <si>
    <t>LÍNEA 132 KV PLAZA HUINCUL - ARROYITO</t>
  </si>
  <si>
    <t>PLAZA HUINCUL</t>
  </si>
  <si>
    <t>LAS LAJAS</t>
  </si>
  <si>
    <t>ET CHOCÓN 500 kV</t>
  </si>
  <si>
    <t>LÍNEA 132 KV CHOCON - PIEDRA DEL AGUILA</t>
  </si>
  <si>
    <t>CHOCÓN</t>
  </si>
  <si>
    <t>LÍNEA 132 KV GRAN NEUQUEN - ARROYITO</t>
  </si>
  <si>
    <t>ARROYITO</t>
  </si>
  <si>
    <t>CHOCÓN OESTE</t>
  </si>
  <si>
    <t>PIEDRA DEL ÁGUILA</t>
  </si>
  <si>
    <t>LÍNEA DIVISADEROS - MEDANITO</t>
  </si>
  <si>
    <t>CASA DE PIEDRA</t>
  </si>
  <si>
    <t>DIVISADEROS - MEDANITO 132KV</t>
  </si>
  <si>
    <t>LÍNEA 132KV CASA DE PIEDRA - DIVISADEROS</t>
  </si>
  <si>
    <t>DIVISADEROS</t>
  </si>
  <si>
    <t>LÍNEA 500 KV CHOCÓN - CHOELE CHOEL</t>
  </si>
  <si>
    <t>MEGA</t>
  </si>
  <si>
    <t>MEDANITO</t>
  </si>
  <si>
    <t>LÍNEA 132KV MEDANITO - PTO SECCIONAMIENTO</t>
  </si>
  <si>
    <t>ENTRE LOMAS</t>
  </si>
  <si>
    <t>CENTENARIO</t>
  </si>
  <si>
    <t>CHIHUIDO</t>
  </si>
  <si>
    <t>EL TRAPIAL</t>
  </si>
  <si>
    <t>LOMA DE LA LATA</t>
  </si>
  <si>
    <t>LOMA CAMPANA</t>
  </si>
  <si>
    <t>P.P.BANDERITA</t>
  </si>
  <si>
    <t>SEÑAL PICADA</t>
  </si>
  <si>
    <t>P. HERNANDEZ</t>
  </si>
  <si>
    <t>LÍNEA 132KV P.HERNANDEZ - CHIHUIDO</t>
  </si>
  <si>
    <t>P.HERNANDEZ - CHIHUIDO</t>
  </si>
  <si>
    <t>R. SAUCE</t>
  </si>
  <si>
    <t>LÍNEA 132KV P.HERNANDEZ - R.SAUCE</t>
  </si>
  <si>
    <t>CHOS MALAL</t>
  </si>
  <si>
    <t>LÍNEA 132KV CHOS MALAL - PAMPA TRILL</t>
  </si>
  <si>
    <t>PAMPA TRILL</t>
  </si>
  <si>
    <t>F.MORADO - P.HERNANDEZ</t>
  </si>
  <si>
    <t>LÍNEA 132KV PAMPA TRILL - FILO MORADO</t>
  </si>
  <si>
    <t>FILO MORADO</t>
  </si>
  <si>
    <t>LÍNEA 132KV FILO MORADO - PUESTO HERNANDEZ</t>
  </si>
  <si>
    <t xml:space="preserve">LÍNEA 132 KV ALICURA - PÍO PROTTO </t>
  </si>
  <si>
    <t>ALICURÁ</t>
  </si>
  <si>
    <t>PÍO PROTTO</t>
  </si>
  <si>
    <t>ALICURÁ 132 kV</t>
  </si>
  <si>
    <t>PILCANUYEU</t>
  </si>
  <si>
    <t>LÍNEA 132 KV ALICURÁ - PILCANIYEU</t>
  </si>
  <si>
    <t>BARILOCHE</t>
  </si>
  <si>
    <t>GUATRACHE</t>
  </si>
  <si>
    <t>SANTA ROSA SUR</t>
  </si>
  <si>
    <t xml:space="preserve"> GRAL ACHA</t>
  </si>
  <si>
    <t>LÍNEA 132KV GRAL ACHA - GUATRACHE</t>
  </si>
  <si>
    <t>LÍNEA 132KV GRAL ACHA - SANTA ROSA SUR</t>
  </si>
  <si>
    <t>PUELCHES 132KV</t>
  </si>
  <si>
    <t>PUELCHES</t>
  </si>
  <si>
    <t>LÍNEA 132 KV PUELCHES - PICHI MAHUIDA</t>
  </si>
  <si>
    <t>HUINCA RENANCÓ</t>
  </si>
  <si>
    <t>5 SALTOS</t>
  </si>
  <si>
    <t>ALLEN</t>
  </si>
  <si>
    <t>VILLA REGINA</t>
  </si>
  <si>
    <t>ALLEN  - GRAL ROCA 132 KV</t>
  </si>
  <si>
    <t>LÍNEA 132 KV ALLEN - GENERAL ROCA</t>
  </si>
  <si>
    <t>TERMOROCA</t>
  </si>
  <si>
    <t>CHOELE CHOEL - ROCA</t>
  </si>
  <si>
    <t xml:space="preserve">LÍNEA 132KV GRAL ROCA - TERMOROCA </t>
  </si>
  <si>
    <t>GENERAL ROCA</t>
  </si>
  <si>
    <t>CÉSPEDES</t>
  </si>
  <si>
    <t>LÍNEA 132 KV RÍO COLORADO - CÉSPEDES</t>
  </si>
  <si>
    <t>RÍO COLORADO</t>
  </si>
  <si>
    <t>CHOELE CHOEL 132 KV</t>
  </si>
  <si>
    <t>LÍNEA 132 KV VILLA REGINA - F.L.BELTRÁN</t>
  </si>
  <si>
    <t>FRAY LUIS BELTRÁN</t>
  </si>
  <si>
    <t>CHOELE CHOEL</t>
  </si>
  <si>
    <t>OLAVARRIA 500KV</t>
  </si>
  <si>
    <t>OLAVARRIA VIEJA</t>
  </si>
  <si>
    <t>OLAVARRIA 132KV</t>
  </si>
  <si>
    <t>CHILLAR</t>
  </si>
  <si>
    <t>LÍNEA 132KV OLAVARRIA - CHILLAR</t>
  </si>
  <si>
    <t>CHILLAR - OLAVARRIA</t>
  </si>
  <si>
    <t>LÍNEA 132KV CHILLAR - GONZALEZ CHAVES</t>
  </si>
  <si>
    <t>LÍNEA 132KV GONZALEZ CHAVES - TRES ARROYOS</t>
  </si>
  <si>
    <t>GONZALEZ CHAVES</t>
  </si>
  <si>
    <t>TORNQUIST</t>
  </si>
  <si>
    <t>CORTI</t>
  </si>
  <si>
    <t>B.BLANCA - DORREGO 132 KV</t>
  </si>
  <si>
    <t>CORONEL DORREGO</t>
  </si>
  <si>
    <t>EXPORTACION COMAHUE-PATAGONIA-PCIA BUENOS AIRES</t>
  </si>
  <si>
    <t>LÍNEA 132 KV CORONEL DORREGO - TRES ARROYOS</t>
  </si>
  <si>
    <t>EXPORTACIÓN BAHÍA BLANCA - VIVORATÁ</t>
  </si>
  <si>
    <t>LÍNEA 132 KV BAHÍA BLANCA - P. LURO</t>
  </si>
  <si>
    <t>LÍNEA 132KV VILLALONGA - P. LURO</t>
  </si>
  <si>
    <t>P.LURO - B.BLANCA 132 KV</t>
  </si>
  <si>
    <t>VILLALONGA</t>
  </si>
  <si>
    <t>CARMEN DE PATAGONES</t>
  </si>
  <si>
    <t>PUNTA ALTA</t>
  </si>
  <si>
    <t>CHAÑARES 132KV</t>
  </si>
  <si>
    <t>ET LA CASTELLANA</t>
  </si>
  <si>
    <t>CNEL PRINGLES</t>
  </si>
  <si>
    <t>LÍNEA 132KV CNEL PRINGLES - LAPRIDA</t>
  </si>
  <si>
    <t>B.BLANCA - PRINGLES 132 KV</t>
  </si>
  <si>
    <t>LAPRIDA</t>
  </si>
  <si>
    <t>LÍNEA 132 KV BAHÍA BLANCA - CNEL PRINGLES</t>
  </si>
  <si>
    <t>BAHÍA BLANCA 500 kV</t>
  </si>
  <si>
    <t>GUILLERMO BROWN</t>
  </si>
  <si>
    <t>MIRAMAR</t>
  </si>
  <si>
    <t>LÍNEA 132 KV PINAMAR - MAR DE AJÓ</t>
  </si>
  <si>
    <t>LAS TONINAS</t>
  </si>
  <si>
    <t>LAS TONINAS 132 KV</t>
  </si>
  <si>
    <t>NECOCHEA</t>
  </si>
  <si>
    <t>VIVORATA  500 KV</t>
  </si>
  <si>
    <t>VIVORATÁ</t>
  </si>
  <si>
    <t xml:space="preserve">LINEA 132KV VIVORATÁ (MAR DEL PLATA) - QUEQUÉN </t>
  </si>
  <si>
    <t>LÍNEA 132KV TANDIL - BALCARCE</t>
  </si>
  <si>
    <t>BALCARCE 132</t>
  </si>
  <si>
    <t>BALCARCE 132KV</t>
  </si>
  <si>
    <t>BALCARCE 33</t>
  </si>
  <si>
    <t>CORREDOR PATAGONIA</t>
  </si>
  <si>
    <t>VALLE HERMOSO</t>
  </si>
  <si>
    <t>CORREDOR LAGO MUSTERS 132 kV</t>
  </si>
  <si>
    <t>PAMPA DEL CASTILLO</t>
  </si>
  <si>
    <t>DIADEMA</t>
  </si>
  <si>
    <t>KM 9</t>
  </si>
  <si>
    <t>COMODORO RIVADAVIA OESTE 132 kV</t>
  </si>
  <si>
    <t>SANTA CRUZ NORTE 132 kV</t>
  </si>
  <si>
    <t>COMODORO RIVADAVIA OESTE 500 kV</t>
  </si>
  <si>
    <t>CORREDOR PATAGONIA SUR 500 kV</t>
  </si>
  <si>
    <t>LÍNEA 132 KV PICO TRUNCADO - COMODORO RIVADAVIA</t>
  </si>
  <si>
    <t>LÍNEA 500 KV PUERTO MADRYN - COMODORO RIVADAVIA OESTE</t>
  </si>
  <si>
    <t>SANTA CRUZ NORTE 500 kV</t>
  </si>
  <si>
    <t>CORREDOR PATAGONIA
 500 kV</t>
  </si>
  <si>
    <t>RÍO SANTA CRUZ 500 kV</t>
  </si>
  <si>
    <t>LÍNEA 132 KV SAN ANTONIO - VIEDMA</t>
  </si>
  <si>
    <t>LÍNEA 132 KV SAN ANTONIO - SIERRA GRANDE</t>
  </si>
  <si>
    <t>SIERRA GRANDE</t>
  </si>
  <si>
    <t xml:space="preserve">PUERTO MADRYN 132 kV
</t>
  </si>
  <si>
    <t>AMEGHINO</t>
  </si>
  <si>
    <t>PUERTO MADRYN 500 kV</t>
  </si>
  <si>
    <t>FUTALEUFÚ</t>
  </si>
  <si>
    <t>PTO MADRYN 330 kV</t>
  </si>
  <si>
    <t>LÍNEA 330 KV FUTALEUFÚ - PUERTO MADRYN 1 y 2</t>
  </si>
  <si>
    <t>AIMOGASTA</t>
  </si>
  <si>
    <t>AIMOGASTA 132KV</t>
  </si>
  <si>
    <t>AIMOGASTA - LA RIOJA 132 kV</t>
  </si>
  <si>
    <t xml:space="preserve">LA RIOJA 132 kV </t>
  </si>
  <si>
    <t>LA RIOJA NORTE 132 kV</t>
  </si>
  <si>
    <t>VILLA UNION</t>
  </si>
  <si>
    <t>LÍNEA 132 KV VILLA UNIÓN - NONOGASTA</t>
  </si>
  <si>
    <t>MALLIGASTA</t>
  </si>
  <si>
    <t>LÍNEA 132 KV NONOGASTA - PIQUETE 63</t>
  </si>
  <si>
    <t>LÍNEA 132 KV NONOGASTA - PATQUÍA</t>
  </si>
  <si>
    <t>PATQUÍA</t>
  </si>
  <si>
    <t>LÍNEA 132 KV  PIQUETE 63 - LA RIOJA SUR</t>
  </si>
  <si>
    <t>PIQUETE 63</t>
  </si>
  <si>
    <t>PATQUÍA - CHAMICAL 132 KV</t>
  </si>
  <si>
    <t>LÍNEA 132 KV PATQUÍA - CHAMICAL</t>
  </si>
  <si>
    <t>SAN MARTÍN</t>
  </si>
  <si>
    <t>AÑATUYA</t>
  </si>
  <si>
    <t>LA RIOJA SUR 500 kV</t>
  </si>
  <si>
    <t>TINOGASTA</t>
  </si>
  <si>
    <t xml:space="preserve">LÍNEA 132 KV BELÉN - TINOGASTA </t>
  </si>
  <si>
    <t>TINOGASTA - BELÉN 132 kV</t>
  </si>
  <si>
    <t>BELÉN</t>
  </si>
  <si>
    <t>ANDALGALÁ 132 kV</t>
  </si>
  <si>
    <t>VILLA QUINTEROS 132 kV</t>
  </si>
  <si>
    <t>LÍNEA 132 KV BELÉN - ANDALGALÁ</t>
  </si>
  <si>
    <t>LÍNEA 132 KV SAUJIL - ANDALGALÁ</t>
  </si>
  <si>
    <t>ANDALGALÁ</t>
  </si>
  <si>
    <t>ACONQUIJA</t>
  </si>
  <si>
    <t>LÍNEA 132 KV ACONQUIJA - ANDALGALÁ</t>
  </si>
  <si>
    <t>EXPORTACION NOA</t>
  </si>
  <si>
    <t>LÍNEA 132 KV ACONQUIJA - VILLA QUINTEROS</t>
  </si>
  <si>
    <t>VILLA QUINTEROS</t>
  </si>
  <si>
    <t>LÍNEA 132 KV CATAMARCA - PANTANILLO</t>
  </si>
  <si>
    <t>PANTANILLO</t>
  </si>
  <si>
    <t>LÍNEA 132 KV SAN MARTÍN - PANTANILLO</t>
  </si>
  <si>
    <t>LÍNEA 132KV SAN MARTIN - VALLE VIEJO</t>
  </si>
  <si>
    <t>LÍNEA 132KV SAN MARTIN - DIVISADERO (CAT)</t>
  </si>
  <si>
    <t>RECREO 132 kV</t>
  </si>
  <si>
    <t>RECREO 500 KV</t>
  </si>
  <si>
    <t>LÍNEA 132KV DIVISADERO (CAT) - VALLE VIEJO</t>
  </si>
  <si>
    <t>DIVISADERO (CAT)</t>
  </si>
  <si>
    <t>VALLE VIEJO</t>
  </si>
  <si>
    <t>LÍNEA 132KV CATAMARCA - VALLE VIEJO</t>
  </si>
  <si>
    <t>LÍNEA 132 KV LA CALERA - FRÍAS</t>
  </si>
  <si>
    <t>LÍNEA 132 KV HUACRA - VALLE VIEJO</t>
  </si>
  <si>
    <t>LÍNEA 132 KV LA CALERA -HUACRA</t>
  </si>
  <si>
    <t>HUACRA</t>
  </si>
  <si>
    <t>FRÍAS</t>
  </si>
  <si>
    <t>LÍNEA 132 KV RECREO - FRÍAS</t>
  </si>
  <si>
    <t>RECREO 132 KV</t>
  </si>
  <si>
    <t>ALTIPLANO 220 kV</t>
  </si>
  <si>
    <t>ALTIPLANO 345 KV</t>
  </si>
  <si>
    <t>ALTIPLANO 345 kV</t>
  </si>
  <si>
    <t>ET COBOS 345 kV</t>
  </si>
  <si>
    <t>COBOS 500 KV</t>
  </si>
  <si>
    <t>COBOS 345 KV</t>
  </si>
  <si>
    <t>COBOS - SAN JUANCITO 500 KV</t>
  </si>
  <si>
    <t>LIBERTADOR</t>
  </si>
  <si>
    <t>SAN JUANCITO 132 KV</t>
  </si>
  <si>
    <t>SAN JUANCITO 500 kV</t>
  </si>
  <si>
    <t>JUJUY SUR</t>
  </si>
  <si>
    <t>AMPAJANGO 33KV</t>
  </si>
  <si>
    <t>LÍNEA 33 KV AMPAJANGO - SANTA MARÍA</t>
  </si>
  <si>
    <t>ALUMBRERA</t>
  </si>
  <si>
    <t>AMPAJANGO 13.2KV</t>
  </si>
  <si>
    <t>CEVIL POZO</t>
  </si>
  <si>
    <t>CEVIL POZO 132 KV</t>
  </si>
  <si>
    <t>ET EL BRACHO 132 KV</t>
  </si>
  <si>
    <t>EL BRACHO 500 KV</t>
  </si>
  <si>
    <t>EL BRACHO 132 KV</t>
  </si>
  <si>
    <t>CAFAYATE SOLAR</t>
  </si>
  <si>
    <t>CAFAYATE 132 kV</t>
  </si>
  <si>
    <t>LÍNEA 132 KV ENCADENADAS - VILLA MERCEDES</t>
  </si>
  <si>
    <t>ENCADENADAS</t>
  </si>
  <si>
    <t>VILLA MERCEDES SUR</t>
  </si>
  <si>
    <t>VILLA MERCEDES NORTE</t>
  </si>
  <si>
    <t>VILLA MERCEDES Y SUR DE CÓRDOBA 132 kV</t>
  </si>
  <si>
    <t>RÍO CUARTO</t>
  </si>
  <si>
    <t>LÍNEA 132 KV RÍO CUARTO - ELENA</t>
  </si>
  <si>
    <t>MARANZANA 2 - LAS FERIAS</t>
  </si>
  <si>
    <t>ELENA</t>
  </si>
  <si>
    <t>LÍNEA 132KV REOLÍN - ELENA</t>
  </si>
  <si>
    <t>REOLÍN (BARRA B)</t>
  </si>
  <si>
    <t>LAS HIGUERAS</t>
  </si>
  <si>
    <t>LAS FERIAS 132 KV</t>
  </si>
  <si>
    <t>LÍNEA 132KV LAS HIGUERAS - GRAL CABRERA</t>
  </si>
  <si>
    <t>HIGUERAS - DEHEZA 132KV</t>
  </si>
  <si>
    <t>GRAL CABRERA</t>
  </si>
  <si>
    <t>LÍNEA 132KV GRAL CABRERA - GRAL DEHEZA</t>
  </si>
  <si>
    <t>LÍNEA 66 KV LAS VERTIENTES - SAMPACHO</t>
  </si>
  <si>
    <t>LAS FERIAS 66KV</t>
  </si>
  <si>
    <t>LEVALLE</t>
  </si>
  <si>
    <t>LINEA 66KV LAS VERTIENTES - LAS FERIAS</t>
  </si>
  <si>
    <t>SAN LUIS Y SUR DE CÓRDOBA 132 KV</t>
  </si>
  <si>
    <t>LAS FERIAS</t>
  </si>
  <si>
    <t>LÍNEA LUJÁN - SAN LUIS 132KV</t>
  </si>
  <si>
    <t>SAN LUIS 132KV</t>
  </si>
  <si>
    <t>LÍNEA SAN LUIS - SAN LUIS CENTRO 132KV</t>
  </si>
  <si>
    <t>LÍNEA 132 KV SANTA ROSA - VILLA DOLORES</t>
  </si>
  <si>
    <t xml:space="preserve">LÍNEA 132 KV TILISARAO - SANTA ROSA  </t>
  </si>
  <si>
    <t>SANTA ROSA</t>
  </si>
  <si>
    <t>SAN LUIS CENTRO Y NORTE 132 KV</t>
  </si>
  <si>
    <t>LUJAN 132 KV</t>
  </si>
  <si>
    <t>TILISARAO</t>
  </si>
  <si>
    <t>LÍNEA 132KV TILISARAO - LA TOMA</t>
  </si>
  <si>
    <t>VILLA DOLORES 132 KV</t>
  </si>
  <si>
    <t>LÍNEA 132KV SAN LUIS - LA TOMA</t>
  </si>
  <si>
    <t>LA TOMA</t>
  </si>
  <si>
    <t>VILLA DOLORES</t>
  </si>
  <si>
    <t>EXPORTACIÓN CENTRO</t>
  </si>
  <si>
    <t>PARQUE INDUSTRIAL SAN LUIS</t>
  </si>
  <si>
    <t>PI SAN LUIS - SAN LUIS CENTRO 132 KV</t>
  </si>
  <si>
    <t>LA CANDELARIA</t>
  </si>
  <si>
    <t>LA CANDELARIA 132 KV</t>
  </si>
  <si>
    <t>LÍNEA LUJÁN - LA CANDELARIA 132KV</t>
  </si>
  <si>
    <t>SAN JOSE DE LA DORMIDA</t>
  </si>
  <si>
    <t>TOTORAL 66 kV</t>
  </si>
  <si>
    <t>V.MARÍA DE RÍO SECO 66 KV</t>
  </si>
  <si>
    <t>EXPORTACION 
CENTRO-CUYO-NOA</t>
  </si>
  <si>
    <t>NUEVA TOTORAL 66KV</t>
  </si>
  <si>
    <t>LINEA 66KV CHUÑA - CRUZ DEL EJE</t>
  </si>
  <si>
    <t>GRAL. DEHEZA</t>
  </si>
  <si>
    <t>ARROYO CABRAL 132 kV</t>
  </si>
  <si>
    <t>ARROYO CABRAL 500KV</t>
  </si>
  <si>
    <t>JAMES CRAIK</t>
  </si>
  <si>
    <t>ARROYO CABRAL 132 KV</t>
  </si>
  <si>
    <t>ARROYO CABRAL 500 KV</t>
  </si>
  <si>
    <t>REOLÍN (BARRA A)</t>
  </si>
  <si>
    <t>ALMAFUERTE 132KV</t>
  </si>
  <si>
    <t>ALMAFUERTE 500 KV</t>
  </si>
  <si>
    <t>13 DE JULIO (T1)</t>
  </si>
  <si>
    <t>13 DE JULIO (T2)</t>
  </si>
  <si>
    <t>LINEA 66KV JARDIN - BOWER</t>
  </si>
  <si>
    <t>LINEA 132KV JARDIN - MOLINOS</t>
  </si>
  <si>
    <t>BARRIO JARDIN 132KV</t>
  </si>
  <si>
    <t>LÍNEA 132KV MOLINOS - REOLÍN  1</t>
  </si>
  <si>
    <t>LÍNEA 132KV MOLINOS - REOLÍN  2</t>
  </si>
  <si>
    <t>SILARSA</t>
  </si>
  <si>
    <t>P.I.P.</t>
  </si>
  <si>
    <t>LUJÁN DE CUYO 132 KV</t>
  </si>
  <si>
    <t>TUPUNGATO</t>
  </si>
  <si>
    <t>SAN MARTÍN  MZA</t>
  </si>
  <si>
    <t>100 CILC</t>
  </si>
  <si>
    <t>CRUZ DE PIEDRA</t>
  </si>
  <si>
    <t>LC35</t>
  </si>
  <si>
    <t>BAJO RÍO TUNUYAN</t>
  </si>
  <si>
    <t>LA PAZ</t>
  </si>
  <si>
    <t>CATITAS - B.R.TUNUYAN 66 KV</t>
  </si>
  <si>
    <t>C. DE PIEDRA - G.MENDOZA 132 kV</t>
  </si>
  <si>
    <t>LÍNEA LAS CATITAS - BAJO RÍO TUNUYAN</t>
  </si>
  <si>
    <t>BAJO RÍO TUNUYAN 66 KV</t>
  </si>
  <si>
    <t>JUNIN - BARRA B</t>
  </si>
  <si>
    <t>ANCHORIS</t>
  </si>
  <si>
    <t>ANCHORIS 132 KV</t>
  </si>
  <si>
    <t>CAPIZ</t>
  </si>
  <si>
    <t>LÍNEA 132 KV CAPIZ - ANCHORIS</t>
  </si>
  <si>
    <t>ANCHORIS 66KV</t>
  </si>
  <si>
    <t>ZAPATA BARRA B (CONECTADA A ET ANCHORIS)</t>
  </si>
  <si>
    <t>GRAN MENDOZA + RÍO DIAMANTE (220 KV)</t>
  </si>
  <si>
    <t>ZAPATA BARRA A (CONECTADA A ET CÁPIZ)</t>
  </si>
  <si>
    <t>ZAPATA 66 KV</t>
  </si>
  <si>
    <t>CÁPIZ</t>
  </si>
  <si>
    <t>LAVALLE</t>
  </si>
  <si>
    <t>LÍNEA 66 KV CRUZ DE PIEDRA - BARRIALES</t>
  </si>
  <si>
    <t>CH SAN MARTIN 66KV</t>
  </si>
  <si>
    <t>CARBOMETAL 66 KV</t>
  </si>
  <si>
    <t>CARBOMETAL</t>
  </si>
  <si>
    <t>LÍNEA 220 KV AGUA DEL TORO - CRUZ DE PIEDRA</t>
  </si>
  <si>
    <t>LÍNEA 220 KV SAN JUAN - CRUZ DE PIEDRA</t>
  </si>
  <si>
    <t>LIBERTADOR SAN MARTÍN</t>
  </si>
  <si>
    <t>GRAN MENDOZA - LIBERTADOR 132 KV</t>
  </si>
  <si>
    <t>LÍNEA 132KV LIBERTADOR SAN MARTÍN - MIGUEZ</t>
  </si>
  <si>
    <t>MIGUEZ</t>
  </si>
  <si>
    <t>GRAN MENDOZA 132 KV</t>
  </si>
  <si>
    <t>CARTELLONE</t>
  </si>
  <si>
    <t>MONTECASEROS 66 KV</t>
  </si>
  <si>
    <t>MONTECASEROS 132KV</t>
  </si>
  <si>
    <t>JUNIN - BARRA A</t>
  </si>
  <si>
    <t>MONTECASEROS</t>
  </si>
  <si>
    <t>GRAN MENDOZA 220 KV</t>
  </si>
  <si>
    <t>EL SOSNEADO</t>
  </si>
  <si>
    <t>LÍNEA 132KV EL SOSNEADO - P.ROJAS</t>
  </si>
  <si>
    <t>LÍNEA 132KV P.ROJAS - MALARGÜE</t>
  </si>
  <si>
    <t>NIHUIL I - EL SOSNEADO</t>
  </si>
  <si>
    <t>LÍNEA 132 KV NIHUIL 1 - EL SOSNEADO</t>
  </si>
  <si>
    <t>MALARGÜE</t>
  </si>
  <si>
    <t>LÍNEA 132 KV NIHUIL 4 -SAN RAFAEL</t>
  </si>
  <si>
    <t>LÍNEA 132 KV NIHUIL III - GENERAL ALVEAR</t>
  </si>
  <si>
    <t>LÍNEA 132 KV  CÁPIZ - PEDRO VARGAS</t>
  </si>
  <si>
    <t>NIHUIL 2 132 kV</t>
  </si>
  <si>
    <t>PEDRO VARGAS</t>
  </si>
  <si>
    <t>PEDRO VARGAS 132KV</t>
  </si>
  <si>
    <t>CH 25 DE MAYO 13.2 KV</t>
  </si>
  <si>
    <t>LÍNEA PEDRO VARGAS - NIHUIL I</t>
  </si>
  <si>
    <t>NIHUIL I</t>
  </si>
  <si>
    <t>RÍO DIAMANTE 220 KV</t>
  </si>
  <si>
    <t>NIHUIL II</t>
  </si>
  <si>
    <t>NIHUIL III</t>
  </si>
  <si>
    <t>NIHUIL IV</t>
  </si>
  <si>
    <t>GENERAL ALVEAR</t>
  </si>
  <si>
    <t>AGUA DEL TORO</t>
  </si>
  <si>
    <t>LOS REYUNOS</t>
  </si>
  <si>
    <t>LÍNEA 220 KV AGUA DEL TORO - LOS REYUNOS</t>
  </si>
  <si>
    <t>LÍNEA 220 KV  AGUA DEL TORO - NIHUIL II</t>
  </si>
  <si>
    <t>LÍNEA 220 KV LOS REYUNOS - GRAN MENDOZA</t>
  </si>
  <si>
    <t>EXPORTACIÓN CUYO</t>
  </si>
  <si>
    <t>RÍO DIAMANTE 500 KV</t>
  </si>
  <si>
    <t>GRAN MENDOZA 500 KV</t>
  </si>
  <si>
    <t>HUACO</t>
  </si>
  <si>
    <t>LÍNEA 132KV JÁCHAL - HUACO</t>
  </si>
  <si>
    <t>JÁCHAL 132 KV</t>
  </si>
  <si>
    <t>JÁCHAL</t>
  </si>
  <si>
    <t>LÍNEA 132 KV JÁCHAL - ALBARDON</t>
  </si>
  <si>
    <t>JÁCHAL - ALBARDON 132KV</t>
  </si>
  <si>
    <t>GUAÑIZUIL</t>
  </si>
  <si>
    <t>CALINGASTA</t>
  </si>
  <si>
    <t>CALINGASTA NUEVA</t>
  </si>
  <si>
    <t>RODEO 132 KV</t>
  </si>
  <si>
    <t>RODEO 500 KV</t>
  </si>
  <si>
    <t>POCITO</t>
  </si>
  <si>
    <t>LA BEBIDA 132 KV</t>
  </si>
  <si>
    <t>ALBARDÓN</t>
  </si>
  <si>
    <t>33/13.2</t>
  </si>
  <si>
    <t>NUEVA SAN JUAN 132 KV</t>
  </si>
  <si>
    <t>EXPORTACIÓN SAN JUAN</t>
  </si>
  <si>
    <t>SOLAR ULLUM</t>
  </si>
  <si>
    <t>BOERO</t>
  </si>
  <si>
    <t>CHIMBERA</t>
  </si>
  <si>
    <t>CAUCETE - 25 DE MAYO 33 KV</t>
  </si>
  <si>
    <t>CAUCETE 132 KV</t>
  </si>
  <si>
    <t>CAUCETE</t>
  </si>
  <si>
    <t>VILLA KRAUSE</t>
  </si>
  <si>
    <t>RAWSON/POCITO</t>
  </si>
  <si>
    <t>RAWSON/POCITO 132 KV</t>
  </si>
  <si>
    <t>LÍNEA 132 KV CAÑADA HONDA - CRUZ DE PIEDRA</t>
  </si>
  <si>
    <t>LÍNEA 132 KV CAÑADA HONDA - SAN JUAN</t>
  </si>
  <si>
    <t>CAÑADA HONDA</t>
  </si>
  <si>
    <t>CAÑADA HONDA 132 kV</t>
  </si>
  <si>
    <t>NUEVA SAN JUAN 500 KV</t>
  </si>
  <si>
    <t>RUFINO</t>
  </si>
  <si>
    <t>VENADO TUERTO</t>
  </si>
  <si>
    <t>CAÑADA DE GOMEZ 132 kV</t>
  </si>
  <si>
    <t>CAÑADA DE GOMEZ</t>
  </si>
  <si>
    <t>SUNCHALES</t>
  </si>
  <si>
    <t>VILLA OCAMPO</t>
  </si>
  <si>
    <t>RECONQUISTA</t>
  </si>
  <si>
    <t xml:space="preserve">AVELLANEDA </t>
  </si>
  <si>
    <t>AVELLANEDA 33kV</t>
  </si>
  <si>
    <t>SAN LORENZO</t>
  </si>
  <si>
    <t>LÍNEA 132 KV VICTORIA - GUALEGUAY</t>
  </si>
  <si>
    <t>PUERTO MINERAL</t>
  </si>
  <si>
    <t>LA ESCONDIDA</t>
  </si>
  <si>
    <t>QUITILIPI</t>
  </si>
  <si>
    <t>QUITILIPI 132kV</t>
  </si>
  <si>
    <t>CORRIENTES ESTE</t>
  </si>
  <si>
    <t>MERCEDES</t>
  </si>
  <si>
    <t>LÍNEA 132 KV RINCÓN - VIRASORO</t>
  </si>
  <si>
    <t>SANTO TOMÉ (CORRIENTES)</t>
  </si>
  <si>
    <t>LÍNEA 132 KV  PASO DE LOS LIBRES - MONTECACEROS</t>
  </si>
  <si>
    <t>WANDA</t>
  </si>
  <si>
    <t>LAS LOMITAS</t>
  </si>
  <si>
    <t>LUJÁN I</t>
  </si>
  <si>
    <t>PANTANOSA</t>
  </si>
  <si>
    <t>PANTANOSA 132KV</t>
  </si>
  <si>
    <t>ZAPPALORTO 132 kV</t>
  </si>
  <si>
    <t>TOLOSA</t>
  </si>
  <si>
    <t>LA PLATA 132 kV</t>
  </si>
  <si>
    <t>DIQUE</t>
  </si>
  <si>
    <t>VILLA DOMINICO</t>
  </si>
  <si>
    <t>BOSQUES 132 kV</t>
  </si>
  <si>
    <t>BS AS</t>
  </si>
  <si>
    <t>LÍNEA 132KV MAGDALENA - VERÓNICA</t>
  </si>
  <si>
    <t>MAGDALENA - VERÓNICA 132KV</t>
  </si>
  <si>
    <t>VERÓNICA</t>
  </si>
  <si>
    <t>PERGAMINO</t>
  </si>
  <si>
    <t>PERGAMINO 132 KV</t>
  </si>
  <si>
    <t>ROQUE PÉREZ</t>
  </si>
  <si>
    <t>ROJAS</t>
  </si>
  <si>
    <t>CHIVILCOY</t>
  </si>
  <si>
    <t>GENERAL VILLEGAS</t>
  </si>
  <si>
    <t>PDI 4290 : NUEVA ET SOBRE LÍNEA 220 KV EL BRACHO – ALUMBRERA
Todo proyecto a presentar que implique el uso de la capacidad disponible del “PDI 4290 : NUEVA ET SOBRE LÍNEA 220 KV EL BRACHO – ALUMBRERA”, deberá contar necesariamente con el acuerdo explícito y formal del propietario de la línea de 220kV, dado que dicha línea se encuentra operando bajo los términos de uso propio establecidos en el artículo 31 de la Ley N° 24065. Las ofertas presentadas que utilicen el citado PDI y que no cumplan con este requerimiento serán desestimadas.</t>
  </si>
  <si>
    <t>LÍNEA 132 KV CARMEN DE PATAGONES - VILLALONGA</t>
  </si>
  <si>
    <t>LÍNEA 132 KV PATQUÍA - PIQUETE 63</t>
  </si>
  <si>
    <t>TINOGASTA - BELÉN 132 KV</t>
  </si>
  <si>
    <t>RODEO 500 KV (#)</t>
  </si>
  <si>
    <t>SOLAR ULLUM (#)</t>
  </si>
  <si>
    <t>DT Solar Ullum - Albardon/Chimbas 132 kV</t>
  </si>
  <si>
    <t>BAS</t>
  </si>
  <si>
    <t>ET Ramallo 220/132kV T2</t>
  </si>
  <si>
    <t>PARQUES EÓLICOS DEL FIN DEL MUNDO S.A.</t>
  </si>
  <si>
    <t>LÍNEA 132 KV DIADEMA - PAMPA DE CASTILLO</t>
  </si>
  <si>
    <t>MANAEO</t>
  </si>
  <si>
    <t>MANANTIALES BEHR (YPF)</t>
  </si>
  <si>
    <t>CALOFV</t>
  </si>
  <si>
    <t>2° Trim. 2018</t>
  </si>
  <si>
    <t>P.S. PARQUE DE LOS LLANOS</t>
  </si>
  <si>
    <t>EMPRESA FEDERAL DE ENERGIA S.A. (EFESA)</t>
  </si>
  <si>
    <t>P.S. EL PUESTO</t>
  </si>
  <si>
    <t>P.S. CURA BROCHERO S.A.U.</t>
  </si>
  <si>
    <t>P.S. VILLA DE MARIA DE RIO SECO</t>
  </si>
  <si>
    <t>P.S. VILLA MARÍA DEL RÍO SECO S.A.</t>
  </si>
  <si>
    <t>P.S. CASPOSO</t>
  </si>
  <si>
    <t>AUSTRAL GOLD ARGENTINA SA</t>
  </si>
  <si>
    <t>P.S. ANCHIPURAC</t>
  </si>
  <si>
    <t>ENERGÍA PROVINCIAL S.E.</t>
  </si>
  <si>
    <t>P.S. ULLUM SOLARGEN 2</t>
  </si>
  <si>
    <t>SOLARGEN ULLUM S.A.</t>
  </si>
  <si>
    <t>P.E. VIENTOS NEUQUINOS I</t>
  </si>
  <si>
    <t>P.E. LOS TEROS</t>
  </si>
  <si>
    <t>P.E. WAYRA I</t>
  </si>
  <si>
    <t>AUTOTROL RENOVABLES S.A.</t>
  </si>
  <si>
    <t>P.E. SANTA TERESITA</t>
  </si>
  <si>
    <t>VIENTOS PUNTA ALTA S.A.</t>
  </si>
  <si>
    <t>P.E. SANTA TERESITA - A</t>
  </si>
  <si>
    <t>PIGUE</t>
  </si>
  <si>
    <t>CNEL SUAREZ</t>
  </si>
  <si>
    <t>LÍNEA 132kV CHAÑARES - LA CASTELLANA</t>
  </si>
  <si>
    <t>LÍNEA 132KV NECOCHEA - TANDIL</t>
  </si>
  <si>
    <t>LÍNEA 132 KV ESCALANTE - PAMPA DEL CASTILLO</t>
  </si>
  <si>
    <t>ESCALANTE</t>
  </si>
  <si>
    <t>LÍNEA 132 KV DIADEMA - ESCALANTE</t>
  </si>
  <si>
    <t>SAN LUIS - VILLA MERCEDES</t>
  </si>
  <si>
    <t>LA CUMBRE SL</t>
  </si>
  <si>
    <t>LÍNEA 132KV SAN LUIS - LA CUMBRE</t>
  </si>
  <si>
    <t>LÍNEA 132KV LA CUMBRE - VILLA MERCEDES SUR</t>
  </si>
  <si>
    <t>VILLA MERCEDES - RIO IV</t>
  </si>
  <si>
    <t>LÍNEA 132 KV VILLA MERCEDES - ACHIRAS</t>
  </si>
  <si>
    <t>ACHIRAS</t>
  </si>
  <si>
    <t>LÍNEA 132KV ACHIRAS - MARANZANA II</t>
  </si>
  <si>
    <t>Agente Generador</t>
  </si>
  <si>
    <t>Agente Demandante</t>
  </si>
  <si>
    <t>Tipo de Contrato</t>
  </si>
  <si>
    <t>PERAWS3G</t>
  </si>
  <si>
    <t>P.EOLICO RAWSON III - GENNEIA</t>
  </si>
  <si>
    <t>PEMBEHRG</t>
  </si>
  <si>
    <t>P.EOLICO MANANTIALES BEHR</t>
  </si>
  <si>
    <t>YPFTBEIN</t>
  </si>
  <si>
    <t>YPF Tecnologia S.A.</t>
  </si>
  <si>
    <t>EOL-45</t>
  </si>
  <si>
    <t>EOL-29</t>
  </si>
  <si>
    <t>EOL-48</t>
  </si>
  <si>
    <t>EOL-19</t>
  </si>
  <si>
    <t>EOL-09</t>
  </si>
  <si>
    <t>EOL-20</t>
  </si>
  <si>
    <t>EOL-27</t>
  </si>
  <si>
    <t>EOL-37</t>
  </si>
  <si>
    <t>EOL-47</t>
  </si>
  <si>
    <t>EOL-32</t>
  </si>
  <si>
    <t>SFV-21</t>
  </si>
  <si>
    <t>SFV-20</t>
  </si>
  <si>
    <t>SFV-18</t>
  </si>
  <si>
    <t>SFV-12</t>
  </si>
  <si>
    <t>SFV-15</t>
  </si>
  <si>
    <t>SFV-34</t>
  </si>
  <si>
    <t>SFV-05</t>
  </si>
  <si>
    <t>SFV-31</t>
  </si>
  <si>
    <t>BAJA</t>
  </si>
  <si>
    <t>SFV-41</t>
  </si>
  <si>
    <t>SFV-46</t>
  </si>
  <si>
    <t>SFV-02</t>
  </si>
  <si>
    <t>SFV-36</t>
  </si>
  <si>
    <t>SFV-01</t>
  </si>
  <si>
    <t>SFV-49</t>
  </si>
  <si>
    <t>SFV-45</t>
  </si>
  <si>
    <t>SFV-06</t>
  </si>
  <si>
    <t>SFV-04</t>
  </si>
  <si>
    <t>SFV-57</t>
  </si>
  <si>
    <t>SFV-32</t>
  </si>
  <si>
    <t>SFV-37</t>
  </si>
  <si>
    <t>C.T. Eco Energía Biomasa</t>
  </si>
  <si>
    <t>EOL-202-05</t>
  </si>
  <si>
    <t>EOL-202-06</t>
  </si>
  <si>
    <t>EOL-202-07</t>
  </si>
  <si>
    <t>C.T. TIGONBÚ ENERGÍA S.A. (ex C.T. EL ALEGRE BIO)</t>
  </si>
  <si>
    <t>GASTON ALBERTO GONZALEZ</t>
  </si>
  <si>
    <t>C.T. TIGONBÚ ENERGÍA S.A. (ex C.T. DON ROBERTO BIO)</t>
  </si>
  <si>
    <t>C.T. GIGENA I</t>
  </si>
  <si>
    <t>VERANO CAPITAL</t>
  </si>
  <si>
    <t>LCASEO</t>
  </si>
  <si>
    <t>ACHIEO</t>
  </si>
  <si>
    <t>CP Achiras S.A.U.</t>
  </si>
  <si>
    <t>CUMBFV</t>
  </si>
  <si>
    <t>Pque. Solar FV La Cumbre</t>
  </si>
  <si>
    <t>LLOMFV</t>
  </si>
  <si>
    <t>Parque Solar Las Lomitas ( AGNISOLAR)</t>
  </si>
  <si>
    <t>BRC2</t>
  </si>
  <si>
    <t>C.T. BIOELECTRICA RIO CUARTO 2</t>
  </si>
  <si>
    <t>BRC2DI01</t>
  </si>
  <si>
    <t>TICI</t>
  </si>
  <si>
    <t>TICITV01</t>
  </si>
  <si>
    <t>NONOFV</t>
  </si>
  <si>
    <t>Parque Solar  Nonogasta</t>
  </si>
  <si>
    <t>PMA1EO</t>
  </si>
  <si>
    <t>Puerto Madryn I</t>
  </si>
  <si>
    <t>CHEPFV</t>
  </si>
  <si>
    <t>Parque Solar Chepes</t>
  </si>
  <si>
    <t>GARAEO</t>
  </si>
  <si>
    <t>TEC.</t>
  </si>
  <si>
    <t>P.E. DE LA BAHÍA</t>
  </si>
  <si>
    <t>P.E. La Castellana II</t>
  </si>
  <si>
    <t>P.E. PAMPA ENERGÍA</t>
  </si>
  <si>
    <t>P.E. MANANTIALES BEHR</t>
  </si>
  <si>
    <t>P.E. RAWSON III</t>
  </si>
  <si>
    <t>P.S. NONOGASTA V</t>
  </si>
  <si>
    <t>P.S. Saujil III</t>
  </si>
  <si>
    <t>P.S. CAFAYATE SOLAR</t>
  </si>
  <si>
    <t>P.E. POMONA II</t>
  </si>
  <si>
    <t>RÍO NEGRO</t>
  </si>
  <si>
    <t>P.E. LOS TEROS - ALT</t>
  </si>
  <si>
    <t>P.E. DE LA BAHÍA - A</t>
  </si>
  <si>
    <t>P.E. VILLALONGA II</t>
  </si>
  <si>
    <t>P.E. LA GENOVEVA II</t>
  </si>
  <si>
    <t>P.E. ENERGETICA I - FASE II</t>
  </si>
  <si>
    <t>ENERGETICA ARGENTINA S.A.</t>
  </si>
  <si>
    <t>DE LA COSTA</t>
  </si>
  <si>
    <t>P.E. DEL BICENTENARIO II</t>
  </si>
  <si>
    <t>P.E. ALUAR I</t>
  </si>
  <si>
    <t>P.S. NONOGASTA VI</t>
  </si>
  <si>
    <t>P.S. SAN CARLOS</t>
  </si>
  <si>
    <t>P.S. SOLAR DE LOS ANDES</t>
  </si>
  <si>
    <t>P.S. TAMBERÍAS</t>
  </si>
  <si>
    <t>P.S. LOS DIAGUITAS</t>
  </si>
  <si>
    <t>NEUQUÉN</t>
  </si>
  <si>
    <t>3° Trim. 2018</t>
  </si>
  <si>
    <t>P.S. Chepes</t>
  </si>
  <si>
    <t>Ledlar SAPEM</t>
  </si>
  <si>
    <t>P.S. Los Diaguitas II</t>
  </si>
  <si>
    <t>P.S. Los Zorros</t>
  </si>
  <si>
    <t>P.S. La Cumbre II</t>
  </si>
  <si>
    <t>Diaser Energía S.A.S.</t>
  </si>
  <si>
    <t>P.S. Patquía</t>
  </si>
  <si>
    <t>P.S. La Rioja Norte</t>
  </si>
  <si>
    <t>P.S. Sol de Bermejo</t>
  </si>
  <si>
    <t>Solar 1 S.A.</t>
  </si>
  <si>
    <t>P.E. Los Teros II</t>
  </si>
  <si>
    <t>LA BANDERITA</t>
  </si>
  <si>
    <t>LÍNEA 132KV LA BANDERITA - PUELCHES</t>
  </si>
  <si>
    <t>LÍNEA 132KV OLAVARRÍA - HENDERSON</t>
  </si>
  <si>
    <t>ET GARAYALDE</t>
  </si>
  <si>
    <t>LÍNEA 132KV STGO CENTRO - FERNANDEZ - SUNCHO CORRAL</t>
  </si>
  <si>
    <t>J. V. GONZALEZ (BARRA 1)</t>
  </si>
  <si>
    <t>J. V. GONZALEZ (BARRA 2)</t>
  </si>
  <si>
    <t>LÍNEA 132 KV PI SAN LUIS - LUJÁN 2</t>
  </si>
  <si>
    <t>LÍNEA 132 KV PI SAN LUIS - LUJÁN 3</t>
  </si>
  <si>
    <t>ROTONDA (ALIMENTADORES 13,2 kV N° 26246 Y N° 26247)</t>
  </si>
  <si>
    <t>ROTONDA (ALIMENTADORES 13,2 kV N° 26236  Y N° 26237)</t>
  </si>
  <si>
    <t>LÍNEA 132 KV AMEGHINO - GARAYALDE</t>
  </si>
  <si>
    <t>FRIOVMDN</t>
  </si>
  <si>
    <t>MUMASC3N</t>
  </si>
  <si>
    <t>PAPEC3ON</t>
  </si>
  <si>
    <t>MOLIAL1N</t>
  </si>
  <si>
    <t>DIREMUON</t>
  </si>
  <si>
    <t>GD0325OI</t>
  </si>
  <si>
    <t>GD0544OI</t>
  </si>
  <si>
    <t>GD0929OI</t>
  </si>
  <si>
    <t>GWAL09QI</t>
  </si>
  <si>
    <t>GD0006HI</t>
  </si>
  <si>
    <t>GD0040HI</t>
  </si>
  <si>
    <t>GD0063HI</t>
  </si>
  <si>
    <t>GD0022GI</t>
  </si>
  <si>
    <t>GD0012EI</t>
  </si>
  <si>
    <t>GD00633I</t>
  </si>
  <si>
    <t>GWOL153I</t>
  </si>
  <si>
    <t>GD1150XI</t>
  </si>
  <si>
    <t>GD0130CI</t>
  </si>
  <si>
    <t>GD0154CI</t>
  </si>
  <si>
    <t>GD0120SI</t>
  </si>
  <si>
    <t>GD0101NI</t>
  </si>
  <si>
    <t>GD0112NI</t>
  </si>
  <si>
    <t>GD0023QI</t>
  </si>
  <si>
    <t>GD6185OI</t>
  </si>
  <si>
    <t>GD1169CI</t>
  </si>
  <si>
    <t>GD1200CI</t>
  </si>
  <si>
    <t>GD0080HI</t>
  </si>
  <si>
    <t>GD6930OI</t>
  </si>
  <si>
    <t>GD1474CI</t>
  </si>
  <si>
    <t>GD4015TI</t>
  </si>
  <si>
    <t>ZELLSFSN</t>
  </si>
  <si>
    <t>ARGESAJN</t>
  </si>
  <si>
    <t>GD0078QI</t>
  </si>
  <si>
    <t>GD0077QI</t>
  </si>
  <si>
    <t>GD0168DI</t>
  </si>
  <si>
    <t>GD1836CI</t>
  </si>
  <si>
    <t>HOTERMON</t>
  </si>
  <si>
    <t>GD0723SI</t>
  </si>
  <si>
    <t>GD1888CI</t>
  </si>
  <si>
    <t>GD9095OI</t>
  </si>
  <si>
    <t>GD10701I</t>
  </si>
  <si>
    <t>GD0743SI</t>
  </si>
  <si>
    <t>GD0087AI</t>
  </si>
  <si>
    <t>GD1904CI</t>
  </si>
  <si>
    <t>GD9683OI</t>
  </si>
  <si>
    <t>GD0751SI</t>
  </si>
  <si>
    <t>GD7162XI</t>
  </si>
  <si>
    <t>GD0159II</t>
  </si>
  <si>
    <t>PRPTPFRZ</t>
  </si>
  <si>
    <t>GD0774SI</t>
  </si>
  <si>
    <t>GD0507NI</t>
  </si>
  <si>
    <t>COTOMEMN</t>
  </si>
  <si>
    <t>GD1970CI</t>
  </si>
  <si>
    <t>GD7334OI</t>
  </si>
  <si>
    <t>GD0165II</t>
  </si>
  <si>
    <t>GD1978CI</t>
  </si>
  <si>
    <t>GD01893I</t>
  </si>
  <si>
    <t>CAPEPAUZ</t>
  </si>
  <si>
    <t>REFIBB2Y</t>
  </si>
  <si>
    <t>LABRAM1N</t>
  </si>
  <si>
    <t>RESICOEN</t>
  </si>
  <si>
    <t>GD10911I</t>
  </si>
  <si>
    <t>PETRCORY</t>
  </si>
  <si>
    <t>ALIMMPON</t>
  </si>
  <si>
    <t>WADELP1N</t>
  </si>
  <si>
    <t>WADEP2CY</t>
  </si>
  <si>
    <t>WADEMA1N</t>
  </si>
  <si>
    <t>WADEP1CY</t>
  </si>
  <si>
    <t>GD0088QI</t>
  </si>
  <si>
    <t>YPF-SLSY</t>
  </si>
  <si>
    <t>GWAZ143I</t>
  </si>
  <si>
    <t>FRIO IND.ARG. V.MERCEDES</t>
  </si>
  <si>
    <t>M.MARINO- SAN CLEMENTE</t>
  </si>
  <si>
    <t>PAPELERA LA MILAGROSA S.R.L.</t>
  </si>
  <si>
    <t>MOLINO ALBERTI</t>
  </si>
  <si>
    <t>DIRECTV ARGENTINA S.A.</t>
  </si>
  <si>
    <t>DR LAZAR Y CIA-Velez Sarfield</t>
  </si>
  <si>
    <t>AMANCAY S A I C A F I</t>
  </si>
  <si>
    <t>ALICORP ARGENTINA S.C.A.</t>
  </si>
  <si>
    <t>TELEFONICA</t>
  </si>
  <si>
    <t>INDUNOR SACIFIF</t>
  </si>
  <si>
    <t>VIEGA S A</t>
  </si>
  <si>
    <t>FRIGORIFICO ALBERDI S.A.</t>
  </si>
  <si>
    <t>HAVANNA SA</t>
  </si>
  <si>
    <t>MINIST. DE GOB. DE LA PCIA.</t>
  </si>
  <si>
    <t>INOVATECH ARGENTINA S.A.</t>
  </si>
  <si>
    <t>AGRO PATAGONICO S.A.</t>
  </si>
  <si>
    <t>U.O.C.R.A.-CLINICA FRANCHIN</t>
  </si>
  <si>
    <t>QUEIROZ S.A.</t>
  </si>
  <si>
    <t>Forestal Eldorado SRL</t>
  </si>
  <si>
    <t>MOÑO AZUL - Frigorífico</t>
  </si>
  <si>
    <t>SERVICIO PENITENCIARIO BONAERE</t>
  </si>
  <si>
    <t>SYNTEX S.A.I.C.</t>
  </si>
  <si>
    <t>TELECENTRO S.A.</t>
  </si>
  <si>
    <t>ALGODONERA PINEDO S.A.</t>
  </si>
  <si>
    <t>GLENMARK GENERICS S.A.</t>
  </si>
  <si>
    <t>GEN ROD S.A.</t>
  </si>
  <si>
    <t>LATIN CITRUS S.A.</t>
  </si>
  <si>
    <t>ZELLTEK</t>
  </si>
  <si>
    <t>ARGENCERES S.A.</t>
  </si>
  <si>
    <t>EPAS (EB2)</t>
  </si>
  <si>
    <t>EPAS (EB1)</t>
  </si>
  <si>
    <t>SANLUFILM SA</t>
  </si>
  <si>
    <t>BARBASTRO S.A.</t>
  </si>
  <si>
    <t>HOTELES Y GESRION SRL</t>
  </si>
  <si>
    <t>H F S.A.</t>
  </si>
  <si>
    <t>UNION DEL PERSONAL CIVIL DE LA</t>
  </si>
  <si>
    <t>COSECHAS ARGENTINAS S.A.</t>
  </si>
  <si>
    <t>AGRIC.FED.ARGENTINOS COOP.LTDA</t>
  </si>
  <si>
    <t>COMPAÑIA SALTEÑA DE AGUA Y SAN</t>
  </si>
  <si>
    <t>BANCO MACRO S.A.</t>
  </si>
  <si>
    <t>CENTRO DIAGNOSTICO VETERINARIO</t>
  </si>
  <si>
    <t>ASOC. DE COOP.ARG. COOP. LTDA.</t>
  </si>
  <si>
    <t>MOLINOS FLORENCIA S A</t>
  </si>
  <si>
    <t>PRESIDENT PETROLEUM S.A.</t>
  </si>
  <si>
    <t>COOP.TRAB.ALGODONERA STA FE LD</t>
  </si>
  <si>
    <t>Coop Citricola Agroindustrial</t>
  </si>
  <si>
    <t>FIDEICOMISO DE ADM TORRE CATAL</t>
  </si>
  <si>
    <t>TRIQUIM SA</t>
  </si>
  <si>
    <t>LPZ HOSTINGS</t>
  </si>
  <si>
    <t>GCBA - PARQUE OLIMPICO</t>
  </si>
  <si>
    <t>OBRAS SANIT. M.D.P.  S.E.</t>
  </si>
  <si>
    <t>CAPEX Y PETROMINERA</t>
  </si>
  <si>
    <t>LABORATORIOS RAMALLO S.A.</t>
  </si>
  <si>
    <t>RESINAS CONCORDIA SRL</t>
  </si>
  <si>
    <t>PETROLERA ACONCAGUA</t>
  </si>
  <si>
    <t>ALIMENATARIA LA POMPEYA</t>
  </si>
  <si>
    <t>WADE - LA PAMPITA</t>
  </si>
  <si>
    <t>WADE - PLANTA 2</t>
  </si>
  <si>
    <t>WADE - MOLINO AURORA</t>
  </si>
  <si>
    <t>WADE - PLANTA 1</t>
  </si>
  <si>
    <t>Empresa Neuquina de Servicios</t>
  </si>
  <si>
    <t>YPF REFINERÍA - SAN LORENZO</t>
  </si>
  <si>
    <t>AZUL NATURAL BEEF S.A.</t>
  </si>
  <si>
    <t>Tipo GU</t>
  </si>
  <si>
    <t>Fecha Desde Cont.</t>
  </si>
  <si>
    <t>RENOVABLE(MATER) DEM BASE</t>
  </si>
  <si>
    <t>RENOVABLE(MATER) DEM EXCED</t>
  </si>
  <si>
    <t>RENOVABLE EXCEDENTE</t>
  </si>
  <si>
    <t>RENOVABLE BASE</t>
  </si>
  <si>
    <t>PFCUMB2G</t>
  </si>
  <si>
    <t>PQUE FOTOV.LA CUMBRE 2 MATER</t>
  </si>
  <si>
    <t>DIASPBDY</t>
  </si>
  <si>
    <t>Diaser S.A. - Planta Bioetanol</t>
  </si>
  <si>
    <t>Fecha Salida CC</t>
  </si>
  <si>
    <t>Cantidad de Contratos #</t>
  </si>
  <si>
    <t>SJU2FV</t>
  </si>
  <si>
    <t>SAN JUAN I FV</t>
  </si>
  <si>
    <t>CHNOEO</t>
  </si>
  <si>
    <t>Parque eólico Chubut norte</t>
  </si>
  <si>
    <t>SAUJFV</t>
  </si>
  <si>
    <t>Parque Solar  Saujil</t>
  </si>
  <si>
    <t>ULN1FV</t>
  </si>
  <si>
    <t>P.S. Ullúm N1</t>
  </si>
  <si>
    <t>ULN2FV</t>
  </si>
  <si>
    <t>P.S. Ullúm N2</t>
  </si>
  <si>
    <t>VLONEO</t>
  </si>
  <si>
    <t>EÓLICO VILLALONGA GENNEIA</t>
  </si>
  <si>
    <t>ULL3FV</t>
  </si>
  <si>
    <t>P.S. Ullúm N3</t>
  </si>
  <si>
    <t>NON0FV</t>
  </si>
  <si>
    <t>IGLEFV</t>
  </si>
  <si>
    <t>BRC2DI02</t>
  </si>
  <si>
    <t>ALU1EO</t>
  </si>
  <si>
    <t>Parque eólico ALUAR I</t>
  </si>
  <si>
    <t>BANDEO</t>
  </si>
  <si>
    <t>La Banderita</t>
  </si>
  <si>
    <t>VLO2EO</t>
  </si>
  <si>
    <t>EÓLICO VILLALONGA II GENNEIA</t>
  </si>
  <si>
    <t>DIA2EO</t>
  </si>
  <si>
    <t>P.EOLICO DIADEMA 2</t>
  </si>
  <si>
    <t>LLANFV</t>
  </si>
  <si>
    <t>PQUE SOLAR PQUE DE LOS LLANOS</t>
  </si>
  <si>
    <t>CUM2FV</t>
  </si>
  <si>
    <t>LÍNEA 132 KV GENERAL ACHA - LA BANDERITA</t>
  </si>
  <si>
    <t>LÍNEA 132KV GUATRACHE - PUAN</t>
  </si>
  <si>
    <t>LÍNEA 132KV PUAN - PIGUE</t>
  </si>
  <si>
    <t>PROMAIZ</t>
  </si>
  <si>
    <t>GRAL DEHEZA</t>
  </si>
  <si>
    <t>LINEA 132 KV GRAL DEHEZA - PROMAIZ</t>
  </si>
  <si>
    <t>BAUCHACETA</t>
  </si>
  <si>
    <t>BAUCHACETA 132KV</t>
  </si>
  <si>
    <t>Potencia Con Prioirdad de Desp. [MW]</t>
  </si>
  <si>
    <t>Potencia Habilitada TOTAL [MW]</t>
  </si>
  <si>
    <t>Fecha de Habilitación Comercial</t>
  </si>
  <si>
    <t>PETRCARZ</t>
  </si>
  <si>
    <t>PETROLEOS SUDAM. PS EL MEDANIT</t>
  </si>
  <si>
    <t>PEALUARG</t>
  </si>
  <si>
    <t>P.EOLICO ALUAR I MATER</t>
  </si>
  <si>
    <t>PEBICE2G</t>
  </si>
  <si>
    <t>P.EOLICO BICENTENARIO 2</t>
  </si>
  <si>
    <t>PEPAMPAG</t>
  </si>
  <si>
    <t>P.EOLICO PAMPA ENERGIA</t>
  </si>
  <si>
    <t>PSPLLANG</t>
  </si>
  <si>
    <t>CELUSP1N</t>
  </si>
  <si>
    <t>Celulosa San Pedro S.A.</t>
  </si>
  <si>
    <t>COOMP23N</t>
  </si>
  <si>
    <t>COOMARPES Planta 2</t>
  </si>
  <si>
    <t>PQUE FOTOV. CORDILLERA SOLAR</t>
  </si>
  <si>
    <t>BICEEO</t>
  </si>
  <si>
    <t>PARQUE EOLICO BICENTENARIO S.A.</t>
  </si>
  <si>
    <t>TINOFV</t>
  </si>
  <si>
    <t>Parque Solar Tinogasta I</t>
  </si>
  <si>
    <t>TIN2FV</t>
  </si>
  <si>
    <t>Parque Solar Tinogasta II</t>
  </si>
  <si>
    <t>BIC2EO</t>
  </si>
  <si>
    <t>PAMEEO</t>
  </si>
  <si>
    <t>ENRS</t>
  </si>
  <si>
    <t>BIOGAS RS CT ENSENADA SECCO</t>
  </si>
  <si>
    <t>ENRSDI01</t>
  </si>
  <si>
    <t>AVEL</t>
  </si>
  <si>
    <t>BIOGAS CT AVELLANEDA SECCO</t>
  </si>
  <si>
    <t>AVELDI01</t>
  </si>
  <si>
    <t>BAHIEO</t>
  </si>
  <si>
    <t>Parques Eólicos del Fin del Mundo SA</t>
  </si>
  <si>
    <t>POM1EO</t>
  </si>
  <si>
    <t>Parque Eólico POMONA I</t>
  </si>
  <si>
    <t>ULL4FV</t>
  </si>
  <si>
    <t>P.S. Ullúm 4</t>
  </si>
  <si>
    <t>LÍNEA 132 KV CHOELE CHOEL - POMONA</t>
  </si>
  <si>
    <t>LÍNEA 132KV POMONA - F.L.BELTRÁN</t>
  </si>
  <si>
    <t>NONOGASTA (AUTOTRAFO 1)</t>
  </si>
  <si>
    <t>NONOGASTA AUTOTRAFO 1</t>
  </si>
  <si>
    <t>NONOGASTA  (AUTOTRAFO 1)</t>
  </si>
  <si>
    <t>NONOGASTA (AUTOTRAFO 2)</t>
  </si>
  <si>
    <t>NONOGASTA AUTOTRAFO 2</t>
  </si>
  <si>
    <t>SALTO GRANDE</t>
  </si>
  <si>
    <t>CONCORDIA</t>
  </si>
  <si>
    <t>CONCORDIA 132KV</t>
  </si>
  <si>
    <t>MASISA</t>
  </si>
  <si>
    <t>RIO URUGUAY</t>
  </si>
  <si>
    <t>P.E. LOS OLIVOS - (Ex ACHIRAS II 4to T2017)</t>
  </si>
  <si>
    <t>CP LOS OLIVOS S.A.U.</t>
  </si>
  <si>
    <t>P.E. MANQUE - (Ex ACHIRAS II 1er T2018)</t>
  </si>
  <si>
    <t>CP MANQUE S.A.U.</t>
  </si>
  <si>
    <t>RENOQQ3Y</t>
  </si>
  <si>
    <t>RENOVA SA PLANTA QUEQUEN</t>
  </si>
  <si>
    <t>TCLOP2OY</t>
  </si>
  <si>
    <t>TRANSCLOR EX CLOROX</t>
  </si>
  <si>
    <t>COTOLYSN</t>
  </si>
  <si>
    <t>YPFTREUA</t>
  </si>
  <si>
    <t>YPF EL TREBOL CT MANANT. BEHR</t>
  </si>
  <si>
    <t>BOLSP2CN</t>
  </si>
  <si>
    <t>BOLSAPEL PLANTA 2</t>
  </si>
  <si>
    <t>BOGSFVCN</t>
  </si>
  <si>
    <t>BOGS S.A.</t>
  </si>
  <si>
    <t>PECAST2G</t>
  </si>
  <si>
    <t>P.EOLICO LA CASTELLANA 2</t>
  </si>
  <si>
    <t xml:space="preserve">Demanda MEM </t>
  </si>
  <si>
    <t>PMA2EO</t>
  </si>
  <si>
    <t>Puerto Madryn II</t>
  </si>
  <si>
    <t>CAFAFV</t>
  </si>
  <si>
    <t>Proyecto Solar FV Cafayate</t>
  </si>
  <si>
    <t>PASIFV</t>
  </si>
  <si>
    <t>Planta Fotovoltaica PASIP</t>
  </si>
  <si>
    <t>LCA2EO</t>
  </si>
  <si>
    <t>Parque Eólico La Castellana II</t>
  </si>
  <si>
    <t>UL42FV</t>
  </si>
  <si>
    <t>P.S. Ullúm 4 ampliación Mater</t>
  </si>
  <si>
    <t>ALUAEO</t>
  </si>
  <si>
    <t>Parque eólico autogeneración ALUAR</t>
  </si>
  <si>
    <t>POM2EO</t>
  </si>
  <si>
    <t>Parque Eólico POMONA II</t>
  </si>
  <si>
    <t>PICHI MAHUIDA</t>
  </si>
  <si>
    <t>GRAL. ACHA</t>
  </si>
  <si>
    <t>LOMA NEGRA</t>
  </si>
  <si>
    <t>CEMENTOS 132kV</t>
  </si>
  <si>
    <t>CALERA AVELLANEDA</t>
  </si>
  <si>
    <t>LÍNEA 132kV LOMA NEGRA - OLAVARRIA</t>
  </si>
  <si>
    <t>PINAMAR</t>
  </si>
  <si>
    <t>MAR DE AJO</t>
  </si>
  <si>
    <t>COSTA ATLÁNTICA NORTE</t>
  </si>
  <si>
    <t>MAR DEL TUYÚ</t>
  </si>
  <si>
    <t>SAN CLEMENTE DEL TUYÚ</t>
  </si>
  <si>
    <t>MAR DEL PLATA 132kV</t>
  </si>
  <si>
    <t>LÍNEA 132 KV MARANZANA II - GRAL. LEVALLE</t>
  </si>
  <si>
    <t>LÍNEA 132 KV PI SAN LUIS - NOGOLI</t>
  </si>
  <si>
    <t>LÍNEA 132 KV NOGOLI - LUJAN</t>
  </si>
  <si>
    <t>CEMENTOS AVELLANEDA SL</t>
  </si>
  <si>
    <t>LÍNEA 132 KV CEMENTOS AVELLANEDA SL - NOGOLI</t>
  </si>
  <si>
    <t>LÍNEA 132KV CHASCOMÚS - VERÓNICA</t>
  </si>
  <si>
    <t>GENNEIAG</t>
  </si>
  <si>
    <t>GENNEIA S.A.EOLICOS</t>
  </si>
  <si>
    <t>PEGENO2G</t>
  </si>
  <si>
    <t>P.EOLICO LA GENOVEVA II MATER</t>
  </si>
  <si>
    <t>BRITISH AMER.TOBACCO - Pilar 2</t>
  </si>
  <si>
    <t>PFCHEPEG</t>
  </si>
  <si>
    <t>PARQUE SOLAR CHEPES</t>
  </si>
  <si>
    <t>BEMICH1N</t>
  </si>
  <si>
    <t>BEMIS ARGENTINA - P.CHIVILCOY</t>
  </si>
  <si>
    <t>ID Contrato</t>
  </si>
  <si>
    <t>HIDRO &lt;=50MW</t>
  </si>
  <si>
    <t xml:space="preserve"> Demanda MEM</t>
  </si>
  <si>
    <t>GNV1EO</t>
  </si>
  <si>
    <t>P.EOLICO LA GENOVEVA I REN2</t>
  </si>
  <si>
    <t>GNV2EO</t>
  </si>
  <si>
    <t>FIAMFV</t>
  </si>
  <si>
    <t>PQUE SOLAR FIAMBALA</t>
  </si>
  <si>
    <t>CSOLFV</t>
  </si>
  <si>
    <t>PQUE FOTOV.CERROS DEL SOL</t>
  </si>
  <si>
    <t>EN1MEO</t>
  </si>
  <si>
    <t>P.EOLICO LA ENERGETICA MATER</t>
  </si>
  <si>
    <t>CITR</t>
  </si>
  <si>
    <t>BIOGAS CTBG CITRUSVIL-ALCOVIL</t>
  </si>
  <si>
    <t>CITRDI01</t>
  </si>
  <si>
    <t>FARGPIOY</t>
  </si>
  <si>
    <t>COMPAÑIA DE ALIMENTOS FARGO</t>
  </si>
  <si>
    <t>PEENERGG</t>
  </si>
  <si>
    <t>SWIFT ARGENTINA-PILAR</t>
  </si>
  <si>
    <t>SWIFT ARGENTINA-ROSARIO</t>
  </si>
  <si>
    <t>FARGOION</t>
  </si>
  <si>
    <t>LOREAL ARGENTINA S.A.</t>
  </si>
  <si>
    <t>LOREBEON</t>
  </si>
  <si>
    <t>EMPRENDIMIENTOS CROWN SA</t>
  </si>
  <si>
    <t>NONFV</t>
  </si>
  <si>
    <t>LEAL</t>
  </si>
  <si>
    <t>CTBM INGENIO LEALES</t>
  </si>
  <si>
    <t>LEALTV01</t>
  </si>
  <si>
    <t>GRIOEO</t>
  </si>
  <si>
    <t>P.EOLICO GARCIA DEL RIO</t>
  </si>
  <si>
    <t>MANQEO</t>
  </si>
  <si>
    <t>P.EOLICO MANQUE MATER</t>
  </si>
  <si>
    <t>ENE1EO</t>
  </si>
  <si>
    <t>P.EOLICO LA ENERGETICA Renov2</t>
  </si>
  <si>
    <t>SJMTEO</t>
  </si>
  <si>
    <t>P.EOLICO MATACO 3 PICOS</t>
  </si>
  <si>
    <t>LÍNEA 132KV SIERRA GRANDE - PUERTO MADRYN</t>
  </si>
  <si>
    <t>AREA CONFLUENCIA</t>
  </si>
  <si>
    <t>FRIGCOCN</t>
  </si>
  <si>
    <t>FRIGORIFICO EL BIERZO S.A.</t>
  </si>
  <si>
    <t>SANALRCN</t>
  </si>
  <si>
    <t>SANT.MODELO QUILMES- A.BARANDA</t>
  </si>
  <si>
    <t>FUNDICIONES SAN JUSTO SA POmbu</t>
  </si>
  <si>
    <t>GD0061DI</t>
  </si>
  <si>
    <t>GWPE041I</t>
  </si>
  <si>
    <t>RIZOBACTER ARGENTINA S.A.</t>
  </si>
  <si>
    <t>GD0255OI</t>
  </si>
  <si>
    <t>COOP TRAB ACEITERA LA MATANZA</t>
  </si>
  <si>
    <t>GD0338OI</t>
  </si>
  <si>
    <t>CAMPO DEL TESORO SA</t>
  </si>
  <si>
    <t>CENTURYLINK ARGENTINA S A</t>
  </si>
  <si>
    <t>OMINT S.A. DE SERVICIOS</t>
  </si>
  <si>
    <t>GD4250OI</t>
  </si>
  <si>
    <t>PLASTICA BERNABO S A</t>
  </si>
  <si>
    <t>GD0029LI</t>
  </si>
  <si>
    <t>FRIGORIFICO TRENEL</t>
  </si>
  <si>
    <t>GWUZ07MI</t>
  </si>
  <si>
    <t>OESTE EMBOTELLADORA</t>
  </si>
  <si>
    <t>GD0041EI</t>
  </si>
  <si>
    <t>EPUYEN S.A.</t>
  </si>
  <si>
    <t>GD00263I</t>
  </si>
  <si>
    <t>GIORNO S.A.</t>
  </si>
  <si>
    <t>GDIC06XI</t>
  </si>
  <si>
    <t>Fernandez Hnos. S.A.</t>
  </si>
  <si>
    <t>GD0326SI</t>
  </si>
  <si>
    <t>JBS ARGENTINA SOCIEDAD ANONIMA</t>
  </si>
  <si>
    <t>PETROLEROS SUDAMERICANOS S.A.</t>
  </si>
  <si>
    <t>GD0130MI</t>
  </si>
  <si>
    <t>MUNICIPALIDAD DE LUJAN DE CUYO</t>
  </si>
  <si>
    <t>GD0113NI</t>
  </si>
  <si>
    <t>Toll Maderas SRL</t>
  </si>
  <si>
    <t>GD0053QI</t>
  </si>
  <si>
    <t>MUNICIPALIDAD DE RINCON DE LOS</t>
  </si>
  <si>
    <t>GD00993I</t>
  </si>
  <si>
    <t>AGUAS DE LA COSTA</t>
  </si>
  <si>
    <t>GD1120CI</t>
  </si>
  <si>
    <t>DIFFUCAP EURAND S.A.C.I.F.I.</t>
  </si>
  <si>
    <t>GD0472SI</t>
  </si>
  <si>
    <t>INALPA S.A.</t>
  </si>
  <si>
    <t>GD6866XI</t>
  </si>
  <si>
    <t>ELCOR SRL</t>
  </si>
  <si>
    <t>GD0505SI</t>
  </si>
  <si>
    <t>WORK S.R.L</t>
  </si>
  <si>
    <t>GD0221MI</t>
  </si>
  <si>
    <t>SAN FILI S.A.</t>
  </si>
  <si>
    <t>GD6933XI</t>
  </si>
  <si>
    <t>ALIMENTOS SANTA ROSA S.A.</t>
  </si>
  <si>
    <t>GD0092HI</t>
  </si>
  <si>
    <t>CERAMICA RUTA 16 S.R.L.</t>
  </si>
  <si>
    <t>GD6983XI</t>
  </si>
  <si>
    <t>SANATORIO ALLENDE SA</t>
  </si>
  <si>
    <t>GD1506CI</t>
  </si>
  <si>
    <t>LABORATORIO PABLO CASSARA SRL</t>
  </si>
  <si>
    <t>GD0255MI</t>
  </si>
  <si>
    <t>VIÑAS ARGENTINAS S.A.</t>
  </si>
  <si>
    <t>NEA TEX S.A.</t>
  </si>
  <si>
    <t>GD1637CI</t>
  </si>
  <si>
    <t>GD0152DI</t>
  </si>
  <si>
    <t>INDARA AGROPECUARIA S.A.</t>
  </si>
  <si>
    <t>GD1706CI</t>
  </si>
  <si>
    <t>PAMI UNIDAD ASIST. C.MILSTEIN</t>
  </si>
  <si>
    <t>GD8608OI</t>
  </si>
  <si>
    <t>DALBAN SA</t>
  </si>
  <si>
    <t>GD0166DI</t>
  </si>
  <si>
    <t>ALIMENTOS MAGROS S.A.</t>
  </si>
  <si>
    <t>GD7884OI</t>
  </si>
  <si>
    <t>DIRECTV ARGENTINA SA</t>
  </si>
  <si>
    <t>GD1055WI</t>
  </si>
  <si>
    <t>IBERA MERCANTIL S.A.</t>
  </si>
  <si>
    <t>GD0674SI</t>
  </si>
  <si>
    <t>MENARA CONSTRUCCIONES S.A.</t>
  </si>
  <si>
    <t>GD10521I</t>
  </si>
  <si>
    <t>ARGEAVE S.R.L.</t>
  </si>
  <si>
    <t>GD0073QI</t>
  </si>
  <si>
    <t>Yacimiento Lindero Atravesado</t>
  </si>
  <si>
    <t>GD0732SI</t>
  </si>
  <si>
    <t>TUTTO PORKYS S.R.L.</t>
  </si>
  <si>
    <t>GDGE01XI</t>
  </si>
  <si>
    <t>USINA LACTEA EL PUENTE S.A.</t>
  </si>
  <si>
    <t>NOURYON CHEMICALS ARGENTINA</t>
  </si>
  <si>
    <t>GD2041TI</t>
  </si>
  <si>
    <t>BIO ATAR S.A.</t>
  </si>
  <si>
    <t>ANYHEHDN</t>
  </si>
  <si>
    <t>GD5051MI</t>
  </si>
  <si>
    <t>LOS HAROLDOS S.A.</t>
  </si>
  <si>
    <t>GD1981CI</t>
  </si>
  <si>
    <t>BBVA BANCO FRANCES S.A</t>
  </si>
  <si>
    <t>REFINERIA BAHIA BLANCA</t>
  </si>
  <si>
    <t>GD0027PI</t>
  </si>
  <si>
    <t>S.P.A.P. PLANTA CLOACAL</t>
  </si>
  <si>
    <t>GD7192XI</t>
  </si>
  <si>
    <t>LAND L  S.A.</t>
  </si>
  <si>
    <t>GELPMGCN</t>
  </si>
  <si>
    <t>GEPAL S.A.</t>
  </si>
  <si>
    <t>GD9822OI</t>
  </si>
  <si>
    <t>MAROLIO SA</t>
  </si>
  <si>
    <t>GDA002OI</t>
  </si>
  <si>
    <t>GD0166II</t>
  </si>
  <si>
    <t>CONTEPLAT S.A.</t>
  </si>
  <si>
    <t>GD0808SI</t>
  </si>
  <si>
    <t>HOSPITAL PROV. J.B. ITURRASPE</t>
  </si>
  <si>
    <t>GDDM04XI</t>
  </si>
  <si>
    <t>L3N</t>
  </si>
  <si>
    <t>GWST141I</t>
  </si>
  <si>
    <t>SOCIEDAD ANONIMA MOLINOS FENIX</t>
  </si>
  <si>
    <t>ALUAREUA</t>
  </si>
  <si>
    <t>ALUAR SA AUTOGENERADOR REN.</t>
  </si>
  <si>
    <t>Autogenerador renovable</t>
  </si>
  <si>
    <t>GD7213XI</t>
  </si>
  <si>
    <t>IRSA PROPIEDADES COMERCIALES S</t>
  </si>
  <si>
    <t>AGRITUR SAN LUIS S.A.</t>
  </si>
  <si>
    <t>CARHALSY</t>
  </si>
  <si>
    <t>GREICA1N</t>
  </si>
  <si>
    <t>GD10961I</t>
  </si>
  <si>
    <t>GD0202DI</t>
  </si>
  <si>
    <t>MARFRIG ARGENTINA S.A.</t>
  </si>
  <si>
    <t>DIGICACN</t>
  </si>
  <si>
    <t>MAROBA1N</t>
  </si>
  <si>
    <t>INDUSTRIAS MARO SA</t>
  </si>
  <si>
    <t>PROCGU1N</t>
  </si>
  <si>
    <t>FARGMAXN</t>
  </si>
  <si>
    <t>COMPAÑIA DE ALIMENTOS FARGO SA</t>
  </si>
  <si>
    <t>SEDEBAEN</t>
  </si>
  <si>
    <t>SEDE AMERICA SA</t>
  </si>
  <si>
    <t>CERV3A3Y</t>
  </si>
  <si>
    <t>CLADVACY</t>
  </si>
  <si>
    <t>CLADD I.T.A.S.A</t>
  </si>
  <si>
    <t>GD0325MI</t>
  </si>
  <si>
    <t>SIMPLOT ARGENTINA S.R.L.</t>
  </si>
  <si>
    <t>GD9858OI</t>
  </si>
  <si>
    <t>MABXIENCE S.A.U.</t>
  </si>
  <si>
    <t>PKCULCMZ</t>
  </si>
  <si>
    <t>ESSEVTSN</t>
  </si>
  <si>
    <t>ALUARAIY</t>
  </si>
  <si>
    <t>ALUAR ALUMINIO ARG.S.A.I.C</t>
  </si>
  <si>
    <t>MALTPU2Y</t>
  </si>
  <si>
    <t>MALTERIA PAMPA S.A.</t>
  </si>
  <si>
    <t>ALSOALOY</t>
  </si>
  <si>
    <t>ALIMENTOS DE SOJA S.A.</t>
  </si>
  <si>
    <t>SCANTUTY</t>
  </si>
  <si>
    <t>SCANIA ARG.S.A.U.-TUCUMAN</t>
  </si>
  <si>
    <t>PAMPM1CN</t>
  </si>
  <si>
    <t>CAPECOUZ</t>
  </si>
  <si>
    <t>CAPEX S.A.-BELLAVISTA</t>
  </si>
  <si>
    <t>ARCORAJY</t>
  </si>
  <si>
    <t>ARCOR SAIC-RAWSON-SJ</t>
  </si>
  <si>
    <t>PEMANQUG</t>
  </si>
  <si>
    <t>PEOLIVOG</t>
  </si>
  <si>
    <t>P.EOLICO LOS OLIVOS MATER</t>
  </si>
  <si>
    <t>PFSOLAAG</t>
  </si>
  <si>
    <t>PQUE FOTOV.SOLAR DE LOS ANDES</t>
  </si>
  <si>
    <t>PSLATING</t>
  </si>
  <si>
    <t>PQUE SOLAR DIAGUITAS-TAMBERIAS</t>
  </si>
  <si>
    <t>FARGGRON</t>
  </si>
  <si>
    <t>SNACPE1N</t>
  </si>
  <si>
    <t>SNACK CROES - PEHUAJO</t>
  </si>
  <si>
    <t>CERVBARN</t>
  </si>
  <si>
    <t>CPR Energy Solutions S.A.U.</t>
  </si>
  <si>
    <t>PAMPA ENERGÍA S.A.</t>
  </si>
  <si>
    <t>VIENTOS LA GENOVEVA II S.A.U.</t>
  </si>
  <si>
    <t>P.E. LAS ARMAS (De La Bahía II)</t>
  </si>
  <si>
    <t>P.S. PARQUE DE LOS LLANOS - A</t>
  </si>
  <si>
    <t>VIENTOS NEUQUINOS I S.A.</t>
  </si>
  <si>
    <t>FIELDFARE ARGENTINA S.R.L</t>
  </si>
  <si>
    <t>PUEL ENERGÍA S.A.</t>
  </si>
  <si>
    <t>BRISA DE LA COSTA S.A.</t>
  </si>
  <si>
    <t>P.E. Kosten</t>
  </si>
  <si>
    <t>ENERGÍAS RENOVABLES DEL SOL S.A.</t>
  </si>
  <si>
    <t>SEEDS ENERGY S.A.</t>
  </si>
  <si>
    <t>NAHUEN ENERGÍA S.A.</t>
  </si>
  <si>
    <t>C.BIOELECT.R.CUARTO1 REN2</t>
  </si>
  <si>
    <t>BRC1DI02</t>
  </si>
  <si>
    <t>AR21EO</t>
  </si>
  <si>
    <t>P.EOLICO V ARAUCO II RENOV 1</t>
  </si>
  <si>
    <t>SPUNFV</t>
  </si>
  <si>
    <t>PQUE SOLAR FTV DE LA PUNTA</t>
  </si>
  <si>
    <t>TSANFV</t>
  </si>
  <si>
    <t>GIG1</t>
  </si>
  <si>
    <t>BIOGAS CTBG GIGENA I</t>
  </si>
  <si>
    <t>GIG1DI01</t>
  </si>
  <si>
    <t>PERG</t>
  </si>
  <si>
    <t>BIOGAS CTBG PERGAMINO</t>
  </si>
  <si>
    <t>PERGDI01</t>
  </si>
  <si>
    <t>DIAGFV</t>
  </si>
  <si>
    <t>PQUE SOLAR FTV LOS DIAGUITAS</t>
  </si>
  <si>
    <t>JDAR</t>
  </si>
  <si>
    <t>BIOGAS CTBG JUSTO DARACT</t>
  </si>
  <si>
    <t>JDARDI01</t>
  </si>
  <si>
    <t>LOM2EO</t>
  </si>
  <si>
    <t>P.EOLICO LOMA BLANCA 2</t>
  </si>
  <si>
    <t>NEC1EO</t>
  </si>
  <si>
    <t>P.EOLICO VIENTOS DE NECOCHEA</t>
  </si>
  <si>
    <t>OLIVEO</t>
  </si>
  <si>
    <t>SANDFV</t>
  </si>
  <si>
    <t>JUNT</t>
  </si>
  <si>
    <t>CTBM. GENERACIÓN LAS JUNTURAS</t>
  </si>
  <si>
    <t>JUNTDI01</t>
  </si>
  <si>
    <t>TBENHI</t>
  </si>
  <si>
    <t>PAH DIQUE TIBURCIO BENEGAS</t>
  </si>
  <si>
    <t>LUNLHI</t>
  </si>
  <si>
    <t>PAH LUNLUNTA - [EMESA]</t>
  </si>
  <si>
    <t>ANPCFV</t>
  </si>
  <si>
    <t>PQUE SOLAR ANCHIPURAC MATER</t>
  </si>
  <si>
    <t>TRIVIUM PACKAGING ARG SA</t>
  </si>
  <si>
    <t>F2J LIGHTING CORDOBA S.A.</t>
  </si>
  <si>
    <t>BOORMALT ARGENTINA S.A.U</t>
  </si>
  <si>
    <t>BOORTMALT ARG S.A.U. ALVEAR</t>
  </si>
  <si>
    <t>DIGITAL HOLDINGS ARGENTINA SA</t>
  </si>
  <si>
    <t>PSANCHIG</t>
  </si>
  <si>
    <t>CLPLLZCN</t>
  </si>
  <si>
    <t>SCANBATN</t>
  </si>
  <si>
    <t>SCANIA ARGENTINA SAU-BANDA</t>
  </si>
  <si>
    <t>SCANCAON</t>
  </si>
  <si>
    <t>SCANIA ARG.PANAMERICAN</t>
  </si>
  <si>
    <t>SCANCOXN</t>
  </si>
  <si>
    <t>SCANIA ARGENTINA SAU-CORDO</t>
  </si>
  <si>
    <t>SCANGUMN</t>
  </si>
  <si>
    <t>SCANIA ARGENTINA SAU-GUAY</t>
  </si>
  <si>
    <t>SCANMAON</t>
  </si>
  <si>
    <t>SCANIA ARGENTINA SAU-TRIAN</t>
  </si>
  <si>
    <t>SCANMOON</t>
  </si>
  <si>
    <t>SCANIA ARGENTINA SAU-MORENO</t>
  </si>
  <si>
    <t>SCANPAYN</t>
  </si>
  <si>
    <t>SCANIA ARGENTINA SAU-PALPALA</t>
  </si>
  <si>
    <t>SCANTL1N</t>
  </si>
  <si>
    <t>SCANIA ARGENTINA SAU-TRENQUE</t>
  </si>
  <si>
    <t>TIGO</t>
  </si>
  <si>
    <t>BIOGAS CTBG TIGONBU</t>
  </si>
  <si>
    <t>TIGODI01</t>
  </si>
  <si>
    <t>VROS</t>
  </si>
  <si>
    <t>BIOGAS CTBG VILLA DEL ROS. CGY</t>
  </si>
  <si>
    <t>VROSDI01</t>
  </si>
  <si>
    <t>ALICURÁ - PIEDRA</t>
  </si>
  <si>
    <t>LÍNEA 132KV OLAVARRIA - BARKER II</t>
  </si>
  <si>
    <t>BARKER II</t>
  </si>
  <si>
    <t>LÍNEA BARKER II - BARKER</t>
  </si>
  <si>
    <t>BARKER</t>
  </si>
  <si>
    <t>LÍNEA 132 KV TORNQUIST - TRES PICOS</t>
  </si>
  <si>
    <t>TRES PICOS</t>
  </si>
  <si>
    <t>LÍNEA 132KV TRES PICOS - BAHIA BLANCA</t>
  </si>
  <si>
    <t>LINEA 132KV PIGUE - TORNQUIST</t>
  </si>
  <si>
    <t>PUAN</t>
  </si>
  <si>
    <t>NOGOLÍ</t>
  </si>
  <si>
    <t>MALAGÜEÑO</t>
  </si>
  <si>
    <t>CBA SUDOESTE</t>
  </si>
  <si>
    <t>LÍNEA 132KV MALAGÜEÑO - YOCINA</t>
  </si>
  <si>
    <t>YOCSINA</t>
  </si>
  <si>
    <t>LUJÁN II</t>
  </si>
  <si>
    <t>LÍNEA 132KV MERCEDES - LUJAN</t>
  </si>
  <si>
    <t>MALVINAS</t>
  </si>
  <si>
    <t>LÍNEA 132KV CHIVILCOY - MERCEDES</t>
  </si>
  <si>
    <t>LÍNEA 132KV 25 DE MAYO - CHIVILCOY</t>
  </si>
  <si>
    <t xml:space="preserve">LÍNEA 132 KV ALICURÁ - PÍO PROTTO </t>
  </si>
  <si>
    <t>ET 25 de Mayo</t>
  </si>
  <si>
    <t xml:space="preserve">LAT 25 de Mayo - Chivilcoy 132 kV </t>
  </si>
  <si>
    <t>LÍNEA 132KV OLAVARRIA - LOS TEROS</t>
  </si>
  <si>
    <t>ET LOS TEROS</t>
  </si>
  <si>
    <t>LÍNEA 132KV BALCARCE - VIVORATÁ</t>
  </si>
  <si>
    <t>LÍNEA 132KV VIVORATÁ - MAR DEL PLATA 3</t>
  </si>
  <si>
    <t>PATQUIA</t>
  </si>
  <si>
    <t>LÍNEA 345 KV ANDES - ALTIPLANO</t>
  </si>
  <si>
    <t>LÍNEA 345 KV ALTIPLANO - COBOS</t>
  </si>
  <si>
    <t>GBA</t>
  </si>
  <si>
    <t>TOTALES MENSUALES en Mill u$s</t>
  </si>
  <si>
    <t>PRECIOS MENSUALES en u$s/MWh</t>
  </si>
  <si>
    <t>AREA RIO NEGRO NORTE</t>
  </si>
  <si>
    <t>MSD ARGENTINA S R L</t>
  </si>
  <si>
    <t>LABORATORIO KEMEX SA</t>
  </si>
  <si>
    <t>BENITO ROGGIO E HIJOS SA I AMB</t>
  </si>
  <si>
    <t>TRIVIUM PACKAGING ARG. SA</t>
  </si>
  <si>
    <t>CENCGCMN</t>
  </si>
  <si>
    <t>CERVZA1Y</t>
  </si>
  <si>
    <t>CERVECERIA ARG ISENBECK SAU</t>
  </si>
  <si>
    <t>WALMSRCN</t>
  </si>
  <si>
    <t>WALMTAON</t>
  </si>
  <si>
    <t>Agente Generador Desc.</t>
  </si>
  <si>
    <t>Agente Demandante Desc.</t>
  </si>
  <si>
    <t>PEVINEUG</t>
  </si>
  <si>
    <t>P.EOLICO VIENTOS NEUQUINOS I</t>
  </si>
  <si>
    <t>PELTEROG</t>
  </si>
  <si>
    <t>P.EOLICO LOS TEROS - MATER</t>
  </si>
  <si>
    <t>BRIOCACY</t>
  </si>
  <si>
    <t>BANCO SANTANDER RIO S.A.</t>
  </si>
  <si>
    <t>CIMEMAON</t>
  </si>
  <si>
    <t>CIMEPRO S.A.</t>
  </si>
  <si>
    <t>PAPEPION</t>
  </si>
  <si>
    <t>ESTISOL - PAPERFOOD</t>
  </si>
  <si>
    <t>Es GUH</t>
  </si>
  <si>
    <t>Salidó de CC</t>
  </si>
  <si>
    <t>(Demanda Total y Energía contratada para iguales periodos / Incluye contratos discontinuados)</t>
  </si>
  <si>
    <t>NEU1EO</t>
  </si>
  <si>
    <t>P. E. VIENTOS NEUQUINOS I</t>
  </si>
  <si>
    <t>TAMBFV</t>
  </si>
  <si>
    <t>P. S. TAMBERÍAS</t>
  </si>
  <si>
    <t>GARR</t>
  </si>
  <si>
    <t>C.T. BIOMASICA GARRUCHOS</t>
  </si>
  <si>
    <t>GARRTV01</t>
  </si>
  <si>
    <t>BSRO</t>
  </si>
  <si>
    <t>CT BIOMASA SANTA ROSA CORRIENT</t>
  </si>
  <si>
    <t>PACU</t>
  </si>
  <si>
    <t xml:space="preserve">PACUCA BIO ENERGÍA </t>
  </si>
  <si>
    <t>PACUDI01</t>
  </si>
  <si>
    <t>CAU1FV</t>
  </si>
  <si>
    <t>Parque Solar Fotovoltaico CAUCHARI I</t>
  </si>
  <si>
    <t>CAU2FV</t>
  </si>
  <si>
    <t>Parque Solar Fotovoltaico CAUCHARI II</t>
  </si>
  <si>
    <t>CAU3FV</t>
  </si>
  <si>
    <t>Parque Solar Fotovoltaico CAUCHARI III</t>
  </si>
  <si>
    <t>GALV</t>
  </si>
  <si>
    <t>BIOELÉCTRICA GENERAL ALVEAR S.A.</t>
  </si>
  <si>
    <t>GALVDI01</t>
  </si>
  <si>
    <t>MIRAEO</t>
  </si>
  <si>
    <t>PE. MIRAMAR</t>
  </si>
  <si>
    <t>TEROEO</t>
  </si>
  <si>
    <t>Parque Eólico LOS TEROS</t>
  </si>
  <si>
    <t>VTBG</t>
  </si>
  <si>
    <t>Central Térmica a Biogás VENADO TUERTO</t>
  </si>
  <si>
    <t>VTBGDI01</t>
  </si>
  <si>
    <t>2° Trim. 2020</t>
  </si>
  <si>
    <t>P.S. CHAMICAL II</t>
  </si>
  <si>
    <t>LEDLAR SAPEM</t>
  </si>
  <si>
    <t>GD0187SI</t>
  </si>
  <si>
    <t>TRANSFARMACO SA</t>
  </si>
  <si>
    <t>ESMAPACN</t>
  </si>
  <si>
    <t>ESTADO MAYOR GENERAL DE LA ARM</t>
  </si>
  <si>
    <t>AXISGAON</t>
  </si>
  <si>
    <t>AGRSLI1N</t>
  </si>
  <si>
    <t>GRUPO AGROINDUSTRIAL DEL SUR S</t>
  </si>
  <si>
    <t>N° de CUIT</t>
  </si>
  <si>
    <t>SUPRC2CN</t>
  </si>
  <si>
    <t>SUPREMO S.A.</t>
  </si>
  <si>
    <t>Demanda</t>
  </si>
  <si>
    <t>CHN4EO</t>
  </si>
  <si>
    <t>PE. CHUBUT NORTE IV</t>
  </si>
  <si>
    <t>GUA6HI</t>
  </si>
  <si>
    <t>PAH. CANAL CACIQUE GUAYMALLÉN - SALTO 6</t>
  </si>
  <si>
    <t>GUA6HI01</t>
  </si>
  <si>
    <t>GUA7HI</t>
  </si>
  <si>
    <t>PAH. CANAL CACIQUE GUAYMALLÉN - SALTO 7</t>
  </si>
  <si>
    <t>GUA7HI01</t>
  </si>
  <si>
    <t>GUA8HI</t>
  </si>
  <si>
    <t>PAH. CANAL CACIQUE GUAYMALLÉN - SALTO 8</t>
  </si>
  <si>
    <t>GUA8HI01</t>
  </si>
  <si>
    <t>VSECEO</t>
  </si>
  <si>
    <t>PE. VIENTOS DEL SECANO</t>
  </si>
  <si>
    <t>BSROTV01</t>
  </si>
  <si>
    <t>GUAT</t>
  </si>
  <si>
    <t>C.T. ENRECO GUATIMOZIN</t>
  </si>
  <si>
    <t>GUATDI01</t>
  </si>
  <si>
    <t>MAL1EO</t>
  </si>
  <si>
    <t>EOLICO MALASPINA I</t>
  </si>
  <si>
    <t>PMIS</t>
  </si>
  <si>
    <t>CTBM PAPEL MISIONERO</t>
  </si>
  <si>
    <t>PMISTV01</t>
  </si>
  <si>
    <t>YAN2</t>
  </si>
  <si>
    <t>YAN2DI01</t>
  </si>
  <si>
    <t>LINEA 132KV VIVORATÁ - MAR DEL PLATA 4</t>
  </si>
  <si>
    <t>LINEA 132KV VIVORATA - QUEQUEN - NECOCHEA</t>
  </si>
  <si>
    <t>LÍNEA 132 KV SANTA CRUZ NORTE - LOS HERCULES</t>
  </si>
  <si>
    <t>ET LOS HERCULES</t>
  </si>
  <si>
    <t>LÍNEA 132 KV LOS HERCULES - LAS HERAS</t>
  </si>
  <si>
    <t>LÍNEA 132 KV GARAYALDE - MALASPINA</t>
  </si>
  <si>
    <t>ET MALASPINA</t>
  </si>
  <si>
    <t>LÍNEA 132 KV MALASPINA - PATAGONIA</t>
  </si>
  <si>
    <t>ING. JUAREZ</t>
  </si>
  <si>
    <t>ING. JUAREZ 132</t>
  </si>
  <si>
    <t>LÍNEA 132 KV JUAREZ - LAS LOMITAS</t>
  </si>
  <si>
    <t>LAS LOMITAS 132</t>
  </si>
  <si>
    <t>LÍNEA 132 KV LAS LOMITAS - IBARRETA</t>
  </si>
  <si>
    <t>IBARRETA</t>
  </si>
  <si>
    <t>IBARRETA 132</t>
  </si>
  <si>
    <t>SUROESTE</t>
  </si>
  <si>
    <t>LÍNEA 132 KV IBARRETA - PIRANE</t>
  </si>
  <si>
    <t>PIRANE</t>
  </si>
  <si>
    <t>PIRANE 132</t>
  </si>
  <si>
    <t>SUR</t>
  </si>
  <si>
    <t>COLORADO</t>
  </si>
  <si>
    <t>COLORADO 132</t>
  </si>
  <si>
    <t>LÍNEA 132 KV COLORADO - PIRANE</t>
  </si>
  <si>
    <t>LÍNEA 132 KV GRAN FORMOSA- PIRANE</t>
  </si>
  <si>
    <t>VG GUEMES</t>
  </si>
  <si>
    <t>CENTRO-ESTE</t>
  </si>
  <si>
    <t>LÍNEA 132 KV VG GUEMES - LAGUNA BLANCA</t>
  </si>
  <si>
    <t>L BLANCA</t>
  </si>
  <si>
    <t>NORTE</t>
  </si>
  <si>
    <t>CENTRO NORESTE</t>
  </si>
  <si>
    <t>LÍNEA 132 KV CLORINDA - LAGUNA BLANCA</t>
  </si>
  <si>
    <t>CLORINDA</t>
  </si>
  <si>
    <t>LÍNEA 132 KV GRAN FORMOSA- CLORINDA</t>
  </si>
  <si>
    <t>LINEA 132KV MATHEU - CAMPANA III</t>
  </si>
  <si>
    <t>CAMPANA 132 KV</t>
  </si>
  <si>
    <t>CAMPANA III</t>
  </si>
  <si>
    <t>LINEA 132KV CAMPANA III - ZARATE</t>
  </si>
  <si>
    <t>FIMEFVCN</t>
  </si>
  <si>
    <t>FIMEPLAST SRL(F.VARELA)</t>
  </si>
  <si>
    <t>LABEPOKN</t>
  </si>
  <si>
    <t>LA BELLA</t>
  </si>
  <si>
    <t>NOGAPOKN</t>
  </si>
  <si>
    <t>NOGADA</t>
  </si>
  <si>
    <t>COSTER PACKAGING SAU - PILAR</t>
  </si>
  <si>
    <t>GD0031KI</t>
  </si>
  <si>
    <t>OLIVARES DE POMAN S.A.</t>
  </si>
  <si>
    <t>GD0378OI</t>
  </si>
  <si>
    <t>GD0430OI</t>
  </si>
  <si>
    <t>PAOLINI S A I C</t>
  </si>
  <si>
    <t>GD0744OI</t>
  </si>
  <si>
    <t>INDUSTRIA CARNICA DEL OESTE SR</t>
  </si>
  <si>
    <t>GD0475WI</t>
  </si>
  <si>
    <t>MOLINOS LIBRES</t>
  </si>
  <si>
    <t>GD0022JI</t>
  </si>
  <si>
    <t>DTO HIDRAULICA ULLUM</t>
  </si>
  <si>
    <t>GD0020EI</t>
  </si>
  <si>
    <t>GD0029EI</t>
  </si>
  <si>
    <t>GD00413I</t>
  </si>
  <si>
    <t>GDCR04XI</t>
  </si>
  <si>
    <t>Gastaldi Hnos. Descascaradora</t>
  </si>
  <si>
    <t>GD0661XI</t>
  </si>
  <si>
    <t>C.A.P.Y.C.</t>
  </si>
  <si>
    <t>GD0710XI</t>
  </si>
  <si>
    <t>MAINERO CARLOS Y CIA. SAICFI</t>
  </si>
  <si>
    <t>GD0350CI</t>
  </si>
  <si>
    <t>JELUZ S.A.C.I.F.I.A.</t>
  </si>
  <si>
    <t>GD0645CI</t>
  </si>
  <si>
    <t>SUPERMERCADOS NORTE S.A.</t>
  </si>
  <si>
    <t>GD0979CI</t>
  </si>
  <si>
    <t>FABRITAM S.R.L.</t>
  </si>
  <si>
    <t>GD0250SI</t>
  </si>
  <si>
    <t>FRIGORIFICO PALADINI S.R.L.</t>
  </si>
  <si>
    <t>GD0256SI</t>
  </si>
  <si>
    <t>GD0330SI</t>
  </si>
  <si>
    <t>O.S. S.A.</t>
  </si>
  <si>
    <t>GWMR041I</t>
  </si>
  <si>
    <t>RODOLFO VALGUARNERA S.A.</t>
  </si>
  <si>
    <t>GD0701NI</t>
  </si>
  <si>
    <t>Yerbatera del Nordeste</t>
  </si>
  <si>
    <t>GD0163OI</t>
  </si>
  <si>
    <t>INVERSIONES PARA EL AGRO S.A.</t>
  </si>
  <si>
    <t>GD0406OI</t>
  </si>
  <si>
    <t>GARDEN LIFE</t>
  </si>
  <si>
    <t>GD0026QI</t>
  </si>
  <si>
    <t>Municipalidad de Centenario</t>
  </si>
  <si>
    <t>GD0421SI</t>
  </si>
  <si>
    <t>GD1104CI</t>
  </si>
  <si>
    <t>A. D. BARBIERI S.A.</t>
  </si>
  <si>
    <t>GD6841XI</t>
  </si>
  <si>
    <t>LABORATORIO BIOFARMA</t>
  </si>
  <si>
    <t>GD0130RI</t>
  </si>
  <si>
    <t>MARIO CERVI E HIJOS S.A.</t>
  </si>
  <si>
    <t>GD7275OI</t>
  </si>
  <si>
    <t>COOL MIND SA</t>
  </si>
  <si>
    <t>GD7290OI</t>
  </si>
  <si>
    <t>GD01401I</t>
  </si>
  <si>
    <t>ASOC.ARG.Advent. Del 7º DIA</t>
  </si>
  <si>
    <t>CORTEVA AGRISCIENCE ARG SRL</t>
  </si>
  <si>
    <t>GD0135DI</t>
  </si>
  <si>
    <t>Cota S.A.</t>
  </si>
  <si>
    <t>GD1593CI</t>
  </si>
  <si>
    <t>FOOD'S LAND S.A.</t>
  </si>
  <si>
    <t>GD0642SI</t>
  </si>
  <si>
    <t>SANATORIO PARQUE S.A.</t>
  </si>
  <si>
    <t>GD1669CI</t>
  </si>
  <si>
    <t>COCEMA</t>
  </si>
  <si>
    <t>MOLIBUCN</t>
  </si>
  <si>
    <t>MOLINO BURZACO</t>
  </si>
  <si>
    <t>BAMBROSN</t>
  </si>
  <si>
    <t>TALLERES METALURGICOS BAMBI</t>
  </si>
  <si>
    <t>GD1685CI</t>
  </si>
  <si>
    <t>BRINK S ARGENTINA S.A.</t>
  </si>
  <si>
    <t>GD3967OI</t>
  </si>
  <si>
    <t>I P S S A I C Y F</t>
  </si>
  <si>
    <t>GD6289OI</t>
  </si>
  <si>
    <t>INSTITUTO BIOLOGICO CONTEMPORA</t>
  </si>
  <si>
    <t>GD1717CI</t>
  </si>
  <si>
    <t>I.N.S.S.J. Y P.</t>
  </si>
  <si>
    <t>GD0044LI</t>
  </si>
  <si>
    <t>ASOC.COOP.ARG.COOP LTDA</t>
  </si>
  <si>
    <t>GD5047MI</t>
  </si>
  <si>
    <t>GWYN20UI</t>
  </si>
  <si>
    <t>FOODS PARTNERS PATAGONIA</t>
  </si>
  <si>
    <t>GD8837OI</t>
  </si>
  <si>
    <t>TERMINAL PANAMERICANA S.A. S A</t>
  </si>
  <si>
    <t>GD0172DI</t>
  </si>
  <si>
    <t>GD1777CI</t>
  </si>
  <si>
    <t>HOSPITAL CUENCA ALTA-CAÑUELAS</t>
  </si>
  <si>
    <t>GD9005OI</t>
  </si>
  <si>
    <t>PLAZA LOGISTICA TORTUGAS SA</t>
  </si>
  <si>
    <t>GD1829CI</t>
  </si>
  <si>
    <t>NOVOCAP S.A.</t>
  </si>
  <si>
    <t>GD1813CI</t>
  </si>
  <si>
    <t>TRANSQUIM S.R.L.</t>
  </si>
  <si>
    <t>GWCG23EI</t>
  </si>
  <si>
    <t>SANOVO GREENPACK S.R.L.</t>
  </si>
  <si>
    <t>GD0171EI</t>
  </si>
  <si>
    <t>ESTANCIA JUBILEO S.A.</t>
  </si>
  <si>
    <t>GD2836OI</t>
  </si>
  <si>
    <t>MICROSULES ARGENTINA SA</t>
  </si>
  <si>
    <t>GD0748SI</t>
  </si>
  <si>
    <t>GALPRO S.R.L.</t>
  </si>
  <si>
    <t>GD1915CI</t>
  </si>
  <si>
    <t>APTAR ARGENTINA SA</t>
  </si>
  <si>
    <t>GD1926CI</t>
  </si>
  <si>
    <t>VISUAR S.A.</t>
  </si>
  <si>
    <t>GWYN24UI</t>
  </si>
  <si>
    <t>GRECIAMAR S.A.</t>
  </si>
  <si>
    <t>GD0312MI</t>
  </si>
  <si>
    <t>ARGENFRUIT S.A.</t>
  </si>
  <si>
    <t>GD0099AI</t>
  </si>
  <si>
    <t>PADILLA. PABLO JOSE</t>
  </si>
  <si>
    <t>GD10831I</t>
  </si>
  <si>
    <t>SANSATUR S.A.</t>
  </si>
  <si>
    <t>GD9818OI</t>
  </si>
  <si>
    <t>GD9720OI</t>
  </si>
  <si>
    <t>ID SUPPLY CHAIN SA</t>
  </si>
  <si>
    <t>GD4032TI</t>
  </si>
  <si>
    <t>ROBERTO SALINAS E HIJOS SA</t>
  </si>
  <si>
    <t>GD0811SI</t>
  </si>
  <si>
    <t>HOSPITAL NODAL RECONQUISTA</t>
  </si>
  <si>
    <t>CONSCACN</t>
  </si>
  <si>
    <t>Consorcio de Prop. Mitre 480</t>
  </si>
  <si>
    <t>GD0817SI</t>
  </si>
  <si>
    <t>INESPION</t>
  </si>
  <si>
    <t>GDA287OI</t>
  </si>
  <si>
    <t>RAGHSA SOCIEDAD ANONIMA</t>
  </si>
  <si>
    <t>DEMALMON</t>
  </si>
  <si>
    <t>FUNDICIONES SAN JUSTO S.A.</t>
  </si>
  <si>
    <t>GD0824SI</t>
  </si>
  <si>
    <t>MOLINO ESMERALDA S.R.L.</t>
  </si>
  <si>
    <t>PBBPSLSY</t>
  </si>
  <si>
    <t>PBBPOLISUR SRL-PTA SAN LORENZO</t>
  </si>
  <si>
    <t>COTOSPCN</t>
  </si>
  <si>
    <t>COTOPOCN</t>
  </si>
  <si>
    <t>COTOAACN</t>
  </si>
  <si>
    <t>COTOSECN</t>
  </si>
  <si>
    <t>COTOABCN</t>
  </si>
  <si>
    <t>CARTQUCN</t>
  </si>
  <si>
    <t>CARTOCOR SA QUILMES</t>
  </si>
  <si>
    <t>CARTRACY</t>
  </si>
  <si>
    <t>CARTOCOR SA RANELAGH</t>
  </si>
  <si>
    <t>CARTRUJN</t>
  </si>
  <si>
    <t>CARTOCOR SA SAN JUAN</t>
  </si>
  <si>
    <t>GEPLSLDN</t>
  </si>
  <si>
    <t>GENERAL PLASTICS S.A.</t>
  </si>
  <si>
    <t>AYSATBCY</t>
  </si>
  <si>
    <t>AGUA Y SANEA-TORRE BLANCA</t>
  </si>
  <si>
    <t>GANPCGCN</t>
  </si>
  <si>
    <t>GANADERA DE LAS PAMPAS S.A.</t>
  </si>
  <si>
    <t>PLASGBON</t>
  </si>
  <si>
    <t>PLASTIC OMNIUM S.A.-TORTUGUITA</t>
  </si>
  <si>
    <t>FEROSOON</t>
  </si>
  <si>
    <t>FERROSIDER PARTS SOLDADURA</t>
  </si>
  <si>
    <t>ERREMAON</t>
  </si>
  <si>
    <t>GRUPO ERREBE ESTAMPADOS</t>
  </si>
  <si>
    <t>PARQUES EÓLICOS PAMPEANOS S.A.</t>
  </si>
  <si>
    <t>GENERGIABIO CORRIENTES S.A.</t>
  </si>
  <si>
    <t>ENERGÍA DE LOS CANALES S.A.</t>
  </si>
  <si>
    <t>ENERGÍA DE LAS TUNAS S.A.</t>
  </si>
  <si>
    <t>AB ENERGÍA S.A</t>
  </si>
  <si>
    <t>ENRECO S.A.</t>
  </si>
  <si>
    <t>BIOGENERADORA CENTRO S.A.</t>
  </si>
  <si>
    <t>BIO ENERGÍA YANQUETRUZ S.A.</t>
  </si>
  <si>
    <t>BIOELECTRICA GENERAL ALVEAR S.A.</t>
  </si>
  <si>
    <t>SILVATEAM ENERGÍAS RENOVABLES S.A.</t>
  </si>
  <si>
    <t>VIENTOS SUDAMERICANOS CHUBUT NORTE IV S.A.</t>
  </si>
  <si>
    <t>CALBUCO ENERGÍA S.A.</t>
  </si>
  <si>
    <t>LHEREO</t>
  </si>
  <si>
    <t>PARQUE EÓLICO HÉRCULES</t>
  </si>
  <si>
    <t>LOM1EO</t>
  </si>
  <si>
    <t>P.EOLICO LOMA BLANCA 1</t>
  </si>
  <si>
    <t>LOM3EO</t>
  </si>
  <si>
    <t>P.EOLICO LOMA BLANCA 3</t>
  </si>
  <si>
    <t>SCABDI</t>
  </si>
  <si>
    <t>CT BIOGENERADORA SANTA CATALINA</t>
  </si>
  <si>
    <t>SCABDI01</t>
  </si>
  <si>
    <t>CHN2EO</t>
  </si>
  <si>
    <t>PE. CHUBUT NORTE II</t>
  </si>
  <si>
    <t>TSAUHI</t>
  </si>
  <si>
    <t>Triple Salto</t>
  </si>
  <si>
    <t>ESCO</t>
  </si>
  <si>
    <t>CTBM. LA ESCONDIDA</t>
  </si>
  <si>
    <t>ESCOTV01</t>
  </si>
  <si>
    <t>SCAB</t>
  </si>
  <si>
    <t>CHN3EO</t>
  </si>
  <si>
    <t>PE. CHUBUT NORTE III</t>
  </si>
  <si>
    <t>ABBG</t>
  </si>
  <si>
    <t>CT AB ENERGÍA</t>
  </si>
  <si>
    <t>ABBGDI01</t>
  </si>
  <si>
    <t>LOM6EO</t>
  </si>
  <si>
    <t>P.EOLICO LOMA BLANCA 6</t>
  </si>
  <si>
    <t>P. Con Prioirdad de Desp. [MW]</t>
  </si>
  <si>
    <t>P. Habilitada TOTAL [MW]</t>
  </si>
  <si>
    <t>TEC</t>
  </si>
  <si>
    <t>Sin Prioridad</t>
  </si>
  <si>
    <t>P.E. CHUBUT NORTE II</t>
  </si>
  <si>
    <t>P.E. ALUAR II</t>
  </si>
  <si>
    <t>P.S. TIERRA SANTA</t>
  </si>
  <si>
    <t>AUTOGEN</t>
  </si>
  <si>
    <t>LÍNEA 132KV LA FALDA - BIALET MASSE</t>
  </si>
  <si>
    <t>BIALET MASSE</t>
  </si>
  <si>
    <t>CARHBB2Z</t>
  </si>
  <si>
    <t>MOCAROSN</t>
  </si>
  <si>
    <t>CVIAVCON</t>
  </si>
  <si>
    <t>CORREDORES VIALES SA-REYES</t>
  </si>
  <si>
    <t>PETRANMY</t>
  </si>
  <si>
    <t>PETROLERA ACONCAGUA SA CHAÑARE</t>
  </si>
  <si>
    <t>ARDICH1Y</t>
  </si>
  <si>
    <t>ARDION S.A.-CHACABUCO</t>
  </si>
  <si>
    <t>ARDIBA1Y</t>
  </si>
  <si>
    <t>ARDION S.A.-BARADERO</t>
  </si>
  <si>
    <t>LOMABA3Y</t>
  </si>
  <si>
    <t>LOMASB3Y</t>
  </si>
  <si>
    <t>CENCNION</t>
  </si>
  <si>
    <t>CENCOSUD UNICENTER-CT BS.AS.</t>
  </si>
  <si>
    <t>CENCMOON</t>
  </si>
  <si>
    <t>DOSLMAOY</t>
  </si>
  <si>
    <t>GRUPO DOS LEGUAS SAU-MALVINAS</t>
  </si>
  <si>
    <t>BRS-3600</t>
  </si>
  <si>
    <t>Campo de Mayo - San Miguel</t>
  </si>
  <si>
    <t>GR KOSTEN S.A.U.</t>
  </si>
  <si>
    <t>MOLINO MATILDE BIOENERGIA S.A</t>
  </si>
  <si>
    <t>CT BIOGAS SAN MARTIN NORTE III D</t>
  </si>
  <si>
    <t>JF SECCO</t>
  </si>
  <si>
    <t>KOSTEO</t>
  </si>
  <si>
    <t>Central Eólica KOSTEN</t>
  </si>
  <si>
    <t>TER2EO</t>
  </si>
  <si>
    <t>Parque eólico Los TEROS II</t>
  </si>
  <si>
    <t>SM3D</t>
  </si>
  <si>
    <t>CTBRS SAN MARTÍN NORTE III-D</t>
  </si>
  <si>
    <t>SM3DDI01</t>
  </si>
  <si>
    <t>ABEF</t>
  </si>
  <si>
    <t>BIOGAS CTBG ARRE BEEF SA</t>
  </si>
  <si>
    <t>ABEFDI01</t>
  </si>
  <si>
    <t>CAZU</t>
  </si>
  <si>
    <t>CT BIOMASA MM BIOENERGÍA</t>
  </si>
  <si>
    <t>CAZUTV01</t>
  </si>
  <si>
    <t>GZ2AFV</t>
  </si>
  <si>
    <t>PQUE FOTOV. COR. SOL. GUAÑI.II</t>
  </si>
  <si>
    <t>RES1</t>
  </si>
  <si>
    <t>BIOGAS CT RESENER SA</t>
  </si>
  <si>
    <t>RES1DI01</t>
  </si>
  <si>
    <t>BRIOHI</t>
  </si>
  <si>
    <t>P.A.H. BOCA DEL RÍO</t>
  </si>
  <si>
    <t>CREJHI</t>
  </si>
  <si>
    <t>QUITCRUZ</t>
  </si>
  <si>
    <t>QUITRAL CR</t>
  </si>
  <si>
    <t>PELTER2G</t>
  </si>
  <si>
    <t>P.EOLICO LOS TEROS II</t>
  </si>
  <si>
    <t>AVIENT ARGENTINA S.A.</t>
  </si>
  <si>
    <t>VINVRAJN</t>
  </si>
  <si>
    <t>VINVENTIONS ARGENTINA SRL</t>
  </si>
  <si>
    <t>QUERGAON</t>
  </si>
  <si>
    <t>QUERUCLOR SRL-GARIN</t>
  </si>
  <si>
    <t>Fecha de habilitación Comercial P Asignada</t>
  </si>
  <si>
    <t>Fecha Inicial Comprometido</t>
  </si>
  <si>
    <t>Fecha Límite de Ingreso c/prórrogas</t>
  </si>
  <si>
    <t>2° Trim. 2021</t>
  </si>
  <si>
    <t>P.S. SIERRAS DE ULLUM</t>
  </si>
  <si>
    <t>P.S. ZONDA I</t>
  </si>
  <si>
    <t>Potencia Asignada [MW]</t>
  </si>
  <si>
    <t>ESTADO</t>
  </si>
  <si>
    <t>BAJA Res 551/21</t>
  </si>
  <si>
    <t>PROYECTOS DE BAJA - ADHESION RES 551</t>
  </si>
  <si>
    <t>PROYECTOS CON PRIORIDAD DE DESPACHO</t>
  </si>
  <si>
    <t>PROYECTOS MATER SIN PRIORIDAD</t>
  </si>
  <si>
    <t>PROYECTOS MATER AUTOGENERACION</t>
  </si>
  <si>
    <t>MAR DEL PLATA</t>
  </si>
  <si>
    <t>LINEA 132KV VIVORATÁ - MAR DEL PLATA 1</t>
  </si>
  <si>
    <t>LINEA 132KV VIVORATÁ - MAR DEL PLATA 2</t>
  </si>
  <si>
    <t>VILLA GESELL</t>
  </si>
  <si>
    <t>GESELL 132KV</t>
  </si>
  <si>
    <t>LINEA 132KV VIVORATÁ - V. GESELL 1</t>
  </si>
  <si>
    <t>LINEA 132KV VIVORATÁ - V. GESELL 2</t>
  </si>
  <si>
    <t>LINEA 132KV BIALET MASSE - FALDA DEL CAÑETE</t>
  </si>
  <si>
    <t>TOSTADO</t>
  </si>
  <si>
    <t>LINEA 132 KV TOSTADO - CERES</t>
  </si>
  <si>
    <t>CERES</t>
  </si>
  <si>
    <t>LINEA 132 KV CERES - ARRUFO</t>
  </si>
  <si>
    <t>SUNCHALES 132 kV</t>
  </si>
  <si>
    <t>SAN GUILLERMO</t>
  </si>
  <si>
    <t>RAFAELA 132kV</t>
  </si>
  <si>
    <t>LINEA 132 KV SAN GUILLERMO - ARRUFO</t>
  </si>
  <si>
    <t>ARRUFO</t>
  </si>
  <si>
    <t>LINEA 132 KV ARRUFO - SUNCHALES</t>
  </si>
  <si>
    <t>SANTA FE 132kV</t>
  </si>
  <si>
    <t>LINEA 132 KV SUNCHALES - RAFAELA OESTE</t>
  </si>
  <si>
    <t>RAFAELA OESTE</t>
  </si>
  <si>
    <t>RAFAELA SUR</t>
  </si>
  <si>
    <t>ESPERANZA</t>
  </si>
  <si>
    <t>SANTA FE OESTE</t>
  </si>
  <si>
    <t>SANTO TOME</t>
  </si>
  <si>
    <t>SAN CARLOS</t>
  </si>
  <si>
    <t>SAN CARLOS 132kV</t>
  </si>
  <si>
    <t>MARIA JUANA</t>
  </si>
  <si>
    <t>SAN JORGE</t>
  </si>
  <si>
    <t>LA PUNA</t>
  </si>
  <si>
    <t>ALTIPLANO 220kV</t>
  </si>
  <si>
    <t>LÍNEA 132 KV CUTRAL CÓ - CHOCÓN</t>
  </si>
  <si>
    <t>LÍNEA 132 KV POMONA - EL SOLITO</t>
  </si>
  <si>
    <t>EL SOLITO</t>
  </si>
  <si>
    <t>LÍNEA 132KV EL SOLITO - GRAL CONESA</t>
  </si>
  <si>
    <t>GRAL CONESA</t>
  </si>
  <si>
    <t>LINEA 132 KV LOS TEROS - TANDIL INDUSTRIAL</t>
  </si>
  <si>
    <t>TANDIL INDUSTRIAL</t>
  </si>
  <si>
    <t>LÍNEA 132KV TANDIL INDUSTRIAL - TANDIL</t>
  </si>
  <si>
    <t>COSTA ATLÁNTICA</t>
  </si>
  <si>
    <t>VIVORATÁ  500 KV</t>
  </si>
  <si>
    <t>LINEA 132KV VIVORATÁ - QUEQUEN - NECOCHEA</t>
  </si>
  <si>
    <t>LÍNEA 132kV MIRAMAR - MIRAMAR DOS</t>
  </si>
  <si>
    <t>MIRAMAR DOS</t>
  </si>
  <si>
    <t>LINEA 132KV MIRAMAR DOS - NECOCHEA</t>
  </si>
  <si>
    <t>LÍNEA 132KV MAR DEL PLATA - MDP INDUSTRIAL</t>
  </si>
  <si>
    <t>MAR DEL PLATA INDUSTRIAL</t>
  </si>
  <si>
    <t>LÍNEA 132KV MDP INDUSTRIAL - MIRAMAR</t>
  </si>
  <si>
    <t>TANDIL</t>
  </si>
  <si>
    <t>SAN ANTONIO OESTE</t>
  </si>
  <si>
    <t>EL COIHUE</t>
  </si>
  <si>
    <t>LÍNEA 132 KV NONOGASTA SOLAR  - PIQUETE 63</t>
  </si>
  <si>
    <t>AMPAJANGO TR</t>
  </si>
  <si>
    <t>SANTA ROSA SL</t>
  </si>
  <si>
    <t>VILLA DE SOTO</t>
  </si>
  <si>
    <t>BOULOGNE SUR MER</t>
  </si>
  <si>
    <t>CHABAS</t>
  </si>
  <si>
    <t>BLAS PARERAS</t>
  </si>
  <si>
    <t>CD 15 CHACO</t>
  </si>
  <si>
    <t>CHARATA</t>
  </si>
  <si>
    <t>VIRASORO</t>
  </si>
  <si>
    <t>OBERA</t>
  </si>
  <si>
    <t>LAGUNA BLANCA</t>
  </si>
  <si>
    <t>SAN BERNARDO</t>
  </si>
  <si>
    <t>BELLA VISTA</t>
  </si>
  <si>
    <t>BRANDSEN</t>
  </si>
  <si>
    <t>CAPITAN SARMIENTO</t>
  </si>
  <si>
    <t>SALADILLO</t>
  </si>
  <si>
    <t>CAMMESA no publicará más PDI que se encuentren en redes de MT y BT pertenecientes a un agente distribuidor, debiendo utilizarse un PDI relacionado con la ET de 132/66/33/13.2 kV vinculada/relacionada al nodo de conexión efectivo del generador, en el nivel de tensión correspondiente.
El PAFTT es quien debe evaluar su propia red, previendo las capacidades disponibles y/o congestiones que pudieran darse; siendo responsabilidad exclusiva del proyecto si tienen problemas de evacuación en esa red y/o inconvenientes para habilitar comercialmente el generador.</t>
  </si>
  <si>
    <t>TANDIL INDUSTRIAL (#)</t>
  </si>
  <si>
    <t>LÍNEA 132KV 25 DE MAYO - CHIVILCOY (#)</t>
  </si>
  <si>
    <t>25 DE MAYO  (#)</t>
  </si>
  <si>
    <t xml:space="preserve">ET TANDIL INDUSTRIAL </t>
  </si>
  <si>
    <t>ET EL SOLITO</t>
  </si>
  <si>
    <t>ET GRAL CONESA</t>
  </si>
  <si>
    <t>30-70947227-1</t>
  </si>
  <si>
    <t>30-65655371-1</t>
  </si>
  <si>
    <t>30-50217490-4</t>
  </si>
  <si>
    <t>30-61582969-9</t>
  </si>
  <si>
    <t>30-50083408-7</t>
  </si>
  <si>
    <t>30-71125458-3</t>
  </si>
  <si>
    <t>33-50408922-9</t>
  </si>
  <si>
    <t>30-53692870-3</t>
  </si>
  <si>
    <t>30-50052945-4</t>
  </si>
  <si>
    <t>33-50223253-9</t>
  </si>
  <si>
    <t>30-62866235-1</t>
  </si>
  <si>
    <t>30-68077657-8</t>
  </si>
  <si>
    <t>30-71213488-3</t>
  </si>
  <si>
    <t>30-60080273-5</t>
  </si>
  <si>
    <t>30-70046348-2</t>
  </si>
  <si>
    <t>30-50104769-0</t>
  </si>
  <si>
    <t>30-50096613-7</t>
  </si>
  <si>
    <t>30-50406520-7</t>
  </si>
  <si>
    <t>30-50232558-9</t>
  </si>
  <si>
    <t>30-50383874-1</t>
  </si>
  <si>
    <t>30-52547959-1</t>
  </si>
  <si>
    <t>30-64547332-5</t>
  </si>
  <si>
    <t>30-52243765-0</t>
  </si>
  <si>
    <t>33-52830590-9</t>
  </si>
  <si>
    <t>PBBPOLISUR SA PTA BAHIA BLANCA</t>
  </si>
  <si>
    <t>30-56025419-5</t>
  </si>
  <si>
    <t>30-59902296-8</t>
  </si>
  <si>
    <t>30-50298736-0</t>
  </si>
  <si>
    <t>30-62320566-1</t>
  </si>
  <si>
    <t>30-71224991-5</t>
  </si>
  <si>
    <t>30-50241471-9</t>
  </si>
  <si>
    <t>30-63101814-5</t>
  </si>
  <si>
    <t>33-68405867-9</t>
  </si>
  <si>
    <t>33-50060698-9</t>
  </si>
  <si>
    <t>30-50131701-9</t>
  </si>
  <si>
    <t>30-67862269-5</t>
  </si>
  <si>
    <t>30-63675436-2</t>
  </si>
  <si>
    <t>30-66143866-1</t>
  </si>
  <si>
    <t>30-67815492-6</t>
  </si>
  <si>
    <t>30-59797159-8</t>
  </si>
  <si>
    <t>30-50347797-8</t>
  </si>
  <si>
    <t>30-66330174-4</t>
  </si>
  <si>
    <t>30-61558889-6</t>
  </si>
  <si>
    <t>30-55969785-7</t>
  </si>
  <si>
    <t>30-50267112-6</t>
  </si>
  <si>
    <t>30-60235710-0</t>
  </si>
  <si>
    <t>30-50064577-2</t>
  </si>
  <si>
    <t>30-51584566-2</t>
  </si>
  <si>
    <t>30-63057773-6</t>
  </si>
  <si>
    <t>30-51713003-2</t>
  </si>
  <si>
    <t>30-71026521-2</t>
  </si>
  <si>
    <t>30-68715340-1</t>
  </si>
  <si>
    <t>33-55645919-9</t>
  </si>
  <si>
    <t>30-61610611-9</t>
  </si>
  <si>
    <t>30-56971934-4</t>
  </si>
  <si>
    <t>30-64384272-2</t>
  </si>
  <si>
    <t>30-52193831-1</t>
  </si>
  <si>
    <t>30-50031568-3</t>
  </si>
  <si>
    <t>30-69034141-3</t>
  </si>
  <si>
    <t>30-50497041-4</t>
  </si>
  <si>
    <t>30-50098398-8</t>
  </si>
  <si>
    <t>30-66345811-2</t>
  </si>
  <si>
    <t>30-61882045-5</t>
  </si>
  <si>
    <t>30-60938855-9</t>
  </si>
  <si>
    <t>30-50424922-7</t>
  </si>
  <si>
    <t>30-53458276-1</t>
  </si>
  <si>
    <t>30-69157651-1</t>
  </si>
  <si>
    <t>30-59143556-2</t>
  </si>
  <si>
    <t>30-69725128-2</t>
  </si>
  <si>
    <t>30-54827499-7</t>
  </si>
  <si>
    <t>30-69060517-8</t>
  </si>
  <si>
    <t>30-64478607-9</t>
  </si>
  <si>
    <t>30-68835912-7</t>
  </si>
  <si>
    <t>30-50102862-9</t>
  </si>
  <si>
    <t>30-55081599-7</t>
  </si>
  <si>
    <t>33-65904060-9</t>
  </si>
  <si>
    <t>30-50451636-5</t>
  </si>
  <si>
    <t>30-65904015-4</t>
  </si>
  <si>
    <t>30-51607779-0</t>
  </si>
  <si>
    <t>30-50095962-9</t>
  </si>
  <si>
    <t>30-67816723-8</t>
  </si>
  <si>
    <t>30-69732229-5</t>
  </si>
  <si>
    <t>30-65527599-8</t>
  </si>
  <si>
    <t>30-67988839-7</t>
  </si>
  <si>
    <t>30-65704776-3</t>
  </si>
  <si>
    <t>30-53636739-6</t>
  </si>
  <si>
    <t>30-64592271-5</t>
  </si>
  <si>
    <t>30-50334872-8</t>
  </si>
  <si>
    <t>33-50086797-9</t>
  </si>
  <si>
    <t>30-70733707-5</t>
  </si>
  <si>
    <t>30-69554247-6</t>
  </si>
  <si>
    <t>30-50075021-5</t>
  </si>
  <si>
    <t>30-50515037-2</t>
  </si>
  <si>
    <t>30-52347924-1</t>
  </si>
  <si>
    <t>30-53534705-7</t>
  </si>
  <si>
    <t>30-57317742-4</t>
  </si>
  <si>
    <t>30-52340824-7</t>
  </si>
  <si>
    <t>30-50496055-9</t>
  </si>
  <si>
    <t>30-56557475-9</t>
  </si>
  <si>
    <t>30-58734124-3</t>
  </si>
  <si>
    <t>30-53214979-3</t>
  </si>
  <si>
    <t>30-60236546-4</t>
  </si>
  <si>
    <t>30-62405443-8</t>
  </si>
  <si>
    <t>30-67822494-0</t>
  </si>
  <si>
    <t>30-63769533-5</t>
  </si>
  <si>
    <t>33-60871844-9</t>
  </si>
  <si>
    <t>30-66809616-2</t>
  </si>
  <si>
    <t>30-59057897-1</t>
  </si>
  <si>
    <t>30-50457955-3</t>
  </si>
  <si>
    <t>30-67622810-8</t>
  </si>
  <si>
    <t>30-70714925-2</t>
  </si>
  <si>
    <t>33-50101685-9</t>
  </si>
  <si>
    <t>30-59359856-6</t>
  </si>
  <si>
    <t>30-68935889-2</t>
  </si>
  <si>
    <t>30-55295701-2</t>
  </si>
  <si>
    <t>30-66395144-7</t>
  </si>
  <si>
    <t>30-58661152-2</t>
  </si>
  <si>
    <t>30-70739389-7</t>
  </si>
  <si>
    <t>30-57195894-1</t>
  </si>
  <si>
    <t>30-60630195-9</t>
  </si>
  <si>
    <t>30-50348790-6</t>
  </si>
  <si>
    <t>30-54917006-0</t>
  </si>
  <si>
    <t>30-62871767-9</t>
  </si>
  <si>
    <t>30-70879874-2</t>
  </si>
  <si>
    <t>33-69623743-9</t>
  </si>
  <si>
    <t>30-58934104-6</t>
  </si>
  <si>
    <t>30-65027709-7</t>
  </si>
  <si>
    <t>30-50282973-0</t>
  </si>
  <si>
    <t>30-52777055-2</t>
  </si>
  <si>
    <t>30-55085126-8</t>
  </si>
  <si>
    <t>30-59316648-8</t>
  </si>
  <si>
    <t>30-54585245-0</t>
  </si>
  <si>
    <t>30-50673973-6</t>
  </si>
  <si>
    <t>30-59731858-4</t>
  </si>
  <si>
    <t>30-68714743-6</t>
  </si>
  <si>
    <t>30-69615328-7</t>
  </si>
  <si>
    <t>30-54464021-2</t>
  </si>
  <si>
    <t>33-65941478-9</t>
  </si>
  <si>
    <t>30-64463458-9</t>
  </si>
  <si>
    <t>30-50111341-3</t>
  </si>
  <si>
    <t>30-67802645-6</t>
  </si>
  <si>
    <t>30-62989561-9</t>
  </si>
  <si>
    <t>30-56565401-9</t>
  </si>
  <si>
    <t>30-53662310-4</t>
  </si>
  <si>
    <t>33-64467405-9</t>
  </si>
  <si>
    <t>33-70849445-9</t>
  </si>
  <si>
    <t>30-59501677-7</t>
  </si>
  <si>
    <t>30-53641230-8</t>
  </si>
  <si>
    <t>30-51674203-4</t>
  </si>
  <si>
    <t>30-50211225-9</t>
  </si>
  <si>
    <t>30-67723933-2</t>
  </si>
  <si>
    <t>33-52780130-9</t>
  </si>
  <si>
    <t>30-67819616-5</t>
  </si>
  <si>
    <t>30-70765648-0</t>
  </si>
  <si>
    <t>33-63958588-9</t>
  </si>
  <si>
    <t>30-50084630-1</t>
  </si>
  <si>
    <t>30-70773160-1</t>
  </si>
  <si>
    <t>30-50500840-1</t>
  </si>
  <si>
    <t>30-50076581-6</t>
  </si>
  <si>
    <t>30-65883952-3</t>
  </si>
  <si>
    <t>30-50220216-9</t>
  </si>
  <si>
    <t>30-70828819-1</t>
  </si>
  <si>
    <t>30-69013733-6</t>
  </si>
  <si>
    <t>30-50186312-9</t>
  </si>
  <si>
    <t>30-66156125-0</t>
  </si>
  <si>
    <t>33-70775105-9</t>
  </si>
  <si>
    <t>30-70761908-9</t>
  </si>
  <si>
    <t>30-66682848-4</t>
  </si>
  <si>
    <t>30-50450732-3</t>
  </si>
  <si>
    <t>33-69232415-9</t>
  </si>
  <si>
    <t>30-66111898-5</t>
  </si>
  <si>
    <t>33-61069390-9</t>
  </si>
  <si>
    <t>30-69226010-0</t>
  </si>
  <si>
    <t>30-60936378-5</t>
  </si>
  <si>
    <t>30-70713618-5</t>
  </si>
  <si>
    <t>30-62214317-4</t>
  </si>
  <si>
    <t>30-64440679-9</t>
  </si>
  <si>
    <t>30-60226033-6</t>
  </si>
  <si>
    <t>30-70303391-8</t>
  </si>
  <si>
    <t>30-69434682-7</t>
  </si>
  <si>
    <t>30-70094583-5</t>
  </si>
  <si>
    <t>30-50097104-1</t>
  </si>
  <si>
    <t>30-50400508-5</t>
  </si>
  <si>
    <t>30-64959269-8</t>
  </si>
  <si>
    <t>30-70762831-2</t>
  </si>
  <si>
    <t>30-69223479-7</t>
  </si>
  <si>
    <t>30-67851968-1</t>
  </si>
  <si>
    <t>30-65017517-0</t>
  </si>
  <si>
    <t>30-70820805-8</t>
  </si>
  <si>
    <t>30-57620989-0</t>
  </si>
  <si>
    <t>33-56881341-9</t>
  </si>
  <si>
    <t>30-68082318-5</t>
  </si>
  <si>
    <t>30-50230491-3</t>
  </si>
  <si>
    <t>30-70103106-3</t>
  </si>
  <si>
    <t>30-50396126-8</t>
  </si>
  <si>
    <t>30-54173905-6</t>
  </si>
  <si>
    <t>30-50052693-5</t>
  </si>
  <si>
    <t>30-64970578-6</t>
  </si>
  <si>
    <t>33-70894286-9</t>
  </si>
  <si>
    <t>30-68992145-7</t>
  </si>
  <si>
    <t>30-66320562-1</t>
  </si>
  <si>
    <t>30-65059364-9</t>
  </si>
  <si>
    <t>30-50059755-7</t>
  </si>
  <si>
    <t>33-50170702-9</t>
  </si>
  <si>
    <t>30-50411502-6</t>
  </si>
  <si>
    <t>30-70816782-3</t>
  </si>
  <si>
    <t>30-63219670-5</t>
  </si>
  <si>
    <t>30-64810353-7</t>
  </si>
  <si>
    <t>30-60487128-6</t>
  </si>
  <si>
    <t>30-71511877-3</t>
  </si>
  <si>
    <t>30-55541422-2</t>
  </si>
  <si>
    <t>30-69119615-8</t>
  </si>
  <si>
    <t>30-60745136-9</t>
  </si>
  <si>
    <t>30-50177086-4</t>
  </si>
  <si>
    <t>30-67726246-6</t>
  </si>
  <si>
    <t>30-50084258-6</t>
  </si>
  <si>
    <t>30-55386304-6</t>
  </si>
  <si>
    <t>30-50688559-7</t>
  </si>
  <si>
    <t>30-51682611-4</t>
  </si>
  <si>
    <t>30-65594238-2</t>
  </si>
  <si>
    <t>30-50489718-0</t>
  </si>
  <si>
    <t>30-68964414-3</t>
  </si>
  <si>
    <t>30-63992348-3</t>
  </si>
  <si>
    <t>30-70702340-2</t>
  </si>
  <si>
    <t>30-52913594-3</t>
  </si>
  <si>
    <t>30-70996794-7</t>
  </si>
  <si>
    <t>30-62163022-5</t>
  </si>
  <si>
    <t>30-65860159-4</t>
  </si>
  <si>
    <t>30-50299562-2</t>
  </si>
  <si>
    <t>30-50512663-3</t>
  </si>
  <si>
    <t>30-50500284-5</t>
  </si>
  <si>
    <t>30-62205647-6</t>
  </si>
  <si>
    <t>33-50090851-9</t>
  </si>
  <si>
    <t>33-50173213-9</t>
  </si>
  <si>
    <t>30-71036250-1</t>
  </si>
  <si>
    <t>30-50091588-5</t>
  </si>
  <si>
    <t>30-50001008-4</t>
  </si>
  <si>
    <t>30-69616765-2</t>
  </si>
  <si>
    <t>30-57839578-0</t>
  </si>
  <si>
    <t>30-53619620-6</t>
  </si>
  <si>
    <t>30-67881527-2</t>
  </si>
  <si>
    <t>30-70813280-9</t>
  </si>
  <si>
    <t>30-52554586-1</t>
  </si>
  <si>
    <t>30-70323355-0</t>
  </si>
  <si>
    <t>30-50548879-9</t>
  </si>
  <si>
    <t>33-53619484-9</t>
  </si>
  <si>
    <t>30-58856211-1</t>
  </si>
  <si>
    <t>30-50427815-4</t>
  </si>
  <si>
    <t>30-50074103-8</t>
  </si>
  <si>
    <t>30-63221905-5</t>
  </si>
  <si>
    <t>30-69173262-9</t>
  </si>
  <si>
    <t>30-68008622-9</t>
  </si>
  <si>
    <t>30-58950807-2</t>
  </si>
  <si>
    <t>30-50080256-8</t>
  </si>
  <si>
    <t>30-70989252-1</t>
  </si>
  <si>
    <t>30-70765401-1</t>
  </si>
  <si>
    <t>30-71050505-1</t>
  </si>
  <si>
    <t>30-70911224-0</t>
  </si>
  <si>
    <t>30-70791607-5</t>
  </si>
  <si>
    <t>30-70927291-4</t>
  </si>
  <si>
    <t>30-61355374-2</t>
  </si>
  <si>
    <t>30-65884016-5</t>
  </si>
  <si>
    <t>30-71123782-4</t>
  </si>
  <si>
    <t>30-70728325-0</t>
  </si>
  <si>
    <t>30-70898380-9</t>
  </si>
  <si>
    <t>30-51753076-6</t>
  </si>
  <si>
    <t>30-70760809-5</t>
  </si>
  <si>
    <t>30-71055795-7</t>
  </si>
  <si>
    <t>30-67725090-5</t>
  </si>
  <si>
    <t>30-70976159-1</t>
  </si>
  <si>
    <t>30-50109122-3</t>
  </si>
  <si>
    <t>30-70740013-3</t>
  </si>
  <si>
    <t>30-55092364-1</t>
  </si>
  <si>
    <t>30-61111237-4</t>
  </si>
  <si>
    <t>30-70957640-9</t>
  </si>
  <si>
    <t>33-68843191-9</t>
  </si>
  <si>
    <t>33-71060727-9</t>
  </si>
  <si>
    <t>33-70726132-9</t>
  </si>
  <si>
    <t>30-71122380-7</t>
  </si>
  <si>
    <t>33-62928265-9</t>
  </si>
  <si>
    <t>30-70778318-0</t>
  </si>
  <si>
    <t>30-70796596-3</t>
  </si>
  <si>
    <t>99-99999999-9</t>
  </si>
  <si>
    <t>33-51747145-9</t>
  </si>
  <si>
    <t>30-64654010-7</t>
  </si>
  <si>
    <t>30-55101017-8</t>
  </si>
  <si>
    <t>30-58579082-2</t>
  </si>
  <si>
    <t>30-61247099-1</t>
  </si>
  <si>
    <t>30-50350872-5</t>
  </si>
  <si>
    <t>30-50146646-4</t>
  </si>
  <si>
    <t>30-65563140-9</t>
  </si>
  <si>
    <t>30-67271753-8</t>
  </si>
  <si>
    <t>33-69177691-9</t>
  </si>
  <si>
    <t>30-63192649-1</t>
  </si>
  <si>
    <t>30-55291051-2</t>
  </si>
  <si>
    <t>30-58885563-1</t>
  </si>
  <si>
    <t>30-70871726-2</t>
  </si>
  <si>
    <t>30-70713570-7</t>
  </si>
  <si>
    <t>30-52791349-3</t>
  </si>
  <si>
    <t>30-70965491-4</t>
  </si>
  <si>
    <t>30-63738902-1</t>
  </si>
  <si>
    <t>30-50407899-6</t>
  </si>
  <si>
    <t>30-61560107-8</t>
  </si>
  <si>
    <t>30-68245096-3</t>
  </si>
  <si>
    <t>30-50331781-4</t>
  </si>
  <si>
    <t>30-69847147-2</t>
  </si>
  <si>
    <t>30-50173008-0</t>
  </si>
  <si>
    <t>33-70810340-9</t>
  </si>
  <si>
    <t>30-50076826-2</t>
  </si>
  <si>
    <t>30-50410806-2</t>
  </si>
  <si>
    <t>30-66627755-0</t>
  </si>
  <si>
    <t>30-61536829-2</t>
  </si>
  <si>
    <t>30-66350039-9</t>
  </si>
  <si>
    <t>30-51730709-9</t>
  </si>
  <si>
    <t>30-65786206-8</t>
  </si>
  <si>
    <t>30-71036376-1</t>
  </si>
  <si>
    <t>30-57260121-4</t>
  </si>
  <si>
    <t>20-04417490-2</t>
  </si>
  <si>
    <t>30-63634545-4</t>
  </si>
  <si>
    <t>30-67881435-7</t>
  </si>
  <si>
    <t>30-50060865-6</t>
  </si>
  <si>
    <t>30-50390784-0</t>
  </si>
  <si>
    <t>30-52641408-6</t>
  </si>
  <si>
    <t>30-55171441-8</t>
  </si>
  <si>
    <t>30-60087212-1</t>
  </si>
  <si>
    <t>30-50269231-9</t>
  </si>
  <si>
    <t>30-50372023-6</t>
  </si>
  <si>
    <t>30-57730987-2</t>
  </si>
  <si>
    <t>30-56376760-6</t>
  </si>
  <si>
    <t>33-68920609-9</t>
  </si>
  <si>
    <t>33-50052990-9</t>
  </si>
  <si>
    <t>30-50214712-5</t>
  </si>
  <si>
    <t>30-68203263-0</t>
  </si>
  <si>
    <t>30-69442441-0</t>
  </si>
  <si>
    <t>30-70904494-6</t>
  </si>
  <si>
    <t>30-50198616-6</t>
  </si>
  <si>
    <t>30-70710102-0</t>
  </si>
  <si>
    <t>30-62197317-3</t>
  </si>
  <si>
    <t>30-51748667-8</t>
  </si>
  <si>
    <t>30-68547253-4</t>
  </si>
  <si>
    <t>30-56604058-8</t>
  </si>
  <si>
    <t>30-55371841-0</t>
  </si>
  <si>
    <t>30-50084401-5</t>
  </si>
  <si>
    <t>30-68562823-2</t>
  </si>
  <si>
    <t>30-70197718-8</t>
  </si>
  <si>
    <t>30-65485516-8</t>
  </si>
  <si>
    <t>30-70730182-8</t>
  </si>
  <si>
    <t>30-70804253-2</t>
  </si>
  <si>
    <t>30-68275372-9</t>
  </si>
  <si>
    <t>30-64815273-2</t>
  </si>
  <si>
    <t>30-70811280-8</t>
  </si>
  <si>
    <t>30-61277887-2</t>
  </si>
  <si>
    <t>30-71021221-6</t>
  </si>
  <si>
    <t>33-54119730-9</t>
  </si>
  <si>
    <t>30-71092007-5</t>
  </si>
  <si>
    <t>30-69669769-4</t>
  </si>
  <si>
    <t>ENCOMPASS DIGITAL MEDIA ARGENT</t>
  </si>
  <si>
    <t>30-70989881-3</t>
  </si>
  <si>
    <t>30-70705980-6</t>
  </si>
  <si>
    <t>30-57365208-4</t>
  </si>
  <si>
    <t>30-71085377-7</t>
  </si>
  <si>
    <t>30-50004946-0</t>
  </si>
  <si>
    <t>30-71182832-6</t>
  </si>
  <si>
    <t>30-71063893-0</t>
  </si>
  <si>
    <t>30-50093812-5</t>
  </si>
  <si>
    <t>30-71195284-1</t>
  </si>
  <si>
    <t>30-50111266-2</t>
  </si>
  <si>
    <t>30-67776234-5</t>
  </si>
  <si>
    <t>33-69722563-9</t>
  </si>
  <si>
    <t>30-71012325-6</t>
  </si>
  <si>
    <t>30-67784994-7</t>
  </si>
  <si>
    <t>30-63214446-2</t>
  </si>
  <si>
    <t>30-71007146-9</t>
  </si>
  <si>
    <t>30-70503777-5</t>
  </si>
  <si>
    <t>30-71020467-1</t>
  </si>
  <si>
    <t>30-70862541-4</t>
  </si>
  <si>
    <t>30-56406678-4</t>
  </si>
  <si>
    <t>33-66204411-9</t>
  </si>
  <si>
    <t>30-71168785-4</t>
  </si>
  <si>
    <t>30-50121458-9</t>
  </si>
  <si>
    <t>30-71193785-0</t>
  </si>
  <si>
    <t>30-69317088-1</t>
  </si>
  <si>
    <t>30-70779108-6</t>
  </si>
  <si>
    <t>30-54668676-7</t>
  </si>
  <si>
    <t>30-71054630-0</t>
  </si>
  <si>
    <t>30-53404521-9</t>
  </si>
  <si>
    <t>30-50159813-1</t>
  </si>
  <si>
    <t>33-67462278-9</t>
  </si>
  <si>
    <t>30-61295852-8</t>
  </si>
  <si>
    <t>30-50623091-4</t>
  </si>
  <si>
    <t>30-69922048-1</t>
  </si>
  <si>
    <t>30-57735081-3</t>
  </si>
  <si>
    <t>30-69468373-4</t>
  </si>
  <si>
    <t>30-52995208-9</t>
  </si>
  <si>
    <t>30-70959089-4</t>
  </si>
  <si>
    <t>33-71198168-9</t>
  </si>
  <si>
    <t>30-56307605-0</t>
  </si>
  <si>
    <t>30-70882920-6</t>
  </si>
  <si>
    <t>30-70718629-8</t>
  </si>
  <si>
    <t>30-60451400-9</t>
  </si>
  <si>
    <t>30-70813069-5</t>
  </si>
  <si>
    <t>30-69092783-3</t>
  </si>
  <si>
    <t>33-50411304-9</t>
  </si>
  <si>
    <t>30-53311922-7</t>
  </si>
  <si>
    <t>30-53141358-6</t>
  </si>
  <si>
    <t>30-69730926-4</t>
  </si>
  <si>
    <t>30-70828209-6</t>
  </si>
  <si>
    <t>30-68719427-2</t>
  </si>
  <si>
    <t>30-70866873-3</t>
  </si>
  <si>
    <t>30-69076660-0</t>
  </si>
  <si>
    <t>33-70969987-9</t>
  </si>
  <si>
    <t>33-55977827-9</t>
  </si>
  <si>
    <t>30-67279603-9</t>
  </si>
  <si>
    <t>27-03754137-6</t>
  </si>
  <si>
    <t>33-71456155-9</t>
  </si>
  <si>
    <t>30-70946023-0</t>
  </si>
  <si>
    <t>30-71453221-5</t>
  </si>
  <si>
    <t>30-71020070-6</t>
  </si>
  <si>
    <t>30-50042500-4</t>
  </si>
  <si>
    <t>33-67913936-9</t>
  </si>
  <si>
    <t>30-71484803-4</t>
  </si>
  <si>
    <t>30-71445452-4</t>
  </si>
  <si>
    <t>30-71462535-3</t>
  </si>
  <si>
    <t>30-53196709-3</t>
  </si>
  <si>
    <t>30-71506876-8</t>
  </si>
  <si>
    <t>30-60731119-2</t>
  </si>
  <si>
    <t>30-52722598-8</t>
  </si>
  <si>
    <t>30-55683412-8</t>
  </si>
  <si>
    <t>30-58971482-9</t>
  </si>
  <si>
    <t>30-71191343-9</t>
  </si>
  <si>
    <t>30-71528751-6</t>
  </si>
  <si>
    <t>30-71572975-6</t>
  </si>
  <si>
    <t>30-71578688-1</t>
  </si>
  <si>
    <t>30-54789111-9</t>
  </si>
  <si>
    <t>30-61651205-2</t>
  </si>
  <si>
    <t>30-61840809-0</t>
  </si>
  <si>
    <t>30-65482746-6</t>
  </si>
  <si>
    <t>30-71023248-9</t>
  </si>
  <si>
    <t>30-58342640-6</t>
  </si>
  <si>
    <t>33-71615028-9</t>
  </si>
  <si>
    <t>30-71588559-6</t>
  </si>
  <si>
    <t>30-59128849-7</t>
  </si>
  <si>
    <t>33-71535275-9</t>
  </si>
  <si>
    <t>30-69801190-0</t>
  </si>
  <si>
    <t>30-71481422-9</t>
  </si>
  <si>
    <t>30-71538374-4</t>
  </si>
  <si>
    <t>30-60025739-7</t>
  </si>
  <si>
    <t>30-50403682-7</t>
  </si>
  <si>
    <t>30-57504821-4</t>
  </si>
  <si>
    <t>30-50017502-4</t>
  </si>
  <si>
    <t>33-65260768-9</t>
  </si>
  <si>
    <t>30-52278060-6</t>
  </si>
  <si>
    <t>30-70852163-5</t>
  </si>
  <si>
    <t>30-71615850-7</t>
  </si>
  <si>
    <t>30-52149483-9</t>
  </si>
  <si>
    <t>30-71637385-8</t>
  </si>
  <si>
    <t>33-71656632-9</t>
  </si>
  <si>
    <t>30-66122809-8</t>
  </si>
  <si>
    <t>30-71100212-6</t>
  </si>
  <si>
    <t>30-70846183-7</t>
  </si>
  <si>
    <t>30-50603846-0</t>
  </si>
  <si>
    <t>30-62022318-9</t>
  </si>
  <si>
    <t>33-71523028-9</t>
  </si>
  <si>
    <t>30-51742430-3</t>
  </si>
  <si>
    <t>30-60409966-4</t>
  </si>
  <si>
    <t>30-66198200-0</t>
  </si>
  <si>
    <t>30-54669501-4</t>
  </si>
  <si>
    <t>30-70972733-4</t>
  </si>
  <si>
    <t>30-71616970-3</t>
  </si>
  <si>
    <t>33-71710141-9</t>
  </si>
  <si>
    <t>30-71614244-9</t>
  </si>
  <si>
    <t>HONDCA1N</t>
  </si>
  <si>
    <t>30-57754677-7</t>
  </si>
  <si>
    <t>CEAVCIRN</t>
  </si>
  <si>
    <t>CELULOSA ALTO VALLE SAIC</t>
  </si>
  <si>
    <t>30-50421381-8</t>
  </si>
  <si>
    <t>LAPLATAA</t>
  </si>
  <si>
    <t>REFINERIA LA PLATA AUTOG</t>
  </si>
  <si>
    <t>AR3MHUON-3M ARGENTINA HURLINGHAM</t>
  </si>
  <si>
    <t>AR3MGAON-3M ARGENTINA PLANTA GARIN</t>
  </si>
  <si>
    <t>AAARFOCN-ABRASIVOS ARGENTINOS SA</t>
  </si>
  <si>
    <t>AAAAPION-AA ABRASIVOS ARGENTINOS SAIC</t>
  </si>
  <si>
    <t>ACINVCSZ-ACINDAR PTA. V. CONSTITUCION</t>
  </si>
  <si>
    <t>ACINTBOY-ACINDAR PTA. TABLADA</t>
  </si>
  <si>
    <t>ADOLSB3N-A.GUERRICO - CANTERA V MONICA</t>
  </si>
  <si>
    <t>AGUESB3N-A.GUERRICO - CANTERA PUMA</t>
  </si>
  <si>
    <t>AEEZECCY-AEROP ARG 2000 EX FAA EZEIZA</t>
  </si>
  <si>
    <t>AARGTAOY-AEROP ARG 2000 - Aeroparque</t>
  </si>
  <si>
    <t>AERORTCN-AEROPUERTOS ARGENTINA 2000 S.A</t>
  </si>
  <si>
    <t>FOMERO1N-AGRIC FED ARG.FORTIN MERCEDES</t>
  </si>
  <si>
    <t>RU11RO1N-AGRIC FED ARG.RUTA 31</t>
  </si>
  <si>
    <t>AGRIJBSN-AGRIC FED ARG.ACOPIO MOLINA</t>
  </si>
  <si>
    <t>AGRIOISN-AG.FE.ARG. ACEITERA LOS CARDOS</t>
  </si>
  <si>
    <t>AGRISTSN-SANTA TERESA</t>
  </si>
  <si>
    <t>AGRIAC1N-ACEVEDO</t>
  </si>
  <si>
    <t>AYSACBCY-AYSA - Est Elevadora Caballito</t>
  </si>
  <si>
    <t>AYSALACY-AYSA - Est Elevadora Lanus</t>
  </si>
  <si>
    <t>AYSAMBCY-AYSA - Planta Manuel Belgrano</t>
  </si>
  <si>
    <t>AYSABOCY-AYSA - Planta Boca-Barracas</t>
  </si>
  <si>
    <t>AYSACTCY-AYSA - Est Elevadora Centro</t>
  </si>
  <si>
    <t>AYSAVDCY-AYSA - Est Elevadora V.Devoto</t>
  </si>
  <si>
    <t>AYSAFLCY-AYSA - Est Elevadora Floresta</t>
  </si>
  <si>
    <t>AYSALMOY-AYSA - Est Elevadora Matanza</t>
  </si>
  <si>
    <t>AYSAPACY-AYSA - Est Elevadora Paitovi</t>
  </si>
  <si>
    <t>AYSASAOY-AYSA - Est Elevadora Saavedra</t>
  </si>
  <si>
    <t>AYSASMOY-AYSA - Planta San Martin</t>
  </si>
  <si>
    <t>AYSAVAOY-AYSA - Est Elevadora V.Adelina</t>
  </si>
  <si>
    <t>AYSAWICY-AYSA - Est Elevadora Wilde</t>
  </si>
  <si>
    <t>AYSAQICY-AYSA - Pta Elevadora Quilmes</t>
  </si>
  <si>
    <t>AYSANOOY-AYSA - Planta Norte</t>
  </si>
  <si>
    <t>AYSAMOOY-AYSA - Planta Morón</t>
  </si>
  <si>
    <t>AYSA3FOY-AYSA - Planta Tres de Febrero</t>
  </si>
  <si>
    <t>AGUAGPON-AYSA - REBOMBEO PACHECO</t>
  </si>
  <si>
    <t>AGUALDCN-AYSA - REBOMBEO TEMPERLEY</t>
  </si>
  <si>
    <t>AGUABACN-AYSA - REBOMBEO BANFIELD</t>
  </si>
  <si>
    <t>AGUATLON-AYSA - ESTAB SUD-OESTE</t>
  </si>
  <si>
    <t>AGUAVLON-AYSA - E.B.C. VICENTE LOPEZ</t>
  </si>
  <si>
    <t>AGUAMSON-AYSA - E.B.C. MARTINEZ</t>
  </si>
  <si>
    <t>AGUABSON-AYSA - E.B.C. BOULOGNE GRANDE</t>
  </si>
  <si>
    <t>AGUAICON-AYSA - E.B.C. BO SAN ALBERTO</t>
  </si>
  <si>
    <t>AGUAVBON-AYSA - E.B.C. DE LA VEGA</t>
  </si>
  <si>
    <t>AGUACRON-AYSA - E.B.C. BARRIO MUNICIPAL</t>
  </si>
  <si>
    <t>AGUA6EON-AYSA - EST. BOM. CLOACAL N° 13</t>
  </si>
  <si>
    <t>AGUA8LON-AYSA - E.B.C. LA CUTIVA</t>
  </si>
  <si>
    <t>AGUA1MCN-AYSA - E.B.C. FALUCHO</t>
  </si>
  <si>
    <t>AGUALACN-AYSA - E.B.C. FRAY LAGOS</t>
  </si>
  <si>
    <t>AGUAAVCN-AYSA - TALLERES VARELA</t>
  </si>
  <si>
    <t>AGUAMOON-AYSA - DISTRITO MORÓN</t>
  </si>
  <si>
    <t>AGUACTON-AYSA - DISTRITO 3 DE FEBRERO</t>
  </si>
  <si>
    <t>AGUAACON-AYSA - EDIFICIO REGIÓN NORTE</t>
  </si>
  <si>
    <t>AGUASFON-AYSA - EDIF DTTO. SAN FERNANDO</t>
  </si>
  <si>
    <t>AGUAWION-AYSA - EDIFICIO DTTO. V. LOPEZ</t>
  </si>
  <si>
    <t>AGUASMON-AYSA - EDIF DTTO. S.MARTÍN</t>
  </si>
  <si>
    <t>AGUAPION</t>
  </si>
  <si>
    <t>AGUAPION-Planta Depuradora Champagnat</t>
  </si>
  <si>
    <t>AGUASVON</t>
  </si>
  <si>
    <t>AGUASVON-Planta Maquinista Savio</t>
  </si>
  <si>
    <t>AYSATBCY-AGUA Y SANEA-TORRE BLANCA</t>
  </si>
  <si>
    <t>AGFORRPN-AGUAS DE FORMOSA - RIO RIVERA</t>
  </si>
  <si>
    <t>AGFOSAPN-AGUAS DE FORMOSA - Salta 411</t>
  </si>
  <si>
    <t>AGUACTGN-AGUAS DE SANTIAGO - COL. TINCO</t>
  </si>
  <si>
    <t>AGUA38GN-AGUAS DE SANTIAGO - POZO 38</t>
  </si>
  <si>
    <t>AGUASIGN-AGUAS DE SANTIAGO-EST.SIMBOLAR</t>
  </si>
  <si>
    <t>AGUA11GN-AGUAS DE SANTIAGO - POZO 11</t>
  </si>
  <si>
    <t>AGUAECGN-AGUAS DE SANTIAGO - ED.CENTRAL</t>
  </si>
  <si>
    <t>AGUAANGN-AGUAS DE SANTIAGO-T.D. AÑATUYA</t>
  </si>
  <si>
    <t>AGUACIGN-AGUAS DE SANTIAGO-CISTERNA TRH</t>
  </si>
  <si>
    <t>AGUAP4GN-AGUAS DE SANTIAGO - POZO 4</t>
  </si>
  <si>
    <t>AGUAP5GN-AGUAS DE SANTIAGO - POZO 5</t>
  </si>
  <si>
    <t>AGUAP6GN-AGUAS DE SANTIAGO - POZO 6</t>
  </si>
  <si>
    <t>AGUA7EGN-AGUAS DE SANTIAGO-POZO 7 EELC5</t>
  </si>
  <si>
    <t>AGUA12GN-AGUAS DE SANTIAGO - POZO 12</t>
  </si>
  <si>
    <t>AGUA14GN-AGUAS DE SANTIAGO - POZO 14</t>
  </si>
  <si>
    <t>AGUA15GN-AGUAS DE SANTIAGO - POZO 15</t>
  </si>
  <si>
    <t>AGUA23GN-AGUAS DE SANTIAGO - POZO 23</t>
  </si>
  <si>
    <t>AGUA40GN-AGUAS DE SANTIAGO - POZO 40</t>
  </si>
  <si>
    <t>AGUACAGN-AGUAS DE SANTIAGO - CISTERNA</t>
  </si>
  <si>
    <t>AGUARIGN-AGUAS DE SANTIAGO - POZO 12</t>
  </si>
  <si>
    <t>AGUALBGN-AGUAS DE SANTIAGO - POZO 21</t>
  </si>
  <si>
    <t>AGUA42GN-AGUAS DE SANTIAGO - POZO 42</t>
  </si>
  <si>
    <t>AGUA29GN-AGUAS DE SANTIAGO - POZO 29</t>
  </si>
  <si>
    <t>AGUAE1GN-AGUAS DE SANTIAGO - EE1</t>
  </si>
  <si>
    <t>AGUAE2GN-AGUAS DE SANTIAGO - EE2</t>
  </si>
  <si>
    <t>AGUAE6GN-AGUAS DE SANTIAGO - EE6</t>
  </si>
  <si>
    <t>AGUABEGN-AGUAS DE SANTIAGO - POZO 10</t>
  </si>
  <si>
    <t>AGUAE7GN-AGUAS DE SANTIAGO - EE7</t>
  </si>
  <si>
    <t>AGUA16GN-AGUAS DE SANTIAGO - POZO 16</t>
  </si>
  <si>
    <t>AGUA45GN-AGUAS DE SANTIAGO - POZO 45</t>
  </si>
  <si>
    <t>AGUA46GN-AGUAS DE SANTIAGO - POZO 46</t>
  </si>
  <si>
    <t>AGUAEPGN-AGUAS DE SANTIAGO - PATAGONIA</t>
  </si>
  <si>
    <t>AGUASJGN-AGUAS DE SANTIAGO - SAN JAVIER</t>
  </si>
  <si>
    <t>AGUAPQGN-AGUAS DE SANTIAGO - PT QUIMILI</t>
  </si>
  <si>
    <t>AIELSLDN-AIELLO SUPERM.S.A-PERON 1074</t>
  </si>
  <si>
    <t>AIELSMDN-AIELLO SUPERM.S.A-BELGRAN.1045</t>
  </si>
  <si>
    <t>SAIESLDN-AIELLO SUPERM.S.A-ZAVALA 451</t>
  </si>
  <si>
    <t>AIELRIDN-AIELLO SUPERM.S.A-RIOBAMB.1665</t>
  </si>
  <si>
    <t>AIELFPDN-AIELLO SUPERM.S.A-PASTORE 2115</t>
  </si>
  <si>
    <t>AIELJKDN-AIELLO SUPERM.S.A. - SUC. N° 6</t>
  </si>
  <si>
    <t>AIRLSN1Y-AIR LIQUIDE - P3 SIDERAR</t>
  </si>
  <si>
    <t>AIRLVCSY-AIR LIQUIDE - V.Constitucion</t>
  </si>
  <si>
    <t>AIRLBB2Z-AIR LIQUIDE - Pta.Bahia Blanca</t>
  </si>
  <si>
    <t>AIRLLACY-AIR LIQUIDE - Llavallol</t>
  </si>
  <si>
    <t>AIRLNSIY-AIR LIQUIDE - Ensenada</t>
  </si>
  <si>
    <t>ALIQLDMN-AIR LIQUIDE - MENDOZA</t>
  </si>
  <si>
    <t>AIRLCA1Z</t>
  </si>
  <si>
    <t>AIRLCA1Z-AIR LIQUIDE ARG S.A.-CAMPANA</t>
  </si>
  <si>
    <t>Aldo Navilli y Hno SA</t>
  </si>
  <si>
    <t>ANYHSMDN-ALDO NAVILLI Y HNO. S.A.</t>
  </si>
  <si>
    <t>ANYHEHDN-A. Navilli - El Hormiguero</t>
  </si>
  <si>
    <t>ANYHDEDN</t>
  </si>
  <si>
    <t>ANYHDEDN-A. Navilli - Desmontadora</t>
  </si>
  <si>
    <t>ANYHTADN</t>
  </si>
  <si>
    <t>ANYHTADN-SM Tambo - A. Navilli</t>
  </si>
  <si>
    <t>ANYHEPDN</t>
  </si>
  <si>
    <t>ANYHEPDN-El Porvenir - A. Navilli</t>
  </si>
  <si>
    <t>ANYHLLDN</t>
  </si>
  <si>
    <t>ANYHLLDN-La Libertad Sur - A. Navilli</t>
  </si>
  <si>
    <t>ALDOQUDN</t>
  </si>
  <si>
    <t>ALDOQUDN-ALDO NAVALLI Y HNO S.A.</t>
  </si>
  <si>
    <t>ALUAR SA</t>
  </si>
  <si>
    <t>ALUAREUA-ALUAR SA AUTOGENERADOR REN.</t>
  </si>
  <si>
    <t>ALUARAIY-ALUAR ALUMINIO ARG.S.A.I.C</t>
  </si>
  <si>
    <t>ALUFLEX S.A.</t>
  </si>
  <si>
    <t>ALUFLADN-ALUFLEX S A</t>
  </si>
  <si>
    <t>ALUFDEDN</t>
  </si>
  <si>
    <t>ALUFDEDN-ALUFLEX S.A.</t>
  </si>
  <si>
    <t>ANDR9Y1N-ANDRES LAGOMARSINO E HIJOS</t>
  </si>
  <si>
    <t>ANDRID3N-LAGOMARSINO E HIJOS S.A.</t>
  </si>
  <si>
    <t>ANDRLH1N-LAGOMARSINO E HIJOS SA. ANDRES</t>
  </si>
  <si>
    <t>ANDROJON-ANDRES LAGOMARSINO(PR.EL ORDEN</t>
  </si>
  <si>
    <t>ANDRIECN-A.LAGOMARSINO-ESTAB.HAR.MODELO</t>
  </si>
  <si>
    <t>APARZA1Y-ALTO PARANA - EX-FAPLAC S.A.</t>
  </si>
  <si>
    <t>APARSMSY-ALTO PARANA-EX FAPLAC</t>
  </si>
  <si>
    <t>APARESNY-ALTO PARANA-PTO.ESPERANZA</t>
  </si>
  <si>
    <t>APARPPNA-ALTO PARANA-PTO.PIRAY</t>
  </si>
  <si>
    <t>APARBONN</t>
  </si>
  <si>
    <t>APARBONN-ALTO PARANA-PTO.BOSSETI</t>
  </si>
  <si>
    <t>ARCOMITY-ARCOR SA DIV. MISKY</t>
  </si>
  <si>
    <t>ARCOREKY-ARCOR SA DIV. RECREO</t>
  </si>
  <si>
    <t>ARCOSLDY-ARCOR S.A. - EX ESTIRENOS SA</t>
  </si>
  <si>
    <t>ARCOMSXA-ARCOR MARIO SEVESO ARROYITO</t>
  </si>
  <si>
    <t>ARCOCCXY-ARCOR SA Colonia Caroya</t>
  </si>
  <si>
    <t>ARCOSP1Y-ARCOR SA San Pedro</t>
  </si>
  <si>
    <t>ARCOCCXN-EDIFICIO ARCOR CORDOBA</t>
  </si>
  <si>
    <t>ARCOETON-ARCOR PANAMERICANA</t>
  </si>
  <si>
    <t>ARCOMACN-ARCOR MAIPÚ</t>
  </si>
  <si>
    <t>ARCOLPTA-ARCOR ING.LA PROVIDENCIA</t>
  </si>
  <si>
    <t>ARCRVMDY</t>
  </si>
  <si>
    <t>ARCRVMDY-ARCOR SAIC-VILLA MERCEDES</t>
  </si>
  <si>
    <t>ARCORAJY-ARCOR SAIC-RAWSON-SJ</t>
  </si>
  <si>
    <t>ARCORFMN</t>
  </si>
  <si>
    <t>ARCORFMN-ARCOR SAIC - SAN RAFAEL</t>
  </si>
  <si>
    <t>ARCOCBCN-ARCOS DORADOS - ACO</t>
  </si>
  <si>
    <t>ARCOMYCN-ARCOS DORADOS - AMY</t>
  </si>
  <si>
    <t>ARCOP1CN-ARCOS DORADOS - AP1</t>
  </si>
  <si>
    <t>ARCOA4CN-ARCOS DORADOS - AR4</t>
  </si>
  <si>
    <t>ARCOA5CN-ARCOS DORADOS - AR5</t>
  </si>
  <si>
    <t>ARCOA7CN-ARCOS DORADOS - AR7</t>
  </si>
  <si>
    <t>ARCOSRCN-ARCOS DORADOS - AVA</t>
  </si>
  <si>
    <t>ARCONGCN-ARCOS DORADOS - CNG</t>
  </si>
  <si>
    <t>ARCOCECN-ARCOS DORADOS - CUE</t>
  </si>
  <si>
    <t>ARCOCJCN-ARCOS DORADOS - CYJ</t>
  </si>
  <si>
    <t>ARCOFBCN-ARCOS DORADOS - DEV</t>
  </si>
  <si>
    <t>ARCOK2CN-ARCOS DORADOS - EK2</t>
  </si>
  <si>
    <t>ARCOETCN-ARCOS DORADOS - ERC</t>
  </si>
  <si>
    <t>ARCO02CN-ARCOS DORADOS - FL2</t>
  </si>
  <si>
    <t>ARCO03CN-ARCOS DORADOS - FL3</t>
  </si>
  <si>
    <t>ARCO04CN-ARCOS DORADOS - FLA</t>
  </si>
  <si>
    <t>ARCO05CN-ARCOS DORADOS - FLO</t>
  </si>
  <si>
    <t>ARCO06CN-ARCOS DORADOS - FLS</t>
  </si>
  <si>
    <t>ARCOY1CN-ARCOS DORADOS - HY1</t>
  </si>
  <si>
    <t>ARCOY2CN-ARCOS DORADOS - HY2</t>
  </si>
  <si>
    <t>ARCOH3CN-ARCOS DORADOS - HY3</t>
  </si>
  <si>
    <t>ARCO07CN-ARCOS DORADOS - LAR</t>
  </si>
  <si>
    <t>ARCO08CN-ARCOS DORADOS - LAV</t>
  </si>
  <si>
    <t>ARCOMTCN-ARCOS DORADOS - LEZ</t>
  </si>
  <si>
    <t>ARCO09CN-ARCOS DORADOS - LIM</t>
  </si>
  <si>
    <t>ARCO11CN-ARCOS DORADOS - MED</t>
  </si>
  <si>
    <t>ARCOJBCN-ARCOS DORADOS - MTD</t>
  </si>
  <si>
    <t>ARCO19CN-ARCOS DORADOS - MYB</t>
  </si>
  <si>
    <t>ARCOPICN-ARCOS DORADOS - PLL</t>
  </si>
  <si>
    <t>ARCO13CN-ARCOS DORADOS - QLM</t>
  </si>
  <si>
    <t>ARCOQJCN-ARCOS DORADOS - QUJ</t>
  </si>
  <si>
    <t>ARCO16CN-ARCOS DORADOS - QUU</t>
  </si>
  <si>
    <t>ARCOR1CN-ARCOS DORADOS - R10</t>
  </si>
  <si>
    <t>ARCOR2CN-ARCOS DORADOS - R2G</t>
  </si>
  <si>
    <t>ARCO18CN-ARCOS DORADOS - SF3</t>
  </si>
  <si>
    <t>ARCOM1CN-ARCOS DORADOS - SM1</t>
  </si>
  <si>
    <t>ARCO23CN-ARCOS DORADOS - TEC</t>
  </si>
  <si>
    <t>ARCOUYCN-ARCOS DORADOS - TRI</t>
  </si>
  <si>
    <t>ARCO24CN-ARCOS DORADOS - TRU</t>
  </si>
  <si>
    <t>ARCO02ON-ARCOS DORADOS - ACA</t>
  </si>
  <si>
    <t>ARCO04ON-ARCOS DORADOS - AR3</t>
  </si>
  <si>
    <t>ARCO05ON-ARCOS DORADOS - AT1</t>
  </si>
  <si>
    <t>ARCO06ON-ARCOS DORADOS - ATA</t>
  </si>
  <si>
    <t>ARCO07ON-ARCOS DORADOS - BAL</t>
  </si>
  <si>
    <t>ARCO08ON-ARCOS DORADOS - BEL</t>
  </si>
  <si>
    <t>ARCO09ON-ARCOS DORADOS - BEU</t>
  </si>
  <si>
    <t>ARCO10ON-ARCOS DORADOS - CAS</t>
  </si>
  <si>
    <t>ARCO11ON-ARCOS DORADOS - CFL</t>
  </si>
  <si>
    <t>ARCO13ON-ARCOS DORADOS - CHE</t>
  </si>
  <si>
    <t>ARCO12ON-ARCOS DORADOS - CLH</t>
  </si>
  <si>
    <t>ARCO14ON-ARCOS DORADOS - CPY</t>
  </si>
  <si>
    <t>ARCO15ON-ARCOS DORADOS - CYM</t>
  </si>
  <si>
    <t>ARCO16ON-ARCOS DORADOS - ELC</t>
  </si>
  <si>
    <t>ARCO17ON-ARCOS DORADOS - ESC</t>
  </si>
  <si>
    <t>ARCO18ON-ARCOS DORADOS - FCT</t>
  </si>
  <si>
    <t>ARCO20ON-ARCOS DORADOS - HLG</t>
  </si>
  <si>
    <t>ARCO21ON-ARCOS DORADOS - LFR</t>
  </si>
  <si>
    <t>ARCO22ON-ARCOS DORADOS - MAI</t>
  </si>
  <si>
    <t>ARCO23ON-ARCOS DORADOS - MER</t>
  </si>
  <si>
    <t>ARCO26ON-ARCOS DORADOS - MRJ</t>
  </si>
  <si>
    <t>ARCO27ON-ARCOS DORADOS - MRN</t>
  </si>
  <si>
    <t>ARCO28ON-ARCOS DORADOS - NOR</t>
  </si>
  <si>
    <t>ARCO30ON-ARCOS DORADOS - NUN</t>
  </si>
  <si>
    <t>ARCO31ON-ARCOS DORADOS - OLI / OFI</t>
  </si>
  <si>
    <t>ARCO32ON-ARCOS DORADOS - PAL</t>
  </si>
  <si>
    <t>ARCO34ON-ARCOS DORADOS - PMJ</t>
  </si>
  <si>
    <t>ARCO35ON-ARCOS DORADOS - R02</t>
  </si>
  <si>
    <t>ARCO36ON-ARCOS DORADOS - R26</t>
  </si>
  <si>
    <t>ARCO37ON-ARCOS DORADOS - R8P</t>
  </si>
  <si>
    <t>ARCO38ON-ARCOS DORADOS - ROL</t>
  </si>
  <si>
    <t>ARCO39ON-ARCOS DORADOS - SF2</t>
  </si>
  <si>
    <t>ARCO40ON-ARCOS DORADOS - SF5</t>
  </si>
  <si>
    <t>ARCO41ON-ARCOS DORADOS - SGC</t>
  </si>
  <si>
    <t>ARCO00ON-ARCOS DORADOS - SIS</t>
  </si>
  <si>
    <t>ARCO43ON-ARCOS DORADOS - SJ2</t>
  </si>
  <si>
    <t>ARCO45ON-ARCOS DORADOS - SJU</t>
  </si>
  <si>
    <t>ARCO46ON-ARCOS DORADOS - SJW</t>
  </si>
  <si>
    <t>ARCO47ON-ARCOS DORADOS - SMB</t>
  </si>
  <si>
    <t>ARCO48ON-ARCOS DORADOS - SMG</t>
  </si>
  <si>
    <t>ARCO0YON-ARCOS DORADOS - SMP</t>
  </si>
  <si>
    <t>ARCO50ON-ARCOS DORADOS - SOL</t>
  </si>
  <si>
    <t>ARCO51ON-ARCOS DORADOS - SYT</t>
  </si>
  <si>
    <t>ARCO52ON-ARCOS DORADOS - TIG</t>
  </si>
  <si>
    <t>ARCO54ON-ARCOS DORADOS - UN3</t>
  </si>
  <si>
    <t>ARDAP13N-ARDAPEZ PTA.1(MAR DEL PLATA)</t>
  </si>
  <si>
    <t>ARDAP23N-ARDAPEZ PTA.2 (MAR DEL PLATA)</t>
  </si>
  <si>
    <t>ARDION S.A.</t>
  </si>
  <si>
    <t>ARDICH1Y-ARDION S.A.-CHACABUCO</t>
  </si>
  <si>
    <t>ARDIBA1Y-ARDION S.A.-BARADERO</t>
  </si>
  <si>
    <t>AGEABACY-ARTE GRAFICO EDIT. ARG. SA</t>
  </si>
  <si>
    <t>AGEATACY-ARTE GRAFICA EDIT.Pta.Tacuari</t>
  </si>
  <si>
    <t>AGEAPOCN</t>
  </si>
  <si>
    <t>AGEAPOCN-ARTE GRAFICO EDITORIAL ARGENTI</t>
  </si>
  <si>
    <t>ASOCPDON-ACES - IAE-ESC DIR NEGOCIOS</t>
  </si>
  <si>
    <t>HAUSPDON-ACES - HOSP UNIVERSIT AUSTRAL</t>
  </si>
  <si>
    <t>ASOCBR1P-ASOC.COOP.ARG. - BRAGADO</t>
  </si>
  <si>
    <t>ASOCWHSP-ASOC.COOP.ARG. - WHEELWRIGHT</t>
  </si>
  <si>
    <t>ASOCGV1P-ASOC.COOP.ARG. - VILLEGAS</t>
  </si>
  <si>
    <t>ASOCCA1N-ASOC.COOP.ARG. - CAMPANA</t>
  </si>
  <si>
    <t>ASOCPE1N-ASOC.COOP.ARG. - PEHUAJO</t>
  </si>
  <si>
    <t>ASOCCGSN-ASOC.COOP.ARG. - C.GOMEZ</t>
  </si>
  <si>
    <t>ASOCVRXN-ASOC.COOP.ARG. - V.ROSARIO</t>
  </si>
  <si>
    <t>ASOCECLP-ASOC.COOP.ARG. - E.CASTEX</t>
  </si>
  <si>
    <t>ASOCIR1P-ASOC.COOP.ARG. - IRIARTE</t>
  </si>
  <si>
    <t>ASOCBA1N-ASOC.COOP.ARG. - BALANCEADO</t>
  </si>
  <si>
    <t>ASOCSJSP-ASOC.COOP.ARG - S JENARO NORTE</t>
  </si>
  <si>
    <t>ASCOAG1N-ASOC.COOP.ARG. - 30 DE AGOSTO</t>
  </si>
  <si>
    <t>ASCOPE1N-ASOC.COOP.ARG. - PERGAMINO</t>
  </si>
  <si>
    <t>ACARQQ3Y-ASOC.COOP.ARG. - Quequén</t>
  </si>
  <si>
    <t>AHUGHUSN-ASOC.COOP.ARG. - HUGHES</t>
  </si>
  <si>
    <t>ACABSCSN-ASOC.COOP.ARG. - SGTO CABRAL</t>
  </si>
  <si>
    <t>ACARSLSY-ASOC.COOP.ARG. - San Lorenzo</t>
  </si>
  <si>
    <t>ASOCGUEN-ASOC.COOP.ARG. - GUALEGUAY</t>
  </si>
  <si>
    <t>ASOCSJSN-ASOC.COOP.ARG - S JOSE ESQUINA</t>
  </si>
  <si>
    <t>ASOCTL1N-ACA - TRENQUE LAUQUEN</t>
  </si>
  <si>
    <t>ACACBA1N</t>
  </si>
  <si>
    <t>ACACBA1N-ASOCIACION DE COOPERATIVAS ARG</t>
  </si>
  <si>
    <t>ASOCVP1N</t>
  </si>
  <si>
    <t>ASOCVP1N-ASOCIACION COOPERATIVAS ARGENT</t>
  </si>
  <si>
    <t>ASCOVTSN</t>
  </si>
  <si>
    <t>ASCOVTSN-A.C.A.COOP.LTDA.-VENADO TUERTO</t>
  </si>
  <si>
    <t>ASCOGUEN</t>
  </si>
  <si>
    <t>ASCOGUEN-A.C.A.COOP.LTDA-GUALEGUAYCHU</t>
  </si>
  <si>
    <t>ASCOCOEN</t>
  </si>
  <si>
    <t>ASCOCOEN-A.C.A.COOP.LTDA-CONCEP.URUGUAY</t>
  </si>
  <si>
    <t>ATANR3XY-ATANOR- Planta Rio III (Cba.)</t>
  </si>
  <si>
    <t>ATANSN1Y-ATANOR Pta. San Nicolas</t>
  </si>
  <si>
    <t>ATANPIOY-ATANOR - Pilar</t>
  </si>
  <si>
    <t>AVEXLLCY-AVEX S.A.</t>
  </si>
  <si>
    <t>AVEXVMDN-AVEX - V. MERCEDES</t>
  </si>
  <si>
    <t>BAGAMEDY-BAGLEY ARG.S.A.EX GALLET.ARCOR</t>
  </si>
  <si>
    <t>BAGACCXN-GALLETITAS CORDOBA BAGLEY</t>
  </si>
  <si>
    <t>BAGAGTXN-GALLETITAS TOTORAL</t>
  </si>
  <si>
    <t>BAGASA1Y-BAGLEY ARG. - Salto</t>
  </si>
  <si>
    <t>BALKALCN-BALKO 541788</t>
  </si>
  <si>
    <t>BALKLACN-BALKO 54177K</t>
  </si>
  <si>
    <t>FORMGAON-FORMAMETAL</t>
  </si>
  <si>
    <t>BALLSLDN-BALL AEROSOL PACKAGING ARG.</t>
  </si>
  <si>
    <t>BCCOTUCN-HSBC - TUCUMAN 661</t>
  </si>
  <si>
    <t>CREDSRCN-BANCO CREDICOOP RECONQ. 470</t>
  </si>
  <si>
    <t>BANCCFDN-FUERTE CONSTITUCIONAL</t>
  </si>
  <si>
    <t>BANC25DN-25 DE MAYO</t>
  </si>
  <si>
    <t>BGALGPCN-BCO.DE GALICIA - PERON 407</t>
  </si>
  <si>
    <t>BAGAPECN-BCO GALICIA</t>
  </si>
  <si>
    <t>BANCPJCN-BANCO PATAGONIA - CENTRAL</t>
  </si>
  <si>
    <t>BANCADCN-BCO. PATAGONIA -AV DE MAYO 701</t>
  </si>
  <si>
    <t>BSAN25CN-BANCO SANTANDER R - 25 DE MAYO</t>
  </si>
  <si>
    <t>BSANCOEN-BANCO SANTANDER R - CONCORDIA</t>
  </si>
  <si>
    <t>BSANCOXN-BANCO SANTANDER R - CORDOBA</t>
  </si>
  <si>
    <t>BSANRCXN-BANCO RIO - RIO CUARTO</t>
  </si>
  <si>
    <t>BSANVCXN-BANCO SANTANDER R - V. CABRERA</t>
  </si>
  <si>
    <t>BSANSFXN-BANCO SANTANDER R- S.FRANCISCO</t>
  </si>
  <si>
    <t>BSANTUTN-BANCO SANTANDER R - TUCUMAN</t>
  </si>
  <si>
    <t>BSANSGGN-BANCO SANTANDER R - S D ESTERO</t>
  </si>
  <si>
    <t>BSANMP3N-BANCO SANTANDER - M DEL PLATA</t>
  </si>
  <si>
    <t>BSANAT3N-BANCO SANTANDER R - ATLANTICA</t>
  </si>
  <si>
    <t>BSANSAAN-BANCO SANTANDER R - SALTA</t>
  </si>
  <si>
    <t>BRIOCACY-BANCO SANTANDER RIO S.A.</t>
  </si>
  <si>
    <t>BANSSOCN-BANCO SUPERV-SCAL ORTIZ</t>
  </si>
  <si>
    <t>BANSSFON-BANCO SUPERV STA FE 3164</t>
  </si>
  <si>
    <t>BANSOVON-BANCO SUPERVIELLE - MAIPU</t>
  </si>
  <si>
    <t>BANSABCN-BANCO SUPERVIELLE - AV BOEDO</t>
  </si>
  <si>
    <t>BANSCMON-BANCO SUPERVIELLE - CASTELAR</t>
  </si>
  <si>
    <t>BANCRECN-BANCO SUPERV.RECONQ.320</t>
  </si>
  <si>
    <t>BANCMOON-BANCO SUPERVIELLE 194</t>
  </si>
  <si>
    <t>BANCBEON-BANCO SUPERVIELLE 217</t>
  </si>
  <si>
    <t>BANCTION-BANCO SUPERVIELLE 218</t>
  </si>
  <si>
    <t>BANCPION-BANCO SUPERVIELLE 017</t>
  </si>
  <si>
    <t>BANCGCON-BANCO SUPERVIELLE 255</t>
  </si>
  <si>
    <t>BANCGBON-BANCO SUPERVIELLE 257</t>
  </si>
  <si>
    <t>BANCCRON-BANCO SUPERVIELLE 045</t>
  </si>
  <si>
    <t>BANCCLON-BANCO SUPERVIELLE 052</t>
  </si>
  <si>
    <t>BANCJBON-BANCO SUPERVIELLE 097</t>
  </si>
  <si>
    <t>BANCOJON-BANCO SUPERVIELLE 166</t>
  </si>
  <si>
    <t>BANCOION-BANCO SUPERVIELLE 204</t>
  </si>
  <si>
    <t>BANCMUON-BANCO SUPERVIELLE 195</t>
  </si>
  <si>
    <t>BANCYHON-BANCO SUPERVIELLE 253</t>
  </si>
  <si>
    <t>BANCRION-BANCO SUPERVIELLE 011</t>
  </si>
  <si>
    <t>BANCOEON-BANCO SUPERVIELLE 028</t>
  </si>
  <si>
    <t>BANCGAON-BANCO SUPERVIELLE 246</t>
  </si>
  <si>
    <t>BANCANON-BANCO SUPERVIELLE 258</t>
  </si>
  <si>
    <t>SUPECACN-BANCO SUPERVIELLE 001</t>
  </si>
  <si>
    <t>BANCIOCN-BANCO SUPERVIELLE 005</t>
  </si>
  <si>
    <t>BANCBACN-BANCO SUPERVIELLE 007</t>
  </si>
  <si>
    <t>BANCRACN-BANCO SUPERVIELLE 022</t>
  </si>
  <si>
    <t>BANCIDCN-BANCO SUPERVIELLE 051</t>
  </si>
  <si>
    <t>BANCURCN-BANCO SUPERVIELLE 057</t>
  </si>
  <si>
    <t>BANCOICN-BANCO SUPERVIELLE 082</t>
  </si>
  <si>
    <t>BANCLDCN-BANCO SUPERVIELLE 170</t>
  </si>
  <si>
    <t>BANCQECN-BANCO SUPERVIELLE 184</t>
  </si>
  <si>
    <t>BANCFVCN-BANCO SUPERVIELLE 187</t>
  </si>
  <si>
    <t>BANCLACN-BANCO SUPERVIELLE 191</t>
  </si>
  <si>
    <t>SUPELZCN-BANCO SUPERVIELLE 201</t>
  </si>
  <si>
    <t>BANCPLCN-BANCO SUPERVIELLE 205</t>
  </si>
  <si>
    <t>BANCOFCN-BANCO SUPERVIELLE 208</t>
  </si>
  <si>
    <t>BANCBECN-BANCO SUPERVIELLE 254</t>
  </si>
  <si>
    <t>BASUCMCN-BANCO SUPERVIELLE S.A.</t>
  </si>
  <si>
    <t>BANDPEDN-BANDEX S A</t>
  </si>
  <si>
    <t>BANDMACN-BANDEX S.A.-SARANDI</t>
  </si>
  <si>
    <t>BAYEC8ON-BAYER - PILAR</t>
  </si>
  <si>
    <t>BAYEGUON-BAYER - MUNRO</t>
  </si>
  <si>
    <t>BBVAVECN-BANCO FRANCES - VENEZUELA 530</t>
  </si>
  <si>
    <t>BBVARECN-BANCO FRANCES - RECONQUISTA 2</t>
  </si>
  <si>
    <t>BBVATGCN-BANCO FRANCES - PERON 400</t>
  </si>
  <si>
    <t>BILSO1ON-BIL SEIL OLIVOS I</t>
  </si>
  <si>
    <t>BILSO2ON-BIL SEIL OLIVOS II</t>
  </si>
  <si>
    <t>BILSO3ON-BILSEIL III</t>
  </si>
  <si>
    <t>BILSO4ON-BILSEIL IV</t>
  </si>
  <si>
    <t>BIOSCFCN-BIO SIDUS CAP.FEDERAL</t>
  </si>
  <si>
    <t>BIOSBOCN-BIO SIDUS S.A. - PLANTA BERNAL</t>
  </si>
  <si>
    <t>BIOSEACN-BIO - SIDUS - PTA. ING. ALAN</t>
  </si>
  <si>
    <t>BEOGIGCN-BIOGENESIS BAGO S.A.</t>
  </si>
  <si>
    <t>BEOGGAON-BIOGENESIS BAGO - LABORATORIO</t>
  </si>
  <si>
    <t>BBAGPCON-BIOGENESIS BAGO - DIST</t>
  </si>
  <si>
    <t>BIOGPCON-BIOGENESIS BAGO S.A. RP38500</t>
  </si>
  <si>
    <t>VBLALAIN-BLANCO VICTOR MANUEL</t>
  </si>
  <si>
    <t>VBLAPLIN-BLANCO VICTOR MANUEL</t>
  </si>
  <si>
    <t>BOSATUMN-BODEGA SALENSTEIN S.A.</t>
  </si>
  <si>
    <t>BOSACAJN-BODEGA SALENTEIN</t>
  </si>
  <si>
    <t>BOLSAPEL S.A.I.C.I.F. Y A</t>
  </si>
  <si>
    <t>BOLSITCN</t>
  </si>
  <si>
    <t>BOLSITCN-BOLSAPEL</t>
  </si>
  <si>
    <t>BOLSP2CN-BOLSAPEL PLANTA 2</t>
  </si>
  <si>
    <t>BOORTMALT ARGENTINA S.A.U.</t>
  </si>
  <si>
    <t>CARHBB2Z-BOORMALT ARGENTINA S.A.U</t>
  </si>
  <si>
    <t>CARHALSY-BOORTMALT ARG S.A.U. ALVEAR</t>
  </si>
  <si>
    <t>BRITISH AMERICAN TOBACCO ARG</t>
  </si>
  <si>
    <t>NOBLPIOY-BRITISH AMER.TOBACCO - Pilar 2</t>
  </si>
  <si>
    <t>BRITMAON</t>
  </si>
  <si>
    <t>BRITMAON-BRITISH AMERICAN TOBACCO ARGEN</t>
  </si>
  <si>
    <t>BUNGSJSY-BUNGE ARGENTINA PTA.S.JERONIMO</t>
  </si>
  <si>
    <t>BUNGCA1Z-BUNGE CAMPANA EX PASA</t>
  </si>
  <si>
    <t>BUNGRA1Z-BUNGE ARGENTINA - Ramallo</t>
  </si>
  <si>
    <t>BURAAR1P-BURATOVICH HNOS. - RUTA 51</t>
  </si>
  <si>
    <t>BURAAR1N-BURATOVICH HNOS. - RUTA 8</t>
  </si>
  <si>
    <t>BUSRGPHN-BURATOVICH HNOS. - GRAL PINEDO</t>
  </si>
  <si>
    <t>CAAUPION-CAMPO AUSTRAL SA(PILAR-B.AIRES</t>
  </si>
  <si>
    <t>CAUSGI1N-CAMPO AUSTRAL SA</t>
  </si>
  <si>
    <t>CNEGOL3Y-CERRO NEGRO P.I. OLAVARRIA</t>
  </si>
  <si>
    <t>CACECA1N-CANT CERRO NEGRO - CORMELA</t>
  </si>
  <si>
    <t>CAPEX-QA-CAPEX S.A. AUTOGENERADOR</t>
  </si>
  <si>
    <t>CAPEVLON-CAPEX S.A.</t>
  </si>
  <si>
    <t>CAPECOUZ-CAPEX S.A.-BELLAVISTA</t>
  </si>
  <si>
    <t>CAPRSLJN-CAPRI - SANTA LUCIA</t>
  </si>
  <si>
    <t>CAPRRIJN-CAPRI - RIVADAVIA</t>
  </si>
  <si>
    <t>CARGBB2Z-CARGILL PTA BAHIA BLANCA</t>
  </si>
  <si>
    <t>CARGSMSY-CARGILL S.A. - L.G.S. Martin</t>
  </si>
  <si>
    <t>CARGALSY-CARGILL S.A. - PUNTA ALVEAR</t>
  </si>
  <si>
    <t>CARGALCN-CARGILL ALEM 910 - 2459-7</t>
  </si>
  <si>
    <t>CARGDIEN-PUERTO DIAMANTE S.A.</t>
  </si>
  <si>
    <t>MAZZCO1Y-CARLOS MAZZIERI -Colon</t>
  </si>
  <si>
    <t>MAZZP21Y-CARLOS A. MAZZIERI - Colon 2</t>
  </si>
  <si>
    <t>CARTLU1N-CARTOCOR LUJÁN</t>
  </si>
  <si>
    <t>CARTPAEN-CARTOCOR PARANÁ</t>
  </si>
  <si>
    <t>CARTVTXN-CARTOCOR SA</t>
  </si>
  <si>
    <t>CARTQUCN-CARTOCOR SA QUILMES</t>
  </si>
  <si>
    <t>CARTRACY-CARTOCOR SA RANELAGH</t>
  </si>
  <si>
    <t>CARTRUJN-CARTOCOR SA SAN JUAN</t>
  </si>
  <si>
    <t>CASIROSY-CASINO DE ROSARIO S.A.</t>
  </si>
  <si>
    <t>CASIMOSN-CASINO DE ROSARIO S.A.</t>
  </si>
  <si>
    <t>CASIROSN-CASINO DE ROSARIO S.A.</t>
  </si>
  <si>
    <t>CELOVEON-CELOMAT - PTA. 1 V.MARTELLI</t>
  </si>
  <si>
    <t>CELOLRFN-FLEXIBLES ARG. LA RIOJA</t>
  </si>
  <si>
    <t>CELOPPON-CELOMAT S.A.</t>
  </si>
  <si>
    <t>CELP1SDN-CELPACK P.1 P.I.SUR S.LUIS</t>
  </si>
  <si>
    <t>CELP2SDN-CELPACK P.2 P.I.SUR S.LUIS</t>
  </si>
  <si>
    <t>CELPPIDN-CELPACK S.A. - Planta 3</t>
  </si>
  <si>
    <t>CELPSLDN-CELPACK S.A. - Planta 4</t>
  </si>
  <si>
    <t>CEMAOL3Z-CEMENTOS AVELLANEDA-Olavarria</t>
  </si>
  <si>
    <t>CEMAGIDY-CEMENTOS AVELLANEDA San Luis</t>
  </si>
  <si>
    <t>CENCPBCN-CENCOSUD SA SHOPPING P. BROWN</t>
  </si>
  <si>
    <t>CENCVAON-CENCOSUD S.A. V.ADELINA</t>
  </si>
  <si>
    <t>CENCPLON-CENCOSUD S.A.-ITUZAINGO</t>
  </si>
  <si>
    <t>CENCAVCN-CENCOSUD SA-EASY AVELLANEDA</t>
  </si>
  <si>
    <t>CENCMAON-CENCOSUD S.A.- OFIC.CENTRALES</t>
  </si>
  <si>
    <t>CENCLTON-CENCOSUD S.A. - EASY TABLADA</t>
  </si>
  <si>
    <t>CENCHECN-EASY BARRACAS</t>
  </si>
  <si>
    <t>CENCDTON-EASY DON TORCUATO</t>
  </si>
  <si>
    <t>CENCWAON-EASY WARNES</t>
  </si>
  <si>
    <t>E143ACON-E143 - EASY CONSTITUYENTES</t>
  </si>
  <si>
    <t>E142LMON-E142 - EASY SAN JUSTO II</t>
  </si>
  <si>
    <t>E141DSCN-E141 - EASY ALTO AVELLANEDA</t>
  </si>
  <si>
    <t>C127YBTN-C127 - SHOPPING TUCUMAN</t>
  </si>
  <si>
    <t>E115COXN-E115 - EASY CORDOBA I</t>
  </si>
  <si>
    <t>E121COXN-E121 - EASY CORDOBA II</t>
  </si>
  <si>
    <t>E123SJJN-E123 - EASY SAN JUAN</t>
  </si>
  <si>
    <t>E120BGXN-E120 - EASY CORDOBA III</t>
  </si>
  <si>
    <t>E150CAON-E150 - EASY CASEROS</t>
  </si>
  <si>
    <t>E132ROCN-E132 - EASY LINIERS</t>
  </si>
  <si>
    <t>E145SLDN-E145 - EASY SAN LUIS</t>
  </si>
  <si>
    <t>E154BRFN-E154 - EASY LA RIOJA</t>
  </si>
  <si>
    <t>E155GRRN-E155 - EASY GENERAL ROCA</t>
  </si>
  <si>
    <t>E158PRON-E158 - EASY PASO DEL REY</t>
  </si>
  <si>
    <t>CENCNQQY-CENCOSUD - Neuquén</t>
  </si>
  <si>
    <t>CENCROSY-CENCOSUD - Rosario</t>
  </si>
  <si>
    <t>CENCEZCN-CENCOSUD S.A.</t>
  </si>
  <si>
    <t>CENCSMON-CENCOSUD S.A.</t>
  </si>
  <si>
    <t>CENCJPON-CENCOSUD S.A.</t>
  </si>
  <si>
    <t>CENCYECN-CENCOSUD S.A.</t>
  </si>
  <si>
    <t>CENCTRUN-CENCOSUD S.A.</t>
  </si>
  <si>
    <t>CENCROSN-CENCOSUD S.A.</t>
  </si>
  <si>
    <t>CENC20AN-CENCOSUD SA</t>
  </si>
  <si>
    <t>CEN164CN-CENCOSUD - 164</t>
  </si>
  <si>
    <t>CENCGCMN-CENCOSUD - Godoy Cruz</t>
  </si>
  <si>
    <t>CENCU2ON</t>
  </si>
  <si>
    <t>CENCU2ON-CENCOSUD HIP.UNICENT.II GINEBR</t>
  </si>
  <si>
    <t>CENCLLCN</t>
  </si>
  <si>
    <t>CENCLLCN-CENCOSUD LLAVALLOL</t>
  </si>
  <si>
    <t>CENCSAON</t>
  </si>
  <si>
    <t>CENCSAON-CENCOSUD SAN MARTIN</t>
  </si>
  <si>
    <t>CENCPOON</t>
  </si>
  <si>
    <t>CENCPOON-CENCOSUD HIPER PALERMO</t>
  </si>
  <si>
    <t>CENCQUCN</t>
  </si>
  <si>
    <t>CENCQUCN-CENCOSUD S.A. HIP.QUILMES</t>
  </si>
  <si>
    <t>CENCPION</t>
  </si>
  <si>
    <t>CENCPION-CENCOSUD S.A. SHOPPING PILAR</t>
  </si>
  <si>
    <t>CENCESON</t>
  </si>
  <si>
    <t>CENCESON-CENCOSUD ESCOBAR</t>
  </si>
  <si>
    <t>CENCP2ON</t>
  </si>
  <si>
    <t>CENCP2ON-CENCOSUD JUMBO PANAM.2 YAPEYU</t>
  </si>
  <si>
    <t>CENCAUCN</t>
  </si>
  <si>
    <t>CENCAUCN-CENCOSUD-JUMBO PARQUE BROWN</t>
  </si>
  <si>
    <t>CENCNION-CENCOSUD UNICENTER-CT BS.AS.</t>
  </si>
  <si>
    <t>CENCMOON-CENCOSUD S.A. HIP.MORON</t>
  </si>
  <si>
    <t>CEPAAVCN-CEPAS - AVELLANEDA</t>
  </si>
  <si>
    <t>CEPARIMN-CEPAS - MENDOZA SUM I</t>
  </si>
  <si>
    <t>CEPABUCN-CEPAS - PTA. BURZACO</t>
  </si>
  <si>
    <t>CSLOSJJY-CERAM.S.LORENZO S.JUAN EX SCOP</t>
  </si>
  <si>
    <t>CSLOZU3Y-CERAM. SAN LORENZO - Azul</t>
  </si>
  <si>
    <t>QUILQICY-CERVECERIA Y MALTERIA QUILMES</t>
  </si>
  <si>
    <t>QUILPECY-CERV. QUILMES (EX-BAESA ENV)</t>
  </si>
  <si>
    <t>QUILGCMY-QUILMES EX CUYOyNORTE-MENDOZA</t>
  </si>
  <si>
    <t>QUILZA1Y-CERV. QUILMES - Zarate</t>
  </si>
  <si>
    <t>QUILCOWY-QUILMES EX CERV DEL R. PARANA</t>
  </si>
  <si>
    <t>CERVLLCN-CERV.Y MALT.QUILMES- LLAVALLOL</t>
  </si>
  <si>
    <t>QUILCBXY-CERV. Y MALT. QUILMES-Cordoba</t>
  </si>
  <si>
    <t>QUILTUTY-CERV y MALT. QUILMES - Tucuman</t>
  </si>
  <si>
    <t>QUILMATY-CERV y M. QUILMES-Manantiales</t>
  </si>
  <si>
    <t>CCBATRUN-CERVEC.Y MALT.QUILMES</t>
  </si>
  <si>
    <t>CERVDTCN-CENTRO DE DISTRIBUCION POMPEYA</t>
  </si>
  <si>
    <t>QUILJUWY-CERV. Y MALT. QUILMES CORRIENT</t>
  </si>
  <si>
    <t>CERVBARN-CERVECERIA Y MALTERIA QUILMES</t>
  </si>
  <si>
    <t>CERV3A3Y-CERVECERIA Y MALTERIA QUILMES</t>
  </si>
  <si>
    <t>CITI53CN-CITIBANK N.A. - 4432-6</t>
  </si>
  <si>
    <t>CITIPUON-CITIBANK</t>
  </si>
  <si>
    <t>CITRPATN-CITRUSVIL S.A.</t>
  </si>
  <si>
    <t>CITRPBTN-CITRUSVIL S.A.</t>
  </si>
  <si>
    <t>CITYBOCN-CITY HOTEL - BOLIVAR</t>
  </si>
  <si>
    <t>CITYBLCN-CITY HOTEL S.A.</t>
  </si>
  <si>
    <t>CLADD SA</t>
  </si>
  <si>
    <t>CLADSMON-CLADD ITASA</t>
  </si>
  <si>
    <t>CLADVACY-CLADD I.T.A.S.A</t>
  </si>
  <si>
    <t>CLOXMEOY-CLOROX ARG PTA ALDO BONZI SJUS</t>
  </si>
  <si>
    <t>CLOXCHJN-CLOROX ARGENTINA S.A.</t>
  </si>
  <si>
    <t>RIVEFAON-CARP - FIGUEROA ALCORTA 7597</t>
  </si>
  <si>
    <t>RIVE00ON-CARP- FIGUEROA ALCORTA 7597 00</t>
  </si>
  <si>
    <t>COAFMUCP-COAFI - BSAS</t>
  </si>
  <si>
    <t>COAFROON-COAFI S.A.</t>
  </si>
  <si>
    <t>COCAPOCY-COCA COLA FEMSA POMPEYA</t>
  </si>
  <si>
    <t>COCAMGCN-CICAN - SAAVEDRA - MTE.GRANDE</t>
  </si>
  <si>
    <t>COFCO INTERNACIONAL ARGENTINA</t>
  </si>
  <si>
    <t>NIDESMSY-NIDERA Pta. Pto.Gral. S.Martin</t>
  </si>
  <si>
    <t>NIDEJU1A-NIDERA SAFORCADA-Junin</t>
  </si>
  <si>
    <t>COFLUENTES S.A.</t>
  </si>
  <si>
    <t>30-70705053-1</t>
  </si>
  <si>
    <t>COFLH21N</t>
  </si>
  <si>
    <t>COFLH21N-COFLUENTES S.A.</t>
  </si>
  <si>
    <t>COFLH11N</t>
  </si>
  <si>
    <t>COFLH11N-COFLUENTES S.A.</t>
  </si>
  <si>
    <t>COLGLLCN-COLG.PALMOLIVE LLAVALLOL-B.A.</t>
  </si>
  <si>
    <t>COLGPNDN-COLG.PALMOLIVE P.IND.NORTE-SL.</t>
  </si>
  <si>
    <t>COMBRAJN-BARCELO EDUARDO J</t>
  </si>
  <si>
    <t>COMBPOJN-BARCELO FEMENIA S.R.L.</t>
  </si>
  <si>
    <t>COMPAÑIA AMERICANA DE LAPICES</t>
  </si>
  <si>
    <t>COMPBECN-CIA AMER LAPICES - Berazategui</t>
  </si>
  <si>
    <t>COMPTOON-CIA AMER LAPICES - TORTUGUITAS</t>
  </si>
  <si>
    <t>FARGGPON-FARGO S.A.-GRAL.PACHECO</t>
  </si>
  <si>
    <t>FARGMOON-FARGO S.A.-MORON</t>
  </si>
  <si>
    <t>FARGTAON-FARGO PTA.BERTRAND(EL TALAR-GP</t>
  </si>
  <si>
    <t>FARGGRON-COMPAÑIA DE ALIMENTOS FARGO S.</t>
  </si>
  <si>
    <t>FARGMAXN-COMPAÑIA DE ALIMENTOS FARGO SA</t>
  </si>
  <si>
    <t>FARGPIOY-COMPAÑIA DE ALIMENTOS FARGO</t>
  </si>
  <si>
    <t>FARGOION-COMPAÑIA DE ALIMENTOS FARGO</t>
  </si>
  <si>
    <t>CIAISMAN-CIA. IND. CERVECERA SA-SALTA</t>
  </si>
  <si>
    <t>CICSA-1Y-CNIA INDUSTRIAL CERVECERA S.A.</t>
  </si>
  <si>
    <t>MEGABB2Z-CIA. MEGA SA - Pta. B. Blanca</t>
  </si>
  <si>
    <t>MEGALLQY-CIA. MEGA SA - Pta. L. Lata</t>
  </si>
  <si>
    <t>FELLGREN-FELLER S.A.</t>
  </si>
  <si>
    <t>COMPR2EN-COMPLEJO ALIMENTARIO S.A. (2)</t>
  </si>
  <si>
    <t>COMPGREN-COMPLEJO ALIMENTARIO S.A.</t>
  </si>
  <si>
    <t>CALIRAEN-COMPLEJO ALIMENTARIO SA</t>
  </si>
  <si>
    <t>COOPCA1N-COOP AGR. CARABELAS - PLANTA 1</t>
  </si>
  <si>
    <t>COOPRO1N-COOP AGR. CARABELAS - ROJAS</t>
  </si>
  <si>
    <t>COOPFE1N-COOP AGR. CARABELAS - FERRE</t>
  </si>
  <si>
    <t>COOPVCSN-COOP.AGR.CONESA-V.CONSTITUCION</t>
  </si>
  <si>
    <t>COOACOSP-COOP. AGR. CONESA LTDA.</t>
  </si>
  <si>
    <t>COCLITPN-COOP.CLORINDA - PTA.POTABILIZ.</t>
  </si>
  <si>
    <t>COCLPUPN-COOP.CLORINDA - EST.DE BOMBEO</t>
  </si>
  <si>
    <t>COCLLAPN-COOP.CLORINDA - EST.DE CLOACAS</t>
  </si>
  <si>
    <t>COPPSFON-C &amp; A ARGENTINA SCS - S.FERNAN</t>
  </si>
  <si>
    <t>COPPQLCN</t>
  </si>
  <si>
    <t>COPPQLCN-COPPEL SA-QUILMES</t>
  </si>
  <si>
    <t>COPPMRON</t>
  </si>
  <si>
    <t>COPPMRON-COPPEL SA-MORON</t>
  </si>
  <si>
    <t>CVIAVCON-CORREDORES VIALES SA-REYES</t>
  </si>
  <si>
    <t>CVIATSCN</t>
  </si>
  <si>
    <t>CVIATSCN-CORREDORES VIALES SA-T.SUAREZ</t>
  </si>
  <si>
    <t>COSMMOON-COSMETICOS AVON SACI.- MORENO</t>
  </si>
  <si>
    <t>COSMVION-COSMETICOS AVON SACI.-VICTORIA</t>
  </si>
  <si>
    <t>COTOLACY-COTO S.A. - Lanus</t>
  </si>
  <si>
    <t>COTOGCOY-COTO CICSA-Gonz. Catan</t>
  </si>
  <si>
    <t>COTOEECY-COTO CICSA - Est. Echeverria</t>
  </si>
  <si>
    <t>COTOTECY-COTO CICSA - Temperley</t>
  </si>
  <si>
    <t>COTOCFON-COTO CICSA - Suc. N° 44</t>
  </si>
  <si>
    <t>COTOTION-COTO CICSA - Suc.N° 56</t>
  </si>
  <si>
    <t>COTOROON-COTO CICSA - Suc. N° 59</t>
  </si>
  <si>
    <t>COTOCFCN-COTO CICSA - Suc. N° 60</t>
  </si>
  <si>
    <t>COTOC5CN-COTO CICSA - Suc. N° 65</t>
  </si>
  <si>
    <t>COTOSION-COTO CICSA - Suc. N° 69</t>
  </si>
  <si>
    <t>COTOGAON-COTO CICSA - Suc. N° 45</t>
  </si>
  <si>
    <t>COTOSDCN-COTO CICSA - Suc. N° 74</t>
  </si>
  <si>
    <t>COTOHACN-COTO CICSA - Suc. N° 78</t>
  </si>
  <si>
    <t>COTONHCN-COTO CICSA - Suc. N° 80</t>
  </si>
  <si>
    <t>COTOMACN-COTO CICSA - Suc. N° 82</t>
  </si>
  <si>
    <t>COTOARCN-COTO CICSA - Suc. N° 83</t>
  </si>
  <si>
    <t>COTOACCN-COTO CICSA - Suc. N° 84</t>
  </si>
  <si>
    <t>COTOAECN-COTO CICSA - Suc. N° 85</t>
  </si>
  <si>
    <t>COTOAGCN-COTO CICSA - Suc. N° 103</t>
  </si>
  <si>
    <t>COTOQOCN-COTO CICSA - Suc. N° 104</t>
  </si>
  <si>
    <t>COTOMGCN-COTO CICSA - Suc. N° 105</t>
  </si>
  <si>
    <t>COTOBECN-COTO CICSA - Suc. N° 130</t>
  </si>
  <si>
    <t>COTOJCON-COTO CICSA - Suc. N° 131</t>
  </si>
  <si>
    <t>COTONOCN-COTO CICSA - Suc. N° 50</t>
  </si>
  <si>
    <t>COTOCDOY-COTO CICSA - Ciudadela</t>
  </si>
  <si>
    <t>C108BEON-COTO C.I.C.S.A SUC. N° 108</t>
  </si>
  <si>
    <t>C111SMON-COTO C.I.C.S.A SUC. N° 111</t>
  </si>
  <si>
    <t>C154ESON-COTO C.I.C.S.A SUC. N° 154</t>
  </si>
  <si>
    <t>C158GLON-COTO C.I.C.S.A SUC. N° 158</t>
  </si>
  <si>
    <t>C038FLON-COTO C.I.C.S.A SUC. N° 38</t>
  </si>
  <si>
    <t>C047AMON-COTO C.I.C.S.A SUC. N° 47</t>
  </si>
  <si>
    <t>C051RMON-COTO C.I.C.S.A SUC. N° 51</t>
  </si>
  <si>
    <t>C057SMON-COTO C.I.C.S.A SUC. N° 57</t>
  </si>
  <si>
    <t>C066MAON-COTO C.I.C.S.A SUC. N° 66</t>
  </si>
  <si>
    <t>C067ACON-COTO C.I.C.S.A SUC. N° 67</t>
  </si>
  <si>
    <t>C068SION-COTO C.I.C.S.A SUC. N° 68</t>
  </si>
  <si>
    <t>C092FLON-COTO C.I.C.S.A SUC. N° 92</t>
  </si>
  <si>
    <t>C094VMON-COTO C.I.C.S.A SUC. N° 94</t>
  </si>
  <si>
    <t>C159BMCN-COTO C.I.C.S.A SUC. N° 159</t>
  </si>
  <si>
    <t>C124PACN-COTO C.I.C.S.A SUC. N° 124</t>
  </si>
  <si>
    <t>C136APCN-COTO C.I.C.S.A SUC. N° 136</t>
  </si>
  <si>
    <t>C151AACN-COTO C.I.C.S.A SUC. N° 151</t>
  </si>
  <si>
    <t>C153JACN-COTO C.I.C.S.A SUC. N° 153</t>
  </si>
  <si>
    <t>C160AACN-COTO C.I.C.S.A SUC. N° 160</t>
  </si>
  <si>
    <t>C043AICN-COTO C.I.C.S.A SUC. N° 43</t>
  </si>
  <si>
    <t>C046HHCN-COTO C.I.C.S.A SUC. N° 46</t>
  </si>
  <si>
    <t>C048ADCN-COTO C.I.C.S.A SUC. N° 48</t>
  </si>
  <si>
    <t>C052SACN-COTO C.I.C.S.A SUC. N° 52</t>
  </si>
  <si>
    <t>C058VICN-COTO C.I.C.S.A SUC. N° 58</t>
  </si>
  <si>
    <t>C118SFSN-COTO C.I.C.S.A SUC. N° 118</t>
  </si>
  <si>
    <t>C095ROSN-COTO C.I.C.S.A SUC. N° 95</t>
  </si>
  <si>
    <t>C096ROSN-COTO C.I.C.S.A SUC. N° 96</t>
  </si>
  <si>
    <t>C099ROSN-COTO C.I.C.S.A SUC. N° 99</t>
  </si>
  <si>
    <t>C109PAEN-COTO C.I.C.S.A SUC. N° 109</t>
  </si>
  <si>
    <t>C117CA1N-COTO C.I.C.S.A SUC. N° 117</t>
  </si>
  <si>
    <t>C149LPIN-COTO C.I.C.S.A SUC. N° 149</t>
  </si>
  <si>
    <t>C049MD3N-COTO C.I.C.S.A SUC. N° 49</t>
  </si>
  <si>
    <t>C125LVCN-COTO C.I.C.S.A SUC. N° 125</t>
  </si>
  <si>
    <t>C101AVCN-COTO C.I.C.S.A SUC. N° 101</t>
  </si>
  <si>
    <t>C088LPCN-COTO C.I.C.S.A SUC. N° 88</t>
  </si>
  <si>
    <t>C087ENCN-COTO C.I.C.S.A SUC. N° 87</t>
  </si>
  <si>
    <t>C007GACN-COTO C.I.C.S.A SUC. N° 7</t>
  </si>
  <si>
    <t>C123BVON-COTO C.I.C.S.A SUC. N° 123</t>
  </si>
  <si>
    <t>COTOOFSN-COTO C.I.C. S.A.</t>
  </si>
  <si>
    <t>COTOGI3N-COTO C.I.C.S.A.</t>
  </si>
  <si>
    <t>COTOBACN-COTO C.I.C. S.A.</t>
  </si>
  <si>
    <t>COTORDCN-COTO C.I.C.S.A.</t>
  </si>
  <si>
    <t>COTOEZCN-COTO CICSA</t>
  </si>
  <si>
    <t>COTOABON-COTO C.I.C.S.A.</t>
  </si>
  <si>
    <t>COTOMUON-COTO CIC S.A.</t>
  </si>
  <si>
    <t>COTOTOON-COTO C.I.C.S.A.</t>
  </si>
  <si>
    <t>COTOOFON-COTO C.I.C.S.A.</t>
  </si>
  <si>
    <t>COTOKECN-COTO C.I.C.S.A.</t>
  </si>
  <si>
    <t>COTOADON-COTO C.I.C.S.A.</t>
  </si>
  <si>
    <t>COTOGBON-COTO CICSA</t>
  </si>
  <si>
    <t>COTOAVON-COTO CICSA</t>
  </si>
  <si>
    <t>COTOPLON-COTO CICSA</t>
  </si>
  <si>
    <t>COTOMEMN-COTO CICSA</t>
  </si>
  <si>
    <t>COTOSAON-COTO CICSA</t>
  </si>
  <si>
    <t>COTOROSN-COTO CICSA</t>
  </si>
  <si>
    <t>COTOGL3N-COTO CICSA</t>
  </si>
  <si>
    <t>COTOLYSN-COTO CENTRO INTEGRAL DE COMERC</t>
  </si>
  <si>
    <t>COTOSPCN-COTO CICSA SPINETTO ALSIN 2400</t>
  </si>
  <si>
    <t>COTOPOCN-COTO CICSA POMPEYA ROCA 1345</t>
  </si>
  <si>
    <t>COTOAACN-COTO CICSA AVELLANEDA</t>
  </si>
  <si>
    <t>COTOSECN-COTO CICSA - Est. Segurola</t>
  </si>
  <si>
    <t>COTOABCN-COTO CICSA - Est. Abasto</t>
  </si>
  <si>
    <t>CROWGRRN-CROWN CASINO S A</t>
  </si>
  <si>
    <t>CROWCIRN-EMPRENDIMIENTOS CROWN SA</t>
  </si>
  <si>
    <t>CURTROAN-CURTIEMBRE ARLEI S.A. - SALTA</t>
  </si>
  <si>
    <t>CUARLTSY-CURTIEMBRE ARLEI - LAS TOSCAS</t>
  </si>
  <si>
    <t>DACOFLCN-DA COSTA - SENZABELLO</t>
  </si>
  <si>
    <t>DACOBZCN-DA COSTA - CALLE 102</t>
  </si>
  <si>
    <t>DACOBRCN-DA COSTA - D.ROCHA Y 7</t>
  </si>
  <si>
    <t>DACOELCN-DA COSTA - R.36 Y R.2 EL PATO</t>
  </si>
  <si>
    <t>DANOLOCY-DANONE S.A.-EX LACT.LONGCHAMPS</t>
  </si>
  <si>
    <t>DANORA3N-DANONE HNOS. S.A.</t>
  </si>
  <si>
    <t>DVGNSLDN-DEL VALLE G.N.C. S.R.L.</t>
  </si>
  <si>
    <t>DVAESLDN-DEL VALLE II MITRE Y ESPAÑA</t>
  </si>
  <si>
    <t>GNCVLNDN-DEL VALLE GNC S.R.L.</t>
  </si>
  <si>
    <t>DIAAVLON-DEPÓSITO</t>
  </si>
  <si>
    <t>CENACFON-CENTRO NACIONAL</t>
  </si>
  <si>
    <t>T239ACON-TIENDA 239</t>
  </si>
  <si>
    <t>DIASER S.A.</t>
  </si>
  <si>
    <t>DIAS55DN-DIASER S.A.I. - 55KW.</t>
  </si>
  <si>
    <t>DIASJKDN-DIASER S.A.I. - 106 KW.</t>
  </si>
  <si>
    <t>DIASPIDN-PARQUE INDUSTRIAL</t>
  </si>
  <si>
    <t>DIASPBDY-Diaser S.A. - Planta Bioetanol</t>
  </si>
  <si>
    <t>DONTBECN-DONTO - DON TORCUATO</t>
  </si>
  <si>
    <t>DONTDTON-DONTO - FRIAS - TAPICERIA</t>
  </si>
  <si>
    <t>DONTBD1N-DONTO - BARADERO</t>
  </si>
  <si>
    <t>ECODTUMY-ECO DE LOS ANDES -ex QUILTUMY</t>
  </si>
  <si>
    <t>ECODMROY-ECO DE LOS ANDES - ex QUILMROY</t>
  </si>
  <si>
    <t>EDUARDO BERAZA SA-INMIGRANTES</t>
  </si>
  <si>
    <t>30-54709052-3</t>
  </si>
  <si>
    <t>EDUAAS1N</t>
  </si>
  <si>
    <t>EDUAAS1N-EDUARDO BARAZA SA-INMIGRANTES</t>
  </si>
  <si>
    <t>EDUAAC1N</t>
  </si>
  <si>
    <t>EDUAAC1N-EDUARDO BERAZA SA-ALBERTI</t>
  </si>
  <si>
    <t>ELPOJICN-EL PORTEÑO APARTMENTS</t>
  </si>
  <si>
    <t>ELPOJMCN-EL PORTEÑO APARTMENTS</t>
  </si>
  <si>
    <t>FAENJICN-FAENA ART CENTER</t>
  </si>
  <si>
    <t>ELISL1ON-ELI - AV. DEL LIBERTADOR 1</t>
  </si>
  <si>
    <t>ELISIGON-ELI - INTENDENTE GNECCO 1258</t>
  </si>
  <si>
    <t>ELISVION-ELI - VICTORICA 47</t>
  </si>
  <si>
    <t>ELIFCAON-ELI - F.ALCORTA69</t>
  </si>
  <si>
    <t>ELPAMIPN-EL PAJARITO - MAXIMERC.CACERES</t>
  </si>
  <si>
    <t>ELPAPEPN-EL PAJARITO - CACERES JB.Y RIC</t>
  </si>
  <si>
    <t>ELPAGUPN-EL PAJARITO - CACERES HNOS.</t>
  </si>
  <si>
    <t>EMFASJON-EMFACO - PERON - SAN JUSTO</t>
  </si>
  <si>
    <t>EMFAMOON-EMFACO - LIBERTADOR 1937</t>
  </si>
  <si>
    <t>EMFAPEON-EMFACO- PERON - ITUZAINGO</t>
  </si>
  <si>
    <t>EMFALION-ENFACO- LIBERTADOR 2549</t>
  </si>
  <si>
    <t>ENAVCHJN-ENAV S.A.</t>
  </si>
  <si>
    <t>ENAVSAJN-ENAV S.A.</t>
  </si>
  <si>
    <t>ENODPIFN-ENOD PLANTA LA RIOJA</t>
  </si>
  <si>
    <t>ENODMROY-ENOD S.A. - Moron</t>
  </si>
  <si>
    <t>ESTIIGCN-ESTISOL</t>
  </si>
  <si>
    <t>ESTIOLDN-ESTISOL S.A.C.I.F.</t>
  </si>
  <si>
    <t>PAPEPION-ESTISOL - PAPERFOOD</t>
  </si>
  <si>
    <t>FALAMAON-FALABELLA S.A. - UNICENTER</t>
  </si>
  <si>
    <t>FALASJJN-FALABELLA S.A. - SAN JUAN</t>
  </si>
  <si>
    <t>FALACHON-HOMECENTER SAN MARTIN</t>
  </si>
  <si>
    <t>FALALPON-HOMECENTER LOS POLVORINES</t>
  </si>
  <si>
    <t>FALAVLON-HOMECENTER SAN JUSTO</t>
  </si>
  <si>
    <t>FALAVTON-HOMECENTER VILLA TESEI</t>
  </si>
  <si>
    <t>FEPA11IN-FEDERACION PATRONAL SEGUROS SA</t>
  </si>
  <si>
    <t>FEPALPIN-FEDERACION PATRONAL SEGUROS</t>
  </si>
  <si>
    <t>FEDEGOIN-FEDERAL MOGUL - GONNET</t>
  </si>
  <si>
    <t>FEDETOON-FEDERAL MOGUL ARG -TORTUGUITAS</t>
  </si>
  <si>
    <t>FERRCHJN-FERRER GUSTAVO E.</t>
  </si>
  <si>
    <t>FEGUSLJN-FERRER GUSTAVO E. PTA. II</t>
  </si>
  <si>
    <t>FERRHPON-FERRUM PLANTA PILAR</t>
  </si>
  <si>
    <t>FERRAVCN-FERRUM PLANTA AVELLANEDA</t>
  </si>
  <si>
    <t>FERVSJJN-FERVA S.A.</t>
  </si>
  <si>
    <t>FERVGOOY-FERVA SACI</t>
  </si>
  <si>
    <t>FGHSLBJN-FGH S.A. - PLANTA 1</t>
  </si>
  <si>
    <t>FGHSPRJN-FGH S.A. - PLANTA 2</t>
  </si>
  <si>
    <t>FGHSRUJN-FGH S.A. - HORNO CIM</t>
  </si>
  <si>
    <t>FIRSCFCN-FIRST DATA CONO SUR S.R.L.</t>
  </si>
  <si>
    <t>FIRSPECN-FIRST DATA CONO SUR S.R.L.</t>
  </si>
  <si>
    <t>FOATLLCN-FORJA ATLAS - LLAVALLOL</t>
  </si>
  <si>
    <t>FATLBUCN-FORJA ATLAS - P. IND. BURZACO</t>
  </si>
  <si>
    <t>SOYCSA1N-SOYCHU - Planta Frig. Salto</t>
  </si>
  <si>
    <t>FRIGGUEN-SOYCHU - Planta Gualeguay</t>
  </si>
  <si>
    <t>FRIGGUEY-SOYCHU - Planta Gualeguay 2</t>
  </si>
  <si>
    <t>FSOYAR1N-FRIGORIFICO DE AVES SOYCHU</t>
  </si>
  <si>
    <t>FUNDICIONES SAN JUSTO SA</t>
  </si>
  <si>
    <t>DEMAP2OY-FUNDICIONES SAN JUSTO SA POmbu</t>
  </si>
  <si>
    <t>DEMALMON-FUNDICIONES SAN JUSTO S.A.</t>
  </si>
  <si>
    <t>FVSAFLON-F.V. S.A.</t>
  </si>
  <si>
    <t>FVSAVROY-FV S.A. - Villa Rosa</t>
  </si>
  <si>
    <t>GADOCFCN-GADOR S.A - Darwin</t>
  </si>
  <si>
    <t>GADOPION-GADOR PLANTA PILAR</t>
  </si>
  <si>
    <t>GADOFAON-GADOR S.A.</t>
  </si>
  <si>
    <t>GALERIAS PACIFICO SA</t>
  </si>
  <si>
    <t>GALPCFCY-GALERIAS PACIFICO S.A.</t>
  </si>
  <si>
    <t>GAPAFLCN</t>
  </si>
  <si>
    <t>GAPAFLCN-GALERIAS PACIFICO</t>
  </si>
  <si>
    <t>GAPAHICN</t>
  </si>
  <si>
    <t>GAPAHICN-GALERIAS PACIFICO SA-CABALLITO</t>
  </si>
  <si>
    <t>GCBACDCN-GCBA Centro de Diseño</t>
  </si>
  <si>
    <t>GCBAFECN-GCBA Dir. Gral. de Faltas</t>
  </si>
  <si>
    <t>GCBASSCN-GCBA Sec. Seguridad</t>
  </si>
  <si>
    <t>GCBASMCN-GCBA Teatro San Martin</t>
  </si>
  <si>
    <t>GCBAPMCN-GCBA Policia Metropolitana</t>
  </si>
  <si>
    <t>GCBARMCN-GCBA Hospital Ramos</t>
  </si>
  <si>
    <t>GCBAHSCN-GCBA Hospital Santojanni</t>
  </si>
  <si>
    <t>GCBAIZCN-GCBA Instituto Zoofitografico</t>
  </si>
  <si>
    <t>GCBADGCN-GCBA Dir. Gral. de Rentas</t>
  </si>
  <si>
    <t>GCBAMMCN-GCBA Maternidad Mouras</t>
  </si>
  <si>
    <t>GCBAHACN-GCBA Hospital Alvarez</t>
  </si>
  <si>
    <t>GCBAHMCN-GCBA Hospital Muniz</t>
  </si>
  <si>
    <t>GCBACRCN-GCBA Centro Cultural Recoleta</t>
  </si>
  <si>
    <t>GCBAHBCN-GCBA Hospital Borda</t>
  </si>
  <si>
    <t>GCBAHVCN-GCBA Hospital Velez Sarfield</t>
  </si>
  <si>
    <t>GCBASLCN-GCBA Hospital Santa Lucia</t>
  </si>
  <si>
    <t>GCBACCCN-GCBA Centro Cult. San Martin</t>
  </si>
  <si>
    <t>GCBAGCCN-GCBA</t>
  </si>
  <si>
    <t>GCBAD1CN-GCBA Hospital Durand</t>
  </si>
  <si>
    <t>GCBAPACN-GCBA Palacio Municipal</t>
  </si>
  <si>
    <t>GCBAD2CN-GCBA Hospital Durand 2</t>
  </si>
  <si>
    <t>GCBAHECN-GCBA Hospital Elizalde</t>
  </si>
  <si>
    <t>GCBAHZCN-GCBA Hospital Zubizarreta</t>
  </si>
  <si>
    <t>GCBAC1CN-GCBA Teatro Colon</t>
  </si>
  <si>
    <t>GCBAC2CN-GCBA Teatro Colon 2</t>
  </si>
  <si>
    <t>GCBATOON-GCBA HOSPITAL TORNU</t>
  </si>
  <si>
    <t>GCBAG2ON-GCBA HOSPITAL R. GUTIERREZ</t>
  </si>
  <si>
    <t>GCBAQUCN-GCBA HOSPITAL DEL QUEMADO</t>
  </si>
  <si>
    <t>GCBASACN-GCBA HOSPITAL SANTOJANNI</t>
  </si>
  <si>
    <t>GCBAPICN-GCBA HOSPITAL PINERO</t>
  </si>
  <si>
    <t>GCBARSCN-GCBA MATERNIDAD SARDA</t>
  </si>
  <si>
    <t>GCBAPRCN-GCBA PROCURACION</t>
  </si>
  <si>
    <t>GCBAMACN-GCBA MAMBA</t>
  </si>
  <si>
    <t>GCBAMUCN-GCBA - CIUDAD DE LA MUSICA</t>
  </si>
  <si>
    <t>GCBATOCN-GCBA - HTAL TOBAR GARCIA</t>
  </si>
  <si>
    <t>GCBABACN-GCBA - CENTRO CIVICO</t>
  </si>
  <si>
    <t>GCBAPION-GCBA HOSPITAL PIROVANO</t>
  </si>
  <si>
    <t>GCBAGUON-GCBA HTAL GUTIERREZ</t>
  </si>
  <si>
    <t>GCBAWHON-GCBA ARROYO WHITE</t>
  </si>
  <si>
    <t>GCBAVEON-GCBA ARROYO VEGA</t>
  </si>
  <si>
    <t>GCBAFEON-GCBA HOSPITAL FERNANDEZ</t>
  </si>
  <si>
    <t>GCBAJOCN-GCBA - UPEJOL</t>
  </si>
  <si>
    <t>GGDCCCDN-GENERAL GANADERA DEL CENTRO S.</t>
  </si>
  <si>
    <t>GGDCMADN-GENERAL GANADERA DEL CENTRO S.</t>
  </si>
  <si>
    <t>GGDCCADN</t>
  </si>
  <si>
    <t>GGDCCADN-GENERAL GANADERA DEL CENTRO SA</t>
  </si>
  <si>
    <t>GENSGAON-GENSAR S.A.</t>
  </si>
  <si>
    <t>GENSCAON</t>
  </si>
  <si>
    <t>GENSCAON-GENSAR SA</t>
  </si>
  <si>
    <t>GEPAL SA</t>
  </si>
  <si>
    <t>GEPAROSN</t>
  </si>
  <si>
    <t>GEPAROSN-GEPAL SA</t>
  </si>
  <si>
    <t>GELPMGCN-GEPAL S.A.</t>
  </si>
  <si>
    <t>GESTESON-GESTAMP BAIRES S.A</t>
  </si>
  <si>
    <t>GESTAMON-GESTAMP BAIRES</t>
  </si>
  <si>
    <t>GNCDRIJN-GNC DEL NORTE SA.-GNC ARAMBURU</t>
  </si>
  <si>
    <t>GNCDRVJN-EST. GNC UNIVERSIDAD</t>
  </si>
  <si>
    <t>GRANCO1P-GRANEROS Y ELEVADORES - COLON</t>
  </si>
  <si>
    <t>GRANCO1N-GRANEROS Y ELEV.ARG.DE COLON</t>
  </si>
  <si>
    <t>GREICHJN-GREIF ARGENTINA S.A.</t>
  </si>
  <si>
    <t>GREITION-GREIF ARGENTINA S.A.</t>
  </si>
  <si>
    <t>GREICA1N-GREIF ARGENTINA S.A.</t>
  </si>
  <si>
    <t>LGASPIOY-GRUPO LINDE ARG. S.A. (EX AGA)</t>
  </si>
  <si>
    <t>AGASPION-AGA - PILAR 2</t>
  </si>
  <si>
    <t>AGASLACN-AGA - LANUS</t>
  </si>
  <si>
    <t>AGASVMCN-AGA - AVELLANEDA</t>
  </si>
  <si>
    <t>HILALRFY-HILADO SA</t>
  </si>
  <si>
    <t>HILAMCWY-HILADO SA -TEXT. NORESTE MC</t>
  </si>
  <si>
    <t>HILARIFY-HILADO SA -EX TEXT. NORESTE LR</t>
  </si>
  <si>
    <t>HILALGTY-HILADO S.A. - Tuc 2</t>
  </si>
  <si>
    <t>HILALPTY-HILADo S.A. - Tuc 1</t>
  </si>
  <si>
    <t>HSBCCAON-HSBC BANK ARGENTINA - 3035-5</t>
  </si>
  <si>
    <t>HSBCPION-HSBC BANK ARGENTINA - 3035-4</t>
  </si>
  <si>
    <t>HSBCACON-HSBC BANK ARGENTINA - 3035-1</t>
  </si>
  <si>
    <t>HSBCLHON-HSBC BANK ARGENTINA - 3035-3</t>
  </si>
  <si>
    <t>HSBCCACN-HSBC BANK ARGENTINA - 49515-8</t>
  </si>
  <si>
    <t>HSBCALCN-HSBC BANK ARGENTINA - 45089-8</t>
  </si>
  <si>
    <t>HSBCACCN-HSBC BANK ARGENTINA - 41921-4</t>
  </si>
  <si>
    <t>HSBCRICN-HSBC BANK ARGENTINA - 10097-8</t>
  </si>
  <si>
    <t>HSB201CN-HSBC - FLORIDA 201</t>
  </si>
  <si>
    <t>HS1672CN-COCHABAMBA 1672</t>
  </si>
  <si>
    <t>HSBC40CN-FLORIDA 40</t>
  </si>
  <si>
    <t>IACOEZCN-IACONO - CENTENARIO 4685 EZP.</t>
  </si>
  <si>
    <t>IACOWICN-IACONO - R. FRANCO WILDE</t>
  </si>
  <si>
    <t>IBERLACN-IBERARGEN S.A. LANUS</t>
  </si>
  <si>
    <t>IBERSMON-IBERARGEN SA</t>
  </si>
  <si>
    <t>IBERMOON-IBERARGEN SA</t>
  </si>
  <si>
    <t>INCGMO1N-SUP.NORTE - MOSCONI-PERGAMI</t>
  </si>
  <si>
    <t>INCGBM1N-SUP.NORTE - MITRE 1085-CAMP</t>
  </si>
  <si>
    <t>INCAAMEN-SUP.NORTE - AV.AMER.-PARANA</t>
  </si>
  <si>
    <t>INCARO1N-SUP.NORTE - ROCHA 1398-PERG</t>
  </si>
  <si>
    <t>INCAYAEN-SUP.NORTE - AYAC.1070-PARAN</t>
  </si>
  <si>
    <t>INCBDIEN-SUP.NORTE - IRIG.9019-PARAN</t>
  </si>
  <si>
    <t>INCCNO1N-SUP.NORTE - COL.NORTE-CAMPA</t>
  </si>
  <si>
    <t>INCNOGEN-SUP.NORTE - NOGOYA 150-PARA</t>
  </si>
  <si>
    <t>INCSYM1N-SUP.NORTE - SAVIO-SAN NICOL</t>
  </si>
  <si>
    <t>INCALA1N-SUP.NORTE - LAV.1851-ZARATE</t>
  </si>
  <si>
    <t>INCL68SN-SUP.NORTE - LOCAL 68</t>
  </si>
  <si>
    <t>INCL33EN-SUP.NORTE - LOCAL 33</t>
  </si>
  <si>
    <t>INCL63EN-SUP.NORTE - LOCAL 63</t>
  </si>
  <si>
    <t>INCL64EN-SUP.NORTE - LOCAL 64</t>
  </si>
  <si>
    <t>INCL66EN-SUP.NORTE - LOCAL 66</t>
  </si>
  <si>
    <t>INCRIVTN-SUP.NORTE - EX LOZANO(TUC)</t>
  </si>
  <si>
    <t>INCAHYKN-SUP.NORTE - EX LOZANO(CATAM</t>
  </si>
  <si>
    <t>INCSRMKN-SUP.NORTE - EX TIA (CATAMARCA)</t>
  </si>
  <si>
    <t>INCABR2N-SUP.NORTE - EX TIA (B. BLANCA)</t>
  </si>
  <si>
    <t>INCMOR3N-SUP.NORTE - EX TIA (OLAVARRIA)</t>
  </si>
  <si>
    <t>INC125EN-SUP.NORTE - EX TIA (LOCAL 125)</t>
  </si>
  <si>
    <t>INC135FN-SUP.NORTE - EX TIA (LOCAL 135)</t>
  </si>
  <si>
    <t>INCMENJN-SUP.NORTE - EX TIA (SAN JUAN)</t>
  </si>
  <si>
    <t>INCESPAN-SUP.NORTE - EX TIA (SALTA)</t>
  </si>
  <si>
    <t>INCGBE1N-SUP.NORTE - EX TIA (S.NICOLAS)</t>
  </si>
  <si>
    <t>INC138EN-SUP.NORTE - EX TIA (LOCAL 138)</t>
  </si>
  <si>
    <t>INCL71ON-SUP.NORTE - LOCAL 71</t>
  </si>
  <si>
    <t>INC905ON-SUP.NORTE - LOCAL 905</t>
  </si>
  <si>
    <t>INCAADON-SUP.NORTE - LOCAL ADM</t>
  </si>
  <si>
    <t>INCL59SN-SUP.NORTE - LOCAL 59</t>
  </si>
  <si>
    <t>INC1303N-SUP.NORTE - LOCAL 130</t>
  </si>
  <si>
    <t>INCL411N-SUP.NORTE - LOCAL 41</t>
  </si>
  <si>
    <t>INC128UN-SUP.NORTE - EX TIA (LOCAL 128)</t>
  </si>
  <si>
    <t>INC176TN-SUP.NORTE - LOCAL 176</t>
  </si>
  <si>
    <t>SNORCOXN-CO1 - CORDOBA</t>
  </si>
  <si>
    <t>SNORBJXN-CO2 - BARRIO JARDIN</t>
  </si>
  <si>
    <t>SNORMEMN-ME2 - MENDOZA 2</t>
  </si>
  <si>
    <t>SNORPA3N-TA - TANDIL</t>
  </si>
  <si>
    <t>INCSRMON-INC S.A. - RINCON DE MILBERG</t>
  </si>
  <si>
    <t>INCSMAON-INC S.A. - MASCHWITZ</t>
  </si>
  <si>
    <t>INCSITON-INC S.A. - ITUZAINGO</t>
  </si>
  <si>
    <t>INCSFVCN-INC S.A. - FLORENCIO VARELA</t>
  </si>
  <si>
    <t>INCSTECN-INC S.A. - TEMPERLEY</t>
  </si>
  <si>
    <t>INCSVAXN-INC S.A. - ALLENDE</t>
  </si>
  <si>
    <t>INCSQAXN-INC S.A. - CBA MARTINOLI</t>
  </si>
  <si>
    <t>INCSFOPN-INC S.A. - FORMOSA II</t>
  </si>
  <si>
    <t>INCSREHN-INC S.A. - RESISTENCIA II</t>
  </si>
  <si>
    <t>INCSGCMN-INC S.A. - CARREFOUR G.CRUZ</t>
  </si>
  <si>
    <t>INCSTUTN-INC S.A. - TUCUMAN</t>
  </si>
  <si>
    <t>INCSMEON-INC S.A. - MERLO</t>
  </si>
  <si>
    <t>INCSNEQN-INC S.A. - NEUQUEN II</t>
  </si>
  <si>
    <t>INCSMCON-INC S.A. - MARTIN CORONADO</t>
  </si>
  <si>
    <t>INCSCOXN-INC S.A. - CORDOBA III</t>
  </si>
  <si>
    <t>INCSLDCN-INC S.A.</t>
  </si>
  <si>
    <t>INCSGLON-INC S.A.</t>
  </si>
  <si>
    <t>INCSBUCN-INC S.A.</t>
  </si>
  <si>
    <t>IPMAC1IN-ALBANO COZZUOL S.A - LA PLATA</t>
  </si>
  <si>
    <t>INDDGOIN-IND. DEL PLASTICO Y METALURGIC</t>
  </si>
  <si>
    <t>INDCRIIN-METALES DEL TALAR - RINGUELET</t>
  </si>
  <si>
    <t>ALBABEON-ALBANO COZZUOL PACHECO</t>
  </si>
  <si>
    <t>INDUPV2Z-INDUPA Pta. PVC</t>
  </si>
  <si>
    <t>INDUCV2Z-INDUPA PTA. CVM</t>
  </si>
  <si>
    <t>INTAPIGN-IND.TEXTIL ARG.S.A.-S.D.ESTERO</t>
  </si>
  <si>
    <t>INDUSMON-SAN MARTIN</t>
  </si>
  <si>
    <t>INDUSTRIAS QUIMICAS Y MINERAS</t>
  </si>
  <si>
    <t>INQUCAFN-TIMBO RIOJANA</t>
  </si>
  <si>
    <t>TIMBLNTN-TIMBO S.A.</t>
  </si>
  <si>
    <t>INESMCCN-INESA CENTENERA SA</t>
  </si>
  <si>
    <t>INESPION-INESA ARGENTINA S.A.</t>
  </si>
  <si>
    <t>INTESVON-BINGO LOMAS DEL MIRADOR</t>
  </si>
  <si>
    <t>INTERION-INTERBAS SA</t>
  </si>
  <si>
    <t>INTELTON-INTERBAS SA</t>
  </si>
  <si>
    <t>INTETO2Z-INTERPACK S.A Papel. del Sur</t>
  </si>
  <si>
    <t>INTESJON-INTERPACK PTA.2 S. JUSTO</t>
  </si>
  <si>
    <t>INVETION-INVERTRUST - TORTUGUITAS</t>
  </si>
  <si>
    <t>INVETDON-INVERTRUST - PACHECO</t>
  </si>
  <si>
    <t>ALTOAPOY-ALTO PALERMO SA(EX-APSA y SHO)</t>
  </si>
  <si>
    <t>APSAAVCY-ALTO AVELLANED SHOP EXDUMSAVCY</t>
  </si>
  <si>
    <t>APSAPAOY-PASEO ALCORTA EX NEW SHOPPING</t>
  </si>
  <si>
    <t>APSABUCY-ALTO PALERMO S.A. P.BULLRICH</t>
  </si>
  <si>
    <t>APSAABCY-ALTO PALERMO S.A. Sh. Abasto</t>
  </si>
  <si>
    <t>APSASAAY-ALTO PALERMO S.A. - Alto NOA</t>
  </si>
  <si>
    <t>IRPCTICN-IRSA Propiedades Comerciales</t>
  </si>
  <si>
    <t>JORGSP1N-JORGE ALBERTO CASO S.A. PTA II</t>
  </si>
  <si>
    <t>JORCSP1N-JORGE ALBERTO CASO S.A. PTA I</t>
  </si>
  <si>
    <t>MINEPVYZ-JUAN MINETTI PTA.PUESTO VIEJO</t>
  </si>
  <si>
    <t>MINEYOXY-J. MINETTI YOCSINA EX-CORCYOXY</t>
  </si>
  <si>
    <t>MINECAMY-J.MINETTI CAPDEVILLE EX-CORCCA</t>
  </si>
  <si>
    <t>MINECA1Z-J.MINETTI CAMPANA EX-CORCCA1Z</t>
  </si>
  <si>
    <t>MINEMAXY-J. MINETTI SA - Pta. MALAGUEÑO</t>
  </si>
  <si>
    <t>JUGOPRRN-JUGOS SA.- PTA. PROC. DE JUGOS</t>
  </si>
  <si>
    <t>JUGOFRRN-JUGOS SA.- FRIGORIFICO JUGOS</t>
  </si>
  <si>
    <t>JUGOVRRN-JUGOS TRATAMIENTO EFLUENTES</t>
  </si>
  <si>
    <t>JULIPEON-JULIO GARCIA E HIJOS-PILAR</t>
  </si>
  <si>
    <t>JULIRION-JULIO GARCIA E HIJOS-RAMOS</t>
  </si>
  <si>
    <t>JUMBBPXN-DISCO - SM_32</t>
  </si>
  <si>
    <t>JUMBCAJN-DISCO - VEA 48</t>
  </si>
  <si>
    <t>JUMBVLON-DISCO - SM_4</t>
  </si>
  <si>
    <t>JUMBCAKN-DISCO - SM_243</t>
  </si>
  <si>
    <t>JUMBABCN-DISCO - SM_630</t>
  </si>
  <si>
    <t>J628SFON-DISCO - SM_628</t>
  </si>
  <si>
    <t>JU14AGON-DISCO - SM_14</t>
  </si>
  <si>
    <t>JU24AOON-DISCO - SM_24</t>
  </si>
  <si>
    <t>JU42LPIN-DISCO - SM_42</t>
  </si>
  <si>
    <t>J636LPIN-DISCO - SM_636</t>
  </si>
  <si>
    <t>JV35CLMN-DISCO - VEA 35</t>
  </si>
  <si>
    <t>JV31VNMN-DISCO - VEA 31</t>
  </si>
  <si>
    <t>JV24LHMN-DISCO - VEA 24</t>
  </si>
  <si>
    <t>JV21MEMN-DISCO - VEA 21</t>
  </si>
  <si>
    <t>JV12MEMN-DISCO - VEA 12</t>
  </si>
  <si>
    <t>JV34MEMN-DISCO - VEA 34</t>
  </si>
  <si>
    <t>JV46CAJN-DISCO - VEA 46</t>
  </si>
  <si>
    <t>JV39CAJN-DISCO - VEA 39</t>
  </si>
  <si>
    <t>J112BACN-DISCO - SM_112</t>
  </si>
  <si>
    <t>JS35JECN-DISCO - SM_35</t>
  </si>
  <si>
    <t>JV17RIMN-DISCO - VEA 17</t>
  </si>
  <si>
    <t>JVE7GCMN-DISCO - VEA 7</t>
  </si>
  <si>
    <t>JV33CDMN-DISCO - VEA 33</t>
  </si>
  <si>
    <t>JVE8GCMN-DISCO - VEA 8</t>
  </si>
  <si>
    <t>JV45RAJN-DISCO - VEA 45</t>
  </si>
  <si>
    <t>JS18PICN-DISCO - SM_18</t>
  </si>
  <si>
    <t>JV41CAJN-DISCO - VEA 41</t>
  </si>
  <si>
    <t>JV53ORMN-DISCO - VEA 53</t>
  </si>
  <si>
    <t>J124ODGN-DISCO - SM_124</t>
  </si>
  <si>
    <t>JV44CAJN-DISCO - VEA 44</t>
  </si>
  <si>
    <t>JV27CAJN-DISCO - VEA 27</t>
  </si>
  <si>
    <t>VE26GCMN-DISCO - VEA 26</t>
  </si>
  <si>
    <t>S241MP3N-DISCO - SM_241</t>
  </si>
  <si>
    <t>JSM6AJCN-DISCO - SM_6</t>
  </si>
  <si>
    <t>JS59MP3N-DISCO - SM_59</t>
  </si>
  <si>
    <t>S943PAEN-DISCO - SM_943</t>
  </si>
  <si>
    <t>S231MP3N-DISCO - SM_231</t>
  </si>
  <si>
    <t>SM38ARON-DISCO - SM_38</t>
  </si>
  <si>
    <t>SM37ADCN-DISCO - SM_37</t>
  </si>
  <si>
    <t>SM23ARON-DISCO - SM_23</t>
  </si>
  <si>
    <t>S156CAON-DISCO - SM_156</t>
  </si>
  <si>
    <t>S466COXN-DISCO - SM_466</t>
  </si>
  <si>
    <t>S779COXN-DISCO - SM_779</t>
  </si>
  <si>
    <t>S448VCXN-DISCO - SM_448</t>
  </si>
  <si>
    <t>SM28COXN-DISCO - SM_28</t>
  </si>
  <si>
    <t>SM71BTTN-DISCO - SM_71</t>
  </si>
  <si>
    <t>SM58MP3N-DISCO - SM_58</t>
  </si>
  <si>
    <t>S125DSTN-DISCO - SM_125</t>
  </si>
  <si>
    <t>S437COXN-DISCO - SM_437</t>
  </si>
  <si>
    <t>S460COXN-DISCO - SM_460</t>
  </si>
  <si>
    <t>S660LATN-DISCO - SM_660</t>
  </si>
  <si>
    <t>SM29COXN-DISCO - SM_29</t>
  </si>
  <si>
    <t>S233VCXN-DISCO - SM_233</t>
  </si>
  <si>
    <t>JSM9LZCN-DISCO - SM_9</t>
  </si>
  <si>
    <t>S161MOON-DISCO - SM_161</t>
  </si>
  <si>
    <t>S232VMXN-DISCO - SM_232</t>
  </si>
  <si>
    <t>S479RCXN-DISCO - SM_479</t>
  </si>
  <si>
    <t>S235SION-DISCO - SM_235</t>
  </si>
  <si>
    <t>S119CACN-DISCO - SM_119</t>
  </si>
  <si>
    <t>S111CBIN-DISCO - SM_111</t>
  </si>
  <si>
    <t>S127BB2N-DISCO - SM_127</t>
  </si>
  <si>
    <t>S153MOON-DISCO - SM_153</t>
  </si>
  <si>
    <t>JSM1SION-DISCO - SM_1</t>
  </si>
  <si>
    <t>VCDCCDMN-DISCO - VEA CDC</t>
  </si>
  <si>
    <t>VEA5VNMN-DISCO - VEA 5</t>
  </si>
  <si>
    <t>VE23VNMN-DISCO - VEA 23</t>
  </si>
  <si>
    <t>VE20MAMN-DISCO - VEA 20</t>
  </si>
  <si>
    <t>VE30LCMN-DISCO - VEA 30</t>
  </si>
  <si>
    <t>S659STTN-DISCO - SM_659</t>
  </si>
  <si>
    <t>SM54COON-DISCO - SM_54</t>
  </si>
  <si>
    <t>S166ITON-DISCO - SM_166</t>
  </si>
  <si>
    <t>VEA2GCMN-DISCO - VEA 2</t>
  </si>
  <si>
    <t>S138TION-DISCO - SM_138</t>
  </si>
  <si>
    <t>S160MOON-DISCO - SM_160</t>
  </si>
  <si>
    <t>VEA1GCMN-DISCO - VEA 1</t>
  </si>
  <si>
    <t>SM62LPIN-DISCO - SM_62</t>
  </si>
  <si>
    <t>SM13SAGN-DISCO - SM_13</t>
  </si>
  <si>
    <t>SM46CFCN-DISCO - SM_46</t>
  </si>
  <si>
    <t>SM64SAAN-DISCO - SM_64</t>
  </si>
  <si>
    <t>S122BB2N-DISCO - SM_122</t>
  </si>
  <si>
    <t>S237FBCN-DISCO - SM_237</t>
  </si>
  <si>
    <t>SM48GACN-DISCO - SM_48</t>
  </si>
  <si>
    <t>SM56MP3N-DISCO - SM_56</t>
  </si>
  <si>
    <t>S478BVXN-DISCO - SM_478</t>
  </si>
  <si>
    <t>S658SAAN-DISCO - SM_658</t>
  </si>
  <si>
    <t>S114COXN-DISCO - SM_114</t>
  </si>
  <si>
    <t>VE28SJJN-DISCO - VEA 28</t>
  </si>
  <si>
    <t>S217EJCN-DISCO - SM_217</t>
  </si>
  <si>
    <t>SM10LACN-DISCO - SM_10</t>
  </si>
  <si>
    <t>S121LHON-DISCO - SM_121</t>
  </si>
  <si>
    <t>S159MEON-DISCO - SM_159</t>
  </si>
  <si>
    <t>SM70YBTN-DISCO - SM_70</t>
  </si>
  <si>
    <t>S240MACN-DISCO - SM_240</t>
  </si>
  <si>
    <t>S137MOCN-DISCO - SM_137</t>
  </si>
  <si>
    <t>S247MOCN-DISCO - SM_247</t>
  </si>
  <si>
    <t>S163BVON-DISCO - SM_163</t>
  </si>
  <si>
    <t>S195RCXN-DISCO - SM_195</t>
  </si>
  <si>
    <t>S113RCXN-DISCO - SM_113</t>
  </si>
  <si>
    <t>S107NRON-DISCO - SM_107</t>
  </si>
  <si>
    <t>S155MOON-DISCO - SM_155</t>
  </si>
  <si>
    <t>S134ROTN-DISCO - SM_134</t>
  </si>
  <si>
    <t>SM39PEON-DISCO - SM_39</t>
  </si>
  <si>
    <t>S464SFXN-DISCO - SM_464</t>
  </si>
  <si>
    <t>S725AGXN-DISCO - SM_725</t>
  </si>
  <si>
    <t>SM63MP3N-DISCO - SM_63</t>
  </si>
  <si>
    <t>S468COXN-DISCO - SM_468</t>
  </si>
  <si>
    <t>S110SAAN-DISCO - SM_110</t>
  </si>
  <si>
    <t>S152RMON-DISCO - SM_152</t>
  </si>
  <si>
    <t>VE52SLDN-DISCO - VEA 52</t>
  </si>
  <si>
    <t>SM25RPCN-DISCO - SM_25</t>
  </si>
  <si>
    <t>SM15RUON-DISCO - SM_15</t>
  </si>
  <si>
    <t>S769CAKN-DISCO - SM_769</t>
  </si>
  <si>
    <t>SM57MP3N-DISCO - SM_57</t>
  </si>
  <si>
    <t>SM55MP3N-DISCO - SM_55</t>
  </si>
  <si>
    <t>SM22SFON-DISCO - SM_22</t>
  </si>
  <si>
    <t>S657SAAN-DISCO - SM_657</t>
  </si>
  <si>
    <t>SM12SUON-DISCO - SM_12</t>
  </si>
  <si>
    <t>S158MEON-DISCO - SM_158</t>
  </si>
  <si>
    <t>JSM2TACN-DISCO - SM_2</t>
  </si>
  <si>
    <t>SM49PI3N-DISCO - SM_49</t>
  </si>
  <si>
    <t>SM20LACN-DISCO - SM_20</t>
  </si>
  <si>
    <t>S164HUON-DISCO - SM_164</t>
  </si>
  <si>
    <t>S154MOON-DISCO - SM_154</t>
  </si>
  <si>
    <t>SM36LPIN-DISCO - SM_36</t>
  </si>
  <si>
    <t>S640LPIN-DISCO - SM_640</t>
  </si>
  <si>
    <t>S638LPIN-DISCO - SM_638</t>
  </si>
  <si>
    <t>S633LPIN-DISCO - SM_633</t>
  </si>
  <si>
    <t>S234CAON-DISCO - SM_234</t>
  </si>
  <si>
    <t>S162LJ1N-DISCO - SM_162</t>
  </si>
  <si>
    <t>VE51RAJN-DISCO - VEA 51</t>
  </si>
  <si>
    <t>JUMBGRRN-JUMBO RETAIL ARG. SM_910</t>
  </si>
  <si>
    <t>JUMBYBTN-JUMBO RETAIL ARGENTINA S.A.</t>
  </si>
  <si>
    <t>JUMBYACN-JUMBO RETAIL ARGENTINA S.A.</t>
  </si>
  <si>
    <t>JUMBCUON-JUMBO RETAIL ARGENTINA S.A.</t>
  </si>
  <si>
    <t>JUMBTRUN-JUMBO RETAIL ARGENTINA S.A.</t>
  </si>
  <si>
    <t>JUMBPION-JUMBO RETAIL ARGENTINA S.A.</t>
  </si>
  <si>
    <t>JUMBTECN-JUMBO RETAIL ARGENTINA S.A.</t>
  </si>
  <si>
    <t>JUMBMEMN-JUMBO RETAIL ARGENTINA S.A.</t>
  </si>
  <si>
    <t>JUMB30CN-JUMBO - SM 30</t>
  </si>
  <si>
    <t>JUM399MN-JUMBO - 399</t>
  </si>
  <si>
    <t>JUM182MN-J]UMBO - 182</t>
  </si>
  <si>
    <t>JUM172MN-JUMBO - 172</t>
  </si>
  <si>
    <t>JUM179MN-JUMBO - 179</t>
  </si>
  <si>
    <t>JUM191MN-JUMBO - 191</t>
  </si>
  <si>
    <t>JUM1651N-JUMBO - 165</t>
  </si>
  <si>
    <t>JUM708FN-JUMBO - 708</t>
  </si>
  <si>
    <t>JUM260CN-JUMBO - 260</t>
  </si>
  <si>
    <t>JUM701CN-JUMBO - 701</t>
  </si>
  <si>
    <t>JUM692CN-JUMBO - 692</t>
  </si>
  <si>
    <t>JUM259ON-JUMBO - 259</t>
  </si>
  <si>
    <t>JUM698CN-JUMBO - 698</t>
  </si>
  <si>
    <t>JUM696CN-JUMBO - 696</t>
  </si>
  <si>
    <t>JUM697ON-JUMBO - 697</t>
  </si>
  <si>
    <t>JUM700ON-JUMBO - 700</t>
  </si>
  <si>
    <t>JUNAJ61N-JUNARSA - SAFORCADA</t>
  </si>
  <si>
    <t>JUNAGA1N-JUNARSA - ARENALES</t>
  </si>
  <si>
    <t>KIMBBECY-KIMBERLY CLARK EX-KCK TISSUE</t>
  </si>
  <si>
    <t>KIMBSLDY-KIMBERLY CLARK ARGENTINA</t>
  </si>
  <si>
    <t>KIMB10ON-KIMBERLY CLARK ARGENTINA S.A.</t>
  </si>
  <si>
    <t>KLEPFORN-KLEPPE PLANTA III Fdez. Oro</t>
  </si>
  <si>
    <t>KLEPGURN-KLEPPE S.A.</t>
  </si>
  <si>
    <t>LAGO VERDE S.A.</t>
  </si>
  <si>
    <t>30-63959659-8</t>
  </si>
  <si>
    <t>LAGOLARN</t>
  </si>
  <si>
    <t>LAGOLARN-LAGO VERDE SA-EMPAQUE</t>
  </si>
  <si>
    <t>LAGOCHRN</t>
  </si>
  <si>
    <t>LAGOCHRN-LAGO VERDE SA-CAMPO</t>
  </si>
  <si>
    <t>LANXBUCN-LANXESS S.A.</t>
  </si>
  <si>
    <t>LANXMEDN-LANXESS S.A. EX REIN CHEMIE</t>
  </si>
  <si>
    <t>LANXZA1N</t>
  </si>
  <si>
    <t>LANXZA1N-LANXESS SA EX-BAYER PTA.ZARATE</t>
  </si>
  <si>
    <t>LDC-GLSY-LDC ARGENTINA SA EX(L.DREYFUS)</t>
  </si>
  <si>
    <t>LDC-TISY-LDC ARGENTINA - Planta Timbues</t>
  </si>
  <si>
    <t>LDCAPG2N-LCD ARGENTINA SA</t>
  </si>
  <si>
    <t>LEDESMYA-LEDESMA SAAI</t>
  </si>
  <si>
    <t>LEDER7DN-LEDESMA SAN LUIS EX GRAFEX</t>
  </si>
  <si>
    <t>LIBEREHZ-LIBERTAD S.A.- Chaco</t>
  </si>
  <si>
    <t>LIBESEGY-LIBERTAD S.A.- S Estero</t>
  </si>
  <si>
    <t>LIBERBXY-LIBERTAD S.A.-Rodr. del Busto</t>
  </si>
  <si>
    <t>LIBEJRXY-LIBERTAD S.A.- JACINTO RIOS</t>
  </si>
  <si>
    <t>LIBESJJY-LIBERTAD S.A. - San Juan</t>
  </si>
  <si>
    <t>LIBEGCMY-LIBERTAD S.A. - Hip. Mendoza</t>
  </si>
  <si>
    <t>LIBESAAY-LIBERTAD S.A. - Hip. Salta</t>
  </si>
  <si>
    <t>LIBEROSY-LIBERTAD S.A.- HIPERM. ROSARIO</t>
  </si>
  <si>
    <t>LIBEBSXN-LIBERTAD SA - RUTA 9</t>
  </si>
  <si>
    <t>LIBESMTN-LIBERTAD SA - TUCUMAN II</t>
  </si>
  <si>
    <t>LIBETMTY-LIBERTAD - Hip. Tucuman I</t>
  </si>
  <si>
    <t>LIBERASN-RAFAELA</t>
  </si>
  <si>
    <t>LOMAEAKZ-LOMA NEGRA - PTA CATAMARCA</t>
  </si>
  <si>
    <t>LOMASJJZ-LOMA NEGRA S.A.- Pta. San Juan</t>
  </si>
  <si>
    <t>LOMALA3Z-LOMA NEGRA - Planta L`Amali</t>
  </si>
  <si>
    <t>LOMAOL3Z-LOMA NEGRA - PTA. OLAVARRIA</t>
  </si>
  <si>
    <t>LOMAZAQY-LOMA NEGRA - Pta. Zapala</t>
  </si>
  <si>
    <t>LOMARA1Y-LOMA NEGRA - Pta. Ramallo</t>
  </si>
  <si>
    <t>LOMASECY-LOMA NEGRA - Pta. Lomaser</t>
  </si>
  <si>
    <t>LOMABA3Y-LOMA NEGRA - Pta. Barker</t>
  </si>
  <si>
    <t>LOMASB3Y-LOMA NEGRA - Pta Sierras Bayas</t>
  </si>
  <si>
    <t>LPSRMERN-L.P. S.R.L. - MENDOZA 748</t>
  </si>
  <si>
    <t>LPHEJJRN-PLANTA HEREDIA</t>
  </si>
  <si>
    <t>MARCYBTN-MARCOS PAZ COUNTRY PTO.1</t>
  </si>
  <si>
    <t>MARCYETN-MARCOS PAZ COUNTRY PTO.2</t>
  </si>
  <si>
    <t>MASTHNOY-MASTELLONE (GRAL.RODRIGUEZ)</t>
  </si>
  <si>
    <t>MASTCFCN-MASTELLONE (DEP.ALBARIQOS)</t>
  </si>
  <si>
    <t>MASTLNOY-MASTELLONE -Pta. Los Naranjos</t>
  </si>
  <si>
    <t>MASTJU1N-MASTELLONE HNOS.S.A. - JUNIN</t>
  </si>
  <si>
    <t>MASTME1N-MASTELLONE HNOS.S.A.- MERCEDES</t>
  </si>
  <si>
    <t>MASTCAXN-MASTELLONE HNOS - LA GENOVESA</t>
  </si>
  <si>
    <t>MASTLE1N-MASTELLONE HNOS - LEUBUCO</t>
  </si>
  <si>
    <t>MATTASSN-MATTIEVICH - ARROYO SECO</t>
  </si>
  <si>
    <t>MATTCASN-MATTIEVICH - CARCARAÑA</t>
  </si>
  <si>
    <t>MATTR9SN-MATTIEVICH - CARCARA?A II</t>
  </si>
  <si>
    <t>MCCAIN3Y-MC CAIN ARGENTINA SA-BALCARCE</t>
  </si>
  <si>
    <t>MCARFXON-MC CAIN ARGENTINA</t>
  </si>
  <si>
    <t>MECAVION-MECALUX - CONSTITUYENTES</t>
  </si>
  <si>
    <t>MCALVMON-MECALUX - BOULONE SUR MER</t>
  </si>
  <si>
    <t>METABOCN-METALCRIS - DARDO ROCHA 1019</t>
  </si>
  <si>
    <t>METAADCN-METALCRIS - DARDO ROCHA 1014</t>
  </si>
  <si>
    <t>METAR1DN-METALMECANICA S A-NIS 1004491</t>
  </si>
  <si>
    <t>METAVMDN-SOC.IND.PUNTANA V.MERCEDES-SL</t>
  </si>
  <si>
    <t>MINECQAN-MINERA SANTA RITA S.R.L.</t>
  </si>
  <si>
    <t>MINEPAYN-MINERA SANTA RITA</t>
  </si>
  <si>
    <t>MINESJJN-MINERA TEA S.A.M.I.C.A. Y F.</t>
  </si>
  <si>
    <t>MINESAJN-MINERA TEA - PTA. SARMIENTO SJ</t>
  </si>
  <si>
    <t>MINELBJN-LA BUENA ESPERANZA</t>
  </si>
  <si>
    <t>MCANPCCY-MOL.CAÑUELAS -PTA.CAÑUELAS</t>
  </si>
  <si>
    <t>MCANAMXY-MOL.CAÑUELAS (EX ADELIA MARIA)</t>
  </si>
  <si>
    <t>MCANPI2Y-MOLINOS CAÑUELAS PTA PIGUE</t>
  </si>
  <si>
    <t>MOLIEAAN-MOLINO CAÑUELAS - EST.ALVARADO</t>
  </si>
  <si>
    <t>MOCARELY-MOLINO CANUELAS - REALICO</t>
  </si>
  <si>
    <t>MOCASJOY-MOLINO CANUELAS - SAN JUSTO</t>
  </si>
  <si>
    <t>MOCA3A3Y-MOLINO CANUELAS - 3 ARROYOS</t>
  </si>
  <si>
    <t>MOCACH1Y-MOLINO CANUELAS - CHACABUCO</t>
  </si>
  <si>
    <t>MOCAPIOY-MOLINO CANUELAS - PILAR</t>
  </si>
  <si>
    <t>MOCAREHN-MOLINO CANUELAS - RESISTENCIA</t>
  </si>
  <si>
    <t>MOCAROSN-MOLINO CANUELAS - ROSARIO</t>
  </si>
  <si>
    <t>MRPLSCSY-MOLINOS RIO PLATA - STA CLARA</t>
  </si>
  <si>
    <t>MRPLMTOY-MOLINOS RIO PLATA - Matarazzo</t>
  </si>
  <si>
    <t>MRPLLUOY-MOLINOS RIO PLATA - Luchetti</t>
  </si>
  <si>
    <t>MRPLPION-MOLINOS RIO PLATA - CONGELADOS</t>
  </si>
  <si>
    <t>MRPLSFON-MOLINOS RIO PLATA - VICTORIA</t>
  </si>
  <si>
    <t>MOLISLJN-MOLINOS SAN JUAN EX-LOS ROBLES</t>
  </si>
  <si>
    <t>MOLICAMN-BODEGAS NIETO SENETINER</t>
  </si>
  <si>
    <t>MOLINECN-MOLINOS - PTA E.ECHEVERRI</t>
  </si>
  <si>
    <t>MOLILCEN-MOLINOS - PTA. CDU-CENTRO</t>
  </si>
  <si>
    <t>MOLIDVON-MOLINOS - PTA. DEL VISO</t>
  </si>
  <si>
    <t>MOLICUEY-Molinos Rio de la Plata - CDU</t>
  </si>
  <si>
    <t>MRPLNACN-MOLINOS R. DE LA PLATA - AVELL</t>
  </si>
  <si>
    <t>MOLITR3N-MOLINOS RDLP - 3 ARROYOS</t>
  </si>
  <si>
    <t>MTASJU1N-MOLINOS TASSARA S.A.</t>
  </si>
  <si>
    <t>MOLIJU1N-PLANTA BALANCEADO</t>
  </si>
  <si>
    <t>MBRUSJSY-MOLINOS BRUNING - San Jorge</t>
  </si>
  <si>
    <t>MOLIDARN-COMPAÑIA LACTEA D SUR - DARWIN</t>
  </si>
  <si>
    <t>MONDVIOY-MONDELEZ ARGENTINA</t>
  </si>
  <si>
    <t>KFOOGPOY-KRAFT FOODS ARG.- G.PACHECO</t>
  </si>
  <si>
    <t>KRAFVIDN-KRAFT FOODS ARGENTINA S.A.</t>
  </si>
  <si>
    <t>MONTPOJN-MONTE VERDE S.A.</t>
  </si>
  <si>
    <t>MONTP2JN-MONTE VERDE - POCITO</t>
  </si>
  <si>
    <t>NAIIHAON-NAI INTERNATIONAL II INC</t>
  </si>
  <si>
    <t>NAIIFRON-NAI INTERN.II-SHOWCASE BELGRAN</t>
  </si>
  <si>
    <t>NAIIQUCN-NAI INTERN.II-SHOWCASE QUILMES</t>
  </si>
  <si>
    <t>NAIIMUON-NAI INTERN.II-SHOWCASE NORTE</t>
  </si>
  <si>
    <t>NESTSTSY-NESTLE ARG. - Santo Tome</t>
  </si>
  <si>
    <t>NEST11IN-MAGDALENA</t>
  </si>
  <si>
    <t>NESTVIXN-NESTLE - V.NUEVA</t>
  </si>
  <si>
    <t>NESTFISN-NESTLE - FIRMAT</t>
  </si>
  <si>
    <t>OBRAS SANITARIAS SOCIEDAD DEL</t>
  </si>
  <si>
    <t>OBRARIJN-PTA POTABILIZADORA MARQUESADO</t>
  </si>
  <si>
    <t>OBRASLJN-PLANTA TRATAM. LIQ. CLOACALES</t>
  </si>
  <si>
    <t>OLIVCBJN-OLIVSAN S.A.</t>
  </si>
  <si>
    <t>OLIVRAJN-OLIVSAN - FINCA 1</t>
  </si>
  <si>
    <t>PAMPNEQN-PAMPA ENERGIA - CTA</t>
  </si>
  <si>
    <t>PAMPM1CN-PAMPA - ED. MAIPU 1</t>
  </si>
  <si>
    <t>PHOTCPCN-PANAMERICANO HOTEL &amp; RESORTS</t>
  </si>
  <si>
    <t>PANACOWN-PANATEL</t>
  </si>
  <si>
    <t>PASTC4IN-P.PLATENSE - CALLE 44</t>
  </si>
  <si>
    <t>PASTPLIN-P.PLATENSE - CALLE 42</t>
  </si>
  <si>
    <t>PBBPOLISUR SRL</t>
  </si>
  <si>
    <t>PBBPBB2Z-PBBPOLISUR SA PTA BAHIA BLANCA</t>
  </si>
  <si>
    <t>PBBPSLSY-PBBPOLISUR SRL-PTA SAN LORENZO</t>
  </si>
  <si>
    <t>PEAFCOMN-PENIAFLOR -COQUIMBITO MAYORGA-</t>
  </si>
  <si>
    <t>PENAVIMN-GRUPO PENAFLOR</t>
  </si>
  <si>
    <t>PEFLMEMN</t>
  </si>
  <si>
    <t>PEFLMEMN-GRUPO PEÑAFLOR S.A.</t>
  </si>
  <si>
    <t>PETROLERA ACONCAGUA ENERGIA SA</t>
  </si>
  <si>
    <t>PETRCORY-PETROLERA ACONCAGUA</t>
  </si>
  <si>
    <t>ACONCAGA</t>
  </si>
  <si>
    <t>ACONCAGA-CT ACONCAGUA ENERGÍA AUTOGENER</t>
  </si>
  <si>
    <t>PETRANMY-PETROLERA ACONCAGUA SA CHAÑARE</t>
  </si>
  <si>
    <t>PETROLERA ENTRE LOMAS S.A.</t>
  </si>
  <si>
    <t>33-51595089-9</t>
  </si>
  <si>
    <t>PETRELRA</t>
  </si>
  <si>
    <t>PETRELRA-YAC.ENTRE LOMAS AUTOGENERADOR</t>
  </si>
  <si>
    <t>PELOMERZ</t>
  </si>
  <si>
    <t>PELOMERZ-Petrolera Entre Lomas S.A.</t>
  </si>
  <si>
    <t>PQCRCRUZ-PETROQUIMICA C.RIVADAVIA</t>
  </si>
  <si>
    <t>PQCRPTZZ-PETR. C. RIVADAVIA - P. TRUNC.</t>
  </si>
  <si>
    <t>PETROQUIMICA CUYO SAIC</t>
  </si>
  <si>
    <t>PECUENIY-PETROQUIMICA CUYO S.A.</t>
  </si>
  <si>
    <t>PKCULCMZ-PETROQUIMICA CUYO - L. Cuyo</t>
  </si>
  <si>
    <t>PFIZER SRL</t>
  </si>
  <si>
    <t>PFIZCBCN-PHARMACIA ARG. S.A. - PLANTA I</t>
  </si>
  <si>
    <t>PFIICBCN-PHARMACIA ARG. S.A.- PLANTA II</t>
  </si>
  <si>
    <t>PGRAME1N-PIEDRA GRANDE-MERCEDES B.AIRES</t>
  </si>
  <si>
    <t>PGRACHUN-PIEDRA GRANDE SAMICAYF</t>
  </si>
  <si>
    <t>PIEDSLDN-P.G. LA TOMA S.A.</t>
  </si>
  <si>
    <t>PLASTI S.A</t>
  </si>
  <si>
    <t>30-61650899-3</t>
  </si>
  <si>
    <t>PLASTLDN</t>
  </si>
  <si>
    <t>PLASTLDN-PLASTI S.A.</t>
  </si>
  <si>
    <t>PLASPEDN</t>
  </si>
  <si>
    <t>PLASPEDN-PLASTI S.A.</t>
  </si>
  <si>
    <t>PLASTIC OMNIUM S.A.</t>
  </si>
  <si>
    <t>PLASFPON-PLASTIC OMNIUM - PTA. PILAR</t>
  </si>
  <si>
    <t>PLASGBON-PLASTIC OMNIUM S.A.-TORTUGUITA</t>
  </si>
  <si>
    <t>PLUSTAQN-PLUSPETROL - TOMA DE AGUA</t>
  </si>
  <si>
    <t>PLUSPECN-EDIFICIO LIMA</t>
  </si>
  <si>
    <t>PLUSFLON-PLUSTEC S.A. FLORIDA</t>
  </si>
  <si>
    <t>PLUSGPLN-PLUSTEC - ALTEC S.A.</t>
  </si>
  <si>
    <t>POLILRFN-POLINOA S.A. LA RIOJA</t>
  </si>
  <si>
    <t>POLILSON-POLINOA JOSE LEON SUAREZ</t>
  </si>
  <si>
    <t>PRAXCA1Z-PRAXAIR ARG. SRL PTA. CAMPANA</t>
  </si>
  <si>
    <t>PRAXLTTN-PRAXAIR ARGENTINA S.A.</t>
  </si>
  <si>
    <t>PRAXMEMN-PRAXAIR ARGENTINA S. A.</t>
  </si>
  <si>
    <t>PRAXBB2N-PRAXAIR ARGENTINA S.A.</t>
  </si>
  <si>
    <t>PRAXFVCN-PRAXAIR F. VARELA - Ex Autogen</t>
  </si>
  <si>
    <t>PRINMCON-PRINCZ - San Martín</t>
  </si>
  <si>
    <t>PRINOJON-PRINCZ S A I C F I</t>
  </si>
  <si>
    <t>PRSLR7DN-PRINGLES SAN LUIS S.A.</t>
  </si>
  <si>
    <t>PRSLLTDN-PRINGLES SAN LUIS S.A.</t>
  </si>
  <si>
    <t>VISAACCN-VISA CORRIENTES 1437</t>
  </si>
  <si>
    <t>PRISMECN-PRISMA MEDIOS DE PAGO S.A.</t>
  </si>
  <si>
    <t>PRGAPIOY-PROCTER &amp; GAMBLE ARGENTINA</t>
  </si>
  <si>
    <t>PRGAMEDY-PROCTER Y GAMBLE EX TOPSMEDY</t>
  </si>
  <si>
    <t>PROCMUON-GILLETTE ARG(V.MADERO-B.AIRES)</t>
  </si>
  <si>
    <t>PRGAPLON</t>
  </si>
  <si>
    <t>PRGAPLON-PROCTER &amp; GAMBLE - Planta IAMS</t>
  </si>
  <si>
    <t>PRODALSA</t>
  </si>
  <si>
    <t>30-70931410-2</t>
  </si>
  <si>
    <t>PRODBECN</t>
  </si>
  <si>
    <t>PRODBECN-PRODALSA S.A.</t>
  </si>
  <si>
    <t>PDALRTEN</t>
  </si>
  <si>
    <t>PDALRTEN-PRODALSA SA</t>
  </si>
  <si>
    <t>PRODHOON-PRODEN - MEDIDOR 1</t>
  </si>
  <si>
    <t>PRODBOON-PRODEN - MEDIDOR 2</t>
  </si>
  <si>
    <t>PROSR2ON-PROSAVIC - R. 24 KM 28 -MORENO</t>
  </si>
  <si>
    <t>PROSPION-PROSAVIC - PILAR</t>
  </si>
  <si>
    <t>PROSSA1N-PROSAVIC - S.A.ARECO</t>
  </si>
  <si>
    <t>PUTRDOJN-PUTRUELE HNOS.</t>
  </si>
  <si>
    <t>PUTRCAJN-PUTRUELE HNOS. - FRIG. CAUCETE</t>
  </si>
  <si>
    <t>QUICBA1N-QUICKFOOD S.A. - BARADERO</t>
  </si>
  <si>
    <t>QUICAOSN-ARCOR VERSALLES</t>
  </si>
  <si>
    <t>RAYERCMY-RAYEN CURA - R. de la Cruz</t>
  </si>
  <si>
    <t>RAYER2MY-RAYEN CURA - Planta 2</t>
  </si>
  <si>
    <t>REFINERIA BAHIA BLANCA SAU</t>
  </si>
  <si>
    <t>REFIBB2Y-REFINERIA BAHIA BLANCA</t>
  </si>
  <si>
    <t>RBBLARCN</t>
  </si>
  <si>
    <t>RBBLARCN-REFINERIA BAHIA BLANCA-LINIERS</t>
  </si>
  <si>
    <t>RBBLVSCN</t>
  </si>
  <si>
    <t>RBBLVSCN-REFINERIA BAHIA BLANCA-VELEZ</t>
  </si>
  <si>
    <t>RBBLDTON</t>
  </si>
  <si>
    <t>RBBLDTON-REFINERIA BAHIA BLANCA-PANAMER</t>
  </si>
  <si>
    <t>RBBLACON</t>
  </si>
  <si>
    <t>RBBLACON-REFINERIA BAHIA BLANCA-CORDOBA</t>
  </si>
  <si>
    <t>RBBLBEON</t>
  </si>
  <si>
    <t>RBBLBEON-REFINERIA BAHIA BLANCA-NORDELT</t>
  </si>
  <si>
    <t>RBBLPION</t>
  </si>
  <si>
    <t>RBBLPION-REFINERIA BAHIA BLANCA-PILAR1</t>
  </si>
  <si>
    <t>RBBLQUCN</t>
  </si>
  <si>
    <t>RBBLQUCN-REFINERIA BAHIA BLANCA-QUILMES</t>
  </si>
  <si>
    <t>RBBLBSON</t>
  </si>
  <si>
    <t>RBBLBSON-REFINERIA BAHIA BLANCA-ISIDRO</t>
  </si>
  <si>
    <t>RBBLSJON</t>
  </si>
  <si>
    <t>RBBLSJON-REFINERIA BAHIA BLANCA-SANJUST</t>
  </si>
  <si>
    <t>RBBLTION</t>
  </si>
  <si>
    <t>RBBLTION-REFINERIA BAHIA BLANCA-HORQUET</t>
  </si>
  <si>
    <t>RBBLROSN</t>
  </si>
  <si>
    <t>RBBLROSN-REFINERIA BAHIA BLANCA-ROSARIO</t>
  </si>
  <si>
    <t>RETUTUTN-REF.DEL NORTE-PLANTA TUCUMAN</t>
  </si>
  <si>
    <t>RETUAGAN-REF.DEL NORTE-DESCARG.AGUARAY</t>
  </si>
  <si>
    <t>RETUAUAN-REF.DEL NORTE-DEST.CAMPO DURAN</t>
  </si>
  <si>
    <t>REFILETN-REF.DEL NORTE-PLANTA LPG(LEALE</t>
  </si>
  <si>
    <t>RENOVA</t>
  </si>
  <si>
    <t>RENOTISY-RENOVA S.A.</t>
  </si>
  <si>
    <t>RENOQQ3Y-RENOVA SA PLANTA QUEQUEN</t>
  </si>
  <si>
    <t>RENOQQ3N</t>
  </si>
  <si>
    <t>RENOQQ3N-RENOVA PLANTA QUEQUEN</t>
  </si>
  <si>
    <t>RIVARICN-RIVAGAS S.A. - Cap.Federal</t>
  </si>
  <si>
    <t>RIVASJON-RIVAGAS S.A. - San Justo</t>
  </si>
  <si>
    <t>RIVARA SA</t>
  </si>
  <si>
    <t>30-60119164-0</t>
  </si>
  <si>
    <t>RIVAAB1N</t>
  </si>
  <si>
    <t>RIVAAB1N-RIVARA S.A. MOLINO</t>
  </si>
  <si>
    <t>RIVAAE1N</t>
  </si>
  <si>
    <t>RIVAAE1N-RIVARA SA EXTURSORA DE GRANOS</t>
  </si>
  <si>
    <t>CAPECGCN-CAPEA LANUS S.A.I.YF.</t>
  </si>
  <si>
    <t>CAPEICCN-CAPEA BUERAS S.A.I.YF.</t>
  </si>
  <si>
    <t>ROJARO1N-ROJAS GNC</t>
  </si>
  <si>
    <t>ROJALI1N-ROJAS GNC</t>
  </si>
  <si>
    <t>RUBOCAJN-RUBO SA. - DIAG.SARM.Y RUTA 20</t>
  </si>
  <si>
    <t>RUBOSJJN-RUBO SA. - AV.RAWSON 305 NORTE</t>
  </si>
  <si>
    <t>RUBORAJN-RUBO SA. - REP.DEL LIBANO 1215</t>
  </si>
  <si>
    <t>RUBOROJN-RUBO SA. - REP.DEL LIBANO 456</t>
  </si>
  <si>
    <t>RUBOCHJN-RUBO SA. - AV. BENAVIDEZ E.506</t>
  </si>
  <si>
    <t>SAIMCO1N-SA IMP EXP PATAG - 89 COLÓN</t>
  </si>
  <si>
    <t>SAIMJU1N-SA IMP EXP PATAG - 85 JUNÍN</t>
  </si>
  <si>
    <t>SAIMCH1N-SA IMP EXP PATAG -57 CHIVILCOY</t>
  </si>
  <si>
    <t>SAIMPA2N-SA IMP EXP PATAG-69 CARM.PATAG</t>
  </si>
  <si>
    <t>SAIMITON-SA IMP EXP PATAG - 1 ITUZAINGO</t>
  </si>
  <si>
    <t>SAIMZAQN-SA IMP EXP PATAG - 50 NEUQUÉN</t>
  </si>
  <si>
    <t>SAIMPHQN-SA IMP EXP PATAG -76 PZA.HUINC</t>
  </si>
  <si>
    <t>SAIMNEQN-SA IMP EXP PATAG - 68 NEUQUEN</t>
  </si>
  <si>
    <t>SAIMSA1N-SA IMP EXP PATAG - FRIG SALTO</t>
  </si>
  <si>
    <t>SAIMCRUN-SA IMP EXP PATAG - 21 COM RIV</t>
  </si>
  <si>
    <t>SAIMCOUN-SA IMP EXP PATAG - 22 COM RIV</t>
  </si>
  <si>
    <t>SAIMVIRN-SA IMP EXP PATAG - 47 VIEDMA</t>
  </si>
  <si>
    <t>SAIMORLN-SA IMP EXP PATAG - 90 STA ROSA</t>
  </si>
  <si>
    <t>SAIMTRUN-SA IMP EXP PATAG - TRELEW</t>
  </si>
  <si>
    <t>SAIMGRRN-S.A.IMPORT.Y EXPORT.DE PATAG.</t>
  </si>
  <si>
    <t>SAIMCIRN-S.A.IMPORT.Y EXPORT.DE PATAG.</t>
  </si>
  <si>
    <t>SADEESSY-SADESA ESPERANZA (EX-MEINERS)</t>
  </si>
  <si>
    <t>SADELZCY-SADESA LOMAS DE ZA EX-MEINERS</t>
  </si>
  <si>
    <t>SADE1DSN-SADESA PLANTA II</t>
  </si>
  <si>
    <t>SAENC3ON-SAENZ BRIONES &amp; CIA S A I C</t>
  </si>
  <si>
    <t>SAENPION-SAENZ BRIONES - SIDRA LA VICTO</t>
  </si>
  <si>
    <t>SALTSAAN-SALTA REFRESCOS S.A. - SALTA</t>
  </si>
  <si>
    <t>SALTJUYN-SALTA REFRESCOS S.A. - JUJUY</t>
  </si>
  <si>
    <t>SAREAVKN-CATAMARCA RIOJA REFRESCOS</t>
  </si>
  <si>
    <t>SALTJUPN-SALTA REFRESCOS S.A.</t>
  </si>
  <si>
    <t>SALTFOPN-SALTA REFRESCOS S.A.</t>
  </si>
  <si>
    <t>SALTCHAN-SALTA REFRESCOS S.A.</t>
  </si>
  <si>
    <t>SALTCDMN-SALTO DE LAS ROSAS S.A.-FINC</t>
  </si>
  <si>
    <t>SALTCAMN-SALTO DE LAS ROSAS S.A.- INDUS</t>
  </si>
  <si>
    <t>SCANIA ARGENTINA  S. A.</t>
  </si>
  <si>
    <t>SCANCAON-SCANIA ARG.PANAMERICAN</t>
  </si>
  <si>
    <t>SCANTL1N-SCANIA ARGENTINA SAU-TRENQUE</t>
  </si>
  <si>
    <t>SCANPAYN-SCANIA ARGENTINA SAU-PALPALA</t>
  </si>
  <si>
    <t>SCANGUMN-SCANIA ARGENTINA SAU-GUAY</t>
  </si>
  <si>
    <t>SCANMAON-SCANIA ARGENTINA SAU-TRIAN</t>
  </si>
  <si>
    <t>SCANCOXN-SCANIA ARGENTINA SAU-CORDO</t>
  </si>
  <si>
    <t>SCANBATN-SCANIA ARGENTINA SAU-BANDA</t>
  </si>
  <si>
    <t>SCANMOON-SCANIA ARGENTINA SAU-MORENO</t>
  </si>
  <si>
    <t>SCANTUTY-SCANIA ARG.S.A.U.-TUCUMAN</t>
  </si>
  <si>
    <t>SERVCOSN-SERV.PORTUARIOS-COLON Y 14 FEB</t>
  </si>
  <si>
    <t>SERVPESN-SERV.PORTUARIOS-PLAYA PEREZ</t>
  </si>
  <si>
    <t>SHELL CAPSA</t>
  </si>
  <si>
    <t>30-50672680-4</t>
  </si>
  <si>
    <t>SHELDSCA</t>
  </si>
  <si>
    <t>SHELDSCA-SHELL CAPSA PTA. DOCK SUD</t>
  </si>
  <si>
    <t>RAIZROCN</t>
  </si>
  <si>
    <t>RAIZROCN-RAIZEN ARGENTINA S.A.U.</t>
  </si>
  <si>
    <t>RAIZDSCN</t>
  </si>
  <si>
    <t>RAIZDSCN-RAIZEN ARG SAU-DEPO SUR TDS</t>
  </si>
  <si>
    <t>SIAT SA</t>
  </si>
  <si>
    <t>SIATVCSY-SIAT S.A. - Va. Constitucion</t>
  </si>
  <si>
    <t>SIATVACY</t>
  </si>
  <si>
    <t>SIATVACY-SIAT SA-Valentin Alsina</t>
  </si>
  <si>
    <t>SIDESN1A-SIDERAR PTA. IND. SAN NICOLAS</t>
  </si>
  <si>
    <t>SIDEENIY-SIDERAR PTA. IND. ENSENADA</t>
  </si>
  <si>
    <t>SIDEFVCY-SIDERAR PTA. FLORENCIO VARELA</t>
  </si>
  <si>
    <t>SIDEHAON-SIDERAR SAIC HAEDO P.REVESTIDO</t>
  </si>
  <si>
    <t>SIDEPVON-SIDERAR SAIC HAEDO P.VIALES</t>
  </si>
  <si>
    <t>SIDECACY-SIDERAR CANNING EX-COMECACY</t>
  </si>
  <si>
    <t>SINJIN TEX SAN LUIS S.A.</t>
  </si>
  <si>
    <t>30-61061570-4</t>
  </si>
  <si>
    <t>SINJVMDN</t>
  </si>
  <si>
    <t>SINJVMDN-SINJIN TEX S.LUIS V.MERCEDES</t>
  </si>
  <si>
    <t>SINJMEDN</t>
  </si>
  <si>
    <t>SINJMEDN-SINJIN TEX SAN LUIS S.A</t>
  </si>
  <si>
    <t>SINOMIZZ-SINOPEC Arg. - Ex. OXI-MIZZ</t>
  </si>
  <si>
    <t>SINOANMY-SINOPEC Arg. Piedras Coloradas</t>
  </si>
  <si>
    <t>SINOHUZA-SINOPEC Arg. - El Huemul</t>
  </si>
  <si>
    <t>SINOMEZA-SINOPEC Arg. - Meseta Espinosa</t>
  </si>
  <si>
    <t>SINTCA1N-SINTERMETAL SAIC(CAMPANA)</t>
  </si>
  <si>
    <t>SINTZUCN-SINTERMETAL S.A.I.C.</t>
  </si>
  <si>
    <t>SIPAROSY-SIPAR PTA. PEREZ</t>
  </si>
  <si>
    <t>SIPAPESY-SIPAR PTA 2</t>
  </si>
  <si>
    <t>SLOTSLDN-SLOTS MACHINES S.A. - NEW YORK</t>
  </si>
  <si>
    <t>SLOTCADN-RIO BAMBA SUR</t>
  </si>
  <si>
    <t>SLOTCDDN-BV LAS CAÑADAS -C. DE LA PUNTA</t>
  </si>
  <si>
    <t>SLOTCIDN-AVDA. DEL SOL - MERLO</t>
  </si>
  <si>
    <t>SLOTVMDN-HOTEL AMERIAN VILLA MERCEDES</t>
  </si>
  <si>
    <t>SLOTCVDN-CASINO 2 VENADOS</t>
  </si>
  <si>
    <t>SLOTARDN-ARENAS RESTO LA PUNTA</t>
  </si>
  <si>
    <t>SLOTMEDN</t>
  </si>
  <si>
    <t>SLOTMEDN-SLOTS MACHINES S.A.</t>
  </si>
  <si>
    <t>SLOTPADN</t>
  </si>
  <si>
    <t>SLOTPADN-SLOTS MACHINES - PALACE</t>
  </si>
  <si>
    <t>SLOTLPDN</t>
  </si>
  <si>
    <t>SLOTLPDN-SLOTS MACHINES - EPIC LA PUNTA</t>
  </si>
  <si>
    <t>SLOTTRDN</t>
  </si>
  <si>
    <t>SLOTTRDN-SLOTS MACHINES SA-TROPICANA SL</t>
  </si>
  <si>
    <t>SMURBECY-SMURFIT KAPPA DE ARG. - BERNAL</t>
  </si>
  <si>
    <t>SMKABECN-SMURFIT KAPPA DE A</t>
  </si>
  <si>
    <t>SONNE S.R.L</t>
  </si>
  <si>
    <t>30-60541512-8</t>
  </si>
  <si>
    <t>SO71MEDN</t>
  </si>
  <si>
    <t>SO71MEDN-SONNE CALANDRA</t>
  </si>
  <si>
    <t>SONNOFDN</t>
  </si>
  <si>
    <t>SONNOFDN-SONNE S.R.L</t>
  </si>
  <si>
    <t>SONNTJDN</t>
  </si>
  <si>
    <t>SONNTJDN-SONNE S.R.L.</t>
  </si>
  <si>
    <t>SUPERIOR TRIBUNAL DE JUSTICIA</t>
  </si>
  <si>
    <t>30-63459906-8</t>
  </si>
  <si>
    <t>STDJRVDN</t>
  </si>
  <si>
    <t>STDJRVDN-SUPERIOR TRIBUNAL DE JUSTICIA</t>
  </si>
  <si>
    <t>STDJETDN</t>
  </si>
  <si>
    <t>STDJETDN-SUPERIOR TRIBUNAL DE JUSTICIA</t>
  </si>
  <si>
    <t>STDJPJDN</t>
  </si>
  <si>
    <t>STDJPJDN-SUPERIOR TRIBUNAL DE JUSTICIA</t>
  </si>
  <si>
    <t>MAKRSJON-SUP.MAYOR.MAKRO - SAN JUSTO</t>
  </si>
  <si>
    <t>MAKRHAON-SUP.MAYOR.MAKRO - HAEDO</t>
  </si>
  <si>
    <t>MAKRMUON-SUP.MAYOR.MAKRO - MUNRO</t>
  </si>
  <si>
    <t>MAKRACXN-SUP.MAYOR.MAKRO - CORDOBA</t>
  </si>
  <si>
    <t>MAKRMP3N-SUP.MAYOR.MAKRO - M. DEL PLATA</t>
  </si>
  <si>
    <t>MAKRQUCN-SUP.MAYOR.MAKRO - QUILMES</t>
  </si>
  <si>
    <t>MAKRLZCN-SUP.MAYOR.MAKRO - L.DE ZAMORA</t>
  </si>
  <si>
    <t>MAKRAVCN-SUP.MAYOR.MAKRO - AVELLANEDA</t>
  </si>
  <si>
    <t>MAKRSMON-SUP.MAYOR.MAKRO - SAN MARTIN</t>
  </si>
  <si>
    <t>MAKRGOMN-SUP.MAYOR.MAKRO - GODOY CRUZ</t>
  </si>
  <si>
    <t>MAKRROSN-SUP.MAYOR.MAKRO - ROSARIO</t>
  </si>
  <si>
    <t>SPMKLGSN-SUP.MAYOR.MAKRO - SANTA FE</t>
  </si>
  <si>
    <t>MAKIITON-SUP.MAYOR.MAKRO - ITUZAINGO</t>
  </si>
  <si>
    <t>SURGBECN-SURGAS - CALLE 21 BGUI.</t>
  </si>
  <si>
    <t>SURGFVCN-SURGAS - ING. ALLAN</t>
  </si>
  <si>
    <t>SURSSA1N-SURSEM - PLANTA GAHAN</t>
  </si>
  <si>
    <t>SURSPE1P-SURSEM - PLANTA PERGAMINO</t>
  </si>
  <si>
    <t>SWIFT ARGENTINA S.A.</t>
  </si>
  <si>
    <t>JBS-SASY-SWIFT ARGENTINA-ROSARIO</t>
  </si>
  <si>
    <t>JBSAFAOY-SWIFT ARGENTINA-PILAR</t>
  </si>
  <si>
    <t>TARANVIN-TARANTO</t>
  </si>
  <si>
    <t>TARANEIN-TARANTO - ARANA y 26</t>
  </si>
  <si>
    <t>TECOLRFN-TECOTEX SACIFI Y A GUME</t>
  </si>
  <si>
    <t>TECOINTY-TECOTEX SACIFI Y A GUMA</t>
  </si>
  <si>
    <t>TECOINGN-TELECOM - Ed. Indep. y Mendoza</t>
  </si>
  <si>
    <t>TECOEREN-TELECOM - Parana Central</t>
  </si>
  <si>
    <t>TECOCOEN-TELECOM - Edificio Concordia</t>
  </si>
  <si>
    <t>TECOCDEN-TELECOM - CONC. DEL URUGUAY</t>
  </si>
  <si>
    <t>TECOPAEN-TELECOM - Paraná Comercial</t>
  </si>
  <si>
    <t>TECOSFKN-TELECOM - CATAMARCA</t>
  </si>
  <si>
    <t>TECOSAAN-TELECOM - SALTA I Y II</t>
  </si>
  <si>
    <t>TECOZAAN-TELECOM - Ed. Zavala, Salta</t>
  </si>
  <si>
    <t>TECOSSYN-TELECOM - Ed.Sdor.Perez, Jujuy</t>
  </si>
  <si>
    <t>TELEANGN-TELECOM - Ed.Añatuya, Sgo.</t>
  </si>
  <si>
    <t>TELELBGN-TELECOM - Ed. La Banda</t>
  </si>
  <si>
    <t>TELEMEMN-TELECOM - Ed. Mendoza, Mendoza</t>
  </si>
  <si>
    <t>TELELRFN-TELECOM - Ed. La Rioja I</t>
  </si>
  <si>
    <t>TELEADON-TELECOM ARGENTINA S A</t>
  </si>
  <si>
    <t>TELELLON-TELECOM ARGENTINA S A</t>
  </si>
  <si>
    <t>TELEIOON-TELECOM ARGENTINA SA</t>
  </si>
  <si>
    <t>TELEREON-TELECOM ARGENTINA S A</t>
  </si>
  <si>
    <t>TELEVLON-TELECOM ARGENTINA S A</t>
  </si>
  <si>
    <t>TELEAGON-TELECOM ARGENTINA S A</t>
  </si>
  <si>
    <t>TELEVDON-TELECOM ARGENTINA S A</t>
  </si>
  <si>
    <t>TELECAON-TELECOM ARGENTINA S A</t>
  </si>
  <si>
    <t>TELECOON-TELECOM ARGENTINA S A</t>
  </si>
  <si>
    <t>TELEOION-TELECOM ARGENTINA SA</t>
  </si>
  <si>
    <t>TELEAFON-TELECOM ARGENTINA S A</t>
  </si>
  <si>
    <t>TELEJPCN-JOSE PEDRO VARELA</t>
  </si>
  <si>
    <t>TELEHUCN-TELECOM ARGENTINA - Ed. Darwin</t>
  </si>
  <si>
    <t>TELEJION-TELECOM ARGENTINA - Ballester</t>
  </si>
  <si>
    <t>TELEVOON-TELECOM ARGENTINA - Ed. Munro</t>
  </si>
  <si>
    <t>TECOPAOY-Data Center Pachecho</t>
  </si>
  <si>
    <t>TELELPIN-TELEFONICA - ROCHA IV</t>
  </si>
  <si>
    <t>ROCVLPIN-TELEFONICA - ROCHA V</t>
  </si>
  <si>
    <t>CHIVCH1N-TELEFONICA - CHIVILCOY</t>
  </si>
  <si>
    <t>JUNIJU1N-TELEFONICA - JUNIN</t>
  </si>
  <si>
    <t>MOROMOON-TELEFONICA - MORON</t>
  </si>
  <si>
    <t>INCLCOCN-TELEFONICA - INCLAN</t>
  </si>
  <si>
    <t>TRLPPNCY-TERM.RIO DE LA PLATA SA-P.Nvo.</t>
  </si>
  <si>
    <t>TRLPAICY-TERM.RIO DE LA PLATA SA-Av.Inm</t>
  </si>
  <si>
    <t>TETRLRFY-TETRA-PAK S.A.</t>
  </si>
  <si>
    <t>TETRLRFN-TETRA PAK S.A. LA RIOJA</t>
  </si>
  <si>
    <t>TEXFSA1N-TEX FABRIC S.A. - SABORIDO</t>
  </si>
  <si>
    <t>TEXFSI1N-TEX FABRIC S.A. - SIMONE</t>
  </si>
  <si>
    <t>TEXASLDN-TEXAMERI S.A.</t>
  </si>
  <si>
    <t>TEXATAOY-TEXAMERI SA</t>
  </si>
  <si>
    <t>TEVAABON-TEXTIL VALERIO - DIAG 101</t>
  </si>
  <si>
    <t>TEVALHON-TEXTIL VALERIO - LA PLATA</t>
  </si>
  <si>
    <t>TRANSCLOR SA</t>
  </si>
  <si>
    <t>TCLOPIOY-TRANSCLOR S.A. - Planta Pilar</t>
  </si>
  <si>
    <t>TCLOP2OY-TRANSCLOR EX CLOROX</t>
  </si>
  <si>
    <t>TRESLTRN-TRES ASES S.A. - CIPOLLETTI</t>
  </si>
  <si>
    <t>TRESLPRN-TRES ASES S.A. - FRIGOR.TOSCHI</t>
  </si>
  <si>
    <t>TRESCIRN-TRES ASES</t>
  </si>
  <si>
    <t>TRIVBZCN-TRIVI S.A.-BERAZATEGUI</t>
  </si>
  <si>
    <t>TRIVESIN-TRIVI S.A. - ENSENADA</t>
  </si>
  <si>
    <t>ULEVTOOY-UNILEVER ARG. PTA. TORTUGUITAS</t>
  </si>
  <si>
    <t>ULEVGASY-UNILEVER ARG. - V.G. Galvez</t>
  </si>
  <si>
    <t>ULEVGUEY-UNILEVER - Gualeguaychu</t>
  </si>
  <si>
    <t>ULEVADOY-UNILEVER - Pilar Aderezos</t>
  </si>
  <si>
    <t>UNILGVMN-UNILEVER DE ARG -VILLA NUEVA</t>
  </si>
  <si>
    <t>UNILMUON-EDIFICIO BOUCHARD</t>
  </si>
  <si>
    <t>UNIOSMON-UNIONBAT S.A.</t>
  </si>
  <si>
    <t>UNIOGUEN-UNION BAT GUALEGUAYCHU</t>
  </si>
  <si>
    <t>UPEL02OY-UNIONPEL SA PTA.2 EX-PTUC03OY</t>
  </si>
  <si>
    <t>UPEL01OY-UNIONPEL SA PTA.1 EX-PTUC02OY</t>
  </si>
  <si>
    <t>UNITFOPN-UNITAN SAICA</t>
  </si>
  <si>
    <t>UNITPTHN-UNITAN SAICA</t>
  </si>
  <si>
    <t>UNSLEADN-UNIV.NACIONAL S.LUIS(EJ.ANDES)</t>
  </si>
  <si>
    <t>UNSLLADN-UNIV.NACIONAL S.LUIS(LAVALLE)</t>
  </si>
  <si>
    <t>UNSLVMDN-UNIVERSIDAD NAC DE SAN LUIS</t>
  </si>
  <si>
    <t>UNSLCFDN</t>
  </si>
  <si>
    <t>UNSLCFDN-Universidad Nac. de San Luis</t>
  </si>
  <si>
    <t>UNSLAGDN</t>
  </si>
  <si>
    <t>UNSLAGDN-Universidad Nac. de San Luis</t>
  </si>
  <si>
    <t>VALOCA1Y-VALOT SA</t>
  </si>
  <si>
    <t>VACOQOCN-CONDARCO</t>
  </si>
  <si>
    <t>VABEBACN-BELGRANOAV</t>
  </si>
  <si>
    <t>VALVGAON-VALVULAS PREC. DE ARG. S.A.C.I</t>
  </si>
  <si>
    <t>VALVPEJN-V.P.A. SAN JUAN SA</t>
  </si>
  <si>
    <t>VARTSLDN-VARTECO</t>
  </si>
  <si>
    <t>VARTPNDN-VARTECO QUIMICA PUNTANA S.A.</t>
  </si>
  <si>
    <t>VILLASCN-OPERADORA ARG DE CINES-AVELLA</t>
  </si>
  <si>
    <t>VILLRSSN-OPERADORA ARG DE CINES-ROSARIO</t>
  </si>
  <si>
    <t>VILLVNMN-OPERADORA ARG DE CINES-MENDOZA</t>
  </si>
  <si>
    <t>VILLPION-OPERADORA ARG DE CINES-PILAR</t>
  </si>
  <si>
    <t>VWARGPOY-VOLKSWAGEN ARG. - G. PACHECO</t>
  </si>
  <si>
    <t>VWARBTON-VOLKSWAGEN ARGENTINA - Pta 2</t>
  </si>
  <si>
    <t>WADE S.A.</t>
  </si>
  <si>
    <t>WADER2CN</t>
  </si>
  <si>
    <t>WADER2CN-WADE - MOLINO CANUELAS</t>
  </si>
  <si>
    <t>WADELP1N-WADE - LA PAMPITA</t>
  </si>
  <si>
    <t>WADEP2CY-WADE - PLANTA 2</t>
  </si>
  <si>
    <t>WADEMA1N-WADE - MOLINO AURORA</t>
  </si>
  <si>
    <t>WADEP1CY-WADE - PLANTA 1</t>
  </si>
  <si>
    <t>WALMCEXN-WAL-MART - SUP.CORDOBA ESTE</t>
  </si>
  <si>
    <t>WALMCOXN-WAL-MART - SUP.CORDOBA OESTE</t>
  </si>
  <si>
    <t>WALMSPEN-WAL-MART - SUP PARANA</t>
  </si>
  <si>
    <t>WALMSSON-WAL-MART - SUP SAN JUSTO</t>
  </si>
  <si>
    <t>WALMSCON-WAL-MART - SUP CONSTITUYENTES</t>
  </si>
  <si>
    <t>WALMSACN-WAL-MART - SUP AVELLANEDA</t>
  </si>
  <si>
    <t>WALMSLIN-WAL-MART - SUP LA PLATA</t>
  </si>
  <si>
    <t>WALMSASN-WAL-MART - SUP SANTA FE</t>
  </si>
  <si>
    <t>WALMSMMN-WAL-MART - SUP MENDOZA</t>
  </si>
  <si>
    <t>WALMLRFN-WAL MART ARGENTINA - LA RIOJA</t>
  </si>
  <si>
    <t>WALMSLDN-WAL-MART ARGENTINA - SAN LUIS</t>
  </si>
  <si>
    <t>WALMRCXN-WAL-MART ARGENTINA -RIO CUARTO</t>
  </si>
  <si>
    <t>WALMMOON-WAL-MART ARGENTINA - MORENO</t>
  </si>
  <si>
    <t>WALMSFON-WAL-MART ARGENTINA-SAN FERNADO</t>
  </si>
  <si>
    <t>WALMCOWN-WAL-MART ARGENTINA-CORRIENTES</t>
  </si>
  <si>
    <t>WALMLHMN-WAL-MART ARGENTINA-LAS HERAS</t>
  </si>
  <si>
    <t>WALMCSXN-WAL-MART ARGENTINA-CORDOBA SUR</t>
  </si>
  <si>
    <t>WALMSJJN-WAL-MART ARGENTINA-SAN JUAN</t>
  </si>
  <si>
    <t>WALMSEGN-WAL-MART SANTIAGO DEL ESTERO</t>
  </si>
  <si>
    <t>WALMSAAN-WAL-MART SALTA</t>
  </si>
  <si>
    <t>WALMBETN-WAL MART SRL</t>
  </si>
  <si>
    <t>WALMBEQN-WAL-MART ARGENTINA S.R.L</t>
  </si>
  <si>
    <t>WALMETON-WALT-MART ARGENTINA S.R.L.</t>
  </si>
  <si>
    <t>WALMLU1N-WALMART ARGENTINA-LUJAN</t>
  </si>
  <si>
    <t>WALMMAMN-WALMART ARGENTINA-MAIPU</t>
  </si>
  <si>
    <t>WALMORLN-WALMART ARGENTINA-LA PAMPA</t>
  </si>
  <si>
    <t>WALMFOPN-WALMART ARGENTINA-FORMOSA</t>
  </si>
  <si>
    <t>WALMOFKN-WALMART ARGENTINA-CATAMARCA</t>
  </si>
  <si>
    <t>WALMBUCN-WALMART ARGENTINA-ALTE.BROWN</t>
  </si>
  <si>
    <t>WALMROON-WALMART ARGENTINA-MORENO</t>
  </si>
  <si>
    <t>WALMOOYN-WALMART ARGENTINA-JUJUY</t>
  </si>
  <si>
    <t>WALMPNON-WALMART ARGENTINA-MALVINAS</t>
  </si>
  <si>
    <t>WALMRSTN-WALMART ARGENTINA-RIO SALI</t>
  </si>
  <si>
    <t>WALM3DON-WALMART - 3 DE FEBRERO</t>
  </si>
  <si>
    <t>WALMPBEN-WALMART - PARANA 2</t>
  </si>
  <si>
    <t>WALMECON-WALTMAT- LAFERRERE</t>
  </si>
  <si>
    <t>WALMPONN-WALMART- POSADAS</t>
  </si>
  <si>
    <t>WALMCDDN-WALMART- VILLA MERCEDES</t>
  </si>
  <si>
    <t>WALMVIXN-WALMART- VILLA NUEVA</t>
  </si>
  <si>
    <t>WALMCRUN-WALMART- COMODORO RIVADAVIA</t>
  </si>
  <si>
    <t>WALMLACN-WALMART- LANÚS</t>
  </si>
  <si>
    <t>WALMCIRN-WAL-MART</t>
  </si>
  <si>
    <t>WALMREHN-WAL-MART S.R.L</t>
  </si>
  <si>
    <t>WALMGCON-WAL MART ARGENTINA SRL</t>
  </si>
  <si>
    <t>WALMMEMN-WAL-MART ARGENTINA S.R.L</t>
  </si>
  <si>
    <t>WALMGPLN-WALT MAR ARGENTINA</t>
  </si>
  <si>
    <t>WALMODGN-WAL-MART ARGENTINA SRL</t>
  </si>
  <si>
    <t>WALMAEPN-WAL MART ARGENTINA SRL</t>
  </si>
  <si>
    <t>WALMOTAN-WAL MART ARGENTINA SRL</t>
  </si>
  <si>
    <t>WALMCRAN-WAL MART ARGENTINA SRL</t>
  </si>
  <si>
    <t>WALM17AN-WAL MART ARGENTINA SRL</t>
  </si>
  <si>
    <t>WALMOITN-WAL-MART SOC. DE RESP. LIMIT.</t>
  </si>
  <si>
    <t>WALMCOUN-COMODORO NORTE</t>
  </si>
  <si>
    <t>WALMPBMN-PALMARES BENEGAS</t>
  </si>
  <si>
    <t>WALMCOTN-1088 - CONCEPCION</t>
  </si>
  <si>
    <t>WALMSRLN-1100 - SANTA ROSA 2</t>
  </si>
  <si>
    <t>WALMCHJN-1092 - CHIMBAS</t>
  </si>
  <si>
    <t>WALMTUTN-1106 - TUCUMAN EJERCITO</t>
  </si>
  <si>
    <t>WALMRAJN-1081 - RAWSON</t>
  </si>
  <si>
    <t>WALMC2WN-1085 - CORRIENTES 2</t>
  </si>
  <si>
    <t>WALMLZCN-1076 - LOMAS DE ZAMORA</t>
  </si>
  <si>
    <t>WALMJU1N-WALMART ARGENTINA JUNIN</t>
  </si>
  <si>
    <t>WALMSRCN-WAL MART EX AUCHAN -SARANDI</t>
  </si>
  <si>
    <t>WALMTAON-WAL MART EX AUCHAN -TABLADA</t>
  </si>
  <si>
    <t>WALMQICN</t>
  </si>
  <si>
    <t>WALMQICN-WAL MART EX AUCHAN -QUILMES</t>
  </si>
  <si>
    <t>YPFSMR1N-YPF GAS S.A</t>
  </si>
  <si>
    <t>YPFSMJ1N-YPF GAS S.A.</t>
  </si>
  <si>
    <t>YPF-VZMZ-YPF S.A-YAC.VIZCACHER.EX ASTRA</t>
  </si>
  <si>
    <t>YPF-66MZ-YPF YACIM. MENDOZA 66 KV</t>
  </si>
  <si>
    <t>YPF-33MZ-YPF YACIM. MENDOZA 33 KV</t>
  </si>
  <si>
    <t>YPF-13MZ-YPF REFINERIA L. DE CUYO</t>
  </si>
  <si>
    <t>YPF-SPRZ-YPF YACIM. SENAL PICADA</t>
  </si>
  <si>
    <t>YPF-LPIY-YPF PETROQUIM. LA PLATA S.A.</t>
  </si>
  <si>
    <t>YPF-PHQA-YPF YAC P.HERNANDEZ AUTOG</t>
  </si>
  <si>
    <t>YPFMLFON-YPF - TERM LA MANTANZA</t>
  </si>
  <si>
    <t>YPFPHUQA-YPF Autogenerador Pza. Huincul</t>
  </si>
  <si>
    <t>YPF-ELIN-YPF CALLE 126 NRO. 45 LA PLATA</t>
  </si>
  <si>
    <t>YPF-LMON-YPF CROVAR INT.AV.5299 MATANZA</t>
  </si>
  <si>
    <t>YPF-AEON-YPF - AEROPARQUE</t>
  </si>
  <si>
    <t>YPF-MACN-YPF - MORSE AVELLANEDA S/N</t>
  </si>
  <si>
    <t>YPF-DSCN-YPF-DOCK SUD DARS.INFLAMABLE</t>
  </si>
  <si>
    <t>YPF-DCCN-YPF - TERMINAL - DOCK SUD</t>
  </si>
  <si>
    <t>YPF-SMSN-YPF-CORDOBA 1580 S.LORENZO</t>
  </si>
  <si>
    <t>YPF-SFSN-YPF - RUTA 11 KM.332.5 STA. FE</t>
  </si>
  <si>
    <t>YPF-SASN-YPF-RUTA 11 Y ACC.AUTOP.STA FE</t>
  </si>
  <si>
    <t>YPF-VMDN-YPF - VILLA MERCEDES SAN LUIS</t>
  </si>
  <si>
    <t>YPF-MD3N-YPF - PTO. MAR DEL PLATA</t>
  </si>
  <si>
    <t>YPF-PHQZ-YPF YAC.PUESTO HERNANDEZ</t>
  </si>
  <si>
    <t>YPF-IR2Z-YPF S.A.-EB I.Rico - PRINGLES</t>
  </si>
  <si>
    <t>YPF-CH3Z-YPF S.A. - EB Chillar - AZUL</t>
  </si>
  <si>
    <t>YPF-CA3Z-YPF S.A. - EB Cachari - AZUL</t>
  </si>
  <si>
    <t>YPF-LF3Z-YPF S.A. - EB Las Flores</t>
  </si>
  <si>
    <t>YPF-P2QY-YPF - Yacimiento El Porton 2</t>
  </si>
  <si>
    <t>YPFTORUZ-YPF EL TORDILLO</t>
  </si>
  <si>
    <t>YPFSECZY-YPF CANIADON SECO</t>
  </si>
  <si>
    <t>YPFKM5UZ-YPF KM 5</t>
  </si>
  <si>
    <t>YPFPTRZZ-YPF PICO TRUNCADO</t>
  </si>
  <si>
    <t>YPFLHEZZ-YPF LAS HERAS</t>
  </si>
  <si>
    <t>YPFLPEZA-YPF LOS PERALES AUTOG</t>
  </si>
  <si>
    <t>YPF-SCCY-YPF S.A. - Edif. Sede Central</t>
  </si>
  <si>
    <t>YPFLOMQA-CENTRAL TÉRMICA LOMITA AUTOG.</t>
  </si>
  <si>
    <t>YPF-PMCY-YPF Sede Puerto Madero</t>
  </si>
  <si>
    <t>YPF-LVMY-YPF S.A.</t>
  </si>
  <si>
    <t>YPF-2VMY-YPF S.A.</t>
  </si>
  <si>
    <t>YPF-U2MN-YPF S.A.</t>
  </si>
  <si>
    <t>YPF-U1MN-YPF S.A.</t>
  </si>
  <si>
    <t>YPF-U3MN-YPF S.A.</t>
  </si>
  <si>
    <t>YPF-SOMY-YPF S.A.Pta bombeo El Sosneado</t>
  </si>
  <si>
    <t>YPF-ESXN-YPF S.A. - EST. BOM. ESPINILLO</t>
  </si>
  <si>
    <t>YPF-RTMY-YPF Rio TUNUYAN</t>
  </si>
  <si>
    <t>YPF-RNQZ-YPF YACIMIENTO RIO NEUQUEN</t>
  </si>
  <si>
    <t>YPF-SLSY-YPF REFINERÍA - SAN LORENZO</t>
  </si>
  <si>
    <t>YPFTREUA-YPF EL TREBOL CT MANANT. BEHR</t>
  </si>
  <si>
    <t>YPFMBE2A</t>
  </si>
  <si>
    <t>YPFMBE2A-YPF CT MANANTIALES BEHR II AG</t>
  </si>
  <si>
    <t>ZARAAOCN-ZARA ARGENTINA SA -AV.SANTA FE</t>
  </si>
  <si>
    <t>ZARATOON-ZARA ARGENTINA S.A.</t>
  </si>
  <si>
    <t>Fecha Hasta Cont.</t>
  </si>
  <si>
    <t>PECAÑA2G</t>
  </si>
  <si>
    <t>P.EOLICO CAÑADON LEÓN MATER</t>
  </si>
  <si>
    <t>ACCE24CN</t>
  </si>
  <si>
    <t>ACCENTURE S.R.L.</t>
  </si>
  <si>
    <t>LAGAAR1N</t>
  </si>
  <si>
    <t>LA GAUCHITA</t>
  </si>
  <si>
    <t>LASEROSN</t>
  </si>
  <si>
    <t>LA SEGUNDA SEGUROS</t>
  </si>
  <si>
    <t>PROIAR1N</t>
  </si>
  <si>
    <t>PROINPRO S.A.</t>
  </si>
  <si>
    <t>REARRA1N</t>
  </si>
  <si>
    <t>REFRACTARIOS ARGENT.(RAMALLO)</t>
  </si>
  <si>
    <t>Renovar 202</t>
  </si>
  <si>
    <t>TIRO</t>
  </si>
  <si>
    <t>C.T. BIOMASA UNITAN. Puerto Tirol</t>
  </si>
  <si>
    <t>TIROTV01</t>
  </si>
  <si>
    <t>LPUNFV</t>
  </si>
  <si>
    <t>La Puna</t>
  </si>
  <si>
    <t>ALT1FV</t>
  </si>
  <si>
    <t>LEONEO</t>
  </si>
  <si>
    <t>P.EOLICO CAÑADON LEÓN REN 2</t>
  </si>
  <si>
    <t>LEO1EO</t>
  </si>
  <si>
    <t>LA PUNA SOLAR S.R.L.</t>
  </si>
  <si>
    <t>SEISMEGA S.A.</t>
  </si>
  <si>
    <t>P.E. CAÑADADON LEON</t>
  </si>
  <si>
    <t>LIUCO ENERGÍA S.A.</t>
  </si>
  <si>
    <t>ALTIPLANO SOLAR S.A.</t>
  </si>
  <si>
    <t>3° Trim. 2021</t>
  </si>
  <si>
    <t>P.E. SAN LUIS NORTE</t>
  </si>
  <si>
    <t>Generación Eléctrica Argentina Renovable I SA</t>
  </si>
  <si>
    <t>P.E. VIVORATA</t>
  </si>
  <si>
    <t>Generación Eléctrica Argentina Renovable III SA</t>
  </si>
  <si>
    <t>P.E. MATACO III</t>
  </si>
  <si>
    <t>LUZ DE TRES PICOS S.A.</t>
  </si>
  <si>
    <t>P.S. SANTA CLARA III</t>
  </si>
  <si>
    <t>RPG Santa Clara S.A.S.</t>
  </si>
  <si>
    <t>P.E. DE LA BAHÍA - AMPL</t>
  </si>
  <si>
    <t>P.E. DE LA BUENA VENTURA</t>
  </si>
  <si>
    <t>PARQUES EOLICOS DE LA BUENA VENTURA S.A</t>
  </si>
  <si>
    <t>CORREDOR DE LA COSTA</t>
  </si>
  <si>
    <t>P.E. CAÑADADON LEON - MATER</t>
  </si>
  <si>
    <t>GU11HI</t>
  </si>
  <si>
    <t>PAH SALTO 11</t>
  </si>
  <si>
    <t>TIROTV</t>
  </si>
  <si>
    <t>HESRFV</t>
  </si>
  <si>
    <t>P.S.F.V. Helios Santa Rosa</t>
  </si>
  <si>
    <t>SAL2HI</t>
  </si>
  <si>
    <t>PAH SALTO DE LA LOMA</t>
  </si>
  <si>
    <t>Demanda TOTAL 2021 [MWh]</t>
  </si>
  <si>
    <t>Potencia Media 2021 [MW]</t>
  </si>
  <si>
    <t>Opción de Salida CC
Informadas Hasta 
Abr-22</t>
  </si>
  <si>
    <t>Fecha de salida CC
Informadas Abr-22</t>
  </si>
  <si>
    <t>AUTOTOON</t>
  </si>
  <si>
    <t>AUTOBAT (TORTUGUITAS)</t>
  </si>
  <si>
    <t>30-50496499-6</t>
  </si>
  <si>
    <t>INTEICON</t>
  </si>
  <si>
    <t>INTERFORMING SA</t>
  </si>
  <si>
    <t>30-55251927-9</t>
  </si>
  <si>
    <t>SANTISTA ARG. S.A.- EX TAVEX</t>
  </si>
  <si>
    <t>INDUSLDN</t>
  </si>
  <si>
    <t>INDUSNOR S.A.</t>
  </si>
  <si>
    <t>30-61048807-9</t>
  </si>
  <si>
    <t>MGSLITDN</t>
  </si>
  <si>
    <t>MARMOLES Y GRANITOS S.LUIS</t>
  </si>
  <si>
    <t>30-62080493-9</t>
  </si>
  <si>
    <t>ARPOSMON</t>
  </si>
  <si>
    <t>ARPO B.M.B. S.A.</t>
  </si>
  <si>
    <t>30-63230699-3</t>
  </si>
  <si>
    <t>DPLACFCN</t>
  </si>
  <si>
    <t>CONS.COPROPROP.DOCK DEL PLATA</t>
  </si>
  <si>
    <t>30-68718639-3</t>
  </si>
  <si>
    <t>MUSCJU1N</t>
  </si>
  <si>
    <t>MUSCARIELLO HNOS S.A.</t>
  </si>
  <si>
    <t>30-51620527-6</t>
  </si>
  <si>
    <t>AUTOVMDN</t>
  </si>
  <si>
    <t>AUTOSAL S.A.</t>
  </si>
  <si>
    <t>30-60655239-0</t>
  </si>
  <si>
    <t>PAPESAON</t>
  </si>
  <si>
    <t>PAPELES PM SAIC. - SAN MARTIN</t>
  </si>
  <si>
    <t>30-50109160-6</t>
  </si>
  <si>
    <t>MARTCH1N</t>
  </si>
  <si>
    <t>MARTELLETTI - MOLINO ARGENTINO</t>
  </si>
  <si>
    <t>30-52990227-8</t>
  </si>
  <si>
    <t>BOXMARK LEATHER SA - Brandsen</t>
  </si>
  <si>
    <t>HERMAPON</t>
  </si>
  <si>
    <t>HERMAC - TORTUGUITAS</t>
  </si>
  <si>
    <t>30-50548121-2</t>
  </si>
  <si>
    <t>PANEPION</t>
  </si>
  <si>
    <t>PASTORA NEUQUEN S.A.- Pilar</t>
  </si>
  <si>
    <t>30-60021393-4</t>
  </si>
  <si>
    <t>CEMBTOON</t>
  </si>
  <si>
    <t>CEMBRASS S.A.- TORTUGUITAS</t>
  </si>
  <si>
    <t>30-50076895-5</t>
  </si>
  <si>
    <t>MNAHCDCN</t>
  </si>
  <si>
    <t>M. NAHMIAS</t>
  </si>
  <si>
    <t>33-50062564-9</t>
  </si>
  <si>
    <t>NICIAG1N</t>
  </si>
  <si>
    <t>NICIEZA Y TAVERNA</t>
  </si>
  <si>
    <t>30-50296228-7</t>
  </si>
  <si>
    <t>CASARMON</t>
  </si>
  <si>
    <t>CASA HTAL. SAN JUAN DE DIOS</t>
  </si>
  <si>
    <t>30-69404450-2</t>
  </si>
  <si>
    <t>ARCOR MARIO SEVESO ARROYITO</t>
  </si>
  <si>
    <t>CAPSADUZ</t>
  </si>
  <si>
    <t>CAPSA - Yac. Diadema Argentina</t>
  </si>
  <si>
    <t>30-56853139-2</t>
  </si>
  <si>
    <t>MANUACON</t>
  </si>
  <si>
    <t>MANUEL ARSLANIAN S.A.</t>
  </si>
  <si>
    <t>33-57684765-9</t>
  </si>
  <si>
    <t>33-68037318-9</t>
  </si>
  <si>
    <t>ALCEBOCN</t>
  </si>
  <si>
    <t>ALCEMAR S.A. - BERNAL</t>
  </si>
  <si>
    <t>30-57144100-0</t>
  </si>
  <si>
    <t>HYDRPEON</t>
  </si>
  <si>
    <t>HYDRO EXTRUSION ARGENTINA S.A.</t>
  </si>
  <si>
    <t>30-63457962-8</t>
  </si>
  <si>
    <t>JOLULAON</t>
  </si>
  <si>
    <t>JOMALU - SHERATON PILAR</t>
  </si>
  <si>
    <t>30-69964932-1</t>
  </si>
  <si>
    <t>WAL-MART ARGENTINA-LAS HERAS</t>
  </si>
  <si>
    <t>BINGO LOMAS DEL MIRADOR</t>
  </si>
  <si>
    <t>BINGLPIN</t>
  </si>
  <si>
    <t>BINGOS PLATENSES SA - LA PLATA</t>
  </si>
  <si>
    <t>30-64407133-9</t>
  </si>
  <si>
    <t>INTEOION</t>
  </si>
  <si>
    <t>INTERJUEGOS SA - SAN MIGUEL</t>
  </si>
  <si>
    <t>30-70051788-4</t>
  </si>
  <si>
    <t>IBERARGEN S.A. LANUS</t>
  </si>
  <si>
    <t>IBERARGEN SA</t>
  </si>
  <si>
    <t>MARLAVCN</t>
  </si>
  <si>
    <t>MARLEW S.A.</t>
  </si>
  <si>
    <t>33-58551048-9</t>
  </si>
  <si>
    <t>BINGLDCN</t>
  </si>
  <si>
    <t>BINGOS DEL OESTE S.A.</t>
  </si>
  <si>
    <t>30-64250805-5</t>
  </si>
  <si>
    <t>GD0030DI</t>
  </si>
  <si>
    <t>LEDESMA S. A. A. I.</t>
  </si>
  <si>
    <t>30-71085368-8</t>
  </si>
  <si>
    <t>GD0070DI</t>
  </si>
  <si>
    <t>NAVEGANTE S.A</t>
  </si>
  <si>
    <t>GD0016KI</t>
  </si>
  <si>
    <t>CERAMICA CATAMARCA SRL</t>
  </si>
  <si>
    <t>GWPE131I</t>
  </si>
  <si>
    <t>ESPUNA S.R.L.</t>
  </si>
  <si>
    <t>EMOVA MOVILIDAD SA</t>
  </si>
  <si>
    <t>GD0174OI</t>
  </si>
  <si>
    <t>G P PHARM SA</t>
  </si>
  <si>
    <t>GD0273OI</t>
  </si>
  <si>
    <t>MACROPLAST SA</t>
  </si>
  <si>
    <t>GD0292OI</t>
  </si>
  <si>
    <t>BIBLIOTECA NACIONAL</t>
  </si>
  <si>
    <t>GD0346OI</t>
  </si>
  <si>
    <t>NATURY BAN SA</t>
  </si>
  <si>
    <t>INROTS CORPORATION S.A.</t>
  </si>
  <si>
    <t>GD0388OI</t>
  </si>
  <si>
    <t>PAREXKLAUKOL SA</t>
  </si>
  <si>
    <t>GD0397OI</t>
  </si>
  <si>
    <t>RADIO Y TELEVISION ARG. S.E.</t>
  </si>
  <si>
    <t>GD0432OI</t>
  </si>
  <si>
    <t>OBLAK HNOS SACIFI (S/CONCURSO)</t>
  </si>
  <si>
    <t>GD0443OI</t>
  </si>
  <si>
    <t>CARIMEA S A</t>
  </si>
  <si>
    <t>GD0522OI</t>
  </si>
  <si>
    <t>TELEPIU SA</t>
  </si>
  <si>
    <t>GD0578OI</t>
  </si>
  <si>
    <t>FRANVITEX SRL</t>
  </si>
  <si>
    <t>GD0598OI</t>
  </si>
  <si>
    <t>WARPLAST SRL</t>
  </si>
  <si>
    <t>GD0605OI</t>
  </si>
  <si>
    <t>MUNDO TEXTIL SA</t>
  </si>
  <si>
    <t>GD0643OI</t>
  </si>
  <si>
    <t>PLASTICOS CAMILLO SRL</t>
  </si>
  <si>
    <t>GD0829OI</t>
  </si>
  <si>
    <t>DISE#O PERFECTO S A</t>
  </si>
  <si>
    <t>GD0834OI</t>
  </si>
  <si>
    <t>GD1005OI</t>
  </si>
  <si>
    <t>LUMILAGRO S A I C</t>
  </si>
  <si>
    <t>GD1566OI</t>
  </si>
  <si>
    <t>BALTO SA</t>
  </si>
  <si>
    <t>GD1864OI</t>
  </si>
  <si>
    <t>KASDORF S A</t>
  </si>
  <si>
    <t>GD1929OI</t>
  </si>
  <si>
    <t>MEGAFUND SA</t>
  </si>
  <si>
    <t>GD2084OI</t>
  </si>
  <si>
    <t>CORFAM SA</t>
  </si>
  <si>
    <t>GWAL24QI</t>
  </si>
  <si>
    <t>HOSPITAL REGIONAL NEUQUEN</t>
  </si>
  <si>
    <t>GD0058HI</t>
  </si>
  <si>
    <t>SOGICO S.A.</t>
  </si>
  <si>
    <t>GD2013TI</t>
  </si>
  <si>
    <t>ATANOR S.C.A.</t>
  </si>
  <si>
    <t>GD0005EI</t>
  </si>
  <si>
    <t>JOHNSON ACERO S.A.</t>
  </si>
  <si>
    <t>GD0007EI</t>
  </si>
  <si>
    <t>INDUST. Y TECNO.A EN ACEROS</t>
  </si>
  <si>
    <t>GD0066EI</t>
  </si>
  <si>
    <t>GD0067EI</t>
  </si>
  <si>
    <t>ASERRADERO SIETE HERMANOS</t>
  </si>
  <si>
    <t>GD0082EI</t>
  </si>
  <si>
    <t>SEMILLAS YCEREALESS.R.L.</t>
  </si>
  <si>
    <t>GD0027AI</t>
  </si>
  <si>
    <t>PODER JUDICIAL SALTA</t>
  </si>
  <si>
    <t>GD2201YI</t>
  </si>
  <si>
    <t>LA ESPERANZA S.A.</t>
  </si>
  <si>
    <t>GD01081I</t>
  </si>
  <si>
    <t>MASTER TRIM ARG SRL</t>
  </si>
  <si>
    <t>GD00043I</t>
  </si>
  <si>
    <t>TECNOCAM S.A.</t>
  </si>
  <si>
    <t>GD00523I</t>
  </si>
  <si>
    <t>INST.PCIAL.DE LOT. Y CASI</t>
  </si>
  <si>
    <t>GD00553I</t>
  </si>
  <si>
    <t>FUNDACION MEDICA</t>
  </si>
  <si>
    <t>GWST101I</t>
  </si>
  <si>
    <t>CMA DE CEREALES DE SALTO</t>
  </si>
  <si>
    <t>GWCG09EI</t>
  </si>
  <si>
    <t>METALURGICA HERMAN</t>
  </si>
  <si>
    <t>GDHA02XI</t>
  </si>
  <si>
    <t>FUNDARG SRL</t>
  </si>
  <si>
    <t>GD0526XI</t>
  </si>
  <si>
    <t>MUSIAN CANCIANI Y CIA</t>
  </si>
  <si>
    <t>GD0543XI</t>
  </si>
  <si>
    <t>GD0568XI</t>
  </si>
  <si>
    <t>ORTIZ Y CIA S.A</t>
  </si>
  <si>
    <t>GD0569XI</t>
  </si>
  <si>
    <t>JOSE MINETTI Y CIA</t>
  </si>
  <si>
    <t>30-52543681-7</t>
  </si>
  <si>
    <t>GD0572XI</t>
  </si>
  <si>
    <t>PERKINS ARGENTINA SAIC</t>
  </si>
  <si>
    <t>GD0588XI</t>
  </si>
  <si>
    <t>BUSTOS Y BELTRAN SA</t>
  </si>
  <si>
    <t>GD0605XI</t>
  </si>
  <si>
    <t>GD0607XI</t>
  </si>
  <si>
    <t>METALURGICA ROMA S.A.</t>
  </si>
  <si>
    <t>GD0626XI</t>
  </si>
  <si>
    <t>FUND.ARIENTE S.A.</t>
  </si>
  <si>
    <t>GD0658XI</t>
  </si>
  <si>
    <t>RIETER AUTOMOTIVE ARG. S.A</t>
  </si>
  <si>
    <t>30-68719472-8</t>
  </si>
  <si>
    <t>GD0660XI</t>
  </si>
  <si>
    <t>GD0668XI</t>
  </si>
  <si>
    <t>DIOXITEK S.A.</t>
  </si>
  <si>
    <t>GD0812XI</t>
  </si>
  <si>
    <t>MARTINEZ BARNES DOMINGO</t>
  </si>
  <si>
    <t>GD00281I</t>
  </si>
  <si>
    <t>NORBERTO RIVERO</t>
  </si>
  <si>
    <t>GD00401I</t>
  </si>
  <si>
    <t>LESTAR QUIMICA S.A.</t>
  </si>
  <si>
    <t>GD00102I</t>
  </si>
  <si>
    <t>OLEAGINOSA MORENO.</t>
  </si>
  <si>
    <t>GD0053CI</t>
  </si>
  <si>
    <t>APHOLOS S.A.</t>
  </si>
  <si>
    <t>GD0145CI</t>
  </si>
  <si>
    <t>CHEMOTECNICA S.A.</t>
  </si>
  <si>
    <t>GD0230CI</t>
  </si>
  <si>
    <t>CONS.PROP.COUNTRY EL VENADO</t>
  </si>
  <si>
    <t>30-60204684-9</t>
  </si>
  <si>
    <t>GD0305CI</t>
  </si>
  <si>
    <t>PRESID.NAC.DIR.GRAL.ADMINISTRA</t>
  </si>
  <si>
    <t>GD0466CI</t>
  </si>
  <si>
    <t>GD0471CI</t>
  </si>
  <si>
    <t>EDITORIAL PERFIL S.A.</t>
  </si>
  <si>
    <t>GD0556CI</t>
  </si>
  <si>
    <t>MASTROPOR S.A.</t>
  </si>
  <si>
    <t>30-50158872-1</t>
  </si>
  <si>
    <t>GD0595CI</t>
  </si>
  <si>
    <t>GD0622CI</t>
  </si>
  <si>
    <t>METROVIAS S.A.(PUEYRREDON)</t>
  </si>
  <si>
    <t>GD0662CI</t>
  </si>
  <si>
    <t>LABORATORIOS POEN S.A.</t>
  </si>
  <si>
    <t>GD0758CI</t>
  </si>
  <si>
    <t>BANCO CENTRAL DE LA REP.ARG.</t>
  </si>
  <si>
    <t>GD0978CI</t>
  </si>
  <si>
    <t>ECHEVERRIA DEL LAGO S.A.</t>
  </si>
  <si>
    <t>GD0026SI</t>
  </si>
  <si>
    <t>SUPERMERC. NORTE -Rosario</t>
  </si>
  <si>
    <t>GD0074SI</t>
  </si>
  <si>
    <t>S.A.WILLINER S.A.</t>
  </si>
  <si>
    <t>30-50160121-3</t>
  </si>
  <si>
    <t>GD0086SI</t>
  </si>
  <si>
    <t>TRIBUNALES PROVINCIALES</t>
  </si>
  <si>
    <t>GD0087SI</t>
  </si>
  <si>
    <t>MUN. DE ROSARIO C.E.M.A.</t>
  </si>
  <si>
    <t>GD0096SI</t>
  </si>
  <si>
    <t>BAHCO ARGENTINA S.A.</t>
  </si>
  <si>
    <t>GD0102SI</t>
  </si>
  <si>
    <t>CLUB DE CAMPO EL PASO</t>
  </si>
  <si>
    <t>GD0111SI</t>
  </si>
  <si>
    <t>BRIKET S.A.</t>
  </si>
  <si>
    <t>GD0135SI</t>
  </si>
  <si>
    <t>SEMTUR SOC.EST.MUN.TRANS.URB.</t>
  </si>
  <si>
    <t>GD0152SI</t>
  </si>
  <si>
    <t>FCA.M.F.L.BELTRAN</t>
  </si>
  <si>
    <t>GD0173SI</t>
  </si>
  <si>
    <t>ALFRED C.TOEPFER INTER.ARG.SRL</t>
  </si>
  <si>
    <t>GD0176SI</t>
  </si>
  <si>
    <t>PETROBRAS ENERGIA S.A.</t>
  </si>
  <si>
    <t>GD0231SI</t>
  </si>
  <si>
    <t>C.I.F.I.V.E.</t>
  </si>
  <si>
    <t>GD0307SI</t>
  </si>
  <si>
    <t>RICHEZZE JORGE</t>
  </si>
  <si>
    <t>GD0327SI</t>
  </si>
  <si>
    <t>CORVEN S.A.C.E.I.</t>
  </si>
  <si>
    <t>GD0096RI</t>
  </si>
  <si>
    <t>ROTTER S.A.</t>
  </si>
  <si>
    <t>GD0049MI</t>
  </si>
  <si>
    <t>GD0160MI</t>
  </si>
  <si>
    <t>VALLE DE LAS LEÑAS</t>
  </si>
  <si>
    <t>GWCC04EI</t>
  </si>
  <si>
    <t>LITORAL CITRUS S.A.</t>
  </si>
  <si>
    <t>GWYN12UI</t>
  </si>
  <si>
    <t>Altamare S.A(Ex.PEREIRA ARG)</t>
  </si>
  <si>
    <t>30-68518543-8</t>
  </si>
  <si>
    <t>GWCR14UI</t>
  </si>
  <si>
    <t>BOLLAND</t>
  </si>
  <si>
    <t>30-53779210-4</t>
  </si>
  <si>
    <t>GD0023NI</t>
  </si>
  <si>
    <t>Casa Fuentes SACIFI</t>
  </si>
  <si>
    <t>GD0028NI</t>
  </si>
  <si>
    <t>CASINO IGUAZU</t>
  </si>
  <si>
    <t>GD0403NI</t>
  </si>
  <si>
    <t>Las Treinta S.A.</t>
  </si>
  <si>
    <t>GD0179OI</t>
  </si>
  <si>
    <t>IRSA PROP.COMERCIALES SA</t>
  </si>
  <si>
    <t>GD0490OI</t>
  </si>
  <si>
    <t>GRUPO RAMOS S.A.</t>
  </si>
  <si>
    <t>GD0027QI</t>
  </si>
  <si>
    <t>HIDROELECT. PIEDRA DEL AGUILA</t>
  </si>
  <si>
    <t>GD1029CI</t>
  </si>
  <si>
    <t>CONSOLIDAR SALUD S.A.</t>
  </si>
  <si>
    <t>GD1059CI</t>
  </si>
  <si>
    <t>GD2021TI</t>
  </si>
  <si>
    <t>MOLINO TRIGOTUC S.A.</t>
  </si>
  <si>
    <t>30-70871547-2</t>
  </si>
  <si>
    <t>GD9008EI</t>
  </si>
  <si>
    <t>CREMIGAL S.R.L.</t>
  </si>
  <si>
    <t>GD0435SI</t>
  </si>
  <si>
    <t>DRAGON METALURGICA S.R.L.</t>
  </si>
  <si>
    <t>GD0441SI</t>
  </si>
  <si>
    <t>CRIAR S.R.L.</t>
  </si>
  <si>
    <t>GD6825XI</t>
  </si>
  <si>
    <t>CONDOMINIO CORRIENTES PALACE</t>
  </si>
  <si>
    <t>GD01191I</t>
  </si>
  <si>
    <t>DISTRIBUIDORA COMERSUR S.A.</t>
  </si>
  <si>
    <t>GD0486SI</t>
  </si>
  <si>
    <t>VULCAMET S.A.</t>
  </si>
  <si>
    <t>GD1417CI</t>
  </si>
  <si>
    <t>TABACALERA SARANDI S.A.</t>
  </si>
  <si>
    <t>GD1423CI</t>
  </si>
  <si>
    <t>FLAMIA S.A.</t>
  </si>
  <si>
    <t>GDDV07XI</t>
  </si>
  <si>
    <t>PAUNY FUNDICION S.A.</t>
  </si>
  <si>
    <t>GD1481CI</t>
  </si>
  <si>
    <t>OBRAL SOCIAL DE CHOFERES DE C</t>
  </si>
  <si>
    <t>GD7007XI</t>
  </si>
  <si>
    <t>TIBERINA AUTOMOTIVE ARGENTINA</t>
  </si>
  <si>
    <t>GD0254MI</t>
  </si>
  <si>
    <t>MTM - MINIS. INFR. VIV. Y TRAN</t>
  </si>
  <si>
    <t>GD2031TI</t>
  </si>
  <si>
    <t>SIPROSA</t>
  </si>
  <si>
    <t>BINGADCN</t>
  </si>
  <si>
    <t>BINGO ADROGUE S.A.</t>
  </si>
  <si>
    <t>30-68573551-9</t>
  </si>
  <si>
    <t>GD7856OI</t>
  </si>
  <si>
    <t>Hospital Materno Inf. C.evit</t>
  </si>
  <si>
    <t>GD01473I</t>
  </si>
  <si>
    <t>33-69333132-9</t>
  </si>
  <si>
    <t>BINGPION</t>
  </si>
  <si>
    <t>BINGO PILAR SA</t>
  </si>
  <si>
    <t>30-68862756-3</t>
  </si>
  <si>
    <t>CANTOB3N</t>
  </si>
  <si>
    <t>CANTERAS PIATTI S.A.</t>
  </si>
  <si>
    <t>30-52163654-4</t>
  </si>
  <si>
    <t>GD7067XI</t>
  </si>
  <si>
    <t>VULCANO S.A</t>
  </si>
  <si>
    <t>CASIVIEN</t>
  </si>
  <si>
    <t>CASINO DE VICTORIA S.A.</t>
  </si>
  <si>
    <t>30-70915929-8</t>
  </si>
  <si>
    <t>GCBA Policia Metropolitana</t>
  </si>
  <si>
    <t>GCBA Maternidad Mouras</t>
  </si>
  <si>
    <t>GD0647SI</t>
  </si>
  <si>
    <t>MAURI S.A.</t>
  </si>
  <si>
    <t>GD1697CI</t>
  </si>
  <si>
    <t>PILISAR S.A.</t>
  </si>
  <si>
    <t>GD01623I</t>
  </si>
  <si>
    <t>PALAMOON</t>
  </si>
  <si>
    <t>PALATINO S.A. - EX ARGENBINGO</t>
  </si>
  <si>
    <t>30-70196463-9</t>
  </si>
  <si>
    <t>GD6238OI</t>
  </si>
  <si>
    <t>INDUSTRIAS MERCURIO PAPAIANNI</t>
  </si>
  <si>
    <t>GD0048GI</t>
  </si>
  <si>
    <t>ALGOSERVICIOS SA</t>
  </si>
  <si>
    <t>GD6841OI</t>
  </si>
  <si>
    <t>OVNIPLAST SRL</t>
  </si>
  <si>
    <t>P.G. LA TOMA S.A.</t>
  </si>
  <si>
    <t>TEX FABRIC S.A. - SIMONE</t>
  </si>
  <si>
    <t>GD0295MI</t>
  </si>
  <si>
    <t>AEROPUERTO ARGENTINA 2000 S.A.</t>
  </si>
  <si>
    <t>GD8738OI</t>
  </si>
  <si>
    <t>HISAN SA</t>
  </si>
  <si>
    <t>GD1776CI</t>
  </si>
  <si>
    <t>INSSJP-PAMI</t>
  </si>
  <si>
    <t>GD1779CI</t>
  </si>
  <si>
    <t>GCBA-PALACIO LEZAMA</t>
  </si>
  <si>
    <t>GD1833CI</t>
  </si>
  <si>
    <t>DROGUERIA DEL SUD SA</t>
  </si>
  <si>
    <t>GD1855CI</t>
  </si>
  <si>
    <t>SOFSE OP FERROVIARIA S.E.</t>
  </si>
  <si>
    <t>GD0026PI</t>
  </si>
  <si>
    <t>Pto. LAS PALMAS</t>
  </si>
  <si>
    <t>GD7904WI</t>
  </si>
  <si>
    <t>GD1882CI</t>
  </si>
  <si>
    <t>MANUFACT.DE ACCES.PLASTICOS SA</t>
  </si>
  <si>
    <t>GD7633OI</t>
  </si>
  <si>
    <t>LECOTEX S R L</t>
  </si>
  <si>
    <t>GDGC01XI</t>
  </si>
  <si>
    <t>ACERÍA ARGENTINA SRL</t>
  </si>
  <si>
    <t>GD6932XI</t>
  </si>
  <si>
    <t>ENPOLEX S.A.</t>
  </si>
  <si>
    <t>FOMAJUCN</t>
  </si>
  <si>
    <t>FORTIN MAURE</t>
  </si>
  <si>
    <t>30-61944792-8</t>
  </si>
  <si>
    <t>GD00522I</t>
  </si>
  <si>
    <t>SEA WHITE S.A.</t>
  </si>
  <si>
    <t>GD0756SI</t>
  </si>
  <si>
    <t>MINIST. DE JUST.Y DERECHOS HUM</t>
  </si>
  <si>
    <t>GD10791I</t>
  </si>
  <si>
    <t>TANACORSA S.A.</t>
  </si>
  <si>
    <t>GD0768SI</t>
  </si>
  <si>
    <t>MRIO. DE SALUD (CEMAFE)</t>
  </si>
  <si>
    <t>GD0775SI</t>
  </si>
  <si>
    <t>PARANA FISHING GROUP S.A.</t>
  </si>
  <si>
    <t>GD0177EI</t>
  </si>
  <si>
    <t>Petrolera Entre Lomas S.A.</t>
  </si>
  <si>
    <t>GD0785SI</t>
  </si>
  <si>
    <t>COOP.AGRI.GAN.LTDA.GMO.LEHMANN</t>
  </si>
  <si>
    <t>GD0075NI</t>
  </si>
  <si>
    <t>S.A.M.S.A.</t>
  </si>
  <si>
    <t>GD0792SI</t>
  </si>
  <si>
    <t>MICROPI S.R.L</t>
  </si>
  <si>
    <t>GD0089OI</t>
  </si>
  <si>
    <t>COOPERTIVA DE TRABAJO EMPLASTC</t>
  </si>
  <si>
    <t>DOLCLHON</t>
  </si>
  <si>
    <t>LA DOLCE SRL - LAS HERAS</t>
  </si>
  <si>
    <t>33-70725983-9</t>
  </si>
  <si>
    <t>GD7206XI</t>
  </si>
  <si>
    <t>GD1037OI</t>
  </si>
  <si>
    <t>FADIP S A  S/QUIEBRA</t>
  </si>
  <si>
    <t>GD9878OI</t>
  </si>
  <si>
    <t>EDGECONNEX S A U</t>
  </si>
  <si>
    <t>GWCG26EI</t>
  </si>
  <si>
    <t>HOSPITAL CENTENARIO</t>
  </si>
  <si>
    <t>30-71627055-2</t>
  </si>
  <si>
    <t>GD0812SI</t>
  </si>
  <si>
    <t>GD9751OI</t>
  </si>
  <si>
    <t>TELECENTRO SA</t>
  </si>
  <si>
    <t>GATEEZCN</t>
  </si>
  <si>
    <t>GATE GOURMET ARGENTINA SRL</t>
  </si>
  <si>
    <t>30-57095538-8</t>
  </si>
  <si>
    <t>FINCCNJN</t>
  </si>
  <si>
    <t>FINCA LA CELIA S.A.</t>
  </si>
  <si>
    <t>30-70700488-2</t>
  </si>
  <si>
    <t>GD0082NI</t>
  </si>
  <si>
    <t> S.A.M.S.A.</t>
  </si>
  <si>
    <t>GD0826SI</t>
  </si>
  <si>
    <t>ASOC. DE COOP. ARGENTINAS C.L.</t>
  </si>
  <si>
    <t>LAGO VERDE SA-EMPAQUE</t>
  </si>
  <si>
    <t>GDA081OI</t>
  </si>
  <si>
    <t>BERICAP SA</t>
  </si>
  <si>
    <t>WAL MART EX AUCHAN -QUILMES</t>
  </si>
  <si>
    <t>GD0051LI</t>
  </si>
  <si>
    <t>REFI PAMPA S.A.</t>
  </si>
  <si>
    <t>GD0121HI</t>
  </si>
  <si>
    <t>EMILIO ALAL S.S.</t>
  </si>
  <si>
    <t>CENCOSUD HIP.UNICENT.II GINEBR</t>
  </si>
  <si>
    <t>CENCOSUD LLAVALLOL</t>
  </si>
  <si>
    <t>CENCOSUD SAN MARTIN</t>
  </si>
  <si>
    <t>CENCOSUD HIPER PALERMO</t>
  </si>
  <si>
    <t>CENCOSUD S.A. HIP.QUILMES</t>
  </si>
  <si>
    <t>CENCOSUD S.A. SHOPPING PILAR</t>
  </si>
  <si>
    <t>CENCOSUD ESCOBAR</t>
  </si>
  <si>
    <t>CENCOSUD JUMBO PANAM.2 YAPEYU</t>
  </si>
  <si>
    <t>CENCOSUD-JUMBO PARQUE BROWN</t>
  </si>
  <si>
    <t>GD0212DI</t>
  </si>
  <si>
    <t>SE.MI.S.A. LUMMA S.A. U.T.E. H</t>
  </si>
  <si>
    <t>AIR LIQUIDE ARG S.A.-CAMPANA</t>
  </si>
  <si>
    <t>GD0836SI</t>
  </si>
  <si>
    <t>TREMBLAY S.R.L.</t>
  </si>
  <si>
    <t>GD10991I</t>
  </si>
  <si>
    <t>PRONEXO S.R.L</t>
  </si>
  <si>
    <t>GD11011I</t>
  </si>
  <si>
    <t>SOYCHU S.A.</t>
  </si>
  <si>
    <t>GD11111I</t>
  </si>
  <si>
    <t>CONBRA</t>
  </si>
  <si>
    <t>GD11101I</t>
  </si>
  <si>
    <t>BOJAGRO</t>
  </si>
  <si>
    <t>GD0114AI</t>
  </si>
  <si>
    <t>CERAMICA SALTEÑA S.A.</t>
  </si>
  <si>
    <t>GD0217JI</t>
  </si>
  <si>
    <t>CALERAS SAN JUAN S.A</t>
  </si>
  <si>
    <t>GD9983OI</t>
  </si>
  <si>
    <t>LOG IN FARMA SRL</t>
  </si>
  <si>
    <t>GD00572I</t>
  </si>
  <si>
    <t>AGUAS BONAERENSES S.A.</t>
  </si>
  <si>
    <t>GD0852SI</t>
  </si>
  <si>
    <t>YERUVA S.A.</t>
  </si>
  <si>
    <t>GWCH042I</t>
  </si>
  <si>
    <t>MORAGA</t>
  </si>
  <si>
    <t>GWUT343I</t>
  </si>
  <si>
    <t>FIDEICOMISO TANDILCERAM</t>
  </si>
  <si>
    <t>GDUQ02XI</t>
  </si>
  <si>
    <t>EDAR-EMOS</t>
  </si>
  <si>
    <t>GD5039TI</t>
  </si>
  <si>
    <t>CERAMICA MARCOS PAZ S.R.L</t>
  </si>
  <si>
    <t>GD1985CI</t>
  </si>
  <si>
    <t>SOFSE OP FERROVIARIA S.E</t>
  </si>
  <si>
    <t>GD1988CI</t>
  </si>
  <si>
    <t>LABORATORIO RITCHET S.A.</t>
  </si>
  <si>
    <t>GD1986CI</t>
  </si>
  <si>
    <t>BOLSAFLEX S.A.</t>
  </si>
  <si>
    <t>GD1987CI</t>
  </si>
  <si>
    <t>GD1989CI</t>
  </si>
  <si>
    <t>ZIMOC S.A.</t>
  </si>
  <si>
    <t>GD1991CI</t>
  </si>
  <si>
    <t>ENVASES PLASTICO LAGO S.A.</t>
  </si>
  <si>
    <t>GD2000CI</t>
  </si>
  <si>
    <t>ROLANPLAST S.A.</t>
  </si>
  <si>
    <t>GD2003CI</t>
  </si>
  <si>
    <t>IRSA INVERS. Y REPRESENT  S.A.</t>
  </si>
  <si>
    <t>GD2025CI</t>
  </si>
  <si>
    <t>EMA2CHJZ</t>
  </si>
  <si>
    <t>ELECTROMETALURGICA ANDINA SAIC</t>
  </si>
  <si>
    <t>33-50261145-9</t>
  </si>
  <si>
    <t>GD02083I</t>
  </si>
  <si>
    <t>TELEFONICA DE ARGENTINA SA</t>
  </si>
  <si>
    <t>GD0073KI</t>
  </si>
  <si>
    <t>GD0072KI</t>
  </si>
  <si>
    <t>SEC. GRAL. DE LA GOBERNACIÓN</t>
  </si>
  <si>
    <t>GD0074KI</t>
  </si>
  <si>
    <t>LIBEJRXN</t>
  </si>
  <si>
    <t>LIBEHMMN</t>
  </si>
  <si>
    <t>LIBEROSN</t>
  </si>
  <si>
    <t>LIBESAAN</t>
  </si>
  <si>
    <t>LIBESJJN</t>
  </si>
  <si>
    <t>LIBESEGN</t>
  </si>
  <si>
    <t>LIBETMTN</t>
  </si>
  <si>
    <t>DORALLCY</t>
  </si>
  <si>
    <t>DORADA S.A.- DANICA</t>
  </si>
  <si>
    <t>30-71714895-5</t>
  </si>
  <si>
    <t>CIMEGBON</t>
  </si>
  <si>
    <t>CIMEPRO S.A.-MALVINAS.ARG.</t>
  </si>
  <si>
    <t>SFV-3202</t>
  </si>
  <si>
    <t>PS HELIOS SANTA ROSA PV</t>
  </si>
  <si>
    <t>TASSAROLI SA</t>
  </si>
  <si>
    <t>PROYECTOS DE BAJA - APLICACIÓN NUEVO ESQUEMA DE MANTENIMIENTO DE PRIORIDAD RES 551</t>
  </si>
  <si>
    <t>4° Trim. 2021</t>
  </si>
  <si>
    <t>P.S. AMANECER IV</t>
  </si>
  <si>
    <t>ETERNUM ENERGY S.A.</t>
  </si>
  <si>
    <t>P.S. LA SALVACION</t>
  </si>
  <si>
    <t>4SOLAR S.A.</t>
  </si>
  <si>
    <t>P.E. LA ELBITA</t>
  </si>
  <si>
    <t>P.S. TOCOTA III</t>
  </si>
  <si>
    <t>P.S. CAÑADA HONDA IV</t>
  </si>
  <si>
    <t>P.S. 360 ENERGY LA RIOJA</t>
  </si>
  <si>
    <t>P.E. VIENTOS OLAVARRIA</t>
  </si>
  <si>
    <t>VIENTOS OLAVARRÍA S.A.</t>
  </si>
  <si>
    <t>P.S. LAS LOMAS</t>
  </si>
  <si>
    <t>ENERGÍAS RENOVABLES LAS LOMAS S.A.</t>
  </si>
  <si>
    <t>P.S. ARMONIA</t>
  </si>
  <si>
    <t>ENERGÍAS RENOVABLES ARMONÍA S.A.</t>
  </si>
  <si>
    <t>P.S. E.R. DEL MANANTIAL</t>
  </si>
  <si>
    <t>ENERGÍAS RENOVABLES DEL MANANTIAL S.A.</t>
  </si>
  <si>
    <t>NONOGASTA SOLAR</t>
  </si>
  <si>
    <t>SALTO DE LA LOMA S.A.S.</t>
  </si>
  <si>
    <t>RES-SE-379/22</t>
  </si>
  <si>
    <t>Contratos MATER hasta ABR 2022:</t>
  </si>
  <si>
    <t>BURATOVICH HNOS. - RUTA 8</t>
  </si>
  <si>
    <t>BURATOVICH HNOS. - RUTA 51</t>
  </si>
  <si>
    <t>Gran Usuario Particular (GUPA)</t>
  </si>
  <si>
    <t>CAFESACN</t>
  </si>
  <si>
    <t>LA VIRGINIA - PTA. AVELLANEDA</t>
  </si>
  <si>
    <t>Resumen de Energías contratadas en el MATER durante el Año 2022: Grandes Usuarios (a ABR 22)</t>
  </si>
  <si>
    <t>Energía Contratada MWh 2022</t>
  </si>
  <si>
    <t>Demanda 2022 MWh Desde Ingreso Contrato</t>
  </si>
  <si>
    <t>Contrato MATER 2022 MWh</t>
  </si>
  <si>
    <t>Cubrimiento MATER 2022 [%]</t>
  </si>
  <si>
    <t>Resumen de Energías contratadas en el MATER durante el Año 2022: Generadores (a ABR 2022)</t>
  </si>
  <si>
    <t># Contratos GUMA 2022</t>
  </si>
  <si>
    <t># Contratos GUME 2022</t>
  </si>
  <si>
    <t>JUNIO 2022</t>
  </si>
  <si>
    <t>PUNTO DE INTERCONEXIÓN ("PDI")</t>
  </si>
  <si>
    <t>LÍNEA 132 KV TRAPIAL - LOMA CAMPANA</t>
  </si>
  <si>
    <t>LOMAS</t>
  </si>
  <si>
    <t>LÍNEA 132 KV LOMA CAMPANA - LOMA DE LA LATA</t>
  </si>
  <si>
    <t>EXPORTACIÓN COMAHUE</t>
  </si>
  <si>
    <t>POMONA</t>
  </si>
  <si>
    <t>LÍNEA 132kV BARKER - TANDIL</t>
  </si>
  <si>
    <t>BOLIVAR</t>
  </si>
  <si>
    <t>LÍNEA 132 KV BAHÍA BLANCA - BAJO HONDO</t>
  </si>
  <si>
    <t>BAJO HONDO</t>
  </si>
  <si>
    <t>LÍNEA BAJO HONDO - MONTE HERMOSO</t>
  </si>
  <si>
    <t>MONTE HERMOSO</t>
  </si>
  <si>
    <t>LINEA MONTE HERMOSO - CNEL DORREGO</t>
  </si>
  <si>
    <t>TRES PICOS OESTE</t>
  </si>
  <si>
    <t>LÍNEA 132KV TRES PICOS OESTE - BAHIA BLANCA 1</t>
  </si>
  <si>
    <t>LÍNEA 132KV TRES PICOS OESTE - BAHIA BLANCA 2</t>
  </si>
  <si>
    <t>VIVORATÁ 132</t>
  </si>
  <si>
    <t>RÍO SANTA CRUZ 500 KV</t>
  </si>
  <si>
    <t>LÍNEA 132 KV AIMOGASTA - ARAUCO</t>
  </si>
  <si>
    <t>LÍNEA 132 KV ARAUCO - LA RIOJA NORTE</t>
  </si>
  <si>
    <t>LÍNEA 132KV LA RIOJA NORTE - LA RIOJA SUR 1</t>
  </si>
  <si>
    <t>LÍNEA 132KV LA RIOJA NORTE - LA RIOJA SUR 2</t>
  </si>
  <si>
    <t>V.UNION</t>
  </si>
  <si>
    <t>LÍNEA 132 KV NONOGASTA SOLAR - MALLIGASTA 1</t>
  </si>
  <si>
    <t>SOLAR NONOGASTA</t>
  </si>
  <si>
    <t>LÍNEA 132 KV NONOGASTA SOLAR - MALLIGASTA 2</t>
  </si>
  <si>
    <t>LÍNEA 132KV NONOGASTA SOLAR - NONOGASTA</t>
  </si>
  <si>
    <t>NONOGASTA - PIQ 63</t>
  </si>
  <si>
    <t>PIQ 63 - LA RIOJA SUR</t>
  </si>
  <si>
    <t>LÍNEA 132 KV  PIQUETE 63 - CIRCUNVALACIÓN</t>
  </si>
  <si>
    <t>PIQ 63</t>
  </si>
  <si>
    <t>LÍNEA 132 KV  PIQUETE 63 - LA RIOJA ESTE</t>
  </si>
  <si>
    <t>LÍNEA 132 KV  LA RIOJA ESTE - LA RIOJA SUR</t>
  </si>
  <si>
    <t>LÍNEA 132 KV CHAMICAL - RIOJA SUR</t>
  </si>
  <si>
    <t>ARAUCO II</t>
  </si>
  <si>
    <t>LÍNEA 132 KV  ARAUCO II - LA RIOJA SUR 1</t>
  </si>
  <si>
    <t>LÍNEA 132 KV  ARAUCO II - LA RIOJA SUR 2</t>
  </si>
  <si>
    <t>LINEA 132KV LA RIOJA SUR - SAN MARTÍN 1</t>
  </si>
  <si>
    <t>LINEA 132KV LA RIOJA SUR - SAN MARTÍN 2</t>
  </si>
  <si>
    <t>LÍNEA LORETO - SANTIAGO SUR</t>
  </si>
  <si>
    <t>LORETO</t>
  </si>
  <si>
    <t>FERNANDEZ</t>
  </si>
  <si>
    <t>BANDERA</t>
  </si>
  <si>
    <t>LÍNEA BANDERA - AÑATUYA</t>
  </si>
  <si>
    <t>AÑATUYA 132</t>
  </si>
  <si>
    <t>SUNCHO CORRAL</t>
  </si>
  <si>
    <t>LÍNEA AÑATUYA - SUNCHO CORRAL</t>
  </si>
  <si>
    <t>LÍNEA SANTIAGO SUR - BANDERA</t>
  </si>
  <si>
    <t>LÍNEA SUNCHO CORRAL -QUIMILI</t>
  </si>
  <si>
    <t>QUIMILI</t>
  </si>
  <si>
    <t>LÍNEA QUIMILI - CAMPO GALLO</t>
  </si>
  <si>
    <t>MONTE QUEMADO</t>
  </si>
  <si>
    <t>CAMPO GALLO</t>
  </si>
  <si>
    <t>LÍNEA CAMPO GALLO - COPO</t>
  </si>
  <si>
    <t>COPO</t>
  </si>
  <si>
    <t>LÍNEA COPO - MONTE QUEMADO</t>
  </si>
  <si>
    <t>CATAMARCA VALLE VIEJO</t>
  </si>
  <si>
    <t>SAN MARTIN DIVISADERO</t>
  </si>
  <si>
    <t>HUACRA VALLE VIEJO</t>
  </si>
  <si>
    <t>LINEA 132KV SAN MARTIN - RECREO 1</t>
  </si>
  <si>
    <t>LINEA 132KV SAN MARTIN - RECREO 2</t>
  </si>
  <si>
    <t>LINEA 132KV SAN MARTIN - RECREO 3</t>
  </si>
  <si>
    <t>LÍNEA LA PAZ - RECREO</t>
  </si>
  <si>
    <t>LÍNEA 132 KV SENDA HACHADA - TARTAGAL</t>
  </si>
  <si>
    <t>SAN JUANCITO 132 kV</t>
  </si>
  <si>
    <t xml:space="preserve">LUJAN SL </t>
  </si>
  <si>
    <t>LINEA GRAN MENDOZA - LUJAN SL</t>
  </si>
  <si>
    <t>LINEA LUJAN SL - RIO GRANDE</t>
  </si>
  <si>
    <t>LÍNEA 132KV VILLA MERCEDES SUR - P.I. SAN LUIS</t>
  </si>
  <si>
    <t>LÍNEA 132KV MARANZANA II - PROMAIZ</t>
  </si>
  <si>
    <t>LÍNEA 132KV LUJÁN - SAN LUIS 132KV</t>
  </si>
  <si>
    <t>LUJÁN SL (Barra A)</t>
  </si>
  <si>
    <t>LUJÁN SL (Barra B)</t>
  </si>
  <si>
    <t>EL BARRIAL</t>
  </si>
  <si>
    <t>LÍNEA 132KV EL BARRIAL - LUJÁN</t>
  </si>
  <si>
    <t>ISLA VERDE</t>
  </si>
  <si>
    <t>GRAL PAZ</t>
  </si>
  <si>
    <t>GUATIMOZÍN</t>
  </si>
  <si>
    <t>SAN FRANCISCO</t>
  </si>
  <si>
    <t>TANCACHA</t>
  </si>
  <si>
    <t>ALMAFUERTE (Barra A)</t>
  </si>
  <si>
    <t>ALMAFUERTE (Barra B)</t>
  </si>
  <si>
    <t>LÍNEA DT 132KV GUAÑIZUIL - BAUCHAZETA</t>
  </si>
  <si>
    <t>LÍNEA PTA. NEGRA - PTA. RIELES (Terna 2)</t>
  </si>
  <si>
    <t>PUNTA RIELES - SOLAR SAN JUAN</t>
  </si>
  <si>
    <t>DT SOLAR ULLUM - ALBARDON/CHIMBAS</t>
  </si>
  <si>
    <t>VENADO</t>
  </si>
  <si>
    <t>STA FE OESTE</t>
  </si>
  <si>
    <t>LÍNEA 132KV TANDIL INDUSTRIAL - TANDIL (#)</t>
  </si>
  <si>
    <t>BOLIVAR (#)</t>
  </si>
  <si>
    <t>LÍNEA 132KV TRES PICOS OESTE - BAHIA BLANCA 2 (#)</t>
  </si>
  <si>
    <t>AIMOGASTA - LA RIOJA 132 Kv</t>
  </si>
  <si>
    <t>LÍNEA 132 KV NONOGASTA SOLAR - MALLIGASTA 2 (#)</t>
  </si>
  <si>
    <t>LÍNEA 132KV VILLA MERCEDES SUR - P.I. SAN LUIS (#)</t>
  </si>
  <si>
    <t>LÍNEA 132KV MARANZANA II - PROMAIZ (#)</t>
  </si>
  <si>
    <t>LÍNEA 132KV LUJÁN - SANTA CLARA</t>
  </si>
  <si>
    <t>LÍNEA 132 KV PI SAN LUIS - EL BARRIAL</t>
  </si>
  <si>
    <t>EL BARRIAL (#)</t>
  </si>
  <si>
    <t>(#) Para el presente Anexo 3.2 se consideran las siguientes obras:</t>
  </si>
  <si>
    <t>Fecha considerada como probable para E/S</t>
  </si>
  <si>
    <t>En caso que dichas obras no se encuentren E/S comercial, la prioridad de despacho otorgado por este anexo 3.2, no podrá hacerse efectiva hasta la habilitación comercial correspondiente; siendo responsabilidad exclusiva del proyecto si tienen problemas de evacuación en esa red y/o inconvenientes para habilitar comercialmente el generador.</t>
  </si>
  <si>
    <t>CEN</t>
  </si>
  <si>
    <t>ET EL BARRIAL</t>
  </si>
  <si>
    <t>LAT Villa Mercedes Sur - P.I. San Luis 132 kV</t>
  </si>
  <si>
    <t>LAT Maranzana II - Promaiz 132 kV</t>
  </si>
  <si>
    <t>ET Bolívar</t>
  </si>
  <si>
    <t>LAT Pomona - El Solito 132 kV</t>
  </si>
  <si>
    <t>LAT El Solito - Gral Conesa 132kV</t>
  </si>
  <si>
    <t>LÍNEA 132KV SANTIAGO SUR - BANDERA</t>
  </si>
  <si>
    <t>CAFAYATE 132/33/13.2kV  - 30MVA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</si>
</sst>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&quot;$&quot;#,##0;\-&quot;$&quot;#,##0"/>
    <numFmt numFmtId="165" formatCode="_-&quot;$&quot;* #,##0.00_-;\-&quot;$&quot;* #,##0.00_-;_-&quot;$&quot;* &quot;-&quot;??_-;_-@_-"/>
    <numFmt numFmtId="166" formatCode="#,##0.0"/>
    <numFmt numFmtId="167" formatCode="0.000"/>
    <numFmt numFmtId="168" formatCode="0.0"/>
    <numFmt numFmtId="169" formatCode="0.0%"/>
    <numFmt numFmtId="170" formatCode="dd\/mm\/yyyy"/>
    <numFmt numFmtId="171" formatCode="0.0000"/>
    <numFmt numFmtId="172" formatCode="&quot;$&quot;\ #,##0"/>
    <numFmt numFmtId="173" formatCode="#,##0.000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63"/>
      <name val="Tahoma"/>
      <family val="2"/>
    </font>
    <font>
      <sz val="8"/>
      <color indexed="63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</font>
    <font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63"/>
      <name val="Tahoma"/>
      <family val="2"/>
    </font>
    <font>
      <b/>
      <i/>
      <sz val="14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sz val="7"/>
      <color theme="1"/>
      <name val="Tahoma"/>
      <family val="2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0"/>
      <name val="Calibri"/>
      <family val="2"/>
    </font>
    <font>
      <sz val="9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b/>
      <sz val="7"/>
      <color theme="0"/>
      <name val="Calibri"/>
      <family val="2"/>
      <scheme val="minor"/>
    </font>
    <font>
      <sz val="8"/>
      <color indexed="63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indexed="6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FF3399"/>
      <name val="Calibri"/>
      <family val="2"/>
      <scheme val="minor"/>
    </font>
    <font>
      <sz val="11"/>
      <color theme="4"/>
      <name val="Calibri"/>
      <family val="2"/>
      <scheme val="minor"/>
    </font>
    <font>
      <sz val="8"/>
      <color theme="0"/>
      <name val="Tahoma"/>
      <family val="2"/>
    </font>
    <font>
      <sz val="8"/>
      <name val="Calibri"/>
      <family val="2"/>
    </font>
    <font>
      <sz val="8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gray0625">
        <bgColor theme="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gray0625"/>
    </fill>
  </fills>
  <borders count="8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51">
    <xf numFmtId="0" fontId="0" fillId="0" borderId="0" xfId="0"/>
    <xf numFmtId="49" fontId="4" fillId="3" borderId="1" xfId="0" applyNumberFormat="1" applyFont="1" applyFill="1" applyBorder="1"/>
    <xf numFmtId="49" fontId="4" fillId="3" borderId="3" xfId="0" applyNumberFormat="1" applyFont="1" applyFill="1" applyBorder="1"/>
    <xf numFmtId="49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3" borderId="3" xfId="0" applyFont="1" applyFill="1" applyBorder="1" applyAlignment="1">
      <alignment horizontal="center"/>
    </xf>
    <xf numFmtId="49" fontId="3" fillId="7" borderId="2" xfId="0" applyNumberFormat="1" applyFont="1" applyFill="1" applyBorder="1" applyAlignment="1">
      <alignment horizontal="center" vertical="center" wrapText="1"/>
    </xf>
    <xf numFmtId="49" fontId="5" fillId="8" borderId="2" xfId="0" applyNumberFormat="1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" fontId="6" fillId="0" borderId="2" xfId="0" applyNumberFormat="1" applyFont="1" applyFill="1" applyBorder="1" applyAlignment="1">
      <alignment horizontal="center" vertical="center" wrapText="1"/>
    </xf>
    <xf numFmtId="168" fontId="10" fillId="0" borderId="2" xfId="0" applyNumberFormat="1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0" fontId="11" fillId="13" borderId="2" xfId="0" applyFont="1" applyFill="1" applyBorder="1" applyAlignment="1">
      <alignment horizontal="center" vertical="center" wrapText="1"/>
    </xf>
    <xf numFmtId="17" fontId="6" fillId="5" borderId="2" xfId="0" applyNumberFormat="1" applyFont="1" applyFill="1" applyBorder="1" applyAlignment="1">
      <alignment horizontal="center" vertical="center" wrapText="1"/>
    </xf>
    <xf numFmtId="17" fontId="6" fillId="6" borderId="2" xfId="0" applyNumberFormat="1" applyFont="1" applyFill="1" applyBorder="1" applyAlignment="1">
      <alignment horizontal="center" vertical="center" wrapText="1"/>
    </xf>
    <xf numFmtId="168" fontId="7" fillId="0" borderId="2" xfId="0" applyNumberFormat="1" applyFont="1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6" xfId="0" applyFill="1" applyBorder="1"/>
    <xf numFmtId="14" fontId="10" fillId="3" borderId="2" xfId="0" applyNumberFormat="1" applyFont="1" applyFill="1" applyBorder="1" applyAlignment="1">
      <alignment horizontal="center" vertical="center" wrapText="1"/>
    </xf>
    <xf numFmtId="0" fontId="2" fillId="14" borderId="2" xfId="0" applyFont="1" applyFill="1" applyBorder="1" applyAlignment="1">
      <alignment horizontal="center" vertical="center"/>
    </xf>
    <xf numFmtId="1" fontId="12" fillId="14" borderId="2" xfId="0" applyNumberFormat="1" applyFont="1" applyFill="1" applyBorder="1" applyAlignment="1">
      <alignment horizontal="center" vertical="center"/>
    </xf>
    <xf numFmtId="0" fontId="12" fillId="14" borderId="2" xfId="0" applyFont="1" applyFill="1" applyBorder="1" applyAlignment="1">
      <alignment horizontal="center" vertical="center"/>
    </xf>
    <xf numFmtId="17" fontId="12" fillId="14" borderId="2" xfId="0" applyNumberFormat="1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3" fontId="0" fillId="3" borderId="3" xfId="0" applyNumberFormat="1" applyFill="1" applyBorder="1"/>
    <xf numFmtId="4" fontId="0" fillId="3" borderId="3" xfId="0" applyNumberFormat="1" applyFill="1" applyBorder="1"/>
    <xf numFmtId="3" fontId="13" fillId="7" borderId="2" xfId="0" applyNumberFormat="1" applyFont="1" applyFill="1" applyBorder="1" applyAlignment="1">
      <alignment horizontal="right" vertical="center" wrapText="1"/>
    </xf>
    <xf numFmtId="4" fontId="13" fillId="2" borderId="2" xfId="0" applyNumberFormat="1" applyFont="1" applyFill="1" applyBorder="1" applyAlignment="1">
      <alignment horizontal="right" vertical="center" wrapText="1"/>
    </xf>
    <xf numFmtId="0" fontId="14" fillId="4" borderId="4" xfId="0" applyFont="1" applyFill="1" applyBorder="1" applyAlignment="1">
      <alignment vertical="center"/>
    </xf>
    <xf numFmtId="17" fontId="2" fillId="5" borderId="4" xfId="0" applyNumberFormat="1" applyFont="1" applyFill="1" applyBorder="1" applyAlignment="1">
      <alignment horizontal="left" vertical="center"/>
    </xf>
    <xf numFmtId="17" fontId="6" fillId="6" borderId="4" xfId="0" applyNumberFormat="1" applyFont="1" applyFill="1" applyBorder="1" applyAlignment="1">
      <alignment horizontal="left" vertical="center"/>
    </xf>
    <xf numFmtId="17" fontId="6" fillId="6" borderId="5" xfId="0" applyNumberFormat="1" applyFont="1" applyFill="1" applyBorder="1" applyAlignment="1">
      <alignment horizontal="left" vertical="center"/>
    </xf>
    <xf numFmtId="17" fontId="6" fillId="6" borderId="6" xfId="0" applyNumberFormat="1" applyFont="1" applyFill="1" applyBorder="1" applyAlignment="1">
      <alignment horizontal="left" vertical="center"/>
    </xf>
    <xf numFmtId="2" fontId="16" fillId="16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64" fontId="16" fillId="17" borderId="2" xfId="1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0" fontId="7" fillId="17" borderId="2" xfId="0" applyFont="1" applyFill="1" applyBorder="1" applyAlignment="1">
      <alignment horizontal="center" vertical="center" wrapText="1"/>
    </xf>
    <xf numFmtId="0" fontId="0" fillId="0" borderId="0" xfId="0" applyNumberFormat="1"/>
    <xf numFmtId="0" fontId="6" fillId="17" borderId="4" xfId="0" applyFont="1" applyFill="1" applyBorder="1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17" borderId="6" xfId="0" applyFont="1" applyFill="1" applyBorder="1" applyAlignment="1">
      <alignment horizontal="right" vertical="center"/>
    </xf>
    <xf numFmtId="0" fontId="6" fillId="16" borderId="4" xfId="0" applyFont="1" applyFill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/>
    </xf>
    <xf numFmtId="0" fontId="6" fillId="16" borderId="6" xfId="0" applyFont="1" applyFill="1" applyBorder="1" applyAlignment="1">
      <alignment horizontal="right" vertical="center"/>
    </xf>
    <xf numFmtId="168" fontId="17" fillId="0" borderId="2" xfId="0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right" vertical="center"/>
    </xf>
    <xf numFmtId="0" fontId="6" fillId="18" borderId="4" xfId="0" applyFont="1" applyFill="1" applyBorder="1" applyAlignment="1">
      <alignment horizontal="center" vertical="center"/>
    </xf>
    <xf numFmtId="0" fontId="6" fillId="18" borderId="5" xfId="0" applyFont="1" applyFill="1" applyBorder="1" applyAlignment="1">
      <alignment horizontal="center" vertical="center"/>
    </xf>
    <xf numFmtId="0" fontId="6" fillId="18" borderId="6" xfId="0" applyFont="1" applyFill="1" applyBorder="1" applyAlignment="1">
      <alignment horizontal="right" vertical="center"/>
    </xf>
    <xf numFmtId="168" fontId="17" fillId="4" borderId="2" xfId="0" applyNumberFormat="1" applyFont="1" applyFill="1" applyBorder="1" applyAlignment="1">
      <alignment horizontal="center" vertical="center" wrapText="1"/>
    </xf>
    <xf numFmtId="0" fontId="15" fillId="15" borderId="2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 wrapText="1"/>
    </xf>
    <xf numFmtId="168" fontId="0" fillId="0" borderId="0" xfId="0" applyNumberFormat="1"/>
    <xf numFmtId="169" fontId="15" fillId="15" borderId="2" xfId="2" applyNumberFormat="1" applyFont="1" applyFill="1" applyBorder="1" applyAlignment="1">
      <alignment horizontal="center" vertical="center"/>
    </xf>
    <xf numFmtId="3" fontId="12" fillId="14" borderId="2" xfId="0" applyNumberFormat="1" applyFont="1" applyFill="1" applyBorder="1" applyAlignment="1">
      <alignment horizontal="center" vertical="center"/>
    </xf>
    <xf numFmtId="3" fontId="15" fillId="15" borderId="2" xfId="0" applyNumberFormat="1" applyFont="1" applyFill="1" applyBorder="1" applyAlignment="1">
      <alignment horizontal="center" vertical="center"/>
    </xf>
    <xf numFmtId="17" fontId="6" fillId="5" borderId="5" xfId="0" applyNumberFormat="1" applyFont="1" applyFill="1" applyBorder="1" applyAlignment="1">
      <alignment horizontal="center" vertical="center" wrapText="1"/>
    </xf>
    <xf numFmtId="166" fontId="12" fillId="3" borderId="3" xfId="0" applyNumberFormat="1" applyFont="1" applyFill="1" applyBorder="1"/>
    <xf numFmtId="167" fontId="12" fillId="3" borderId="3" xfId="0" applyNumberFormat="1" applyFont="1" applyFill="1" applyBorder="1"/>
    <xf numFmtId="0" fontId="4" fillId="3" borderId="1" xfId="0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vertical="center"/>
    </xf>
    <xf numFmtId="166" fontId="12" fillId="3" borderId="1" xfId="0" applyNumberFormat="1" applyFont="1" applyFill="1" applyBorder="1" applyAlignment="1">
      <alignment vertical="center"/>
    </xf>
    <xf numFmtId="167" fontId="12" fillId="3" borderId="3" xfId="0" applyNumberFormat="1" applyFont="1" applyFill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/>
    </xf>
    <xf numFmtId="14" fontId="4" fillId="3" borderId="3" xfId="0" applyNumberFormat="1" applyFont="1" applyFill="1" applyBorder="1" applyAlignment="1">
      <alignment horizontal="center" vertical="center"/>
    </xf>
    <xf numFmtId="167" fontId="0" fillId="0" borderId="0" xfId="0" applyNumberFormat="1"/>
    <xf numFmtId="0" fontId="9" fillId="4" borderId="2" xfId="0" applyFont="1" applyFill="1" applyBorder="1" applyAlignment="1">
      <alignment horizontal="center" vertical="center"/>
    </xf>
    <xf numFmtId="49" fontId="4" fillId="0" borderId="8" xfId="0" applyNumberFormat="1" applyFont="1" applyFill="1" applyBorder="1"/>
    <xf numFmtId="0" fontId="4" fillId="0" borderId="1" xfId="0" applyNumberFormat="1" applyFont="1" applyFill="1" applyBorder="1"/>
    <xf numFmtId="0" fontId="4" fillId="0" borderId="1" xfId="0" applyFont="1" applyFill="1" applyBorder="1"/>
    <xf numFmtId="49" fontId="4" fillId="0" borderId="1" xfId="0" applyNumberFormat="1" applyFont="1" applyFill="1" applyBorder="1"/>
    <xf numFmtId="170" fontId="4" fillId="0" borderId="1" xfId="0" applyNumberFormat="1" applyFont="1" applyFill="1" applyBorder="1"/>
    <xf numFmtId="0" fontId="7" fillId="0" borderId="1" xfId="0" applyFont="1" applyFill="1" applyBorder="1" applyAlignment="1">
      <alignment horizontal="center"/>
    </xf>
    <xf numFmtId="49" fontId="4" fillId="0" borderId="9" xfId="0" applyNumberFormat="1" applyFont="1" applyFill="1" applyBorder="1"/>
    <xf numFmtId="0" fontId="4" fillId="0" borderId="10" xfId="0" applyNumberFormat="1" applyFont="1" applyFill="1" applyBorder="1"/>
    <xf numFmtId="0" fontId="4" fillId="0" borderId="10" xfId="0" applyFont="1" applyFill="1" applyBorder="1"/>
    <xf numFmtId="49" fontId="4" fillId="0" borderId="10" xfId="0" applyNumberFormat="1" applyFont="1" applyFill="1" applyBorder="1"/>
    <xf numFmtId="170" fontId="4" fillId="0" borderId="10" xfId="0" applyNumberFormat="1" applyFont="1" applyFill="1" applyBorder="1"/>
    <xf numFmtId="0" fontId="7" fillId="0" borderId="10" xfId="0" applyFont="1" applyFill="1" applyBorder="1" applyAlignment="1">
      <alignment horizontal="center"/>
    </xf>
    <xf numFmtId="49" fontId="5" fillId="8" borderId="11" xfId="0" applyNumberFormat="1" applyFont="1" applyFill="1" applyBorder="1" applyAlignment="1">
      <alignment horizontal="center" vertical="center" wrapText="1"/>
    </xf>
    <xf numFmtId="49" fontId="5" fillId="8" borderId="12" xfId="0" applyNumberFormat="1" applyFont="1" applyFill="1" applyBorder="1" applyAlignment="1">
      <alignment horizontal="center" vertical="center" wrapText="1"/>
    </xf>
    <xf numFmtId="49" fontId="5" fillId="8" borderId="13" xfId="0" applyNumberFormat="1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4" fillId="6" borderId="15" xfId="0" applyFont="1" applyFill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center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4" fillId="6" borderId="19" xfId="0" applyNumberFormat="1" applyFont="1" applyFill="1" applyBorder="1" applyAlignment="1">
      <alignment horizontal="center" vertical="center" wrapText="1"/>
    </xf>
    <xf numFmtId="0" fontId="3" fillId="3" borderId="14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3" borderId="16" xfId="0" applyNumberFormat="1" applyFont="1" applyFill="1" applyBorder="1" applyAlignment="1">
      <alignment horizontal="center" vertical="center" wrapText="1"/>
    </xf>
    <xf numFmtId="0" fontId="3" fillId="3" borderId="17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/>
    </xf>
    <xf numFmtId="14" fontId="4" fillId="3" borderId="3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 wrapText="1"/>
    </xf>
    <xf numFmtId="0" fontId="19" fillId="0" borderId="0" xfId="0" applyFont="1" applyFill="1"/>
    <xf numFmtId="0" fontId="19" fillId="0" borderId="0" xfId="0" applyFont="1" applyFill="1" applyAlignment="1">
      <alignment textRotation="90"/>
    </xf>
    <xf numFmtId="0" fontId="19" fillId="0" borderId="0" xfId="0" applyFont="1" applyFill="1" applyAlignment="1">
      <alignment horizontal="center" vertical="center"/>
    </xf>
    <xf numFmtId="0" fontId="21" fillId="0" borderId="0" xfId="0" applyFont="1" applyFill="1" applyAlignment="1"/>
    <xf numFmtId="0" fontId="21" fillId="0" borderId="0" xfId="0" applyFont="1"/>
    <xf numFmtId="0" fontId="23" fillId="0" borderId="0" xfId="0" applyFont="1" applyFill="1"/>
    <xf numFmtId="0" fontId="24" fillId="0" borderId="0" xfId="0" applyFont="1" applyFill="1"/>
    <xf numFmtId="0" fontId="25" fillId="0" borderId="0" xfId="0" applyFont="1" applyFill="1"/>
    <xf numFmtId="0" fontId="23" fillId="0" borderId="0" xfId="0" applyFont="1" applyFill="1" applyAlignment="1"/>
    <xf numFmtId="0" fontId="23" fillId="0" borderId="0" xfId="0" applyFont="1" applyFill="1" applyAlignment="1">
      <alignment vertical="center" wrapText="1"/>
    </xf>
    <xf numFmtId="172" fontId="17" fillId="19" borderId="2" xfId="0" applyNumberFormat="1" applyFont="1" applyFill="1" applyBorder="1" applyAlignment="1">
      <alignment horizontal="center" vertical="center" wrapText="1"/>
    </xf>
    <xf numFmtId="14" fontId="3" fillId="7" borderId="2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3" fontId="4" fillId="3" borderId="3" xfId="0" applyNumberFormat="1" applyFont="1" applyFill="1" applyBorder="1" applyAlignment="1">
      <alignment vertical="center" wrapText="1"/>
    </xf>
    <xf numFmtId="0" fontId="4" fillId="3" borderId="3" xfId="0" applyNumberFormat="1" applyFont="1" applyFill="1" applyBorder="1" applyAlignment="1">
      <alignment horizontal="center" vertical="center" wrapText="1"/>
    </xf>
    <xf numFmtId="14" fontId="4" fillId="3" borderId="3" xfId="0" applyNumberFormat="1" applyFont="1" applyFill="1" applyBorder="1" applyAlignment="1">
      <alignment horizontal="center" vertical="center" wrapText="1"/>
    </xf>
    <xf numFmtId="0" fontId="26" fillId="3" borderId="5" xfId="0" applyFont="1" applyFill="1" applyBorder="1"/>
    <xf numFmtId="166" fontId="26" fillId="3" borderId="5" xfId="0" applyNumberFormat="1" applyFont="1" applyFill="1" applyBorder="1" applyAlignment="1">
      <alignment vertical="center"/>
    </xf>
    <xf numFmtId="9" fontId="26" fillId="3" borderId="5" xfId="2" applyFont="1" applyFill="1" applyBorder="1" applyAlignment="1">
      <alignment horizontal="center" vertical="center"/>
    </xf>
    <xf numFmtId="0" fontId="19" fillId="3" borderId="38" xfId="0" applyFont="1" applyFill="1" applyBorder="1"/>
    <xf numFmtId="0" fontId="19" fillId="3" borderId="38" xfId="0" applyFont="1" applyFill="1" applyBorder="1" applyAlignment="1">
      <alignment horizontal="center"/>
    </xf>
    <xf numFmtId="171" fontId="19" fillId="3" borderId="38" xfId="0" applyNumberFormat="1" applyFont="1" applyFill="1" applyBorder="1" applyAlignment="1">
      <alignment horizontal="center" vertical="center"/>
    </xf>
    <xf numFmtId="1" fontId="28" fillId="3" borderId="38" xfId="0" applyNumberFormat="1" applyFont="1" applyFill="1" applyBorder="1"/>
    <xf numFmtId="0" fontId="19" fillId="3" borderId="7" xfId="0" applyFont="1" applyFill="1" applyBorder="1" applyAlignment="1"/>
    <xf numFmtId="0" fontId="19" fillId="3" borderId="39" xfId="0" applyFont="1" applyFill="1" applyBorder="1" applyAlignment="1"/>
    <xf numFmtId="0" fontId="19" fillId="23" borderId="40" xfId="0" applyFont="1" applyFill="1" applyBorder="1" applyAlignment="1">
      <alignment vertical="center" wrapText="1"/>
    </xf>
    <xf numFmtId="0" fontId="19" fillId="3" borderId="41" xfId="0" applyFont="1" applyFill="1" applyBorder="1" applyAlignment="1">
      <alignment vertical="center" wrapText="1"/>
    </xf>
    <xf numFmtId="0" fontId="19" fillId="3" borderId="2" xfId="0" applyFont="1" applyFill="1" applyBorder="1"/>
    <xf numFmtId="0" fontId="19" fillId="3" borderId="2" xfId="0" applyFont="1" applyFill="1" applyBorder="1" applyAlignment="1">
      <alignment horizontal="center"/>
    </xf>
    <xf numFmtId="171" fontId="19" fillId="3" borderId="2" xfId="0" applyNumberFormat="1" applyFont="1" applyFill="1" applyBorder="1" applyAlignment="1">
      <alignment horizontal="center" vertical="center"/>
    </xf>
    <xf numFmtId="1" fontId="28" fillId="3" borderId="2" xfId="0" applyNumberFormat="1" applyFont="1" applyFill="1" applyBorder="1"/>
    <xf numFmtId="0" fontId="19" fillId="3" borderId="7" xfId="0" applyFont="1" applyFill="1" applyBorder="1" applyAlignment="1">
      <alignment horizontal="center"/>
    </xf>
    <xf numFmtId="0" fontId="19" fillId="3" borderId="7" xfId="0" applyFont="1" applyFill="1" applyBorder="1" applyAlignment="1">
      <alignment horizontal="center" vertical="center"/>
    </xf>
    <xf numFmtId="0" fontId="28" fillId="3" borderId="7" xfId="0" applyFont="1" applyFill="1" applyBorder="1" applyAlignment="1">
      <alignment horizontal="center"/>
    </xf>
    <xf numFmtId="0" fontId="19" fillId="3" borderId="39" xfId="0" applyFont="1" applyFill="1" applyBorder="1" applyAlignment="1">
      <alignment horizontal="center"/>
    </xf>
    <xf numFmtId="0" fontId="28" fillId="3" borderId="38" xfId="0" applyFont="1" applyFill="1" applyBorder="1" applyAlignment="1">
      <alignment horizontal="center"/>
    </xf>
    <xf numFmtId="1" fontId="28" fillId="3" borderId="7" xfId="0" applyNumberFormat="1" applyFont="1" applyFill="1" applyBorder="1" applyAlignment="1">
      <alignment horizontal="center"/>
    </xf>
    <xf numFmtId="0" fontId="19" fillId="3" borderId="39" xfId="0" applyFont="1" applyFill="1" applyBorder="1" applyAlignment="1">
      <alignment horizontal="center" vertical="center"/>
    </xf>
    <xf numFmtId="0" fontId="19" fillId="3" borderId="39" xfId="0" applyFont="1" applyFill="1" applyBorder="1" applyAlignment="1">
      <alignment vertical="center" wrapText="1"/>
    </xf>
    <xf numFmtId="0" fontId="19" fillId="23" borderId="42" xfId="0" applyFont="1" applyFill="1" applyBorder="1" applyAlignment="1"/>
    <xf numFmtId="1" fontId="28" fillId="3" borderId="39" xfId="0" applyNumberFormat="1" applyFont="1" applyFill="1" applyBorder="1" applyAlignment="1">
      <alignment horizontal="center" vertical="center"/>
    </xf>
    <xf numFmtId="0" fontId="19" fillId="23" borderId="40" xfId="0" applyFont="1" applyFill="1" applyBorder="1" applyAlignment="1"/>
    <xf numFmtId="0" fontId="19" fillId="23" borderId="31" xfId="0" applyFont="1" applyFill="1" applyBorder="1" applyAlignment="1"/>
    <xf numFmtId="0" fontId="19" fillId="3" borderId="32" xfId="0" applyFont="1" applyFill="1" applyBorder="1" applyAlignment="1"/>
    <xf numFmtId="0" fontId="19" fillId="23" borderId="0" xfId="0" applyFont="1" applyFill="1" applyBorder="1" applyAlignment="1"/>
    <xf numFmtId="0" fontId="19" fillId="3" borderId="6" xfId="0" applyFont="1" applyFill="1" applyBorder="1"/>
    <xf numFmtId="1" fontId="28" fillId="3" borderId="5" xfId="0" applyNumberFormat="1" applyFont="1" applyFill="1" applyBorder="1"/>
    <xf numFmtId="0" fontId="19" fillId="3" borderId="43" xfId="0" applyFont="1" applyFill="1" applyBorder="1" applyAlignment="1">
      <alignment horizontal="center"/>
    </xf>
    <xf numFmtId="0" fontId="19" fillId="23" borderId="0" xfId="0" applyFont="1" applyFill="1" applyBorder="1" applyAlignment="1">
      <alignment horizontal="center"/>
    </xf>
    <xf numFmtId="0" fontId="28" fillId="3" borderId="7" xfId="0" applyFont="1" applyFill="1" applyBorder="1" applyAlignment="1">
      <alignment horizontal="center" vertical="center"/>
    </xf>
    <xf numFmtId="171" fontId="19" fillId="3" borderId="2" xfId="0" applyNumberFormat="1" applyFont="1" applyFill="1" applyBorder="1" applyAlignment="1">
      <alignment horizontal="center"/>
    </xf>
    <xf numFmtId="0" fontId="28" fillId="3" borderId="6" xfId="0" applyFont="1" applyFill="1" applyBorder="1"/>
    <xf numFmtId="0" fontId="19" fillId="3" borderId="38" xfId="0" applyFont="1" applyFill="1" applyBorder="1" applyAlignment="1"/>
    <xf numFmtId="1" fontId="28" fillId="3" borderId="4" xfId="0" applyNumberFormat="1" applyFont="1" applyFill="1" applyBorder="1"/>
    <xf numFmtId="0" fontId="19" fillId="23" borderId="44" xfId="0" applyFont="1" applyFill="1" applyBorder="1" applyAlignment="1"/>
    <xf numFmtId="0" fontId="28" fillId="3" borderId="5" xfId="0" applyFont="1" applyFill="1" applyBorder="1"/>
    <xf numFmtId="0" fontId="28" fillId="23" borderId="40" xfId="0" applyFont="1" applyFill="1" applyBorder="1" applyAlignment="1">
      <alignment horizontal="center"/>
    </xf>
    <xf numFmtId="0" fontId="28" fillId="23" borderId="46" xfId="0" applyFont="1" applyFill="1" applyBorder="1" applyAlignment="1">
      <alignment horizontal="center"/>
    </xf>
    <xf numFmtId="0" fontId="28" fillId="23" borderId="0" xfId="0" applyFont="1" applyFill="1" applyBorder="1" applyAlignment="1">
      <alignment horizontal="center"/>
    </xf>
    <xf numFmtId="0" fontId="28" fillId="3" borderId="43" xfId="0" applyFont="1" applyFill="1" applyBorder="1" applyAlignment="1">
      <alignment horizontal="center" vertical="center"/>
    </xf>
    <xf numFmtId="0" fontId="28" fillId="3" borderId="38" xfId="0" applyFont="1" applyFill="1" applyBorder="1" applyAlignment="1">
      <alignment horizontal="center" vertical="center"/>
    </xf>
    <xf numFmtId="0" fontId="19" fillId="3" borderId="43" xfId="0" applyFont="1" applyFill="1" applyBorder="1" applyAlignment="1">
      <alignment horizontal="center" vertical="center"/>
    </xf>
    <xf numFmtId="1" fontId="28" fillId="3" borderId="31" xfId="0" applyNumberFormat="1" applyFont="1" applyFill="1" applyBorder="1"/>
    <xf numFmtId="0" fontId="19" fillId="23" borderId="0" xfId="0" applyFont="1" applyFill="1" applyBorder="1" applyAlignment="1">
      <alignment vertical="center" wrapText="1"/>
    </xf>
    <xf numFmtId="0" fontId="19" fillId="3" borderId="7" xfId="0" applyFont="1" applyFill="1" applyBorder="1"/>
    <xf numFmtId="0" fontId="19" fillId="23" borderId="0" xfId="0" applyFont="1" applyFill="1" applyBorder="1"/>
    <xf numFmtId="0" fontId="19" fillId="3" borderId="43" xfId="0" applyFont="1" applyFill="1" applyBorder="1"/>
    <xf numFmtId="0" fontId="19" fillId="3" borderId="45" xfId="0" applyFont="1" applyFill="1" applyBorder="1"/>
    <xf numFmtId="0" fontId="19" fillId="3" borderId="38" xfId="0" applyFont="1" applyFill="1" applyBorder="1" applyAlignment="1">
      <alignment horizontal="center" vertical="center"/>
    </xf>
    <xf numFmtId="0" fontId="19" fillId="23" borderId="40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/>
    </xf>
    <xf numFmtId="0" fontId="19" fillId="23" borderId="40" xfId="0" applyFont="1" applyFill="1" applyBorder="1" applyAlignment="1">
      <alignment horizontal="center"/>
    </xf>
    <xf numFmtId="0" fontId="28" fillId="23" borderId="31" xfId="0" applyFont="1" applyFill="1" applyBorder="1" applyAlignment="1">
      <alignment horizontal="center" vertical="center"/>
    </xf>
    <xf numFmtId="0" fontId="28" fillId="3" borderId="32" xfId="0" applyFont="1" applyFill="1" applyBorder="1" applyAlignment="1">
      <alignment horizontal="left" vertical="center" wrapText="1"/>
    </xf>
    <xf numFmtId="0" fontId="19" fillId="3" borderId="43" xfId="0" applyFont="1" applyFill="1" applyBorder="1" applyAlignment="1"/>
    <xf numFmtId="0" fontId="19" fillId="3" borderId="45" xfId="0" applyFont="1" applyFill="1" applyBorder="1" applyAlignment="1"/>
    <xf numFmtId="0" fontId="19" fillId="3" borderId="2" xfId="0" applyFont="1" applyFill="1" applyBorder="1" applyAlignment="1">
      <alignment horizontal="center" vertical="center"/>
    </xf>
    <xf numFmtId="0" fontId="28" fillId="3" borderId="4" xfId="0" applyFont="1" applyFill="1" applyBorder="1"/>
    <xf numFmtId="0" fontId="19" fillId="3" borderId="42" xfId="0" applyFont="1" applyFill="1" applyBorder="1" applyAlignment="1">
      <alignment horizontal="center"/>
    </xf>
    <xf numFmtId="0" fontId="28" fillId="3" borderId="7" xfId="0" applyFont="1" applyFill="1" applyBorder="1" applyAlignment="1">
      <alignment horizontal="left"/>
    </xf>
    <xf numFmtId="0" fontId="28" fillId="3" borderId="39" xfId="0" applyFont="1" applyFill="1" applyBorder="1" applyAlignment="1">
      <alignment horizontal="left"/>
    </xf>
    <xf numFmtId="1" fontId="28" fillId="3" borderId="40" xfId="0" applyNumberFormat="1" applyFont="1" applyFill="1" applyBorder="1" applyAlignment="1">
      <alignment horizontal="center"/>
    </xf>
    <xf numFmtId="0" fontId="28" fillId="3" borderId="40" xfId="0" applyFont="1" applyFill="1" applyBorder="1" applyAlignment="1">
      <alignment horizontal="center"/>
    </xf>
    <xf numFmtId="0" fontId="19" fillId="3" borderId="36" xfId="0" applyFont="1" applyFill="1" applyBorder="1"/>
    <xf numFmtId="0" fontId="19" fillId="3" borderId="36" xfId="0" applyFont="1" applyFill="1" applyBorder="1" applyAlignment="1">
      <alignment horizontal="center"/>
    </xf>
    <xf numFmtId="167" fontId="19" fillId="3" borderId="36" xfId="0" applyNumberFormat="1" applyFont="1" applyFill="1" applyBorder="1" applyAlignment="1">
      <alignment horizontal="center" vertical="center"/>
    </xf>
    <xf numFmtId="0" fontId="28" fillId="3" borderId="36" xfId="0" applyFont="1" applyFill="1" applyBorder="1"/>
    <xf numFmtId="0" fontId="19" fillId="23" borderId="44" xfId="0" applyFont="1" applyFill="1" applyBorder="1" applyAlignment="1">
      <alignment vertical="center" wrapText="1"/>
    </xf>
    <xf numFmtId="167" fontId="19" fillId="3" borderId="38" xfId="0" applyNumberFormat="1" applyFont="1" applyFill="1" applyBorder="1" applyAlignment="1">
      <alignment horizontal="center" vertical="center"/>
    </xf>
    <xf numFmtId="0" fontId="28" fillId="3" borderId="38" xfId="0" applyFont="1" applyFill="1" applyBorder="1"/>
    <xf numFmtId="167" fontId="19" fillId="3" borderId="2" xfId="0" applyNumberFormat="1" applyFont="1" applyFill="1" applyBorder="1" applyAlignment="1">
      <alignment horizontal="center" vertical="center"/>
    </xf>
    <xf numFmtId="0" fontId="19" fillId="23" borderId="0" xfId="0" applyFont="1" applyFill="1" applyBorder="1" applyAlignment="1">
      <alignment horizontal="center" vertical="center" wrapText="1"/>
    </xf>
    <xf numFmtId="1" fontId="19" fillId="3" borderId="39" xfId="0" applyNumberFormat="1" applyFont="1" applyFill="1" applyBorder="1" applyAlignment="1">
      <alignment horizontal="center"/>
    </xf>
    <xf numFmtId="1" fontId="28" fillId="3" borderId="39" xfId="0" applyNumberFormat="1" applyFont="1" applyFill="1" applyBorder="1" applyAlignment="1">
      <alignment horizontal="center"/>
    </xf>
    <xf numFmtId="0" fontId="28" fillId="3" borderId="2" xfId="0" applyFont="1" applyFill="1" applyBorder="1"/>
    <xf numFmtId="0" fontId="19" fillId="3" borderId="32" xfId="0" applyFont="1" applyFill="1" applyBorder="1" applyAlignment="1">
      <alignment horizontal="center"/>
    </xf>
    <xf numFmtId="0" fontId="19" fillId="23" borderId="44" xfId="0" applyFont="1" applyFill="1" applyBorder="1" applyAlignment="1">
      <alignment horizontal="center"/>
    </xf>
    <xf numFmtId="0" fontId="28" fillId="3" borderId="7" xfId="0" applyFont="1" applyFill="1" applyBorder="1" applyAlignment="1">
      <alignment horizontal="center" vertical="center" wrapText="1"/>
    </xf>
    <xf numFmtId="0" fontId="28" fillId="3" borderId="38" xfId="0" applyFont="1" applyFill="1" applyBorder="1" applyAlignment="1">
      <alignment horizontal="center" vertical="center" wrapText="1"/>
    </xf>
    <xf numFmtId="1" fontId="28" fillId="3" borderId="38" xfId="0" applyNumberFormat="1" applyFont="1" applyFill="1" applyBorder="1" applyAlignment="1">
      <alignment horizontal="center" vertical="center" wrapText="1"/>
    </xf>
    <xf numFmtId="0" fontId="19" fillId="23" borderId="40" xfId="0" applyFont="1" applyFill="1" applyBorder="1" applyAlignment="1">
      <alignment horizontal="center" vertical="center" wrapText="1"/>
    </xf>
    <xf numFmtId="0" fontId="19" fillId="23" borderId="42" xfId="0" applyFont="1" applyFill="1" applyBorder="1" applyAlignment="1">
      <alignment vertical="center" wrapText="1"/>
    </xf>
    <xf numFmtId="0" fontId="19" fillId="23" borderId="31" xfId="0" applyFont="1" applyFill="1" applyBorder="1" applyAlignment="1">
      <alignment vertical="center" wrapText="1"/>
    </xf>
    <xf numFmtId="1" fontId="28" fillId="23" borderId="40" xfId="0" applyNumberFormat="1" applyFont="1" applyFill="1" applyBorder="1" applyAlignment="1">
      <alignment vertical="center" wrapText="1"/>
    </xf>
    <xf numFmtId="0" fontId="19" fillId="3" borderId="43" xfId="0" applyFont="1" applyFill="1" applyBorder="1" applyAlignment="1">
      <alignment vertical="center" wrapText="1"/>
    </xf>
    <xf numFmtId="0" fontId="19" fillId="3" borderId="7" xfId="0" applyFont="1" applyFill="1" applyBorder="1" applyAlignment="1">
      <alignment vertical="center" wrapText="1"/>
    </xf>
    <xf numFmtId="1" fontId="28" fillId="3" borderId="39" xfId="0" applyNumberFormat="1" applyFont="1" applyFill="1" applyBorder="1" applyAlignment="1">
      <alignment vertical="center" wrapText="1"/>
    </xf>
    <xf numFmtId="1" fontId="28" fillId="3" borderId="2" xfId="0" applyNumberFormat="1" applyFont="1" applyFill="1" applyBorder="1" applyAlignment="1">
      <alignment horizontal="right"/>
    </xf>
    <xf numFmtId="1" fontId="28" fillId="23" borderId="0" xfId="0" applyNumberFormat="1" applyFont="1" applyFill="1" applyBorder="1" applyAlignment="1">
      <alignment horizontal="center" vertical="center" wrapText="1"/>
    </xf>
    <xf numFmtId="1" fontId="28" fillId="3" borderId="7" xfId="0" applyNumberFormat="1" applyFont="1" applyFill="1" applyBorder="1" applyAlignment="1">
      <alignment horizontal="center" vertical="center" wrapText="1"/>
    </xf>
    <xf numFmtId="1" fontId="28" fillId="3" borderId="4" xfId="0" applyNumberFormat="1" applyFont="1" applyFill="1" applyBorder="1" applyAlignment="1">
      <alignment horizontal="right"/>
    </xf>
    <xf numFmtId="1" fontId="28" fillId="3" borderId="38" xfId="0" applyNumberFormat="1" applyFont="1" applyFill="1" applyBorder="1" applyAlignment="1">
      <alignment horizontal="center"/>
    </xf>
    <xf numFmtId="1" fontId="28" fillId="3" borderId="36" xfId="0" applyNumberFormat="1" applyFont="1" applyFill="1" applyBorder="1"/>
    <xf numFmtId="0" fontId="19" fillId="23" borderId="47" xfId="0" applyFont="1" applyFill="1" applyBorder="1" applyAlignment="1"/>
    <xf numFmtId="0" fontId="19" fillId="23" borderId="48" xfId="0" applyFont="1" applyFill="1" applyBorder="1" applyAlignment="1"/>
    <xf numFmtId="0" fontId="19" fillId="3" borderId="39" xfId="0" applyFont="1" applyFill="1" applyBorder="1" applyAlignment="1" applyProtection="1">
      <alignment vertical="center" wrapText="1"/>
      <protection locked="0"/>
    </xf>
    <xf numFmtId="0" fontId="19" fillId="3" borderId="43" xfId="0" applyFont="1" applyFill="1" applyBorder="1" applyAlignment="1" applyProtection="1">
      <alignment horizontal="center" vertical="center" wrapText="1"/>
      <protection locked="0"/>
    </xf>
    <xf numFmtId="0" fontId="28" fillId="3" borderId="38" xfId="0" applyFont="1" applyFill="1" applyBorder="1" applyAlignment="1" applyProtection="1">
      <alignment horizontal="center" vertical="center" wrapText="1"/>
      <protection locked="0"/>
    </xf>
    <xf numFmtId="0" fontId="19" fillId="3" borderId="39" xfId="0" applyFont="1" applyFill="1" applyBorder="1" applyAlignment="1" applyProtection="1">
      <alignment horizontal="center" vertical="center" wrapText="1"/>
      <protection locked="0"/>
    </xf>
    <xf numFmtId="0" fontId="19" fillId="23" borderId="40" xfId="0" applyFont="1" applyFill="1" applyBorder="1" applyAlignment="1" applyProtection="1">
      <alignment vertical="center" wrapText="1"/>
      <protection locked="0"/>
    </xf>
    <xf numFmtId="0" fontId="28" fillId="3" borderId="39" xfId="0" applyFont="1" applyFill="1" applyBorder="1" applyAlignment="1" applyProtection="1">
      <alignment horizontal="center" vertical="center" wrapText="1"/>
      <protection locked="0"/>
    </xf>
    <xf numFmtId="171" fontId="19" fillId="3" borderId="43" xfId="0" applyNumberFormat="1" applyFont="1" applyFill="1" applyBorder="1" applyAlignment="1">
      <alignment horizontal="center" vertical="center"/>
    </xf>
    <xf numFmtId="0" fontId="19" fillId="3" borderId="7" xfId="0" applyFont="1" applyFill="1" applyBorder="1" applyAlignment="1" applyProtection="1">
      <alignment vertical="center" wrapText="1"/>
      <protection locked="0"/>
    </xf>
    <xf numFmtId="0" fontId="19" fillId="3" borderId="7" xfId="0" applyFont="1" applyFill="1" applyBorder="1" applyAlignment="1" applyProtection="1">
      <alignment horizontal="center" vertical="center" wrapText="1"/>
      <protection locked="0"/>
    </xf>
    <xf numFmtId="0" fontId="28" fillId="3" borderId="7" xfId="0" applyFont="1" applyFill="1" applyBorder="1" applyAlignment="1" applyProtection="1">
      <alignment horizontal="center" vertical="center" wrapText="1"/>
      <protection locked="0"/>
    </xf>
    <xf numFmtId="171" fontId="19" fillId="3" borderId="38" xfId="0" applyNumberFormat="1" applyFont="1" applyFill="1" applyBorder="1" applyAlignment="1">
      <alignment horizontal="center"/>
    </xf>
    <xf numFmtId="0" fontId="19" fillId="3" borderId="35" xfId="0" applyFont="1" applyFill="1" applyBorder="1"/>
    <xf numFmtId="0" fontId="19" fillId="3" borderId="35" xfId="0" applyFont="1" applyFill="1" applyBorder="1" applyAlignment="1">
      <alignment horizontal="center"/>
    </xf>
    <xf numFmtId="171" fontId="19" fillId="3" borderId="35" xfId="0" applyNumberFormat="1" applyFont="1" applyFill="1" applyBorder="1" applyAlignment="1">
      <alignment horizontal="center"/>
    </xf>
    <xf numFmtId="1" fontId="28" fillId="3" borderId="35" xfId="0" applyNumberFormat="1" applyFont="1" applyFill="1" applyBorder="1"/>
    <xf numFmtId="0" fontId="19" fillId="3" borderId="50" xfId="0" applyFont="1" applyFill="1" applyBorder="1" applyAlignment="1" applyProtection="1">
      <alignment vertical="center" wrapText="1"/>
      <protection locked="0"/>
    </xf>
    <xf numFmtId="0" fontId="19" fillId="23" borderId="48" xfId="0" applyFont="1" applyFill="1" applyBorder="1" applyAlignment="1">
      <alignment vertical="center" wrapText="1"/>
    </xf>
    <xf numFmtId="0" fontId="19" fillId="3" borderId="50" xfId="0" applyFont="1" applyFill="1" applyBorder="1" applyAlignment="1">
      <alignment vertical="center" wrapText="1"/>
    </xf>
    <xf numFmtId="0" fontId="19" fillId="3" borderId="49" xfId="0" applyFont="1" applyFill="1" applyBorder="1"/>
    <xf numFmtId="0" fontId="19" fillId="3" borderId="49" xfId="0" applyFont="1" applyFill="1" applyBorder="1" applyAlignment="1">
      <alignment horizontal="center"/>
    </xf>
    <xf numFmtId="171" fontId="19" fillId="3" borderId="49" xfId="0" applyNumberFormat="1" applyFont="1" applyFill="1" applyBorder="1" applyAlignment="1">
      <alignment horizontal="center" vertical="center"/>
    </xf>
    <xf numFmtId="1" fontId="28" fillId="3" borderId="49" xfId="0" applyNumberFormat="1" applyFont="1" applyFill="1" applyBorder="1"/>
    <xf numFmtId="0" fontId="19" fillId="3" borderId="24" xfId="0" applyFont="1" applyFill="1" applyBorder="1" applyAlignment="1">
      <alignment vertical="center" wrapText="1"/>
    </xf>
    <xf numFmtId="0" fontId="19" fillId="3" borderId="24" xfId="0" applyFont="1" applyFill="1" applyBorder="1" applyAlignment="1"/>
    <xf numFmtId="0" fontId="19" fillId="3" borderId="0" xfId="0" applyFont="1" applyFill="1"/>
    <xf numFmtId="0" fontId="28" fillId="3" borderId="2" xfId="0" applyFont="1" applyFill="1" applyBorder="1" applyAlignment="1">
      <alignment horizontal="center"/>
    </xf>
    <xf numFmtId="0" fontId="19" fillId="23" borderId="42" xfId="0" applyFont="1" applyFill="1" applyBorder="1" applyAlignment="1">
      <alignment horizontal="center" vertical="center" wrapText="1"/>
    </xf>
    <xf numFmtId="1" fontId="28" fillId="3" borderId="0" xfId="0" applyNumberFormat="1" applyFont="1" applyFill="1" applyAlignment="1">
      <alignment horizontal="center"/>
    </xf>
    <xf numFmtId="0" fontId="19" fillId="3" borderId="32" xfId="0" applyFont="1" applyFill="1" applyBorder="1" applyAlignment="1">
      <alignment vertical="center" wrapText="1"/>
    </xf>
    <xf numFmtId="0" fontId="19" fillId="23" borderId="46" xfId="0" applyFont="1" applyFill="1" applyBorder="1" applyAlignment="1">
      <alignment horizontal="center" vertical="center" wrapText="1"/>
    </xf>
    <xf numFmtId="1" fontId="28" fillId="3" borderId="0" xfId="0" applyNumberFormat="1" applyFont="1" applyFill="1" applyBorder="1" applyAlignment="1">
      <alignment horizontal="center"/>
    </xf>
    <xf numFmtId="0" fontId="19" fillId="3" borderId="45" xfId="0" applyFont="1" applyFill="1" applyBorder="1" applyAlignment="1">
      <alignment wrapText="1"/>
    </xf>
    <xf numFmtId="0" fontId="19" fillId="3" borderId="39" xfId="0" applyFont="1" applyFill="1" applyBorder="1" applyAlignment="1">
      <alignment wrapText="1"/>
    </xf>
    <xf numFmtId="0" fontId="19" fillId="3" borderId="40" xfId="0" applyFont="1" applyFill="1" applyBorder="1" applyAlignment="1">
      <alignment vertical="top" wrapText="1"/>
    </xf>
    <xf numFmtId="0" fontId="19" fillId="3" borderId="39" xfId="0" applyFont="1" applyFill="1" applyBorder="1" applyAlignment="1">
      <alignment vertical="top" wrapText="1"/>
    </xf>
    <xf numFmtId="0" fontId="19" fillId="3" borderId="40" xfId="0" applyFont="1" applyFill="1" applyBorder="1" applyAlignment="1">
      <alignment vertical="center" wrapText="1"/>
    </xf>
    <xf numFmtId="0" fontId="28" fillId="0" borderId="39" xfId="0" applyFont="1" applyFill="1" applyBorder="1" applyAlignment="1">
      <alignment horizontal="left" vertical="center" wrapText="1"/>
    </xf>
    <xf numFmtId="1" fontId="28" fillId="0" borderId="2" xfId="0" applyNumberFormat="1" applyFont="1" applyFill="1" applyBorder="1"/>
    <xf numFmtId="171" fontId="19" fillId="3" borderId="36" xfId="0" applyNumberFormat="1" applyFont="1" applyFill="1" applyBorder="1" applyAlignment="1">
      <alignment horizontal="center" vertical="center"/>
    </xf>
    <xf numFmtId="0" fontId="19" fillId="23" borderId="51" xfId="0" applyFont="1" applyFill="1" applyBorder="1" applyAlignment="1">
      <alignment vertical="center" wrapText="1"/>
    </xf>
    <xf numFmtId="0" fontId="19" fillId="23" borderId="52" xfId="0" applyFont="1" applyFill="1" applyBorder="1" applyAlignment="1">
      <alignment vertical="center" wrapText="1"/>
    </xf>
    <xf numFmtId="0" fontId="19" fillId="3" borderId="35" xfId="0" applyFont="1" applyFill="1" applyBorder="1" applyAlignment="1">
      <alignment vertical="center" wrapText="1"/>
    </xf>
    <xf numFmtId="0" fontId="19" fillId="23" borderId="47" xfId="0" applyFont="1" applyFill="1" applyBorder="1" applyAlignment="1">
      <alignment vertical="center" wrapText="1"/>
    </xf>
    <xf numFmtId="0" fontId="19" fillId="3" borderId="53" xfId="0" applyFont="1" applyFill="1" applyBorder="1" applyAlignment="1">
      <alignment vertical="center" wrapText="1"/>
    </xf>
    <xf numFmtId="0" fontId="19" fillId="3" borderId="54" xfId="0" applyFont="1" applyFill="1" applyBorder="1"/>
    <xf numFmtId="0" fontId="19" fillId="3" borderId="26" xfId="0" applyFont="1" applyFill="1" applyBorder="1" applyAlignment="1">
      <alignment vertical="center" wrapText="1"/>
    </xf>
    <xf numFmtId="0" fontId="19" fillId="3" borderId="55" xfId="0" applyFont="1" applyFill="1" applyBorder="1" applyAlignment="1">
      <alignment vertical="center" wrapText="1"/>
    </xf>
    <xf numFmtId="0" fontId="19" fillId="3" borderId="32" xfId="0" applyFont="1" applyFill="1" applyBorder="1"/>
    <xf numFmtId="167" fontId="28" fillId="3" borderId="38" xfId="0" applyNumberFormat="1" applyFont="1" applyFill="1" applyBorder="1" applyAlignment="1">
      <alignment horizontal="center" vertical="center"/>
    </xf>
    <xf numFmtId="0" fontId="19" fillId="3" borderId="56" xfId="0" applyFont="1" applyFill="1" applyBorder="1" applyAlignment="1">
      <alignment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 wrapText="1"/>
    </xf>
    <xf numFmtId="1" fontId="28" fillId="3" borderId="31" xfId="0" applyNumberFormat="1" applyFont="1" applyFill="1" applyBorder="1" applyAlignment="1">
      <alignment horizontal="center"/>
    </xf>
    <xf numFmtId="1" fontId="28" fillId="3" borderId="38" xfId="0" applyNumberFormat="1" applyFont="1" applyFill="1" applyBorder="1" applyAlignment="1">
      <alignment horizontal="right"/>
    </xf>
    <xf numFmtId="0" fontId="19" fillId="23" borderId="40" xfId="0" applyFont="1" applyFill="1" applyBorder="1" applyAlignment="1">
      <alignment horizontal="right" vertical="center" wrapText="1"/>
    </xf>
    <xf numFmtId="0" fontId="19" fillId="23" borderId="46" xfId="0" applyFont="1" applyFill="1" applyBorder="1" applyAlignment="1">
      <alignment vertical="center" wrapText="1"/>
    </xf>
    <xf numFmtId="1" fontId="28" fillId="3" borderId="32" xfId="0" applyNumberFormat="1" applyFont="1" applyFill="1" applyBorder="1" applyAlignment="1">
      <alignment vertical="center" wrapText="1"/>
    </xf>
    <xf numFmtId="167" fontId="19" fillId="3" borderId="38" xfId="0" applyNumberFormat="1" applyFont="1" applyFill="1" applyBorder="1" applyAlignment="1">
      <alignment horizontal="center"/>
    </xf>
    <xf numFmtId="0" fontId="28" fillId="3" borderId="32" xfId="0" applyFont="1" applyFill="1" applyBorder="1"/>
    <xf numFmtId="0" fontId="19" fillId="3" borderId="45" xfId="0" applyFont="1" applyFill="1" applyBorder="1" applyAlignment="1">
      <alignment vertical="center" wrapText="1"/>
    </xf>
    <xf numFmtId="1" fontId="28" fillId="3" borderId="31" xfId="0" applyNumberFormat="1" applyFont="1" applyFill="1" applyBorder="1" applyAlignment="1">
      <alignment horizontal="right"/>
    </xf>
    <xf numFmtId="0" fontId="19" fillId="3" borderId="38" xfId="0" applyFont="1" applyFill="1" applyBorder="1" applyAlignment="1">
      <alignment horizontal="center" vertical="center" wrapText="1"/>
    </xf>
    <xf numFmtId="0" fontId="19" fillId="3" borderId="0" xfId="0" applyFont="1" applyFill="1" applyBorder="1"/>
    <xf numFmtId="165" fontId="19" fillId="23" borderId="40" xfId="1" applyFont="1" applyFill="1" applyBorder="1" applyAlignment="1">
      <alignment vertical="center" wrapText="1"/>
    </xf>
    <xf numFmtId="0" fontId="28" fillId="3" borderId="43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vertical="center" wrapText="1"/>
    </xf>
    <xf numFmtId="0" fontId="28" fillId="3" borderId="32" xfId="0" applyFont="1" applyFill="1" applyBorder="1" applyAlignment="1">
      <alignment vertical="center" wrapText="1"/>
    </xf>
    <xf numFmtId="0" fontId="28" fillId="3" borderId="39" xfId="0" applyFont="1" applyFill="1" applyBorder="1" applyAlignment="1">
      <alignment horizontal="left" vertical="center" wrapText="1"/>
    </xf>
    <xf numFmtId="0" fontId="19" fillId="3" borderId="31" xfId="0" applyFont="1" applyFill="1" applyBorder="1" applyAlignment="1">
      <alignment vertical="center" wrapText="1"/>
    </xf>
    <xf numFmtId="0" fontId="19" fillId="3" borderId="38" xfId="0" applyFont="1" applyFill="1" applyBorder="1" applyAlignment="1">
      <alignment vertical="center" wrapText="1"/>
    </xf>
    <xf numFmtId="0" fontId="19" fillId="23" borderId="44" xfId="0" applyFont="1" applyFill="1" applyBorder="1"/>
    <xf numFmtId="0" fontId="19" fillId="23" borderId="0" xfId="0" applyFont="1" applyFill="1"/>
    <xf numFmtId="165" fontId="19" fillId="23" borderId="42" xfId="1" applyFont="1" applyFill="1" applyBorder="1" applyAlignment="1">
      <alignment vertical="center" wrapText="1"/>
    </xf>
    <xf numFmtId="1" fontId="28" fillId="3" borderId="39" xfId="0" applyNumberFormat="1" applyFont="1" applyFill="1" applyBorder="1" applyAlignment="1">
      <alignment horizontal="left" vertical="center" wrapText="1"/>
    </xf>
    <xf numFmtId="0" fontId="19" fillId="3" borderId="50" xfId="0" applyFont="1" applyFill="1" applyBorder="1" applyAlignment="1">
      <alignment horizontal="center" vertical="center" wrapText="1"/>
    </xf>
    <xf numFmtId="165" fontId="19" fillId="23" borderId="47" xfId="1" applyFont="1" applyFill="1" applyBorder="1" applyAlignment="1">
      <alignment horizontal="center" vertical="center" wrapText="1"/>
    </xf>
    <xf numFmtId="1" fontId="29" fillId="3" borderId="7" xfId="0" applyNumberFormat="1" applyFont="1" applyFill="1" applyBorder="1" applyAlignment="1">
      <alignment horizontal="center"/>
    </xf>
    <xf numFmtId="0" fontId="19" fillId="3" borderId="7" xfId="0" applyFont="1" applyFill="1" applyBorder="1" applyAlignment="1">
      <alignment wrapText="1"/>
    </xf>
    <xf numFmtId="0" fontId="19" fillId="3" borderId="39" xfId="0" applyFont="1" applyFill="1" applyBorder="1" applyAlignment="1">
      <alignment vertical="center"/>
    </xf>
    <xf numFmtId="0" fontId="19" fillId="3" borderId="39" xfId="0" applyFont="1" applyFill="1" applyBorder="1"/>
    <xf numFmtId="1" fontId="28" fillId="3" borderId="0" xfId="0" applyNumberFormat="1" applyFont="1" applyFill="1" applyBorder="1" applyAlignment="1">
      <alignment horizontal="center" vertical="center" wrapText="1"/>
    </xf>
    <xf numFmtId="1" fontId="28" fillId="3" borderId="44" xfId="0" applyNumberFormat="1" applyFont="1" applyFill="1" applyBorder="1"/>
    <xf numFmtId="0" fontId="19" fillId="3" borderId="2" xfId="0" quotePrefix="1" applyFont="1" applyFill="1" applyBorder="1"/>
    <xf numFmtId="0" fontId="28" fillId="3" borderId="39" xfId="0" applyFont="1" applyFill="1" applyBorder="1" applyAlignment="1">
      <alignment vertical="center"/>
    </xf>
    <xf numFmtId="0" fontId="28" fillId="3" borderId="7" xfId="0" applyFont="1" applyFill="1" applyBorder="1" applyAlignment="1">
      <alignment vertical="center"/>
    </xf>
    <xf numFmtId="1" fontId="28" fillId="3" borderId="6" xfId="0" applyNumberFormat="1" applyFont="1" applyFill="1" applyBorder="1"/>
    <xf numFmtId="1" fontId="28" fillId="3" borderId="0" xfId="0" applyNumberFormat="1" applyFont="1" applyFill="1" applyBorder="1" applyAlignment="1">
      <alignment horizontal="center" vertical="center"/>
    </xf>
    <xf numFmtId="0" fontId="28" fillId="3" borderId="31" xfId="0" applyFont="1" applyFill="1" applyBorder="1" applyAlignment="1">
      <alignment horizontal="center" vertical="center" wrapText="1"/>
    </xf>
    <xf numFmtId="0" fontId="19" fillId="3" borderId="44" xfId="0" applyFont="1" applyFill="1" applyBorder="1"/>
    <xf numFmtId="0" fontId="28" fillId="3" borderId="38" xfId="0" applyFont="1" applyFill="1" applyBorder="1" applyAlignment="1">
      <alignment vertical="center"/>
    </xf>
    <xf numFmtId="0" fontId="19" fillId="23" borderId="31" xfId="0" applyFont="1" applyFill="1" applyBorder="1"/>
    <xf numFmtId="0" fontId="19" fillId="3" borderId="7" xfId="0" applyFont="1" applyFill="1" applyBorder="1" applyAlignment="1">
      <alignment vertical="center"/>
    </xf>
    <xf numFmtId="0" fontId="19" fillId="23" borderId="0" xfId="0" applyFont="1" applyFill="1" applyBorder="1" applyAlignment="1">
      <alignment vertical="center"/>
    </xf>
    <xf numFmtId="0" fontId="28" fillId="23" borderId="42" xfId="0" applyFont="1" applyFill="1" applyBorder="1" applyAlignment="1">
      <alignment vertical="center" wrapText="1"/>
    </xf>
    <xf numFmtId="1" fontId="28" fillId="3" borderId="56" xfId="0" applyNumberFormat="1" applyFont="1" applyFill="1" applyBorder="1" applyAlignment="1">
      <alignment horizontal="center" vertical="center" wrapText="1"/>
    </xf>
    <xf numFmtId="1" fontId="28" fillId="0" borderId="6" xfId="0" applyNumberFormat="1" applyFont="1" applyFill="1" applyBorder="1"/>
    <xf numFmtId="0" fontId="28" fillId="23" borderId="40" xfId="0" applyFont="1" applyFill="1" applyBorder="1" applyAlignment="1">
      <alignment vertical="center" wrapText="1"/>
    </xf>
    <xf numFmtId="0" fontId="28" fillId="23" borderId="31" xfId="0" applyFont="1" applyFill="1" applyBorder="1" applyAlignment="1">
      <alignment vertical="center" wrapText="1"/>
    </xf>
    <xf numFmtId="0" fontId="19" fillId="3" borderId="32" xfId="0" applyFont="1" applyFill="1" applyBorder="1" applyAlignment="1">
      <alignment vertical="center"/>
    </xf>
    <xf numFmtId="0" fontId="19" fillId="0" borderId="2" xfId="0" applyFont="1" applyFill="1" applyBorder="1"/>
    <xf numFmtId="0" fontId="19" fillId="23" borderId="4" xfId="0" applyFont="1" applyFill="1" applyBorder="1" applyAlignment="1">
      <alignment vertical="center" wrapText="1"/>
    </xf>
    <xf numFmtId="0" fontId="19" fillId="23" borderId="5" xfId="0" applyFont="1" applyFill="1" applyBorder="1" applyAlignment="1">
      <alignment vertical="center" wrapText="1"/>
    </xf>
    <xf numFmtId="1" fontId="28" fillId="3" borderId="32" xfId="0" applyNumberFormat="1" applyFont="1" applyFill="1" applyBorder="1"/>
    <xf numFmtId="171" fontId="19" fillId="3" borderId="43" xfId="0" applyNumberFormat="1" applyFont="1" applyFill="1" applyBorder="1" applyAlignment="1">
      <alignment horizontal="center"/>
    </xf>
    <xf numFmtId="171" fontId="19" fillId="3" borderId="36" xfId="0" applyNumberFormat="1" applyFont="1" applyFill="1" applyBorder="1" applyAlignment="1">
      <alignment horizontal="center"/>
    </xf>
    <xf numFmtId="0" fontId="19" fillId="23" borderId="48" xfId="0" applyFont="1" applyFill="1" applyBorder="1" applyAlignment="1">
      <alignment vertical="center"/>
    </xf>
    <xf numFmtId="0" fontId="19" fillId="3" borderId="50" xfId="0" applyFont="1" applyFill="1" applyBorder="1" applyAlignment="1">
      <alignment vertical="center"/>
    </xf>
    <xf numFmtId="0" fontId="19" fillId="23" borderId="21" xfId="0" applyFont="1" applyFill="1" applyBorder="1" applyAlignment="1">
      <alignment vertical="center" wrapText="1"/>
    </xf>
    <xf numFmtId="0" fontId="28" fillId="3" borderId="7" xfId="0" applyFont="1" applyFill="1" applyBorder="1" applyAlignment="1">
      <alignment vertical="center" wrapText="1"/>
    </xf>
    <xf numFmtId="0" fontId="28" fillId="3" borderId="38" xfId="0" applyFont="1" applyFill="1" applyBorder="1" applyAlignment="1">
      <alignment vertical="center" wrapText="1"/>
    </xf>
    <xf numFmtId="1" fontId="28" fillId="0" borderId="39" xfId="0" applyNumberFormat="1" applyFont="1" applyFill="1" applyBorder="1" applyAlignment="1">
      <alignment horizontal="center" vertical="center" wrapText="1"/>
    </xf>
    <xf numFmtId="1" fontId="28" fillId="0" borderId="31" xfId="0" applyNumberFormat="1" applyFont="1" applyFill="1" applyBorder="1"/>
    <xf numFmtId="0" fontId="19" fillId="3" borderId="2" xfId="0" applyFont="1" applyFill="1" applyBorder="1" applyAlignment="1">
      <alignment horizontal="right"/>
    </xf>
    <xf numFmtId="0" fontId="19" fillId="0" borderId="2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right"/>
    </xf>
    <xf numFmtId="0" fontId="19" fillId="0" borderId="2" xfId="0" applyFont="1" applyFill="1" applyBorder="1" applyAlignment="1">
      <alignment horizontal="center" vertical="center"/>
    </xf>
    <xf numFmtId="0" fontId="28" fillId="23" borderId="46" xfId="0" applyFont="1" applyFill="1" applyBorder="1" applyAlignment="1">
      <alignment vertical="center" wrapText="1"/>
    </xf>
    <xf numFmtId="0" fontId="28" fillId="23" borderId="44" xfId="0" applyFont="1" applyFill="1" applyBorder="1" applyAlignment="1">
      <alignment vertical="center" wrapText="1"/>
    </xf>
    <xf numFmtId="0" fontId="28" fillId="23" borderId="31" xfId="0" applyFont="1" applyFill="1" applyBorder="1" applyAlignment="1">
      <alignment horizontal="center" vertical="center" wrapText="1"/>
    </xf>
    <xf numFmtId="1" fontId="28" fillId="3" borderId="32" xfId="0" applyNumberFormat="1" applyFont="1" applyFill="1" applyBorder="1" applyAlignment="1">
      <alignment horizontal="left" vertical="center" wrapText="1"/>
    </xf>
    <xf numFmtId="0" fontId="19" fillId="0" borderId="43" xfId="0" applyFont="1" applyFill="1" applyBorder="1"/>
    <xf numFmtId="0" fontId="19" fillId="0" borderId="43" xfId="0" applyFont="1" applyFill="1" applyBorder="1" applyAlignment="1">
      <alignment horizontal="center"/>
    </xf>
    <xf numFmtId="171" fontId="19" fillId="0" borderId="43" xfId="0" applyNumberFormat="1" applyFont="1" applyFill="1" applyBorder="1" applyAlignment="1">
      <alignment horizontal="center" vertical="center"/>
    </xf>
    <xf numFmtId="1" fontId="28" fillId="0" borderId="38" xfId="0" applyNumberFormat="1" applyFont="1" applyFill="1" applyBorder="1"/>
    <xf numFmtId="0" fontId="19" fillId="3" borderId="43" xfId="0" applyFont="1" applyFill="1" applyBorder="1" applyAlignment="1">
      <alignment horizontal="right" vertical="center" wrapText="1"/>
    </xf>
    <xf numFmtId="0" fontId="19" fillId="3" borderId="45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right" vertical="center" wrapText="1"/>
    </xf>
    <xf numFmtId="0" fontId="19" fillId="3" borderId="0" xfId="0" applyFont="1" applyFill="1" applyBorder="1" applyAlignment="1">
      <alignment horizontal="left" vertical="center" wrapText="1"/>
    </xf>
    <xf numFmtId="0" fontId="19" fillId="3" borderId="38" xfId="0" applyFont="1" applyFill="1" applyBorder="1" applyAlignment="1">
      <alignment horizontal="right" vertical="center" wrapText="1"/>
    </xf>
    <xf numFmtId="0" fontId="19" fillId="3" borderId="2" xfId="0" applyFont="1" applyFill="1" applyBorder="1" applyAlignment="1">
      <alignment horizontal="left"/>
    </xf>
    <xf numFmtId="1" fontId="28" fillId="3" borderId="38" xfId="0" applyNumberFormat="1" applyFont="1" applyFill="1" applyBorder="1" applyAlignment="1">
      <alignment horizontal="center" vertical="center"/>
    </xf>
    <xf numFmtId="0" fontId="28" fillId="23" borderId="40" xfId="0" applyFont="1" applyFill="1" applyBorder="1" applyAlignment="1">
      <alignment horizontal="center" vertical="center" wrapText="1"/>
    </xf>
    <xf numFmtId="171" fontId="19" fillId="3" borderId="35" xfId="0" applyNumberFormat="1" applyFont="1" applyFill="1" applyBorder="1" applyAlignment="1">
      <alignment horizontal="center" vertical="center"/>
    </xf>
    <xf numFmtId="0" fontId="19" fillId="3" borderId="57" xfId="0" applyFont="1" applyFill="1" applyBorder="1" applyAlignment="1">
      <alignment vertical="center" wrapText="1"/>
    </xf>
    <xf numFmtId="0" fontId="19" fillId="3" borderId="39" xfId="0" applyFont="1" applyFill="1" applyBorder="1" applyAlignment="1">
      <alignment horizontal="left" vertical="center" wrapText="1"/>
    </xf>
    <xf numFmtId="0" fontId="19" fillId="23" borderId="0" xfId="0" applyFont="1" applyFill="1" applyBorder="1" applyAlignment="1">
      <alignment horizontal="right" vertical="center" wrapText="1"/>
    </xf>
    <xf numFmtId="0" fontId="19" fillId="23" borderId="25" xfId="0" applyFont="1" applyFill="1" applyBorder="1" applyAlignment="1">
      <alignment vertical="center" wrapText="1"/>
    </xf>
    <xf numFmtId="0" fontId="19" fillId="3" borderId="22" xfId="0" applyFont="1" applyFill="1" applyBorder="1" applyAlignment="1">
      <alignment vertical="center" wrapText="1"/>
    </xf>
    <xf numFmtId="0" fontId="19" fillId="23" borderId="41" xfId="0" applyFont="1" applyFill="1" applyBorder="1" applyAlignment="1">
      <alignment vertical="center" wrapText="1"/>
    </xf>
    <xf numFmtId="0" fontId="19" fillId="3" borderId="45" xfId="0" applyFont="1" applyFill="1" applyBorder="1" applyAlignment="1">
      <alignment horizontal="center" vertical="center"/>
    </xf>
    <xf numFmtId="0" fontId="19" fillId="3" borderId="58" xfId="0" applyFont="1" applyFill="1" applyBorder="1"/>
    <xf numFmtId="0" fontId="19" fillId="3" borderId="51" xfId="0" applyFont="1" applyFill="1" applyBorder="1" applyAlignment="1">
      <alignment horizontal="center"/>
    </xf>
    <xf numFmtId="0" fontId="28" fillId="3" borderId="58" xfId="0" applyFont="1" applyFill="1" applyBorder="1" applyAlignment="1">
      <alignment horizontal="center"/>
    </xf>
    <xf numFmtId="0" fontId="19" fillId="23" borderId="53" xfId="0" applyFont="1" applyFill="1" applyBorder="1" applyAlignment="1">
      <alignment vertical="center" wrapText="1"/>
    </xf>
    <xf numFmtId="0" fontId="19" fillId="3" borderId="24" xfId="0" applyFont="1" applyFill="1" applyBorder="1" applyAlignment="1">
      <alignment horizontal="center"/>
    </xf>
    <xf numFmtId="0" fontId="19" fillId="23" borderId="41" xfId="0" applyFont="1" applyFill="1" applyBorder="1" applyAlignment="1"/>
    <xf numFmtId="171" fontId="19" fillId="3" borderId="7" xfId="0" applyNumberFormat="1" applyFont="1" applyFill="1" applyBorder="1" applyAlignment="1">
      <alignment horizontal="center" vertical="center"/>
    </xf>
    <xf numFmtId="0" fontId="19" fillId="23" borderId="53" xfId="0" applyFont="1" applyFill="1" applyBorder="1" applyAlignment="1"/>
    <xf numFmtId="0" fontId="19" fillId="3" borderId="26" xfId="0" applyFont="1" applyFill="1" applyBorder="1" applyAlignment="1"/>
    <xf numFmtId="0" fontId="28" fillId="3" borderId="32" xfId="0" applyFont="1" applyFill="1" applyBorder="1" applyAlignment="1">
      <alignment horizontal="center"/>
    </xf>
    <xf numFmtId="0" fontId="19" fillId="23" borderId="40" xfId="0" applyFont="1" applyFill="1" applyBorder="1"/>
    <xf numFmtId="0" fontId="19" fillId="3" borderId="46" xfId="0" applyFont="1" applyFill="1" applyBorder="1" applyAlignment="1"/>
    <xf numFmtId="0" fontId="19" fillId="3" borderId="0" xfId="0" applyFont="1" applyFill="1" applyBorder="1" applyAlignment="1"/>
    <xf numFmtId="0" fontId="19" fillId="3" borderId="0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left"/>
    </xf>
    <xf numFmtId="0" fontId="28" fillId="3" borderId="0" xfId="0" applyFont="1" applyFill="1" applyBorder="1" applyAlignment="1">
      <alignment horizontal="left"/>
    </xf>
    <xf numFmtId="0" fontId="19" fillId="3" borderId="45" xfId="0" applyFont="1" applyFill="1" applyBorder="1" applyAlignment="1">
      <alignment horizontal="center"/>
    </xf>
    <xf numFmtId="0" fontId="19" fillId="23" borderId="47" xfId="0" applyFont="1" applyFill="1" applyBorder="1" applyAlignment="1">
      <alignment horizontal="center"/>
    </xf>
    <xf numFmtId="0" fontId="19" fillId="23" borderId="48" xfId="0" applyFont="1" applyFill="1" applyBorder="1" applyAlignment="1">
      <alignment horizontal="center"/>
    </xf>
    <xf numFmtId="0" fontId="19" fillId="3" borderId="39" xfId="0" applyFont="1" applyFill="1" applyBorder="1" applyAlignment="1" applyProtection="1">
      <alignment horizontal="left" vertical="center" wrapText="1"/>
      <protection locked="0"/>
    </xf>
    <xf numFmtId="0" fontId="19" fillId="23" borderId="31" xfId="0" applyFont="1" applyFill="1" applyBorder="1" applyAlignment="1">
      <alignment horizontal="center"/>
    </xf>
    <xf numFmtId="165" fontId="19" fillId="23" borderId="0" xfId="1" applyFont="1" applyFill="1" applyBorder="1" applyAlignment="1">
      <alignment vertical="center" wrapText="1"/>
    </xf>
    <xf numFmtId="0" fontId="19" fillId="3" borderId="47" xfId="0" applyFont="1" applyFill="1" applyBorder="1" applyAlignment="1">
      <alignment horizontal="center" vertical="center" wrapText="1"/>
    </xf>
    <xf numFmtId="165" fontId="19" fillId="23" borderId="48" xfId="1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vertical="center"/>
    </xf>
    <xf numFmtId="0" fontId="19" fillId="3" borderId="39" xfId="0" applyFont="1" applyFill="1" applyBorder="1" applyAlignment="1">
      <alignment horizontal="left" vertical="center"/>
    </xf>
    <xf numFmtId="0" fontId="19" fillId="23" borderId="4" xfId="0" applyFont="1" applyFill="1" applyBorder="1"/>
    <xf numFmtId="0" fontId="19" fillId="3" borderId="43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left"/>
    </xf>
    <xf numFmtId="0" fontId="19" fillId="3" borderId="35" xfId="0" applyFont="1" applyFill="1" applyBorder="1" applyAlignment="1"/>
    <xf numFmtId="0" fontId="28" fillId="23" borderId="0" xfId="0" applyFont="1" applyFill="1" applyBorder="1" applyAlignment="1">
      <alignment vertical="center" wrapText="1"/>
    </xf>
    <xf numFmtId="1" fontId="28" fillId="23" borderId="31" xfId="0" applyNumberFormat="1" applyFont="1" applyFill="1" applyBorder="1" applyAlignment="1">
      <alignment horizontal="center" vertical="center" wrapText="1"/>
    </xf>
    <xf numFmtId="0" fontId="28" fillId="23" borderId="44" xfId="0" applyFont="1" applyFill="1" applyBorder="1" applyAlignment="1">
      <alignment horizontal="center" vertical="center" wrapText="1"/>
    </xf>
    <xf numFmtId="0" fontId="19" fillId="23" borderId="47" xfId="0" applyFont="1" applyFill="1" applyBorder="1" applyAlignment="1">
      <alignment horizontal="right" vertical="center" wrapText="1"/>
    </xf>
    <xf numFmtId="0" fontId="19" fillId="23" borderId="48" xfId="0" applyFont="1" applyFill="1" applyBorder="1" applyAlignment="1">
      <alignment horizontal="left" vertical="center" wrapText="1"/>
    </xf>
    <xf numFmtId="0" fontId="28" fillId="23" borderId="0" xfId="0" applyFont="1" applyFill="1" applyBorder="1" applyAlignment="1"/>
    <xf numFmtId="0" fontId="28" fillId="23" borderId="48" xfId="0" applyFont="1" applyFill="1" applyBorder="1" applyAlignment="1">
      <alignment horizontal="center"/>
    </xf>
    <xf numFmtId="0" fontId="30" fillId="3" borderId="62" xfId="0" applyFont="1" applyFill="1" applyBorder="1" applyAlignment="1">
      <alignment horizontal="center" vertical="center" wrapText="1"/>
    </xf>
    <xf numFmtId="0" fontId="30" fillId="3" borderId="61" xfId="0" applyFont="1" applyFill="1" applyBorder="1" applyAlignment="1">
      <alignment horizontal="center" vertical="center" wrapText="1"/>
    </xf>
    <xf numFmtId="0" fontId="31" fillId="3" borderId="61" xfId="0" applyFont="1" applyFill="1" applyBorder="1" applyAlignment="1">
      <alignment horizontal="center" vertical="center" wrapText="1"/>
    </xf>
    <xf numFmtId="0" fontId="30" fillId="3" borderId="63" xfId="0" applyFont="1" applyFill="1" applyBorder="1" applyAlignment="1">
      <alignment horizontal="center" vertical="center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3" fillId="0" borderId="0" xfId="0" applyFont="1" applyAlignment="1">
      <alignment horizontal="left" vertical="center" readingOrder="1"/>
    </xf>
    <xf numFmtId="1" fontId="28" fillId="3" borderId="43" xfId="0" applyNumberFormat="1" applyFont="1" applyFill="1" applyBorder="1"/>
    <xf numFmtId="1" fontId="19" fillId="3" borderId="43" xfId="0" applyNumberFormat="1" applyFont="1" applyFill="1" applyBorder="1" applyAlignment="1">
      <alignment horizontal="center"/>
    </xf>
    <xf numFmtId="0" fontId="19" fillId="23" borderId="4" xfId="0" applyFont="1" applyFill="1" applyBorder="1" applyAlignment="1">
      <alignment horizontal="center"/>
    </xf>
    <xf numFmtId="1" fontId="28" fillId="0" borderId="7" xfId="0" applyNumberFormat="1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 vertical="center" wrapText="1"/>
    </xf>
    <xf numFmtId="1" fontId="28" fillId="3" borderId="7" xfId="0" applyNumberFormat="1" applyFont="1" applyFill="1" applyBorder="1"/>
    <xf numFmtId="0" fontId="28" fillId="23" borderId="40" xfId="0" applyFont="1" applyFill="1" applyBorder="1" applyAlignment="1">
      <alignment horizontal="center" vertical="center"/>
    </xf>
    <xf numFmtId="0" fontId="19" fillId="3" borderId="38" xfId="0" applyFont="1" applyFill="1" applyBorder="1" applyProtection="1">
      <protection locked="0"/>
    </xf>
    <xf numFmtId="0" fontId="19" fillId="3" borderId="38" xfId="0" applyFont="1" applyFill="1" applyBorder="1" applyAlignment="1" applyProtection="1">
      <alignment horizontal="center"/>
      <protection locked="0"/>
    </xf>
    <xf numFmtId="171" fontId="19" fillId="3" borderId="38" xfId="0" applyNumberFormat="1" applyFont="1" applyFill="1" applyBorder="1" applyAlignment="1" applyProtection="1">
      <alignment horizontal="center" vertical="center"/>
      <protection locked="0"/>
    </xf>
    <xf numFmtId="0" fontId="19" fillId="3" borderId="32" xfId="0" applyFont="1" applyFill="1" applyBorder="1" applyAlignment="1" applyProtection="1">
      <alignment horizontal="center" vertical="center" wrapText="1"/>
      <protection locked="0"/>
    </xf>
    <xf numFmtId="0" fontId="19" fillId="23" borderId="0" xfId="0" applyFont="1" applyFill="1" applyBorder="1" applyAlignment="1" applyProtection="1">
      <alignment vertical="center" wrapText="1"/>
      <protection locked="0"/>
    </xf>
    <xf numFmtId="0" fontId="19" fillId="3" borderId="38" xfId="0" applyFont="1" applyFill="1" applyBorder="1" applyAlignment="1" applyProtection="1">
      <alignment vertical="center" wrapText="1"/>
      <protection locked="0"/>
    </xf>
    <xf numFmtId="0" fontId="19" fillId="0" borderId="38" xfId="0" applyFont="1" applyBorder="1"/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vertical="center"/>
    </xf>
    <xf numFmtId="3" fontId="15" fillId="6" borderId="5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 readingOrder="1"/>
    </xf>
    <xf numFmtId="0" fontId="30" fillId="3" borderId="66" xfId="0" applyFont="1" applyFill="1" applyBorder="1" applyAlignment="1">
      <alignment horizontal="center" vertical="center" wrapText="1"/>
    </xf>
    <xf numFmtId="1" fontId="28" fillId="0" borderId="41" xfId="0" applyNumberFormat="1" applyFont="1" applyFill="1" applyBorder="1" applyAlignment="1">
      <alignment horizontal="center" vertical="center" wrapText="1"/>
    </xf>
    <xf numFmtId="171" fontId="19" fillId="0" borderId="2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/>
    </xf>
    <xf numFmtId="49" fontId="5" fillId="8" borderId="4" xfId="0" applyNumberFormat="1" applyFont="1" applyFill="1" applyBorder="1" applyAlignment="1">
      <alignment horizontal="center" vertical="center" wrapText="1"/>
    </xf>
    <xf numFmtId="49" fontId="5" fillId="8" borderId="5" xfId="0" applyNumberFormat="1" applyFont="1" applyFill="1" applyBorder="1" applyAlignment="1">
      <alignment horizontal="center" vertical="center" wrapText="1"/>
    </xf>
    <xf numFmtId="49" fontId="5" fillId="8" borderId="6" xfId="0" applyNumberFormat="1" applyFont="1" applyFill="1" applyBorder="1" applyAlignment="1">
      <alignment horizontal="center" vertical="center" wrapText="1"/>
    </xf>
    <xf numFmtId="0" fontId="4" fillId="3" borderId="12" xfId="0" applyNumberFormat="1" applyFont="1" applyFill="1" applyBorder="1" applyAlignment="1">
      <alignment horizontal="center" vertical="center" wrapText="1"/>
    </xf>
    <xf numFmtId="0" fontId="3" fillId="3" borderId="12" xfId="0" applyNumberFormat="1" applyFont="1" applyFill="1" applyBorder="1" applyAlignment="1">
      <alignment horizontal="center" vertical="center" wrapText="1"/>
    </xf>
    <xf numFmtId="0" fontId="4" fillId="6" borderId="12" xfId="0" applyNumberFormat="1" applyFont="1" applyFill="1" applyBorder="1" applyAlignment="1">
      <alignment horizontal="center" vertical="center"/>
    </xf>
    <xf numFmtId="0" fontId="4" fillId="6" borderId="12" xfId="0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4" fillId="6" borderId="17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11" fillId="25" borderId="2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35" fillId="12" borderId="2" xfId="0" applyFont="1" applyFill="1" applyBorder="1" applyAlignment="1">
      <alignment horizontal="center" vertical="center" wrapText="1"/>
    </xf>
    <xf numFmtId="0" fontId="36" fillId="13" borderId="2" xfId="0" applyFont="1" applyFill="1" applyBorder="1" applyAlignment="1">
      <alignment horizontal="center" vertical="center" wrapText="1"/>
    </xf>
    <xf numFmtId="0" fontId="8" fillId="11" borderId="43" xfId="0" applyFont="1" applyFill="1" applyBorder="1" applyAlignment="1">
      <alignment horizontal="center" vertical="center" wrapText="1"/>
    </xf>
    <xf numFmtId="0" fontId="7" fillId="11" borderId="4" xfId="0" applyFont="1" applyFill="1" applyBorder="1" applyAlignment="1">
      <alignment horizontal="center" vertical="center" wrapText="1"/>
    </xf>
    <xf numFmtId="0" fontId="8" fillId="11" borderId="71" xfId="0" applyFont="1" applyFill="1" applyBorder="1" applyAlignment="1">
      <alignment horizontal="center" vertical="center" wrapText="1"/>
    </xf>
    <xf numFmtId="0" fontId="8" fillId="11" borderId="72" xfId="0" applyFont="1" applyFill="1" applyBorder="1" applyAlignment="1">
      <alignment horizontal="center" vertical="center" wrapText="1"/>
    </xf>
    <xf numFmtId="0" fontId="8" fillId="11" borderId="38" xfId="0" applyFont="1" applyFill="1" applyBorder="1" applyAlignment="1">
      <alignment horizontal="center" vertical="center" wrapText="1"/>
    </xf>
    <xf numFmtId="0" fontId="37" fillId="0" borderId="0" xfId="0" applyFont="1"/>
    <xf numFmtId="0" fontId="38" fillId="0" borderId="0" xfId="0" applyFont="1"/>
    <xf numFmtId="1" fontId="28" fillId="0" borderId="4" xfId="0" applyNumberFormat="1" applyFont="1" applyFill="1" applyBorder="1"/>
    <xf numFmtId="0" fontId="28" fillId="3" borderId="43" xfId="0" applyFont="1" applyFill="1" applyBorder="1" applyAlignment="1"/>
    <xf numFmtId="0" fontId="28" fillId="3" borderId="7" xfId="0" applyFont="1" applyFill="1" applyBorder="1" applyAlignment="1"/>
    <xf numFmtId="1" fontId="28" fillId="3" borderId="4" xfId="0" applyNumberFormat="1" applyFont="1" applyFill="1" applyBorder="1" applyAlignment="1">
      <alignment horizontal="center"/>
    </xf>
    <xf numFmtId="0" fontId="28" fillId="3" borderId="38" xfId="0" applyFont="1" applyFill="1" applyBorder="1" applyAlignment="1"/>
    <xf numFmtId="0" fontId="28" fillId="0" borderId="4" xfId="0" applyFont="1" applyFill="1" applyBorder="1"/>
    <xf numFmtId="0" fontId="0" fillId="0" borderId="0" xfId="0" applyAlignment="1">
      <alignment wrapText="1"/>
    </xf>
    <xf numFmtId="0" fontId="19" fillId="23" borderId="4" xfId="0" applyFont="1" applyFill="1" applyBorder="1" applyAlignment="1"/>
    <xf numFmtId="0" fontId="28" fillId="0" borderId="39" xfId="0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6" fillId="26" borderId="64" xfId="0" applyFont="1" applyFill="1" applyBorder="1" applyAlignment="1">
      <alignment horizontal="left" vertical="center"/>
    </xf>
    <xf numFmtId="0" fontId="6" fillId="26" borderId="60" xfId="0" applyFont="1" applyFill="1" applyBorder="1" applyAlignment="1">
      <alignment horizontal="left" vertical="center"/>
    </xf>
    <xf numFmtId="0" fontId="0" fillId="26" borderId="60" xfId="0" applyFill="1" applyBorder="1"/>
    <xf numFmtId="0" fontId="0" fillId="26" borderId="65" xfId="0" applyFill="1" applyBorder="1"/>
    <xf numFmtId="0" fontId="26" fillId="3" borderId="4" xfId="0" applyFont="1" applyFill="1" applyBorder="1"/>
    <xf numFmtId="14" fontId="26" fillId="3" borderId="6" xfId="2" applyNumberFormat="1" applyFont="1" applyFill="1" applyBorder="1" applyAlignment="1">
      <alignment horizontal="center" vertical="center"/>
    </xf>
    <xf numFmtId="14" fontId="26" fillId="3" borderId="5" xfId="0" applyNumberFormat="1" applyFont="1" applyFill="1" applyBorder="1" applyAlignment="1">
      <alignment horizontal="center"/>
    </xf>
    <xf numFmtId="0" fontId="26" fillId="3" borderId="5" xfId="0" applyFont="1" applyFill="1" applyBorder="1" applyAlignment="1">
      <alignment horizontal="center"/>
    </xf>
    <xf numFmtId="0" fontId="26" fillId="3" borderId="5" xfId="0" applyNumberFormat="1" applyFont="1" applyFill="1" applyBorder="1" applyAlignment="1">
      <alignment horizontal="center"/>
    </xf>
    <xf numFmtId="166" fontId="26" fillId="3" borderId="6" xfId="0" applyNumberFormat="1" applyFont="1" applyFill="1" applyBorder="1" applyAlignment="1">
      <alignment horizontal="center"/>
    </xf>
    <xf numFmtId="3" fontId="15" fillId="6" borderId="6" xfId="0" applyNumberFormat="1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vertical="center"/>
    </xf>
    <xf numFmtId="166" fontId="26" fillId="3" borderId="5" xfId="0" applyNumberFormat="1" applyFont="1" applyFill="1" applyBorder="1" applyAlignment="1">
      <alignment horizontal="center" vertical="center"/>
    </xf>
    <xf numFmtId="0" fontId="26" fillId="3" borderId="5" xfId="0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textRotation="90"/>
    </xf>
    <xf numFmtId="0" fontId="4" fillId="3" borderId="3" xfId="0" applyNumberFormat="1" applyFont="1" applyFill="1" applyBorder="1" applyAlignment="1">
      <alignment vertical="center" wrapText="1"/>
    </xf>
    <xf numFmtId="0" fontId="19" fillId="3" borderId="43" xfId="0" applyFont="1" applyFill="1" applyBorder="1" applyAlignment="1" applyProtection="1">
      <alignment vertical="center" wrapText="1"/>
      <protection locked="0"/>
    </xf>
    <xf numFmtId="1" fontId="28" fillId="23" borderId="0" xfId="0" applyNumberFormat="1" applyFont="1" applyFill="1" applyBorder="1" applyAlignment="1">
      <alignment horizontal="left" vertical="center" wrapText="1"/>
    </xf>
    <xf numFmtId="0" fontId="28" fillId="23" borderId="0" xfId="0" applyFont="1" applyFill="1" applyBorder="1" applyAlignment="1">
      <alignment horizontal="center" vertical="center" wrapText="1"/>
    </xf>
    <xf numFmtId="0" fontId="28" fillId="3" borderId="41" xfId="0" applyFont="1" applyFill="1" applyBorder="1" applyAlignment="1">
      <alignment horizontal="center" vertical="center" wrapText="1"/>
    </xf>
    <xf numFmtId="1" fontId="28" fillId="23" borderId="0" xfId="0" applyNumberFormat="1" applyFont="1" applyFill="1" applyBorder="1" applyAlignment="1">
      <alignment horizontal="left"/>
    </xf>
    <xf numFmtId="0" fontId="39" fillId="0" borderId="0" xfId="0" applyFont="1" applyFill="1"/>
    <xf numFmtId="0" fontId="28" fillId="23" borderId="4" xfId="0" applyFont="1" applyFill="1" applyBorder="1" applyAlignment="1">
      <alignment horizontal="center" vertical="center" wrapText="1"/>
    </xf>
    <xf numFmtId="0" fontId="28" fillId="23" borderId="42" xfId="0" applyFont="1" applyFill="1" applyBorder="1" applyAlignment="1">
      <alignment horizontal="center" vertical="center" wrapText="1"/>
    </xf>
    <xf numFmtId="0" fontId="19" fillId="0" borderId="45" xfId="0" applyFont="1" applyFill="1" applyBorder="1"/>
    <xf numFmtId="0" fontId="28" fillId="23" borderId="0" xfId="0" applyFont="1" applyFill="1" applyAlignment="1">
      <alignment horizontal="center" vertical="center" wrapText="1"/>
    </xf>
    <xf numFmtId="0" fontId="40" fillId="24" borderId="5" xfId="0" applyFont="1" applyFill="1" applyBorder="1" applyAlignment="1">
      <alignment horizontal="center" vertical="center" wrapText="1"/>
    </xf>
    <xf numFmtId="0" fontId="40" fillId="3" borderId="5" xfId="0" applyFont="1" applyFill="1" applyBorder="1" applyAlignment="1">
      <alignment horizontal="center" vertical="center" wrapText="1"/>
    </xf>
    <xf numFmtId="0" fontId="40" fillId="3" borderId="6" xfId="0" applyFont="1" applyFill="1" applyBorder="1" applyAlignment="1">
      <alignment horizontal="center" vertical="center" wrapText="1"/>
    </xf>
    <xf numFmtId="0" fontId="26" fillId="3" borderId="6" xfId="0" applyNumberFormat="1" applyFont="1" applyFill="1" applyBorder="1" applyAlignment="1">
      <alignment horizontal="center" vertical="center"/>
    </xf>
    <xf numFmtId="0" fontId="7" fillId="9" borderId="43" xfId="0" applyFont="1" applyFill="1" applyBorder="1" applyAlignment="1">
      <alignment horizontal="center" vertical="center" wrapText="1"/>
    </xf>
    <xf numFmtId="0" fontId="8" fillId="9" borderId="43" xfId="0" applyFont="1" applyFill="1" applyBorder="1" applyAlignment="1">
      <alignment horizontal="center" vertical="center" wrapText="1"/>
    </xf>
    <xf numFmtId="0" fontId="7" fillId="9" borderId="73" xfId="0" applyFont="1" applyFill="1" applyBorder="1" applyAlignment="1">
      <alignment horizontal="center" vertical="center" wrapText="1"/>
    </xf>
    <xf numFmtId="0" fontId="8" fillId="9" borderId="71" xfId="0" applyFont="1" applyFill="1" applyBorder="1" applyAlignment="1">
      <alignment horizontal="center" vertical="center" wrapText="1"/>
    </xf>
    <xf numFmtId="0" fontId="7" fillId="9" borderId="74" xfId="0" applyFont="1" applyFill="1" applyBorder="1" applyAlignment="1">
      <alignment horizontal="center" vertical="center" wrapText="1"/>
    </xf>
    <xf numFmtId="0" fontId="8" fillId="9" borderId="72" xfId="0" applyFont="1" applyFill="1" applyBorder="1" applyAlignment="1">
      <alignment horizontal="center" vertical="center" wrapText="1"/>
    </xf>
    <xf numFmtId="0" fontId="7" fillId="9" borderId="38" xfId="0" applyFont="1" applyFill="1" applyBorder="1" applyAlignment="1">
      <alignment horizontal="center" vertical="center" wrapText="1"/>
    </xf>
    <xf numFmtId="0" fontId="8" fillId="9" borderId="38" xfId="0" applyFont="1" applyFill="1" applyBorder="1" applyAlignment="1">
      <alignment horizontal="center" vertical="center" wrapText="1"/>
    </xf>
    <xf numFmtId="0" fontId="35" fillId="25" borderId="2" xfId="0" applyFont="1" applyFill="1" applyBorder="1" applyAlignment="1">
      <alignment horizontal="center" vertical="center" wrapText="1"/>
    </xf>
    <xf numFmtId="0" fontId="12" fillId="14" borderId="75" xfId="0" applyFont="1" applyFill="1" applyBorder="1" applyAlignment="1">
      <alignment horizontal="center" vertical="center"/>
    </xf>
    <xf numFmtId="0" fontId="12" fillId="14" borderId="6" xfId="0" applyFont="1" applyFill="1" applyBorder="1" applyAlignment="1">
      <alignment horizontal="center" vertical="center"/>
    </xf>
    <xf numFmtId="0" fontId="12" fillId="14" borderId="76" xfId="0" applyFont="1" applyFill="1" applyBorder="1" applyAlignment="1">
      <alignment horizontal="center" vertical="center"/>
    </xf>
    <xf numFmtId="0" fontId="31" fillId="3" borderId="62" xfId="0" applyFont="1" applyFill="1" applyBorder="1" applyAlignment="1">
      <alignment horizontal="center" vertical="center" wrapText="1"/>
    </xf>
    <xf numFmtId="0" fontId="31" fillId="3" borderId="60" xfId="0" applyFont="1" applyFill="1" applyBorder="1" applyAlignment="1">
      <alignment horizontal="center" vertical="center" wrapText="1"/>
    </xf>
    <xf numFmtId="49" fontId="41" fillId="8" borderId="61" xfId="0" applyNumberFormat="1" applyFont="1" applyFill="1" applyBorder="1" applyAlignment="1">
      <alignment horizontal="center" vertical="center" wrapText="1"/>
    </xf>
    <xf numFmtId="0" fontId="31" fillId="3" borderId="63" xfId="0" applyFont="1" applyFill="1" applyBorder="1" applyAlignment="1">
      <alignment horizontal="center" vertical="center" wrapText="1"/>
    </xf>
    <xf numFmtId="14" fontId="4" fillId="6" borderId="18" xfId="0" applyNumberFormat="1" applyFont="1" applyFill="1" applyBorder="1" applyAlignment="1">
      <alignment horizontal="center" vertical="center"/>
    </xf>
    <xf numFmtId="14" fontId="4" fillId="6" borderId="13" xfId="0" applyNumberFormat="1" applyFont="1" applyFill="1" applyBorder="1" applyAlignment="1">
      <alignment horizontal="center" vertical="center"/>
    </xf>
    <xf numFmtId="0" fontId="11" fillId="29" borderId="11" xfId="0" applyNumberFormat="1" applyFont="1" applyFill="1" applyBorder="1" applyAlignment="1">
      <alignment horizontal="center" vertical="center" wrapText="1"/>
    </xf>
    <xf numFmtId="0" fontId="11" fillId="29" borderId="16" xfId="0" applyNumberFormat="1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4" fillId="3" borderId="69" xfId="0" applyNumberFormat="1" applyFont="1" applyFill="1" applyBorder="1" applyAlignment="1">
      <alignment horizontal="center" vertical="center" wrapText="1"/>
    </xf>
    <xf numFmtId="0" fontId="3" fillId="3" borderId="70" xfId="0" applyNumberFormat="1" applyFont="1" applyFill="1" applyBorder="1" applyAlignment="1">
      <alignment horizontal="center" vertical="center" wrapText="1"/>
    </xf>
    <xf numFmtId="0" fontId="4" fillId="3" borderId="68" xfId="0" applyNumberFormat="1" applyFont="1" applyFill="1" applyBorder="1" applyAlignment="1">
      <alignment horizontal="center" vertical="center" wrapText="1"/>
    </xf>
    <xf numFmtId="0" fontId="3" fillId="3" borderId="77" xfId="0" applyNumberFormat="1" applyFont="1" applyFill="1" applyBorder="1" applyAlignment="1">
      <alignment horizontal="center" vertical="center" wrapText="1"/>
    </xf>
    <xf numFmtId="0" fontId="19" fillId="0" borderId="7" xfId="0" applyFont="1" applyBorder="1"/>
    <xf numFmtId="168" fontId="0" fillId="3" borderId="2" xfId="0" applyNumberFormat="1" applyFont="1" applyFill="1" applyBorder="1" applyAlignment="1">
      <alignment horizontal="center" vertical="center"/>
    </xf>
    <xf numFmtId="0" fontId="12" fillId="14" borderId="4" xfId="0" applyFont="1" applyFill="1" applyBorder="1" applyAlignment="1">
      <alignment horizontal="center" vertical="center"/>
    </xf>
    <xf numFmtId="17" fontId="12" fillId="14" borderId="75" xfId="0" applyNumberFormat="1" applyFont="1" applyFill="1" applyBorder="1" applyAlignment="1">
      <alignment horizontal="center" vertical="center"/>
    </xf>
    <xf numFmtId="1" fontId="12" fillId="14" borderId="43" xfId="0" applyNumberFormat="1" applyFont="1" applyFill="1" applyBorder="1" applyAlignment="1">
      <alignment horizontal="center" vertical="center"/>
    </xf>
    <xf numFmtId="0" fontId="12" fillId="14" borderId="43" xfId="0" applyFont="1" applyFill="1" applyBorder="1" applyAlignment="1">
      <alignment horizontal="center" vertical="center"/>
    </xf>
    <xf numFmtId="0" fontId="12" fillId="14" borderId="45" xfId="0" applyFont="1" applyFill="1" applyBorder="1" applyAlignment="1">
      <alignment horizontal="center" vertical="center"/>
    </xf>
    <xf numFmtId="0" fontId="12" fillId="14" borderId="42" xfId="0" applyFont="1" applyFill="1" applyBorder="1" applyAlignment="1">
      <alignment horizontal="center" vertical="center"/>
    </xf>
    <xf numFmtId="168" fontId="0" fillId="3" borderId="43" xfId="0" applyNumberFormat="1" applyFont="1" applyFill="1" applyBorder="1" applyAlignment="1">
      <alignment horizontal="center" vertical="center"/>
    </xf>
    <xf numFmtId="17" fontId="12" fillId="14" borderId="43" xfId="0" applyNumberFormat="1" applyFont="1" applyFill="1" applyBorder="1" applyAlignment="1">
      <alignment horizontal="center" vertical="center"/>
    </xf>
    <xf numFmtId="49" fontId="43" fillId="8" borderId="61" xfId="0" applyNumberFormat="1" applyFont="1" applyFill="1" applyBorder="1" applyAlignment="1">
      <alignment horizontal="center" vertical="center" wrapText="1"/>
    </xf>
    <xf numFmtId="0" fontId="42" fillId="20" borderId="11" xfId="0" applyNumberFormat="1" applyFont="1" applyFill="1" applyBorder="1" applyAlignment="1">
      <alignment horizontal="center" vertical="center" wrapText="1"/>
    </xf>
    <xf numFmtId="0" fontId="42" fillId="3" borderId="12" xfId="0" applyNumberFormat="1" applyFont="1" applyFill="1" applyBorder="1" applyAlignment="1">
      <alignment horizontal="center" vertical="center" wrapText="1"/>
    </xf>
    <xf numFmtId="0" fontId="44" fillId="3" borderId="12" xfId="0" applyNumberFormat="1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42" fillId="6" borderId="1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14" fontId="30" fillId="17" borderId="12" xfId="0" applyNumberFormat="1" applyFont="1" applyFill="1" applyBorder="1" applyAlignment="1">
      <alignment horizontal="center" vertical="center"/>
    </xf>
    <xf numFmtId="14" fontId="30" fillId="4" borderId="12" xfId="0" applyNumberFormat="1" applyFont="1" applyFill="1" applyBorder="1" applyAlignment="1">
      <alignment horizontal="center" vertical="center"/>
    </xf>
    <xf numFmtId="14" fontId="9" fillId="4" borderId="13" xfId="0" applyNumberFormat="1" applyFont="1" applyFill="1" applyBorder="1" applyAlignment="1">
      <alignment horizontal="center" vertical="center"/>
    </xf>
    <xf numFmtId="0" fontId="42" fillId="20" borderId="14" xfId="0" applyNumberFormat="1" applyFont="1" applyFill="1" applyBorder="1" applyAlignment="1">
      <alignment horizontal="center" vertical="center" wrapText="1"/>
    </xf>
    <xf numFmtId="0" fontId="42" fillId="3" borderId="1" xfId="0" applyNumberFormat="1" applyFont="1" applyFill="1" applyBorder="1" applyAlignment="1">
      <alignment horizontal="center" vertical="center" wrapText="1"/>
    </xf>
    <xf numFmtId="0" fontId="44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2" fillId="6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4" fontId="30" fillId="17" borderId="1" xfId="0" applyNumberFormat="1" applyFont="1" applyFill="1" applyBorder="1" applyAlignment="1">
      <alignment horizontal="center" vertical="center"/>
    </xf>
    <xf numFmtId="14" fontId="30" fillId="4" borderId="1" xfId="0" applyNumberFormat="1" applyFont="1" applyFill="1" applyBorder="1" applyAlignment="1">
      <alignment horizontal="center" vertical="center"/>
    </xf>
    <xf numFmtId="14" fontId="9" fillId="4" borderId="15" xfId="0" applyNumberFormat="1" applyFont="1" applyFill="1" applyBorder="1" applyAlignment="1">
      <alignment horizontal="center" vertical="center"/>
    </xf>
    <xf numFmtId="0" fontId="42" fillId="3" borderId="14" xfId="0" applyNumberFormat="1" applyFont="1" applyFill="1" applyBorder="1" applyAlignment="1">
      <alignment horizontal="center" vertical="center" wrapText="1"/>
    </xf>
    <xf numFmtId="0" fontId="42" fillId="21" borderId="14" xfId="0" applyNumberFormat="1" applyFont="1" applyFill="1" applyBorder="1" applyAlignment="1">
      <alignment horizontal="center" vertical="center" wrapText="1"/>
    </xf>
    <xf numFmtId="0" fontId="9" fillId="4" borderId="15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9" fillId="4" borderId="1" xfId="0" applyNumberFormat="1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11" fillId="22" borderId="14" xfId="0" applyNumberFormat="1" applyFont="1" applyFill="1" applyBorder="1" applyAlignment="1">
      <alignment horizontal="center" vertical="center" wrapText="1"/>
    </xf>
    <xf numFmtId="0" fontId="42" fillId="6" borderId="1" xfId="0" applyNumberFormat="1" applyFont="1" applyFill="1" applyBorder="1" applyAlignment="1">
      <alignment horizontal="center" vertical="center" wrapText="1"/>
    </xf>
    <xf numFmtId="0" fontId="42" fillId="27" borderId="14" xfId="0" applyNumberFormat="1" applyFont="1" applyFill="1" applyBorder="1" applyAlignment="1">
      <alignment horizontal="center" vertical="center" wrapText="1"/>
    </xf>
    <xf numFmtId="0" fontId="11" fillId="30" borderId="14" xfId="0" applyNumberFormat="1" applyFont="1" applyFill="1" applyBorder="1" applyAlignment="1">
      <alignment horizontal="center" vertical="center" wrapText="1"/>
    </xf>
    <xf numFmtId="0" fontId="42" fillId="3" borderId="17" xfId="0" applyNumberFormat="1" applyFont="1" applyFill="1" applyBorder="1" applyAlignment="1">
      <alignment horizontal="center" vertical="center" wrapText="1"/>
    </xf>
    <xf numFmtId="0" fontId="44" fillId="3" borderId="17" xfId="0" applyNumberFormat="1" applyFont="1" applyFill="1" applyBorder="1" applyAlignment="1">
      <alignment horizontal="center" vertical="center" wrapText="1"/>
    </xf>
    <xf numFmtId="0" fontId="42" fillId="6" borderId="17" xfId="0" applyNumberFormat="1" applyFont="1" applyFill="1" applyBorder="1" applyAlignment="1">
      <alignment horizontal="center" vertical="center"/>
    </xf>
    <xf numFmtId="14" fontId="9" fillId="4" borderId="17" xfId="0" applyNumberFormat="1" applyFont="1" applyFill="1" applyBorder="1" applyAlignment="1">
      <alignment horizontal="center" vertical="center"/>
    </xf>
    <xf numFmtId="14" fontId="9" fillId="4" borderId="18" xfId="0" applyNumberFormat="1" applyFont="1" applyFill="1" applyBorder="1" applyAlignment="1">
      <alignment horizontal="center" vertical="center"/>
    </xf>
    <xf numFmtId="0" fontId="7" fillId="6" borderId="64" xfId="0" applyFont="1" applyFill="1" applyBorder="1" applyAlignment="1">
      <alignment vertical="center" wrapText="1"/>
    </xf>
    <xf numFmtId="0" fontId="7" fillId="6" borderId="60" xfId="0" applyFont="1" applyFill="1" applyBorder="1" applyAlignment="1">
      <alignment vertical="center" wrapText="1"/>
    </xf>
    <xf numFmtId="168" fontId="2" fillId="6" borderId="60" xfId="0" applyNumberFormat="1" applyFont="1" applyFill="1" applyBorder="1" applyAlignment="1">
      <alignment horizontal="center" vertical="center" wrapText="1"/>
    </xf>
    <xf numFmtId="0" fontId="7" fillId="6" borderId="60" xfId="0" applyNumberFormat="1" applyFont="1" applyFill="1" applyBorder="1" applyAlignment="1">
      <alignment vertical="center" wrapText="1"/>
    </xf>
    <xf numFmtId="0" fontId="7" fillId="6" borderId="65" xfId="0" applyNumberFormat="1" applyFont="1" applyFill="1" applyBorder="1" applyAlignment="1">
      <alignment vertical="center" wrapText="1"/>
    </xf>
    <xf numFmtId="0" fontId="30" fillId="3" borderId="60" xfId="0" applyFont="1" applyFill="1" applyBorder="1" applyAlignment="1">
      <alignment horizontal="center" vertical="center" wrapText="1"/>
    </xf>
    <xf numFmtId="14" fontId="42" fillId="11" borderId="12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14" fontId="42" fillId="11" borderId="1" xfId="0" applyNumberFormat="1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1" fillId="22" borderId="16" xfId="0" applyNumberFormat="1" applyFont="1" applyFill="1" applyBorder="1" applyAlignment="1">
      <alignment horizontal="center" vertical="center" wrapText="1"/>
    </xf>
    <xf numFmtId="14" fontId="42" fillId="11" borderId="17" xfId="0" applyNumberFormat="1" applyFont="1" applyFill="1" applyBorder="1" applyAlignment="1">
      <alignment horizontal="center" vertical="center" wrapText="1"/>
    </xf>
    <xf numFmtId="0" fontId="42" fillId="6" borderId="17" xfId="0" applyNumberFormat="1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30" fillId="31" borderId="61" xfId="0" applyFont="1" applyFill="1" applyBorder="1" applyAlignment="1">
      <alignment horizontal="center" vertical="center" wrapText="1"/>
    </xf>
    <xf numFmtId="167" fontId="19" fillId="3" borderId="36" xfId="0" applyNumberFormat="1" applyFont="1" applyFill="1" applyBorder="1" applyAlignment="1">
      <alignment horizontal="center"/>
    </xf>
    <xf numFmtId="0" fontId="19" fillId="0" borderId="2" xfId="0" applyFont="1" applyFill="1" applyBorder="1" applyProtection="1">
      <protection locked="0"/>
    </xf>
    <xf numFmtId="0" fontId="19" fillId="0" borderId="38" xfId="0" applyFont="1" applyFill="1" applyBorder="1" applyProtection="1">
      <protection locked="0"/>
    </xf>
    <xf numFmtId="0" fontId="28" fillId="0" borderId="39" xfId="0" applyFont="1" applyFill="1" applyBorder="1" applyAlignment="1">
      <alignment horizontal="center"/>
    </xf>
    <xf numFmtId="0" fontId="19" fillId="0" borderId="39" xfId="0" applyFont="1" applyFill="1" applyBorder="1" applyAlignment="1">
      <alignment horizontal="center" vertical="center"/>
    </xf>
    <xf numFmtId="0" fontId="19" fillId="0" borderId="41" xfId="0" applyFont="1" applyFill="1" applyBorder="1" applyAlignment="1">
      <alignment vertical="center" wrapText="1"/>
    </xf>
    <xf numFmtId="0" fontId="46" fillId="0" borderId="0" xfId="0" applyFont="1" applyFill="1"/>
    <xf numFmtId="1" fontId="28" fillId="3" borderId="41" xfId="0" applyNumberFormat="1" applyFont="1" applyFill="1" applyBorder="1" applyAlignment="1">
      <alignment horizontal="center" vertical="center" wrapText="1"/>
    </xf>
    <xf numFmtId="0" fontId="47" fillId="0" borderId="0" xfId="0" applyFont="1" applyFill="1"/>
    <xf numFmtId="1" fontId="28" fillId="3" borderId="39" xfId="0" applyNumberFormat="1" applyFont="1" applyFill="1" applyBorder="1" applyAlignment="1" applyProtection="1">
      <alignment horizontal="center" vertical="center" wrapText="1"/>
      <protection locked="0"/>
    </xf>
    <xf numFmtId="1" fontId="28" fillId="3" borderId="38" xfId="0" applyNumberFormat="1" applyFont="1" applyFill="1" applyBorder="1" applyAlignment="1" applyProtection="1">
      <alignment horizontal="center" vertical="center" wrapText="1"/>
      <protection locked="0"/>
    </xf>
    <xf numFmtId="1" fontId="28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Protection="1">
      <protection locked="0"/>
    </xf>
    <xf numFmtId="0" fontId="19" fillId="0" borderId="2" xfId="0" applyFont="1" applyFill="1" applyBorder="1" applyAlignment="1" applyProtection="1">
      <alignment horizontal="center"/>
      <protection locked="0"/>
    </xf>
    <xf numFmtId="171" fontId="19" fillId="0" borderId="2" xfId="0" applyNumberFormat="1" applyFont="1" applyFill="1" applyBorder="1" applyAlignment="1" applyProtection="1">
      <alignment horizontal="center" vertical="center"/>
      <protection locked="0"/>
    </xf>
    <xf numFmtId="0" fontId="19" fillId="0" borderId="38" xfId="0" applyFont="1" applyFill="1" applyBorder="1" applyAlignment="1" applyProtection="1">
      <alignment horizontal="center"/>
      <protection locked="0"/>
    </xf>
    <xf numFmtId="171" fontId="19" fillId="0" borderId="38" xfId="0" applyNumberFormat="1" applyFont="1" applyFill="1" applyBorder="1" applyAlignment="1" applyProtection="1">
      <alignment horizontal="center" vertical="center"/>
      <protection locked="0"/>
    </xf>
    <xf numFmtId="1" fontId="2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/>
    <xf numFmtId="0" fontId="48" fillId="0" borderId="0" xfId="0" applyFont="1" applyFill="1"/>
    <xf numFmtId="1" fontId="19" fillId="3" borderId="7" xfId="0" applyNumberFormat="1" applyFont="1" applyFill="1" applyBorder="1" applyAlignment="1">
      <alignment horizontal="center" vertical="center" wrapText="1"/>
    </xf>
    <xf numFmtId="0" fontId="19" fillId="23" borderId="42" xfId="0" applyFont="1" applyFill="1" applyBorder="1"/>
    <xf numFmtId="1" fontId="28" fillId="0" borderId="39" xfId="0" applyNumberFormat="1" applyFont="1" applyFill="1" applyBorder="1" applyAlignment="1">
      <alignment horizontal="center" vertical="center"/>
    </xf>
    <xf numFmtId="0" fontId="19" fillId="23" borderId="0" xfId="0" applyFont="1" applyFill="1" applyAlignment="1">
      <alignment horizontal="center"/>
    </xf>
    <xf numFmtId="0" fontId="28" fillId="23" borderId="0" xfId="0" applyFont="1" applyFill="1" applyAlignment="1">
      <alignment horizontal="center"/>
    </xf>
    <xf numFmtId="0" fontId="28" fillId="23" borderId="0" xfId="0" applyFont="1" applyFill="1" applyAlignment="1">
      <alignment horizontal="left" vertical="center" wrapText="1"/>
    </xf>
    <xf numFmtId="0" fontId="19" fillId="23" borderId="0" xfId="0" applyFont="1" applyFill="1" applyAlignment="1">
      <alignment vertical="center" wrapText="1"/>
    </xf>
    <xf numFmtId="171" fontId="19" fillId="0" borderId="2" xfId="0" applyNumberFormat="1" applyFont="1" applyFill="1" applyBorder="1" applyAlignment="1">
      <alignment horizontal="center"/>
    </xf>
    <xf numFmtId="0" fontId="28" fillId="0" borderId="5" xfId="0" applyFont="1" applyFill="1" applyBorder="1"/>
    <xf numFmtId="1" fontId="28" fillId="3" borderId="43" xfId="0" applyNumberFormat="1" applyFont="1" applyFill="1" applyBorder="1" applyAlignment="1">
      <alignment horizontal="center"/>
    </xf>
    <xf numFmtId="0" fontId="19" fillId="3" borderId="47" xfId="0" applyFont="1" applyFill="1" applyBorder="1"/>
    <xf numFmtId="0" fontId="19" fillId="3" borderId="50" xfId="0" applyFont="1" applyFill="1" applyBorder="1"/>
    <xf numFmtId="0" fontId="19" fillId="23" borderId="0" xfId="0" applyFont="1" applyFill="1" applyAlignment="1">
      <alignment horizontal="center" vertical="center" wrapText="1"/>
    </xf>
    <xf numFmtId="1" fontId="28" fillId="23" borderId="0" xfId="0" applyNumberFormat="1" applyFont="1" applyFill="1" applyAlignment="1">
      <alignment horizontal="center" vertical="center" wrapText="1"/>
    </xf>
    <xf numFmtId="0" fontId="19" fillId="0" borderId="2" xfId="0" applyFont="1" applyBorder="1"/>
    <xf numFmtId="0" fontId="19" fillId="0" borderId="2" xfId="0" applyFont="1" applyBorder="1" applyAlignment="1">
      <alignment horizontal="center"/>
    </xf>
    <xf numFmtId="171" fontId="19" fillId="0" borderId="2" xfId="0" applyNumberFormat="1" applyFont="1" applyBorder="1" applyAlignment="1">
      <alignment horizontal="center" vertical="center"/>
    </xf>
    <xf numFmtId="0" fontId="19" fillId="23" borderId="46" xfId="0" applyFont="1" applyFill="1" applyBorder="1"/>
    <xf numFmtId="0" fontId="19" fillId="23" borderId="47" xfId="0" applyFont="1" applyFill="1" applyBorder="1"/>
    <xf numFmtId="0" fontId="19" fillId="23" borderId="48" xfId="0" applyFont="1" applyFill="1" applyBorder="1"/>
    <xf numFmtId="0" fontId="19" fillId="23" borderId="0" xfId="0" applyFont="1" applyFill="1" applyAlignment="1" applyProtection="1">
      <alignment vertical="center" wrapText="1"/>
      <protection locked="0"/>
    </xf>
    <xf numFmtId="0" fontId="28" fillId="0" borderId="39" xfId="0" applyFont="1" applyBorder="1" applyAlignment="1" applyProtection="1">
      <alignment horizontal="center" vertical="center" wrapText="1"/>
      <protection locked="0"/>
    </xf>
    <xf numFmtId="1" fontId="28" fillId="0" borderId="4" xfId="0" applyNumberFormat="1" applyFont="1" applyFill="1" applyBorder="1" applyAlignment="1">
      <alignment horizontal="right"/>
    </xf>
    <xf numFmtId="0" fontId="19" fillId="3" borderId="24" xfId="0" applyFont="1" applyFill="1" applyBorder="1"/>
    <xf numFmtId="0" fontId="19" fillId="3" borderId="0" xfId="0" applyFont="1" applyFill="1" applyAlignment="1">
      <alignment horizontal="center" vertical="center" wrapText="1"/>
    </xf>
    <xf numFmtId="0" fontId="28" fillId="0" borderId="39" xfId="0" applyFont="1" applyBorder="1" applyAlignment="1">
      <alignment horizontal="left" vertical="center" wrapText="1"/>
    </xf>
    <xf numFmtId="1" fontId="28" fillId="0" borderId="2" xfId="0" applyNumberFormat="1" applyFont="1" applyBorder="1"/>
    <xf numFmtId="0" fontId="19" fillId="3" borderId="26" xfId="0" applyFont="1" applyFill="1" applyBorder="1"/>
    <xf numFmtId="0" fontId="28" fillId="3" borderId="0" xfId="0" applyFont="1" applyFill="1" applyAlignment="1">
      <alignment horizontal="center" vertical="center" wrapText="1"/>
    </xf>
    <xf numFmtId="1" fontId="28" fillId="3" borderId="38" xfId="0" applyNumberFormat="1" applyFont="1" applyFill="1" applyBorder="1" applyAlignment="1">
      <alignment horizontal="right" vertical="center"/>
    </xf>
    <xf numFmtId="1" fontId="28" fillId="0" borderId="7" xfId="0" applyNumberFormat="1" applyFont="1" applyBorder="1" applyAlignment="1">
      <alignment horizontal="center"/>
    </xf>
    <xf numFmtId="1" fontId="28" fillId="0" borderId="31" xfId="0" applyNumberFormat="1" applyFont="1" applyBorder="1"/>
    <xf numFmtId="1" fontId="28" fillId="3" borderId="36" xfId="0" applyNumberFormat="1" applyFont="1" applyFill="1" applyBorder="1" applyAlignment="1">
      <alignment horizontal="right"/>
    </xf>
    <xf numFmtId="1" fontId="29" fillId="3" borderId="7" xfId="0" applyNumberFormat="1" applyFont="1" applyFill="1" applyBorder="1" applyAlignment="1">
      <alignment horizontal="center" wrapText="1"/>
    </xf>
    <xf numFmtId="0" fontId="19" fillId="3" borderId="0" xfId="0" applyFont="1" applyFill="1" applyAlignment="1">
      <alignment wrapText="1"/>
    </xf>
    <xf numFmtId="1" fontId="28" fillId="3" borderId="0" xfId="0" applyNumberFormat="1" applyFont="1" applyFill="1" applyAlignment="1">
      <alignment horizontal="center" vertical="center" wrapText="1"/>
    </xf>
    <xf numFmtId="1" fontId="28" fillId="3" borderId="0" xfId="0" applyNumberFormat="1" applyFont="1" applyFill="1" applyAlignment="1">
      <alignment horizontal="center" vertical="center"/>
    </xf>
    <xf numFmtId="0" fontId="19" fillId="23" borderId="0" xfId="0" applyFont="1" applyFill="1" applyAlignment="1">
      <alignment vertical="center"/>
    </xf>
    <xf numFmtId="0" fontId="19" fillId="3" borderId="0" xfId="0" applyFont="1" applyFill="1" applyAlignment="1">
      <alignment horizontal="center"/>
    </xf>
    <xf numFmtId="0" fontId="28" fillId="23" borderId="40" xfId="0" applyFont="1" applyFill="1" applyBorder="1"/>
    <xf numFmtId="171" fontId="19" fillId="0" borderId="43" xfId="0" applyNumberFormat="1" applyFont="1" applyFill="1" applyBorder="1" applyAlignment="1">
      <alignment horizontal="center"/>
    </xf>
    <xf numFmtId="1" fontId="28" fillId="0" borderId="39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/>
    </xf>
    <xf numFmtId="0" fontId="19" fillId="0" borderId="2" xfId="0" applyFont="1" applyBorder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19" fillId="0" borderId="43" xfId="0" applyFont="1" applyBorder="1"/>
    <xf numFmtId="0" fontId="19" fillId="0" borderId="43" xfId="0" applyFont="1" applyBorder="1" applyAlignment="1">
      <alignment horizontal="center"/>
    </xf>
    <xf numFmtId="171" fontId="19" fillId="0" borderId="43" xfId="0" applyNumberFormat="1" applyFont="1" applyBorder="1" applyAlignment="1">
      <alignment horizontal="center" vertical="center"/>
    </xf>
    <xf numFmtId="1" fontId="28" fillId="0" borderId="38" xfId="0" applyNumberFormat="1" applyFont="1" applyBorder="1"/>
    <xf numFmtId="0" fontId="19" fillId="3" borderId="0" xfId="0" applyFont="1" applyFill="1" applyAlignment="1">
      <alignment horizontal="left" vertical="center" wrapText="1"/>
    </xf>
    <xf numFmtId="0" fontId="19" fillId="0" borderId="39" xfId="0" applyFont="1" applyBorder="1" applyAlignment="1">
      <alignment vertical="center" wrapText="1"/>
    </xf>
    <xf numFmtId="0" fontId="19" fillId="0" borderId="56" xfId="0" applyFont="1" applyBorder="1" applyAlignment="1">
      <alignment vertical="center" wrapText="1"/>
    </xf>
    <xf numFmtId="0" fontId="19" fillId="0" borderId="32" xfId="0" applyFont="1" applyBorder="1"/>
    <xf numFmtId="0" fontId="19" fillId="23" borderId="0" xfId="0" applyFont="1" applyFill="1" applyAlignment="1">
      <alignment horizontal="right" vertical="center" wrapText="1"/>
    </xf>
    <xf numFmtId="1" fontId="28" fillId="23" borderId="0" xfId="0" applyNumberFormat="1" applyFont="1" applyFill="1" applyAlignment="1">
      <alignment horizontal="left" vertical="center" wrapText="1"/>
    </xf>
    <xf numFmtId="1" fontId="28" fillId="23" borderId="0" xfId="0" applyNumberFormat="1" applyFont="1" applyFill="1" applyAlignment="1">
      <alignment horizontal="left"/>
    </xf>
    <xf numFmtId="0" fontId="39" fillId="0" borderId="0" xfId="0" applyFont="1"/>
    <xf numFmtId="0" fontId="19" fillId="0" borderId="38" xfId="0" applyFont="1" applyBorder="1" applyAlignment="1">
      <alignment horizontal="center"/>
    </xf>
    <xf numFmtId="171" fontId="19" fillId="0" borderId="7" xfId="0" applyNumberFormat="1" applyFont="1" applyBorder="1" applyAlignment="1">
      <alignment horizontal="center" vertical="center"/>
    </xf>
    <xf numFmtId="0" fontId="19" fillId="0" borderId="43" xfId="0" applyFont="1" applyFill="1" applyBorder="1" applyAlignment="1">
      <alignment horizontal="right"/>
    </xf>
    <xf numFmtId="167" fontId="19" fillId="0" borderId="43" xfId="0" applyNumberFormat="1" applyFont="1" applyFill="1" applyBorder="1" applyAlignment="1">
      <alignment horizontal="center" vertical="center"/>
    </xf>
    <xf numFmtId="0" fontId="19" fillId="0" borderId="36" xfId="0" applyFont="1" applyFill="1" applyBorder="1"/>
    <xf numFmtId="0" fontId="19" fillId="0" borderId="36" xfId="0" applyFont="1" applyFill="1" applyBorder="1" applyAlignment="1">
      <alignment horizontal="center"/>
    </xf>
    <xf numFmtId="171" fontId="19" fillId="0" borderId="36" xfId="0" applyNumberFormat="1" applyFont="1" applyFill="1" applyBorder="1" applyAlignment="1">
      <alignment horizontal="center"/>
    </xf>
    <xf numFmtId="1" fontId="28" fillId="0" borderId="36" xfId="0" applyNumberFormat="1" applyFont="1" applyFill="1" applyBorder="1"/>
    <xf numFmtId="0" fontId="19" fillId="23" borderId="41" xfId="0" applyFont="1" applyFill="1" applyBorder="1"/>
    <xf numFmtId="1" fontId="28" fillId="0" borderId="2" xfId="0" applyNumberFormat="1" applyFont="1" applyFill="1" applyBorder="1" applyAlignment="1">
      <alignment horizontal="right"/>
    </xf>
    <xf numFmtId="0" fontId="28" fillId="23" borderId="42" xfId="0" applyFont="1" applyFill="1" applyBorder="1"/>
    <xf numFmtId="0" fontId="28" fillId="23" borderId="0" xfId="0" applyFont="1" applyFill="1"/>
    <xf numFmtId="0" fontId="28" fillId="3" borderId="43" xfId="0" applyFont="1" applyFill="1" applyBorder="1"/>
    <xf numFmtId="0" fontId="28" fillId="3" borderId="7" xfId="0" applyFont="1" applyFill="1" applyBorder="1"/>
    <xf numFmtId="167" fontId="19" fillId="0" borderId="2" xfId="0" applyNumberFormat="1" applyFont="1" applyFill="1" applyBorder="1" applyAlignment="1">
      <alignment horizontal="center" vertical="center"/>
    </xf>
    <xf numFmtId="0" fontId="28" fillId="23" borderId="47" xfId="0" applyFont="1" applyFill="1" applyBorder="1"/>
    <xf numFmtId="0" fontId="19" fillId="23" borderId="53" xfId="0" applyFont="1" applyFill="1" applyBorder="1"/>
    <xf numFmtId="0" fontId="22" fillId="0" borderId="0" xfId="0" applyFont="1" applyAlignment="1">
      <alignment vertical="center" wrapText="1"/>
    </xf>
    <xf numFmtId="0" fontId="19" fillId="0" borderId="0" xfId="0" applyFont="1" applyAlignment="1">
      <alignment textRotation="90"/>
    </xf>
    <xf numFmtId="0" fontId="19" fillId="0" borderId="0" xfId="0" applyFont="1" applyAlignment="1">
      <alignment horizontal="center" vertical="center"/>
    </xf>
    <xf numFmtId="0" fontId="19" fillId="3" borderId="47" xfId="0" applyFont="1" applyFill="1" applyBorder="1" applyAlignment="1"/>
    <xf numFmtId="0" fontId="28" fillId="3" borderId="35" xfId="0" applyFont="1" applyFill="1" applyBorder="1" applyAlignment="1" applyProtection="1">
      <alignment horizontal="center" vertical="center" wrapText="1"/>
      <protection locked="0"/>
    </xf>
    <xf numFmtId="0" fontId="19" fillId="23" borderId="47" xfId="0" applyFont="1" applyFill="1" applyBorder="1" applyAlignment="1" applyProtection="1">
      <alignment vertical="center" wrapText="1"/>
      <protection locked="0"/>
    </xf>
    <xf numFmtId="1" fontId="28" fillId="3" borderId="7" xfId="0" applyNumberFormat="1" applyFont="1" applyFill="1" applyBorder="1" applyAlignment="1">
      <alignment horizontal="center" vertical="center"/>
    </xf>
    <xf numFmtId="0" fontId="19" fillId="0" borderId="7" xfId="0" applyFont="1" applyFill="1" applyBorder="1"/>
    <xf numFmtId="49" fontId="26" fillId="3" borderId="4" xfId="0" applyNumberFormat="1" applyFont="1" applyFill="1" applyBorder="1" applyAlignment="1">
      <alignment vertical="center"/>
    </xf>
    <xf numFmtId="2" fontId="0" fillId="3" borderId="2" xfId="0" applyNumberFormat="1" applyFont="1" applyFill="1" applyBorder="1" applyAlignment="1">
      <alignment horizontal="center" vertical="center"/>
    </xf>
    <xf numFmtId="0" fontId="49" fillId="29" borderId="14" xfId="0" applyNumberFormat="1" applyFont="1" applyFill="1" applyBorder="1" applyAlignment="1">
      <alignment horizontal="center" vertical="center" wrapText="1"/>
    </xf>
    <xf numFmtId="0" fontId="49" fillId="29" borderId="16" xfId="0" applyNumberFormat="1" applyFont="1" applyFill="1" applyBorder="1" applyAlignment="1">
      <alignment horizontal="center" vertical="center" wrapText="1"/>
    </xf>
    <xf numFmtId="0" fontId="42" fillId="28" borderId="11" xfId="0" applyNumberFormat="1" applyFont="1" applyFill="1" applyBorder="1" applyAlignment="1">
      <alignment horizontal="center" vertical="center" wrapText="1"/>
    </xf>
    <xf numFmtId="0" fontId="42" fillId="28" borderId="16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50" fillId="6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horizontal="center" vertical="center" wrapText="1"/>
    </xf>
    <xf numFmtId="168" fontId="16" fillId="17" borderId="2" xfId="0" applyNumberFormat="1" applyFont="1" applyFill="1" applyBorder="1" applyAlignment="1">
      <alignment horizontal="center" vertical="center" wrapText="1"/>
    </xf>
    <xf numFmtId="14" fontId="42" fillId="11" borderId="61" xfId="0" applyNumberFormat="1" applyFont="1" applyFill="1" applyBorder="1" applyAlignment="1">
      <alignment horizontal="center" vertical="center" wrapText="1"/>
    </xf>
    <xf numFmtId="0" fontId="42" fillId="3" borderId="78" xfId="0" applyNumberFormat="1" applyFont="1" applyFill="1" applyBorder="1" applyAlignment="1">
      <alignment horizontal="center" vertical="center" wrapText="1"/>
    </xf>
    <xf numFmtId="0" fontId="44" fillId="3" borderId="78" xfId="0" applyNumberFormat="1" applyFont="1" applyFill="1" applyBorder="1" applyAlignment="1">
      <alignment horizontal="center" vertical="center" wrapText="1"/>
    </xf>
    <xf numFmtId="0" fontId="7" fillId="0" borderId="78" xfId="0" applyFont="1" applyBorder="1" applyAlignment="1">
      <alignment vertical="center"/>
    </xf>
    <xf numFmtId="0" fontId="42" fillId="6" borderId="78" xfId="0" applyNumberFormat="1" applyFont="1" applyFill="1" applyBorder="1" applyAlignment="1">
      <alignment horizontal="center" vertical="center"/>
    </xf>
    <xf numFmtId="0" fontId="9" fillId="4" borderId="78" xfId="0" applyNumberFormat="1" applyFont="1" applyFill="1" applyBorder="1" applyAlignment="1">
      <alignment horizontal="center" vertical="center"/>
    </xf>
    <xf numFmtId="14" fontId="9" fillId="4" borderId="78" xfId="0" applyNumberFormat="1" applyFont="1" applyFill="1" applyBorder="1" applyAlignment="1">
      <alignment horizontal="center" vertical="center"/>
    </xf>
    <xf numFmtId="14" fontId="9" fillId="4" borderId="79" xfId="0" applyNumberFormat="1" applyFont="1" applyFill="1" applyBorder="1" applyAlignment="1">
      <alignment horizontal="center" vertical="center"/>
    </xf>
    <xf numFmtId="0" fontId="51" fillId="32" borderId="14" xfId="0" applyNumberFormat="1" applyFont="1" applyFill="1" applyBorder="1" applyAlignment="1">
      <alignment horizontal="center" vertical="center" wrapText="1"/>
    </xf>
    <xf numFmtId="0" fontId="51" fillId="32" borderId="16" xfId="0" applyNumberFormat="1" applyFont="1" applyFill="1" applyBorder="1" applyAlignment="1">
      <alignment horizontal="center" vertical="center" wrapText="1"/>
    </xf>
    <xf numFmtId="1" fontId="19" fillId="3" borderId="39" xfId="0" applyNumberFormat="1" applyFont="1" applyFill="1" applyBorder="1" applyAlignment="1">
      <alignment horizontal="center" vertical="center" wrapText="1"/>
    </xf>
    <xf numFmtId="1" fontId="28" fillId="3" borderId="39" xfId="0" applyNumberFormat="1" applyFont="1" applyFill="1" applyBorder="1" applyAlignment="1">
      <alignment horizontal="center" vertical="center" wrapText="1"/>
    </xf>
    <xf numFmtId="0" fontId="19" fillId="3" borderId="31" xfId="0" applyFont="1" applyFill="1" applyBorder="1" applyAlignment="1">
      <alignment horizontal="center" vertical="center" wrapText="1"/>
    </xf>
    <xf numFmtId="0" fontId="19" fillId="3" borderId="32" xfId="0" applyFont="1" applyFill="1" applyBorder="1" applyAlignment="1">
      <alignment horizontal="center" vertical="center" wrapText="1"/>
    </xf>
    <xf numFmtId="0" fontId="28" fillId="3" borderId="45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43" xfId="0" applyFont="1" applyFill="1" applyBorder="1" applyAlignment="1">
      <alignment horizontal="center"/>
    </xf>
    <xf numFmtId="0" fontId="28" fillId="0" borderId="2" xfId="0" applyFont="1" applyFill="1" applyBorder="1"/>
    <xf numFmtId="0" fontId="19" fillId="33" borderId="0" xfId="0" applyFont="1" applyFill="1"/>
    <xf numFmtId="0" fontId="28" fillId="3" borderId="4" xfId="0" applyFont="1" applyFill="1" applyBorder="1" applyAlignment="1">
      <alignment horizontal="center"/>
    </xf>
    <xf numFmtId="1" fontId="28" fillId="0" borderId="7" xfId="0" applyNumberFormat="1" applyFont="1" applyFill="1" applyBorder="1" applyAlignment="1">
      <alignment horizontal="center" vertical="center" wrapText="1"/>
    </xf>
    <xf numFmtId="1" fontId="28" fillId="3" borderId="2" xfId="0" applyNumberFormat="1" applyFont="1" applyFill="1" applyBorder="1" applyAlignment="1">
      <alignment horizontal="center"/>
    </xf>
    <xf numFmtId="1" fontId="28" fillId="3" borderId="27" xfId="0" applyNumberFormat="1" applyFont="1" applyFill="1" applyBorder="1"/>
    <xf numFmtId="0" fontId="19" fillId="23" borderId="42" xfId="0" applyFont="1" applyFill="1" applyBorder="1" applyAlignment="1">
      <alignment horizontal="center" vertical="center"/>
    </xf>
    <xf numFmtId="0" fontId="28" fillId="0" borderId="2" xfId="0" applyFont="1" applyBorder="1"/>
    <xf numFmtId="0" fontId="28" fillId="0" borderId="2" xfId="0" applyFont="1" applyBorder="1" applyAlignment="1">
      <alignment horizontal="center"/>
    </xf>
    <xf numFmtId="0" fontId="19" fillId="33" borderId="0" xfId="0" applyFont="1" applyFill="1" applyBorder="1"/>
    <xf numFmtId="1" fontId="28" fillId="23" borderId="0" xfId="0" applyNumberFormat="1" applyFont="1" applyFill="1" applyBorder="1" applyAlignment="1">
      <alignment vertical="center" wrapText="1"/>
    </xf>
    <xf numFmtId="0" fontId="28" fillId="0" borderId="4" xfId="0" applyFont="1" applyBorder="1"/>
    <xf numFmtId="0" fontId="19" fillId="0" borderId="38" xfId="0" applyFont="1" applyBorder="1" applyAlignment="1">
      <alignment horizontal="center" vertical="center"/>
    </xf>
    <xf numFmtId="0" fontId="28" fillId="0" borderId="38" xfId="0" applyFont="1" applyBorder="1"/>
    <xf numFmtId="165" fontId="19" fillId="3" borderId="39" xfId="1" applyFont="1" applyFill="1" applyBorder="1" applyAlignment="1">
      <alignment vertical="center" wrapText="1"/>
    </xf>
    <xf numFmtId="1" fontId="28" fillId="3" borderId="43" xfId="0" applyNumberFormat="1" applyFont="1" applyFill="1" applyBorder="1" applyAlignment="1">
      <alignment horizontal="center" vertical="center" wrapText="1"/>
    </xf>
    <xf numFmtId="0" fontId="28" fillId="23" borderId="5" xfId="0" applyFont="1" applyFill="1" applyBorder="1" applyAlignment="1">
      <alignment vertical="center" wrapText="1"/>
    </xf>
    <xf numFmtId="165" fontId="19" fillId="3" borderId="32" xfId="1" applyFont="1" applyFill="1" applyBorder="1" applyAlignment="1">
      <alignment vertical="center" wrapText="1"/>
    </xf>
    <xf numFmtId="165" fontId="19" fillId="23" borderId="46" xfId="1" applyFont="1" applyFill="1" applyBorder="1" applyAlignment="1">
      <alignment vertical="center" wrapText="1"/>
    </xf>
    <xf numFmtId="165" fontId="19" fillId="23" borderId="48" xfId="1" applyFont="1" applyFill="1" applyBorder="1" applyAlignment="1">
      <alignment vertical="center" wrapText="1"/>
    </xf>
    <xf numFmtId="0" fontId="19" fillId="0" borderId="38" xfId="0" applyFont="1" applyBorder="1" applyAlignment="1">
      <alignment horizontal="right"/>
    </xf>
    <xf numFmtId="1" fontId="29" fillId="23" borderId="0" xfId="0" applyNumberFormat="1" applyFont="1" applyFill="1" applyBorder="1" applyAlignment="1">
      <alignment horizontal="center" wrapText="1"/>
    </xf>
    <xf numFmtId="0" fontId="19" fillId="23" borderId="0" xfId="0" applyFont="1" applyFill="1" applyBorder="1" applyAlignment="1">
      <alignment wrapText="1"/>
    </xf>
    <xf numFmtId="1" fontId="29" fillId="23" borderId="44" xfId="0" applyNumberFormat="1" applyFont="1" applyFill="1" applyBorder="1" applyAlignment="1">
      <alignment horizontal="center" wrapText="1"/>
    </xf>
    <xf numFmtId="0" fontId="19" fillId="23" borderId="44" xfId="0" applyFont="1" applyFill="1" applyBorder="1" applyAlignment="1">
      <alignment wrapText="1"/>
    </xf>
    <xf numFmtId="1" fontId="28" fillId="0" borderId="31" xfId="0" applyNumberFormat="1" applyFont="1" applyBorder="1" applyAlignment="1">
      <alignment horizontal="right"/>
    </xf>
    <xf numFmtId="0" fontId="19" fillId="0" borderId="39" xfId="0" applyFont="1" applyFill="1" applyBorder="1"/>
    <xf numFmtId="0" fontId="28" fillId="0" borderId="39" xfId="0" applyFont="1" applyFill="1" applyBorder="1" applyAlignment="1">
      <alignment horizontal="center" vertical="center"/>
    </xf>
    <xf numFmtId="0" fontId="19" fillId="23" borderId="31" xfId="0" applyFont="1" applyFill="1" applyBorder="1" applyAlignment="1">
      <alignment horizontal="right" vertical="center" wrapText="1"/>
    </xf>
    <xf numFmtId="1" fontId="28" fillId="3" borderId="32" xfId="0" applyNumberFormat="1" applyFont="1" applyFill="1" applyBorder="1" applyAlignment="1">
      <alignment horizontal="center" vertical="center" wrapText="1"/>
    </xf>
    <xf numFmtId="0" fontId="19" fillId="23" borderId="42" xfId="0" applyFont="1" applyFill="1" applyBorder="1" applyAlignment="1">
      <alignment horizontal="right" vertical="center" wrapText="1"/>
    </xf>
    <xf numFmtId="0" fontId="28" fillId="0" borderId="2" xfId="0" applyFont="1" applyBorder="1" applyAlignment="1">
      <alignment horizontal="right"/>
    </xf>
    <xf numFmtId="0" fontId="19" fillId="23" borderId="5" xfId="0" applyFont="1" applyFill="1" applyBorder="1" applyAlignment="1"/>
    <xf numFmtId="0" fontId="19" fillId="3" borderId="4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horizontal="center" vertical="center"/>
    </xf>
    <xf numFmtId="0" fontId="28" fillId="3" borderId="32" xfId="0" applyFont="1" applyFill="1" applyBorder="1" applyAlignment="1">
      <alignment horizontal="center" vertical="center"/>
    </xf>
    <xf numFmtId="0" fontId="19" fillId="3" borderId="56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vertical="center" wrapText="1"/>
    </xf>
    <xf numFmtId="0" fontId="19" fillId="3" borderId="42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wrapText="1"/>
    </xf>
    <xf numFmtId="0" fontId="19" fillId="3" borderId="40" xfId="0" applyFont="1" applyFill="1" applyBorder="1" applyAlignment="1">
      <alignment horizontal="center" vertical="center" wrapText="1"/>
    </xf>
    <xf numFmtId="0" fontId="19" fillId="3" borderId="40" xfId="0" applyFont="1" applyFill="1" applyBorder="1" applyAlignment="1">
      <alignment horizontal="center" vertical="top" wrapText="1"/>
    </xf>
    <xf numFmtId="0" fontId="19" fillId="3" borderId="39" xfId="0" applyFont="1" applyFill="1" applyBorder="1" applyAlignment="1">
      <alignment horizontal="center" vertical="top" wrapText="1"/>
    </xf>
    <xf numFmtId="0" fontId="28" fillId="3" borderId="40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horizontal="center" vertical="center" wrapText="1"/>
    </xf>
    <xf numFmtId="0" fontId="19" fillId="15" borderId="36" xfId="0" applyFont="1" applyFill="1" applyBorder="1" applyAlignment="1">
      <alignment horizontal="center" vertical="center" wrapText="1"/>
    </xf>
    <xf numFmtId="0" fontId="19" fillId="3" borderId="41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horizontal="center" vertical="center"/>
    </xf>
    <xf numFmtId="0" fontId="19" fillId="23" borderId="31" xfId="0" applyFont="1" applyFill="1" applyBorder="1" applyAlignment="1">
      <alignment horizontal="center" vertical="center" wrapText="1"/>
    </xf>
    <xf numFmtId="0" fontId="19" fillId="23" borderId="44" xfId="0" applyFont="1" applyFill="1" applyBorder="1" applyAlignment="1">
      <alignment horizontal="center" vertical="center" wrapText="1"/>
    </xf>
    <xf numFmtId="0" fontId="19" fillId="23" borderId="42" xfId="0" applyFont="1" applyFill="1" applyBorder="1" applyAlignment="1">
      <alignment horizontal="center"/>
    </xf>
    <xf numFmtId="0" fontId="18" fillId="0" borderId="0" xfId="0" applyFont="1" applyAlignment="1">
      <alignment horizontal="left" vertical="center" wrapText="1"/>
    </xf>
    <xf numFmtId="49" fontId="27" fillId="0" borderId="20" xfId="0" applyNumberFormat="1" applyFont="1" applyBorder="1" applyAlignment="1">
      <alignment horizontal="center" vertical="center" wrapText="1"/>
    </xf>
    <xf numFmtId="49" fontId="27" fillId="0" borderId="21" xfId="0" applyNumberFormat="1" applyFont="1" applyBorder="1" applyAlignment="1">
      <alignment horizontal="center" vertical="center" wrapText="1"/>
    </xf>
    <xf numFmtId="49" fontId="27" fillId="0" borderId="22" xfId="0" applyNumberFormat="1" applyFont="1" applyBorder="1" applyAlignment="1">
      <alignment horizontal="center" vertical="center" wrapText="1"/>
    </xf>
    <xf numFmtId="0" fontId="19" fillId="15" borderId="23" xfId="0" applyFont="1" applyFill="1" applyBorder="1" applyAlignment="1">
      <alignment horizontal="center" vertical="center" textRotation="90" wrapText="1"/>
    </xf>
    <xf numFmtId="0" fontId="19" fillId="15" borderId="30" xfId="0" applyFont="1" applyFill="1" applyBorder="1" applyAlignment="1">
      <alignment horizontal="center" vertical="center" textRotation="90" wrapText="1"/>
    </xf>
    <xf numFmtId="0" fontId="19" fillId="15" borderId="34" xfId="0" applyFont="1" applyFill="1" applyBorder="1" applyAlignment="1">
      <alignment horizontal="center" vertical="center" textRotation="90" wrapText="1"/>
    </xf>
    <xf numFmtId="0" fontId="19" fillId="15" borderId="24" xfId="0" applyFont="1" applyFill="1" applyBorder="1" applyAlignment="1">
      <alignment horizontal="center" vertical="center" textRotation="90" wrapText="1"/>
    </xf>
    <xf numFmtId="0" fontId="19" fillId="15" borderId="7" xfId="0" applyFont="1" applyFill="1" applyBorder="1" applyAlignment="1">
      <alignment horizontal="center" vertical="center" textRotation="90" wrapText="1"/>
    </xf>
    <xf numFmtId="0" fontId="19" fillId="15" borderId="35" xfId="0" applyFont="1" applyFill="1" applyBorder="1" applyAlignment="1">
      <alignment horizontal="center" vertical="center" textRotation="90" wrapText="1"/>
    </xf>
    <xf numFmtId="0" fontId="19" fillId="15" borderId="25" xfId="0" applyFont="1" applyFill="1" applyBorder="1" applyAlignment="1">
      <alignment horizontal="center" vertical="center" wrapText="1"/>
    </xf>
    <xf numFmtId="0" fontId="19" fillId="15" borderId="26" xfId="0" applyFont="1" applyFill="1" applyBorder="1" applyAlignment="1">
      <alignment horizontal="center" vertical="center" wrapText="1"/>
    </xf>
    <xf numFmtId="0" fontId="19" fillId="15" borderId="31" xfId="0" applyFont="1" applyFill="1" applyBorder="1" applyAlignment="1">
      <alignment horizontal="center" vertical="center" wrapText="1"/>
    </xf>
    <xf numFmtId="0" fontId="19" fillId="15" borderId="32" xfId="0" applyFont="1" applyFill="1" applyBorder="1" applyAlignment="1">
      <alignment horizontal="center" vertical="center" wrapText="1"/>
    </xf>
    <xf numFmtId="0" fontId="19" fillId="15" borderId="24" xfId="0" applyFont="1" applyFill="1" applyBorder="1" applyAlignment="1">
      <alignment horizontal="center" vertical="center" wrapText="1"/>
    </xf>
    <xf numFmtId="0" fontId="19" fillId="15" borderId="7" xfId="0" applyFont="1" applyFill="1" applyBorder="1" applyAlignment="1">
      <alignment horizontal="center" vertical="center" wrapText="1"/>
    </xf>
    <xf numFmtId="0" fontId="19" fillId="15" borderId="35" xfId="0" applyFont="1" applyFill="1" applyBorder="1" applyAlignment="1">
      <alignment horizontal="center" vertical="center" wrapText="1"/>
    </xf>
    <xf numFmtId="0" fontId="19" fillId="15" borderId="27" xfId="0" applyFont="1" applyFill="1" applyBorder="1" applyAlignment="1">
      <alignment horizontal="center" vertical="center" wrapText="1"/>
    </xf>
    <xf numFmtId="0" fontId="19" fillId="15" borderId="28" xfId="0" applyFont="1" applyFill="1" applyBorder="1" applyAlignment="1">
      <alignment horizontal="center" vertical="center" wrapText="1"/>
    </xf>
    <xf numFmtId="0" fontId="19" fillId="15" borderId="29" xfId="0" applyFont="1" applyFill="1" applyBorder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0" fontId="19" fillId="15" borderId="36" xfId="0" applyFont="1" applyFill="1" applyBorder="1" applyAlignment="1">
      <alignment horizontal="center" vertical="center" wrapText="1"/>
    </xf>
    <xf numFmtId="0" fontId="19" fillId="15" borderId="33" xfId="0" applyFont="1" applyFill="1" applyBorder="1" applyAlignment="1">
      <alignment horizontal="center" vertical="center" wrapText="1"/>
    </xf>
    <xf numFmtId="0" fontId="19" fillId="15" borderId="37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textRotation="90" wrapText="1"/>
    </xf>
    <xf numFmtId="0" fontId="19" fillId="3" borderId="35" xfId="0" applyFont="1" applyFill="1" applyBorder="1" applyAlignment="1">
      <alignment horizontal="center" vertical="center" textRotation="90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41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vertical="center" wrapText="1"/>
    </xf>
    <xf numFmtId="0" fontId="19" fillId="3" borderId="40" xfId="0" applyFont="1" applyFill="1" applyBorder="1" applyAlignment="1">
      <alignment horizontal="center" vertical="top" wrapText="1"/>
    </xf>
    <xf numFmtId="0" fontId="19" fillId="3" borderId="39" xfId="0" applyFont="1" applyFill="1" applyBorder="1" applyAlignment="1">
      <alignment horizontal="center" vertical="top" wrapText="1"/>
    </xf>
    <xf numFmtId="0" fontId="28" fillId="3" borderId="40" xfId="0" applyFont="1" applyFill="1" applyBorder="1" applyAlignment="1">
      <alignment horizontal="center" vertical="center" wrapText="1"/>
    </xf>
    <xf numFmtId="0" fontId="28" fillId="3" borderId="39" xfId="0" applyFont="1" applyFill="1" applyBorder="1" applyAlignment="1">
      <alignment horizontal="center" vertical="center" wrapText="1"/>
    </xf>
    <xf numFmtId="0" fontId="19" fillId="3" borderId="42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 applyProtection="1">
      <alignment horizontal="center" vertical="center" textRotation="90" wrapText="1"/>
      <protection locked="0"/>
    </xf>
    <xf numFmtId="0" fontId="19" fillId="3" borderId="24" xfId="0" applyFont="1" applyFill="1" applyBorder="1" applyAlignment="1">
      <alignment horizontal="center" vertical="center" textRotation="90"/>
    </xf>
    <xf numFmtId="0" fontId="19" fillId="3" borderId="7" xfId="0" applyFont="1" applyFill="1" applyBorder="1" applyAlignment="1">
      <alignment horizontal="center" vertical="center" textRotation="90"/>
    </xf>
    <xf numFmtId="0" fontId="19" fillId="3" borderId="35" xfId="0" applyFont="1" applyFill="1" applyBorder="1" applyAlignment="1">
      <alignment horizontal="center" vertical="center" textRotation="90"/>
    </xf>
    <xf numFmtId="0" fontId="19" fillId="3" borderId="40" xfId="0" applyFont="1" applyFill="1" applyBorder="1" applyAlignment="1">
      <alignment horizontal="center" vertical="center" wrapText="1"/>
    </xf>
    <xf numFmtId="0" fontId="19" fillId="3" borderId="56" xfId="0" applyFont="1" applyFill="1" applyBorder="1" applyAlignment="1">
      <alignment horizontal="center" vertical="center" wrapText="1"/>
    </xf>
    <xf numFmtId="0" fontId="19" fillId="3" borderId="39" xfId="0" applyFont="1" applyFill="1" applyBorder="1" applyAlignment="1">
      <alignment horizontal="center" wrapText="1"/>
    </xf>
    <xf numFmtId="0" fontId="19" fillId="3" borderId="23" xfId="0" applyFont="1" applyFill="1" applyBorder="1" applyAlignment="1">
      <alignment horizontal="center" vertical="center" textRotation="90"/>
    </xf>
    <xf numFmtId="0" fontId="19" fillId="3" borderId="30" xfId="0" applyFont="1" applyFill="1" applyBorder="1" applyAlignment="1">
      <alignment horizontal="center" vertical="center" textRotation="90"/>
    </xf>
    <xf numFmtId="0" fontId="19" fillId="3" borderId="34" xfId="0" applyFont="1" applyFill="1" applyBorder="1" applyAlignment="1">
      <alignment horizontal="center" vertical="center" textRotation="90"/>
    </xf>
    <xf numFmtId="0" fontId="19" fillId="3" borderId="7" xfId="0" applyFont="1" applyFill="1" applyBorder="1" applyAlignment="1">
      <alignment horizontal="center" wrapText="1"/>
    </xf>
    <xf numFmtId="0" fontId="19" fillId="3" borderId="43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textRotation="90"/>
    </xf>
    <xf numFmtId="0" fontId="19" fillId="3" borderId="39" xfId="0" applyFont="1" applyFill="1" applyBorder="1" applyAlignment="1">
      <alignment horizontal="center" vertical="center" textRotation="90"/>
    </xf>
    <xf numFmtId="0" fontId="19" fillId="3" borderId="50" xfId="0" applyFont="1" applyFill="1" applyBorder="1" applyAlignment="1">
      <alignment horizontal="center" vertical="center" textRotation="90"/>
    </xf>
    <xf numFmtId="0" fontId="21" fillId="0" borderId="21" xfId="0" applyFont="1" applyBorder="1" applyAlignment="1">
      <alignment horizontal="left" wrapText="1"/>
    </xf>
    <xf numFmtId="0" fontId="22" fillId="0" borderId="21" xfId="0" applyFont="1" applyBorder="1" applyAlignment="1">
      <alignment horizontal="left" wrapText="1"/>
    </xf>
    <xf numFmtId="0" fontId="22" fillId="0" borderId="0" xfId="0" applyFont="1" applyAlignment="1">
      <alignment horizontal="left" wrapText="1"/>
    </xf>
    <xf numFmtId="0" fontId="21" fillId="0" borderId="0" xfId="0" applyFont="1" applyAlignment="1">
      <alignment horizontal="left" vertical="center" wrapText="1"/>
    </xf>
    <xf numFmtId="0" fontId="19" fillId="3" borderId="40" xfId="0" applyFont="1" applyFill="1" applyBorder="1" applyAlignment="1">
      <alignment horizontal="center" vertical="center"/>
    </xf>
    <xf numFmtId="0" fontId="19" fillId="3" borderId="31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32" xfId="0" applyFont="1" applyFill="1" applyBorder="1" applyAlignment="1">
      <alignment horizontal="center" vertical="center"/>
    </xf>
    <xf numFmtId="49" fontId="27" fillId="0" borderId="20" xfId="0" applyNumberFormat="1" applyFont="1" applyFill="1" applyBorder="1" applyAlignment="1">
      <alignment horizontal="center" vertical="center" wrapText="1"/>
    </xf>
    <xf numFmtId="49" fontId="27" fillId="0" borderId="21" xfId="0" applyNumberFormat="1" applyFont="1" applyFill="1" applyBorder="1" applyAlignment="1">
      <alignment horizontal="center" vertical="center" wrapText="1"/>
    </xf>
    <xf numFmtId="49" fontId="27" fillId="0" borderId="22" xfId="0" applyNumberFormat="1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textRotation="90" wrapText="1"/>
    </xf>
    <xf numFmtId="0" fontId="19" fillId="0" borderId="30" xfId="0" applyFont="1" applyFill="1" applyBorder="1" applyAlignment="1">
      <alignment horizontal="center" vertical="center" textRotation="90" wrapText="1"/>
    </xf>
    <xf numFmtId="0" fontId="19" fillId="0" borderId="34" xfId="0" applyFont="1" applyFill="1" applyBorder="1" applyAlignment="1">
      <alignment horizontal="center" vertical="center" textRotation="90" wrapText="1"/>
    </xf>
    <xf numFmtId="0" fontId="19" fillId="23" borderId="42" xfId="0" applyFont="1" applyFill="1" applyBorder="1" applyAlignment="1">
      <alignment horizontal="center"/>
    </xf>
    <xf numFmtId="0" fontId="19" fillId="23" borderId="46" xfId="0" applyFont="1" applyFill="1" applyBorder="1" applyAlignment="1">
      <alignment horizontal="center"/>
    </xf>
    <xf numFmtId="0" fontId="19" fillId="0" borderId="24" xfId="0" applyFont="1" applyFill="1" applyBorder="1" applyAlignment="1">
      <alignment horizontal="center" vertical="center" textRotation="90"/>
    </xf>
    <xf numFmtId="0" fontId="19" fillId="0" borderId="7" xfId="0" applyFont="1" applyFill="1" applyBorder="1" applyAlignment="1">
      <alignment horizontal="center" vertical="center" textRotation="90"/>
    </xf>
    <xf numFmtId="0" fontId="19" fillId="0" borderId="35" xfId="0" applyFont="1" applyFill="1" applyBorder="1" applyAlignment="1">
      <alignment horizontal="center" vertical="center" textRotation="90"/>
    </xf>
    <xf numFmtId="0" fontId="20" fillId="0" borderId="30" xfId="0" applyFont="1" applyFill="1" applyBorder="1" applyAlignment="1" applyProtection="1">
      <alignment horizontal="center" vertical="center" textRotation="90" wrapText="1"/>
      <protection locked="0"/>
    </xf>
    <xf numFmtId="0" fontId="19" fillId="0" borderId="23" xfId="0" applyFont="1" applyFill="1" applyBorder="1" applyAlignment="1">
      <alignment horizontal="center" vertical="center" textRotation="90"/>
    </xf>
    <xf numFmtId="0" fontId="19" fillId="0" borderId="30" xfId="0" applyFont="1" applyFill="1" applyBorder="1" applyAlignment="1">
      <alignment horizontal="center" vertical="center" textRotation="90"/>
    </xf>
    <xf numFmtId="0" fontId="19" fillId="0" borderId="34" xfId="0" applyFont="1" applyFill="1" applyBorder="1" applyAlignment="1">
      <alignment horizontal="center" vertical="center" textRotation="90"/>
    </xf>
    <xf numFmtId="0" fontId="19" fillId="23" borderId="31" xfId="0" applyFont="1" applyFill="1" applyBorder="1" applyAlignment="1">
      <alignment horizontal="center" vertical="center" wrapText="1"/>
    </xf>
    <xf numFmtId="0" fontId="19" fillId="23" borderId="44" xfId="0" applyFont="1" applyFill="1" applyBorder="1" applyAlignment="1">
      <alignment horizontal="center" vertical="center" wrapText="1"/>
    </xf>
    <xf numFmtId="0" fontId="19" fillId="0" borderId="59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left" wrapText="1"/>
    </xf>
    <xf numFmtId="0" fontId="22" fillId="0" borderId="21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 wrapText="1"/>
    </xf>
    <xf numFmtId="0" fontId="21" fillId="0" borderId="43" xfId="0" applyFont="1" applyFill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/>
    </xf>
    <xf numFmtId="14" fontId="21" fillId="0" borderId="2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left" vertical="center" wrapText="1"/>
    </xf>
    <xf numFmtId="0" fontId="21" fillId="3" borderId="2" xfId="0" applyFont="1" applyFill="1" applyBorder="1" applyAlignment="1">
      <alignment horizontal="left"/>
    </xf>
    <xf numFmtId="14" fontId="21" fillId="3" borderId="2" xfId="0" applyNumberFormat="1" applyFont="1" applyFill="1" applyBorder="1" applyAlignment="1">
      <alignment horizontal="center"/>
    </xf>
    <xf numFmtId="14" fontId="21" fillId="0" borderId="4" xfId="0" applyNumberFormat="1" applyFont="1" applyFill="1" applyBorder="1" applyAlignment="1">
      <alignment horizontal="center"/>
    </xf>
    <xf numFmtId="14" fontId="21" fillId="0" borderId="6" xfId="0" applyNumberFormat="1" applyFont="1" applyFill="1" applyBorder="1" applyAlignment="1">
      <alignment horizontal="center"/>
    </xf>
    <xf numFmtId="0" fontId="19" fillId="0" borderId="39" xfId="0" applyFont="1" applyBorder="1"/>
  </cellXfs>
  <cellStyles count="3">
    <cellStyle name="Moneda" xfId="1" builtinId="4"/>
    <cellStyle name="Normal" xfId="0" builtinId="0"/>
    <cellStyle name="Porcentaje" xfId="2" builtinId="5"/>
  </cellStyles>
  <dxfs count="184"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color theme="0"/>
      </font>
      <fill>
        <patternFill>
          <bgColor theme="4"/>
        </patternFill>
      </fill>
    </dxf>
    <dxf>
      <font>
        <color theme="1"/>
      </font>
      <fill>
        <patternFill>
          <bgColor rgb="FFFFFF66"/>
        </patternFill>
      </fill>
    </dxf>
    <dxf>
      <font>
        <color theme="1"/>
      </font>
      <fill>
        <patternFill>
          <bgColor rgb="FFCCFF33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375</xdr:row>
      <xdr:rowOff>0</xdr:rowOff>
    </xdr:from>
    <xdr:to>
      <xdr:col>7</xdr:col>
      <xdr:colOff>1306286</xdr:colOff>
      <xdr:row>378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0275EC9-DA3E-475B-B68C-6DE722700FFE}"/>
            </a:ext>
          </a:extLst>
        </xdr:cNvPr>
        <xdr:cNvSpPr txBox="1"/>
      </xdr:nvSpPr>
      <xdr:spPr>
        <a:xfrm>
          <a:off x="9989820" y="77548740"/>
          <a:ext cx="1306286" cy="6172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ACHIRAS</a:t>
          </a: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50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364</xdr:row>
      <xdr:rowOff>1</xdr:rowOff>
    </xdr:from>
    <xdr:to>
      <xdr:col>7</xdr:col>
      <xdr:colOff>1306286</xdr:colOff>
      <xdr:row>367</xdr:row>
      <xdr:rowOff>192199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FE0A0D1-751E-4593-AA8F-168A1664BDE9}"/>
            </a:ext>
          </a:extLst>
        </xdr:cNvPr>
        <xdr:cNvSpPr txBox="1"/>
      </xdr:nvSpPr>
      <xdr:spPr>
        <a:xfrm>
          <a:off x="9989820" y="75285601"/>
          <a:ext cx="1306286" cy="809418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ENCADENADAS</a:t>
          </a: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130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373</xdr:row>
      <xdr:rowOff>0</xdr:rowOff>
    </xdr:from>
    <xdr:to>
      <xdr:col>7</xdr:col>
      <xdr:colOff>1306286</xdr:colOff>
      <xdr:row>375</xdr:row>
      <xdr:rowOff>2720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2245CA1-86E8-432A-90AE-2D9B2670445F}"/>
            </a:ext>
          </a:extLst>
        </xdr:cNvPr>
        <xdr:cNvSpPr txBox="1"/>
      </xdr:nvSpPr>
      <xdr:spPr>
        <a:xfrm>
          <a:off x="9989820" y="77137260"/>
          <a:ext cx="1306286" cy="41420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V.M.NORTE 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130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381</xdr:row>
      <xdr:rowOff>0</xdr:rowOff>
    </xdr:from>
    <xdr:to>
      <xdr:col>7</xdr:col>
      <xdr:colOff>1306285</xdr:colOff>
      <xdr:row>383</xdr:row>
      <xdr:rowOff>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22BFED7-EE4B-4B06-A274-371F76F846EA}"/>
            </a:ext>
          </a:extLst>
        </xdr:cNvPr>
        <xdr:cNvSpPr txBox="1"/>
      </xdr:nvSpPr>
      <xdr:spPr>
        <a:xfrm>
          <a:off x="9989820" y="78783180"/>
          <a:ext cx="1306285" cy="41148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ELENA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120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404</xdr:row>
      <xdr:rowOff>-1</xdr:rowOff>
    </xdr:from>
    <xdr:to>
      <xdr:col>7</xdr:col>
      <xdr:colOff>1292679</xdr:colOff>
      <xdr:row>406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075692E-B794-45E4-91CA-CD83DB28ABD7}"/>
            </a:ext>
          </a:extLst>
        </xdr:cNvPr>
        <xdr:cNvSpPr txBox="1"/>
      </xdr:nvSpPr>
      <xdr:spPr>
        <a:xfrm>
          <a:off x="9989820" y="83515199"/>
          <a:ext cx="1292679" cy="41148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S.ROSA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85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411</xdr:row>
      <xdr:rowOff>0</xdr:rowOff>
    </xdr:from>
    <xdr:to>
      <xdr:col>7</xdr:col>
      <xdr:colOff>1292678</xdr:colOff>
      <xdr:row>414</xdr:row>
      <xdr:rowOff>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B6DE2E67-4A3A-4E81-9C6D-9C528B9ADE96}"/>
            </a:ext>
          </a:extLst>
        </xdr:cNvPr>
        <xdr:cNvSpPr txBox="1"/>
      </xdr:nvSpPr>
      <xdr:spPr>
        <a:xfrm>
          <a:off x="9989820" y="84955380"/>
          <a:ext cx="1292678" cy="6172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DOLORES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80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424</xdr:row>
      <xdr:rowOff>0</xdr:rowOff>
    </xdr:from>
    <xdr:to>
      <xdr:col>7</xdr:col>
      <xdr:colOff>1265464</xdr:colOff>
      <xdr:row>426</xdr:row>
      <xdr:rowOff>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F49380E-4076-4C41-8424-970201572E49}"/>
            </a:ext>
          </a:extLst>
        </xdr:cNvPr>
        <xdr:cNvSpPr txBox="1"/>
      </xdr:nvSpPr>
      <xdr:spPr>
        <a:xfrm>
          <a:off x="9989820" y="87630000"/>
          <a:ext cx="1265464" cy="41148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PI SAN LUIS 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60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375</xdr:row>
      <xdr:rowOff>0</xdr:rowOff>
    </xdr:from>
    <xdr:to>
      <xdr:col>7</xdr:col>
      <xdr:colOff>1306287</xdr:colOff>
      <xdr:row>378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0005061" y="77556360"/>
          <a:ext cx="1306286" cy="6172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>
              <a:solidFill>
                <a:sysClr val="windowText" lastClr="000000"/>
              </a:solidFill>
              <a:latin typeface="Calibri" panose="020F0502020204030204" pitchFamily="34" charset="0"/>
            </a:rPr>
            <a:t>ACHIRAS</a:t>
          </a:r>
          <a:endParaRPr lang="es-AR" sz="1100" baseline="0">
            <a:solidFill>
              <a:sysClr val="windowText" lastClr="000000"/>
            </a:solidFill>
            <a:latin typeface="Calibri" panose="020F0502020204030204" pitchFamily="34" charset="0"/>
          </a:endParaRP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80</a:t>
          </a:r>
          <a:endParaRPr lang="es-AR" sz="11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364</xdr:row>
      <xdr:rowOff>8804</xdr:rowOff>
    </xdr:from>
    <xdr:to>
      <xdr:col>7</xdr:col>
      <xdr:colOff>1306286</xdr:colOff>
      <xdr:row>367</xdr:row>
      <xdr:rowOff>204105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C3D01F4-E204-4023-9FA4-45AC69DF3CC9}"/>
            </a:ext>
          </a:extLst>
        </xdr:cNvPr>
        <xdr:cNvSpPr txBox="1"/>
      </xdr:nvSpPr>
      <xdr:spPr>
        <a:xfrm>
          <a:off x="10005060" y="75302024"/>
          <a:ext cx="1306286" cy="81252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latin typeface="Calibri" panose="020F0502020204030204" pitchFamily="34" charset="0"/>
            </a:rPr>
            <a:t>ENCADENADAS</a:t>
          </a: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130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373</xdr:row>
      <xdr:rowOff>0</xdr:rowOff>
    </xdr:from>
    <xdr:to>
      <xdr:col>7</xdr:col>
      <xdr:colOff>1306286</xdr:colOff>
      <xdr:row>375</xdr:row>
      <xdr:rowOff>2721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034C794-F7AB-4CD7-A5D1-0A0759CCE968}"/>
            </a:ext>
          </a:extLst>
        </xdr:cNvPr>
        <xdr:cNvSpPr txBox="1"/>
      </xdr:nvSpPr>
      <xdr:spPr>
        <a:xfrm>
          <a:off x="10005060" y="77144880"/>
          <a:ext cx="1306286" cy="41420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latin typeface="Calibri" panose="020F0502020204030204" pitchFamily="34" charset="0"/>
            </a:rPr>
            <a:t>V.M.NORTE 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130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381</xdr:row>
      <xdr:rowOff>0</xdr:rowOff>
    </xdr:from>
    <xdr:to>
      <xdr:col>7</xdr:col>
      <xdr:colOff>1306285</xdr:colOff>
      <xdr:row>383</xdr:row>
      <xdr:rowOff>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5EC3005-A59F-4DE3-8758-6268187BFC4A}"/>
            </a:ext>
          </a:extLst>
        </xdr:cNvPr>
        <xdr:cNvSpPr txBox="1"/>
      </xdr:nvSpPr>
      <xdr:spPr>
        <a:xfrm>
          <a:off x="10005060" y="78790800"/>
          <a:ext cx="1306285" cy="41148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ELENA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160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</xdr:colOff>
      <xdr:row>411</xdr:row>
      <xdr:rowOff>0</xdr:rowOff>
    </xdr:from>
    <xdr:to>
      <xdr:col>7</xdr:col>
      <xdr:colOff>1292680</xdr:colOff>
      <xdr:row>414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9B05114-94C0-4BD4-8300-A8D421CBB0FD}"/>
            </a:ext>
          </a:extLst>
        </xdr:cNvPr>
        <xdr:cNvSpPr txBox="1"/>
      </xdr:nvSpPr>
      <xdr:spPr>
        <a:xfrm>
          <a:off x="10005062" y="84963000"/>
          <a:ext cx="1292678" cy="61722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DOLORES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</a:p>
        <a:p>
          <a:pPr algn="ctr"/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80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0</xdr:colOff>
      <xdr:row>404</xdr:row>
      <xdr:rowOff>0</xdr:rowOff>
    </xdr:from>
    <xdr:to>
      <xdr:col>7</xdr:col>
      <xdr:colOff>1292679</xdr:colOff>
      <xdr:row>406</xdr:row>
      <xdr:rowOff>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A3ACEF14-7990-4A5E-9A9E-A2F0980C6D68}"/>
            </a:ext>
          </a:extLst>
        </xdr:cNvPr>
        <xdr:cNvSpPr txBox="1"/>
      </xdr:nvSpPr>
      <xdr:spPr>
        <a:xfrm>
          <a:off x="10005060" y="83522820"/>
          <a:ext cx="1292679" cy="41148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S.ROSA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 85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1</xdr:colOff>
      <xdr:row>424</xdr:row>
      <xdr:rowOff>-1</xdr:rowOff>
    </xdr:from>
    <xdr:to>
      <xdr:col>7</xdr:col>
      <xdr:colOff>1265465</xdr:colOff>
      <xdr:row>426</xdr:row>
      <xdr:rowOff>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4ADA464-2131-4298-A1F8-238E14FEE00D}"/>
            </a:ext>
          </a:extLst>
        </xdr:cNvPr>
        <xdr:cNvSpPr txBox="1"/>
      </xdr:nvSpPr>
      <xdr:spPr>
        <a:xfrm>
          <a:off x="10005061" y="87637619"/>
          <a:ext cx="1265464" cy="41148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aseline="0">
              <a:solidFill>
                <a:sysClr val="windowText" lastClr="000000"/>
              </a:solidFill>
              <a:latin typeface="Calibri" panose="020F0502020204030204" pitchFamily="34" charset="0"/>
            </a:rPr>
            <a:t>PI SAN LUIS </a:t>
          </a:r>
          <a:r>
            <a:rPr lang="es-AR" sz="1100" b="1" baseline="0">
              <a:solidFill>
                <a:sysClr val="windowText" lastClr="000000"/>
              </a:solidFill>
              <a:latin typeface="Calibri" panose="020F0502020204030204" pitchFamily="34" charset="0"/>
            </a:rPr>
            <a:t>100</a:t>
          </a:r>
          <a:endParaRPr lang="es-AR" sz="1200" b="1">
            <a:solidFill>
              <a:sysClr val="windowText" lastClr="000000"/>
            </a:solidFill>
            <a:latin typeface="Calibri" panose="020F050202020403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297"/>
  <sheetViews>
    <sheetView tabSelected="1" zoomScaleNormal="100" workbookViewId="0"/>
  </sheetViews>
  <sheetFormatPr baseColWidth="10" defaultRowHeight="14.4" x14ac:dyDescent="0.3"/>
  <cols>
    <col min="1" max="1" width="7.5546875" style="4" customWidth="1"/>
    <col min="3" max="3" width="34" bestFit="1" customWidth="1"/>
    <col min="4" max="4" width="29" bestFit="1" customWidth="1"/>
    <col min="5" max="5" width="14.6640625" customWidth="1"/>
    <col min="6" max="6" width="13.33203125" customWidth="1"/>
    <col min="7" max="8" width="15.33203125" customWidth="1"/>
    <col min="9" max="9" width="12.33203125" bestFit="1" customWidth="1"/>
  </cols>
  <sheetData>
    <row r="2" spans="1:9" ht="20.399999999999999" x14ac:dyDescent="0.3">
      <c r="D2" s="7" t="s">
        <v>3</v>
      </c>
      <c r="E2" s="6" t="s">
        <v>9091</v>
      </c>
      <c r="F2" s="3" t="s">
        <v>9092</v>
      </c>
      <c r="G2" s="6" t="s">
        <v>3227</v>
      </c>
    </row>
    <row r="3" spans="1:9" x14ac:dyDescent="0.3">
      <c r="D3" s="2" t="s">
        <v>6</v>
      </c>
      <c r="E3" s="30">
        <f>SUMIF($D$11:$D$2300,$D3,E$11:E$2300)</f>
        <v>14839567.400000017</v>
      </c>
      <c r="F3" s="31">
        <f>+E3/8784/G3</f>
        <v>4.9110060707629151</v>
      </c>
      <c r="G3" s="30">
        <f>COUNTIF($D$11:$D$2300,$D3)</f>
        <v>344</v>
      </c>
    </row>
    <row r="4" spans="1:9" x14ac:dyDescent="0.3">
      <c r="D4" s="1" t="s">
        <v>13</v>
      </c>
      <c r="E4" s="30">
        <f>SUMIF($D$11:$D$2300,$D4,E$11:E$2300)+SUMIF($D$11:$D$2300,"Autogenerador renovable",E$11:E$2300)</f>
        <v>3091721.6000000006</v>
      </c>
      <c r="F4" s="31">
        <f>+E4/8784/G4</f>
        <v>29.330995749848213</v>
      </c>
      <c r="G4" s="30">
        <f>COUNTIF($D$11:$D$2300,$D4)+COUNTIF($D$11:$D$2300,"Autogenerador renovable")</f>
        <v>12</v>
      </c>
    </row>
    <row r="5" spans="1:9" x14ac:dyDescent="0.3">
      <c r="D5" s="1" t="s">
        <v>97</v>
      </c>
      <c r="E5" s="30">
        <f>SUMIF($D$11:$D$2300,$D5,E$11:E$2300)</f>
        <v>3302298.8349999948</v>
      </c>
      <c r="F5" s="31">
        <f>+E5/8784/G5</f>
        <v>0.69619401331545461</v>
      </c>
      <c r="G5" s="30">
        <f>COUNTIF($D$11:$D$2300,$D5)</f>
        <v>540</v>
      </c>
    </row>
    <row r="6" spans="1:9" x14ac:dyDescent="0.3">
      <c r="D6" s="1" t="s">
        <v>1226</v>
      </c>
      <c r="E6" s="30">
        <f>SUMIF($D$11:$D$2300,$D6,E$11:E$2300)</f>
        <v>8031795.32800001</v>
      </c>
      <c r="F6" s="31">
        <f>+E6/8784/G6</f>
        <v>0.83580118746732579</v>
      </c>
      <c r="G6" s="30">
        <f>COUNTIF($D$11:$D$2300,$D6)</f>
        <v>1094</v>
      </c>
    </row>
    <row r="7" spans="1:9" x14ac:dyDescent="0.3">
      <c r="D7" s="7" t="s">
        <v>3226</v>
      </c>
      <c r="E7" s="32">
        <f>SUM(E3:E6)</f>
        <v>29265383.163000021</v>
      </c>
      <c r="F7" s="33">
        <f>+E7/8784/G7</f>
        <v>1.6742056802111662</v>
      </c>
      <c r="G7" s="32">
        <f>SUM(G3:G6)</f>
        <v>1990</v>
      </c>
    </row>
    <row r="9" spans="1:9" x14ac:dyDescent="0.3">
      <c r="F9" s="74"/>
    </row>
    <row r="10" spans="1:9" ht="30.6" x14ac:dyDescent="0.3">
      <c r="A10" s="7" t="s">
        <v>0</v>
      </c>
      <c r="B10" s="7" t="s">
        <v>1</v>
      </c>
      <c r="C10" s="7" t="s">
        <v>2</v>
      </c>
      <c r="D10" s="7" t="s">
        <v>3</v>
      </c>
      <c r="E10" s="6" t="s">
        <v>9091</v>
      </c>
      <c r="F10" s="3" t="s">
        <v>9092</v>
      </c>
      <c r="G10" s="6" t="s">
        <v>9093</v>
      </c>
      <c r="H10" s="115" t="s">
        <v>9094</v>
      </c>
      <c r="I10" s="115" t="s">
        <v>6484</v>
      </c>
    </row>
    <row r="11" spans="1:9" x14ac:dyDescent="0.3">
      <c r="A11" s="116">
        <v>51</v>
      </c>
      <c r="B11" s="116" t="s">
        <v>4</v>
      </c>
      <c r="C11" s="116" t="s">
        <v>5</v>
      </c>
      <c r="D11" s="117" t="s">
        <v>6</v>
      </c>
      <c r="E11" s="118">
        <v>74560.100000000006</v>
      </c>
      <c r="F11" s="118">
        <v>8.5114269406392697</v>
      </c>
      <c r="G11" s="120" t="s">
        <v>3253</v>
      </c>
      <c r="H11" s="121">
        <v>44044</v>
      </c>
      <c r="I11" s="120" t="s">
        <v>3828</v>
      </c>
    </row>
    <row r="12" spans="1:9" x14ac:dyDescent="0.3">
      <c r="A12" s="116">
        <v>54</v>
      </c>
      <c r="B12" s="116" t="s">
        <v>7</v>
      </c>
      <c r="C12" s="116" t="s">
        <v>8</v>
      </c>
      <c r="D12" s="117" t="s">
        <v>6</v>
      </c>
      <c r="E12" s="118">
        <v>114258.3</v>
      </c>
      <c r="F12" s="118">
        <v>13.04318493150685</v>
      </c>
      <c r="G12" s="120" t="s">
        <v>3253</v>
      </c>
      <c r="H12" s="121">
        <v>43132</v>
      </c>
      <c r="I12" s="120" t="s">
        <v>3780</v>
      </c>
    </row>
    <row r="13" spans="1:9" x14ac:dyDescent="0.3">
      <c r="A13" s="116">
        <v>55</v>
      </c>
      <c r="B13" s="116" t="s">
        <v>9</v>
      </c>
      <c r="C13" s="116" t="s">
        <v>10</v>
      </c>
      <c r="D13" s="117" t="s">
        <v>6</v>
      </c>
      <c r="E13" s="118">
        <v>1155504</v>
      </c>
      <c r="F13" s="118">
        <v>131.90684931506848</v>
      </c>
      <c r="G13" s="120" t="s">
        <v>3707</v>
      </c>
      <c r="H13" s="121" t="s">
        <v>3707</v>
      </c>
      <c r="I13" s="120" t="s">
        <v>3833</v>
      </c>
    </row>
    <row r="14" spans="1:9" x14ac:dyDescent="0.3">
      <c r="A14" s="116">
        <v>56</v>
      </c>
      <c r="B14" s="116" t="s">
        <v>11</v>
      </c>
      <c r="C14" s="116" t="s">
        <v>12</v>
      </c>
      <c r="D14" s="117" t="s">
        <v>13</v>
      </c>
      <c r="E14" s="118">
        <v>402034.6</v>
      </c>
      <c r="F14" s="118">
        <v>45.894360730593604</v>
      </c>
      <c r="G14" s="120" t="s">
        <v>3707</v>
      </c>
      <c r="H14" s="121" t="s">
        <v>3707</v>
      </c>
      <c r="I14" s="120" t="s">
        <v>3951</v>
      </c>
    </row>
    <row r="15" spans="1:9" x14ac:dyDescent="0.3">
      <c r="A15" s="116">
        <v>69</v>
      </c>
      <c r="B15" s="116" t="s">
        <v>14</v>
      </c>
      <c r="C15" s="116" t="s">
        <v>15</v>
      </c>
      <c r="D15" s="117" t="s">
        <v>6</v>
      </c>
      <c r="E15" s="118">
        <v>34371.700000000004</v>
      </c>
      <c r="F15" s="118">
        <v>3.923710045662101</v>
      </c>
      <c r="G15" s="120" t="s">
        <v>3253</v>
      </c>
      <c r="H15" s="121">
        <v>43678</v>
      </c>
      <c r="I15" s="120" t="s">
        <v>4965</v>
      </c>
    </row>
    <row r="16" spans="1:9" x14ac:dyDescent="0.3">
      <c r="A16" s="116">
        <v>70</v>
      </c>
      <c r="B16" s="116" t="s">
        <v>16</v>
      </c>
      <c r="C16" s="116" t="s">
        <v>17</v>
      </c>
      <c r="D16" s="117" t="s">
        <v>6</v>
      </c>
      <c r="E16" s="118">
        <v>38371.1</v>
      </c>
      <c r="F16" s="118">
        <v>4.380262557077625</v>
      </c>
      <c r="G16" s="120" t="s">
        <v>3253</v>
      </c>
      <c r="H16" s="121">
        <v>43678</v>
      </c>
      <c r="I16" s="120" t="s">
        <v>4965</v>
      </c>
    </row>
    <row r="17" spans="1:9" x14ac:dyDescent="0.3">
      <c r="A17" s="116">
        <v>73</v>
      </c>
      <c r="B17" s="116" t="s">
        <v>18</v>
      </c>
      <c r="C17" s="116" t="s">
        <v>19</v>
      </c>
      <c r="D17" s="117" t="s">
        <v>6</v>
      </c>
      <c r="E17" s="118">
        <v>227328.2</v>
      </c>
      <c r="F17" s="118">
        <v>25.95070776255708</v>
      </c>
      <c r="G17" s="120" t="s">
        <v>3253</v>
      </c>
      <c r="H17" s="121">
        <v>43313</v>
      </c>
      <c r="I17" s="120" t="s">
        <v>4024</v>
      </c>
    </row>
    <row r="18" spans="1:9" x14ac:dyDescent="0.3">
      <c r="A18" s="116">
        <v>75</v>
      </c>
      <c r="B18" s="116" t="s">
        <v>20</v>
      </c>
      <c r="C18" s="116" t="s">
        <v>21</v>
      </c>
      <c r="D18" s="117" t="s">
        <v>6</v>
      </c>
      <c r="E18" s="118">
        <v>38514.800000000003</v>
      </c>
      <c r="F18" s="118">
        <v>4.3966666666666674</v>
      </c>
      <c r="G18" s="120" t="s">
        <v>3707</v>
      </c>
      <c r="H18" s="121" t="s">
        <v>3707</v>
      </c>
      <c r="I18" s="120" t="s">
        <v>3813</v>
      </c>
    </row>
    <row r="19" spans="1:9" x14ac:dyDescent="0.3">
      <c r="A19" s="116">
        <v>78</v>
      </c>
      <c r="B19" s="116" t="s">
        <v>22</v>
      </c>
      <c r="C19" s="116" t="s">
        <v>23</v>
      </c>
      <c r="D19" s="117" t="s">
        <v>6</v>
      </c>
      <c r="E19" s="118">
        <v>7375.1</v>
      </c>
      <c r="F19" s="118">
        <v>0.84190639269406398</v>
      </c>
      <c r="G19" s="120" t="s">
        <v>3253</v>
      </c>
      <c r="H19" s="121">
        <v>44044</v>
      </c>
      <c r="I19" s="120" t="s">
        <v>3828</v>
      </c>
    </row>
    <row r="20" spans="1:9" x14ac:dyDescent="0.3">
      <c r="A20" s="116">
        <v>79</v>
      </c>
      <c r="B20" s="116" t="s">
        <v>24</v>
      </c>
      <c r="C20" s="116" t="s">
        <v>25</v>
      </c>
      <c r="D20" s="117" t="s">
        <v>6</v>
      </c>
      <c r="E20" s="118">
        <v>21818.800000000003</v>
      </c>
      <c r="F20" s="118">
        <v>2.4907305936073061</v>
      </c>
      <c r="G20" s="120" t="s">
        <v>3707</v>
      </c>
      <c r="H20" s="121" t="s">
        <v>3707</v>
      </c>
      <c r="I20" s="120" t="s">
        <v>6895</v>
      </c>
    </row>
    <row r="21" spans="1:9" x14ac:dyDescent="0.3">
      <c r="A21" s="116">
        <v>80</v>
      </c>
      <c r="B21" s="116" t="s">
        <v>26</v>
      </c>
      <c r="C21" s="116" t="s">
        <v>27</v>
      </c>
      <c r="D21" s="117" t="s">
        <v>6</v>
      </c>
      <c r="E21" s="118">
        <v>28140.9</v>
      </c>
      <c r="F21" s="118">
        <v>3.2124315068493154</v>
      </c>
      <c r="G21" s="120" t="s">
        <v>3253</v>
      </c>
      <c r="H21" s="121">
        <v>44593</v>
      </c>
      <c r="I21" s="120" t="s">
        <v>4787</v>
      </c>
    </row>
    <row r="22" spans="1:9" x14ac:dyDescent="0.3">
      <c r="A22" s="116">
        <v>83</v>
      </c>
      <c r="B22" s="116" t="s">
        <v>28</v>
      </c>
      <c r="C22" s="116" t="s">
        <v>29</v>
      </c>
      <c r="D22" s="117" t="s">
        <v>6</v>
      </c>
      <c r="E22" s="118">
        <v>120017.1</v>
      </c>
      <c r="F22" s="118">
        <v>13.700582191780823</v>
      </c>
      <c r="G22" s="120" t="s">
        <v>3707</v>
      </c>
      <c r="H22" s="121" t="s">
        <v>3707</v>
      </c>
      <c r="I22" s="120" t="s">
        <v>6896</v>
      </c>
    </row>
    <row r="23" spans="1:9" x14ac:dyDescent="0.3">
      <c r="A23" s="116">
        <v>86</v>
      </c>
      <c r="B23" s="116" t="s">
        <v>30</v>
      </c>
      <c r="C23" s="116" t="s">
        <v>31</v>
      </c>
      <c r="D23" s="117" t="s">
        <v>6</v>
      </c>
      <c r="E23" s="118">
        <v>21721.3</v>
      </c>
      <c r="F23" s="118">
        <v>2.4796004566210046</v>
      </c>
      <c r="G23" s="120" t="s">
        <v>3253</v>
      </c>
      <c r="H23" s="121">
        <v>44166</v>
      </c>
      <c r="I23" s="120" t="s">
        <v>6897</v>
      </c>
    </row>
    <row r="24" spans="1:9" x14ac:dyDescent="0.3">
      <c r="A24" s="116">
        <v>88</v>
      </c>
      <c r="B24" s="116" t="s">
        <v>32</v>
      </c>
      <c r="C24" s="116" t="s">
        <v>33</v>
      </c>
      <c r="D24" s="117" t="s">
        <v>6</v>
      </c>
      <c r="E24" s="118">
        <v>36061.100000000006</v>
      </c>
      <c r="F24" s="118">
        <v>4.11656392694064</v>
      </c>
      <c r="G24" s="120" t="s">
        <v>3253</v>
      </c>
      <c r="H24" s="121">
        <v>43952</v>
      </c>
      <c r="I24" s="120" t="s">
        <v>3868</v>
      </c>
    </row>
    <row r="25" spans="1:9" x14ac:dyDescent="0.3">
      <c r="A25" s="116">
        <v>89</v>
      </c>
      <c r="B25" s="116" t="s">
        <v>34</v>
      </c>
      <c r="C25" s="116" t="s">
        <v>35</v>
      </c>
      <c r="D25" s="117" t="s">
        <v>6</v>
      </c>
      <c r="E25" s="118">
        <v>16053.1</v>
      </c>
      <c r="F25" s="118">
        <v>1.8325456621004566</v>
      </c>
      <c r="G25" s="120" t="s">
        <v>3707</v>
      </c>
      <c r="H25" s="121" t="s">
        <v>3707</v>
      </c>
      <c r="I25" s="120" t="s">
        <v>6898</v>
      </c>
    </row>
    <row r="26" spans="1:9" x14ac:dyDescent="0.3">
      <c r="A26" s="116">
        <v>90</v>
      </c>
      <c r="B26" s="116" t="s">
        <v>36</v>
      </c>
      <c r="C26" s="116" t="s">
        <v>37</v>
      </c>
      <c r="D26" s="117" t="s">
        <v>6</v>
      </c>
      <c r="E26" s="118">
        <v>55767.1</v>
      </c>
      <c r="F26" s="118">
        <v>6.3661073059360733</v>
      </c>
      <c r="G26" s="120" t="s">
        <v>3253</v>
      </c>
      <c r="H26" s="121">
        <v>44166</v>
      </c>
      <c r="I26" s="120" t="s">
        <v>6899</v>
      </c>
    </row>
    <row r="27" spans="1:9" x14ac:dyDescent="0.3">
      <c r="A27" s="116">
        <v>92</v>
      </c>
      <c r="B27" s="116" t="s">
        <v>38</v>
      </c>
      <c r="C27" s="116" t="s">
        <v>39</v>
      </c>
      <c r="D27" s="117" t="s">
        <v>6</v>
      </c>
      <c r="E27" s="118">
        <v>91633.400000000009</v>
      </c>
      <c r="F27" s="118">
        <v>10.460433789954338</v>
      </c>
      <c r="G27" s="120" t="s">
        <v>3253</v>
      </c>
      <c r="H27" s="121">
        <v>43313</v>
      </c>
      <c r="I27" s="120" t="s">
        <v>4024</v>
      </c>
    </row>
    <row r="28" spans="1:9" x14ac:dyDescent="0.3">
      <c r="A28" s="116">
        <v>93</v>
      </c>
      <c r="B28" s="116" t="s">
        <v>40</v>
      </c>
      <c r="C28" s="116" t="s">
        <v>41</v>
      </c>
      <c r="D28" s="117" t="s">
        <v>6</v>
      </c>
      <c r="E28" s="118">
        <v>71364.5</v>
      </c>
      <c r="F28" s="118">
        <v>8.1466324200913238</v>
      </c>
      <c r="G28" s="120" t="s">
        <v>3253</v>
      </c>
      <c r="H28" s="121">
        <v>43313</v>
      </c>
      <c r="I28" s="120" t="s">
        <v>4024</v>
      </c>
    </row>
    <row r="29" spans="1:9" x14ac:dyDescent="0.3">
      <c r="A29" s="116">
        <v>94</v>
      </c>
      <c r="B29" s="116" t="s">
        <v>42</v>
      </c>
      <c r="C29" s="116" t="s">
        <v>43</v>
      </c>
      <c r="D29" s="117" t="s">
        <v>6</v>
      </c>
      <c r="E29" s="118">
        <v>257950.30000000002</v>
      </c>
      <c r="F29" s="118">
        <v>29.446381278538816</v>
      </c>
      <c r="G29" s="120" t="s">
        <v>3253</v>
      </c>
      <c r="H29" s="121">
        <v>43313</v>
      </c>
      <c r="I29" s="120" t="s">
        <v>4024</v>
      </c>
    </row>
    <row r="30" spans="1:9" x14ac:dyDescent="0.3">
      <c r="A30" s="116">
        <v>96</v>
      </c>
      <c r="B30" s="116" t="s">
        <v>4041</v>
      </c>
      <c r="C30" s="116" t="s">
        <v>4042</v>
      </c>
      <c r="D30" s="117" t="s">
        <v>6</v>
      </c>
      <c r="E30" s="118">
        <v>37419.100000000006</v>
      </c>
      <c r="F30" s="118">
        <v>4.2715867579908684</v>
      </c>
      <c r="G30" s="120" t="s">
        <v>3253</v>
      </c>
      <c r="H30" s="121">
        <v>44044</v>
      </c>
      <c r="I30" s="120" t="s">
        <v>4024</v>
      </c>
    </row>
    <row r="31" spans="1:9" x14ac:dyDescent="0.3">
      <c r="A31" s="116">
        <v>134</v>
      </c>
      <c r="B31" s="116" t="s">
        <v>44</v>
      </c>
      <c r="C31" s="116" t="s">
        <v>45</v>
      </c>
      <c r="D31" s="117" t="s">
        <v>6</v>
      </c>
      <c r="E31" s="118">
        <v>83096.800000000017</v>
      </c>
      <c r="F31" s="118">
        <v>9.4859360730593636</v>
      </c>
      <c r="G31" s="120" t="s">
        <v>3707</v>
      </c>
      <c r="H31" s="121" t="s">
        <v>3707</v>
      </c>
      <c r="I31" s="120" t="s">
        <v>3951</v>
      </c>
    </row>
    <row r="32" spans="1:9" x14ac:dyDescent="0.3">
      <c r="A32" s="116">
        <v>139</v>
      </c>
      <c r="B32" s="116" t="s">
        <v>46</v>
      </c>
      <c r="C32" s="116" t="s">
        <v>47</v>
      </c>
      <c r="D32" s="117" t="s">
        <v>6</v>
      </c>
      <c r="E32" s="118">
        <v>12598</v>
      </c>
      <c r="F32" s="118">
        <v>1.4381278538812785</v>
      </c>
      <c r="G32" s="120" t="s">
        <v>3707</v>
      </c>
      <c r="H32" s="121" t="s">
        <v>3707</v>
      </c>
      <c r="I32" s="120" t="s">
        <v>3802</v>
      </c>
    </row>
    <row r="33" spans="1:9" x14ac:dyDescent="0.3">
      <c r="A33" s="116">
        <v>169</v>
      </c>
      <c r="B33" s="116" t="s">
        <v>48</v>
      </c>
      <c r="C33" s="116" t="s">
        <v>49</v>
      </c>
      <c r="D33" s="117" t="s">
        <v>6</v>
      </c>
      <c r="E33" s="118">
        <v>28013.1</v>
      </c>
      <c r="F33" s="118">
        <v>3.1978424657534243</v>
      </c>
      <c r="G33" s="120" t="s">
        <v>3253</v>
      </c>
      <c r="H33" s="121">
        <v>43525</v>
      </c>
      <c r="I33" s="120" t="s">
        <v>3833</v>
      </c>
    </row>
    <row r="34" spans="1:9" x14ac:dyDescent="0.3">
      <c r="A34" s="116">
        <v>170</v>
      </c>
      <c r="B34" s="116" t="s">
        <v>50</v>
      </c>
      <c r="C34" s="116" t="s">
        <v>51</v>
      </c>
      <c r="D34" s="117" t="s">
        <v>6</v>
      </c>
      <c r="E34" s="118">
        <v>89394</v>
      </c>
      <c r="F34" s="118">
        <v>10.204794520547946</v>
      </c>
      <c r="G34" s="120" t="s">
        <v>3707</v>
      </c>
      <c r="H34" s="121" t="s">
        <v>3707</v>
      </c>
      <c r="I34" s="120" t="s">
        <v>3842</v>
      </c>
    </row>
    <row r="35" spans="1:9" x14ac:dyDescent="0.3">
      <c r="A35" s="116">
        <v>171</v>
      </c>
      <c r="B35" s="116" t="s">
        <v>52</v>
      </c>
      <c r="C35" s="116" t="s">
        <v>53</v>
      </c>
      <c r="D35" s="117" t="s">
        <v>6</v>
      </c>
      <c r="E35" s="118">
        <v>73625</v>
      </c>
      <c r="F35" s="118">
        <v>8.4046803652968034</v>
      </c>
      <c r="G35" s="120" t="s">
        <v>3253</v>
      </c>
      <c r="H35" s="121">
        <v>43678</v>
      </c>
      <c r="I35" s="120" t="s">
        <v>4965</v>
      </c>
    </row>
    <row r="36" spans="1:9" x14ac:dyDescent="0.3">
      <c r="A36" s="116">
        <v>173</v>
      </c>
      <c r="B36" s="116" t="s">
        <v>54</v>
      </c>
      <c r="C36" s="116" t="s">
        <v>55</v>
      </c>
      <c r="D36" s="117" t="s">
        <v>6</v>
      </c>
      <c r="E36" s="118">
        <v>5616</v>
      </c>
      <c r="F36" s="118">
        <v>0.64109589041095894</v>
      </c>
      <c r="G36" s="120" t="s">
        <v>3707</v>
      </c>
      <c r="H36" s="121" t="s">
        <v>3707</v>
      </c>
      <c r="I36" s="120" t="s">
        <v>4965</v>
      </c>
    </row>
    <row r="37" spans="1:9" x14ac:dyDescent="0.3">
      <c r="A37" s="116">
        <v>174</v>
      </c>
      <c r="B37" s="116" t="s">
        <v>56</v>
      </c>
      <c r="C37" s="116" t="s">
        <v>57</v>
      </c>
      <c r="D37" s="117" t="s">
        <v>6</v>
      </c>
      <c r="E37" s="118">
        <v>8637</v>
      </c>
      <c r="F37" s="118">
        <v>0.98595890410958908</v>
      </c>
      <c r="G37" s="120" t="s">
        <v>3707</v>
      </c>
      <c r="H37" s="121" t="s">
        <v>3707</v>
      </c>
      <c r="I37" s="120" t="s">
        <v>4965</v>
      </c>
    </row>
    <row r="38" spans="1:9" x14ac:dyDescent="0.3">
      <c r="A38" s="116">
        <v>175</v>
      </c>
      <c r="B38" s="116" t="s">
        <v>58</v>
      </c>
      <c r="C38" s="116" t="s">
        <v>59</v>
      </c>
      <c r="D38" s="117" t="s">
        <v>6</v>
      </c>
      <c r="E38" s="118">
        <v>27594.799999999999</v>
      </c>
      <c r="F38" s="118">
        <v>3.150091324200913</v>
      </c>
      <c r="G38" s="120" t="s">
        <v>3253</v>
      </c>
      <c r="H38" s="121">
        <v>43678</v>
      </c>
      <c r="I38" s="120" t="s">
        <v>4965</v>
      </c>
    </row>
    <row r="39" spans="1:9" x14ac:dyDescent="0.3">
      <c r="A39" s="116">
        <v>176</v>
      </c>
      <c r="B39" s="116" t="s">
        <v>60</v>
      </c>
      <c r="C39" s="116" t="s">
        <v>61</v>
      </c>
      <c r="D39" s="117" t="s">
        <v>6</v>
      </c>
      <c r="E39" s="118">
        <v>16116.300000000001</v>
      </c>
      <c r="F39" s="118">
        <v>1.8397602739726029</v>
      </c>
      <c r="G39" s="120" t="s">
        <v>3707</v>
      </c>
      <c r="H39" s="121" t="s">
        <v>3707</v>
      </c>
      <c r="I39" s="120" t="s">
        <v>4965</v>
      </c>
    </row>
    <row r="40" spans="1:9" x14ac:dyDescent="0.3">
      <c r="A40" s="116">
        <v>177</v>
      </c>
      <c r="B40" s="116" t="s">
        <v>62</v>
      </c>
      <c r="C40" s="116" t="s">
        <v>63</v>
      </c>
      <c r="D40" s="117" t="s">
        <v>6</v>
      </c>
      <c r="E40" s="118">
        <v>43771.1</v>
      </c>
      <c r="F40" s="118">
        <v>4.9967009132420088</v>
      </c>
      <c r="G40" s="120" t="s">
        <v>3253</v>
      </c>
      <c r="H40" s="121">
        <v>43678</v>
      </c>
      <c r="I40" s="120" t="s">
        <v>4965</v>
      </c>
    </row>
    <row r="41" spans="1:9" x14ac:dyDescent="0.3">
      <c r="A41" s="116">
        <v>178</v>
      </c>
      <c r="B41" s="116" t="s">
        <v>64</v>
      </c>
      <c r="C41" s="116" t="s">
        <v>65</v>
      </c>
      <c r="D41" s="117" t="s">
        <v>6</v>
      </c>
      <c r="E41" s="118">
        <v>23361.4</v>
      </c>
      <c r="F41" s="118">
        <v>2.6668264840182649</v>
      </c>
      <c r="G41" s="120" t="s">
        <v>3253</v>
      </c>
      <c r="H41" s="121">
        <v>43678</v>
      </c>
      <c r="I41" s="120" t="s">
        <v>4965</v>
      </c>
    </row>
    <row r="42" spans="1:9" x14ac:dyDescent="0.3">
      <c r="A42" s="116">
        <v>179</v>
      </c>
      <c r="B42" s="116" t="s">
        <v>66</v>
      </c>
      <c r="C42" s="116" t="s">
        <v>67</v>
      </c>
      <c r="D42" s="117" t="s">
        <v>6</v>
      </c>
      <c r="E42" s="118">
        <v>16626.300000000003</v>
      </c>
      <c r="F42" s="118">
        <v>1.8979794520547948</v>
      </c>
      <c r="G42" s="120" t="s">
        <v>3707</v>
      </c>
      <c r="H42" s="121" t="s">
        <v>3707</v>
      </c>
      <c r="I42" s="120" t="s">
        <v>4965</v>
      </c>
    </row>
    <row r="43" spans="1:9" x14ac:dyDescent="0.3">
      <c r="A43" s="116">
        <v>180</v>
      </c>
      <c r="B43" s="116" t="s">
        <v>68</v>
      </c>
      <c r="C43" s="116" t="s">
        <v>69</v>
      </c>
      <c r="D43" s="117" t="s">
        <v>6</v>
      </c>
      <c r="E43" s="118">
        <v>113269.9</v>
      </c>
      <c r="F43" s="118">
        <v>12.930353881278538</v>
      </c>
      <c r="G43" s="120" t="s">
        <v>3253</v>
      </c>
      <c r="H43" s="121">
        <v>43678</v>
      </c>
      <c r="I43" s="120" t="s">
        <v>4965</v>
      </c>
    </row>
    <row r="44" spans="1:9" x14ac:dyDescent="0.3">
      <c r="A44" s="116">
        <v>181</v>
      </c>
      <c r="B44" s="116" t="s">
        <v>70</v>
      </c>
      <c r="C44" s="116" t="s">
        <v>71</v>
      </c>
      <c r="D44" s="117" t="s">
        <v>6</v>
      </c>
      <c r="E44" s="118">
        <v>21392.2</v>
      </c>
      <c r="F44" s="118">
        <v>2.4420319634703196</v>
      </c>
      <c r="G44" s="120" t="s">
        <v>3707</v>
      </c>
      <c r="H44" s="121" t="s">
        <v>3707</v>
      </c>
      <c r="I44" s="120" t="s">
        <v>4965</v>
      </c>
    </row>
    <row r="45" spans="1:9" x14ac:dyDescent="0.3">
      <c r="A45" s="116">
        <v>183</v>
      </c>
      <c r="B45" s="116" t="s">
        <v>72</v>
      </c>
      <c r="C45" s="116" t="s">
        <v>73</v>
      </c>
      <c r="D45" s="117" t="s">
        <v>6</v>
      </c>
      <c r="E45" s="118">
        <v>16685.100000000002</v>
      </c>
      <c r="F45" s="118">
        <v>1.9046917808219181</v>
      </c>
      <c r="G45" s="120" t="s">
        <v>3707</v>
      </c>
      <c r="H45" s="121" t="s">
        <v>3707</v>
      </c>
      <c r="I45" s="120" t="s">
        <v>6900</v>
      </c>
    </row>
    <row r="46" spans="1:9" x14ac:dyDescent="0.3">
      <c r="A46" s="116">
        <v>192</v>
      </c>
      <c r="B46" s="116" t="s">
        <v>74</v>
      </c>
      <c r="C46" s="116" t="s">
        <v>75</v>
      </c>
      <c r="D46" s="117" t="s">
        <v>6</v>
      </c>
      <c r="E46" s="118">
        <v>122912.5</v>
      </c>
      <c r="F46" s="118">
        <v>14.031107305936073</v>
      </c>
      <c r="G46" s="120" t="s">
        <v>3707</v>
      </c>
      <c r="H46" s="121" t="s">
        <v>3707</v>
      </c>
      <c r="I46" s="120" t="s">
        <v>3990</v>
      </c>
    </row>
    <row r="47" spans="1:9" x14ac:dyDescent="0.3">
      <c r="A47" s="116">
        <v>193</v>
      </c>
      <c r="B47" s="116" t="s">
        <v>76</v>
      </c>
      <c r="C47" s="116" t="s">
        <v>77</v>
      </c>
      <c r="D47" s="117" t="s">
        <v>6</v>
      </c>
      <c r="E47" s="118">
        <v>8518.5</v>
      </c>
      <c r="F47" s="118">
        <v>0.97243150684931512</v>
      </c>
      <c r="G47" s="120" t="s">
        <v>3707</v>
      </c>
      <c r="H47" s="121" t="s">
        <v>3707</v>
      </c>
      <c r="I47" s="120" t="s">
        <v>6901</v>
      </c>
    </row>
    <row r="48" spans="1:9" x14ac:dyDescent="0.3">
      <c r="A48" s="116">
        <v>198</v>
      </c>
      <c r="B48" s="116" t="s">
        <v>78</v>
      </c>
      <c r="C48" s="116" t="s">
        <v>79</v>
      </c>
      <c r="D48" s="117" t="s">
        <v>13</v>
      </c>
      <c r="E48" s="118">
        <v>15861.5</v>
      </c>
      <c r="F48" s="118">
        <v>1.8106735159817351</v>
      </c>
      <c r="G48" s="120" t="s">
        <v>3707</v>
      </c>
      <c r="H48" s="121" t="s">
        <v>3707</v>
      </c>
      <c r="I48" s="120" t="s">
        <v>6902</v>
      </c>
    </row>
    <row r="49" spans="1:9" x14ac:dyDescent="0.3">
      <c r="A49" s="116">
        <v>202</v>
      </c>
      <c r="B49" s="116" t="s">
        <v>80</v>
      </c>
      <c r="C49" s="116" t="s">
        <v>81</v>
      </c>
      <c r="D49" s="117" t="s">
        <v>6</v>
      </c>
      <c r="E49" s="118">
        <v>17620.3</v>
      </c>
      <c r="F49" s="118">
        <v>2.0114497716894975</v>
      </c>
      <c r="G49" s="120" t="s">
        <v>3707</v>
      </c>
      <c r="H49" s="121" t="s">
        <v>3707</v>
      </c>
      <c r="I49" s="120" t="s">
        <v>3802</v>
      </c>
    </row>
    <row r="50" spans="1:9" x14ac:dyDescent="0.3">
      <c r="A50" s="116">
        <v>203</v>
      </c>
      <c r="B50" s="116" t="s">
        <v>82</v>
      </c>
      <c r="C50" s="116" t="s">
        <v>83</v>
      </c>
      <c r="D50" s="117" t="s">
        <v>6</v>
      </c>
      <c r="E50" s="118">
        <v>28954.2</v>
      </c>
      <c r="F50" s="118">
        <v>3.3052739726027398</v>
      </c>
      <c r="G50" s="120" t="s">
        <v>3707</v>
      </c>
      <c r="H50" s="121" t="s">
        <v>3707</v>
      </c>
      <c r="I50" s="120" t="s">
        <v>3951</v>
      </c>
    </row>
    <row r="51" spans="1:9" x14ac:dyDescent="0.3">
      <c r="A51" s="116">
        <v>289</v>
      </c>
      <c r="B51" s="116" t="s">
        <v>84</v>
      </c>
      <c r="C51" s="116" t="s">
        <v>85</v>
      </c>
      <c r="D51" s="117" t="s">
        <v>13</v>
      </c>
      <c r="E51" s="118">
        <v>7755.8</v>
      </c>
      <c r="F51" s="118">
        <v>0.88536529680365295</v>
      </c>
      <c r="G51" s="120" t="s">
        <v>3707</v>
      </c>
      <c r="H51" s="121" t="s">
        <v>3707</v>
      </c>
      <c r="I51" s="120" t="s">
        <v>3839</v>
      </c>
    </row>
    <row r="52" spans="1:9" x14ac:dyDescent="0.3">
      <c r="A52" s="116">
        <v>290</v>
      </c>
      <c r="B52" s="116" t="s">
        <v>86</v>
      </c>
      <c r="C52" s="116" t="s">
        <v>87</v>
      </c>
      <c r="D52" s="117" t="s">
        <v>6</v>
      </c>
      <c r="E52" s="118">
        <v>36745.200000000004</v>
      </c>
      <c r="F52" s="118">
        <v>4.1946575342465762</v>
      </c>
      <c r="G52" s="120" t="s">
        <v>3253</v>
      </c>
      <c r="H52" s="121">
        <v>43678</v>
      </c>
      <c r="I52" s="120" t="s">
        <v>4965</v>
      </c>
    </row>
    <row r="53" spans="1:9" x14ac:dyDescent="0.3">
      <c r="A53" s="116">
        <v>291</v>
      </c>
      <c r="B53" s="116" t="s">
        <v>88</v>
      </c>
      <c r="C53" s="116" t="s">
        <v>89</v>
      </c>
      <c r="D53" s="117" t="s">
        <v>6</v>
      </c>
      <c r="E53" s="118">
        <v>6955.3</v>
      </c>
      <c r="F53" s="118">
        <v>0.79398401826484022</v>
      </c>
      <c r="G53" s="120" t="s">
        <v>3707</v>
      </c>
      <c r="H53" s="121" t="s">
        <v>3707</v>
      </c>
      <c r="I53" s="120" t="s">
        <v>6903</v>
      </c>
    </row>
    <row r="54" spans="1:9" x14ac:dyDescent="0.3">
      <c r="A54" s="116">
        <v>307</v>
      </c>
      <c r="B54" s="116" t="s">
        <v>91</v>
      </c>
      <c r="C54" s="116" t="s">
        <v>92</v>
      </c>
      <c r="D54" s="117" t="s">
        <v>6</v>
      </c>
      <c r="E54" s="118">
        <v>39957.800000000003</v>
      </c>
      <c r="F54" s="118">
        <v>4.5613926940639269</v>
      </c>
      <c r="G54" s="120" t="s">
        <v>3707</v>
      </c>
      <c r="H54" s="121" t="s">
        <v>3707</v>
      </c>
      <c r="I54" s="120" t="s">
        <v>6904</v>
      </c>
    </row>
    <row r="55" spans="1:9" x14ac:dyDescent="0.3">
      <c r="A55" s="116">
        <v>312</v>
      </c>
      <c r="B55" s="116" t="s">
        <v>93</v>
      </c>
      <c r="C55" s="116" t="s">
        <v>94</v>
      </c>
      <c r="D55" s="117" t="s">
        <v>6</v>
      </c>
      <c r="E55" s="118">
        <v>48333.4</v>
      </c>
      <c r="F55" s="118">
        <v>5.5175114155251146</v>
      </c>
      <c r="G55" s="120" t="s">
        <v>3707</v>
      </c>
      <c r="H55" s="121" t="s">
        <v>3707</v>
      </c>
      <c r="I55" s="120" t="s">
        <v>6905</v>
      </c>
    </row>
    <row r="56" spans="1:9" x14ac:dyDescent="0.3">
      <c r="A56" s="116">
        <v>329</v>
      </c>
      <c r="B56" s="116" t="s">
        <v>95</v>
      </c>
      <c r="C56" s="116" t="s">
        <v>96</v>
      </c>
      <c r="D56" s="117" t="s">
        <v>97</v>
      </c>
      <c r="E56" s="118">
        <v>12800.9</v>
      </c>
      <c r="F56" s="118">
        <v>1.4612899543378994</v>
      </c>
      <c r="G56" s="120" t="s">
        <v>3707</v>
      </c>
      <c r="H56" s="121" t="s">
        <v>3707</v>
      </c>
      <c r="I56" s="120" t="s">
        <v>3951</v>
      </c>
    </row>
    <row r="57" spans="1:9" x14ac:dyDescent="0.3">
      <c r="A57" s="116">
        <v>347</v>
      </c>
      <c r="B57" s="116" t="s">
        <v>98</v>
      </c>
      <c r="C57" s="116" t="s">
        <v>99</v>
      </c>
      <c r="D57" s="117" t="s">
        <v>6</v>
      </c>
      <c r="E57" s="118">
        <v>74013.8</v>
      </c>
      <c r="F57" s="118">
        <v>8.4490639269406405</v>
      </c>
      <c r="G57" s="120" t="s">
        <v>3707</v>
      </c>
      <c r="H57" s="121" t="s">
        <v>3707</v>
      </c>
      <c r="I57" s="120" t="s">
        <v>6906</v>
      </c>
    </row>
    <row r="58" spans="1:9" x14ac:dyDescent="0.3">
      <c r="A58" s="116">
        <v>375</v>
      </c>
      <c r="B58" s="116" t="s">
        <v>100</v>
      </c>
      <c r="C58" s="116" t="s">
        <v>101</v>
      </c>
      <c r="D58" s="117" t="s">
        <v>6</v>
      </c>
      <c r="E58" s="118">
        <v>13966.4</v>
      </c>
      <c r="F58" s="118">
        <v>1.594337899543379</v>
      </c>
      <c r="G58" s="120" t="s">
        <v>3707</v>
      </c>
      <c r="H58" s="121" t="s">
        <v>3707</v>
      </c>
      <c r="I58" s="120" t="s">
        <v>4994</v>
      </c>
    </row>
    <row r="59" spans="1:9" x14ac:dyDescent="0.3">
      <c r="A59" s="116">
        <v>378</v>
      </c>
      <c r="B59" s="116" t="s">
        <v>102</v>
      </c>
      <c r="C59" s="116" t="s">
        <v>103</v>
      </c>
      <c r="D59" s="117" t="s">
        <v>6</v>
      </c>
      <c r="E59" s="118">
        <v>38754.400000000001</v>
      </c>
      <c r="F59" s="118">
        <v>4.4240182648401829</v>
      </c>
      <c r="G59" s="120" t="s">
        <v>3707</v>
      </c>
      <c r="H59" s="121" t="s">
        <v>3707</v>
      </c>
      <c r="I59" s="120" t="s">
        <v>4994</v>
      </c>
    </row>
    <row r="60" spans="1:9" x14ac:dyDescent="0.3">
      <c r="A60" s="116">
        <v>382</v>
      </c>
      <c r="B60" s="116" t="s">
        <v>104</v>
      </c>
      <c r="C60" s="116" t="s">
        <v>105</v>
      </c>
      <c r="D60" s="117" t="s">
        <v>6</v>
      </c>
      <c r="E60" s="118">
        <v>30708.400000000001</v>
      </c>
      <c r="F60" s="118">
        <v>3.5055251141552515</v>
      </c>
      <c r="G60" s="120" t="s">
        <v>3707</v>
      </c>
      <c r="H60" s="121" t="s">
        <v>3707</v>
      </c>
      <c r="I60" s="120" t="s">
        <v>6907</v>
      </c>
    </row>
    <row r="61" spans="1:9" x14ac:dyDescent="0.3">
      <c r="A61" s="116">
        <v>383</v>
      </c>
      <c r="B61" s="116" t="s">
        <v>106</v>
      </c>
      <c r="C61" s="116" t="s">
        <v>107</v>
      </c>
      <c r="D61" s="117" t="s">
        <v>6</v>
      </c>
      <c r="E61" s="118">
        <v>19492.099999999999</v>
      </c>
      <c r="F61" s="118">
        <v>2.2251255707762554</v>
      </c>
      <c r="G61" s="120" t="s">
        <v>3707</v>
      </c>
      <c r="H61" s="121" t="s">
        <v>3707</v>
      </c>
      <c r="I61" s="120" t="s">
        <v>6908</v>
      </c>
    </row>
    <row r="62" spans="1:9" x14ac:dyDescent="0.3">
      <c r="A62" s="116">
        <v>384</v>
      </c>
      <c r="B62" s="116" t="s">
        <v>108</v>
      </c>
      <c r="C62" s="116" t="s">
        <v>109</v>
      </c>
      <c r="D62" s="117" t="s">
        <v>6</v>
      </c>
      <c r="E62" s="118">
        <v>4073.4</v>
      </c>
      <c r="F62" s="118">
        <v>0.46500000000000002</v>
      </c>
      <c r="G62" s="120" t="s">
        <v>3707</v>
      </c>
      <c r="H62" s="121" t="s">
        <v>3707</v>
      </c>
      <c r="I62" s="120" t="s">
        <v>6909</v>
      </c>
    </row>
    <row r="63" spans="1:9" x14ac:dyDescent="0.3">
      <c r="A63" s="116">
        <v>391</v>
      </c>
      <c r="B63" s="116" t="s">
        <v>110</v>
      </c>
      <c r="C63" s="116" t="s">
        <v>111</v>
      </c>
      <c r="D63" s="117" t="s">
        <v>6</v>
      </c>
      <c r="E63" s="118">
        <v>14520.8</v>
      </c>
      <c r="F63" s="118">
        <v>1.6576255707762557</v>
      </c>
      <c r="G63" s="120" t="s">
        <v>3253</v>
      </c>
      <c r="H63" s="121">
        <v>43770</v>
      </c>
      <c r="I63" s="120" t="s">
        <v>6910</v>
      </c>
    </row>
    <row r="64" spans="1:9" x14ac:dyDescent="0.3">
      <c r="A64" s="116">
        <v>392</v>
      </c>
      <c r="B64" s="116" t="s">
        <v>112</v>
      </c>
      <c r="C64" s="116" t="s">
        <v>113</v>
      </c>
      <c r="D64" s="117" t="s">
        <v>6</v>
      </c>
      <c r="E64" s="118">
        <v>11244.700000000003</v>
      </c>
      <c r="F64" s="118">
        <v>1.2836415525114158</v>
      </c>
      <c r="G64" s="120" t="s">
        <v>3707</v>
      </c>
      <c r="H64" s="121" t="s">
        <v>3707</v>
      </c>
      <c r="I64" s="120" t="s">
        <v>4436</v>
      </c>
    </row>
    <row r="65" spans="1:9" x14ac:dyDescent="0.3">
      <c r="A65" s="116">
        <v>397</v>
      </c>
      <c r="B65" s="116" t="s">
        <v>114</v>
      </c>
      <c r="C65" s="116" t="s">
        <v>115</v>
      </c>
      <c r="D65" s="117" t="s">
        <v>6</v>
      </c>
      <c r="E65" s="118">
        <v>31044.299999999996</v>
      </c>
      <c r="F65" s="118">
        <v>3.5438698630136982</v>
      </c>
      <c r="G65" s="120" t="s">
        <v>3707</v>
      </c>
      <c r="H65" s="121" t="s">
        <v>3707</v>
      </c>
      <c r="I65" s="120" t="s">
        <v>3926</v>
      </c>
    </row>
    <row r="66" spans="1:9" x14ac:dyDescent="0.3">
      <c r="A66" s="116">
        <v>403</v>
      </c>
      <c r="B66" s="116" t="s">
        <v>116</v>
      </c>
      <c r="C66" s="116" t="s">
        <v>117</v>
      </c>
      <c r="D66" s="117" t="s">
        <v>6</v>
      </c>
      <c r="E66" s="118">
        <v>7947.9000000000005</v>
      </c>
      <c r="F66" s="118">
        <v>0.90729452054794524</v>
      </c>
      <c r="G66" s="120" t="s">
        <v>3707</v>
      </c>
      <c r="H66" s="121" t="s">
        <v>3707</v>
      </c>
      <c r="I66" s="120" t="s">
        <v>6911</v>
      </c>
    </row>
    <row r="67" spans="1:9" x14ac:dyDescent="0.3">
      <c r="A67" s="116">
        <v>404</v>
      </c>
      <c r="B67" s="116" t="s">
        <v>118</v>
      </c>
      <c r="C67" s="116" t="s">
        <v>119</v>
      </c>
      <c r="D67" s="117" t="s">
        <v>6</v>
      </c>
      <c r="E67" s="118">
        <v>5674.1</v>
      </c>
      <c r="F67" s="118">
        <v>0.64772831050228319</v>
      </c>
      <c r="G67" s="120" t="s">
        <v>3253</v>
      </c>
      <c r="H67" s="121">
        <v>43922</v>
      </c>
      <c r="I67" s="120" t="s">
        <v>4240</v>
      </c>
    </row>
    <row r="68" spans="1:9" x14ac:dyDescent="0.3">
      <c r="A68" s="116">
        <v>424</v>
      </c>
      <c r="B68" s="116" t="s">
        <v>120</v>
      </c>
      <c r="C68" s="116" t="s">
        <v>121</v>
      </c>
      <c r="D68" s="117" t="s">
        <v>6</v>
      </c>
      <c r="E68" s="118">
        <v>28601.399999999998</v>
      </c>
      <c r="F68" s="118">
        <v>3.2649999999999997</v>
      </c>
      <c r="G68" s="120" t="s">
        <v>3253</v>
      </c>
      <c r="H68" s="121">
        <v>43405</v>
      </c>
      <c r="I68" s="120" t="s">
        <v>3976</v>
      </c>
    </row>
    <row r="69" spans="1:9" x14ac:dyDescent="0.3">
      <c r="A69" s="116">
        <v>456</v>
      </c>
      <c r="B69" s="116" t="s">
        <v>122</v>
      </c>
      <c r="C69" s="116" t="s">
        <v>123</v>
      </c>
      <c r="D69" s="117" t="s">
        <v>97</v>
      </c>
      <c r="E69" s="118">
        <v>4487.6190000000006</v>
      </c>
      <c r="F69" s="118">
        <v>0.51228527397260282</v>
      </c>
      <c r="G69" s="120" t="s">
        <v>3707</v>
      </c>
      <c r="H69" s="121" t="s">
        <v>3707</v>
      </c>
      <c r="I69" s="120" t="s">
        <v>6912</v>
      </c>
    </row>
    <row r="70" spans="1:9" x14ac:dyDescent="0.3">
      <c r="A70" s="116">
        <v>531</v>
      </c>
      <c r="B70" s="116" t="s">
        <v>124</v>
      </c>
      <c r="C70" s="116" t="s">
        <v>6135</v>
      </c>
      <c r="D70" s="117" t="s">
        <v>6</v>
      </c>
      <c r="E70" s="118">
        <v>60496.899999999994</v>
      </c>
      <c r="F70" s="118">
        <v>6.9060388127853871</v>
      </c>
      <c r="G70" s="120" t="s">
        <v>3253</v>
      </c>
      <c r="H70" s="121">
        <v>43678</v>
      </c>
      <c r="I70" s="120" t="s">
        <v>4132</v>
      </c>
    </row>
    <row r="71" spans="1:9" x14ac:dyDescent="0.3">
      <c r="A71" s="116">
        <v>539</v>
      </c>
      <c r="B71" s="116" t="s">
        <v>125</v>
      </c>
      <c r="C71" s="116" t="s">
        <v>126</v>
      </c>
      <c r="D71" s="117" t="s">
        <v>6</v>
      </c>
      <c r="E71" s="118">
        <v>130475.90000000001</v>
      </c>
      <c r="F71" s="118">
        <v>14.894509132420092</v>
      </c>
      <c r="G71" s="120" t="s">
        <v>3253</v>
      </c>
      <c r="H71" s="121">
        <v>43313</v>
      </c>
      <c r="I71" s="120" t="s">
        <v>4024</v>
      </c>
    </row>
    <row r="72" spans="1:9" x14ac:dyDescent="0.3">
      <c r="A72" s="116">
        <v>540</v>
      </c>
      <c r="B72" s="116" t="s">
        <v>127</v>
      </c>
      <c r="C72" s="116" t="s">
        <v>128</v>
      </c>
      <c r="D72" s="117" t="s">
        <v>6</v>
      </c>
      <c r="E72" s="118">
        <v>34994.400000000001</v>
      </c>
      <c r="F72" s="118">
        <v>3.9947945205479454</v>
      </c>
      <c r="G72" s="120" t="s">
        <v>3707</v>
      </c>
      <c r="H72" s="121" t="s">
        <v>3707</v>
      </c>
      <c r="I72" s="120" t="s">
        <v>3821</v>
      </c>
    </row>
    <row r="73" spans="1:9" x14ac:dyDescent="0.3">
      <c r="A73" s="116">
        <v>541</v>
      </c>
      <c r="B73" s="116" t="s">
        <v>129</v>
      </c>
      <c r="C73" s="116" t="s">
        <v>130</v>
      </c>
      <c r="D73" s="117" t="s">
        <v>6</v>
      </c>
      <c r="E73" s="118">
        <v>12331.6</v>
      </c>
      <c r="F73" s="118">
        <v>1.407716894977169</v>
      </c>
      <c r="G73" s="120" t="s">
        <v>3707</v>
      </c>
      <c r="H73" s="121" t="s">
        <v>3707</v>
      </c>
      <c r="I73" s="120" t="s">
        <v>6913</v>
      </c>
    </row>
    <row r="74" spans="1:9" x14ac:dyDescent="0.3">
      <c r="A74" s="116">
        <v>542</v>
      </c>
      <c r="B74" s="116" t="s">
        <v>131</v>
      </c>
      <c r="C74" s="116" t="s">
        <v>132</v>
      </c>
      <c r="D74" s="117" t="s">
        <v>6</v>
      </c>
      <c r="E74" s="118">
        <v>12750.800000000001</v>
      </c>
      <c r="F74" s="118">
        <v>1.455570776255708</v>
      </c>
      <c r="G74" s="120" t="s">
        <v>3707</v>
      </c>
      <c r="H74" s="121" t="s">
        <v>3707</v>
      </c>
      <c r="I74" s="120" t="s">
        <v>6914</v>
      </c>
    </row>
    <row r="75" spans="1:9" x14ac:dyDescent="0.3">
      <c r="A75" s="116">
        <v>545</v>
      </c>
      <c r="B75" s="116" t="s">
        <v>133</v>
      </c>
      <c r="C75" s="116" t="s">
        <v>134</v>
      </c>
      <c r="D75" s="117" t="s">
        <v>6</v>
      </c>
      <c r="E75" s="118">
        <v>12142.300000000003</v>
      </c>
      <c r="F75" s="118">
        <v>1.3861073059360733</v>
      </c>
      <c r="G75" s="120" t="s">
        <v>3707</v>
      </c>
      <c r="H75" s="121" t="s">
        <v>3707</v>
      </c>
      <c r="I75" s="120" t="s">
        <v>6915</v>
      </c>
    </row>
    <row r="76" spans="1:9" x14ac:dyDescent="0.3">
      <c r="A76" s="116">
        <v>596</v>
      </c>
      <c r="B76" s="116" t="s">
        <v>9095</v>
      </c>
      <c r="C76" s="116" t="s">
        <v>9096</v>
      </c>
      <c r="D76" s="117" t="s">
        <v>97</v>
      </c>
      <c r="E76" s="118">
        <v>3363.3089999999997</v>
      </c>
      <c r="F76" s="118">
        <v>0.38393938356164381</v>
      </c>
      <c r="G76" s="120" t="s">
        <v>3707</v>
      </c>
      <c r="H76" s="121" t="s">
        <v>3707</v>
      </c>
      <c r="I76" s="120" t="s">
        <v>9097</v>
      </c>
    </row>
    <row r="77" spans="1:9" x14ac:dyDescent="0.3">
      <c r="A77" s="116">
        <v>631</v>
      </c>
      <c r="B77" s="116" t="s">
        <v>136</v>
      </c>
      <c r="C77" s="116" t="s">
        <v>137</v>
      </c>
      <c r="D77" s="117" t="s">
        <v>97</v>
      </c>
      <c r="E77" s="118">
        <v>11529.7</v>
      </c>
      <c r="F77" s="118">
        <v>1.316175799086758</v>
      </c>
      <c r="G77" s="120" t="s">
        <v>3707</v>
      </c>
      <c r="H77" s="121" t="s">
        <v>3707</v>
      </c>
      <c r="I77" s="120" t="s">
        <v>6916</v>
      </c>
    </row>
    <row r="78" spans="1:9" x14ac:dyDescent="0.3">
      <c r="A78" s="116">
        <v>632</v>
      </c>
      <c r="B78" s="116" t="s">
        <v>9098</v>
      </c>
      <c r="C78" s="116" t="s">
        <v>9099</v>
      </c>
      <c r="D78" s="117" t="s">
        <v>97</v>
      </c>
      <c r="E78" s="118">
        <v>3762.8630000000003</v>
      </c>
      <c r="F78" s="118">
        <v>0.42955057077625575</v>
      </c>
      <c r="G78" s="120" t="s">
        <v>3707</v>
      </c>
      <c r="H78" s="121" t="s">
        <v>3707</v>
      </c>
      <c r="I78" s="120" t="s">
        <v>9100</v>
      </c>
    </row>
    <row r="79" spans="1:9" x14ac:dyDescent="0.3">
      <c r="A79" s="116">
        <v>709</v>
      </c>
      <c r="B79" s="116" t="s">
        <v>138</v>
      </c>
      <c r="C79" s="116" t="s">
        <v>9101</v>
      </c>
      <c r="D79" s="117" t="s">
        <v>6</v>
      </c>
      <c r="E79" s="118">
        <v>55869.7</v>
      </c>
      <c r="F79" s="118">
        <v>6.3778196347031963</v>
      </c>
      <c r="G79" s="120" t="s">
        <v>3707</v>
      </c>
      <c r="H79" s="121" t="s">
        <v>3707</v>
      </c>
      <c r="I79" s="120" t="s">
        <v>6917</v>
      </c>
    </row>
    <row r="80" spans="1:9" x14ac:dyDescent="0.3">
      <c r="A80" s="116">
        <v>710</v>
      </c>
      <c r="B80" s="116" t="s">
        <v>139</v>
      </c>
      <c r="C80" s="116" t="s">
        <v>140</v>
      </c>
      <c r="D80" s="117" t="s">
        <v>6</v>
      </c>
      <c r="E80" s="118">
        <v>8080</v>
      </c>
      <c r="F80" s="118">
        <v>0.92237442922374424</v>
      </c>
      <c r="G80" s="120" t="s">
        <v>3707</v>
      </c>
      <c r="H80" s="121" t="s">
        <v>3707</v>
      </c>
      <c r="I80" s="120" t="s">
        <v>3996</v>
      </c>
    </row>
    <row r="81" spans="1:9" x14ac:dyDescent="0.3">
      <c r="A81" s="116">
        <v>711</v>
      </c>
      <c r="B81" s="116" t="s">
        <v>141</v>
      </c>
      <c r="C81" s="116" t="s">
        <v>142</v>
      </c>
      <c r="D81" s="117" t="s">
        <v>6</v>
      </c>
      <c r="E81" s="118">
        <v>32460.6</v>
      </c>
      <c r="F81" s="118">
        <v>3.7055479452054794</v>
      </c>
      <c r="G81" s="120" t="s">
        <v>3707</v>
      </c>
      <c r="H81" s="121" t="s">
        <v>3707</v>
      </c>
      <c r="I81" s="120" t="s">
        <v>3862</v>
      </c>
    </row>
    <row r="82" spans="1:9" x14ac:dyDescent="0.3">
      <c r="A82" s="116">
        <v>712</v>
      </c>
      <c r="B82" s="116" t="s">
        <v>3254</v>
      </c>
      <c r="C82" s="116" t="s">
        <v>3255</v>
      </c>
      <c r="D82" s="117" t="s">
        <v>6</v>
      </c>
      <c r="E82" s="118">
        <v>14656.9</v>
      </c>
      <c r="F82" s="118">
        <v>1.6731621004566211</v>
      </c>
      <c r="G82" s="120" t="s">
        <v>3707</v>
      </c>
      <c r="H82" s="121" t="s">
        <v>3707</v>
      </c>
      <c r="I82" s="120" t="s">
        <v>3862</v>
      </c>
    </row>
    <row r="83" spans="1:9" x14ac:dyDescent="0.3">
      <c r="A83" s="116">
        <v>714</v>
      </c>
      <c r="B83" s="116" t="s">
        <v>143</v>
      </c>
      <c r="C83" s="116" t="s">
        <v>144</v>
      </c>
      <c r="D83" s="117" t="s">
        <v>6</v>
      </c>
      <c r="E83" s="118">
        <v>10285.400000000001</v>
      </c>
      <c r="F83" s="118">
        <v>1.1741324200913243</v>
      </c>
      <c r="G83" s="120" t="s">
        <v>3707</v>
      </c>
      <c r="H83" s="121" t="s">
        <v>3707</v>
      </c>
      <c r="I83" s="120" t="s">
        <v>3775</v>
      </c>
    </row>
    <row r="84" spans="1:9" x14ac:dyDescent="0.3">
      <c r="A84" s="116">
        <v>722</v>
      </c>
      <c r="B84" s="116" t="s">
        <v>145</v>
      </c>
      <c r="C84" s="116" t="s">
        <v>146</v>
      </c>
      <c r="D84" s="117" t="s">
        <v>6</v>
      </c>
      <c r="E84" s="118">
        <v>40309.699999999997</v>
      </c>
      <c r="F84" s="118">
        <v>4.6015639269406385</v>
      </c>
      <c r="G84" s="120" t="s">
        <v>3253</v>
      </c>
      <c r="H84" s="121">
        <v>43831</v>
      </c>
      <c r="I84" s="120" t="s">
        <v>5084</v>
      </c>
    </row>
    <row r="85" spans="1:9" x14ac:dyDescent="0.3">
      <c r="A85" s="116">
        <v>724</v>
      </c>
      <c r="B85" s="116" t="s">
        <v>147</v>
      </c>
      <c r="C85" s="116" t="s">
        <v>148</v>
      </c>
      <c r="D85" s="117" t="s">
        <v>6</v>
      </c>
      <c r="E85" s="118">
        <v>15428.800000000001</v>
      </c>
      <c r="F85" s="118">
        <v>1.7612785388127856</v>
      </c>
      <c r="G85" s="120" t="s">
        <v>3707</v>
      </c>
      <c r="H85" s="121" t="s">
        <v>3707</v>
      </c>
      <c r="I85" s="120" t="s">
        <v>4247</v>
      </c>
    </row>
    <row r="86" spans="1:9" x14ac:dyDescent="0.3">
      <c r="A86" s="116">
        <v>732</v>
      </c>
      <c r="B86" s="116" t="s">
        <v>149</v>
      </c>
      <c r="C86" s="116" t="s">
        <v>150</v>
      </c>
      <c r="D86" s="117" t="s">
        <v>6</v>
      </c>
      <c r="E86" s="118">
        <v>13335</v>
      </c>
      <c r="F86" s="118">
        <v>1.5222602739726028</v>
      </c>
      <c r="G86" s="120" t="s">
        <v>3707</v>
      </c>
      <c r="H86" s="121" t="s">
        <v>3707</v>
      </c>
      <c r="I86" s="120" t="s">
        <v>3926</v>
      </c>
    </row>
    <row r="87" spans="1:9" x14ac:dyDescent="0.3">
      <c r="A87" s="116">
        <v>733</v>
      </c>
      <c r="B87" s="116" t="s">
        <v>151</v>
      </c>
      <c r="C87" s="116" t="s">
        <v>152</v>
      </c>
      <c r="D87" s="117" t="s">
        <v>6</v>
      </c>
      <c r="E87" s="118">
        <v>18131.2</v>
      </c>
      <c r="F87" s="118">
        <v>2.0697716894977169</v>
      </c>
      <c r="G87" s="120" t="s">
        <v>3707</v>
      </c>
      <c r="H87" s="121" t="s">
        <v>3707</v>
      </c>
      <c r="I87" s="120" t="s">
        <v>6918</v>
      </c>
    </row>
    <row r="88" spans="1:9" x14ac:dyDescent="0.3">
      <c r="A88" s="116">
        <v>736</v>
      </c>
      <c r="B88" s="116" t="s">
        <v>153</v>
      </c>
      <c r="C88" s="116" t="s">
        <v>154</v>
      </c>
      <c r="D88" s="117" t="s">
        <v>6</v>
      </c>
      <c r="E88" s="118">
        <v>32865.699999999997</v>
      </c>
      <c r="F88" s="118">
        <v>3.7517922374429222</v>
      </c>
      <c r="G88" s="120" t="s">
        <v>3253</v>
      </c>
      <c r="H88" s="121">
        <v>44593</v>
      </c>
      <c r="I88" s="120" t="s">
        <v>4787</v>
      </c>
    </row>
    <row r="89" spans="1:9" x14ac:dyDescent="0.3">
      <c r="A89" s="116">
        <v>738</v>
      </c>
      <c r="B89" s="116" t="s">
        <v>155</v>
      </c>
      <c r="C89" s="116" t="s">
        <v>6919</v>
      </c>
      <c r="D89" s="117" t="s">
        <v>6</v>
      </c>
      <c r="E89" s="118">
        <v>341850.10000000003</v>
      </c>
      <c r="F89" s="118">
        <v>39.023984018264841</v>
      </c>
      <c r="G89" s="120" t="s">
        <v>3253</v>
      </c>
      <c r="H89" s="121">
        <v>43709</v>
      </c>
      <c r="I89" s="120" t="s">
        <v>6920</v>
      </c>
    </row>
    <row r="90" spans="1:9" x14ac:dyDescent="0.3">
      <c r="A90" s="116">
        <v>780</v>
      </c>
      <c r="B90" s="116" t="s">
        <v>156</v>
      </c>
      <c r="C90" s="116" t="s">
        <v>157</v>
      </c>
      <c r="D90" s="117" t="s">
        <v>97</v>
      </c>
      <c r="E90" s="118">
        <v>3908.4</v>
      </c>
      <c r="F90" s="118">
        <v>0.44616438356164384</v>
      </c>
      <c r="G90" s="120" t="s">
        <v>3707</v>
      </c>
      <c r="H90" s="121" t="s">
        <v>3707</v>
      </c>
      <c r="I90" s="120" t="s">
        <v>4196</v>
      </c>
    </row>
    <row r="91" spans="1:9" x14ac:dyDescent="0.3">
      <c r="A91" s="116">
        <v>812</v>
      </c>
      <c r="B91" s="116" t="s">
        <v>158</v>
      </c>
      <c r="C91" s="116" t="s">
        <v>159</v>
      </c>
      <c r="D91" s="117" t="s">
        <v>6</v>
      </c>
      <c r="E91" s="118">
        <v>37716.5</v>
      </c>
      <c r="F91" s="118">
        <v>4.3055365296803654</v>
      </c>
      <c r="G91" s="120" t="s">
        <v>3707</v>
      </c>
      <c r="H91" s="121" t="s">
        <v>3707</v>
      </c>
      <c r="I91" s="120" t="s">
        <v>4436</v>
      </c>
    </row>
    <row r="92" spans="1:9" x14ac:dyDescent="0.3">
      <c r="A92" s="116">
        <v>814</v>
      </c>
      <c r="B92" s="116" t="s">
        <v>160</v>
      </c>
      <c r="C92" s="116" t="s">
        <v>161</v>
      </c>
      <c r="D92" s="117" t="s">
        <v>97</v>
      </c>
      <c r="E92" s="118">
        <v>4516.9949999999999</v>
      </c>
      <c r="F92" s="118">
        <v>0.515638698630137</v>
      </c>
      <c r="G92" s="120" t="s">
        <v>3707</v>
      </c>
      <c r="H92" s="121" t="s">
        <v>3707</v>
      </c>
      <c r="I92" s="120" t="s">
        <v>6921</v>
      </c>
    </row>
    <row r="93" spans="1:9" x14ac:dyDescent="0.3">
      <c r="A93" s="116">
        <v>815</v>
      </c>
      <c r="B93" s="116" t="s">
        <v>162</v>
      </c>
      <c r="C93" s="116" t="s">
        <v>163</v>
      </c>
      <c r="D93" s="117" t="s">
        <v>6</v>
      </c>
      <c r="E93" s="118">
        <v>33636.299999999996</v>
      </c>
      <c r="F93" s="118">
        <v>3.8397602739726024</v>
      </c>
      <c r="G93" s="120" t="s">
        <v>3707</v>
      </c>
      <c r="H93" s="121" t="s">
        <v>3707</v>
      </c>
      <c r="I93" s="120" t="s">
        <v>3890</v>
      </c>
    </row>
    <row r="94" spans="1:9" x14ac:dyDescent="0.3">
      <c r="A94" s="116">
        <v>818</v>
      </c>
      <c r="B94" s="116" t="s">
        <v>164</v>
      </c>
      <c r="C94" s="116" t="s">
        <v>165</v>
      </c>
      <c r="D94" s="117" t="s">
        <v>6</v>
      </c>
      <c r="E94" s="118">
        <v>35030.6</v>
      </c>
      <c r="F94" s="118">
        <v>3.9989269406392691</v>
      </c>
      <c r="G94" s="120" t="s">
        <v>3253</v>
      </c>
      <c r="H94" s="121">
        <v>43556</v>
      </c>
      <c r="I94" s="120" t="s">
        <v>6922</v>
      </c>
    </row>
    <row r="95" spans="1:9" x14ac:dyDescent="0.3">
      <c r="A95" s="116">
        <v>819</v>
      </c>
      <c r="B95" s="116" t="s">
        <v>166</v>
      </c>
      <c r="C95" s="116" t="s">
        <v>167</v>
      </c>
      <c r="D95" s="117" t="s">
        <v>6</v>
      </c>
      <c r="E95" s="118">
        <v>84984.400000000009</v>
      </c>
      <c r="F95" s="118">
        <v>9.7014155251141556</v>
      </c>
      <c r="G95" s="120" t="s">
        <v>3253</v>
      </c>
      <c r="H95" s="121">
        <v>43831</v>
      </c>
      <c r="I95" s="120" t="s">
        <v>4064</v>
      </c>
    </row>
    <row r="96" spans="1:9" x14ac:dyDescent="0.3">
      <c r="A96" s="116">
        <v>821</v>
      </c>
      <c r="B96" s="116" t="s">
        <v>168</v>
      </c>
      <c r="C96" s="116" t="s">
        <v>169</v>
      </c>
      <c r="D96" s="117" t="s">
        <v>6</v>
      </c>
      <c r="E96" s="118">
        <v>27925.5</v>
      </c>
      <c r="F96" s="118">
        <v>3.1878424657534246</v>
      </c>
      <c r="G96" s="120" t="s">
        <v>3707</v>
      </c>
      <c r="H96" s="121" t="s">
        <v>3707</v>
      </c>
      <c r="I96" s="120" t="s">
        <v>6923</v>
      </c>
    </row>
    <row r="97" spans="1:9" x14ac:dyDescent="0.3">
      <c r="A97" s="116">
        <v>823</v>
      </c>
      <c r="B97" s="116" t="s">
        <v>170</v>
      </c>
      <c r="C97" s="116" t="s">
        <v>171</v>
      </c>
      <c r="D97" s="117" t="s">
        <v>6</v>
      </c>
      <c r="E97" s="118">
        <v>25698.600000000002</v>
      </c>
      <c r="F97" s="118">
        <v>2.9336301369863018</v>
      </c>
      <c r="G97" s="120" t="s">
        <v>3707</v>
      </c>
      <c r="H97" s="121" t="s">
        <v>3707</v>
      </c>
      <c r="I97" s="120" t="s">
        <v>3922</v>
      </c>
    </row>
    <row r="98" spans="1:9" x14ac:dyDescent="0.3">
      <c r="A98" s="116">
        <v>824</v>
      </c>
      <c r="B98" s="116" t="s">
        <v>172</v>
      </c>
      <c r="C98" s="116" t="s">
        <v>173</v>
      </c>
      <c r="D98" s="117" t="s">
        <v>6</v>
      </c>
      <c r="E98" s="118">
        <v>10380</v>
      </c>
      <c r="F98" s="118">
        <v>1.1849315068493151</v>
      </c>
      <c r="G98" s="120" t="s">
        <v>3253</v>
      </c>
      <c r="H98" s="121">
        <v>43952</v>
      </c>
      <c r="I98" s="120" t="s">
        <v>6924</v>
      </c>
    </row>
    <row r="99" spans="1:9" x14ac:dyDescent="0.3">
      <c r="A99" s="116">
        <v>834</v>
      </c>
      <c r="B99" s="116" t="s">
        <v>174</v>
      </c>
      <c r="C99" s="116" t="s">
        <v>175</v>
      </c>
      <c r="D99" s="117" t="s">
        <v>6</v>
      </c>
      <c r="E99" s="118">
        <v>6960</v>
      </c>
      <c r="F99" s="118">
        <v>0.79452054794520544</v>
      </c>
      <c r="G99" s="120" t="s">
        <v>3707</v>
      </c>
      <c r="H99" s="121" t="s">
        <v>3707</v>
      </c>
      <c r="I99" s="120" t="s">
        <v>3926</v>
      </c>
    </row>
    <row r="100" spans="1:9" x14ac:dyDescent="0.3">
      <c r="A100" s="116">
        <v>835</v>
      </c>
      <c r="B100" s="116" t="s">
        <v>176</v>
      </c>
      <c r="C100" s="116" t="s">
        <v>177</v>
      </c>
      <c r="D100" s="117" t="s">
        <v>6</v>
      </c>
      <c r="E100" s="118">
        <v>13299.5</v>
      </c>
      <c r="F100" s="118">
        <v>1.5182077625570776</v>
      </c>
      <c r="G100" s="120" t="s">
        <v>3707</v>
      </c>
      <c r="H100" s="121" t="s">
        <v>3707</v>
      </c>
      <c r="I100" s="120" t="s">
        <v>6925</v>
      </c>
    </row>
    <row r="101" spans="1:9" x14ac:dyDescent="0.3">
      <c r="A101" s="116">
        <v>840</v>
      </c>
      <c r="B101" s="116" t="s">
        <v>178</v>
      </c>
      <c r="C101" s="116" t="s">
        <v>179</v>
      </c>
      <c r="D101" s="117" t="s">
        <v>6</v>
      </c>
      <c r="E101" s="118">
        <v>37804.200000000004</v>
      </c>
      <c r="F101" s="118">
        <v>4.3155479452054797</v>
      </c>
      <c r="G101" s="120" t="s">
        <v>3707</v>
      </c>
      <c r="H101" s="121" t="s">
        <v>3707</v>
      </c>
      <c r="I101" s="120" t="s">
        <v>4769</v>
      </c>
    </row>
    <row r="102" spans="1:9" x14ac:dyDescent="0.3">
      <c r="A102" s="116">
        <v>850</v>
      </c>
      <c r="B102" s="116" t="s">
        <v>9102</v>
      </c>
      <c r="C102" s="116" t="s">
        <v>9103</v>
      </c>
      <c r="D102" s="117" t="s">
        <v>97</v>
      </c>
      <c r="E102" s="118">
        <v>3769.2000000000007</v>
      </c>
      <c r="F102" s="118">
        <v>0.43027397260273981</v>
      </c>
      <c r="G102" s="120" t="s">
        <v>3707</v>
      </c>
      <c r="H102" s="121" t="s">
        <v>3707</v>
      </c>
      <c r="I102" s="120" t="s">
        <v>9104</v>
      </c>
    </row>
    <row r="103" spans="1:9" x14ac:dyDescent="0.3">
      <c r="A103" s="116">
        <v>856</v>
      </c>
      <c r="B103" s="116" t="s">
        <v>180</v>
      </c>
      <c r="C103" s="116" t="s">
        <v>181</v>
      </c>
      <c r="D103" s="117" t="s">
        <v>97</v>
      </c>
      <c r="E103" s="118">
        <v>4926.42</v>
      </c>
      <c r="F103" s="118">
        <v>0.56237671232876718</v>
      </c>
      <c r="G103" s="120" t="s">
        <v>3707</v>
      </c>
      <c r="H103" s="121" t="s">
        <v>3707</v>
      </c>
      <c r="I103" s="120" t="s">
        <v>6926</v>
      </c>
    </row>
    <row r="104" spans="1:9" x14ac:dyDescent="0.3">
      <c r="A104" s="116">
        <v>866</v>
      </c>
      <c r="B104" s="116" t="s">
        <v>9105</v>
      </c>
      <c r="C104" s="116" t="s">
        <v>9106</v>
      </c>
      <c r="D104" s="117" t="s">
        <v>97</v>
      </c>
      <c r="E104" s="118">
        <v>2680.8</v>
      </c>
      <c r="F104" s="118">
        <v>0.306027397260274</v>
      </c>
      <c r="G104" s="120" t="s">
        <v>3707</v>
      </c>
      <c r="H104" s="121" t="s">
        <v>3707</v>
      </c>
      <c r="I104" s="120" t="s">
        <v>9107</v>
      </c>
    </row>
    <row r="105" spans="1:9" x14ac:dyDescent="0.3">
      <c r="A105" s="116">
        <v>916</v>
      </c>
      <c r="B105" s="116" t="s">
        <v>183</v>
      </c>
      <c r="C105" s="116" t="s">
        <v>184</v>
      </c>
      <c r="D105" s="117" t="s">
        <v>97</v>
      </c>
      <c r="E105" s="118">
        <v>3936.7</v>
      </c>
      <c r="F105" s="118">
        <v>0.44939497716894977</v>
      </c>
      <c r="G105" s="120" t="s">
        <v>3253</v>
      </c>
      <c r="H105" s="121">
        <v>43831</v>
      </c>
      <c r="I105" s="120" t="s">
        <v>4747</v>
      </c>
    </row>
    <row r="106" spans="1:9" x14ac:dyDescent="0.3">
      <c r="A106" s="116">
        <v>918</v>
      </c>
      <c r="B106" s="116" t="s">
        <v>185</v>
      </c>
      <c r="C106" s="116" t="s">
        <v>186</v>
      </c>
      <c r="D106" s="117" t="s">
        <v>97</v>
      </c>
      <c r="E106" s="118">
        <v>3182.6900000000005</v>
      </c>
      <c r="F106" s="118">
        <v>0.3633207762557078</v>
      </c>
      <c r="G106" s="120" t="s">
        <v>3707</v>
      </c>
      <c r="H106" s="121" t="s">
        <v>3707</v>
      </c>
      <c r="I106" s="120" t="s">
        <v>6927</v>
      </c>
    </row>
    <row r="107" spans="1:9" x14ac:dyDescent="0.3">
      <c r="A107" s="116">
        <v>962</v>
      </c>
      <c r="B107" s="116" t="s">
        <v>3256</v>
      </c>
      <c r="C107" s="116" t="s">
        <v>3257</v>
      </c>
      <c r="D107" s="117" t="s">
        <v>6</v>
      </c>
      <c r="E107" s="118">
        <v>18354.699999999997</v>
      </c>
      <c r="F107" s="118">
        <v>2.0952853881278535</v>
      </c>
      <c r="G107" s="120" t="s">
        <v>3707</v>
      </c>
      <c r="H107" s="121" t="s">
        <v>3707</v>
      </c>
      <c r="I107" s="120" t="s">
        <v>4964</v>
      </c>
    </row>
    <row r="108" spans="1:9" x14ac:dyDescent="0.3">
      <c r="A108" s="116">
        <v>963</v>
      </c>
      <c r="B108" s="116" t="s">
        <v>187</v>
      </c>
      <c r="C108" s="116" t="s">
        <v>188</v>
      </c>
      <c r="D108" s="117" t="s">
        <v>6</v>
      </c>
      <c r="E108" s="118">
        <v>18502.899999999998</v>
      </c>
      <c r="F108" s="118">
        <v>2.1122031963470316</v>
      </c>
      <c r="G108" s="120" t="s">
        <v>3707</v>
      </c>
      <c r="H108" s="121" t="s">
        <v>3707</v>
      </c>
      <c r="I108" s="120" t="s">
        <v>6928</v>
      </c>
    </row>
    <row r="109" spans="1:9" x14ac:dyDescent="0.3">
      <c r="A109" s="116">
        <v>964</v>
      </c>
      <c r="B109" s="116" t="s">
        <v>189</v>
      </c>
      <c r="C109" s="116" t="s">
        <v>190</v>
      </c>
      <c r="D109" s="117" t="s">
        <v>6</v>
      </c>
      <c r="E109" s="118">
        <v>32623</v>
      </c>
      <c r="F109" s="118">
        <v>3.7240867579908676</v>
      </c>
      <c r="G109" s="120" t="s">
        <v>3707</v>
      </c>
      <c r="H109" s="121" t="s">
        <v>3707</v>
      </c>
      <c r="I109" s="120" t="s">
        <v>3830</v>
      </c>
    </row>
    <row r="110" spans="1:9" x14ac:dyDescent="0.3">
      <c r="A110" s="116">
        <v>967</v>
      </c>
      <c r="B110" s="116" t="s">
        <v>191</v>
      </c>
      <c r="C110" s="116" t="s">
        <v>192</v>
      </c>
      <c r="D110" s="117" t="s">
        <v>6</v>
      </c>
      <c r="E110" s="118">
        <v>9399.6</v>
      </c>
      <c r="F110" s="118">
        <v>1.0730136986301371</v>
      </c>
      <c r="G110" s="120" t="s">
        <v>3707</v>
      </c>
      <c r="H110" s="121" t="s">
        <v>3707</v>
      </c>
      <c r="I110" s="120" t="s">
        <v>4427</v>
      </c>
    </row>
    <row r="111" spans="1:9" x14ac:dyDescent="0.3">
      <c r="A111" s="116">
        <v>970</v>
      </c>
      <c r="B111" s="116" t="s">
        <v>193</v>
      </c>
      <c r="C111" s="116" t="s">
        <v>194</v>
      </c>
      <c r="D111" s="117" t="s">
        <v>6</v>
      </c>
      <c r="E111" s="118">
        <v>12323.3</v>
      </c>
      <c r="F111" s="118">
        <v>1.4067694063926939</v>
      </c>
      <c r="G111" s="120" t="s">
        <v>3707</v>
      </c>
      <c r="H111" s="121" t="s">
        <v>3707</v>
      </c>
      <c r="I111" s="120" t="s">
        <v>4427</v>
      </c>
    </row>
    <row r="112" spans="1:9" x14ac:dyDescent="0.3">
      <c r="A112" s="116">
        <v>1001</v>
      </c>
      <c r="B112" s="116" t="s">
        <v>195</v>
      </c>
      <c r="C112" s="116" t="s">
        <v>196</v>
      </c>
      <c r="D112" s="117" t="s">
        <v>97</v>
      </c>
      <c r="E112" s="118">
        <v>3782.7</v>
      </c>
      <c r="F112" s="118">
        <v>0.43181506849315066</v>
      </c>
      <c r="G112" s="120" t="s">
        <v>3707</v>
      </c>
      <c r="H112" s="121" t="s">
        <v>3707</v>
      </c>
      <c r="I112" s="120" t="s">
        <v>6929</v>
      </c>
    </row>
    <row r="113" spans="1:9" x14ac:dyDescent="0.3">
      <c r="A113" s="116">
        <v>1021</v>
      </c>
      <c r="B113" s="116" t="s">
        <v>197</v>
      </c>
      <c r="C113" s="116" t="s">
        <v>198</v>
      </c>
      <c r="D113" s="117" t="s">
        <v>97</v>
      </c>
      <c r="E113" s="118">
        <v>4419.338999999999</v>
      </c>
      <c r="F113" s="118">
        <v>0.50449075342465743</v>
      </c>
      <c r="G113" s="120" t="s">
        <v>3253</v>
      </c>
      <c r="H113" s="121">
        <v>43800</v>
      </c>
      <c r="I113" s="120" t="s">
        <v>5099</v>
      </c>
    </row>
    <row r="114" spans="1:9" x14ac:dyDescent="0.3">
      <c r="A114" s="116">
        <v>1028</v>
      </c>
      <c r="B114" s="116" t="s">
        <v>9108</v>
      </c>
      <c r="C114" s="116" t="s">
        <v>9109</v>
      </c>
      <c r="D114" s="117" t="s">
        <v>97</v>
      </c>
      <c r="E114" s="118">
        <v>2799.2909999999997</v>
      </c>
      <c r="F114" s="118">
        <v>0.31955376712328765</v>
      </c>
      <c r="G114" s="120" t="s">
        <v>3707</v>
      </c>
      <c r="H114" s="121" t="s">
        <v>3707</v>
      </c>
      <c r="I114" s="120" t="s">
        <v>9110</v>
      </c>
    </row>
    <row r="115" spans="1:9" x14ac:dyDescent="0.3">
      <c r="A115" s="116">
        <v>1031</v>
      </c>
      <c r="B115" s="116" t="s">
        <v>199</v>
      </c>
      <c r="C115" s="116" t="s">
        <v>200</v>
      </c>
      <c r="D115" s="117" t="s">
        <v>97</v>
      </c>
      <c r="E115" s="118">
        <v>7472.6400000000012</v>
      </c>
      <c r="F115" s="118">
        <v>0.85304109589041111</v>
      </c>
      <c r="G115" s="120" t="s">
        <v>3707</v>
      </c>
      <c r="H115" s="121" t="s">
        <v>3707</v>
      </c>
      <c r="I115" s="120" t="s">
        <v>6930</v>
      </c>
    </row>
    <row r="116" spans="1:9" x14ac:dyDescent="0.3">
      <c r="A116" s="116">
        <v>1075</v>
      </c>
      <c r="B116" s="116" t="s">
        <v>201</v>
      </c>
      <c r="C116" s="116" t="s">
        <v>202</v>
      </c>
      <c r="D116" s="117" t="s">
        <v>6</v>
      </c>
      <c r="E116" s="118">
        <v>4366.2</v>
      </c>
      <c r="F116" s="118">
        <v>0.49842465753424653</v>
      </c>
      <c r="G116" s="120" t="s">
        <v>3707</v>
      </c>
      <c r="H116" s="121" t="s">
        <v>3707</v>
      </c>
      <c r="I116" s="120" t="s">
        <v>6931</v>
      </c>
    </row>
    <row r="117" spans="1:9" x14ac:dyDescent="0.3">
      <c r="A117" s="116">
        <v>1077</v>
      </c>
      <c r="B117" s="116" t="s">
        <v>203</v>
      </c>
      <c r="C117" s="116" t="s">
        <v>204</v>
      </c>
      <c r="D117" s="117" t="s">
        <v>6</v>
      </c>
      <c r="E117" s="118">
        <v>8939.2999999999993</v>
      </c>
      <c r="F117" s="118">
        <v>1.0204680365296803</v>
      </c>
      <c r="G117" s="120" t="s">
        <v>3707</v>
      </c>
      <c r="H117" s="121" t="s">
        <v>3707</v>
      </c>
      <c r="I117" s="120" t="s">
        <v>6932</v>
      </c>
    </row>
    <row r="118" spans="1:9" x14ac:dyDescent="0.3">
      <c r="A118" s="116">
        <v>1088</v>
      </c>
      <c r="B118" s="116" t="s">
        <v>208</v>
      </c>
      <c r="C118" s="116" t="s">
        <v>209</v>
      </c>
      <c r="D118" s="117" t="s">
        <v>6</v>
      </c>
      <c r="E118" s="118">
        <v>9727.2000000000007</v>
      </c>
      <c r="F118" s="118">
        <v>1.1104109589041096</v>
      </c>
      <c r="G118" s="120" t="s">
        <v>3253</v>
      </c>
      <c r="H118" s="121">
        <v>44501</v>
      </c>
      <c r="I118" s="120" t="s">
        <v>4179</v>
      </c>
    </row>
    <row r="119" spans="1:9" x14ac:dyDescent="0.3">
      <c r="A119" s="116">
        <v>1089</v>
      </c>
      <c r="B119" s="116" t="s">
        <v>3258</v>
      </c>
      <c r="C119" s="116" t="s">
        <v>3259</v>
      </c>
      <c r="D119" s="117" t="s">
        <v>6</v>
      </c>
      <c r="E119" s="118">
        <v>12727.3</v>
      </c>
      <c r="F119" s="118">
        <v>1.4528881278538812</v>
      </c>
      <c r="G119" s="120" t="s">
        <v>3707</v>
      </c>
      <c r="H119" s="121" t="s">
        <v>3707</v>
      </c>
      <c r="I119" s="120" t="s">
        <v>3862</v>
      </c>
    </row>
    <row r="120" spans="1:9" x14ac:dyDescent="0.3">
      <c r="A120" s="116">
        <v>1092</v>
      </c>
      <c r="B120" s="116" t="s">
        <v>210</v>
      </c>
      <c r="C120" s="116" t="s">
        <v>211</v>
      </c>
      <c r="D120" s="117" t="s">
        <v>6</v>
      </c>
      <c r="E120" s="118">
        <v>24177.3</v>
      </c>
      <c r="F120" s="118">
        <v>2.7599657534246576</v>
      </c>
      <c r="G120" s="120" t="s">
        <v>3253</v>
      </c>
      <c r="H120" s="121">
        <v>43831</v>
      </c>
      <c r="I120" s="120" t="s">
        <v>5084</v>
      </c>
    </row>
    <row r="121" spans="1:9" x14ac:dyDescent="0.3">
      <c r="A121" s="116">
        <v>1093</v>
      </c>
      <c r="B121" s="116" t="s">
        <v>212</v>
      </c>
      <c r="C121" s="116" t="s">
        <v>213</v>
      </c>
      <c r="D121" s="117" t="s">
        <v>6</v>
      </c>
      <c r="E121" s="118">
        <v>25037.599999999999</v>
      </c>
      <c r="F121" s="118">
        <v>2.858173515981735</v>
      </c>
      <c r="G121" s="120" t="s">
        <v>3707</v>
      </c>
      <c r="H121" s="121" t="s">
        <v>3707</v>
      </c>
      <c r="I121" s="120" t="s">
        <v>3964</v>
      </c>
    </row>
    <row r="122" spans="1:9" x14ac:dyDescent="0.3">
      <c r="A122" s="116">
        <v>1108</v>
      </c>
      <c r="B122" s="116" t="s">
        <v>214</v>
      </c>
      <c r="C122" s="116" t="s">
        <v>215</v>
      </c>
      <c r="D122" s="117" t="s">
        <v>97</v>
      </c>
      <c r="E122" s="118">
        <v>4179.18</v>
      </c>
      <c r="F122" s="118">
        <v>0.47707534246575345</v>
      </c>
      <c r="G122" s="120" t="s">
        <v>3707</v>
      </c>
      <c r="H122" s="121" t="s">
        <v>3707</v>
      </c>
      <c r="I122" s="120" t="s">
        <v>4238</v>
      </c>
    </row>
    <row r="123" spans="1:9" x14ac:dyDescent="0.3">
      <c r="A123" s="116">
        <v>1144</v>
      </c>
      <c r="B123" s="116" t="s">
        <v>3260</v>
      </c>
      <c r="C123" s="116" t="s">
        <v>3261</v>
      </c>
      <c r="D123" s="117" t="s">
        <v>97</v>
      </c>
      <c r="E123" s="118">
        <v>3274.92</v>
      </c>
      <c r="F123" s="118">
        <v>0.37384931506849317</v>
      </c>
      <c r="G123" s="120" t="s">
        <v>3707</v>
      </c>
      <c r="H123" s="121" t="s">
        <v>3707</v>
      </c>
      <c r="I123" s="120" t="s">
        <v>4555</v>
      </c>
    </row>
    <row r="124" spans="1:9" x14ac:dyDescent="0.3">
      <c r="A124" s="116">
        <v>1174</v>
      </c>
      <c r="B124" s="116" t="s">
        <v>217</v>
      </c>
      <c r="C124" s="116" t="s">
        <v>218</v>
      </c>
      <c r="D124" s="117" t="s">
        <v>6</v>
      </c>
      <c r="E124" s="118">
        <v>41953.2</v>
      </c>
      <c r="F124" s="118">
        <v>4.7891780821917802</v>
      </c>
      <c r="G124" s="120" t="s">
        <v>3707</v>
      </c>
      <c r="H124" s="121" t="s">
        <v>3707</v>
      </c>
      <c r="I124" s="120" t="s">
        <v>6933</v>
      </c>
    </row>
    <row r="125" spans="1:9" x14ac:dyDescent="0.3">
      <c r="A125" s="116">
        <v>1177</v>
      </c>
      <c r="B125" s="116" t="s">
        <v>219</v>
      </c>
      <c r="C125" s="116" t="s">
        <v>220</v>
      </c>
      <c r="D125" s="117" t="s">
        <v>6</v>
      </c>
      <c r="E125" s="118">
        <v>27421.1</v>
      </c>
      <c r="F125" s="118">
        <v>3.1302625570776255</v>
      </c>
      <c r="G125" s="120" t="s">
        <v>3707</v>
      </c>
      <c r="H125" s="121" t="s">
        <v>3707</v>
      </c>
      <c r="I125" s="120" t="s">
        <v>6934</v>
      </c>
    </row>
    <row r="126" spans="1:9" x14ac:dyDescent="0.3">
      <c r="A126" s="116">
        <v>1180</v>
      </c>
      <c r="B126" s="116" t="s">
        <v>221</v>
      </c>
      <c r="C126" s="116" t="s">
        <v>222</v>
      </c>
      <c r="D126" s="117" t="s">
        <v>6</v>
      </c>
      <c r="E126" s="118">
        <v>8439.6</v>
      </c>
      <c r="F126" s="118">
        <v>0.96342465753424666</v>
      </c>
      <c r="G126" s="120" t="s">
        <v>3707</v>
      </c>
      <c r="H126" s="121" t="s">
        <v>3707</v>
      </c>
      <c r="I126" s="120" t="s">
        <v>6935</v>
      </c>
    </row>
    <row r="127" spans="1:9" x14ac:dyDescent="0.3">
      <c r="A127" s="116">
        <v>1183</v>
      </c>
      <c r="B127" s="116" t="s">
        <v>223</v>
      </c>
      <c r="C127" s="116" t="s">
        <v>224</v>
      </c>
      <c r="D127" s="117" t="s">
        <v>6</v>
      </c>
      <c r="E127" s="118">
        <v>46705.9</v>
      </c>
      <c r="F127" s="118">
        <v>5.3317237442922378</v>
      </c>
      <c r="G127" s="120" t="s">
        <v>3253</v>
      </c>
      <c r="H127" s="121">
        <v>43862</v>
      </c>
      <c r="I127" s="120" t="s">
        <v>6936</v>
      </c>
    </row>
    <row r="128" spans="1:9" x14ac:dyDescent="0.3">
      <c r="A128" s="116">
        <v>1208</v>
      </c>
      <c r="B128" s="116" t="s">
        <v>5826</v>
      </c>
      <c r="C128" s="116" t="s">
        <v>5897</v>
      </c>
      <c r="D128" s="117" t="s">
        <v>97</v>
      </c>
      <c r="E128" s="118">
        <v>6253.800000000002</v>
      </c>
      <c r="F128" s="118">
        <v>0.71390410958904127</v>
      </c>
      <c r="G128" s="120" t="s">
        <v>3707</v>
      </c>
      <c r="H128" s="121" t="s">
        <v>3707</v>
      </c>
      <c r="I128" s="120" t="s">
        <v>6937</v>
      </c>
    </row>
    <row r="129" spans="1:9" x14ac:dyDescent="0.3">
      <c r="A129" s="116">
        <v>1223</v>
      </c>
      <c r="B129" s="116" t="s">
        <v>225</v>
      </c>
      <c r="C129" s="116" t="s">
        <v>226</v>
      </c>
      <c r="D129" s="117" t="s">
        <v>97</v>
      </c>
      <c r="E129" s="118">
        <v>6916.32</v>
      </c>
      <c r="F129" s="118">
        <v>0.78953424657534244</v>
      </c>
      <c r="G129" s="120" t="s">
        <v>3707</v>
      </c>
      <c r="H129" s="121" t="s">
        <v>3707</v>
      </c>
      <c r="I129" s="120" t="s">
        <v>6938</v>
      </c>
    </row>
    <row r="130" spans="1:9" x14ac:dyDescent="0.3">
      <c r="A130" s="116">
        <v>1247</v>
      </c>
      <c r="B130" s="116" t="s">
        <v>227</v>
      </c>
      <c r="C130" s="116" t="s">
        <v>228</v>
      </c>
      <c r="D130" s="117" t="s">
        <v>6</v>
      </c>
      <c r="E130" s="118">
        <v>84070.400000000009</v>
      </c>
      <c r="F130" s="118">
        <v>9.5970776255707779</v>
      </c>
      <c r="G130" s="120" t="s">
        <v>3707</v>
      </c>
      <c r="H130" s="121" t="s">
        <v>3707</v>
      </c>
      <c r="I130" s="120" t="s">
        <v>6939</v>
      </c>
    </row>
    <row r="131" spans="1:9" x14ac:dyDescent="0.3">
      <c r="A131" s="116">
        <v>1253</v>
      </c>
      <c r="B131" s="116" t="s">
        <v>229</v>
      </c>
      <c r="C131" s="116" t="s">
        <v>230</v>
      </c>
      <c r="D131" s="117" t="s">
        <v>6</v>
      </c>
      <c r="E131" s="118">
        <v>53324.9</v>
      </c>
      <c r="F131" s="118">
        <v>6.0873173515981733</v>
      </c>
      <c r="G131" s="120" t="s">
        <v>3707</v>
      </c>
      <c r="H131" s="121" t="s">
        <v>3707</v>
      </c>
      <c r="I131" s="120" t="s">
        <v>5082</v>
      </c>
    </row>
    <row r="132" spans="1:9" x14ac:dyDescent="0.3">
      <c r="A132" s="116">
        <v>1255</v>
      </c>
      <c r="B132" s="116" t="s">
        <v>231</v>
      </c>
      <c r="C132" s="116" t="s">
        <v>232</v>
      </c>
      <c r="D132" s="117" t="s">
        <v>6</v>
      </c>
      <c r="E132" s="118">
        <v>45027.8</v>
      </c>
      <c r="F132" s="118">
        <v>5.1401598173515985</v>
      </c>
      <c r="G132" s="120" t="s">
        <v>3707</v>
      </c>
      <c r="H132" s="121" t="s">
        <v>3707</v>
      </c>
      <c r="I132" s="120" t="s">
        <v>3847</v>
      </c>
    </row>
    <row r="133" spans="1:9" x14ac:dyDescent="0.3">
      <c r="A133" s="116">
        <v>1256</v>
      </c>
      <c r="B133" s="116" t="s">
        <v>233</v>
      </c>
      <c r="C133" s="116" t="s">
        <v>234</v>
      </c>
      <c r="D133" s="117" t="s">
        <v>6</v>
      </c>
      <c r="E133" s="118">
        <v>51261.200000000004</v>
      </c>
      <c r="F133" s="118">
        <v>5.8517351598173519</v>
      </c>
      <c r="G133" s="120" t="s">
        <v>3707</v>
      </c>
      <c r="H133" s="121" t="s">
        <v>3707</v>
      </c>
      <c r="I133" s="120" t="s">
        <v>3847</v>
      </c>
    </row>
    <row r="134" spans="1:9" x14ac:dyDescent="0.3">
      <c r="A134" s="116">
        <v>1257</v>
      </c>
      <c r="B134" s="116" t="s">
        <v>235</v>
      </c>
      <c r="C134" s="116" t="s">
        <v>236</v>
      </c>
      <c r="D134" s="117" t="s">
        <v>6</v>
      </c>
      <c r="E134" s="118">
        <v>19379.3</v>
      </c>
      <c r="F134" s="118">
        <v>2.2122488584474884</v>
      </c>
      <c r="G134" s="120" t="s">
        <v>3707</v>
      </c>
      <c r="H134" s="121" t="s">
        <v>3707</v>
      </c>
      <c r="I134" s="120" t="s">
        <v>3784</v>
      </c>
    </row>
    <row r="135" spans="1:9" x14ac:dyDescent="0.3">
      <c r="A135" s="116">
        <v>1260</v>
      </c>
      <c r="B135" s="116" t="s">
        <v>237</v>
      </c>
      <c r="C135" s="116" t="s">
        <v>238</v>
      </c>
      <c r="D135" s="117" t="s">
        <v>97</v>
      </c>
      <c r="E135" s="118">
        <v>3413.5439999999999</v>
      </c>
      <c r="F135" s="118">
        <v>0.38967397260273973</v>
      </c>
      <c r="G135" s="120" t="s">
        <v>3707</v>
      </c>
      <c r="H135" s="121" t="s">
        <v>3707</v>
      </c>
      <c r="I135" s="120" t="s">
        <v>4244</v>
      </c>
    </row>
    <row r="136" spans="1:9" x14ac:dyDescent="0.3">
      <c r="A136" s="116">
        <v>1295</v>
      </c>
      <c r="B136" s="116" t="s">
        <v>240</v>
      </c>
      <c r="C136" s="116" t="s">
        <v>241</v>
      </c>
      <c r="D136" s="117" t="s">
        <v>97</v>
      </c>
      <c r="E136" s="118">
        <v>7276.8</v>
      </c>
      <c r="F136" s="118">
        <v>0.8306849315068493</v>
      </c>
      <c r="G136" s="120" t="s">
        <v>3707</v>
      </c>
      <c r="H136" s="121" t="s">
        <v>3707</v>
      </c>
      <c r="I136" s="120" t="s">
        <v>6940</v>
      </c>
    </row>
    <row r="137" spans="1:9" x14ac:dyDescent="0.3">
      <c r="A137" s="116">
        <v>1313</v>
      </c>
      <c r="B137" s="116" t="s">
        <v>242</v>
      </c>
      <c r="C137" s="116" t="s">
        <v>243</v>
      </c>
      <c r="D137" s="117" t="s">
        <v>97</v>
      </c>
      <c r="E137" s="118">
        <v>3089.04</v>
      </c>
      <c r="F137" s="118">
        <v>0.35263013698630136</v>
      </c>
      <c r="G137" s="120" t="s">
        <v>3707</v>
      </c>
      <c r="H137" s="121" t="s">
        <v>3707</v>
      </c>
      <c r="I137" s="120" t="s">
        <v>4182</v>
      </c>
    </row>
    <row r="138" spans="1:9" x14ac:dyDescent="0.3">
      <c r="A138" s="116">
        <v>1346</v>
      </c>
      <c r="B138" s="116" t="s">
        <v>244</v>
      </c>
      <c r="C138" s="116" t="s">
        <v>245</v>
      </c>
      <c r="D138" s="117" t="s">
        <v>6</v>
      </c>
      <c r="E138" s="118">
        <v>3758.3999999999996</v>
      </c>
      <c r="F138" s="118">
        <v>0.4290410958904109</v>
      </c>
      <c r="G138" s="120" t="s">
        <v>3253</v>
      </c>
      <c r="H138" s="121">
        <v>43586</v>
      </c>
      <c r="I138" s="120" t="s">
        <v>4408</v>
      </c>
    </row>
    <row r="139" spans="1:9" x14ac:dyDescent="0.3">
      <c r="A139" s="116">
        <v>1351</v>
      </c>
      <c r="B139" s="116" t="s">
        <v>248</v>
      </c>
      <c r="C139" s="116" t="s">
        <v>249</v>
      </c>
      <c r="D139" s="117" t="s">
        <v>6</v>
      </c>
      <c r="E139" s="118">
        <v>18339.100000000002</v>
      </c>
      <c r="F139" s="118">
        <v>2.0935045662100458</v>
      </c>
      <c r="G139" s="120" t="s">
        <v>3707</v>
      </c>
      <c r="H139" s="121" t="s">
        <v>3707</v>
      </c>
      <c r="I139" s="120" t="s">
        <v>3796</v>
      </c>
    </row>
    <row r="140" spans="1:9" x14ac:dyDescent="0.3">
      <c r="A140" s="116">
        <v>1360</v>
      </c>
      <c r="B140" s="116" t="s">
        <v>250</v>
      </c>
      <c r="C140" s="116" t="s">
        <v>251</v>
      </c>
      <c r="D140" s="117" t="s">
        <v>6</v>
      </c>
      <c r="E140" s="118">
        <v>22564.3</v>
      </c>
      <c r="F140" s="118">
        <v>2.5758333333333332</v>
      </c>
      <c r="G140" s="120" t="s">
        <v>3707</v>
      </c>
      <c r="H140" s="121" t="s">
        <v>3707</v>
      </c>
      <c r="I140" s="120" t="s">
        <v>3860</v>
      </c>
    </row>
    <row r="141" spans="1:9" x14ac:dyDescent="0.3">
      <c r="A141" s="116">
        <v>1361</v>
      </c>
      <c r="B141" s="116" t="s">
        <v>252</v>
      </c>
      <c r="C141" s="116" t="s">
        <v>253</v>
      </c>
      <c r="D141" s="117" t="s">
        <v>6</v>
      </c>
      <c r="E141" s="118">
        <v>25343.1</v>
      </c>
      <c r="F141" s="118">
        <v>2.8930479452054794</v>
      </c>
      <c r="G141" s="120" t="s">
        <v>3253</v>
      </c>
      <c r="H141" s="121">
        <v>43678</v>
      </c>
      <c r="I141" s="120" t="s">
        <v>4965</v>
      </c>
    </row>
    <row r="142" spans="1:9" x14ac:dyDescent="0.3">
      <c r="A142" s="116">
        <v>1362</v>
      </c>
      <c r="B142" s="116" t="s">
        <v>254</v>
      </c>
      <c r="C142" s="116" t="s">
        <v>255</v>
      </c>
      <c r="D142" s="117" t="s">
        <v>6</v>
      </c>
      <c r="E142" s="118">
        <v>17843.900000000001</v>
      </c>
      <c r="F142" s="118">
        <v>2.036974885844749</v>
      </c>
      <c r="G142" s="120" t="s">
        <v>3253</v>
      </c>
      <c r="H142" s="121">
        <v>43831</v>
      </c>
      <c r="I142" s="120" t="s">
        <v>5084</v>
      </c>
    </row>
    <row r="143" spans="1:9" x14ac:dyDescent="0.3">
      <c r="A143" s="116">
        <v>1367</v>
      </c>
      <c r="B143" s="116" t="s">
        <v>256</v>
      </c>
      <c r="C143" s="116" t="s">
        <v>257</v>
      </c>
      <c r="D143" s="117" t="s">
        <v>6</v>
      </c>
      <c r="E143" s="118">
        <v>25555.4</v>
      </c>
      <c r="F143" s="118">
        <v>2.9172831050228312</v>
      </c>
      <c r="G143" s="120" t="s">
        <v>3707</v>
      </c>
      <c r="H143" s="121" t="s">
        <v>3707</v>
      </c>
      <c r="I143" s="120" t="s">
        <v>3793</v>
      </c>
    </row>
    <row r="144" spans="1:9" x14ac:dyDescent="0.3">
      <c r="A144" s="116">
        <v>1376</v>
      </c>
      <c r="B144" s="116" t="s">
        <v>258</v>
      </c>
      <c r="C144" s="116" t="s">
        <v>259</v>
      </c>
      <c r="D144" s="117" t="s">
        <v>13</v>
      </c>
      <c r="E144" s="118">
        <v>117603.3</v>
      </c>
      <c r="F144" s="118">
        <v>13.425034246575343</v>
      </c>
      <c r="G144" s="120" t="s">
        <v>3253</v>
      </c>
      <c r="H144" s="121">
        <v>44409</v>
      </c>
      <c r="I144" s="120" t="s">
        <v>4024</v>
      </c>
    </row>
    <row r="145" spans="1:9" x14ac:dyDescent="0.3">
      <c r="A145" s="116">
        <v>1401</v>
      </c>
      <c r="B145" s="116" t="s">
        <v>260</v>
      </c>
      <c r="C145" s="116" t="s">
        <v>261</v>
      </c>
      <c r="D145" s="117" t="s">
        <v>97</v>
      </c>
      <c r="E145" s="118">
        <v>3637.89</v>
      </c>
      <c r="F145" s="118">
        <v>0.41528424657534246</v>
      </c>
      <c r="G145" s="120" t="s">
        <v>3253</v>
      </c>
      <c r="H145" s="121">
        <v>43313</v>
      </c>
      <c r="I145" s="120" t="s">
        <v>4024</v>
      </c>
    </row>
    <row r="146" spans="1:9" x14ac:dyDescent="0.3">
      <c r="A146" s="116">
        <v>1426</v>
      </c>
      <c r="B146" s="116" t="s">
        <v>262</v>
      </c>
      <c r="C146" s="116" t="s">
        <v>263</v>
      </c>
      <c r="D146" s="117" t="s">
        <v>97</v>
      </c>
      <c r="E146" s="118">
        <v>5940.72</v>
      </c>
      <c r="F146" s="118">
        <v>0.67816438356164388</v>
      </c>
      <c r="G146" s="120" t="s">
        <v>3707</v>
      </c>
      <c r="H146" s="121" t="s">
        <v>3707</v>
      </c>
      <c r="I146" s="120" t="s">
        <v>4525</v>
      </c>
    </row>
    <row r="147" spans="1:9" x14ac:dyDescent="0.3">
      <c r="A147" s="116">
        <v>1437</v>
      </c>
      <c r="B147" s="116" t="s">
        <v>264</v>
      </c>
      <c r="C147" s="116" t="s">
        <v>265</v>
      </c>
      <c r="D147" s="117" t="s">
        <v>97</v>
      </c>
      <c r="E147" s="118">
        <v>13584.599999999999</v>
      </c>
      <c r="F147" s="118">
        <v>1.5507534246575341</v>
      </c>
      <c r="G147" s="120" t="s">
        <v>3253</v>
      </c>
      <c r="H147" s="121">
        <v>43313</v>
      </c>
      <c r="I147" s="120" t="s">
        <v>6941</v>
      </c>
    </row>
    <row r="148" spans="1:9" x14ac:dyDescent="0.3">
      <c r="A148" s="116">
        <v>1470</v>
      </c>
      <c r="B148" s="116" t="s">
        <v>267</v>
      </c>
      <c r="C148" s="116" t="s">
        <v>268</v>
      </c>
      <c r="D148" s="117" t="s">
        <v>6</v>
      </c>
      <c r="E148" s="118">
        <v>7205.7</v>
      </c>
      <c r="F148" s="118">
        <v>0.82256849315068492</v>
      </c>
      <c r="G148" s="120" t="s">
        <v>3707</v>
      </c>
      <c r="H148" s="121" t="s">
        <v>3707</v>
      </c>
      <c r="I148" s="120" t="s">
        <v>3996</v>
      </c>
    </row>
    <row r="149" spans="1:9" x14ac:dyDescent="0.3">
      <c r="A149" s="116">
        <v>1472</v>
      </c>
      <c r="B149" s="116" t="s">
        <v>269</v>
      </c>
      <c r="C149" s="116" t="s">
        <v>270</v>
      </c>
      <c r="D149" s="117" t="s">
        <v>6</v>
      </c>
      <c r="E149" s="118">
        <v>34675.5</v>
      </c>
      <c r="F149" s="118">
        <v>3.9583904109589043</v>
      </c>
      <c r="G149" s="120" t="s">
        <v>3707</v>
      </c>
      <c r="H149" s="121" t="s">
        <v>3707</v>
      </c>
      <c r="I149" s="120" t="s">
        <v>4558</v>
      </c>
    </row>
    <row r="150" spans="1:9" x14ac:dyDescent="0.3">
      <c r="A150" s="116">
        <v>1488</v>
      </c>
      <c r="B150" s="116" t="s">
        <v>6549</v>
      </c>
      <c r="C150" s="116" t="s">
        <v>6550</v>
      </c>
      <c r="D150" s="117" t="s">
        <v>97</v>
      </c>
      <c r="E150" s="118">
        <v>3283.4160000000002</v>
      </c>
      <c r="F150" s="118">
        <v>0.37481917808219178</v>
      </c>
      <c r="G150" s="120" t="s">
        <v>3707</v>
      </c>
      <c r="H150" s="121" t="s">
        <v>3707</v>
      </c>
      <c r="I150" s="120" t="s">
        <v>6942</v>
      </c>
    </row>
    <row r="151" spans="1:9" x14ac:dyDescent="0.3">
      <c r="A151" s="116">
        <v>1526</v>
      </c>
      <c r="B151" s="116" t="s">
        <v>272</v>
      </c>
      <c r="C151" s="116" t="s">
        <v>273</v>
      </c>
      <c r="D151" s="117" t="s">
        <v>97</v>
      </c>
      <c r="E151" s="118">
        <v>15996.2</v>
      </c>
      <c r="F151" s="118">
        <v>1.8260502283105025</v>
      </c>
      <c r="G151" s="120" t="s">
        <v>3253</v>
      </c>
      <c r="H151" s="121">
        <v>44136</v>
      </c>
      <c r="I151" s="120" t="s">
        <v>6943</v>
      </c>
    </row>
    <row r="152" spans="1:9" x14ac:dyDescent="0.3">
      <c r="A152" s="116">
        <v>1599</v>
      </c>
      <c r="B152" s="116" t="s">
        <v>274</v>
      </c>
      <c r="C152" s="116" t="s">
        <v>275</v>
      </c>
      <c r="D152" s="117" t="s">
        <v>97</v>
      </c>
      <c r="E152" s="118">
        <v>8667.0080000000016</v>
      </c>
      <c r="F152" s="118">
        <v>0.98938447488584491</v>
      </c>
      <c r="G152" s="120" t="s">
        <v>3707</v>
      </c>
      <c r="H152" s="121" t="s">
        <v>3707</v>
      </c>
      <c r="I152" s="120" t="s">
        <v>6944</v>
      </c>
    </row>
    <row r="153" spans="1:9" x14ac:dyDescent="0.3">
      <c r="A153" s="116">
        <v>1604</v>
      </c>
      <c r="B153" s="116" t="s">
        <v>276</v>
      </c>
      <c r="C153" s="116" t="s">
        <v>277</v>
      </c>
      <c r="D153" s="117" t="s">
        <v>6</v>
      </c>
      <c r="E153" s="118">
        <v>122419.30000000002</v>
      </c>
      <c r="F153" s="118">
        <v>13.974805936073061</v>
      </c>
      <c r="G153" s="120" t="s">
        <v>3253</v>
      </c>
      <c r="H153" s="121">
        <v>43891</v>
      </c>
      <c r="I153" s="120" t="s">
        <v>3788</v>
      </c>
    </row>
    <row r="154" spans="1:9" x14ac:dyDescent="0.3">
      <c r="A154" s="116">
        <v>1607</v>
      </c>
      <c r="B154" s="116" t="s">
        <v>278</v>
      </c>
      <c r="C154" s="116" t="s">
        <v>279</v>
      </c>
      <c r="D154" s="117" t="s">
        <v>6</v>
      </c>
      <c r="E154" s="118">
        <v>61088.2</v>
      </c>
      <c r="F154" s="118">
        <v>6.9735388127853879</v>
      </c>
      <c r="G154" s="120" t="s">
        <v>3253</v>
      </c>
      <c r="H154" s="121">
        <v>43831</v>
      </c>
      <c r="I154" s="120" t="s">
        <v>5084</v>
      </c>
    </row>
    <row r="155" spans="1:9" x14ac:dyDescent="0.3">
      <c r="A155" s="116">
        <v>1608</v>
      </c>
      <c r="B155" s="116" t="s">
        <v>280</v>
      </c>
      <c r="C155" s="116" t="s">
        <v>281</v>
      </c>
      <c r="D155" s="117" t="s">
        <v>6</v>
      </c>
      <c r="E155" s="118">
        <v>70941.100000000006</v>
      </c>
      <c r="F155" s="118">
        <v>8.0982990867579918</v>
      </c>
      <c r="G155" s="120" t="s">
        <v>3707</v>
      </c>
      <c r="H155" s="121" t="s">
        <v>3707</v>
      </c>
      <c r="I155" s="120" t="s">
        <v>6945</v>
      </c>
    </row>
    <row r="156" spans="1:9" x14ac:dyDescent="0.3">
      <c r="A156" s="116">
        <v>1611</v>
      </c>
      <c r="B156" s="116" t="s">
        <v>282</v>
      </c>
      <c r="C156" s="116" t="s">
        <v>283</v>
      </c>
      <c r="D156" s="117" t="s">
        <v>6</v>
      </c>
      <c r="E156" s="118">
        <v>254502.49999999997</v>
      </c>
      <c r="F156" s="118">
        <v>29.052796803652964</v>
      </c>
      <c r="G156" s="120" t="s">
        <v>3707</v>
      </c>
      <c r="H156" s="121" t="s">
        <v>3707</v>
      </c>
      <c r="I156" s="120" t="s">
        <v>3985</v>
      </c>
    </row>
    <row r="157" spans="1:9" x14ac:dyDescent="0.3">
      <c r="A157" s="116">
        <v>1613</v>
      </c>
      <c r="B157" s="116" t="s">
        <v>284</v>
      </c>
      <c r="C157" s="116" t="s">
        <v>285</v>
      </c>
      <c r="D157" s="117" t="s">
        <v>6</v>
      </c>
      <c r="E157" s="118">
        <v>17798.599999999999</v>
      </c>
      <c r="F157" s="118">
        <v>2.0318036529680366</v>
      </c>
      <c r="G157" s="120" t="s">
        <v>3253</v>
      </c>
      <c r="H157" s="121">
        <v>43586</v>
      </c>
      <c r="I157" s="120" t="s">
        <v>6946</v>
      </c>
    </row>
    <row r="158" spans="1:9" x14ac:dyDescent="0.3">
      <c r="A158" s="116">
        <v>1615</v>
      </c>
      <c r="B158" s="116" t="s">
        <v>286</v>
      </c>
      <c r="C158" s="116" t="s">
        <v>287</v>
      </c>
      <c r="D158" s="117" t="s">
        <v>6</v>
      </c>
      <c r="E158" s="118">
        <v>80210.5</v>
      </c>
      <c r="F158" s="118">
        <v>9.1564497716894984</v>
      </c>
      <c r="G158" s="120" t="s">
        <v>3707</v>
      </c>
      <c r="H158" s="121" t="s">
        <v>3707</v>
      </c>
      <c r="I158" s="120" t="s">
        <v>6947</v>
      </c>
    </row>
    <row r="159" spans="1:9" x14ac:dyDescent="0.3">
      <c r="A159" s="116">
        <v>1617</v>
      </c>
      <c r="B159" s="116" t="s">
        <v>288</v>
      </c>
      <c r="C159" s="116" t="s">
        <v>289</v>
      </c>
      <c r="D159" s="117" t="s">
        <v>6</v>
      </c>
      <c r="E159" s="118">
        <v>30324.5</v>
      </c>
      <c r="F159" s="118">
        <v>3.4617009132420091</v>
      </c>
      <c r="G159" s="120" t="s">
        <v>3707</v>
      </c>
      <c r="H159" s="121" t="s">
        <v>3707</v>
      </c>
      <c r="I159" s="120" t="s">
        <v>6948</v>
      </c>
    </row>
    <row r="160" spans="1:9" x14ac:dyDescent="0.3">
      <c r="A160" s="116">
        <v>1622</v>
      </c>
      <c r="B160" s="116" t="s">
        <v>290</v>
      </c>
      <c r="C160" s="116" t="s">
        <v>291</v>
      </c>
      <c r="D160" s="117" t="s">
        <v>6</v>
      </c>
      <c r="E160" s="118">
        <v>19908.100000000002</v>
      </c>
      <c r="F160" s="118">
        <v>2.2726141552511416</v>
      </c>
      <c r="G160" s="120" t="s">
        <v>3707</v>
      </c>
      <c r="H160" s="121" t="s">
        <v>3707</v>
      </c>
      <c r="I160" s="120" t="s">
        <v>6949</v>
      </c>
    </row>
    <row r="161" spans="1:9" x14ac:dyDescent="0.3">
      <c r="A161" s="116">
        <v>1623</v>
      </c>
      <c r="B161" s="116" t="s">
        <v>292</v>
      </c>
      <c r="C161" s="116" t="s">
        <v>293</v>
      </c>
      <c r="D161" s="117" t="s">
        <v>6</v>
      </c>
      <c r="E161" s="118">
        <v>33566.199999999997</v>
      </c>
      <c r="F161" s="118">
        <v>3.8317579908675796</v>
      </c>
      <c r="G161" s="120" t="s">
        <v>3253</v>
      </c>
      <c r="H161" s="121">
        <v>43405</v>
      </c>
      <c r="I161" s="120" t="s">
        <v>6950</v>
      </c>
    </row>
    <row r="162" spans="1:9" x14ac:dyDescent="0.3">
      <c r="A162" s="116">
        <v>1624</v>
      </c>
      <c r="B162" s="116" t="s">
        <v>294</v>
      </c>
      <c r="C162" s="116" t="s">
        <v>295</v>
      </c>
      <c r="D162" s="117" t="s">
        <v>13</v>
      </c>
      <c r="E162" s="118">
        <v>22586</v>
      </c>
      <c r="F162" s="118">
        <v>2.578310502283105</v>
      </c>
      <c r="G162" s="120" t="s">
        <v>3707</v>
      </c>
      <c r="H162" s="121" t="s">
        <v>3707</v>
      </c>
      <c r="I162" s="120" t="s">
        <v>5082</v>
      </c>
    </row>
    <row r="163" spans="1:9" x14ac:dyDescent="0.3">
      <c r="A163" s="116">
        <v>1626</v>
      </c>
      <c r="B163" s="116" t="s">
        <v>296</v>
      </c>
      <c r="C163" s="116" t="s">
        <v>297</v>
      </c>
      <c r="D163" s="117" t="s">
        <v>6</v>
      </c>
      <c r="E163" s="118">
        <v>13906.200000000003</v>
      </c>
      <c r="F163" s="118">
        <v>1.5874657534246579</v>
      </c>
      <c r="G163" s="120" t="s">
        <v>3253</v>
      </c>
      <c r="H163" s="121">
        <v>43831</v>
      </c>
      <c r="I163" s="120" t="s">
        <v>5084</v>
      </c>
    </row>
    <row r="164" spans="1:9" x14ac:dyDescent="0.3">
      <c r="A164" s="116">
        <v>1670</v>
      </c>
      <c r="B164" s="116" t="s">
        <v>9111</v>
      </c>
      <c r="C164" s="116" t="s">
        <v>9112</v>
      </c>
      <c r="D164" s="117" t="s">
        <v>97</v>
      </c>
      <c r="E164" s="118">
        <v>2644.08</v>
      </c>
      <c r="F164" s="118">
        <v>0.30183561643835616</v>
      </c>
      <c r="G164" s="120" t="s">
        <v>3707</v>
      </c>
      <c r="H164" s="121" t="s">
        <v>3707</v>
      </c>
      <c r="I164" s="120" t="s">
        <v>9113</v>
      </c>
    </row>
    <row r="165" spans="1:9" x14ac:dyDescent="0.3">
      <c r="A165" s="116">
        <v>1710</v>
      </c>
      <c r="B165" s="116" t="s">
        <v>298</v>
      </c>
      <c r="C165" s="116" t="s">
        <v>299</v>
      </c>
      <c r="D165" s="117" t="s">
        <v>97</v>
      </c>
      <c r="E165" s="118">
        <v>4862</v>
      </c>
      <c r="F165" s="118">
        <v>0.55502283105022832</v>
      </c>
      <c r="G165" s="120" t="s">
        <v>3707</v>
      </c>
      <c r="H165" s="121" t="s">
        <v>3707</v>
      </c>
      <c r="I165" s="120" t="s">
        <v>6951</v>
      </c>
    </row>
    <row r="166" spans="1:9" x14ac:dyDescent="0.3">
      <c r="A166" s="116">
        <v>1755</v>
      </c>
      <c r="B166" s="116" t="s">
        <v>300</v>
      </c>
      <c r="C166" s="116" t="s">
        <v>301</v>
      </c>
      <c r="D166" s="117" t="s">
        <v>6</v>
      </c>
      <c r="E166" s="118">
        <v>54140.200000000004</v>
      </c>
      <c r="F166" s="118">
        <v>6.1803881278538819</v>
      </c>
      <c r="G166" s="120" t="s">
        <v>3707</v>
      </c>
      <c r="H166" s="121" t="s">
        <v>3707</v>
      </c>
      <c r="I166" s="120" t="s">
        <v>6952</v>
      </c>
    </row>
    <row r="167" spans="1:9" x14ac:dyDescent="0.3">
      <c r="A167" s="116">
        <v>1758</v>
      </c>
      <c r="B167" s="116" t="s">
        <v>302</v>
      </c>
      <c r="C167" s="116" t="s">
        <v>303</v>
      </c>
      <c r="D167" s="117" t="s">
        <v>6</v>
      </c>
      <c r="E167" s="118">
        <v>8440</v>
      </c>
      <c r="F167" s="118">
        <v>0.9634703196347032</v>
      </c>
      <c r="G167" s="120" t="s">
        <v>3707</v>
      </c>
      <c r="H167" s="121" t="s">
        <v>3707</v>
      </c>
      <c r="I167" s="120" t="s">
        <v>4072</v>
      </c>
    </row>
    <row r="168" spans="1:9" x14ac:dyDescent="0.3">
      <c r="A168" s="116">
        <v>1759</v>
      </c>
      <c r="B168" s="116" t="s">
        <v>304</v>
      </c>
      <c r="C168" s="116" t="s">
        <v>305</v>
      </c>
      <c r="D168" s="117" t="s">
        <v>6</v>
      </c>
      <c r="E168" s="118">
        <v>12740.300000000001</v>
      </c>
      <c r="F168" s="118">
        <v>1.4543721461187216</v>
      </c>
      <c r="G168" s="120" t="s">
        <v>3707</v>
      </c>
      <c r="H168" s="121" t="s">
        <v>3707</v>
      </c>
      <c r="I168" s="120" t="s">
        <v>4072</v>
      </c>
    </row>
    <row r="169" spans="1:9" x14ac:dyDescent="0.3">
      <c r="A169" s="116">
        <v>1761</v>
      </c>
      <c r="B169" s="116" t="s">
        <v>306</v>
      </c>
      <c r="C169" s="116" t="s">
        <v>307</v>
      </c>
      <c r="D169" s="117" t="s">
        <v>6</v>
      </c>
      <c r="E169" s="118">
        <v>37204.1</v>
      </c>
      <c r="F169" s="118">
        <v>4.2470433789954338</v>
      </c>
      <c r="G169" s="120" t="s">
        <v>3253</v>
      </c>
      <c r="H169" s="121">
        <v>43952</v>
      </c>
      <c r="I169" s="120" t="s">
        <v>6953</v>
      </c>
    </row>
    <row r="170" spans="1:9" x14ac:dyDescent="0.3">
      <c r="A170" s="116">
        <v>1795</v>
      </c>
      <c r="B170" s="116" t="s">
        <v>308</v>
      </c>
      <c r="C170" s="116" t="s">
        <v>309</v>
      </c>
      <c r="D170" s="117" t="s">
        <v>97</v>
      </c>
      <c r="E170" s="118">
        <v>8736.4800000000014</v>
      </c>
      <c r="F170" s="118">
        <v>0.99731506849315088</v>
      </c>
      <c r="G170" s="120" t="s">
        <v>3707</v>
      </c>
      <c r="H170" s="121" t="s">
        <v>3707</v>
      </c>
      <c r="I170" s="120" t="s">
        <v>6954</v>
      </c>
    </row>
    <row r="171" spans="1:9" x14ac:dyDescent="0.3">
      <c r="A171" s="116">
        <v>1814</v>
      </c>
      <c r="B171" s="116" t="s">
        <v>310</v>
      </c>
      <c r="C171" s="116" t="s">
        <v>311</v>
      </c>
      <c r="D171" s="117" t="s">
        <v>97</v>
      </c>
      <c r="E171" s="118">
        <v>5165.8999999999996</v>
      </c>
      <c r="F171" s="118">
        <v>0.58971461187214602</v>
      </c>
      <c r="G171" s="120" t="s">
        <v>3707</v>
      </c>
      <c r="H171" s="121" t="s">
        <v>3707</v>
      </c>
      <c r="I171" s="120" t="s">
        <v>4553</v>
      </c>
    </row>
    <row r="172" spans="1:9" x14ac:dyDescent="0.3">
      <c r="A172" s="116">
        <v>1871</v>
      </c>
      <c r="B172" s="116" t="s">
        <v>314</v>
      </c>
      <c r="C172" s="116" t="s">
        <v>315</v>
      </c>
      <c r="D172" s="117" t="s">
        <v>97</v>
      </c>
      <c r="E172" s="118">
        <v>5064.4800000000005</v>
      </c>
      <c r="F172" s="118">
        <v>0.57813698630136989</v>
      </c>
      <c r="G172" s="120" t="s">
        <v>3253</v>
      </c>
      <c r="H172" s="121">
        <v>43647</v>
      </c>
      <c r="I172" s="120" t="s">
        <v>3718</v>
      </c>
    </row>
    <row r="173" spans="1:9" x14ac:dyDescent="0.3">
      <c r="A173" s="116">
        <v>1904</v>
      </c>
      <c r="B173" s="116" t="s">
        <v>3262</v>
      </c>
      <c r="C173" s="116" t="s">
        <v>3263</v>
      </c>
      <c r="D173" s="117" t="s">
        <v>97</v>
      </c>
      <c r="E173" s="118">
        <v>3963.84</v>
      </c>
      <c r="F173" s="118">
        <v>0.45249315068493151</v>
      </c>
      <c r="G173" s="120" t="s">
        <v>3707</v>
      </c>
      <c r="H173" s="121" t="s">
        <v>3707</v>
      </c>
      <c r="I173" s="120" t="s">
        <v>6955</v>
      </c>
    </row>
    <row r="174" spans="1:9" x14ac:dyDescent="0.3">
      <c r="A174" s="116">
        <v>1935</v>
      </c>
      <c r="B174" s="116" t="s">
        <v>316</v>
      </c>
      <c r="C174" s="116" t="s">
        <v>317</v>
      </c>
      <c r="D174" s="117" t="s">
        <v>97</v>
      </c>
      <c r="E174" s="118">
        <v>3894.7200000000007</v>
      </c>
      <c r="F174" s="118">
        <v>0.44460273972602748</v>
      </c>
      <c r="G174" s="120" t="s">
        <v>3707</v>
      </c>
      <c r="H174" s="121" t="s">
        <v>3707</v>
      </c>
      <c r="I174" s="120" t="s">
        <v>6956</v>
      </c>
    </row>
    <row r="175" spans="1:9" x14ac:dyDescent="0.3">
      <c r="A175" s="116">
        <v>1949</v>
      </c>
      <c r="B175" s="116" t="s">
        <v>318</v>
      </c>
      <c r="C175" s="116" t="s">
        <v>319</v>
      </c>
      <c r="D175" s="117" t="s">
        <v>97</v>
      </c>
      <c r="E175" s="118">
        <v>5479.0470000000005</v>
      </c>
      <c r="F175" s="118">
        <v>0.62546198630136995</v>
      </c>
      <c r="G175" s="120" t="s">
        <v>3707</v>
      </c>
      <c r="H175" s="121" t="s">
        <v>3707</v>
      </c>
      <c r="I175" s="120" t="s">
        <v>6957</v>
      </c>
    </row>
    <row r="176" spans="1:9" x14ac:dyDescent="0.3">
      <c r="A176" s="116">
        <v>1953</v>
      </c>
      <c r="B176" s="116" t="s">
        <v>320</v>
      </c>
      <c r="C176" s="116" t="s">
        <v>321</v>
      </c>
      <c r="D176" s="117" t="s">
        <v>6</v>
      </c>
      <c r="E176" s="118">
        <v>31290.7</v>
      </c>
      <c r="F176" s="118">
        <v>3.5719977168949772</v>
      </c>
      <c r="G176" s="120" t="s">
        <v>3707</v>
      </c>
      <c r="H176" s="121" t="s">
        <v>3707</v>
      </c>
      <c r="I176" s="120" t="s">
        <v>3951</v>
      </c>
    </row>
    <row r="177" spans="1:9" x14ac:dyDescent="0.3">
      <c r="A177" s="116">
        <v>1956</v>
      </c>
      <c r="B177" s="116" t="s">
        <v>322</v>
      </c>
      <c r="C177" s="116" t="s">
        <v>323</v>
      </c>
      <c r="D177" s="117" t="s">
        <v>6</v>
      </c>
      <c r="E177" s="118">
        <v>5451.6</v>
      </c>
      <c r="F177" s="118">
        <v>0.62232876712328766</v>
      </c>
      <c r="G177" s="120" t="s">
        <v>3253</v>
      </c>
      <c r="H177" s="121">
        <v>43497</v>
      </c>
      <c r="I177" s="120" t="s">
        <v>4789</v>
      </c>
    </row>
    <row r="178" spans="1:9" x14ac:dyDescent="0.3">
      <c r="A178" s="116">
        <v>1981</v>
      </c>
      <c r="B178" s="116" t="s">
        <v>3264</v>
      </c>
      <c r="C178" s="116" t="s">
        <v>3265</v>
      </c>
      <c r="D178" s="117" t="s">
        <v>97</v>
      </c>
      <c r="E178" s="118">
        <v>3459.8739999999998</v>
      </c>
      <c r="F178" s="118">
        <v>0.39496278538812785</v>
      </c>
      <c r="G178" s="120" t="s">
        <v>3707</v>
      </c>
      <c r="H178" s="121" t="s">
        <v>3707</v>
      </c>
      <c r="I178" s="120" t="s">
        <v>4568</v>
      </c>
    </row>
    <row r="179" spans="1:9" x14ac:dyDescent="0.3">
      <c r="A179" s="116">
        <v>1993</v>
      </c>
      <c r="B179" s="116" t="s">
        <v>9114</v>
      </c>
      <c r="C179" s="116" t="s">
        <v>9115</v>
      </c>
      <c r="D179" s="117" t="s">
        <v>97</v>
      </c>
      <c r="E179" s="118">
        <v>3122.9280000000003</v>
      </c>
      <c r="F179" s="118">
        <v>0.35649863013698635</v>
      </c>
      <c r="G179" s="120" t="s">
        <v>3707</v>
      </c>
      <c r="H179" s="121" t="s">
        <v>3707</v>
      </c>
      <c r="I179" s="120" t="s">
        <v>9116</v>
      </c>
    </row>
    <row r="180" spans="1:9" x14ac:dyDescent="0.3">
      <c r="A180" s="116">
        <v>2014</v>
      </c>
      <c r="B180" s="116" t="s">
        <v>324</v>
      </c>
      <c r="C180" s="116" t="s">
        <v>325</v>
      </c>
      <c r="D180" s="117" t="s">
        <v>97</v>
      </c>
      <c r="E180" s="118">
        <v>7069.6360000000004</v>
      </c>
      <c r="F180" s="118">
        <v>0.80703607305936076</v>
      </c>
      <c r="G180" s="120" t="s">
        <v>3707</v>
      </c>
      <c r="H180" s="121" t="s">
        <v>3707</v>
      </c>
      <c r="I180" s="120" t="s">
        <v>6958</v>
      </c>
    </row>
    <row r="181" spans="1:9" x14ac:dyDescent="0.3">
      <c r="A181" s="116">
        <v>2093</v>
      </c>
      <c r="B181" s="116" t="s">
        <v>326</v>
      </c>
      <c r="C181" s="116" t="s">
        <v>327</v>
      </c>
      <c r="D181" s="117" t="s">
        <v>97</v>
      </c>
      <c r="E181" s="118">
        <v>3887.1359999999995</v>
      </c>
      <c r="F181" s="118">
        <v>0.44373698630136982</v>
      </c>
      <c r="G181" s="120" t="s">
        <v>3707</v>
      </c>
      <c r="H181" s="121" t="s">
        <v>3707</v>
      </c>
      <c r="I181" s="120" t="s">
        <v>3879</v>
      </c>
    </row>
    <row r="182" spans="1:9" x14ac:dyDescent="0.3">
      <c r="A182" s="116">
        <v>2108</v>
      </c>
      <c r="B182" s="116" t="s">
        <v>330</v>
      </c>
      <c r="C182" s="116" t="s">
        <v>331</v>
      </c>
      <c r="D182" s="117" t="s">
        <v>6</v>
      </c>
      <c r="E182" s="118">
        <v>80112.5</v>
      </c>
      <c r="F182" s="118">
        <v>9.1452625570776256</v>
      </c>
      <c r="G182" s="120" t="s">
        <v>3707</v>
      </c>
      <c r="H182" s="121" t="s">
        <v>3707</v>
      </c>
      <c r="I182" s="120" t="s">
        <v>3985</v>
      </c>
    </row>
    <row r="183" spans="1:9" x14ac:dyDescent="0.3">
      <c r="A183" s="116">
        <v>2121</v>
      </c>
      <c r="B183" s="116" t="s">
        <v>332</v>
      </c>
      <c r="C183" s="116" t="s">
        <v>333</v>
      </c>
      <c r="D183" s="117" t="s">
        <v>6</v>
      </c>
      <c r="E183" s="118">
        <v>90950.7</v>
      </c>
      <c r="F183" s="118">
        <v>10.3825</v>
      </c>
      <c r="G183" s="120" t="s">
        <v>3707</v>
      </c>
      <c r="H183" s="121" t="s">
        <v>3707</v>
      </c>
      <c r="I183" s="120" t="s">
        <v>3793</v>
      </c>
    </row>
    <row r="184" spans="1:9" x14ac:dyDescent="0.3">
      <c r="A184" s="116">
        <v>2122</v>
      </c>
      <c r="B184" s="116" t="s">
        <v>334</v>
      </c>
      <c r="C184" s="116" t="s">
        <v>335</v>
      </c>
      <c r="D184" s="117" t="s">
        <v>6</v>
      </c>
      <c r="E184" s="118">
        <v>40101.599999999999</v>
      </c>
      <c r="F184" s="118">
        <v>4.577808219178082</v>
      </c>
      <c r="G184" s="120" t="s">
        <v>3707</v>
      </c>
      <c r="H184" s="121" t="s">
        <v>3707</v>
      </c>
      <c r="I184" s="120" t="s">
        <v>3793</v>
      </c>
    </row>
    <row r="185" spans="1:9" x14ac:dyDescent="0.3">
      <c r="A185" s="116">
        <v>2125</v>
      </c>
      <c r="B185" s="116" t="s">
        <v>336</v>
      </c>
      <c r="C185" s="116" t="s">
        <v>337</v>
      </c>
      <c r="D185" s="117" t="s">
        <v>6</v>
      </c>
      <c r="E185" s="118">
        <v>3348.9000000000005</v>
      </c>
      <c r="F185" s="118">
        <v>0.38229452054794527</v>
      </c>
      <c r="G185" s="120" t="s">
        <v>3707</v>
      </c>
      <c r="H185" s="121" t="s">
        <v>3707</v>
      </c>
      <c r="I185" s="120" t="s">
        <v>3775</v>
      </c>
    </row>
    <row r="186" spans="1:9" x14ac:dyDescent="0.3">
      <c r="A186" s="116">
        <v>2130</v>
      </c>
      <c r="B186" s="116" t="s">
        <v>338</v>
      </c>
      <c r="C186" s="116" t="s">
        <v>339</v>
      </c>
      <c r="D186" s="117" t="s">
        <v>6</v>
      </c>
      <c r="E186" s="118">
        <v>4869.8</v>
      </c>
      <c r="F186" s="118">
        <v>0.55591324200913239</v>
      </c>
      <c r="G186" s="120" t="s">
        <v>3707</v>
      </c>
      <c r="H186" s="121" t="s">
        <v>3707</v>
      </c>
      <c r="I186" s="120" t="s">
        <v>3996</v>
      </c>
    </row>
    <row r="187" spans="1:9" x14ac:dyDescent="0.3">
      <c r="A187" s="116">
        <v>2376</v>
      </c>
      <c r="B187" s="116" t="s">
        <v>341</v>
      </c>
      <c r="C187" s="116" t="s">
        <v>342</v>
      </c>
      <c r="D187" s="117" t="s">
        <v>97</v>
      </c>
      <c r="E187" s="118">
        <v>3158.6040000000003</v>
      </c>
      <c r="F187" s="118">
        <v>0.36057123287671233</v>
      </c>
      <c r="G187" s="120" t="s">
        <v>3707</v>
      </c>
      <c r="H187" s="121" t="s">
        <v>3707</v>
      </c>
      <c r="I187" s="120" t="s">
        <v>6959</v>
      </c>
    </row>
    <row r="188" spans="1:9" x14ac:dyDescent="0.3">
      <c r="A188" s="116">
        <v>2400</v>
      </c>
      <c r="B188" s="116" t="s">
        <v>345</v>
      </c>
      <c r="C188" s="116" t="s">
        <v>346</v>
      </c>
      <c r="D188" s="117" t="s">
        <v>97</v>
      </c>
      <c r="E188" s="118">
        <v>7147.3000000000011</v>
      </c>
      <c r="F188" s="118">
        <v>0.81590182648401843</v>
      </c>
      <c r="G188" s="120" t="s">
        <v>3707</v>
      </c>
      <c r="H188" s="121" t="s">
        <v>3707</v>
      </c>
      <c r="I188" s="120" t="s">
        <v>3814</v>
      </c>
    </row>
    <row r="189" spans="1:9" x14ac:dyDescent="0.3">
      <c r="A189" s="116">
        <v>2410</v>
      </c>
      <c r="B189" s="116" t="s">
        <v>347</v>
      </c>
      <c r="C189" s="116" t="s">
        <v>348</v>
      </c>
      <c r="D189" s="117" t="s">
        <v>6</v>
      </c>
      <c r="E189" s="118">
        <v>33953.5</v>
      </c>
      <c r="F189" s="118">
        <v>3.8759703196347033</v>
      </c>
      <c r="G189" s="120" t="s">
        <v>3253</v>
      </c>
      <c r="H189" s="121">
        <v>43831</v>
      </c>
      <c r="I189" s="120" t="s">
        <v>4064</v>
      </c>
    </row>
    <row r="190" spans="1:9" x14ac:dyDescent="0.3">
      <c r="A190" s="116">
        <v>2470</v>
      </c>
      <c r="B190" s="116" t="s">
        <v>349</v>
      </c>
      <c r="C190" s="116" t="s">
        <v>350</v>
      </c>
      <c r="D190" s="117" t="s">
        <v>97</v>
      </c>
      <c r="E190" s="118">
        <v>14879.160000000003</v>
      </c>
      <c r="F190" s="118">
        <v>1.6985342465753428</v>
      </c>
      <c r="G190" s="120" t="s">
        <v>3253</v>
      </c>
      <c r="H190" s="121">
        <v>43983</v>
      </c>
      <c r="I190" s="120" t="s">
        <v>5081</v>
      </c>
    </row>
    <row r="191" spans="1:9" x14ac:dyDescent="0.3">
      <c r="A191" s="116">
        <v>2486</v>
      </c>
      <c r="B191" s="116" t="s">
        <v>351</v>
      </c>
      <c r="C191" s="116" t="s">
        <v>352</v>
      </c>
      <c r="D191" s="117" t="s">
        <v>97</v>
      </c>
      <c r="E191" s="118">
        <v>17994.800000000003</v>
      </c>
      <c r="F191" s="118">
        <v>2.0542009132420094</v>
      </c>
      <c r="G191" s="120" t="s">
        <v>3707</v>
      </c>
      <c r="H191" s="121" t="s">
        <v>3707</v>
      </c>
      <c r="I191" s="120" t="s">
        <v>6960</v>
      </c>
    </row>
    <row r="192" spans="1:9" x14ac:dyDescent="0.3">
      <c r="A192" s="116">
        <v>2673</v>
      </c>
      <c r="B192" s="116" t="s">
        <v>353</v>
      </c>
      <c r="C192" s="116" t="s">
        <v>354</v>
      </c>
      <c r="D192" s="117" t="s">
        <v>6</v>
      </c>
      <c r="E192" s="118">
        <v>3679.2</v>
      </c>
      <c r="F192" s="118">
        <v>0.42</v>
      </c>
      <c r="G192" s="120" t="s">
        <v>3707</v>
      </c>
      <c r="H192" s="121" t="s">
        <v>3707</v>
      </c>
      <c r="I192" s="120" t="s">
        <v>3996</v>
      </c>
    </row>
    <row r="193" spans="1:9" x14ac:dyDescent="0.3">
      <c r="A193" s="116">
        <v>2676</v>
      </c>
      <c r="B193" s="116" t="s">
        <v>355</v>
      </c>
      <c r="C193" s="116" t="s">
        <v>356</v>
      </c>
      <c r="D193" s="117" t="s">
        <v>6</v>
      </c>
      <c r="E193" s="118">
        <v>10240.599999999999</v>
      </c>
      <c r="F193" s="118">
        <v>1.1690182648401826</v>
      </c>
      <c r="G193" s="120" t="s">
        <v>3253</v>
      </c>
      <c r="H193" s="121">
        <v>43891</v>
      </c>
      <c r="I193" s="120" t="s">
        <v>3788</v>
      </c>
    </row>
    <row r="194" spans="1:9" x14ac:dyDescent="0.3">
      <c r="A194" s="116">
        <v>2681</v>
      </c>
      <c r="B194" s="116" t="s">
        <v>357</v>
      </c>
      <c r="C194" s="116" t="s">
        <v>358</v>
      </c>
      <c r="D194" s="117" t="s">
        <v>6</v>
      </c>
      <c r="E194" s="118">
        <v>74093.800000000017</v>
      </c>
      <c r="F194" s="118">
        <v>8.458196347031965</v>
      </c>
      <c r="G194" s="120" t="s">
        <v>3253</v>
      </c>
      <c r="H194" s="121">
        <v>44044</v>
      </c>
      <c r="I194" s="120" t="s">
        <v>3828</v>
      </c>
    </row>
    <row r="195" spans="1:9" x14ac:dyDescent="0.3">
      <c r="A195" s="116">
        <v>2682</v>
      </c>
      <c r="B195" s="116" t="s">
        <v>359</v>
      </c>
      <c r="C195" s="116" t="s">
        <v>360</v>
      </c>
      <c r="D195" s="117" t="s">
        <v>6</v>
      </c>
      <c r="E195" s="118">
        <v>11855.4</v>
      </c>
      <c r="F195" s="118">
        <v>1.3533561643835617</v>
      </c>
      <c r="G195" s="120" t="s">
        <v>3707</v>
      </c>
      <c r="H195" s="121" t="s">
        <v>3707</v>
      </c>
      <c r="I195" s="120" t="s">
        <v>3996</v>
      </c>
    </row>
    <row r="196" spans="1:9" x14ac:dyDescent="0.3">
      <c r="A196" s="116">
        <v>2683</v>
      </c>
      <c r="B196" s="116" t="s">
        <v>361</v>
      </c>
      <c r="C196" s="116" t="s">
        <v>362</v>
      </c>
      <c r="D196" s="117" t="s">
        <v>6</v>
      </c>
      <c r="E196" s="118">
        <v>145068.20000000001</v>
      </c>
      <c r="F196" s="118">
        <v>16.560296803652971</v>
      </c>
      <c r="G196" s="120" t="s">
        <v>3707</v>
      </c>
      <c r="H196" s="121" t="s">
        <v>3707</v>
      </c>
      <c r="I196" s="120" t="s">
        <v>4159</v>
      </c>
    </row>
    <row r="197" spans="1:9" x14ac:dyDescent="0.3">
      <c r="A197" s="116">
        <v>2686</v>
      </c>
      <c r="B197" s="116" t="s">
        <v>363</v>
      </c>
      <c r="C197" s="116" t="s">
        <v>364</v>
      </c>
      <c r="D197" s="117" t="s">
        <v>97</v>
      </c>
      <c r="E197" s="118">
        <v>4048.8340000000003</v>
      </c>
      <c r="F197" s="118">
        <v>0.46219566210045665</v>
      </c>
      <c r="G197" s="120" t="s">
        <v>3707</v>
      </c>
      <c r="H197" s="121" t="s">
        <v>3707</v>
      </c>
      <c r="I197" s="120" t="s">
        <v>3894</v>
      </c>
    </row>
    <row r="198" spans="1:9" x14ac:dyDescent="0.3">
      <c r="A198" s="116">
        <v>2782</v>
      </c>
      <c r="B198" s="116" t="s">
        <v>365</v>
      </c>
      <c r="C198" s="116" t="s">
        <v>366</v>
      </c>
      <c r="D198" s="117" t="s">
        <v>97</v>
      </c>
      <c r="E198" s="118">
        <v>3301.44</v>
      </c>
      <c r="F198" s="118">
        <v>0.37687671232876713</v>
      </c>
      <c r="G198" s="120" t="s">
        <v>3253</v>
      </c>
      <c r="H198" s="121">
        <v>43313</v>
      </c>
      <c r="I198" s="120" t="s">
        <v>4024</v>
      </c>
    </row>
    <row r="199" spans="1:9" x14ac:dyDescent="0.3">
      <c r="A199" s="116">
        <v>2796</v>
      </c>
      <c r="B199" s="116" t="s">
        <v>367</v>
      </c>
      <c r="C199" s="116" t="s">
        <v>368</v>
      </c>
      <c r="D199" s="117" t="s">
        <v>6</v>
      </c>
      <c r="E199" s="118">
        <v>38010.9</v>
      </c>
      <c r="F199" s="118">
        <v>4.3391438356164382</v>
      </c>
      <c r="G199" s="120" t="s">
        <v>3253</v>
      </c>
      <c r="H199" s="121">
        <v>44044</v>
      </c>
      <c r="I199" s="120" t="s">
        <v>3828</v>
      </c>
    </row>
    <row r="200" spans="1:9" x14ac:dyDescent="0.3">
      <c r="A200" s="116">
        <v>2800</v>
      </c>
      <c r="B200" s="116" t="s">
        <v>369</v>
      </c>
      <c r="C200" s="116" t="s">
        <v>370</v>
      </c>
      <c r="D200" s="117" t="s">
        <v>6</v>
      </c>
      <c r="E200" s="118">
        <v>44456.7</v>
      </c>
      <c r="F200" s="118">
        <v>5.0749657534246575</v>
      </c>
      <c r="G200" s="120" t="s">
        <v>3707</v>
      </c>
      <c r="H200" s="121" t="s">
        <v>3707</v>
      </c>
      <c r="I200" s="120" t="s">
        <v>4119</v>
      </c>
    </row>
    <row r="201" spans="1:9" x14ac:dyDescent="0.3">
      <c r="A201" s="116">
        <v>2801</v>
      </c>
      <c r="B201" s="116" t="s">
        <v>371</v>
      </c>
      <c r="C201" s="116" t="s">
        <v>372</v>
      </c>
      <c r="D201" s="117" t="s">
        <v>6</v>
      </c>
      <c r="E201" s="118">
        <v>220683.5</v>
      </c>
      <c r="F201" s="118">
        <v>25.192180365296803</v>
      </c>
      <c r="G201" s="120" t="s">
        <v>3253</v>
      </c>
      <c r="H201" s="121">
        <v>43405</v>
      </c>
      <c r="I201" s="120" t="s">
        <v>6961</v>
      </c>
    </row>
    <row r="202" spans="1:9" x14ac:dyDescent="0.3">
      <c r="A202" s="116">
        <v>2812</v>
      </c>
      <c r="B202" s="116" t="s">
        <v>373</v>
      </c>
      <c r="C202" s="116" t="s">
        <v>374</v>
      </c>
      <c r="D202" s="117" t="s">
        <v>97</v>
      </c>
      <c r="E202" s="118">
        <v>6346.3170000000009</v>
      </c>
      <c r="F202" s="118">
        <v>0.72446541095890427</v>
      </c>
      <c r="G202" s="120" t="s">
        <v>3707</v>
      </c>
      <c r="H202" s="121" t="s">
        <v>3707</v>
      </c>
      <c r="I202" s="120" t="s">
        <v>6962</v>
      </c>
    </row>
    <row r="203" spans="1:9" x14ac:dyDescent="0.3">
      <c r="A203" s="116">
        <v>2822</v>
      </c>
      <c r="B203" s="116" t="s">
        <v>375</v>
      </c>
      <c r="C203" s="116" t="s">
        <v>376</v>
      </c>
      <c r="D203" s="117" t="s">
        <v>97</v>
      </c>
      <c r="E203" s="118">
        <v>6293.0400000000009</v>
      </c>
      <c r="F203" s="118">
        <v>0.71838356164383577</v>
      </c>
      <c r="G203" s="120" t="s">
        <v>3707</v>
      </c>
      <c r="H203" s="121" t="s">
        <v>3707</v>
      </c>
      <c r="I203" s="120" t="s">
        <v>6963</v>
      </c>
    </row>
    <row r="204" spans="1:9" x14ac:dyDescent="0.3">
      <c r="A204" s="116">
        <v>2853</v>
      </c>
      <c r="B204" s="116" t="s">
        <v>377</v>
      </c>
      <c r="C204" s="116" t="s">
        <v>378</v>
      </c>
      <c r="D204" s="117" t="s">
        <v>6</v>
      </c>
      <c r="E204" s="118">
        <v>9276.1999999999989</v>
      </c>
      <c r="F204" s="118">
        <v>1.0589269406392692</v>
      </c>
      <c r="G204" s="120" t="s">
        <v>3253</v>
      </c>
      <c r="H204" s="121">
        <v>43586</v>
      </c>
      <c r="I204" s="120" t="s">
        <v>4408</v>
      </c>
    </row>
    <row r="205" spans="1:9" x14ac:dyDescent="0.3">
      <c r="A205" s="116">
        <v>2858</v>
      </c>
      <c r="B205" s="116" t="s">
        <v>381</v>
      </c>
      <c r="C205" s="116" t="s">
        <v>382</v>
      </c>
      <c r="D205" s="117" t="s">
        <v>6</v>
      </c>
      <c r="E205" s="118">
        <v>31741.300000000003</v>
      </c>
      <c r="F205" s="118">
        <v>3.6234360730593611</v>
      </c>
      <c r="G205" s="120" t="s">
        <v>3707</v>
      </c>
      <c r="H205" s="121" t="s">
        <v>3707</v>
      </c>
      <c r="I205" s="120" t="s">
        <v>5115</v>
      </c>
    </row>
    <row r="206" spans="1:9" x14ac:dyDescent="0.3">
      <c r="A206" s="116">
        <v>2862</v>
      </c>
      <c r="B206" s="116" t="s">
        <v>383</v>
      </c>
      <c r="C206" s="116" t="s">
        <v>384</v>
      </c>
      <c r="D206" s="117" t="s">
        <v>6</v>
      </c>
      <c r="E206" s="118">
        <v>133845.70000000001</v>
      </c>
      <c r="F206" s="118">
        <v>15.279189497716896</v>
      </c>
      <c r="G206" s="120" t="s">
        <v>3253</v>
      </c>
      <c r="H206" s="121">
        <v>44044</v>
      </c>
      <c r="I206" s="120" t="s">
        <v>3828</v>
      </c>
    </row>
    <row r="207" spans="1:9" x14ac:dyDescent="0.3">
      <c r="A207" s="116">
        <v>2871</v>
      </c>
      <c r="B207" s="116" t="s">
        <v>4549</v>
      </c>
      <c r="C207" s="116" t="s">
        <v>4550</v>
      </c>
      <c r="D207" s="117" t="s">
        <v>97</v>
      </c>
      <c r="E207" s="118">
        <v>3234</v>
      </c>
      <c r="F207" s="118">
        <v>0.36917808219178083</v>
      </c>
      <c r="G207" s="120" t="s">
        <v>3707</v>
      </c>
      <c r="H207" s="121" t="s">
        <v>3707</v>
      </c>
      <c r="I207" s="120" t="s">
        <v>4547</v>
      </c>
    </row>
    <row r="208" spans="1:9" x14ac:dyDescent="0.3">
      <c r="A208" s="116">
        <v>2899</v>
      </c>
      <c r="B208" s="116" t="s">
        <v>387</v>
      </c>
      <c r="C208" s="116" t="s">
        <v>388</v>
      </c>
      <c r="D208" s="117" t="s">
        <v>6</v>
      </c>
      <c r="E208" s="118">
        <v>196093.2</v>
      </c>
      <c r="F208" s="118">
        <v>22.385068493150687</v>
      </c>
      <c r="G208" s="120" t="s">
        <v>3707</v>
      </c>
      <c r="H208" s="121" t="s">
        <v>3707</v>
      </c>
      <c r="I208" s="120" t="s">
        <v>6964</v>
      </c>
    </row>
    <row r="209" spans="1:9" x14ac:dyDescent="0.3">
      <c r="A209" s="116">
        <v>2901</v>
      </c>
      <c r="B209" s="116" t="s">
        <v>389</v>
      </c>
      <c r="C209" s="116" t="s">
        <v>390</v>
      </c>
      <c r="D209" s="117" t="s">
        <v>6</v>
      </c>
      <c r="E209" s="118">
        <v>7501.3000000000011</v>
      </c>
      <c r="F209" s="118">
        <v>0.85631278538812794</v>
      </c>
      <c r="G209" s="120" t="s">
        <v>3707</v>
      </c>
      <c r="H209" s="121" t="s">
        <v>3707</v>
      </c>
      <c r="I209" s="120" t="s">
        <v>6965</v>
      </c>
    </row>
    <row r="210" spans="1:9" x14ac:dyDescent="0.3">
      <c r="A210" s="116">
        <v>2904</v>
      </c>
      <c r="B210" s="116" t="s">
        <v>391</v>
      </c>
      <c r="C210" s="116" t="s">
        <v>392</v>
      </c>
      <c r="D210" s="117" t="s">
        <v>6</v>
      </c>
      <c r="E210" s="118">
        <v>168586.8</v>
      </c>
      <c r="F210" s="118">
        <v>19.245068493150683</v>
      </c>
      <c r="G210" s="120" t="s">
        <v>3253</v>
      </c>
      <c r="H210" s="121">
        <v>43313</v>
      </c>
      <c r="I210" s="120" t="s">
        <v>4024</v>
      </c>
    </row>
    <row r="211" spans="1:9" x14ac:dyDescent="0.3">
      <c r="A211" s="116">
        <v>2915</v>
      </c>
      <c r="B211" s="116" t="s">
        <v>393</v>
      </c>
      <c r="C211" s="116" t="s">
        <v>394</v>
      </c>
      <c r="D211" s="117" t="s">
        <v>97</v>
      </c>
      <c r="E211" s="118">
        <v>10291.361000000001</v>
      </c>
      <c r="F211" s="118">
        <v>1.1748128995433791</v>
      </c>
      <c r="G211" s="120" t="s">
        <v>3253</v>
      </c>
      <c r="H211" s="121">
        <v>43586</v>
      </c>
      <c r="I211" s="120" t="s">
        <v>3903</v>
      </c>
    </row>
    <row r="212" spans="1:9" x14ac:dyDescent="0.3">
      <c r="A212" s="116">
        <v>2929</v>
      </c>
      <c r="B212" s="116" t="s">
        <v>395</v>
      </c>
      <c r="C212" s="116" t="s">
        <v>396</v>
      </c>
      <c r="D212" s="117" t="s">
        <v>97</v>
      </c>
      <c r="E212" s="118">
        <v>6119.5199999999968</v>
      </c>
      <c r="F212" s="118">
        <v>0.69857534246575304</v>
      </c>
      <c r="G212" s="120" t="s">
        <v>3253</v>
      </c>
      <c r="H212" s="121">
        <v>43586</v>
      </c>
      <c r="I212" s="120" t="s">
        <v>6966</v>
      </c>
    </row>
    <row r="213" spans="1:9" x14ac:dyDescent="0.3">
      <c r="A213" s="116">
        <v>2941</v>
      </c>
      <c r="B213" s="116" t="s">
        <v>397</v>
      </c>
      <c r="C213" s="116" t="s">
        <v>398</v>
      </c>
      <c r="D213" s="117" t="s">
        <v>97</v>
      </c>
      <c r="E213" s="118">
        <v>3799.3900000000003</v>
      </c>
      <c r="F213" s="118">
        <v>0.43372031963470326</v>
      </c>
      <c r="G213" s="120" t="s">
        <v>3707</v>
      </c>
      <c r="H213" s="121" t="s">
        <v>3707</v>
      </c>
      <c r="I213" s="120" t="s">
        <v>6967</v>
      </c>
    </row>
    <row r="214" spans="1:9" x14ac:dyDescent="0.3">
      <c r="A214" s="116">
        <v>2957</v>
      </c>
      <c r="B214" s="116" t="s">
        <v>399</v>
      </c>
      <c r="C214" s="116" t="s">
        <v>400</v>
      </c>
      <c r="D214" s="117" t="s">
        <v>97</v>
      </c>
      <c r="E214" s="118">
        <v>7843</v>
      </c>
      <c r="F214" s="118">
        <v>0.89531963470319631</v>
      </c>
      <c r="G214" s="120" t="s">
        <v>3707</v>
      </c>
      <c r="H214" s="121" t="s">
        <v>3707</v>
      </c>
      <c r="I214" s="120" t="s">
        <v>3906</v>
      </c>
    </row>
    <row r="215" spans="1:9" x14ac:dyDescent="0.3">
      <c r="A215" s="116">
        <v>2962</v>
      </c>
      <c r="B215" s="116" t="s">
        <v>401</v>
      </c>
      <c r="C215" s="116" t="s">
        <v>402</v>
      </c>
      <c r="D215" s="117" t="s">
        <v>97</v>
      </c>
      <c r="E215" s="118">
        <v>4086</v>
      </c>
      <c r="F215" s="118">
        <v>0.46643835616438356</v>
      </c>
      <c r="G215" s="120" t="s">
        <v>3707</v>
      </c>
      <c r="H215" s="121" t="s">
        <v>3707</v>
      </c>
      <c r="I215" s="120" t="s">
        <v>6968</v>
      </c>
    </row>
    <row r="216" spans="1:9" x14ac:dyDescent="0.3">
      <c r="A216" s="116">
        <v>2978</v>
      </c>
      <c r="B216" s="116" t="s">
        <v>403</v>
      </c>
      <c r="C216" s="116" t="s">
        <v>404</v>
      </c>
      <c r="D216" s="117" t="s">
        <v>6</v>
      </c>
      <c r="E216" s="118">
        <v>699519.3</v>
      </c>
      <c r="F216" s="118">
        <v>79.853801369863021</v>
      </c>
      <c r="G216" s="120" t="s">
        <v>3707</v>
      </c>
      <c r="H216" s="121" t="s">
        <v>3707</v>
      </c>
      <c r="I216" s="120" t="s">
        <v>6969</v>
      </c>
    </row>
    <row r="217" spans="1:9" x14ac:dyDescent="0.3">
      <c r="A217" s="116">
        <v>2979</v>
      </c>
      <c r="B217" s="116" t="s">
        <v>405</v>
      </c>
      <c r="C217" s="116" t="s">
        <v>406</v>
      </c>
      <c r="D217" s="117" t="s">
        <v>6</v>
      </c>
      <c r="E217" s="118">
        <v>8970</v>
      </c>
      <c r="F217" s="118">
        <v>1.023972602739726</v>
      </c>
      <c r="G217" s="120" t="s">
        <v>3253</v>
      </c>
      <c r="H217" s="121">
        <v>43497</v>
      </c>
      <c r="I217" s="120" t="s">
        <v>3780</v>
      </c>
    </row>
    <row r="218" spans="1:9" x14ac:dyDescent="0.3">
      <c r="A218" s="116">
        <v>2988</v>
      </c>
      <c r="B218" s="116" t="s">
        <v>409</v>
      </c>
      <c r="C218" s="116" t="s">
        <v>410</v>
      </c>
      <c r="D218" s="117" t="s">
        <v>6</v>
      </c>
      <c r="E218" s="118">
        <v>65723.099999999991</v>
      </c>
      <c r="F218" s="118">
        <v>7.5026369863013684</v>
      </c>
      <c r="G218" s="120" t="s">
        <v>3707</v>
      </c>
      <c r="H218" s="121" t="s">
        <v>3707</v>
      </c>
      <c r="I218" s="120" t="s">
        <v>4768</v>
      </c>
    </row>
    <row r="219" spans="1:9" x14ac:dyDescent="0.3">
      <c r="A219" s="116">
        <v>2989</v>
      </c>
      <c r="B219" s="116" t="s">
        <v>411</v>
      </c>
      <c r="C219" s="116" t="s">
        <v>412</v>
      </c>
      <c r="D219" s="117" t="s">
        <v>6</v>
      </c>
      <c r="E219" s="118">
        <v>51451.5</v>
      </c>
      <c r="F219" s="118">
        <v>5.8734589041095893</v>
      </c>
      <c r="G219" s="120" t="s">
        <v>3707</v>
      </c>
      <c r="H219" s="121" t="s">
        <v>3707</v>
      </c>
      <c r="I219" s="120" t="s">
        <v>4768</v>
      </c>
    </row>
    <row r="220" spans="1:9" x14ac:dyDescent="0.3">
      <c r="A220" s="116">
        <v>3080</v>
      </c>
      <c r="B220" s="116" t="s">
        <v>414</v>
      </c>
      <c r="C220" s="116" t="s">
        <v>6153</v>
      </c>
      <c r="D220" s="117" t="s">
        <v>97</v>
      </c>
      <c r="E220" s="118">
        <v>4663.5370000000003</v>
      </c>
      <c r="F220" s="118">
        <v>0.53236723744292236</v>
      </c>
      <c r="G220" s="120" t="s">
        <v>3707</v>
      </c>
      <c r="H220" s="121" t="s">
        <v>3707</v>
      </c>
      <c r="I220" s="120" t="s">
        <v>6970</v>
      </c>
    </row>
    <row r="221" spans="1:9" x14ac:dyDescent="0.3">
      <c r="A221" s="116">
        <v>3135</v>
      </c>
      <c r="B221" s="116" t="s">
        <v>415</v>
      </c>
      <c r="C221" s="116" t="s">
        <v>416</v>
      </c>
      <c r="D221" s="117" t="s">
        <v>6</v>
      </c>
      <c r="E221" s="118">
        <v>12846.900000000001</v>
      </c>
      <c r="F221" s="118">
        <v>1.466541095890411</v>
      </c>
      <c r="G221" s="120" t="s">
        <v>3707</v>
      </c>
      <c r="H221" s="121" t="s">
        <v>3707</v>
      </c>
      <c r="I221" s="120" t="s">
        <v>6971</v>
      </c>
    </row>
    <row r="222" spans="1:9" x14ac:dyDescent="0.3">
      <c r="A222" s="116">
        <v>3136</v>
      </c>
      <c r="B222" s="116" t="s">
        <v>417</v>
      </c>
      <c r="C222" s="116" t="s">
        <v>6421</v>
      </c>
      <c r="D222" s="117" t="s">
        <v>6</v>
      </c>
      <c r="E222" s="118">
        <v>17920.399999999998</v>
      </c>
      <c r="F222" s="118">
        <v>2.0457077625570772</v>
      </c>
      <c r="G222" s="120" t="s">
        <v>3707</v>
      </c>
      <c r="H222" s="121" t="s">
        <v>3707</v>
      </c>
      <c r="I222" s="120" t="s">
        <v>6972</v>
      </c>
    </row>
    <row r="223" spans="1:9" x14ac:dyDescent="0.3">
      <c r="A223" s="116">
        <v>3237</v>
      </c>
      <c r="B223" s="116" t="s">
        <v>420</v>
      </c>
      <c r="C223" s="116" t="s">
        <v>421</v>
      </c>
      <c r="D223" s="117" t="s">
        <v>6</v>
      </c>
      <c r="E223" s="118">
        <v>63174.299999999988</v>
      </c>
      <c r="F223" s="118">
        <v>7.2116780821917796</v>
      </c>
      <c r="G223" s="120" t="s">
        <v>3707</v>
      </c>
      <c r="H223" s="121" t="s">
        <v>3707</v>
      </c>
      <c r="I223" s="120" t="s">
        <v>3922</v>
      </c>
    </row>
    <row r="224" spans="1:9" x14ac:dyDescent="0.3">
      <c r="A224" s="116">
        <v>3238</v>
      </c>
      <c r="B224" s="116" t="s">
        <v>422</v>
      </c>
      <c r="C224" s="116" t="s">
        <v>423</v>
      </c>
      <c r="D224" s="117" t="s">
        <v>6</v>
      </c>
      <c r="E224" s="118">
        <v>7434.8</v>
      </c>
      <c r="F224" s="118">
        <v>0.84872146118721459</v>
      </c>
      <c r="G224" s="120" t="s">
        <v>3707</v>
      </c>
      <c r="H224" s="121" t="s">
        <v>3707</v>
      </c>
      <c r="I224" s="120" t="s">
        <v>6973</v>
      </c>
    </row>
    <row r="225" spans="1:9" x14ac:dyDescent="0.3">
      <c r="A225" s="116">
        <v>3240</v>
      </c>
      <c r="B225" s="116" t="s">
        <v>424</v>
      </c>
      <c r="C225" s="116" t="s">
        <v>425</v>
      </c>
      <c r="D225" s="117" t="s">
        <v>6</v>
      </c>
      <c r="E225" s="118">
        <v>27720.9</v>
      </c>
      <c r="F225" s="118">
        <v>3.164486301369863</v>
      </c>
      <c r="G225" s="120" t="s">
        <v>3707</v>
      </c>
      <c r="H225" s="121" t="s">
        <v>3707</v>
      </c>
      <c r="I225" s="120" t="s">
        <v>4072</v>
      </c>
    </row>
    <row r="226" spans="1:9" x14ac:dyDescent="0.3">
      <c r="A226" s="116">
        <v>3243</v>
      </c>
      <c r="B226" s="116" t="s">
        <v>426</v>
      </c>
      <c r="C226" s="116" t="s">
        <v>427</v>
      </c>
      <c r="D226" s="117" t="s">
        <v>97</v>
      </c>
      <c r="E226" s="118">
        <v>3960.9600000000005</v>
      </c>
      <c r="F226" s="118">
        <v>0.4521643835616439</v>
      </c>
      <c r="G226" s="120" t="s">
        <v>3707</v>
      </c>
      <c r="H226" s="121" t="s">
        <v>3707</v>
      </c>
      <c r="I226" s="120" t="s">
        <v>4228</v>
      </c>
    </row>
    <row r="227" spans="1:9" x14ac:dyDescent="0.3">
      <c r="A227" s="116">
        <v>3255</v>
      </c>
      <c r="B227" s="116" t="s">
        <v>428</v>
      </c>
      <c r="C227" s="116" t="s">
        <v>429</v>
      </c>
      <c r="D227" s="117" t="s">
        <v>6</v>
      </c>
      <c r="E227" s="118">
        <v>168594.7</v>
      </c>
      <c r="F227" s="118">
        <v>19.245970319634704</v>
      </c>
      <c r="G227" s="120" t="s">
        <v>3707</v>
      </c>
      <c r="H227" s="121" t="s">
        <v>3707</v>
      </c>
      <c r="I227" s="120" t="s">
        <v>6974</v>
      </c>
    </row>
    <row r="228" spans="1:9" x14ac:dyDescent="0.3">
      <c r="A228" s="116">
        <v>3258</v>
      </c>
      <c r="B228" s="116" t="s">
        <v>430</v>
      </c>
      <c r="C228" s="116" t="s">
        <v>431</v>
      </c>
      <c r="D228" s="117" t="s">
        <v>6</v>
      </c>
      <c r="E228" s="118">
        <v>4990.8</v>
      </c>
      <c r="F228" s="118">
        <v>0.5697260273972603</v>
      </c>
      <c r="G228" s="120" t="s">
        <v>3707</v>
      </c>
      <c r="H228" s="121" t="s">
        <v>3707</v>
      </c>
      <c r="I228" s="120" t="s">
        <v>6975</v>
      </c>
    </row>
    <row r="229" spans="1:9" x14ac:dyDescent="0.3">
      <c r="A229" s="116">
        <v>3259</v>
      </c>
      <c r="B229" s="116" t="s">
        <v>432</v>
      </c>
      <c r="C229" s="116" t="s">
        <v>433</v>
      </c>
      <c r="D229" s="117" t="s">
        <v>6</v>
      </c>
      <c r="E229" s="118">
        <v>8845.5</v>
      </c>
      <c r="F229" s="118">
        <v>1.0097602739726028</v>
      </c>
      <c r="G229" s="120" t="s">
        <v>3707</v>
      </c>
      <c r="H229" s="121" t="s">
        <v>3707</v>
      </c>
      <c r="I229" s="120" t="s">
        <v>6976</v>
      </c>
    </row>
    <row r="230" spans="1:9" x14ac:dyDescent="0.3">
      <c r="A230" s="116">
        <v>3261</v>
      </c>
      <c r="B230" s="116" t="s">
        <v>436</v>
      </c>
      <c r="C230" s="116" t="s">
        <v>437</v>
      </c>
      <c r="D230" s="117" t="s">
        <v>6</v>
      </c>
      <c r="E230" s="118">
        <v>3428</v>
      </c>
      <c r="F230" s="118">
        <v>0.39132420091324199</v>
      </c>
      <c r="G230" s="120" t="s">
        <v>3707</v>
      </c>
      <c r="H230" s="121" t="s">
        <v>3707</v>
      </c>
      <c r="I230" s="120" t="s">
        <v>4620</v>
      </c>
    </row>
    <row r="231" spans="1:9" x14ac:dyDescent="0.3">
      <c r="A231" s="116">
        <v>3262</v>
      </c>
      <c r="B231" s="116" t="s">
        <v>438</v>
      </c>
      <c r="C231" s="116" t="s">
        <v>439</v>
      </c>
      <c r="D231" s="117" t="s">
        <v>6</v>
      </c>
      <c r="E231" s="118">
        <v>63006</v>
      </c>
      <c r="F231" s="118">
        <v>7.1924657534246572</v>
      </c>
      <c r="G231" s="120" t="s">
        <v>3707</v>
      </c>
      <c r="H231" s="121" t="s">
        <v>3707</v>
      </c>
      <c r="I231" s="120" t="s">
        <v>6977</v>
      </c>
    </row>
    <row r="232" spans="1:9" x14ac:dyDescent="0.3">
      <c r="A232" s="116">
        <v>3265</v>
      </c>
      <c r="B232" s="116" t="s">
        <v>440</v>
      </c>
      <c r="C232" s="116" t="s">
        <v>441</v>
      </c>
      <c r="D232" s="117" t="s">
        <v>6</v>
      </c>
      <c r="E232" s="118">
        <v>35715.300000000003</v>
      </c>
      <c r="F232" s="118">
        <v>4.0770890410958911</v>
      </c>
      <c r="G232" s="120" t="s">
        <v>3707</v>
      </c>
      <c r="H232" s="121" t="s">
        <v>3707</v>
      </c>
      <c r="I232" s="120" t="s">
        <v>6978</v>
      </c>
    </row>
    <row r="233" spans="1:9" x14ac:dyDescent="0.3">
      <c r="A233" s="116">
        <v>3278</v>
      </c>
      <c r="B233" s="116" t="s">
        <v>442</v>
      </c>
      <c r="C233" s="116" t="s">
        <v>443</v>
      </c>
      <c r="D233" s="117" t="s">
        <v>97</v>
      </c>
      <c r="E233" s="118">
        <v>14620.029000000002</v>
      </c>
      <c r="F233" s="118">
        <v>1.6689530821917811</v>
      </c>
      <c r="G233" s="120" t="s">
        <v>3707</v>
      </c>
      <c r="H233" s="121" t="s">
        <v>3707</v>
      </c>
      <c r="I233" s="120" t="s">
        <v>6979</v>
      </c>
    </row>
    <row r="234" spans="1:9" x14ac:dyDescent="0.3">
      <c r="A234" s="116">
        <v>3345</v>
      </c>
      <c r="B234" s="116" t="s">
        <v>444</v>
      </c>
      <c r="C234" s="116" t="s">
        <v>445</v>
      </c>
      <c r="D234" s="117" t="s">
        <v>97</v>
      </c>
      <c r="E234" s="118">
        <v>3412.2380000000003</v>
      </c>
      <c r="F234" s="118">
        <v>0.38952488584474887</v>
      </c>
      <c r="G234" s="120" t="s">
        <v>3253</v>
      </c>
      <c r="H234" s="121">
        <v>43586</v>
      </c>
      <c r="I234" s="120" t="s">
        <v>3998</v>
      </c>
    </row>
    <row r="235" spans="1:9" x14ac:dyDescent="0.3">
      <c r="A235" s="116">
        <v>3349</v>
      </c>
      <c r="B235" s="116" t="s">
        <v>446</v>
      </c>
      <c r="C235" s="116" t="s">
        <v>447</v>
      </c>
      <c r="D235" s="117" t="s">
        <v>97</v>
      </c>
      <c r="E235" s="118">
        <v>6270.2400000000007</v>
      </c>
      <c r="F235" s="118">
        <v>0.71578082191780834</v>
      </c>
      <c r="G235" s="120" t="s">
        <v>3253</v>
      </c>
      <c r="H235" s="121">
        <v>43586</v>
      </c>
      <c r="I235" s="120" t="s">
        <v>4150</v>
      </c>
    </row>
    <row r="236" spans="1:9" x14ac:dyDescent="0.3">
      <c r="A236" s="116">
        <v>3353</v>
      </c>
      <c r="B236" s="116" t="s">
        <v>448</v>
      </c>
      <c r="C236" s="116" t="s">
        <v>449</v>
      </c>
      <c r="D236" s="117" t="s">
        <v>97</v>
      </c>
      <c r="E236" s="118">
        <v>13633.199999999999</v>
      </c>
      <c r="F236" s="118">
        <v>1.5563013698630135</v>
      </c>
      <c r="G236" s="120" t="s">
        <v>3707</v>
      </c>
      <c r="H236" s="121" t="s">
        <v>3707</v>
      </c>
      <c r="I236" s="120" t="s">
        <v>4784</v>
      </c>
    </row>
    <row r="237" spans="1:9" x14ac:dyDescent="0.3">
      <c r="A237" s="116">
        <v>3359</v>
      </c>
      <c r="B237" s="116" t="s">
        <v>450</v>
      </c>
      <c r="C237" s="116" t="s">
        <v>451</v>
      </c>
      <c r="D237" s="117" t="s">
        <v>97</v>
      </c>
      <c r="E237" s="118">
        <v>3836.16</v>
      </c>
      <c r="F237" s="118">
        <v>0.43791780821917808</v>
      </c>
      <c r="G237" s="120" t="s">
        <v>3707</v>
      </c>
      <c r="H237" s="121" t="s">
        <v>3707</v>
      </c>
      <c r="I237" s="120" t="s">
        <v>4011</v>
      </c>
    </row>
    <row r="238" spans="1:9" x14ac:dyDescent="0.3">
      <c r="A238" s="116">
        <v>3399</v>
      </c>
      <c r="B238" s="116" t="s">
        <v>454</v>
      </c>
      <c r="C238" s="116" t="s">
        <v>455</v>
      </c>
      <c r="D238" s="117" t="s">
        <v>97</v>
      </c>
      <c r="E238" s="118">
        <v>2804.6220000000003</v>
      </c>
      <c r="F238" s="118">
        <v>0.32016232876712331</v>
      </c>
      <c r="G238" s="120" t="s">
        <v>3253</v>
      </c>
      <c r="H238" s="121">
        <v>43952</v>
      </c>
      <c r="I238" s="120" t="s">
        <v>4690</v>
      </c>
    </row>
    <row r="239" spans="1:9" x14ac:dyDescent="0.3">
      <c r="A239" s="116">
        <v>3436</v>
      </c>
      <c r="B239" s="116" t="s">
        <v>458</v>
      </c>
      <c r="C239" s="116" t="s">
        <v>459</v>
      </c>
      <c r="D239" s="117" t="s">
        <v>97</v>
      </c>
      <c r="E239" s="118">
        <v>11290.144</v>
      </c>
      <c r="F239" s="118">
        <v>1.2888292237442922</v>
      </c>
      <c r="G239" s="120" t="s">
        <v>3253</v>
      </c>
      <c r="H239" s="121">
        <v>43891</v>
      </c>
      <c r="I239" s="120" t="s">
        <v>6980</v>
      </c>
    </row>
    <row r="240" spans="1:9" x14ac:dyDescent="0.3">
      <c r="A240" s="116">
        <v>3452</v>
      </c>
      <c r="B240" s="116" t="s">
        <v>463</v>
      </c>
      <c r="C240" s="116" t="s">
        <v>464</v>
      </c>
      <c r="D240" s="117" t="s">
        <v>97</v>
      </c>
      <c r="E240" s="118">
        <v>5637.51</v>
      </c>
      <c r="F240" s="118">
        <v>0.64355136986301376</v>
      </c>
      <c r="G240" s="120" t="s">
        <v>3707</v>
      </c>
      <c r="H240" s="121" t="s">
        <v>3707</v>
      </c>
      <c r="I240" s="120" t="s">
        <v>3954</v>
      </c>
    </row>
    <row r="241" spans="1:9" x14ac:dyDescent="0.3">
      <c r="A241" s="116">
        <v>3453</v>
      </c>
      <c r="B241" s="116" t="s">
        <v>465</v>
      </c>
      <c r="C241" s="116" t="s">
        <v>466</v>
      </c>
      <c r="D241" s="117" t="s">
        <v>97</v>
      </c>
      <c r="E241" s="118">
        <v>3470.2300000000005</v>
      </c>
      <c r="F241" s="118">
        <v>0.39614497716894981</v>
      </c>
      <c r="G241" s="120" t="s">
        <v>3707</v>
      </c>
      <c r="H241" s="121" t="s">
        <v>3707</v>
      </c>
      <c r="I241" s="120" t="s">
        <v>3954</v>
      </c>
    </row>
    <row r="242" spans="1:9" x14ac:dyDescent="0.3">
      <c r="A242" s="116">
        <v>3465</v>
      </c>
      <c r="B242" s="116" t="s">
        <v>467</v>
      </c>
      <c r="C242" s="116" t="s">
        <v>468</v>
      </c>
      <c r="D242" s="117" t="s">
        <v>97</v>
      </c>
      <c r="E242" s="118">
        <v>9175.16</v>
      </c>
      <c r="F242" s="118">
        <v>1.0473926940639269</v>
      </c>
      <c r="G242" s="120" t="s">
        <v>3707</v>
      </c>
      <c r="H242" s="121" t="s">
        <v>3707</v>
      </c>
      <c r="I242" s="120" t="s">
        <v>6981</v>
      </c>
    </row>
    <row r="243" spans="1:9" x14ac:dyDescent="0.3">
      <c r="A243" s="116">
        <v>3502</v>
      </c>
      <c r="B243" s="116" t="s">
        <v>469</v>
      </c>
      <c r="C243" s="116" t="s">
        <v>470</v>
      </c>
      <c r="D243" s="117" t="s">
        <v>6</v>
      </c>
      <c r="E243" s="118">
        <v>8662.9</v>
      </c>
      <c r="F243" s="118">
        <v>0.98891552511415526</v>
      </c>
      <c r="G243" s="120" t="s">
        <v>3707</v>
      </c>
      <c r="H243" s="121" t="s">
        <v>3707</v>
      </c>
      <c r="I243" s="120" t="s">
        <v>4072</v>
      </c>
    </row>
    <row r="244" spans="1:9" x14ac:dyDescent="0.3">
      <c r="A244" s="116">
        <v>3503</v>
      </c>
      <c r="B244" s="116" t="s">
        <v>471</v>
      </c>
      <c r="C244" s="116" t="s">
        <v>472</v>
      </c>
      <c r="D244" s="117" t="s">
        <v>6</v>
      </c>
      <c r="E244" s="118">
        <v>41582.9</v>
      </c>
      <c r="F244" s="118">
        <v>4.746906392694064</v>
      </c>
      <c r="G244" s="120" t="s">
        <v>3707</v>
      </c>
      <c r="H244" s="121" t="s">
        <v>3707</v>
      </c>
      <c r="I244" s="120" t="s">
        <v>6982</v>
      </c>
    </row>
    <row r="245" spans="1:9" x14ac:dyDescent="0.3">
      <c r="A245" s="116">
        <v>3523</v>
      </c>
      <c r="B245" s="116" t="s">
        <v>473</v>
      </c>
      <c r="C245" s="116" t="s">
        <v>474</v>
      </c>
      <c r="D245" s="117" t="s">
        <v>97</v>
      </c>
      <c r="E245" s="118">
        <v>3046.08</v>
      </c>
      <c r="F245" s="118">
        <v>0.34772602739726027</v>
      </c>
      <c r="G245" s="120" t="s">
        <v>3253</v>
      </c>
      <c r="H245" s="121">
        <v>43466</v>
      </c>
      <c r="I245" s="120" t="s">
        <v>3970</v>
      </c>
    </row>
    <row r="246" spans="1:9" x14ac:dyDescent="0.3">
      <c r="A246" s="116">
        <v>3566</v>
      </c>
      <c r="B246" s="116" t="s">
        <v>475</v>
      </c>
      <c r="C246" s="116" t="s">
        <v>476</v>
      </c>
      <c r="D246" s="117" t="s">
        <v>97</v>
      </c>
      <c r="E246" s="118">
        <v>3129.0000000000009</v>
      </c>
      <c r="F246" s="118">
        <v>0.35719178082191794</v>
      </c>
      <c r="G246" s="120" t="s">
        <v>3253</v>
      </c>
      <c r="H246" s="121">
        <v>43586</v>
      </c>
      <c r="I246" s="120" t="s">
        <v>6983</v>
      </c>
    </row>
    <row r="247" spans="1:9" x14ac:dyDescent="0.3">
      <c r="A247" s="116">
        <v>3605</v>
      </c>
      <c r="B247" s="116" t="s">
        <v>477</v>
      </c>
      <c r="C247" s="116" t="s">
        <v>478</v>
      </c>
      <c r="D247" s="117" t="s">
        <v>97</v>
      </c>
      <c r="E247" s="118">
        <v>4078.62</v>
      </c>
      <c r="F247" s="118">
        <v>0.46559589041095889</v>
      </c>
      <c r="G247" s="120" t="s">
        <v>3707</v>
      </c>
      <c r="H247" s="121" t="s">
        <v>3707</v>
      </c>
      <c r="I247" s="120" t="s">
        <v>6984</v>
      </c>
    </row>
    <row r="248" spans="1:9" x14ac:dyDescent="0.3">
      <c r="A248" s="116">
        <v>3606</v>
      </c>
      <c r="B248" s="116" t="s">
        <v>479</v>
      </c>
      <c r="C248" s="116" t="s">
        <v>480</v>
      </c>
      <c r="D248" s="117" t="s">
        <v>6</v>
      </c>
      <c r="E248" s="118">
        <v>188051.5</v>
      </c>
      <c r="F248" s="118">
        <v>21.467066210045662</v>
      </c>
      <c r="G248" s="120" t="s">
        <v>3707</v>
      </c>
      <c r="H248" s="121" t="s">
        <v>3707</v>
      </c>
      <c r="I248" s="120" t="s">
        <v>6985</v>
      </c>
    </row>
    <row r="249" spans="1:9" x14ac:dyDescent="0.3">
      <c r="A249" s="116">
        <v>3610</v>
      </c>
      <c r="B249" s="116" t="s">
        <v>481</v>
      </c>
      <c r="C249" s="116" t="s">
        <v>482</v>
      </c>
      <c r="D249" s="117" t="s">
        <v>6</v>
      </c>
      <c r="E249" s="118">
        <v>11031.7</v>
      </c>
      <c r="F249" s="118">
        <v>1.259326484018265</v>
      </c>
      <c r="G249" s="120" t="s">
        <v>3707</v>
      </c>
      <c r="H249" s="121" t="s">
        <v>3707</v>
      </c>
      <c r="I249" s="120" t="s">
        <v>4769</v>
      </c>
    </row>
    <row r="250" spans="1:9" x14ac:dyDescent="0.3">
      <c r="A250" s="116">
        <v>3612</v>
      </c>
      <c r="B250" s="116" t="s">
        <v>483</v>
      </c>
      <c r="C250" s="116" t="s">
        <v>484</v>
      </c>
      <c r="D250" s="117" t="s">
        <v>97</v>
      </c>
      <c r="E250" s="118">
        <v>3584.3999999999996</v>
      </c>
      <c r="F250" s="118">
        <v>0.40917808219178076</v>
      </c>
      <c r="G250" s="120" t="s">
        <v>3253</v>
      </c>
      <c r="H250" s="121">
        <v>44044</v>
      </c>
      <c r="I250" s="120" t="s">
        <v>6986</v>
      </c>
    </row>
    <row r="251" spans="1:9" x14ac:dyDescent="0.3">
      <c r="A251" s="116">
        <v>3633</v>
      </c>
      <c r="B251" s="116" t="s">
        <v>9117</v>
      </c>
      <c r="C251" s="116" t="s">
        <v>9118</v>
      </c>
      <c r="D251" s="117" t="s">
        <v>97</v>
      </c>
      <c r="E251" s="118">
        <v>3619.2</v>
      </c>
      <c r="F251" s="118">
        <v>0.41315068493150681</v>
      </c>
      <c r="G251" s="120" t="s">
        <v>3707</v>
      </c>
      <c r="H251" s="121" t="s">
        <v>3707</v>
      </c>
      <c r="I251" s="120" t="s">
        <v>9119</v>
      </c>
    </row>
    <row r="252" spans="1:9" x14ac:dyDescent="0.3">
      <c r="A252" s="116">
        <v>3673</v>
      </c>
      <c r="B252" s="116" t="s">
        <v>3764</v>
      </c>
      <c r="C252" s="116" t="s">
        <v>3765</v>
      </c>
      <c r="D252" s="117" t="s">
        <v>97</v>
      </c>
      <c r="E252" s="118">
        <v>3043.74</v>
      </c>
      <c r="F252" s="118">
        <v>0.34745890410958902</v>
      </c>
      <c r="G252" s="120" t="s">
        <v>3253</v>
      </c>
      <c r="H252" s="121">
        <v>43678</v>
      </c>
      <c r="I252" s="120" t="s">
        <v>3755</v>
      </c>
    </row>
    <row r="253" spans="1:9" x14ac:dyDescent="0.3">
      <c r="A253" s="116">
        <v>3774</v>
      </c>
      <c r="B253" s="116" t="s">
        <v>485</v>
      </c>
      <c r="C253" s="116" t="s">
        <v>486</v>
      </c>
      <c r="D253" s="117" t="s">
        <v>97</v>
      </c>
      <c r="E253" s="118">
        <v>5096.4470000000001</v>
      </c>
      <c r="F253" s="118">
        <v>0.58178618721461184</v>
      </c>
      <c r="G253" s="120" t="s">
        <v>3707</v>
      </c>
      <c r="H253" s="121" t="s">
        <v>3707</v>
      </c>
      <c r="I253" s="120" t="s">
        <v>3906</v>
      </c>
    </row>
    <row r="254" spans="1:9" x14ac:dyDescent="0.3">
      <c r="A254" s="116">
        <v>4005</v>
      </c>
      <c r="B254" s="116" t="s">
        <v>488</v>
      </c>
      <c r="C254" s="116" t="s">
        <v>489</v>
      </c>
      <c r="D254" s="117" t="s">
        <v>97</v>
      </c>
      <c r="E254" s="118">
        <v>8286.2999999999993</v>
      </c>
      <c r="F254" s="118">
        <v>0.94592465753424648</v>
      </c>
      <c r="G254" s="120" t="s">
        <v>3707</v>
      </c>
      <c r="H254" s="121" t="s">
        <v>3707</v>
      </c>
      <c r="I254" s="120" t="s">
        <v>4558</v>
      </c>
    </row>
    <row r="255" spans="1:9" x14ac:dyDescent="0.3">
      <c r="A255" s="116">
        <v>4070</v>
      </c>
      <c r="B255" s="116" t="s">
        <v>490</v>
      </c>
      <c r="C255" s="116" t="s">
        <v>491</v>
      </c>
      <c r="D255" s="117" t="s">
        <v>6</v>
      </c>
      <c r="E255" s="118">
        <v>25956</v>
      </c>
      <c r="F255" s="118">
        <v>2.963013698630137</v>
      </c>
      <c r="G255" s="120" t="s">
        <v>3707</v>
      </c>
      <c r="H255" s="121" t="s">
        <v>3707</v>
      </c>
      <c r="I255" s="120" t="s">
        <v>4273</v>
      </c>
    </row>
    <row r="256" spans="1:9" x14ac:dyDescent="0.3">
      <c r="A256" s="116">
        <v>4074</v>
      </c>
      <c r="B256" s="116" t="s">
        <v>492</v>
      </c>
      <c r="C256" s="116" t="s">
        <v>493</v>
      </c>
      <c r="D256" s="117" t="s">
        <v>6</v>
      </c>
      <c r="E256" s="118">
        <v>5064.5999999999995</v>
      </c>
      <c r="F256" s="118">
        <v>0.57815068493150679</v>
      </c>
      <c r="G256" s="120" t="s">
        <v>3253</v>
      </c>
      <c r="H256" s="121">
        <v>43831</v>
      </c>
      <c r="I256" s="120" t="s">
        <v>5084</v>
      </c>
    </row>
    <row r="257" spans="1:9" x14ac:dyDescent="0.3">
      <c r="A257" s="116">
        <v>4076</v>
      </c>
      <c r="B257" s="116" t="s">
        <v>494</v>
      </c>
      <c r="C257" s="116" t="s">
        <v>495</v>
      </c>
      <c r="D257" s="117" t="s">
        <v>6</v>
      </c>
      <c r="E257" s="118">
        <v>10289.1</v>
      </c>
      <c r="F257" s="118">
        <v>1.1745547945205479</v>
      </c>
      <c r="G257" s="120" t="s">
        <v>3707</v>
      </c>
      <c r="H257" s="121" t="s">
        <v>3707</v>
      </c>
      <c r="I257" s="120" t="s">
        <v>4965</v>
      </c>
    </row>
    <row r="258" spans="1:9" x14ac:dyDescent="0.3">
      <c r="A258" s="116">
        <v>4077</v>
      </c>
      <c r="B258" s="116" t="s">
        <v>496</v>
      </c>
      <c r="C258" s="116" t="s">
        <v>497</v>
      </c>
      <c r="D258" s="117" t="s">
        <v>6</v>
      </c>
      <c r="E258" s="118">
        <v>19947</v>
      </c>
      <c r="F258" s="118">
        <v>2.2770547945205482</v>
      </c>
      <c r="G258" s="120" t="s">
        <v>3253</v>
      </c>
      <c r="H258" s="121">
        <v>43678</v>
      </c>
      <c r="I258" s="120" t="s">
        <v>4965</v>
      </c>
    </row>
    <row r="259" spans="1:9" x14ac:dyDescent="0.3">
      <c r="A259" s="116">
        <v>4078</v>
      </c>
      <c r="B259" s="116" t="s">
        <v>498</v>
      </c>
      <c r="C259" s="116" t="s">
        <v>499</v>
      </c>
      <c r="D259" s="117" t="s">
        <v>6</v>
      </c>
      <c r="E259" s="118">
        <v>19509.400000000001</v>
      </c>
      <c r="F259" s="118">
        <v>2.2271004566210046</v>
      </c>
      <c r="G259" s="120" t="s">
        <v>3707</v>
      </c>
      <c r="H259" s="121" t="s">
        <v>3707</v>
      </c>
      <c r="I259" s="120" t="s">
        <v>4965</v>
      </c>
    </row>
    <row r="260" spans="1:9" x14ac:dyDescent="0.3">
      <c r="A260" s="116">
        <v>4079</v>
      </c>
      <c r="B260" s="116" t="s">
        <v>500</v>
      </c>
      <c r="C260" s="116" t="s">
        <v>501</v>
      </c>
      <c r="D260" s="117" t="s">
        <v>6</v>
      </c>
      <c r="E260" s="118">
        <v>5339.7</v>
      </c>
      <c r="F260" s="118">
        <v>0.60955479452054795</v>
      </c>
      <c r="G260" s="120" t="s">
        <v>3707</v>
      </c>
      <c r="H260" s="121" t="s">
        <v>3707</v>
      </c>
      <c r="I260" s="120" t="s">
        <v>3996</v>
      </c>
    </row>
    <row r="261" spans="1:9" x14ac:dyDescent="0.3">
      <c r="A261" s="116">
        <v>4143</v>
      </c>
      <c r="B261" s="116" t="s">
        <v>502</v>
      </c>
      <c r="C261" s="116" t="s">
        <v>503</v>
      </c>
      <c r="D261" s="117" t="s">
        <v>97</v>
      </c>
      <c r="E261" s="118">
        <v>5573.43</v>
      </c>
      <c r="F261" s="118">
        <v>0.63623630136986309</v>
      </c>
      <c r="G261" s="120" t="s">
        <v>3253</v>
      </c>
      <c r="H261" s="121">
        <v>43952</v>
      </c>
      <c r="I261" s="120" t="s">
        <v>3881</v>
      </c>
    </row>
    <row r="262" spans="1:9" x14ac:dyDescent="0.3">
      <c r="A262" s="116">
        <v>4144</v>
      </c>
      <c r="B262" s="116" t="s">
        <v>6154</v>
      </c>
      <c r="C262" s="116" t="s">
        <v>6155</v>
      </c>
      <c r="D262" s="117" t="s">
        <v>97</v>
      </c>
      <c r="E262" s="118">
        <v>3125.88</v>
      </c>
      <c r="F262" s="118">
        <v>0.35683561643835615</v>
      </c>
      <c r="G262" s="120" t="s">
        <v>3707</v>
      </c>
      <c r="H262" s="121" t="s">
        <v>3707</v>
      </c>
      <c r="I262" s="120" t="s">
        <v>6987</v>
      </c>
    </row>
    <row r="263" spans="1:9" x14ac:dyDescent="0.3">
      <c r="A263" s="116">
        <v>4341</v>
      </c>
      <c r="B263" s="116" t="s">
        <v>504</v>
      </c>
      <c r="C263" s="116" t="s">
        <v>505</v>
      </c>
      <c r="D263" s="117" t="s">
        <v>97</v>
      </c>
      <c r="E263" s="118">
        <v>3634.08</v>
      </c>
      <c r="F263" s="118">
        <v>0.41484931506849315</v>
      </c>
      <c r="G263" s="120" t="s">
        <v>3707</v>
      </c>
      <c r="H263" s="121" t="s">
        <v>3707</v>
      </c>
      <c r="I263" s="120" t="s">
        <v>4572</v>
      </c>
    </row>
    <row r="264" spans="1:9" x14ac:dyDescent="0.3">
      <c r="A264" s="116">
        <v>4342</v>
      </c>
      <c r="B264" s="116" t="s">
        <v>506</v>
      </c>
      <c r="C264" s="116" t="s">
        <v>507</v>
      </c>
      <c r="D264" s="117" t="s">
        <v>97</v>
      </c>
      <c r="E264" s="118">
        <v>4458.1840000000002</v>
      </c>
      <c r="F264" s="118">
        <v>0.50892511415525121</v>
      </c>
      <c r="G264" s="120" t="s">
        <v>3707</v>
      </c>
      <c r="H264" s="121" t="s">
        <v>3707</v>
      </c>
      <c r="I264" s="120" t="s">
        <v>4572</v>
      </c>
    </row>
    <row r="265" spans="1:9" x14ac:dyDescent="0.3">
      <c r="A265" s="116">
        <v>4352</v>
      </c>
      <c r="B265" s="116" t="s">
        <v>508</v>
      </c>
      <c r="C265" s="116" t="s">
        <v>509</v>
      </c>
      <c r="D265" s="117" t="s">
        <v>97</v>
      </c>
      <c r="E265" s="118">
        <v>2757.1859999999997</v>
      </c>
      <c r="F265" s="118">
        <v>0.3147472602739726</v>
      </c>
      <c r="G265" s="120" t="s">
        <v>3707</v>
      </c>
      <c r="H265" s="121" t="s">
        <v>3707</v>
      </c>
      <c r="I265" s="120" t="s">
        <v>3926</v>
      </c>
    </row>
    <row r="266" spans="1:9" x14ac:dyDescent="0.3">
      <c r="A266" s="116">
        <v>4377</v>
      </c>
      <c r="B266" s="116" t="s">
        <v>510</v>
      </c>
      <c r="C266" s="116" t="s">
        <v>511</v>
      </c>
      <c r="D266" s="117" t="s">
        <v>6</v>
      </c>
      <c r="E266" s="118">
        <v>20553.600000000002</v>
      </c>
      <c r="F266" s="118">
        <v>2.346301369863014</v>
      </c>
      <c r="G266" s="120" t="s">
        <v>3253</v>
      </c>
      <c r="H266" s="121">
        <v>43831</v>
      </c>
      <c r="I266" s="120" t="s">
        <v>5084</v>
      </c>
    </row>
    <row r="267" spans="1:9" x14ac:dyDescent="0.3">
      <c r="A267" s="116">
        <v>4380</v>
      </c>
      <c r="B267" s="116" t="s">
        <v>514</v>
      </c>
      <c r="C267" s="116" t="s">
        <v>515</v>
      </c>
      <c r="D267" s="117" t="s">
        <v>6</v>
      </c>
      <c r="E267" s="118">
        <v>16124.800000000001</v>
      </c>
      <c r="F267" s="118">
        <v>1.840730593607306</v>
      </c>
      <c r="G267" s="120" t="s">
        <v>3253</v>
      </c>
      <c r="H267" s="121">
        <v>43313</v>
      </c>
      <c r="I267" s="120" t="s">
        <v>4024</v>
      </c>
    </row>
    <row r="268" spans="1:9" x14ac:dyDescent="0.3">
      <c r="A268" s="116">
        <v>4381</v>
      </c>
      <c r="B268" s="116" t="s">
        <v>516</v>
      </c>
      <c r="C268" s="116" t="s">
        <v>517</v>
      </c>
      <c r="D268" s="117" t="s">
        <v>6</v>
      </c>
      <c r="E268" s="118">
        <v>9850.3000000000011</v>
      </c>
      <c r="F268" s="118">
        <v>1.1244634703196348</v>
      </c>
      <c r="G268" s="120" t="s">
        <v>3253</v>
      </c>
      <c r="H268" s="121">
        <v>43313</v>
      </c>
      <c r="I268" s="120" t="s">
        <v>4024</v>
      </c>
    </row>
    <row r="269" spans="1:9" x14ac:dyDescent="0.3">
      <c r="A269" s="116">
        <v>4382</v>
      </c>
      <c r="B269" s="116" t="s">
        <v>518</v>
      </c>
      <c r="C269" s="116" t="s">
        <v>519</v>
      </c>
      <c r="D269" s="117" t="s">
        <v>6</v>
      </c>
      <c r="E269" s="118">
        <v>6012.7999999999993</v>
      </c>
      <c r="F269" s="118">
        <v>0.68639269406392689</v>
      </c>
      <c r="G269" s="120" t="s">
        <v>3253</v>
      </c>
      <c r="H269" s="121">
        <v>43313</v>
      </c>
      <c r="I269" s="120" t="s">
        <v>4024</v>
      </c>
    </row>
    <row r="270" spans="1:9" x14ac:dyDescent="0.3">
      <c r="A270" s="116">
        <v>4383</v>
      </c>
      <c r="B270" s="116" t="s">
        <v>520</v>
      </c>
      <c r="C270" s="116" t="s">
        <v>521</v>
      </c>
      <c r="D270" s="117" t="s">
        <v>6</v>
      </c>
      <c r="E270" s="118">
        <v>9889.1</v>
      </c>
      <c r="F270" s="118">
        <v>1.128892694063927</v>
      </c>
      <c r="G270" s="120" t="s">
        <v>3253</v>
      </c>
      <c r="H270" s="121">
        <v>43313</v>
      </c>
      <c r="I270" s="120" t="s">
        <v>4024</v>
      </c>
    </row>
    <row r="271" spans="1:9" x14ac:dyDescent="0.3">
      <c r="A271" s="116">
        <v>4384</v>
      </c>
      <c r="B271" s="116" t="s">
        <v>522</v>
      </c>
      <c r="C271" s="116" t="s">
        <v>523</v>
      </c>
      <c r="D271" s="117" t="s">
        <v>13</v>
      </c>
      <c r="E271" s="118">
        <v>52585.5</v>
      </c>
      <c r="F271" s="118">
        <v>6.0029109589041099</v>
      </c>
      <c r="G271" s="120" t="s">
        <v>3707</v>
      </c>
      <c r="H271" s="121" t="s">
        <v>3707</v>
      </c>
      <c r="I271" s="120" t="s">
        <v>6988</v>
      </c>
    </row>
    <row r="272" spans="1:9" x14ac:dyDescent="0.3">
      <c r="A272" s="116">
        <v>4391</v>
      </c>
      <c r="B272" s="116" t="s">
        <v>524</v>
      </c>
      <c r="C272" s="116" t="s">
        <v>525</v>
      </c>
      <c r="D272" s="117" t="s">
        <v>97</v>
      </c>
      <c r="E272" s="118">
        <v>6260.3279999999995</v>
      </c>
      <c r="F272" s="118">
        <v>0.71464931506849305</v>
      </c>
      <c r="G272" s="120" t="s">
        <v>3707</v>
      </c>
      <c r="H272" s="121" t="s">
        <v>3707</v>
      </c>
      <c r="I272" s="120" t="s">
        <v>6989</v>
      </c>
    </row>
    <row r="273" spans="1:9" x14ac:dyDescent="0.3">
      <c r="A273" s="116">
        <v>4444</v>
      </c>
      <c r="B273" s="116" t="s">
        <v>9120</v>
      </c>
      <c r="C273" s="116" t="s">
        <v>9121</v>
      </c>
      <c r="D273" s="117" t="s">
        <v>97</v>
      </c>
      <c r="E273" s="118">
        <v>4694.46</v>
      </c>
      <c r="F273" s="118">
        <v>0.53589726027397255</v>
      </c>
      <c r="G273" s="120" t="s">
        <v>3707</v>
      </c>
      <c r="H273" s="121" t="s">
        <v>3707</v>
      </c>
      <c r="I273" s="120" t="s">
        <v>9122</v>
      </c>
    </row>
    <row r="274" spans="1:9" x14ac:dyDescent="0.3">
      <c r="A274" s="116">
        <v>4451</v>
      </c>
      <c r="B274" s="116" t="s">
        <v>526</v>
      </c>
      <c r="C274" s="116" t="s">
        <v>527</v>
      </c>
      <c r="D274" s="117" t="s">
        <v>97</v>
      </c>
      <c r="E274" s="118">
        <v>5263.9480000000003</v>
      </c>
      <c r="F274" s="118">
        <v>0.60090730593607311</v>
      </c>
      <c r="G274" s="120" t="s">
        <v>3253</v>
      </c>
      <c r="H274" s="121">
        <v>43586</v>
      </c>
      <c r="I274" s="120" t="s">
        <v>6990</v>
      </c>
    </row>
    <row r="275" spans="1:9" x14ac:dyDescent="0.3">
      <c r="A275" s="116">
        <v>4555</v>
      </c>
      <c r="B275" s="116" t="s">
        <v>528</v>
      </c>
      <c r="C275" s="116" t="s">
        <v>529</v>
      </c>
      <c r="D275" s="117" t="s">
        <v>97</v>
      </c>
      <c r="E275" s="118">
        <v>8353.44</v>
      </c>
      <c r="F275" s="118">
        <v>0.95358904109589049</v>
      </c>
      <c r="G275" s="120" t="s">
        <v>3707</v>
      </c>
      <c r="H275" s="121" t="s">
        <v>3707</v>
      </c>
      <c r="I275" s="120" t="s">
        <v>3956</v>
      </c>
    </row>
    <row r="276" spans="1:9" x14ac:dyDescent="0.3">
      <c r="A276" s="116">
        <v>4559</v>
      </c>
      <c r="B276" s="116" t="s">
        <v>530</v>
      </c>
      <c r="C276" s="116" t="s">
        <v>531</v>
      </c>
      <c r="D276" s="117" t="s">
        <v>97</v>
      </c>
      <c r="E276" s="118">
        <v>4878.9120000000003</v>
      </c>
      <c r="F276" s="118">
        <v>0.55695342465753428</v>
      </c>
      <c r="G276" s="120" t="s">
        <v>3707</v>
      </c>
      <c r="H276" s="121" t="s">
        <v>3707</v>
      </c>
      <c r="I276" s="120" t="s">
        <v>6991</v>
      </c>
    </row>
    <row r="277" spans="1:9" x14ac:dyDescent="0.3">
      <c r="A277" s="116">
        <v>4568</v>
      </c>
      <c r="B277" s="116" t="s">
        <v>532</v>
      </c>
      <c r="C277" s="116" t="s">
        <v>533</v>
      </c>
      <c r="D277" s="117" t="s">
        <v>97</v>
      </c>
      <c r="E277" s="118">
        <v>6844.6799999999994</v>
      </c>
      <c r="F277" s="118">
        <v>0.78135616438356159</v>
      </c>
      <c r="G277" s="120" t="s">
        <v>3707</v>
      </c>
      <c r="H277" s="121" t="s">
        <v>3707</v>
      </c>
      <c r="I277" s="120" t="s">
        <v>3782</v>
      </c>
    </row>
    <row r="278" spans="1:9" x14ac:dyDescent="0.3">
      <c r="A278" s="116">
        <v>4682</v>
      </c>
      <c r="B278" s="116" t="s">
        <v>534</v>
      </c>
      <c r="C278" s="116" t="s">
        <v>535</v>
      </c>
      <c r="D278" s="117" t="s">
        <v>97</v>
      </c>
      <c r="E278" s="118">
        <v>9546</v>
      </c>
      <c r="F278" s="118">
        <v>1.0897260273972602</v>
      </c>
      <c r="G278" s="120" t="s">
        <v>3253</v>
      </c>
      <c r="H278" s="121">
        <v>43891</v>
      </c>
      <c r="I278" s="120" t="s">
        <v>6992</v>
      </c>
    </row>
    <row r="279" spans="1:9" x14ac:dyDescent="0.3">
      <c r="A279" s="116">
        <v>4729</v>
      </c>
      <c r="B279" s="116" t="s">
        <v>536</v>
      </c>
      <c r="C279" s="116" t="s">
        <v>537</v>
      </c>
      <c r="D279" s="117" t="s">
        <v>97</v>
      </c>
      <c r="E279" s="118">
        <v>3755.0760000000005</v>
      </c>
      <c r="F279" s="118">
        <v>0.4286616438356165</v>
      </c>
      <c r="G279" s="120" t="s">
        <v>3707</v>
      </c>
      <c r="H279" s="121" t="s">
        <v>3707</v>
      </c>
      <c r="I279" s="120" t="s">
        <v>6993</v>
      </c>
    </row>
    <row r="280" spans="1:9" x14ac:dyDescent="0.3">
      <c r="A280" s="116">
        <v>4734</v>
      </c>
      <c r="B280" s="116" t="s">
        <v>538</v>
      </c>
      <c r="C280" s="116" t="s">
        <v>539</v>
      </c>
      <c r="D280" s="117" t="s">
        <v>97</v>
      </c>
      <c r="E280" s="118">
        <v>5292.0429999999988</v>
      </c>
      <c r="F280" s="118">
        <v>0.60411449771689485</v>
      </c>
      <c r="G280" s="120" t="s">
        <v>3253</v>
      </c>
      <c r="H280" s="121">
        <v>43586</v>
      </c>
      <c r="I280" s="120" t="s">
        <v>6994</v>
      </c>
    </row>
    <row r="281" spans="1:9" x14ac:dyDescent="0.3">
      <c r="A281" s="116">
        <v>4793</v>
      </c>
      <c r="B281" s="116" t="s">
        <v>540</v>
      </c>
      <c r="C281" s="116" t="s">
        <v>541</v>
      </c>
      <c r="D281" s="117" t="s">
        <v>6</v>
      </c>
      <c r="E281" s="118">
        <v>282367.59999999998</v>
      </c>
      <c r="F281" s="118">
        <v>32.233744292237439</v>
      </c>
      <c r="G281" s="120" t="s">
        <v>3253</v>
      </c>
      <c r="H281" s="121">
        <v>43497</v>
      </c>
      <c r="I281" s="120" t="s">
        <v>3780</v>
      </c>
    </row>
    <row r="282" spans="1:9" x14ac:dyDescent="0.3">
      <c r="A282" s="116">
        <v>4810</v>
      </c>
      <c r="B282" s="116" t="s">
        <v>542</v>
      </c>
      <c r="C282" s="116" t="s">
        <v>543</v>
      </c>
      <c r="D282" s="117" t="s">
        <v>6</v>
      </c>
      <c r="E282" s="118">
        <v>133414</v>
      </c>
      <c r="F282" s="118">
        <v>15.229908675799086</v>
      </c>
      <c r="G282" s="120" t="s">
        <v>3253</v>
      </c>
      <c r="H282" s="121">
        <v>43132</v>
      </c>
      <c r="I282" s="120" t="s">
        <v>3780</v>
      </c>
    </row>
    <row r="283" spans="1:9" x14ac:dyDescent="0.3">
      <c r="A283" s="116">
        <v>4811</v>
      </c>
      <c r="B283" s="116" t="s">
        <v>544</v>
      </c>
      <c r="C283" s="116" t="s">
        <v>545</v>
      </c>
      <c r="D283" s="117" t="s">
        <v>6</v>
      </c>
      <c r="E283" s="118">
        <v>66402.599999999991</v>
      </c>
      <c r="F283" s="118">
        <v>7.5802054794520535</v>
      </c>
      <c r="G283" s="120" t="s">
        <v>3253</v>
      </c>
      <c r="H283" s="121">
        <v>44075</v>
      </c>
      <c r="I283" s="120" t="s">
        <v>4625</v>
      </c>
    </row>
    <row r="284" spans="1:9" x14ac:dyDescent="0.3">
      <c r="A284" s="116">
        <v>4864</v>
      </c>
      <c r="B284" s="116" t="s">
        <v>546</v>
      </c>
      <c r="C284" s="116" t="s">
        <v>547</v>
      </c>
      <c r="D284" s="117" t="s">
        <v>97</v>
      </c>
      <c r="E284" s="118">
        <v>5821.9000000000015</v>
      </c>
      <c r="F284" s="118">
        <v>0.66460045662100475</v>
      </c>
      <c r="G284" s="120" t="s">
        <v>3707</v>
      </c>
      <c r="H284" s="121" t="s">
        <v>3707</v>
      </c>
      <c r="I284" s="120" t="s">
        <v>3782</v>
      </c>
    </row>
    <row r="285" spans="1:9" x14ac:dyDescent="0.3">
      <c r="A285" s="116">
        <v>4874</v>
      </c>
      <c r="B285" s="116" t="s">
        <v>9123</v>
      </c>
      <c r="C285" s="116" t="s">
        <v>9124</v>
      </c>
      <c r="D285" s="117" t="s">
        <v>97</v>
      </c>
      <c r="E285" s="118">
        <v>3803.7360000000003</v>
      </c>
      <c r="F285" s="118">
        <v>0.43421643835616441</v>
      </c>
      <c r="G285" s="120" t="s">
        <v>3707</v>
      </c>
      <c r="H285" s="121" t="s">
        <v>3707</v>
      </c>
      <c r="I285" s="120" t="s">
        <v>9125</v>
      </c>
    </row>
    <row r="286" spans="1:9" x14ac:dyDescent="0.3">
      <c r="A286" s="116">
        <v>4875</v>
      </c>
      <c r="B286" s="116" t="s">
        <v>548</v>
      </c>
      <c r="C286" s="116" t="s">
        <v>549</v>
      </c>
      <c r="D286" s="117" t="s">
        <v>97</v>
      </c>
      <c r="E286" s="118">
        <v>8756.6400000000012</v>
      </c>
      <c r="F286" s="118">
        <v>0.99961643835616454</v>
      </c>
      <c r="G286" s="120" t="s">
        <v>3707</v>
      </c>
      <c r="H286" s="121" t="s">
        <v>3707</v>
      </c>
      <c r="I286" s="120" t="s">
        <v>6995</v>
      </c>
    </row>
    <row r="287" spans="1:9" x14ac:dyDescent="0.3">
      <c r="A287" s="116">
        <v>4887</v>
      </c>
      <c r="B287" s="116" t="s">
        <v>550</v>
      </c>
      <c r="C287" s="116" t="s">
        <v>551</v>
      </c>
      <c r="D287" s="117" t="s">
        <v>97</v>
      </c>
      <c r="E287" s="118">
        <v>4087.5</v>
      </c>
      <c r="F287" s="118">
        <v>0.4666095890410959</v>
      </c>
      <c r="G287" s="120" t="s">
        <v>3707</v>
      </c>
      <c r="H287" s="121" t="s">
        <v>3707</v>
      </c>
      <c r="I287" s="120" t="s">
        <v>6996</v>
      </c>
    </row>
    <row r="288" spans="1:9" x14ac:dyDescent="0.3">
      <c r="A288" s="116">
        <v>4927</v>
      </c>
      <c r="B288" s="116" t="s">
        <v>552</v>
      </c>
      <c r="C288" s="116" t="s">
        <v>553</v>
      </c>
      <c r="D288" s="117" t="s">
        <v>97</v>
      </c>
      <c r="E288" s="118">
        <v>7388.3040000000019</v>
      </c>
      <c r="F288" s="118">
        <v>0.84341369863013715</v>
      </c>
      <c r="G288" s="120" t="s">
        <v>3707</v>
      </c>
      <c r="H288" s="121" t="s">
        <v>3707</v>
      </c>
      <c r="I288" s="120" t="s">
        <v>6997</v>
      </c>
    </row>
    <row r="289" spans="1:9" x14ac:dyDescent="0.3">
      <c r="A289" s="116">
        <v>4937</v>
      </c>
      <c r="B289" s="116" t="s">
        <v>554</v>
      </c>
      <c r="C289" s="116" t="s">
        <v>555</v>
      </c>
      <c r="D289" s="117" t="s">
        <v>97</v>
      </c>
      <c r="E289" s="118">
        <v>7381.6610000000001</v>
      </c>
      <c r="F289" s="118">
        <v>0.84265536529680363</v>
      </c>
      <c r="G289" s="120" t="s">
        <v>3707</v>
      </c>
      <c r="H289" s="121" t="s">
        <v>3707</v>
      </c>
      <c r="I289" s="120" t="s">
        <v>6998</v>
      </c>
    </row>
    <row r="290" spans="1:9" x14ac:dyDescent="0.3">
      <c r="A290" s="116">
        <v>5076</v>
      </c>
      <c r="B290" s="116" t="s">
        <v>556</v>
      </c>
      <c r="C290" s="116" t="s">
        <v>557</v>
      </c>
      <c r="D290" s="117" t="s">
        <v>6</v>
      </c>
      <c r="E290" s="118">
        <v>254198.90000000002</v>
      </c>
      <c r="F290" s="118">
        <v>29.018139269406394</v>
      </c>
      <c r="G290" s="120" t="s">
        <v>3253</v>
      </c>
      <c r="H290" s="121">
        <v>43922</v>
      </c>
      <c r="I290" s="120" t="s">
        <v>6999</v>
      </c>
    </row>
    <row r="291" spans="1:9" x14ac:dyDescent="0.3">
      <c r="A291" s="116">
        <v>5091</v>
      </c>
      <c r="B291" s="116" t="s">
        <v>5827</v>
      </c>
      <c r="C291" s="116" t="s">
        <v>5898</v>
      </c>
      <c r="D291" s="117" t="s">
        <v>97</v>
      </c>
      <c r="E291" s="118">
        <v>2821.902</v>
      </c>
      <c r="F291" s="118">
        <v>0.3221349315068493</v>
      </c>
      <c r="G291" s="120" t="s">
        <v>3707</v>
      </c>
      <c r="H291" s="121" t="s">
        <v>3707</v>
      </c>
      <c r="I291" s="120" t="s">
        <v>7000</v>
      </c>
    </row>
    <row r="292" spans="1:9" x14ac:dyDescent="0.3">
      <c r="A292" s="116">
        <v>5114</v>
      </c>
      <c r="B292" s="116" t="s">
        <v>6551</v>
      </c>
      <c r="C292" s="116" t="s">
        <v>6552</v>
      </c>
      <c r="D292" s="117" t="s">
        <v>97</v>
      </c>
      <c r="E292" s="118">
        <v>4063.4279999999999</v>
      </c>
      <c r="F292" s="118">
        <v>0.4638616438356164</v>
      </c>
      <c r="G292" s="120" t="s">
        <v>3707</v>
      </c>
      <c r="H292" s="121" t="s">
        <v>3707</v>
      </c>
      <c r="I292" s="120" t="s">
        <v>7001</v>
      </c>
    </row>
    <row r="293" spans="1:9" x14ac:dyDescent="0.3">
      <c r="A293" s="116">
        <v>5148</v>
      </c>
      <c r="B293" s="116" t="s">
        <v>558</v>
      </c>
      <c r="C293" s="116" t="s">
        <v>559</v>
      </c>
      <c r="D293" s="117" t="s">
        <v>97</v>
      </c>
      <c r="E293" s="118">
        <v>18016.32</v>
      </c>
      <c r="F293" s="118">
        <v>2.0566575342465754</v>
      </c>
      <c r="G293" s="120" t="s">
        <v>3253</v>
      </c>
      <c r="H293" s="121">
        <v>44136</v>
      </c>
      <c r="I293" s="120" t="s">
        <v>7002</v>
      </c>
    </row>
    <row r="294" spans="1:9" x14ac:dyDescent="0.3">
      <c r="A294" s="116">
        <v>5168</v>
      </c>
      <c r="B294" s="116" t="s">
        <v>560</v>
      </c>
      <c r="C294" s="116" t="s">
        <v>561</v>
      </c>
      <c r="D294" s="117" t="s">
        <v>97</v>
      </c>
      <c r="E294" s="118">
        <v>3278.5</v>
      </c>
      <c r="F294" s="118">
        <v>0.37425799086757988</v>
      </c>
      <c r="G294" s="120" t="s">
        <v>3253</v>
      </c>
      <c r="H294" s="121">
        <v>43586</v>
      </c>
      <c r="I294" s="120" t="s">
        <v>7003</v>
      </c>
    </row>
    <row r="295" spans="1:9" x14ac:dyDescent="0.3">
      <c r="A295" s="116">
        <v>5169</v>
      </c>
      <c r="B295" s="116" t="s">
        <v>562</v>
      </c>
      <c r="C295" s="116" t="s">
        <v>563</v>
      </c>
      <c r="D295" s="117" t="s">
        <v>97</v>
      </c>
      <c r="E295" s="118">
        <v>6517.3440000000001</v>
      </c>
      <c r="F295" s="118">
        <v>0.74398904109589037</v>
      </c>
      <c r="G295" s="120" t="s">
        <v>3707</v>
      </c>
      <c r="H295" s="121" t="s">
        <v>3707</v>
      </c>
      <c r="I295" s="120" t="s">
        <v>7004</v>
      </c>
    </row>
    <row r="296" spans="1:9" x14ac:dyDescent="0.3">
      <c r="A296" s="116">
        <v>5191</v>
      </c>
      <c r="B296" s="116" t="s">
        <v>565</v>
      </c>
      <c r="C296" s="116" t="s">
        <v>9126</v>
      </c>
      <c r="D296" s="117" t="s">
        <v>6</v>
      </c>
      <c r="E296" s="118">
        <v>17636.900000000001</v>
      </c>
      <c r="F296" s="118">
        <v>2.0133447488584477</v>
      </c>
      <c r="G296" s="120" t="s">
        <v>3253</v>
      </c>
      <c r="H296" s="121">
        <v>43586</v>
      </c>
      <c r="I296" s="120" t="s">
        <v>7005</v>
      </c>
    </row>
    <row r="297" spans="1:9" x14ac:dyDescent="0.3">
      <c r="A297" s="116">
        <v>5196</v>
      </c>
      <c r="B297" s="116" t="s">
        <v>566</v>
      </c>
      <c r="C297" s="116" t="s">
        <v>567</v>
      </c>
      <c r="D297" s="117" t="s">
        <v>97</v>
      </c>
      <c r="E297" s="118">
        <v>10979.280000000004</v>
      </c>
      <c r="F297" s="118">
        <v>1.2533424657534251</v>
      </c>
      <c r="G297" s="120" t="s">
        <v>3253</v>
      </c>
      <c r="H297" s="121">
        <v>43770</v>
      </c>
      <c r="I297" s="120" t="s">
        <v>7006</v>
      </c>
    </row>
    <row r="298" spans="1:9" x14ac:dyDescent="0.3">
      <c r="A298" s="116">
        <v>5211</v>
      </c>
      <c r="B298" s="116" t="s">
        <v>3266</v>
      </c>
      <c r="C298" s="116" t="s">
        <v>3267</v>
      </c>
      <c r="D298" s="117" t="s">
        <v>97</v>
      </c>
      <c r="E298" s="118">
        <v>5001.6819999999989</v>
      </c>
      <c r="F298" s="118">
        <v>0.57096826484018248</v>
      </c>
      <c r="G298" s="120" t="s">
        <v>3707</v>
      </c>
      <c r="H298" s="121" t="s">
        <v>3707</v>
      </c>
      <c r="I298" s="120" t="s">
        <v>4072</v>
      </c>
    </row>
    <row r="299" spans="1:9" x14ac:dyDescent="0.3">
      <c r="A299" s="116">
        <v>5215</v>
      </c>
      <c r="B299" s="116" t="s">
        <v>570</v>
      </c>
      <c r="C299" s="116" t="s">
        <v>571</v>
      </c>
      <c r="D299" s="117" t="s">
        <v>97</v>
      </c>
      <c r="E299" s="118">
        <v>3924.36</v>
      </c>
      <c r="F299" s="118">
        <v>0.447986301369863</v>
      </c>
      <c r="G299" s="120" t="s">
        <v>3707</v>
      </c>
      <c r="H299" s="121" t="s">
        <v>3707</v>
      </c>
      <c r="I299" s="120" t="s">
        <v>4072</v>
      </c>
    </row>
    <row r="300" spans="1:9" x14ac:dyDescent="0.3">
      <c r="A300" s="116">
        <v>5217</v>
      </c>
      <c r="B300" s="116" t="s">
        <v>572</v>
      </c>
      <c r="C300" s="116" t="s">
        <v>573</v>
      </c>
      <c r="D300" s="117" t="s">
        <v>97</v>
      </c>
      <c r="E300" s="118">
        <v>3702.8600000000006</v>
      </c>
      <c r="F300" s="118">
        <v>0.4227009132420092</v>
      </c>
      <c r="G300" s="120" t="s">
        <v>3707</v>
      </c>
      <c r="H300" s="121" t="s">
        <v>3707</v>
      </c>
      <c r="I300" s="120" t="s">
        <v>4072</v>
      </c>
    </row>
    <row r="301" spans="1:9" x14ac:dyDescent="0.3">
      <c r="A301" s="116">
        <v>5220</v>
      </c>
      <c r="B301" s="116" t="s">
        <v>575</v>
      </c>
      <c r="C301" s="116" t="s">
        <v>576</v>
      </c>
      <c r="D301" s="117" t="s">
        <v>97</v>
      </c>
      <c r="E301" s="118">
        <v>3574.8</v>
      </c>
      <c r="F301" s="118">
        <v>0.40808219178082195</v>
      </c>
      <c r="G301" s="120" t="s">
        <v>3707</v>
      </c>
      <c r="H301" s="121" t="s">
        <v>3707</v>
      </c>
      <c r="I301" s="120" t="s">
        <v>4072</v>
      </c>
    </row>
    <row r="302" spans="1:9" x14ac:dyDescent="0.3">
      <c r="A302" s="116">
        <v>5224</v>
      </c>
      <c r="B302" s="116" t="s">
        <v>577</v>
      </c>
      <c r="C302" s="116" t="s">
        <v>578</v>
      </c>
      <c r="D302" s="117" t="s">
        <v>97</v>
      </c>
      <c r="E302" s="118">
        <v>2746.4399999999996</v>
      </c>
      <c r="F302" s="118">
        <v>0.31352054794520545</v>
      </c>
      <c r="G302" s="120" t="s">
        <v>3707</v>
      </c>
      <c r="H302" s="121" t="s">
        <v>3707</v>
      </c>
      <c r="I302" s="120" t="s">
        <v>4072</v>
      </c>
    </row>
    <row r="303" spans="1:9" x14ac:dyDescent="0.3">
      <c r="A303" s="116">
        <v>5225</v>
      </c>
      <c r="B303" s="116" t="s">
        <v>579</v>
      </c>
      <c r="C303" s="116" t="s">
        <v>580</v>
      </c>
      <c r="D303" s="117" t="s">
        <v>97</v>
      </c>
      <c r="E303" s="118">
        <v>2808.1800000000003</v>
      </c>
      <c r="F303" s="118">
        <v>0.32056849315068497</v>
      </c>
      <c r="G303" s="120" t="s">
        <v>3707</v>
      </c>
      <c r="H303" s="121" t="s">
        <v>3707</v>
      </c>
      <c r="I303" s="120" t="s">
        <v>4072</v>
      </c>
    </row>
    <row r="304" spans="1:9" x14ac:dyDescent="0.3">
      <c r="A304" s="116">
        <v>5229</v>
      </c>
      <c r="B304" s="116" t="s">
        <v>581</v>
      </c>
      <c r="C304" s="116" t="s">
        <v>582</v>
      </c>
      <c r="D304" s="117" t="s">
        <v>97</v>
      </c>
      <c r="E304" s="118">
        <v>6286.01</v>
      </c>
      <c r="F304" s="118">
        <v>0.71758105022831054</v>
      </c>
      <c r="G304" s="120" t="s">
        <v>3707</v>
      </c>
      <c r="H304" s="121" t="s">
        <v>3707</v>
      </c>
      <c r="I304" s="120" t="s">
        <v>4072</v>
      </c>
    </row>
    <row r="305" spans="1:9" x14ac:dyDescent="0.3">
      <c r="A305" s="116">
        <v>5230</v>
      </c>
      <c r="B305" s="116" t="s">
        <v>583</v>
      </c>
      <c r="C305" s="116" t="s">
        <v>584</v>
      </c>
      <c r="D305" s="117" t="s">
        <v>97</v>
      </c>
      <c r="E305" s="118">
        <v>2717.28</v>
      </c>
      <c r="F305" s="118">
        <v>0.31019178082191784</v>
      </c>
      <c r="G305" s="120" t="s">
        <v>3707</v>
      </c>
      <c r="H305" s="121" t="s">
        <v>3707</v>
      </c>
      <c r="I305" s="120" t="s">
        <v>4072</v>
      </c>
    </row>
    <row r="306" spans="1:9" x14ac:dyDescent="0.3">
      <c r="A306" s="116">
        <v>5232</v>
      </c>
      <c r="B306" s="116" t="s">
        <v>585</v>
      </c>
      <c r="C306" s="116" t="s">
        <v>586</v>
      </c>
      <c r="D306" s="117" t="s">
        <v>97</v>
      </c>
      <c r="E306" s="118">
        <v>2651.5600000000004</v>
      </c>
      <c r="F306" s="118">
        <v>0.30268949771689502</v>
      </c>
      <c r="G306" s="120" t="s">
        <v>3707</v>
      </c>
      <c r="H306" s="121" t="s">
        <v>3707</v>
      </c>
      <c r="I306" s="120" t="s">
        <v>4639</v>
      </c>
    </row>
    <row r="307" spans="1:9" x14ac:dyDescent="0.3">
      <c r="A307" s="116">
        <v>5235</v>
      </c>
      <c r="B307" s="116" t="s">
        <v>587</v>
      </c>
      <c r="C307" s="116" t="s">
        <v>588</v>
      </c>
      <c r="D307" s="117" t="s">
        <v>97</v>
      </c>
      <c r="E307" s="118">
        <v>13888.08</v>
      </c>
      <c r="F307" s="118">
        <v>1.5853972602739725</v>
      </c>
      <c r="G307" s="120" t="s">
        <v>3253</v>
      </c>
      <c r="H307" s="121">
        <v>44044</v>
      </c>
      <c r="I307" s="120" t="s">
        <v>4534</v>
      </c>
    </row>
    <row r="308" spans="1:9" x14ac:dyDescent="0.3">
      <c r="A308" s="116">
        <v>5236</v>
      </c>
      <c r="B308" s="116" t="s">
        <v>589</v>
      </c>
      <c r="C308" s="116" t="s">
        <v>590</v>
      </c>
      <c r="D308" s="117" t="s">
        <v>97</v>
      </c>
      <c r="E308" s="118">
        <v>3986.9119999999998</v>
      </c>
      <c r="F308" s="118">
        <v>0.4551269406392694</v>
      </c>
      <c r="G308" s="120" t="s">
        <v>3707</v>
      </c>
      <c r="H308" s="121" t="s">
        <v>3707</v>
      </c>
      <c r="I308" s="120" t="s">
        <v>7007</v>
      </c>
    </row>
    <row r="309" spans="1:9" x14ac:dyDescent="0.3">
      <c r="A309" s="116">
        <v>5243</v>
      </c>
      <c r="B309" s="116" t="s">
        <v>591</v>
      </c>
      <c r="C309" s="116" t="s">
        <v>592</v>
      </c>
      <c r="D309" s="117" t="s">
        <v>97</v>
      </c>
      <c r="E309" s="118">
        <v>9813.5700000000015</v>
      </c>
      <c r="F309" s="118">
        <v>1.1202705479452058</v>
      </c>
      <c r="G309" s="120" t="s">
        <v>3707</v>
      </c>
      <c r="H309" s="121" t="s">
        <v>3707</v>
      </c>
      <c r="I309" s="120" t="s">
        <v>4273</v>
      </c>
    </row>
    <row r="310" spans="1:9" x14ac:dyDescent="0.3">
      <c r="A310" s="116">
        <v>5248</v>
      </c>
      <c r="B310" s="116" t="s">
        <v>593</v>
      </c>
      <c r="C310" s="116" t="s">
        <v>594</v>
      </c>
      <c r="D310" s="117" t="s">
        <v>97</v>
      </c>
      <c r="E310" s="118">
        <v>8197.92</v>
      </c>
      <c r="F310" s="118">
        <v>0.93583561643835622</v>
      </c>
      <c r="G310" s="120" t="s">
        <v>3707</v>
      </c>
      <c r="H310" s="121" t="s">
        <v>3707</v>
      </c>
      <c r="I310" s="120" t="s">
        <v>7008</v>
      </c>
    </row>
    <row r="311" spans="1:9" x14ac:dyDescent="0.3">
      <c r="A311" s="116">
        <v>5249</v>
      </c>
      <c r="B311" s="116" t="s">
        <v>595</v>
      </c>
      <c r="C311" s="116" t="s">
        <v>596</v>
      </c>
      <c r="D311" s="117" t="s">
        <v>97</v>
      </c>
      <c r="E311" s="118">
        <v>13464.641000000003</v>
      </c>
      <c r="F311" s="118">
        <v>1.537059474885845</v>
      </c>
      <c r="G311" s="120" t="s">
        <v>3707</v>
      </c>
      <c r="H311" s="121" t="s">
        <v>3707</v>
      </c>
      <c r="I311" s="120" t="s">
        <v>7009</v>
      </c>
    </row>
    <row r="312" spans="1:9" x14ac:dyDescent="0.3">
      <c r="A312" s="116">
        <v>5251</v>
      </c>
      <c r="B312" s="116" t="s">
        <v>597</v>
      </c>
      <c r="C312" s="116" t="s">
        <v>598</v>
      </c>
      <c r="D312" s="117" t="s">
        <v>97</v>
      </c>
      <c r="E312" s="118">
        <v>6658.74</v>
      </c>
      <c r="F312" s="118">
        <v>0.76013013698630139</v>
      </c>
      <c r="G312" s="120" t="s">
        <v>3253</v>
      </c>
      <c r="H312" s="121">
        <v>43709</v>
      </c>
      <c r="I312" s="120" t="s">
        <v>7010</v>
      </c>
    </row>
    <row r="313" spans="1:9" x14ac:dyDescent="0.3">
      <c r="A313" s="116">
        <v>5262</v>
      </c>
      <c r="B313" s="116" t="s">
        <v>599</v>
      </c>
      <c r="C313" s="116" t="s">
        <v>600</v>
      </c>
      <c r="D313" s="117" t="s">
        <v>97</v>
      </c>
      <c r="E313" s="118">
        <v>9504.6720000000005</v>
      </c>
      <c r="F313" s="118">
        <v>1.0850082191780823</v>
      </c>
      <c r="G313" s="120" t="s">
        <v>3707</v>
      </c>
      <c r="H313" s="121" t="s">
        <v>3707</v>
      </c>
      <c r="I313" s="120" t="s">
        <v>7011</v>
      </c>
    </row>
    <row r="314" spans="1:9" x14ac:dyDescent="0.3">
      <c r="A314" s="116">
        <v>5265</v>
      </c>
      <c r="B314" s="116" t="s">
        <v>601</v>
      </c>
      <c r="C314" s="116" t="s">
        <v>602</v>
      </c>
      <c r="D314" s="117" t="s">
        <v>97</v>
      </c>
      <c r="E314" s="118">
        <v>7064.5860000000011</v>
      </c>
      <c r="F314" s="118">
        <v>0.80645958904109605</v>
      </c>
      <c r="G314" s="120" t="s">
        <v>3253</v>
      </c>
      <c r="H314" s="121">
        <v>43922</v>
      </c>
      <c r="I314" s="120" t="s">
        <v>3900</v>
      </c>
    </row>
    <row r="315" spans="1:9" x14ac:dyDescent="0.3">
      <c r="A315" s="116">
        <v>5268</v>
      </c>
      <c r="B315" s="116" t="s">
        <v>603</v>
      </c>
      <c r="C315" s="116" t="s">
        <v>604</v>
      </c>
      <c r="D315" s="117" t="s">
        <v>97</v>
      </c>
      <c r="E315" s="118">
        <v>6356.16</v>
      </c>
      <c r="F315" s="118">
        <v>0.7255890410958904</v>
      </c>
      <c r="G315" s="120" t="s">
        <v>3707</v>
      </c>
      <c r="H315" s="121" t="s">
        <v>3707</v>
      </c>
      <c r="I315" s="120" t="s">
        <v>7012</v>
      </c>
    </row>
    <row r="316" spans="1:9" x14ac:dyDescent="0.3">
      <c r="A316" s="116">
        <v>5272</v>
      </c>
      <c r="B316" s="116" t="s">
        <v>6156</v>
      </c>
      <c r="C316" s="116" t="s">
        <v>6157</v>
      </c>
      <c r="D316" s="117" t="s">
        <v>97</v>
      </c>
      <c r="E316" s="118">
        <v>3049.4159999999997</v>
      </c>
      <c r="F316" s="118">
        <v>0.34810684931506847</v>
      </c>
      <c r="G316" s="120" t="s">
        <v>3707</v>
      </c>
      <c r="H316" s="121" t="s">
        <v>3707</v>
      </c>
      <c r="I316" s="120" t="s">
        <v>7013</v>
      </c>
    </row>
    <row r="317" spans="1:9" x14ac:dyDescent="0.3">
      <c r="A317" s="116">
        <v>5274</v>
      </c>
      <c r="B317" s="116" t="s">
        <v>605</v>
      </c>
      <c r="C317" s="116" t="s">
        <v>606</v>
      </c>
      <c r="D317" s="117" t="s">
        <v>97</v>
      </c>
      <c r="E317" s="118">
        <v>5230.8689999999997</v>
      </c>
      <c r="F317" s="118">
        <v>0.59713116438356162</v>
      </c>
      <c r="G317" s="120" t="s">
        <v>3707</v>
      </c>
      <c r="H317" s="121" t="s">
        <v>3707</v>
      </c>
      <c r="I317" s="120" t="s">
        <v>4119</v>
      </c>
    </row>
    <row r="318" spans="1:9" x14ac:dyDescent="0.3">
      <c r="A318" s="116">
        <v>5275</v>
      </c>
      <c r="B318" s="116" t="s">
        <v>607</v>
      </c>
      <c r="C318" s="116" t="s">
        <v>608</v>
      </c>
      <c r="D318" s="117" t="s">
        <v>6</v>
      </c>
      <c r="E318" s="118">
        <v>42392.9</v>
      </c>
      <c r="F318" s="118">
        <v>4.8393721461187216</v>
      </c>
      <c r="G318" s="120" t="s">
        <v>3253</v>
      </c>
      <c r="H318" s="121">
        <v>43647</v>
      </c>
      <c r="I318" s="120" t="s">
        <v>3853</v>
      </c>
    </row>
    <row r="319" spans="1:9" x14ac:dyDescent="0.3">
      <c r="A319" s="116">
        <v>5278</v>
      </c>
      <c r="B319" s="116" t="s">
        <v>609</v>
      </c>
      <c r="C319" s="116" t="s">
        <v>610</v>
      </c>
      <c r="D319" s="117" t="s">
        <v>6</v>
      </c>
      <c r="E319" s="118">
        <v>24028.3</v>
      </c>
      <c r="F319" s="118">
        <v>2.7429566210045659</v>
      </c>
      <c r="G319" s="120" t="s">
        <v>3707</v>
      </c>
      <c r="H319" s="121" t="s">
        <v>3707</v>
      </c>
      <c r="I319" s="120" t="s">
        <v>3793</v>
      </c>
    </row>
    <row r="320" spans="1:9" x14ac:dyDescent="0.3">
      <c r="A320" s="116">
        <v>5287</v>
      </c>
      <c r="B320" s="116" t="s">
        <v>611</v>
      </c>
      <c r="C320" s="116" t="s">
        <v>612</v>
      </c>
      <c r="D320" s="117" t="s">
        <v>97</v>
      </c>
      <c r="E320" s="118">
        <v>3075</v>
      </c>
      <c r="F320" s="118">
        <v>0.35102739726027399</v>
      </c>
      <c r="G320" s="120" t="s">
        <v>3707</v>
      </c>
      <c r="H320" s="121" t="s">
        <v>3707</v>
      </c>
      <c r="I320" s="120" t="s">
        <v>7014</v>
      </c>
    </row>
    <row r="321" spans="1:9" x14ac:dyDescent="0.3">
      <c r="A321" s="116">
        <v>5291</v>
      </c>
      <c r="B321" s="116" t="s">
        <v>613</v>
      </c>
      <c r="C321" s="116" t="s">
        <v>614</v>
      </c>
      <c r="D321" s="117" t="s">
        <v>97</v>
      </c>
      <c r="E321" s="118">
        <v>7683.3170000000009</v>
      </c>
      <c r="F321" s="118">
        <v>0.87709098173515987</v>
      </c>
      <c r="G321" s="120" t="s">
        <v>3707</v>
      </c>
      <c r="H321" s="121" t="s">
        <v>3707</v>
      </c>
      <c r="I321" s="120" t="s">
        <v>7015</v>
      </c>
    </row>
    <row r="322" spans="1:9" x14ac:dyDescent="0.3">
      <c r="A322" s="116">
        <v>5349</v>
      </c>
      <c r="B322" s="116" t="s">
        <v>615</v>
      </c>
      <c r="C322" s="116" t="s">
        <v>616</v>
      </c>
      <c r="D322" s="117" t="s">
        <v>97</v>
      </c>
      <c r="E322" s="118">
        <v>7653.4</v>
      </c>
      <c r="F322" s="118">
        <v>0.87367579908675796</v>
      </c>
      <c r="G322" s="120" t="s">
        <v>3707</v>
      </c>
      <c r="H322" s="121" t="s">
        <v>3707</v>
      </c>
      <c r="I322" s="120" t="s">
        <v>7016</v>
      </c>
    </row>
    <row r="323" spans="1:9" x14ac:dyDescent="0.3">
      <c r="A323" s="116">
        <v>5350</v>
      </c>
      <c r="B323" s="116" t="s">
        <v>617</v>
      </c>
      <c r="C323" s="116" t="s">
        <v>618</v>
      </c>
      <c r="D323" s="117" t="s">
        <v>97</v>
      </c>
      <c r="E323" s="118">
        <v>6306.4000000000005</v>
      </c>
      <c r="F323" s="118">
        <v>0.71990867579908679</v>
      </c>
      <c r="G323" s="120" t="s">
        <v>3707</v>
      </c>
      <c r="H323" s="121" t="s">
        <v>3707</v>
      </c>
      <c r="I323" s="120" t="s">
        <v>7017</v>
      </c>
    </row>
    <row r="324" spans="1:9" x14ac:dyDescent="0.3">
      <c r="A324" s="116">
        <v>5396</v>
      </c>
      <c r="B324" s="116" t="s">
        <v>619</v>
      </c>
      <c r="C324" s="116" t="s">
        <v>620</v>
      </c>
      <c r="D324" s="117" t="s">
        <v>97</v>
      </c>
      <c r="E324" s="118">
        <v>5640.3850000000002</v>
      </c>
      <c r="F324" s="118">
        <v>0.64387956621004572</v>
      </c>
      <c r="G324" s="120" t="s">
        <v>3707</v>
      </c>
      <c r="H324" s="121" t="s">
        <v>3707</v>
      </c>
      <c r="I324" s="120" t="s">
        <v>4254</v>
      </c>
    </row>
    <row r="325" spans="1:9" x14ac:dyDescent="0.3">
      <c r="A325" s="116">
        <v>5397</v>
      </c>
      <c r="B325" s="116" t="s">
        <v>621</v>
      </c>
      <c r="C325" s="116" t="s">
        <v>622</v>
      </c>
      <c r="D325" s="117" t="s">
        <v>97</v>
      </c>
      <c r="E325" s="118">
        <v>4322.3999999999996</v>
      </c>
      <c r="F325" s="118">
        <v>0.49342465753424652</v>
      </c>
      <c r="G325" s="120" t="s">
        <v>3707</v>
      </c>
      <c r="H325" s="121" t="s">
        <v>3707</v>
      </c>
      <c r="I325" s="120" t="s">
        <v>4572</v>
      </c>
    </row>
    <row r="326" spans="1:9" x14ac:dyDescent="0.3">
      <c r="A326" s="116">
        <v>5398</v>
      </c>
      <c r="B326" s="116" t="s">
        <v>623</v>
      </c>
      <c r="C326" s="116" t="s">
        <v>624</v>
      </c>
      <c r="D326" s="117" t="s">
        <v>97</v>
      </c>
      <c r="E326" s="118">
        <v>6794.4790000000003</v>
      </c>
      <c r="F326" s="118">
        <v>0.77562545662100457</v>
      </c>
      <c r="G326" s="120" t="s">
        <v>3707</v>
      </c>
      <c r="H326" s="121" t="s">
        <v>3707</v>
      </c>
      <c r="I326" s="120" t="s">
        <v>4572</v>
      </c>
    </row>
    <row r="327" spans="1:9" x14ac:dyDescent="0.3">
      <c r="A327" s="116">
        <v>5399</v>
      </c>
      <c r="B327" s="116" t="s">
        <v>625</v>
      </c>
      <c r="C327" s="116" t="s">
        <v>626</v>
      </c>
      <c r="D327" s="117" t="s">
        <v>97</v>
      </c>
      <c r="E327" s="118">
        <v>7289.688000000001</v>
      </c>
      <c r="F327" s="118">
        <v>0.83215616438356177</v>
      </c>
      <c r="G327" s="120" t="s">
        <v>3707</v>
      </c>
      <c r="H327" s="121" t="s">
        <v>3707</v>
      </c>
      <c r="I327" s="120" t="s">
        <v>4572</v>
      </c>
    </row>
    <row r="328" spans="1:9" x14ac:dyDescent="0.3">
      <c r="A328" s="116">
        <v>5400</v>
      </c>
      <c r="B328" s="116" t="s">
        <v>627</v>
      </c>
      <c r="C328" s="116" t="s">
        <v>628</v>
      </c>
      <c r="D328" s="117" t="s">
        <v>97</v>
      </c>
      <c r="E328" s="118">
        <v>4655.0400000000009</v>
      </c>
      <c r="F328" s="118">
        <v>0.53139726027397272</v>
      </c>
      <c r="G328" s="120" t="s">
        <v>3707</v>
      </c>
      <c r="H328" s="121" t="s">
        <v>3707</v>
      </c>
      <c r="I328" s="120" t="s">
        <v>4572</v>
      </c>
    </row>
    <row r="329" spans="1:9" x14ac:dyDescent="0.3">
      <c r="A329" s="116">
        <v>5401</v>
      </c>
      <c r="B329" s="116" t="s">
        <v>629</v>
      </c>
      <c r="C329" s="116" t="s">
        <v>630</v>
      </c>
      <c r="D329" s="117" t="s">
        <v>97</v>
      </c>
      <c r="E329" s="118">
        <v>3920.0400000000004</v>
      </c>
      <c r="F329" s="118">
        <v>0.44749315068493156</v>
      </c>
      <c r="G329" s="120" t="s">
        <v>3707</v>
      </c>
      <c r="H329" s="121" t="s">
        <v>3707</v>
      </c>
      <c r="I329" s="120" t="s">
        <v>4572</v>
      </c>
    </row>
    <row r="330" spans="1:9" x14ac:dyDescent="0.3">
      <c r="A330" s="116">
        <v>5402</v>
      </c>
      <c r="B330" s="116" t="s">
        <v>631</v>
      </c>
      <c r="C330" s="116" t="s">
        <v>632</v>
      </c>
      <c r="D330" s="117" t="s">
        <v>97</v>
      </c>
      <c r="E330" s="118">
        <v>3777.3670000000002</v>
      </c>
      <c r="F330" s="118">
        <v>0.43120627853881283</v>
      </c>
      <c r="G330" s="120" t="s">
        <v>3707</v>
      </c>
      <c r="H330" s="121" t="s">
        <v>3707</v>
      </c>
      <c r="I330" s="120" t="s">
        <v>4572</v>
      </c>
    </row>
    <row r="331" spans="1:9" x14ac:dyDescent="0.3">
      <c r="A331" s="116">
        <v>5403</v>
      </c>
      <c r="B331" s="116" t="s">
        <v>633</v>
      </c>
      <c r="C331" s="116" t="s">
        <v>634</v>
      </c>
      <c r="D331" s="117" t="s">
        <v>97</v>
      </c>
      <c r="E331" s="118">
        <v>5180.1600000000008</v>
      </c>
      <c r="F331" s="118">
        <v>0.59134246575342475</v>
      </c>
      <c r="G331" s="120" t="s">
        <v>3707</v>
      </c>
      <c r="H331" s="121" t="s">
        <v>3707</v>
      </c>
      <c r="I331" s="120" t="s">
        <v>4572</v>
      </c>
    </row>
    <row r="332" spans="1:9" x14ac:dyDescent="0.3">
      <c r="A332" s="116">
        <v>5421</v>
      </c>
      <c r="B332" s="116" t="s">
        <v>635</v>
      </c>
      <c r="C332" s="116" t="s">
        <v>636</v>
      </c>
      <c r="D332" s="117" t="s">
        <v>97</v>
      </c>
      <c r="E332" s="118">
        <v>4676.7</v>
      </c>
      <c r="F332" s="118">
        <v>0.53386986301369865</v>
      </c>
      <c r="G332" s="120" t="s">
        <v>3707</v>
      </c>
      <c r="H332" s="121" t="s">
        <v>3707</v>
      </c>
      <c r="I332" s="120" t="s">
        <v>7018</v>
      </c>
    </row>
    <row r="333" spans="1:9" x14ac:dyDescent="0.3">
      <c r="A333" s="116">
        <v>5425</v>
      </c>
      <c r="B333" s="116" t="s">
        <v>637</v>
      </c>
      <c r="C333" s="116" t="s">
        <v>638</v>
      </c>
      <c r="D333" s="117" t="s">
        <v>6</v>
      </c>
      <c r="E333" s="118">
        <v>9333.6999999999989</v>
      </c>
      <c r="F333" s="118">
        <v>1.0654908675799086</v>
      </c>
      <c r="G333" s="120" t="s">
        <v>3707</v>
      </c>
      <c r="H333" s="121" t="s">
        <v>3707</v>
      </c>
      <c r="I333" s="120" t="s">
        <v>3796</v>
      </c>
    </row>
    <row r="334" spans="1:9" x14ac:dyDescent="0.3">
      <c r="A334" s="116">
        <v>5427</v>
      </c>
      <c r="B334" s="116" t="s">
        <v>639</v>
      </c>
      <c r="C334" s="116" t="s">
        <v>640</v>
      </c>
      <c r="D334" s="117" t="s">
        <v>6</v>
      </c>
      <c r="E334" s="118">
        <v>29521.999999999996</v>
      </c>
      <c r="F334" s="118">
        <v>3.3700913242009127</v>
      </c>
      <c r="G334" s="120" t="s">
        <v>3707</v>
      </c>
      <c r="H334" s="121" t="s">
        <v>3707</v>
      </c>
      <c r="I334" s="120" t="s">
        <v>3796</v>
      </c>
    </row>
    <row r="335" spans="1:9" x14ac:dyDescent="0.3">
      <c r="A335" s="116">
        <v>5428</v>
      </c>
      <c r="B335" s="116" t="s">
        <v>641</v>
      </c>
      <c r="C335" s="116" t="s">
        <v>642</v>
      </c>
      <c r="D335" s="117" t="s">
        <v>6</v>
      </c>
      <c r="E335" s="118">
        <v>16698.300000000003</v>
      </c>
      <c r="F335" s="118">
        <v>1.9061986301369866</v>
      </c>
      <c r="G335" s="120" t="s">
        <v>3253</v>
      </c>
      <c r="H335" s="121">
        <v>44044</v>
      </c>
      <c r="I335" s="120" t="s">
        <v>4534</v>
      </c>
    </row>
    <row r="336" spans="1:9" x14ac:dyDescent="0.3">
      <c r="A336" s="116">
        <v>5429</v>
      </c>
      <c r="B336" s="116" t="s">
        <v>643</v>
      </c>
      <c r="C336" s="116" t="s">
        <v>644</v>
      </c>
      <c r="D336" s="117" t="s">
        <v>6</v>
      </c>
      <c r="E336" s="118">
        <v>19564.899999999998</v>
      </c>
      <c r="F336" s="118">
        <v>2.2334360730593605</v>
      </c>
      <c r="G336" s="120" t="s">
        <v>3707</v>
      </c>
      <c r="H336" s="121" t="s">
        <v>3707</v>
      </c>
      <c r="I336" s="120" t="s">
        <v>4436</v>
      </c>
    </row>
    <row r="337" spans="1:9" x14ac:dyDescent="0.3">
      <c r="A337" s="116">
        <v>5430</v>
      </c>
      <c r="B337" s="116" t="s">
        <v>645</v>
      </c>
      <c r="C337" s="116" t="s">
        <v>646</v>
      </c>
      <c r="D337" s="117" t="s">
        <v>6</v>
      </c>
      <c r="E337" s="118">
        <v>22225.900000000005</v>
      </c>
      <c r="F337" s="118">
        <v>2.5372031963470327</v>
      </c>
      <c r="G337" s="120" t="s">
        <v>3707</v>
      </c>
      <c r="H337" s="121" t="s">
        <v>3707</v>
      </c>
      <c r="I337" s="120" t="s">
        <v>4787</v>
      </c>
    </row>
    <row r="338" spans="1:9" x14ac:dyDescent="0.3">
      <c r="A338" s="116">
        <v>5447</v>
      </c>
      <c r="B338" s="116" t="s">
        <v>647</v>
      </c>
      <c r="C338" s="116" t="s">
        <v>648</v>
      </c>
      <c r="D338" s="117" t="s">
        <v>97</v>
      </c>
      <c r="E338" s="118">
        <v>9968.1309999999994</v>
      </c>
      <c r="F338" s="118">
        <v>1.1379144977168949</v>
      </c>
      <c r="G338" s="120" t="s">
        <v>3707</v>
      </c>
      <c r="H338" s="121" t="s">
        <v>3707</v>
      </c>
      <c r="I338" s="120" t="s">
        <v>3796</v>
      </c>
    </row>
    <row r="339" spans="1:9" x14ac:dyDescent="0.3">
      <c r="A339" s="116">
        <v>5451</v>
      </c>
      <c r="B339" s="116" t="s">
        <v>650</v>
      </c>
      <c r="C339" s="116" t="s">
        <v>651</v>
      </c>
      <c r="D339" s="117" t="s">
        <v>97</v>
      </c>
      <c r="E339" s="118">
        <v>3496.08</v>
      </c>
      <c r="F339" s="118">
        <v>0.39909589041095889</v>
      </c>
      <c r="G339" s="120" t="s">
        <v>3707</v>
      </c>
      <c r="H339" s="121" t="s">
        <v>3707</v>
      </c>
      <c r="I339" s="120" t="s">
        <v>4791</v>
      </c>
    </row>
    <row r="340" spans="1:9" x14ac:dyDescent="0.3">
      <c r="A340" s="116">
        <v>5453</v>
      </c>
      <c r="B340" s="116" t="s">
        <v>652</v>
      </c>
      <c r="C340" s="116" t="s">
        <v>653</v>
      </c>
      <c r="D340" s="117" t="s">
        <v>97</v>
      </c>
      <c r="E340" s="118">
        <v>3504.44</v>
      </c>
      <c r="F340" s="118">
        <v>0.4000502283105023</v>
      </c>
      <c r="G340" s="120" t="s">
        <v>3707</v>
      </c>
      <c r="H340" s="121" t="s">
        <v>3707</v>
      </c>
      <c r="I340" s="120" t="s">
        <v>7019</v>
      </c>
    </row>
    <row r="341" spans="1:9" x14ac:dyDescent="0.3">
      <c r="A341" s="116">
        <v>5458</v>
      </c>
      <c r="B341" s="116" t="s">
        <v>9127</v>
      </c>
      <c r="C341" s="116" t="s">
        <v>9128</v>
      </c>
      <c r="D341" s="117" t="s">
        <v>97</v>
      </c>
      <c r="E341" s="118">
        <v>3385.1100000000006</v>
      </c>
      <c r="F341" s="118">
        <v>0.38642808219178088</v>
      </c>
      <c r="G341" s="120" t="s">
        <v>3707</v>
      </c>
      <c r="H341" s="121" t="s">
        <v>3707</v>
      </c>
      <c r="I341" s="120" t="s">
        <v>9129</v>
      </c>
    </row>
    <row r="342" spans="1:9" x14ac:dyDescent="0.3">
      <c r="A342" s="116">
        <v>5466</v>
      </c>
      <c r="B342" s="116" t="s">
        <v>9130</v>
      </c>
      <c r="C342" s="116" t="s">
        <v>9131</v>
      </c>
      <c r="D342" s="117" t="s">
        <v>97</v>
      </c>
      <c r="E342" s="118">
        <v>3106.37</v>
      </c>
      <c r="F342" s="118">
        <v>0.35460844748858444</v>
      </c>
      <c r="G342" s="120" t="s">
        <v>3707</v>
      </c>
      <c r="H342" s="121" t="s">
        <v>3707</v>
      </c>
      <c r="I342" s="120" t="s">
        <v>9132</v>
      </c>
    </row>
    <row r="343" spans="1:9" x14ac:dyDescent="0.3">
      <c r="A343" s="116">
        <v>5467</v>
      </c>
      <c r="B343" s="116" t="s">
        <v>654</v>
      </c>
      <c r="C343" s="116" t="s">
        <v>655</v>
      </c>
      <c r="D343" s="117" t="s">
        <v>97</v>
      </c>
      <c r="E343" s="118">
        <v>3321.3000000000006</v>
      </c>
      <c r="F343" s="118">
        <v>0.37914383561643844</v>
      </c>
      <c r="G343" s="120" t="s">
        <v>3707</v>
      </c>
      <c r="H343" s="121" t="s">
        <v>3707</v>
      </c>
      <c r="I343" s="120" t="s">
        <v>7020</v>
      </c>
    </row>
    <row r="344" spans="1:9" x14ac:dyDescent="0.3">
      <c r="A344" s="116">
        <v>5471</v>
      </c>
      <c r="B344" s="116" t="s">
        <v>656</v>
      </c>
      <c r="C344" s="116" t="s">
        <v>657</v>
      </c>
      <c r="D344" s="117" t="s">
        <v>97</v>
      </c>
      <c r="E344" s="118">
        <v>4487.7160000000022</v>
      </c>
      <c r="F344" s="118">
        <v>0.51229634703196369</v>
      </c>
      <c r="G344" s="120" t="s">
        <v>3707</v>
      </c>
      <c r="H344" s="121" t="s">
        <v>3707</v>
      </c>
      <c r="I344" s="120" t="s">
        <v>7021</v>
      </c>
    </row>
    <row r="345" spans="1:9" x14ac:dyDescent="0.3">
      <c r="A345" s="116">
        <v>5473</v>
      </c>
      <c r="B345" s="116" t="s">
        <v>658</v>
      </c>
      <c r="C345" s="116" t="s">
        <v>659</v>
      </c>
      <c r="D345" s="117" t="s">
        <v>97</v>
      </c>
      <c r="E345" s="118">
        <v>3930.6000000000004</v>
      </c>
      <c r="F345" s="118">
        <v>0.44869863013698635</v>
      </c>
      <c r="G345" s="120" t="s">
        <v>3707</v>
      </c>
      <c r="H345" s="121" t="s">
        <v>3707</v>
      </c>
      <c r="I345" s="120" t="s">
        <v>7022</v>
      </c>
    </row>
    <row r="346" spans="1:9" x14ac:dyDescent="0.3">
      <c r="A346" s="116">
        <v>5474</v>
      </c>
      <c r="B346" s="116" t="s">
        <v>660</v>
      </c>
      <c r="C346" s="116" t="s">
        <v>661</v>
      </c>
      <c r="D346" s="117" t="s">
        <v>97</v>
      </c>
      <c r="E346" s="118">
        <v>4264.2000000000007</v>
      </c>
      <c r="F346" s="118">
        <v>0.4867808219178083</v>
      </c>
      <c r="G346" s="120" t="s">
        <v>3707</v>
      </c>
      <c r="H346" s="121" t="s">
        <v>3707</v>
      </c>
      <c r="I346" s="120" t="s">
        <v>7023</v>
      </c>
    </row>
    <row r="347" spans="1:9" x14ac:dyDescent="0.3">
      <c r="A347" s="116">
        <v>5489</v>
      </c>
      <c r="B347" s="116" t="s">
        <v>662</v>
      </c>
      <c r="C347" s="116" t="s">
        <v>663</v>
      </c>
      <c r="D347" s="117" t="s">
        <v>97</v>
      </c>
      <c r="E347" s="118">
        <v>16011.900000000003</v>
      </c>
      <c r="F347" s="118">
        <v>1.8278424657534251</v>
      </c>
      <c r="G347" s="120" t="s">
        <v>3253</v>
      </c>
      <c r="H347" s="121">
        <v>44044</v>
      </c>
      <c r="I347" s="120" t="s">
        <v>7024</v>
      </c>
    </row>
    <row r="348" spans="1:9" x14ac:dyDescent="0.3">
      <c r="A348" s="116">
        <v>5500</v>
      </c>
      <c r="B348" s="116" t="s">
        <v>664</v>
      </c>
      <c r="C348" s="116" t="s">
        <v>665</v>
      </c>
      <c r="D348" s="117" t="s">
        <v>97</v>
      </c>
      <c r="E348" s="118">
        <v>5053.4930000000004</v>
      </c>
      <c r="F348" s="118">
        <v>0.57688276255707771</v>
      </c>
      <c r="G348" s="120" t="s">
        <v>3707</v>
      </c>
      <c r="H348" s="121" t="s">
        <v>3707</v>
      </c>
      <c r="I348" s="120" t="s">
        <v>7025</v>
      </c>
    </row>
    <row r="349" spans="1:9" x14ac:dyDescent="0.3">
      <c r="A349" s="116">
        <v>5526</v>
      </c>
      <c r="B349" s="116" t="s">
        <v>666</v>
      </c>
      <c r="C349" s="116" t="s">
        <v>667</v>
      </c>
      <c r="D349" s="117" t="s">
        <v>97</v>
      </c>
      <c r="E349" s="118">
        <v>3007.27</v>
      </c>
      <c r="F349" s="118">
        <v>0.34329566210045664</v>
      </c>
      <c r="G349" s="120" t="s">
        <v>3707</v>
      </c>
      <c r="H349" s="121" t="s">
        <v>3707</v>
      </c>
      <c r="I349" s="120" t="s">
        <v>4535</v>
      </c>
    </row>
    <row r="350" spans="1:9" x14ac:dyDescent="0.3">
      <c r="A350" s="116">
        <v>5528</v>
      </c>
      <c r="B350" s="116" t="s">
        <v>668</v>
      </c>
      <c r="C350" s="116" t="s">
        <v>669</v>
      </c>
      <c r="D350" s="117" t="s">
        <v>97</v>
      </c>
      <c r="E350" s="118">
        <v>5207.0499999999993</v>
      </c>
      <c r="F350" s="118">
        <v>0.59441210045662096</v>
      </c>
      <c r="G350" s="120" t="s">
        <v>3707</v>
      </c>
      <c r="H350" s="121" t="s">
        <v>3707</v>
      </c>
      <c r="I350" s="120" t="s">
        <v>7026</v>
      </c>
    </row>
    <row r="351" spans="1:9" x14ac:dyDescent="0.3">
      <c r="A351" s="116">
        <v>5530</v>
      </c>
      <c r="B351" s="116" t="s">
        <v>670</v>
      </c>
      <c r="C351" s="116" t="s">
        <v>671</v>
      </c>
      <c r="D351" s="117" t="s">
        <v>97</v>
      </c>
      <c r="E351" s="118">
        <v>8431</v>
      </c>
      <c r="F351" s="118">
        <v>0.96244292237442919</v>
      </c>
      <c r="G351" s="120" t="s">
        <v>3253</v>
      </c>
      <c r="H351" s="121">
        <v>44593</v>
      </c>
      <c r="I351" s="120" t="s">
        <v>3874</v>
      </c>
    </row>
    <row r="352" spans="1:9" x14ac:dyDescent="0.3">
      <c r="A352" s="116">
        <v>5562</v>
      </c>
      <c r="B352" s="116" t="s">
        <v>672</v>
      </c>
      <c r="C352" s="116" t="s">
        <v>673</v>
      </c>
      <c r="D352" s="117" t="s">
        <v>97</v>
      </c>
      <c r="E352" s="118">
        <v>5341.9560000000001</v>
      </c>
      <c r="F352" s="118">
        <v>0.60981232876712332</v>
      </c>
      <c r="G352" s="120" t="s">
        <v>3253</v>
      </c>
      <c r="H352" s="121">
        <v>43770</v>
      </c>
      <c r="I352" s="120" t="s">
        <v>7027</v>
      </c>
    </row>
    <row r="353" spans="1:9" x14ac:dyDescent="0.3">
      <c r="A353" s="116">
        <v>5567</v>
      </c>
      <c r="B353" s="116" t="s">
        <v>674</v>
      </c>
      <c r="C353" s="116" t="s">
        <v>675</v>
      </c>
      <c r="D353" s="117" t="s">
        <v>97</v>
      </c>
      <c r="E353" s="118">
        <v>7639.8670000000002</v>
      </c>
      <c r="F353" s="118">
        <v>0.87213093607305936</v>
      </c>
      <c r="G353" s="120" t="s">
        <v>3707</v>
      </c>
      <c r="H353" s="121" t="s">
        <v>3707</v>
      </c>
      <c r="I353" s="120" t="s">
        <v>7028</v>
      </c>
    </row>
    <row r="354" spans="1:9" x14ac:dyDescent="0.3">
      <c r="A354" s="116">
        <v>5570</v>
      </c>
      <c r="B354" s="116" t="s">
        <v>676</v>
      </c>
      <c r="C354" s="116" t="s">
        <v>677</v>
      </c>
      <c r="D354" s="117" t="s">
        <v>97</v>
      </c>
      <c r="E354" s="118">
        <v>6047.22</v>
      </c>
      <c r="F354" s="118">
        <v>0.69032191780821917</v>
      </c>
      <c r="G354" s="120" t="s">
        <v>3707</v>
      </c>
      <c r="H354" s="121" t="s">
        <v>3707</v>
      </c>
      <c r="I354" s="120" t="s">
        <v>7029</v>
      </c>
    </row>
    <row r="355" spans="1:9" x14ac:dyDescent="0.3">
      <c r="A355" s="116">
        <v>5572</v>
      </c>
      <c r="B355" s="116" t="s">
        <v>9133</v>
      </c>
      <c r="C355" s="116" t="s">
        <v>9134</v>
      </c>
      <c r="D355" s="117" t="s">
        <v>97</v>
      </c>
      <c r="E355" s="118">
        <v>2957.5670000000005</v>
      </c>
      <c r="F355" s="118">
        <v>0.33762180365296807</v>
      </c>
      <c r="G355" s="120" t="s">
        <v>3707</v>
      </c>
      <c r="H355" s="121" t="s">
        <v>3707</v>
      </c>
      <c r="I355" s="120" t="s">
        <v>9135</v>
      </c>
    </row>
    <row r="356" spans="1:9" x14ac:dyDescent="0.3">
      <c r="A356" s="116">
        <v>5573</v>
      </c>
      <c r="B356" s="116" t="s">
        <v>678</v>
      </c>
      <c r="C356" s="116" t="s">
        <v>679</v>
      </c>
      <c r="D356" s="117" t="s">
        <v>97</v>
      </c>
      <c r="E356" s="118">
        <v>6849.6879999999992</v>
      </c>
      <c r="F356" s="118">
        <v>0.7819278538812785</v>
      </c>
      <c r="G356" s="120" t="s">
        <v>3707</v>
      </c>
      <c r="H356" s="121" t="s">
        <v>3707</v>
      </c>
      <c r="I356" s="120" t="s">
        <v>4143</v>
      </c>
    </row>
    <row r="357" spans="1:9" x14ac:dyDescent="0.3">
      <c r="A357" s="116">
        <v>5574</v>
      </c>
      <c r="B357" s="116" t="s">
        <v>680</v>
      </c>
      <c r="C357" s="116" t="s">
        <v>681</v>
      </c>
      <c r="D357" s="117" t="s">
        <v>97</v>
      </c>
      <c r="E357" s="118">
        <v>15498.446</v>
      </c>
      <c r="F357" s="118">
        <v>1.7692289954337899</v>
      </c>
      <c r="G357" s="120" t="s">
        <v>3707</v>
      </c>
      <c r="H357" s="121" t="s">
        <v>3707</v>
      </c>
      <c r="I357" s="120" t="s">
        <v>7030</v>
      </c>
    </row>
    <row r="358" spans="1:9" x14ac:dyDescent="0.3">
      <c r="A358" s="116">
        <v>5732</v>
      </c>
      <c r="B358" s="116" t="s">
        <v>684</v>
      </c>
      <c r="C358" s="116" t="s">
        <v>685</v>
      </c>
      <c r="D358" s="117" t="s">
        <v>97</v>
      </c>
      <c r="E358" s="118">
        <v>14306.056</v>
      </c>
      <c r="F358" s="118">
        <v>1.6331114155251143</v>
      </c>
      <c r="G358" s="120" t="s">
        <v>3253</v>
      </c>
      <c r="H358" s="121">
        <v>43586</v>
      </c>
      <c r="I358" s="120" t="s">
        <v>7031</v>
      </c>
    </row>
    <row r="359" spans="1:9" x14ac:dyDescent="0.3">
      <c r="A359" s="116">
        <v>5748</v>
      </c>
      <c r="B359" s="116" t="s">
        <v>686</v>
      </c>
      <c r="C359" s="116" t="s">
        <v>687</v>
      </c>
      <c r="D359" s="117" t="s">
        <v>6</v>
      </c>
      <c r="E359" s="118">
        <v>4804.2</v>
      </c>
      <c r="F359" s="118">
        <v>0.54842465753424652</v>
      </c>
      <c r="G359" s="120" t="s">
        <v>3253</v>
      </c>
      <c r="H359" s="121">
        <v>43831</v>
      </c>
      <c r="I359" s="120" t="s">
        <v>5084</v>
      </c>
    </row>
    <row r="360" spans="1:9" x14ac:dyDescent="0.3">
      <c r="A360" s="116">
        <v>5760</v>
      </c>
      <c r="B360" s="116" t="s">
        <v>688</v>
      </c>
      <c r="C360" s="116" t="s">
        <v>689</v>
      </c>
      <c r="D360" s="117" t="s">
        <v>97</v>
      </c>
      <c r="E360" s="118">
        <v>4933.4399999999996</v>
      </c>
      <c r="F360" s="118">
        <v>0.56317808219178078</v>
      </c>
      <c r="G360" s="120" t="s">
        <v>3707</v>
      </c>
      <c r="H360" s="121" t="s">
        <v>3707</v>
      </c>
      <c r="I360" s="120" t="s">
        <v>7032</v>
      </c>
    </row>
    <row r="361" spans="1:9" x14ac:dyDescent="0.3">
      <c r="A361" s="116">
        <v>5761</v>
      </c>
      <c r="B361" s="116" t="s">
        <v>690</v>
      </c>
      <c r="C361" s="116" t="s">
        <v>691</v>
      </c>
      <c r="D361" s="117" t="s">
        <v>97</v>
      </c>
      <c r="E361" s="118">
        <v>7594.92</v>
      </c>
      <c r="F361" s="118">
        <v>0.86699999999999999</v>
      </c>
      <c r="G361" s="120" t="s">
        <v>3253</v>
      </c>
      <c r="H361" s="121">
        <v>43922</v>
      </c>
      <c r="I361" s="120" t="s">
        <v>7033</v>
      </c>
    </row>
    <row r="362" spans="1:9" x14ac:dyDescent="0.3">
      <c r="A362" s="116">
        <v>5784</v>
      </c>
      <c r="B362" s="116" t="s">
        <v>9136</v>
      </c>
      <c r="C362" s="116" t="s">
        <v>9137</v>
      </c>
      <c r="D362" s="117" t="s">
        <v>97</v>
      </c>
      <c r="E362" s="118">
        <v>3530.9760000000001</v>
      </c>
      <c r="F362" s="118">
        <v>0.40307945205479451</v>
      </c>
      <c r="G362" s="120" t="s">
        <v>3707</v>
      </c>
      <c r="H362" s="121" t="s">
        <v>3707</v>
      </c>
      <c r="I362" s="120" t="s">
        <v>9138</v>
      </c>
    </row>
    <row r="363" spans="1:9" x14ac:dyDescent="0.3">
      <c r="A363" s="116">
        <v>5793</v>
      </c>
      <c r="B363" s="116" t="s">
        <v>693</v>
      </c>
      <c r="C363" s="116" t="s">
        <v>694</v>
      </c>
      <c r="D363" s="117" t="s">
        <v>97</v>
      </c>
      <c r="E363" s="118">
        <v>8458.5599999999977</v>
      </c>
      <c r="F363" s="118">
        <v>0.96558904109589017</v>
      </c>
      <c r="G363" s="120" t="s">
        <v>3707</v>
      </c>
      <c r="H363" s="121" t="s">
        <v>3707</v>
      </c>
      <c r="I363" s="120" t="s">
        <v>7034</v>
      </c>
    </row>
    <row r="364" spans="1:9" x14ac:dyDescent="0.3">
      <c r="A364" s="116">
        <v>5807</v>
      </c>
      <c r="B364" s="116" t="s">
        <v>697</v>
      </c>
      <c r="C364" s="116" t="s">
        <v>698</v>
      </c>
      <c r="D364" s="117" t="s">
        <v>97</v>
      </c>
      <c r="E364" s="118">
        <v>21242.856</v>
      </c>
      <c r="F364" s="118">
        <v>2.4249835616438356</v>
      </c>
      <c r="G364" s="120" t="s">
        <v>3707</v>
      </c>
      <c r="H364" s="121" t="s">
        <v>3707</v>
      </c>
      <c r="I364" s="120" t="s">
        <v>7035</v>
      </c>
    </row>
    <row r="365" spans="1:9" x14ac:dyDescent="0.3">
      <c r="A365" s="116">
        <v>5808</v>
      </c>
      <c r="B365" s="116" t="s">
        <v>699</v>
      </c>
      <c r="C365" s="116" t="s">
        <v>700</v>
      </c>
      <c r="D365" s="117" t="s">
        <v>97</v>
      </c>
      <c r="E365" s="118">
        <v>31982.82</v>
      </c>
      <c r="F365" s="118">
        <v>3.6510068493150682</v>
      </c>
      <c r="G365" s="120" t="s">
        <v>3253</v>
      </c>
      <c r="H365" s="121">
        <v>43831</v>
      </c>
      <c r="I365" s="120" t="s">
        <v>7036</v>
      </c>
    </row>
    <row r="366" spans="1:9" x14ac:dyDescent="0.3">
      <c r="A366" s="116">
        <v>5810</v>
      </c>
      <c r="B366" s="116" t="s">
        <v>701</v>
      </c>
      <c r="C366" s="116" t="s">
        <v>702</v>
      </c>
      <c r="D366" s="117" t="s">
        <v>97</v>
      </c>
      <c r="E366" s="118">
        <v>6859.9560000000001</v>
      </c>
      <c r="F366" s="118">
        <v>0.78310000000000002</v>
      </c>
      <c r="G366" s="120" t="s">
        <v>3707</v>
      </c>
      <c r="H366" s="121" t="s">
        <v>3707</v>
      </c>
      <c r="I366" s="120" t="s">
        <v>7037</v>
      </c>
    </row>
    <row r="367" spans="1:9" x14ac:dyDescent="0.3">
      <c r="A367" s="116">
        <v>5811</v>
      </c>
      <c r="B367" s="116" t="s">
        <v>703</v>
      </c>
      <c r="C367" s="116" t="s">
        <v>704</v>
      </c>
      <c r="D367" s="117" t="s">
        <v>97</v>
      </c>
      <c r="E367" s="118">
        <v>15366.960000000005</v>
      </c>
      <c r="F367" s="118">
        <v>1.7542191780821923</v>
      </c>
      <c r="G367" s="120" t="s">
        <v>3253</v>
      </c>
      <c r="H367" s="121">
        <v>43586</v>
      </c>
      <c r="I367" s="120" t="s">
        <v>7038</v>
      </c>
    </row>
    <row r="368" spans="1:9" x14ac:dyDescent="0.3">
      <c r="A368" s="116">
        <v>5812</v>
      </c>
      <c r="B368" s="116" t="s">
        <v>705</v>
      </c>
      <c r="C368" s="116" t="s">
        <v>706</v>
      </c>
      <c r="D368" s="117" t="s">
        <v>97</v>
      </c>
      <c r="E368" s="118">
        <v>3952.2000000000003</v>
      </c>
      <c r="F368" s="118">
        <v>0.45116438356164384</v>
      </c>
      <c r="G368" s="120" t="s">
        <v>3707</v>
      </c>
      <c r="H368" s="121" t="s">
        <v>3707</v>
      </c>
      <c r="I368" s="120" t="s">
        <v>7039</v>
      </c>
    </row>
    <row r="369" spans="1:9" x14ac:dyDescent="0.3">
      <c r="A369" s="116">
        <v>5813</v>
      </c>
      <c r="B369" s="116" t="s">
        <v>707</v>
      </c>
      <c r="C369" s="116" t="s">
        <v>708</v>
      </c>
      <c r="D369" s="117" t="s">
        <v>97</v>
      </c>
      <c r="E369" s="118">
        <v>5786.2800000000007</v>
      </c>
      <c r="F369" s="118">
        <v>0.66053424657534254</v>
      </c>
      <c r="G369" s="120" t="s">
        <v>3253</v>
      </c>
      <c r="H369" s="121">
        <v>43891</v>
      </c>
      <c r="I369" s="120" t="s">
        <v>3887</v>
      </c>
    </row>
    <row r="370" spans="1:9" x14ac:dyDescent="0.3">
      <c r="A370" s="116">
        <v>5814</v>
      </c>
      <c r="B370" s="116" t="s">
        <v>709</v>
      </c>
      <c r="C370" s="116" t="s">
        <v>710</v>
      </c>
      <c r="D370" s="117" t="s">
        <v>97</v>
      </c>
      <c r="E370" s="118">
        <v>13483.868999999999</v>
      </c>
      <c r="F370" s="118">
        <v>1.5392544520547944</v>
      </c>
      <c r="G370" s="120" t="s">
        <v>3707</v>
      </c>
      <c r="H370" s="121" t="s">
        <v>3707</v>
      </c>
      <c r="I370" s="120" t="s">
        <v>3974</v>
      </c>
    </row>
    <row r="371" spans="1:9" x14ac:dyDescent="0.3">
      <c r="A371" s="116">
        <v>5815</v>
      </c>
      <c r="B371" s="116" t="s">
        <v>711</v>
      </c>
      <c r="C371" s="116" t="s">
        <v>712</v>
      </c>
      <c r="D371" s="117" t="s">
        <v>97</v>
      </c>
      <c r="E371" s="118">
        <v>8827.56</v>
      </c>
      <c r="F371" s="118">
        <v>1.0077123287671232</v>
      </c>
      <c r="G371" s="120" t="s">
        <v>3707</v>
      </c>
      <c r="H371" s="121" t="s">
        <v>3707</v>
      </c>
      <c r="I371" s="120" t="s">
        <v>3974</v>
      </c>
    </row>
    <row r="372" spans="1:9" x14ac:dyDescent="0.3">
      <c r="A372" s="116">
        <v>5816</v>
      </c>
      <c r="B372" s="116" t="s">
        <v>713</v>
      </c>
      <c r="C372" s="116" t="s">
        <v>714</v>
      </c>
      <c r="D372" s="117" t="s">
        <v>97</v>
      </c>
      <c r="E372" s="118">
        <v>5337.6079999999993</v>
      </c>
      <c r="F372" s="118">
        <v>0.60931598173515977</v>
      </c>
      <c r="G372" s="120" t="s">
        <v>3253</v>
      </c>
      <c r="H372" s="121">
        <v>43709</v>
      </c>
      <c r="I372" s="120" t="s">
        <v>3942</v>
      </c>
    </row>
    <row r="373" spans="1:9" x14ac:dyDescent="0.3">
      <c r="A373" s="116">
        <v>5833</v>
      </c>
      <c r="B373" s="116" t="s">
        <v>715</v>
      </c>
      <c r="C373" s="116" t="s">
        <v>716</v>
      </c>
      <c r="D373" s="117" t="s">
        <v>97</v>
      </c>
      <c r="E373" s="118">
        <v>5634.18</v>
      </c>
      <c r="F373" s="118">
        <v>0.64317123287671241</v>
      </c>
      <c r="G373" s="120" t="s">
        <v>3707</v>
      </c>
      <c r="H373" s="121" t="s">
        <v>3707</v>
      </c>
      <c r="I373" s="120" t="s">
        <v>7040</v>
      </c>
    </row>
    <row r="374" spans="1:9" x14ac:dyDescent="0.3">
      <c r="A374" s="116">
        <v>6156</v>
      </c>
      <c r="B374" s="116" t="s">
        <v>718</v>
      </c>
      <c r="C374" s="116" t="s">
        <v>719</v>
      </c>
      <c r="D374" s="117" t="s">
        <v>97</v>
      </c>
      <c r="E374" s="118">
        <v>4979.5200000000004</v>
      </c>
      <c r="F374" s="118">
        <v>0.56843835616438365</v>
      </c>
      <c r="G374" s="120" t="s">
        <v>3253</v>
      </c>
      <c r="H374" s="121">
        <v>44044</v>
      </c>
      <c r="I374" s="120" t="s">
        <v>3720</v>
      </c>
    </row>
    <row r="375" spans="1:9" x14ac:dyDescent="0.3">
      <c r="A375" s="116">
        <v>6157</v>
      </c>
      <c r="B375" s="116" t="s">
        <v>720</v>
      </c>
      <c r="C375" s="116" t="s">
        <v>721</v>
      </c>
      <c r="D375" s="117" t="s">
        <v>97</v>
      </c>
      <c r="E375" s="118">
        <v>5262.4800000000014</v>
      </c>
      <c r="F375" s="118">
        <v>0.60073972602739745</v>
      </c>
      <c r="G375" s="120" t="s">
        <v>3707</v>
      </c>
      <c r="H375" s="121" t="s">
        <v>3707</v>
      </c>
      <c r="I375" s="120" t="s">
        <v>7041</v>
      </c>
    </row>
    <row r="376" spans="1:9" x14ac:dyDescent="0.3">
      <c r="A376" s="116">
        <v>6158</v>
      </c>
      <c r="B376" s="116" t="s">
        <v>722</v>
      </c>
      <c r="C376" s="116" t="s">
        <v>723</v>
      </c>
      <c r="D376" s="117" t="s">
        <v>97</v>
      </c>
      <c r="E376" s="118">
        <v>10385.752000000006</v>
      </c>
      <c r="F376" s="118">
        <v>1.185588127853882</v>
      </c>
      <c r="G376" s="120" t="s">
        <v>3253</v>
      </c>
      <c r="H376" s="121">
        <v>44044</v>
      </c>
      <c r="I376" s="120" t="s">
        <v>7042</v>
      </c>
    </row>
    <row r="377" spans="1:9" x14ac:dyDescent="0.3">
      <c r="A377" s="116">
        <v>6161</v>
      </c>
      <c r="B377" s="116" t="s">
        <v>724</v>
      </c>
      <c r="C377" s="116" t="s">
        <v>725</v>
      </c>
      <c r="D377" s="117" t="s">
        <v>97</v>
      </c>
      <c r="E377" s="118">
        <v>15055.5</v>
      </c>
      <c r="F377" s="118">
        <v>1.7186643835616437</v>
      </c>
      <c r="G377" s="120" t="s">
        <v>3707</v>
      </c>
      <c r="H377" s="121" t="s">
        <v>3707</v>
      </c>
      <c r="I377" s="120" t="s">
        <v>7043</v>
      </c>
    </row>
    <row r="378" spans="1:9" x14ac:dyDescent="0.3">
      <c r="A378" s="116">
        <v>6165</v>
      </c>
      <c r="B378" s="116" t="s">
        <v>727</v>
      </c>
      <c r="C378" s="116" t="s">
        <v>728</v>
      </c>
      <c r="D378" s="117" t="s">
        <v>97</v>
      </c>
      <c r="E378" s="118">
        <v>11600.672999999999</v>
      </c>
      <c r="F378" s="118">
        <v>1.3242777397260272</v>
      </c>
      <c r="G378" s="120" t="s">
        <v>3707</v>
      </c>
      <c r="H378" s="121" t="s">
        <v>3707</v>
      </c>
      <c r="I378" s="120" t="s">
        <v>4226</v>
      </c>
    </row>
    <row r="379" spans="1:9" x14ac:dyDescent="0.3">
      <c r="A379" s="116">
        <v>6204</v>
      </c>
      <c r="B379" s="116" t="s">
        <v>733</v>
      </c>
      <c r="C379" s="116" t="s">
        <v>734</v>
      </c>
      <c r="D379" s="117" t="s">
        <v>6</v>
      </c>
      <c r="E379" s="118">
        <v>37089.5</v>
      </c>
      <c r="F379" s="118">
        <v>4.2339611872146117</v>
      </c>
      <c r="G379" s="120" t="s">
        <v>3707</v>
      </c>
      <c r="H379" s="121" t="s">
        <v>3707</v>
      </c>
      <c r="I379" s="120" t="s">
        <v>3793</v>
      </c>
    </row>
    <row r="380" spans="1:9" x14ac:dyDescent="0.3">
      <c r="A380" s="116">
        <v>6207</v>
      </c>
      <c r="B380" s="116" t="s">
        <v>735</v>
      </c>
      <c r="C380" s="116" t="s">
        <v>736</v>
      </c>
      <c r="D380" s="117" t="s">
        <v>6</v>
      </c>
      <c r="E380" s="118">
        <v>15120.1</v>
      </c>
      <c r="F380" s="118">
        <v>1.7260388127853881</v>
      </c>
      <c r="G380" s="120" t="s">
        <v>3707</v>
      </c>
      <c r="H380" s="121" t="s">
        <v>3707</v>
      </c>
      <c r="I380" s="120" t="s">
        <v>3860</v>
      </c>
    </row>
    <row r="381" spans="1:9" x14ac:dyDescent="0.3">
      <c r="A381" s="116">
        <v>6208</v>
      </c>
      <c r="B381" s="116" t="s">
        <v>737</v>
      </c>
      <c r="C381" s="116" t="s">
        <v>738</v>
      </c>
      <c r="D381" s="117" t="s">
        <v>6</v>
      </c>
      <c r="E381" s="118">
        <v>7302.4</v>
      </c>
      <c r="F381" s="118">
        <v>0.83360730593607302</v>
      </c>
      <c r="G381" s="120" t="s">
        <v>3707</v>
      </c>
      <c r="H381" s="121" t="s">
        <v>3707</v>
      </c>
      <c r="I381" s="120" t="s">
        <v>4072</v>
      </c>
    </row>
    <row r="382" spans="1:9" x14ac:dyDescent="0.3">
      <c r="A382" s="116">
        <v>6209</v>
      </c>
      <c r="B382" s="116" t="s">
        <v>739</v>
      </c>
      <c r="C382" s="116" t="s">
        <v>740</v>
      </c>
      <c r="D382" s="117" t="s">
        <v>6</v>
      </c>
      <c r="E382" s="118">
        <v>7264.1</v>
      </c>
      <c r="F382" s="118">
        <v>0.82923515981735163</v>
      </c>
      <c r="G382" s="120" t="s">
        <v>3253</v>
      </c>
      <c r="H382" s="121">
        <v>43497</v>
      </c>
      <c r="I382" s="120" t="s">
        <v>4789</v>
      </c>
    </row>
    <row r="383" spans="1:9" x14ac:dyDescent="0.3">
      <c r="A383" s="116">
        <v>6210</v>
      </c>
      <c r="B383" s="116" t="s">
        <v>741</v>
      </c>
      <c r="C383" s="116" t="s">
        <v>742</v>
      </c>
      <c r="D383" s="117" t="s">
        <v>6</v>
      </c>
      <c r="E383" s="118">
        <v>18632.3</v>
      </c>
      <c r="F383" s="118">
        <v>2.1269748858447488</v>
      </c>
      <c r="G383" s="120" t="s">
        <v>3707</v>
      </c>
      <c r="H383" s="121" t="s">
        <v>3707</v>
      </c>
      <c r="I383" s="120" t="s">
        <v>7044</v>
      </c>
    </row>
    <row r="384" spans="1:9" x14ac:dyDescent="0.3">
      <c r="A384" s="116">
        <v>6211</v>
      </c>
      <c r="B384" s="116" t="s">
        <v>743</v>
      </c>
      <c r="C384" s="116" t="s">
        <v>744</v>
      </c>
      <c r="D384" s="117" t="s">
        <v>6</v>
      </c>
      <c r="E384" s="118">
        <v>37911.799999999996</v>
      </c>
      <c r="F384" s="118">
        <v>4.3278310502283102</v>
      </c>
      <c r="G384" s="120" t="s">
        <v>3253</v>
      </c>
      <c r="H384" s="121">
        <v>43831</v>
      </c>
      <c r="I384" s="120" t="s">
        <v>7045</v>
      </c>
    </row>
    <row r="385" spans="1:9" x14ac:dyDescent="0.3">
      <c r="A385" s="116">
        <v>6213</v>
      </c>
      <c r="B385" s="116" t="s">
        <v>745</v>
      </c>
      <c r="C385" s="116" t="s">
        <v>746</v>
      </c>
      <c r="D385" s="117" t="s">
        <v>6</v>
      </c>
      <c r="E385" s="118">
        <v>5123.4000000000005</v>
      </c>
      <c r="F385" s="118">
        <v>0.58486301369863025</v>
      </c>
      <c r="G385" s="120" t="s">
        <v>3707</v>
      </c>
      <c r="H385" s="121" t="s">
        <v>3707</v>
      </c>
      <c r="I385" s="120" t="s">
        <v>4449</v>
      </c>
    </row>
    <row r="386" spans="1:9" x14ac:dyDescent="0.3">
      <c r="A386" s="116">
        <v>6223</v>
      </c>
      <c r="B386" s="116" t="s">
        <v>747</v>
      </c>
      <c r="C386" s="116" t="s">
        <v>748</v>
      </c>
      <c r="D386" s="117" t="s">
        <v>97</v>
      </c>
      <c r="E386" s="118">
        <v>9793.4400000000023</v>
      </c>
      <c r="F386" s="118">
        <v>1.1179726027397263</v>
      </c>
      <c r="G386" s="120" t="s">
        <v>3707</v>
      </c>
      <c r="H386" s="121" t="s">
        <v>3707</v>
      </c>
      <c r="I386" s="120" t="s">
        <v>3805</v>
      </c>
    </row>
    <row r="387" spans="1:9" x14ac:dyDescent="0.3">
      <c r="A387" s="116">
        <v>6225</v>
      </c>
      <c r="B387" s="116" t="s">
        <v>749</v>
      </c>
      <c r="C387" s="116" t="s">
        <v>750</v>
      </c>
      <c r="D387" s="117" t="s">
        <v>97</v>
      </c>
      <c r="E387" s="118">
        <v>5563.8259999999991</v>
      </c>
      <c r="F387" s="118">
        <v>0.63513995433789949</v>
      </c>
      <c r="G387" s="120" t="s">
        <v>3707</v>
      </c>
      <c r="H387" s="121" t="s">
        <v>3707</v>
      </c>
      <c r="I387" s="120" t="s">
        <v>7046</v>
      </c>
    </row>
    <row r="388" spans="1:9" x14ac:dyDescent="0.3">
      <c r="A388" s="116">
        <v>6226</v>
      </c>
      <c r="B388" s="116" t="s">
        <v>751</v>
      </c>
      <c r="C388" s="116" t="s">
        <v>752</v>
      </c>
      <c r="D388" s="117" t="s">
        <v>97</v>
      </c>
      <c r="E388" s="118">
        <v>6247.2000000000007</v>
      </c>
      <c r="F388" s="118">
        <v>0.71315068493150691</v>
      </c>
      <c r="G388" s="120" t="s">
        <v>3707</v>
      </c>
      <c r="H388" s="121" t="s">
        <v>3707</v>
      </c>
      <c r="I388" s="120" t="s">
        <v>7047</v>
      </c>
    </row>
    <row r="389" spans="1:9" x14ac:dyDescent="0.3">
      <c r="A389" s="116">
        <v>6344</v>
      </c>
      <c r="B389" s="116" t="s">
        <v>753</v>
      </c>
      <c r="C389" s="116" t="s">
        <v>754</v>
      </c>
      <c r="D389" s="117" t="s">
        <v>97</v>
      </c>
      <c r="E389" s="118">
        <v>6077.2469999999994</v>
      </c>
      <c r="F389" s="118">
        <v>0.69374965753424656</v>
      </c>
      <c r="G389" s="120" t="s">
        <v>3707</v>
      </c>
      <c r="H389" s="121" t="s">
        <v>3707</v>
      </c>
      <c r="I389" s="120" t="s">
        <v>7048</v>
      </c>
    </row>
    <row r="390" spans="1:9" x14ac:dyDescent="0.3">
      <c r="A390" s="116">
        <v>6353</v>
      </c>
      <c r="B390" s="116" t="s">
        <v>9139</v>
      </c>
      <c r="C390" s="116" t="s">
        <v>9140</v>
      </c>
      <c r="D390" s="117" t="s">
        <v>97</v>
      </c>
      <c r="E390" s="118">
        <v>2947.2709999999997</v>
      </c>
      <c r="F390" s="118">
        <v>0.33644646118721461</v>
      </c>
      <c r="G390" s="120" t="s">
        <v>3707</v>
      </c>
      <c r="H390" s="121" t="s">
        <v>3707</v>
      </c>
      <c r="I390" s="120" t="s">
        <v>9141</v>
      </c>
    </row>
    <row r="391" spans="1:9" x14ac:dyDescent="0.3">
      <c r="A391" s="116">
        <v>6382</v>
      </c>
      <c r="B391" s="116" t="s">
        <v>755</v>
      </c>
      <c r="C391" s="116" t="s">
        <v>756</v>
      </c>
      <c r="D391" s="117" t="s">
        <v>97</v>
      </c>
      <c r="E391" s="118">
        <v>5408.9699999999993</v>
      </c>
      <c r="F391" s="118">
        <v>0.61746232876712326</v>
      </c>
      <c r="G391" s="120" t="s">
        <v>3707</v>
      </c>
      <c r="H391" s="121" t="s">
        <v>3707</v>
      </c>
      <c r="I391" s="120" t="s">
        <v>7049</v>
      </c>
    </row>
    <row r="392" spans="1:9" x14ac:dyDescent="0.3">
      <c r="A392" s="116">
        <v>6413</v>
      </c>
      <c r="B392" s="116" t="s">
        <v>757</v>
      </c>
      <c r="C392" s="116" t="s">
        <v>758</v>
      </c>
      <c r="D392" s="117" t="s">
        <v>97</v>
      </c>
      <c r="E392" s="118">
        <v>6803.52</v>
      </c>
      <c r="F392" s="118">
        <v>0.77665753424657535</v>
      </c>
      <c r="G392" s="120" t="s">
        <v>3253</v>
      </c>
      <c r="H392" s="121">
        <v>44136</v>
      </c>
      <c r="I392" s="120" t="s">
        <v>7050</v>
      </c>
    </row>
    <row r="393" spans="1:9" x14ac:dyDescent="0.3">
      <c r="A393" s="116">
        <v>6517</v>
      </c>
      <c r="B393" s="116" t="s">
        <v>761</v>
      </c>
      <c r="C393" s="116" t="s">
        <v>762</v>
      </c>
      <c r="D393" s="117" t="s">
        <v>97</v>
      </c>
      <c r="E393" s="118">
        <v>2898.1800000000003</v>
      </c>
      <c r="F393" s="118">
        <v>0.33084246575342469</v>
      </c>
      <c r="G393" s="120" t="s">
        <v>3707</v>
      </c>
      <c r="H393" s="121" t="s">
        <v>3707</v>
      </c>
      <c r="I393" s="120" t="s">
        <v>4072</v>
      </c>
    </row>
    <row r="394" spans="1:9" x14ac:dyDescent="0.3">
      <c r="A394" s="116">
        <v>6532</v>
      </c>
      <c r="B394" s="116" t="s">
        <v>765</v>
      </c>
      <c r="C394" s="116" t="s">
        <v>766</v>
      </c>
      <c r="D394" s="117" t="s">
        <v>97</v>
      </c>
      <c r="E394" s="118">
        <v>2848.8</v>
      </c>
      <c r="F394" s="118">
        <v>0.3252054794520548</v>
      </c>
      <c r="G394" s="120" t="s">
        <v>3707</v>
      </c>
      <c r="H394" s="121" t="s">
        <v>3707</v>
      </c>
      <c r="I394" s="120" t="s">
        <v>4072</v>
      </c>
    </row>
    <row r="395" spans="1:9" x14ac:dyDescent="0.3">
      <c r="A395" s="116">
        <v>6534</v>
      </c>
      <c r="B395" s="116" t="s">
        <v>768</v>
      </c>
      <c r="C395" s="116" t="s">
        <v>769</v>
      </c>
      <c r="D395" s="117" t="s">
        <v>97</v>
      </c>
      <c r="E395" s="118">
        <v>3048</v>
      </c>
      <c r="F395" s="118">
        <v>0.34794520547945207</v>
      </c>
      <c r="G395" s="120" t="s">
        <v>3707</v>
      </c>
      <c r="H395" s="121" t="s">
        <v>3707</v>
      </c>
      <c r="I395" s="120" t="s">
        <v>4072</v>
      </c>
    </row>
    <row r="396" spans="1:9" x14ac:dyDescent="0.3">
      <c r="A396" s="116">
        <v>6552</v>
      </c>
      <c r="B396" s="116" t="s">
        <v>2774</v>
      </c>
      <c r="C396" s="116" t="s">
        <v>2775</v>
      </c>
      <c r="D396" s="117" t="s">
        <v>97</v>
      </c>
      <c r="E396" s="118">
        <v>3071.6150000000011</v>
      </c>
      <c r="F396" s="118">
        <v>0.35064098173515995</v>
      </c>
      <c r="G396" s="120" t="s">
        <v>3253</v>
      </c>
      <c r="H396" s="121">
        <v>43586</v>
      </c>
      <c r="I396" s="120" t="s">
        <v>7051</v>
      </c>
    </row>
    <row r="397" spans="1:9" x14ac:dyDescent="0.3">
      <c r="A397" s="116">
        <v>6584</v>
      </c>
      <c r="B397" s="116" t="s">
        <v>770</v>
      </c>
      <c r="C397" s="116" t="s">
        <v>771</v>
      </c>
      <c r="D397" s="117" t="s">
        <v>6</v>
      </c>
      <c r="E397" s="118">
        <v>4570.3000000000011</v>
      </c>
      <c r="F397" s="118">
        <v>0.52172374429223756</v>
      </c>
      <c r="G397" s="120" t="s">
        <v>3253</v>
      </c>
      <c r="H397" s="121">
        <v>43586</v>
      </c>
      <c r="I397" s="120" t="s">
        <v>3755</v>
      </c>
    </row>
    <row r="398" spans="1:9" x14ac:dyDescent="0.3">
      <c r="A398" s="116">
        <v>6591</v>
      </c>
      <c r="B398" s="116" t="s">
        <v>774</v>
      </c>
      <c r="C398" s="116" t="s">
        <v>775</v>
      </c>
      <c r="D398" s="117" t="s">
        <v>6</v>
      </c>
      <c r="E398" s="118">
        <v>36580.400000000001</v>
      </c>
      <c r="F398" s="118">
        <v>4.1758447488584478</v>
      </c>
      <c r="G398" s="120" t="s">
        <v>3253</v>
      </c>
      <c r="H398" s="121">
        <v>44136</v>
      </c>
      <c r="I398" s="120" t="s">
        <v>3922</v>
      </c>
    </row>
    <row r="399" spans="1:9" x14ac:dyDescent="0.3">
      <c r="A399" s="116">
        <v>6598</v>
      </c>
      <c r="B399" s="116" t="s">
        <v>776</v>
      </c>
      <c r="C399" s="116" t="s">
        <v>777</v>
      </c>
      <c r="D399" s="117" t="s">
        <v>97</v>
      </c>
      <c r="E399" s="118">
        <v>8918.2110000000011</v>
      </c>
      <c r="F399" s="118">
        <v>1.0180606164383563</v>
      </c>
      <c r="G399" s="120" t="s">
        <v>3707</v>
      </c>
      <c r="H399" s="121" t="s">
        <v>3707</v>
      </c>
      <c r="I399" s="120" t="s">
        <v>7052</v>
      </c>
    </row>
    <row r="400" spans="1:9" x14ac:dyDescent="0.3">
      <c r="A400" s="116">
        <v>6606</v>
      </c>
      <c r="B400" s="116" t="s">
        <v>778</v>
      </c>
      <c r="C400" s="116" t="s">
        <v>779</v>
      </c>
      <c r="D400" s="117" t="s">
        <v>97</v>
      </c>
      <c r="E400" s="118">
        <v>4820.1030000000001</v>
      </c>
      <c r="F400" s="118">
        <v>0.55024006849315066</v>
      </c>
      <c r="G400" s="120" t="s">
        <v>3707</v>
      </c>
      <c r="H400" s="121" t="s">
        <v>3707</v>
      </c>
      <c r="I400" s="120" t="s">
        <v>7053</v>
      </c>
    </row>
    <row r="401" spans="1:9" x14ac:dyDescent="0.3">
      <c r="A401" s="116">
        <v>6612</v>
      </c>
      <c r="B401" s="116" t="s">
        <v>780</v>
      </c>
      <c r="C401" s="116" t="s">
        <v>781</v>
      </c>
      <c r="D401" s="117" t="s">
        <v>97</v>
      </c>
      <c r="E401" s="118">
        <v>5434.6799999999994</v>
      </c>
      <c r="F401" s="118">
        <v>0.62039726027397257</v>
      </c>
      <c r="G401" s="120" t="s">
        <v>3707</v>
      </c>
      <c r="H401" s="121" t="s">
        <v>3707</v>
      </c>
      <c r="I401" s="120" t="s">
        <v>7054</v>
      </c>
    </row>
    <row r="402" spans="1:9" x14ac:dyDescent="0.3">
      <c r="A402" s="116">
        <v>6621</v>
      </c>
      <c r="B402" s="116" t="s">
        <v>782</v>
      </c>
      <c r="C402" s="116" t="s">
        <v>783</v>
      </c>
      <c r="D402" s="117" t="s">
        <v>97</v>
      </c>
      <c r="E402" s="118">
        <v>4398.0840000000007</v>
      </c>
      <c r="F402" s="118">
        <v>0.50206438356164396</v>
      </c>
      <c r="G402" s="120" t="s">
        <v>3707</v>
      </c>
      <c r="H402" s="121" t="s">
        <v>3707</v>
      </c>
      <c r="I402" s="120" t="s">
        <v>3825</v>
      </c>
    </row>
    <row r="403" spans="1:9" x14ac:dyDescent="0.3">
      <c r="A403" s="116">
        <v>6631</v>
      </c>
      <c r="B403" s="116" t="s">
        <v>9142</v>
      </c>
      <c r="C403" s="116" t="s">
        <v>9143</v>
      </c>
      <c r="D403" s="117" t="s">
        <v>97</v>
      </c>
      <c r="E403" s="118">
        <v>2682.75</v>
      </c>
      <c r="F403" s="118">
        <v>0.30625000000000002</v>
      </c>
      <c r="G403" s="120" t="s">
        <v>3707</v>
      </c>
      <c r="H403" s="121" t="s">
        <v>3707</v>
      </c>
      <c r="I403" s="120" t="s">
        <v>9144</v>
      </c>
    </row>
    <row r="404" spans="1:9" x14ac:dyDescent="0.3">
      <c r="A404" s="116">
        <v>6646</v>
      </c>
      <c r="B404" s="116" t="s">
        <v>784</v>
      </c>
      <c r="C404" s="116" t="s">
        <v>785</v>
      </c>
      <c r="D404" s="117" t="s">
        <v>97</v>
      </c>
      <c r="E404" s="118">
        <v>3844.7650000000003</v>
      </c>
      <c r="F404" s="118">
        <v>0.43890011415525115</v>
      </c>
      <c r="G404" s="120" t="s">
        <v>3707</v>
      </c>
      <c r="H404" s="121" t="s">
        <v>3707</v>
      </c>
      <c r="I404" s="120" t="s">
        <v>4143</v>
      </c>
    </row>
    <row r="405" spans="1:9" x14ac:dyDescent="0.3">
      <c r="A405" s="116">
        <v>6678</v>
      </c>
      <c r="B405" s="116" t="s">
        <v>786</v>
      </c>
      <c r="C405" s="116" t="s">
        <v>787</v>
      </c>
      <c r="D405" s="117" t="s">
        <v>97</v>
      </c>
      <c r="E405" s="118">
        <v>16446.600000000002</v>
      </c>
      <c r="F405" s="118">
        <v>1.8774657534246577</v>
      </c>
      <c r="G405" s="120" t="s">
        <v>3253</v>
      </c>
      <c r="H405" s="121">
        <v>43831</v>
      </c>
      <c r="I405" s="120" t="s">
        <v>7055</v>
      </c>
    </row>
    <row r="406" spans="1:9" x14ac:dyDescent="0.3">
      <c r="A406" s="116">
        <v>6692</v>
      </c>
      <c r="B406" s="116" t="s">
        <v>788</v>
      </c>
      <c r="C406" s="116" t="s">
        <v>789</v>
      </c>
      <c r="D406" s="117" t="s">
        <v>97</v>
      </c>
      <c r="E406" s="118">
        <v>3505.2089999999998</v>
      </c>
      <c r="F406" s="118">
        <v>0.40013801369863011</v>
      </c>
      <c r="G406" s="120" t="s">
        <v>3707</v>
      </c>
      <c r="H406" s="121" t="s">
        <v>3707</v>
      </c>
      <c r="I406" s="120" t="s">
        <v>7056</v>
      </c>
    </row>
    <row r="407" spans="1:9" x14ac:dyDescent="0.3">
      <c r="A407" s="116">
        <v>6800</v>
      </c>
      <c r="B407" s="116" t="s">
        <v>3268</v>
      </c>
      <c r="C407" s="116" t="s">
        <v>3269</v>
      </c>
      <c r="D407" s="117" t="s">
        <v>97</v>
      </c>
      <c r="E407" s="118">
        <v>3383.7020000000002</v>
      </c>
      <c r="F407" s="118">
        <v>0.38626735159817355</v>
      </c>
      <c r="G407" s="120" t="s">
        <v>3707</v>
      </c>
      <c r="H407" s="121" t="s">
        <v>3707</v>
      </c>
      <c r="I407" s="120" t="s">
        <v>7057</v>
      </c>
    </row>
    <row r="408" spans="1:9" x14ac:dyDescent="0.3">
      <c r="A408" s="116">
        <v>6811</v>
      </c>
      <c r="B408" s="116" t="s">
        <v>790</v>
      </c>
      <c r="C408" s="116" t="s">
        <v>791</v>
      </c>
      <c r="D408" s="117" t="s">
        <v>97</v>
      </c>
      <c r="E408" s="118">
        <v>5645.6059999999998</v>
      </c>
      <c r="F408" s="118">
        <v>0.64447557077625572</v>
      </c>
      <c r="G408" s="120" t="s">
        <v>3707</v>
      </c>
      <c r="H408" s="121" t="s">
        <v>3707</v>
      </c>
      <c r="I408" s="120" t="s">
        <v>7058</v>
      </c>
    </row>
    <row r="409" spans="1:9" x14ac:dyDescent="0.3">
      <c r="A409" s="116">
        <v>6820</v>
      </c>
      <c r="B409" s="116" t="s">
        <v>792</v>
      </c>
      <c r="C409" s="116" t="s">
        <v>793</v>
      </c>
      <c r="D409" s="117" t="s">
        <v>97</v>
      </c>
      <c r="E409" s="118">
        <v>5648.7420000000002</v>
      </c>
      <c r="F409" s="118">
        <v>0.64483356164383565</v>
      </c>
      <c r="G409" s="120" t="s">
        <v>3707</v>
      </c>
      <c r="H409" s="121" t="s">
        <v>3707</v>
      </c>
      <c r="I409" s="120" t="s">
        <v>7059</v>
      </c>
    </row>
    <row r="410" spans="1:9" x14ac:dyDescent="0.3">
      <c r="A410" s="116">
        <v>6821</v>
      </c>
      <c r="B410" s="116" t="s">
        <v>3270</v>
      </c>
      <c r="C410" s="116" t="s">
        <v>9145</v>
      </c>
      <c r="D410" s="117" t="s">
        <v>13</v>
      </c>
      <c r="E410" s="118">
        <v>3022.7</v>
      </c>
      <c r="F410" s="118">
        <v>0.34505707762557075</v>
      </c>
      <c r="G410" s="120" t="s">
        <v>3707</v>
      </c>
      <c r="H410" s="121" t="s">
        <v>3707</v>
      </c>
      <c r="I410" s="120" t="s">
        <v>3862</v>
      </c>
    </row>
    <row r="411" spans="1:9" x14ac:dyDescent="0.3">
      <c r="A411" s="116">
        <v>6824</v>
      </c>
      <c r="B411" s="116" t="s">
        <v>794</v>
      </c>
      <c r="C411" s="116" t="s">
        <v>795</v>
      </c>
      <c r="D411" s="117" t="s">
        <v>6</v>
      </c>
      <c r="E411" s="118">
        <v>29713.200000000004</v>
      </c>
      <c r="F411" s="118">
        <v>3.3919178082191785</v>
      </c>
      <c r="G411" s="120" t="s">
        <v>3707</v>
      </c>
      <c r="H411" s="121" t="s">
        <v>3707</v>
      </c>
      <c r="I411" s="120" t="s">
        <v>3862</v>
      </c>
    </row>
    <row r="412" spans="1:9" x14ac:dyDescent="0.3">
      <c r="A412" s="116">
        <v>6825</v>
      </c>
      <c r="B412" s="116" t="s">
        <v>796</v>
      </c>
      <c r="C412" s="116" t="s">
        <v>797</v>
      </c>
      <c r="D412" s="117" t="s">
        <v>6</v>
      </c>
      <c r="E412" s="118">
        <v>24251.7</v>
      </c>
      <c r="F412" s="118">
        <v>2.7684589041095893</v>
      </c>
      <c r="G412" s="120" t="s">
        <v>3707</v>
      </c>
      <c r="H412" s="121" t="s">
        <v>3707</v>
      </c>
      <c r="I412" s="120" t="s">
        <v>3862</v>
      </c>
    </row>
    <row r="413" spans="1:9" x14ac:dyDescent="0.3">
      <c r="A413" s="116">
        <v>6826</v>
      </c>
      <c r="B413" s="116" t="s">
        <v>798</v>
      </c>
      <c r="C413" s="116" t="s">
        <v>799</v>
      </c>
      <c r="D413" s="117" t="s">
        <v>6</v>
      </c>
      <c r="E413" s="118">
        <v>5524.4000000000005</v>
      </c>
      <c r="F413" s="118">
        <v>0.63063926940639281</v>
      </c>
      <c r="G413" s="120" t="s">
        <v>3253</v>
      </c>
      <c r="H413" s="121">
        <v>43586</v>
      </c>
      <c r="I413" s="120" t="s">
        <v>3755</v>
      </c>
    </row>
    <row r="414" spans="1:9" x14ac:dyDescent="0.3">
      <c r="A414" s="116">
        <v>6828</v>
      </c>
      <c r="B414" s="116" t="s">
        <v>800</v>
      </c>
      <c r="C414" s="116" t="s">
        <v>801</v>
      </c>
      <c r="D414" s="117" t="s">
        <v>6</v>
      </c>
      <c r="E414" s="118">
        <v>20269.5</v>
      </c>
      <c r="F414" s="118">
        <v>2.3138698630136987</v>
      </c>
      <c r="G414" s="120" t="s">
        <v>3253</v>
      </c>
      <c r="H414" s="121">
        <v>43466</v>
      </c>
      <c r="I414" s="120" t="s">
        <v>3970</v>
      </c>
    </row>
    <row r="415" spans="1:9" x14ac:dyDescent="0.3">
      <c r="A415" s="116">
        <v>6829</v>
      </c>
      <c r="B415" s="116" t="s">
        <v>802</v>
      </c>
      <c r="C415" s="116" t="s">
        <v>803</v>
      </c>
      <c r="D415" s="117" t="s">
        <v>6</v>
      </c>
      <c r="E415" s="118">
        <v>66063.8</v>
      </c>
      <c r="F415" s="118">
        <v>7.5415296803652971</v>
      </c>
      <c r="G415" s="120" t="s">
        <v>3253</v>
      </c>
      <c r="H415" s="121">
        <v>44593</v>
      </c>
      <c r="I415" s="120" t="s">
        <v>3877</v>
      </c>
    </row>
    <row r="416" spans="1:9" x14ac:dyDescent="0.3">
      <c r="A416" s="116">
        <v>6831</v>
      </c>
      <c r="B416" s="116" t="s">
        <v>804</v>
      </c>
      <c r="C416" s="116" t="s">
        <v>805</v>
      </c>
      <c r="D416" s="117" t="s">
        <v>6</v>
      </c>
      <c r="E416" s="118">
        <v>17919.300000000003</v>
      </c>
      <c r="F416" s="118">
        <v>2.0455821917808223</v>
      </c>
      <c r="G416" s="120" t="s">
        <v>3707</v>
      </c>
      <c r="H416" s="121" t="s">
        <v>3707</v>
      </c>
      <c r="I416" s="120" t="s">
        <v>4013</v>
      </c>
    </row>
    <row r="417" spans="1:9" x14ac:dyDescent="0.3">
      <c r="A417" s="116">
        <v>6832</v>
      </c>
      <c r="B417" s="116" t="s">
        <v>806</v>
      </c>
      <c r="C417" s="116" t="s">
        <v>807</v>
      </c>
      <c r="D417" s="117" t="s">
        <v>6</v>
      </c>
      <c r="E417" s="118">
        <v>8810.7999999999993</v>
      </c>
      <c r="F417" s="118">
        <v>1.0057990867579907</v>
      </c>
      <c r="G417" s="120" t="s">
        <v>3707</v>
      </c>
      <c r="H417" s="121" t="s">
        <v>3707</v>
      </c>
      <c r="I417" s="120" t="s">
        <v>3821</v>
      </c>
    </row>
    <row r="418" spans="1:9" x14ac:dyDescent="0.3">
      <c r="A418" s="116">
        <v>6834</v>
      </c>
      <c r="B418" s="116" t="s">
        <v>808</v>
      </c>
      <c r="C418" s="116" t="s">
        <v>809</v>
      </c>
      <c r="D418" s="117" t="s">
        <v>6</v>
      </c>
      <c r="E418" s="118">
        <v>32907.9</v>
      </c>
      <c r="F418" s="118">
        <v>3.756609589041096</v>
      </c>
      <c r="G418" s="120" t="s">
        <v>3253</v>
      </c>
      <c r="H418" s="121">
        <v>43497</v>
      </c>
      <c r="I418" s="120" t="s">
        <v>4062</v>
      </c>
    </row>
    <row r="419" spans="1:9" x14ac:dyDescent="0.3">
      <c r="A419" s="116">
        <v>6836</v>
      </c>
      <c r="B419" s="116" t="s">
        <v>810</v>
      </c>
      <c r="C419" s="116" t="s">
        <v>811</v>
      </c>
      <c r="D419" s="117" t="s">
        <v>6</v>
      </c>
      <c r="E419" s="118">
        <v>23118.299999999996</v>
      </c>
      <c r="F419" s="118">
        <v>2.6390753424657527</v>
      </c>
      <c r="G419" s="120" t="s">
        <v>3253</v>
      </c>
      <c r="H419" s="121">
        <v>44593</v>
      </c>
      <c r="I419" s="120" t="s">
        <v>3784</v>
      </c>
    </row>
    <row r="420" spans="1:9" x14ac:dyDescent="0.3">
      <c r="A420" s="116">
        <v>6844</v>
      </c>
      <c r="B420" s="116" t="s">
        <v>812</v>
      </c>
      <c r="C420" s="116" t="s">
        <v>813</v>
      </c>
      <c r="D420" s="117" t="s">
        <v>97</v>
      </c>
      <c r="E420" s="118">
        <v>10011.957</v>
      </c>
      <c r="F420" s="118">
        <v>1.1429174657534247</v>
      </c>
      <c r="G420" s="120" t="s">
        <v>3707</v>
      </c>
      <c r="H420" s="121" t="s">
        <v>3707</v>
      </c>
      <c r="I420" s="120" t="s">
        <v>7060</v>
      </c>
    </row>
    <row r="421" spans="1:9" x14ac:dyDescent="0.3">
      <c r="A421" s="116">
        <v>6849</v>
      </c>
      <c r="B421" s="116" t="s">
        <v>814</v>
      </c>
      <c r="C421" s="116" t="s">
        <v>815</v>
      </c>
      <c r="D421" s="117" t="s">
        <v>97</v>
      </c>
      <c r="E421" s="118">
        <v>4362.246000000001</v>
      </c>
      <c r="F421" s="118">
        <v>0.497973287671233</v>
      </c>
      <c r="G421" s="120" t="s">
        <v>3707</v>
      </c>
      <c r="H421" s="121" t="s">
        <v>3707</v>
      </c>
      <c r="I421" s="120" t="s">
        <v>7061</v>
      </c>
    </row>
    <row r="422" spans="1:9" x14ac:dyDescent="0.3">
      <c r="A422" s="116">
        <v>6866</v>
      </c>
      <c r="B422" s="116" t="s">
        <v>816</v>
      </c>
      <c r="C422" s="116" t="s">
        <v>817</v>
      </c>
      <c r="D422" s="117" t="s">
        <v>97</v>
      </c>
      <c r="E422" s="118">
        <v>10419.313</v>
      </c>
      <c r="F422" s="118">
        <v>1.1894192922374429</v>
      </c>
      <c r="G422" s="120" t="s">
        <v>3707</v>
      </c>
      <c r="H422" s="121" t="s">
        <v>3707</v>
      </c>
      <c r="I422" s="120" t="s">
        <v>4174</v>
      </c>
    </row>
    <row r="423" spans="1:9" x14ac:dyDescent="0.3">
      <c r="A423" s="116">
        <v>6867</v>
      </c>
      <c r="B423" s="116" t="s">
        <v>818</v>
      </c>
      <c r="C423" s="116" t="s">
        <v>819</v>
      </c>
      <c r="D423" s="117" t="s">
        <v>97</v>
      </c>
      <c r="E423" s="118">
        <v>8738.4000000000015</v>
      </c>
      <c r="F423" s="118">
        <v>0.99753424657534262</v>
      </c>
      <c r="G423" s="120" t="s">
        <v>3707</v>
      </c>
      <c r="H423" s="121" t="s">
        <v>3707</v>
      </c>
      <c r="I423" s="120" t="s">
        <v>4174</v>
      </c>
    </row>
    <row r="424" spans="1:9" x14ac:dyDescent="0.3">
      <c r="A424" s="116">
        <v>6874</v>
      </c>
      <c r="B424" s="116" t="s">
        <v>820</v>
      </c>
      <c r="C424" s="116" t="s">
        <v>821</v>
      </c>
      <c r="D424" s="117" t="s">
        <v>97</v>
      </c>
      <c r="E424" s="118">
        <v>4386.8159999999998</v>
      </c>
      <c r="F424" s="118">
        <v>0.50077808219178077</v>
      </c>
      <c r="G424" s="120" t="s">
        <v>3707</v>
      </c>
      <c r="H424" s="121" t="s">
        <v>3707</v>
      </c>
      <c r="I424" s="120" t="s">
        <v>4964</v>
      </c>
    </row>
    <row r="425" spans="1:9" x14ac:dyDescent="0.3">
      <c r="A425" s="116">
        <v>6875</v>
      </c>
      <c r="B425" s="116" t="s">
        <v>822</v>
      </c>
      <c r="C425" s="116" t="s">
        <v>823</v>
      </c>
      <c r="D425" s="117" t="s">
        <v>97</v>
      </c>
      <c r="E425" s="118">
        <v>5389.8300000000008</v>
      </c>
      <c r="F425" s="118">
        <v>0.61527739726027408</v>
      </c>
      <c r="G425" s="120" t="s">
        <v>3707</v>
      </c>
      <c r="H425" s="121" t="s">
        <v>3707</v>
      </c>
      <c r="I425" s="120" t="s">
        <v>4964</v>
      </c>
    </row>
    <row r="426" spans="1:9" x14ac:dyDescent="0.3">
      <c r="A426" s="116">
        <v>6884</v>
      </c>
      <c r="B426" s="116" t="s">
        <v>824</v>
      </c>
      <c r="C426" s="116" t="s">
        <v>825</v>
      </c>
      <c r="D426" s="117" t="s">
        <v>97</v>
      </c>
      <c r="E426" s="118">
        <v>3489.0750000000003</v>
      </c>
      <c r="F426" s="118">
        <v>0.39829623287671234</v>
      </c>
      <c r="G426" s="120" t="s">
        <v>3253</v>
      </c>
      <c r="H426" s="121">
        <v>43497</v>
      </c>
      <c r="I426" s="120" t="s">
        <v>4062</v>
      </c>
    </row>
    <row r="427" spans="1:9" x14ac:dyDescent="0.3">
      <c r="A427" s="116">
        <v>6887</v>
      </c>
      <c r="B427" s="116" t="s">
        <v>826</v>
      </c>
      <c r="C427" s="116" t="s">
        <v>827</v>
      </c>
      <c r="D427" s="117" t="s">
        <v>97</v>
      </c>
      <c r="E427" s="118">
        <v>4936.116</v>
      </c>
      <c r="F427" s="118">
        <v>0.56348356164383562</v>
      </c>
      <c r="G427" s="120" t="s">
        <v>3707</v>
      </c>
      <c r="H427" s="121" t="s">
        <v>3707</v>
      </c>
      <c r="I427" s="120" t="s">
        <v>7062</v>
      </c>
    </row>
    <row r="428" spans="1:9" x14ac:dyDescent="0.3">
      <c r="A428" s="116">
        <v>6909</v>
      </c>
      <c r="B428" s="116" t="s">
        <v>5207</v>
      </c>
      <c r="C428" s="116" t="s">
        <v>5208</v>
      </c>
      <c r="D428" s="117" t="s">
        <v>97</v>
      </c>
      <c r="E428" s="118">
        <v>4130.2</v>
      </c>
      <c r="F428" s="118">
        <v>0.47148401826484015</v>
      </c>
      <c r="G428" s="120" t="s">
        <v>3707</v>
      </c>
      <c r="H428" s="121" t="s">
        <v>3707</v>
      </c>
      <c r="I428" s="120" t="s">
        <v>7063</v>
      </c>
    </row>
    <row r="429" spans="1:9" x14ac:dyDescent="0.3">
      <c r="A429" s="116">
        <v>6910</v>
      </c>
      <c r="B429" s="116" t="s">
        <v>828</v>
      </c>
      <c r="C429" s="116" t="s">
        <v>829</v>
      </c>
      <c r="D429" s="117" t="s">
        <v>97</v>
      </c>
      <c r="E429" s="118">
        <v>6766.6000000000013</v>
      </c>
      <c r="F429" s="118">
        <v>0.77244292237442935</v>
      </c>
      <c r="G429" s="120" t="s">
        <v>3253</v>
      </c>
      <c r="H429" s="121">
        <v>43770</v>
      </c>
      <c r="I429" s="120" t="s">
        <v>7064</v>
      </c>
    </row>
    <row r="430" spans="1:9" x14ac:dyDescent="0.3">
      <c r="A430" s="116">
        <v>6940</v>
      </c>
      <c r="B430" s="116" t="s">
        <v>830</v>
      </c>
      <c r="C430" s="116" t="s">
        <v>831</v>
      </c>
      <c r="D430" s="117" t="s">
        <v>97</v>
      </c>
      <c r="E430" s="118">
        <v>3317.1479999999997</v>
      </c>
      <c r="F430" s="118">
        <v>0.37866986301369859</v>
      </c>
      <c r="G430" s="120" t="s">
        <v>3253</v>
      </c>
      <c r="H430" s="121">
        <v>43952</v>
      </c>
      <c r="I430" s="120" t="s">
        <v>4629</v>
      </c>
    </row>
    <row r="431" spans="1:9" x14ac:dyDescent="0.3">
      <c r="A431" s="116">
        <v>6955</v>
      </c>
      <c r="B431" s="116" t="s">
        <v>832</v>
      </c>
      <c r="C431" s="116" t="s">
        <v>833</v>
      </c>
      <c r="D431" s="117" t="s">
        <v>97</v>
      </c>
      <c r="E431" s="118">
        <v>5018.6650000000009</v>
      </c>
      <c r="F431" s="118">
        <v>0.57290696347031977</v>
      </c>
      <c r="G431" s="120" t="s">
        <v>3707</v>
      </c>
      <c r="H431" s="121" t="s">
        <v>3707</v>
      </c>
      <c r="I431" s="120" t="s">
        <v>7065</v>
      </c>
    </row>
    <row r="432" spans="1:9" x14ac:dyDescent="0.3">
      <c r="A432" s="116">
        <v>6962</v>
      </c>
      <c r="B432" s="116" t="s">
        <v>834</v>
      </c>
      <c r="C432" s="116" t="s">
        <v>835</v>
      </c>
      <c r="D432" s="117" t="s">
        <v>97</v>
      </c>
      <c r="E432" s="118">
        <v>4398.12</v>
      </c>
      <c r="F432" s="118">
        <v>0.50206849315068491</v>
      </c>
      <c r="G432" s="120" t="s">
        <v>3707</v>
      </c>
      <c r="H432" s="121" t="s">
        <v>3707</v>
      </c>
      <c r="I432" s="120" t="s">
        <v>4965</v>
      </c>
    </row>
    <row r="433" spans="1:9" x14ac:dyDescent="0.3">
      <c r="A433" s="116">
        <v>6964</v>
      </c>
      <c r="B433" s="116" t="s">
        <v>836</v>
      </c>
      <c r="C433" s="116" t="s">
        <v>837</v>
      </c>
      <c r="D433" s="117" t="s">
        <v>97</v>
      </c>
      <c r="E433" s="118">
        <v>3829.4430000000002</v>
      </c>
      <c r="F433" s="118">
        <v>0.43715102739726031</v>
      </c>
      <c r="G433" s="120" t="s">
        <v>3707</v>
      </c>
      <c r="H433" s="121" t="s">
        <v>3707</v>
      </c>
      <c r="I433" s="120" t="s">
        <v>4965</v>
      </c>
    </row>
    <row r="434" spans="1:9" x14ac:dyDescent="0.3">
      <c r="A434" s="116">
        <v>7032</v>
      </c>
      <c r="B434" s="116" t="s">
        <v>838</v>
      </c>
      <c r="C434" s="116" t="s">
        <v>839</v>
      </c>
      <c r="D434" s="117" t="s">
        <v>97</v>
      </c>
      <c r="E434" s="118">
        <v>10930.36</v>
      </c>
      <c r="F434" s="118">
        <v>1.24775799086758</v>
      </c>
      <c r="G434" s="120" t="s">
        <v>3707</v>
      </c>
      <c r="H434" s="121" t="s">
        <v>3707</v>
      </c>
      <c r="I434" s="120" t="s">
        <v>7066</v>
      </c>
    </row>
    <row r="435" spans="1:9" x14ac:dyDescent="0.3">
      <c r="A435" s="116">
        <v>7050</v>
      </c>
      <c r="B435" s="116" t="s">
        <v>4521</v>
      </c>
      <c r="C435" s="116" t="s">
        <v>4519</v>
      </c>
      <c r="D435" s="117" t="s">
        <v>97</v>
      </c>
      <c r="E435" s="118">
        <v>2991.6</v>
      </c>
      <c r="F435" s="118">
        <v>0.34150684931506847</v>
      </c>
      <c r="G435" s="120" t="s">
        <v>3707</v>
      </c>
      <c r="H435" s="121" t="s">
        <v>3707</v>
      </c>
      <c r="I435" s="120" t="s">
        <v>4520</v>
      </c>
    </row>
    <row r="436" spans="1:9" x14ac:dyDescent="0.3">
      <c r="A436" s="116">
        <v>7056</v>
      </c>
      <c r="B436" s="116" t="s">
        <v>840</v>
      </c>
      <c r="C436" s="116" t="s">
        <v>841</v>
      </c>
      <c r="D436" s="117" t="s">
        <v>97</v>
      </c>
      <c r="E436" s="118">
        <v>10368</v>
      </c>
      <c r="F436" s="118">
        <v>1.1835616438356165</v>
      </c>
      <c r="G436" s="120" t="s">
        <v>3253</v>
      </c>
      <c r="H436" s="121">
        <v>43831</v>
      </c>
      <c r="I436" s="120" t="s">
        <v>7067</v>
      </c>
    </row>
    <row r="437" spans="1:9" x14ac:dyDescent="0.3">
      <c r="A437" s="116">
        <v>7057</v>
      </c>
      <c r="B437" s="116" t="s">
        <v>842</v>
      </c>
      <c r="C437" s="116" t="s">
        <v>843</v>
      </c>
      <c r="D437" s="117" t="s">
        <v>97</v>
      </c>
      <c r="E437" s="118">
        <v>3145.47</v>
      </c>
      <c r="F437" s="118">
        <v>0.35907191780821918</v>
      </c>
      <c r="G437" s="120" t="s">
        <v>3707</v>
      </c>
      <c r="H437" s="121" t="s">
        <v>3707</v>
      </c>
      <c r="I437" s="120" t="s">
        <v>4477</v>
      </c>
    </row>
    <row r="438" spans="1:9" x14ac:dyDescent="0.3">
      <c r="A438" s="116">
        <v>7074</v>
      </c>
      <c r="B438" s="116" t="s">
        <v>845</v>
      </c>
      <c r="C438" s="116" t="s">
        <v>846</v>
      </c>
      <c r="D438" s="117" t="s">
        <v>97</v>
      </c>
      <c r="E438" s="118">
        <v>5151.66</v>
      </c>
      <c r="F438" s="118">
        <v>0.58808904109589044</v>
      </c>
      <c r="G438" s="120" t="s">
        <v>3707</v>
      </c>
      <c r="H438" s="121" t="s">
        <v>3707</v>
      </c>
      <c r="I438" s="120" t="s">
        <v>7068</v>
      </c>
    </row>
    <row r="439" spans="1:9" x14ac:dyDescent="0.3">
      <c r="A439" s="116">
        <v>7076</v>
      </c>
      <c r="B439" s="116" t="s">
        <v>847</v>
      </c>
      <c r="C439" s="116" t="s">
        <v>848</v>
      </c>
      <c r="D439" s="117" t="s">
        <v>97</v>
      </c>
      <c r="E439" s="118">
        <v>4745.5630000000001</v>
      </c>
      <c r="F439" s="118">
        <v>0.54173093607305933</v>
      </c>
      <c r="G439" s="120" t="s">
        <v>3707</v>
      </c>
      <c r="H439" s="121" t="s">
        <v>3707</v>
      </c>
      <c r="I439" s="120" t="s">
        <v>7069</v>
      </c>
    </row>
    <row r="440" spans="1:9" x14ac:dyDescent="0.3">
      <c r="A440" s="116">
        <v>7081</v>
      </c>
      <c r="B440" s="116" t="s">
        <v>849</v>
      </c>
      <c r="C440" s="116" t="s">
        <v>850</v>
      </c>
      <c r="D440" s="117" t="s">
        <v>6</v>
      </c>
      <c r="E440" s="118">
        <v>15962.100000000002</v>
      </c>
      <c r="F440" s="118">
        <v>1.8221575342465757</v>
      </c>
      <c r="G440" s="120" t="s">
        <v>3707</v>
      </c>
      <c r="H440" s="121" t="s">
        <v>3707</v>
      </c>
      <c r="I440" s="120" t="s">
        <v>4005</v>
      </c>
    </row>
    <row r="441" spans="1:9" x14ac:dyDescent="0.3">
      <c r="A441" s="116">
        <v>7082</v>
      </c>
      <c r="B441" s="116" t="s">
        <v>851</v>
      </c>
      <c r="C441" s="116" t="s">
        <v>852</v>
      </c>
      <c r="D441" s="117" t="s">
        <v>6</v>
      </c>
      <c r="E441" s="118">
        <v>17001.7</v>
      </c>
      <c r="F441" s="118">
        <v>1.9408333333333334</v>
      </c>
      <c r="G441" s="120" t="s">
        <v>3253</v>
      </c>
      <c r="H441" s="121">
        <v>43891</v>
      </c>
      <c r="I441" s="120" t="s">
        <v>7070</v>
      </c>
    </row>
    <row r="442" spans="1:9" x14ac:dyDescent="0.3">
      <c r="A442" s="116">
        <v>7083</v>
      </c>
      <c r="B442" s="116" t="s">
        <v>853</v>
      </c>
      <c r="C442" s="116" t="s">
        <v>854</v>
      </c>
      <c r="D442" s="117" t="s">
        <v>6</v>
      </c>
      <c r="E442" s="118">
        <v>36518.400000000001</v>
      </c>
      <c r="F442" s="118">
        <v>4.1687671232876715</v>
      </c>
      <c r="G442" s="120" t="s">
        <v>3253</v>
      </c>
      <c r="H442" s="121">
        <v>43891</v>
      </c>
      <c r="I442" s="120" t="s">
        <v>7071</v>
      </c>
    </row>
    <row r="443" spans="1:9" x14ac:dyDescent="0.3">
      <c r="A443" s="116">
        <v>7087</v>
      </c>
      <c r="B443" s="116" t="s">
        <v>855</v>
      </c>
      <c r="C443" s="116" t="s">
        <v>856</v>
      </c>
      <c r="D443" s="117" t="s">
        <v>97</v>
      </c>
      <c r="E443" s="118">
        <v>7048.4840000000004</v>
      </c>
      <c r="F443" s="118">
        <v>0.80462146118721467</v>
      </c>
      <c r="G443" s="120" t="s">
        <v>3253</v>
      </c>
      <c r="H443" s="121">
        <v>43586</v>
      </c>
      <c r="I443" s="120" t="s">
        <v>4520</v>
      </c>
    </row>
    <row r="444" spans="1:9" x14ac:dyDescent="0.3">
      <c r="A444" s="116">
        <v>7094</v>
      </c>
      <c r="B444" s="116" t="s">
        <v>857</v>
      </c>
      <c r="C444" s="116" t="s">
        <v>858</v>
      </c>
      <c r="D444" s="117" t="s">
        <v>6</v>
      </c>
      <c r="E444" s="118">
        <v>50087</v>
      </c>
      <c r="F444" s="118">
        <v>5.7176940639269409</v>
      </c>
      <c r="G444" s="120" t="s">
        <v>3253</v>
      </c>
      <c r="H444" s="121">
        <v>43313</v>
      </c>
      <c r="I444" s="120" t="s">
        <v>4024</v>
      </c>
    </row>
    <row r="445" spans="1:9" x14ac:dyDescent="0.3">
      <c r="A445" s="116">
        <v>7116</v>
      </c>
      <c r="B445" s="116" t="s">
        <v>859</v>
      </c>
      <c r="C445" s="116" t="s">
        <v>860</v>
      </c>
      <c r="D445" s="117" t="s">
        <v>6</v>
      </c>
      <c r="E445" s="118">
        <v>43531.8</v>
      </c>
      <c r="F445" s="118">
        <v>4.969383561643836</v>
      </c>
      <c r="G445" s="120" t="s">
        <v>3253</v>
      </c>
      <c r="H445" s="121">
        <v>43313</v>
      </c>
      <c r="I445" s="120" t="s">
        <v>4024</v>
      </c>
    </row>
    <row r="446" spans="1:9" x14ac:dyDescent="0.3">
      <c r="A446" s="116">
        <v>7117</v>
      </c>
      <c r="B446" s="116" t="s">
        <v>4053</v>
      </c>
      <c r="C446" s="116" t="s">
        <v>4054</v>
      </c>
      <c r="D446" s="117" t="s">
        <v>6</v>
      </c>
      <c r="E446" s="118">
        <v>25602.400000000001</v>
      </c>
      <c r="F446" s="118">
        <v>2.9226484018264842</v>
      </c>
      <c r="G446" s="120" t="s">
        <v>3253</v>
      </c>
      <c r="H446" s="121">
        <v>44044</v>
      </c>
      <c r="I446" s="120" t="s">
        <v>4024</v>
      </c>
    </row>
    <row r="447" spans="1:9" x14ac:dyDescent="0.3">
      <c r="A447" s="116">
        <v>7127</v>
      </c>
      <c r="B447" s="116" t="s">
        <v>861</v>
      </c>
      <c r="C447" s="116" t="s">
        <v>862</v>
      </c>
      <c r="D447" s="117" t="s">
        <v>6</v>
      </c>
      <c r="E447" s="118">
        <v>252001.40000000002</v>
      </c>
      <c r="F447" s="118">
        <v>28.767283105022834</v>
      </c>
      <c r="G447" s="120" t="s">
        <v>3253</v>
      </c>
      <c r="H447" s="121">
        <v>43313</v>
      </c>
      <c r="I447" s="120" t="s">
        <v>4024</v>
      </c>
    </row>
    <row r="448" spans="1:9" x14ac:dyDescent="0.3">
      <c r="A448" s="116">
        <v>7134</v>
      </c>
      <c r="B448" s="116" t="s">
        <v>863</v>
      </c>
      <c r="C448" s="116" t="s">
        <v>864</v>
      </c>
      <c r="D448" s="117" t="s">
        <v>97</v>
      </c>
      <c r="E448" s="118">
        <v>3506.3999999999996</v>
      </c>
      <c r="F448" s="118">
        <v>0.40027397260273967</v>
      </c>
      <c r="G448" s="120" t="s">
        <v>3253</v>
      </c>
      <c r="H448" s="121">
        <v>43586</v>
      </c>
      <c r="I448" s="120" t="s">
        <v>7072</v>
      </c>
    </row>
    <row r="449" spans="1:9" x14ac:dyDescent="0.3">
      <c r="A449" s="116">
        <v>7137</v>
      </c>
      <c r="B449" s="116" t="s">
        <v>3806</v>
      </c>
      <c r="C449" s="116" t="s">
        <v>3807</v>
      </c>
      <c r="D449" s="117" t="s">
        <v>97</v>
      </c>
      <c r="E449" s="118">
        <v>2791.08</v>
      </c>
      <c r="F449" s="118">
        <v>0.31861643835616438</v>
      </c>
      <c r="G449" s="120" t="s">
        <v>3707</v>
      </c>
      <c r="H449" s="121" t="s">
        <v>3707</v>
      </c>
      <c r="I449" s="120" t="s">
        <v>3805</v>
      </c>
    </row>
    <row r="450" spans="1:9" x14ac:dyDescent="0.3">
      <c r="A450" s="116">
        <v>7149</v>
      </c>
      <c r="B450" s="116" t="s">
        <v>6553</v>
      </c>
      <c r="C450" s="116" t="s">
        <v>6554</v>
      </c>
      <c r="D450" s="117" t="s">
        <v>97</v>
      </c>
      <c r="E450" s="118">
        <v>2706.924</v>
      </c>
      <c r="F450" s="118">
        <v>0.30900958904109588</v>
      </c>
      <c r="G450" s="120" t="s">
        <v>3707</v>
      </c>
      <c r="H450" s="121" t="s">
        <v>3707</v>
      </c>
      <c r="I450" s="120" t="s">
        <v>7073</v>
      </c>
    </row>
    <row r="451" spans="1:9" x14ac:dyDescent="0.3">
      <c r="A451" s="116">
        <v>7171</v>
      </c>
      <c r="B451" s="116" t="s">
        <v>865</v>
      </c>
      <c r="C451" s="116" t="s">
        <v>866</v>
      </c>
      <c r="D451" s="117" t="s">
        <v>97</v>
      </c>
      <c r="E451" s="118">
        <v>10227.996000000001</v>
      </c>
      <c r="F451" s="118">
        <v>1.1675794520547946</v>
      </c>
      <c r="G451" s="120" t="s">
        <v>3707</v>
      </c>
      <c r="H451" s="121" t="s">
        <v>3707</v>
      </c>
      <c r="I451" s="120" t="s">
        <v>7074</v>
      </c>
    </row>
    <row r="452" spans="1:9" x14ac:dyDescent="0.3">
      <c r="A452" s="116">
        <v>7207</v>
      </c>
      <c r="B452" s="116" t="s">
        <v>3271</v>
      </c>
      <c r="C452" s="116" t="s">
        <v>3272</v>
      </c>
      <c r="D452" s="117" t="s">
        <v>97</v>
      </c>
      <c r="E452" s="118">
        <v>2919.7980000000002</v>
      </c>
      <c r="F452" s="118">
        <v>0.33331027397260277</v>
      </c>
      <c r="G452" s="120" t="s">
        <v>3253</v>
      </c>
      <c r="H452" s="121">
        <v>43952</v>
      </c>
      <c r="I452" s="120" t="s">
        <v>4224</v>
      </c>
    </row>
    <row r="453" spans="1:9" x14ac:dyDescent="0.3">
      <c r="A453" s="116">
        <v>7208</v>
      </c>
      <c r="B453" s="116" t="s">
        <v>867</v>
      </c>
      <c r="C453" s="116" t="s">
        <v>868</v>
      </c>
      <c r="D453" s="117" t="s">
        <v>97</v>
      </c>
      <c r="E453" s="118">
        <v>7085.4</v>
      </c>
      <c r="F453" s="118">
        <v>0.80883561643835611</v>
      </c>
      <c r="G453" s="120" t="s">
        <v>3707</v>
      </c>
      <c r="H453" s="121" t="s">
        <v>3707</v>
      </c>
      <c r="I453" s="120" t="s">
        <v>5121</v>
      </c>
    </row>
    <row r="454" spans="1:9" x14ac:dyDescent="0.3">
      <c r="A454" s="116">
        <v>7267</v>
      </c>
      <c r="B454" s="116" t="s">
        <v>869</v>
      </c>
      <c r="C454" s="116" t="s">
        <v>870</v>
      </c>
      <c r="D454" s="117" t="s">
        <v>6</v>
      </c>
      <c r="E454" s="118">
        <v>15052.199999999999</v>
      </c>
      <c r="F454" s="118">
        <v>1.7182876712328765</v>
      </c>
      <c r="G454" s="120" t="s">
        <v>3253</v>
      </c>
      <c r="H454" s="121">
        <v>43891</v>
      </c>
      <c r="I454" s="120" t="s">
        <v>3788</v>
      </c>
    </row>
    <row r="455" spans="1:9" x14ac:dyDescent="0.3">
      <c r="A455" s="116">
        <v>7268</v>
      </c>
      <c r="B455" s="116" t="s">
        <v>871</v>
      </c>
      <c r="C455" s="116" t="s">
        <v>872</v>
      </c>
      <c r="D455" s="117" t="s">
        <v>6</v>
      </c>
      <c r="E455" s="118">
        <v>25993.600000000002</v>
      </c>
      <c r="F455" s="118">
        <v>2.9673059360730596</v>
      </c>
      <c r="G455" s="120" t="s">
        <v>3707</v>
      </c>
      <c r="H455" s="121" t="s">
        <v>3707</v>
      </c>
      <c r="I455" s="120" t="s">
        <v>4964</v>
      </c>
    </row>
    <row r="456" spans="1:9" x14ac:dyDescent="0.3">
      <c r="A456" s="116">
        <v>7270</v>
      </c>
      <c r="B456" s="116" t="s">
        <v>873</v>
      </c>
      <c r="C456" s="116" t="s">
        <v>874</v>
      </c>
      <c r="D456" s="117" t="s">
        <v>6</v>
      </c>
      <c r="E456" s="118">
        <v>3892.4</v>
      </c>
      <c r="F456" s="118">
        <v>0.44433789954337899</v>
      </c>
      <c r="G456" s="120" t="s">
        <v>3253</v>
      </c>
      <c r="H456" s="121">
        <v>43313</v>
      </c>
      <c r="I456" s="120" t="s">
        <v>4024</v>
      </c>
    </row>
    <row r="457" spans="1:9" x14ac:dyDescent="0.3">
      <c r="A457" s="116">
        <v>7279</v>
      </c>
      <c r="B457" s="116" t="s">
        <v>875</v>
      </c>
      <c r="C457" s="116" t="s">
        <v>876</v>
      </c>
      <c r="D457" s="117" t="s">
        <v>97</v>
      </c>
      <c r="E457" s="118">
        <v>3448.44</v>
      </c>
      <c r="F457" s="118">
        <v>0.39365753424657535</v>
      </c>
      <c r="G457" s="120" t="s">
        <v>3707</v>
      </c>
      <c r="H457" s="121" t="s">
        <v>3707</v>
      </c>
      <c r="I457" s="120" t="s">
        <v>7075</v>
      </c>
    </row>
    <row r="458" spans="1:9" x14ac:dyDescent="0.3">
      <c r="A458" s="116">
        <v>7320</v>
      </c>
      <c r="B458" s="116" t="s">
        <v>877</v>
      </c>
      <c r="C458" s="116" t="s">
        <v>878</v>
      </c>
      <c r="D458" s="117" t="s">
        <v>97</v>
      </c>
      <c r="E458" s="118">
        <v>3927.3360000000002</v>
      </c>
      <c r="F458" s="118">
        <v>0.4483260273972603</v>
      </c>
      <c r="G458" s="120" t="s">
        <v>3707</v>
      </c>
      <c r="H458" s="121" t="s">
        <v>3707</v>
      </c>
      <c r="I458" s="120" t="s">
        <v>3796</v>
      </c>
    </row>
    <row r="459" spans="1:9" x14ac:dyDescent="0.3">
      <c r="A459" s="116">
        <v>7381</v>
      </c>
      <c r="B459" s="116" t="s">
        <v>9146</v>
      </c>
      <c r="C459" s="116" t="s">
        <v>9147</v>
      </c>
      <c r="D459" s="117" t="s">
        <v>6</v>
      </c>
      <c r="E459" s="118">
        <v>6401.1</v>
      </c>
      <c r="F459" s="118">
        <v>0.73071917808219178</v>
      </c>
      <c r="G459" s="120" t="s">
        <v>3707</v>
      </c>
      <c r="H459" s="121" t="s">
        <v>3707</v>
      </c>
      <c r="I459" s="120" t="s">
        <v>9148</v>
      </c>
    </row>
    <row r="460" spans="1:9" x14ac:dyDescent="0.3">
      <c r="A460" s="116">
        <v>7382</v>
      </c>
      <c r="B460" s="116" t="s">
        <v>879</v>
      </c>
      <c r="C460" s="116" t="s">
        <v>880</v>
      </c>
      <c r="D460" s="117" t="s">
        <v>6</v>
      </c>
      <c r="E460" s="118">
        <v>8456.2999999999993</v>
      </c>
      <c r="F460" s="118">
        <v>0.96533105022831045</v>
      </c>
      <c r="G460" s="120" t="s">
        <v>3253</v>
      </c>
      <c r="H460" s="121">
        <v>44501</v>
      </c>
      <c r="I460" s="120" t="s">
        <v>7076</v>
      </c>
    </row>
    <row r="461" spans="1:9" x14ac:dyDescent="0.3">
      <c r="A461" s="116">
        <v>7417</v>
      </c>
      <c r="B461" s="116" t="s">
        <v>883</v>
      </c>
      <c r="C461" s="116" t="s">
        <v>884</v>
      </c>
      <c r="D461" s="117" t="s">
        <v>6</v>
      </c>
      <c r="E461" s="118">
        <v>11311.399999999998</v>
      </c>
      <c r="F461" s="118">
        <v>1.2912557077625568</v>
      </c>
      <c r="G461" s="120" t="s">
        <v>3253</v>
      </c>
      <c r="H461" s="121">
        <v>43525</v>
      </c>
      <c r="I461" s="120" t="s">
        <v>4141</v>
      </c>
    </row>
    <row r="462" spans="1:9" x14ac:dyDescent="0.3">
      <c r="A462" s="116">
        <v>7418</v>
      </c>
      <c r="B462" s="116" t="s">
        <v>885</v>
      </c>
      <c r="C462" s="116" t="s">
        <v>886</v>
      </c>
      <c r="D462" s="117" t="s">
        <v>6</v>
      </c>
      <c r="E462" s="118">
        <v>44864.800000000003</v>
      </c>
      <c r="F462" s="118">
        <v>5.1215525114155254</v>
      </c>
      <c r="G462" s="120" t="s">
        <v>3253</v>
      </c>
      <c r="H462" s="121">
        <v>43525</v>
      </c>
      <c r="I462" s="120" t="s">
        <v>4141</v>
      </c>
    </row>
    <row r="463" spans="1:9" x14ac:dyDescent="0.3">
      <c r="A463" s="116">
        <v>7419</v>
      </c>
      <c r="B463" s="116" t="s">
        <v>887</v>
      </c>
      <c r="C463" s="116" t="s">
        <v>888</v>
      </c>
      <c r="D463" s="117" t="s">
        <v>6</v>
      </c>
      <c r="E463" s="118">
        <v>11688.5</v>
      </c>
      <c r="F463" s="118">
        <v>1.3343036529680365</v>
      </c>
      <c r="G463" s="120" t="s">
        <v>3707</v>
      </c>
      <c r="H463" s="121" t="s">
        <v>3707</v>
      </c>
      <c r="I463" s="120" t="s">
        <v>7077</v>
      </c>
    </row>
    <row r="464" spans="1:9" x14ac:dyDescent="0.3">
      <c r="A464" s="116">
        <v>7420</v>
      </c>
      <c r="B464" s="116" t="s">
        <v>3870</v>
      </c>
      <c r="C464" s="116" t="s">
        <v>3871</v>
      </c>
      <c r="D464" s="117" t="s">
        <v>97</v>
      </c>
      <c r="E464" s="118">
        <v>3030.3360000000002</v>
      </c>
      <c r="F464" s="118">
        <v>0.34592876712328768</v>
      </c>
      <c r="G464" s="120" t="s">
        <v>3707</v>
      </c>
      <c r="H464" s="121" t="s">
        <v>3707</v>
      </c>
      <c r="I464" s="120" t="s">
        <v>3869</v>
      </c>
    </row>
    <row r="465" spans="1:9" x14ac:dyDescent="0.3">
      <c r="A465" s="116">
        <v>7421</v>
      </c>
      <c r="B465" s="116" t="s">
        <v>889</v>
      </c>
      <c r="C465" s="116" t="s">
        <v>890</v>
      </c>
      <c r="D465" s="117" t="s">
        <v>97</v>
      </c>
      <c r="E465" s="118">
        <v>4936.5</v>
      </c>
      <c r="F465" s="118">
        <v>0.56352739726027401</v>
      </c>
      <c r="G465" s="120" t="s">
        <v>3253</v>
      </c>
      <c r="H465" s="121">
        <v>43983</v>
      </c>
      <c r="I465" s="120" t="s">
        <v>3869</v>
      </c>
    </row>
    <row r="466" spans="1:9" x14ac:dyDescent="0.3">
      <c r="A466" s="116">
        <v>7422</v>
      </c>
      <c r="B466" s="116" t="s">
        <v>891</v>
      </c>
      <c r="C466" s="116" t="s">
        <v>892</v>
      </c>
      <c r="D466" s="117" t="s">
        <v>97</v>
      </c>
      <c r="E466" s="118">
        <v>15560.724000000002</v>
      </c>
      <c r="F466" s="118">
        <v>1.7763383561643837</v>
      </c>
      <c r="G466" s="120" t="s">
        <v>3253</v>
      </c>
      <c r="H466" s="121">
        <v>44136</v>
      </c>
      <c r="I466" s="120" t="s">
        <v>3906</v>
      </c>
    </row>
    <row r="467" spans="1:9" x14ac:dyDescent="0.3">
      <c r="A467" s="116">
        <v>7429</v>
      </c>
      <c r="B467" s="116" t="s">
        <v>893</v>
      </c>
      <c r="C467" s="116" t="s">
        <v>894</v>
      </c>
      <c r="D467" s="117" t="s">
        <v>97</v>
      </c>
      <c r="E467" s="118">
        <v>3488.1600000000003</v>
      </c>
      <c r="F467" s="118">
        <v>0.39819178082191786</v>
      </c>
      <c r="G467" s="120" t="s">
        <v>3707</v>
      </c>
      <c r="H467" s="121" t="s">
        <v>3707</v>
      </c>
      <c r="I467" s="120" t="s">
        <v>3796</v>
      </c>
    </row>
    <row r="468" spans="1:9" x14ac:dyDescent="0.3">
      <c r="A468" s="116">
        <v>7431</v>
      </c>
      <c r="B468" s="116" t="s">
        <v>895</v>
      </c>
      <c r="C468" s="116" t="s">
        <v>896</v>
      </c>
      <c r="D468" s="117" t="s">
        <v>97</v>
      </c>
      <c r="E468" s="118">
        <v>3640.152</v>
      </c>
      <c r="F468" s="118">
        <v>0.41554246575342468</v>
      </c>
      <c r="G468" s="120" t="s">
        <v>3707</v>
      </c>
      <c r="H468" s="121" t="s">
        <v>3707</v>
      </c>
      <c r="I468" s="120" t="s">
        <v>7078</v>
      </c>
    </row>
    <row r="469" spans="1:9" x14ac:dyDescent="0.3">
      <c r="A469" s="116">
        <v>7435</v>
      </c>
      <c r="B469" s="116" t="s">
        <v>898</v>
      </c>
      <c r="C469" s="116" t="s">
        <v>899</v>
      </c>
      <c r="D469" s="117" t="s">
        <v>97</v>
      </c>
      <c r="E469" s="118">
        <v>2879.0309999999999</v>
      </c>
      <c r="F469" s="118">
        <v>0.32865650684931508</v>
      </c>
      <c r="G469" s="120" t="s">
        <v>3707</v>
      </c>
      <c r="H469" s="121" t="s">
        <v>3707</v>
      </c>
      <c r="I469" s="120" t="s">
        <v>7079</v>
      </c>
    </row>
    <row r="470" spans="1:9" x14ac:dyDescent="0.3">
      <c r="A470" s="116">
        <v>7438</v>
      </c>
      <c r="B470" s="116" t="s">
        <v>900</v>
      </c>
      <c r="C470" s="116" t="s">
        <v>901</v>
      </c>
      <c r="D470" s="117" t="s">
        <v>97</v>
      </c>
      <c r="E470" s="118">
        <v>3321.1620000000003</v>
      </c>
      <c r="F470" s="118">
        <v>0.37912808219178085</v>
      </c>
      <c r="G470" s="120" t="s">
        <v>3253</v>
      </c>
      <c r="H470" s="121">
        <v>43952</v>
      </c>
      <c r="I470" s="120" t="s">
        <v>4690</v>
      </c>
    </row>
    <row r="471" spans="1:9" x14ac:dyDescent="0.3">
      <c r="A471" s="116">
        <v>7439</v>
      </c>
      <c r="B471" s="116" t="s">
        <v>902</v>
      </c>
      <c r="C471" s="116" t="s">
        <v>903</v>
      </c>
      <c r="D471" s="117" t="s">
        <v>97</v>
      </c>
      <c r="E471" s="118">
        <v>3887.2979999999998</v>
      </c>
      <c r="F471" s="118">
        <v>0.44375547945205479</v>
      </c>
      <c r="G471" s="120" t="s">
        <v>3253</v>
      </c>
      <c r="H471" s="121">
        <v>43952</v>
      </c>
      <c r="I471" s="120" t="s">
        <v>4690</v>
      </c>
    </row>
    <row r="472" spans="1:9" x14ac:dyDescent="0.3">
      <c r="A472" s="116">
        <v>7468</v>
      </c>
      <c r="B472" s="116" t="s">
        <v>904</v>
      </c>
      <c r="C472" s="116" t="s">
        <v>905</v>
      </c>
      <c r="D472" s="117" t="s">
        <v>97</v>
      </c>
      <c r="E472" s="118">
        <v>6255.9999999999991</v>
      </c>
      <c r="F472" s="118">
        <v>0.71415525114155243</v>
      </c>
      <c r="G472" s="120" t="s">
        <v>3253</v>
      </c>
      <c r="H472" s="121">
        <v>43922</v>
      </c>
      <c r="I472" s="120" t="s">
        <v>7080</v>
      </c>
    </row>
    <row r="473" spans="1:9" x14ac:dyDescent="0.3">
      <c r="A473" s="116">
        <v>7478</v>
      </c>
      <c r="B473" s="116" t="s">
        <v>907</v>
      </c>
      <c r="C473" s="116" t="s">
        <v>908</v>
      </c>
      <c r="D473" s="117" t="s">
        <v>6</v>
      </c>
      <c r="E473" s="118">
        <v>46810.3</v>
      </c>
      <c r="F473" s="118">
        <v>5.343641552511416</v>
      </c>
      <c r="G473" s="120" t="s">
        <v>3253</v>
      </c>
      <c r="H473" s="121">
        <v>43770</v>
      </c>
      <c r="I473" s="120" t="s">
        <v>7081</v>
      </c>
    </row>
    <row r="474" spans="1:9" x14ac:dyDescent="0.3">
      <c r="A474" s="116">
        <v>7479</v>
      </c>
      <c r="B474" s="116" t="s">
        <v>909</v>
      </c>
      <c r="C474" s="116" t="s">
        <v>910</v>
      </c>
      <c r="D474" s="117" t="s">
        <v>6</v>
      </c>
      <c r="E474" s="118">
        <v>40556.200000000004</v>
      </c>
      <c r="F474" s="118">
        <v>4.6297031963470321</v>
      </c>
      <c r="G474" s="120" t="s">
        <v>3707</v>
      </c>
      <c r="H474" s="121" t="s">
        <v>3707</v>
      </c>
      <c r="I474" s="120" t="s">
        <v>7082</v>
      </c>
    </row>
    <row r="475" spans="1:9" x14ac:dyDescent="0.3">
      <c r="A475" s="116">
        <v>7485</v>
      </c>
      <c r="B475" s="116" t="s">
        <v>911</v>
      </c>
      <c r="C475" s="116" t="s">
        <v>912</v>
      </c>
      <c r="D475" s="117" t="s">
        <v>6</v>
      </c>
      <c r="E475" s="118">
        <v>26656.800000000003</v>
      </c>
      <c r="F475" s="118">
        <v>3.0430136986301375</v>
      </c>
      <c r="G475" s="120" t="s">
        <v>3707</v>
      </c>
      <c r="H475" s="121" t="s">
        <v>3707</v>
      </c>
      <c r="I475" s="120" t="s">
        <v>3894</v>
      </c>
    </row>
    <row r="476" spans="1:9" x14ac:dyDescent="0.3">
      <c r="A476" s="116">
        <v>7496</v>
      </c>
      <c r="B476" s="116" t="s">
        <v>913</v>
      </c>
      <c r="C476" s="116" t="s">
        <v>914</v>
      </c>
      <c r="D476" s="117" t="s">
        <v>6</v>
      </c>
      <c r="E476" s="118">
        <v>26439.599999999999</v>
      </c>
      <c r="F476" s="118">
        <v>3.0182191780821914</v>
      </c>
      <c r="G476" s="120" t="s">
        <v>3253</v>
      </c>
      <c r="H476" s="121">
        <v>43586</v>
      </c>
      <c r="I476" s="120" t="s">
        <v>7083</v>
      </c>
    </row>
    <row r="477" spans="1:9" x14ac:dyDescent="0.3">
      <c r="A477" s="116">
        <v>7498</v>
      </c>
      <c r="B477" s="116" t="s">
        <v>915</v>
      </c>
      <c r="C477" s="116" t="s">
        <v>916</v>
      </c>
      <c r="D477" s="117" t="s">
        <v>6</v>
      </c>
      <c r="E477" s="118">
        <v>11382.3</v>
      </c>
      <c r="F477" s="118">
        <v>1.2993493150684932</v>
      </c>
      <c r="G477" s="120" t="s">
        <v>3707</v>
      </c>
      <c r="H477" s="121" t="s">
        <v>3707</v>
      </c>
      <c r="I477" s="120" t="s">
        <v>7084</v>
      </c>
    </row>
    <row r="478" spans="1:9" x14ac:dyDescent="0.3">
      <c r="A478" s="116">
        <v>7499</v>
      </c>
      <c r="B478" s="116" t="s">
        <v>917</v>
      </c>
      <c r="C478" s="116" t="s">
        <v>918</v>
      </c>
      <c r="D478" s="117" t="s">
        <v>6</v>
      </c>
      <c r="E478" s="118">
        <v>5883.1</v>
      </c>
      <c r="F478" s="118">
        <v>0.67158675799086764</v>
      </c>
      <c r="G478" s="120" t="s">
        <v>3707</v>
      </c>
      <c r="H478" s="121" t="s">
        <v>3707</v>
      </c>
      <c r="I478" s="120" t="s">
        <v>7085</v>
      </c>
    </row>
    <row r="479" spans="1:9" x14ac:dyDescent="0.3">
      <c r="A479" s="116">
        <v>7500</v>
      </c>
      <c r="B479" s="116" t="s">
        <v>919</v>
      </c>
      <c r="C479" s="116" t="s">
        <v>920</v>
      </c>
      <c r="D479" s="117" t="s">
        <v>6</v>
      </c>
      <c r="E479" s="118">
        <v>10637.3</v>
      </c>
      <c r="F479" s="118">
        <v>1.2143036529680364</v>
      </c>
      <c r="G479" s="120" t="s">
        <v>3707</v>
      </c>
      <c r="H479" s="121" t="s">
        <v>3707</v>
      </c>
      <c r="I479" s="120" t="s">
        <v>3821</v>
      </c>
    </row>
    <row r="480" spans="1:9" x14ac:dyDescent="0.3">
      <c r="A480" s="116">
        <v>7502</v>
      </c>
      <c r="B480" s="116" t="s">
        <v>921</v>
      </c>
      <c r="C480" s="116" t="s">
        <v>922</v>
      </c>
      <c r="D480" s="117" t="s">
        <v>6</v>
      </c>
      <c r="E480" s="118">
        <v>19230.600000000002</v>
      </c>
      <c r="F480" s="118">
        <v>2.1952739726027399</v>
      </c>
      <c r="G480" s="120" t="s">
        <v>3707</v>
      </c>
      <c r="H480" s="121" t="s">
        <v>3707</v>
      </c>
      <c r="I480" s="120" t="s">
        <v>3821</v>
      </c>
    </row>
    <row r="481" spans="1:9" x14ac:dyDescent="0.3">
      <c r="A481" s="116">
        <v>7508</v>
      </c>
      <c r="B481" s="116" t="s">
        <v>923</v>
      </c>
      <c r="C481" s="116" t="s">
        <v>924</v>
      </c>
      <c r="D481" s="117" t="s">
        <v>6</v>
      </c>
      <c r="E481" s="118">
        <v>5795.3</v>
      </c>
      <c r="F481" s="118">
        <v>0.66156392694063926</v>
      </c>
      <c r="G481" s="120" t="s">
        <v>3707</v>
      </c>
      <c r="H481" s="121" t="s">
        <v>3707</v>
      </c>
      <c r="I481" s="120" t="s">
        <v>7086</v>
      </c>
    </row>
    <row r="482" spans="1:9" x14ac:dyDescent="0.3">
      <c r="A482" s="116">
        <v>7509</v>
      </c>
      <c r="B482" s="116" t="s">
        <v>925</v>
      </c>
      <c r="C482" s="116" t="s">
        <v>926</v>
      </c>
      <c r="D482" s="117" t="s">
        <v>6</v>
      </c>
      <c r="E482" s="118">
        <v>22261.5</v>
      </c>
      <c r="F482" s="118">
        <v>2.5412671232876711</v>
      </c>
      <c r="G482" s="120" t="s">
        <v>3253</v>
      </c>
      <c r="H482" s="121">
        <v>43586</v>
      </c>
      <c r="I482" s="120" t="s">
        <v>7087</v>
      </c>
    </row>
    <row r="483" spans="1:9" x14ac:dyDescent="0.3">
      <c r="A483" s="116">
        <v>7510</v>
      </c>
      <c r="B483" s="116" t="s">
        <v>927</v>
      </c>
      <c r="C483" s="116" t="s">
        <v>928</v>
      </c>
      <c r="D483" s="117" t="s">
        <v>6</v>
      </c>
      <c r="E483" s="118">
        <v>42343.100000000006</v>
      </c>
      <c r="F483" s="118">
        <v>4.8336872146118726</v>
      </c>
      <c r="G483" s="120" t="s">
        <v>3253</v>
      </c>
      <c r="H483" s="121">
        <v>43586</v>
      </c>
      <c r="I483" s="120" t="s">
        <v>7088</v>
      </c>
    </row>
    <row r="484" spans="1:9" x14ac:dyDescent="0.3">
      <c r="A484" s="116">
        <v>7512</v>
      </c>
      <c r="B484" s="116" t="s">
        <v>929</v>
      </c>
      <c r="C484" s="116" t="s">
        <v>930</v>
      </c>
      <c r="D484" s="117" t="s">
        <v>6</v>
      </c>
      <c r="E484" s="118">
        <v>24929.7</v>
      </c>
      <c r="F484" s="118">
        <v>2.8458561643835618</v>
      </c>
      <c r="G484" s="120" t="s">
        <v>3707</v>
      </c>
      <c r="H484" s="121" t="s">
        <v>3707</v>
      </c>
      <c r="I484" s="120" t="s">
        <v>3810</v>
      </c>
    </row>
    <row r="485" spans="1:9" x14ac:dyDescent="0.3">
      <c r="A485" s="116">
        <v>7514</v>
      </c>
      <c r="B485" s="116" t="s">
        <v>932</v>
      </c>
      <c r="C485" s="116" t="s">
        <v>933</v>
      </c>
      <c r="D485" s="117" t="s">
        <v>6</v>
      </c>
      <c r="E485" s="118">
        <v>22160.6</v>
      </c>
      <c r="F485" s="118">
        <v>2.5297488584474883</v>
      </c>
      <c r="G485" s="120" t="s">
        <v>3707</v>
      </c>
      <c r="H485" s="121" t="s">
        <v>3707</v>
      </c>
      <c r="I485" s="120" t="s">
        <v>7089</v>
      </c>
    </row>
    <row r="486" spans="1:9" x14ac:dyDescent="0.3">
      <c r="A486" s="116">
        <v>7516</v>
      </c>
      <c r="B486" s="116" t="s">
        <v>934</v>
      </c>
      <c r="C486" s="116" t="s">
        <v>935</v>
      </c>
      <c r="D486" s="117" t="s">
        <v>6</v>
      </c>
      <c r="E486" s="118">
        <v>42775.700000000004</v>
      </c>
      <c r="F486" s="118">
        <v>4.8830707762557086</v>
      </c>
      <c r="G486" s="120" t="s">
        <v>3707</v>
      </c>
      <c r="H486" s="121" t="s">
        <v>3707</v>
      </c>
      <c r="I486" s="120" t="s">
        <v>7090</v>
      </c>
    </row>
    <row r="487" spans="1:9" x14ac:dyDescent="0.3">
      <c r="A487" s="116">
        <v>7518</v>
      </c>
      <c r="B487" s="116" t="s">
        <v>936</v>
      </c>
      <c r="C487" s="116" t="s">
        <v>937</v>
      </c>
      <c r="D487" s="117" t="s">
        <v>6</v>
      </c>
      <c r="E487" s="118">
        <v>53309.8</v>
      </c>
      <c r="F487" s="118">
        <v>6.0855936073059365</v>
      </c>
      <c r="G487" s="120" t="s">
        <v>3707</v>
      </c>
      <c r="H487" s="121" t="s">
        <v>3707</v>
      </c>
      <c r="I487" s="120" t="s">
        <v>7091</v>
      </c>
    </row>
    <row r="488" spans="1:9" x14ac:dyDescent="0.3">
      <c r="A488" s="116">
        <v>7520</v>
      </c>
      <c r="B488" s="116" t="s">
        <v>938</v>
      </c>
      <c r="C488" s="116" t="s">
        <v>939</v>
      </c>
      <c r="D488" s="117" t="s">
        <v>6</v>
      </c>
      <c r="E488" s="118">
        <v>16961.3</v>
      </c>
      <c r="F488" s="118">
        <v>1.9362214611872146</v>
      </c>
      <c r="G488" s="120" t="s">
        <v>3707</v>
      </c>
      <c r="H488" s="121" t="s">
        <v>3707</v>
      </c>
      <c r="I488" s="120" t="s">
        <v>7092</v>
      </c>
    </row>
    <row r="489" spans="1:9" x14ac:dyDescent="0.3">
      <c r="A489" s="116">
        <v>7522</v>
      </c>
      <c r="B489" s="116" t="s">
        <v>940</v>
      </c>
      <c r="C489" s="116" t="s">
        <v>941</v>
      </c>
      <c r="D489" s="117" t="s">
        <v>6</v>
      </c>
      <c r="E489" s="118">
        <v>104934.40000000002</v>
      </c>
      <c r="F489" s="118">
        <v>11.978812785388131</v>
      </c>
      <c r="G489" s="120" t="s">
        <v>3707</v>
      </c>
      <c r="H489" s="121" t="s">
        <v>3707</v>
      </c>
      <c r="I489" s="120" t="s">
        <v>7093</v>
      </c>
    </row>
    <row r="490" spans="1:9" x14ac:dyDescent="0.3">
      <c r="A490" s="116">
        <v>7524</v>
      </c>
      <c r="B490" s="116" t="s">
        <v>942</v>
      </c>
      <c r="C490" s="116" t="s">
        <v>6359</v>
      </c>
      <c r="D490" s="117" t="s">
        <v>97</v>
      </c>
      <c r="E490" s="118">
        <v>14968.7</v>
      </c>
      <c r="F490" s="118">
        <v>1.7087557077625573</v>
      </c>
      <c r="G490" s="120" t="s">
        <v>3253</v>
      </c>
      <c r="H490" s="121">
        <v>43586</v>
      </c>
      <c r="I490" s="120" t="s">
        <v>7094</v>
      </c>
    </row>
    <row r="491" spans="1:9" x14ac:dyDescent="0.3">
      <c r="A491" s="116">
        <v>7529</v>
      </c>
      <c r="B491" s="116" t="s">
        <v>943</v>
      </c>
      <c r="C491" s="116" t="s">
        <v>944</v>
      </c>
      <c r="D491" s="117" t="s">
        <v>97</v>
      </c>
      <c r="E491" s="118">
        <v>3051.884</v>
      </c>
      <c r="F491" s="118">
        <v>0.34838858447488585</v>
      </c>
      <c r="G491" s="120" t="s">
        <v>3707</v>
      </c>
      <c r="H491" s="121" t="s">
        <v>3707</v>
      </c>
      <c r="I491" s="120" t="s">
        <v>7095</v>
      </c>
    </row>
    <row r="492" spans="1:9" x14ac:dyDescent="0.3">
      <c r="A492" s="116">
        <v>7530</v>
      </c>
      <c r="B492" s="116" t="s">
        <v>945</v>
      </c>
      <c r="C492" s="116" t="s">
        <v>946</v>
      </c>
      <c r="D492" s="117" t="s">
        <v>97</v>
      </c>
      <c r="E492" s="118">
        <v>7525.3439999999982</v>
      </c>
      <c r="F492" s="118">
        <v>0.85905753424657516</v>
      </c>
      <c r="G492" s="120" t="s">
        <v>3253</v>
      </c>
      <c r="H492" s="121">
        <v>43586</v>
      </c>
      <c r="I492" s="120" t="s">
        <v>7096</v>
      </c>
    </row>
    <row r="493" spans="1:9" x14ac:dyDescent="0.3">
      <c r="A493" s="116">
        <v>7536</v>
      </c>
      <c r="B493" s="116" t="s">
        <v>947</v>
      </c>
      <c r="C493" s="116" t="s">
        <v>948</v>
      </c>
      <c r="D493" s="117" t="s">
        <v>97</v>
      </c>
      <c r="E493" s="118">
        <v>3014.7630000000004</v>
      </c>
      <c r="F493" s="118">
        <v>0.34415102739726033</v>
      </c>
      <c r="G493" s="120" t="s">
        <v>3707</v>
      </c>
      <c r="H493" s="121" t="s">
        <v>3707</v>
      </c>
      <c r="I493" s="120" t="s">
        <v>4424</v>
      </c>
    </row>
    <row r="494" spans="1:9" x14ac:dyDescent="0.3">
      <c r="A494" s="116">
        <v>7539</v>
      </c>
      <c r="B494" s="116" t="s">
        <v>949</v>
      </c>
      <c r="C494" s="116" t="s">
        <v>950</v>
      </c>
      <c r="D494" s="117" t="s">
        <v>97</v>
      </c>
      <c r="E494" s="118">
        <v>3720.22</v>
      </c>
      <c r="F494" s="118">
        <v>0.42468264840182646</v>
      </c>
      <c r="G494" s="120" t="s">
        <v>3253</v>
      </c>
      <c r="H494" s="121">
        <v>43647</v>
      </c>
      <c r="I494" s="120" t="s">
        <v>7097</v>
      </c>
    </row>
    <row r="495" spans="1:9" x14ac:dyDescent="0.3">
      <c r="A495" s="116">
        <v>7540</v>
      </c>
      <c r="B495" s="116" t="s">
        <v>9149</v>
      </c>
      <c r="C495" s="116" t="s">
        <v>9150</v>
      </c>
      <c r="D495" s="117" t="s">
        <v>97</v>
      </c>
      <c r="E495" s="118">
        <v>2834.585</v>
      </c>
      <c r="F495" s="118">
        <v>0.32358276255707763</v>
      </c>
      <c r="G495" s="120" t="s">
        <v>3707</v>
      </c>
      <c r="H495" s="121" t="s">
        <v>3707</v>
      </c>
      <c r="I495" s="120" t="s">
        <v>9151</v>
      </c>
    </row>
    <row r="496" spans="1:9" x14ac:dyDescent="0.3">
      <c r="A496" s="116">
        <v>7542</v>
      </c>
      <c r="B496" s="116" t="s">
        <v>951</v>
      </c>
      <c r="C496" s="116" t="s">
        <v>952</v>
      </c>
      <c r="D496" s="117" t="s">
        <v>97</v>
      </c>
      <c r="E496" s="118">
        <v>6915.8</v>
      </c>
      <c r="F496" s="118">
        <v>0.7894748858447489</v>
      </c>
      <c r="G496" s="120" t="s">
        <v>3707</v>
      </c>
      <c r="H496" s="121" t="s">
        <v>3707</v>
      </c>
      <c r="I496" s="120" t="s">
        <v>7098</v>
      </c>
    </row>
    <row r="497" spans="1:9" x14ac:dyDescent="0.3">
      <c r="A497" s="116">
        <v>7543</v>
      </c>
      <c r="B497" s="116" t="s">
        <v>953</v>
      </c>
      <c r="C497" s="116" t="s">
        <v>954</v>
      </c>
      <c r="D497" s="117" t="s">
        <v>97</v>
      </c>
      <c r="E497" s="118">
        <v>9453.6</v>
      </c>
      <c r="F497" s="118">
        <v>1.0791780821917809</v>
      </c>
      <c r="G497" s="120" t="s">
        <v>3707</v>
      </c>
      <c r="H497" s="121" t="s">
        <v>3707</v>
      </c>
      <c r="I497" s="120" t="s">
        <v>7099</v>
      </c>
    </row>
    <row r="498" spans="1:9" x14ac:dyDescent="0.3">
      <c r="A498" s="116">
        <v>7552</v>
      </c>
      <c r="B498" s="116" t="s">
        <v>955</v>
      </c>
      <c r="C498" s="116" t="s">
        <v>956</v>
      </c>
      <c r="D498" s="117" t="s">
        <v>97</v>
      </c>
      <c r="E498" s="118">
        <v>7915.2960000000012</v>
      </c>
      <c r="F498" s="118">
        <v>0.90357260273972617</v>
      </c>
      <c r="G498" s="120" t="s">
        <v>3707</v>
      </c>
      <c r="H498" s="121" t="s">
        <v>3707</v>
      </c>
      <c r="I498" s="120" t="s">
        <v>4015</v>
      </c>
    </row>
    <row r="499" spans="1:9" x14ac:dyDescent="0.3">
      <c r="A499" s="116">
        <v>7556</v>
      </c>
      <c r="B499" s="116" t="s">
        <v>957</v>
      </c>
      <c r="C499" s="116" t="s">
        <v>958</v>
      </c>
      <c r="D499" s="117" t="s">
        <v>97</v>
      </c>
      <c r="E499" s="118">
        <v>3658.63</v>
      </c>
      <c r="F499" s="118">
        <v>0.41765182648401827</v>
      </c>
      <c r="G499" s="120" t="s">
        <v>3707</v>
      </c>
      <c r="H499" s="121" t="s">
        <v>3707</v>
      </c>
      <c r="I499" s="120" t="s">
        <v>4015</v>
      </c>
    </row>
    <row r="500" spans="1:9" x14ac:dyDescent="0.3">
      <c r="A500" s="116">
        <v>7557</v>
      </c>
      <c r="B500" s="116" t="s">
        <v>959</v>
      </c>
      <c r="C500" s="116" t="s">
        <v>960</v>
      </c>
      <c r="D500" s="117" t="s">
        <v>97</v>
      </c>
      <c r="E500" s="118">
        <v>5333.7599999999993</v>
      </c>
      <c r="F500" s="118">
        <v>0.60887671232876706</v>
      </c>
      <c r="G500" s="120" t="s">
        <v>3707</v>
      </c>
      <c r="H500" s="121" t="s">
        <v>3707</v>
      </c>
      <c r="I500" s="120" t="s">
        <v>4015</v>
      </c>
    </row>
    <row r="501" spans="1:9" x14ac:dyDescent="0.3">
      <c r="A501" s="116">
        <v>7563</v>
      </c>
      <c r="B501" s="116" t="s">
        <v>961</v>
      </c>
      <c r="C501" s="116" t="s">
        <v>962</v>
      </c>
      <c r="D501" s="117" t="s">
        <v>97</v>
      </c>
      <c r="E501" s="118">
        <v>6959.7840000000006</v>
      </c>
      <c r="F501" s="118">
        <v>0.79449589041095892</v>
      </c>
      <c r="G501" s="120" t="s">
        <v>3253</v>
      </c>
      <c r="H501" s="121">
        <v>43922</v>
      </c>
      <c r="I501" s="120" t="s">
        <v>3900</v>
      </c>
    </row>
    <row r="502" spans="1:9" x14ac:dyDescent="0.3">
      <c r="A502" s="116">
        <v>7570</v>
      </c>
      <c r="B502" s="116" t="s">
        <v>5828</v>
      </c>
      <c r="C502" s="116" t="s">
        <v>5899</v>
      </c>
      <c r="D502" s="117" t="s">
        <v>97</v>
      </c>
      <c r="E502" s="118">
        <v>4746.32</v>
      </c>
      <c r="F502" s="118">
        <v>0.54181735159817346</v>
      </c>
      <c r="G502" s="120" t="s">
        <v>3707</v>
      </c>
      <c r="H502" s="121" t="s">
        <v>3707</v>
      </c>
      <c r="I502" s="120" t="s">
        <v>7100</v>
      </c>
    </row>
    <row r="503" spans="1:9" x14ac:dyDescent="0.3">
      <c r="A503" s="116">
        <v>7578</v>
      </c>
      <c r="B503" s="116" t="s">
        <v>963</v>
      </c>
      <c r="C503" s="116" t="s">
        <v>964</v>
      </c>
      <c r="D503" s="117" t="s">
        <v>97</v>
      </c>
      <c r="E503" s="118">
        <v>6369.6640000000016</v>
      </c>
      <c r="F503" s="118">
        <v>0.72713059360730614</v>
      </c>
      <c r="G503" s="120" t="s">
        <v>3707</v>
      </c>
      <c r="H503" s="121" t="s">
        <v>3707</v>
      </c>
      <c r="I503" s="120" t="s">
        <v>7101</v>
      </c>
    </row>
    <row r="504" spans="1:9" x14ac:dyDescent="0.3">
      <c r="A504" s="116">
        <v>7583</v>
      </c>
      <c r="B504" s="116" t="s">
        <v>965</v>
      </c>
      <c r="C504" s="116" t="s">
        <v>966</v>
      </c>
      <c r="D504" s="117" t="s">
        <v>97</v>
      </c>
      <c r="E504" s="118">
        <v>2949.9840000000004</v>
      </c>
      <c r="F504" s="118">
        <v>0.33675616438356171</v>
      </c>
      <c r="G504" s="120" t="s">
        <v>3253</v>
      </c>
      <c r="H504" s="121">
        <v>43586</v>
      </c>
      <c r="I504" s="120" t="s">
        <v>9152</v>
      </c>
    </row>
    <row r="505" spans="1:9" x14ac:dyDescent="0.3">
      <c r="A505" s="116">
        <v>7586</v>
      </c>
      <c r="B505" s="116" t="s">
        <v>967</v>
      </c>
      <c r="C505" s="116" t="s">
        <v>968</v>
      </c>
      <c r="D505" s="117" t="s">
        <v>97</v>
      </c>
      <c r="E505" s="118">
        <v>4374.0650000000005</v>
      </c>
      <c r="F505" s="118">
        <v>0.49932248858447492</v>
      </c>
      <c r="G505" s="120" t="s">
        <v>3707</v>
      </c>
      <c r="H505" s="121" t="s">
        <v>3707</v>
      </c>
      <c r="I505" s="120" t="s">
        <v>5118</v>
      </c>
    </row>
    <row r="506" spans="1:9" x14ac:dyDescent="0.3">
      <c r="A506" s="116">
        <v>7593</v>
      </c>
      <c r="B506" s="116" t="s">
        <v>969</v>
      </c>
      <c r="C506" s="116" t="s">
        <v>970</v>
      </c>
      <c r="D506" s="117" t="s">
        <v>97</v>
      </c>
      <c r="E506" s="118">
        <v>5169</v>
      </c>
      <c r="F506" s="118">
        <v>0.59006849315068488</v>
      </c>
      <c r="G506" s="120" t="s">
        <v>3707</v>
      </c>
      <c r="H506" s="121" t="s">
        <v>3707</v>
      </c>
      <c r="I506" s="120" t="s">
        <v>3784</v>
      </c>
    </row>
    <row r="507" spans="1:9" x14ac:dyDescent="0.3">
      <c r="A507" s="116">
        <v>7601</v>
      </c>
      <c r="B507" s="116" t="s">
        <v>9153</v>
      </c>
      <c r="C507" s="116" t="s">
        <v>9154</v>
      </c>
      <c r="D507" s="117" t="s">
        <v>97</v>
      </c>
      <c r="E507" s="118">
        <v>2978.2799999999993</v>
      </c>
      <c r="F507" s="118">
        <v>0.33998630136986291</v>
      </c>
      <c r="G507" s="120" t="s">
        <v>3707</v>
      </c>
      <c r="H507" s="121" t="s">
        <v>3707</v>
      </c>
      <c r="I507" s="120" t="s">
        <v>9155</v>
      </c>
    </row>
    <row r="508" spans="1:9" x14ac:dyDescent="0.3">
      <c r="A508" s="116">
        <v>7608</v>
      </c>
      <c r="B508" s="116" t="s">
        <v>971</v>
      </c>
      <c r="C508" s="116" t="s">
        <v>972</v>
      </c>
      <c r="D508" s="117" t="s">
        <v>97</v>
      </c>
      <c r="E508" s="118">
        <v>7430.4000000000015</v>
      </c>
      <c r="F508" s="118">
        <v>0.84821917808219194</v>
      </c>
      <c r="G508" s="120" t="s">
        <v>3707</v>
      </c>
      <c r="H508" s="121" t="s">
        <v>3707</v>
      </c>
      <c r="I508" s="120" t="s">
        <v>4172</v>
      </c>
    </row>
    <row r="509" spans="1:9" x14ac:dyDescent="0.3">
      <c r="A509" s="116">
        <v>7609</v>
      </c>
      <c r="B509" s="116" t="s">
        <v>973</v>
      </c>
      <c r="C509" s="116" t="s">
        <v>974</v>
      </c>
      <c r="D509" s="117" t="s">
        <v>97</v>
      </c>
      <c r="E509" s="118">
        <v>12930.119999999999</v>
      </c>
      <c r="F509" s="118">
        <v>1.4760410958904109</v>
      </c>
      <c r="G509" s="120" t="s">
        <v>3707</v>
      </c>
      <c r="H509" s="121" t="s">
        <v>3707</v>
      </c>
      <c r="I509" s="120" t="s">
        <v>4172</v>
      </c>
    </row>
    <row r="510" spans="1:9" x14ac:dyDescent="0.3">
      <c r="A510" s="116">
        <v>7616</v>
      </c>
      <c r="B510" s="116" t="s">
        <v>9156</v>
      </c>
      <c r="C510" s="116" t="s">
        <v>9157</v>
      </c>
      <c r="D510" s="117" t="s">
        <v>97</v>
      </c>
      <c r="E510" s="118">
        <v>3249.6489999999999</v>
      </c>
      <c r="F510" s="118">
        <v>0.37096449771689499</v>
      </c>
      <c r="G510" s="120" t="s">
        <v>3707</v>
      </c>
      <c r="H510" s="121" t="s">
        <v>3707</v>
      </c>
      <c r="I510" s="120" t="s">
        <v>9158</v>
      </c>
    </row>
    <row r="511" spans="1:9" x14ac:dyDescent="0.3">
      <c r="A511" s="116">
        <v>7617</v>
      </c>
      <c r="B511" s="116" t="s">
        <v>975</v>
      </c>
      <c r="C511" s="116" t="s">
        <v>976</v>
      </c>
      <c r="D511" s="117" t="s">
        <v>97</v>
      </c>
      <c r="E511" s="118">
        <v>6197.49</v>
      </c>
      <c r="F511" s="118">
        <v>0.70747602739726023</v>
      </c>
      <c r="G511" s="120" t="s">
        <v>3707</v>
      </c>
      <c r="H511" s="121" t="s">
        <v>3707</v>
      </c>
      <c r="I511" s="120" t="s">
        <v>7102</v>
      </c>
    </row>
    <row r="512" spans="1:9" x14ac:dyDescent="0.3">
      <c r="A512" s="116">
        <v>7620</v>
      </c>
      <c r="B512" s="116" t="s">
        <v>977</v>
      </c>
      <c r="C512" s="116" t="s">
        <v>978</v>
      </c>
      <c r="D512" s="117" t="s">
        <v>97</v>
      </c>
      <c r="E512" s="118">
        <v>7806.5099999999993</v>
      </c>
      <c r="F512" s="118">
        <v>0.89115410958904107</v>
      </c>
      <c r="G512" s="120" t="s">
        <v>3253</v>
      </c>
      <c r="H512" s="121">
        <v>43678</v>
      </c>
      <c r="I512" s="120" t="s">
        <v>7103</v>
      </c>
    </row>
    <row r="513" spans="1:9" x14ac:dyDescent="0.3">
      <c r="A513" s="116">
        <v>7621</v>
      </c>
      <c r="B513" s="116" t="s">
        <v>979</v>
      </c>
      <c r="C513" s="116" t="s">
        <v>980</v>
      </c>
      <c r="D513" s="117" t="s">
        <v>13</v>
      </c>
      <c r="E513" s="118">
        <v>20752.499999999996</v>
      </c>
      <c r="F513" s="118">
        <v>2.3690068493150682</v>
      </c>
      <c r="G513" s="120" t="s">
        <v>3707</v>
      </c>
      <c r="H513" s="121" t="s">
        <v>3707</v>
      </c>
      <c r="I513" s="120" t="s">
        <v>7104</v>
      </c>
    </row>
    <row r="514" spans="1:9" x14ac:dyDescent="0.3">
      <c r="A514" s="116">
        <v>7622</v>
      </c>
      <c r="B514" s="116" t="s">
        <v>981</v>
      </c>
      <c r="C514" s="116" t="s">
        <v>982</v>
      </c>
      <c r="D514" s="117" t="s">
        <v>97</v>
      </c>
      <c r="E514" s="118">
        <v>3647.9400000000005</v>
      </c>
      <c r="F514" s="118">
        <v>0.41643150684931513</v>
      </c>
      <c r="G514" s="120" t="s">
        <v>3707</v>
      </c>
      <c r="H514" s="121" t="s">
        <v>3707</v>
      </c>
      <c r="I514" s="120" t="s">
        <v>7105</v>
      </c>
    </row>
    <row r="515" spans="1:9" x14ac:dyDescent="0.3">
      <c r="A515" s="116">
        <v>7623</v>
      </c>
      <c r="B515" s="116" t="s">
        <v>983</v>
      </c>
      <c r="C515" s="116" t="s">
        <v>6555</v>
      </c>
      <c r="D515" s="117" t="s">
        <v>97</v>
      </c>
      <c r="E515" s="118">
        <v>6154.6730000000007</v>
      </c>
      <c r="F515" s="118">
        <v>0.7025882420091325</v>
      </c>
      <c r="G515" s="120" t="s">
        <v>3253</v>
      </c>
      <c r="H515" s="121">
        <v>43586</v>
      </c>
      <c r="I515" s="120" t="s">
        <v>7106</v>
      </c>
    </row>
    <row r="516" spans="1:9" x14ac:dyDescent="0.3">
      <c r="A516" s="116">
        <v>7637</v>
      </c>
      <c r="B516" s="116" t="s">
        <v>984</v>
      </c>
      <c r="C516" s="116" t="s">
        <v>985</v>
      </c>
      <c r="D516" s="117" t="s">
        <v>6</v>
      </c>
      <c r="E516" s="118">
        <v>4185.4000000000005</v>
      </c>
      <c r="F516" s="118">
        <v>0.47778538812785393</v>
      </c>
      <c r="G516" s="120" t="s">
        <v>3707</v>
      </c>
      <c r="H516" s="121" t="s">
        <v>3707</v>
      </c>
      <c r="I516" s="120" t="s">
        <v>7107</v>
      </c>
    </row>
    <row r="517" spans="1:9" x14ac:dyDescent="0.3">
      <c r="A517" s="116">
        <v>7640</v>
      </c>
      <c r="B517" s="116" t="s">
        <v>988</v>
      </c>
      <c r="C517" s="116" t="s">
        <v>989</v>
      </c>
      <c r="D517" s="117" t="s">
        <v>6</v>
      </c>
      <c r="E517" s="118">
        <v>34246.9</v>
      </c>
      <c r="F517" s="118">
        <v>3.9094634703196349</v>
      </c>
      <c r="G517" s="120" t="s">
        <v>3253</v>
      </c>
      <c r="H517" s="121">
        <v>43497</v>
      </c>
      <c r="I517" s="120" t="s">
        <v>3780</v>
      </c>
    </row>
    <row r="518" spans="1:9" x14ac:dyDescent="0.3">
      <c r="A518" s="116">
        <v>7641</v>
      </c>
      <c r="B518" s="116" t="s">
        <v>990</v>
      </c>
      <c r="C518" s="116" t="s">
        <v>991</v>
      </c>
      <c r="D518" s="117" t="s">
        <v>6</v>
      </c>
      <c r="E518" s="118">
        <v>18423.800000000003</v>
      </c>
      <c r="F518" s="118">
        <v>2.1031735159817355</v>
      </c>
      <c r="G518" s="120" t="s">
        <v>3253</v>
      </c>
      <c r="H518" s="121">
        <v>43497</v>
      </c>
      <c r="I518" s="120" t="s">
        <v>3780</v>
      </c>
    </row>
    <row r="519" spans="1:9" x14ac:dyDescent="0.3">
      <c r="A519" s="116">
        <v>7642</v>
      </c>
      <c r="B519" s="116" t="s">
        <v>992</v>
      </c>
      <c r="C519" s="116" t="s">
        <v>993</v>
      </c>
      <c r="D519" s="117" t="s">
        <v>6</v>
      </c>
      <c r="E519" s="118">
        <v>8642.1</v>
      </c>
      <c r="F519" s="118">
        <v>0.98654109589041095</v>
      </c>
      <c r="G519" s="120" t="s">
        <v>3253</v>
      </c>
      <c r="H519" s="121">
        <v>43497</v>
      </c>
      <c r="I519" s="120" t="s">
        <v>3780</v>
      </c>
    </row>
    <row r="520" spans="1:9" x14ac:dyDescent="0.3">
      <c r="A520" s="116">
        <v>7643</v>
      </c>
      <c r="B520" s="116" t="s">
        <v>994</v>
      </c>
      <c r="C520" s="116" t="s">
        <v>995</v>
      </c>
      <c r="D520" s="117" t="s">
        <v>6</v>
      </c>
      <c r="E520" s="118">
        <v>28245.399999999998</v>
      </c>
      <c r="F520" s="118">
        <v>3.2243607305936068</v>
      </c>
      <c r="G520" s="120" t="s">
        <v>3253</v>
      </c>
      <c r="H520" s="121">
        <v>43831</v>
      </c>
      <c r="I520" s="120" t="s">
        <v>7108</v>
      </c>
    </row>
    <row r="521" spans="1:9" x14ac:dyDescent="0.3">
      <c r="A521" s="116">
        <v>7644</v>
      </c>
      <c r="B521" s="116" t="s">
        <v>996</v>
      </c>
      <c r="C521" s="116" t="s">
        <v>997</v>
      </c>
      <c r="D521" s="117" t="s">
        <v>6</v>
      </c>
      <c r="E521" s="118">
        <v>37886.9</v>
      </c>
      <c r="F521" s="118">
        <v>4.3249885844748857</v>
      </c>
      <c r="G521" s="120" t="s">
        <v>3253</v>
      </c>
      <c r="H521" s="121">
        <v>43586</v>
      </c>
      <c r="I521" s="120" t="s">
        <v>7109</v>
      </c>
    </row>
    <row r="522" spans="1:9" x14ac:dyDescent="0.3">
      <c r="A522" s="116">
        <v>7645</v>
      </c>
      <c r="B522" s="116" t="s">
        <v>998</v>
      </c>
      <c r="C522" s="116" t="s">
        <v>999</v>
      </c>
      <c r="D522" s="117" t="s">
        <v>6</v>
      </c>
      <c r="E522" s="118">
        <v>81880.5</v>
      </c>
      <c r="F522" s="118">
        <v>9.3470890410958898</v>
      </c>
      <c r="G522" s="120" t="s">
        <v>3253</v>
      </c>
      <c r="H522" s="121">
        <v>43497</v>
      </c>
      <c r="I522" s="120" t="s">
        <v>7110</v>
      </c>
    </row>
    <row r="523" spans="1:9" x14ac:dyDescent="0.3">
      <c r="A523" s="116">
        <v>7655</v>
      </c>
      <c r="B523" s="116" t="s">
        <v>1000</v>
      </c>
      <c r="C523" s="116" t="s">
        <v>1001</v>
      </c>
      <c r="D523" s="117" t="s">
        <v>97</v>
      </c>
      <c r="E523" s="118">
        <v>12081.84</v>
      </c>
      <c r="F523" s="118">
        <v>1.3792054794520547</v>
      </c>
      <c r="G523" s="120" t="s">
        <v>3253</v>
      </c>
      <c r="H523" s="121">
        <v>43831</v>
      </c>
      <c r="I523" s="120" t="s">
        <v>7111</v>
      </c>
    </row>
    <row r="524" spans="1:9" x14ac:dyDescent="0.3">
      <c r="A524" s="116">
        <v>7663</v>
      </c>
      <c r="B524" s="116" t="s">
        <v>1002</v>
      </c>
      <c r="C524" s="116" t="s">
        <v>1003</v>
      </c>
      <c r="D524" s="117" t="s">
        <v>97</v>
      </c>
      <c r="E524" s="118">
        <v>8099.52</v>
      </c>
      <c r="F524" s="118">
        <v>0.92460273972602747</v>
      </c>
      <c r="G524" s="120" t="s">
        <v>3253</v>
      </c>
      <c r="H524" s="121">
        <v>43435</v>
      </c>
      <c r="I524" s="120" t="s">
        <v>3778</v>
      </c>
    </row>
    <row r="525" spans="1:9" x14ac:dyDescent="0.3">
      <c r="A525" s="116">
        <v>7664</v>
      </c>
      <c r="B525" s="116" t="s">
        <v>1004</v>
      </c>
      <c r="C525" s="116" t="s">
        <v>1005</v>
      </c>
      <c r="D525" s="117" t="s">
        <v>97</v>
      </c>
      <c r="E525" s="118">
        <v>6508.9800000000005</v>
      </c>
      <c r="F525" s="118">
        <v>0.74303424657534256</v>
      </c>
      <c r="G525" s="120" t="s">
        <v>3253</v>
      </c>
      <c r="H525" s="121">
        <v>43435</v>
      </c>
      <c r="I525" s="120" t="s">
        <v>3778</v>
      </c>
    </row>
    <row r="526" spans="1:9" x14ac:dyDescent="0.3">
      <c r="A526" s="116">
        <v>7668</v>
      </c>
      <c r="B526" s="116" t="s">
        <v>1006</v>
      </c>
      <c r="C526" s="116" t="s">
        <v>1007</v>
      </c>
      <c r="D526" s="117" t="s">
        <v>97</v>
      </c>
      <c r="E526" s="118">
        <v>2974.3199999999997</v>
      </c>
      <c r="F526" s="118">
        <v>0.33953424657534242</v>
      </c>
      <c r="G526" s="120" t="s">
        <v>3707</v>
      </c>
      <c r="H526" s="121" t="s">
        <v>3707</v>
      </c>
      <c r="I526" s="120" t="s">
        <v>7112</v>
      </c>
    </row>
    <row r="527" spans="1:9" x14ac:dyDescent="0.3">
      <c r="A527" s="116">
        <v>7673</v>
      </c>
      <c r="B527" s="116" t="s">
        <v>1008</v>
      </c>
      <c r="C527" s="116" t="s">
        <v>1009</v>
      </c>
      <c r="D527" s="117" t="s">
        <v>97</v>
      </c>
      <c r="E527" s="118">
        <v>10177.199999999999</v>
      </c>
      <c r="F527" s="118">
        <v>1.1617808219178081</v>
      </c>
      <c r="G527" s="120" t="s">
        <v>3707</v>
      </c>
      <c r="H527" s="121" t="s">
        <v>3707</v>
      </c>
      <c r="I527" s="120" t="s">
        <v>4401</v>
      </c>
    </row>
    <row r="528" spans="1:9" x14ac:dyDescent="0.3">
      <c r="A528" s="116">
        <v>7677</v>
      </c>
      <c r="B528" s="116" t="s">
        <v>4421</v>
      </c>
      <c r="C528" s="116" t="s">
        <v>4422</v>
      </c>
      <c r="D528" s="117" t="s">
        <v>97</v>
      </c>
      <c r="E528" s="118">
        <v>3458.3999999999996</v>
      </c>
      <c r="F528" s="118">
        <v>0.39479452054794517</v>
      </c>
      <c r="G528" s="120" t="s">
        <v>3707</v>
      </c>
      <c r="H528" s="121" t="s">
        <v>3707</v>
      </c>
      <c r="I528" s="120" t="s">
        <v>4419</v>
      </c>
    </row>
    <row r="529" spans="1:9" x14ac:dyDescent="0.3">
      <c r="A529" s="116">
        <v>7679</v>
      </c>
      <c r="B529" s="116" t="s">
        <v>1010</v>
      </c>
      <c r="C529" s="116" t="s">
        <v>1011</v>
      </c>
      <c r="D529" s="117" t="s">
        <v>97</v>
      </c>
      <c r="E529" s="118">
        <v>13540.851999999999</v>
      </c>
      <c r="F529" s="118">
        <v>1.5457593607305935</v>
      </c>
      <c r="G529" s="120" t="s">
        <v>3707</v>
      </c>
      <c r="H529" s="121" t="s">
        <v>3707</v>
      </c>
      <c r="I529" s="120" t="s">
        <v>7113</v>
      </c>
    </row>
    <row r="530" spans="1:9" x14ac:dyDescent="0.3">
      <c r="A530" s="116">
        <v>7681</v>
      </c>
      <c r="B530" s="116" t="s">
        <v>1012</v>
      </c>
      <c r="C530" s="116" t="s">
        <v>1013</v>
      </c>
      <c r="D530" s="117" t="s">
        <v>97</v>
      </c>
      <c r="E530" s="118">
        <v>3299.7660000000005</v>
      </c>
      <c r="F530" s="118">
        <v>0.37668561643835624</v>
      </c>
      <c r="G530" s="120" t="s">
        <v>3707</v>
      </c>
      <c r="H530" s="121" t="s">
        <v>3707</v>
      </c>
      <c r="I530" s="120" t="s">
        <v>7114</v>
      </c>
    </row>
    <row r="531" spans="1:9" x14ac:dyDescent="0.3">
      <c r="A531" s="116">
        <v>7684</v>
      </c>
      <c r="B531" s="116" t="s">
        <v>1014</v>
      </c>
      <c r="C531" s="116" t="s">
        <v>1015</v>
      </c>
      <c r="D531" s="117" t="s">
        <v>97</v>
      </c>
      <c r="E531" s="118">
        <v>6763.1049999999996</v>
      </c>
      <c r="F531" s="118">
        <v>0.77204394977168944</v>
      </c>
      <c r="G531" s="120" t="s">
        <v>3707</v>
      </c>
      <c r="H531" s="121" t="s">
        <v>3707</v>
      </c>
      <c r="I531" s="120" t="s">
        <v>7115</v>
      </c>
    </row>
    <row r="532" spans="1:9" x14ac:dyDescent="0.3">
      <c r="A532" s="116">
        <v>7686</v>
      </c>
      <c r="B532" s="116" t="s">
        <v>1016</v>
      </c>
      <c r="C532" s="116" t="s">
        <v>1017</v>
      </c>
      <c r="D532" s="117" t="s">
        <v>97</v>
      </c>
      <c r="E532" s="118">
        <v>3563.75</v>
      </c>
      <c r="F532" s="118">
        <v>0.40682077625570778</v>
      </c>
      <c r="G532" s="120" t="s">
        <v>3707</v>
      </c>
      <c r="H532" s="121" t="s">
        <v>3707</v>
      </c>
      <c r="I532" s="120" t="s">
        <v>7116</v>
      </c>
    </row>
    <row r="533" spans="1:9" x14ac:dyDescent="0.3">
      <c r="A533" s="116">
        <v>7688</v>
      </c>
      <c r="B533" s="116" t="s">
        <v>1018</v>
      </c>
      <c r="C533" s="116" t="s">
        <v>1019</v>
      </c>
      <c r="D533" s="117" t="s">
        <v>97</v>
      </c>
      <c r="E533" s="118">
        <v>13426.608</v>
      </c>
      <c r="F533" s="118">
        <v>1.5327178082191781</v>
      </c>
      <c r="G533" s="120" t="s">
        <v>3707</v>
      </c>
      <c r="H533" s="121" t="s">
        <v>3707</v>
      </c>
      <c r="I533" s="120" t="s">
        <v>7117</v>
      </c>
    </row>
    <row r="534" spans="1:9" x14ac:dyDescent="0.3">
      <c r="A534" s="116">
        <v>7689</v>
      </c>
      <c r="B534" s="116" t="s">
        <v>1020</v>
      </c>
      <c r="C534" s="116" t="s">
        <v>1021</v>
      </c>
      <c r="D534" s="117" t="s">
        <v>97</v>
      </c>
      <c r="E534" s="118">
        <v>3546.3500000000004</v>
      </c>
      <c r="F534" s="118">
        <v>0.40483447488584479</v>
      </c>
      <c r="G534" s="120" t="s">
        <v>3707</v>
      </c>
      <c r="H534" s="121" t="s">
        <v>3707</v>
      </c>
      <c r="I534" s="120" t="s">
        <v>7118</v>
      </c>
    </row>
    <row r="535" spans="1:9" x14ac:dyDescent="0.3">
      <c r="A535" s="116">
        <v>7691</v>
      </c>
      <c r="B535" s="116" t="s">
        <v>1022</v>
      </c>
      <c r="C535" s="116" t="s">
        <v>1023</v>
      </c>
      <c r="D535" s="117" t="s">
        <v>97</v>
      </c>
      <c r="E535" s="118">
        <v>7307.6400000000012</v>
      </c>
      <c r="F535" s="118">
        <v>0.83420547945205492</v>
      </c>
      <c r="G535" s="120" t="s">
        <v>3707</v>
      </c>
      <c r="H535" s="121" t="s">
        <v>3707</v>
      </c>
      <c r="I535" s="120" t="s">
        <v>3786</v>
      </c>
    </row>
    <row r="536" spans="1:9" x14ac:dyDescent="0.3">
      <c r="A536" s="116">
        <v>7777</v>
      </c>
      <c r="B536" s="116" t="s">
        <v>1024</v>
      </c>
      <c r="C536" s="116" t="s">
        <v>1025</v>
      </c>
      <c r="D536" s="117" t="s">
        <v>6</v>
      </c>
      <c r="E536" s="118">
        <v>39623.5</v>
      </c>
      <c r="F536" s="118">
        <v>4.5232305936073063</v>
      </c>
      <c r="G536" s="120" t="s">
        <v>3707</v>
      </c>
      <c r="H536" s="121" t="s">
        <v>3707</v>
      </c>
      <c r="I536" s="120" t="s">
        <v>7119</v>
      </c>
    </row>
    <row r="537" spans="1:9" x14ac:dyDescent="0.3">
      <c r="A537" s="116">
        <v>7778</v>
      </c>
      <c r="B537" s="116" t="s">
        <v>1026</v>
      </c>
      <c r="C537" s="116" t="s">
        <v>1027</v>
      </c>
      <c r="D537" s="117" t="s">
        <v>6</v>
      </c>
      <c r="E537" s="118">
        <v>10071.6</v>
      </c>
      <c r="F537" s="118">
        <v>1.1497260273972603</v>
      </c>
      <c r="G537" s="120" t="s">
        <v>3707</v>
      </c>
      <c r="H537" s="121" t="s">
        <v>3707</v>
      </c>
      <c r="I537" s="120" t="s">
        <v>7120</v>
      </c>
    </row>
    <row r="538" spans="1:9" x14ac:dyDescent="0.3">
      <c r="A538" s="116">
        <v>7780</v>
      </c>
      <c r="B538" s="116" t="s">
        <v>1028</v>
      </c>
      <c r="C538" s="116" t="s">
        <v>1029</v>
      </c>
      <c r="D538" s="117" t="s">
        <v>97</v>
      </c>
      <c r="E538" s="118">
        <v>3738.2399999999989</v>
      </c>
      <c r="F538" s="118">
        <v>0.42673972602739713</v>
      </c>
      <c r="G538" s="120" t="s">
        <v>3253</v>
      </c>
      <c r="H538" s="121">
        <v>43647</v>
      </c>
      <c r="I538" s="120" t="s">
        <v>7121</v>
      </c>
    </row>
    <row r="539" spans="1:9" x14ac:dyDescent="0.3">
      <c r="A539" s="116">
        <v>7785</v>
      </c>
      <c r="B539" s="116" t="s">
        <v>1030</v>
      </c>
      <c r="C539" s="116" t="s">
        <v>1031</v>
      </c>
      <c r="D539" s="117" t="s">
        <v>97</v>
      </c>
      <c r="E539" s="118">
        <v>8489.5560000000005</v>
      </c>
      <c r="F539" s="118">
        <v>0.96912739726027408</v>
      </c>
      <c r="G539" s="120" t="s">
        <v>3707</v>
      </c>
      <c r="H539" s="121" t="s">
        <v>3707</v>
      </c>
      <c r="I539" s="120" t="s">
        <v>3978</v>
      </c>
    </row>
    <row r="540" spans="1:9" x14ac:dyDescent="0.3">
      <c r="A540" s="116">
        <v>7788</v>
      </c>
      <c r="B540" s="116" t="s">
        <v>1032</v>
      </c>
      <c r="C540" s="116" t="s">
        <v>1033</v>
      </c>
      <c r="D540" s="117" t="s">
        <v>97</v>
      </c>
      <c r="E540" s="118">
        <v>4439.76</v>
      </c>
      <c r="F540" s="118">
        <v>0.50682191780821917</v>
      </c>
      <c r="G540" s="120" t="s">
        <v>3707</v>
      </c>
      <c r="H540" s="121" t="s">
        <v>3707</v>
      </c>
      <c r="I540" s="120" t="s">
        <v>7122</v>
      </c>
    </row>
    <row r="541" spans="1:9" x14ac:dyDescent="0.3">
      <c r="A541" s="116">
        <v>7789</v>
      </c>
      <c r="B541" s="116" t="s">
        <v>1034</v>
      </c>
      <c r="C541" s="116" t="s">
        <v>1035</v>
      </c>
      <c r="D541" s="117" t="s">
        <v>97</v>
      </c>
      <c r="E541" s="118">
        <v>18634.979999999996</v>
      </c>
      <c r="F541" s="118">
        <v>2.1272808219178079</v>
      </c>
      <c r="G541" s="120" t="s">
        <v>3253</v>
      </c>
      <c r="H541" s="121">
        <v>43831</v>
      </c>
      <c r="I541" s="120" t="s">
        <v>7123</v>
      </c>
    </row>
    <row r="542" spans="1:9" x14ac:dyDescent="0.3">
      <c r="A542" s="116">
        <v>7791</v>
      </c>
      <c r="B542" s="116" t="s">
        <v>1036</v>
      </c>
      <c r="C542" s="116" t="s">
        <v>1037</v>
      </c>
      <c r="D542" s="117" t="s">
        <v>97</v>
      </c>
      <c r="E542" s="118">
        <v>5722.674</v>
      </c>
      <c r="F542" s="118">
        <v>0.65327328767123283</v>
      </c>
      <c r="G542" s="120" t="s">
        <v>3707</v>
      </c>
      <c r="H542" s="121" t="s">
        <v>3707</v>
      </c>
      <c r="I542" s="120" t="s">
        <v>7124</v>
      </c>
    </row>
    <row r="543" spans="1:9" x14ac:dyDescent="0.3">
      <c r="A543" s="116">
        <v>7797</v>
      </c>
      <c r="B543" s="116" t="s">
        <v>1038</v>
      </c>
      <c r="C543" s="116" t="s">
        <v>6360</v>
      </c>
      <c r="D543" s="117" t="s">
        <v>97</v>
      </c>
      <c r="E543" s="118">
        <v>7526.9520000000011</v>
      </c>
      <c r="F543" s="118">
        <v>0.85924109589041109</v>
      </c>
      <c r="G543" s="120" t="s">
        <v>3707</v>
      </c>
      <c r="H543" s="121" t="s">
        <v>3707</v>
      </c>
      <c r="I543" s="120" t="s">
        <v>7125</v>
      </c>
    </row>
    <row r="544" spans="1:9" x14ac:dyDescent="0.3">
      <c r="A544" s="116">
        <v>7926</v>
      </c>
      <c r="B544" s="116" t="s">
        <v>1045</v>
      </c>
      <c r="C544" s="116" t="s">
        <v>1046</v>
      </c>
      <c r="D544" s="117" t="s">
        <v>6</v>
      </c>
      <c r="E544" s="118">
        <v>14797.900000000001</v>
      </c>
      <c r="F544" s="118">
        <v>1.68925799086758</v>
      </c>
      <c r="G544" s="120" t="s">
        <v>3707</v>
      </c>
      <c r="H544" s="121" t="s">
        <v>3707</v>
      </c>
      <c r="I544" s="120" t="s">
        <v>7126</v>
      </c>
    </row>
    <row r="545" spans="1:9" x14ac:dyDescent="0.3">
      <c r="A545" s="116">
        <v>7927</v>
      </c>
      <c r="B545" s="116" t="s">
        <v>1047</v>
      </c>
      <c r="C545" s="116" t="s">
        <v>1048</v>
      </c>
      <c r="D545" s="117" t="s">
        <v>6</v>
      </c>
      <c r="E545" s="118">
        <v>28726.5</v>
      </c>
      <c r="F545" s="118">
        <v>3.279280821917808</v>
      </c>
      <c r="G545" s="120" t="s">
        <v>3707</v>
      </c>
      <c r="H545" s="121" t="s">
        <v>3707</v>
      </c>
      <c r="I545" s="120" t="s">
        <v>7127</v>
      </c>
    </row>
    <row r="546" spans="1:9" x14ac:dyDescent="0.3">
      <c r="A546" s="116">
        <v>7929</v>
      </c>
      <c r="B546" s="116" t="s">
        <v>1049</v>
      </c>
      <c r="C546" s="116" t="s">
        <v>1050</v>
      </c>
      <c r="D546" s="117" t="s">
        <v>6</v>
      </c>
      <c r="E546" s="118">
        <v>5835</v>
      </c>
      <c r="F546" s="118">
        <v>0.66609589041095896</v>
      </c>
      <c r="G546" s="120" t="s">
        <v>3707</v>
      </c>
      <c r="H546" s="121" t="s">
        <v>3707</v>
      </c>
      <c r="I546" s="120" t="s">
        <v>7128</v>
      </c>
    </row>
    <row r="547" spans="1:9" x14ac:dyDescent="0.3">
      <c r="A547" s="116">
        <v>8024</v>
      </c>
      <c r="B547" s="116" t="s">
        <v>1051</v>
      </c>
      <c r="C547" s="116" t="s">
        <v>1052</v>
      </c>
      <c r="D547" s="117" t="s">
        <v>97</v>
      </c>
      <c r="E547" s="118">
        <v>10161.597999999998</v>
      </c>
      <c r="F547" s="118">
        <v>1.1599997716894974</v>
      </c>
      <c r="G547" s="120" t="s">
        <v>3707</v>
      </c>
      <c r="H547" s="121" t="s">
        <v>3707</v>
      </c>
      <c r="I547" s="120" t="s">
        <v>7129</v>
      </c>
    </row>
    <row r="548" spans="1:9" x14ac:dyDescent="0.3">
      <c r="A548" s="116">
        <v>8034</v>
      </c>
      <c r="B548" s="116" t="s">
        <v>1053</v>
      </c>
      <c r="C548" s="116" t="s">
        <v>1054</v>
      </c>
      <c r="D548" s="117" t="s">
        <v>97</v>
      </c>
      <c r="E548" s="118">
        <v>5758.7400000000007</v>
      </c>
      <c r="F548" s="118">
        <v>0.65739041095890416</v>
      </c>
      <c r="G548" s="120" t="s">
        <v>3707</v>
      </c>
      <c r="H548" s="121" t="s">
        <v>3707</v>
      </c>
      <c r="I548" s="120" t="s">
        <v>7130</v>
      </c>
    </row>
    <row r="549" spans="1:9" x14ac:dyDescent="0.3">
      <c r="A549" s="116">
        <v>8035</v>
      </c>
      <c r="B549" s="116" t="s">
        <v>1055</v>
      </c>
      <c r="C549" s="116" t="s">
        <v>1056</v>
      </c>
      <c r="D549" s="117" t="s">
        <v>97</v>
      </c>
      <c r="E549" s="118">
        <v>3133.8000000000011</v>
      </c>
      <c r="F549" s="118">
        <v>0.3577397260273974</v>
      </c>
      <c r="G549" s="120" t="s">
        <v>3253</v>
      </c>
      <c r="H549" s="121">
        <v>43313</v>
      </c>
      <c r="I549" s="120" t="s">
        <v>7131</v>
      </c>
    </row>
    <row r="550" spans="1:9" x14ac:dyDescent="0.3">
      <c r="A550" s="116">
        <v>8048</v>
      </c>
      <c r="B550" s="116" t="s">
        <v>1057</v>
      </c>
      <c r="C550" s="116" t="s">
        <v>1058</v>
      </c>
      <c r="D550" s="117" t="s">
        <v>97</v>
      </c>
      <c r="E550" s="118">
        <v>8454.24</v>
      </c>
      <c r="F550" s="118">
        <v>0.96509589041095889</v>
      </c>
      <c r="G550" s="120" t="s">
        <v>3707</v>
      </c>
      <c r="H550" s="121" t="s">
        <v>3707</v>
      </c>
      <c r="I550" s="120" t="s">
        <v>7132</v>
      </c>
    </row>
    <row r="551" spans="1:9" x14ac:dyDescent="0.3">
      <c r="A551" s="116">
        <v>8052</v>
      </c>
      <c r="B551" s="116" t="s">
        <v>9159</v>
      </c>
      <c r="C551" s="116" t="s">
        <v>9160</v>
      </c>
      <c r="D551" s="117" t="s">
        <v>97</v>
      </c>
      <c r="E551" s="118">
        <v>3000.8550000000005</v>
      </c>
      <c r="F551" s="118">
        <v>0.3425633561643836</v>
      </c>
      <c r="G551" s="120" t="s">
        <v>3707</v>
      </c>
      <c r="H551" s="121" t="s">
        <v>3707</v>
      </c>
      <c r="I551" s="120" t="s">
        <v>9161</v>
      </c>
    </row>
    <row r="552" spans="1:9" x14ac:dyDescent="0.3">
      <c r="A552" s="116">
        <v>8053</v>
      </c>
      <c r="B552" s="116" t="s">
        <v>1059</v>
      </c>
      <c r="C552" s="116" t="s">
        <v>1060</v>
      </c>
      <c r="D552" s="117" t="s">
        <v>97</v>
      </c>
      <c r="E552" s="118">
        <v>9552</v>
      </c>
      <c r="F552" s="118">
        <v>1.0904109589041096</v>
      </c>
      <c r="G552" s="120" t="s">
        <v>3253</v>
      </c>
      <c r="H552" s="121">
        <v>43891</v>
      </c>
      <c r="I552" s="120" t="s">
        <v>7133</v>
      </c>
    </row>
    <row r="553" spans="1:9" x14ac:dyDescent="0.3">
      <c r="A553" s="116">
        <v>8054</v>
      </c>
      <c r="B553" s="116" t="s">
        <v>1061</v>
      </c>
      <c r="C553" s="116" t="s">
        <v>1062</v>
      </c>
      <c r="D553" s="117" t="s">
        <v>97</v>
      </c>
      <c r="E553" s="118">
        <v>4512.4699999999993</v>
      </c>
      <c r="F553" s="118">
        <v>0.51512214611872142</v>
      </c>
      <c r="G553" s="120" t="s">
        <v>3707</v>
      </c>
      <c r="H553" s="121" t="s">
        <v>3707</v>
      </c>
      <c r="I553" s="120" t="s">
        <v>7134</v>
      </c>
    </row>
    <row r="554" spans="1:9" x14ac:dyDescent="0.3">
      <c r="A554" s="116">
        <v>8063</v>
      </c>
      <c r="B554" s="116" t="s">
        <v>1065</v>
      </c>
      <c r="C554" s="116" t="s">
        <v>1066</v>
      </c>
      <c r="D554" s="117" t="s">
        <v>97</v>
      </c>
      <c r="E554" s="118">
        <v>10393.56</v>
      </c>
      <c r="F554" s="118">
        <v>1.1864794520547945</v>
      </c>
      <c r="G554" s="120" t="s">
        <v>3707</v>
      </c>
      <c r="H554" s="121" t="s">
        <v>3707</v>
      </c>
      <c r="I554" s="120" t="s">
        <v>7135</v>
      </c>
    </row>
    <row r="555" spans="1:9" x14ac:dyDescent="0.3">
      <c r="A555" s="116">
        <v>8064</v>
      </c>
      <c r="B555" s="116" t="s">
        <v>1067</v>
      </c>
      <c r="C555" s="116" t="s">
        <v>1068</v>
      </c>
      <c r="D555" s="117" t="s">
        <v>97</v>
      </c>
      <c r="E555" s="118">
        <v>5462.88</v>
      </c>
      <c r="F555" s="118">
        <v>0.62361643835616443</v>
      </c>
      <c r="G555" s="120" t="s">
        <v>3707</v>
      </c>
      <c r="H555" s="121" t="s">
        <v>3707</v>
      </c>
      <c r="I555" s="120" t="s">
        <v>7136</v>
      </c>
    </row>
    <row r="556" spans="1:9" x14ac:dyDescent="0.3">
      <c r="A556" s="116">
        <v>8085</v>
      </c>
      <c r="B556" s="116" t="s">
        <v>1070</v>
      </c>
      <c r="C556" s="116" t="s">
        <v>1071</v>
      </c>
      <c r="D556" s="117" t="s">
        <v>97</v>
      </c>
      <c r="E556" s="118">
        <v>3213.5900000000006</v>
      </c>
      <c r="F556" s="118">
        <v>0.36684817351598181</v>
      </c>
      <c r="G556" s="120" t="s">
        <v>3707</v>
      </c>
      <c r="H556" s="121" t="s">
        <v>3707</v>
      </c>
      <c r="I556" s="120" t="s">
        <v>7137</v>
      </c>
    </row>
    <row r="557" spans="1:9" x14ac:dyDescent="0.3">
      <c r="A557" s="116">
        <v>8086</v>
      </c>
      <c r="B557" s="116" t="s">
        <v>1072</v>
      </c>
      <c r="C557" s="116" t="s">
        <v>1073</v>
      </c>
      <c r="D557" s="117" t="s">
        <v>6</v>
      </c>
      <c r="E557" s="118">
        <v>20859.300000000003</v>
      </c>
      <c r="F557" s="118">
        <v>2.3811986301369865</v>
      </c>
      <c r="G557" s="120" t="s">
        <v>3707</v>
      </c>
      <c r="H557" s="121" t="s">
        <v>3707</v>
      </c>
      <c r="I557" s="120" t="s">
        <v>7138</v>
      </c>
    </row>
    <row r="558" spans="1:9" x14ac:dyDescent="0.3">
      <c r="A558" s="116">
        <v>8087</v>
      </c>
      <c r="B558" s="116" t="s">
        <v>1074</v>
      </c>
      <c r="C558" s="116" t="s">
        <v>1075</v>
      </c>
      <c r="D558" s="117" t="s">
        <v>6</v>
      </c>
      <c r="E558" s="118">
        <v>7080.2000000000007</v>
      </c>
      <c r="F558" s="118">
        <v>0.80824200913242017</v>
      </c>
      <c r="G558" s="120" t="s">
        <v>3707</v>
      </c>
      <c r="H558" s="121" t="s">
        <v>3707</v>
      </c>
      <c r="I558" s="120" t="s">
        <v>4196</v>
      </c>
    </row>
    <row r="559" spans="1:9" x14ac:dyDescent="0.3">
      <c r="A559" s="116">
        <v>8088</v>
      </c>
      <c r="B559" s="116" t="s">
        <v>1076</v>
      </c>
      <c r="C559" s="116" t="s">
        <v>1077</v>
      </c>
      <c r="D559" s="117" t="s">
        <v>6</v>
      </c>
      <c r="E559" s="118">
        <v>6374.6</v>
      </c>
      <c r="F559" s="118">
        <v>0.72769406392694069</v>
      </c>
      <c r="G559" s="120" t="s">
        <v>3707</v>
      </c>
      <c r="H559" s="121" t="s">
        <v>3707</v>
      </c>
      <c r="I559" s="120" t="s">
        <v>4196</v>
      </c>
    </row>
    <row r="560" spans="1:9" x14ac:dyDescent="0.3">
      <c r="A560" s="116">
        <v>8171</v>
      </c>
      <c r="B560" s="116" t="s">
        <v>1079</v>
      </c>
      <c r="C560" s="116" t="s">
        <v>1080</v>
      </c>
      <c r="D560" s="117" t="s">
        <v>97</v>
      </c>
      <c r="E560" s="118">
        <v>9263.8799999999992</v>
      </c>
      <c r="F560" s="118">
        <v>1.0575205479452054</v>
      </c>
      <c r="G560" s="120" t="s">
        <v>3707</v>
      </c>
      <c r="H560" s="121" t="s">
        <v>3707</v>
      </c>
      <c r="I560" s="120" t="s">
        <v>7139</v>
      </c>
    </row>
    <row r="561" spans="1:9" x14ac:dyDescent="0.3">
      <c r="A561" s="116">
        <v>8174</v>
      </c>
      <c r="B561" s="116" t="s">
        <v>1081</v>
      </c>
      <c r="C561" s="116" t="s">
        <v>1082</v>
      </c>
      <c r="D561" s="117" t="s">
        <v>97</v>
      </c>
      <c r="E561" s="118">
        <v>5064.7200000000012</v>
      </c>
      <c r="F561" s="118">
        <v>0.57816438356164401</v>
      </c>
      <c r="G561" s="120" t="s">
        <v>3253</v>
      </c>
      <c r="H561" s="121">
        <v>44044</v>
      </c>
      <c r="I561" s="120" t="s">
        <v>7140</v>
      </c>
    </row>
    <row r="562" spans="1:9" x14ac:dyDescent="0.3">
      <c r="A562" s="116">
        <v>8175</v>
      </c>
      <c r="B562" s="116" t="s">
        <v>1083</v>
      </c>
      <c r="C562" s="116" t="s">
        <v>1084</v>
      </c>
      <c r="D562" s="117" t="s">
        <v>97</v>
      </c>
      <c r="E562" s="118">
        <v>4094.6800000000003</v>
      </c>
      <c r="F562" s="118">
        <v>0.46742922374429224</v>
      </c>
      <c r="G562" s="120" t="s">
        <v>3253</v>
      </c>
      <c r="H562" s="121">
        <v>43586</v>
      </c>
      <c r="I562" s="120" t="s">
        <v>7141</v>
      </c>
    </row>
    <row r="563" spans="1:9" x14ac:dyDescent="0.3">
      <c r="A563" s="116">
        <v>8189</v>
      </c>
      <c r="B563" s="116" t="s">
        <v>1085</v>
      </c>
      <c r="C563" s="116" t="s">
        <v>1086</v>
      </c>
      <c r="D563" s="117" t="s">
        <v>97</v>
      </c>
      <c r="E563" s="118">
        <v>8819.3989999999976</v>
      </c>
      <c r="F563" s="118">
        <v>1.0067807077625568</v>
      </c>
      <c r="G563" s="120" t="s">
        <v>3707</v>
      </c>
      <c r="H563" s="121" t="s">
        <v>3707</v>
      </c>
      <c r="I563" s="120" t="s">
        <v>7142</v>
      </c>
    </row>
    <row r="564" spans="1:9" x14ac:dyDescent="0.3">
      <c r="A564" s="116">
        <v>8195</v>
      </c>
      <c r="B564" s="116" t="s">
        <v>1087</v>
      </c>
      <c r="C564" s="116" t="s">
        <v>1088</v>
      </c>
      <c r="D564" s="117" t="s">
        <v>97</v>
      </c>
      <c r="E564" s="118">
        <v>7420.6680000000006</v>
      </c>
      <c r="F564" s="118">
        <v>0.84710821917808221</v>
      </c>
      <c r="G564" s="120" t="s">
        <v>3253</v>
      </c>
      <c r="H564" s="121">
        <v>44228</v>
      </c>
      <c r="I564" s="120" t="s">
        <v>7143</v>
      </c>
    </row>
    <row r="565" spans="1:9" x14ac:dyDescent="0.3">
      <c r="A565" s="116">
        <v>8206</v>
      </c>
      <c r="B565" s="116" t="s">
        <v>1091</v>
      </c>
      <c r="C565" s="116" t="s">
        <v>1092</v>
      </c>
      <c r="D565" s="117" t="s">
        <v>97</v>
      </c>
      <c r="E565" s="118">
        <v>2698.0380000000005</v>
      </c>
      <c r="F565" s="118">
        <v>0.30799520547945208</v>
      </c>
      <c r="G565" s="120" t="s">
        <v>3707</v>
      </c>
      <c r="H565" s="121" t="s">
        <v>3707</v>
      </c>
      <c r="I565" s="120" t="s">
        <v>4572</v>
      </c>
    </row>
    <row r="566" spans="1:9" x14ac:dyDescent="0.3">
      <c r="A566" s="116">
        <v>8207</v>
      </c>
      <c r="B566" s="116" t="s">
        <v>1093</v>
      </c>
      <c r="C566" s="116" t="s">
        <v>1094</v>
      </c>
      <c r="D566" s="117" t="s">
        <v>97</v>
      </c>
      <c r="E566" s="118">
        <v>9379.4729999999981</v>
      </c>
      <c r="F566" s="118">
        <v>1.0707160958904107</v>
      </c>
      <c r="G566" s="120" t="s">
        <v>3707</v>
      </c>
      <c r="H566" s="121" t="s">
        <v>3707</v>
      </c>
      <c r="I566" s="120" t="s">
        <v>4572</v>
      </c>
    </row>
    <row r="567" spans="1:9" x14ac:dyDescent="0.3">
      <c r="A567" s="116">
        <v>8208</v>
      </c>
      <c r="B567" s="116" t="s">
        <v>1095</v>
      </c>
      <c r="C567" s="116" t="s">
        <v>1096</v>
      </c>
      <c r="D567" s="117" t="s">
        <v>97</v>
      </c>
      <c r="E567" s="118">
        <v>3475.9</v>
      </c>
      <c r="F567" s="118">
        <v>0.39679223744292236</v>
      </c>
      <c r="G567" s="120" t="s">
        <v>3707</v>
      </c>
      <c r="H567" s="121" t="s">
        <v>3707</v>
      </c>
      <c r="I567" s="120" t="s">
        <v>4572</v>
      </c>
    </row>
    <row r="568" spans="1:9" x14ac:dyDescent="0.3">
      <c r="A568" s="116">
        <v>8209</v>
      </c>
      <c r="B568" s="116" t="s">
        <v>1097</v>
      </c>
      <c r="C568" s="116" t="s">
        <v>1098</v>
      </c>
      <c r="D568" s="117" t="s">
        <v>97</v>
      </c>
      <c r="E568" s="118">
        <v>2805.7499999999995</v>
      </c>
      <c r="F568" s="118">
        <v>0.32029109589041088</v>
      </c>
      <c r="G568" s="120" t="s">
        <v>3707</v>
      </c>
      <c r="H568" s="121" t="s">
        <v>3707</v>
      </c>
      <c r="I568" s="120" t="s">
        <v>4572</v>
      </c>
    </row>
    <row r="569" spans="1:9" x14ac:dyDescent="0.3">
      <c r="A569" s="116">
        <v>8210</v>
      </c>
      <c r="B569" s="116" t="s">
        <v>1099</v>
      </c>
      <c r="C569" s="116" t="s">
        <v>9162</v>
      </c>
      <c r="D569" s="117" t="s">
        <v>97</v>
      </c>
      <c r="E569" s="118">
        <v>2702.5200000000004</v>
      </c>
      <c r="F569" s="118">
        <v>0.30850684931506855</v>
      </c>
      <c r="G569" s="120" t="s">
        <v>3707</v>
      </c>
      <c r="H569" s="121" t="s">
        <v>3707</v>
      </c>
      <c r="I569" s="120" t="s">
        <v>4572</v>
      </c>
    </row>
    <row r="570" spans="1:9" x14ac:dyDescent="0.3">
      <c r="A570" s="116">
        <v>8228</v>
      </c>
      <c r="B570" s="116" t="s">
        <v>1102</v>
      </c>
      <c r="C570" s="116" t="s">
        <v>1103</v>
      </c>
      <c r="D570" s="117" t="s">
        <v>97</v>
      </c>
      <c r="E570" s="118">
        <v>4190.0879999999997</v>
      </c>
      <c r="F570" s="118">
        <v>0.47832054794520545</v>
      </c>
      <c r="G570" s="120" t="s">
        <v>3707</v>
      </c>
      <c r="H570" s="121" t="s">
        <v>3707</v>
      </c>
      <c r="I570" s="120" t="s">
        <v>7144</v>
      </c>
    </row>
    <row r="571" spans="1:9" x14ac:dyDescent="0.3">
      <c r="A571" s="116">
        <v>8233</v>
      </c>
      <c r="B571" s="116" t="s">
        <v>1104</v>
      </c>
      <c r="C571" s="116" t="s">
        <v>1105</v>
      </c>
      <c r="D571" s="117" t="s">
        <v>6</v>
      </c>
      <c r="E571" s="118">
        <v>19001.7</v>
      </c>
      <c r="F571" s="118">
        <v>2.1691438356164383</v>
      </c>
      <c r="G571" s="120" t="s">
        <v>3253</v>
      </c>
      <c r="H571" s="121">
        <v>43831</v>
      </c>
      <c r="I571" s="120" t="s">
        <v>3948</v>
      </c>
    </row>
    <row r="572" spans="1:9" x14ac:dyDescent="0.3">
      <c r="A572" s="116">
        <v>8234</v>
      </c>
      <c r="B572" s="116" t="s">
        <v>1106</v>
      </c>
      <c r="C572" s="116" t="s">
        <v>6158</v>
      </c>
      <c r="D572" s="117" t="s">
        <v>6</v>
      </c>
      <c r="E572" s="118">
        <v>12238.300000000001</v>
      </c>
      <c r="F572" s="118">
        <v>1.3970662100456621</v>
      </c>
      <c r="G572" s="120" t="s">
        <v>3707</v>
      </c>
      <c r="H572" s="121" t="s">
        <v>3707</v>
      </c>
      <c r="I572" s="120" t="s">
        <v>4004</v>
      </c>
    </row>
    <row r="573" spans="1:9" x14ac:dyDescent="0.3">
      <c r="A573" s="116">
        <v>8235</v>
      </c>
      <c r="B573" s="116" t="s">
        <v>1107</v>
      </c>
      <c r="C573" s="116" t="s">
        <v>1108</v>
      </c>
      <c r="D573" s="117" t="s">
        <v>6</v>
      </c>
      <c r="E573" s="118">
        <v>20445.5</v>
      </c>
      <c r="F573" s="118">
        <v>2.3339611872146118</v>
      </c>
      <c r="G573" s="120" t="s">
        <v>3707</v>
      </c>
      <c r="H573" s="121" t="s">
        <v>3707</v>
      </c>
      <c r="I573" s="120" t="s">
        <v>7145</v>
      </c>
    </row>
    <row r="574" spans="1:9" x14ac:dyDescent="0.3">
      <c r="A574" s="116">
        <v>8297</v>
      </c>
      <c r="B574" s="116" t="s">
        <v>1109</v>
      </c>
      <c r="C574" s="116" t="s">
        <v>1110</v>
      </c>
      <c r="D574" s="117" t="s">
        <v>6</v>
      </c>
      <c r="E574" s="118">
        <v>13380.1</v>
      </c>
      <c r="F574" s="118">
        <v>1.5274086757990868</v>
      </c>
      <c r="G574" s="120" t="s">
        <v>3707</v>
      </c>
      <c r="H574" s="121" t="s">
        <v>3707</v>
      </c>
      <c r="I574" s="120" t="s">
        <v>7146</v>
      </c>
    </row>
    <row r="575" spans="1:9" x14ac:dyDescent="0.3">
      <c r="A575" s="116">
        <v>8303</v>
      </c>
      <c r="B575" s="116" t="s">
        <v>1112</v>
      </c>
      <c r="C575" s="116" t="s">
        <v>1113</v>
      </c>
      <c r="D575" s="117" t="s">
        <v>97</v>
      </c>
      <c r="E575" s="118">
        <v>4469.2800000000007</v>
      </c>
      <c r="F575" s="118">
        <v>0.51019178082191785</v>
      </c>
      <c r="G575" s="120" t="s">
        <v>3707</v>
      </c>
      <c r="H575" s="121" t="s">
        <v>3707</v>
      </c>
      <c r="I575" s="120" t="s">
        <v>7147</v>
      </c>
    </row>
    <row r="576" spans="1:9" x14ac:dyDescent="0.3">
      <c r="A576" s="116">
        <v>8326</v>
      </c>
      <c r="B576" s="116" t="s">
        <v>1114</v>
      </c>
      <c r="C576" s="116" t="s">
        <v>1115</v>
      </c>
      <c r="D576" s="117" t="s">
        <v>97</v>
      </c>
      <c r="E576" s="118">
        <v>4682.8739999999998</v>
      </c>
      <c r="F576" s="118">
        <v>0.5345746575342466</v>
      </c>
      <c r="G576" s="120" t="s">
        <v>3253</v>
      </c>
      <c r="H576" s="121">
        <v>43586</v>
      </c>
      <c r="I576" s="120" t="s">
        <v>4520</v>
      </c>
    </row>
    <row r="577" spans="1:9" x14ac:dyDescent="0.3">
      <c r="A577" s="116">
        <v>8327</v>
      </c>
      <c r="B577" s="116" t="s">
        <v>1116</v>
      </c>
      <c r="C577" s="116" t="s">
        <v>1117</v>
      </c>
      <c r="D577" s="117" t="s">
        <v>97</v>
      </c>
      <c r="E577" s="118">
        <v>4058.9999999999991</v>
      </c>
      <c r="F577" s="118">
        <v>0.46335616438356153</v>
      </c>
      <c r="G577" s="120" t="s">
        <v>3253</v>
      </c>
      <c r="H577" s="121">
        <v>43586</v>
      </c>
      <c r="I577" s="120" t="s">
        <v>7148</v>
      </c>
    </row>
    <row r="578" spans="1:9" x14ac:dyDescent="0.3">
      <c r="A578" s="116">
        <v>8330</v>
      </c>
      <c r="B578" s="116" t="s">
        <v>1118</v>
      </c>
      <c r="C578" s="116" t="s">
        <v>1119</v>
      </c>
      <c r="D578" s="117" t="s">
        <v>97</v>
      </c>
      <c r="E578" s="118">
        <v>3619.1350000000002</v>
      </c>
      <c r="F578" s="118">
        <v>0.41314326484018266</v>
      </c>
      <c r="G578" s="120" t="s">
        <v>3707</v>
      </c>
      <c r="H578" s="121" t="s">
        <v>3707</v>
      </c>
      <c r="I578" s="120" t="s">
        <v>3935</v>
      </c>
    </row>
    <row r="579" spans="1:9" x14ac:dyDescent="0.3">
      <c r="A579" s="116">
        <v>8334</v>
      </c>
      <c r="B579" s="116" t="s">
        <v>1120</v>
      </c>
      <c r="C579" s="116" t="s">
        <v>1121</v>
      </c>
      <c r="D579" s="117" t="s">
        <v>6</v>
      </c>
      <c r="E579" s="118">
        <v>12288.1</v>
      </c>
      <c r="F579" s="118">
        <v>1.4027511415525113</v>
      </c>
      <c r="G579" s="120" t="s">
        <v>3707</v>
      </c>
      <c r="H579" s="121" t="s">
        <v>3707</v>
      </c>
      <c r="I579" s="120" t="s">
        <v>7149</v>
      </c>
    </row>
    <row r="580" spans="1:9" x14ac:dyDescent="0.3">
      <c r="A580" s="116">
        <v>8341</v>
      </c>
      <c r="B580" s="116" t="s">
        <v>1122</v>
      </c>
      <c r="C580" s="116" t="s">
        <v>1123</v>
      </c>
      <c r="D580" s="117" t="s">
        <v>97</v>
      </c>
      <c r="E580" s="118">
        <v>7577.2800000000007</v>
      </c>
      <c r="F580" s="118">
        <v>0.8649863013698631</v>
      </c>
      <c r="G580" s="120" t="s">
        <v>3707</v>
      </c>
      <c r="H580" s="121" t="s">
        <v>3707</v>
      </c>
      <c r="I580" s="120" t="s">
        <v>4419</v>
      </c>
    </row>
    <row r="581" spans="1:9" x14ac:dyDescent="0.3">
      <c r="A581" s="116">
        <v>8365</v>
      </c>
      <c r="B581" s="116" t="s">
        <v>1124</v>
      </c>
      <c r="C581" s="116" t="s">
        <v>1125</v>
      </c>
      <c r="D581" s="117" t="s">
        <v>6</v>
      </c>
      <c r="E581" s="118">
        <v>63102.19999999999</v>
      </c>
      <c r="F581" s="118">
        <v>7.2034474885844739</v>
      </c>
      <c r="G581" s="120" t="s">
        <v>3707</v>
      </c>
      <c r="H581" s="121" t="s">
        <v>3707</v>
      </c>
      <c r="I581" s="120" t="s">
        <v>5115</v>
      </c>
    </row>
    <row r="582" spans="1:9" x14ac:dyDescent="0.3">
      <c r="A582" s="116">
        <v>8368</v>
      </c>
      <c r="B582" s="116" t="s">
        <v>1126</v>
      </c>
      <c r="C582" s="116" t="s">
        <v>1127</v>
      </c>
      <c r="D582" s="117" t="s">
        <v>6</v>
      </c>
      <c r="E582" s="118">
        <v>64236.299999999996</v>
      </c>
      <c r="F582" s="118">
        <v>7.332910958904109</v>
      </c>
      <c r="G582" s="120" t="s">
        <v>3253</v>
      </c>
      <c r="H582" s="121">
        <v>43586</v>
      </c>
      <c r="I582" s="120" t="s">
        <v>7150</v>
      </c>
    </row>
    <row r="583" spans="1:9" x14ac:dyDescent="0.3">
      <c r="A583" s="116">
        <v>8375</v>
      </c>
      <c r="B583" s="116" t="s">
        <v>1128</v>
      </c>
      <c r="C583" s="116" t="s">
        <v>1129</v>
      </c>
      <c r="D583" s="117" t="s">
        <v>97</v>
      </c>
      <c r="E583" s="118">
        <v>7922.4</v>
      </c>
      <c r="F583" s="118">
        <v>0.9043835616438356</v>
      </c>
      <c r="G583" s="120" t="s">
        <v>3707</v>
      </c>
      <c r="H583" s="121" t="s">
        <v>3707</v>
      </c>
      <c r="I583" s="120" t="s">
        <v>4159</v>
      </c>
    </row>
    <row r="584" spans="1:9" x14ac:dyDescent="0.3">
      <c r="A584" s="116">
        <v>8396</v>
      </c>
      <c r="B584" s="116" t="s">
        <v>1132</v>
      </c>
      <c r="C584" s="116" t="s">
        <v>1133</v>
      </c>
      <c r="D584" s="117" t="s">
        <v>6</v>
      </c>
      <c r="E584" s="118">
        <v>72091.900000000009</v>
      </c>
      <c r="F584" s="118">
        <v>8.2296689497716908</v>
      </c>
      <c r="G584" s="120" t="s">
        <v>3707</v>
      </c>
      <c r="H584" s="121" t="s">
        <v>3707</v>
      </c>
      <c r="I584" s="120" t="s">
        <v>3990</v>
      </c>
    </row>
    <row r="585" spans="1:9" x14ac:dyDescent="0.3">
      <c r="A585" s="116">
        <v>8407</v>
      </c>
      <c r="B585" s="116" t="s">
        <v>1134</v>
      </c>
      <c r="C585" s="116" t="s">
        <v>9163</v>
      </c>
      <c r="D585" s="117" t="s">
        <v>97</v>
      </c>
      <c r="E585" s="118">
        <v>2866.97</v>
      </c>
      <c r="F585" s="118">
        <v>0.32727968036529675</v>
      </c>
      <c r="G585" s="120" t="s">
        <v>3707</v>
      </c>
      <c r="H585" s="121" t="s">
        <v>3707</v>
      </c>
      <c r="I585" s="120" t="s">
        <v>4757</v>
      </c>
    </row>
    <row r="586" spans="1:9" x14ac:dyDescent="0.3">
      <c r="A586" s="116">
        <v>8426</v>
      </c>
      <c r="B586" s="116" t="s">
        <v>1135</v>
      </c>
      <c r="C586" s="116" t="s">
        <v>1136</v>
      </c>
      <c r="D586" s="117" t="s">
        <v>13</v>
      </c>
      <c r="E586" s="118">
        <v>140381.5</v>
      </c>
      <c r="F586" s="118">
        <v>16.025285388127855</v>
      </c>
      <c r="G586" s="120" t="s">
        <v>3707</v>
      </c>
      <c r="H586" s="121" t="s">
        <v>3707</v>
      </c>
      <c r="I586" s="120" t="s">
        <v>7151</v>
      </c>
    </row>
    <row r="587" spans="1:9" x14ac:dyDescent="0.3">
      <c r="A587" s="116">
        <v>8433</v>
      </c>
      <c r="B587" s="116" t="s">
        <v>1137</v>
      </c>
      <c r="C587" s="116" t="s">
        <v>1138</v>
      </c>
      <c r="D587" s="117" t="s">
        <v>6</v>
      </c>
      <c r="E587" s="118">
        <v>13872.2</v>
      </c>
      <c r="F587" s="118">
        <v>1.5835844748858448</v>
      </c>
      <c r="G587" s="120" t="s">
        <v>3707</v>
      </c>
      <c r="H587" s="121" t="s">
        <v>3707</v>
      </c>
      <c r="I587" s="120" t="s">
        <v>7152</v>
      </c>
    </row>
    <row r="588" spans="1:9" x14ac:dyDescent="0.3">
      <c r="A588" s="116">
        <v>8434</v>
      </c>
      <c r="B588" s="116" t="s">
        <v>1139</v>
      </c>
      <c r="C588" s="116" t="s">
        <v>1140</v>
      </c>
      <c r="D588" s="117" t="s">
        <v>6</v>
      </c>
      <c r="E588" s="118">
        <v>6020.9000000000005</v>
      </c>
      <c r="F588" s="118">
        <v>0.68731735159817353</v>
      </c>
      <c r="G588" s="120" t="s">
        <v>3707</v>
      </c>
      <c r="H588" s="121" t="s">
        <v>3707</v>
      </c>
      <c r="I588" s="120" t="s">
        <v>4620</v>
      </c>
    </row>
    <row r="589" spans="1:9" x14ac:dyDescent="0.3">
      <c r="A589" s="116">
        <v>8468</v>
      </c>
      <c r="B589" s="116" t="s">
        <v>3274</v>
      </c>
      <c r="C589" s="116" t="s">
        <v>3275</v>
      </c>
      <c r="D589" s="117" t="s">
        <v>97</v>
      </c>
      <c r="E589" s="118">
        <v>11146.079999999998</v>
      </c>
      <c r="F589" s="118">
        <v>1.2723835616438355</v>
      </c>
      <c r="G589" s="120" t="s">
        <v>3707</v>
      </c>
      <c r="H589" s="121" t="s">
        <v>3707</v>
      </c>
      <c r="I589" s="120" t="s">
        <v>7153</v>
      </c>
    </row>
    <row r="590" spans="1:9" x14ac:dyDescent="0.3">
      <c r="A590" s="116">
        <v>8510</v>
      </c>
      <c r="B590" s="116" t="s">
        <v>1141</v>
      </c>
      <c r="C590" s="116" t="s">
        <v>1142</v>
      </c>
      <c r="D590" s="117" t="s">
        <v>97</v>
      </c>
      <c r="E590" s="118">
        <v>5414.4000000000005</v>
      </c>
      <c r="F590" s="118">
        <v>0.61808219178082202</v>
      </c>
      <c r="G590" s="120" t="s">
        <v>3707</v>
      </c>
      <c r="H590" s="121" t="s">
        <v>3707</v>
      </c>
      <c r="I590" s="120" t="s">
        <v>7154</v>
      </c>
    </row>
    <row r="591" spans="1:9" x14ac:dyDescent="0.3">
      <c r="A591" s="116">
        <v>8512</v>
      </c>
      <c r="B591" s="116" t="s">
        <v>1143</v>
      </c>
      <c r="C591" s="116" t="s">
        <v>1144</v>
      </c>
      <c r="D591" s="117" t="s">
        <v>97</v>
      </c>
      <c r="E591" s="118">
        <v>7984.7999999999993</v>
      </c>
      <c r="F591" s="118">
        <v>0.91150684931506842</v>
      </c>
      <c r="G591" s="120" t="s">
        <v>3253</v>
      </c>
      <c r="H591" s="121">
        <v>43862</v>
      </c>
      <c r="I591" s="120" t="s">
        <v>7155</v>
      </c>
    </row>
    <row r="592" spans="1:9" x14ac:dyDescent="0.3">
      <c r="A592" s="116">
        <v>8519</v>
      </c>
      <c r="B592" s="116" t="s">
        <v>1145</v>
      </c>
      <c r="C592" s="116" t="s">
        <v>1146</v>
      </c>
      <c r="D592" s="117" t="s">
        <v>6</v>
      </c>
      <c r="E592" s="118">
        <v>3566</v>
      </c>
      <c r="F592" s="118">
        <v>0.40707762557077626</v>
      </c>
      <c r="G592" s="120" t="s">
        <v>3707</v>
      </c>
      <c r="H592" s="121" t="s">
        <v>3707</v>
      </c>
      <c r="I592" s="120" t="s">
        <v>7156</v>
      </c>
    </row>
    <row r="593" spans="1:9" x14ac:dyDescent="0.3">
      <c r="A593" s="116">
        <v>8520</v>
      </c>
      <c r="B593" s="116" t="s">
        <v>1147</v>
      </c>
      <c r="C593" s="116" t="s">
        <v>1148</v>
      </c>
      <c r="D593" s="117" t="s">
        <v>97</v>
      </c>
      <c r="E593" s="118">
        <v>14988.239999999994</v>
      </c>
      <c r="F593" s="118">
        <v>1.7109863013698623</v>
      </c>
      <c r="G593" s="120" t="s">
        <v>3253</v>
      </c>
      <c r="H593" s="121">
        <v>43405</v>
      </c>
      <c r="I593" s="120" t="s">
        <v>3976</v>
      </c>
    </row>
    <row r="594" spans="1:9" x14ac:dyDescent="0.3">
      <c r="A594" s="116">
        <v>8521</v>
      </c>
      <c r="B594" s="116" t="s">
        <v>1149</v>
      </c>
      <c r="C594" s="116" t="s">
        <v>1150</v>
      </c>
      <c r="D594" s="117" t="s">
        <v>97</v>
      </c>
      <c r="E594" s="118">
        <v>3585.3139999999999</v>
      </c>
      <c r="F594" s="118">
        <v>0.40928242009132421</v>
      </c>
      <c r="G594" s="120" t="s">
        <v>3253</v>
      </c>
      <c r="H594" s="121">
        <v>43770</v>
      </c>
      <c r="I594" s="120" t="s">
        <v>7157</v>
      </c>
    </row>
    <row r="595" spans="1:9" x14ac:dyDescent="0.3">
      <c r="A595" s="116">
        <v>8526</v>
      </c>
      <c r="B595" s="116" t="s">
        <v>3276</v>
      </c>
      <c r="C595" s="116" t="s">
        <v>3277</v>
      </c>
      <c r="D595" s="117" t="s">
        <v>97</v>
      </c>
      <c r="E595" s="118">
        <v>2812.1760000000004</v>
      </c>
      <c r="F595" s="118">
        <v>0.32102465753424664</v>
      </c>
      <c r="G595" s="120" t="s">
        <v>3707</v>
      </c>
      <c r="H595" s="121" t="s">
        <v>3707</v>
      </c>
      <c r="I595" s="120" t="s">
        <v>7158</v>
      </c>
    </row>
    <row r="596" spans="1:9" x14ac:dyDescent="0.3">
      <c r="A596" s="116">
        <v>8527</v>
      </c>
      <c r="B596" s="116" t="s">
        <v>1151</v>
      </c>
      <c r="C596" s="116" t="s">
        <v>1152</v>
      </c>
      <c r="D596" s="117" t="s">
        <v>97</v>
      </c>
      <c r="E596" s="118">
        <v>8625.9600000000009</v>
      </c>
      <c r="F596" s="118">
        <v>0.98469863013698644</v>
      </c>
      <c r="G596" s="120" t="s">
        <v>3707</v>
      </c>
      <c r="H596" s="121" t="s">
        <v>3707</v>
      </c>
      <c r="I596" s="120" t="s">
        <v>3796</v>
      </c>
    </row>
    <row r="597" spans="1:9" x14ac:dyDescent="0.3">
      <c r="A597" s="116">
        <v>8535</v>
      </c>
      <c r="B597" s="116" t="s">
        <v>2776</v>
      </c>
      <c r="C597" s="116" t="s">
        <v>2777</v>
      </c>
      <c r="D597" s="117" t="s">
        <v>97</v>
      </c>
      <c r="E597" s="118">
        <v>8842.8750000000036</v>
      </c>
      <c r="F597" s="118">
        <v>1.0094606164383566</v>
      </c>
      <c r="G597" s="120" t="s">
        <v>3253</v>
      </c>
      <c r="H597" s="121">
        <v>43709</v>
      </c>
      <c r="I597" s="120" t="s">
        <v>7159</v>
      </c>
    </row>
    <row r="598" spans="1:9" x14ac:dyDescent="0.3">
      <c r="A598" s="116">
        <v>8569</v>
      </c>
      <c r="B598" s="116" t="s">
        <v>1153</v>
      </c>
      <c r="C598" s="116" t="s">
        <v>1154</v>
      </c>
      <c r="D598" s="117" t="s">
        <v>97</v>
      </c>
      <c r="E598" s="118">
        <v>9732.9599999999991</v>
      </c>
      <c r="F598" s="118">
        <v>1.1110684931506849</v>
      </c>
      <c r="G598" s="120" t="s">
        <v>3707</v>
      </c>
      <c r="H598" s="121" t="s">
        <v>3707</v>
      </c>
      <c r="I598" s="120" t="s">
        <v>7160</v>
      </c>
    </row>
    <row r="599" spans="1:9" x14ac:dyDescent="0.3">
      <c r="A599" s="116">
        <v>8572</v>
      </c>
      <c r="B599" s="116" t="s">
        <v>1155</v>
      </c>
      <c r="C599" s="116" t="s">
        <v>1156</v>
      </c>
      <c r="D599" s="117" t="s">
        <v>97</v>
      </c>
      <c r="E599" s="118">
        <v>4838.6799999999994</v>
      </c>
      <c r="F599" s="118">
        <v>0.55236073059360724</v>
      </c>
      <c r="G599" s="120" t="s">
        <v>3707</v>
      </c>
      <c r="H599" s="121" t="s">
        <v>3707</v>
      </c>
      <c r="I599" s="120" t="s">
        <v>7161</v>
      </c>
    </row>
    <row r="600" spans="1:9" x14ac:dyDescent="0.3">
      <c r="A600" s="116">
        <v>8578</v>
      </c>
      <c r="B600" s="116" t="s">
        <v>1157</v>
      </c>
      <c r="C600" s="116" t="s">
        <v>1158</v>
      </c>
      <c r="D600" s="117" t="s">
        <v>97</v>
      </c>
      <c r="E600" s="118">
        <v>3620.64</v>
      </c>
      <c r="F600" s="118">
        <v>0.41331506849315069</v>
      </c>
      <c r="G600" s="120" t="s">
        <v>3707</v>
      </c>
      <c r="H600" s="121" t="s">
        <v>3707</v>
      </c>
      <c r="I600" s="120" t="s">
        <v>4570</v>
      </c>
    </row>
    <row r="601" spans="1:9" x14ac:dyDescent="0.3">
      <c r="A601" s="116">
        <v>8579</v>
      </c>
      <c r="B601" s="116" t="s">
        <v>1159</v>
      </c>
      <c r="C601" s="116" t="s">
        <v>1160</v>
      </c>
      <c r="D601" s="117" t="s">
        <v>6</v>
      </c>
      <c r="E601" s="118">
        <v>8453</v>
      </c>
      <c r="F601" s="118">
        <v>0.96495433789954332</v>
      </c>
      <c r="G601" s="120" t="s">
        <v>3253</v>
      </c>
      <c r="H601" s="121">
        <v>43313</v>
      </c>
      <c r="I601" s="120" t="s">
        <v>4024</v>
      </c>
    </row>
    <row r="602" spans="1:9" x14ac:dyDescent="0.3">
      <c r="A602" s="116">
        <v>8602</v>
      </c>
      <c r="B602" s="116" t="s">
        <v>1161</v>
      </c>
      <c r="C602" s="116" t="s">
        <v>1162</v>
      </c>
      <c r="D602" s="117" t="s">
        <v>97</v>
      </c>
      <c r="E602" s="118">
        <v>6338.067</v>
      </c>
      <c r="F602" s="118">
        <v>0.72352363013698628</v>
      </c>
      <c r="G602" s="120" t="s">
        <v>3707</v>
      </c>
      <c r="H602" s="121" t="s">
        <v>3707</v>
      </c>
      <c r="I602" s="120" t="s">
        <v>7162</v>
      </c>
    </row>
    <row r="603" spans="1:9" x14ac:dyDescent="0.3">
      <c r="A603" s="116">
        <v>8603</v>
      </c>
      <c r="B603" s="116" t="s">
        <v>1163</v>
      </c>
      <c r="C603" s="116" t="s">
        <v>1164</v>
      </c>
      <c r="D603" s="117" t="s">
        <v>97</v>
      </c>
      <c r="E603" s="118">
        <v>13661.7</v>
      </c>
      <c r="F603" s="118">
        <v>1.5595547945205481</v>
      </c>
      <c r="G603" s="120" t="s">
        <v>3707</v>
      </c>
      <c r="H603" s="121" t="s">
        <v>3707</v>
      </c>
      <c r="I603" s="120" t="s">
        <v>7163</v>
      </c>
    </row>
    <row r="604" spans="1:9" x14ac:dyDescent="0.3">
      <c r="A604" s="116">
        <v>8604</v>
      </c>
      <c r="B604" s="116" t="s">
        <v>1165</v>
      </c>
      <c r="C604" s="116" t="s">
        <v>1166</v>
      </c>
      <c r="D604" s="117" t="s">
        <v>97</v>
      </c>
      <c r="E604" s="118">
        <v>26053.200000000001</v>
      </c>
      <c r="F604" s="118">
        <v>2.9741095890410958</v>
      </c>
      <c r="G604" s="120" t="s">
        <v>3253</v>
      </c>
      <c r="H604" s="121">
        <v>43831</v>
      </c>
      <c r="I604" s="120" t="s">
        <v>7164</v>
      </c>
    </row>
    <row r="605" spans="1:9" x14ac:dyDescent="0.3">
      <c r="A605" s="116">
        <v>8661</v>
      </c>
      <c r="B605" s="116" t="s">
        <v>1167</v>
      </c>
      <c r="C605" s="116" t="s">
        <v>1168</v>
      </c>
      <c r="D605" s="117" t="s">
        <v>13</v>
      </c>
      <c r="E605" s="118">
        <v>6684.1</v>
      </c>
      <c r="F605" s="118">
        <v>0.76302511415525121</v>
      </c>
      <c r="G605" s="120" t="s">
        <v>3707</v>
      </c>
      <c r="H605" s="121" t="s">
        <v>3707</v>
      </c>
      <c r="I605" s="120" t="s">
        <v>7165</v>
      </c>
    </row>
    <row r="606" spans="1:9" x14ac:dyDescent="0.3">
      <c r="A606" s="116">
        <v>8666</v>
      </c>
      <c r="B606" s="116" t="s">
        <v>9164</v>
      </c>
      <c r="C606" s="116" t="s">
        <v>9165</v>
      </c>
      <c r="D606" s="117" t="s">
        <v>97</v>
      </c>
      <c r="E606" s="118">
        <v>3014.4000000000005</v>
      </c>
      <c r="F606" s="118">
        <v>0.34410958904109595</v>
      </c>
      <c r="G606" s="120" t="s">
        <v>3707</v>
      </c>
      <c r="H606" s="121" t="s">
        <v>3707</v>
      </c>
      <c r="I606" s="120" t="s">
        <v>9166</v>
      </c>
    </row>
    <row r="607" spans="1:9" x14ac:dyDescent="0.3">
      <c r="A607" s="116">
        <v>8667</v>
      </c>
      <c r="B607" s="116" t="s">
        <v>9167</v>
      </c>
      <c r="C607" s="116" t="s">
        <v>9168</v>
      </c>
      <c r="D607" s="117" t="s">
        <v>97</v>
      </c>
      <c r="E607" s="118">
        <v>2751.24</v>
      </c>
      <c r="F607" s="118">
        <v>0.31406849315068491</v>
      </c>
      <c r="G607" s="120" t="s">
        <v>3707</v>
      </c>
      <c r="H607" s="121" t="s">
        <v>3707</v>
      </c>
      <c r="I607" s="120" t="s">
        <v>9169</v>
      </c>
    </row>
    <row r="608" spans="1:9" x14ac:dyDescent="0.3">
      <c r="A608" s="116">
        <v>8670</v>
      </c>
      <c r="B608" s="116" t="s">
        <v>1169</v>
      </c>
      <c r="C608" s="116" t="s">
        <v>9170</v>
      </c>
      <c r="D608" s="117" t="s">
        <v>97</v>
      </c>
      <c r="E608" s="118">
        <v>2833.4400000000005</v>
      </c>
      <c r="F608" s="118">
        <v>0.3234520547945206</v>
      </c>
      <c r="G608" s="120" t="s">
        <v>3707</v>
      </c>
      <c r="H608" s="121" t="s">
        <v>3707</v>
      </c>
      <c r="I608" s="120" t="s">
        <v>4489</v>
      </c>
    </row>
    <row r="609" spans="1:9" x14ac:dyDescent="0.3">
      <c r="A609" s="116">
        <v>8671</v>
      </c>
      <c r="B609" s="116" t="s">
        <v>1170</v>
      </c>
      <c r="C609" s="116" t="s">
        <v>9171</v>
      </c>
      <c r="D609" s="117" t="s">
        <v>97</v>
      </c>
      <c r="E609" s="118">
        <v>3830.5899999999997</v>
      </c>
      <c r="F609" s="118">
        <v>0.43728196347031961</v>
      </c>
      <c r="G609" s="120" t="s">
        <v>3707</v>
      </c>
      <c r="H609" s="121" t="s">
        <v>3707</v>
      </c>
      <c r="I609" s="120" t="s">
        <v>4489</v>
      </c>
    </row>
    <row r="610" spans="1:9" x14ac:dyDescent="0.3">
      <c r="A610" s="116">
        <v>8672</v>
      </c>
      <c r="B610" s="116" t="s">
        <v>1171</v>
      </c>
      <c r="C610" s="116" t="s">
        <v>1172</v>
      </c>
      <c r="D610" s="117" t="s">
        <v>97</v>
      </c>
      <c r="E610" s="118">
        <v>13585.374</v>
      </c>
      <c r="F610" s="118">
        <v>1.5508417808219177</v>
      </c>
      <c r="G610" s="120" t="s">
        <v>3707</v>
      </c>
      <c r="H610" s="121" t="s">
        <v>3707</v>
      </c>
      <c r="I610" s="120" t="s">
        <v>3872</v>
      </c>
    </row>
    <row r="611" spans="1:9" x14ac:dyDescent="0.3">
      <c r="A611" s="116">
        <v>8706</v>
      </c>
      <c r="B611" s="116" t="s">
        <v>1173</v>
      </c>
      <c r="C611" s="116" t="s">
        <v>1174</v>
      </c>
      <c r="D611" s="117" t="s">
        <v>97</v>
      </c>
      <c r="E611" s="118">
        <v>3154.3679999999999</v>
      </c>
      <c r="F611" s="118">
        <v>0.36008767123287672</v>
      </c>
      <c r="G611" s="120" t="s">
        <v>3253</v>
      </c>
      <c r="H611" s="121">
        <v>43647</v>
      </c>
      <c r="I611" s="120" t="s">
        <v>7166</v>
      </c>
    </row>
    <row r="612" spans="1:9" x14ac:dyDescent="0.3">
      <c r="A612" s="116">
        <v>8709</v>
      </c>
      <c r="B612" s="116" t="s">
        <v>1175</v>
      </c>
      <c r="C612" s="116" t="s">
        <v>1176</v>
      </c>
      <c r="D612" s="117" t="s">
        <v>97</v>
      </c>
      <c r="E612" s="118">
        <v>6468</v>
      </c>
      <c r="F612" s="118">
        <v>0.73835616438356166</v>
      </c>
      <c r="G612" s="120" t="s">
        <v>3707</v>
      </c>
      <c r="H612" s="121" t="s">
        <v>3707</v>
      </c>
      <c r="I612" s="120" t="s">
        <v>4401</v>
      </c>
    </row>
    <row r="613" spans="1:9" x14ac:dyDescent="0.3">
      <c r="A613" s="116">
        <v>8725</v>
      </c>
      <c r="B613" s="116" t="s">
        <v>1177</v>
      </c>
      <c r="C613" s="116" t="s">
        <v>1178</v>
      </c>
      <c r="D613" s="117" t="s">
        <v>97</v>
      </c>
      <c r="E613" s="118">
        <v>4191.7200000000012</v>
      </c>
      <c r="F613" s="118">
        <v>0.47850684931506865</v>
      </c>
      <c r="G613" s="120" t="s">
        <v>3707</v>
      </c>
      <c r="H613" s="121" t="s">
        <v>3707</v>
      </c>
      <c r="I613" s="120" t="s">
        <v>7167</v>
      </c>
    </row>
    <row r="614" spans="1:9" x14ac:dyDescent="0.3">
      <c r="A614" s="116">
        <v>8730</v>
      </c>
      <c r="B614" s="116" t="s">
        <v>1179</v>
      </c>
      <c r="C614" s="116" t="s">
        <v>1180</v>
      </c>
      <c r="D614" s="117" t="s">
        <v>97</v>
      </c>
      <c r="E614" s="118">
        <v>6136.38</v>
      </c>
      <c r="F614" s="118">
        <v>0.70050000000000001</v>
      </c>
      <c r="G614" s="120" t="s">
        <v>3707</v>
      </c>
      <c r="H614" s="121" t="s">
        <v>3707</v>
      </c>
      <c r="I614" s="120" t="s">
        <v>7168</v>
      </c>
    </row>
    <row r="615" spans="1:9" x14ac:dyDescent="0.3">
      <c r="A615" s="116">
        <v>8731</v>
      </c>
      <c r="B615" s="116" t="s">
        <v>1181</v>
      </c>
      <c r="C615" s="116" t="s">
        <v>1182</v>
      </c>
      <c r="D615" s="117" t="s">
        <v>97</v>
      </c>
      <c r="E615" s="118">
        <v>3181.2000000000003</v>
      </c>
      <c r="F615" s="118">
        <v>0.36315068493150687</v>
      </c>
      <c r="G615" s="120" t="s">
        <v>3707</v>
      </c>
      <c r="H615" s="121" t="s">
        <v>3707</v>
      </c>
      <c r="I615" s="120" t="s">
        <v>7169</v>
      </c>
    </row>
    <row r="616" spans="1:9" x14ac:dyDescent="0.3">
      <c r="A616" s="116">
        <v>8732</v>
      </c>
      <c r="B616" s="116" t="s">
        <v>1183</v>
      </c>
      <c r="C616" s="116" t="s">
        <v>1184</v>
      </c>
      <c r="D616" s="117" t="s">
        <v>97</v>
      </c>
      <c r="E616" s="118">
        <v>5639.1</v>
      </c>
      <c r="F616" s="118">
        <v>0.64373287671232882</v>
      </c>
      <c r="G616" s="120" t="s">
        <v>3253</v>
      </c>
      <c r="H616" s="121">
        <v>43586</v>
      </c>
      <c r="I616" s="120" t="s">
        <v>7170</v>
      </c>
    </row>
    <row r="617" spans="1:9" x14ac:dyDescent="0.3">
      <c r="A617" s="116">
        <v>8734</v>
      </c>
      <c r="B617" s="116" t="s">
        <v>1185</v>
      </c>
      <c r="C617" s="116" t="s">
        <v>3278</v>
      </c>
      <c r="D617" s="117" t="s">
        <v>97</v>
      </c>
      <c r="E617" s="118">
        <v>7950.119999999999</v>
      </c>
      <c r="F617" s="118">
        <v>0.90754794520547932</v>
      </c>
      <c r="G617" s="120" t="s">
        <v>3253</v>
      </c>
      <c r="H617" s="121">
        <v>43831</v>
      </c>
      <c r="I617" s="120" t="s">
        <v>7171</v>
      </c>
    </row>
    <row r="618" spans="1:9" x14ac:dyDescent="0.3">
      <c r="A618" s="116">
        <v>8742</v>
      </c>
      <c r="B618" s="116" t="s">
        <v>1186</v>
      </c>
      <c r="C618" s="116" t="s">
        <v>1187</v>
      </c>
      <c r="D618" s="117" t="s">
        <v>97</v>
      </c>
      <c r="E618" s="118">
        <v>2721.6419999999998</v>
      </c>
      <c r="F618" s="118">
        <v>0.31068972602739725</v>
      </c>
      <c r="G618" s="120" t="s">
        <v>3253</v>
      </c>
      <c r="H618" s="121">
        <v>43983</v>
      </c>
      <c r="I618" s="120" t="s">
        <v>5081</v>
      </c>
    </row>
    <row r="619" spans="1:9" x14ac:dyDescent="0.3">
      <c r="A619" s="116">
        <v>8783</v>
      </c>
      <c r="B619" s="116" t="s">
        <v>1191</v>
      </c>
      <c r="C619" s="116" t="s">
        <v>1192</v>
      </c>
      <c r="D619" s="117" t="s">
        <v>97</v>
      </c>
      <c r="E619" s="118">
        <v>4562.88</v>
      </c>
      <c r="F619" s="118">
        <v>0.52087671232876709</v>
      </c>
      <c r="G619" s="120" t="s">
        <v>3253</v>
      </c>
      <c r="H619" s="121">
        <v>43709</v>
      </c>
      <c r="I619" s="120" t="s">
        <v>3726</v>
      </c>
    </row>
    <row r="620" spans="1:9" x14ac:dyDescent="0.3">
      <c r="A620" s="116">
        <v>8785</v>
      </c>
      <c r="B620" s="116" t="s">
        <v>1193</v>
      </c>
      <c r="C620" s="116" t="s">
        <v>1194</v>
      </c>
      <c r="D620" s="117" t="s">
        <v>97</v>
      </c>
      <c r="E620" s="118">
        <v>5758.2000000000007</v>
      </c>
      <c r="F620" s="118">
        <v>0.6573287671232878</v>
      </c>
      <c r="G620" s="120" t="s">
        <v>3253</v>
      </c>
      <c r="H620" s="121">
        <v>43952</v>
      </c>
      <c r="I620" s="120" t="s">
        <v>3881</v>
      </c>
    </row>
    <row r="621" spans="1:9" x14ac:dyDescent="0.3">
      <c r="A621" s="116">
        <v>8793</v>
      </c>
      <c r="B621" s="116" t="s">
        <v>1195</v>
      </c>
      <c r="C621" s="116" t="s">
        <v>1196</v>
      </c>
      <c r="D621" s="117" t="s">
        <v>97</v>
      </c>
      <c r="E621" s="118">
        <v>8605.6940000000013</v>
      </c>
      <c r="F621" s="118">
        <v>0.98238515981735175</v>
      </c>
      <c r="G621" s="120" t="s">
        <v>3707</v>
      </c>
      <c r="H621" s="121" t="s">
        <v>3707</v>
      </c>
      <c r="I621" s="120" t="s">
        <v>4988</v>
      </c>
    </row>
    <row r="622" spans="1:9" x14ac:dyDescent="0.3">
      <c r="A622" s="116">
        <v>8803</v>
      </c>
      <c r="B622" s="116" t="s">
        <v>1198</v>
      </c>
      <c r="C622" s="116" t="s">
        <v>1199</v>
      </c>
      <c r="D622" s="117" t="s">
        <v>97</v>
      </c>
      <c r="E622" s="118">
        <v>16002.605000000001</v>
      </c>
      <c r="F622" s="118">
        <v>1.8267813926940641</v>
      </c>
      <c r="G622" s="120" t="s">
        <v>3707</v>
      </c>
      <c r="H622" s="121" t="s">
        <v>3707</v>
      </c>
      <c r="I622" s="120" t="s">
        <v>7172</v>
      </c>
    </row>
    <row r="623" spans="1:9" x14ac:dyDescent="0.3">
      <c r="A623" s="116">
        <v>8807</v>
      </c>
      <c r="B623" s="116" t="s">
        <v>1200</v>
      </c>
      <c r="C623" s="116" t="s">
        <v>1201</v>
      </c>
      <c r="D623" s="117" t="s">
        <v>97</v>
      </c>
      <c r="E623" s="118">
        <v>10739.083999999999</v>
      </c>
      <c r="F623" s="118">
        <v>1.2259228310502281</v>
      </c>
      <c r="G623" s="120" t="s">
        <v>3707</v>
      </c>
      <c r="H623" s="121" t="s">
        <v>3707</v>
      </c>
      <c r="I623" s="120" t="s">
        <v>7173</v>
      </c>
    </row>
    <row r="624" spans="1:9" x14ac:dyDescent="0.3">
      <c r="A624" s="116">
        <v>8814</v>
      </c>
      <c r="B624" s="116" t="s">
        <v>4585</v>
      </c>
      <c r="C624" s="116" t="s">
        <v>4586</v>
      </c>
      <c r="D624" s="117" t="s">
        <v>97</v>
      </c>
      <c r="E624" s="118">
        <v>2844.4800000000005</v>
      </c>
      <c r="F624" s="118">
        <v>0.32471232876712336</v>
      </c>
      <c r="G624" s="120" t="s">
        <v>3707</v>
      </c>
      <c r="H624" s="121" t="s">
        <v>3707</v>
      </c>
      <c r="I624" s="120" t="s">
        <v>4572</v>
      </c>
    </row>
    <row r="625" spans="1:9" x14ac:dyDescent="0.3">
      <c r="A625" s="116">
        <v>8834</v>
      </c>
      <c r="B625" s="116" t="s">
        <v>9172</v>
      </c>
      <c r="C625" s="116" t="s">
        <v>9173</v>
      </c>
      <c r="D625" s="117" t="s">
        <v>97</v>
      </c>
      <c r="E625" s="118">
        <v>2851.9200000000005</v>
      </c>
      <c r="F625" s="118">
        <v>0.32556164383561648</v>
      </c>
      <c r="G625" s="120" t="s">
        <v>3707</v>
      </c>
      <c r="H625" s="121" t="s">
        <v>3707</v>
      </c>
      <c r="I625" s="120" t="s">
        <v>9174</v>
      </c>
    </row>
    <row r="626" spans="1:9" x14ac:dyDescent="0.3">
      <c r="A626" s="116">
        <v>8836</v>
      </c>
      <c r="B626" s="116" t="s">
        <v>1202</v>
      </c>
      <c r="C626" s="116" t="s">
        <v>1203</v>
      </c>
      <c r="D626" s="117" t="s">
        <v>97</v>
      </c>
      <c r="E626" s="118">
        <v>4698.5749999999998</v>
      </c>
      <c r="F626" s="118">
        <v>0.53636700913242008</v>
      </c>
      <c r="G626" s="120" t="s">
        <v>3707</v>
      </c>
      <c r="H626" s="121" t="s">
        <v>3707</v>
      </c>
      <c r="I626" s="120" t="s">
        <v>7174</v>
      </c>
    </row>
    <row r="627" spans="1:9" x14ac:dyDescent="0.3">
      <c r="A627" s="116">
        <v>8843</v>
      </c>
      <c r="B627" s="116" t="s">
        <v>1204</v>
      </c>
      <c r="C627" s="116" t="s">
        <v>9171</v>
      </c>
      <c r="D627" s="117" t="s">
        <v>97</v>
      </c>
      <c r="E627" s="118">
        <v>3286.5600000000004</v>
      </c>
      <c r="F627" s="118">
        <v>0.37517808219178089</v>
      </c>
      <c r="G627" s="120" t="s">
        <v>3707</v>
      </c>
      <c r="H627" s="121" t="s">
        <v>3707</v>
      </c>
      <c r="I627" s="120" t="s">
        <v>4489</v>
      </c>
    </row>
    <row r="628" spans="1:9" x14ac:dyDescent="0.3">
      <c r="A628" s="116">
        <v>8845</v>
      </c>
      <c r="B628" s="116" t="s">
        <v>9175</v>
      </c>
      <c r="C628" s="116" t="s">
        <v>9176</v>
      </c>
      <c r="D628" s="117" t="s">
        <v>97</v>
      </c>
      <c r="E628" s="118">
        <v>2722.752</v>
      </c>
      <c r="F628" s="118">
        <v>0.3108164383561644</v>
      </c>
      <c r="G628" s="120" t="s">
        <v>3707</v>
      </c>
      <c r="H628" s="121" t="s">
        <v>3707</v>
      </c>
      <c r="I628" s="120" t="s">
        <v>9177</v>
      </c>
    </row>
    <row r="629" spans="1:9" x14ac:dyDescent="0.3">
      <c r="A629" s="116">
        <v>8851</v>
      </c>
      <c r="B629" s="116" t="s">
        <v>1206</v>
      </c>
      <c r="C629" s="116" t="s">
        <v>1207</v>
      </c>
      <c r="D629" s="117" t="s">
        <v>97</v>
      </c>
      <c r="E629" s="118">
        <v>3428.098</v>
      </c>
      <c r="F629" s="118">
        <v>0.3913353881278539</v>
      </c>
      <c r="G629" s="120" t="s">
        <v>3707</v>
      </c>
      <c r="H629" s="121" t="s">
        <v>3707</v>
      </c>
      <c r="I629" s="120" t="s">
        <v>4072</v>
      </c>
    </row>
    <row r="630" spans="1:9" x14ac:dyDescent="0.3">
      <c r="A630" s="116">
        <v>8854</v>
      </c>
      <c r="B630" s="116" t="s">
        <v>1208</v>
      </c>
      <c r="C630" s="116" t="s">
        <v>1209</v>
      </c>
      <c r="D630" s="117" t="s">
        <v>97</v>
      </c>
      <c r="E630" s="118">
        <v>4178.88</v>
      </c>
      <c r="F630" s="118">
        <v>0.47704109589041099</v>
      </c>
      <c r="G630" s="120" t="s">
        <v>3707</v>
      </c>
      <c r="H630" s="121" t="s">
        <v>3707</v>
      </c>
      <c r="I630" s="120" t="s">
        <v>4072</v>
      </c>
    </row>
    <row r="631" spans="1:9" x14ac:dyDescent="0.3">
      <c r="A631" s="116">
        <v>8856</v>
      </c>
      <c r="B631" s="116" t="s">
        <v>1211</v>
      </c>
      <c r="C631" s="116" t="s">
        <v>1212</v>
      </c>
      <c r="D631" s="117" t="s">
        <v>97</v>
      </c>
      <c r="E631" s="118">
        <v>3247.1280000000002</v>
      </c>
      <c r="F631" s="118">
        <v>0.37067671232876714</v>
      </c>
      <c r="G631" s="120" t="s">
        <v>3707</v>
      </c>
      <c r="H631" s="121" t="s">
        <v>3707</v>
      </c>
      <c r="I631" s="120" t="s">
        <v>4072</v>
      </c>
    </row>
    <row r="632" spans="1:9" x14ac:dyDescent="0.3">
      <c r="A632" s="116">
        <v>8857</v>
      </c>
      <c r="B632" s="116" t="s">
        <v>1213</v>
      </c>
      <c r="C632" s="116" t="s">
        <v>1207</v>
      </c>
      <c r="D632" s="117" t="s">
        <v>97</v>
      </c>
      <c r="E632" s="118">
        <v>6407.9</v>
      </c>
      <c r="F632" s="118">
        <v>0.7314954337899543</v>
      </c>
      <c r="G632" s="120" t="s">
        <v>3707</v>
      </c>
      <c r="H632" s="121" t="s">
        <v>3707</v>
      </c>
      <c r="I632" s="120" t="s">
        <v>4072</v>
      </c>
    </row>
    <row r="633" spans="1:9" x14ac:dyDescent="0.3">
      <c r="A633" s="116">
        <v>8858</v>
      </c>
      <c r="B633" s="116" t="s">
        <v>1214</v>
      </c>
      <c r="C633" s="116" t="s">
        <v>1207</v>
      </c>
      <c r="D633" s="117" t="s">
        <v>97</v>
      </c>
      <c r="E633" s="118">
        <v>2875.2440000000001</v>
      </c>
      <c r="F633" s="118">
        <v>0.328224200913242</v>
      </c>
      <c r="G633" s="120" t="s">
        <v>3707</v>
      </c>
      <c r="H633" s="121" t="s">
        <v>3707</v>
      </c>
      <c r="I633" s="120" t="s">
        <v>4072</v>
      </c>
    </row>
    <row r="634" spans="1:9" x14ac:dyDescent="0.3">
      <c r="A634" s="116">
        <v>8889</v>
      </c>
      <c r="B634" s="116" t="s">
        <v>1216</v>
      </c>
      <c r="C634" s="116" t="s">
        <v>1217</v>
      </c>
      <c r="D634" s="117" t="s">
        <v>97</v>
      </c>
      <c r="E634" s="118">
        <v>11565.586000000001</v>
      </c>
      <c r="F634" s="118">
        <v>1.320272374429224</v>
      </c>
      <c r="G634" s="120" t="s">
        <v>3253</v>
      </c>
      <c r="H634" s="121">
        <v>43922</v>
      </c>
      <c r="I634" s="120" t="s">
        <v>3900</v>
      </c>
    </row>
    <row r="635" spans="1:9" x14ac:dyDescent="0.3">
      <c r="A635" s="116">
        <v>8890</v>
      </c>
      <c r="B635" s="116" t="s">
        <v>1218</v>
      </c>
      <c r="C635" s="116" t="s">
        <v>1219</v>
      </c>
      <c r="D635" s="117" t="s">
        <v>97</v>
      </c>
      <c r="E635" s="118">
        <v>7930.8000000000011</v>
      </c>
      <c r="F635" s="118">
        <v>0.90534246575342481</v>
      </c>
      <c r="G635" s="120" t="s">
        <v>3707</v>
      </c>
      <c r="H635" s="121" t="s">
        <v>3707</v>
      </c>
      <c r="I635" s="120" t="s">
        <v>4769</v>
      </c>
    </row>
    <row r="636" spans="1:9" x14ac:dyDescent="0.3">
      <c r="A636" s="116">
        <v>8892</v>
      </c>
      <c r="B636" s="116" t="s">
        <v>1220</v>
      </c>
      <c r="C636" s="116" t="s">
        <v>1221</v>
      </c>
      <c r="D636" s="117" t="s">
        <v>97</v>
      </c>
      <c r="E636" s="118">
        <v>4726.3210000000017</v>
      </c>
      <c r="F636" s="118">
        <v>0.5395343607305938</v>
      </c>
      <c r="G636" s="120" t="s">
        <v>3253</v>
      </c>
      <c r="H636" s="121">
        <v>43891</v>
      </c>
      <c r="I636" s="120" t="s">
        <v>7175</v>
      </c>
    </row>
    <row r="637" spans="1:9" x14ac:dyDescent="0.3">
      <c r="A637" s="116">
        <v>8893</v>
      </c>
      <c r="B637" s="116" t="s">
        <v>1222</v>
      </c>
      <c r="C637" s="116" t="s">
        <v>1223</v>
      </c>
      <c r="D637" s="117" t="s">
        <v>97</v>
      </c>
      <c r="E637" s="118">
        <v>7482.7540000000017</v>
      </c>
      <c r="F637" s="118">
        <v>0.85419566210045683</v>
      </c>
      <c r="G637" s="120" t="s">
        <v>3707</v>
      </c>
      <c r="H637" s="121" t="s">
        <v>3707</v>
      </c>
      <c r="I637" s="120" t="s">
        <v>7176</v>
      </c>
    </row>
    <row r="638" spans="1:9" x14ac:dyDescent="0.3">
      <c r="A638" s="116">
        <v>10000</v>
      </c>
      <c r="B638" s="116" t="s">
        <v>1224</v>
      </c>
      <c r="C638" s="116" t="s">
        <v>1225</v>
      </c>
      <c r="D638" s="117" t="s">
        <v>1226</v>
      </c>
      <c r="E638" s="118">
        <v>10725</v>
      </c>
      <c r="F638" s="118">
        <v>1.2243150684931507</v>
      </c>
      <c r="G638" s="120" t="s">
        <v>3707</v>
      </c>
      <c r="H638" s="121" t="s">
        <v>3707</v>
      </c>
      <c r="I638" s="120" t="s">
        <v>7177</v>
      </c>
    </row>
    <row r="639" spans="1:9" x14ac:dyDescent="0.3">
      <c r="A639" s="116">
        <v>10025</v>
      </c>
      <c r="B639" s="116" t="s">
        <v>9178</v>
      </c>
      <c r="C639" s="116" t="s">
        <v>9179</v>
      </c>
      <c r="D639" s="117" t="s">
        <v>1226</v>
      </c>
      <c r="E639" s="118">
        <v>7248</v>
      </c>
      <c r="F639" s="118">
        <v>0.82739726027397265</v>
      </c>
      <c r="G639" s="120" t="s">
        <v>3707</v>
      </c>
      <c r="H639" s="121" t="s">
        <v>3707</v>
      </c>
      <c r="I639" s="120" t="s">
        <v>9180</v>
      </c>
    </row>
    <row r="640" spans="1:9" x14ac:dyDescent="0.3">
      <c r="A640" s="116">
        <v>10026</v>
      </c>
      <c r="B640" s="116" t="s">
        <v>1227</v>
      </c>
      <c r="C640" s="116" t="s">
        <v>1228</v>
      </c>
      <c r="D640" s="117" t="s">
        <v>1226</v>
      </c>
      <c r="E640" s="118">
        <v>9054</v>
      </c>
      <c r="F640" s="118">
        <v>1.0335616438356163</v>
      </c>
      <c r="G640" s="120" t="s">
        <v>3707</v>
      </c>
      <c r="H640" s="121" t="s">
        <v>3707</v>
      </c>
      <c r="I640" s="120" t="s">
        <v>7177</v>
      </c>
    </row>
    <row r="641" spans="1:9" x14ac:dyDescent="0.3">
      <c r="A641" s="116">
        <v>10036</v>
      </c>
      <c r="B641" s="116" t="s">
        <v>3279</v>
      </c>
      <c r="C641" s="116" t="s">
        <v>1229</v>
      </c>
      <c r="D641" s="117" t="s">
        <v>1226</v>
      </c>
      <c r="E641" s="118">
        <v>4372.8</v>
      </c>
      <c r="F641" s="118">
        <v>0.49917808219178084</v>
      </c>
      <c r="G641" s="120" t="s">
        <v>3707</v>
      </c>
      <c r="H641" s="121" t="s">
        <v>3707</v>
      </c>
      <c r="I641" s="120" t="s">
        <v>7177</v>
      </c>
    </row>
    <row r="642" spans="1:9" x14ac:dyDescent="0.3">
      <c r="A642" s="116">
        <v>10038</v>
      </c>
      <c r="B642" s="116" t="s">
        <v>1230</v>
      </c>
      <c r="C642" s="116" t="s">
        <v>1231</v>
      </c>
      <c r="D642" s="117" t="s">
        <v>1226</v>
      </c>
      <c r="E642" s="118">
        <v>9750</v>
      </c>
      <c r="F642" s="118">
        <v>1.1130136986301369</v>
      </c>
      <c r="G642" s="120" t="s">
        <v>3707</v>
      </c>
      <c r="H642" s="121" t="s">
        <v>3707</v>
      </c>
      <c r="I642" s="120" t="s">
        <v>7177</v>
      </c>
    </row>
    <row r="643" spans="1:9" x14ac:dyDescent="0.3">
      <c r="A643" s="116">
        <v>10040</v>
      </c>
      <c r="B643" s="116" t="s">
        <v>1232</v>
      </c>
      <c r="C643" s="116" t="s">
        <v>1233</v>
      </c>
      <c r="D643" s="117" t="s">
        <v>1226</v>
      </c>
      <c r="E643" s="118">
        <v>11529</v>
      </c>
      <c r="F643" s="118">
        <v>1.316095890410959</v>
      </c>
      <c r="G643" s="120" t="s">
        <v>3707</v>
      </c>
      <c r="H643" s="121" t="s">
        <v>3707</v>
      </c>
      <c r="I643" s="120" t="s">
        <v>7177</v>
      </c>
    </row>
    <row r="644" spans="1:9" x14ac:dyDescent="0.3">
      <c r="A644" s="116">
        <v>10044</v>
      </c>
      <c r="B644" s="116" t="s">
        <v>1234</v>
      </c>
      <c r="C644" s="116" t="s">
        <v>1235</v>
      </c>
      <c r="D644" s="117" t="s">
        <v>1226</v>
      </c>
      <c r="E644" s="118">
        <v>23454</v>
      </c>
      <c r="F644" s="118">
        <v>2.6773972602739726</v>
      </c>
      <c r="G644" s="120" t="s">
        <v>3707</v>
      </c>
      <c r="H644" s="121" t="s">
        <v>3707</v>
      </c>
      <c r="I644" s="120" t="s">
        <v>7177</v>
      </c>
    </row>
    <row r="645" spans="1:9" x14ac:dyDescent="0.3">
      <c r="A645" s="116">
        <v>10051</v>
      </c>
      <c r="B645" s="116" t="s">
        <v>6159</v>
      </c>
      <c r="C645" s="116" t="s">
        <v>3281</v>
      </c>
      <c r="D645" s="117" t="s">
        <v>1226</v>
      </c>
      <c r="E645" s="118">
        <v>3283.2</v>
      </c>
      <c r="F645" s="118">
        <v>0.37479452054794521</v>
      </c>
      <c r="G645" s="120" t="s">
        <v>3707</v>
      </c>
      <c r="H645" s="121" t="s">
        <v>3707</v>
      </c>
      <c r="I645" s="120" t="s">
        <v>7177</v>
      </c>
    </row>
    <row r="646" spans="1:9" x14ac:dyDescent="0.3">
      <c r="A646" s="116">
        <v>10054</v>
      </c>
      <c r="B646" s="116" t="s">
        <v>1236</v>
      </c>
      <c r="C646" s="116" t="s">
        <v>1237</v>
      </c>
      <c r="D646" s="117" t="s">
        <v>1226</v>
      </c>
      <c r="E646" s="118">
        <v>4440</v>
      </c>
      <c r="F646" s="118">
        <v>0.50684931506849318</v>
      </c>
      <c r="G646" s="120" t="s">
        <v>3707</v>
      </c>
      <c r="H646" s="121" t="s">
        <v>3707</v>
      </c>
      <c r="I646" s="120" t="s">
        <v>7177</v>
      </c>
    </row>
    <row r="647" spans="1:9" x14ac:dyDescent="0.3">
      <c r="A647" s="116">
        <v>10055</v>
      </c>
      <c r="B647" s="116" t="s">
        <v>3280</v>
      </c>
      <c r="C647" s="116" t="s">
        <v>3281</v>
      </c>
      <c r="D647" s="117" t="s">
        <v>1226</v>
      </c>
      <c r="E647" s="118">
        <v>3523.1999999999994</v>
      </c>
      <c r="F647" s="118">
        <v>0.40219178082191775</v>
      </c>
      <c r="G647" s="120" t="s">
        <v>3707</v>
      </c>
      <c r="H647" s="121" t="s">
        <v>3707</v>
      </c>
      <c r="I647" s="120" t="s">
        <v>7177</v>
      </c>
    </row>
    <row r="648" spans="1:9" x14ac:dyDescent="0.3">
      <c r="A648" s="116">
        <v>10057</v>
      </c>
      <c r="B648" s="116" t="s">
        <v>1238</v>
      </c>
      <c r="C648" s="116" t="s">
        <v>1239</v>
      </c>
      <c r="D648" s="117" t="s">
        <v>1226</v>
      </c>
      <c r="E648" s="118">
        <v>5583.6000000000013</v>
      </c>
      <c r="F648" s="118">
        <v>0.6373972602739727</v>
      </c>
      <c r="G648" s="120" t="s">
        <v>3707</v>
      </c>
      <c r="H648" s="121" t="s">
        <v>3707</v>
      </c>
      <c r="I648" s="120" t="s">
        <v>7177</v>
      </c>
    </row>
    <row r="649" spans="1:9" x14ac:dyDescent="0.3">
      <c r="A649" s="116">
        <v>10059</v>
      </c>
      <c r="B649" s="116" t="s">
        <v>9181</v>
      </c>
      <c r="C649" s="116" t="s">
        <v>9182</v>
      </c>
      <c r="D649" s="117" t="s">
        <v>1226</v>
      </c>
      <c r="E649" s="118">
        <v>2949.9000000000005</v>
      </c>
      <c r="F649" s="118">
        <v>0.33674657534246583</v>
      </c>
      <c r="G649" s="120" t="s">
        <v>3707</v>
      </c>
      <c r="H649" s="121" t="s">
        <v>3707</v>
      </c>
      <c r="I649" s="120" t="s">
        <v>7177</v>
      </c>
    </row>
    <row r="650" spans="1:9" x14ac:dyDescent="0.3">
      <c r="A650" s="116">
        <v>10064</v>
      </c>
      <c r="B650" s="116" t="s">
        <v>1240</v>
      </c>
      <c r="C650" s="116" t="s">
        <v>1241</v>
      </c>
      <c r="D650" s="117" t="s">
        <v>1226</v>
      </c>
      <c r="E650" s="118">
        <v>6487.2</v>
      </c>
      <c r="F650" s="118">
        <v>0.7405479452054794</v>
      </c>
      <c r="G650" s="120" t="s">
        <v>3707</v>
      </c>
      <c r="H650" s="121" t="s">
        <v>3707</v>
      </c>
      <c r="I650" s="120" t="s">
        <v>7177</v>
      </c>
    </row>
    <row r="651" spans="1:9" x14ac:dyDescent="0.3">
      <c r="A651" s="116">
        <v>10069</v>
      </c>
      <c r="B651" s="116" t="s">
        <v>1242</v>
      </c>
      <c r="C651" s="116" t="s">
        <v>1243</v>
      </c>
      <c r="D651" s="117" t="s">
        <v>1226</v>
      </c>
      <c r="E651" s="118">
        <v>4546.8</v>
      </c>
      <c r="F651" s="118">
        <v>0.51904109589041103</v>
      </c>
      <c r="G651" s="120" t="s">
        <v>3707</v>
      </c>
      <c r="H651" s="121" t="s">
        <v>3707</v>
      </c>
      <c r="I651" s="120" t="s">
        <v>7177</v>
      </c>
    </row>
    <row r="652" spans="1:9" x14ac:dyDescent="0.3">
      <c r="A652" s="116">
        <v>10080</v>
      </c>
      <c r="B652" s="116" t="s">
        <v>1244</v>
      </c>
      <c r="C652" s="116" t="s">
        <v>1245</v>
      </c>
      <c r="D652" s="117" t="s">
        <v>1226</v>
      </c>
      <c r="E652" s="118">
        <v>4263.1380000000008</v>
      </c>
      <c r="F652" s="118">
        <v>0.48665958904109596</v>
      </c>
      <c r="G652" s="120" t="s">
        <v>3707</v>
      </c>
      <c r="H652" s="121" t="s">
        <v>3707</v>
      </c>
      <c r="I652" s="120" t="s">
        <v>7177</v>
      </c>
    </row>
    <row r="653" spans="1:9" x14ac:dyDescent="0.3">
      <c r="A653" s="116">
        <v>10091</v>
      </c>
      <c r="B653" s="116" t="s">
        <v>1246</v>
      </c>
      <c r="C653" s="116" t="s">
        <v>1247</v>
      </c>
      <c r="D653" s="117" t="s">
        <v>1226</v>
      </c>
      <c r="E653" s="118">
        <v>25694.366999999998</v>
      </c>
      <c r="F653" s="118">
        <v>2.933146917808219</v>
      </c>
      <c r="G653" s="120" t="s">
        <v>3707</v>
      </c>
      <c r="H653" s="121" t="s">
        <v>3707</v>
      </c>
      <c r="I653" s="120" t="s">
        <v>7177</v>
      </c>
    </row>
    <row r="654" spans="1:9" x14ac:dyDescent="0.3">
      <c r="A654" s="116">
        <v>10095</v>
      </c>
      <c r="B654" s="116" t="s">
        <v>9183</v>
      </c>
      <c r="C654" s="116" t="s">
        <v>9184</v>
      </c>
      <c r="D654" s="117" t="s">
        <v>1226</v>
      </c>
      <c r="E654" s="118">
        <v>3310.6770000000006</v>
      </c>
      <c r="F654" s="118">
        <v>0.37793116438356172</v>
      </c>
      <c r="G654" s="120" t="s">
        <v>3707</v>
      </c>
      <c r="H654" s="121" t="s">
        <v>3707</v>
      </c>
      <c r="I654" s="120" t="s">
        <v>7177</v>
      </c>
    </row>
    <row r="655" spans="1:9" x14ac:dyDescent="0.3">
      <c r="A655" s="116">
        <v>10097</v>
      </c>
      <c r="B655" s="116" t="s">
        <v>1248</v>
      </c>
      <c r="C655" s="116" t="s">
        <v>1249</v>
      </c>
      <c r="D655" s="117" t="s">
        <v>1226</v>
      </c>
      <c r="E655" s="118">
        <v>4752.96</v>
      </c>
      <c r="F655" s="118">
        <v>0.54257534246575345</v>
      </c>
      <c r="G655" s="120" t="s">
        <v>3707</v>
      </c>
      <c r="H655" s="121" t="s">
        <v>3707</v>
      </c>
      <c r="I655" s="120" t="s">
        <v>7177</v>
      </c>
    </row>
    <row r="656" spans="1:9" x14ac:dyDescent="0.3">
      <c r="A656" s="116">
        <v>10105</v>
      </c>
      <c r="B656" s="116" t="s">
        <v>3282</v>
      </c>
      <c r="C656" s="116" t="s">
        <v>3283</v>
      </c>
      <c r="D656" s="117" t="s">
        <v>1226</v>
      </c>
      <c r="E656" s="118">
        <v>3383.1360000000004</v>
      </c>
      <c r="F656" s="118">
        <v>0.38620273972602742</v>
      </c>
      <c r="G656" s="120" t="s">
        <v>3707</v>
      </c>
      <c r="H656" s="121" t="s">
        <v>3707</v>
      </c>
      <c r="I656" s="120" t="s">
        <v>7177</v>
      </c>
    </row>
    <row r="657" spans="1:9" x14ac:dyDescent="0.3">
      <c r="A657" s="116">
        <v>10108</v>
      </c>
      <c r="B657" s="116" t="s">
        <v>6556</v>
      </c>
      <c r="C657" s="116" t="s">
        <v>6557</v>
      </c>
      <c r="D657" s="117" t="s">
        <v>1226</v>
      </c>
      <c r="E657" s="118">
        <v>4868.22</v>
      </c>
      <c r="F657" s="118">
        <v>0.55573287671232885</v>
      </c>
      <c r="G657" s="120" t="s">
        <v>3707</v>
      </c>
      <c r="H657" s="121" t="s">
        <v>3707</v>
      </c>
      <c r="I657" s="120" t="s">
        <v>7177</v>
      </c>
    </row>
    <row r="658" spans="1:9" x14ac:dyDescent="0.3">
      <c r="A658" s="116">
        <v>10111</v>
      </c>
      <c r="B658" s="116" t="s">
        <v>1250</v>
      </c>
      <c r="C658" s="116" t="s">
        <v>1251</v>
      </c>
      <c r="D658" s="117" t="s">
        <v>1226</v>
      </c>
      <c r="E658" s="118">
        <v>7053.6619999999994</v>
      </c>
      <c r="F658" s="118">
        <v>0.80521255707762551</v>
      </c>
      <c r="G658" s="120" t="s">
        <v>3707</v>
      </c>
      <c r="H658" s="121" t="s">
        <v>3707</v>
      </c>
      <c r="I658" s="120" t="s">
        <v>7177</v>
      </c>
    </row>
    <row r="659" spans="1:9" x14ac:dyDescent="0.3">
      <c r="A659" s="116">
        <v>10121</v>
      </c>
      <c r="B659" s="116" t="s">
        <v>6160</v>
      </c>
      <c r="C659" s="116" t="s">
        <v>6161</v>
      </c>
      <c r="D659" s="117" t="s">
        <v>1226</v>
      </c>
      <c r="E659" s="118">
        <v>2706.7090000000003</v>
      </c>
      <c r="F659" s="118">
        <v>0.3089850456621005</v>
      </c>
      <c r="G659" s="120" t="s">
        <v>3707</v>
      </c>
      <c r="H659" s="121" t="s">
        <v>3707</v>
      </c>
      <c r="I659" s="120" t="s">
        <v>7177</v>
      </c>
    </row>
    <row r="660" spans="1:9" x14ac:dyDescent="0.3">
      <c r="A660" s="116">
        <v>10127</v>
      </c>
      <c r="B660" s="116" t="s">
        <v>1252</v>
      </c>
      <c r="C660" s="116" t="s">
        <v>1253</v>
      </c>
      <c r="D660" s="117" t="s">
        <v>1226</v>
      </c>
      <c r="E660" s="118">
        <v>5847.9240000000009</v>
      </c>
      <c r="F660" s="118">
        <v>0.66757123287671238</v>
      </c>
      <c r="G660" s="120" t="s">
        <v>3707</v>
      </c>
      <c r="H660" s="121" t="s">
        <v>3707</v>
      </c>
      <c r="I660" s="120" t="s">
        <v>7177</v>
      </c>
    </row>
    <row r="661" spans="1:9" x14ac:dyDescent="0.3">
      <c r="A661" s="116">
        <v>10130</v>
      </c>
      <c r="B661" s="116" t="s">
        <v>9185</v>
      </c>
      <c r="C661" s="116" t="s">
        <v>9186</v>
      </c>
      <c r="D661" s="117" t="s">
        <v>1226</v>
      </c>
      <c r="E661" s="118">
        <v>2925.7760000000003</v>
      </c>
      <c r="F661" s="118">
        <v>0.33399269406392695</v>
      </c>
      <c r="G661" s="120" t="s">
        <v>3707</v>
      </c>
      <c r="H661" s="121" t="s">
        <v>3707</v>
      </c>
      <c r="I661" s="120" t="s">
        <v>7177</v>
      </c>
    </row>
    <row r="662" spans="1:9" x14ac:dyDescent="0.3">
      <c r="A662" s="116">
        <v>10156</v>
      </c>
      <c r="B662" s="116" t="s">
        <v>1254</v>
      </c>
      <c r="C662" s="116" t="s">
        <v>1255</v>
      </c>
      <c r="D662" s="117" t="s">
        <v>1226</v>
      </c>
      <c r="E662" s="118">
        <v>57299</v>
      </c>
      <c r="F662" s="118">
        <v>6.540981735159817</v>
      </c>
      <c r="G662" s="120" t="s">
        <v>3707</v>
      </c>
      <c r="H662" s="121" t="s">
        <v>3707</v>
      </c>
      <c r="I662" s="120" t="s">
        <v>7177</v>
      </c>
    </row>
    <row r="663" spans="1:9" x14ac:dyDescent="0.3">
      <c r="A663" s="116">
        <v>10157</v>
      </c>
      <c r="B663" s="116" t="s">
        <v>1256</v>
      </c>
      <c r="C663" s="116" t="s">
        <v>1257</v>
      </c>
      <c r="D663" s="117" t="s">
        <v>1226</v>
      </c>
      <c r="E663" s="118">
        <v>39169</v>
      </c>
      <c r="F663" s="118">
        <v>4.4713470319634707</v>
      </c>
      <c r="G663" s="120" t="s">
        <v>3707</v>
      </c>
      <c r="H663" s="121" t="s">
        <v>3707</v>
      </c>
      <c r="I663" s="120" t="s">
        <v>7177</v>
      </c>
    </row>
    <row r="664" spans="1:9" x14ac:dyDescent="0.3">
      <c r="A664" s="116">
        <v>10160</v>
      </c>
      <c r="B664" s="116" t="s">
        <v>1258</v>
      </c>
      <c r="C664" s="116" t="s">
        <v>1259</v>
      </c>
      <c r="D664" s="117" t="s">
        <v>1226</v>
      </c>
      <c r="E664" s="118">
        <v>51679.799999999996</v>
      </c>
      <c r="F664" s="118">
        <v>5.8995205479452046</v>
      </c>
      <c r="G664" s="120" t="s">
        <v>3707</v>
      </c>
      <c r="H664" s="121" t="s">
        <v>3707</v>
      </c>
      <c r="I664" s="120" t="s">
        <v>7177</v>
      </c>
    </row>
    <row r="665" spans="1:9" x14ac:dyDescent="0.3">
      <c r="A665" s="116">
        <v>10162</v>
      </c>
      <c r="B665" s="116" t="s">
        <v>1260</v>
      </c>
      <c r="C665" s="116" t="s">
        <v>1261</v>
      </c>
      <c r="D665" s="117" t="s">
        <v>1226</v>
      </c>
      <c r="E665" s="118">
        <v>3125.9730000000004</v>
      </c>
      <c r="F665" s="118">
        <v>0.35684623287671235</v>
      </c>
      <c r="G665" s="120" t="s">
        <v>3707</v>
      </c>
      <c r="H665" s="121" t="s">
        <v>3707</v>
      </c>
      <c r="I665" s="120" t="s">
        <v>7177</v>
      </c>
    </row>
    <row r="666" spans="1:9" x14ac:dyDescent="0.3">
      <c r="A666" s="116">
        <v>10172</v>
      </c>
      <c r="B666" s="116" t="s">
        <v>1262</v>
      </c>
      <c r="C666" s="116" t="s">
        <v>1263</v>
      </c>
      <c r="D666" s="117" t="s">
        <v>1226</v>
      </c>
      <c r="E666" s="118">
        <v>22043.895</v>
      </c>
      <c r="F666" s="118">
        <v>2.5164263698630136</v>
      </c>
      <c r="G666" s="120" t="s">
        <v>3707</v>
      </c>
      <c r="H666" s="121" t="s">
        <v>3707</v>
      </c>
      <c r="I666" s="120" t="s">
        <v>7177</v>
      </c>
    </row>
    <row r="667" spans="1:9" x14ac:dyDescent="0.3">
      <c r="A667" s="116">
        <v>10173</v>
      </c>
      <c r="B667" s="116" t="s">
        <v>3284</v>
      </c>
      <c r="C667" s="116" t="s">
        <v>3285</v>
      </c>
      <c r="D667" s="117" t="s">
        <v>1226</v>
      </c>
      <c r="E667" s="118">
        <v>8664</v>
      </c>
      <c r="F667" s="118">
        <v>0.989041095890411</v>
      </c>
      <c r="G667" s="120" t="s">
        <v>3707</v>
      </c>
      <c r="H667" s="121" t="s">
        <v>3707</v>
      </c>
      <c r="I667" s="120" t="s">
        <v>7177</v>
      </c>
    </row>
    <row r="668" spans="1:9" x14ac:dyDescent="0.3">
      <c r="A668" s="116">
        <v>10181</v>
      </c>
      <c r="B668" s="116" t="s">
        <v>1264</v>
      </c>
      <c r="C668" s="116" t="s">
        <v>9187</v>
      </c>
      <c r="D668" s="117" t="s">
        <v>1226</v>
      </c>
      <c r="E668" s="118">
        <v>11414.680999999999</v>
      </c>
      <c r="F668" s="118">
        <v>1.3030457762557077</v>
      </c>
      <c r="G668" s="120" t="s">
        <v>3707</v>
      </c>
      <c r="H668" s="121" t="s">
        <v>3707</v>
      </c>
      <c r="I668" s="120" t="s">
        <v>7177</v>
      </c>
    </row>
    <row r="669" spans="1:9" x14ac:dyDescent="0.3">
      <c r="A669" s="116">
        <v>10182</v>
      </c>
      <c r="B669" s="116" t="s">
        <v>1265</v>
      </c>
      <c r="C669" s="116" t="s">
        <v>1266</v>
      </c>
      <c r="D669" s="117" t="s">
        <v>1226</v>
      </c>
      <c r="E669" s="118">
        <v>6066.7669999999998</v>
      </c>
      <c r="F669" s="118">
        <v>0.69255331050228308</v>
      </c>
      <c r="G669" s="120" t="s">
        <v>3707</v>
      </c>
      <c r="H669" s="121" t="s">
        <v>3707</v>
      </c>
      <c r="I669" s="120" t="s">
        <v>7177</v>
      </c>
    </row>
    <row r="670" spans="1:9" x14ac:dyDescent="0.3">
      <c r="A670" s="116">
        <v>10187</v>
      </c>
      <c r="B670" s="116" t="s">
        <v>1267</v>
      </c>
      <c r="C670" s="116" t="s">
        <v>1268</v>
      </c>
      <c r="D670" s="117" t="s">
        <v>1226</v>
      </c>
      <c r="E670" s="118">
        <v>6056.2000000000007</v>
      </c>
      <c r="F670" s="118">
        <v>0.69134703196347036</v>
      </c>
      <c r="G670" s="120" t="s">
        <v>3707</v>
      </c>
      <c r="H670" s="121" t="s">
        <v>3707</v>
      </c>
      <c r="I670" s="120" t="s">
        <v>7177</v>
      </c>
    </row>
    <row r="671" spans="1:9" x14ac:dyDescent="0.3">
      <c r="A671" s="116">
        <v>10188</v>
      </c>
      <c r="B671" s="116" t="s">
        <v>1269</v>
      </c>
      <c r="C671" s="116" t="s">
        <v>1270</v>
      </c>
      <c r="D671" s="117" t="s">
        <v>1226</v>
      </c>
      <c r="E671" s="118">
        <v>4328.9350000000004</v>
      </c>
      <c r="F671" s="118">
        <v>0.49417066210045668</v>
      </c>
      <c r="G671" s="120" t="s">
        <v>3707</v>
      </c>
      <c r="H671" s="121" t="s">
        <v>3707</v>
      </c>
      <c r="I671" s="120" t="s">
        <v>7177</v>
      </c>
    </row>
    <row r="672" spans="1:9" x14ac:dyDescent="0.3">
      <c r="A672" s="116">
        <v>10193</v>
      </c>
      <c r="B672" s="116" t="s">
        <v>1271</v>
      </c>
      <c r="C672" s="116" t="s">
        <v>1272</v>
      </c>
      <c r="D672" s="117" t="s">
        <v>1226</v>
      </c>
      <c r="E672" s="118">
        <v>7945.8000000000011</v>
      </c>
      <c r="F672" s="118">
        <v>0.90705479452054805</v>
      </c>
      <c r="G672" s="120" t="s">
        <v>3707</v>
      </c>
      <c r="H672" s="121" t="s">
        <v>3707</v>
      </c>
      <c r="I672" s="120" t="s">
        <v>7177</v>
      </c>
    </row>
    <row r="673" spans="1:9" x14ac:dyDescent="0.3">
      <c r="A673" s="116">
        <v>10199</v>
      </c>
      <c r="B673" s="116" t="s">
        <v>1273</v>
      </c>
      <c r="C673" s="116" t="s">
        <v>1274</v>
      </c>
      <c r="D673" s="117" t="s">
        <v>1226</v>
      </c>
      <c r="E673" s="118">
        <v>6024.6999999999989</v>
      </c>
      <c r="F673" s="118">
        <v>0.68775114155251127</v>
      </c>
      <c r="G673" s="120" t="s">
        <v>3707</v>
      </c>
      <c r="H673" s="121" t="s">
        <v>3707</v>
      </c>
      <c r="I673" s="120" t="s">
        <v>7177</v>
      </c>
    </row>
    <row r="674" spans="1:9" x14ac:dyDescent="0.3">
      <c r="A674" s="116">
        <v>10200</v>
      </c>
      <c r="B674" s="116" t="s">
        <v>1275</v>
      </c>
      <c r="C674" s="116" t="s">
        <v>1276</v>
      </c>
      <c r="D674" s="117" t="s">
        <v>1226</v>
      </c>
      <c r="E674" s="118">
        <v>8046.2619999999997</v>
      </c>
      <c r="F674" s="118">
        <v>0.91852305936073053</v>
      </c>
      <c r="G674" s="120" t="s">
        <v>3707</v>
      </c>
      <c r="H674" s="121" t="s">
        <v>3707</v>
      </c>
      <c r="I674" s="120" t="s">
        <v>7177</v>
      </c>
    </row>
    <row r="675" spans="1:9" x14ac:dyDescent="0.3">
      <c r="A675" s="116">
        <v>10201</v>
      </c>
      <c r="B675" s="116" t="s">
        <v>1277</v>
      </c>
      <c r="C675" s="116" t="s">
        <v>1278</v>
      </c>
      <c r="D675" s="117" t="s">
        <v>1226</v>
      </c>
      <c r="E675" s="118">
        <v>4609.7700000000004</v>
      </c>
      <c r="F675" s="118">
        <v>0.52622945205479454</v>
      </c>
      <c r="G675" s="120" t="s">
        <v>3707</v>
      </c>
      <c r="H675" s="121" t="s">
        <v>3707</v>
      </c>
      <c r="I675" s="120" t="s">
        <v>7177</v>
      </c>
    </row>
    <row r="676" spans="1:9" x14ac:dyDescent="0.3">
      <c r="A676" s="116">
        <v>10203</v>
      </c>
      <c r="B676" s="116" t="s">
        <v>1279</v>
      </c>
      <c r="C676" s="116" t="s">
        <v>1280</v>
      </c>
      <c r="D676" s="117" t="s">
        <v>1226</v>
      </c>
      <c r="E676" s="118">
        <v>5171.8010000000013</v>
      </c>
      <c r="F676" s="118">
        <v>0.59038824200913254</v>
      </c>
      <c r="G676" s="120" t="s">
        <v>3707</v>
      </c>
      <c r="H676" s="121" t="s">
        <v>3707</v>
      </c>
      <c r="I676" s="120" t="s">
        <v>7177</v>
      </c>
    </row>
    <row r="677" spans="1:9" x14ac:dyDescent="0.3">
      <c r="A677" s="116">
        <v>10204</v>
      </c>
      <c r="B677" s="116" t="s">
        <v>1281</v>
      </c>
      <c r="C677" s="116" t="s">
        <v>1282</v>
      </c>
      <c r="D677" s="117" t="s">
        <v>1226</v>
      </c>
      <c r="E677" s="118">
        <v>6730.045000000001</v>
      </c>
      <c r="F677" s="118">
        <v>0.76826997716894985</v>
      </c>
      <c r="G677" s="120" t="s">
        <v>3707</v>
      </c>
      <c r="H677" s="121" t="s">
        <v>3707</v>
      </c>
      <c r="I677" s="120" t="s">
        <v>7177</v>
      </c>
    </row>
    <row r="678" spans="1:9" x14ac:dyDescent="0.3">
      <c r="A678" s="116">
        <v>10207</v>
      </c>
      <c r="B678" s="116" t="s">
        <v>1283</v>
      </c>
      <c r="C678" s="116" t="s">
        <v>1284</v>
      </c>
      <c r="D678" s="117" t="s">
        <v>1226</v>
      </c>
      <c r="E678" s="118">
        <v>4982.5</v>
      </c>
      <c r="F678" s="118">
        <v>0.56877853881278539</v>
      </c>
      <c r="G678" s="120" t="s">
        <v>3707</v>
      </c>
      <c r="H678" s="121" t="s">
        <v>3707</v>
      </c>
      <c r="I678" s="120" t="s">
        <v>7177</v>
      </c>
    </row>
    <row r="679" spans="1:9" x14ac:dyDescent="0.3">
      <c r="A679" s="116">
        <v>10208</v>
      </c>
      <c r="B679" s="116" t="s">
        <v>1285</v>
      </c>
      <c r="C679" s="116" t="s">
        <v>1286</v>
      </c>
      <c r="D679" s="117" t="s">
        <v>1226</v>
      </c>
      <c r="E679" s="118">
        <v>6411.9000000000005</v>
      </c>
      <c r="F679" s="118">
        <v>0.73195205479452063</v>
      </c>
      <c r="G679" s="120" t="s">
        <v>3707</v>
      </c>
      <c r="H679" s="121" t="s">
        <v>3707</v>
      </c>
      <c r="I679" s="120" t="s">
        <v>7178</v>
      </c>
    </row>
    <row r="680" spans="1:9" x14ac:dyDescent="0.3">
      <c r="A680" s="116">
        <v>10211</v>
      </c>
      <c r="B680" s="116" t="s">
        <v>1287</v>
      </c>
      <c r="C680" s="116" t="s">
        <v>1288</v>
      </c>
      <c r="D680" s="117" t="s">
        <v>1226</v>
      </c>
      <c r="E680" s="118">
        <v>12182.699999999999</v>
      </c>
      <c r="F680" s="118">
        <v>1.3907191780821917</v>
      </c>
      <c r="G680" s="120" t="s">
        <v>3707</v>
      </c>
      <c r="H680" s="121" t="s">
        <v>3707</v>
      </c>
      <c r="I680" s="120" t="s">
        <v>7177</v>
      </c>
    </row>
    <row r="681" spans="1:9" x14ac:dyDescent="0.3">
      <c r="A681" s="116">
        <v>10214</v>
      </c>
      <c r="B681" s="116" t="s">
        <v>9188</v>
      </c>
      <c r="C681" s="116" t="s">
        <v>9189</v>
      </c>
      <c r="D681" s="117" t="s">
        <v>1226</v>
      </c>
      <c r="E681" s="118">
        <v>3054</v>
      </c>
      <c r="F681" s="118">
        <v>0.34863013698630135</v>
      </c>
      <c r="G681" s="120" t="s">
        <v>3707</v>
      </c>
      <c r="H681" s="121" t="s">
        <v>3707</v>
      </c>
      <c r="I681" s="120" t="s">
        <v>7177</v>
      </c>
    </row>
    <row r="682" spans="1:9" x14ac:dyDescent="0.3">
      <c r="A682" s="116">
        <v>10215</v>
      </c>
      <c r="B682" s="116" t="s">
        <v>1289</v>
      </c>
      <c r="C682" s="116" t="s">
        <v>1290</v>
      </c>
      <c r="D682" s="117" t="s">
        <v>1226</v>
      </c>
      <c r="E682" s="118">
        <v>7650.9</v>
      </c>
      <c r="F682" s="118">
        <v>0.87339041095890402</v>
      </c>
      <c r="G682" s="120" t="s">
        <v>3707</v>
      </c>
      <c r="H682" s="121" t="s">
        <v>3707</v>
      </c>
      <c r="I682" s="120" t="s">
        <v>7177</v>
      </c>
    </row>
    <row r="683" spans="1:9" x14ac:dyDescent="0.3">
      <c r="A683" s="116">
        <v>10218</v>
      </c>
      <c r="B683" s="116" t="s">
        <v>1291</v>
      </c>
      <c r="C683" s="116" t="s">
        <v>1292</v>
      </c>
      <c r="D683" s="117" t="s">
        <v>1226</v>
      </c>
      <c r="E683" s="118">
        <v>3807.2999999999997</v>
      </c>
      <c r="F683" s="118">
        <v>0.43462328767123287</v>
      </c>
      <c r="G683" s="120" t="s">
        <v>3707</v>
      </c>
      <c r="H683" s="121" t="s">
        <v>3707</v>
      </c>
      <c r="I683" s="120" t="s">
        <v>7177</v>
      </c>
    </row>
    <row r="684" spans="1:9" x14ac:dyDescent="0.3">
      <c r="A684" s="116">
        <v>10231</v>
      </c>
      <c r="B684" s="116" t="s">
        <v>1293</v>
      </c>
      <c r="C684" s="116" t="s">
        <v>1294</v>
      </c>
      <c r="D684" s="117" t="s">
        <v>1226</v>
      </c>
      <c r="E684" s="118">
        <v>5461.7320000000009</v>
      </c>
      <c r="F684" s="118">
        <v>0.62348538812785403</v>
      </c>
      <c r="G684" s="120" t="s">
        <v>3707</v>
      </c>
      <c r="H684" s="121" t="s">
        <v>3707</v>
      </c>
      <c r="I684" s="120" t="s">
        <v>7177</v>
      </c>
    </row>
    <row r="685" spans="1:9" x14ac:dyDescent="0.3">
      <c r="A685" s="116">
        <v>10241</v>
      </c>
      <c r="B685" s="116" t="s">
        <v>1295</v>
      </c>
      <c r="C685" s="116" t="s">
        <v>1296</v>
      </c>
      <c r="D685" s="117" t="s">
        <v>1226</v>
      </c>
      <c r="E685" s="118">
        <v>3052.9369999999999</v>
      </c>
      <c r="F685" s="118">
        <v>0.34850878995433787</v>
      </c>
      <c r="G685" s="120" t="s">
        <v>3707</v>
      </c>
      <c r="H685" s="121" t="s">
        <v>3707</v>
      </c>
      <c r="I685" s="120" t="s">
        <v>7177</v>
      </c>
    </row>
    <row r="686" spans="1:9" x14ac:dyDescent="0.3">
      <c r="A686" s="116">
        <v>10244</v>
      </c>
      <c r="B686" s="116" t="s">
        <v>1297</v>
      </c>
      <c r="C686" s="116" t="s">
        <v>1298</v>
      </c>
      <c r="D686" s="117" t="s">
        <v>1226</v>
      </c>
      <c r="E686" s="118">
        <v>6422.9999999999991</v>
      </c>
      <c r="F686" s="118">
        <v>0.73321917808219172</v>
      </c>
      <c r="G686" s="120" t="s">
        <v>3707</v>
      </c>
      <c r="H686" s="121" t="s">
        <v>3707</v>
      </c>
      <c r="I686" s="120" t="s">
        <v>7177</v>
      </c>
    </row>
    <row r="687" spans="1:9" x14ac:dyDescent="0.3">
      <c r="A687" s="116">
        <v>10245</v>
      </c>
      <c r="B687" s="116" t="s">
        <v>1299</v>
      </c>
      <c r="C687" s="116" t="s">
        <v>1300</v>
      </c>
      <c r="D687" s="117" t="s">
        <v>1226</v>
      </c>
      <c r="E687" s="118">
        <v>6192.7</v>
      </c>
      <c r="F687" s="118">
        <v>0.70692922374429223</v>
      </c>
      <c r="G687" s="120" t="s">
        <v>3707</v>
      </c>
      <c r="H687" s="121" t="s">
        <v>3707</v>
      </c>
      <c r="I687" s="120" t="s">
        <v>7177</v>
      </c>
    </row>
    <row r="688" spans="1:9" x14ac:dyDescent="0.3">
      <c r="A688" s="116">
        <v>10246</v>
      </c>
      <c r="B688" s="116" t="s">
        <v>1301</v>
      </c>
      <c r="C688" s="116" t="s">
        <v>1302</v>
      </c>
      <c r="D688" s="117" t="s">
        <v>1226</v>
      </c>
      <c r="E688" s="118">
        <v>9850.4799999999977</v>
      </c>
      <c r="F688" s="118">
        <v>1.1244840182648399</v>
      </c>
      <c r="G688" s="120" t="s">
        <v>3707</v>
      </c>
      <c r="H688" s="121" t="s">
        <v>3707</v>
      </c>
      <c r="I688" s="120" t="s">
        <v>7177</v>
      </c>
    </row>
    <row r="689" spans="1:9" x14ac:dyDescent="0.3">
      <c r="A689" s="116">
        <v>10248</v>
      </c>
      <c r="B689" s="116" t="s">
        <v>1303</v>
      </c>
      <c r="C689" s="116" t="s">
        <v>1304</v>
      </c>
      <c r="D689" s="117" t="s">
        <v>1226</v>
      </c>
      <c r="E689" s="118">
        <v>5998.7820000000011</v>
      </c>
      <c r="F689" s="118">
        <v>0.68479246575342478</v>
      </c>
      <c r="G689" s="120" t="s">
        <v>3707</v>
      </c>
      <c r="H689" s="121" t="s">
        <v>3707</v>
      </c>
      <c r="I689" s="120" t="s">
        <v>7177</v>
      </c>
    </row>
    <row r="690" spans="1:9" x14ac:dyDescent="0.3">
      <c r="A690" s="116">
        <v>10249</v>
      </c>
      <c r="B690" s="116" t="s">
        <v>6162</v>
      </c>
      <c r="C690" s="116" t="s">
        <v>6163</v>
      </c>
      <c r="D690" s="117" t="s">
        <v>1226</v>
      </c>
      <c r="E690" s="118">
        <v>8079.4480000000012</v>
      </c>
      <c r="F690" s="118">
        <v>0.92231141552511431</v>
      </c>
      <c r="G690" s="120" t="s">
        <v>3707</v>
      </c>
      <c r="H690" s="121" t="s">
        <v>3707</v>
      </c>
      <c r="I690" s="120" t="s">
        <v>7177</v>
      </c>
    </row>
    <row r="691" spans="1:9" x14ac:dyDescent="0.3">
      <c r="A691" s="116">
        <v>10258</v>
      </c>
      <c r="B691" s="116" t="s">
        <v>9190</v>
      </c>
      <c r="C691" s="116" t="s">
        <v>9191</v>
      </c>
      <c r="D691" s="117" t="s">
        <v>1226</v>
      </c>
      <c r="E691" s="118">
        <v>2834.8340000000003</v>
      </c>
      <c r="F691" s="118">
        <v>0.32361118721461191</v>
      </c>
      <c r="G691" s="120" t="s">
        <v>3707</v>
      </c>
      <c r="H691" s="121" t="s">
        <v>3707</v>
      </c>
      <c r="I691" s="120" t="s">
        <v>7177</v>
      </c>
    </row>
    <row r="692" spans="1:9" x14ac:dyDescent="0.3">
      <c r="A692" s="116">
        <v>10260</v>
      </c>
      <c r="B692" s="116" t="s">
        <v>1305</v>
      </c>
      <c r="C692" s="116" t="s">
        <v>1306</v>
      </c>
      <c r="D692" s="117" t="s">
        <v>1226</v>
      </c>
      <c r="E692" s="118">
        <v>4474</v>
      </c>
      <c r="F692" s="118">
        <v>0.51073059360730588</v>
      </c>
      <c r="G692" s="120" t="s">
        <v>3707</v>
      </c>
      <c r="H692" s="121" t="s">
        <v>3707</v>
      </c>
      <c r="I692" s="120" t="s">
        <v>7177</v>
      </c>
    </row>
    <row r="693" spans="1:9" x14ac:dyDescent="0.3">
      <c r="A693" s="116">
        <v>10263</v>
      </c>
      <c r="B693" s="116" t="s">
        <v>1307</v>
      </c>
      <c r="C693" s="116" t="s">
        <v>1308</v>
      </c>
      <c r="D693" s="117" t="s">
        <v>1226</v>
      </c>
      <c r="E693" s="118">
        <v>4648.67</v>
      </c>
      <c r="F693" s="118">
        <v>0.53067009132420095</v>
      </c>
      <c r="G693" s="120" t="s">
        <v>3707</v>
      </c>
      <c r="H693" s="121" t="s">
        <v>3707</v>
      </c>
      <c r="I693" s="120" t="s">
        <v>7177</v>
      </c>
    </row>
    <row r="694" spans="1:9" x14ac:dyDescent="0.3">
      <c r="A694" s="116">
        <v>10264</v>
      </c>
      <c r="B694" s="116" t="s">
        <v>1309</v>
      </c>
      <c r="C694" s="116" t="s">
        <v>1310</v>
      </c>
      <c r="D694" s="117" t="s">
        <v>1226</v>
      </c>
      <c r="E694" s="118">
        <v>10671.300000000003</v>
      </c>
      <c r="F694" s="118">
        <v>1.2181849315068496</v>
      </c>
      <c r="G694" s="120" t="s">
        <v>3707</v>
      </c>
      <c r="H694" s="121" t="s">
        <v>3707</v>
      </c>
      <c r="I694" s="120" t="s">
        <v>7177</v>
      </c>
    </row>
    <row r="695" spans="1:9" x14ac:dyDescent="0.3">
      <c r="A695" s="116">
        <v>10268</v>
      </c>
      <c r="B695" s="116" t="s">
        <v>3286</v>
      </c>
      <c r="C695" s="116" t="s">
        <v>3287</v>
      </c>
      <c r="D695" s="117" t="s">
        <v>1226</v>
      </c>
      <c r="E695" s="118">
        <v>4422.3999999999996</v>
      </c>
      <c r="F695" s="118">
        <v>0.5048401826484018</v>
      </c>
      <c r="G695" s="120" t="s">
        <v>3707</v>
      </c>
      <c r="H695" s="121" t="s">
        <v>3707</v>
      </c>
      <c r="I695" s="120" t="s">
        <v>7177</v>
      </c>
    </row>
    <row r="696" spans="1:9" x14ac:dyDescent="0.3">
      <c r="A696" s="116">
        <v>10269</v>
      </c>
      <c r="B696" s="116" t="s">
        <v>1311</v>
      </c>
      <c r="C696" s="116" t="s">
        <v>1312</v>
      </c>
      <c r="D696" s="117" t="s">
        <v>1226</v>
      </c>
      <c r="E696" s="118">
        <v>6401.5999999999995</v>
      </c>
      <c r="F696" s="118">
        <v>0.7307762557077625</v>
      </c>
      <c r="G696" s="120" t="s">
        <v>3707</v>
      </c>
      <c r="H696" s="121" t="s">
        <v>3707</v>
      </c>
      <c r="I696" s="120" t="s">
        <v>7177</v>
      </c>
    </row>
    <row r="697" spans="1:9" x14ac:dyDescent="0.3">
      <c r="A697" s="116">
        <v>10270</v>
      </c>
      <c r="B697" s="116" t="s">
        <v>1313</v>
      </c>
      <c r="C697" s="116" t="s">
        <v>1314</v>
      </c>
      <c r="D697" s="117" t="s">
        <v>1226</v>
      </c>
      <c r="E697" s="118">
        <v>20847.600000000002</v>
      </c>
      <c r="F697" s="118">
        <v>2.3798630136986305</v>
      </c>
      <c r="G697" s="120" t="s">
        <v>3707</v>
      </c>
      <c r="H697" s="121" t="s">
        <v>3707</v>
      </c>
      <c r="I697" s="120" t="s">
        <v>7177</v>
      </c>
    </row>
    <row r="698" spans="1:9" x14ac:dyDescent="0.3">
      <c r="A698" s="116">
        <v>10273</v>
      </c>
      <c r="B698" s="116" t="s">
        <v>9192</v>
      </c>
      <c r="C698" s="116" t="s">
        <v>9193</v>
      </c>
      <c r="D698" s="117" t="s">
        <v>1226</v>
      </c>
      <c r="E698" s="118">
        <v>2639.3000000000006</v>
      </c>
      <c r="F698" s="118">
        <v>0.30128995433789962</v>
      </c>
      <c r="G698" s="120" t="s">
        <v>3707</v>
      </c>
      <c r="H698" s="121" t="s">
        <v>3707</v>
      </c>
      <c r="I698" s="120" t="s">
        <v>7177</v>
      </c>
    </row>
    <row r="699" spans="1:9" x14ac:dyDescent="0.3">
      <c r="A699" s="116">
        <v>10277</v>
      </c>
      <c r="B699" s="116" t="s">
        <v>1315</v>
      </c>
      <c r="C699" s="116" t="s">
        <v>1316</v>
      </c>
      <c r="D699" s="117" t="s">
        <v>1226</v>
      </c>
      <c r="E699" s="118">
        <v>3083.44</v>
      </c>
      <c r="F699" s="118">
        <v>0.35199086757990866</v>
      </c>
      <c r="G699" s="120" t="s">
        <v>3707</v>
      </c>
      <c r="H699" s="121" t="s">
        <v>3707</v>
      </c>
      <c r="I699" s="120" t="s">
        <v>7179</v>
      </c>
    </row>
    <row r="700" spans="1:9" x14ac:dyDescent="0.3">
      <c r="A700" s="116">
        <v>10282</v>
      </c>
      <c r="B700" s="116" t="s">
        <v>1317</v>
      </c>
      <c r="C700" s="116" t="s">
        <v>1318</v>
      </c>
      <c r="D700" s="117" t="s">
        <v>1226</v>
      </c>
      <c r="E700" s="118">
        <v>4700</v>
      </c>
      <c r="F700" s="118">
        <v>0.5365296803652968</v>
      </c>
      <c r="G700" s="120" t="s">
        <v>3707</v>
      </c>
      <c r="H700" s="121" t="s">
        <v>3707</v>
      </c>
      <c r="I700" s="120" t="s">
        <v>7177</v>
      </c>
    </row>
    <row r="701" spans="1:9" x14ac:dyDescent="0.3">
      <c r="A701" s="116">
        <v>10284</v>
      </c>
      <c r="B701" s="116" t="s">
        <v>1319</v>
      </c>
      <c r="C701" s="116" t="s">
        <v>1320</v>
      </c>
      <c r="D701" s="117" t="s">
        <v>1226</v>
      </c>
      <c r="E701" s="118">
        <v>5534.2000000000007</v>
      </c>
      <c r="F701" s="118">
        <v>0.63175799086758</v>
      </c>
      <c r="G701" s="120" t="s">
        <v>3707</v>
      </c>
      <c r="H701" s="121" t="s">
        <v>3707</v>
      </c>
      <c r="I701" s="120" t="s">
        <v>7177</v>
      </c>
    </row>
    <row r="702" spans="1:9" x14ac:dyDescent="0.3">
      <c r="A702" s="116">
        <v>10286</v>
      </c>
      <c r="B702" s="116" t="s">
        <v>1321</v>
      </c>
      <c r="C702" s="116" t="s">
        <v>1322</v>
      </c>
      <c r="D702" s="117" t="s">
        <v>1226</v>
      </c>
      <c r="E702" s="118">
        <v>5159.6049999999996</v>
      </c>
      <c r="F702" s="118">
        <v>0.58899600456621004</v>
      </c>
      <c r="G702" s="120" t="s">
        <v>3707</v>
      </c>
      <c r="H702" s="121" t="s">
        <v>3707</v>
      </c>
      <c r="I702" s="120" t="s">
        <v>7177</v>
      </c>
    </row>
    <row r="703" spans="1:9" x14ac:dyDescent="0.3">
      <c r="A703" s="116">
        <v>10287</v>
      </c>
      <c r="B703" s="116" t="s">
        <v>1323</v>
      </c>
      <c r="C703" s="116" t="s">
        <v>1324</v>
      </c>
      <c r="D703" s="117" t="s">
        <v>1226</v>
      </c>
      <c r="E703" s="118">
        <v>3723.98</v>
      </c>
      <c r="F703" s="118">
        <v>0.42511187214611873</v>
      </c>
      <c r="G703" s="120" t="s">
        <v>3707</v>
      </c>
      <c r="H703" s="121" t="s">
        <v>3707</v>
      </c>
      <c r="I703" s="120" t="s">
        <v>7177</v>
      </c>
    </row>
    <row r="704" spans="1:9" x14ac:dyDescent="0.3">
      <c r="A704" s="116">
        <v>10291</v>
      </c>
      <c r="B704" s="116" t="s">
        <v>1325</v>
      </c>
      <c r="C704" s="116" t="s">
        <v>1326</v>
      </c>
      <c r="D704" s="117" t="s">
        <v>1226</v>
      </c>
      <c r="E704" s="118">
        <v>10135.800000000001</v>
      </c>
      <c r="F704" s="118">
        <v>1.157054794520548</v>
      </c>
      <c r="G704" s="120" t="s">
        <v>3707</v>
      </c>
      <c r="H704" s="121" t="s">
        <v>3707</v>
      </c>
      <c r="I704" s="120" t="s">
        <v>7177</v>
      </c>
    </row>
    <row r="705" spans="1:9" x14ac:dyDescent="0.3">
      <c r="A705" s="116">
        <v>10292</v>
      </c>
      <c r="B705" s="116" t="s">
        <v>1327</v>
      </c>
      <c r="C705" s="116" t="s">
        <v>1328</v>
      </c>
      <c r="D705" s="117" t="s">
        <v>1226</v>
      </c>
      <c r="E705" s="118">
        <v>2749.3</v>
      </c>
      <c r="F705" s="118">
        <v>0.31384703196347036</v>
      </c>
      <c r="G705" s="120" t="s">
        <v>3707</v>
      </c>
      <c r="H705" s="121" t="s">
        <v>3707</v>
      </c>
      <c r="I705" s="120" t="s">
        <v>7177</v>
      </c>
    </row>
    <row r="706" spans="1:9" x14ac:dyDescent="0.3">
      <c r="A706" s="116">
        <v>10295</v>
      </c>
      <c r="B706" s="116" t="s">
        <v>5831</v>
      </c>
      <c r="C706" s="116" t="s">
        <v>5902</v>
      </c>
      <c r="D706" s="117" t="s">
        <v>1226</v>
      </c>
      <c r="E706" s="118">
        <v>2749.1679999999997</v>
      </c>
      <c r="F706" s="118">
        <v>0.31383196347031961</v>
      </c>
      <c r="G706" s="120" t="s">
        <v>3707</v>
      </c>
      <c r="H706" s="121" t="s">
        <v>3707</v>
      </c>
      <c r="I706" s="120" t="s">
        <v>7177</v>
      </c>
    </row>
    <row r="707" spans="1:9" x14ac:dyDescent="0.3">
      <c r="A707" s="116">
        <v>10299</v>
      </c>
      <c r="B707" s="116" t="s">
        <v>1329</v>
      </c>
      <c r="C707" s="116" t="s">
        <v>1330</v>
      </c>
      <c r="D707" s="117" t="s">
        <v>1226</v>
      </c>
      <c r="E707" s="118">
        <v>4776.8</v>
      </c>
      <c r="F707" s="118">
        <v>0.54529680365296807</v>
      </c>
      <c r="G707" s="120" t="s">
        <v>3707</v>
      </c>
      <c r="H707" s="121" t="s">
        <v>3707</v>
      </c>
      <c r="I707" s="120" t="s">
        <v>7177</v>
      </c>
    </row>
    <row r="708" spans="1:9" x14ac:dyDescent="0.3">
      <c r="A708" s="116">
        <v>10303</v>
      </c>
      <c r="B708" s="116" t="s">
        <v>1331</v>
      </c>
      <c r="C708" s="116" t="s">
        <v>1332</v>
      </c>
      <c r="D708" s="117" t="s">
        <v>1226</v>
      </c>
      <c r="E708" s="118">
        <v>3540.9210000000003</v>
      </c>
      <c r="F708" s="118">
        <v>0.40421472602739728</v>
      </c>
      <c r="G708" s="120" t="s">
        <v>3707</v>
      </c>
      <c r="H708" s="121" t="s">
        <v>3707</v>
      </c>
      <c r="I708" s="120" t="s">
        <v>7177</v>
      </c>
    </row>
    <row r="709" spans="1:9" x14ac:dyDescent="0.3">
      <c r="A709" s="116">
        <v>10306</v>
      </c>
      <c r="B709" s="116" t="s">
        <v>6164</v>
      </c>
      <c r="C709" s="116" t="s">
        <v>6165</v>
      </c>
      <c r="D709" s="117" t="s">
        <v>1226</v>
      </c>
      <c r="E709" s="118">
        <v>6635.1680000000006</v>
      </c>
      <c r="F709" s="118">
        <v>0.75743926940639272</v>
      </c>
      <c r="G709" s="120" t="s">
        <v>3707</v>
      </c>
      <c r="H709" s="121" t="s">
        <v>3707</v>
      </c>
      <c r="I709" s="120" t="s">
        <v>7177</v>
      </c>
    </row>
    <row r="710" spans="1:9" x14ac:dyDescent="0.3">
      <c r="A710" s="116">
        <v>10307</v>
      </c>
      <c r="B710" s="116" t="s">
        <v>1334</v>
      </c>
      <c r="C710" s="116" t="s">
        <v>1335</v>
      </c>
      <c r="D710" s="117" t="s">
        <v>1226</v>
      </c>
      <c r="E710" s="118">
        <v>5142.8569999999991</v>
      </c>
      <c r="F710" s="118">
        <v>0.58708413242009116</v>
      </c>
      <c r="G710" s="120" t="s">
        <v>3707</v>
      </c>
      <c r="H710" s="121" t="s">
        <v>3707</v>
      </c>
      <c r="I710" s="120" t="s">
        <v>7177</v>
      </c>
    </row>
    <row r="711" spans="1:9" x14ac:dyDescent="0.3">
      <c r="A711" s="116">
        <v>10309</v>
      </c>
      <c r="B711" s="116" t="s">
        <v>1336</v>
      </c>
      <c r="C711" s="116" t="s">
        <v>1337</v>
      </c>
      <c r="D711" s="117" t="s">
        <v>1226</v>
      </c>
      <c r="E711" s="118">
        <v>4707.8330000000005</v>
      </c>
      <c r="F711" s="118">
        <v>0.53742385844748863</v>
      </c>
      <c r="G711" s="120" t="s">
        <v>3707</v>
      </c>
      <c r="H711" s="121" t="s">
        <v>3707</v>
      </c>
      <c r="I711" s="120" t="s">
        <v>7177</v>
      </c>
    </row>
    <row r="712" spans="1:9" x14ac:dyDescent="0.3">
      <c r="A712" s="116">
        <v>10310</v>
      </c>
      <c r="B712" s="116" t="s">
        <v>9194</v>
      </c>
      <c r="C712" s="116" t="s">
        <v>9195</v>
      </c>
      <c r="D712" s="117" t="s">
        <v>1226</v>
      </c>
      <c r="E712" s="118">
        <v>2670.08</v>
      </c>
      <c r="F712" s="118">
        <v>0.30480365296803652</v>
      </c>
      <c r="G712" s="120" t="s">
        <v>3707</v>
      </c>
      <c r="H712" s="121" t="s">
        <v>3707</v>
      </c>
      <c r="I712" s="120" t="s">
        <v>7177</v>
      </c>
    </row>
    <row r="713" spans="1:9" x14ac:dyDescent="0.3">
      <c r="A713" s="116">
        <v>10318</v>
      </c>
      <c r="B713" s="116" t="s">
        <v>1338</v>
      </c>
      <c r="C713" s="116" t="s">
        <v>1339</v>
      </c>
      <c r="D713" s="117" t="s">
        <v>1226</v>
      </c>
      <c r="E713" s="118">
        <v>8808.4000000000015</v>
      </c>
      <c r="F713" s="118">
        <v>1.0055251141552513</v>
      </c>
      <c r="G713" s="120" t="s">
        <v>3707</v>
      </c>
      <c r="H713" s="121" t="s">
        <v>3707</v>
      </c>
      <c r="I713" s="120" t="s">
        <v>7177</v>
      </c>
    </row>
    <row r="714" spans="1:9" x14ac:dyDescent="0.3">
      <c r="A714" s="116">
        <v>10319</v>
      </c>
      <c r="B714" s="116" t="s">
        <v>1340</v>
      </c>
      <c r="C714" s="116" t="s">
        <v>1341</v>
      </c>
      <c r="D714" s="117" t="s">
        <v>1226</v>
      </c>
      <c r="E714" s="118">
        <v>8274.58</v>
      </c>
      <c r="F714" s="118">
        <v>0.94458675799086755</v>
      </c>
      <c r="G714" s="120" t="s">
        <v>3707</v>
      </c>
      <c r="H714" s="121" t="s">
        <v>3707</v>
      </c>
      <c r="I714" s="120" t="s">
        <v>7177</v>
      </c>
    </row>
    <row r="715" spans="1:9" x14ac:dyDescent="0.3">
      <c r="A715" s="116">
        <v>10325</v>
      </c>
      <c r="B715" s="116" t="s">
        <v>1342</v>
      </c>
      <c r="C715" s="116" t="s">
        <v>1343</v>
      </c>
      <c r="D715" s="117" t="s">
        <v>1226</v>
      </c>
      <c r="E715" s="118">
        <v>8827.3990000000013</v>
      </c>
      <c r="F715" s="118">
        <v>1.0076939497716897</v>
      </c>
      <c r="G715" s="120" t="s">
        <v>3707</v>
      </c>
      <c r="H715" s="121" t="s">
        <v>3707</v>
      </c>
      <c r="I715" s="120" t="s">
        <v>7177</v>
      </c>
    </row>
    <row r="716" spans="1:9" x14ac:dyDescent="0.3">
      <c r="A716" s="116">
        <v>10327</v>
      </c>
      <c r="B716" s="116" t="s">
        <v>6558</v>
      </c>
      <c r="C716" s="116" t="s">
        <v>9196</v>
      </c>
      <c r="D716" s="117" t="s">
        <v>1226</v>
      </c>
      <c r="E716" s="118">
        <v>3232.97</v>
      </c>
      <c r="F716" s="118">
        <v>0.369060502283105</v>
      </c>
      <c r="G716" s="120" t="s">
        <v>3707</v>
      </c>
      <c r="H716" s="121" t="s">
        <v>3707</v>
      </c>
      <c r="I716" s="120" t="s">
        <v>7177</v>
      </c>
    </row>
    <row r="717" spans="1:9" x14ac:dyDescent="0.3">
      <c r="A717" s="116">
        <v>10331</v>
      </c>
      <c r="B717" s="116" t="s">
        <v>9197</v>
      </c>
      <c r="C717" s="116" t="s">
        <v>9198</v>
      </c>
      <c r="D717" s="117" t="s">
        <v>1226</v>
      </c>
      <c r="E717" s="118">
        <v>3031.0600000000004</v>
      </c>
      <c r="F717" s="118">
        <v>0.34601141552511422</v>
      </c>
      <c r="G717" s="120" t="s">
        <v>3707</v>
      </c>
      <c r="H717" s="121" t="s">
        <v>3707</v>
      </c>
      <c r="I717" s="120" t="s">
        <v>7177</v>
      </c>
    </row>
    <row r="718" spans="1:9" x14ac:dyDescent="0.3">
      <c r="A718" s="116">
        <v>10332</v>
      </c>
      <c r="B718" s="116" t="s">
        <v>1344</v>
      </c>
      <c r="C718" s="116" t="s">
        <v>1345</v>
      </c>
      <c r="D718" s="117" t="s">
        <v>1226</v>
      </c>
      <c r="E718" s="118">
        <v>3647.8500000000004</v>
      </c>
      <c r="F718" s="118">
        <v>0.41642123287671234</v>
      </c>
      <c r="G718" s="120" t="s">
        <v>3707</v>
      </c>
      <c r="H718" s="121" t="s">
        <v>3707</v>
      </c>
      <c r="I718" s="120" t="s">
        <v>7177</v>
      </c>
    </row>
    <row r="719" spans="1:9" x14ac:dyDescent="0.3">
      <c r="A719" s="116">
        <v>10338</v>
      </c>
      <c r="B719" s="116" t="s">
        <v>9199</v>
      </c>
      <c r="C719" s="116" t="s">
        <v>9200</v>
      </c>
      <c r="D719" s="117" t="s">
        <v>1226</v>
      </c>
      <c r="E719" s="118">
        <v>2717.4630000000006</v>
      </c>
      <c r="F719" s="118">
        <v>0.31021267123287677</v>
      </c>
      <c r="G719" s="120" t="s">
        <v>3707</v>
      </c>
      <c r="H719" s="121" t="s">
        <v>3707</v>
      </c>
      <c r="I719" s="120" t="s">
        <v>7177</v>
      </c>
    </row>
    <row r="720" spans="1:9" x14ac:dyDescent="0.3">
      <c r="A720" s="116">
        <v>10357</v>
      </c>
      <c r="B720" s="116" t="s">
        <v>6559</v>
      </c>
      <c r="C720" s="116" t="s">
        <v>6560</v>
      </c>
      <c r="D720" s="117" t="s">
        <v>1226</v>
      </c>
      <c r="E720" s="118">
        <v>3143.0700000000006</v>
      </c>
      <c r="F720" s="118">
        <v>0.35879794520547953</v>
      </c>
      <c r="G720" s="120" t="s">
        <v>3707</v>
      </c>
      <c r="H720" s="121" t="s">
        <v>3707</v>
      </c>
      <c r="I720" s="120" t="s">
        <v>7177</v>
      </c>
    </row>
    <row r="721" spans="1:9" x14ac:dyDescent="0.3">
      <c r="A721" s="116">
        <v>10358</v>
      </c>
      <c r="B721" s="116" t="s">
        <v>9201</v>
      </c>
      <c r="C721" s="116" t="s">
        <v>9202</v>
      </c>
      <c r="D721" s="117" t="s">
        <v>1226</v>
      </c>
      <c r="E721" s="118">
        <v>3218.3000000000006</v>
      </c>
      <c r="F721" s="118">
        <v>0.36738584474885855</v>
      </c>
      <c r="G721" s="120" t="s">
        <v>3707</v>
      </c>
      <c r="H721" s="121" t="s">
        <v>3707</v>
      </c>
      <c r="I721" s="120" t="s">
        <v>7177</v>
      </c>
    </row>
    <row r="722" spans="1:9" x14ac:dyDescent="0.3">
      <c r="A722" s="116">
        <v>10361</v>
      </c>
      <c r="B722" s="116" t="s">
        <v>1346</v>
      </c>
      <c r="C722" s="116" t="s">
        <v>1347</v>
      </c>
      <c r="D722" s="117" t="s">
        <v>1226</v>
      </c>
      <c r="E722" s="118">
        <v>7172.9530000000004</v>
      </c>
      <c r="F722" s="118">
        <v>0.81883025114155261</v>
      </c>
      <c r="G722" s="120" t="s">
        <v>3707</v>
      </c>
      <c r="H722" s="121" t="s">
        <v>3707</v>
      </c>
      <c r="I722" s="120" t="s">
        <v>7177</v>
      </c>
    </row>
    <row r="723" spans="1:9" x14ac:dyDescent="0.3">
      <c r="A723" s="116">
        <v>10363</v>
      </c>
      <c r="B723" s="116" t="s">
        <v>9203</v>
      </c>
      <c r="C723" s="116" t="s">
        <v>9204</v>
      </c>
      <c r="D723" s="117" t="s">
        <v>1226</v>
      </c>
      <c r="E723" s="118">
        <v>2687.4670000000001</v>
      </c>
      <c r="F723" s="118">
        <v>0.30678847031963469</v>
      </c>
      <c r="G723" s="120" t="s">
        <v>3707</v>
      </c>
      <c r="H723" s="121" t="s">
        <v>3707</v>
      </c>
      <c r="I723" s="120" t="s">
        <v>7177</v>
      </c>
    </row>
    <row r="724" spans="1:9" x14ac:dyDescent="0.3">
      <c r="A724" s="116">
        <v>10375</v>
      </c>
      <c r="B724" s="116" t="s">
        <v>1348</v>
      </c>
      <c r="C724" s="116" t="s">
        <v>1349</v>
      </c>
      <c r="D724" s="117" t="s">
        <v>1226</v>
      </c>
      <c r="E724" s="118">
        <v>4650.8999999999996</v>
      </c>
      <c r="F724" s="118">
        <v>0.53092465753424656</v>
      </c>
      <c r="G724" s="120" t="s">
        <v>3707</v>
      </c>
      <c r="H724" s="121" t="s">
        <v>3707</v>
      </c>
      <c r="I724" s="120" t="s">
        <v>7177</v>
      </c>
    </row>
    <row r="725" spans="1:9" x14ac:dyDescent="0.3">
      <c r="A725" s="116">
        <v>10376</v>
      </c>
      <c r="B725" s="116" t="s">
        <v>3288</v>
      </c>
      <c r="C725" s="116" t="s">
        <v>3289</v>
      </c>
      <c r="D725" s="117" t="s">
        <v>1226</v>
      </c>
      <c r="E725" s="118">
        <v>3091.6260000000002</v>
      </c>
      <c r="F725" s="118">
        <v>0.35292534246575347</v>
      </c>
      <c r="G725" s="120" t="s">
        <v>3707</v>
      </c>
      <c r="H725" s="121" t="s">
        <v>3707</v>
      </c>
      <c r="I725" s="120" t="s">
        <v>7177</v>
      </c>
    </row>
    <row r="726" spans="1:9" x14ac:dyDescent="0.3">
      <c r="A726" s="116">
        <v>10379</v>
      </c>
      <c r="B726" s="116" t="s">
        <v>1350</v>
      </c>
      <c r="C726" s="116" t="s">
        <v>1351</v>
      </c>
      <c r="D726" s="117" t="s">
        <v>1226</v>
      </c>
      <c r="E726" s="118">
        <v>4694.25</v>
      </c>
      <c r="F726" s="118">
        <v>0.53587328767123288</v>
      </c>
      <c r="G726" s="120" t="s">
        <v>3707</v>
      </c>
      <c r="H726" s="121" t="s">
        <v>3707</v>
      </c>
      <c r="I726" s="120" t="s">
        <v>7180</v>
      </c>
    </row>
    <row r="727" spans="1:9" x14ac:dyDescent="0.3">
      <c r="A727" s="116">
        <v>10383</v>
      </c>
      <c r="B727" s="116" t="s">
        <v>1352</v>
      </c>
      <c r="C727" s="116" t="s">
        <v>1312</v>
      </c>
      <c r="D727" s="117" t="s">
        <v>1226</v>
      </c>
      <c r="E727" s="118">
        <v>5881.6299999999992</v>
      </c>
      <c r="F727" s="118">
        <v>0.67141894977168937</v>
      </c>
      <c r="G727" s="120" t="s">
        <v>3707</v>
      </c>
      <c r="H727" s="121" t="s">
        <v>3707</v>
      </c>
      <c r="I727" s="120" t="s">
        <v>7177</v>
      </c>
    </row>
    <row r="728" spans="1:9" x14ac:dyDescent="0.3">
      <c r="A728" s="116">
        <v>10387</v>
      </c>
      <c r="B728" s="116" t="s">
        <v>1353</v>
      </c>
      <c r="C728" s="116" t="s">
        <v>1354</v>
      </c>
      <c r="D728" s="117" t="s">
        <v>1226</v>
      </c>
      <c r="E728" s="118">
        <v>3326.27</v>
      </c>
      <c r="F728" s="118">
        <v>0.37971118721461189</v>
      </c>
      <c r="G728" s="120" t="s">
        <v>3707</v>
      </c>
      <c r="H728" s="121" t="s">
        <v>3707</v>
      </c>
      <c r="I728" s="120" t="s">
        <v>7177</v>
      </c>
    </row>
    <row r="729" spans="1:9" x14ac:dyDescent="0.3">
      <c r="A729" s="116">
        <v>10388</v>
      </c>
      <c r="B729" s="116" t="s">
        <v>1355</v>
      </c>
      <c r="C729" s="116" t="s">
        <v>6422</v>
      </c>
      <c r="D729" s="117" t="s">
        <v>1226</v>
      </c>
      <c r="E729" s="118">
        <v>2865.1499999999996</v>
      </c>
      <c r="F729" s="118">
        <v>0.32707191780821915</v>
      </c>
      <c r="G729" s="120" t="s">
        <v>3707</v>
      </c>
      <c r="H729" s="121" t="s">
        <v>3707</v>
      </c>
      <c r="I729" s="120" t="s">
        <v>7177</v>
      </c>
    </row>
    <row r="730" spans="1:9" x14ac:dyDescent="0.3">
      <c r="A730" s="116">
        <v>10392</v>
      </c>
      <c r="B730" s="116" t="s">
        <v>1356</v>
      </c>
      <c r="C730" s="116" t="s">
        <v>1357</v>
      </c>
      <c r="D730" s="117" t="s">
        <v>1226</v>
      </c>
      <c r="E730" s="118">
        <v>10600</v>
      </c>
      <c r="F730" s="118">
        <v>1.2100456621004567</v>
      </c>
      <c r="G730" s="120" t="s">
        <v>3707</v>
      </c>
      <c r="H730" s="121" t="s">
        <v>3707</v>
      </c>
      <c r="I730" s="120" t="s">
        <v>7177</v>
      </c>
    </row>
    <row r="731" spans="1:9" x14ac:dyDescent="0.3">
      <c r="A731" s="116">
        <v>10400</v>
      </c>
      <c r="B731" s="116" t="s">
        <v>1358</v>
      </c>
      <c r="C731" s="116" t="s">
        <v>6166</v>
      </c>
      <c r="D731" s="117" t="s">
        <v>1226</v>
      </c>
      <c r="E731" s="118">
        <v>21649.46</v>
      </c>
      <c r="F731" s="118">
        <v>2.4713995433789955</v>
      </c>
      <c r="G731" s="120" t="s">
        <v>3707</v>
      </c>
      <c r="H731" s="121" t="s">
        <v>3707</v>
      </c>
      <c r="I731" s="120" t="s">
        <v>7177</v>
      </c>
    </row>
    <row r="732" spans="1:9" x14ac:dyDescent="0.3">
      <c r="A732" s="116">
        <v>10401</v>
      </c>
      <c r="B732" s="116" t="s">
        <v>1359</v>
      </c>
      <c r="C732" s="116" t="s">
        <v>6167</v>
      </c>
      <c r="D732" s="117" t="s">
        <v>1226</v>
      </c>
      <c r="E732" s="118">
        <v>4392.7990000000009</v>
      </c>
      <c r="F732" s="118">
        <v>0.50146107305936083</v>
      </c>
      <c r="G732" s="120" t="s">
        <v>3707</v>
      </c>
      <c r="H732" s="121" t="s">
        <v>3707</v>
      </c>
      <c r="I732" s="120" t="s">
        <v>7177</v>
      </c>
    </row>
    <row r="733" spans="1:9" x14ac:dyDescent="0.3">
      <c r="A733" s="116">
        <v>10403</v>
      </c>
      <c r="B733" s="116" t="s">
        <v>1360</v>
      </c>
      <c r="C733" s="116" t="s">
        <v>1361</v>
      </c>
      <c r="D733" s="117" t="s">
        <v>1226</v>
      </c>
      <c r="E733" s="118">
        <v>5006.12</v>
      </c>
      <c r="F733" s="118">
        <v>0.57147488584474881</v>
      </c>
      <c r="G733" s="120" t="s">
        <v>3707</v>
      </c>
      <c r="H733" s="121" t="s">
        <v>3707</v>
      </c>
      <c r="I733" s="120" t="s">
        <v>7177</v>
      </c>
    </row>
    <row r="734" spans="1:9" x14ac:dyDescent="0.3">
      <c r="A734" s="116">
        <v>10413</v>
      </c>
      <c r="B734" s="116" t="s">
        <v>9205</v>
      </c>
      <c r="C734" s="116" t="s">
        <v>9206</v>
      </c>
      <c r="D734" s="117" t="s">
        <v>1226</v>
      </c>
      <c r="E734" s="118">
        <v>2673.6970000000001</v>
      </c>
      <c r="F734" s="118">
        <v>0.30521655251141555</v>
      </c>
      <c r="G734" s="120" t="s">
        <v>3707</v>
      </c>
      <c r="H734" s="121" t="s">
        <v>3707</v>
      </c>
      <c r="I734" s="120" t="s">
        <v>7177</v>
      </c>
    </row>
    <row r="735" spans="1:9" x14ac:dyDescent="0.3">
      <c r="A735" s="116">
        <v>10422</v>
      </c>
      <c r="B735" s="116" t="s">
        <v>1362</v>
      </c>
      <c r="C735" s="116" t="s">
        <v>1363</v>
      </c>
      <c r="D735" s="117" t="s">
        <v>1226</v>
      </c>
      <c r="E735" s="118">
        <v>5238.43</v>
      </c>
      <c r="F735" s="118">
        <v>0.59799429223744294</v>
      </c>
      <c r="G735" s="120" t="s">
        <v>3707</v>
      </c>
      <c r="H735" s="121" t="s">
        <v>3707</v>
      </c>
      <c r="I735" s="120" t="s">
        <v>7177</v>
      </c>
    </row>
    <row r="736" spans="1:9" x14ac:dyDescent="0.3">
      <c r="A736" s="116">
        <v>10428</v>
      </c>
      <c r="B736" s="116" t="s">
        <v>1364</v>
      </c>
      <c r="C736" s="116" t="s">
        <v>4473</v>
      </c>
      <c r="D736" s="117" t="s">
        <v>1226</v>
      </c>
      <c r="E736" s="118">
        <v>7102.8200000000006</v>
      </c>
      <c r="F736" s="118">
        <v>0.81082420091324203</v>
      </c>
      <c r="G736" s="120" t="s">
        <v>3707</v>
      </c>
      <c r="H736" s="121" t="s">
        <v>3707</v>
      </c>
      <c r="I736" s="120" t="s">
        <v>7177</v>
      </c>
    </row>
    <row r="737" spans="1:9" x14ac:dyDescent="0.3">
      <c r="A737" s="116">
        <v>10430</v>
      </c>
      <c r="B737" s="116" t="s">
        <v>1365</v>
      </c>
      <c r="C737" s="116" t="s">
        <v>1366</v>
      </c>
      <c r="D737" s="117" t="s">
        <v>1226</v>
      </c>
      <c r="E737" s="118">
        <v>4697.0909999999994</v>
      </c>
      <c r="F737" s="118">
        <v>0.53619760273972594</v>
      </c>
      <c r="G737" s="120" t="s">
        <v>3707</v>
      </c>
      <c r="H737" s="121" t="s">
        <v>3707</v>
      </c>
      <c r="I737" s="120" t="s">
        <v>7177</v>
      </c>
    </row>
    <row r="738" spans="1:9" x14ac:dyDescent="0.3">
      <c r="A738" s="116">
        <v>10431</v>
      </c>
      <c r="B738" s="116" t="s">
        <v>5832</v>
      </c>
      <c r="C738" s="116" t="s">
        <v>5903</v>
      </c>
      <c r="D738" s="117" t="s">
        <v>1226</v>
      </c>
      <c r="E738" s="118">
        <v>5709.2110000000002</v>
      </c>
      <c r="F738" s="118">
        <v>0.65173641552511419</v>
      </c>
      <c r="G738" s="120" t="s">
        <v>3707</v>
      </c>
      <c r="H738" s="121" t="s">
        <v>3707</v>
      </c>
      <c r="I738" s="120" t="s">
        <v>7177</v>
      </c>
    </row>
    <row r="739" spans="1:9" x14ac:dyDescent="0.3">
      <c r="A739" s="116">
        <v>10436</v>
      </c>
      <c r="B739" s="116" t="s">
        <v>1367</v>
      </c>
      <c r="C739" s="116" t="s">
        <v>1368</v>
      </c>
      <c r="D739" s="117" t="s">
        <v>1226</v>
      </c>
      <c r="E739" s="118">
        <v>3058.7599999999993</v>
      </c>
      <c r="F739" s="118">
        <v>0.34917351598173507</v>
      </c>
      <c r="G739" s="120" t="s">
        <v>3707</v>
      </c>
      <c r="H739" s="121" t="s">
        <v>3707</v>
      </c>
      <c r="I739" s="120" t="s">
        <v>7177</v>
      </c>
    </row>
    <row r="740" spans="1:9" x14ac:dyDescent="0.3">
      <c r="A740" s="116">
        <v>10456</v>
      </c>
      <c r="B740" s="116" t="s">
        <v>9207</v>
      </c>
      <c r="C740" s="116" t="s">
        <v>9208</v>
      </c>
      <c r="D740" s="117" t="s">
        <v>1226</v>
      </c>
      <c r="E740" s="118">
        <v>3293.67</v>
      </c>
      <c r="F740" s="118">
        <v>0.37598972602739728</v>
      </c>
      <c r="G740" s="120" t="s">
        <v>3707</v>
      </c>
      <c r="H740" s="121" t="s">
        <v>3707</v>
      </c>
      <c r="I740" s="120" t="s">
        <v>7177</v>
      </c>
    </row>
    <row r="741" spans="1:9" x14ac:dyDescent="0.3">
      <c r="A741" s="116">
        <v>10460</v>
      </c>
      <c r="B741" s="116" t="s">
        <v>1369</v>
      </c>
      <c r="C741" s="116" t="s">
        <v>1370</v>
      </c>
      <c r="D741" s="117" t="s">
        <v>1226</v>
      </c>
      <c r="E741" s="118">
        <v>5139.93</v>
      </c>
      <c r="F741" s="118">
        <v>0.58674999999999999</v>
      </c>
      <c r="G741" s="120" t="s">
        <v>3707</v>
      </c>
      <c r="H741" s="121" t="s">
        <v>3707</v>
      </c>
      <c r="I741" s="120" t="s">
        <v>7177</v>
      </c>
    </row>
    <row r="742" spans="1:9" x14ac:dyDescent="0.3">
      <c r="A742" s="116">
        <v>10474</v>
      </c>
      <c r="B742" s="116" t="s">
        <v>9209</v>
      </c>
      <c r="C742" s="116" t="s">
        <v>9210</v>
      </c>
      <c r="D742" s="117" t="s">
        <v>1226</v>
      </c>
      <c r="E742" s="118">
        <v>2638.1480000000001</v>
      </c>
      <c r="F742" s="118">
        <v>0.3011584474885845</v>
      </c>
      <c r="G742" s="120" t="s">
        <v>3707</v>
      </c>
      <c r="H742" s="121" t="s">
        <v>3707</v>
      </c>
      <c r="I742" s="120" t="s">
        <v>7177</v>
      </c>
    </row>
    <row r="743" spans="1:9" x14ac:dyDescent="0.3">
      <c r="A743" s="116">
        <v>10477</v>
      </c>
      <c r="B743" s="116" t="s">
        <v>9211</v>
      </c>
      <c r="C743" s="116" t="s">
        <v>9212</v>
      </c>
      <c r="D743" s="117" t="s">
        <v>1226</v>
      </c>
      <c r="E743" s="118">
        <v>2960.89</v>
      </c>
      <c r="F743" s="118">
        <v>0.33800114155251137</v>
      </c>
      <c r="G743" s="120" t="s">
        <v>3707</v>
      </c>
      <c r="H743" s="121" t="s">
        <v>3707</v>
      </c>
      <c r="I743" s="120" t="s">
        <v>7177</v>
      </c>
    </row>
    <row r="744" spans="1:9" x14ac:dyDescent="0.3">
      <c r="A744" s="116">
        <v>10487</v>
      </c>
      <c r="B744" s="116" t="s">
        <v>1371</v>
      </c>
      <c r="C744" s="116" t="s">
        <v>1372</v>
      </c>
      <c r="D744" s="117" t="s">
        <v>1226</v>
      </c>
      <c r="E744" s="118">
        <v>3085.6400000000003</v>
      </c>
      <c r="F744" s="118">
        <v>0.35224200913242015</v>
      </c>
      <c r="G744" s="120" t="s">
        <v>3707</v>
      </c>
      <c r="H744" s="121" t="s">
        <v>3707</v>
      </c>
      <c r="I744" s="120" t="s">
        <v>7177</v>
      </c>
    </row>
    <row r="745" spans="1:9" x14ac:dyDescent="0.3">
      <c r="A745" s="116">
        <v>10491</v>
      </c>
      <c r="B745" s="116" t="s">
        <v>1373</v>
      </c>
      <c r="C745" s="116" t="s">
        <v>1374</v>
      </c>
      <c r="D745" s="117" t="s">
        <v>1226</v>
      </c>
      <c r="E745" s="118">
        <v>3102.4099999999994</v>
      </c>
      <c r="F745" s="118">
        <v>0.35415639269406385</v>
      </c>
      <c r="G745" s="120" t="s">
        <v>3707</v>
      </c>
      <c r="H745" s="121" t="s">
        <v>3707</v>
      </c>
      <c r="I745" s="120" t="s">
        <v>7177</v>
      </c>
    </row>
    <row r="746" spans="1:9" x14ac:dyDescent="0.3">
      <c r="A746" s="116">
        <v>10496</v>
      </c>
      <c r="B746" s="116" t="s">
        <v>1375</v>
      </c>
      <c r="C746" s="116" t="s">
        <v>1376</v>
      </c>
      <c r="D746" s="117" t="s">
        <v>1226</v>
      </c>
      <c r="E746" s="118">
        <v>4652.5100000000011</v>
      </c>
      <c r="F746" s="118">
        <v>0.53110844748858466</v>
      </c>
      <c r="G746" s="120" t="s">
        <v>3707</v>
      </c>
      <c r="H746" s="121" t="s">
        <v>3707</v>
      </c>
      <c r="I746" s="120" t="s">
        <v>7177</v>
      </c>
    </row>
    <row r="747" spans="1:9" x14ac:dyDescent="0.3">
      <c r="A747" s="116">
        <v>10508</v>
      </c>
      <c r="B747" s="116" t="s">
        <v>9213</v>
      </c>
      <c r="C747" s="116" t="s">
        <v>9214</v>
      </c>
      <c r="D747" s="117" t="s">
        <v>1226</v>
      </c>
      <c r="E747" s="118">
        <v>2720.7539999999999</v>
      </c>
      <c r="F747" s="118">
        <v>0.31058835616438357</v>
      </c>
      <c r="G747" s="120" t="s">
        <v>3707</v>
      </c>
      <c r="H747" s="121" t="s">
        <v>3707</v>
      </c>
      <c r="I747" s="120" t="s">
        <v>7177</v>
      </c>
    </row>
    <row r="748" spans="1:9" x14ac:dyDescent="0.3">
      <c r="A748" s="116">
        <v>10513</v>
      </c>
      <c r="B748" s="116" t="s">
        <v>3290</v>
      </c>
      <c r="C748" s="116" t="s">
        <v>3291</v>
      </c>
      <c r="D748" s="117" t="s">
        <v>1226</v>
      </c>
      <c r="E748" s="118">
        <v>4656.6299999999992</v>
      </c>
      <c r="F748" s="118">
        <v>0.53157876712328755</v>
      </c>
      <c r="G748" s="120" t="s">
        <v>3707</v>
      </c>
      <c r="H748" s="121" t="s">
        <v>3707</v>
      </c>
      <c r="I748" s="120" t="s">
        <v>7177</v>
      </c>
    </row>
    <row r="749" spans="1:9" x14ac:dyDescent="0.3">
      <c r="A749" s="116">
        <v>10544</v>
      </c>
      <c r="B749" s="116" t="s">
        <v>1377</v>
      </c>
      <c r="C749" s="116" t="s">
        <v>1378</v>
      </c>
      <c r="D749" s="117" t="s">
        <v>1226</v>
      </c>
      <c r="E749" s="118">
        <v>6016.2900000000009</v>
      </c>
      <c r="F749" s="118">
        <v>0.6867910958904111</v>
      </c>
      <c r="G749" s="120" t="s">
        <v>3707</v>
      </c>
      <c r="H749" s="121" t="s">
        <v>3707</v>
      </c>
      <c r="I749" s="120" t="s">
        <v>7177</v>
      </c>
    </row>
    <row r="750" spans="1:9" x14ac:dyDescent="0.3">
      <c r="A750" s="116">
        <v>10552</v>
      </c>
      <c r="B750" s="116" t="s">
        <v>1379</v>
      </c>
      <c r="C750" s="116" t="s">
        <v>1380</v>
      </c>
      <c r="D750" s="117" t="s">
        <v>1226</v>
      </c>
      <c r="E750" s="118">
        <v>3972.59</v>
      </c>
      <c r="F750" s="118">
        <v>0.4534920091324201</v>
      </c>
      <c r="G750" s="120" t="s">
        <v>3707</v>
      </c>
      <c r="H750" s="121" t="s">
        <v>3707</v>
      </c>
      <c r="I750" s="120" t="s">
        <v>7177</v>
      </c>
    </row>
    <row r="751" spans="1:9" x14ac:dyDescent="0.3">
      <c r="A751" s="116">
        <v>10553</v>
      </c>
      <c r="B751" s="116" t="s">
        <v>3292</v>
      </c>
      <c r="C751" s="116" t="s">
        <v>3293</v>
      </c>
      <c r="D751" s="117" t="s">
        <v>1226</v>
      </c>
      <c r="E751" s="118">
        <v>3458.0479999999998</v>
      </c>
      <c r="F751" s="118">
        <v>0.39475433789954334</v>
      </c>
      <c r="G751" s="120" t="s">
        <v>3707</v>
      </c>
      <c r="H751" s="121" t="s">
        <v>3707</v>
      </c>
      <c r="I751" s="120" t="s">
        <v>7177</v>
      </c>
    </row>
    <row r="752" spans="1:9" x14ac:dyDescent="0.3">
      <c r="A752" s="116">
        <v>10554</v>
      </c>
      <c r="B752" s="116" t="s">
        <v>1381</v>
      </c>
      <c r="C752" s="116" t="s">
        <v>1382</v>
      </c>
      <c r="D752" s="117" t="s">
        <v>1226</v>
      </c>
      <c r="E752" s="118">
        <v>4100.26</v>
      </c>
      <c r="F752" s="118">
        <v>0.46806621004566212</v>
      </c>
      <c r="G752" s="120" t="s">
        <v>3707</v>
      </c>
      <c r="H752" s="121" t="s">
        <v>3707</v>
      </c>
      <c r="I752" s="120" t="s">
        <v>7177</v>
      </c>
    </row>
    <row r="753" spans="1:9" x14ac:dyDescent="0.3">
      <c r="A753" s="116">
        <v>10573</v>
      </c>
      <c r="B753" s="116" t="s">
        <v>6561</v>
      </c>
      <c r="C753" s="116" t="s">
        <v>6562</v>
      </c>
      <c r="D753" s="117" t="s">
        <v>1226</v>
      </c>
      <c r="E753" s="118">
        <v>4079.38</v>
      </c>
      <c r="F753" s="118">
        <v>0.46568264840182649</v>
      </c>
      <c r="G753" s="120" t="s">
        <v>3707</v>
      </c>
      <c r="H753" s="121" t="s">
        <v>3707</v>
      </c>
      <c r="I753" s="120" t="s">
        <v>7177</v>
      </c>
    </row>
    <row r="754" spans="1:9" x14ac:dyDescent="0.3">
      <c r="A754" s="116">
        <v>10584</v>
      </c>
      <c r="B754" s="116" t="s">
        <v>3294</v>
      </c>
      <c r="C754" s="116" t="s">
        <v>3295</v>
      </c>
      <c r="D754" s="117" t="s">
        <v>1226</v>
      </c>
      <c r="E754" s="118">
        <v>7903.5950000000012</v>
      </c>
      <c r="F754" s="118">
        <v>0.90223687214611881</v>
      </c>
      <c r="G754" s="120" t="s">
        <v>3707</v>
      </c>
      <c r="H754" s="121" t="s">
        <v>3707</v>
      </c>
      <c r="I754" s="120" t="s">
        <v>7177</v>
      </c>
    </row>
    <row r="755" spans="1:9" x14ac:dyDescent="0.3">
      <c r="A755" s="116">
        <v>10616</v>
      </c>
      <c r="B755" s="116" t="s">
        <v>1383</v>
      </c>
      <c r="C755" s="116" t="s">
        <v>1384</v>
      </c>
      <c r="D755" s="117" t="s">
        <v>1226</v>
      </c>
      <c r="E755" s="118">
        <v>2989.05</v>
      </c>
      <c r="F755" s="118">
        <v>0.34121575342465754</v>
      </c>
      <c r="G755" s="120" t="s">
        <v>3707</v>
      </c>
      <c r="H755" s="121" t="s">
        <v>3707</v>
      </c>
      <c r="I755" s="120" t="s">
        <v>7177</v>
      </c>
    </row>
    <row r="756" spans="1:9" x14ac:dyDescent="0.3">
      <c r="A756" s="116">
        <v>10618</v>
      </c>
      <c r="B756" s="116" t="s">
        <v>9215</v>
      </c>
      <c r="C756" s="116" t="s">
        <v>9216</v>
      </c>
      <c r="D756" s="117" t="s">
        <v>1226</v>
      </c>
      <c r="E756" s="118">
        <v>2726.4999999999995</v>
      </c>
      <c r="F756" s="118">
        <v>0.31124429223744288</v>
      </c>
      <c r="G756" s="120" t="s">
        <v>3707</v>
      </c>
      <c r="H756" s="121" t="s">
        <v>3707</v>
      </c>
      <c r="I756" s="120" t="s">
        <v>7177</v>
      </c>
    </row>
    <row r="757" spans="1:9" x14ac:dyDescent="0.3">
      <c r="A757" s="116">
        <v>10619</v>
      </c>
      <c r="B757" s="116" t="s">
        <v>9217</v>
      </c>
      <c r="C757" s="116" t="s">
        <v>1333</v>
      </c>
      <c r="D757" s="117" t="s">
        <v>1226</v>
      </c>
      <c r="E757" s="118">
        <v>3178.4520000000002</v>
      </c>
      <c r="F757" s="118">
        <v>0.3628369863013699</v>
      </c>
      <c r="G757" s="120" t="s">
        <v>3707</v>
      </c>
      <c r="H757" s="121" t="s">
        <v>3707</v>
      </c>
      <c r="I757" s="120" t="s">
        <v>7177</v>
      </c>
    </row>
    <row r="758" spans="1:9" x14ac:dyDescent="0.3">
      <c r="A758" s="116">
        <v>10647</v>
      </c>
      <c r="B758" s="116" t="s">
        <v>1385</v>
      </c>
      <c r="C758" s="116" t="s">
        <v>1386</v>
      </c>
      <c r="D758" s="117" t="s">
        <v>1226</v>
      </c>
      <c r="E758" s="118">
        <v>9074.8839999999982</v>
      </c>
      <c r="F758" s="118">
        <v>1.0359456621004564</v>
      </c>
      <c r="G758" s="120" t="s">
        <v>3707</v>
      </c>
      <c r="H758" s="121" t="s">
        <v>3707</v>
      </c>
      <c r="I758" s="120" t="s">
        <v>7177</v>
      </c>
    </row>
    <row r="759" spans="1:9" x14ac:dyDescent="0.3">
      <c r="A759" s="116">
        <v>10659</v>
      </c>
      <c r="B759" s="116" t="s">
        <v>5833</v>
      </c>
      <c r="C759" s="116" t="s">
        <v>5904</v>
      </c>
      <c r="D759" s="117" t="s">
        <v>1226</v>
      </c>
      <c r="E759" s="118">
        <v>4196.5010000000002</v>
      </c>
      <c r="F759" s="118">
        <v>0.47905262557077627</v>
      </c>
      <c r="G759" s="120" t="s">
        <v>3707</v>
      </c>
      <c r="H759" s="121" t="s">
        <v>3707</v>
      </c>
      <c r="I759" s="120" t="s">
        <v>7177</v>
      </c>
    </row>
    <row r="760" spans="1:9" x14ac:dyDescent="0.3">
      <c r="A760" s="116">
        <v>10675</v>
      </c>
      <c r="B760" s="116" t="s">
        <v>9218</v>
      </c>
      <c r="C760" s="116" t="s">
        <v>9219</v>
      </c>
      <c r="D760" s="117" t="s">
        <v>1226</v>
      </c>
      <c r="E760" s="118">
        <v>3494.5599999999995</v>
      </c>
      <c r="F760" s="118">
        <v>0.39892237442922368</v>
      </c>
      <c r="G760" s="120" t="s">
        <v>3707</v>
      </c>
      <c r="H760" s="121" t="s">
        <v>3707</v>
      </c>
      <c r="I760" s="120" t="s">
        <v>7177</v>
      </c>
    </row>
    <row r="761" spans="1:9" x14ac:dyDescent="0.3">
      <c r="A761" s="116">
        <v>10676</v>
      </c>
      <c r="B761" s="116" t="s">
        <v>1388</v>
      </c>
      <c r="C761" s="116" t="s">
        <v>1389</v>
      </c>
      <c r="D761" s="117" t="s">
        <v>1226</v>
      </c>
      <c r="E761" s="118">
        <v>7878.0800000000008</v>
      </c>
      <c r="F761" s="118">
        <v>0.89932420091324206</v>
      </c>
      <c r="G761" s="120" t="s">
        <v>3707</v>
      </c>
      <c r="H761" s="121" t="s">
        <v>3707</v>
      </c>
      <c r="I761" s="120" t="s">
        <v>7177</v>
      </c>
    </row>
    <row r="762" spans="1:9" x14ac:dyDescent="0.3">
      <c r="A762" s="116">
        <v>10729</v>
      </c>
      <c r="B762" s="116" t="s">
        <v>1390</v>
      </c>
      <c r="C762" s="116" t="s">
        <v>1391</v>
      </c>
      <c r="D762" s="117" t="s">
        <v>1226</v>
      </c>
      <c r="E762" s="118">
        <v>3321.7</v>
      </c>
      <c r="F762" s="118">
        <v>0.37918949771689497</v>
      </c>
      <c r="G762" s="120" t="s">
        <v>3707</v>
      </c>
      <c r="H762" s="121" t="s">
        <v>3707</v>
      </c>
      <c r="I762" s="120" t="s">
        <v>7177</v>
      </c>
    </row>
    <row r="763" spans="1:9" x14ac:dyDescent="0.3">
      <c r="A763" s="116">
        <v>10732</v>
      </c>
      <c r="B763" s="116" t="s">
        <v>9220</v>
      </c>
      <c r="C763" s="116" t="s">
        <v>9221</v>
      </c>
      <c r="D763" s="117" t="s">
        <v>1226</v>
      </c>
      <c r="E763" s="118">
        <v>2844.085</v>
      </c>
      <c r="F763" s="118">
        <v>0.32466723744292236</v>
      </c>
      <c r="G763" s="120" t="s">
        <v>3707</v>
      </c>
      <c r="H763" s="121" t="s">
        <v>3707</v>
      </c>
      <c r="I763" s="120" t="s">
        <v>7177</v>
      </c>
    </row>
    <row r="764" spans="1:9" x14ac:dyDescent="0.3">
      <c r="A764" s="116">
        <v>10750</v>
      </c>
      <c r="B764" s="116" t="s">
        <v>9222</v>
      </c>
      <c r="C764" s="116" t="s">
        <v>9223</v>
      </c>
      <c r="D764" s="117" t="s">
        <v>1226</v>
      </c>
      <c r="E764" s="118">
        <v>2933.84</v>
      </c>
      <c r="F764" s="118">
        <v>0.33491324200913242</v>
      </c>
      <c r="G764" s="120" t="s">
        <v>3707</v>
      </c>
      <c r="H764" s="121" t="s">
        <v>3707</v>
      </c>
      <c r="I764" s="120" t="s">
        <v>7177</v>
      </c>
    </row>
    <row r="765" spans="1:9" x14ac:dyDescent="0.3">
      <c r="A765" s="116">
        <v>10752</v>
      </c>
      <c r="B765" s="116" t="s">
        <v>9224</v>
      </c>
      <c r="C765" s="116" t="s">
        <v>9225</v>
      </c>
      <c r="D765" s="117" t="s">
        <v>1226</v>
      </c>
      <c r="E765" s="118">
        <v>3507.9330000000009</v>
      </c>
      <c r="F765" s="118">
        <v>0.40044897260273982</v>
      </c>
      <c r="G765" s="120" t="s">
        <v>3707</v>
      </c>
      <c r="H765" s="121" t="s">
        <v>3707</v>
      </c>
      <c r="I765" s="120" t="s">
        <v>7177</v>
      </c>
    </row>
    <row r="766" spans="1:9" x14ac:dyDescent="0.3">
      <c r="A766" s="116">
        <v>10760</v>
      </c>
      <c r="B766" s="116" t="s">
        <v>1392</v>
      </c>
      <c r="C766" s="116" t="s">
        <v>1393</v>
      </c>
      <c r="D766" s="117" t="s">
        <v>1226</v>
      </c>
      <c r="E766" s="118">
        <v>4191.9080000000004</v>
      </c>
      <c r="F766" s="118">
        <v>0.47852831050228317</v>
      </c>
      <c r="G766" s="120" t="s">
        <v>3707</v>
      </c>
      <c r="H766" s="121" t="s">
        <v>3707</v>
      </c>
      <c r="I766" s="120" t="s">
        <v>7177</v>
      </c>
    </row>
    <row r="767" spans="1:9" x14ac:dyDescent="0.3">
      <c r="A767" s="116">
        <v>10774</v>
      </c>
      <c r="B767" s="116" t="s">
        <v>9226</v>
      </c>
      <c r="C767" s="116" t="s">
        <v>9227</v>
      </c>
      <c r="D767" s="117" t="s">
        <v>1226</v>
      </c>
      <c r="E767" s="118">
        <v>3460.9560000000001</v>
      </c>
      <c r="F767" s="118">
        <v>0.395086301369863</v>
      </c>
      <c r="G767" s="120" t="s">
        <v>3707</v>
      </c>
      <c r="H767" s="121" t="s">
        <v>3707</v>
      </c>
      <c r="I767" s="120" t="s">
        <v>7177</v>
      </c>
    </row>
    <row r="768" spans="1:9" x14ac:dyDescent="0.3">
      <c r="A768" s="116">
        <v>10791</v>
      </c>
      <c r="B768" s="116" t="s">
        <v>1394</v>
      </c>
      <c r="C768" s="116" t="s">
        <v>1395</v>
      </c>
      <c r="D768" s="117" t="s">
        <v>1226</v>
      </c>
      <c r="E768" s="118">
        <v>2952.95</v>
      </c>
      <c r="F768" s="118">
        <v>0.33709474885844748</v>
      </c>
      <c r="G768" s="120" t="s">
        <v>3707</v>
      </c>
      <c r="H768" s="121" t="s">
        <v>3707</v>
      </c>
      <c r="I768" s="120" t="s">
        <v>7177</v>
      </c>
    </row>
    <row r="769" spans="1:9" x14ac:dyDescent="0.3">
      <c r="A769" s="116">
        <v>10833</v>
      </c>
      <c r="B769" s="116" t="s">
        <v>6168</v>
      </c>
      <c r="C769" s="116" t="s">
        <v>6169</v>
      </c>
      <c r="D769" s="117" t="s">
        <v>1226</v>
      </c>
      <c r="E769" s="118">
        <v>3547.2300000000005</v>
      </c>
      <c r="F769" s="118">
        <v>0.40493493150684939</v>
      </c>
      <c r="G769" s="120" t="s">
        <v>3707</v>
      </c>
      <c r="H769" s="121" t="s">
        <v>3707</v>
      </c>
      <c r="I769" s="120" t="s">
        <v>7177</v>
      </c>
    </row>
    <row r="770" spans="1:9" x14ac:dyDescent="0.3">
      <c r="A770" s="116">
        <v>10875</v>
      </c>
      <c r="B770" s="116" t="s">
        <v>1396</v>
      </c>
      <c r="C770" s="116" t="s">
        <v>1397</v>
      </c>
      <c r="D770" s="117" t="s">
        <v>1226</v>
      </c>
      <c r="E770" s="118">
        <v>3279.7490000000003</v>
      </c>
      <c r="F770" s="118">
        <v>0.37440057077625571</v>
      </c>
      <c r="G770" s="120" t="s">
        <v>3707</v>
      </c>
      <c r="H770" s="121" t="s">
        <v>3707</v>
      </c>
      <c r="I770" s="120" t="s">
        <v>7177</v>
      </c>
    </row>
    <row r="771" spans="1:9" x14ac:dyDescent="0.3">
      <c r="A771" s="116">
        <v>10913</v>
      </c>
      <c r="B771" s="116" t="s">
        <v>1398</v>
      </c>
      <c r="C771" s="116" t="s">
        <v>1399</v>
      </c>
      <c r="D771" s="117" t="s">
        <v>1226</v>
      </c>
      <c r="E771" s="118">
        <v>9914.5630000000019</v>
      </c>
      <c r="F771" s="118">
        <v>1.1317994292237445</v>
      </c>
      <c r="G771" s="120" t="s">
        <v>3707</v>
      </c>
      <c r="H771" s="121" t="s">
        <v>3707</v>
      </c>
      <c r="I771" s="120" t="s">
        <v>7177</v>
      </c>
    </row>
    <row r="772" spans="1:9" x14ac:dyDescent="0.3">
      <c r="A772" s="116">
        <v>10914</v>
      </c>
      <c r="B772" s="116" t="s">
        <v>1400</v>
      </c>
      <c r="C772" s="116" t="s">
        <v>1401</v>
      </c>
      <c r="D772" s="117" t="s">
        <v>1226</v>
      </c>
      <c r="E772" s="118">
        <v>7821.1200000000008</v>
      </c>
      <c r="F772" s="118">
        <v>0.89282191780821929</v>
      </c>
      <c r="G772" s="120" t="s">
        <v>3707</v>
      </c>
      <c r="H772" s="121" t="s">
        <v>3707</v>
      </c>
      <c r="I772" s="120" t="s">
        <v>7177</v>
      </c>
    </row>
    <row r="773" spans="1:9" x14ac:dyDescent="0.3">
      <c r="A773" s="116">
        <v>10918</v>
      </c>
      <c r="B773" s="116" t="s">
        <v>1402</v>
      </c>
      <c r="C773" s="116" t="s">
        <v>1403</v>
      </c>
      <c r="D773" s="117" t="s">
        <v>1226</v>
      </c>
      <c r="E773" s="118">
        <v>3783.8470000000002</v>
      </c>
      <c r="F773" s="118">
        <v>0.43194600456621007</v>
      </c>
      <c r="G773" s="120" t="s">
        <v>3707</v>
      </c>
      <c r="H773" s="121" t="s">
        <v>3707</v>
      </c>
      <c r="I773" s="120" t="s">
        <v>7181</v>
      </c>
    </row>
    <row r="774" spans="1:9" x14ac:dyDescent="0.3">
      <c r="A774" s="116">
        <v>10929</v>
      </c>
      <c r="B774" s="116" t="s">
        <v>1404</v>
      </c>
      <c r="C774" s="116" t="s">
        <v>1405</v>
      </c>
      <c r="D774" s="117" t="s">
        <v>1226</v>
      </c>
      <c r="E774" s="118">
        <v>6966.8629999999994</v>
      </c>
      <c r="F774" s="118">
        <v>0.79530399543378993</v>
      </c>
      <c r="G774" s="120" t="s">
        <v>3707</v>
      </c>
      <c r="H774" s="121" t="s">
        <v>3707</v>
      </c>
      <c r="I774" s="120" t="s">
        <v>7177</v>
      </c>
    </row>
    <row r="775" spans="1:9" x14ac:dyDescent="0.3">
      <c r="A775" s="116">
        <v>10932</v>
      </c>
      <c r="B775" s="116" t="s">
        <v>1406</v>
      </c>
      <c r="C775" s="116" t="s">
        <v>1407</v>
      </c>
      <c r="D775" s="117" t="s">
        <v>1226</v>
      </c>
      <c r="E775" s="118">
        <v>16707.116000000002</v>
      </c>
      <c r="F775" s="118">
        <v>1.9072050228310504</v>
      </c>
      <c r="G775" s="120" t="s">
        <v>3707</v>
      </c>
      <c r="H775" s="121" t="s">
        <v>3707</v>
      </c>
      <c r="I775" s="120" t="s">
        <v>7177</v>
      </c>
    </row>
    <row r="776" spans="1:9" x14ac:dyDescent="0.3">
      <c r="A776" s="116">
        <v>10937</v>
      </c>
      <c r="B776" s="116" t="s">
        <v>6170</v>
      </c>
      <c r="C776" s="116" t="s">
        <v>6171</v>
      </c>
      <c r="D776" s="117" t="s">
        <v>1226</v>
      </c>
      <c r="E776" s="118">
        <v>5302.7759999999998</v>
      </c>
      <c r="F776" s="118">
        <v>0.60533972602739727</v>
      </c>
      <c r="G776" s="120" t="s">
        <v>3707</v>
      </c>
      <c r="H776" s="121" t="s">
        <v>3707</v>
      </c>
      <c r="I776" s="120" t="s">
        <v>7177</v>
      </c>
    </row>
    <row r="777" spans="1:9" x14ac:dyDescent="0.3">
      <c r="A777" s="116">
        <v>10947</v>
      </c>
      <c r="B777" s="116" t="s">
        <v>1408</v>
      </c>
      <c r="C777" s="116" t="s">
        <v>1409</v>
      </c>
      <c r="D777" s="117" t="s">
        <v>1226</v>
      </c>
      <c r="E777" s="118">
        <v>11601.12</v>
      </c>
      <c r="F777" s="118">
        <v>1.3243287671232877</v>
      </c>
      <c r="G777" s="120" t="s">
        <v>3707</v>
      </c>
      <c r="H777" s="121" t="s">
        <v>3707</v>
      </c>
      <c r="I777" s="120" t="s">
        <v>7177</v>
      </c>
    </row>
    <row r="778" spans="1:9" x14ac:dyDescent="0.3">
      <c r="A778" s="116">
        <v>10953</v>
      </c>
      <c r="B778" s="116" t="s">
        <v>1410</v>
      </c>
      <c r="C778" s="116" t="s">
        <v>1411</v>
      </c>
      <c r="D778" s="117" t="s">
        <v>1226</v>
      </c>
      <c r="E778" s="118">
        <v>16039.200000000003</v>
      </c>
      <c r="F778" s="118">
        <v>1.8309589041095893</v>
      </c>
      <c r="G778" s="120" t="s">
        <v>3707</v>
      </c>
      <c r="H778" s="121" t="s">
        <v>3707</v>
      </c>
      <c r="I778" s="120" t="s">
        <v>7177</v>
      </c>
    </row>
    <row r="779" spans="1:9" x14ac:dyDescent="0.3">
      <c r="A779" s="116">
        <v>10956</v>
      </c>
      <c r="B779" s="116" t="s">
        <v>6563</v>
      </c>
      <c r="C779" s="116" t="s">
        <v>6564</v>
      </c>
      <c r="D779" s="117" t="s">
        <v>1226</v>
      </c>
      <c r="E779" s="118">
        <v>3207.96</v>
      </c>
      <c r="F779" s="118">
        <v>0.36620547945205478</v>
      </c>
      <c r="G779" s="120" t="s">
        <v>3707</v>
      </c>
      <c r="H779" s="121" t="s">
        <v>3707</v>
      </c>
      <c r="I779" s="120" t="s">
        <v>7177</v>
      </c>
    </row>
    <row r="780" spans="1:9" x14ac:dyDescent="0.3">
      <c r="A780" s="116">
        <v>10961</v>
      </c>
      <c r="B780" s="116" t="s">
        <v>1412</v>
      </c>
      <c r="C780" s="116" t="s">
        <v>1413</v>
      </c>
      <c r="D780" s="117" t="s">
        <v>1226</v>
      </c>
      <c r="E780" s="118">
        <v>12727.68</v>
      </c>
      <c r="F780" s="118">
        <v>1.4529315068493152</v>
      </c>
      <c r="G780" s="120" t="s">
        <v>3707</v>
      </c>
      <c r="H780" s="121" t="s">
        <v>3707</v>
      </c>
      <c r="I780" s="120" t="s">
        <v>7177</v>
      </c>
    </row>
    <row r="781" spans="1:9" x14ac:dyDescent="0.3">
      <c r="A781" s="116">
        <v>10969</v>
      </c>
      <c r="B781" s="116" t="s">
        <v>1414</v>
      </c>
      <c r="C781" s="116" t="s">
        <v>1415</v>
      </c>
      <c r="D781" s="117" t="s">
        <v>1226</v>
      </c>
      <c r="E781" s="118">
        <v>5035.4399999999996</v>
      </c>
      <c r="F781" s="118">
        <v>0.57482191780821912</v>
      </c>
      <c r="G781" s="120" t="s">
        <v>3707</v>
      </c>
      <c r="H781" s="121" t="s">
        <v>3707</v>
      </c>
      <c r="I781" s="120" t="s">
        <v>7177</v>
      </c>
    </row>
    <row r="782" spans="1:9" x14ac:dyDescent="0.3">
      <c r="A782" s="116">
        <v>10972</v>
      </c>
      <c r="B782" s="116" t="s">
        <v>1416</v>
      </c>
      <c r="C782" s="116" t="s">
        <v>1417</v>
      </c>
      <c r="D782" s="117" t="s">
        <v>1226</v>
      </c>
      <c r="E782" s="118">
        <v>8888.0400000000009</v>
      </c>
      <c r="F782" s="118">
        <v>1.0146164383561644</v>
      </c>
      <c r="G782" s="120" t="s">
        <v>3707</v>
      </c>
      <c r="H782" s="121" t="s">
        <v>3707</v>
      </c>
      <c r="I782" s="120" t="s">
        <v>7177</v>
      </c>
    </row>
    <row r="783" spans="1:9" x14ac:dyDescent="0.3">
      <c r="A783" s="116">
        <v>10979</v>
      </c>
      <c r="B783" s="116" t="s">
        <v>1418</v>
      </c>
      <c r="C783" s="116" t="s">
        <v>1419</v>
      </c>
      <c r="D783" s="117" t="s">
        <v>1226</v>
      </c>
      <c r="E783" s="118">
        <v>5386.08</v>
      </c>
      <c r="F783" s="118">
        <v>0.61484931506849316</v>
      </c>
      <c r="G783" s="120" t="s">
        <v>3707</v>
      </c>
      <c r="H783" s="121" t="s">
        <v>3707</v>
      </c>
      <c r="I783" s="120" t="s">
        <v>7177</v>
      </c>
    </row>
    <row r="784" spans="1:9" x14ac:dyDescent="0.3">
      <c r="A784" s="116">
        <v>10980</v>
      </c>
      <c r="B784" s="116" t="s">
        <v>1420</v>
      </c>
      <c r="C784" s="116" t="s">
        <v>1421</v>
      </c>
      <c r="D784" s="117" t="s">
        <v>1226</v>
      </c>
      <c r="E784" s="118">
        <v>15763.320000000002</v>
      </c>
      <c r="F784" s="118">
        <v>1.7994657534246576</v>
      </c>
      <c r="G784" s="120" t="s">
        <v>3707</v>
      </c>
      <c r="H784" s="121" t="s">
        <v>3707</v>
      </c>
      <c r="I784" s="120" t="s">
        <v>7177</v>
      </c>
    </row>
    <row r="785" spans="1:9" x14ac:dyDescent="0.3">
      <c r="A785" s="116">
        <v>10986</v>
      </c>
      <c r="B785" s="116" t="s">
        <v>1422</v>
      </c>
      <c r="C785" s="116" t="s">
        <v>1423</v>
      </c>
      <c r="D785" s="117" t="s">
        <v>1226</v>
      </c>
      <c r="E785" s="118">
        <v>4478.2079999999996</v>
      </c>
      <c r="F785" s="118">
        <v>0.5112109589041095</v>
      </c>
      <c r="G785" s="120" t="s">
        <v>3707</v>
      </c>
      <c r="H785" s="121" t="s">
        <v>3707</v>
      </c>
      <c r="I785" s="120" t="s">
        <v>7177</v>
      </c>
    </row>
    <row r="786" spans="1:9" x14ac:dyDescent="0.3">
      <c r="A786" s="116">
        <v>10995</v>
      </c>
      <c r="B786" s="116" t="s">
        <v>6565</v>
      </c>
      <c r="C786" s="116" t="s">
        <v>6566</v>
      </c>
      <c r="D786" s="117" t="s">
        <v>1226</v>
      </c>
      <c r="E786" s="118">
        <v>4209.66</v>
      </c>
      <c r="F786" s="118">
        <v>0.48055479452054795</v>
      </c>
      <c r="G786" s="120" t="s">
        <v>3707</v>
      </c>
      <c r="H786" s="121" t="s">
        <v>3707</v>
      </c>
      <c r="I786" s="120" t="s">
        <v>7177</v>
      </c>
    </row>
    <row r="787" spans="1:9" x14ac:dyDescent="0.3">
      <c r="A787" s="116">
        <v>11015</v>
      </c>
      <c r="B787" s="116" t="s">
        <v>1424</v>
      </c>
      <c r="C787" s="116" t="s">
        <v>1425</v>
      </c>
      <c r="D787" s="117" t="s">
        <v>1226</v>
      </c>
      <c r="E787" s="118">
        <v>4252.4579999999996</v>
      </c>
      <c r="F787" s="118">
        <v>0.48544041095890406</v>
      </c>
      <c r="G787" s="120" t="s">
        <v>3707</v>
      </c>
      <c r="H787" s="121" t="s">
        <v>3707</v>
      </c>
      <c r="I787" s="120" t="s">
        <v>7182</v>
      </c>
    </row>
    <row r="788" spans="1:9" x14ac:dyDescent="0.3">
      <c r="A788" s="116">
        <v>11059</v>
      </c>
      <c r="B788" s="116" t="s">
        <v>1426</v>
      </c>
      <c r="C788" s="116" t="s">
        <v>1427</v>
      </c>
      <c r="D788" s="117" t="s">
        <v>1226</v>
      </c>
      <c r="E788" s="118">
        <v>33938.759999999995</v>
      </c>
      <c r="F788" s="118">
        <v>3.8742876712328762</v>
      </c>
      <c r="G788" s="120" t="s">
        <v>3707</v>
      </c>
      <c r="H788" s="121" t="s">
        <v>3707</v>
      </c>
      <c r="I788" s="120" t="s">
        <v>7177</v>
      </c>
    </row>
    <row r="789" spans="1:9" x14ac:dyDescent="0.3">
      <c r="A789" s="116">
        <v>11063</v>
      </c>
      <c r="B789" s="116" t="s">
        <v>3296</v>
      </c>
      <c r="C789" s="116" t="s">
        <v>3297</v>
      </c>
      <c r="D789" s="117" t="s">
        <v>1226</v>
      </c>
      <c r="E789" s="118">
        <v>2976.5520000000001</v>
      </c>
      <c r="F789" s="118">
        <v>0.33978904109589042</v>
      </c>
      <c r="G789" s="120" t="s">
        <v>3707</v>
      </c>
      <c r="H789" s="121" t="s">
        <v>3707</v>
      </c>
      <c r="I789" s="120" t="s">
        <v>7177</v>
      </c>
    </row>
    <row r="790" spans="1:9" x14ac:dyDescent="0.3">
      <c r="A790" s="116">
        <v>11064</v>
      </c>
      <c r="B790" s="116" t="s">
        <v>1428</v>
      </c>
      <c r="C790" s="116" t="s">
        <v>1429</v>
      </c>
      <c r="D790" s="117" t="s">
        <v>1226</v>
      </c>
      <c r="E790" s="118">
        <v>7783.14</v>
      </c>
      <c r="F790" s="118">
        <v>0.88848630136986306</v>
      </c>
      <c r="G790" s="120" t="s">
        <v>3707</v>
      </c>
      <c r="H790" s="121" t="s">
        <v>3707</v>
      </c>
      <c r="I790" s="120" t="s">
        <v>7177</v>
      </c>
    </row>
    <row r="791" spans="1:9" x14ac:dyDescent="0.3">
      <c r="A791" s="116">
        <v>11072</v>
      </c>
      <c r="B791" s="116" t="s">
        <v>1430</v>
      </c>
      <c r="C791" s="116" t="s">
        <v>1431</v>
      </c>
      <c r="D791" s="117" t="s">
        <v>1226</v>
      </c>
      <c r="E791" s="118">
        <v>5803.32</v>
      </c>
      <c r="F791" s="118">
        <v>0.66247945205479453</v>
      </c>
      <c r="G791" s="120" t="s">
        <v>3707</v>
      </c>
      <c r="H791" s="121" t="s">
        <v>3707</v>
      </c>
      <c r="I791" s="120" t="s">
        <v>7177</v>
      </c>
    </row>
    <row r="792" spans="1:9" x14ac:dyDescent="0.3">
      <c r="A792" s="116">
        <v>11075</v>
      </c>
      <c r="B792" s="116" t="s">
        <v>1432</v>
      </c>
      <c r="C792" s="116" t="s">
        <v>1433</v>
      </c>
      <c r="D792" s="117" t="s">
        <v>1226</v>
      </c>
      <c r="E792" s="118">
        <v>26769.72</v>
      </c>
      <c r="F792" s="118">
        <v>3.0559041095890414</v>
      </c>
      <c r="G792" s="120" t="s">
        <v>3707</v>
      </c>
      <c r="H792" s="121" t="s">
        <v>3707</v>
      </c>
      <c r="I792" s="120" t="s">
        <v>7183</v>
      </c>
    </row>
    <row r="793" spans="1:9" x14ac:dyDescent="0.3">
      <c r="A793" s="116">
        <v>11079</v>
      </c>
      <c r="B793" s="116" t="s">
        <v>1434</v>
      </c>
      <c r="C793" s="116" t="s">
        <v>1435</v>
      </c>
      <c r="D793" s="117" t="s">
        <v>1226</v>
      </c>
      <c r="E793" s="118">
        <v>5892.7950000000001</v>
      </c>
      <c r="F793" s="118">
        <v>0.67269349315068494</v>
      </c>
      <c r="G793" s="120" t="s">
        <v>3707</v>
      </c>
      <c r="H793" s="121" t="s">
        <v>3707</v>
      </c>
      <c r="I793" s="120" t="s">
        <v>7177</v>
      </c>
    </row>
    <row r="794" spans="1:9" x14ac:dyDescent="0.3">
      <c r="A794" s="116">
        <v>11086</v>
      </c>
      <c r="B794" s="116" t="s">
        <v>6172</v>
      </c>
      <c r="C794" s="116" t="s">
        <v>6173</v>
      </c>
      <c r="D794" s="117" t="s">
        <v>1226</v>
      </c>
      <c r="E794" s="118">
        <v>4416.12</v>
      </c>
      <c r="F794" s="118">
        <v>0.50412328767123282</v>
      </c>
      <c r="G794" s="120" t="s">
        <v>3707</v>
      </c>
      <c r="H794" s="121" t="s">
        <v>3707</v>
      </c>
      <c r="I794" s="120" t="s">
        <v>7177</v>
      </c>
    </row>
    <row r="795" spans="1:9" x14ac:dyDescent="0.3">
      <c r="A795" s="116">
        <v>11096</v>
      </c>
      <c r="B795" s="116" t="s">
        <v>1436</v>
      </c>
      <c r="C795" s="116" t="s">
        <v>1437</v>
      </c>
      <c r="D795" s="117" t="s">
        <v>1226</v>
      </c>
      <c r="E795" s="118">
        <v>4151.8450000000003</v>
      </c>
      <c r="F795" s="118">
        <v>0.47395490867579909</v>
      </c>
      <c r="G795" s="120" t="s">
        <v>3707</v>
      </c>
      <c r="H795" s="121" t="s">
        <v>3707</v>
      </c>
      <c r="I795" s="120" t="s">
        <v>7184</v>
      </c>
    </row>
    <row r="796" spans="1:9" x14ac:dyDescent="0.3">
      <c r="A796" s="116">
        <v>11102</v>
      </c>
      <c r="B796" s="116" t="s">
        <v>1438</v>
      </c>
      <c r="C796" s="116" t="s">
        <v>1439</v>
      </c>
      <c r="D796" s="117" t="s">
        <v>1226</v>
      </c>
      <c r="E796" s="118">
        <v>3023.8110000000001</v>
      </c>
      <c r="F796" s="118">
        <v>0.34518390410958905</v>
      </c>
      <c r="G796" s="120" t="s">
        <v>3707</v>
      </c>
      <c r="H796" s="121" t="s">
        <v>3707</v>
      </c>
      <c r="I796" s="120" t="s">
        <v>7177</v>
      </c>
    </row>
    <row r="797" spans="1:9" x14ac:dyDescent="0.3">
      <c r="A797" s="116">
        <v>11111</v>
      </c>
      <c r="B797" s="116" t="s">
        <v>1440</v>
      </c>
      <c r="C797" s="116" t="s">
        <v>1441</v>
      </c>
      <c r="D797" s="117" t="s">
        <v>1226</v>
      </c>
      <c r="E797" s="118">
        <v>3226.5119999999997</v>
      </c>
      <c r="F797" s="118">
        <v>0.36832328767123285</v>
      </c>
      <c r="G797" s="120" t="s">
        <v>3707</v>
      </c>
      <c r="H797" s="121" t="s">
        <v>3707</v>
      </c>
      <c r="I797" s="120" t="s">
        <v>7177</v>
      </c>
    </row>
    <row r="798" spans="1:9" x14ac:dyDescent="0.3">
      <c r="A798" s="116">
        <v>11120</v>
      </c>
      <c r="B798" s="116" t="s">
        <v>1442</v>
      </c>
      <c r="C798" s="116" t="s">
        <v>1443</v>
      </c>
      <c r="D798" s="117" t="s">
        <v>1226</v>
      </c>
      <c r="E798" s="118">
        <v>5238.2400000000007</v>
      </c>
      <c r="F798" s="118">
        <v>0.59797260273972608</v>
      </c>
      <c r="G798" s="120" t="s">
        <v>3707</v>
      </c>
      <c r="H798" s="121" t="s">
        <v>3707</v>
      </c>
      <c r="I798" s="120" t="s">
        <v>7177</v>
      </c>
    </row>
    <row r="799" spans="1:9" x14ac:dyDescent="0.3">
      <c r="A799" s="116">
        <v>11122</v>
      </c>
      <c r="B799" s="116" t="s">
        <v>1444</v>
      </c>
      <c r="C799" s="116" t="s">
        <v>1445</v>
      </c>
      <c r="D799" s="117" t="s">
        <v>1226</v>
      </c>
      <c r="E799" s="118">
        <v>16989.600000000002</v>
      </c>
      <c r="F799" s="118">
        <v>1.9394520547945209</v>
      </c>
      <c r="G799" s="120" t="s">
        <v>3707</v>
      </c>
      <c r="H799" s="121" t="s">
        <v>3707</v>
      </c>
      <c r="I799" s="120" t="s">
        <v>7177</v>
      </c>
    </row>
    <row r="800" spans="1:9" x14ac:dyDescent="0.3">
      <c r="A800" s="116">
        <v>11129</v>
      </c>
      <c r="B800" s="116" t="s">
        <v>1446</v>
      </c>
      <c r="C800" s="116" t="s">
        <v>1447</v>
      </c>
      <c r="D800" s="117" t="s">
        <v>1226</v>
      </c>
      <c r="E800" s="118">
        <v>3077.0310000000004</v>
      </c>
      <c r="F800" s="118">
        <v>0.35125924657534252</v>
      </c>
      <c r="G800" s="120" t="s">
        <v>3707</v>
      </c>
      <c r="H800" s="121" t="s">
        <v>3707</v>
      </c>
      <c r="I800" s="120" t="s">
        <v>7177</v>
      </c>
    </row>
    <row r="801" spans="1:9" x14ac:dyDescent="0.3">
      <c r="A801" s="116">
        <v>11134</v>
      </c>
      <c r="B801" s="116" t="s">
        <v>5834</v>
      </c>
      <c r="C801" s="116" t="s">
        <v>5905</v>
      </c>
      <c r="D801" s="117" t="s">
        <v>1226</v>
      </c>
      <c r="E801" s="118">
        <v>3403.4190000000003</v>
      </c>
      <c r="F801" s="118">
        <v>0.38851815068493156</v>
      </c>
      <c r="G801" s="120" t="s">
        <v>3707</v>
      </c>
      <c r="H801" s="121" t="s">
        <v>3707</v>
      </c>
      <c r="I801" s="120" t="s">
        <v>7177</v>
      </c>
    </row>
    <row r="802" spans="1:9" x14ac:dyDescent="0.3">
      <c r="A802" s="116">
        <v>11135</v>
      </c>
      <c r="B802" s="116" t="s">
        <v>1448</v>
      </c>
      <c r="C802" s="116" t="s">
        <v>1449</v>
      </c>
      <c r="D802" s="117" t="s">
        <v>1226</v>
      </c>
      <c r="E802" s="118">
        <v>7646.7840000000015</v>
      </c>
      <c r="F802" s="118">
        <v>0.87292054794520568</v>
      </c>
      <c r="G802" s="120" t="s">
        <v>3707</v>
      </c>
      <c r="H802" s="121" t="s">
        <v>3707</v>
      </c>
      <c r="I802" s="120" t="s">
        <v>7185</v>
      </c>
    </row>
    <row r="803" spans="1:9" x14ac:dyDescent="0.3">
      <c r="A803" s="116">
        <v>11136</v>
      </c>
      <c r="B803" s="116" t="s">
        <v>1450</v>
      </c>
      <c r="C803" s="116" t="s">
        <v>1451</v>
      </c>
      <c r="D803" s="117" t="s">
        <v>1226</v>
      </c>
      <c r="E803" s="118">
        <v>5374.9280000000008</v>
      </c>
      <c r="F803" s="118">
        <v>0.61357625570776264</v>
      </c>
      <c r="G803" s="120" t="s">
        <v>3707</v>
      </c>
      <c r="H803" s="121" t="s">
        <v>3707</v>
      </c>
      <c r="I803" s="120" t="s">
        <v>7186</v>
      </c>
    </row>
    <row r="804" spans="1:9" x14ac:dyDescent="0.3">
      <c r="A804" s="116">
        <v>11138</v>
      </c>
      <c r="B804" s="116" t="s">
        <v>1452</v>
      </c>
      <c r="C804" s="116" t="s">
        <v>1453</v>
      </c>
      <c r="D804" s="117" t="s">
        <v>1226</v>
      </c>
      <c r="E804" s="118">
        <v>8956.4750000000004</v>
      </c>
      <c r="F804" s="118">
        <v>1.0224286529680366</v>
      </c>
      <c r="G804" s="120" t="s">
        <v>3707</v>
      </c>
      <c r="H804" s="121" t="s">
        <v>3707</v>
      </c>
      <c r="I804" s="120" t="s">
        <v>7177</v>
      </c>
    </row>
    <row r="805" spans="1:9" x14ac:dyDescent="0.3">
      <c r="A805" s="116">
        <v>11145</v>
      </c>
      <c r="B805" s="116" t="s">
        <v>9228</v>
      </c>
      <c r="C805" s="116" t="s">
        <v>9229</v>
      </c>
      <c r="D805" s="117" t="s">
        <v>1226</v>
      </c>
      <c r="E805" s="118">
        <v>2855.6840000000002</v>
      </c>
      <c r="F805" s="118">
        <v>0.32599132420091326</v>
      </c>
      <c r="G805" s="120" t="s">
        <v>3707</v>
      </c>
      <c r="H805" s="121" t="s">
        <v>3707</v>
      </c>
      <c r="I805" s="120" t="s">
        <v>7177</v>
      </c>
    </row>
    <row r="806" spans="1:9" x14ac:dyDescent="0.3">
      <c r="A806" s="116">
        <v>11150</v>
      </c>
      <c r="B806" s="116" t="s">
        <v>1454</v>
      </c>
      <c r="C806" s="116" t="s">
        <v>1455</v>
      </c>
      <c r="D806" s="117" t="s">
        <v>1226</v>
      </c>
      <c r="E806" s="118">
        <v>4303.2650000000003</v>
      </c>
      <c r="F806" s="118">
        <v>0.491240296803653</v>
      </c>
      <c r="G806" s="120" t="s">
        <v>3707</v>
      </c>
      <c r="H806" s="121" t="s">
        <v>3707</v>
      </c>
      <c r="I806" s="120" t="s">
        <v>7177</v>
      </c>
    </row>
    <row r="807" spans="1:9" x14ac:dyDescent="0.3">
      <c r="A807" s="116">
        <v>11180</v>
      </c>
      <c r="B807" s="116" t="s">
        <v>1457</v>
      </c>
      <c r="C807" s="116" t="s">
        <v>1458</v>
      </c>
      <c r="D807" s="117" t="s">
        <v>1226</v>
      </c>
      <c r="E807" s="118">
        <v>11484</v>
      </c>
      <c r="F807" s="118">
        <v>1.310958904109589</v>
      </c>
      <c r="G807" s="120" t="s">
        <v>3707</v>
      </c>
      <c r="H807" s="121" t="s">
        <v>3707</v>
      </c>
      <c r="I807" s="120" t="s">
        <v>7177</v>
      </c>
    </row>
    <row r="808" spans="1:9" x14ac:dyDescent="0.3">
      <c r="A808" s="116">
        <v>11181</v>
      </c>
      <c r="B808" s="116" t="s">
        <v>5835</v>
      </c>
      <c r="C808" s="116" t="s">
        <v>1458</v>
      </c>
      <c r="D808" s="117" t="s">
        <v>1226</v>
      </c>
      <c r="E808" s="118">
        <v>16617.600000000002</v>
      </c>
      <c r="F808" s="118">
        <v>1.8969863013698633</v>
      </c>
      <c r="G808" s="120" t="s">
        <v>3707</v>
      </c>
      <c r="H808" s="121" t="s">
        <v>3707</v>
      </c>
      <c r="I808" s="120" t="s">
        <v>7177</v>
      </c>
    </row>
    <row r="809" spans="1:9" x14ac:dyDescent="0.3">
      <c r="A809" s="116">
        <v>11186</v>
      </c>
      <c r="B809" s="116" t="s">
        <v>1459</v>
      </c>
      <c r="C809" s="116" t="s">
        <v>1460</v>
      </c>
      <c r="D809" s="117" t="s">
        <v>1226</v>
      </c>
      <c r="E809" s="118">
        <v>3477.6000000000004</v>
      </c>
      <c r="F809" s="118">
        <v>0.39698630136986307</v>
      </c>
      <c r="G809" s="120" t="s">
        <v>3707</v>
      </c>
      <c r="H809" s="121" t="s">
        <v>3707</v>
      </c>
      <c r="I809" s="120" t="s">
        <v>7177</v>
      </c>
    </row>
    <row r="810" spans="1:9" x14ac:dyDescent="0.3">
      <c r="A810" s="116">
        <v>11191</v>
      </c>
      <c r="B810" s="116" t="s">
        <v>1461</v>
      </c>
      <c r="C810" s="116" t="s">
        <v>1458</v>
      </c>
      <c r="D810" s="117" t="s">
        <v>1226</v>
      </c>
      <c r="E810" s="118">
        <v>3947.0400000000004</v>
      </c>
      <c r="F810" s="118">
        <v>0.45057534246575348</v>
      </c>
      <c r="G810" s="120" t="s">
        <v>3707</v>
      </c>
      <c r="H810" s="121" t="s">
        <v>3707</v>
      </c>
      <c r="I810" s="120" t="s">
        <v>7177</v>
      </c>
    </row>
    <row r="811" spans="1:9" x14ac:dyDescent="0.3">
      <c r="A811" s="116">
        <v>11193</v>
      </c>
      <c r="B811" s="116" t="s">
        <v>1462</v>
      </c>
      <c r="C811" s="116" t="s">
        <v>1463</v>
      </c>
      <c r="D811" s="117" t="s">
        <v>1226</v>
      </c>
      <c r="E811" s="118">
        <v>3081.6</v>
      </c>
      <c r="F811" s="118">
        <v>0.35178082191780818</v>
      </c>
      <c r="G811" s="120" t="s">
        <v>3707</v>
      </c>
      <c r="H811" s="121" t="s">
        <v>3707</v>
      </c>
      <c r="I811" s="120" t="s">
        <v>7177</v>
      </c>
    </row>
    <row r="812" spans="1:9" x14ac:dyDescent="0.3">
      <c r="A812" s="116">
        <v>11194</v>
      </c>
      <c r="B812" s="116" t="s">
        <v>3298</v>
      </c>
      <c r="C812" s="116" t="s">
        <v>3299</v>
      </c>
      <c r="D812" s="117" t="s">
        <v>1226</v>
      </c>
      <c r="E812" s="118">
        <v>3000</v>
      </c>
      <c r="F812" s="118">
        <v>0.34246575342465752</v>
      </c>
      <c r="G812" s="120" t="s">
        <v>3707</v>
      </c>
      <c r="H812" s="121" t="s">
        <v>3707</v>
      </c>
      <c r="I812" s="120" t="s">
        <v>7177</v>
      </c>
    </row>
    <row r="813" spans="1:9" x14ac:dyDescent="0.3">
      <c r="A813" s="116">
        <v>11214</v>
      </c>
      <c r="B813" s="116" t="s">
        <v>1464</v>
      </c>
      <c r="C813" s="116" t="s">
        <v>1458</v>
      </c>
      <c r="D813" s="117" t="s">
        <v>1226</v>
      </c>
      <c r="E813" s="118">
        <v>2918.7599999999993</v>
      </c>
      <c r="F813" s="118">
        <v>0.33319178082191775</v>
      </c>
      <c r="G813" s="120" t="s">
        <v>3707</v>
      </c>
      <c r="H813" s="121" t="s">
        <v>3707</v>
      </c>
      <c r="I813" s="120" t="s">
        <v>7177</v>
      </c>
    </row>
    <row r="814" spans="1:9" x14ac:dyDescent="0.3">
      <c r="A814" s="116">
        <v>11215</v>
      </c>
      <c r="B814" s="116" t="s">
        <v>5836</v>
      </c>
      <c r="C814" s="116" t="s">
        <v>5906</v>
      </c>
      <c r="D814" s="117" t="s">
        <v>1226</v>
      </c>
      <c r="E814" s="118">
        <v>17396.160000000003</v>
      </c>
      <c r="F814" s="118">
        <v>1.9858630136986306</v>
      </c>
      <c r="G814" s="120" t="s">
        <v>3707</v>
      </c>
      <c r="H814" s="121" t="s">
        <v>3707</v>
      </c>
      <c r="I814" s="120" t="s">
        <v>7177</v>
      </c>
    </row>
    <row r="815" spans="1:9" x14ac:dyDescent="0.3">
      <c r="A815" s="116">
        <v>11233</v>
      </c>
      <c r="B815" s="116" t="s">
        <v>9230</v>
      </c>
      <c r="C815" s="116" t="s">
        <v>9231</v>
      </c>
      <c r="D815" s="117" t="s">
        <v>1226</v>
      </c>
      <c r="E815" s="118">
        <v>3577.68</v>
      </c>
      <c r="F815" s="118">
        <v>0.40841095890410956</v>
      </c>
      <c r="G815" s="120" t="s">
        <v>3707</v>
      </c>
      <c r="H815" s="121" t="s">
        <v>3707</v>
      </c>
      <c r="I815" s="120" t="s">
        <v>7177</v>
      </c>
    </row>
    <row r="816" spans="1:9" x14ac:dyDescent="0.3">
      <c r="A816" s="116">
        <v>11238</v>
      </c>
      <c r="B816" s="116" t="s">
        <v>5837</v>
      </c>
      <c r="C816" s="116" t="s">
        <v>2019</v>
      </c>
      <c r="D816" s="117" t="s">
        <v>1226</v>
      </c>
      <c r="E816" s="118">
        <v>4908.9600000000009</v>
      </c>
      <c r="F816" s="118">
        <v>0.56038356164383574</v>
      </c>
      <c r="G816" s="120" t="s">
        <v>3707</v>
      </c>
      <c r="H816" s="121" t="s">
        <v>3707</v>
      </c>
      <c r="I816" s="120" t="s">
        <v>7177</v>
      </c>
    </row>
    <row r="817" spans="1:9" x14ac:dyDescent="0.3">
      <c r="A817" s="116">
        <v>11250</v>
      </c>
      <c r="B817" s="116" t="s">
        <v>1465</v>
      </c>
      <c r="C817" s="116" t="s">
        <v>1466</v>
      </c>
      <c r="D817" s="117" t="s">
        <v>1226</v>
      </c>
      <c r="E817" s="118">
        <v>18319.489999999998</v>
      </c>
      <c r="F817" s="118">
        <v>2.0912659817351598</v>
      </c>
      <c r="G817" s="120" t="s">
        <v>3707</v>
      </c>
      <c r="H817" s="121" t="s">
        <v>3707</v>
      </c>
      <c r="I817" s="120" t="s">
        <v>7177</v>
      </c>
    </row>
    <row r="818" spans="1:9" x14ac:dyDescent="0.3">
      <c r="A818" s="116">
        <v>11257</v>
      </c>
      <c r="B818" s="116" t="s">
        <v>1467</v>
      </c>
      <c r="C818" s="116" t="s">
        <v>1468</v>
      </c>
      <c r="D818" s="117" t="s">
        <v>1226</v>
      </c>
      <c r="E818" s="118">
        <v>2855.1760000000004</v>
      </c>
      <c r="F818" s="118">
        <v>0.32593333333333335</v>
      </c>
      <c r="G818" s="120" t="s">
        <v>3707</v>
      </c>
      <c r="H818" s="121" t="s">
        <v>3707</v>
      </c>
      <c r="I818" s="120" t="s">
        <v>7177</v>
      </c>
    </row>
    <row r="819" spans="1:9" x14ac:dyDescent="0.3">
      <c r="A819" s="116">
        <v>11272</v>
      </c>
      <c r="B819" s="116" t="s">
        <v>1470</v>
      </c>
      <c r="C819" s="116" t="s">
        <v>1471</v>
      </c>
      <c r="D819" s="117" t="s">
        <v>1226</v>
      </c>
      <c r="E819" s="118">
        <v>4976.9340000000011</v>
      </c>
      <c r="F819" s="118">
        <v>0.5681431506849316</v>
      </c>
      <c r="G819" s="120" t="s">
        <v>3707</v>
      </c>
      <c r="H819" s="121" t="s">
        <v>3707</v>
      </c>
      <c r="I819" s="120" t="s">
        <v>7177</v>
      </c>
    </row>
    <row r="820" spans="1:9" x14ac:dyDescent="0.3">
      <c r="A820" s="116">
        <v>11285</v>
      </c>
      <c r="B820" s="116" t="s">
        <v>1472</v>
      </c>
      <c r="C820" s="116" t="s">
        <v>1473</v>
      </c>
      <c r="D820" s="117" t="s">
        <v>1226</v>
      </c>
      <c r="E820" s="118">
        <v>4405.4759999999997</v>
      </c>
      <c r="F820" s="118">
        <v>0.50290821917808215</v>
      </c>
      <c r="G820" s="120" t="s">
        <v>3707</v>
      </c>
      <c r="H820" s="121" t="s">
        <v>3707</v>
      </c>
      <c r="I820" s="120" t="s">
        <v>7177</v>
      </c>
    </row>
    <row r="821" spans="1:9" x14ac:dyDescent="0.3">
      <c r="A821" s="116">
        <v>11288</v>
      </c>
      <c r="B821" s="116" t="s">
        <v>1474</v>
      </c>
      <c r="C821" s="116" t="s">
        <v>1469</v>
      </c>
      <c r="D821" s="117" t="s">
        <v>1226</v>
      </c>
      <c r="E821" s="118">
        <v>10302.165000000003</v>
      </c>
      <c r="F821" s="118">
        <v>1.1760462328767127</v>
      </c>
      <c r="G821" s="120" t="s">
        <v>3707</v>
      </c>
      <c r="H821" s="121" t="s">
        <v>3707</v>
      </c>
      <c r="I821" s="120" t="s">
        <v>7177</v>
      </c>
    </row>
    <row r="822" spans="1:9" x14ac:dyDescent="0.3">
      <c r="A822" s="116">
        <v>11291</v>
      </c>
      <c r="B822" s="116" t="s">
        <v>1475</v>
      </c>
      <c r="C822" s="116" t="s">
        <v>1469</v>
      </c>
      <c r="D822" s="117" t="s">
        <v>1226</v>
      </c>
      <c r="E822" s="118">
        <v>8999.6190000000006</v>
      </c>
      <c r="F822" s="118">
        <v>1.0273537671232877</v>
      </c>
      <c r="G822" s="120" t="s">
        <v>3707</v>
      </c>
      <c r="H822" s="121" t="s">
        <v>3707</v>
      </c>
      <c r="I822" s="120" t="s">
        <v>7177</v>
      </c>
    </row>
    <row r="823" spans="1:9" x14ac:dyDescent="0.3">
      <c r="A823" s="116">
        <v>11299</v>
      </c>
      <c r="B823" s="116" t="s">
        <v>1476</v>
      </c>
      <c r="C823" s="116" t="s">
        <v>1469</v>
      </c>
      <c r="D823" s="117" t="s">
        <v>1226</v>
      </c>
      <c r="E823" s="118">
        <v>4657.2790000000005</v>
      </c>
      <c r="F823" s="118">
        <v>0.53165285388127859</v>
      </c>
      <c r="G823" s="120" t="s">
        <v>3707</v>
      </c>
      <c r="H823" s="121" t="s">
        <v>3707</v>
      </c>
      <c r="I823" s="120" t="s">
        <v>7177</v>
      </c>
    </row>
    <row r="824" spans="1:9" x14ac:dyDescent="0.3">
      <c r="A824" s="116">
        <v>11300</v>
      </c>
      <c r="B824" s="116" t="s">
        <v>1477</v>
      </c>
      <c r="C824" s="116" t="s">
        <v>1478</v>
      </c>
      <c r="D824" s="117" t="s">
        <v>1226</v>
      </c>
      <c r="E824" s="118">
        <v>2899.748</v>
      </c>
      <c r="F824" s="118">
        <v>0.33102146118721459</v>
      </c>
      <c r="G824" s="120" t="s">
        <v>3707</v>
      </c>
      <c r="H824" s="121" t="s">
        <v>3707</v>
      </c>
      <c r="I824" s="120" t="s">
        <v>7177</v>
      </c>
    </row>
    <row r="825" spans="1:9" x14ac:dyDescent="0.3">
      <c r="A825" s="116">
        <v>11307</v>
      </c>
      <c r="B825" s="116" t="s">
        <v>1479</v>
      </c>
      <c r="C825" s="116" t="s">
        <v>2726</v>
      </c>
      <c r="D825" s="117" t="s">
        <v>1226</v>
      </c>
      <c r="E825" s="118">
        <v>4184.1490000000003</v>
      </c>
      <c r="F825" s="118">
        <v>0.47764257990867581</v>
      </c>
      <c r="G825" s="120" t="s">
        <v>3707</v>
      </c>
      <c r="H825" s="121" t="s">
        <v>3707</v>
      </c>
      <c r="I825" s="120" t="s">
        <v>7177</v>
      </c>
    </row>
    <row r="826" spans="1:9" x14ac:dyDescent="0.3">
      <c r="A826" s="116">
        <v>11324</v>
      </c>
      <c r="B826" s="116" t="s">
        <v>1480</v>
      </c>
      <c r="C826" s="116" t="s">
        <v>1481</v>
      </c>
      <c r="D826" s="117" t="s">
        <v>1226</v>
      </c>
      <c r="E826" s="118">
        <v>4241.8959999999997</v>
      </c>
      <c r="F826" s="118">
        <v>0.48423470319634698</v>
      </c>
      <c r="G826" s="120" t="s">
        <v>3707</v>
      </c>
      <c r="H826" s="121" t="s">
        <v>3707</v>
      </c>
      <c r="I826" s="120" t="s">
        <v>7177</v>
      </c>
    </row>
    <row r="827" spans="1:9" x14ac:dyDescent="0.3">
      <c r="A827" s="116">
        <v>11331</v>
      </c>
      <c r="B827" s="116" t="s">
        <v>1482</v>
      </c>
      <c r="C827" s="116" t="s">
        <v>1483</v>
      </c>
      <c r="D827" s="117" t="s">
        <v>1226</v>
      </c>
      <c r="E827" s="118">
        <v>7871.0359999999991</v>
      </c>
      <c r="F827" s="118">
        <v>0.89852009132420085</v>
      </c>
      <c r="G827" s="120" t="s">
        <v>3707</v>
      </c>
      <c r="H827" s="121" t="s">
        <v>3707</v>
      </c>
      <c r="I827" s="120" t="s">
        <v>7177</v>
      </c>
    </row>
    <row r="828" spans="1:9" x14ac:dyDescent="0.3">
      <c r="A828" s="116">
        <v>11356</v>
      </c>
      <c r="B828" s="116" t="s">
        <v>1484</v>
      </c>
      <c r="C828" s="116" t="s">
        <v>1485</v>
      </c>
      <c r="D828" s="117" t="s">
        <v>1226</v>
      </c>
      <c r="E828" s="118">
        <v>8504.4850000000006</v>
      </c>
      <c r="F828" s="118">
        <v>0.97083162100456633</v>
      </c>
      <c r="G828" s="120" t="s">
        <v>3707</v>
      </c>
      <c r="H828" s="121" t="s">
        <v>3707</v>
      </c>
      <c r="I828" s="120" t="s">
        <v>7177</v>
      </c>
    </row>
    <row r="829" spans="1:9" x14ac:dyDescent="0.3">
      <c r="A829" s="116">
        <v>11364</v>
      </c>
      <c r="B829" s="116" t="s">
        <v>1486</v>
      </c>
      <c r="C829" s="116" t="s">
        <v>1487</v>
      </c>
      <c r="D829" s="117" t="s">
        <v>1226</v>
      </c>
      <c r="E829" s="118">
        <v>4286.16</v>
      </c>
      <c r="F829" s="118">
        <v>0.4892876712328767</v>
      </c>
      <c r="G829" s="120" t="s">
        <v>3707</v>
      </c>
      <c r="H829" s="121" t="s">
        <v>3707</v>
      </c>
      <c r="I829" s="120" t="s">
        <v>7177</v>
      </c>
    </row>
    <row r="830" spans="1:9" x14ac:dyDescent="0.3">
      <c r="A830" s="116">
        <v>11376</v>
      </c>
      <c r="B830" s="116" t="s">
        <v>1488</v>
      </c>
      <c r="C830" s="116" t="s">
        <v>1460</v>
      </c>
      <c r="D830" s="117" t="s">
        <v>1226</v>
      </c>
      <c r="E830" s="118">
        <v>2923.6800000000003</v>
      </c>
      <c r="F830" s="118">
        <v>0.33375342465753427</v>
      </c>
      <c r="G830" s="120" t="s">
        <v>3707</v>
      </c>
      <c r="H830" s="121" t="s">
        <v>3707</v>
      </c>
      <c r="I830" s="120" t="s">
        <v>7177</v>
      </c>
    </row>
    <row r="831" spans="1:9" x14ac:dyDescent="0.3">
      <c r="A831" s="116">
        <v>11388</v>
      </c>
      <c r="B831" s="116" t="s">
        <v>1489</v>
      </c>
      <c r="C831" s="116" t="s">
        <v>1490</v>
      </c>
      <c r="D831" s="117" t="s">
        <v>1226</v>
      </c>
      <c r="E831" s="118">
        <v>2743.68</v>
      </c>
      <c r="F831" s="118">
        <v>0.31320547945205479</v>
      </c>
      <c r="G831" s="120" t="s">
        <v>3707</v>
      </c>
      <c r="H831" s="121" t="s">
        <v>3707</v>
      </c>
      <c r="I831" s="120" t="s">
        <v>7177</v>
      </c>
    </row>
    <row r="832" spans="1:9" x14ac:dyDescent="0.3">
      <c r="A832" s="116">
        <v>11413</v>
      </c>
      <c r="B832" s="116" t="s">
        <v>9232</v>
      </c>
      <c r="C832" s="116" t="s">
        <v>9233</v>
      </c>
      <c r="D832" s="117" t="s">
        <v>1226</v>
      </c>
      <c r="E832" s="118">
        <v>2736</v>
      </c>
      <c r="F832" s="118">
        <v>0.31232876712328766</v>
      </c>
      <c r="G832" s="120" t="s">
        <v>3707</v>
      </c>
      <c r="H832" s="121" t="s">
        <v>3707</v>
      </c>
      <c r="I832" s="120" t="s">
        <v>7177</v>
      </c>
    </row>
    <row r="833" spans="1:9" x14ac:dyDescent="0.3">
      <c r="A833" s="116">
        <v>11415</v>
      </c>
      <c r="B833" s="116" t="s">
        <v>1491</v>
      </c>
      <c r="C833" s="116" t="s">
        <v>1492</v>
      </c>
      <c r="D833" s="117" t="s">
        <v>1226</v>
      </c>
      <c r="E833" s="118">
        <v>4293.5039999999999</v>
      </c>
      <c r="F833" s="118">
        <v>0.49012602739726024</v>
      </c>
      <c r="G833" s="120" t="s">
        <v>3707</v>
      </c>
      <c r="H833" s="121" t="s">
        <v>3707</v>
      </c>
      <c r="I833" s="120" t="s">
        <v>7187</v>
      </c>
    </row>
    <row r="834" spans="1:9" x14ac:dyDescent="0.3">
      <c r="A834" s="116">
        <v>11426</v>
      </c>
      <c r="B834" s="116" t="s">
        <v>1494</v>
      </c>
      <c r="C834" s="116" t="s">
        <v>1495</v>
      </c>
      <c r="D834" s="117" t="s">
        <v>1226</v>
      </c>
      <c r="E834" s="118">
        <v>5540.64</v>
      </c>
      <c r="F834" s="118">
        <v>0.6324931506849315</v>
      </c>
      <c r="G834" s="120" t="s">
        <v>3707</v>
      </c>
      <c r="H834" s="121" t="s">
        <v>3707</v>
      </c>
      <c r="I834" s="120" t="s">
        <v>3776</v>
      </c>
    </row>
    <row r="835" spans="1:9" x14ac:dyDescent="0.3">
      <c r="A835" s="116">
        <v>11428</v>
      </c>
      <c r="B835" s="116" t="s">
        <v>1496</v>
      </c>
      <c r="C835" s="116" t="s">
        <v>1497</v>
      </c>
      <c r="D835" s="117" t="s">
        <v>1226</v>
      </c>
      <c r="E835" s="118">
        <v>5092.32</v>
      </c>
      <c r="F835" s="118">
        <v>0.58131506849315062</v>
      </c>
      <c r="G835" s="120" t="s">
        <v>3707</v>
      </c>
      <c r="H835" s="121" t="s">
        <v>3707</v>
      </c>
      <c r="I835" s="120" t="s">
        <v>7177</v>
      </c>
    </row>
    <row r="836" spans="1:9" x14ac:dyDescent="0.3">
      <c r="A836" s="116">
        <v>11432</v>
      </c>
      <c r="B836" s="116" t="s">
        <v>1498</v>
      </c>
      <c r="C836" s="116" t="s">
        <v>1499</v>
      </c>
      <c r="D836" s="117" t="s">
        <v>1226</v>
      </c>
      <c r="E836" s="118">
        <v>22020.480000000003</v>
      </c>
      <c r="F836" s="118">
        <v>2.5137534246575348</v>
      </c>
      <c r="G836" s="120" t="s">
        <v>3707</v>
      </c>
      <c r="H836" s="121" t="s">
        <v>3707</v>
      </c>
      <c r="I836" s="120" t="s">
        <v>6995</v>
      </c>
    </row>
    <row r="837" spans="1:9" x14ac:dyDescent="0.3">
      <c r="A837" s="116">
        <v>11440</v>
      </c>
      <c r="B837" s="116" t="s">
        <v>1500</v>
      </c>
      <c r="C837" s="116" t="s">
        <v>1501</v>
      </c>
      <c r="D837" s="117" t="s">
        <v>1226</v>
      </c>
      <c r="E837" s="118">
        <v>3406.32</v>
      </c>
      <c r="F837" s="118">
        <v>0.38884931506849318</v>
      </c>
      <c r="G837" s="120" t="s">
        <v>3707</v>
      </c>
      <c r="H837" s="121" t="s">
        <v>3707</v>
      </c>
      <c r="I837" s="120" t="s">
        <v>7177</v>
      </c>
    </row>
    <row r="838" spans="1:9" x14ac:dyDescent="0.3">
      <c r="A838" s="116">
        <v>11444</v>
      </c>
      <c r="B838" s="116" t="s">
        <v>1502</v>
      </c>
      <c r="C838" s="116" t="s">
        <v>1503</v>
      </c>
      <c r="D838" s="117" t="s">
        <v>1226</v>
      </c>
      <c r="E838" s="118">
        <v>4640.1600000000008</v>
      </c>
      <c r="F838" s="118">
        <v>0.52969863013698637</v>
      </c>
      <c r="G838" s="120" t="s">
        <v>3707</v>
      </c>
      <c r="H838" s="121" t="s">
        <v>3707</v>
      </c>
      <c r="I838" s="120" t="s">
        <v>7177</v>
      </c>
    </row>
    <row r="839" spans="1:9" x14ac:dyDescent="0.3">
      <c r="A839" s="116">
        <v>11447</v>
      </c>
      <c r="B839" s="116" t="s">
        <v>1504</v>
      </c>
      <c r="C839" s="116" t="s">
        <v>1505</v>
      </c>
      <c r="D839" s="117" t="s">
        <v>1226</v>
      </c>
      <c r="E839" s="118">
        <v>9340.32</v>
      </c>
      <c r="F839" s="118">
        <v>1.0662465753424657</v>
      </c>
      <c r="G839" s="120" t="s">
        <v>3707</v>
      </c>
      <c r="H839" s="121" t="s">
        <v>3707</v>
      </c>
      <c r="I839" s="120" t="s">
        <v>7177</v>
      </c>
    </row>
    <row r="840" spans="1:9" x14ac:dyDescent="0.3">
      <c r="A840" s="116">
        <v>11448</v>
      </c>
      <c r="B840" s="116" t="s">
        <v>1506</v>
      </c>
      <c r="C840" s="116" t="s">
        <v>1507</v>
      </c>
      <c r="D840" s="117" t="s">
        <v>1226</v>
      </c>
      <c r="E840" s="118">
        <v>7974.7199999999993</v>
      </c>
      <c r="F840" s="118">
        <v>0.91035616438356159</v>
      </c>
      <c r="G840" s="120" t="s">
        <v>3707</v>
      </c>
      <c r="H840" s="121" t="s">
        <v>3707</v>
      </c>
      <c r="I840" s="120" t="s">
        <v>7177</v>
      </c>
    </row>
    <row r="841" spans="1:9" x14ac:dyDescent="0.3">
      <c r="A841" s="116">
        <v>11462</v>
      </c>
      <c r="B841" s="116" t="s">
        <v>1508</v>
      </c>
      <c r="C841" s="116" t="s">
        <v>1509</v>
      </c>
      <c r="D841" s="117" t="s">
        <v>1226</v>
      </c>
      <c r="E841" s="118">
        <v>4473.96</v>
      </c>
      <c r="F841" s="118">
        <v>0.51072602739726025</v>
      </c>
      <c r="G841" s="120" t="s">
        <v>3707</v>
      </c>
      <c r="H841" s="121" t="s">
        <v>3707</v>
      </c>
      <c r="I841" s="120" t="s">
        <v>7177</v>
      </c>
    </row>
    <row r="842" spans="1:9" x14ac:dyDescent="0.3">
      <c r="A842" s="116">
        <v>11478</v>
      </c>
      <c r="B842" s="116" t="s">
        <v>5838</v>
      </c>
      <c r="C842" s="116" t="s">
        <v>5907</v>
      </c>
      <c r="D842" s="117" t="s">
        <v>1226</v>
      </c>
      <c r="E842" s="118">
        <v>3253.2000000000007</v>
      </c>
      <c r="F842" s="118">
        <v>0.37136986301369873</v>
      </c>
      <c r="G842" s="120" t="s">
        <v>3707</v>
      </c>
      <c r="H842" s="121" t="s">
        <v>3707</v>
      </c>
      <c r="I842" s="120" t="s">
        <v>7177</v>
      </c>
    </row>
    <row r="843" spans="1:9" x14ac:dyDescent="0.3">
      <c r="A843" s="116">
        <v>11485</v>
      </c>
      <c r="B843" s="116" t="s">
        <v>9234</v>
      </c>
      <c r="C843" s="116" t="s">
        <v>9235</v>
      </c>
      <c r="D843" s="117" t="s">
        <v>1226</v>
      </c>
      <c r="E843" s="118">
        <v>2720.64</v>
      </c>
      <c r="F843" s="118">
        <v>0.31057534246575341</v>
      </c>
      <c r="G843" s="120" t="s">
        <v>3707</v>
      </c>
      <c r="H843" s="121" t="s">
        <v>3707</v>
      </c>
      <c r="I843" s="120" t="s">
        <v>7177</v>
      </c>
    </row>
    <row r="844" spans="1:9" x14ac:dyDescent="0.3">
      <c r="A844" s="116">
        <v>11487</v>
      </c>
      <c r="B844" s="116" t="s">
        <v>9236</v>
      </c>
      <c r="C844" s="116" t="s">
        <v>9237</v>
      </c>
      <c r="D844" s="117" t="s">
        <v>1226</v>
      </c>
      <c r="E844" s="118">
        <v>3556.8</v>
      </c>
      <c r="F844" s="118">
        <v>0.40602739726027398</v>
      </c>
      <c r="G844" s="120" t="s">
        <v>3707</v>
      </c>
      <c r="H844" s="121" t="s">
        <v>3707</v>
      </c>
      <c r="I844" s="120" t="s">
        <v>7177</v>
      </c>
    </row>
    <row r="845" spans="1:9" x14ac:dyDescent="0.3">
      <c r="A845" s="116">
        <v>11488</v>
      </c>
      <c r="B845" s="116" t="s">
        <v>1510</v>
      </c>
      <c r="C845" s="116" t="s">
        <v>1511</v>
      </c>
      <c r="D845" s="117" t="s">
        <v>1226</v>
      </c>
      <c r="E845" s="118">
        <v>3753.6000000000004</v>
      </c>
      <c r="F845" s="118">
        <v>0.42849315068493155</v>
      </c>
      <c r="G845" s="120" t="s">
        <v>3707</v>
      </c>
      <c r="H845" s="121" t="s">
        <v>3707</v>
      </c>
      <c r="I845" s="120" t="s">
        <v>7177</v>
      </c>
    </row>
    <row r="846" spans="1:9" x14ac:dyDescent="0.3">
      <c r="A846" s="116">
        <v>11489</v>
      </c>
      <c r="B846" s="116" t="s">
        <v>1512</v>
      </c>
      <c r="C846" s="116" t="s">
        <v>1513</v>
      </c>
      <c r="D846" s="117" t="s">
        <v>1226</v>
      </c>
      <c r="E846" s="118">
        <v>7430.4000000000015</v>
      </c>
      <c r="F846" s="118">
        <v>0.84821917808219194</v>
      </c>
      <c r="G846" s="120" t="s">
        <v>3707</v>
      </c>
      <c r="H846" s="121" t="s">
        <v>3707</v>
      </c>
      <c r="I846" s="120" t="s">
        <v>7188</v>
      </c>
    </row>
    <row r="847" spans="1:9" x14ac:dyDescent="0.3">
      <c r="A847" s="116">
        <v>11492</v>
      </c>
      <c r="B847" s="116" t="s">
        <v>5839</v>
      </c>
      <c r="C847" s="116" t="s">
        <v>5908</v>
      </c>
      <c r="D847" s="117" t="s">
        <v>1226</v>
      </c>
      <c r="E847" s="118">
        <v>5889.6000000000013</v>
      </c>
      <c r="F847" s="118">
        <v>0.67232876712328782</v>
      </c>
      <c r="G847" s="120" t="s">
        <v>3707</v>
      </c>
      <c r="H847" s="121" t="s">
        <v>3707</v>
      </c>
      <c r="I847" s="120" t="s">
        <v>7177</v>
      </c>
    </row>
    <row r="848" spans="1:9" x14ac:dyDescent="0.3">
      <c r="A848" s="116">
        <v>11495</v>
      </c>
      <c r="B848" s="116" t="s">
        <v>1514</v>
      </c>
      <c r="C848" s="116" t="s">
        <v>1515</v>
      </c>
      <c r="D848" s="117" t="s">
        <v>1226</v>
      </c>
      <c r="E848" s="118">
        <v>4394.4000000000005</v>
      </c>
      <c r="F848" s="118">
        <v>0.50164383561643844</v>
      </c>
      <c r="G848" s="120" t="s">
        <v>3707</v>
      </c>
      <c r="H848" s="121" t="s">
        <v>3707</v>
      </c>
      <c r="I848" s="120" t="s">
        <v>7177</v>
      </c>
    </row>
    <row r="849" spans="1:9" x14ac:dyDescent="0.3">
      <c r="A849" s="116">
        <v>11496</v>
      </c>
      <c r="B849" s="116" t="s">
        <v>1516</v>
      </c>
      <c r="C849" s="116" t="s">
        <v>1517</v>
      </c>
      <c r="D849" s="117" t="s">
        <v>1226</v>
      </c>
      <c r="E849" s="118">
        <v>33700.800000000003</v>
      </c>
      <c r="F849" s="118">
        <v>3.8471232876712333</v>
      </c>
      <c r="G849" s="120" t="s">
        <v>3707</v>
      </c>
      <c r="H849" s="121" t="s">
        <v>3707</v>
      </c>
      <c r="I849" s="120" t="s">
        <v>7177</v>
      </c>
    </row>
    <row r="850" spans="1:9" x14ac:dyDescent="0.3">
      <c r="A850" s="116">
        <v>11497</v>
      </c>
      <c r="B850" s="116" t="s">
        <v>1518</v>
      </c>
      <c r="C850" s="116" t="s">
        <v>1515</v>
      </c>
      <c r="D850" s="117" t="s">
        <v>1226</v>
      </c>
      <c r="E850" s="118">
        <v>8254.8000000000011</v>
      </c>
      <c r="F850" s="118">
        <v>0.94232876712328784</v>
      </c>
      <c r="G850" s="120" t="s">
        <v>3707</v>
      </c>
      <c r="H850" s="121" t="s">
        <v>3707</v>
      </c>
      <c r="I850" s="120" t="s">
        <v>7177</v>
      </c>
    </row>
    <row r="851" spans="1:9" x14ac:dyDescent="0.3">
      <c r="A851" s="116">
        <v>11498</v>
      </c>
      <c r="B851" s="116" t="s">
        <v>1519</v>
      </c>
      <c r="C851" s="116" t="s">
        <v>1520</v>
      </c>
      <c r="D851" s="117" t="s">
        <v>1226</v>
      </c>
      <c r="E851" s="118">
        <v>4680</v>
      </c>
      <c r="F851" s="118">
        <v>0.53424657534246578</v>
      </c>
      <c r="G851" s="120" t="s">
        <v>3707</v>
      </c>
      <c r="H851" s="121" t="s">
        <v>3707</v>
      </c>
      <c r="I851" s="120" t="s">
        <v>7177</v>
      </c>
    </row>
    <row r="852" spans="1:9" x14ac:dyDescent="0.3">
      <c r="A852" s="116">
        <v>11499</v>
      </c>
      <c r="B852" s="116" t="s">
        <v>1521</v>
      </c>
      <c r="C852" s="116" t="s">
        <v>1522</v>
      </c>
      <c r="D852" s="117" t="s">
        <v>1226</v>
      </c>
      <c r="E852" s="118">
        <v>12294</v>
      </c>
      <c r="F852" s="118">
        <v>1.4034246575342466</v>
      </c>
      <c r="G852" s="120" t="s">
        <v>3707</v>
      </c>
      <c r="H852" s="121" t="s">
        <v>3707</v>
      </c>
      <c r="I852" s="120" t="s">
        <v>7177</v>
      </c>
    </row>
    <row r="853" spans="1:9" x14ac:dyDescent="0.3">
      <c r="A853" s="116">
        <v>11500</v>
      </c>
      <c r="B853" s="116" t="s">
        <v>6567</v>
      </c>
      <c r="C853" s="116" t="s">
        <v>1522</v>
      </c>
      <c r="D853" s="117" t="s">
        <v>1226</v>
      </c>
      <c r="E853" s="118">
        <v>4062</v>
      </c>
      <c r="F853" s="118">
        <v>0.46369863013698631</v>
      </c>
      <c r="G853" s="120" t="s">
        <v>3707</v>
      </c>
      <c r="H853" s="121" t="s">
        <v>3707</v>
      </c>
      <c r="I853" s="120" t="s">
        <v>7177</v>
      </c>
    </row>
    <row r="854" spans="1:9" x14ac:dyDescent="0.3">
      <c r="A854" s="116">
        <v>11502</v>
      </c>
      <c r="B854" s="116" t="s">
        <v>1523</v>
      </c>
      <c r="C854" s="116" t="s">
        <v>1524</v>
      </c>
      <c r="D854" s="117" t="s">
        <v>1226</v>
      </c>
      <c r="E854" s="118">
        <v>3023.0400000000004</v>
      </c>
      <c r="F854" s="118">
        <v>0.34509589041095895</v>
      </c>
      <c r="G854" s="120" t="s">
        <v>3707</v>
      </c>
      <c r="H854" s="121" t="s">
        <v>3707</v>
      </c>
      <c r="I854" s="120" t="s">
        <v>7177</v>
      </c>
    </row>
    <row r="855" spans="1:9" x14ac:dyDescent="0.3">
      <c r="A855" s="116">
        <v>11508</v>
      </c>
      <c r="B855" s="116" t="s">
        <v>1525</v>
      </c>
      <c r="C855" s="116" t="s">
        <v>1526</v>
      </c>
      <c r="D855" s="117" t="s">
        <v>1226</v>
      </c>
      <c r="E855" s="118">
        <v>11227.199999999999</v>
      </c>
      <c r="F855" s="118">
        <v>1.2816438356164381</v>
      </c>
      <c r="G855" s="120" t="s">
        <v>3707</v>
      </c>
      <c r="H855" s="121" t="s">
        <v>3707</v>
      </c>
      <c r="I855" s="120" t="s">
        <v>7177</v>
      </c>
    </row>
    <row r="856" spans="1:9" x14ac:dyDescent="0.3">
      <c r="A856" s="116">
        <v>11509</v>
      </c>
      <c r="B856" s="116" t="s">
        <v>6568</v>
      </c>
      <c r="C856" s="116" t="s">
        <v>1527</v>
      </c>
      <c r="D856" s="117" t="s">
        <v>1226</v>
      </c>
      <c r="E856" s="118">
        <v>2857.2</v>
      </c>
      <c r="F856" s="118">
        <v>0.32616438356164379</v>
      </c>
      <c r="G856" s="120" t="s">
        <v>3707</v>
      </c>
      <c r="H856" s="121" t="s">
        <v>3707</v>
      </c>
      <c r="I856" s="120" t="s">
        <v>7177</v>
      </c>
    </row>
    <row r="857" spans="1:9" x14ac:dyDescent="0.3">
      <c r="A857" s="116">
        <v>11512</v>
      </c>
      <c r="B857" s="116" t="s">
        <v>1528</v>
      </c>
      <c r="C857" s="116" t="s">
        <v>1529</v>
      </c>
      <c r="D857" s="117" t="s">
        <v>1226</v>
      </c>
      <c r="E857" s="118">
        <v>23640</v>
      </c>
      <c r="F857" s="118">
        <v>2.6986301369863015</v>
      </c>
      <c r="G857" s="120" t="s">
        <v>3707</v>
      </c>
      <c r="H857" s="121" t="s">
        <v>3707</v>
      </c>
      <c r="I857" s="120" t="s">
        <v>7177</v>
      </c>
    </row>
    <row r="858" spans="1:9" x14ac:dyDescent="0.3">
      <c r="A858" s="116">
        <v>11513</v>
      </c>
      <c r="B858" s="116" t="s">
        <v>1530</v>
      </c>
      <c r="C858" s="116" t="s">
        <v>1531</v>
      </c>
      <c r="D858" s="117" t="s">
        <v>1226</v>
      </c>
      <c r="E858" s="118">
        <v>10554</v>
      </c>
      <c r="F858" s="118">
        <v>1.2047945205479451</v>
      </c>
      <c r="G858" s="120" t="s">
        <v>3707</v>
      </c>
      <c r="H858" s="121" t="s">
        <v>3707</v>
      </c>
      <c r="I858" s="120" t="s">
        <v>7177</v>
      </c>
    </row>
    <row r="859" spans="1:9" x14ac:dyDescent="0.3">
      <c r="A859" s="116">
        <v>11515</v>
      </c>
      <c r="B859" s="116" t="s">
        <v>1532</v>
      </c>
      <c r="C859" s="116" t="s">
        <v>1533</v>
      </c>
      <c r="D859" s="117" t="s">
        <v>1226</v>
      </c>
      <c r="E859" s="118">
        <v>16962</v>
      </c>
      <c r="F859" s="118">
        <v>1.9363013698630136</v>
      </c>
      <c r="G859" s="120" t="s">
        <v>3707</v>
      </c>
      <c r="H859" s="121" t="s">
        <v>3707</v>
      </c>
      <c r="I859" s="120" t="s">
        <v>7177</v>
      </c>
    </row>
    <row r="860" spans="1:9" x14ac:dyDescent="0.3">
      <c r="A860" s="116">
        <v>11517</v>
      </c>
      <c r="B860" s="116" t="s">
        <v>1534</v>
      </c>
      <c r="C860" s="116" t="s">
        <v>1535</v>
      </c>
      <c r="D860" s="117" t="s">
        <v>1226</v>
      </c>
      <c r="E860" s="118">
        <v>27396</v>
      </c>
      <c r="F860" s="118">
        <v>3.1273972602739728</v>
      </c>
      <c r="G860" s="120" t="s">
        <v>3707</v>
      </c>
      <c r="H860" s="121" t="s">
        <v>3707</v>
      </c>
      <c r="I860" s="120" t="s">
        <v>7177</v>
      </c>
    </row>
    <row r="861" spans="1:9" x14ac:dyDescent="0.3">
      <c r="A861" s="116">
        <v>11521</v>
      </c>
      <c r="B861" s="116" t="s">
        <v>6174</v>
      </c>
      <c r="C861" s="116" t="s">
        <v>6175</v>
      </c>
      <c r="D861" s="117" t="s">
        <v>1226</v>
      </c>
      <c r="E861" s="118">
        <v>2670.6</v>
      </c>
      <c r="F861" s="118">
        <v>0.30486301369863011</v>
      </c>
      <c r="G861" s="120" t="s">
        <v>3707</v>
      </c>
      <c r="H861" s="121" t="s">
        <v>3707</v>
      </c>
      <c r="I861" s="120" t="s">
        <v>7177</v>
      </c>
    </row>
    <row r="862" spans="1:9" x14ac:dyDescent="0.3">
      <c r="A862" s="116">
        <v>11528</v>
      </c>
      <c r="B862" s="116" t="s">
        <v>1537</v>
      </c>
      <c r="C862" s="116" t="s">
        <v>1538</v>
      </c>
      <c r="D862" s="117" t="s">
        <v>1226</v>
      </c>
      <c r="E862" s="118">
        <v>8352</v>
      </c>
      <c r="F862" s="118">
        <v>0.95342465753424654</v>
      </c>
      <c r="G862" s="120" t="s">
        <v>3707</v>
      </c>
      <c r="H862" s="121" t="s">
        <v>3707</v>
      </c>
      <c r="I862" s="120" t="s">
        <v>7177</v>
      </c>
    </row>
    <row r="863" spans="1:9" x14ac:dyDescent="0.3">
      <c r="A863" s="116">
        <v>11531</v>
      </c>
      <c r="B863" s="116" t="s">
        <v>1539</v>
      </c>
      <c r="C863" s="116" t="s">
        <v>1540</v>
      </c>
      <c r="D863" s="117" t="s">
        <v>1226</v>
      </c>
      <c r="E863" s="118">
        <v>9657.5999999999985</v>
      </c>
      <c r="F863" s="118">
        <v>1.1024657534246574</v>
      </c>
      <c r="G863" s="120" t="s">
        <v>3707</v>
      </c>
      <c r="H863" s="121" t="s">
        <v>3707</v>
      </c>
      <c r="I863" s="120" t="s">
        <v>7177</v>
      </c>
    </row>
    <row r="864" spans="1:9" x14ac:dyDescent="0.3">
      <c r="A864" s="116">
        <v>11544</v>
      </c>
      <c r="B864" s="116" t="s">
        <v>1541</v>
      </c>
      <c r="C864" s="116" t="s">
        <v>1542</v>
      </c>
      <c r="D864" s="117" t="s">
        <v>1226</v>
      </c>
      <c r="E864" s="118">
        <v>3329.9999999999995</v>
      </c>
      <c r="F864" s="118">
        <v>0.38013698630136983</v>
      </c>
      <c r="G864" s="120" t="s">
        <v>3707</v>
      </c>
      <c r="H864" s="121" t="s">
        <v>3707</v>
      </c>
      <c r="I864" s="120" t="s">
        <v>7189</v>
      </c>
    </row>
    <row r="865" spans="1:9" x14ac:dyDescent="0.3">
      <c r="A865" s="116">
        <v>11545</v>
      </c>
      <c r="B865" s="116" t="s">
        <v>1543</v>
      </c>
      <c r="C865" s="116" t="s">
        <v>1544</v>
      </c>
      <c r="D865" s="117" t="s">
        <v>1226</v>
      </c>
      <c r="E865" s="118">
        <v>3606</v>
      </c>
      <c r="F865" s="118">
        <v>0.41164383561643836</v>
      </c>
      <c r="G865" s="120" t="s">
        <v>3707</v>
      </c>
      <c r="H865" s="121" t="s">
        <v>3707</v>
      </c>
      <c r="I865" s="120" t="s">
        <v>7177</v>
      </c>
    </row>
    <row r="866" spans="1:9" x14ac:dyDescent="0.3">
      <c r="A866" s="116">
        <v>11546</v>
      </c>
      <c r="B866" s="116" t="s">
        <v>9238</v>
      </c>
      <c r="C866" s="116" t="s">
        <v>2372</v>
      </c>
      <c r="D866" s="117" t="s">
        <v>1226</v>
      </c>
      <c r="E866" s="118">
        <v>3198</v>
      </c>
      <c r="F866" s="118">
        <v>0.36506849315068496</v>
      </c>
      <c r="G866" s="120" t="s">
        <v>3707</v>
      </c>
      <c r="H866" s="121" t="s">
        <v>3707</v>
      </c>
      <c r="I866" s="120" t="s">
        <v>7177</v>
      </c>
    </row>
    <row r="867" spans="1:9" x14ac:dyDescent="0.3">
      <c r="A867" s="116">
        <v>11547</v>
      </c>
      <c r="B867" s="116" t="s">
        <v>9239</v>
      </c>
      <c r="C867" s="116" t="s">
        <v>9240</v>
      </c>
      <c r="D867" s="117" t="s">
        <v>1226</v>
      </c>
      <c r="E867" s="118">
        <v>2901.6000000000004</v>
      </c>
      <c r="F867" s="118">
        <v>0.33123287671232882</v>
      </c>
      <c r="G867" s="120" t="s">
        <v>3707</v>
      </c>
      <c r="H867" s="121" t="s">
        <v>3707</v>
      </c>
      <c r="I867" s="120" t="s">
        <v>7177</v>
      </c>
    </row>
    <row r="868" spans="1:9" x14ac:dyDescent="0.3">
      <c r="A868" s="116">
        <v>11554</v>
      </c>
      <c r="B868" s="116" t="s">
        <v>1545</v>
      </c>
      <c r="C868" s="116" t="s">
        <v>1546</v>
      </c>
      <c r="D868" s="117" t="s">
        <v>1226</v>
      </c>
      <c r="E868" s="118">
        <v>2926.8</v>
      </c>
      <c r="F868" s="118">
        <v>0.33410958904109589</v>
      </c>
      <c r="G868" s="120" t="s">
        <v>3707</v>
      </c>
      <c r="H868" s="121" t="s">
        <v>3707</v>
      </c>
      <c r="I868" s="120" t="s">
        <v>7177</v>
      </c>
    </row>
    <row r="869" spans="1:9" x14ac:dyDescent="0.3">
      <c r="A869" s="116">
        <v>11557</v>
      </c>
      <c r="B869" s="116" t="s">
        <v>1547</v>
      </c>
      <c r="C869" s="116" t="s">
        <v>1548</v>
      </c>
      <c r="D869" s="117" t="s">
        <v>1226</v>
      </c>
      <c r="E869" s="118">
        <v>16161.600000000002</v>
      </c>
      <c r="F869" s="118">
        <v>1.8449315068493153</v>
      </c>
      <c r="G869" s="120" t="s">
        <v>3707</v>
      </c>
      <c r="H869" s="121" t="s">
        <v>3707</v>
      </c>
      <c r="I869" s="120" t="s">
        <v>7177</v>
      </c>
    </row>
    <row r="870" spans="1:9" x14ac:dyDescent="0.3">
      <c r="A870" s="116">
        <v>11560</v>
      </c>
      <c r="B870" s="116" t="s">
        <v>1549</v>
      </c>
      <c r="C870" s="116" t="s">
        <v>1550</v>
      </c>
      <c r="D870" s="117" t="s">
        <v>1226</v>
      </c>
      <c r="E870" s="118">
        <v>18081.600000000002</v>
      </c>
      <c r="F870" s="118">
        <v>2.0641095890410961</v>
      </c>
      <c r="G870" s="120" t="s">
        <v>3707</v>
      </c>
      <c r="H870" s="121" t="s">
        <v>3707</v>
      </c>
      <c r="I870" s="120" t="s">
        <v>7190</v>
      </c>
    </row>
    <row r="871" spans="1:9" x14ac:dyDescent="0.3">
      <c r="A871" s="116">
        <v>11562</v>
      </c>
      <c r="B871" s="116" t="s">
        <v>9241</v>
      </c>
      <c r="C871" s="116" t="s">
        <v>9242</v>
      </c>
      <c r="D871" s="117" t="s">
        <v>1226</v>
      </c>
      <c r="E871" s="118">
        <v>2640</v>
      </c>
      <c r="F871" s="118">
        <v>0.30136986301369861</v>
      </c>
      <c r="G871" s="120" t="s">
        <v>3707</v>
      </c>
      <c r="H871" s="121" t="s">
        <v>3707</v>
      </c>
      <c r="I871" s="120" t="s">
        <v>7177</v>
      </c>
    </row>
    <row r="872" spans="1:9" x14ac:dyDescent="0.3">
      <c r="A872" s="116">
        <v>11563</v>
      </c>
      <c r="B872" s="116" t="s">
        <v>1551</v>
      </c>
      <c r="C872" s="116" t="s">
        <v>1552</v>
      </c>
      <c r="D872" s="117" t="s">
        <v>1226</v>
      </c>
      <c r="E872" s="118">
        <v>3064.5</v>
      </c>
      <c r="F872" s="118">
        <v>0.3498287671232877</v>
      </c>
      <c r="G872" s="120" t="s">
        <v>3707</v>
      </c>
      <c r="H872" s="121" t="s">
        <v>3707</v>
      </c>
      <c r="I872" s="120" t="s">
        <v>7177</v>
      </c>
    </row>
    <row r="873" spans="1:9" x14ac:dyDescent="0.3">
      <c r="A873" s="116">
        <v>11566</v>
      </c>
      <c r="B873" s="116" t="s">
        <v>1553</v>
      </c>
      <c r="C873" s="116" t="s">
        <v>1527</v>
      </c>
      <c r="D873" s="117" t="s">
        <v>1226</v>
      </c>
      <c r="E873" s="118">
        <v>9810</v>
      </c>
      <c r="F873" s="118">
        <v>1.1198630136986301</v>
      </c>
      <c r="G873" s="120" t="s">
        <v>3707</v>
      </c>
      <c r="H873" s="121" t="s">
        <v>3707</v>
      </c>
      <c r="I873" s="120" t="s">
        <v>7177</v>
      </c>
    </row>
    <row r="874" spans="1:9" x14ac:dyDescent="0.3">
      <c r="A874" s="116">
        <v>11567</v>
      </c>
      <c r="B874" s="116" t="s">
        <v>1554</v>
      </c>
      <c r="C874" s="116" t="s">
        <v>1555</v>
      </c>
      <c r="D874" s="117" t="s">
        <v>1226</v>
      </c>
      <c r="E874" s="118">
        <v>5258.4000000000005</v>
      </c>
      <c r="F874" s="118">
        <v>0.60027397260273974</v>
      </c>
      <c r="G874" s="120" t="s">
        <v>3707</v>
      </c>
      <c r="H874" s="121" t="s">
        <v>3707</v>
      </c>
      <c r="I874" s="120" t="s">
        <v>7177</v>
      </c>
    </row>
    <row r="875" spans="1:9" x14ac:dyDescent="0.3">
      <c r="A875" s="116">
        <v>11574</v>
      </c>
      <c r="B875" s="116" t="s">
        <v>1556</v>
      </c>
      <c r="C875" s="116" t="s">
        <v>1557</v>
      </c>
      <c r="D875" s="117" t="s">
        <v>1226</v>
      </c>
      <c r="E875" s="118">
        <v>5336.6400000000012</v>
      </c>
      <c r="F875" s="118">
        <v>0.60920547945205494</v>
      </c>
      <c r="G875" s="120" t="s">
        <v>3707</v>
      </c>
      <c r="H875" s="121" t="s">
        <v>3707</v>
      </c>
      <c r="I875" s="120" t="s">
        <v>7191</v>
      </c>
    </row>
    <row r="876" spans="1:9" x14ac:dyDescent="0.3">
      <c r="A876" s="116">
        <v>11583</v>
      </c>
      <c r="B876" s="116" t="s">
        <v>1558</v>
      </c>
      <c r="C876" s="116" t="s">
        <v>1559</v>
      </c>
      <c r="D876" s="117" t="s">
        <v>1226</v>
      </c>
      <c r="E876" s="118">
        <v>4029.3</v>
      </c>
      <c r="F876" s="118">
        <v>0.45996575342465756</v>
      </c>
      <c r="G876" s="120" t="s">
        <v>3707</v>
      </c>
      <c r="H876" s="121" t="s">
        <v>3707</v>
      </c>
      <c r="I876" s="120" t="s">
        <v>7177</v>
      </c>
    </row>
    <row r="877" spans="1:9" x14ac:dyDescent="0.3">
      <c r="A877" s="116">
        <v>11596</v>
      </c>
      <c r="B877" s="116" t="s">
        <v>1560</v>
      </c>
      <c r="C877" s="116" t="s">
        <v>1561</v>
      </c>
      <c r="D877" s="117" t="s">
        <v>1226</v>
      </c>
      <c r="E877" s="118">
        <v>6911.0399999999991</v>
      </c>
      <c r="F877" s="118">
        <v>0.78893150684931501</v>
      </c>
      <c r="G877" s="120" t="s">
        <v>3707</v>
      </c>
      <c r="H877" s="121" t="s">
        <v>3707</v>
      </c>
      <c r="I877" s="120" t="s">
        <v>7177</v>
      </c>
    </row>
    <row r="878" spans="1:9" x14ac:dyDescent="0.3">
      <c r="A878" s="116">
        <v>11604</v>
      </c>
      <c r="B878" s="116" t="s">
        <v>1562</v>
      </c>
      <c r="C878" s="116" t="s">
        <v>1563</v>
      </c>
      <c r="D878" s="117" t="s">
        <v>1226</v>
      </c>
      <c r="E878" s="118">
        <v>2859.7030000000004</v>
      </c>
      <c r="F878" s="118">
        <v>0.32645011415525121</v>
      </c>
      <c r="G878" s="120" t="s">
        <v>3707</v>
      </c>
      <c r="H878" s="121" t="s">
        <v>3707</v>
      </c>
      <c r="I878" s="120" t="s">
        <v>7177</v>
      </c>
    </row>
    <row r="879" spans="1:9" x14ac:dyDescent="0.3">
      <c r="A879" s="116">
        <v>11619</v>
      </c>
      <c r="B879" s="116" t="s">
        <v>9243</v>
      </c>
      <c r="C879" s="116" t="s">
        <v>9244</v>
      </c>
      <c r="D879" s="117" t="s">
        <v>1226</v>
      </c>
      <c r="E879" s="118">
        <v>2776.32</v>
      </c>
      <c r="F879" s="118">
        <v>0.31693150684931509</v>
      </c>
      <c r="G879" s="120" t="s">
        <v>3707</v>
      </c>
      <c r="H879" s="121" t="s">
        <v>3707</v>
      </c>
      <c r="I879" s="120" t="s">
        <v>7177</v>
      </c>
    </row>
    <row r="880" spans="1:9" x14ac:dyDescent="0.3">
      <c r="A880" s="116">
        <v>11627</v>
      </c>
      <c r="B880" s="116" t="s">
        <v>9245</v>
      </c>
      <c r="C880" s="116" t="s">
        <v>9246</v>
      </c>
      <c r="D880" s="117" t="s">
        <v>1226</v>
      </c>
      <c r="E880" s="118">
        <v>4413.7440000000006</v>
      </c>
      <c r="F880" s="118">
        <v>0.50385205479452067</v>
      </c>
      <c r="G880" s="120" t="s">
        <v>3707</v>
      </c>
      <c r="H880" s="121" t="s">
        <v>3707</v>
      </c>
      <c r="I880" s="120" t="s">
        <v>7177</v>
      </c>
    </row>
    <row r="881" spans="1:9" x14ac:dyDescent="0.3">
      <c r="A881" s="116">
        <v>11631</v>
      </c>
      <c r="B881" s="116" t="s">
        <v>1564</v>
      </c>
      <c r="C881" s="116" t="s">
        <v>1565</v>
      </c>
      <c r="D881" s="117" t="s">
        <v>1226</v>
      </c>
      <c r="E881" s="118">
        <v>34573.440000000002</v>
      </c>
      <c r="F881" s="118">
        <v>3.9467397260273973</v>
      </c>
      <c r="G881" s="120" t="s">
        <v>3707</v>
      </c>
      <c r="H881" s="121" t="s">
        <v>3707</v>
      </c>
      <c r="I881" s="120" t="s">
        <v>7192</v>
      </c>
    </row>
    <row r="882" spans="1:9" x14ac:dyDescent="0.3">
      <c r="A882" s="116">
        <v>11632</v>
      </c>
      <c r="B882" s="116" t="s">
        <v>1566</v>
      </c>
      <c r="C882" s="116" t="s">
        <v>1567</v>
      </c>
      <c r="D882" s="117" t="s">
        <v>1226</v>
      </c>
      <c r="E882" s="118">
        <v>5116.3200000000006</v>
      </c>
      <c r="F882" s="118">
        <v>0.58405479452054798</v>
      </c>
      <c r="G882" s="120" t="s">
        <v>3707</v>
      </c>
      <c r="H882" s="121" t="s">
        <v>3707</v>
      </c>
      <c r="I882" s="120" t="s">
        <v>7177</v>
      </c>
    </row>
    <row r="883" spans="1:9" x14ac:dyDescent="0.3">
      <c r="A883" s="116">
        <v>11639</v>
      </c>
      <c r="B883" s="116" t="s">
        <v>9247</v>
      </c>
      <c r="C883" s="116" t="s">
        <v>9248</v>
      </c>
      <c r="D883" s="117" t="s">
        <v>1226</v>
      </c>
      <c r="E883" s="118">
        <v>3512.105</v>
      </c>
      <c r="F883" s="118">
        <v>0.40092522831050231</v>
      </c>
      <c r="G883" s="120" t="s">
        <v>3707</v>
      </c>
      <c r="H883" s="121" t="s">
        <v>3707</v>
      </c>
      <c r="I883" s="120" t="s">
        <v>7177</v>
      </c>
    </row>
    <row r="884" spans="1:9" x14ac:dyDescent="0.3">
      <c r="A884" s="116">
        <v>11645</v>
      </c>
      <c r="B884" s="116" t="s">
        <v>9249</v>
      </c>
      <c r="C884" s="116" t="s">
        <v>9250</v>
      </c>
      <c r="D884" s="117" t="s">
        <v>1226</v>
      </c>
      <c r="E884" s="118">
        <v>3351.5680000000011</v>
      </c>
      <c r="F884" s="118">
        <v>0.38259908675799098</v>
      </c>
      <c r="G884" s="120" t="s">
        <v>3707</v>
      </c>
      <c r="H884" s="121" t="s">
        <v>3707</v>
      </c>
      <c r="I884" s="120" t="s">
        <v>7177</v>
      </c>
    </row>
    <row r="885" spans="1:9" x14ac:dyDescent="0.3">
      <c r="A885" s="116">
        <v>11647</v>
      </c>
      <c r="B885" s="116" t="s">
        <v>1568</v>
      </c>
      <c r="C885" s="116" t="s">
        <v>1569</v>
      </c>
      <c r="D885" s="117" t="s">
        <v>1226</v>
      </c>
      <c r="E885" s="118">
        <v>12401.143000000002</v>
      </c>
      <c r="F885" s="118">
        <v>1.4156555936073061</v>
      </c>
      <c r="G885" s="120" t="s">
        <v>3707</v>
      </c>
      <c r="H885" s="121" t="s">
        <v>3707</v>
      </c>
      <c r="I885" s="120" t="s">
        <v>7177</v>
      </c>
    </row>
    <row r="886" spans="1:9" x14ac:dyDescent="0.3">
      <c r="A886" s="116">
        <v>11649</v>
      </c>
      <c r="B886" s="116" t="s">
        <v>1570</v>
      </c>
      <c r="C886" s="116" t="s">
        <v>1571</v>
      </c>
      <c r="D886" s="117" t="s">
        <v>1226</v>
      </c>
      <c r="E886" s="118">
        <v>11615.036</v>
      </c>
      <c r="F886" s="118">
        <v>1.3259173515981735</v>
      </c>
      <c r="G886" s="120" t="s">
        <v>3707</v>
      </c>
      <c r="H886" s="121" t="s">
        <v>3707</v>
      </c>
      <c r="I886" s="120" t="s">
        <v>7177</v>
      </c>
    </row>
    <row r="887" spans="1:9" x14ac:dyDescent="0.3">
      <c r="A887" s="116">
        <v>11653</v>
      </c>
      <c r="B887" s="116" t="s">
        <v>1572</v>
      </c>
      <c r="C887" s="116" t="s">
        <v>1573</v>
      </c>
      <c r="D887" s="117" t="s">
        <v>1226</v>
      </c>
      <c r="E887" s="118">
        <v>4623.91</v>
      </c>
      <c r="F887" s="118">
        <v>0.52784360730593605</v>
      </c>
      <c r="G887" s="120" t="s">
        <v>3707</v>
      </c>
      <c r="H887" s="121" t="s">
        <v>3707</v>
      </c>
      <c r="I887" s="120" t="s">
        <v>7177</v>
      </c>
    </row>
    <row r="888" spans="1:9" x14ac:dyDescent="0.3">
      <c r="A888" s="116">
        <v>11657</v>
      </c>
      <c r="B888" s="116" t="s">
        <v>1574</v>
      </c>
      <c r="C888" s="116" t="s">
        <v>1575</v>
      </c>
      <c r="D888" s="117" t="s">
        <v>1226</v>
      </c>
      <c r="E888" s="118">
        <v>5938.9370000000008</v>
      </c>
      <c r="F888" s="118">
        <v>0.67796084474885854</v>
      </c>
      <c r="G888" s="120" t="s">
        <v>3707</v>
      </c>
      <c r="H888" s="121" t="s">
        <v>3707</v>
      </c>
      <c r="I888" s="120" t="s">
        <v>7177</v>
      </c>
    </row>
    <row r="889" spans="1:9" x14ac:dyDescent="0.3">
      <c r="A889" s="116">
        <v>11658</v>
      </c>
      <c r="B889" s="116" t="s">
        <v>1576</v>
      </c>
      <c r="C889" s="116" t="s">
        <v>1577</v>
      </c>
      <c r="D889" s="117" t="s">
        <v>1226</v>
      </c>
      <c r="E889" s="118">
        <v>4835.8109999999997</v>
      </c>
      <c r="F889" s="118">
        <v>0.55203321917808212</v>
      </c>
      <c r="G889" s="120" t="s">
        <v>3707</v>
      </c>
      <c r="H889" s="121" t="s">
        <v>3707</v>
      </c>
      <c r="I889" s="120" t="s">
        <v>7177</v>
      </c>
    </row>
    <row r="890" spans="1:9" x14ac:dyDescent="0.3">
      <c r="A890" s="116">
        <v>11659</v>
      </c>
      <c r="B890" s="116" t="s">
        <v>1578</v>
      </c>
      <c r="C890" s="116" t="s">
        <v>1579</v>
      </c>
      <c r="D890" s="117" t="s">
        <v>1226</v>
      </c>
      <c r="E890" s="118">
        <v>8177.4470000000001</v>
      </c>
      <c r="F890" s="118">
        <v>0.93349851598173517</v>
      </c>
      <c r="G890" s="120" t="s">
        <v>3707</v>
      </c>
      <c r="H890" s="121" t="s">
        <v>3707</v>
      </c>
      <c r="I890" s="120" t="s">
        <v>7177</v>
      </c>
    </row>
    <row r="891" spans="1:9" x14ac:dyDescent="0.3">
      <c r="A891" s="116">
        <v>11667</v>
      </c>
      <c r="B891" s="116" t="s">
        <v>6176</v>
      </c>
      <c r="C891" s="116" t="s">
        <v>6177</v>
      </c>
      <c r="D891" s="117" t="s">
        <v>1226</v>
      </c>
      <c r="E891" s="118">
        <v>2774.7019999999998</v>
      </c>
      <c r="F891" s="118">
        <v>0.31674680365296803</v>
      </c>
      <c r="G891" s="120" t="s">
        <v>3707</v>
      </c>
      <c r="H891" s="121" t="s">
        <v>3707</v>
      </c>
      <c r="I891" s="120" t="s">
        <v>7177</v>
      </c>
    </row>
    <row r="892" spans="1:9" x14ac:dyDescent="0.3">
      <c r="A892" s="116">
        <v>11669</v>
      </c>
      <c r="B892" s="116" t="s">
        <v>1580</v>
      </c>
      <c r="C892" s="116" t="s">
        <v>1581</v>
      </c>
      <c r="D892" s="117" t="s">
        <v>1226</v>
      </c>
      <c r="E892" s="118">
        <v>4777.5020000000004</v>
      </c>
      <c r="F892" s="118">
        <v>0.54537694063926945</v>
      </c>
      <c r="G892" s="120" t="s">
        <v>3707</v>
      </c>
      <c r="H892" s="121" t="s">
        <v>3707</v>
      </c>
      <c r="I892" s="120" t="s">
        <v>7177</v>
      </c>
    </row>
    <row r="893" spans="1:9" x14ac:dyDescent="0.3">
      <c r="A893" s="116">
        <v>11670</v>
      </c>
      <c r="B893" s="116" t="s">
        <v>1582</v>
      </c>
      <c r="C893" s="116" t="s">
        <v>1583</v>
      </c>
      <c r="D893" s="117" t="s">
        <v>1226</v>
      </c>
      <c r="E893" s="118">
        <v>6625.9340000000011</v>
      </c>
      <c r="F893" s="118">
        <v>0.75638515981735177</v>
      </c>
      <c r="G893" s="120" t="s">
        <v>3707</v>
      </c>
      <c r="H893" s="121" t="s">
        <v>3707</v>
      </c>
      <c r="I893" s="120" t="s">
        <v>7177</v>
      </c>
    </row>
    <row r="894" spans="1:9" x14ac:dyDescent="0.3">
      <c r="A894" s="116">
        <v>11674</v>
      </c>
      <c r="B894" s="116" t="s">
        <v>1584</v>
      </c>
      <c r="C894" s="116" t="s">
        <v>1585</v>
      </c>
      <c r="D894" s="117" t="s">
        <v>1226</v>
      </c>
      <c r="E894" s="118">
        <v>3542.2420000000002</v>
      </c>
      <c r="F894" s="118">
        <v>0.4043655251141553</v>
      </c>
      <c r="G894" s="120" t="s">
        <v>3707</v>
      </c>
      <c r="H894" s="121" t="s">
        <v>3707</v>
      </c>
      <c r="I894" s="120" t="s">
        <v>7177</v>
      </c>
    </row>
    <row r="895" spans="1:9" x14ac:dyDescent="0.3">
      <c r="A895" s="116">
        <v>11682</v>
      </c>
      <c r="B895" s="116" t="s">
        <v>6569</v>
      </c>
      <c r="C895" s="116" t="s">
        <v>1586</v>
      </c>
      <c r="D895" s="117" t="s">
        <v>1226</v>
      </c>
      <c r="E895" s="118">
        <v>3593.6959999999999</v>
      </c>
      <c r="F895" s="118">
        <v>0.41023926940639266</v>
      </c>
      <c r="G895" s="120" t="s">
        <v>3707</v>
      </c>
      <c r="H895" s="121" t="s">
        <v>3707</v>
      </c>
      <c r="I895" s="120" t="s">
        <v>7177</v>
      </c>
    </row>
    <row r="896" spans="1:9" x14ac:dyDescent="0.3">
      <c r="A896" s="116">
        <v>11683</v>
      </c>
      <c r="B896" s="116" t="s">
        <v>1587</v>
      </c>
      <c r="C896" s="116" t="s">
        <v>1586</v>
      </c>
      <c r="D896" s="117" t="s">
        <v>1226</v>
      </c>
      <c r="E896" s="118">
        <v>6625.4740000000002</v>
      </c>
      <c r="F896" s="118">
        <v>0.75633264840182646</v>
      </c>
      <c r="G896" s="120" t="s">
        <v>3707</v>
      </c>
      <c r="H896" s="121" t="s">
        <v>3707</v>
      </c>
      <c r="I896" s="120" t="s">
        <v>7177</v>
      </c>
    </row>
    <row r="897" spans="1:9" x14ac:dyDescent="0.3">
      <c r="A897" s="116">
        <v>11693</v>
      </c>
      <c r="B897" s="116" t="s">
        <v>9251</v>
      </c>
      <c r="C897" s="116" t="s">
        <v>9252</v>
      </c>
      <c r="D897" s="117" t="s">
        <v>1226</v>
      </c>
      <c r="E897" s="118">
        <v>2954.855</v>
      </c>
      <c r="F897" s="118">
        <v>0.33731221461187216</v>
      </c>
      <c r="G897" s="120" t="s">
        <v>3707</v>
      </c>
      <c r="H897" s="121" t="s">
        <v>3707</v>
      </c>
      <c r="I897" s="120" t="s">
        <v>7177</v>
      </c>
    </row>
    <row r="898" spans="1:9" x14ac:dyDescent="0.3">
      <c r="A898" s="116">
        <v>11696</v>
      </c>
      <c r="B898" s="116" t="s">
        <v>9253</v>
      </c>
      <c r="C898" s="116" t="s">
        <v>9254</v>
      </c>
      <c r="D898" s="117" t="s">
        <v>1226</v>
      </c>
      <c r="E898" s="118">
        <v>2649.6620000000003</v>
      </c>
      <c r="F898" s="118">
        <v>0.30247283105022832</v>
      </c>
      <c r="G898" s="120" t="s">
        <v>3707</v>
      </c>
      <c r="H898" s="121" t="s">
        <v>3707</v>
      </c>
      <c r="I898" s="120" t="s">
        <v>7177</v>
      </c>
    </row>
    <row r="899" spans="1:9" x14ac:dyDescent="0.3">
      <c r="A899" s="116">
        <v>11703</v>
      </c>
      <c r="B899" s="116" t="s">
        <v>1588</v>
      </c>
      <c r="C899" s="116" t="s">
        <v>1589</v>
      </c>
      <c r="D899" s="117" t="s">
        <v>1226</v>
      </c>
      <c r="E899" s="118">
        <v>3570.9990000000003</v>
      </c>
      <c r="F899" s="118">
        <v>0.4076482876712329</v>
      </c>
      <c r="G899" s="120" t="s">
        <v>3707</v>
      </c>
      <c r="H899" s="121" t="s">
        <v>3707</v>
      </c>
      <c r="I899" s="120" t="s">
        <v>7177</v>
      </c>
    </row>
    <row r="900" spans="1:9" x14ac:dyDescent="0.3">
      <c r="A900" s="116">
        <v>11704</v>
      </c>
      <c r="B900" s="116" t="s">
        <v>5840</v>
      </c>
      <c r="C900" s="116" t="s">
        <v>5909</v>
      </c>
      <c r="D900" s="117" t="s">
        <v>1226</v>
      </c>
      <c r="E900" s="118">
        <v>3366.9920000000006</v>
      </c>
      <c r="F900" s="118">
        <v>0.38435981735159824</v>
      </c>
      <c r="G900" s="120" t="s">
        <v>3707</v>
      </c>
      <c r="H900" s="121" t="s">
        <v>3707</v>
      </c>
      <c r="I900" s="120" t="s">
        <v>7177</v>
      </c>
    </row>
    <row r="901" spans="1:9" x14ac:dyDescent="0.3">
      <c r="A901" s="116">
        <v>11705</v>
      </c>
      <c r="B901" s="116" t="s">
        <v>1590</v>
      </c>
      <c r="C901" s="116" t="s">
        <v>1591</v>
      </c>
      <c r="D901" s="117" t="s">
        <v>1226</v>
      </c>
      <c r="E901" s="118">
        <v>3974.4080000000008</v>
      </c>
      <c r="F901" s="118">
        <v>0.45369954337899554</v>
      </c>
      <c r="G901" s="120" t="s">
        <v>3707</v>
      </c>
      <c r="H901" s="121" t="s">
        <v>3707</v>
      </c>
      <c r="I901" s="120" t="s">
        <v>7177</v>
      </c>
    </row>
    <row r="902" spans="1:9" x14ac:dyDescent="0.3">
      <c r="A902" s="116">
        <v>11711</v>
      </c>
      <c r="B902" s="116" t="s">
        <v>1592</v>
      </c>
      <c r="C902" s="116" t="s">
        <v>1593</v>
      </c>
      <c r="D902" s="117" t="s">
        <v>1226</v>
      </c>
      <c r="E902" s="118">
        <v>3075.4109999999996</v>
      </c>
      <c r="F902" s="118">
        <v>0.35107431506849313</v>
      </c>
      <c r="G902" s="120" t="s">
        <v>3707</v>
      </c>
      <c r="H902" s="121" t="s">
        <v>3707</v>
      </c>
      <c r="I902" s="120" t="s">
        <v>7177</v>
      </c>
    </row>
    <row r="903" spans="1:9" x14ac:dyDescent="0.3">
      <c r="A903" s="116">
        <v>11731</v>
      </c>
      <c r="B903" s="116" t="s">
        <v>1594</v>
      </c>
      <c r="C903" s="116" t="s">
        <v>1595</v>
      </c>
      <c r="D903" s="117" t="s">
        <v>1226</v>
      </c>
      <c r="E903" s="118">
        <v>7112.9920000000002</v>
      </c>
      <c r="F903" s="118">
        <v>0.81198538812785392</v>
      </c>
      <c r="G903" s="120" t="s">
        <v>3707</v>
      </c>
      <c r="H903" s="121" t="s">
        <v>3707</v>
      </c>
      <c r="I903" s="120" t="s">
        <v>7177</v>
      </c>
    </row>
    <row r="904" spans="1:9" x14ac:dyDescent="0.3">
      <c r="A904" s="116">
        <v>11736</v>
      </c>
      <c r="B904" s="116" t="s">
        <v>3300</v>
      </c>
      <c r="C904" s="116" t="s">
        <v>3301</v>
      </c>
      <c r="D904" s="117" t="s">
        <v>1226</v>
      </c>
      <c r="E904" s="118">
        <v>5833.353000000001</v>
      </c>
      <c r="F904" s="118">
        <v>0.66590787671232887</v>
      </c>
      <c r="G904" s="120" t="s">
        <v>3707</v>
      </c>
      <c r="H904" s="121" t="s">
        <v>3707</v>
      </c>
      <c r="I904" s="120" t="s">
        <v>7177</v>
      </c>
    </row>
    <row r="905" spans="1:9" x14ac:dyDescent="0.3">
      <c r="A905" s="116">
        <v>11741</v>
      </c>
      <c r="B905" s="116" t="s">
        <v>9255</v>
      </c>
      <c r="C905" s="116" t="s">
        <v>9256</v>
      </c>
      <c r="D905" s="117" t="s">
        <v>1226</v>
      </c>
      <c r="E905" s="118">
        <v>5593.389000000001</v>
      </c>
      <c r="F905" s="118">
        <v>0.63851472602739734</v>
      </c>
      <c r="G905" s="120" t="s">
        <v>3707</v>
      </c>
      <c r="H905" s="121" t="s">
        <v>3707</v>
      </c>
      <c r="I905" s="120" t="s">
        <v>7177</v>
      </c>
    </row>
    <row r="906" spans="1:9" x14ac:dyDescent="0.3">
      <c r="A906" s="116">
        <v>11746</v>
      </c>
      <c r="B906" s="116" t="s">
        <v>1596</v>
      </c>
      <c r="C906" s="116" t="s">
        <v>1597</v>
      </c>
      <c r="D906" s="117" t="s">
        <v>1226</v>
      </c>
      <c r="E906" s="118">
        <v>5491.7139999999999</v>
      </c>
      <c r="F906" s="118">
        <v>0.62690799086757987</v>
      </c>
      <c r="G906" s="120" t="s">
        <v>3707</v>
      </c>
      <c r="H906" s="121" t="s">
        <v>3707</v>
      </c>
      <c r="I906" s="120" t="s">
        <v>7177</v>
      </c>
    </row>
    <row r="907" spans="1:9" x14ac:dyDescent="0.3">
      <c r="A907" s="116">
        <v>11757</v>
      </c>
      <c r="B907" s="116" t="s">
        <v>5841</v>
      </c>
      <c r="C907" s="116" t="s">
        <v>5910</v>
      </c>
      <c r="D907" s="117" t="s">
        <v>1226</v>
      </c>
      <c r="E907" s="118">
        <v>3365.8380000000002</v>
      </c>
      <c r="F907" s="118">
        <v>0.38422808219178084</v>
      </c>
      <c r="G907" s="120" t="s">
        <v>3707</v>
      </c>
      <c r="H907" s="121" t="s">
        <v>3707</v>
      </c>
      <c r="I907" s="120" t="s">
        <v>7177</v>
      </c>
    </row>
    <row r="908" spans="1:9" x14ac:dyDescent="0.3">
      <c r="A908" s="116">
        <v>11769</v>
      </c>
      <c r="B908" s="116" t="s">
        <v>1598</v>
      </c>
      <c r="C908" s="116" t="s">
        <v>1599</v>
      </c>
      <c r="D908" s="117" t="s">
        <v>1226</v>
      </c>
      <c r="E908" s="118">
        <v>19352.656999999999</v>
      </c>
      <c r="F908" s="118">
        <v>2.2092074200913241</v>
      </c>
      <c r="G908" s="120" t="s">
        <v>3707</v>
      </c>
      <c r="H908" s="121" t="s">
        <v>3707</v>
      </c>
      <c r="I908" s="120" t="s">
        <v>7177</v>
      </c>
    </row>
    <row r="909" spans="1:9" x14ac:dyDescent="0.3">
      <c r="A909" s="116">
        <v>11772</v>
      </c>
      <c r="B909" s="116" t="s">
        <v>1600</v>
      </c>
      <c r="C909" s="116" t="s">
        <v>1601</v>
      </c>
      <c r="D909" s="117" t="s">
        <v>1226</v>
      </c>
      <c r="E909" s="118">
        <v>5952.9210000000012</v>
      </c>
      <c r="F909" s="118">
        <v>0.67955719178082208</v>
      </c>
      <c r="G909" s="120" t="s">
        <v>3707</v>
      </c>
      <c r="H909" s="121" t="s">
        <v>3707</v>
      </c>
      <c r="I909" s="120" t="s">
        <v>7177</v>
      </c>
    </row>
    <row r="910" spans="1:9" x14ac:dyDescent="0.3">
      <c r="A910" s="116">
        <v>11777</v>
      </c>
      <c r="B910" s="116" t="s">
        <v>9257</v>
      </c>
      <c r="C910" s="116" t="s">
        <v>9258</v>
      </c>
      <c r="D910" s="117" t="s">
        <v>1226</v>
      </c>
      <c r="E910" s="118">
        <v>2802.9840000000004</v>
      </c>
      <c r="F910" s="118">
        <v>0.31997534246575349</v>
      </c>
      <c r="G910" s="120" t="s">
        <v>3707</v>
      </c>
      <c r="H910" s="121" t="s">
        <v>3707</v>
      </c>
      <c r="I910" s="120" t="s">
        <v>7177</v>
      </c>
    </row>
    <row r="911" spans="1:9" x14ac:dyDescent="0.3">
      <c r="A911" s="116">
        <v>11815</v>
      </c>
      <c r="B911" s="116" t="s">
        <v>1602</v>
      </c>
      <c r="C911" s="116" t="s">
        <v>1603</v>
      </c>
      <c r="D911" s="117" t="s">
        <v>1226</v>
      </c>
      <c r="E911" s="118">
        <v>25851.859000000004</v>
      </c>
      <c r="F911" s="118">
        <v>2.9511254566210052</v>
      </c>
      <c r="G911" s="120" t="s">
        <v>3707</v>
      </c>
      <c r="H911" s="121" t="s">
        <v>3707</v>
      </c>
      <c r="I911" s="120" t="s">
        <v>7177</v>
      </c>
    </row>
    <row r="912" spans="1:9" x14ac:dyDescent="0.3">
      <c r="A912" s="116">
        <v>11816</v>
      </c>
      <c r="B912" s="116" t="s">
        <v>1604</v>
      </c>
      <c r="C912" s="116" t="s">
        <v>1605</v>
      </c>
      <c r="D912" s="117" t="s">
        <v>1226</v>
      </c>
      <c r="E912" s="118">
        <v>25240.899000000001</v>
      </c>
      <c r="F912" s="118">
        <v>2.8813811643835616</v>
      </c>
      <c r="G912" s="120" t="s">
        <v>3707</v>
      </c>
      <c r="H912" s="121" t="s">
        <v>3707</v>
      </c>
      <c r="I912" s="120" t="s">
        <v>7177</v>
      </c>
    </row>
    <row r="913" spans="1:9" x14ac:dyDescent="0.3">
      <c r="A913" s="116">
        <v>11822</v>
      </c>
      <c r="B913" s="116" t="s">
        <v>1606</v>
      </c>
      <c r="C913" s="116" t="s">
        <v>1607</v>
      </c>
      <c r="D913" s="117" t="s">
        <v>1226</v>
      </c>
      <c r="E913" s="118">
        <v>7323.2160000000013</v>
      </c>
      <c r="F913" s="118">
        <v>0.8359835616438358</v>
      </c>
      <c r="G913" s="120" t="s">
        <v>3707</v>
      </c>
      <c r="H913" s="121" t="s">
        <v>3707</v>
      </c>
      <c r="I913" s="120" t="s">
        <v>7177</v>
      </c>
    </row>
    <row r="914" spans="1:9" x14ac:dyDescent="0.3">
      <c r="A914" s="116">
        <v>11830</v>
      </c>
      <c r="B914" s="116" t="s">
        <v>1608</v>
      </c>
      <c r="C914" s="116" t="s">
        <v>1609</v>
      </c>
      <c r="D914" s="117" t="s">
        <v>1226</v>
      </c>
      <c r="E914" s="118">
        <v>7150.0320000000011</v>
      </c>
      <c r="F914" s="118">
        <v>0.81621369863013715</v>
      </c>
      <c r="G914" s="120" t="s">
        <v>3707</v>
      </c>
      <c r="H914" s="121" t="s">
        <v>3707</v>
      </c>
      <c r="I914" s="120" t="s">
        <v>7177</v>
      </c>
    </row>
    <row r="915" spans="1:9" x14ac:dyDescent="0.3">
      <c r="A915" s="116">
        <v>11832</v>
      </c>
      <c r="B915" s="116" t="s">
        <v>1610</v>
      </c>
      <c r="C915" s="116" t="s">
        <v>1611</v>
      </c>
      <c r="D915" s="117" t="s">
        <v>1226</v>
      </c>
      <c r="E915" s="118">
        <v>4174.527</v>
      </c>
      <c r="F915" s="118">
        <v>0.47654417808219179</v>
      </c>
      <c r="G915" s="120" t="s">
        <v>3707</v>
      </c>
      <c r="H915" s="121" t="s">
        <v>3707</v>
      </c>
      <c r="I915" s="120" t="s">
        <v>7177</v>
      </c>
    </row>
    <row r="916" spans="1:9" x14ac:dyDescent="0.3">
      <c r="A916" s="116">
        <v>11834</v>
      </c>
      <c r="B916" s="116" t="s">
        <v>3302</v>
      </c>
      <c r="C916" s="116" t="s">
        <v>3303</v>
      </c>
      <c r="D916" s="117" t="s">
        <v>1226</v>
      </c>
      <c r="E916" s="118">
        <v>4872.4800000000014</v>
      </c>
      <c r="F916" s="118">
        <v>0.5562191780821919</v>
      </c>
      <c r="G916" s="120" t="s">
        <v>3707</v>
      </c>
      <c r="H916" s="121" t="s">
        <v>3707</v>
      </c>
      <c r="I916" s="120" t="s">
        <v>7177</v>
      </c>
    </row>
    <row r="917" spans="1:9" x14ac:dyDescent="0.3">
      <c r="A917" s="116">
        <v>11836</v>
      </c>
      <c r="B917" s="116" t="s">
        <v>1612</v>
      </c>
      <c r="C917" s="116" t="s">
        <v>1613</v>
      </c>
      <c r="D917" s="117" t="s">
        <v>1226</v>
      </c>
      <c r="E917" s="118">
        <v>3107.2549999999997</v>
      </c>
      <c r="F917" s="118">
        <v>0.3547094748858447</v>
      </c>
      <c r="G917" s="120" t="s">
        <v>3707</v>
      </c>
      <c r="H917" s="121" t="s">
        <v>3707</v>
      </c>
      <c r="I917" s="120" t="s">
        <v>7177</v>
      </c>
    </row>
    <row r="918" spans="1:9" x14ac:dyDescent="0.3">
      <c r="A918" s="116">
        <v>11839</v>
      </c>
      <c r="B918" s="116" t="s">
        <v>1614</v>
      </c>
      <c r="C918" s="116" t="s">
        <v>1615</v>
      </c>
      <c r="D918" s="117" t="s">
        <v>1226</v>
      </c>
      <c r="E918" s="118">
        <v>4575.0890000000009</v>
      </c>
      <c r="F918" s="118">
        <v>0.52227043378995441</v>
      </c>
      <c r="G918" s="120" t="s">
        <v>3707</v>
      </c>
      <c r="H918" s="121" t="s">
        <v>3707</v>
      </c>
      <c r="I918" s="120" t="s">
        <v>7177</v>
      </c>
    </row>
    <row r="919" spans="1:9" x14ac:dyDescent="0.3">
      <c r="A919" s="116">
        <v>11840</v>
      </c>
      <c r="B919" s="116" t="s">
        <v>1616</v>
      </c>
      <c r="C919" s="116" t="s">
        <v>1617</v>
      </c>
      <c r="D919" s="117" t="s">
        <v>1226</v>
      </c>
      <c r="E919" s="118">
        <v>4619.1840000000002</v>
      </c>
      <c r="F919" s="118">
        <v>0.52730410958904117</v>
      </c>
      <c r="G919" s="120" t="s">
        <v>3707</v>
      </c>
      <c r="H919" s="121" t="s">
        <v>3707</v>
      </c>
      <c r="I919" s="120" t="s">
        <v>7177</v>
      </c>
    </row>
    <row r="920" spans="1:9" x14ac:dyDescent="0.3">
      <c r="A920" s="116">
        <v>11852</v>
      </c>
      <c r="B920" s="116" t="s">
        <v>1618</v>
      </c>
      <c r="C920" s="116" t="s">
        <v>1619</v>
      </c>
      <c r="D920" s="117" t="s">
        <v>1226</v>
      </c>
      <c r="E920" s="118">
        <v>8214.1270000000004</v>
      </c>
      <c r="F920" s="118">
        <v>0.93768573059360738</v>
      </c>
      <c r="G920" s="120" t="s">
        <v>3707</v>
      </c>
      <c r="H920" s="121" t="s">
        <v>3707</v>
      </c>
      <c r="I920" s="120" t="s">
        <v>7177</v>
      </c>
    </row>
    <row r="921" spans="1:9" x14ac:dyDescent="0.3">
      <c r="A921" s="116">
        <v>11854</v>
      </c>
      <c r="B921" s="116" t="s">
        <v>1620</v>
      </c>
      <c r="C921" s="116" t="s">
        <v>1621</v>
      </c>
      <c r="D921" s="117" t="s">
        <v>1226</v>
      </c>
      <c r="E921" s="118">
        <v>9356.9069999999992</v>
      </c>
      <c r="F921" s="118">
        <v>1.0681400684931506</v>
      </c>
      <c r="G921" s="120" t="s">
        <v>3707</v>
      </c>
      <c r="H921" s="121" t="s">
        <v>3707</v>
      </c>
      <c r="I921" s="120" t="s">
        <v>7177</v>
      </c>
    </row>
    <row r="922" spans="1:9" x14ac:dyDescent="0.3">
      <c r="A922" s="116">
        <v>11856</v>
      </c>
      <c r="B922" s="116" t="s">
        <v>1622</v>
      </c>
      <c r="C922" s="116" t="s">
        <v>3304</v>
      </c>
      <c r="D922" s="117" t="s">
        <v>1226</v>
      </c>
      <c r="E922" s="118">
        <v>16160.904000000002</v>
      </c>
      <c r="F922" s="118">
        <v>1.8448520547945209</v>
      </c>
      <c r="G922" s="120" t="s">
        <v>3707</v>
      </c>
      <c r="H922" s="121" t="s">
        <v>3707</v>
      </c>
      <c r="I922" s="120" t="s">
        <v>7177</v>
      </c>
    </row>
    <row r="923" spans="1:9" x14ac:dyDescent="0.3">
      <c r="A923" s="116">
        <v>11858</v>
      </c>
      <c r="B923" s="116" t="s">
        <v>1623</v>
      </c>
      <c r="C923" s="116" t="s">
        <v>3305</v>
      </c>
      <c r="D923" s="117" t="s">
        <v>1226</v>
      </c>
      <c r="E923" s="118">
        <v>4729.5920000000006</v>
      </c>
      <c r="F923" s="118">
        <v>0.53990776255707773</v>
      </c>
      <c r="G923" s="120" t="s">
        <v>3707</v>
      </c>
      <c r="H923" s="121" t="s">
        <v>3707</v>
      </c>
      <c r="I923" s="120" t="s">
        <v>7177</v>
      </c>
    </row>
    <row r="924" spans="1:9" x14ac:dyDescent="0.3">
      <c r="A924" s="116">
        <v>11860</v>
      </c>
      <c r="B924" s="116" t="s">
        <v>1624</v>
      </c>
      <c r="C924" s="116" t="s">
        <v>3306</v>
      </c>
      <c r="D924" s="117" t="s">
        <v>1226</v>
      </c>
      <c r="E924" s="118">
        <v>3791.0160000000005</v>
      </c>
      <c r="F924" s="118">
        <v>0.43276438356164387</v>
      </c>
      <c r="G924" s="120" t="s">
        <v>3707</v>
      </c>
      <c r="H924" s="121" t="s">
        <v>3707</v>
      </c>
      <c r="I924" s="120" t="s">
        <v>7177</v>
      </c>
    </row>
    <row r="925" spans="1:9" x14ac:dyDescent="0.3">
      <c r="A925" s="116">
        <v>11864</v>
      </c>
      <c r="B925" s="116" t="s">
        <v>1625</v>
      </c>
      <c r="C925" s="116" t="s">
        <v>1241</v>
      </c>
      <c r="D925" s="117" t="s">
        <v>1226</v>
      </c>
      <c r="E925" s="118">
        <v>140845.93700000001</v>
      </c>
      <c r="F925" s="118">
        <v>16.078303310502285</v>
      </c>
      <c r="G925" s="120" t="s">
        <v>3707</v>
      </c>
      <c r="H925" s="121" t="s">
        <v>3707</v>
      </c>
      <c r="I925" s="120" t="s">
        <v>7177</v>
      </c>
    </row>
    <row r="926" spans="1:9" x14ac:dyDescent="0.3">
      <c r="A926" s="116">
        <v>11866</v>
      </c>
      <c r="B926" s="116" t="s">
        <v>1626</v>
      </c>
      <c r="C926" s="116" t="s">
        <v>1627</v>
      </c>
      <c r="D926" s="117" t="s">
        <v>1226</v>
      </c>
      <c r="E926" s="118">
        <v>4458.098</v>
      </c>
      <c r="F926" s="118">
        <v>0.50891529680365299</v>
      </c>
      <c r="G926" s="120" t="s">
        <v>3707</v>
      </c>
      <c r="H926" s="121" t="s">
        <v>3707</v>
      </c>
      <c r="I926" s="120" t="s">
        <v>7177</v>
      </c>
    </row>
    <row r="927" spans="1:9" x14ac:dyDescent="0.3">
      <c r="A927" s="116">
        <v>11867</v>
      </c>
      <c r="B927" s="116" t="s">
        <v>6570</v>
      </c>
      <c r="C927" s="116" t="s">
        <v>6571</v>
      </c>
      <c r="D927" s="117" t="s">
        <v>1226</v>
      </c>
      <c r="E927" s="118">
        <v>2776.2599999999998</v>
      </c>
      <c r="F927" s="118">
        <v>0.31692465753424653</v>
      </c>
      <c r="G927" s="120" t="s">
        <v>3707</v>
      </c>
      <c r="H927" s="121" t="s">
        <v>3707</v>
      </c>
      <c r="I927" s="120" t="s">
        <v>7177</v>
      </c>
    </row>
    <row r="928" spans="1:9" x14ac:dyDescent="0.3">
      <c r="A928" s="116">
        <v>11871</v>
      </c>
      <c r="B928" s="116" t="s">
        <v>1628</v>
      </c>
      <c r="C928" s="116" t="s">
        <v>1629</v>
      </c>
      <c r="D928" s="117" t="s">
        <v>1226</v>
      </c>
      <c r="E928" s="118">
        <v>5940.5279999999993</v>
      </c>
      <c r="F928" s="118">
        <v>0.67814246575342463</v>
      </c>
      <c r="G928" s="120" t="s">
        <v>3707</v>
      </c>
      <c r="H928" s="121" t="s">
        <v>3707</v>
      </c>
      <c r="I928" s="120" t="s">
        <v>7177</v>
      </c>
    </row>
    <row r="929" spans="1:9" x14ac:dyDescent="0.3">
      <c r="A929" s="116">
        <v>11872</v>
      </c>
      <c r="B929" s="116" t="s">
        <v>1630</v>
      </c>
      <c r="C929" s="116" t="s">
        <v>1631</v>
      </c>
      <c r="D929" s="117" t="s">
        <v>1226</v>
      </c>
      <c r="E929" s="118">
        <v>13035.060000000003</v>
      </c>
      <c r="F929" s="118">
        <v>1.4880205479452058</v>
      </c>
      <c r="G929" s="120" t="s">
        <v>3707</v>
      </c>
      <c r="H929" s="121" t="s">
        <v>3707</v>
      </c>
      <c r="I929" s="120" t="s">
        <v>7177</v>
      </c>
    </row>
    <row r="930" spans="1:9" x14ac:dyDescent="0.3">
      <c r="A930" s="116">
        <v>11878</v>
      </c>
      <c r="B930" s="116" t="s">
        <v>1633</v>
      </c>
      <c r="C930" s="116" t="s">
        <v>1634</v>
      </c>
      <c r="D930" s="117" t="s">
        <v>1226</v>
      </c>
      <c r="E930" s="118">
        <v>9513.7330000000002</v>
      </c>
      <c r="F930" s="118">
        <v>1.0860425799086759</v>
      </c>
      <c r="G930" s="120" t="s">
        <v>3707</v>
      </c>
      <c r="H930" s="121" t="s">
        <v>3707</v>
      </c>
      <c r="I930" s="120" t="s">
        <v>7177</v>
      </c>
    </row>
    <row r="931" spans="1:9" x14ac:dyDescent="0.3">
      <c r="A931" s="116">
        <v>11879</v>
      </c>
      <c r="B931" s="116" t="s">
        <v>1635</v>
      </c>
      <c r="C931" s="116" t="s">
        <v>1636</v>
      </c>
      <c r="D931" s="117" t="s">
        <v>1226</v>
      </c>
      <c r="E931" s="118">
        <v>12143.343999999999</v>
      </c>
      <c r="F931" s="118">
        <v>1.3862264840182648</v>
      </c>
      <c r="G931" s="120" t="s">
        <v>3707</v>
      </c>
      <c r="H931" s="121" t="s">
        <v>3707</v>
      </c>
      <c r="I931" s="120" t="s">
        <v>7177</v>
      </c>
    </row>
    <row r="932" spans="1:9" x14ac:dyDescent="0.3">
      <c r="A932" s="116">
        <v>11887</v>
      </c>
      <c r="B932" s="116" t="s">
        <v>1637</v>
      </c>
      <c r="C932" s="116" t="s">
        <v>3307</v>
      </c>
      <c r="D932" s="117" t="s">
        <v>1226</v>
      </c>
      <c r="E932" s="118">
        <v>6561.0019999999995</v>
      </c>
      <c r="F932" s="118">
        <v>0.74897283105022827</v>
      </c>
      <c r="G932" s="120" t="s">
        <v>3707</v>
      </c>
      <c r="H932" s="121" t="s">
        <v>3707</v>
      </c>
      <c r="I932" s="120" t="s">
        <v>7177</v>
      </c>
    </row>
    <row r="933" spans="1:9" x14ac:dyDescent="0.3">
      <c r="A933" s="116">
        <v>11889</v>
      </c>
      <c r="B933" s="116" t="s">
        <v>1638</v>
      </c>
      <c r="C933" s="116" t="s">
        <v>3308</v>
      </c>
      <c r="D933" s="117" t="s">
        <v>1226</v>
      </c>
      <c r="E933" s="118">
        <v>3932.0149999999999</v>
      </c>
      <c r="F933" s="118">
        <v>0.44886015981735156</v>
      </c>
      <c r="G933" s="120" t="s">
        <v>3707</v>
      </c>
      <c r="H933" s="121" t="s">
        <v>3707</v>
      </c>
      <c r="I933" s="120" t="s">
        <v>7177</v>
      </c>
    </row>
    <row r="934" spans="1:9" x14ac:dyDescent="0.3">
      <c r="A934" s="116">
        <v>11890</v>
      </c>
      <c r="B934" s="116" t="s">
        <v>1639</v>
      </c>
      <c r="C934" s="116" t="s">
        <v>1640</v>
      </c>
      <c r="D934" s="117" t="s">
        <v>1226</v>
      </c>
      <c r="E934" s="118">
        <v>7284.4030000000002</v>
      </c>
      <c r="F934" s="118">
        <v>0.83155285388127853</v>
      </c>
      <c r="G934" s="120" t="s">
        <v>3707</v>
      </c>
      <c r="H934" s="121" t="s">
        <v>3707</v>
      </c>
      <c r="I934" s="120" t="s">
        <v>7177</v>
      </c>
    </row>
    <row r="935" spans="1:9" x14ac:dyDescent="0.3">
      <c r="A935" s="116">
        <v>11892</v>
      </c>
      <c r="B935" s="116" t="s">
        <v>1641</v>
      </c>
      <c r="C935" s="116" t="s">
        <v>1642</v>
      </c>
      <c r="D935" s="117" t="s">
        <v>1226</v>
      </c>
      <c r="E935" s="118">
        <v>3646.346</v>
      </c>
      <c r="F935" s="118">
        <v>0.41624954337899545</v>
      </c>
      <c r="G935" s="120" t="s">
        <v>3707</v>
      </c>
      <c r="H935" s="121" t="s">
        <v>3707</v>
      </c>
      <c r="I935" s="120" t="s">
        <v>7177</v>
      </c>
    </row>
    <row r="936" spans="1:9" x14ac:dyDescent="0.3">
      <c r="A936" s="116">
        <v>11902</v>
      </c>
      <c r="B936" s="116" t="s">
        <v>1643</v>
      </c>
      <c r="C936" s="116" t="s">
        <v>1644</v>
      </c>
      <c r="D936" s="117" t="s">
        <v>1226</v>
      </c>
      <c r="E936" s="118">
        <v>5867.6880000000001</v>
      </c>
      <c r="F936" s="118">
        <v>0.66982739726027396</v>
      </c>
      <c r="G936" s="120" t="s">
        <v>3707</v>
      </c>
      <c r="H936" s="121" t="s">
        <v>3707</v>
      </c>
      <c r="I936" s="120" t="s">
        <v>7177</v>
      </c>
    </row>
    <row r="937" spans="1:9" x14ac:dyDescent="0.3">
      <c r="A937" s="116">
        <v>11903</v>
      </c>
      <c r="B937" s="116" t="s">
        <v>9259</v>
      </c>
      <c r="C937" s="116" t="s">
        <v>9260</v>
      </c>
      <c r="D937" s="117" t="s">
        <v>1226</v>
      </c>
      <c r="E937" s="118">
        <v>2689.62</v>
      </c>
      <c r="F937" s="118">
        <v>0.30703424657534245</v>
      </c>
      <c r="G937" s="120" t="s">
        <v>3707</v>
      </c>
      <c r="H937" s="121" t="s">
        <v>3707</v>
      </c>
      <c r="I937" s="120" t="s">
        <v>7177</v>
      </c>
    </row>
    <row r="938" spans="1:9" x14ac:dyDescent="0.3">
      <c r="A938" s="116">
        <v>11916</v>
      </c>
      <c r="B938" s="116" t="s">
        <v>6178</v>
      </c>
      <c r="C938" s="116" t="s">
        <v>6179</v>
      </c>
      <c r="D938" s="117" t="s">
        <v>1226</v>
      </c>
      <c r="E938" s="118">
        <v>3196.136</v>
      </c>
      <c r="F938" s="118">
        <v>0.36485570776255705</v>
      </c>
      <c r="G938" s="120" t="s">
        <v>3707</v>
      </c>
      <c r="H938" s="121" t="s">
        <v>3707</v>
      </c>
      <c r="I938" s="120" t="s">
        <v>7177</v>
      </c>
    </row>
    <row r="939" spans="1:9" x14ac:dyDescent="0.3">
      <c r="A939" s="116">
        <v>11917</v>
      </c>
      <c r="B939" s="116" t="s">
        <v>3309</v>
      </c>
      <c r="C939" s="116" t="s">
        <v>3310</v>
      </c>
      <c r="D939" s="117" t="s">
        <v>1226</v>
      </c>
      <c r="E939" s="118">
        <v>7010.2640000000001</v>
      </c>
      <c r="F939" s="118">
        <v>0.80025844748858443</v>
      </c>
      <c r="G939" s="120" t="s">
        <v>3707</v>
      </c>
      <c r="H939" s="121" t="s">
        <v>3707</v>
      </c>
      <c r="I939" s="120" t="s">
        <v>7177</v>
      </c>
    </row>
    <row r="940" spans="1:9" x14ac:dyDescent="0.3">
      <c r="A940" s="116">
        <v>11921</v>
      </c>
      <c r="B940" s="116" t="s">
        <v>1645</v>
      </c>
      <c r="C940" s="116" t="s">
        <v>1632</v>
      </c>
      <c r="D940" s="117" t="s">
        <v>1226</v>
      </c>
      <c r="E940" s="118">
        <v>3824.7120000000009</v>
      </c>
      <c r="F940" s="118">
        <v>0.43661095890410967</v>
      </c>
      <c r="G940" s="120" t="s">
        <v>3707</v>
      </c>
      <c r="H940" s="121" t="s">
        <v>3707</v>
      </c>
      <c r="I940" s="120" t="s">
        <v>7177</v>
      </c>
    </row>
    <row r="941" spans="1:9" x14ac:dyDescent="0.3">
      <c r="A941" s="116">
        <v>11923</v>
      </c>
      <c r="B941" s="116" t="s">
        <v>1646</v>
      </c>
      <c r="C941" s="116" t="s">
        <v>1647</v>
      </c>
      <c r="D941" s="117" t="s">
        <v>1226</v>
      </c>
      <c r="E941" s="118">
        <v>3932.34</v>
      </c>
      <c r="F941" s="118">
        <v>0.44889726027397264</v>
      </c>
      <c r="G941" s="120" t="s">
        <v>3707</v>
      </c>
      <c r="H941" s="121" t="s">
        <v>3707</v>
      </c>
      <c r="I941" s="120" t="s">
        <v>7177</v>
      </c>
    </row>
    <row r="942" spans="1:9" x14ac:dyDescent="0.3">
      <c r="A942" s="116">
        <v>11927</v>
      </c>
      <c r="B942" s="116" t="s">
        <v>9261</v>
      </c>
      <c r="C942" s="116" t="s">
        <v>9262</v>
      </c>
      <c r="D942" s="117" t="s">
        <v>1226</v>
      </c>
      <c r="E942" s="118">
        <v>2909.866</v>
      </c>
      <c r="F942" s="118">
        <v>0.33217648401826483</v>
      </c>
      <c r="G942" s="120" t="s">
        <v>3707</v>
      </c>
      <c r="H942" s="121" t="s">
        <v>3707</v>
      </c>
      <c r="I942" s="120" t="s">
        <v>7177</v>
      </c>
    </row>
    <row r="943" spans="1:9" x14ac:dyDescent="0.3">
      <c r="A943" s="116">
        <v>11930</v>
      </c>
      <c r="B943" s="116" t="s">
        <v>1648</v>
      </c>
      <c r="C943" s="116" t="s">
        <v>1649</v>
      </c>
      <c r="D943" s="117" t="s">
        <v>1226</v>
      </c>
      <c r="E943" s="118">
        <v>6423.0750000000007</v>
      </c>
      <c r="F943" s="118">
        <v>0.73322773972602751</v>
      </c>
      <c r="G943" s="120" t="s">
        <v>3707</v>
      </c>
      <c r="H943" s="121" t="s">
        <v>3707</v>
      </c>
      <c r="I943" s="120" t="s">
        <v>7177</v>
      </c>
    </row>
    <row r="944" spans="1:9" x14ac:dyDescent="0.3">
      <c r="A944" s="116">
        <v>11931</v>
      </c>
      <c r="B944" s="116" t="s">
        <v>1650</v>
      </c>
      <c r="C944" s="116" t="s">
        <v>1651</v>
      </c>
      <c r="D944" s="117" t="s">
        <v>1226</v>
      </c>
      <c r="E944" s="118">
        <v>5959.98</v>
      </c>
      <c r="F944" s="118">
        <v>0.68036301369863006</v>
      </c>
      <c r="G944" s="120" t="s">
        <v>3707</v>
      </c>
      <c r="H944" s="121" t="s">
        <v>3707</v>
      </c>
      <c r="I944" s="120" t="s">
        <v>7177</v>
      </c>
    </row>
    <row r="945" spans="1:9" x14ac:dyDescent="0.3">
      <c r="A945" s="116">
        <v>11934</v>
      </c>
      <c r="B945" s="116" t="s">
        <v>1652</v>
      </c>
      <c r="C945" s="116" t="s">
        <v>1653</v>
      </c>
      <c r="D945" s="117" t="s">
        <v>1226</v>
      </c>
      <c r="E945" s="118">
        <v>17216.928000000004</v>
      </c>
      <c r="F945" s="118">
        <v>1.9654027397260279</v>
      </c>
      <c r="G945" s="120" t="s">
        <v>3707</v>
      </c>
      <c r="H945" s="121" t="s">
        <v>3707</v>
      </c>
      <c r="I945" s="120" t="s">
        <v>7177</v>
      </c>
    </row>
    <row r="946" spans="1:9" x14ac:dyDescent="0.3">
      <c r="A946" s="116">
        <v>11937</v>
      </c>
      <c r="B946" s="116" t="s">
        <v>1654</v>
      </c>
      <c r="C946" s="116" t="s">
        <v>1655</v>
      </c>
      <c r="D946" s="117" t="s">
        <v>1226</v>
      </c>
      <c r="E946" s="118">
        <v>12359.015999999998</v>
      </c>
      <c r="F946" s="118">
        <v>1.4108465753424655</v>
      </c>
      <c r="G946" s="120" t="s">
        <v>3707</v>
      </c>
      <c r="H946" s="121" t="s">
        <v>3707</v>
      </c>
      <c r="I946" s="120" t="s">
        <v>7177</v>
      </c>
    </row>
    <row r="947" spans="1:9" x14ac:dyDescent="0.3">
      <c r="A947" s="116">
        <v>11938</v>
      </c>
      <c r="B947" s="116" t="s">
        <v>1656</v>
      </c>
      <c r="C947" s="116" t="s">
        <v>1657</v>
      </c>
      <c r="D947" s="117" t="s">
        <v>1226</v>
      </c>
      <c r="E947" s="118">
        <v>3558.223</v>
      </c>
      <c r="F947" s="118">
        <v>0.40618984018264842</v>
      </c>
      <c r="G947" s="120" t="s">
        <v>3707</v>
      </c>
      <c r="H947" s="121" t="s">
        <v>3707</v>
      </c>
      <c r="I947" s="120" t="s">
        <v>7177</v>
      </c>
    </row>
    <row r="948" spans="1:9" x14ac:dyDescent="0.3">
      <c r="A948" s="116">
        <v>11939</v>
      </c>
      <c r="B948" s="116" t="s">
        <v>1658</v>
      </c>
      <c r="C948" s="116" t="s">
        <v>1657</v>
      </c>
      <c r="D948" s="117" t="s">
        <v>1226</v>
      </c>
      <c r="E948" s="118">
        <v>5308.3919999999998</v>
      </c>
      <c r="F948" s="118">
        <v>0.60598082191780822</v>
      </c>
      <c r="G948" s="120" t="s">
        <v>3707</v>
      </c>
      <c r="H948" s="121" t="s">
        <v>3707</v>
      </c>
      <c r="I948" s="120" t="s">
        <v>7193</v>
      </c>
    </row>
    <row r="949" spans="1:9" x14ac:dyDescent="0.3">
      <c r="A949" s="116">
        <v>11941</v>
      </c>
      <c r="B949" s="116" t="s">
        <v>1659</v>
      </c>
      <c r="C949" s="116" t="s">
        <v>1660</v>
      </c>
      <c r="D949" s="117" t="s">
        <v>1226</v>
      </c>
      <c r="E949" s="118">
        <v>4953.8640000000014</v>
      </c>
      <c r="F949" s="118">
        <v>0.56550958904109605</v>
      </c>
      <c r="G949" s="120" t="s">
        <v>3707</v>
      </c>
      <c r="H949" s="121" t="s">
        <v>3707</v>
      </c>
      <c r="I949" s="120" t="s">
        <v>7177</v>
      </c>
    </row>
    <row r="950" spans="1:9" x14ac:dyDescent="0.3">
      <c r="A950" s="116">
        <v>11942</v>
      </c>
      <c r="B950" s="116" t="s">
        <v>9263</v>
      </c>
      <c r="C950" s="116" t="s">
        <v>1632</v>
      </c>
      <c r="D950" s="117" t="s">
        <v>1226</v>
      </c>
      <c r="E950" s="118">
        <v>3276.5640000000003</v>
      </c>
      <c r="F950" s="118">
        <v>0.37403698630136989</v>
      </c>
      <c r="G950" s="120" t="s">
        <v>3707</v>
      </c>
      <c r="H950" s="121" t="s">
        <v>3707</v>
      </c>
      <c r="I950" s="120" t="s">
        <v>7177</v>
      </c>
    </row>
    <row r="951" spans="1:9" x14ac:dyDescent="0.3">
      <c r="A951" s="116">
        <v>11947</v>
      </c>
      <c r="B951" s="116" t="s">
        <v>1661</v>
      </c>
      <c r="C951" s="116" t="s">
        <v>1662</v>
      </c>
      <c r="D951" s="117" t="s">
        <v>1226</v>
      </c>
      <c r="E951" s="118">
        <v>7809.5160000000005</v>
      </c>
      <c r="F951" s="118">
        <v>0.89149726027397269</v>
      </c>
      <c r="G951" s="120" t="s">
        <v>3707</v>
      </c>
      <c r="H951" s="121" t="s">
        <v>3707</v>
      </c>
      <c r="I951" s="120" t="s">
        <v>7177</v>
      </c>
    </row>
    <row r="952" spans="1:9" x14ac:dyDescent="0.3">
      <c r="A952" s="116">
        <v>11951</v>
      </c>
      <c r="B952" s="116" t="s">
        <v>1663</v>
      </c>
      <c r="C952" s="116" t="s">
        <v>3311</v>
      </c>
      <c r="D952" s="117" t="s">
        <v>1226</v>
      </c>
      <c r="E952" s="118">
        <v>32316.383999999998</v>
      </c>
      <c r="F952" s="118">
        <v>3.6890849315068492</v>
      </c>
      <c r="G952" s="120" t="s">
        <v>3707</v>
      </c>
      <c r="H952" s="121" t="s">
        <v>3707</v>
      </c>
      <c r="I952" s="120" t="s">
        <v>7177</v>
      </c>
    </row>
    <row r="953" spans="1:9" x14ac:dyDescent="0.3">
      <c r="A953" s="116">
        <v>11952</v>
      </c>
      <c r="B953" s="116" t="s">
        <v>1664</v>
      </c>
      <c r="C953" s="116" t="s">
        <v>1665</v>
      </c>
      <c r="D953" s="117" t="s">
        <v>1226</v>
      </c>
      <c r="E953" s="118">
        <v>8654.1119999999992</v>
      </c>
      <c r="F953" s="118">
        <v>0.9879123287671232</v>
      </c>
      <c r="G953" s="120" t="s">
        <v>3707</v>
      </c>
      <c r="H953" s="121" t="s">
        <v>3707</v>
      </c>
      <c r="I953" s="120" t="s">
        <v>7177</v>
      </c>
    </row>
    <row r="954" spans="1:9" x14ac:dyDescent="0.3">
      <c r="A954" s="116">
        <v>11953</v>
      </c>
      <c r="B954" s="116" t="s">
        <v>1666</v>
      </c>
      <c r="C954" s="116" t="s">
        <v>1667</v>
      </c>
      <c r="D954" s="117" t="s">
        <v>1226</v>
      </c>
      <c r="E954" s="118">
        <v>5656.2839999999997</v>
      </c>
      <c r="F954" s="118">
        <v>0.64569452054794518</v>
      </c>
      <c r="G954" s="120" t="s">
        <v>3707</v>
      </c>
      <c r="H954" s="121" t="s">
        <v>3707</v>
      </c>
      <c r="I954" s="120" t="s">
        <v>7177</v>
      </c>
    </row>
    <row r="955" spans="1:9" x14ac:dyDescent="0.3">
      <c r="A955" s="116">
        <v>11954</v>
      </c>
      <c r="B955" s="116" t="s">
        <v>1668</v>
      </c>
      <c r="C955" s="116" t="s">
        <v>1669</v>
      </c>
      <c r="D955" s="117" t="s">
        <v>1226</v>
      </c>
      <c r="E955" s="118">
        <v>3406.1759999999995</v>
      </c>
      <c r="F955" s="118">
        <v>0.38883287671232869</v>
      </c>
      <c r="G955" s="120" t="s">
        <v>3707</v>
      </c>
      <c r="H955" s="121" t="s">
        <v>3707</v>
      </c>
      <c r="I955" s="120" t="s">
        <v>7177</v>
      </c>
    </row>
    <row r="956" spans="1:9" x14ac:dyDescent="0.3">
      <c r="A956" s="116">
        <v>11955</v>
      </c>
      <c r="B956" s="116" t="s">
        <v>1670</v>
      </c>
      <c r="C956" s="116" t="s">
        <v>1671</v>
      </c>
      <c r="D956" s="117" t="s">
        <v>1226</v>
      </c>
      <c r="E956" s="118">
        <v>5660.7120000000004</v>
      </c>
      <c r="F956" s="118">
        <v>0.6462</v>
      </c>
      <c r="G956" s="120" t="s">
        <v>3707</v>
      </c>
      <c r="H956" s="121" t="s">
        <v>3707</v>
      </c>
      <c r="I956" s="120" t="s">
        <v>7177</v>
      </c>
    </row>
    <row r="957" spans="1:9" x14ac:dyDescent="0.3">
      <c r="A957" s="116">
        <v>11957</v>
      </c>
      <c r="B957" s="116" t="s">
        <v>1672</v>
      </c>
      <c r="C957" s="116" t="s">
        <v>1673</v>
      </c>
      <c r="D957" s="117" t="s">
        <v>1226</v>
      </c>
      <c r="E957" s="118">
        <v>5953.3919999999998</v>
      </c>
      <c r="F957" s="118">
        <v>0.67961095890410961</v>
      </c>
      <c r="G957" s="120" t="s">
        <v>3707</v>
      </c>
      <c r="H957" s="121" t="s">
        <v>3707</v>
      </c>
      <c r="I957" s="120" t="s">
        <v>7194</v>
      </c>
    </row>
    <row r="958" spans="1:9" x14ac:dyDescent="0.3">
      <c r="A958" s="116">
        <v>11959</v>
      </c>
      <c r="B958" s="116" t="s">
        <v>1674</v>
      </c>
      <c r="C958" s="116" t="s">
        <v>1675</v>
      </c>
      <c r="D958" s="117" t="s">
        <v>1226</v>
      </c>
      <c r="E958" s="118">
        <v>20915.52</v>
      </c>
      <c r="F958" s="118">
        <v>2.3876164383561642</v>
      </c>
      <c r="G958" s="120" t="s">
        <v>3707</v>
      </c>
      <c r="H958" s="121" t="s">
        <v>3707</v>
      </c>
      <c r="I958" s="120" t="s">
        <v>7177</v>
      </c>
    </row>
    <row r="959" spans="1:9" x14ac:dyDescent="0.3">
      <c r="A959" s="116">
        <v>11963</v>
      </c>
      <c r="B959" s="116" t="s">
        <v>9264</v>
      </c>
      <c r="C959" s="116" t="s">
        <v>9265</v>
      </c>
      <c r="D959" s="117" t="s">
        <v>1226</v>
      </c>
      <c r="E959" s="118">
        <v>3434.703</v>
      </c>
      <c r="F959" s="118">
        <v>0.39208938356164386</v>
      </c>
      <c r="G959" s="120" t="s">
        <v>3707</v>
      </c>
      <c r="H959" s="121" t="s">
        <v>3707</v>
      </c>
      <c r="I959" s="120" t="s">
        <v>7177</v>
      </c>
    </row>
    <row r="960" spans="1:9" x14ac:dyDescent="0.3">
      <c r="A960" s="116">
        <v>11964</v>
      </c>
      <c r="B960" s="116" t="s">
        <v>9266</v>
      </c>
      <c r="C960" s="116" t="s">
        <v>9267</v>
      </c>
      <c r="D960" s="117" t="s">
        <v>1226</v>
      </c>
      <c r="E960" s="118">
        <v>2738.8319999999999</v>
      </c>
      <c r="F960" s="118">
        <v>0.31265205479452052</v>
      </c>
      <c r="G960" s="120" t="s">
        <v>3707</v>
      </c>
      <c r="H960" s="121" t="s">
        <v>3707</v>
      </c>
      <c r="I960" s="120" t="s">
        <v>9268</v>
      </c>
    </row>
    <row r="961" spans="1:9" x14ac:dyDescent="0.3">
      <c r="A961" s="116">
        <v>11967</v>
      </c>
      <c r="B961" s="116" t="s">
        <v>9269</v>
      </c>
      <c r="C961" s="116" t="s">
        <v>9270</v>
      </c>
      <c r="D961" s="117" t="s">
        <v>1226</v>
      </c>
      <c r="E961" s="118">
        <v>2869.6320000000001</v>
      </c>
      <c r="F961" s="118">
        <v>0.32758356164383562</v>
      </c>
      <c r="G961" s="120" t="s">
        <v>3707</v>
      </c>
      <c r="H961" s="121" t="s">
        <v>3707</v>
      </c>
      <c r="I961" s="120" t="s">
        <v>7177</v>
      </c>
    </row>
    <row r="962" spans="1:9" x14ac:dyDescent="0.3">
      <c r="A962" s="116">
        <v>11968</v>
      </c>
      <c r="B962" s="116" t="s">
        <v>1676</v>
      </c>
      <c r="C962" s="116" t="s">
        <v>1677</v>
      </c>
      <c r="D962" s="117" t="s">
        <v>1226</v>
      </c>
      <c r="E962" s="118">
        <v>7496.496000000001</v>
      </c>
      <c r="F962" s="118">
        <v>0.85576438356164397</v>
      </c>
      <c r="G962" s="120" t="s">
        <v>3707</v>
      </c>
      <c r="H962" s="121" t="s">
        <v>3707</v>
      </c>
      <c r="I962" s="120" t="s">
        <v>7177</v>
      </c>
    </row>
    <row r="963" spans="1:9" x14ac:dyDescent="0.3">
      <c r="A963" s="116">
        <v>11974</v>
      </c>
      <c r="B963" s="116" t="s">
        <v>1679</v>
      </c>
      <c r="C963" s="116" t="s">
        <v>1680</v>
      </c>
      <c r="D963" s="117" t="s">
        <v>1226</v>
      </c>
      <c r="E963" s="118">
        <v>5403.8159999999998</v>
      </c>
      <c r="F963" s="118">
        <v>0.61687397260273968</v>
      </c>
      <c r="G963" s="120" t="s">
        <v>3707</v>
      </c>
      <c r="H963" s="121" t="s">
        <v>3707</v>
      </c>
      <c r="I963" s="120" t="s">
        <v>7177</v>
      </c>
    </row>
    <row r="964" spans="1:9" x14ac:dyDescent="0.3">
      <c r="A964" s="116">
        <v>11976</v>
      </c>
      <c r="B964" s="116" t="s">
        <v>1681</v>
      </c>
      <c r="C964" s="116" t="s">
        <v>1682</v>
      </c>
      <c r="D964" s="117" t="s">
        <v>1226</v>
      </c>
      <c r="E964" s="118">
        <v>3641.112000000001</v>
      </c>
      <c r="F964" s="118">
        <v>0.41565205479452066</v>
      </c>
      <c r="G964" s="120" t="s">
        <v>3707</v>
      </c>
      <c r="H964" s="121" t="s">
        <v>3707</v>
      </c>
      <c r="I964" s="120" t="s">
        <v>7177</v>
      </c>
    </row>
    <row r="965" spans="1:9" x14ac:dyDescent="0.3">
      <c r="A965" s="116">
        <v>11978</v>
      </c>
      <c r="B965" s="116" t="s">
        <v>1683</v>
      </c>
      <c r="C965" s="116" t="s">
        <v>1684</v>
      </c>
      <c r="D965" s="117" t="s">
        <v>1226</v>
      </c>
      <c r="E965" s="118">
        <v>8247.24</v>
      </c>
      <c r="F965" s="118">
        <v>0.94146575342465755</v>
      </c>
      <c r="G965" s="120" t="s">
        <v>3707</v>
      </c>
      <c r="H965" s="121" t="s">
        <v>3707</v>
      </c>
      <c r="I965" s="120" t="s">
        <v>7177</v>
      </c>
    </row>
    <row r="966" spans="1:9" x14ac:dyDescent="0.3">
      <c r="A966" s="116">
        <v>11979</v>
      </c>
      <c r="B966" s="116" t="s">
        <v>1685</v>
      </c>
      <c r="C966" s="116" t="s">
        <v>1686</v>
      </c>
      <c r="D966" s="117" t="s">
        <v>1226</v>
      </c>
      <c r="E966" s="118">
        <v>7577.0279999999984</v>
      </c>
      <c r="F966" s="118">
        <v>0.86495753424657518</v>
      </c>
      <c r="G966" s="120" t="s">
        <v>3707</v>
      </c>
      <c r="H966" s="121" t="s">
        <v>3707</v>
      </c>
      <c r="I966" s="120" t="s">
        <v>7195</v>
      </c>
    </row>
    <row r="967" spans="1:9" x14ac:dyDescent="0.3">
      <c r="A967" s="116">
        <v>11980</v>
      </c>
      <c r="B967" s="116" t="s">
        <v>1687</v>
      </c>
      <c r="C967" s="116" t="s">
        <v>1688</v>
      </c>
      <c r="D967" s="117" t="s">
        <v>1226</v>
      </c>
      <c r="E967" s="118">
        <v>4168.2420000000002</v>
      </c>
      <c r="F967" s="118">
        <v>0.47582671232876717</v>
      </c>
      <c r="G967" s="120" t="s">
        <v>3707</v>
      </c>
      <c r="H967" s="121" t="s">
        <v>3707</v>
      </c>
      <c r="I967" s="120" t="s">
        <v>7177</v>
      </c>
    </row>
    <row r="968" spans="1:9" x14ac:dyDescent="0.3">
      <c r="A968" s="116">
        <v>11983</v>
      </c>
      <c r="B968" s="116" t="s">
        <v>9271</v>
      </c>
      <c r="C968" s="116" t="s">
        <v>9272</v>
      </c>
      <c r="D968" s="117" t="s">
        <v>1226</v>
      </c>
      <c r="E968" s="118">
        <v>2634.8110000000001</v>
      </c>
      <c r="F968" s="118">
        <v>0.30077751141552511</v>
      </c>
      <c r="G968" s="120" t="s">
        <v>3707</v>
      </c>
      <c r="H968" s="121" t="s">
        <v>3707</v>
      </c>
      <c r="I968" s="120" t="s">
        <v>7177</v>
      </c>
    </row>
    <row r="969" spans="1:9" x14ac:dyDescent="0.3">
      <c r="A969" s="116">
        <v>11984</v>
      </c>
      <c r="B969" s="116" t="s">
        <v>1689</v>
      </c>
      <c r="C969" s="116" t="s">
        <v>1690</v>
      </c>
      <c r="D969" s="117" t="s">
        <v>1226</v>
      </c>
      <c r="E969" s="118">
        <v>4074.1020000000008</v>
      </c>
      <c r="F969" s="118">
        <v>0.46508013698630146</v>
      </c>
      <c r="G969" s="120" t="s">
        <v>3707</v>
      </c>
      <c r="H969" s="121" t="s">
        <v>3707</v>
      </c>
      <c r="I969" s="120" t="s">
        <v>7177</v>
      </c>
    </row>
    <row r="970" spans="1:9" x14ac:dyDescent="0.3">
      <c r="A970" s="116">
        <v>11988</v>
      </c>
      <c r="B970" s="116" t="s">
        <v>1691</v>
      </c>
      <c r="C970" s="116" t="s">
        <v>1692</v>
      </c>
      <c r="D970" s="117" t="s">
        <v>1226</v>
      </c>
      <c r="E970" s="118">
        <v>6576.72</v>
      </c>
      <c r="F970" s="118">
        <v>0.75076712328767126</v>
      </c>
      <c r="G970" s="120" t="s">
        <v>3707</v>
      </c>
      <c r="H970" s="121" t="s">
        <v>3707</v>
      </c>
      <c r="I970" s="120" t="s">
        <v>7196</v>
      </c>
    </row>
    <row r="971" spans="1:9" x14ac:dyDescent="0.3">
      <c r="A971" s="116">
        <v>11989</v>
      </c>
      <c r="B971" s="116" t="s">
        <v>1693</v>
      </c>
      <c r="C971" s="116" t="s">
        <v>1694</v>
      </c>
      <c r="D971" s="117" t="s">
        <v>1226</v>
      </c>
      <c r="E971" s="118">
        <v>22124.663999999997</v>
      </c>
      <c r="F971" s="118">
        <v>2.5256465753424653</v>
      </c>
      <c r="G971" s="120" t="s">
        <v>3707</v>
      </c>
      <c r="H971" s="121" t="s">
        <v>3707</v>
      </c>
      <c r="I971" s="120" t="s">
        <v>7177</v>
      </c>
    </row>
    <row r="972" spans="1:9" x14ac:dyDescent="0.3">
      <c r="A972" s="116">
        <v>11990</v>
      </c>
      <c r="B972" s="116" t="s">
        <v>1695</v>
      </c>
      <c r="C972" s="116" t="s">
        <v>1696</v>
      </c>
      <c r="D972" s="117" t="s">
        <v>1226</v>
      </c>
      <c r="E972" s="118">
        <v>5372.5080000000007</v>
      </c>
      <c r="F972" s="118">
        <v>0.61330000000000007</v>
      </c>
      <c r="G972" s="120" t="s">
        <v>3707</v>
      </c>
      <c r="H972" s="121" t="s">
        <v>3707</v>
      </c>
      <c r="I972" s="120" t="s">
        <v>7177</v>
      </c>
    </row>
    <row r="973" spans="1:9" x14ac:dyDescent="0.3">
      <c r="A973" s="116">
        <v>11995</v>
      </c>
      <c r="B973" s="116" t="s">
        <v>1698</v>
      </c>
      <c r="C973" s="116" t="s">
        <v>1699</v>
      </c>
      <c r="D973" s="117" t="s">
        <v>1226</v>
      </c>
      <c r="E973" s="118">
        <v>5755.5720000000001</v>
      </c>
      <c r="F973" s="118">
        <v>0.65702876712328773</v>
      </c>
      <c r="G973" s="120" t="s">
        <v>3707</v>
      </c>
      <c r="H973" s="121" t="s">
        <v>3707</v>
      </c>
      <c r="I973" s="120" t="s">
        <v>7177</v>
      </c>
    </row>
    <row r="974" spans="1:9" x14ac:dyDescent="0.3">
      <c r="A974" s="116">
        <v>11996</v>
      </c>
      <c r="B974" s="116" t="s">
        <v>1700</v>
      </c>
      <c r="C974" s="116" t="s">
        <v>1701</v>
      </c>
      <c r="D974" s="117" t="s">
        <v>1226</v>
      </c>
      <c r="E974" s="118">
        <v>4724.6760000000004</v>
      </c>
      <c r="F974" s="118">
        <v>0.53934657534246577</v>
      </c>
      <c r="G974" s="120" t="s">
        <v>3707</v>
      </c>
      <c r="H974" s="121" t="s">
        <v>3707</v>
      </c>
      <c r="I974" s="120" t="s">
        <v>7177</v>
      </c>
    </row>
    <row r="975" spans="1:9" x14ac:dyDescent="0.3">
      <c r="A975" s="116">
        <v>12000</v>
      </c>
      <c r="B975" s="116" t="s">
        <v>9273</v>
      </c>
      <c r="C975" s="116" t="s">
        <v>1703</v>
      </c>
      <c r="D975" s="117" t="s">
        <v>1226</v>
      </c>
      <c r="E975" s="118">
        <v>2733.2520000000004</v>
      </c>
      <c r="F975" s="118">
        <v>0.31201506849315075</v>
      </c>
      <c r="G975" s="120" t="s">
        <v>3707</v>
      </c>
      <c r="H975" s="121" t="s">
        <v>3707</v>
      </c>
      <c r="I975" s="120" t="s">
        <v>7177</v>
      </c>
    </row>
    <row r="976" spans="1:9" x14ac:dyDescent="0.3">
      <c r="A976" s="116">
        <v>12001</v>
      </c>
      <c r="B976" s="116" t="s">
        <v>1702</v>
      </c>
      <c r="C976" s="116" t="s">
        <v>1703</v>
      </c>
      <c r="D976" s="117" t="s">
        <v>1226</v>
      </c>
      <c r="E976" s="118">
        <v>4257.3779999999997</v>
      </c>
      <c r="F976" s="118">
        <v>0.48600205479452052</v>
      </c>
      <c r="G976" s="120" t="s">
        <v>3707</v>
      </c>
      <c r="H976" s="121" t="s">
        <v>3707</v>
      </c>
      <c r="I976" s="120" t="s">
        <v>7177</v>
      </c>
    </row>
    <row r="977" spans="1:9" x14ac:dyDescent="0.3">
      <c r="A977" s="116">
        <v>12002</v>
      </c>
      <c r="B977" s="116" t="s">
        <v>9274</v>
      </c>
      <c r="C977" s="116" t="s">
        <v>9275</v>
      </c>
      <c r="D977" s="117" t="s">
        <v>1226</v>
      </c>
      <c r="E977" s="118">
        <v>2741.616</v>
      </c>
      <c r="F977" s="118">
        <v>0.31296986301369861</v>
      </c>
      <c r="G977" s="120" t="s">
        <v>3707</v>
      </c>
      <c r="H977" s="121" t="s">
        <v>3707</v>
      </c>
      <c r="I977" s="120" t="s">
        <v>7177</v>
      </c>
    </row>
    <row r="978" spans="1:9" x14ac:dyDescent="0.3">
      <c r="A978" s="116">
        <v>12006</v>
      </c>
      <c r="B978" s="116" t="s">
        <v>1704</v>
      </c>
      <c r="C978" s="116" t="s">
        <v>3312</v>
      </c>
      <c r="D978" s="117" t="s">
        <v>1226</v>
      </c>
      <c r="E978" s="118">
        <v>14165.76</v>
      </c>
      <c r="F978" s="118">
        <v>1.6170958904109589</v>
      </c>
      <c r="G978" s="120" t="s">
        <v>3707</v>
      </c>
      <c r="H978" s="121" t="s">
        <v>3707</v>
      </c>
      <c r="I978" s="120" t="s">
        <v>7197</v>
      </c>
    </row>
    <row r="979" spans="1:9" x14ac:dyDescent="0.3">
      <c r="A979" s="116">
        <v>12016</v>
      </c>
      <c r="B979" s="116" t="s">
        <v>1705</v>
      </c>
      <c r="C979" s="116" t="s">
        <v>1706</v>
      </c>
      <c r="D979" s="117" t="s">
        <v>1226</v>
      </c>
      <c r="E979" s="118">
        <v>4568.2559999999994</v>
      </c>
      <c r="F979" s="118">
        <v>0.52149041095890403</v>
      </c>
      <c r="G979" s="120" t="s">
        <v>3707</v>
      </c>
      <c r="H979" s="121" t="s">
        <v>3707</v>
      </c>
      <c r="I979" s="120" t="s">
        <v>7177</v>
      </c>
    </row>
    <row r="980" spans="1:9" x14ac:dyDescent="0.3">
      <c r="A980" s="116">
        <v>12019</v>
      </c>
      <c r="B980" s="116" t="s">
        <v>9276</v>
      </c>
      <c r="C980" s="116" t="s">
        <v>9277</v>
      </c>
      <c r="D980" s="117" t="s">
        <v>1226</v>
      </c>
      <c r="E980" s="118">
        <v>3379.4949999999999</v>
      </c>
      <c r="F980" s="118">
        <v>0.38578710045662101</v>
      </c>
      <c r="G980" s="120" t="s">
        <v>3707</v>
      </c>
      <c r="H980" s="121" t="s">
        <v>3707</v>
      </c>
      <c r="I980" s="120" t="s">
        <v>7177</v>
      </c>
    </row>
    <row r="981" spans="1:9" x14ac:dyDescent="0.3">
      <c r="A981" s="116">
        <v>12020</v>
      </c>
      <c r="B981" s="116" t="s">
        <v>1707</v>
      </c>
      <c r="C981" s="116" t="s">
        <v>1708</v>
      </c>
      <c r="D981" s="117" t="s">
        <v>1226</v>
      </c>
      <c r="E981" s="118">
        <v>5331.7440000000006</v>
      </c>
      <c r="F981" s="118">
        <v>0.6086465753424658</v>
      </c>
      <c r="G981" s="120" t="s">
        <v>3707</v>
      </c>
      <c r="H981" s="121" t="s">
        <v>3707</v>
      </c>
      <c r="I981" s="120" t="s">
        <v>7177</v>
      </c>
    </row>
    <row r="982" spans="1:9" x14ac:dyDescent="0.3">
      <c r="A982" s="116">
        <v>12021</v>
      </c>
      <c r="B982" s="116" t="s">
        <v>1709</v>
      </c>
      <c r="C982" s="116" t="s">
        <v>1710</v>
      </c>
      <c r="D982" s="117" t="s">
        <v>1226</v>
      </c>
      <c r="E982" s="118">
        <v>6044.8680000000013</v>
      </c>
      <c r="F982" s="118">
        <v>0.69005342465753439</v>
      </c>
      <c r="G982" s="120" t="s">
        <v>3707</v>
      </c>
      <c r="H982" s="121" t="s">
        <v>3707</v>
      </c>
      <c r="I982" s="120" t="s">
        <v>7177</v>
      </c>
    </row>
    <row r="983" spans="1:9" x14ac:dyDescent="0.3">
      <c r="A983" s="116">
        <v>12025</v>
      </c>
      <c r="B983" s="116" t="s">
        <v>1711</v>
      </c>
      <c r="C983" s="116" t="s">
        <v>1712</v>
      </c>
      <c r="D983" s="117" t="s">
        <v>1226</v>
      </c>
      <c r="E983" s="118">
        <v>3409.7399999999993</v>
      </c>
      <c r="F983" s="118">
        <v>0.3892397260273972</v>
      </c>
      <c r="G983" s="120" t="s">
        <v>3707</v>
      </c>
      <c r="H983" s="121" t="s">
        <v>3707</v>
      </c>
      <c r="I983" s="120" t="s">
        <v>7177</v>
      </c>
    </row>
    <row r="984" spans="1:9" x14ac:dyDescent="0.3">
      <c r="A984" s="116">
        <v>12026</v>
      </c>
      <c r="B984" s="116" t="s">
        <v>1713</v>
      </c>
      <c r="C984" s="116" t="s">
        <v>1714</v>
      </c>
      <c r="D984" s="117" t="s">
        <v>1226</v>
      </c>
      <c r="E984" s="118">
        <v>11836.141</v>
      </c>
      <c r="F984" s="118">
        <v>1.3511576484018264</v>
      </c>
      <c r="G984" s="120" t="s">
        <v>3707</v>
      </c>
      <c r="H984" s="121" t="s">
        <v>3707</v>
      </c>
      <c r="I984" s="120" t="s">
        <v>7177</v>
      </c>
    </row>
    <row r="985" spans="1:9" x14ac:dyDescent="0.3">
      <c r="A985" s="116">
        <v>12030</v>
      </c>
      <c r="B985" s="116" t="s">
        <v>1715</v>
      </c>
      <c r="C985" s="116" t="s">
        <v>1716</v>
      </c>
      <c r="D985" s="117" t="s">
        <v>1226</v>
      </c>
      <c r="E985" s="118">
        <v>4449.6000000000004</v>
      </c>
      <c r="F985" s="118">
        <v>0.5079452054794521</v>
      </c>
      <c r="G985" s="120" t="s">
        <v>3707</v>
      </c>
      <c r="H985" s="121" t="s">
        <v>3707</v>
      </c>
      <c r="I985" s="120" t="s">
        <v>7177</v>
      </c>
    </row>
    <row r="986" spans="1:9" x14ac:dyDescent="0.3">
      <c r="A986" s="116">
        <v>12049</v>
      </c>
      <c r="B986" s="116" t="s">
        <v>1717</v>
      </c>
      <c r="C986" s="116" t="s">
        <v>1718</v>
      </c>
      <c r="D986" s="117" t="s">
        <v>1226</v>
      </c>
      <c r="E986" s="118">
        <v>3260.2080000000001</v>
      </c>
      <c r="F986" s="118">
        <v>0.37216986301369864</v>
      </c>
      <c r="G986" s="120" t="s">
        <v>3707</v>
      </c>
      <c r="H986" s="121" t="s">
        <v>3707</v>
      </c>
      <c r="I986" s="120" t="s">
        <v>7177</v>
      </c>
    </row>
    <row r="987" spans="1:9" x14ac:dyDescent="0.3">
      <c r="A987" s="116">
        <v>12050</v>
      </c>
      <c r="B987" s="116" t="s">
        <v>1719</v>
      </c>
      <c r="C987" s="116" t="s">
        <v>1720</v>
      </c>
      <c r="D987" s="117" t="s">
        <v>1226</v>
      </c>
      <c r="E987" s="118">
        <v>50630.313000000002</v>
      </c>
      <c r="F987" s="118">
        <v>5.7797160958904108</v>
      </c>
      <c r="G987" s="120" t="s">
        <v>3707</v>
      </c>
      <c r="H987" s="121" t="s">
        <v>3707</v>
      </c>
      <c r="I987" s="120" t="s">
        <v>3877</v>
      </c>
    </row>
    <row r="988" spans="1:9" x14ac:dyDescent="0.3">
      <c r="A988" s="116">
        <v>12051</v>
      </c>
      <c r="B988" s="116" t="s">
        <v>9278</v>
      </c>
      <c r="C988" s="116" t="s">
        <v>9279</v>
      </c>
      <c r="D988" s="117" t="s">
        <v>1226</v>
      </c>
      <c r="E988" s="118">
        <v>2773.2720000000004</v>
      </c>
      <c r="F988" s="118">
        <v>0.31658356164383566</v>
      </c>
      <c r="G988" s="120" t="s">
        <v>3707</v>
      </c>
      <c r="H988" s="121" t="s">
        <v>3707</v>
      </c>
      <c r="I988" s="120" t="s">
        <v>9280</v>
      </c>
    </row>
    <row r="989" spans="1:9" x14ac:dyDescent="0.3">
      <c r="A989" s="116">
        <v>12053</v>
      </c>
      <c r="B989" s="116" t="s">
        <v>9281</v>
      </c>
      <c r="C989" s="116" t="s">
        <v>2308</v>
      </c>
      <c r="D989" s="117" t="s">
        <v>1226</v>
      </c>
      <c r="E989" s="118">
        <v>3214.9920000000006</v>
      </c>
      <c r="F989" s="118">
        <v>0.36700821917808224</v>
      </c>
      <c r="G989" s="120" t="s">
        <v>3707</v>
      </c>
      <c r="H989" s="121" t="s">
        <v>3707</v>
      </c>
      <c r="I989" s="120" t="s">
        <v>7177</v>
      </c>
    </row>
    <row r="990" spans="1:9" x14ac:dyDescent="0.3">
      <c r="A990" s="116">
        <v>12054</v>
      </c>
      <c r="B990" s="116" t="s">
        <v>6572</v>
      </c>
      <c r="C990" s="116" t="s">
        <v>6573</v>
      </c>
      <c r="D990" s="117" t="s">
        <v>1226</v>
      </c>
      <c r="E990" s="118">
        <v>3133.3500000000004</v>
      </c>
      <c r="F990" s="118">
        <v>0.3576883561643836</v>
      </c>
      <c r="G990" s="120" t="s">
        <v>3707</v>
      </c>
      <c r="H990" s="121" t="s">
        <v>3707</v>
      </c>
      <c r="I990" s="120" t="s">
        <v>7177</v>
      </c>
    </row>
    <row r="991" spans="1:9" x14ac:dyDescent="0.3">
      <c r="A991" s="116">
        <v>12057</v>
      </c>
      <c r="B991" s="116" t="s">
        <v>1722</v>
      </c>
      <c r="C991" s="116" t="s">
        <v>1721</v>
      </c>
      <c r="D991" s="117" t="s">
        <v>1226</v>
      </c>
      <c r="E991" s="118">
        <v>3212.172</v>
      </c>
      <c r="F991" s="118">
        <v>0.36668630136986302</v>
      </c>
      <c r="G991" s="120" t="s">
        <v>3707</v>
      </c>
      <c r="H991" s="121" t="s">
        <v>3707</v>
      </c>
      <c r="I991" s="120" t="s">
        <v>7177</v>
      </c>
    </row>
    <row r="992" spans="1:9" x14ac:dyDescent="0.3">
      <c r="A992" s="116">
        <v>12059</v>
      </c>
      <c r="B992" s="116" t="s">
        <v>1723</v>
      </c>
      <c r="C992" s="116" t="s">
        <v>1721</v>
      </c>
      <c r="D992" s="117" t="s">
        <v>1226</v>
      </c>
      <c r="E992" s="118">
        <v>7477.5060000000003</v>
      </c>
      <c r="F992" s="118">
        <v>0.8535965753424658</v>
      </c>
      <c r="G992" s="120" t="s">
        <v>3707</v>
      </c>
      <c r="H992" s="121" t="s">
        <v>3707</v>
      </c>
      <c r="I992" s="120" t="s">
        <v>7177</v>
      </c>
    </row>
    <row r="993" spans="1:9" x14ac:dyDescent="0.3">
      <c r="A993" s="116">
        <v>12060</v>
      </c>
      <c r="B993" s="116" t="s">
        <v>1724</v>
      </c>
      <c r="C993" s="116" t="s">
        <v>1725</v>
      </c>
      <c r="D993" s="117" t="s">
        <v>1226</v>
      </c>
      <c r="E993" s="118">
        <v>16992.855</v>
      </c>
      <c r="F993" s="118">
        <v>1.9398236301369862</v>
      </c>
      <c r="G993" s="120" t="s">
        <v>3707</v>
      </c>
      <c r="H993" s="121" t="s">
        <v>3707</v>
      </c>
      <c r="I993" s="120" t="s">
        <v>7177</v>
      </c>
    </row>
    <row r="994" spans="1:9" x14ac:dyDescent="0.3">
      <c r="A994" s="116">
        <v>12061</v>
      </c>
      <c r="B994" s="116" t="s">
        <v>9282</v>
      </c>
      <c r="C994" s="116" t="s">
        <v>9283</v>
      </c>
      <c r="D994" s="117" t="s">
        <v>1226</v>
      </c>
      <c r="E994" s="118">
        <v>3218.7</v>
      </c>
      <c r="F994" s="118">
        <v>0.36743150684931503</v>
      </c>
      <c r="G994" s="120" t="s">
        <v>3707</v>
      </c>
      <c r="H994" s="121" t="s">
        <v>3707</v>
      </c>
      <c r="I994" s="120" t="s">
        <v>7177</v>
      </c>
    </row>
    <row r="995" spans="1:9" x14ac:dyDescent="0.3">
      <c r="A995" s="116">
        <v>12062</v>
      </c>
      <c r="B995" s="116" t="s">
        <v>1726</v>
      </c>
      <c r="C995" s="116" t="s">
        <v>1727</v>
      </c>
      <c r="D995" s="117" t="s">
        <v>1226</v>
      </c>
      <c r="E995" s="118">
        <v>39030.239999999998</v>
      </c>
      <c r="F995" s="118">
        <v>4.4555068493150687</v>
      </c>
      <c r="G995" s="120" t="s">
        <v>3707</v>
      </c>
      <c r="H995" s="121" t="s">
        <v>3707</v>
      </c>
      <c r="I995" s="120" t="s">
        <v>7198</v>
      </c>
    </row>
    <row r="996" spans="1:9" x14ac:dyDescent="0.3">
      <c r="A996" s="116">
        <v>12065</v>
      </c>
      <c r="B996" s="116" t="s">
        <v>1728</v>
      </c>
      <c r="C996" s="116" t="s">
        <v>1729</v>
      </c>
      <c r="D996" s="117" t="s">
        <v>1226</v>
      </c>
      <c r="E996" s="118">
        <v>5006.0759999999991</v>
      </c>
      <c r="F996" s="118">
        <v>0.57146986301369851</v>
      </c>
      <c r="G996" s="120" t="s">
        <v>3707</v>
      </c>
      <c r="H996" s="121" t="s">
        <v>3707</v>
      </c>
      <c r="I996" s="120" t="s">
        <v>7177</v>
      </c>
    </row>
    <row r="997" spans="1:9" x14ac:dyDescent="0.3">
      <c r="A997" s="116">
        <v>12066</v>
      </c>
      <c r="B997" s="116" t="s">
        <v>1730</v>
      </c>
      <c r="C997" s="116" t="s">
        <v>1731</v>
      </c>
      <c r="D997" s="117" t="s">
        <v>1226</v>
      </c>
      <c r="E997" s="118">
        <v>2780.6400000000003</v>
      </c>
      <c r="F997" s="118">
        <v>0.31742465753424659</v>
      </c>
      <c r="G997" s="120" t="s">
        <v>3707</v>
      </c>
      <c r="H997" s="121" t="s">
        <v>3707</v>
      </c>
      <c r="I997" s="120" t="s">
        <v>7199</v>
      </c>
    </row>
    <row r="998" spans="1:9" x14ac:dyDescent="0.3">
      <c r="A998" s="116">
        <v>12067</v>
      </c>
      <c r="B998" s="116" t="s">
        <v>1732</v>
      </c>
      <c r="C998" s="116" t="s">
        <v>1731</v>
      </c>
      <c r="D998" s="117" t="s">
        <v>1226</v>
      </c>
      <c r="E998" s="118">
        <v>35805.328000000001</v>
      </c>
      <c r="F998" s="118">
        <v>4.087366210045662</v>
      </c>
      <c r="G998" s="120" t="s">
        <v>3707</v>
      </c>
      <c r="H998" s="121" t="s">
        <v>3707</v>
      </c>
      <c r="I998" s="120" t="s">
        <v>7199</v>
      </c>
    </row>
    <row r="999" spans="1:9" x14ac:dyDescent="0.3">
      <c r="A999" s="116">
        <v>12069</v>
      </c>
      <c r="B999" s="116" t="s">
        <v>1733</v>
      </c>
      <c r="C999" s="116" t="s">
        <v>1734</v>
      </c>
      <c r="D999" s="117" t="s">
        <v>1226</v>
      </c>
      <c r="E999" s="118">
        <v>3709.3200000000006</v>
      </c>
      <c r="F999" s="118">
        <v>0.42343835616438363</v>
      </c>
      <c r="G999" s="120" t="s">
        <v>3707</v>
      </c>
      <c r="H999" s="121" t="s">
        <v>3707</v>
      </c>
      <c r="I999" s="120" t="s">
        <v>7177</v>
      </c>
    </row>
    <row r="1000" spans="1:9" x14ac:dyDescent="0.3">
      <c r="A1000" s="116">
        <v>12072</v>
      </c>
      <c r="B1000" s="116" t="s">
        <v>1735</v>
      </c>
      <c r="C1000" s="116" t="s">
        <v>1219</v>
      </c>
      <c r="D1000" s="117" t="s">
        <v>1226</v>
      </c>
      <c r="E1000" s="118">
        <v>5713.5960000000005</v>
      </c>
      <c r="F1000" s="118">
        <v>0.65223698630136995</v>
      </c>
      <c r="G1000" s="120" t="s">
        <v>3707</v>
      </c>
      <c r="H1000" s="121" t="s">
        <v>3707</v>
      </c>
      <c r="I1000" s="120" t="s">
        <v>4769</v>
      </c>
    </row>
    <row r="1001" spans="1:9" x14ac:dyDescent="0.3">
      <c r="A1001" s="116">
        <v>12073</v>
      </c>
      <c r="B1001" s="116" t="s">
        <v>1736</v>
      </c>
      <c r="C1001" s="116" t="s">
        <v>1737</v>
      </c>
      <c r="D1001" s="117" t="s">
        <v>1226</v>
      </c>
      <c r="E1001" s="118">
        <v>7733.4720000000007</v>
      </c>
      <c r="F1001" s="118">
        <v>0.88281643835616441</v>
      </c>
      <c r="G1001" s="120" t="s">
        <v>3707</v>
      </c>
      <c r="H1001" s="121" t="s">
        <v>3707</v>
      </c>
      <c r="I1001" s="120" t="s">
        <v>7200</v>
      </c>
    </row>
    <row r="1002" spans="1:9" x14ac:dyDescent="0.3">
      <c r="A1002" s="116">
        <v>12078</v>
      </c>
      <c r="B1002" s="116" t="s">
        <v>1738</v>
      </c>
      <c r="C1002" s="116" t="s">
        <v>1739</v>
      </c>
      <c r="D1002" s="117" t="s">
        <v>1226</v>
      </c>
      <c r="E1002" s="118">
        <v>6561.9360000000006</v>
      </c>
      <c r="F1002" s="118">
        <v>0.74907945205479454</v>
      </c>
      <c r="G1002" s="120" t="s">
        <v>3707</v>
      </c>
      <c r="H1002" s="121" t="s">
        <v>3707</v>
      </c>
      <c r="I1002" s="120" t="s">
        <v>7177</v>
      </c>
    </row>
    <row r="1003" spans="1:9" x14ac:dyDescent="0.3">
      <c r="A1003" s="116">
        <v>12079</v>
      </c>
      <c r="B1003" s="116" t="s">
        <v>1740</v>
      </c>
      <c r="C1003" s="116" t="s">
        <v>1739</v>
      </c>
      <c r="D1003" s="117" t="s">
        <v>1226</v>
      </c>
      <c r="E1003" s="118">
        <v>4278.9120000000003</v>
      </c>
      <c r="F1003" s="118">
        <v>0.48846027397260278</v>
      </c>
      <c r="G1003" s="120" t="s">
        <v>3707</v>
      </c>
      <c r="H1003" s="121" t="s">
        <v>3707</v>
      </c>
      <c r="I1003" s="120" t="s">
        <v>7177</v>
      </c>
    </row>
    <row r="1004" spans="1:9" x14ac:dyDescent="0.3">
      <c r="A1004" s="116">
        <v>12084</v>
      </c>
      <c r="B1004" s="116" t="s">
        <v>1741</v>
      </c>
      <c r="C1004" s="116" t="s">
        <v>1742</v>
      </c>
      <c r="D1004" s="117" t="s">
        <v>1226</v>
      </c>
      <c r="E1004" s="118">
        <v>4921.2720000000008</v>
      </c>
      <c r="F1004" s="118">
        <v>0.56178904109589056</v>
      </c>
      <c r="G1004" s="120" t="s">
        <v>3707</v>
      </c>
      <c r="H1004" s="121" t="s">
        <v>3707</v>
      </c>
      <c r="I1004" s="120" t="s">
        <v>7177</v>
      </c>
    </row>
    <row r="1005" spans="1:9" x14ac:dyDescent="0.3">
      <c r="A1005" s="116">
        <v>12087</v>
      </c>
      <c r="B1005" s="116" t="s">
        <v>1743</v>
      </c>
      <c r="C1005" s="116" t="s">
        <v>1744</v>
      </c>
      <c r="D1005" s="117" t="s">
        <v>1226</v>
      </c>
      <c r="E1005" s="118">
        <v>6858.8639999999996</v>
      </c>
      <c r="F1005" s="118">
        <v>0.7829753424657534</v>
      </c>
      <c r="G1005" s="120" t="s">
        <v>3707</v>
      </c>
      <c r="H1005" s="121" t="s">
        <v>3707</v>
      </c>
      <c r="I1005" s="120" t="s">
        <v>7177</v>
      </c>
    </row>
    <row r="1006" spans="1:9" x14ac:dyDescent="0.3">
      <c r="A1006" s="116">
        <v>12090</v>
      </c>
      <c r="B1006" s="116" t="s">
        <v>1745</v>
      </c>
      <c r="C1006" s="116" t="s">
        <v>1746</v>
      </c>
      <c r="D1006" s="117" t="s">
        <v>1226</v>
      </c>
      <c r="E1006" s="118">
        <v>3661.3080000000004</v>
      </c>
      <c r="F1006" s="118">
        <v>0.41795753424657539</v>
      </c>
      <c r="G1006" s="120" t="s">
        <v>3707</v>
      </c>
      <c r="H1006" s="121" t="s">
        <v>3707</v>
      </c>
      <c r="I1006" s="120" t="s">
        <v>7177</v>
      </c>
    </row>
    <row r="1007" spans="1:9" x14ac:dyDescent="0.3">
      <c r="A1007" s="116">
        <v>12092</v>
      </c>
      <c r="B1007" s="116" t="s">
        <v>1747</v>
      </c>
      <c r="C1007" s="116" t="s">
        <v>1748</v>
      </c>
      <c r="D1007" s="117" t="s">
        <v>1226</v>
      </c>
      <c r="E1007" s="118">
        <v>30242.159000000003</v>
      </c>
      <c r="F1007" s="118">
        <v>3.4523012557077628</v>
      </c>
      <c r="G1007" s="120" t="s">
        <v>3707</v>
      </c>
      <c r="H1007" s="121" t="s">
        <v>3707</v>
      </c>
      <c r="I1007" s="120" t="s">
        <v>7177</v>
      </c>
    </row>
    <row r="1008" spans="1:9" x14ac:dyDescent="0.3">
      <c r="A1008" s="116">
        <v>12098</v>
      </c>
      <c r="B1008" s="116" t="s">
        <v>6574</v>
      </c>
      <c r="C1008" s="116" t="s">
        <v>6575</v>
      </c>
      <c r="D1008" s="117" t="s">
        <v>1226</v>
      </c>
      <c r="E1008" s="118">
        <v>3094.02</v>
      </c>
      <c r="F1008" s="118">
        <v>0.35319863013698632</v>
      </c>
      <c r="G1008" s="120" t="s">
        <v>3707</v>
      </c>
      <c r="H1008" s="121" t="s">
        <v>3707</v>
      </c>
      <c r="I1008" s="120" t="s">
        <v>7201</v>
      </c>
    </row>
    <row r="1009" spans="1:9" x14ac:dyDescent="0.3">
      <c r="A1009" s="116">
        <v>12099</v>
      </c>
      <c r="B1009" s="116" t="s">
        <v>1749</v>
      </c>
      <c r="C1009" s="116" t="s">
        <v>1750</v>
      </c>
      <c r="D1009" s="117" t="s">
        <v>1226</v>
      </c>
      <c r="E1009" s="118">
        <v>8099.424</v>
      </c>
      <c r="F1009" s="118">
        <v>0.92459178082191784</v>
      </c>
      <c r="G1009" s="120" t="s">
        <v>3707</v>
      </c>
      <c r="H1009" s="121" t="s">
        <v>3707</v>
      </c>
      <c r="I1009" s="120" t="s">
        <v>7177</v>
      </c>
    </row>
    <row r="1010" spans="1:9" x14ac:dyDescent="0.3">
      <c r="A1010" s="116">
        <v>12102</v>
      </c>
      <c r="B1010" s="116" t="s">
        <v>1751</v>
      </c>
      <c r="C1010" s="116" t="s">
        <v>1752</v>
      </c>
      <c r="D1010" s="117" t="s">
        <v>1226</v>
      </c>
      <c r="E1010" s="118">
        <v>5018.9279999999999</v>
      </c>
      <c r="F1010" s="118">
        <v>0.5729369863013698</v>
      </c>
      <c r="G1010" s="120" t="s">
        <v>3707</v>
      </c>
      <c r="H1010" s="121" t="s">
        <v>3707</v>
      </c>
      <c r="I1010" s="120" t="s">
        <v>7202</v>
      </c>
    </row>
    <row r="1011" spans="1:9" x14ac:dyDescent="0.3">
      <c r="A1011" s="116">
        <v>12103</v>
      </c>
      <c r="B1011" s="116" t="s">
        <v>3313</v>
      </c>
      <c r="C1011" s="116" t="s">
        <v>4249</v>
      </c>
      <c r="D1011" s="117" t="s">
        <v>1226</v>
      </c>
      <c r="E1011" s="118">
        <v>3907.8539999999998</v>
      </c>
      <c r="F1011" s="118">
        <v>0.44610205479452053</v>
      </c>
      <c r="G1011" s="120" t="s">
        <v>3707</v>
      </c>
      <c r="H1011" s="121" t="s">
        <v>3707</v>
      </c>
      <c r="I1011" s="120" t="s">
        <v>7177</v>
      </c>
    </row>
    <row r="1012" spans="1:9" x14ac:dyDescent="0.3">
      <c r="A1012" s="116">
        <v>12114</v>
      </c>
      <c r="B1012" s="116" t="s">
        <v>9284</v>
      </c>
      <c r="C1012" s="116" t="s">
        <v>9285</v>
      </c>
      <c r="D1012" s="117" t="s">
        <v>1226</v>
      </c>
      <c r="E1012" s="118">
        <v>3157.83</v>
      </c>
      <c r="F1012" s="118">
        <v>0.36048287671232876</v>
      </c>
      <c r="G1012" s="120" t="s">
        <v>3707</v>
      </c>
      <c r="H1012" s="121" t="s">
        <v>3707</v>
      </c>
      <c r="I1012" s="120" t="s">
        <v>7177</v>
      </c>
    </row>
    <row r="1013" spans="1:9" x14ac:dyDescent="0.3">
      <c r="A1013" s="116">
        <v>12125</v>
      </c>
      <c r="B1013" s="116" t="s">
        <v>5842</v>
      </c>
      <c r="C1013" s="116" t="s">
        <v>5911</v>
      </c>
      <c r="D1013" s="117" t="s">
        <v>1226</v>
      </c>
      <c r="E1013" s="118">
        <v>5279.3160000000007</v>
      </c>
      <c r="F1013" s="118">
        <v>0.60266164383561649</v>
      </c>
      <c r="G1013" s="120" t="s">
        <v>3707</v>
      </c>
      <c r="H1013" s="121" t="s">
        <v>3707</v>
      </c>
      <c r="I1013" s="120" t="s">
        <v>7177</v>
      </c>
    </row>
    <row r="1014" spans="1:9" x14ac:dyDescent="0.3">
      <c r="A1014" s="116">
        <v>12202</v>
      </c>
      <c r="B1014" s="116" t="s">
        <v>1753</v>
      </c>
      <c r="C1014" s="116" t="s">
        <v>1754</v>
      </c>
      <c r="D1014" s="117" t="s">
        <v>1226</v>
      </c>
      <c r="E1014" s="118">
        <v>53010.943999999996</v>
      </c>
      <c r="F1014" s="118">
        <v>6.0514776255707758</v>
      </c>
      <c r="G1014" s="120" t="s">
        <v>3707</v>
      </c>
      <c r="H1014" s="121" t="s">
        <v>3707</v>
      </c>
      <c r="I1014" s="120" t="s">
        <v>7203</v>
      </c>
    </row>
    <row r="1015" spans="1:9" x14ac:dyDescent="0.3">
      <c r="A1015" s="116">
        <v>12210</v>
      </c>
      <c r="B1015" s="116" t="s">
        <v>1755</v>
      </c>
      <c r="C1015" s="116" t="s">
        <v>1756</v>
      </c>
      <c r="D1015" s="117" t="s">
        <v>1226</v>
      </c>
      <c r="E1015" s="118">
        <v>5812.8410000000003</v>
      </c>
      <c r="F1015" s="118">
        <v>0.66356632420091333</v>
      </c>
      <c r="G1015" s="120" t="s">
        <v>3707</v>
      </c>
      <c r="H1015" s="121" t="s">
        <v>3707</v>
      </c>
      <c r="I1015" s="120" t="s">
        <v>7204</v>
      </c>
    </row>
    <row r="1016" spans="1:9" x14ac:dyDescent="0.3">
      <c r="A1016" s="116">
        <v>12215</v>
      </c>
      <c r="B1016" s="116" t="s">
        <v>1757</v>
      </c>
      <c r="C1016" s="116" t="s">
        <v>1758</v>
      </c>
      <c r="D1016" s="117" t="s">
        <v>1226</v>
      </c>
      <c r="E1016" s="118">
        <v>3976.1459999999997</v>
      </c>
      <c r="F1016" s="118">
        <v>0.45389794520547944</v>
      </c>
      <c r="G1016" s="120" t="s">
        <v>3707</v>
      </c>
      <c r="H1016" s="121" t="s">
        <v>3707</v>
      </c>
      <c r="I1016" s="120" t="s">
        <v>7177</v>
      </c>
    </row>
    <row r="1017" spans="1:9" x14ac:dyDescent="0.3">
      <c r="A1017" s="116">
        <v>12216</v>
      </c>
      <c r="B1017" s="116" t="s">
        <v>1759</v>
      </c>
      <c r="C1017" s="116" t="s">
        <v>1760</v>
      </c>
      <c r="D1017" s="117" t="s">
        <v>1226</v>
      </c>
      <c r="E1017" s="118">
        <v>5029.2910000000002</v>
      </c>
      <c r="F1017" s="118">
        <v>0.5741199771689498</v>
      </c>
      <c r="G1017" s="120" t="s">
        <v>3707</v>
      </c>
      <c r="H1017" s="121" t="s">
        <v>3707</v>
      </c>
      <c r="I1017" s="120" t="s">
        <v>7177</v>
      </c>
    </row>
    <row r="1018" spans="1:9" x14ac:dyDescent="0.3">
      <c r="A1018" s="116">
        <v>12222</v>
      </c>
      <c r="B1018" s="116" t="s">
        <v>1761</v>
      </c>
      <c r="C1018" s="116" t="s">
        <v>1762</v>
      </c>
      <c r="D1018" s="117" t="s">
        <v>1226</v>
      </c>
      <c r="E1018" s="118">
        <v>9098.6220000000012</v>
      </c>
      <c r="F1018" s="118">
        <v>1.0386554794520548</v>
      </c>
      <c r="G1018" s="120" t="s">
        <v>3707</v>
      </c>
      <c r="H1018" s="121" t="s">
        <v>3707</v>
      </c>
      <c r="I1018" s="120" t="s">
        <v>3833</v>
      </c>
    </row>
    <row r="1019" spans="1:9" x14ac:dyDescent="0.3">
      <c r="A1019" s="116">
        <v>12223</v>
      </c>
      <c r="B1019" s="116" t="s">
        <v>1763</v>
      </c>
      <c r="C1019" s="116" t="s">
        <v>1762</v>
      </c>
      <c r="D1019" s="117" t="s">
        <v>1226</v>
      </c>
      <c r="E1019" s="118">
        <v>25321.425000000003</v>
      </c>
      <c r="F1019" s="118">
        <v>2.8905736301369864</v>
      </c>
      <c r="G1019" s="120" t="s">
        <v>3707</v>
      </c>
      <c r="H1019" s="121" t="s">
        <v>3707</v>
      </c>
      <c r="I1019" s="120" t="s">
        <v>3833</v>
      </c>
    </row>
    <row r="1020" spans="1:9" x14ac:dyDescent="0.3">
      <c r="A1020" s="116">
        <v>12231</v>
      </c>
      <c r="B1020" s="116" t="s">
        <v>9286</v>
      </c>
      <c r="C1020" s="116" t="s">
        <v>9287</v>
      </c>
      <c r="D1020" s="117" t="s">
        <v>1226</v>
      </c>
      <c r="E1020" s="118">
        <v>2885.828</v>
      </c>
      <c r="F1020" s="118">
        <v>0.32943242009132417</v>
      </c>
      <c r="G1020" s="120" t="s">
        <v>3707</v>
      </c>
      <c r="H1020" s="121" t="s">
        <v>3707</v>
      </c>
      <c r="I1020" s="120" t="s">
        <v>7177</v>
      </c>
    </row>
    <row r="1021" spans="1:9" x14ac:dyDescent="0.3">
      <c r="A1021" s="116">
        <v>12235</v>
      </c>
      <c r="B1021" s="116" t="s">
        <v>1764</v>
      </c>
      <c r="C1021" s="116" t="s">
        <v>1765</v>
      </c>
      <c r="D1021" s="117" t="s">
        <v>1226</v>
      </c>
      <c r="E1021" s="118">
        <v>3720.6120000000005</v>
      </c>
      <c r="F1021" s="118">
        <v>0.42472739726027403</v>
      </c>
      <c r="G1021" s="120" t="s">
        <v>3707</v>
      </c>
      <c r="H1021" s="121" t="s">
        <v>3707</v>
      </c>
      <c r="I1021" s="120" t="s">
        <v>7177</v>
      </c>
    </row>
    <row r="1022" spans="1:9" x14ac:dyDescent="0.3">
      <c r="A1022" s="116">
        <v>12240</v>
      </c>
      <c r="B1022" s="116" t="s">
        <v>1766</v>
      </c>
      <c r="C1022" s="116" t="s">
        <v>1767</v>
      </c>
      <c r="D1022" s="117" t="s">
        <v>1226</v>
      </c>
      <c r="E1022" s="118">
        <v>8354.152</v>
      </c>
      <c r="F1022" s="118">
        <v>0.95367031963470317</v>
      </c>
      <c r="G1022" s="120" t="s">
        <v>3707</v>
      </c>
      <c r="H1022" s="121" t="s">
        <v>3707</v>
      </c>
      <c r="I1022" s="120" t="s">
        <v>7177</v>
      </c>
    </row>
    <row r="1023" spans="1:9" x14ac:dyDescent="0.3">
      <c r="A1023" s="116">
        <v>12243</v>
      </c>
      <c r="B1023" s="116" t="s">
        <v>9288</v>
      </c>
      <c r="C1023" s="116" t="s">
        <v>9289</v>
      </c>
      <c r="D1023" s="117" t="s">
        <v>1226</v>
      </c>
      <c r="E1023" s="118">
        <v>2984.9900000000002</v>
      </c>
      <c r="F1023" s="118">
        <v>0.34075228310502287</v>
      </c>
      <c r="G1023" s="120" t="s">
        <v>3707</v>
      </c>
      <c r="H1023" s="121" t="s">
        <v>3707</v>
      </c>
      <c r="I1023" s="120" t="s">
        <v>7177</v>
      </c>
    </row>
    <row r="1024" spans="1:9" x14ac:dyDescent="0.3">
      <c r="A1024" s="116">
        <v>12247</v>
      </c>
      <c r="B1024" s="116" t="s">
        <v>1769</v>
      </c>
      <c r="C1024" s="116" t="s">
        <v>1770</v>
      </c>
      <c r="D1024" s="117" t="s">
        <v>1226</v>
      </c>
      <c r="E1024" s="118">
        <v>19611.900000000001</v>
      </c>
      <c r="F1024" s="118">
        <v>2.238801369863014</v>
      </c>
      <c r="G1024" s="120" t="s">
        <v>3707</v>
      </c>
      <c r="H1024" s="121" t="s">
        <v>3707</v>
      </c>
      <c r="I1024" s="120" t="s">
        <v>7177</v>
      </c>
    </row>
    <row r="1025" spans="1:9" x14ac:dyDescent="0.3">
      <c r="A1025" s="116">
        <v>12250</v>
      </c>
      <c r="B1025" s="116" t="s">
        <v>1771</v>
      </c>
      <c r="C1025" s="116" t="s">
        <v>1772</v>
      </c>
      <c r="D1025" s="117" t="s">
        <v>1226</v>
      </c>
      <c r="E1025" s="118">
        <v>4045.3950000000004</v>
      </c>
      <c r="F1025" s="118">
        <v>0.46180308219178084</v>
      </c>
      <c r="G1025" s="120" t="s">
        <v>3707</v>
      </c>
      <c r="H1025" s="121" t="s">
        <v>3707</v>
      </c>
      <c r="I1025" s="120" t="s">
        <v>7177</v>
      </c>
    </row>
    <row r="1026" spans="1:9" x14ac:dyDescent="0.3">
      <c r="A1026" s="116">
        <v>12254</v>
      </c>
      <c r="B1026" s="116" t="s">
        <v>1773</v>
      </c>
      <c r="C1026" s="116" t="s">
        <v>1774</v>
      </c>
      <c r="D1026" s="117" t="s">
        <v>1226</v>
      </c>
      <c r="E1026" s="118">
        <v>13732.379999999997</v>
      </c>
      <c r="F1026" s="118">
        <v>1.5676232876712326</v>
      </c>
      <c r="G1026" s="120" t="s">
        <v>3707</v>
      </c>
      <c r="H1026" s="121" t="s">
        <v>3707</v>
      </c>
      <c r="I1026" s="120" t="s">
        <v>7205</v>
      </c>
    </row>
    <row r="1027" spans="1:9" x14ac:dyDescent="0.3">
      <c r="A1027" s="116">
        <v>12256</v>
      </c>
      <c r="B1027" s="116" t="s">
        <v>1775</v>
      </c>
      <c r="C1027" s="116" t="s">
        <v>1776</v>
      </c>
      <c r="D1027" s="117" t="s">
        <v>1226</v>
      </c>
      <c r="E1027" s="118">
        <v>6022.5159999999996</v>
      </c>
      <c r="F1027" s="118">
        <v>0.68750182648401825</v>
      </c>
      <c r="G1027" s="120" t="s">
        <v>3707</v>
      </c>
      <c r="H1027" s="121" t="s">
        <v>3707</v>
      </c>
      <c r="I1027" s="120" t="s">
        <v>7206</v>
      </c>
    </row>
    <row r="1028" spans="1:9" x14ac:dyDescent="0.3">
      <c r="A1028" s="116">
        <v>12259</v>
      </c>
      <c r="B1028" s="116" t="s">
        <v>1777</v>
      </c>
      <c r="C1028" s="116" t="s">
        <v>1778</v>
      </c>
      <c r="D1028" s="117" t="s">
        <v>1226</v>
      </c>
      <c r="E1028" s="118">
        <v>5382.6270000000004</v>
      </c>
      <c r="F1028" s="118">
        <v>0.61445513698630139</v>
      </c>
      <c r="G1028" s="120" t="s">
        <v>3707</v>
      </c>
      <c r="H1028" s="121" t="s">
        <v>3707</v>
      </c>
      <c r="I1028" s="120" t="s">
        <v>7177</v>
      </c>
    </row>
    <row r="1029" spans="1:9" x14ac:dyDescent="0.3">
      <c r="A1029" s="116">
        <v>12261</v>
      </c>
      <c r="B1029" s="116" t="s">
        <v>1779</v>
      </c>
      <c r="C1029" s="116" t="s">
        <v>1780</v>
      </c>
      <c r="D1029" s="117" t="s">
        <v>1226</v>
      </c>
      <c r="E1029" s="118">
        <v>6752.768</v>
      </c>
      <c r="F1029" s="118">
        <v>0.77086392694063932</v>
      </c>
      <c r="G1029" s="120" t="s">
        <v>3707</v>
      </c>
      <c r="H1029" s="121" t="s">
        <v>3707</v>
      </c>
      <c r="I1029" s="120" t="s">
        <v>7177</v>
      </c>
    </row>
    <row r="1030" spans="1:9" x14ac:dyDescent="0.3">
      <c r="A1030" s="116">
        <v>12265</v>
      </c>
      <c r="B1030" s="116" t="s">
        <v>1781</v>
      </c>
      <c r="C1030" s="116" t="s">
        <v>1782</v>
      </c>
      <c r="D1030" s="117" t="s">
        <v>1226</v>
      </c>
      <c r="E1030" s="118">
        <v>5420.8770000000004</v>
      </c>
      <c r="F1030" s="118">
        <v>0.61882157534246585</v>
      </c>
      <c r="G1030" s="120" t="s">
        <v>3707</v>
      </c>
      <c r="H1030" s="121" t="s">
        <v>3707</v>
      </c>
      <c r="I1030" s="120" t="s">
        <v>7177</v>
      </c>
    </row>
    <row r="1031" spans="1:9" x14ac:dyDescent="0.3">
      <c r="A1031" s="116">
        <v>12268</v>
      </c>
      <c r="B1031" s="116" t="s">
        <v>1783</v>
      </c>
      <c r="C1031" s="116" t="s">
        <v>1784</v>
      </c>
      <c r="D1031" s="117" t="s">
        <v>1226</v>
      </c>
      <c r="E1031" s="118">
        <v>16871.603000000003</v>
      </c>
      <c r="F1031" s="118">
        <v>1.9259820776255712</v>
      </c>
      <c r="G1031" s="120" t="s">
        <v>3707</v>
      </c>
      <c r="H1031" s="121" t="s">
        <v>3707</v>
      </c>
      <c r="I1031" s="120" t="s">
        <v>7207</v>
      </c>
    </row>
    <row r="1032" spans="1:9" x14ac:dyDescent="0.3">
      <c r="A1032" s="116">
        <v>12269</v>
      </c>
      <c r="B1032" s="116" t="s">
        <v>1785</v>
      </c>
      <c r="C1032" s="116" t="s">
        <v>1786</v>
      </c>
      <c r="D1032" s="117" t="s">
        <v>1226</v>
      </c>
      <c r="E1032" s="118">
        <v>4842.6099999999988</v>
      </c>
      <c r="F1032" s="118">
        <v>0.5528093607305935</v>
      </c>
      <c r="G1032" s="120" t="s">
        <v>3707</v>
      </c>
      <c r="H1032" s="121" t="s">
        <v>3707</v>
      </c>
      <c r="I1032" s="120" t="s">
        <v>7177</v>
      </c>
    </row>
    <row r="1033" spans="1:9" x14ac:dyDescent="0.3">
      <c r="A1033" s="116">
        <v>12275</v>
      </c>
      <c r="B1033" s="116" t="s">
        <v>1787</v>
      </c>
      <c r="C1033" s="116" t="s">
        <v>1788</v>
      </c>
      <c r="D1033" s="117" t="s">
        <v>1226</v>
      </c>
      <c r="E1033" s="118">
        <v>36223.038000000008</v>
      </c>
      <c r="F1033" s="118">
        <v>4.1350500000000006</v>
      </c>
      <c r="G1033" s="120" t="s">
        <v>3707</v>
      </c>
      <c r="H1033" s="121" t="s">
        <v>3707</v>
      </c>
      <c r="I1033" s="120" t="s">
        <v>7208</v>
      </c>
    </row>
    <row r="1034" spans="1:9" x14ac:dyDescent="0.3">
      <c r="A1034" s="116">
        <v>12276</v>
      </c>
      <c r="B1034" s="116" t="s">
        <v>1789</v>
      </c>
      <c r="C1034" s="116" t="s">
        <v>1790</v>
      </c>
      <c r="D1034" s="117" t="s">
        <v>1226</v>
      </c>
      <c r="E1034" s="118">
        <v>10590.108999999999</v>
      </c>
      <c r="F1034" s="118">
        <v>1.2089165525114154</v>
      </c>
      <c r="G1034" s="120" t="s">
        <v>3707</v>
      </c>
      <c r="H1034" s="121" t="s">
        <v>3707</v>
      </c>
      <c r="I1034" s="120" t="s">
        <v>7177</v>
      </c>
    </row>
    <row r="1035" spans="1:9" x14ac:dyDescent="0.3">
      <c r="A1035" s="116">
        <v>12294</v>
      </c>
      <c r="B1035" s="116" t="s">
        <v>1791</v>
      </c>
      <c r="C1035" s="116" t="s">
        <v>1792</v>
      </c>
      <c r="D1035" s="117" t="s">
        <v>1226</v>
      </c>
      <c r="E1035" s="118">
        <v>5029.2090000000007</v>
      </c>
      <c r="F1035" s="118">
        <v>0.57411061643835626</v>
      </c>
      <c r="G1035" s="120" t="s">
        <v>3707</v>
      </c>
      <c r="H1035" s="121" t="s">
        <v>3707</v>
      </c>
      <c r="I1035" s="120" t="s">
        <v>7177</v>
      </c>
    </row>
    <row r="1036" spans="1:9" x14ac:dyDescent="0.3">
      <c r="A1036" s="116">
        <v>12297</v>
      </c>
      <c r="B1036" s="116" t="s">
        <v>1793</v>
      </c>
      <c r="C1036" s="116" t="s">
        <v>3314</v>
      </c>
      <c r="D1036" s="117" t="s">
        <v>1226</v>
      </c>
      <c r="E1036" s="118">
        <v>7834</v>
      </c>
      <c r="F1036" s="118">
        <v>0.89429223744292241</v>
      </c>
      <c r="G1036" s="120" t="s">
        <v>3707</v>
      </c>
      <c r="H1036" s="121" t="s">
        <v>3707</v>
      </c>
      <c r="I1036" s="120" t="s">
        <v>7177</v>
      </c>
    </row>
    <row r="1037" spans="1:9" x14ac:dyDescent="0.3">
      <c r="A1037" s="116">
        <v>12298</v>
      </c>
      <c r="B1037" s="116" t="s">
        <v>1794</v>
      </c>
      <c r="C1037" s="116" t="s">
        <v>1795</v>
      </c>
      <c r="D1037" s="117" t="s">
        <v>1226</v>
      </c>
      <c r="E1037" s="118">
        <v>3202.8039999999996</v>
      </c>
      <c r="F1037" s="118">
        <v>0.36561689497716893</v>
      </c>
      <c r="G1037" s="120" t="s">
        <v>3707</v>
      </c>
      <c r="H1037" s="121" t="s">
        <v>3707</v>
      </c>
      <c r="I1037" s="120" t="s">
        <v>7177</v>
      </c>
    </row>
    <row r="1038" spans="1:9" x14ac:dyDescent="0.3">
      <c r="A1038" s="116">
        <v>12310</v>
      </c>
      <c r="B1038" s="116" t="s">
        <v>1796</v>
      </c>
      <c r="C1038" s="116" t="s">
        <v>1797</v>
      </c>
      <c r="D1038" s="117" t="s">
        <v>1226</v>
      </c>
      <c r="E1038" s="118">
        <v>6461.4830000000002</v>
      </c>
      <c r="F1038" s="118">
        <v>0.73761221461187221</v>
      </c>
      <c r="G1038" s="120" t="s">
        <v>3707</v>
      </c>
      <c r="H1038" s="121" t="s">
        <v>3707</v>
      </c>
      <c r="I1038" s="120" t="s">
        <v>7177</v>
      </c>
    </row>
    <row r="1039" spans="1:9" x14ac:dyDescent="0.3">
      <c r="A1039" s="116">
        <v>12315</v>
      </c>
      <c r="B1039" s="116" t="s">
        <v>9290</v>
      </c>
      <c r="C1039" s="116" t="s">
        <v>9291</v>
      </c>
      <c r="D1039" s="117" t="s">
        <v>1226</v>
      </c>
      <c r="E1039" s="118">
        <v>3200.8470000000002</v>
      </c>
      <c r="F1039" s="118">
        <v>0.36539349315068498</v>
      </c>
      <c r="G1039" s="120" t="s">
        <v>3707</v>
      </c>
      <c r="H1039" s="121" t="s">
        <v>3707</v>
      </c>
      <c r="I1039" s="120" t="s">
        <v>7177</v>
      </c>
    </row>
    <row r="1040" spans="1:9" x14ac:dyDescent="0.3">
      <c r="A1040" s="116">
        <v>12318</v>
      </c>
      <c r="B1040" s="116" t="s">
        <v>1798</v>
      </c>
      <c r="C1040" s="116" t="s">
        <v>1799</v>
      </c>
      <c r="D1040" s="117" t="s">
        <v>1226</v>
      </c>
      <c r="E1040" s="118">
        <v>13313.951000000001</v>
      </c>
      <c r="F1040" s="118">
        <v>1.5198574200913244</v>
      </c>
      <c r="G1040" s="120" t="s">
        <v>3707</v>
      </c>
      <c r="H1040" s="121" t="s">
        <v>3707</v>
      </c>
      <c r="I1040" s="120" t="s">
        <v>7177</v>
      </c>
    </row>
    <row r="1041" spans="1:9" x14ac:dyDescent="0.3">
      <c r="A1041" s="116">
        <v>12320</v>
      </c>
      <c r="B1041" s="116" t="s">
        <v>1800</v>
      </c>
      <c r="C1041" s="116" t="s">
        <v>1801</v>
      </c>
      <c r="D1041" s="117" t="s">
        <v>1226</v>
      </c>
      <c r="E1041" s="118">
        <v>5780.3530000000001</v>
      </c>
      <c r="F1041" s="118">
        <v>0.65985764840182648</v>
      </c>
      <c r="G1041" s="120" t="s">
        <v>3707</v>
      </c>
      <c r="H1041" s="121" t="s">
        <v>3707</v>
      </c>
      <c r="I1041" s="120" t="s">
        <v>7177</v>
      </c>
    </row>
    <row r="1042" spans="1:9" x14ac:dyDescent="0.3">
      <c r="A1042" s="116">
        <v>12325</v>
      </c>
      <c r="B1042" s="116" t="s">
        <v>1802</v>
      </c>
      <c r="C1042" s="116" t="s">
        <v>1799</v>
      </c>
      <c r="D1042" s="117" t="s">
        <v>1226</v>
      </c>
      <c r="E1042" s="118">
        <v>4412.6289999999999</v>
      </c>
      <c r="F1042" s="118">
        <v>0.5037247716894977</v>
      </c>
      <c r="G1042" s="120" t="s">
        <v>3707</v>
      </c>
      <c r="H1042" s="121" t="s">
        <v>3707</v>
      </c>
      <c r="I1042" s="120" t="s">
        <v>7177</v>
      </c>
    </row>
    <row r="1043" spans="1:9" x14ac:dyDescent="0.3">
      <c r="A1043" s="116">
        <v>12326</v>
      </c>
      <c r="B1043" s="116" t="s">
        <v>1803</v>
      </c>
      <c r="C1043" s="116" t="s">
        <v>1804</v>
      </c>
      <c r="D1043" s="117" t="s">
        <v>1226</v>
      </c>
      <c r="E1043" s="118">
        <v>2932.8320000000003</v>
      </c>
      <c r="F1043" s="118">
        <v>0.33479817351598179</v>
      </c>
      <c r="G1043" s="120" t="s">
        <v>3707</v>
      </c>
      <c r="H1043" s="121" t="s">
        <v>3707</v>
      </c>
      <c r="I1043" s="120" t="s">
        <v>7177</v>
      </c>
    </row>
    <row r="1044" spans="1:9" x14ac:dyDescent="0.3">
      <c r="A1044" s="116">
        <v>12332</v>
      </c>
      <c r="B1044" s="116" t="s">
        <v>1805</v>
      </c>
      <c r="C1044" s="116" t="s">
        <v>1806</v>
      </c>
      <c r="D1044" s="117" t="s">
        <v>1226</v>
      </c>
      <c r="E1044" s="118">
        <v>4380.8420000000015</v>
      </c>
      <c r="F1044" s="118">
        <v>0.50009611872146131</v>
      </c>
      <c r="G1044" s="120" t="s">
        <v>3707</v>
      </c>
      <c r="H1044" s="121" t="s">
        <v>3707</v>
      </c>
      <c r="I1044" s="120" t="s">
        <v>7177</v>
      </c>
    </row>
    <row r="1045" spans="1:9" x14ac:dyDescent="0.3">
      <c r="A1045" s="116">
        <v>12333</v>
      </c>
      <c r="B1045" s="116" t="s">
        <v>1807</v>
      </c>
      <c r="C1045" s="116" t="s">
        <v>1808</v>
      </c>
      <c r="D1045" s="117" t="s">
        <v>1226</v>
      </c>
      <c r="E1045" s="118">
        <v>7744.353000000001</v>
      </c>
      <c r="F1045" s="118">
        <v>0.88405856164383578</v>
      </c>
      <c r="G1045" s="120" t="s">
        <v>3707</v>
      </c>
      <c r="H1045" s="121" t="s">
        <v>3707</v>
      </c>
      <c r="I1045" s="120" t="s">
        <v>7209</v>
      </c>
    </row>
    <row r="1046" spans="1:9" x14ac:dyDescent="0.3">
      <c r="A1046" s="116">
        <v>12336</v>
      </c>
      <c r="B1046" s="116" t="s">
        <v>1809</v>
      </c>
      <c r="C1046" s="116" t="s">
        <v>1810</v>
      </c>
      <c r="D1046" s="117" t="s">
        <v>1226</v>
      </c>
      <c r="E1046" s="118">
        <v>4148.6350000000002</v>
      </c>
      <c r="F1046" s="118">
        <v>0.47358847031963475</v>
      </c>
      <c r="G1046" s="120" t="s">
        <v>3707</v>
      </c>
      <c r="H1046" s="121" t="s">
        <v>3707</v>
      </c>
      <c r="I1046" s="120" t="s">
        <v>7177</v>
      </c>
    </row>
    <row r="1047" spans="1:9" x14ac:dyDescent="0.3">
      <c r="A1047" s="116">
        <v>12350</v>
      </c>
      <c r="B1047" s="116" t="s">
        <v>1811</v>
      </c>
      <c r="C1047" s="116" t="s">
        <v>1812</v>
      </c>
      <c r="D1047" s="117" t="s">
        <v>1226</v>
      </c>
      <c r="E1047" s="118">
        <v>24069.960000000003</v>
      </c>
      <c r="F1047" s="118">
        <v>2.7477123287671237</v>
      </c>
      <c r="G1047" s="120" t="s">
        <v>3707</v>
      </c>
      <c r="H1047" s="121" t="s">
        <v>3707</v>
      </c>
      <c r="I1047" s="120" t="s">
        <v>7177</v>
      </c>
    </row>
    <row r="1048" spans="1:9" x14ac:dyDescent="0.3">
      <c r="A1048" s="116">
        <v>12351</v>
      </c>
      <c r="B1048" s="116" t="s">
        <v>1813</v>
      </c>
      <c r="C1048" s="116" t="s">
        <v>1812</v>
      </c>
      <c r="D1048" s="117" t="s">
        <v>1226</v>
      </c>
      <c r="E1048" s="118">
        <v>4944.1799999999994</v>
      </c>
      <c r="F1048" s="118">
        <v>0.56440410958904097</v>
      </c>
      <c r="G1048" s="120" t="s">
        <v>3707</v>
      </c>
      <c r="H1048" s="121" t="s">
        <v>3707</v>
      </c>
      <c r="I1048" s="120" t="s">
        <v>7177</v>
      </c>
    </row>
    <row r="1049" spans="1:9" x14ac:dyDescent="0.3">
      <c r="A1049" s="116">
        <v>12372</v>
      </c>
      <c r="B1049" s="116" t="s">
        <v>3315</v>
      </c>
      <c r="C1049" s="116" t="s">
        <v>3316</v>
      </c>
      <c r="D1049" s="117" t="s">
        <v>1226</v>
      </c>
      <c r="E1049" s="118">
        <v>2722.752</v>
      </c>
      <c r="F1049" s="118">
        <v>0.3108164383561644</v>
      </c>
      <c r="G1049" s="120" t="s">
        <v>3707</v>
      </c>
      <c r="H1049" s="121" t="s">
        <v>3707</v>
      </c>
      <c r="I1049" s="120" t="s">
        <v>7177</v>
      </c>
    </row>
    <row r="1050" spans="1:9" x14ac:dyDescent="0.3">
      <c r="A1050" s="116">
        <v>12376</v>
      </c>
      <c r="B1050" s="116" t="s">
        <v>3317</v>
      </c>
      <c r="C1050" s="116" t="s">
        <v>3318</v>
      </c>
      <c r="D1050" s="117" t="s">
        <v>1226</v>
      </c>
      <c r="E1050" s="118">
        <v>6636.42</v>
      </c>
      <c r="F1050" s="118">
        <v>0.75758219178082198</v>
      </c>
      <c r="G1050" s="120" t="s">
        <v>3707</v>
      </c>
      <c r="H1050" s="121" t="s">
        <v>3707</v>
      </c>
      <c r="I1050" s="120" t="s">
        <v>7177</v>
      </c>
    </row>
    <row r="1051" spans="1:9" x14ac:dyDescent="0.3">
      <c r="A1051" s="116">
        <v>12407</v>
      </c>
      <c r="B1051" s="116" t="s">
        <v>1814</v>
      </c>
      <c r="C1051" s="116" t="s">
        <v>1815</v>
      </c>
      <c r="D1051" s="117" t="s">
        <v>1226</v>
      </c>
      <c r="E1051" s="118">
        <v>8685.9000000000015</v>
      </c>
      <c r="F1051" s="118">
        <v>0.99154109589041117</v>
      </c>
      <c r="G1051" s="120" t="s">
        <v>3707</v>
      </c>
      <c r="H1051" s="121" t="s">
        <v>3707</v>
      </c>
      <c r="I1051" s="120" t="s">
        <v>7177</v>
      </c>
    </row>
    <row r="1052" spans="1:9" x14ac:dyDescent="0.3">
      <c r="A1052" s="116">
        <v>12413</v>
      </c>
      <c r="B1052" s="116" t="s">
        <v>1816</v>
      </c>
      <c r="C1052" s="116" t="s">
        <v>1473</v>
      </c>
      <c r="D1052" s="117" t="s">
        <v>1226</v>
      </c>
      <c r="E1052" s="118">
        <v>3783.8400000000006</v>
      </c>
      <c r="F1052" s="118">
        <v>0.43194520547945214</v>
      </c>
      <c r="G1052" s="120" t="s">
        <v>3707</v>
      </c>
      <c r="H1052" s="121" t="s">
        <v>3707</v>
      </c>
      <c r="I1052" s="120" t="s">
        <v>7177</v>
      </c>
    </row>
    <row r="1053" spans="1:9" x14ac:dyDescent="0.3">
      <c r="A1053" s="116">
        <v>12417</v>
      </c>
      <c r="B1053" s="116" t="s">
        <v>1817</v>
      </c>
      <c r="C1053" s="116" t="s">
        <v>1818</v>
      </c>
      <c r="D1053" s="117" t="s">
        <v>1226</v>
      </c>
      <c r="E1053" s="118">
        <v>3742.0800000000004</v>
      </c>
      <c r="F1053" s="118">
        <v>0.42717808219178088</v>
      </c>
      <c r="G1053" s="120" t="s">
        <v>3707</v>
      </c>
      <c r="H1053" s="121" t="s">
        <v>3707</v>
      </c>
      <c r="I1053" s="120" t="s">
        <v>7177</v>
      </c>
    </row>
    <row r="1054" spans="1:9" x14ac:dyDescent="0.3">
      <c r="A1054" s="116">
        <v>12421</v>
      </c>
      <c r="B1054" s="116" t="s">
        <v>1819</v>
      </c>
      <c r="C1054" s="116" t="s">
        <v>1820</v>
      </c>
      <c r="D1054" s="117" t="s">
        <v>1226</v>
      </c>
      <c r="E1054" s="118">
        <v>4094.28</v>
      </c>
      <c r="F1054" s="118">
        <v>0.46738356164383565</v>
      </c>
      <c r="G1054" s="120" t="s">
        <v>3707</v>
      </c>
      <c r="H1054" s="121" t="s">
        <v>3707</v>
      </c>
      <c r="I1054" s="120" t="s">
        <v>7210</v>
      </c>
    </row>
    <row r="1055" spans="1:9" x14ac:dyDescent="0.3">
      <c r="A1055" s="116">
        <v>12425</v>
      </c>
      <c r="B1055" s="116" t="s">
        <v>1821</v>
      </c>
      <c r="C1055" s="116" t="s">
        <v>1822</v>
      </c>
      <c r="D1055" s="117" t="s">
        <v>1226</v>
      </c>
      <c r="E1055" s="118">
        <v>9851.4</v>
      </c>
      <c r="F1055" s="118">
        <v>1.1245890410958903</v>
      </c>
      <c r="G1055" s="120" t="s">
        <v>3707</v>
      </c>
      <c r="H1055" s="121" t="s">
        <v>3707</v>
      </c>
      <c r="I1055" s="120" t="s">
        <v>7177</v>
      </c>
    </row>
    <row r="1056" spans="1:9" x14ac:dyDescent="0.3">
      <c r="A1056" s="116">
        <v>12432</v>
      </c>
      <c r="B1056" s="116" t="s">
        <v>1823</v>
      </c>
      <c r="C1056" s="116" t="s">
        <v>1460</v>
      </c>
      <c r="D1056" s="117" t="s">
        <v>1226</v>
      </c>
      <c r="E1056" s="118">
        <v>6380.2800000000007</v>
      </c>
      <c r="F1056" s="118">
        <v>0.72834246575342476</v>
      </c>
      <c r="G1056" s="120" t="s">
        <v>3707</v>
      </c>
      <c r="H1056" s="121" t="s">
        <v>3707</v>
      </c>
      <c r="I1056" s="120" t="s">
        <v>4456</v>
      </c>
    </row>
    <row r="1057" spans="1:9" x14ac:dyDescent="0.3">
      <c r="A1057" s="116">
        <v>12450</v>
      </c>
      <c r="B1057" s="116" t="s">
        <v>9292</v>
      </c>
      <c r="C1057" s="116" t="s">
        <v>9293</v>
      </c>
      <c r="D1057" s="117" t="s">
        <v>1226</v>
      </c>
      <c r="E1057" s="118">
        <v>2947.68</v>
      </c>
      <c r="F1057" s="118">
        <v>0.33649315068493146</v>
      </c>
      <c r="G1057" s="120" t="s">
        <v>3707</v>
      </c>
      <c r="H1057" s="121" t="s">
        <v>3707</v>
      </c>
      <c r="I1057" s="120" t="s">
        <v>7177</v>
      </c>
    </row>
    <row r="1058" spans="1:9" x14ac:dyDescent="0.3">
      <c r="A1058" s="116">
        <v>12459</v>
      </c>
      <c r="B1058" s="116" t="s">
        <v>1824</v>
      </c>
      <c r="C1058" s="116" t="s">
        <v>1215</v>
      </c>
      <c r="D1058" s="117" t="s">
        <v>1226</v>
      </c>
      <c r="E1058" s="118">
        <v>3209.6879999999996</v>
      </c>
      <c r="F1058" s="118">
        <v>0.36640273972602738</v>
      </c>
      <c r="G1058" s="120" t="s">
        <v>3707</v>
      </c>
      <c r="H1058" s="121" t="s">
        <v>3707</v>
      </c>
      <c r="I1058" s="120" t="s">
        <v>7177</v>
      </c>
    </row>
    <row r="1059" spans="1:9" x14ac:dyDescent="0.3">
      <c r="A1059" s="116">
        <v>12462</v>
      </c>
      <c r="B1059" s="116" t="s">
        <v>1825</v>
      </c>
      <c r="C1059" s="116" t="s">
        <v>1826</v>
      </c>
      <c r="D1059" s="117" t="s">
        <v>1226</v>
      </c>
      <c r="E1059" s="118">
        <v>3960.6480000000001</v>
      </c>
      <c r="F1059" s="118">
        <v>0.4521287671232877</v>
      </c>
      <c r="G1059" s="120" t="s">
        <v>3707</v>
      </c>
      <c r="H1059" s="121" t="s">
        <v>3707</v>
      </c>
      <c r="I1059" s="120" t="s">
        <v>7177</v>
      </c>
    </row>
    <row r="1060" spans="1:9" x14ac:dyDescent="0.3">
      <c r="A1060" s="116">
        <v>12464</v>
      </c>
      <c r="B1060" s="116" t="s">
        <v>1827</v>
      </c>
      <c r="C1060" s="116" t="s">
        <v>1828</v>
      </c>
      <c r="D1060" s="117" t="s">
        <v>1226</v>
      </c>
      <c r="E1060" s="118">
        <v>12947.76</v>
      </c>
      <c r="F1060" s="118">
        <v>1.478054794520548</v>
      </c>
      <c r="G1060" s="120" t="s">
        <v>3707</v>
      </c>
      <c r="H1060" s="121" t="s">
        <v>3707</v>
      </c>
      <c r="I1060" s="120" t="s">
        <v>7177</v>
      </c>
    </row>
    <row r="1061" spans="1:9" x14ac:dyDescent="0.3">
      <c r="A1061" s="116">
        <v>12473</v>
      </c>
      <c r="B1061" s="116" t="s">
        <v>1829</v>
      </c>
      <c r="C1061" s="116" t="s">
        <v>1830</v>
      </c>
      <c r="D1061" s="117" t="s">
        <v>1226</v>
      </c>
      <c r="E1061" s="118">
        <v>8940.48</v>
      </c>
      <c r="F1061" s="118">
        <v>1.0206027397260273</v>
      </c>
      <c r="G1061" s="120" t="s">
        <v>3707</v>
      </c>
      <c r="H1061" s="121" t="s">
        <v>3707</v>
      </c>
      <c r="I1061" s="120" t="s">
        <v>7177</v>
      </c>
    </row>
    <row r="1062" spans="1:9" x14ac:dyDescent="0.3">
      <c r="A1062" s="116">
        <v>12475</v>
      </c>
      <c r="B1062" s="116" t="s">
        <v>1831</v>
      </c>
      <c r="C1062" s="116" t="s">
        <v>1832</v>
      </c>
      <c r="D1062" s="117" t="s">
        <v>1226</v>
      </c>
      <c r="E1062" s="118">
        <v>4627.4399999999996</v>
      </c>
      <c r="F1062" s="118">
        <v>0.52824657534246566</v>
      </c>
      <c r="G1062" s="120" t="s">
        <v>3707</v>
      </c>
      <c r="H1062" s="121" t="s">
        <v>3707</v>
      </c>
      <c r="I1062" s="120" t="s">
        <v>7177</v>
      </c>
    </row>
    <row r="1063" spans="1:9" x14ac:dyDescent="0.3">
      <c r="A1063" s="116">
        <v>12482</v>
      </c>
      <c r="B1063" s="116" t="s">
        <v>1833</v>
      </c>
      <c r="C1063" s="116" t="s">
        <v>1215</v>
      </c>
      <c r="D1063" s="117" t="s">
        <v>1226</v>
      </c>
      <c r="E1063" s="118">
        <v>3256.0800000000004</v>
      </c>
      <c r="F1063" s="118">
        <v>0.37169863013698634</v>
      </c>
      <c r="G1063" s="120" t="s">
        <v>3707</v>
      </c>
      <c r="H1063" s="121" t="s">
        <v>3707</v>
      </c>
      <c r="I1063" s="120" t="s">
        <v>7177</v>
      </c>
    </row>
    <row r="1064" spans="1:9" x14ac:dyDescent="0.3">
      <c r="A1064" s="116">
        <v>12483</v>
      </c>
      <c r="B1064" s="116" t="s">
        <v>1834</v>
      </c>
      <c r="C1064" s="116" t="s">
        <v>1215</v>
      </c>
      <c r="D1064" s="117" t="s">
        <v>1226</v>
      </c>
      <c r="E1064" s="118">
        <v>12399.119999999999</v>
      </c>
      <c r="F1064" s="118">
        <v>1.4154246575342464</v>
      </c>
      <c r="G1064" s="120" t="s">
        <v>3707</v>
      </c>
      <c r="H1064" s="121" t="s">
        <v>3707</v>
      </c>
      <c r="I1064" s="120" t="s">
        <v>7177</v>
      </c>
    </row>
    <row r="1065" spans="1:9" x14ac:dyDescent="0.3">
      <c r="A1065" s="116">
        <v>12497</v>
      </c>
      <c r="B1065" s="116" t="s">
        <v>1835</v>
      </c>
      <c r="C1065" s="116" t="s">
        <v>1836</v>
      </c>
      <c r="D1065" s="117" t="s">
        <v>1226</v>
      </c>
      <c r="E1065" s="118">
        <v>3851.2799999999997</v>
      </c>
      <c r="F1065" s="118">
        <v>0.43964383561643833</v>
      </c>
      <c r="G1065" s="120" t="s">
        <v>3707</v>
      </c>
      <c r="H1065" s="121" t="s">
        <v>3707</v>
      </c>
      <c r="I1065" s="120" t="s">
        <v>7211</v>
      </c>
    </row>
    <row r="1066" spans="1:9" x14ac:dyDescent="0.3">
      <c r="A1066" s="116">
        <v>12527</v>
      </c>
      <c r="B1066" s="116" t="s">
        <v>5843</v>
      </c>
      <c r="C1066" s="116" t="s">
        <v>5912</v>
      </c>
      <c r="D1066" s="117" t="s">
        <v>1226</v>
      </c>
      <c r="E1066" s="118">
        <v>3648.9599999999996</v>
      </c>
      <c r="F1066" s="118">
        <v>0.41654794520547939</v>
      </c>
      <c r="G1066" s="120" t="s">
        <v>3707</v>
      </c>
      <c r="H1066" s="121" t="s">
        <v>3707</v>
      </c>
      <c r="I1066" s="120" t="s">
        <v>7177</v>
      </c>
    </row>
    <row r="1067" spans="1:9" x14ac:dyDescent="0.3">
      <c r="A1067" s="116">
        <v>12542</v>
      </c>
      <c r="B1067" s="116" t="s">
        <v>9294</v>
      </c>
      <c r="C1067" s="116" t="s">
        <v>9295</v>
      </c>
      <c r="D1067" s="117" t="s">
        <v>1226</v>
      </c>
      <c r="E1067" s="118">
        <v>2768.88</v>
      </c>
      <c r="F1067" s="118">
        <v>0.31608219178082192</v>
      </c>
      <c r="G1067" s="120" t="s">
        <v>3707</v>
      </c>
      <c r="H1067" s="121" t="s">
        <v>3707</v>
      </c>
      <c r="I1067" s="120" t="s">
        <v>7177</v>
      </c>
    </row>
    <row r="1068" spans="1:9" x14ac:dyDescent="0.3">
      <c r="A1068" s="116">
        <v>12543</v>
      </c>
      <c r="B1068" s="116" t="s">
        <v>1837</v>
      </c>
      <c r="C1068" s="116" t="s">
        <v>1838</v>
      </c>
      <c r="D1068" s="117" t="s">
        <v>1226</v>
      </c>
      <c r="E1068" s="118">
        <v>7433.5200000000023</v>
      </c>
      <c r="F1068" s="118">
        <v>0.84857534246575372</v>
      </c>
      <c r="G1068" s="120" t="s">
        <v>3707</v>
      </c>
      <c r="H1068" s="121" t="s">
        <v>3707</v>
      </c>
      <c r="I1068" s="120" t="s">
        <v>7212</v>
      </c>
    </row>
    <row r="1069" spans="1:9" x14ac:dyDescent="0.3">
      <c r="A1069" s="116">
        <v>12551</v>
      </c>
      <c r="B1069" s="116" t="s">
        <v>5844</v>
      </c>
      <c r="C1069" s="116" t="s">
        <v>5913</v>
      </c>
      <c r="D1069" s="117" t="s">
        <v>1226</v>
      </c>
      <c r="E1069" s="118">
        <v>4205.76</v>
      </c>
      <c r="F1069" s="118">
        <v>0.48010958904109591</v>
      </c>
      <c r="G1069" s="120" t="s">
        <v>3707</v>
      </c>
      <c r="H1069" s="121" t="s">
        <v>3707</v>
      </c>
      <c r="I1069" s="120" t="s">
        <v>7177</v>
      </c>
    </row>
    <row r="1070" spans="1:9" x14ac:dyDescent="0.3">
      <c r="A1070" s="116">
        <v>12560</v>
      </c>
      <c r="B1070" s="116" t="s">
        <v>1839</v>
      </c>
      <c r="C1070" s="116" t="s">
        <v>1215</v>
      </c>
      <c r="D1070" s="117" t="s">
        <v>1226</v>
      </c>
      <c r="E1070" s="118">
        <v>4074.6599999999994</v>
      </c>
      <c r="F1070" s="118">
        <v>0.46514383561643829</v>
      </c>
      <c r="G1070" s="120" t="s">
        <v>3707</v>
      </c>
      <c r="H1070" s="121" t="s">
        <v>3707</v>
      </c>
      <c r="I1070" s="120" t="s">
        <v>7177</v>
      </c>
    </row>
    <row r="1071" spans="1:9" x14ac:dyDescent="0.3">
      <c r="A1071" s="116">
        <v>12570</v>
      </c>
      <c r="B1071" s="116" t="s">
        <v>1840</v>
      </c>
      <c r="C1071" s="116" t="s">
        <v>1841</v>
      </c>
      <c r="D1071" s="117" t="s">
        <v>1226</v>
      </c>
      <c r="E1071" s="118">
        <v>4554</v>
      </c>
      <c r="F1071" s="118">
        <v>0.51986301369863008</v>
      </c>
      <c r="G1071" s="120" t="s">
        <v>3707</v>
      </c>
      <c r="H1071" s="121" t="s">
        <v>3707</v>
      </c>
      <c r="I1071" s="120" t="s">
        <v>7177</v>
      </c>
    </row>
    <row r="1072" spans="1:9" x14ac:dyDescent="0.3">
      <c r="A1072" s="116">
        <v>12573</v>
      </c>
      <c r="B1072" s="116" t="s">
        <v>1842</v>
      </c>
      <c r="C1072" s="116" t="s">
        <v>1843</v>
      </c>
      <c r="D1072" s="117" t="s">
        <v>1226</v>
      </c>
      <c r="E1072" s="118">
        <v>6059.34</v>
      </c>
      <c r="F1072" s="118">
        <v>0.69170547945205485</v>
      </c>
      <c r="G1072" s="120" t="s">
        <v>3707</v>
      </c>
      <c r="H1072" s="121" t="s">
        <v>3707</v>
      </c>
      <c r="I1072" s="120" t="s">
        <v>7177</v>
      </c>
    </row>
    <row r="1073" spans="1:9" x14ac:dyDescent="0.3">
      <c r="A1073" s="116">
        <v>12586</v>
      </c>
      <c r="B1073" s="116" t="s">
        <v>1844</v>
      </c>
      <c r="C1073" s="116" t="s">
        <v>1845</v>
      </c>
      <c r="D1073" s="117" t="s">
        <v>1226</v>
      </c>
      <c r="E1073" s="118">
        <v>2821.2</v>
      </c>
      <c r="F1073" s="118">
        <v>0.32205479452054792</v>
      </c>
      <c r="G1073" s="120" t="s">
        <v>3707</v>
      </c>
      <c r="H1073" s="121" t="s">
        <v>3707</v>
      </c>
      <c r="I1073" s="120" t="s">
        <v>7177</v>
      </c>
    </row>
    <row r="1074" spans="1:9" x14ac:dyDescent="0.3">
      <c r="A1074" s="116">
        <v>12610</v>
      </c>
      <c r="B1074" s="116" t="s">
        <v>1846</v>
      </c>
      <c r="C1074" s="116" t="s">
        <v>1847</v>
      </c>
      <c r="D1074" s="117" t="s">
        <v>1226</v>
      </c>
      <c r="E1074" s="118">
        <v>3219.8399999999997</v>
      </c>
      <c r="F1074" s="118">
        <v>0.3675616438356164</v>
      </c>
      <c r="G1074" s="120" t="s">
        <v>3707</v>
      </c>
      <c r="H1074" s="121" t="s">
        <v>3707</v>
      </c>
      <c r="I1074" s="120" t="s">
        <v>7177</v>
      </c>
    </row>
    <row r="1075" spans="1:9" x14ac:dyDescent="0.3">
      <c r="A1075" s="116">
        <v>12621</v>
      </c>
      <c r="B1075" s="116" t="s">
        <v>1848</v>
      </c>
      <c r="C1075" s="116" t="s">
        <v>1849</v>
      </c>
      <c r="D1075" s="117" t="s">
        <v>1226</v>
      </c>
      <c r="E1075" s="118">
        <v>4342.4399999999996</v>
      </c>
      <c r="F1075" s="118">
        <v>0.49571232876712323</v>
      </c>
      <c r="G1075" s="120" t="s">
        <v>3707</v>
      </c>
      <c r="H1075" s="121" t="s">
        <v>3707</v>
      </c>
      <c r="I1075" s="120" t="s">
        <v>7177</v>
      </c>
    </row>
    <row r="1076" spans="1:9" x14ac:dyDescent="0.3">
      <c r="A1076" s="116">
        <v>12622</v>
      </c>
      <c r="B1076" s="116" t="s">
        <v>1850</v>
      </c>
      <c r="C1076" s="116" t="s">
        <v>1851</v>
      </c>
      <c r="D1076" s="117" t="s">
        <v>1226</v>
      </c>
      <c r="E1076" s="118">
        <v>9564</v>
      </c>
      <c r="F1076" s="118">
        <v>1.0917808219178082</v>
      </c>
      <c r="G1076" s="120" t="s">
        <v>3707</v>
      </c>
      <c r="H1076" s="121" t="s">
        <v>3707</v>
      </c>
      <c r="I1076" s="120" t="s">
        <v>7177</v>
      </c>
    </row>
    <row r="1077" spans="1:9" x14ac:dyDescent="0.3">
      <c r="A1077" s="116">
        <v>12627</v>
      </c>
      <c r="B1077" s="116" t="s">
        <v>9296</v>
      </c>
      <c r="C1077" s="116" t="s">
        <v>9297</v>
      </c>
      <c r="D1077" s="117" t="s">
        <v>1226</v>
      </c>
      <c r="E1077" s="118">
        <v>2871.8400000000006</v>
      </c>
      <c r="F1077" s="118">
        <v>0.32783561643835624</v>
      </c>
      <c r="G1077" s="120" t="s">
        <v>3707</v>
      </c>
      <c r="H1077" s="121" t="s">
        <v>3707</v>
      </c>
      <c r="I1077" s="120" t="s">
        <v>9298</v>
      </c>
    </row>
    <row r="1078" spans="1:9" x14ac:dyDescent="0.3">
      <c r="A1078" s="116">
        <v>12644</v>
      </c>
      <c r="B1078" s="116" t="s">
        <v>1852</v>
      </c>
      <c r="C1078" s="116" t="s">
        <v>1215</v>
      </c>
      <c r="D1078" s="117" t="s">
        <v>1226</v>
      </c>
      <c r="E1078" s="118">
        <v>10630.56</v>
      </c>
      <c r="F1078" s="118">
        <v>1.2135342465753425</v>
      </c>
      <c r="G1078" s="120" t="s">
        <v>3707</v>
      </c>
      <c r="H1078" s="121" t="s">
        <v>3707</v>
      </c>
      <c r="I1078" s="120" t="s">
        <v>7177</v>
      </c>
    </row>
    <row r="1079" spans="1:9" x14ac:dyDescent="0.3">
      <c r="A1079" s="116">
        <v>12662</v>
      </c>
      <c r="B1079" s="116" t="s">
        <v>1853</v>
      </c>
      <c r="C1079" s="116" t="s">
        <v>1854</v>
      </c>
      <c r="D1079" s="117" t="s">
        <v>1226</v>
      </c>
      <c r="E1079" s="118">
        <v>4647.2400000000007</v>
      </c>
      <c r="F1079" s="118">
        <v>0.53050684931506853</v>
      </c>
      <c r="G1079" s="120" t="s">
        <v>3707</v>
      </c>
      <c r="H1079" s="121" t="s">
        <v>3707</v>
      </c>
      <c r="I1079" s="120" t="s">
        <v>7177</v>
      </c>
    </row>
    <row r="1080" spans="1:9" x14ac:dyDescent="0.3">
      <c r="A1080" s="116">
        <v>12699</v>
      </c>
      <c r="B1080" s="116" t="s">
        <v>1855</v>
      </c>
      <c r="C1080" s="116" t="s">
        <v>1856</v>
      </c>
      <c r="D1080" s="117" t="s">
        <v>1226</v>
      </c>
      <c r="E1080" s="118">
        <v>4899.8</v>
      </c>
      <c r="F1080" s="118">
        <v>0.55933789954337898</v>
      </c>
      <c r="G1080" s="120" t="s">
        <v>3707</v>
      </c>
      <c r="H1080" s="121" t="s">
        <v>3707</v>
      </c>
      <c r="I1080" s="120" t="s">
        <v>7177</v>
      </c>
    </row>
    <row r="1081" spans="1:9" x14ac:dyDescent="0.3">
      <c r="A1081" s="116">
        <v>12701</v>
      </c>
      <c r="B1081" s="116" t="s">
        <v>9299</v>
      </c>
      <c r="C1081" s="116" t="s">
        <v>9300</v>
      </c>
      <c r="D1081" s="117" t="s">
        <v>1226</v>
      </c>
      <c r="E1081" s="118">
        <v>2754.9300000000003</v>
      </c>
      <c r="F1081" s="118">
        <v>0.31448972602739728</v>
      </c>
      <c r="G1081" s="120" t="s">
        <v>3707</v>
      </c>
      <c r="H1081" s="121" t="s">
        <v>3707</v>
      </c>
      <c r="I1081" s="120" t="s">
        <v>7177</v>
      </c>
    </row>
    <row r="1082" spans="1:9" x14ac:dyDescent="0.3">
      <c r="A1082" s="116">
        <v>12712</v>
      </c>
      <c r="B1082" s="116" t="s">
        <v>1857</v>
      </c>
      <c r="C1082" s="116" t="s">
        <v>1858</v>
      </c>
      <c r="D1082" s="117" t="s">
        <v>1226</v>
      </c>
      <c r="E1082" s="118">
        <v>11112.48</v>
      </c>
      <c r="F1082" s="118">
        <v>1.2685479452054793</v>
      </c>
      <c r="G1082" s="120" t="s">
        <v>3707</v>
      </c>
      <c r="H1082" s="121" t="s">
        <v>3707</v>
      </c>
      <c r="I1082" s="120" t="s">
        <v>7177</v>
      </c>
    </row>
    <row r="1083" spans="1:9" x14ac:dyDescent="0.3">
      <c r="A1083" s="116">
        <v>12715</v>
      </c>
      <c r="B1083" s="116" t="s">
        <v>1859</v>
      </c>
      <c r="C1083" s="116" t="s">
        <v>1860</v>
      </c>
      <c r="D1083" s="117" t="s">
        <v>1226</v>
      </c>
      <c r="E1083" s="118">
        <v>2787.7799999999997</v>
      </c>
      <c r="F1083" s="118">
        <v>0.31823972602739725</v>
      </c>
      <c r="G1083" s="120" t="s">
        <v>3707</v>
      </c>
      <c r="H1083" s="121" t="s">
        <v>3707</v>
      </c>
      <c r="I1083" s="120" t="s">
        <v>7177</v>
      </c>
    </row>
    <row r="1084" spans="1:9" x14ac:dyDescent="0.3">
      <c r="A1084" s="116">
        <v>12717</v>
      </c>
      <c r="B1084" s="116" t="s">
        <v>1861</v>
      </c>
      <c r="C1084" s="116" t="s">
        <v>1862</v>
      </c>
      <c r="D1084" s="117" t="s">
        <v>1226</v>
      </c>
      <c r="E1084" s="118">
        <v>8434.56</v>
      </c>
      <c r="F1084" s="118">
        <v>0.96284931506849314</v>
      </c>
      <c r="G1084" s="120" t="s">
        <v>3707</v>
      </c>
      <c r="H1084" s="121" t="s">
        <v>3707</v>
      </c>
      <c r="I1084" s="120" t="s">
        <v>7177</v>
      </c>
    </row>
    <row r="1085" spans="1:9" x14ac:dyDescent="0.3">
      <c r="A1085" s="116">
        <v>12722</v>
      </c>
      <c r="B1085" s="116" t="s">
        <v>1863</v>
      </c>
      <c r="C1085" s="116" t="s">
        <v>1864</v>
      </c>
      <c r="D1085" s="117" t="s">
        <v>1226</v>
      </c>
      <c r="E1085" s="118">
        <v>2877</v>
      </c>
      <c r="F1085" s="118">
        <v>0.3284246575342466</v>
      </c>
      <c r="G1085" s="120" t="s">
        <v>3707</v>
      </c>
      <c r="H1085" s="121" t="s">
        <v>3707</v>
      </c>
      <c r="I1085" s="120" t="s">
        <v>7177</v>
      </c>
    </row>
    <row r="1086" spans="1:9" x14ac:dyDescent="0.3">
      <c r="A1086" s="116">
        <v>12723</v>
      </c>
      <c r="B1086" s="116" t="s">
        <v>1865</v>
      </c>
      <c r="C1086" s="116" t="s">
        <v>1866</v>
      </c>
      <c r="D1086" s="117" t="s">
        <v>1226</v>
      </c>
      <c r="E1086" s="118">
        <v>5865.06</v>
      </c>
      <c r="F1086" s="118">
        <v>0.66952739726027399</v>
      </c>
      <c r="G1086" s="120" t="s">
        <v>3707</v>
      </c>
      <c r="H1086" s="121" t="s">
        <v>3707</v>
      </c>
      <c r="I1086" s="120" t="s">
        <v>7177</v>
      </c>
    </row>
    <row r="1087" spans="1:9" x14ac:dyDescent="0.3">
      <c r="A1087" s="116">
        <v>12727</v>
      </c>
      <c r="B1087" s="116" t="s">
        <v>1867</v>
      </c>
      <c r="C1087" s="116" t="s">
        <v>1862</v>
      </c>
      <c r="D1087" s="117" t="s">
        <v>1226</v>
      </c>
      <c r="E1087" s="118">
        <v>4479.4799999999987</v>
      </c>
      <c r="F1087" s="118">
        <v>0.51135616438356146</v>
      </c>
      <c r="G1087" s="120" t="s">
        <v>3707</v>
      </c>
      <c r="H1087" s="121" t="s">
        <v>3707</v>
      </c>
      <c r="I1087" s="120" t="s">
        <v>7177</v>
      </c>
    </row>
    <row r="1088" spans="1:9" x14ac:dyDescent="0.3">
      <c r="A1088" s="116">
        <v>12728</v>
      </c>
      <c r="B1088" s="116" t="s">
        <v>1868</v>
      </c>
      <c r="C1088" s="116" t="s">
        <v>1869</v>
      </c>
      <c r="D1088" s="117" t="s">
        <v>1226</v>
      </c>
      <c r="E1088" s="118">
        <v>4177.08</v>
      </c>
      <c r="F1088" s="118">
        <v>0.47683561643835615</v>
      </c>
      <c r="G1088" s="120" t="s">
        <v>3707</v>
      </c>
      <c r="H1088" s="121" t="s">
        <v>3707</v>
      </c>
      <c r="I1088" s="120" t="s">
        <v>7177</v>
      </c>
    </row>
    <row r="1089" spans="1:9" x14ac:dyDescent="0.3">
      <c r="A1089" s="116">
        <v>12737</v>
      </c>
      <c r="B1089" s="116" t="s">
        <v>1870</v>
      </c>
      <c r="C1089" s="116" t="s">
        <v>1871</v>
      </c>
      <c r="D1089" s="117" t="s">
        <v>1226</v>
      </c>
      <c r="E1089" s="118">
        <v>4613.58</v>
      </c>
      <c r="F1089" s="118">
        <v>0.5266643835616438</v>
      </c>
      <c r="G1089" s="120" t="s">
        <v>3707</v>
      </c>
      <c r="H1089" s="121" t="s">
        <v>3707</v>
      </c>
      <c r="I1089" s="120" t="s">
        <v>7177</v>
      </c>
    </row>
    <row r="1090" spans="1:9" x14ac:dyDescent="0.3">
      <c r="A1090" s="116">
        <v>12746</v>
      </c>
      <c r="B1090" s="116" t="s">
        <v>6576</v>
      </c>
      <c r="C1090" s="116" t="s">
        <v>6577</v>
      </c>
      <c r="D1090" s="117" t="s">
        <v>1226</v>
      </c>
      <c r="E1090" s="118">
        <v>2908.0800000000004</v>
      </c>
      <c r="F1090" s="118">
        <v>0.33197260273972606</v>
      </c>
      <c r="G1090" s="120" t="s">
        <v>3707</v>
      </c>
      <c r="H1090" s="121" t="s">
        <v>3707</v>
      </c>
      <c r="I1090" s="120" t="s">
        <v>7177</v>
      </c>
    </row>
    <row r="1091" spans="1:9" x14ac:dyDescent="0.3">
      <c r="A1091" s="116">
        <v>12752</v>
      </c>
      <c r="B1091" s="116" t="s">
        <v>1872</v>
      </c>
      <c r="C1091" s="116" t="s">
        <v>1873</v>
      </c>
      <c r="D1091" s="117" t="s">
        <v>1226</v>
      </c>
      <c r="E1091" s="118">
        <v>5275.44</v>
      </c>
      <c r="F1091" s="118">
        <v>0.60221917808219172</v>
      </c>
      <c r="G1091" s="120" t="s">
        <v>3707</v>
      </c>
      <c r="H1091" s="121" t="s">
        <v>3707</v>
      </c>
      <c r="I1091" s="120" t="s">
        <v>7177</v>
      </c>
    </row>
    <row r="1092" spans="1:9" x14ac:dyDescent="0.3">
      <c r="A1092" s="116">
        <v>12775</v>
      </c>
      <c r="B1092" s="116" t="s">
        <v>1874</v>
      </c>
      <c r="C1092" s="116" t="s">
        <v>1215</v>
      </c>
      <c r="D1092" s="117" t="s">
        <v>1226</v>
      </c>
      <c r="E1092" s="118">
        <v>10659</v>
      </c>
      <c r="F1092" s="118">
        <v>1.2167808219178082</v>
      </c>
      <c r="G1092" s="120" t="s">
        <v>3707</v>
      </c>
      <c r="H1092" s="121" t="s">
        <v>3707</v>
      </c>
      <c r="I1092" s="120" t="s">
        <v>7177</v>
      </c>
    </row>
    <row r="1093" spans="1:9" x14ac:dyDescent="0.3">
      <c r="A1093" s="116">
        <v>12784</v>
      </c>
      <c r="B1093" s="116" t="s">
        <v>1875</v>
      </c>
      <c r="C1093" s="116" t="s">
        <v>1876</v>
      </c>
      <c r="D1093" s="117" t="s">
        <v>1226</v>
      </c>
      <c r="E1093" s="118">
        <v>5806.2599999999993</v>
      </c>
      <c r="F1093" s="118">
        <v>0.66281506849315064</v>
      </c>
      <c r="G1093" s="120" t="s">
        <v>3707</v>
      </c>
      <c r="H1093" s="121" t="s">
        <v>3707</v>
      </c>
      <c r="I1093" s="120" t="s">
        <v>7177</v>
      </c>
    </row>
    <row r="1094" spans="1:9" x14ac:dyDescent="0.3">
      <c r="A1094" s="116">
        <v>12797</v>
      </c>
      <c r="B1094" s="116" t="s">
        <v>1877</v>
      </c>
      <c r="C1094" s="116" t="s">
        <v>1878</v>
      </c>
      <c r="D1094" s="117" t="s">
        <v>1226</v>
      </c>
      <c r="E1094" s="118">
        <v>3732.84</v>
      </c>
      <c r="F1094" s="118">
        <v>0.42612328767123292</v>
      </c>
      <c r="G1094" s="120" t="s">
        <v>3707</v>
      </c>
      <c r="H1094" s="121" t="s">
        <v>3707</v>
      </c>
      <c r="I1094" s="120" t="s">
        <v>7177</v>
      </c>
    </row>
    <row r="1095" spans="1:9" x14ac:dyDescent="0.3">
      <c r="A1095" s="116">
        <v>12802</v>
      </c>
      <c r="B1095" s="116" t="s">
        <v>1879</v>
      </c>
      <c r="C1095" s="116" t="s">
        <v>1880</v>
      </c>
      <c r="D1095" s="117" t="s">
        <v>1226</v>
      </c>
      <c r="E1095" s="118">
        <v>14371.199999999999</v>
      </c>
      <c r="F1095" s="118">
        <v>1.6405479452054794</v>
      </c>
      <c r="G1095" s="120" t="s">
        <v>3707</v>
      </c>
      <c r="H1095" s="121" t="s">
        <v>3707</v>
      </c>
      <c r="I1095" s="120" t="s">
        <v>7177</v>
      </c>
    </row>
    <row r="1096" spans="1:9" x14ac:dyDescent="0.3">
      <c r="A1096" s="116">
        <v>12810</v>
      </c>
      <c r="B1096" s="116" t="s">
        <v>1881</v>
      </c>
      <c r="C1096" s="116" t="s">
        <v>1882</v>
      </c>
      <c r="D1096" s="117" t="s">
        <v>1226</v>
      </c>
      <c r="E1096" s="118">
        <v>3295.152</v>
      </c>
      <c r="F1096" s="118">
        <v>0.37615890410958902</v>
      </c>
      <c r="G1096" s="120" t="s">
        <v>3707</v>
      </c>
      <c r="H1096" s="121" t="s">
        <v>3707</v>
      </c>
      <c r="I1096" s="120" t="s">
        <v>7177</v>
      </c>
    </row>
    <row r="1097" spans="1:9" x14ac:dyDescent="0.3">
      <c r="A1097" s="116">
        <v>12813</v>
      </c>
      <c r="B1097" s="116" t="s">
        <v>1883</v>
      </c>
      <c r="C1097" s="116" t="s">
        <v>1884</v>
      </c>
      <c r="D1097" s="117" t="s">
        <v>1226</v>
      </c>
      <c r="E1097" s="118">
        <v>2633.5</v>
      </c>
      <c r="F1097" s="118">
        <v>0.30062785388127855</v>
      </c>
      <c r="G1097" s="120" t="s">
        <v>3707</v>
      </c>
      <c r="H1097" s="121" t="s">
        <v>3707</v>
      </c>
      <c r="I1097" s="120" t="s">
        <v>5139</v>
      </c>
    </row>
    <row r="1098" spans="1:9" x14ac:dyDescent="0.3">
      <c r="A1098" s="116">
        <v>12814</v>
      </c>
      <c r="B1098" s="116" t="s">
        <v>1885</v>
      </c>
      <c r="C1098" s="116" t="s">
        <v>1886</v>
      </c>
      <c r="D1098" s="117" t="s">
        <v>1226</v>
      </c>
      <c r="E1098" s="118">
        <v>6551.52</v>
      </c>
      <c r="F1098" s="118">
        <v>0.74789041095890418</v>
      </c>
      <c r="G1098" s="120" t="s">
        <v>3707</v>
      </c>
      <c r="H1098" s="121" t="s">
        <v>3707</v>
      </c>
      <c r="I1098" s="120" t="s">
        <v>7177</v>
      </c>
    </row>
    <row r="1099" spans="1:9" x14ac:dyDescent="0.3">
      <c r="A1099" s="116">
        <v>12816</v>
      </c>
      <c r="B1099" s="116" t="s">
        <v>1887</v>
      </c>
      <c r="C1099" s="116" t="s">
        <v>1888</v>
      </c>
      <c r="D1099" s="117" t="s">
        <v>1226</v>
      </c>
      <c r="E1099" s="118">
        <v>6121.4400000000005</v>
      </c>
      <c r="F1099" s="118">
        <v>0.69879452054794522</v>
      </c>
      <c r="G1099" s="120" t="s">
        <v>3707</v>
      </c>
      <c r="H1099" s="121" t="s">
        <v>3707</v>
      </c>
      <c r="I1099" s="120" t="s">
        <v>7177</v>
      </c>
    </row>
    <row r="1100" spans="1:9" x14ac:dyDescent="0.3">
      <c r="A1100" s="116">
        <v>12837</v>
      </c>
      <c r="B1100" s="116" t="s">
        <v>1889</v>
      </c>
      <c r="C1100" s="116" t="s">
        <v>1890</v>
      </c>
      <c r="D1100" s="117" t="s">
        <v>1226</v>
      </c>
      <c r="E1100" s="118">
        <v>3377.2800000000007</v>
      </c>
      <c r="F1100" s="118">
        <v>0.38553424657534252</v>
      </c>
      <c r="G1100" s="120" t="s">
        <v>3707</v>
      </c>
      <c r="H1100" s="121" t="s">
        <v>3707</v>
      </c>
      <c r="I1100" s="120" t="s">
        <v>7177</v>
      </c>
    </row>
    <row r="1101" spans="1:9" x14ac:dyDescent="0.3">
      <c r="A1101" s="116">
        <v>12848</v>
      </c>
      <c r="B1101" s="116" t="s">
        <v>1891</v>
      </c>
      <c r="C1101" s="116" t="s">
        <v>1892</v>
      </c>
      <c r="D1101" s="117" t="s">
        <v>1226</v>
      </c>
      <c r="E1101" s="118">
        <v>7754.5439999999999</v>
      </c>
      <c r="F1101" s="118">
        <v>0.88522191780821913</v>
      </c>
      <c r="G1101" s="120" t="s">
        <v>3707</v>
      </c>
      <c r="H1101" s="121" t="s">
        <v>3707</v>
      </c>
      <c r="I1101" s="120" t="s">
        <v>7213</v>
      </c>
    </row>
    <row r="1102" spans="1:9" x14ac:dyDescent="0.3">
      <c r="A1102" s="116">
        <v>12861</v>
      </c>
      <c r="B1102" s="116" t="s">
        <v>9301</v>
      </c>
      <c r="C1102" s="116" t="s">
        <v>1473</v>
      </c>
      <c r="D1102" s="117" t="s">
        <v>1226</v>
      </c>
      <c r="E1102" s="118">
        <v>2862.2400000000002</v>
      </c>
      <c r="F1102" s="118">
        <v>0.32673972602739731</v>
      </c>
      <c r="G1102" s="120" t="s">
        <v>3707</v>
      </c>
      <c r="H1102" s="121" t="s">
        <v>3707</v>
      </c>
      <c r="I1102" s="120" t="s">
        <v>7177</v>
      </c>
    </row>
    <row r="1103" spans="1:9" x14ac:dyDescent="0.3">
      <c r="A1103" s="116">
        <v>12866</v>
      </c>
      <c r="B1103" s="116" t="s">
        <v>9302</v>
      </c>
      <c r="C1103" s="116" t="s">
        <v>9303</v>
      </c>
      <c r="D1103" s="117" t="s">
        <v>1226</v>
      </c>
      <c r="E1103" s="118">
        <v>2825.28</v>
      </c>
      <c r="F1103" s="118">
        <v>0.32252054794520552</v>
      </c>
      <c r="G1103" s="120" t="s">
        <v>3707</v>
      </c>
      <c r="H1103" s="121" t="s">
        <v>3707</v>
      </c>
      <c r="I1103" s="120" t="s">
        <v>7177</v>
      </c>
    </row>
    <row r="1104" spans="1:9" x14ac:dyDescent="0.3">
      <c r="A1104" s="116">
        <v>12882</v>
      </c>
      <c r="B1104" s="116" t="s">
        <v>1893</v>
      </c>
      <c r="C1104" s="116" t="s">
        <v>1894</v>
      </c>
      <c r="D1104" s="117" t="s">
        <v>1226</v>
      </c>
      <c r="E1104" s="118">
        <v>6638.880000000001</v>
      </c>
      <c r="F1104" s="118">
        <v>0.75786301369863029</v>
      </c>
      <c r="G1104" s="120" t="s">
        <v>3707</v>
      </c>
      <c r="H1104" s="121" t="s">
        <v>3707</v>
      </c>
      <c r="I1104" s="120" t="s">
        <v>7177</v>
      </c>
    </row>
    <row r="1105" spans="1:9" x14ac:dyDescent="0.3">
      <c r="A1105" s="116">
        <v>12885</v>
      </c>
      <c r="B1105" s="116" t="s">
        <v>1895</v>
      </c>
      <c r="C1105" s="116" t="s">
        <v>1896</v>
      </c>
      <c r="D1105" s="117" t="s">
        <v>1226</v>
      </c>
      <c r="E1105" s="118">
        <v>4060.6080000000006</v>
      </c>
      <c r="F1105" s="118">
        <v>0.46353972602739735</v>
      </c>
      <c r="G1105" s="120" t="s">
        <v>3707</v>
      </c>
      <c r="H1105" s="121" t="s">
        <v>3707</v>
      </c>
      <c r="I1105" s="120" t="s">
        <v>7177</v>
      </c>
    </row>
    <row r="1106" spans="1:9" x14ac:dyDescent="0.3">
      <c r="A1106" s="116">
        <v>12889</v>
      </c>
      <c r="B1106" s="116" t="s">
        <v>1897</v>
      </c>
      <c r="C1106" s="116" t="s">
        <v>1898</v>
      </c>
      <c r="D1106" s="117" t="s">
        <v>1226</v>
      </c>
      <c r="E1106" s="118">
        <v>11604.24</v>
      </c>
      <c r="F1106" s="118">
        <v>1.3246849315068492</v>
      </c>
      <c r="G1106" s="120" t="s">
        <v>3707</v>
      </c>
      <c r="H1106" s="121" t="s">
        <v>3707</v>
      </c>
      <c r="I1106" s="120" t="s">
        <v>7177</v>
      </c>
    </row>
    <row r="1107" spans="1:9" x14ac:dyDescent="0.3">
      <c r="A1107" s="116">
        <v>12898</v>
      </c>
      <c r="B1107" s="116" t="s">
        <v>1899</v>
      </c>
      <c r="C1107" s="116" t="s">
        <v>1900</v>
      </c>
      <c r="D1107" s="117" t="s">
        <v>1226</v>
      </c>
      <c r="E1107" s="118">
        <v>7232.1600000000008</v>
      </c>
      <c r="F1107" s="118">
        <v>0.82558904109589049</v>
      </c>
      <c r="G1107" s="120" t="s">
        <v>3707</v>
      </c>
      <c r="H1107" s="121" t="s">
        <v>3707</v>
      </c>
      <c r="I1107" s="120" t="s">
        <v>7177</v>
      </c>
    </row>
    <row r="1108" spans="1:9" x14ac:dyDescent="0.3">
      <c r="A1108" s="116">
        <v>12899</v>
      </c>
      <c r="B1108" s="116" t="s">
        <v>1901</v>
      </c>
      <c r="C1108" s="116" t="s">
        <v>1902</v>
      </c>
      <c r="D1108" s="117" t="s">
        <v>1226</v>
      </c>
      <c r="E1108" s="118">
        <v>5334.1200000000008</v>
      </c>
      <c r="F1108" s="118">
        <v>0.60891780821917818</v>
      </c>
      <c r="G1108" s="120" t="s">
        <v>3707</v>
      </c>
      <c r="H1108" s="121" t="s">
        <v>3707</v>
      </c>
      <c r="I1108" s="120" t="s">
        <v>7177</v>
      </c>
    </row>
    <row r="1109" spans="1:9" x14ac:dyDescent="0.3">
      <c r="A1109" s="116">
        <v>12900</v>
      </c>
      <c r="B1109" s="116" t="s">
        <v>1903</v>
      </c>
      <c r="C1109" s="116" t="s">
        <v>1904</v>
      </c>
      <c r="D1109" s="117" t="s">
        <v>1226</v>
      </c>
      <c r="E1109" s="118">
        <v>10385.279999999999</v>
      </c>
      <c r="F1109" s="118">
        <v>1.1855342465753422</v>
      </c>
      <c r="G1109" s="120" t="s">
        <v>3707</v>
      </c>
      <c r="H1109" s="121" t="s">
        <v>3707</v>
      </c>
      <c r="I1109" s="120" t="s">
        <v>7177</v>
      </c>
    </row>
    <row r="1110" spans="1:9" x14ac:dyDescent="0.3">
      <c r="A1110" s="116">
        <v>12901</v>
      </c>
      <c r="B1110" s="116" t="s">
        <v>1905</v>
      </c>
      <c r="C1110" s="116" t="s">
        <v>1906</v>
      </c>
      <c r="D1110" s="117" t="s">
        <v>1226</v>
      </c>
      <c r="E1110" s="118">
        <v>11992.320000000002</v>
      </c>
      <c r="F1110" s="118">
        <v>1.3689863013698631</v>
      </c>
      <c r="G1110" s="120" t="s">
        <v>3707</v>
      </c>
      <c r="H1110" s="121" t="s">
        <v>3707</v>
      </c>
      <c r="I1110" s="120" t="s">
        <v>7177</v>
      </c>
    </row>
    <row r="1111" spans="1:9" x14ac:dyDescent="0.3">
      <c r="A1111" s="116">
        <v>12922</v>
      </c>
      <c r="B1111" s="116" t="s">
        <v>1907</v>
      </c>
      <c r="C1111" s="116" t="s">
        <v>1908</v>
      </c>
      <c r="D1111" s="117" t="s">
        <v>1226</v>
      </c>
      <c r="E1111" s="118">
        <v>7818.4800000000005</v>
      </c>
      <c r="F1111" s="118">
        <v>0.89252054794520552</v>
      </c>
      <c r="G1111" s="120" t="s">
        <v>3707</v>
      </c>
      <c r="H1111" s="121" t="s">
        <v>3707</v>
      </c>
      <c r="I1111" s="120" t="s">
        <v>7177</v>
      </c>
    </row>
    <row r="1112" spans="1:9" x14ac:dyDescent="0.3">
      <c r="A1112" s="116">
        <v>12931</v>
      </c>
      <c r="B1112" s="116" t="s">
        <v>1909</v>
      </c>
      <c r="C1112" s="116" t="s">
        <v>1910</v>
      </c>
      <c r="D1112" s="117" t="s">
        <v>1226</v>
      </c>
      <c r="E1112" s="118">
        <v>9053.1</v>
      </c>
      <c r="F1112" s="118">
        <v>1.0334589041095892</v>
      </c>
      <c r="G1112" s="120" t="s">
        <v>3707</v>
      </c>
      <c r="H1112" s="121" t="s">
        <v>3707</v>
      </c>
      <c r="I1112" s="120" t="s">
        <v>7214</v>
      </c>
    </row>
    <row r="1113" spans="1:9" x14ac:dyDescent="0.3">
      <c r="A1113" s="116">
        <v>12932</v>
      </c>
      <c r="B1113" s="116" t="s">
        <v>1911</v>
      </c>
      <c r="C1113" s="116" t="s">
        <v>1912</v>
      </c>
      <c r="D1113" s="117" t="s">
        <v>1226</v>
      </c>
      <c r="E1113" s="118">
        <v>10139.76</v>
      </c>
      <c r="F1113" s="118">
        <v>1.1575068493150684</v>
      </c>
      <c r="G1113" s="120" t="s">
        <v>3707</v>
      </c>
      <c r="H1113" s="121" t="s">
        <v>3707</v>
      </c>
      <c r="I1113" s="120" t="s">
        <v>7177</v>
      </c>
    </row>
    <row r="1114" spans="1:9" x14ac:dyDescent="0.3">
      <c r="A1114" s="116">
        <v>12936</v>
      </c>
      <c r="B1114" s="116" t="s">
        <v>1913</v>
      </c>
      <c r="C1114" s="116" t="s">
        <v>1914</v>
      </c>
      <c r="D1114" s="117" t="s">
        <v>1226</v>
      </c>
      <c r="E1114" s="118">
        <v>5345.8200000000015</v>
      </c>
      <c r="F1114" s="118">
        <v>0.6102534246575344</v>
      </c>
      <c r="G1114" s="120" t="s">
        <v>3707</v>
      </c>
      <c r="H1114" s="121" t="s">
        <v>3707</v>
      </c>
      <c r="I1114" s="120" t="s">
        <v>7177</v>
      </c>
    </row>
    <row r="1115" spans="1:9" x14ac:dyDescent="0.3">
      <c r="A1115" s="116">
        <v>12941</v>
      </c>
      <c r="B1115" s="116" t="s">
        <v>1915</v>
      </c>
      <c r="C1115" s="116" t="s">
        <v>1916</v>
      </c>
      <c r="D1115" s="117" t="s">
        <v>1226</v>
      </c>
      <c r="E1115" s="118">
        <v>5222.16</v>
      </c>
      <c r="F1115" s="118">
        <v>0.5961369863013698</v>
      </c>
      <c r="G1115" s="120" t="s">
        <v>3707</v>
      </c>
      <c r="H1115" s="121" t="s">
        <v>3707</v>
      </c>
      <c r="I1115" s="120" t="s">
        <v>7177</v>
      </c>
    </row>
    <row r="1116" spans="1:9" x14ac:dyDescent="0.3">
      <c r="A1116" s="116">
        <v>12950</v>
      </c>
      <c r="B1116" s="116" t="s">
        <v>9304</v>
      </c>
      <c r="C1116" s="116" t="s">
        <v>9305</v>
      </c>
      <c r="D1116" s="117" t="s">
        <v>1226</v>
      </c>
      <c r="E1116" s="118">
        <v>3363.12</v>
      </c>
      <c r="F1116" s="118">
        <v>0.38391780821917809</v>
      </c>
      <c r="G1116" s="120" t="s">
        <v>3707</v>
      </c>
      <c r="H1116" s="121" t="s">
        <v>3707</v>
      </c>
      <c r="I1116" s="120" t="s">
        <v>9306</v>
      </c>
    </row>
    <row r="1117" spans="1:9" x14ac:dyDescent="0.3">
      <c r="A1117" s="116">
        <v>12954</v>
      </c>
      <c r="B1117" s="116" t="s">
        <v>1917</v>
      </c>
      <c r="C1117" s="116" t="s">
        <v>1918</v>
      </c>
      <c r="D1117" s="117" t="s">
        <v>1226</v>
      </c>
      <c r="E1117" s="118">
        <v>10699.199999999999</v>
      </c>
      <c r="F1117" s="118">
        <v>1.2213698630136984</v>
      </c>
      <c r="G1117" s="120" t="s">
        <v>3707</v>
      </c>
      <c r="H1117" s="121" t="s">
        <v>3707</v>
      </c>
      <c r="I1117" s="120" t="s">
        <v>7177</v>
      </c>
    </row>
    <row r="1118" spans="1:9" x14ac:dyDescent="0.3">
      <c r="A1118" s="116">
        <v>12964</v>
      </c>
      <c r="B1118" s="116" t="s">
        <v>1919</v>
      </c>
      <c r="C1118" s="116" t="s">
        <v>1473</v>
      </c>
      <c r="D1118" s="117" t="s">
        <v>1226</v>
      </c>
      <c r="E1118" s="118">
        <v>3637.9199999999996</v>
      </c>
      <c r="F1118" s="118">
        <v>0.41528767123287669</v>
      </c>
      <c r="G1118" s="120" t="s">
        <v>3707</v>
      </c>
      <c r="H1118" s="121" t="s">
        <v>3707</v>
      </c>
      <c r="I1118" s="120" t="s">
        <v>7177</v>
      </c>
    </row>
    <row r="1119" spans="1:9" x14ac:dyDescent="0.3">
      <c r="A1119" s="116">
        <v>12974</v>
      </c>
      <c r="B1119" s="116" t="s">
        <v>1920</v>
      </c>
      <c r="C1119" s="116" t="s">
        <v>1921</v>
      </c>
      <c r="D1119" s="117" t="s">
        <v>1226</v>
      </c>
      <c r="E1119" s="118">
        <v>4597.5600000000004</v>
      </c>
      <c r="F1119" s="118">
        <v>0.52483561643835619</v>
      </c>
      <c r="G1119" s="120" t="s">
        <v>3707</v>
      </c>
      <c r="H1119" s="121" t="s">
        <v>3707</v>
      </c>
      <c r="I1119" s="120" t="s">
        <v>7177</v>
      </c>
    </row>
    <row r="1120" spans="1:9" x14ac:dyDescent="0.3">
      <c r="A1120" s="116">
        <v>12989</v>
      </c>
      <c r="B1120" s="116" t="s">
        <v>9307</v>
      </c>
      <c r="C1120" s="116" t="s">
        <v>1473</v>
      </c>
      <c r="D1120" s="117" t="s">
        <v>1226</v>
      </c>
      <c r="E1120" s="118">
        <v>3192.1200000000008</v>
      </c>
      <c r="F1120" s="118">
        <v>0.36439726027397268</v>
      </c>
      <c r="G1120" s="120" t="s">
        <v>3707</v>
      </c>
      <c r="H1120" s="121" t="s">
        <v>3707</v>
      </c>
      <c r="I1120" s="120" t="s">
        <v>7177</v>
      </c>
    </row>
    <row r="1121" spans="1:9" x14ac:dyDescent="0.3">
      <c r="A1121" s="116">
        <v>12991</v>
      </c>
      <c r="B1121" s="116" t="s">
        <v>1922</v>
      </c>
      <c r="C1121" s="116" t="s">
        <v>1923</v>
      </c>
      <c r="D1121" s="117" t="s">
        <v>1226</v>
      </c>
      <c r="E1121" s="118">
        <v>4574.0160000000005</v>
      </c>
      <c r="F1121" s="118">
        <v>0.52214794520547947</v>
      </c>
      <c r="G1121" s="120" t="s">
        <v>3707</v>
      </c>
      <c r="H1121" s="121" t="s">
        <v>3707</v>
      </c>
      <c r="I1121" s="120" t="s">
        <v>7177</v>
      </c>
    </row>
    <row r="1122" spans="1:9" x14ac:dyDescent="0.3">
      <c r="A1122" s="116">
        <v>12996</v>
      </c>
      <c r="B1122" s="116" t="s">
        <v>1924</v>
      </c>
      <c r="C1122" s="116" t="s">
        <v>1460</v>
      </c>
      <c r="D1122" s="117" t="s">
        <v>1226</v>
      </c>
      <c r="E1122" s="118">
        <v>4956.4800000000005</v>
      </c>
      <c r="F1122" s="118">
        <v>0.56580821917808222</v>
      </c>
      <c r="G1122" s="120" t="s">
        <v>3707</v>
      </c>
      <c r="H1122" s="121" t="s">
        <v>3707</v>
      </c>
      <c r="I1122" s="120" t="s">
        <v>4456</v>
      </c>
    </row>
    <row r="1123" spans="1:9" x14ac:dyDescent="0.3">
      <c r="A1123" s="116">
        <v>13001</v>
      </c>
      <c r="B1123" s="116" t="s">
        <v>1925</v>
      </c>
      <c r="C1123" s="116" t="s">
        <v>1926</v>
      </c>
      <c r="D1123" s="117" t="s">
        <v>1226</v>
      </c>
      <c r="E1123" s="118">
        <v>2804.1600000000003</v>
      </c>
      <c r="F1123" s="118">
        <v>0.32010958904109593</v>
      </c>
      <c r="G1123" s="120" t="s">
        <v>3707</v>
      </c>
      <c r="H1123" s="121" t="s">
        <v>3707</v>
      </c>
      <c r="I1123" s="120" t="s">
        <v>7177</v>
      </c>
    </row>
    <row r="1124" spans="1:9" x14ac:dyDescent="0.3">
      <c r="A1124" s="116">
        <v>13014</v>
      </c>
      <c r="B1124" s="116" t="s">
        <v>1927</v>
      </c>
      <c r="C1124" s="116" t="s">
        <v>1928</v>
      </c>
      <c r="D1124" s="117" t="s">
        <v>1226</v>
      </c>
      <c r="E1124" s="118">
        <v>3459.4200000000005</v>
      </c>
      <c r="F1124" s="118">
        <v>0.39491095890410965</v>
      </c>
      <c r="G1124" s="120" t="s">
        <v>3707</v>
      </c>
      <c r="H1124" s="121" t="s">
        <v>3707</v>
      </c>
      <c r="I1124" s="120" t="s">
        <v>7177</v>
      </c>
    </row>
    <row r="1125" spans="1:9" x14ac:dyDescent="0.3">
      <c r="A1125" s="116">
        <v>13016</v>
      </c>
      <c r="B1125" s="116" t="s">
        <v>9308</v>
      </c>
      <c r="C1125" s="116" t="s">
        <v>9309</v>
      </c>
      <c r="D1125" s="117" t="s">
        <v>1226</v>
      </c>
      <c r="E1125" s="118">
        <v>2701.7999999999997</v>
      </c>
      <c r="F1125" s="118">
        <v>0.30842465753424653</v>
      </c>
      <c r="G1125" s="120" t="s">
        <v>3707</v>
      </c>
      <c r="H1125" s="121" t="s">
        <v>3707</v>
      </c>
      <c r="I1125" s="120" t="s">
        <v>7177</v>
      </c>
    </row>
    <row r="1126" spans="1:9" x14ac:dyDescent="0.3">
      <c r="A1126" s="116">
        <v>13018</v>
      </c>
      <c r="B1126" s="116" t="s">
        <v>1929</v>
      </c>
      <c r="C1126" s="116" t="s">
        <v>1473</v>
      </c>
      <c r="D1126" s="117" t="s">
        <v>1226</v>
      </c>
      <c r="E1126" s="118">
        <v>5052.2400000000007</v>
      </c>
      <c r="F1126" s="118">
        <v>0.57673972602739731</v>
      </c>
      <c r="G1126" s="120" t="s">
        <v>3707</v>
      </c>
      <c r="H1126" s="121" t="s">
        <v>3707</v>
      </c>
      <c r="I1126" s="120" t="s">
        <v>7177</v>
      </c>
    </row>
    <row r="1127" spans="1:9" x14ac:dyDescent="0.3">
      <c r="A1127" s="116">
        <v>13024</v>
      </c>
      <c r="B1127" s="116" t="s">
        <v>1930</v>
      </c>
      <c r="C1127" s="116" t="s">
        <v>1931</v>
      </c>
      <c r="D1127" s="117" t="s">
        <v>1226</v>
      </c>
      <c r="E1127" s="118">
        <v>3240.1799999999994</v>
      </c>
      <c r="F1127" s="118">
        <v>0.36988356164383557</v>
      </c>
      <c r="G1127" s="120" t="s">
        <v>3707</v>
      </c>
      <c r="H1127" s="121" t="s">
        <v>3707</v>
      </c>
      <c r="I1127" s="120" t="s">
        <v>7177</v>
      </c>
    </row>
    <row r="1128" spans="1:9" x14ac:dyDescent="0.3">
      <c r="A1128" s="116">
        <v>13025</v>
      </c>
      <c r="B1128" s="116" t="s">
        <v>1932</v>
      </c>
      <c r="C1128" s="116" t="s">
        <v>1933</v>
      </c>
      <c r="D1128" s="117" t="s">
        <v>1226</v>
      </c>
      <c r="E1128" s="118">
        <v>4958.4600000000009</v>
      </c>
      <c r="F1128" s="118">
        <v>0.56603424657534263</v>
      </c>
      <c r="G1128" s="120" t="s">
        <v>3707</v>
      </c>
      <c r="H1128" s="121" t="s">
        <v>3707</v>
      </c>
      <c r="I1128" s="120" t="s">
        <v>7177</v>
      </c>
    </row>
    <row r="1129" spans="1:9" x14ac:dyDescent="0.3">
      <c r="A1129" s="116">
        <v>13039</v>
      </c>
      <c r="B1129" s="116" t="s">
        <v>6578</v>
      </c>
      <c r="C1129" s="116" t="s">
        <v>6579</v>
      </c>
      <c r="D1129" s="117" t="s">
        <v>1226</v>
      </c>
      <c r="E1129" s="118">
        <v>2711.0400000000004</v>
      </c>
      <c r="F1129" s="118">
        <v>0.30947945205479455</v>
      </c>
      <c r="G1129" s="120" t="s">
        <v>3707</v>
      </c>
      <c r="H1129" s="121" t="s">
        <v>3707</v>
      </c>
      <c r="I1129" s="120" t="s">
        <v>7177</v>
      </c>
    </row>
    <row r="1130" spans="1:9" x14ac:dyDescent="0.3">
      <c r="A1130" s="116">
        <v>13055</v>
      </c>
      <c r="B1130" s="116" t="s">
        <v>1934</v>
      </c>
      <c r="C1130" s="116" t="s">
        <v>1935</v>
      </c>
      <c r="D1130" s="117" t="s">
        <v>1226</v>
      </c>
      <c r="E1130" s="118">
        <v>3809.28</v>
      </c>
      <c r="F1130" s="118">
        <v>0.43484931506849317</v>
      </c>
      <c r="G1130" s="120" t="s">
        <v>3707</v>
      </c>
      <c r="H1130" s="121" t="s">
        <v>3707</v>
      </c>
      <c r="I1130" s="120" t="s">
        <v>7177</v>
      </c>
    </row>
    <row r="1131" spans="1:9" x14ac:dyDescent="0.3">
      <c r="A1131" s="116">
        <v>13056</v>
      </c>
      <c r="B1131" s="116" t="s">
        <v>9310</v>
      </c>
      <c r="C1131" s="116" t="s">
        <v>9311</v>
      </c>
      <c r="D1131" s="117" t="s">
        <v>1226</v>
      </c>
      <c r="E1131" s="118">
        <v>2883.3600000000006</v>
      </c>
      <c r="F1131" s="118">
        <v>0.3291506849315069</v>
      </c>
      <c r="G1131" s="120" t="s">
        <v>3707</v>
      </c>
      <c r="H1131" s="121" t="s">
        <v>3707</v>
      </c>
      <c r="I1131" s="120" t="s">
        <v>7177</v>
      </c>
    </row>
    <row r="1132" spans="1:9" x14ac:dyDescent="0.3">
      <c r="A1132" s="116">
        <v>13062</v>
      </c>
      <c r="B1132" s="116" t="s">
        <v>1936</v>
      </c>
      <c r="C1132" s="116" t="s">
        <v>3319</v>
      </c>
      <c r="D1132" s="117" t="s">
        <v>1226</v>
      </c>
      <c r="E1132" s="118">
        <v>3662.8799999999997</v>
      </c>
      <c r="F1132" s="118">
        <v>0.41813698630136981</v>
      </c>
      <c r="G1132" s="120" t="s">
        <v>3707</v>
      </c>
      <c r="H1132" s="121" t="s">
        <v>3707</v>
      </c>
      <c r="I1132" s="120" t="s">
        <v>7177</v>
      </c>
    </row>
    <row r="1133" spans="1:9" x14ac:dyDescent="0.3">
      <c r="A1133" s="116">
        <v>13067</v>
      </c>
      <c r="B1133" s="116" t="s">
        <v>1937</v>
      </c>
      <c r="C1133" s="116" t="s">
        <v>1938</v>
      </c>
      <c r="D1133" s="117" t="s">
        <v>1226</v>
      </c>
      <c r="E1133" s="118">
        <v>5124.6000000000004</v>
      </c>
      <c r="F1133" s="118">
        <v>0.58500000000000008</v>
      </c>
      <c r="G1133" s="120" t="s">
        <v>3707</v>
      </c>
      <c r="H1133" s="121" t="s">
        <v>3707</v>
      </c>
      <c r="I1133" s="120" t="s">
        <v>7177</v>
      </c>
    </row>
    <row r="1134" spans="1:9" x14ac:dyDescent="0.3">
      <c r="A1134" s="116">
        <v>13074</v>
      </c>
      <c r="B1134" s="116" t="s">
        <v>1939</v>
      </c>
      <c r="C1134" s="116" t="s">
        <v>1910</v>
      </c>
      <c r="D1134" s="117" t="s">
        <v>1226</v>
      </c>
      <c r="E1134" s="118">
        <v>18552.96</v>
      </c>
      <c r="F1134" s="118">
        <v>2.1179178082191781</v>
      </c>
      <c r="G1134" s="120" t="s">
        <v>3707</v>
      </c>
      <c r="H1134" s="121" t="s">
        <v>3707</v>
      </c>
      <c r="I1134" s="120" t="s">
        <v>7214</v>
      </c>
    </row>
    <row r="1135" spans="1:9" x14ac:dyDescent="0.3">
      <c r="A1135" s="116">
        <v>13094</v>
      </c>
      <c r="B1135" s="116" t="s">
        <v>1940</v>
      </c>
      <c r="C1135" s="116" t="s">
        <v>1941</v>
      </c>
      <c r="D1135" s="117" t="s">
        <v>1226</v>
      </c>
      <c r="E1135" s="118">
        <v>5949.1799999999994</v>
      </c>
      <c r="F1135" s="118">
        <v>0.67913013698630131</v>
      </c>
      <c r="G1135" s="120" t="s">
        <v>3707</v>
      </c>
      <c r="H1135" s="121" t="s">
        <v>3707</v>
      </c>
      <c r="I1135" s="120" t="s">
        <v>7177</v>
      </c>
    </row>
    <row r="1136" spans="1:9" x14ac:dyDescent="0.3">
      <c r="A1136" s="116">
        <v>13102</v>
      </c>
      <c r="B1136" s="116" t="s">
        <v>1942</v>
      </c>
      <c r="C1136" s="116" t="s">
        <v>1943</v>
      </c>
      <c r="D1136" s="117" t="s">
        <v>1226</v>
      </c>
      <c r="E1136" s="118">
        <v>2890.7999999999997</v>
      </c>
      <c r="F1136" s="118">
        <v>0.32999999999999996</v>
      </c>
      <c r="G1136" s="120" t="s">
        <v>3707</v>
      </c>
      <c r="H1136" s="121" t="s">
        <v>3707</v>
      </c>
      <c r="I1136" s="120" t="s">
        <v>7177</v>
      </c>
    </row>
    <row r="1137" spans="1:9" x14ac:dyDescent="0.3">
      <c r="A1137" s="116">
        <v>13112</v>
      </c>
      <c r="B1137" s="116" t="s">
        <v>1944</v>
      </c>
      <c r="C1137" s="116" t="s">
        <v>1945</v>
      </c>
      <c r="D1137" s="117" t="s">
        <v>1226</v>
      </c>
      <c r="E1137" s="118">
        <v>7076.1600000000008</v>
      </c>
      <c r="F1137" s="118">
        <v>0.80778082191780831</v>
      </c>
      <c r="G1137" s="120" t="s">
        <v>3707</v>
      </c>
      <c r="H1137" s="121" t="s">
        <v>3707</v>
      </c>
      <c r="I1137" s="120" t="s">
        <v>7177</v>
      </c>
    </row>
    <row r="1138" spans="1:9" x14ac:dyDescent="0.3">
      <c r="A1138" s="116">
        <v>13129</v>
      </c>
      <c r="B1138" s="116" t="s">
        <v>1946</v>
      </c>
      <c r="C1138" s="116" t="s">
        <v>1947</v>
      </c>
      <c r="D1138" s="117" t="s">
        <v>1226</v>
      </c>
      <c r="E1138" s="118">
        <v>3210.24</v>
      </c>
      <c r="F1138" s="118">
        <v>0.36646575342465754</v>
      </c>
      <c r="G1138" s="120" t="s">
        <v>3707</v>
      </c>
      <c r="H1138" s="121" t="s">
        <v>3707</v>
      </c>
      <c r="I1138" s="120" t="s">
        <v>7177</v>
      </c>
    </row>
    <row r="1139" spans="1:9" x14ac:dyDescent="0.3">
      <c r="A1139" s="116">
        <v>13133</v>
      </c>
      <c r="B1139" s="116" t="s">
        <v>1948</v>
      </c>
      <c r="C1139" s="116" t="s">
        <v>1949</v>
      </c>
      <c r="D1139" s="117" t="s">
        <v>1226</v>
      </c>
      <c r="E1139" s="118">
        <v>7119.3600000000006</v>
      </c>
      <c r="F1139" s="118">
        <v>0.8127123287671234</v>
      </c>
      <c r="G1139" s="120" t="s">
        <v>3707</v>
      </c>
      <c r="H1139" s="121" t="s">
        <v>3707</v>
      </c>
      <c r="I1139" s="120" t="s">
        <v>7177</v>
      </c>
    </row>
    <row r="1140" spans="1:9" x14ac:dyDescent="0.3">
      <c r="A1140" s="116">
        <v>13137</v>
      </c>
      <c r="B1140" s="116" t="s">
        <v>1950</v>
      </c>
      <c r="C1140" s="116" t="s">
        <v>1951</v>
      </c>
      <c r="D1140" s="117" t="s">
        <v>1226</v>
      </c>
      <c r="E1140" s="118">
        <v>8476.3200000000015</v>
      </c>
      <c r="F1140" s="118">
        <v>0.96761643835616451</v>
      </c>
      <c r="G1140" s="120" t="s">
        <v>3707</v>
      </c>
      <c r="H1140" s="121" t="s">
        <v>3707</v>
      </c>
      <c r="I1140" s="120" t="s">
        <v>7177</v>
      </c>
    </row>
    <row r="1141" spans="1:9" x14ac:dyDescent="0.3">
      <c r="A1141" s="116">
        <v>13152</v>
      </c>
      <c r="B1141" s="116" t="s">
        <v>9312</v>
      </c>
      <c r="C1141" s="116" t="s">
        <v>9313</v>
      </c>
      <c r="D1141" s="117" t="s">
        <v>1226</v>
      </c>
      <c r="E1141" s="118">
        <v>2713.44</v>
      </c>
      <c r="F1141" s="118">
        <v>0.30975342465753425</v>
      </c>
      <c r="G1141" s="120" t="s">
        <v>3707</v>
      </c>
      <c r="H1141" s="121" t="s">
        <v>3707</v>
      </c>
      <c r="I1141" s="120" t="s">
        <v>7177</v>
      </c>
    </row>
    <row r="1142" spans="1:9" x14ac:dyDescent="0.3">
      <c r="A1142" s="116">
        <v>13157</v>
      </c>
      <c r="B1142" s="116" t="s">
        <v>3320</v>
      </c>
      <c r="C1142" s="116" t="s">
        <v>3321</v>
      </c>
      <c r="D1142" s="117" t="s">
        <v>1226</v>
      </c>
      <c r="E1142" s="118">
        <v>2691.12</v>
      </c>
      <c r="F1142" s="118">
        <v>0.30720547945205479</v>
      </c>
      <c r="G1142" s="120" t="s">
        <v>3707</v>
      </c>
      <c r="H1142" s="121" t="s">
        <v>3707</v>
      </c>
      <c r="I1142" s="120" t="s">
        <v>7177</v>
      </c>
    </row>
    <row r="1143" spans="1:9" x14ac:dyDescent="0.3">
      <c r="A1143" s="116">
        <v>13159</v>
      </c>
      <c r="B1143" s="116" t="s">
        <v>1952</v>
      </c>
      <c r="C1143" s="116" t="s">
        <v>1953</v>
      </c>
      <c r="D1143" s="117" t="s">
        <v>1226</v>
      </c>
      <c r="E1143" s="118">
        <v>7191.5999999999995</v>
      </c>
      <c r="F1143" s="118">
        <v>0.82095890410958894</v>
      </c>
      <c r="G1143" s="120" t="s">
        <v>3707</v>
      </c>
      <c r="H1143" s="121" t="s">
        <v>3707</v>
      </c>
      <c r="I1143" s="120" t="s">
        <v>7177</v>
      </c>
    </row>
    <row r="1144" spans="1:9" x14ac:dyDescent="0.3">
      <c r="A1144" s="116">
        <v>13240</v>
      </c>
      <c r="B1144" s="116" t="s">
        <v>1954</v>
      </c>
      <c r="C1144" s="116" t="s">
        <v>1306</v>
      </c>
      <c r="D1144" s="117" t="s">
        <v>1226</v>
      </c>
      <c r="E1144" s="118">
        <v>2830.3200000000006</v>
      </c>
      <c r="F1144" s="118">
        <v>0.32309589041095899</v>
      </c>
      <c r="G1144" s="120" t="s">
        <v>3707</v>
      </c>
      <c r="H1144" s="121" t="s">
        <v>3707</v>
      </c>
      <c r="I1144" s="120" t="s">
        <v>7177</v>
      </c>
    </row>
    <row r="1145" spans="1:9" x14ac:dyDescent="0.3">
      <c r="A1145" s="116">
        <v>13248</v>
      </c>
      <c r="B1145" s="116" t="s">
        <v>1955</v>
      </c>
      <c r="C1145" s="116" t="s">
        <v>1956</v>
      </c>
      <c r="D1145" s="117" t="s">
        <v>1226</v>
      </c>
      <c r="E1145" s="118">
        <v>6181.56</v>
      </c>
      <c r="F1145" s="118">
        <v>0.7056575342465754</v>
      </c>
      <c r="G1145" s="120" t="s">
        <v>3707</v>
      </c>
      <c r="H1145" s="121" t="s">
        <v>3707</v>
      </c>
      <c r="I1145" s="120" t="s">
        <v>7177</v>
      </c>
    </row>
    <row r="1146" spans="1:9" x14ac:dyDescent="0.3">
      <c r="A1146" s="116">
        <v>13303</v>
      </c>
      <c r="B1146" s="116" t="s">
        <v>1957</v>
      </c>
      <c r="C1146" s="116" t="s">
        <v>1958</v>
      </c>
      <c r="D1146" s="117" t="s">
        <v>1226</v>
      </c>
      <c r="E1146" s="118">
        <v>5390.1</v>
      </c>
      <c r="F1146" s="118">
        <v>0.61530821917808221</v>
      </c>
      <c r="G1146" s="120" t="s">
        <v>3707</v>
      </c>
      <c r="H1146" s="121" t="s">
        <v>3707</v>
      </c>
      <c r="I1146" s="120" t="s">
        <v>7177</v>
      </c>
    </row>
    <row r="1147" spans="1:9" x14ac:dyDescent="0.3">
      <c r="A1147" s="116">
        <v>13348</v>
      </c>
      <c r="B1147" s="116" t="s">
        <v>1959</v>
      </c>
      <c r="C1147" s="116" t="s">
        <v>1960</v>
      </c>
      <c r="D1147" s="117" t="s">
        <v>1226</v>
      </c>
      <c r="E1147" s="118">
        <v>4514.6400000000003</v>
      </c>
      <c r="F1147" s="118">
        <v>0.51536986301369869</v>
      </c>
      <c r="G1147" s="120" t="s">
        <v>3707</v>
      </c>
      <c r="H1147" s="121" t="s">
        <v>3707</v>
      </c>
      <c r="I1147" s="120" t="s">
        <v>7215</v>
      </c>
    </row>
    <row r="1148" spans="1:9" x14ac:dyDescent="0.3">
      <c r="A1148" s="116">
        <v>13356</v>
      </c>
      <c r="B1148" s="116" t="s">
        <v>1961</v>
      </c>
      <c r="C1148" s="116" t="s">
        <v>1962</v>
      </c>
      <c r="D1148" s="117" t="s">
        <v>1226</v>
      </c>
      <c r="E1148" s="118">
        <v>3060.24</v>
      </c>
      <c r="F1148" s="118">
        <v>0.34934246575342465</v>
      </c>
      <c r="G1148" s="120" t="s">
        <v>3707</v>
      </c>
      <c r="H1148" s="121" t="s">
        <v>3707</v>
      </c>
      <c r="I1148" s="120" t="s">
        <v>4639</v>
      </c>
    </row>
    <row r="1149" spans="1:9" x14ac:dyDescent="0.3">
      <c r="A1149" s="116">
        <v>13357</v>
      </c>
      <c r="B1149" s="116" t="s">
        <v>9314</v>
      </c>
      <c r="C1149" s="116" t="s">
        <v>9315</v>
      </c>
      <c r="D1149" s="117" t="s">
        <v>1226</v>
      </c>
      <c r="E1149" s="118">
        <v>2786.9760000000001</v>
      </c>
      <c r="F1149" s="118">
        <v>0.31814794520547945</v>
      </c>
      <c r="G1149" s="120" t="s">
        <v>3707</v>
      </c>
      <c r="H1149" s="121" t="s">
        <v>3707</v>
      </c>
      <c r="I1149" s="120" t="s">
        <v>7177</v>
      </c>
    </row>
    <row r="1150" spans="1:9" x14ac:dyDescent="0.3">
      <c r="A1150" s="116">
        <v>13372</v>
      </c>
      <c r="B1150" s="116" t="s">
        <v>1963</v>
      </c>
      <c r="C1150" s="116" t="s">
        <v>1964</v>
      </c>
      <c r="D1150" s="117" t="s">
        <v>1226</v>
      </c>
      <c r="E1150" s="118">
        <v>13387.68</v>
      </c>
      <c r="F1150" s="118">
        <v>1.5282739726027397</v>
      </c>
      <c r="G1150" s="120" t="s">
        <v>3707</v>
      </c>
      <c r="H1150" s="121" t="s">
        <v>3707</v>
      </c>
      <c r="I1150" s="120" t="s">
        <v>7177</v>
      </c>
    </row>
    <row r="1151" spans="1:9" x14ac:dyDescent="0.3">
      <c r="A1151" s="116">
        <v>13379</v>
      </c>
      <c r="B1151" s="116" t="s">
        <v>6580</v>
      </c>
      <c r="C1151" s="116" t="s">
        <v>6581</v>
      </c>
      <c r="D1151" s="117" t="s">
        <v>1226</v>
      </c>
      <c r="E1151" s="118">
        <v>4372.92</v>
      </c>
      <c r="F1151" s="118">
        <v>0.49919178082191784</v>
      </c>
      <c r="G1151" s="120" t="s">
        <v>3707</v>
      </c>
      <c r="H1151" s="121" t="s">
        <v>3707</v>
      </c>
      <c r="I1151" s="120" t="s">
        <v>7177</v>
      </c>
    </row>
    <row r="1152" spans="1:9" x14ac:dyDescent="0.3">
      <c r="A1152" s="116">
        <v>13398</v>
      </c>
      <c r="B1152" s="116" t="s">
        <v>1965</v>
      </c>
      <c r="C1152" s="116" t="s">
        <v>1966</v>
      </c>
      <c r="D1152" s="117" t="s">
        <v>1226</v>
      </c>
      <c r="E1152" s="118">
        <v>6460.5870000000014</v>
      </c>
      <c r="F1152" s="118">
        <v>0.73750993150684951</v>
      </c>
      <c r="G1152" s="120" t="s">
        <v>3707</v>
      </c>
      <c r="H1152" s="121" t="s">
        <v>3707</v>
      </c>
      <c r="I1152" s="120" t="s">
        <v>7177</v>
      </c>
    </row>
    <row r="1153" spans="1:9" x14ac:dyDescent="0.3">
      <c r="A1153" s="116">
        <v>13402</v>
      </c>
      <c r="B1153" s="116" t="s">
        <v>1967</v>
      </c>
      <c r="C1153" s="116" t="s">
        <v>1473</v>
      </c>
      <c r="D1153" s="117" t="s">
        <v>1226</v>
      </c>
      <c r="E1153" s="118">
        <v>3925.4190000000003</v>
      </c>
      <c r="F1153" s="118">
        <v>0.44810719178082198</v>
      </c>
      <c r="G1153" s="120" t="s">
        <v>3707</v>
      </c>
      <c r="H1153" s="121" t="s">
        <v>3707</v>
      </c>
      <c r="I1153" s="120" t="s">
        <v>7177</v>
      </c>
    </row>
    <row r="1154" spans="1:9" x14ac:dyDescent="0.3">
      <c r="A1154" s="116">
        <v>13404</v>
      </c>
      <c r="B1154" s="116" t="s">
        <v>1968</v>
      </c>
      <c r="C1154" s="116" t="s">
        <v>1460</v>
      </c>
      <c r="D1154" s="117" t="s">
        <v>1226</v>
      </c>
      <c r="E1154" s="118">
        <v>3934.4740000000011</v>
      </c>
      <c r="F1154" s="118">
        <v>0.44914086757990879</v>
      </c>
      <c r="G1154" s="120" t="s">
        <v>3707</v>
      </c>
      <c r="H1154" s="121" t="s">
        <v>3707</v>
      </c>
      <c r="I1154" s="120" t="s">
        <v>7177</v>
      </c>
    </row>
    <row r="1155" spans="1:9" x14ac:dyDescent="0.3">
      <c r="A1155" s="116">
        <v>13407</v>
      </c>
      <c r="B1155" s="116" t="s">
        <v>1969</v>
      </c>
      <c r="C1155" s="116" t="s">
        <v>1970</v>
      </c>
      <c r="D1155" s="117" t="s">
        <v>1226</v>
      </c>
      <c r="E1155" s="118">
        <v>3557.7339999999995</v>
      </c>
      <c r="F1155" s="118">
        <v>0.40613401826484014</v>
      </c>
      <c r="G1155" s="120" t="s">
        <v>3707</v>
      </c>
      <c r="H1155" s="121" t="s">
        <v>3707</v>
      </c>
      <c r="I1155" s="120" t="s">
        <v>7177</v>
      </c>
    </row>
    <row r="1156" spans="1:9" x14ac:dyDescent="0.3">
      <c r="A1156" s="116">
        <v>13419</v>
      </c>
      <c r="B1156" s="116" t="s">
        <v>9316</v>
      </c>
      <c r="C1156" s="116" t="s">
        <v>9317</v>
      </c>
      <c r="D1156" s="117" t="s">
        <v>1226</v>
      </c>
      <c r="E1156" s="118">
        <v>2913.4470000000001</v>
      </c>
      <c r="F1156" s="118">
        <v>0.33258527397260274</v>
      </c>
      <c r="G1156" s="120" t="s">
        <v>3707</v>
      </c>
      <c r="H1156" s="121" t="s">
        <v>3707</v>
      </c>
      <c r="I1156" s="120" t="s">
        <v>7177</v>
      </c>
    </row>
    <row r="1157" spans="1:9" x14ac:dyDescent="0.3">
      <c r="A1157" s="116">
        <v>13423</v>
      </c>
      <c r="B1157" s="116" t="s">
        <v>1971</v>
      </c>
      <c r="C1157" s="116" t="s">
        <v>1460</v>
      </c>
      <c r="D1157" s="117" t="s">
        <v>1226</v>
      </c>
      <c r="E1157" s="118">
        <v>5764.1859999999997</v>
      </c>
      <c r="F1157" s="118">
        <v>0.65801210045662095</v>
      </c>
      <c r="G1157" s="120" t="s">
        <v>3707</v>
      </c>
      <c r="H1157" s="121" t="s">
        <v>3707</v>
      </c>
      <c r="I1157" s="120" t="s">
        <v>7177</v>
      </c>
    </row>
    <row r="1158" spans="1:9" x14ac:dyDescent="0.3">
      <c r="A1158" s="116">
        <v>13431</v>
      </c>
      <c r="B1158" s="116" t="s">
        <v>1972</v>
      </c>
      <c r="C1158" s="116" t="s">
        <v>1973</v>
      </c>
      <c r="D1158" s="117" t="s">
        <v>1226</v>
      </c>
      <c r="E1158" s="118">
        <v>10731.832</v>
      </c>
      <c r="F1158" s="118">
        <v>1.2250949771689499</v>
      </c>
      <c r="G1158" s="120" t="s">
        <v>3707</v>
      </c>
      <c r="H1158" s="121" t="s">
        <v>3707</v>
      </c>
      <c r="I1158" s="120" t="s">
        <v>7177</v>
      </c>
    </row>
    <row r="1159" spans="1:9" x14ac:dyDescent="0.3">
      <c r="A1159" s="116">
        <v>13432</v>
      </c>
      <c r="B1159" s="116" t="s">
        <v>1974</v>
      </c>
      <c r="C1159" s="116" t="s">
        <v>1975</v>
      </c>
      <c r="D1159" s="117" t="s">
        <v>1226</v>
      </c>
      <c r="E1159" s="118">
        <v>25538.706000000002</v>
      </c>
      <c r="F1159" s="118">
        <v>2.9153773972602743</v>
      </c>
      <c r="G1159" s="120" t="s">
        <v>3707</v>
      </c>
      <c r="H1159" s="121" t="s">
        <v>3707</v>
      </c>
      <c r="I1159" s="120" t="s">
        <v>7177</v>
      </c>
    </row>
    <row r="1160" spans="1:9" x14ac:dyDescent="0.3">
      <c r="A1160" s="116">
        <v>13433</v>
      </c>
      <c r="B1160" s="116" t="s">
        <v>1976</v>
      </c>
      <c r="C1160" s="116" t="s">
        <v>1977</v>
      </c>
      <c r="D1160" s="117" t="s">
        <v>1226</v>
      </c>
      <c r="E1160" s="118">
        <v>5885.7800000000007</v>
      </c>
      <c r="F1160" s="118">
        <v>0.67189269406392704</v>
      </c>
      <c r="G1160" s="120" t="s">
        <v>3707</v>
      </c>
      <c r="H1160" s="121" t="s">
        <v>3707</v>
      </c>
      <c r="I1160" s="120" t="s">
        <v>7177</v>
      </c>
    </row>
    <row r="1161" spans="1:9" x14ac:dyDescent="0.3">
      <c r="A1161" s="116">
        <v>13434</v>
      </c>
      <c r="B1161" s="116" t="s">
        <v>1978</v>
      </c>
      <c r="C1161" s="116" t="s">
        <v>1973</v>
      </c>
      <c r="D1161" s="117" t="s">
        <v>1226</v>
      </c>
      <c r="E1161" s="118">
        <v>5793.661000000001</v>
      </c>
      <c r="F1161" s="118">
        <v>0.66137682648401841</v>
      </c>
      <c r="G1161" s="120" t="s">
        <v>3707</v>
      </c>
      <c r="H1161" s="121" t="s">
        <v>3707</v>
      </c>
      <c r="I1161" s="120" t="s">
        <v>7177</v>
      </c>
    </row>
    <row r="1162" spans="1:9" x14ac:dyDescent="0.3">
      <c r="A1162" s="116">
        <v>13436</v>
      </c>
      <c r="B1162" s="116" t="s">
        <v>1979</v>
      </c>
      <c r="C1162" s="116" t="s">
        <v>1980</v>
      </c>
      <c r="D1162" s="117" t="s">
        <v>1226</v>
      </c>
      <c r="E1162" s="118">
        <v>8257.5770000000011</v>
      </c>
      <c r="F1162" s="118">
        <v>0.94264577625570789</v>
      </c>
      <c r="G1162" s="120" t="s">
        <v>3707</v>
      </c>
      <c r="H1162" s="121" t="s">
        <v>3707</v>
      </c>
      <c r="I1162" s="120" t="s">
        <v>7177</v>
      </c>
    </row>
    <row r="1163" spans="1:9" x14ac:dyDescent="0.3">
      <c r="A1163" s="116">
        <v>13439</v>
      </c>
      <c r="B1163" s="116" t="s">
        <v>1981</v>
      </c>
      <c r="C1163" s="116" t="s">
        <v>1982</v>
      </c>
      <c r="D1163" s="117" t="s">
        <v>1226</v>
      </c>
      <c r="E1163" s="118">
        <v>15497.540000000003</v>
      </c>
      <c r="F1163" s="118">
        <v>1.7691255707762561</v>
      </c>
      <c r="G1163" s="120" t="s">
        <v>3707</v>
      </c>
      <c r="H1163" s="121" t="s">
        <v>3707</v>
      </c>
      <c r="I1163" s="120" t="s">
        <v>7177</v>
      </c>
    </row>
    <row r="1164" spans="1:9" x14ac:dyDescent="0.3">
      <c r="A1164" s="116">
        <v>13448</v>
      </c>
      <c r="B1164" s="116" t="s">
        <v>1983</v>
      </c>
      <c r="C1164" s="116" t="s">
        <v>1984</v>
      </c>
      <c r="D1164" s="117" t="s">
        <v>1226</v>
      </c>
      <c r="E1164" s="118">
        <v>4368.018</v>
      </c>
      <c r="F1164" s="118">
        <v>0.49863219178082191</v>
      </c>
      <c r="G1164" s="120" t="s">
        <v>3707</v>
      </c>
      <c r="H1164" s="121" t="s">
        <v>3707</v>
      </c>
      <c r="I1164" s="120" t="s">
        <v>7177</v>
      </c>
    </row>
    <row r="1165" spans="1:9" x14ac:dyDescent="0.3">
      <c r="A1165" s="116">
        <v>13459</v>
      </c>
      <c r="B1165" s="116" t="s">
        <v>1985</v>
      </c>
      <c r="C1165" s="116" t="s">
        <v>1986</v>
      </c>
      <c r="D1165" s="117" t="s">
        <v>1226</v>
      </c>
      <c r="E1165" s="118">
        <v>9115.7259999999987</v>
      </c>
      <c r="F1165" s="118">
        <v>1.0406079908675798</v>
      </c>
      <c r="G1165" s="120" t="s">
        <v>3707</v>
      </c>
      <c r="H1165" s="121" t="s">
        <v>3707</v>
      </c>
      <c r="I1165" s="120" t="s">
        <v>7216</v>
      </c>
    </row>
    <row r="1166" spans="1:9" x14ac:dyDescent="0.3">
      <c r="A1166" s="116">
        <v>13467</v>
      </c>
      <c r="B1166" s="116" t="s">
        <v>9318</v>
      </c>
      <c r="C1166" s="116" t="s">
        <v>9319</v>
      </c>
      <c r="D1166" s="117" t="s">
        <v>1226</v>
      </c>
      <c r="E1166" s="118">
        <v>2640.1340000000005</v>
      </c>
      <c r="F1166" s="118">
        <v>0.30138515981735164</v>
      </c>
      <c r="G1166" s="120" t="s">
        <v>3707</v>
      </c>
      <c r="H1166" s="121" t="s">
        <v>3707</v>
      </c>
      <c r="I1166" s="120" t="s">
        <v>9320</v>
      </c>
    </row>
    <row r="1167" spans="1:9" x14ac:dyDescent="0.3">
      <c r="A1167" s="116">
        <v>13471</v>
      </c>
      <c r="B1167" s="116" t="s">
        <v>1987</v>
      </c>
      <c r="C1167" s="116" t="s">
        <v>1988</v>
      </c>
      <c r="D1167" s="117" t="s">
        <v>1226</v>
      </c>
      <c r="E1167" s="118">
        <v>3364.8000000000006</v>
      </c>
      <c r="F1167" s="118">
        <v>0.38410958904109599</v>
      </c>
      <c r="G1167" s="120" t="s">
        <v>3707</v>
      </c>
      <c r="H1167" s="121" t="s">
        <v>3707</v>
      </c>
      <c r="I1167" s="120" t="s">
        <v>7217</v>
      </c>
    </row>
    <row r="1168" spans="1:9" x14ac:dyDescent="0.3">
      <c r="A1168" s="116">
        <v>13475</v>
      </c>
      <c r="B1168" s="116" t="s">
        <v>1989</v>
      </c>
      <c r="C1168" s="116" t="s">
        <v>1990</v>
      </c>
      <c r="D1168" s="117" t="s">
        <v>1226</v>
      </c>
      <c r="E1168" s="118">
        <v>20420.472999999998</v>
      </c>
      <c r="F1168" s="118">
        <v>2.3311042237442918</v>
      </c>
      <c r="G1168" s="120" t="s">
        <v>3707</v>
      </c>
      <c r="H1168" s="121" t="s">
        <v>3707</v>
      </c>
      <c r="I1168" s="120" t="s">
        <v>7177</v>
      </c>
    </row>
    <row r="1169" spans="1:9" x14ac:dyDescent="0.3">
      <c r="A1169" s="116">
        <v>13479</v>
      </c>
      <c r="B1169" s="116" t="s">
        <v>9321</v>
      </c>
      <c r="C1169" s="116" t="s">
        <v>9322</v>
      </c>
      <c r="D1169" s="117" t="s">
        <v>1226</v>
      </c>
      <c r="E1169" s="118">
        <v>2642.0279999999998</v>
      </c>
      <c r="F1169" s="118">
        <v>0.30160136986301367</v>
      </c>
      <c r="G1169" s="120" t="s">
        <v>3707</v>
      </c>
      <c r="H1169" s="121" t="s">
        <v>3707</v>
      </c>
      <c r="I1169" s="120" t="s">
        <v>7177</v>
      </c>
    </row>
    <row r="1170" spans="1:9" x14ac:dyDescent="0.3">
      <c r="A1170" s="116">
        <v>13480</v>
      </c>
      <c r="B1170" s="116" t="s">
        <v>9323</v>
      </c>
      <c r="C1170" s="116" t="s">
        <v>9324</v>
      </c>
      <c r="D1170" s="117" t="s">
        <v>1226</v>
      </c>
      <c r="E1170" s="118">
        <v>2715.0140000000001</v>
      </c>
      <c r="F1170" s="118">
        <v>0.30993310502283106</v>
      </c>
      <c r="G1170" s="120" t="s">
        <v>3707</v>
      </c>
      <c r="H1170" s="121" t="s">
        <v>3707</v>
      </c>
      <c r="I1170" s="120" t="s">
        <v>7177</v>
      </c>
    </row>
    <row r="1171" spans="1:9" x14ac:dyDescent="0.3">
      <c r="A1171" s="116">
        <v>13489</v>
      </c>
      <c r="B1171" s="116" t="s">
        <v>9325</v>
      </c>
      <c r="C1171" s="116" t="s">
        <v>9326</v>
      </c>
      <c r="D1171" s="117" t="s">
        <v>1226</v>
      </c>
      <c r="E1171" s="118">
        <v>2795.0720000000001</v>
      </c>
      <c r="F1171" s="118">
        <v>0.31907214611872148</v>
      </c>
      <c r="G1171" s="120" t="s">
        <v>3707</v>
      </c>
      <c r="H1171" s="121" t="s">
        <v>3707</v>
      </c>
      <c r="I1171" s="120" t="s">
        <v>7177</v>
      </c>
    </row>
    <row r="1172" spans="1:9" x14ac:dyDescent="0.3">
      <c r="A1172" s="116">
        <v>13495</v>
      </c>
      <c r="B1172" s="116" t="s">
        <v>9327</v>
      </c>
      <c r="C1172" s="116" t="s">
        <v>9328</v>
      </c>
      <c r="D1172" s="117" t="s">
        <v>1226</v>
      </c>
      <c r="E1172" s="118">
        <v>2742.4500000000003</v>
      </c>
      <c r="F1172" s="118">
        <v>0.31306506849315069</v>
      </c>
      <c r="G1172" s="120" t="s">
        <v>3707</v>
      </c>
      <c r="H1172" s="121" t="s">
        <v>3707</v>
      </c>
      <c r="I1172" s="120" t="s">
        <v>7177</v>
      </c>
    </row>
    <row r="1173" spans="1:9" x14ac:dyDescent="0.3">
      <c r="A1173" s="116">
        <v>13500</v>
      </c>
      <c r="B1173" s="116" t="s">
        <v>1991</v>
      </c>
      <c r="C1173" s="116" t="s">
        <v>1992</v>
      </c>
      <c r="D1173" s="117" t="s">
        <v>1226</v>
      </c>
      <c r="E1173" s="118">
        <v>3957.1219999999998</v>
      </c>
      <c r="F1173" s="118">
        <v>0.45172625570776254</v>
      </c>
      <c r="G1173" s="120" t="s">
        <v>3707</v>
      </c>
      <c r="H1173" s="121" t="s">
        <v>3707</v>
      </c>
      <c r="I1173" s="120" t="s">
        <v>7177</v>
      </c>
    </row>
    <row r="1174" spans="1:9" x14ac:dyDescent="0.3">
      <c r="A1174" s="116">
        <v>13501</v>
      </c>
      <c r="B1174" s="116" t="s">
        <v>1993</v>
      </c>
      <c r="C1174" s="116" t="s">
        <v>1994</v>
      </c>
      <c r="D1174" s="117" t="s">
        <v>1226</v>
      </c>
      <c r="E1174" s="118">
        <v>7939.7160000000003</v>
      </c>
      <c r="F1174" s="118">
        <v>0.90636027397260277</v>
      </c>
      <c r="G1174" s="120" t="s">
        <v>3707</v>
      </c>
      <c r="H1174" s="121" t="s">
        <v>3707</v>
      </c>
      <c r="I1174" s="120" t="s">
        <v>7177</v>
      </c>
    </row>
    <row r="1175" spans="1:9" x14ac:dyDescent="0.3">
      <c r="A1175" s="116">
        <v>13504</v>
      </c>
      <c r="B1175" s="116" t="s">
        <v>9329</v>
      </c>
      <c r="C1175" s="116" t="s">
        <v>9330</v>
      </c>
      <c r="D1175" s="117" t="s">
        <v>1226</v>
      </c>
      <c r="E1175" s="118">
        <v>2931.6609999999996</v>
      </c>
      <c r="F1175" s="118">
        <v>0.33466449771689494</v>
      </c>
      <c r="G1175" s="120" t="s">
        <v>3707</v>
      </c>
      <c r="H1175" s="121" t="s">
        <v>3707</v>
      </c>
      <c r="I1175" s="120" t="s">
        <v>7177</v>
      </c>
    </row>
    <row r="1176" spans="1:9" x14ac:dyDescent="0.3">
      <c r="A1176" s="116">
        <v>13506</v>
      </c>
      <c r="B1176" s="116" t="s">
        <v>1995</v>
      </c>
      <c r="C1176" s="116" t="s">
        <v>1996</v>
      </c>
      <c r="D1176" s="117" t="s">
        <v>1226</v>
      </c>
      <c r="E1176" s="118">
        <v>4073.851000000001</v>
      </c>
      <c r="F1176" s="118">
        <v>0.46505148401826496</v>
      </c>
      <c r="G1176" s="120" t="s">
        <v>3707</v>
      </c>
      <c r="H1176" s="121" t="s">
        <v>3707</v>
      </c>
      <c r="I1176" s="120" t="s">
        <v>7218</v>
      </c>
    </row>
    <row r="1177" spans="1:9" x14ac:dyDescent="0.3">
      <c r="A1177" s="116">
        <v>13507</v>
      </c>
      <c r="B1177" s="116" t="s">
        <v>1997</v>
      </c>
      <c r="C1177" s="116" t="s">
        <v>1998</v>
      </c>
      <c r="D1177" s="117" t="s">
        <v>1226</v>
      </c>
      <c r="E1177" s="118">
        <v>5068.058</v>
      </c>
      <c r="F1177" s="118">
        <v>0.57854543378995438</v>
      </c>
      <c r="G1177" s="120" t="s">
        <v>3707</v>
      </c>
      <c r="H1177" s="121" t="s">
        <v>3707</v>
      </c>
      <c r="I1177" s="120" t="s">
        <v>7177</v>
      </c>
    </row>
    <row r="1178" spans="1:9" x14ac:dyDescent="0.3">
      <c r="A1178" s="116">
        <v>13513</v>
      </c>
      <c r="B1178" s="116" t="s">
        <v>5845</v>
      </c>
      <c r="C1178" s="116" t="s">
        <v>4265</v>
      </c>
      <c r="D1178" s="117" t="s">
        <v>1226</v>
      </c>
      <c r="E1178" s="118">
        <v>6957.8629999999994</v>
      </c>
      <c r="F1178" s="118">
        <v>0.79427659817351592</v>
      </c>
      <c r="G1178" s="120" t="s">
        <v>3707</v>
      </c>
      <c r="H1178" s="121" t="s">
        <v>3707</v>
      </c>
      <c r="I1178" s="120" t="s">
        <v>4266</v>
      </c>
    </row>
    <row r="1179" spans="1:9" x14ac:dyDescent="0.3">
      <c r="A1179" s="116">
        <v>13523</v>
      </c>
      <c r="B1179" s="116" t="s">
        <v>1999</v>
      </c>
      <c r="C1179" s="116" t="s">
        <v>2000</v>
      </c>
      <c r="D1179" s="117" t="s">
        <v>1226</v>
      </c>
      <c r="E1179" s="118">
        <v>2751.0300000000007</v>
      </c>
      <c r="F1179" s="118">
        <v>0.31404452054794529</v>
      </c>
      <c r="G1179" s="120" t="s">
        <v>3707</v>
      </c>
      <c r="H1179" s="121" t="s">
        <v>3707</v>
      </c>
      <c r="I1179" s="120" t="s">
        <v>7177</v>
      </c>
    </row>
    <row r="1180" spans="1:9" x14ac:dyDescent="0.3">
      <c r="A1180" s="116">
        <v>13527</v>
      </c>
      <c r="B1180" s="116" t="s">
        <v>2001</v>
      </c>
      <c r="C1180" s="116" t="s">
        <v>2002</v>
      </c>
      <c r="D1180" s="117" t="s">
        <v>1226</v>
      </c>
      <c r="E1180" s="118">
        <v>5067.1779999999999</v>
      </c>
      <c r="F1180" s="118">
        <v>0.57844497716894971</v>
      </c>
      <c r="G1180" s="120" t="s">
        <v>3707</v>
      </c>
      <c r="H1180" s="121" t="s">
        <v>3707</v>
      </c>
      <c r="I1180" s="120" t="s">
        <v>7219</v>
      </c>
    </row>
    <row r="1181" spans="1:9" x14ac:dyDescent="0.3">
      <c r="A1181" s="116">
        <v>13528</v>
      </c>
      <c r="B1181" s="116" t="s">
        <v>9331</v>
      </c>
      <c r="C1181" s="116" t="s">
        <v>9332</v>
      </c>
      <c r="D1181" s="117" t="s">
        <v>1226</v>
      </c>
      <c r="E1181" s="118">
        <v>7553.5230000000001</v>
      </c>
      <c r="F1181" s="118">
        <v>0.86227431506849317</v>
      </c>
      <c r="G1181" s="120" t="s">
        <v>3707</v>
      </c>
      <c r="H1181" s="121" t="s">
        <v>3707</v>
      </c>
      <c r="I1181" s="120" t="s">
        <v>7177</v>
      </c>
    </row>
    <row r="1182" spans="1:9" x14ac:dyDescent="0.3">
      <c r="A1182" s="116">
        <v>13532</v>
      </c>
      <c r="B1182" s="116" t="s">
        <v>2003</v>
      </c>
      <c r="C1182" s="116" t="s">
        <v>2004</v>
      </c>
      <c r="D1182" s="117" t="s">
        <v>1226</v>
      </c>
      <c r="E1182" s="118">
        <v>19177.604000000003</v>
      </c>
      <c r="F1182" s="118">
        <v>2.1892242009132423</v>
      </c>
      <c r="G1182" s="120" t="s">
        <v>3707</v>
      </c>
      <c r="H1182" s="121" t="s">
        <v>3707</v>
      </c>
      <c r="I1182" s="120" t="s">
        <v>7177</v>
      </c>
    </row>
    <row r="1183" spans="1:9" x14ac:dyDescent="0.3">
      <c r="A1183" s="116">
        <v>13534</v>
      </c>
      <c r="B1183" s="116" t="s">
        <v>2005</v>
      </c>
      <c r="C1183" s="116" t="s">
        <v>1973</v>
      </c>
      <c r="D1183" s="117" t="s">
        <v>1226</v>
      </c>
      <c r="E1183" s="118">
        <v>24792.376</v>
      </c>
      <c r="F1183" s="118">
        <v>2.8301799086757993</v>
      </c>
      <c r="G1183" s="120" t="s">
        <v>3707</v>
      </c>
      <c r="H1183" s="121" t="s">
        <v>3707</v>
      </c>
      <c r="I1183" s="120" t="s">
        <v>7177</v>
      </c>
    </row>
    <row r="1184" spans="1:9" x14ac:dyDescent="0.3">
      <c r="A1184" s="116">
        <v>13535</v>
      </c>
      <c r="B1184" s="116" t="s">
        <v>2006</v>
      </c>
      <c r="C1184" s="116" t="s">
        <v>1973</v>
      </c>
      <c r="D1184" s="117" t="s">
        <v>1226</v>
      </c>
      <c r="E1184" s="118">
        <v>36668.712999999996</v>
      </c>
      <c r="F1184" s="118">
        <v>4.1859261415525113</v>
      </c>
      <c r="G1184" s="120" t="s">
        <v>3707</v>
      </c>
      <c r="H1184" s="121" t="s">
        <v>3707</v>
      </c>
      <c r="I1184" s="120" t="s">
        <v>7177</v>
      </c>
    </row>
    <row r="1185" spans="1:9" x14ac:dyDescent="0.3">
      <c r="A1185" s="116">
        <v>13539</v>
      </c>
      <c r="B1185" s="116" t="s">
        <v>2007</v>
      </c>
      <c r="C1185" s="116" t="s">
        <v>2008</v>
      </c>
      <c r="D1185" s="117" t="s">
        <v>1226</v>
      </c>
      <c r="E1185" s="118">
        <v>7760.5279999999984</v>
      </c>
      <c r="F1185" s="118">
        <v>0.8859050228310501</v>
      </c>
      <c r="G1185" s="120" t="s">
        <v>3707</v>
      </c>
      <c r="H1185" s="121" t="s">
        <v>3707</v>
      </c>
      <c r="I1185" s="120" t="s">
        <v>7220</v>
      </c>
    </row>
    <row r="1186" spans="1:9" x14ac:dyDescent="0.3">
      <c r="A1186" s="116">
        <v>13542</v>
      </c>
      <c r="B1186" s="116" t="s">
        <v>2009</v>
      </c>
      <c r="C1186" s="116" t="s">
        <v>2010</v>
      </c>
      <c r="D1186" s="117" t="s">
        <v>1226</v>
      </c>
      <c r="E1186" s="118">
        <v>7458.9540000000015</v>
      </c>
      <c r="F1186" s="118">
        <v>0.85147876712328785</v>
      </c>
      <c r="G1186" s="120" t="s">
        <v>3707</v>
      </c>
      <c r="H1186" s="121" t="s">
        <v>3707</v>
      </c>
      <c r="I1186" s="120" t="s">
        <v>7221</v>
      </c>
    </row>
    <row r="1187" spans="1:9" x14ac:dyDescent="0.3">
      <c r="A1187" s="116">
        <v>13545</v>
      </c>
      <c r="B1187" s="116" t="s">
        <v>9333</v>
      </c>
      <c r="C1187" s="116" t="s">
        <v>9334</v>
      </c>
      <c r="D1187" s="117" t="s">
        <v>1226</v>
      </c>
      <c r="E1187" s="118">
        <v>2635.8420000000001</v>
      </c>
      <c r="F1187" s="118">
        <v>0.30089520547945209</v>
      </c>
      <c r="G1187" s="120" t="s">
        <v>3707</v>
      </c>
      <c r="H1187" s="121" t="s">
        <v>3707</v>
      </c>
      <c r="I1187" s="120" t="s">
        <v>7177</v>
      </c>
    </row>
    <row r="1188" spans="1:9" x14ac:dyDescent="0.3">
      <c r="A1188" s="116">
        <v>13548</v>
      </c>
      <c r="B1188" s="116" t="s">
        <v>2011</v>
      </c>
      <c r="C1188" s="116" t="s">
        <v>1427</v>
      </c>
      <c r="D1188" s="117" t="s">
        <v>1226</v>
      </c>
      <c r="E1188" s="118">
        <v>14284.916000000003</v>
      </c>
      <c r="F1188" s="118">
        <v>1.630698173515982</v>
      </c>
      <c r="G1188" s="120" t="s">
        <v>3707</v>
      </c>
      <c r="H1188" s="121" t="s">
        <v>3707</v>
      </c>
      <c r="I1188" s="120" t="s">
        <v>7177</v>
      </c>
    </row>
    <row r="1189" spans="1:9" x14ac:dyDescent="0.3">
      <c r="A1189" s="116">
        <v>13554</v>
      </c>
      <c r="B1189" s="116" t="s">
        <v>2012</v>
      </c>
      <c r="C1189" s="116" t="s">
        <v>2013</v>
      </c>
      <c r="D1189" s="117" t="s">
        <v>1226</v>
      </c>
      <c r="E1189" s="118">
        <v>5800.3490000000011</v>
      </c>
      <c r="F1189" s="118">
        <v>0.66214029680365305</v>
      </c>
      <c r="G1189" s="120" t="s">
        <v>3707</v>
      </c>
      <c r="H1189" s="121" t="s">
        <v>3707</v>
      </c>
      <c r="I1189" s="120" t="s">
        <v>7222</v>
      </c>
    </row>
    <row r="1190" spans="1:9" x14ac:dyDescent="0.3">
      <c r="A1190" s="116">
        <v>13555</v>
      </c>
      <c r="B1190" s="116" t="s">
        <v>2014</v>
      </c>
      <c r="C1190" s="116" t="s">
        <v>2015</v>
      </c>
      <c r="D1190" s="117" t="s">
        <v>1226</v>
      </c>
      <c r="E1190" s="118">
        <v>19519.919999999998</v>
      </c>
      <c r="F1190" s="118">
        <v>2.2283013698630136</v>
      </c>
      <c r="G1190" s="120" t="s">
        <v>3707</v>
      </c>
      <c r="H1190" s="121" t="s">
        <v>3707</v>
      </c>
      <c r="I1190" s="120" t="s">
        <v>7177</v>
      </c>
    </row>
    <row r="1191" spans="1:9" x14ac:dyDescent="0.3">
      <c r="A1191" s="116">
        <v>13564</v>
      </c>
      <c r="B1191" s="116" t="s">
        <v>2016</v>
      </c>
      <c r="C1191" s="116" t="s">
        <v>2017</v>
      </c>
      <c r="D1191" s="117" t="s">
        <v>1226</v>
      </c>
      <c r="E1191" s="118">
        <v>7918.4630000000006</v>
      </c>
      <c r="F1191" s="118">
        <v>0.90393413242009135</v>
      </c>
      <c r="G1191" s="120" t="s">
        <v>3707</v>
      </c>
      <c r="H1191" s="121" t="s">
        <v>3707</v>
      </c>
      <c r="I1191" s="120" t="s">
        <v>7223</v>
      </c>
    </row>
    <row r="1192" spans="1:9" x14ac:dyDescent="0.3">
      <c r="A1192" s="116">
        <v>13565</v>
      </c>
      <c r="B1192" s="116" t="s">
        <v>2018</v>
      </c>
      <c r="C1192" s="116" t="s">
        <v>1725</v>
      </c>
      <c r="D1192" s="117" t="s">
        <v>1226</v>
      </c>
      <c r="E1192" s="118">
        <v>83780.043999999994</v>
      </c>
      <c r="F1192" s="118">
        <v>9.5639319634703188</v>
      </c>
      <c r="G1192" s="120" t="s">
        <v>3707</v>
      </c>
      <c r="H1192" s="121" t="s">
        <v>3707</v>
      </c>
      <c r="I1192" s="120" t="s">
        <v>4787</v>
      </c>
    </row>
    <row r="1193" spans="1:9" x14ac:dyDescent="0.3">
      <c r="A1193" s="116">
        <v>13566</v>
      </c>
      <c r="B1193" s="116" t="s">
        <v>9335</v>
      </c>
      <c r="C1193" s="116" t="s">
        <v>9336</v>
      </c>
      <c r="D1193" s="117" t="s">
        <v>1226</v>
      </c>
      <c r="E1193" s="118">
        <v>3307.6790000000001</v>
      </c>
      <c r="F1193" s="118">
        <v>0.37758892694063928</v>
      </c>
      <c r="G1193" s="120" t="s">
        <v>3707</v>
      </c>
      <c r="H1193" s="121" t="s">
        <v>3707</v>
      </c>
      <c r="I1193" s="120" t="s">
        <v>7232</v>
      </c>
    </row>
    <row r="1194" spans="1:9" x14ac:dyDescent="0.3">
      <c r="A1194" s="116">
        <v>13569</v>
      </c>
      <c r="B1194" s="116" t="s">
        <v>9337</v>
      </c>
      <c r="C1194" s="116" t="s">
        <v>9338</v>
      </c>
      <c r="D1194" s="117" t="s">
        <v>1226</v>
      </c>
      <c r="E1194" s="118">
        <v>3624.2250000000004</v>
      </c>
      <c r="F1194" s="118">
        <v>0.41372431506849316</v>
      </c>
      <c r="G1194" s="120" t="s">
        <v>3707</v>
      </c>
      <c r="H1194" s="121" t="s">
        <v>3707</v>
      </c>
      <c r="I1194" s="120" t="s">
        <v>7177</v>
      </c>
    </row>
    <row r="1195" spans="1:9" x14ac:dyDescent="0.3">
      <c r="A1195" s="116">
        <v>13572</v>
      </c>
      <c r="B1195" s="116" t="s">
        <v>2020</v>
      </c>
      <c r="C1195" s="116" t="s">
        <v>2021</v>
      </c>
      <c r="D1195" s="117" t="s">
        <v>1226</v>
      </c>
      <c r="E1195" s="118">
        <v>193172.337</v>
      </c>
      <c r="F1195" s="118">
        <v>22.051636643835618</v>
      </c>
      <c r="G1195" s="120" t="s">
        <v>3707</v>
      </c>
      <c r="H1195" s="121" t="s">
        <v>3707</v>
      </c>
      <c r="I1195" s="120" t="s">
        <v>7224</v>
      </c>
    </row>
    <row r="1196" spans="1:9" x14ac:dyDescent="0.3">
      <c r="A1196" s="116">
        <v>13578</v>
      </c>
      <c r="B1196" s="116" t="s">
        <v>2022</v>
      </c>
      <c r="C1196" s="116" t="s">
        <v>2023</v>
      </c>
      <c r="D1196" s="117" t="s">
        <v>1226</v>
      </c>
      <c r="E1196" s="118">
        <v>19978.445000000003</v>
      </c>
      <c r="F1196" s="118">
        <v>2.2806444063926943</v>
      </c>
      <c r="G1196" s="120" t="s">
        <v>3707</v>
      </c>
      <c r="H1196" s="121" t="s">
        <v>3707</v>
      </c>
      <c r="I1196" s="120" t="s">
        <v>7177</v>
      </c>
    </row>
    <row r="1197" spans="1:9" x14ac:dyDescent="0.3">
      <c r="A1197" s="116">
        <v>13580</v>
      </c>
      <c r="B1197" s="116" t="s">
        <v>6477</v>
      </c>
      <c r="C1197" s="116" t="s">
        <v>2024</v>
      </c>
      <c r="D1197" s="117" t="s">
        <v>1226</v>
      </c>
      <c r="E1197" s="118">
        <v>8371.5310000000009</v>
      </c>
      <c r="F1197" s="118">
        <v>0.95565422374429232</v>
      </c>
      <c r="G1197" s="120" t="s">
        <v>3707</v>
      </c>
      <c r="H1197" s="121" t="s">
        <v>3707</v>
      </c>
      <c r="I1197" s="120" t="s">
        <v>7225</v>
      </c>
    </row>
    <row r="1198" spans="1:9" x14ac:dyDescent="0.3">
      <c r="A1198" s="116">
        <v>13585</v>
      </c>
      <c r="B1198" s="116" t="s">
        <v>2025</v>
      </c>
      <c r="C1198" s="116" t="s">
        <v>2026</v>
      </c>
      <c r="D1198" s="117" t="s">
        <v>1226</v>
      </c>
      <c r="E1198" s="118">
        <v>5086.7380000000003</v>
      </c>
      <c r="F1198" s="118">
        <v>0.58067785388127857</v>
      </c>
      <c r="G1198" s="120" t="s">
        <v>3707</v>
      </c>
      <c r="H1198" s="121" t="s">
        <v>3707</v>
      </c>
      <c r="I1198" s="120" t="s">
        <v>7177</v>
      </c>
    </row>
    <row r="1199" spans="1:9" x14ac:dyDescent="0.3">
      <c r="A1199" s="116">
        <v>13587</v>
      </c>
      <c r="B1199" s="116" t="s">
        <v>2027</v>
      </c>
      <c r="C1199" s="116" t="s">
        <v>2028</v>
      </c>
      <c r="D1199" s="117" t="s">
        <v>1226</v>
      </c>
      <c r="E1199" s="118">
        <v>12384.9</v>
      </c>
      <c r="F1199" s="118">
        <v>1.4138013698630136</v>
      </c>
      <c r="G1199" s="120" t="s">
        <v>3707</v>
      </c>
      <c r="H1199" s="121" t="s">
        <v>3707</v>
      </c>
      <c r="I1199" s="120" t="s">
        <v>7226</v>
      </c>
    </row>
    <row r="1200" spans="1:9" x14ac:dyDescent="0.3">
      <c r="A1200" s="116">
        <v>13590</v>
      </c>
      <c r="B1200" s="116" t="s">
        <v>2029</v>
      </c>
      <c r="C1200" s="116" t="s">
        <v>2024</v>
      </c>
      <c r="D1200" s="117" t="s">
        <v>1226</v>
      </c>
      <c r="E1200" s="118">
        <v>16461.431</v>
      </c>
      <c r="F1200" s="118">
        <v>1.879158789954338</v>
      </c>
      <c r="G1200" s="120" t="s">
        <v>3707</v>
      </c>
      <c r="H1200" s="121" t="s">
        <v>3707</v>
      </c>
      <c r="I1200" s="120" t="s">
        <v>7177</v>
      </c>
    </row>
    <row r="1201" spans="1:9" x14ac:dyDescent="0.3">
      <c r="A1201" s="116">
        <v>13591</v>
      </c>
      <c r="B1201" s="116" t="s">
        <v>2030</v>
      </c>
      <c r="C1201" s="116" t="s">
        <v>2031</v>
      </c>
      <c r="D1201" s="117" t="s">
        <v>1226</v>
      </c>
      <c r="E1201" s="118">
        <v>29156.228000000003</v>
      </c>
      <c r="F1201" s="118">
        <v>3.3283365296803655</v>
      </c>
      <c r="G1201" s="120" t="s">
        <v>3707</v>
      </c>
      <c r="H1201" s="121" t="s">
        <v>3707</v>
      </c>
      <c r="I1201" s="120" t="s">
        <v>7177</v>
      </c>
    </row>
    <row r="1202" spans="1:9" x14ac:dyDescent="0.3">
      <c r="A1202" s="116">
        <v>13593</v>
      </c>
      <c r="B1202" s="116" t="s">
        <v>2032</v>
      </c>
      <c r="C1202" s="116" t="s">
        <v>2033</v>
      </c>
      <c r="D1202" s="117" t="s">
        <v>1226</v>
      </c>
      <c r="E1202" s="118">
        <v>28729.163</v>
      </c>
      <c r="F1202" s="118">
        <v>3.2795848173515982</v>
      </c>
      <c r="G1202" s="120" t="s">
        <v>3707</v>
      </c>
      <c r="H1202" s="121" t="s">
        <v>3707</v>
      </c>
      <c r="I1202" s="120" t="s">
        <v>7227</v>
      </c>
    </row>
    <row r="1203" spans="1:9" x14ac:dyDescent="0.3">
      <c r="A1203" s="116">
        <v>13595</v>
      </c>
      <c r="B1203" s="116" t="s">
        <v>2034</v>
      </c>
      <c r="C1203" s="116" t="s">
        <v>2035</v>
      </c>
      <c r="D1203" s="117" t="s">
        <v>1226</v>
      </c>
      <c r="E1203" s="118">
        <v>6921.3369999999995</v>
      </c>
      <c r="F1203" s="118">
        <v>0.79010696347031961</v>
      </c>
      <c r="G1203" s="120" t="s">
        <v>3707</v>
      </c>
      <c r="H1203" s="121" t="s">
        <v>3707</v>
      </c>
      <c r="I1203" s="120" t="s">
        <v>7228</v>
      </c>
    </row>
    <row r="1204" spans="1:9" x14ac:dyDescent="0.3">
      <c r="A1204" s="116">
        <v>13601</v>
      </c>
      <c r="B1204" s="116" t="s">
        <v>2036</v>
      </c>
      <c r="C1204" s="116" t="s">
        <v>2037</v>
      </c>
      <c r="D1204" s="117" t="s">
        <v>1226</v>
      </c>
      <c r="E1204" s="118">
        <v>4120.9770000000008</v>
      </c>
      <c r="F1204" s="118">
        <v>0.47043116438356175</v>
      </c>
      <c r="G1204" s="120" t="s">
        <v>3707</v>
      </c>
      <c r="H1204" s="121" t="s">
        <v>3707</v>
      </c>
      <c r="I1204" s="120" t="s">
        <v>7177</v>
      </c>
    </row>
    <row r="1205" spans="1:9" x14ac:dyDescent="0.3">
      <c r="A1205" s="116">
        <v>13605</v>
      </c>
      <c r="B1205" s="116" t="s">
        <v>2038</v>
      </c>
      <c r="C1205" s="116" t="s">
        <v>2039</v>
      </c>
      <c r="D1205" s="117" t="s">
        <v>1226</v>
      </c>
      <c r="E1205" s="118">
        <v>3896.8240000000005</v>
      </c>
      <c r="F1205" s="118">
        <v>0.44484292237442929</v>
      </c>
      <c r="G1205" s="120" t="s">
        <v>3707</v>
      </c>
      <c r="H1205" s="121" t="s">
        <v>3707</v>
      </c>
      <c r="I1205" s="120" t="s">
        <v>7177</v>
      </c>
    </row>
    <row r="1206" spans="1:9" x14ac:dyDescent="0.3">
      <c r="A1206" s="116">
        <v>13606</v>
      </c>
      <c r="B1206" s="116" t="s">
        <v>2040</v>
      </c>
      <c r="C1206" s="116" t="s">
        <v>2041</v>
      </c>
      <c r="D1206" s="117" t="s">
        <v>1226</v>
      </c>
      <c r="E1206" s="118">
        <v>5772.3910000000005</v>
      </c>
      <c r="F1206" s="118">
        <v>0.65894874429223749</v>
      </c>
      <c r="G1206" s="120" t="s">
        <v>3707</v>
      </c>
      <c r="H1206" s="121" t="s">
        <v>3707</v>
      </c>
      <c r="I1206" s="120" t="s">
        <v>7177</v>
      </c>
    </row>
    <row r="1207" spans="1:9" x14ac:dyDescent="0.3">
      <c r="A1207" s="116">
        <v>13609</v>
      </c>
      <c r="B1207" s="116" t="s">
        <v>2042</v>
      </c>
      <c r="C1207" s="116" t="s">
        <v>2043</v>
      </c>
      <c r="D1207" s="117" t="s">
        <v>1226</v>
      </c>
      <c r="E1207" s="118">
        <v>16122.588</v>
      </c>
      <c r="F1207" s="118">
        <v>1.8404780821917808</v>
      </c>
      <c r="G1207" s="120" t="s">
        <v>3707</v>
      </c>
      <c r="H1207" s="121" t="s">
        <v>3707</v>
      </c>
      <c r="I1207" s="120" t="s">
        <v>7229</v>
      </c>
    </row>
    <row r="1208" spans="1:9" x14ac:dyDescent="0.3">
      <c r="A1208" s="116">
        <v>13611</v>
      </c>
      <c r="B1208" s="116" t="s">
        <v>2044</v>
      </c>
      <c r="C1208" s="116" t="s">
        <v>1973</v>
      </c>
      <c r="D1208" s="117" t="s">
        <v>1226</v>
      </c>
      <c r="E1208" s="118">
        <v>5273.6810000000005</v>
      </c>
      <c r="F1208" s="118">
        <v>0.60201837899543387</v>
      </c>
      <c r="G1208" s="120" t="s">
        <v>3707</v>
      </c>
      <c r="H1208" s="121" t="s">
        <v>3707</v>
      </c>
      <c r="I1208" s="120" t="s">
        <v>7177</v>
      </c>
    </row>
    <row r="1209" spans="1:9" x14ac:dyDescent="0.3">
      <c r="A1209" s="116">
        <v>13613</v>
      </c>
      <c r="B1209" s="116" t="s">
        <v>2045</v>
      </c>
      <c r="C1209" s="116" t="s">
        <v>2046</v>
      </c>
      <c r="D1209" s="117" t="s">
        <v>1226</v>
      </c>
      <c r="E1209" s="118">
        <v>5269.0990000000002</v>
      </c>
      <c r="F1209" s="118">
        <v>0.60149531963470326</v>
      </c>
      <c r="G1209" s="120" t="s">
        <v>3707</v>
      </c>
      <c r="H1209" s="121" t="s">
        <v>3707</v>
      </c>
      <c r="I1209" s="120" t="s">
        <v>7230</v>
      </c>
    </row>
    <row r="1210" spans="1:9" x14ac:dyDescent="0.3">
      <c r="A1210" s="116">
        <v>13615</v>
      </c>
      <c r="B1210" s="116" t="s">
        <v>2047</v>
      </c>
      <c r="C1210" s="116" t="s">
        <v>2048</v>
      </c>
      <c r="D1210" s="117" t="s">
        <v>1226</v>
      </c>
      <c r="E1210" s="118">
        <v>5441.9370000000008</v>
      </c>
      <c r="F1210" s="118">
        <v>0.62122568493150698</v>
      </c>
      <c r="G1210" s="120" t="s">
        <v>3707</v>
      </c>
      <c r="H1210" s="121" t="s">
        <v>3707</v>
      </c>
      <c r="I1210" s="120" t="s">
        <v>7231</v>
      </c>
    </row>
    <row r="1211" spans="1:9" x14ac:dyDescent="0.3">
      <c r="A1211" s="116">
        <v>13618</v>
      </c>
      <c r="B1211" s="116" t="s">
        <v>2049</v>
      </c>
      <c r="C1211" s="116" t="s">
        <v>2050</v>
      </c>
      <c r="D1211" s="117" t="s">
        <v>1226</v>
      </c>
      <c r="E1211" s="118">
        <v>5936.1080000000002</v>
      </c>
      <c r="F1211" s="118">
        <v>0.67763789954337905</v>
      </c>
      <c r="G1211" s="120" t="s">
        <v>3707</v>
      </c>
      <c r="H1211" s="121" t="s">
        <v>3707</v>
      </c>
      <c r="I1211" s="120" t="s">
        <v>7177</v>
      </c>
    </row>
    <row r="1212" spans="1:9" x14ac:dyDescent="0.3">
      <c r="A1212" s="116">
        <v>13619</v>
      </c>
      <c r="B1212" s="116" t="s">
        <v>2051</v>
      </c>
      <c r="C1212" s="116" t="s">
        <v>2033</v>
      </c>
      <c r="D1212" s="117" t="s">
        <v>1226</v>
      </c>
      <c r="E1212" s="118">
        <v>5087.5220000000008</v>
      </c>
      <c r="F1212" s="118">
        <v>0.58076735159817361</v>
      </c>
      <c r="G1212" s="120" t="s">
        <v>3707</v>
      </c>
      <c r="H1212" s="121" t="s">
        <v>3707</v>
      </c>
      <c r="I1212" s="120" t="s">
        <v>7177</v>
      </c>
    </row>
    <row r="1213" spans="1:9" x14ac:dyDescent="0.3">
      <c r="A1213" s="116">
        <v>13624</v>
      </c>
      <c r="B1213" s="116" t="s">
        <v>9339</v>
      </c>
      <c r="C1213" s="116" t="s">
        <v>9340</v>
      </c>
      <c r="D1213" s="117" t="s">
        <v>1226</v>
      </c>
      <c r="E1213" s="118">
        <v>3141.779</v>
      </c>
      <c r="F1213" s="118">
        <v>0.35865057077625573</v>
      </c>
      <c r="G1213" s="120" t="s">
        <v>3707</v>
      </c>
      <c r="H1213" s="121" t="s">
        <v>3707</v>
      </c>
      <c r="I1213" s="120" t="s">
        <v>7177</v>
      </c>
    </row>
    <row r="1214" spans="1:9" x14ac:dyDescent="0.3">
      <c r="A1214" s="116">
        <v>13625</v>
      </c>
      <c r="B1214" s="116" t="s">
        <v>2052</v>
      </c>
      <c r="C1214" s="116" t="s">
        <v>2053</v>
      </c>
      <c r="D1214" s="117" t="s">
        <v>1226</v>
      </c>
      <c r="E1214" s="118">
        <v>8319.9979999999996</v>
      </c>
      <c r="F1214" s="118">
        <v>0.94977146118721456</v>
      </c>
      <c r="G1214" s="120" t="s">
        <v>3707</v>
      </c>
      <c r="H1214" s="121" t="s">
        <v>3707</v>
      </c>
      <c r="I1214" s="120" t="s">
        <v>7177</v>
      </c>
    </row>
    <row r="1215" spans="1:9" x14ac:dyDescent="0.3">
      <c r="A1215" s="116">
        <v>13634</v>
      </c>
      <c r="B1215" s="116" t="s">
        <v>2054</v>
      </c>
      <c r="C1215" s="116" t="s">
        <v>2055</v>
      </c>
      <c r="D1215" s="117" t="s">
        <v>1226</v>
      </c>
      <c r="E1215" s="118">
        <v>16875.434000000001</v>
      </c>
      <c r="F1215" s="118">
        <v>1.9264194063926943</v>
      </c>
      <c r="G1215" s="120" t="s">
        <v>3707</v>
      </c>
      <c r="H1215" s="121" t="s">
        <v>3707</v>
      </c>
      <c r="I1215" s="120" t="s">
        <v>7177</v>
      </c>
    </row>
    <row r="1216" spans="1:9" x14ac:dyDescent="0.3">
      <c r="A1216" s="116">
        <v>13635</v>
      </c>
      <c r="B1216" s="116" t="s">
        <v>2056</v>
      </c>
      <c r="C1216" s="116" t="s">
        <v>2057</v>
      </c>
      <c r="D1216" s="117" t="s">
        <v>1226</v>
      </c>
      <c r="E1216" s="118">
        <v>4340.4530000000004</v>
      </c>
      <c r="F1216" s="118">
        <v>0.49548550228310506</v>
      </c>
      <c r="G1216" s="120" t="s">
        <v>3707</v>
      </c>
      <c r="H1216" s="121" t="s">
        <v>3707</v>
      </c>
      <c r="I1216" s="120" t="s">
        <v>7177</v>
      </c>
    </row>
    <row r="1217" spans="1:9" x14ac:dyDescent="0.3">
      <c r="A1217" s="116">
        <v>13638</v>
      </c>
      <c r="B1217" s="116" t="s">
        <v>2058</v>
      </c>
      <c r="C1217" s="116" t="s">
        <v>2059</v>
      </c>
      <c r="D1217" s="117" t="s">
        <v>1226</v>
      </c>
      <c r="E1217" s="118">
        <v>9660.8590000000004</v>
      </c>
      <c r="F1217" s="118">
        <v>1.1028377853881279</v>
      </c>
      <c r="G1217" s="120" t="s">
        <v>3707</v>
      </c>
      <c r="H1217" s="121" t="s">
        <v>3707</v>
      </c>
      <c r="I1217" s="120" t="s">
        <v>7177</v>
      </c>
    </row>
    <row r="1218" spans="1:9" x14ac:dyDescent="0.3">
      <c r="A1218" s="116">
        <v>13641</v>
      </c>
      <c r="B1218" s="116" t="s">
        <v>2060</v>
      </c>
      <c r="C1218" s="116" t="s">
        <v>2061</v>
      </c>
      <c r="D1218" s="117" t="s">
        <v>1226</v>
      </c>
      <c r="E1218" s="118">
        <v>5241.4709999999995</v>
      </c>
      <c r="F1218" s="118">
        <v>0.59834143835616438</v>
      </c>
      <c r="G1218" s="120" t="s">
        <v>3707</v>
      </c>
      <c r="H1218" s="121" t="s">
        <v>3707</v>
      </c>
      <c r="I1218" s="120" t="s">
        <v>7232</v>
      </c>
    </row>
    <row r="1219" spans="1:9" x14ac:dyDescent="0.3">
      <c r="A1219" s="116">
        <v>13643</v>
      </c>
      <c r="B1219" s="116" t="s">
        <v>6582</v>
      </c>
      <c r="C1219" s="116" t="s">
        <v>6583</v>
      </c>
      <c r="D1219" s="117" t="s">
        <v>1226</v>
      </c>
      <c r="E1219" s="118">
        <v>3393.36</v>
      </c>
      <c r="F1219" s="118">
        <v>0.38736986301369863</v>
      </c>
      <c r="G1219" s="120" t="s">
        <v>3707</v>
      </c>
      <c r="H1219" s="121" t="s">
        <v>3707</v>
      </c>
      <c r="I1219" s="120" t="s">
        <v>6982</v>
      </c>
    </row>
    <row r="1220" spans="1:9" x14ac:dyDescent="0.3">
      <c r="A1220" s="116">
        <v>13644</v>
      </c>
      <c r="B1220" s="116" t="s">
        <v>2062</v>
      </c>
      <c r="C1220" s="116" t="s">
        <v>2063</v>
      </c>
      <c r="D1220" s="117" t="s">
        <v>1226</v>
      </c>
      <c r="E1220" s="118">
        <v>10804.206</v>
      </c>
      <c r="F1220" s="118">
        <v>1.2333568493150686</v>
      </c>
      <c r="G1220" s="120" t="s">
        <v>3707</v>
      </c>
      <c r="H1220" s="121" t="s">
        <v>3707</v>
      </c>
      <c r="I1220" s="120" t="s">
        <v>7177</v>
      </c>
    </row>
    <row r="1221" spans="1:9" x14ac:dyDescent="0.3">
      <c r="A1221" s="116">
        <v>13646</v>
      </c>
      <c r="B1221" s="116" t="s">
        <v>2064</v>
      </c>
      <c r="C1221" s="116" t="s">
        <v>2065</v>
      </c>
      <c r="D1221" s="117" t="s">
        <v>1226</v>
      </c>
      <c r="E1221" s="118">
        <v>7517.3740000000007</v>
      </c>
      <c r="F1221" s="118">
        <v>0.85814771689497726</v>
      </c>
      <c r="G1221" s="120" t="s">
        <v>3707</v>
      </c>
      <c r="H1221" s="121" t="s">
        <v>3707</v>
      </c>
      <c r="I1221" s="120" t="s">
        <v>7177</v>
      </c>
    </row>
    <row r="1222" spans="1:9" x14ac:dyDescent="0.3">
      <c r="A1222" s="116">
        <v>13648</v>
      </c>
      <c r="B1222" s="116" t="s">
        <v>2066</v>
      </c>
      <c r="C1222" s="116" t="s">
        <v>2067</v>
      </c>
      <c r="D1222" s="117" t="s">
        <v>1226</v>
      </c>
      <c r="E1222" s="118">
        <v>28316.286</v>
      </c>
      <c r="F1222" s="118">
        <v>3.2324527397260274</v>
      </c>
      <c r="G1222" s="120" t="s">
        <v>3707</v>
      </c>
      <c r="H1222" s="121" t="s">
        <v>3707</v>
      </c>
      <c r="I1222" s="120" t="s">
        <v>7177</v>
      </c>
    </row>
    <row r="1223" spans="1:9" x14ac:dyDescent="0.3">
      <c r="A1223" s="116">
        <v>13649</v>
      </c>
      <c r="B1223" s="116" t="s">
        <v>6584</v>
      </c>
      <c r="C1223" s="116" t="s">
        <v>1973</v>
      </c>
      <c r="D1223" s="117" t="s">
        <v>1226</v>
      </c>
      <c r="E1223" s="118">
        <v>2754.7590000000009</v>
      </c>
      <c r="F1223" s="118">
        <v>0.31447020547945215</v>
      </c>
      <c r="G1223" s="120" t="s">
        <v>3707</v>
      </c>
      <c r="H1223" s="121" t="s">
        <v>3707</v>
      </c>
      <c r="I1223" s="120" t="s">
        <v>7177</v>
      </c>
    </row>
    <row r="1224" spans="1:9" x14ac:dyDescent="0.3">
      <c r="A1224" s="116">
        <v>13650</v>
      </c>
      <c r="B1224" s="116" t="s">
        <v>2068</v>
      </c>
      <c r="C1224" s="116" t="s">
        <v>2069</v>
      </c>
      <c r="D1224" s="117" t="s">
        <v>1226</v>
      </c>
      <c r="E1224" s="118">
        <v>38233.68</v>
      </c>
      <c r="F1224" s="118">
        <v>4.3645753424657538</v>
      </c>
      <c r="G1224" s="120" t="s">
        <v>3707</v>
      </c>
      <c r="H1224" s="121" t="s">
        <v>3707</v>
      </c>
      <c r="I1224" s="120" t="s">
        <v>7177</v>
      </c>
    </row>
    <row r="1225" spans="1:9" x14ac:dyDescent="0.3">
      <c r="A1225" s="116">
        <v>13654</v>
      </c>
      <c r="B1225" s="116" t="s">
        <v>2070</v>
      </c>
      <c r="C1225" s="116" t="s">
        <v>2071</v>
      </c>
      <c r="D1225" s="117" t="s">
        <v>1226</v>
      </c>
      <c r="E1225" s="118">
        <v>35213.519999999997</v>
      </c>
      <c r="F1225" s="118">
        <v>4.0198082191780822</v>
      </c>
      <c r="G1225" s="120" t="s">
        <v>3707</v>
      </c>
      <c r="H1225" s="121" t="s">
        <v>3707</v>
      </c>
      <c r="I1225" s="120" t="s">
        <v>7177</v>
      </c>
    </row>
    <row r="1226" spans="1:9" x14ac:dyDescent="0.3">
      <c r="A1226" s="116">
        <v>13656</v>
      </c>
      <c r="B1226" s="116" t="s">
        <v>2072</v>
      </c>
      <c r="C1226" s="116" t="s">
        <v>2073</v>
      </c>
      <c r="D1226" s="117" t="s">
        <v>1226</v>
      </c>
      <c r="E1226" s="118">
        <v>8898.2810000000009</v>
      </c>
      <c r="F1226" s="118">
        <v>1.015785502283105</v>
      </c>
      <c r="G1226" s="120" t="s">
        <v>3707</v>
      </c>
      <c r="H1226" s="121" t="s">
        <v>3707</v>
      </c>
      <c r="I1226" s="120" t="s">
        <v>7177</v>
      </c>
    </row>
    <row r="1227" spans="1:9" x14ac:dyDescent="0.3">
      <c r="A1227" s="116">
        <v>13657</v>
      </c>
      <c r="B1227" s="116" t="s">
        <v>2074</v>
      </c>
      <c r="C1227" s="116" t="s">
        <v>2075</v>
      </c>
      <c r="D1227" s="117" t="s">
        <v>1226</v>
      </c>
      <c r="E1227" s="118">
        <v>27797.844999999998</v>
      </c>
      <c r="F1227" s="118">
        <v>3.1732699771689497</v>
      </c>
      <c r="G1227" s="120" t="s">
        <v>3707</v>
      </c>
      <c r="H1227" s="121" t="s">
        <v>3707</v>
      </c>
      <c r="I1227" s="120" t="s">
        <v>7177</v>
      </c>
    </row>
    <row r="1228" spans="1:9" x14ac:dyDescent="0.3">
      <c r="A1228" s="116">
        <v>13658</v>
      </c>
      <c r="B1228" s="116" t="s">
        <v>2076</v>
      </c>
      <c r="C1228" s="116" t="s">
        <v>2077</v>
      </c>
      <c r="D1228" s="117" t="s">
        <v>1226</v>
      </c>
      <c r="E1228" s="118">
        <v>4687.9799999999996</v>
      </c>
      <c r="F1228" s="118">
        <v>0.53515753424657531</v>
      </c>
      <c r="G1228" s="120" t="s">
        <v>3707</v>
      </c>
      <c r="H1228" s="121" t="s">
        <v>3707</v>
      </c>
      <c r="I1228" s="120" t="s">
        <v>7233</v>
      </c>
    </row>
    <row r="1229" spans="1:9" x14ac:dyDescent="0.3">
      <c r="A1229" s="116">
        <v>13660</v>
      </c>
      <c r="B1229" s="116" t="s">
        <v>2078</v>
      </c>
      <c r="C1229" s="116" t="s">
        <v>2079</v>
      </c>
      <c r="D1229" s="117" t="s">
        <v>1226</v>
      </c>
      <c r="E1229" s="118">
        <v>4437.6000000000004</v>
      </c>
      <c r="F1229" s="118">
        <v>0.50657534246575342</v>
      </c>
      <c r="G1229" s="120" t="s">
        <v>3707</v>
      </c>
      <c r="H1229" s="121" t="s">
        <v>3707</v>
      </c>
      <c r="I1229" s="120" t="s">
        <v>7177</v>
      </c>
    </row>
    <row r="1230" spans="1:9" x14ac:dyDescent="0.3">
      <c r="A1230" s="116">
        <v>13661</v>
      </c>
      <c r="B1230" s="116" t="s">
        <v>2080</v>
      </c>
      <c r="C1230" s="116" t="s">
        <v>2019</v>
      </c>
      <c r="D1230" s="117" t="s">
        <v>1226</v>
      </c>
      <c r="E1230" s="118">
        <v>22267.795999999998</v>
      </c>
      <c r="F1230" s="118">
        <v>2.5419858447488584</v>
      </c>
      <c r="G1230" s="120" t="s">
        <v>3707</v>
      </c>
      <c r="H1230" s="121" t="s">
        <v>3707</v>
      </c>
      <c r="I1230" s="120" t="s">
        <v>7177</v>
      </c>
    </row>
    <row r="1231" spans="1:9" x14ac:dyDescent="0.3">
      <c r="A1231" s="116">
        <v>13665</v>
      </c>
      <c r="B1231" s="116" t="s">
        <v>2081</v>
      </c>
      <c r="C1231" s="116" t="s">
        <v>2082</v>
      </c>
      <c r="D1231" s="117" t="s">
        <v>1226</v>
      </c>
      <c r="E1231" s="118">
        <v>5134.179000000001</v>
      </c>
      <c r="F1231" s="118">
        <v>0.58609349315068504</v>
      </c>
      <c r="G1231" s="120" t="s">
        <v>3707</v>
      </c>
      <c r="H1231" s="121" t="s">
        <v>3707</v>
      </c>
      <c r="I1231" s="120" t="s">
        <v>7177</v>
      </c>
    </row>
    <row r="1232" spans="1:9" x14ac:dyDescent="0.3">
      <c r="A1232" s="116">
        <v>13673</v>
      </c>
      <c r="B1232" s="116" t="s">
        <v>2083</v>
      </c>
      <c r="C1232" s="116" t="s">
        <v>2084</v>
      </c>
      <c r="D1232" s="117" t="s">
        <v>1226</v>
      </c>
      <c r="E1232" s="118">
        <v>6139.4549999999999</v>
      </c>
      <c r="F1232" s="118">
        <v>0.70085102739726024</v>
      </c>
      <c r="G1232" s="120" t="s">
        <v>3707</v>
      </c>
      <c r="H1232" s="121" t="s">
        <v>3707</v>
      </c>
      <c r="I1232" s="120" t="s">
        <v>7177</v>
      </c>
    </row>
    <row r="1233" spans="1:9" x14ac:dyDescent="0.3">
      <c r="A1233" s="116">
        <v>13677</v>
      </c>
      <c r="B1233" s="116" t="s">
        <v>2085</v>
      </c>
      <c r="C1233" s="116" t="s">
        <v>2086</v>
      </c>
      <c r="D1233" s="117" t="s">
        <v>1226</v>
      </c>
      <c r="E1233" s="118">
        <v>13422.898000000001</v>
      </c>
      <c r="F1233" s="118">
        <v>1.532294292237443</v>
      </c>
      <c r="G1233" s="120" t="s">
        <v>3707</v>
      </c>
      <c r="H1233" s="121" t="s">
        <v>3707</v>
      </c>
      <c r="I1233" s="120" t="s">
        <v>7177</v>
      </c>
    </row>
    <row r="1234" spans="1:9" x14ac:dyDescent="0.3">
      <c r="A1234" s="116">
        <v>13678</v>
      </c>
      <c r="B1234" s="116" t="s">
        <v>2087</v>
      </c>
      <c r="C1234" s="116" t="s">
        <v>2088</v>
      </c>
      <c r="D1234" s="117" t="s">
        <v>1226</v>
      </c>
      <c r="E1234" s="118">
        <v>8140.3650000000007</v>
      </c>
      <c r="F1234" s="118">
        <v>0.92926541095890414</v>
      </c>
      <c r="G1234" s="120" t="s">
        <v>3707</v>
      </c>
      <c r="H1234" s="121" t="s">
        <v>3707</v>
      </c>
      <c r="I1234" s="120" t="s">
        <v>7177</v>
      </c>
    </row>
    <row r="1235" spans="1:9" x14ac:dyDescent="0.3">
      <c r="A1235" s="116">
        <v>13700</v>
      </c>
      <c r="B1235" s="116" t="s">
        <v>9341</v>
      </c>
      <c r="C1235" s="116" t="s">
        <v>9342</v>
      </c>
      <c r="D1235" s="117" t="s">
        <v>1226</v>
      </c>
      <c r="E1235" s="118">
        <v>2995.4210000000003</v>
      </c>
      <c r="F1235" s="118">
        <v>0.34194303652968039</v>
      </c>
      <c r="G1235" s="120" t="s">
        <v>3707</v>
      </c>
      <c r="H1235" s="121" t="s">
        <v>3707</v>
      </c>
      <c r="I1235" s="120" t="s">
        <v>7177</v>
      </c>
    </row>
    <row r="1236" spans="1:9" x14ac:dyDescent="0.3">
      <c r="A1236" s="116">
        <v>13708</v>
      </c>
      <c r="B1236" s="116" t="s">
        <v>2089</v>
      </c>
      <c r="C1236" s="116" t="s">
        <v>2090</v>
      </c>
      <c r="D1236" s="117" t="s">
        <v>1226</v>
      </c>
      <c r="E1236" s="118">
        <v>7635.02</v>
      </c>
      <c r="F1236" s="118">
        <v>0.87157762557077634</v>
      </c>
      <c r="G1236" s="120" t="s">
        <v>3707</v>
      </c>
      <c r="H1236" s="121" t="s">
        <v>3707</v>
      </c>
      <c r="I1236" s="120" t="s">
        <v>7177</v>
      </c>
    </row>
    <row r="1237" spans="1:9" x14ac:dyDescent="0.3">
      <c r="A1237" s="116">
        <v>13711</v>
      </c>
      <c r="B1237" s="116" t="s">
        <v>2091</v>
      </c>
      <c r="C1237" s="116" t="s">
        <v>2092</v>
      </c>
      <c r="D1237" s="117" t="s">
        <v>1226</v>
      </c>
      <c r="E1237" s="118">
        <v>41368.03</v>
      </c>
      <c r="F1237" s="118">
        <v>4.7223778538812784</v>
      </c>
      <c r="G1237" s="120" t="s">
        <v>3707</v>
      </c>
      <c r="H1237" s="121" t="s">
        <v>3707</v>
      </c>
      <c r="I1237" s="120" t="s">
        <v>7177</v>
      </c>
    </row>
    <row r="1238" spans="1:9" x14ac:dyDescent="0.3">
      <c r="A1238" s="116">
        <v>13712</v>
      </c>
      <c r="B1238" s="116" t="s">
        <v>2093</v>
      </c>
      <c r="C1238" s="116" t="s">
        <v>2094</v>
      </c>
      <c r="D1238" s="117" t="s">
        <v>1226</v>
      </c>
      <c r="E1238" s="118">
        <v>4111.5600000000004</v>
      </c>
      <c r="F1238" s="118">
        <v>0.4693561643835617</v>
      </c>
      <c r="G1238" s="120" t="s">
        <v>3707</v>
      </c>
      <c r="H1238" s="121" t="s">
        <v>3707</v>
      </c>
      <c r="I1238" s="120" t="s">
        <v>7177</v>
      </c>
    </row>
    <row r="1239" spans="1:9" x14ac:dyDescent="0.3">
      <c r="A1239" s="116">
        <v>13715</v>
      </c>
      <c r="B1239" s="116" t="s">
        <v>2095</v>
      </c>
      <c r="C1239" s="116" t="s">
        <v>2096</v>
      </c>
      <c r="D1239" s="117" t="s">
        <v>1226</v>
      </c>
      <c r="E1239" s="118">
        <v>4785.0919999999996</v>
      </c>
      <c r="F1239" s="118">
        <v>0.54624337899543374</v>
      </c>
      <c r="G1239" s="120" t="s">
        <v>3707</v>
      </c>
      <c r="H1239" s="121" t="s">
        <v>3707</v>
      </c>
      <c r="I1239" s="120" t="s">
        <v>7177</v>
      </c>
    </row>
    <row r="1240" spans="1:9" x14ac:dyDescent="0.3">
      <c r="A1240" s="116">
        <v>13719</v>
      </c>
      <c r="B1240" s="116" t="s">
        <v>6180</v>
      </c>
      <c r="C1240" s="116" t="s">
        <v>6181</v>
      </c>
      <c r="D1240" s="117" t="s">
        <v>1226</v>
      </c>
      <c r="E1240" s="118">
        <v>4952.5</v>
      </c>
      <c r="F1240" s="118">
        <v>0.56535388127853881</v>
      </c>
      <c r="G1240" s="120" t="s">
        <v>3707</v>
      </c>
      <c r="H1240" s="121" t="s">
        <v>3707</v>
      </c>
      <c r="I1240" s="120" t="s">
        <v>7177</v>
      </c>
    </row>
    <row r="1241" spans="1:9" x14ac:dyDescent="0.3">
      <c r="A1241" s="116">
        <v>13720</v>
      </c>
      <c r="B1241" s="116" t="s">
        <v>9343</v>
      </c>
      <c r="C1241" s="116" t="s">
        <v>9344</v>
      </c>
      <c r="D1241" s="117" t="s">
        <v>1226</v>
      </c>
      <c r="E1241" s="118">
        <v>3556</v>
      </c>
      <c r="F1241" s="118">
        <v>0.40593607305936075</v>
      </c>
      <c r="G1241" s="120" t="s">
        <v>3707</v>
      </c>
      <c r="H1241" s="121" t="s">
        <v>3707</v>
      </c>
      <c r="I1241" s="120" t="s">
        <v>7177</v>
      </c>
    </row>
    <row r="1242" spans="1:9" x14ac:dyDescent="0.3">
      <c r="A1242" s="116">
        <v>13722</v>
      </c>
      <c r="B1242" s="116" t="s">
        <v>2098</v>
      </c>
      <c r="C1242" s="116" t="s">
        <v>2099</v>
      </c>
      <c r="D1242" s="117" t="s">
        <v>1226</v>
      </c>
      <c r="E1242" s="118">
        <v>4957.3099999999995</v>
      </c>
      <c r="F1242" s="118">
        <v>0.56590296803652962</v>
      </c>
      <c r="G1242" s="120" t="s">
        <v>3707</v>
      </c>
      <c r="H1242" s="121" t="s">
        <v>3707</v>
      </c>
      <c r="I1242" s="120" t="s">
        <v>7177</v>
      </c>
    </row>
    <row r="1243" spans="1:9" x14ac:dyDescent="0.3">
      <c r="A1243" s="116">
        <v>13723</v>
      </c>
      <c r="B1243" s="116" t="s">
        <v>6585</v>
      </c>
      <c r="C1243" s="116" t="s">
        <v>6586</v>
      </c>
      <c r="D1243" s="117" t="s">
        <v>1226</v>
      </c>
      <c r="E1243" s="118">
        <v>2814.5</v>
      </c>
      <c r="F1243" s="118">
        <v>0.32128995433789953</v>
      </c>
      <c r="G1243" s="120" t="s">
        <v>3707</v>
      </c>
      <c r="H1243" s="121" t="s">
        <v>3707</v>
      </c>
      <c r="I1243" s="120" t="s">
        <v>7177</v>
      </c>
    </row>
    <row r="1244" spans="1:9" x14ac:dyDescent="0.3">
      <c r="A1244" s="116">
        <v>13726</v>
      </c>
      <c r="B1244" s="116" t="s">
        <v>3322</v>
      </c>
      <c r="C1244" s="116" t="s">
        <v>3323</v>
      </c>
      <c r="D1244" s="117" t="s">
        <v>1226</v>
      </c>
      <c r="E1244" s="118">
        <v>4719.13</v>
      </c>
      <c r="F1244" s="118">
        <v>0.53871347031963468</v>
      </c>
      <c r="G1244" s="120" t="s">
        <v>3707</v>
      </c>
      <c r="H1244" s="121" t="s">
        <v>3707</v>
      </c>
      <c r="I1244" s="120" t="s">
        <v>7177</v>
      </c>
    </row>
    <row r="1245" spans="1:9" x14ac:dyDescent="0.3">
      <c r="A1245" s="116">
        <v>13737</v>
      </c>
      <c r="B1245" s="116" t="s">
        <v>2100</v>
      </c>
      <c r="C1245" s="116" t="s">
        <v>2101</v>
      </c>
      <c r="D1245" s="117" t="s">
        <v>1226</v>
      </c>
      <c r="E1245" s="118">
        <v>6226.8</v>
      </c>
      <c r="F1245" s="118">
        <v>0.71082191780821924</v>
      </c>
      <c r="G1245" s="120" t="s">
        <v>3707</v>
      </c>
      <c r="H1245" s="121" t="s">
        <v>3707</v>
      </c>
      <c r="I1245" s="120" t="s">
        <v>7234</v>
      </c>
    </row>
    <row r="1246" spans="1:9" x14ac:dyDescent="0.3">
      <c r="A1246" s="116">
        <v>13741</v>
      </c>
      <c r="B1246" s="116" t="s">
        <v>2102</v>
      </c>
      <c r="C1246" s="116" t="s">
        <v>2103</v>
      </c>
      <c r="D1246" s="117" t="s">
        <v>1226</v>
      </c>
      <c r="E1246" s="118">
        <v>28428</v>
      </c>
      <c r="F1246" s="118">
        <v>3.2452054794520548</v>
      </c>
      <c r="G1246" s="120" t="s">
        <v>3707</v>
      </c>
      <c r="H1246" s="121" t="s">
        <v>3707</v>
      </c>
      <c r="I1246" s="120" t="s">
        <v>7177</v>
      </c>
    </row>
    <row r="1247" spans="1:9" x14ac:dyDescent="0.3">
      <c r="A1247" s="116">
        <v>13742</v>
      </c>
      <c r="B1247" s="116" t="s">
        <v>2104</v>
      </c>
      <c r="C1247" s="116" t="s">
        <v>2105</v>
      </c>
      <c r="D1247" s="117" t="s">
        <v>1226</v>
      </c>
      <c r="E1247" s="118">
        <v>7269.3660000000009</v>
      </c>
      <c r="F1247" s="118">
        <v>0.82983630136986308</v>
      </c>
      <c r="G1247" s="120" t="s">
        <v>3707</v>
      </c>
      <c r="H1247" s="121" t="s">
        <v>3707</v>
      </c>
      <c r="I1247" s="120" t="s">
        <v>7177</v>
      </c>
    </row>
    <row r="1248" spans="1:9" x14ac:dyDescent="0.3">
      <c r="A1248" s="116">
        <v>13743</v>
      </c>
      <c r="B1248" s="116" t="s">
        <v>2106</v>
      </c>
      <c r="C1248" s="116" t="s">
        <v>2107</v>
      </c>
      <c r="D1248" s="117" t="s">
        <v>1226</v>
      </c>
      <c r="E1248" s="118">
        <v>6823.9279999999999</v>
      </c>
      <c r="F1248" s="118">
        <v>0.77898721461187215</v>
      </c>
      <c r="G1248" s="120" t="s">
        <v>3707</v>
      </c>
      <c r="H1248" s="121" t="s">
        <v>3707</v>
      </c>
      <c r="I1248" s="120" t="s">
        <v>7177</v>
      </c>
    </row>
    <row r="1249" spans="1:9" x14ac:dyDescent="0.3">
      <c r="A1249" s="116">
        <v>13786</v>
      </c>
      <c r="B1249" s="116" t="s">
        <v>2108</v>
      </c>
      <c r="C1249" s="116" t="s">
        <v>2109</v>
      </c>
      <c r="D1249" s="117" t="s">
        <v>1226</v>
      </c>
      <c r="E1249" s="118">
        <v>14086.880999999999</v>
      </c>
      <c r="F1249" s="118">
        <v>1.6080914383561644</v>
      </c>
      <c r="G1249" s="120" t="s">
        <v>3707</v>
      </c>
      <c r="H1249" s="121" t="s">
        <v>3707</v>
      </c>
      <c r="I1249" s="120" t="s">
        <v>7183</v>
      </c>
    </row>
    <row r="1250" spans="1:9" x14ac:dyDescent="0.3">
      <c r="A1250" s="116">
        <v>13808</v>
      </c>
      <c r="B1250" s="116" t="s">
        <v>2110</v>
      </c>
      <c r="C1250" s="116" t="s">
        <v>2111</v>
      </c>
      <c r="D1250" s="117" t="s">
        <v>1226</v>
      </c>
      <c r="E1250" s="118">
        <v>3335.0399999999995</v>
      </c>
      <c r="F1250" s="118">
        <v>0.38071232876712324</v>
      </c>
      <c r="G1250" s="120" t="s">
        <v>3707</v>
      </c>
      <c r="H1250" s="121" t="s">
        <v>3707</v>
      </c>
      <c r="I1250" s="120" t="s">
        <v>7177</v>
      </c>
    </row>
    <row r="1251" spans="1:9" x14ac:dyDescent="0.3">
      <c r="A1251" s="116">
        <v>13864</v>
      </c>
      <c r="B1251" s="116" t="s">
        <v>2112</v>
      </c>
      <c r="C1251" s="116" t="s">
        <v>2113</v>
      </c>
      <c r="D1251" s="117" t="s">
        <v>1226</v>
      </c>
      <c r="E1251" s="118">
        <v>8058.9599999999982</v>
      </c>
      <c r="F1251" s="118">
        <v>0.91997260273972581</v>
      </c>
      <c r="G1251" s="120" t="s">
        <v>3707</v>
      </c>
      <c r="H1251" s="121" t="s">
        <v>3707</v>
      </c>
      <c r="I1251" s="120" t="s">
        <v>7177</v>
      </c>
    </row>
    <row r="1252" spans="1:9" x14ac:dyDescent="0.3">
      <c r="A1252" s="116">
        <v>13878</v>
      </c>
      <c r="B1252" s="116" t="s">
        <v>2114</v>
      </c>
      <c r="C1252" s="116" t="s">
        <v>2115</v>
      </c>
      <c r="D1252" s="117" t="s">
        <v>1226</v>
      </c>
      <c r="E1252" s="118">
        <v>6425.2800000000007</v>
      </c>
      <c r="F1252" s="118">
        <v>0.73347945205479459</v>
      </c>
      <c r="G1252" s="120" t="s">
        <v>3707</v>
      </c>
      <c r="H1252" s="121" t="s">
        <v>3707</v>
      </c>
      <c r="I1252" s="120" t="s">
        <v>7177</v>
      </c>
    </row>
    <row r="1253" spans="1:9" x14ac:dyDescent="0.3">
      <c r="A1253" s="116">
        <v>13882</v>
      </c>
      <c r="B1253" s="116" t="s">
        <v>2116</v>
      </c>
      <c r="C1253" s="116" t="s">
        <v>2117</v>
      </c>
      <c r="D1253" s="117" t="s">
        <v>1226</v>
      </c>
      <c r="E1253" s="118">
        <v>3321.96</v>
      </c>
      <c r="F1253" s="118">
        <v>0.3792191780821918</v>
      </c>
      <c r="G1253" s="120" t="s">
        <v>3707</v>
      </c>
      <c r="H1253" s="121" t="s">
        <v>3707</v>
      </c>
      <c r="I1253" s="120" t="s">
        <v>7177</v>
      </c>
    </row>
    <row r="1254" spans="1:9" x14ac:dyDescent="0.3">
      <c r="A1254" s="116">
        <v>13884</v>
      </c>
      <c r="B1254" s="116" t="s">
        <v>2118</v>
      </c>
      <c r="C1254" s="116" t="s">
        <v>2123</v>
      </c>
      <c r="D1254" s="117" t="s">
        <v>1226</v>
      </c>
      <c r="E1254" s="118">
        <v>4489.4400000000005</v>
      </c>
      <c r="F1254" s="118">
        <v>0.51249315068493162</v>
      </c>
      <c r="G1254" s="120" t="s">
        <v>3707</v>
      </c>
      <c r="H1254" s="121" t="s">
        <v>3707</v>
      </c>
      <c r="I1254" s="120" t="s">
        <v>7177</v>
      </c>
    </row>
    <row r="1255" spans="1:9" x14ac:dyDescent="0.3">
      <c r="A1255" s="116">
        <v>13886</v>
      </c>
      <c r="B1255" s="116" t="s">
        <v>2119</v>
      </c>
      <c r="C1255" s="116" t="s">
        <v>1178</v>
      </c>
      <c r="D1255" s="117" t="s">
        <v>1226</v>
      </c>
      <c r="E1255" s="118">
        <v>10858.080000000002</v>
      </c>
      <c r="F1255" s="118">
        <v>1.2395068493150687</v>
      </c>
      <c r="G1255" s="120" t="s">
        <v>3707</v>
      </c>
      <c r="H1255" s="121" t="s">
        <v>3707</v>
      </c>
      <c r="I1255" s="120" t="s">
        <v>7177</v>
      </c>
    </row>
    <row r="1256" spans="1:9" x14ac:dyDescent="0.3">
      <c r="A1256" s="116">
        <v>13890</v>
      </c>
      <c r="B1256" s="116" t="s">
        <v>9345</v>
      </c>
      <c r="C1256" s="116" t="s">
        <v>9346</v>
      </c>
      <c r="D1256" s="117" t="s">
        <v>1226</v>
      </c>
      <c r="E1256" s="118">
        <v>2999.28</v>
      </c>
      <c r="F1256" s="118">
        <v>0.34238356164383565</v>
      </c>
      <c r="G1256" s="120" t="s">
        <v>3707</v>
      </c>
      <c r="H1256" s="121" t="s">
        <v>3707</v>
      </c>
      <c r="I1256" s="120" t="s">
        <v>7177</v>
      </c>
    </row>
    <row r="1257" spans="1:9" x14ac:dyDescent="0.3">
      <c r="A1257" s="116">
        <v>13904</v>
      </c>
      <c r="B1257" s="116" t="s">
        <v>2120</v>
      </c>
      <c r="C1257" s="116" t="s">
        <v>2121</v>
      </c>
      <c r="D1257" s="117" t="s">
        <v>1226</v>
      </c>
      <c r="E1257" s="118">
        <v>3350.1600000000008</v>
      </c>
      <c r="F1257" s="118">
        <v>0.38243835616438365</v>
      </c>
      <c r="G1257" s="120" t="s">
        <v>3707</v>
      </c>
      <c r="H1257" s="121" t="s">
        <v>3707</v>
      </c>
      <c r="I1257" s="120" t="s">
        <v>7177</v>
      </c>
    </row>
    <row r="1258" spans="1:9" x14ac:dyDescent="0.3">
      <c r="A1258" s="116">
        <v>13908</v>
      </c>
      <c r="B1258" s="116" t="s">
        <v>2122</v>
      </c>
      <c r="C1258" s="116" t="s">
        <v>6182</v>
      </c>
      <c r="D1258" s="117" t="s">
        <v>1226</v>
      </c>
      <c r="E1258" s="118">
        <v>4188.4410000000007</v>
      </c>
      <c r="F1258" s="118">
        <v>0.47813253424657542</v>
      </c>
      <c r="G1258" s="120" t="s">
        <v>3707</v>
      </c>
      <c r="H1258" s="121" t="s">
        <v>3707</v>
      </c>
      <c r="I1258" s="120" t="s">
        <v>7177</v>
      </c>
    </row>
    <row r="1259" spans="1:9" x14ac:dyDescent="0.3">
      <c r="A1259" s="116">
        <v>13922</v>
      </c>
      <c r="B1259" s="116" t="s">
        <v>6587</v>
      </c>
      <c r="C1259" s="116" t="s">
        <v>6588</v>
      </c>
      <c r="D1259" s="117" t="s">
        <v>1226</v>
      </c>
      <c r="E1259" s="118">
        <v>3474.9399999999996</v>
      </c>
      <c r="F1259" s="118">
        <v>0.39668264840182643</v>
      </c>
      <c r="G1259" s="120" t="s">
        <v>3707</v>
      </c>
      <c r="H1259" s="121" t="s">
        <v>3707</v>
      </c>
      <c r="I1259" s="120" t="s">
        <v>7177</v>
      </c>
    </row>
    <row r="1260" spans="1:9" x14ac:dyDescent="0.3">
      <c r="A1260" s="116">
        <v>13932</v>
      </c>
      <c r="B1260" s="116" t="s">
        <v>2124</v>
      </c>
      <c r="C1260" s="116" t="s">
        <v>2125</v>
      </c>
      <c r="D1260" s="117" t="s">
        <v>1226</v>
      </c>
      <c r="E1260" s="118">
        <v>4668.66</v>
      </c>
      <c r="F1260" s="118">
        <v>0.53295205479452057</v>
      </c>
      <c r="G1260" s="120" t="s">
        <v>3707</v>
      </c>
      <c r="H1260" s="121" t="s">
        <v>3707</v>
      </c>
      <c r="I1260" s="120" t="s">
        <v>7177</v>
      </c>
    </row>
    <row r="1261" spans="1:9" x14ac:dyDescent="0.3">
      <c r="A1261" s="116">
        <v>13934</v>
      </c>
      <c r="B1261" s="116" t="s">
        <v>2126</v>
      </c>
      <c r="C1261" s="116" t="s">
        <v>2127</v>
      </c>
      <c r="D1261" s="117" t="s">
        <v>1226</v>
      </c>
      <c r="E1261" s="118">
        <v>5602.3920000000007</v>
      </c>
      <c r="F1261" s="118">
        <v>0.63954246575342477</v>
      </c>
      <c r="G1261" s="120" t="s">
        <v>3707</v>
      </c>
      <c r="H1261" s="121" t="s">
        <v>3707</v>
      </c>
      <c r="I1261" s="120" t="s">
        <v>7177</v>
      </c>
    </row>
    <row r="1262" spans="1:9" x14ac:dyDescent="0.3">
      <c r="A1262" s="116">
        <v>13942</v>
      </c>
      <c r="B1262" s="116" t="s">
        <v>2128</v>
      </c>
      <c r="C1262" s="116" t="s">
        <v>2129</v>
      </c>
      <c r="D1262" s="117" t="s">
        <v>1226</v>
      </c>
      <c r="E1262" s="118">
        <v>6508.08</v>
      </c>
      <c r="F1262" s="118">
        <v>0.74293150684931508</v>
      </c>
      <c r="G1262" s="120" t="s">
        <v>3707</v>
      </c>
      <c r="H1262" s="121" t="s">
        <v>3707</v>
      </c>
      <c r="I1262" s="120" t="s">
        <v>7235</v>
      </c>
    </row>
    <row r="1263" spans="1:9" x14ac:dyDescent="0.3">
      <c r="A1263" s="116">
        <v>13956</v>
      </c>
      <c r="B1263" s="116" t="s">
        <v>2130</v>
      </c>
      <c r="C1263" s="116" t="s">
        <v>2131</v>
      </c>
      <c r="D1263" s="117" t="s">
        <v>1226</v>
      </c>
      <c r="E1263" s="118">
        <v>3705.2</v>
      </c>
      <c r="F1263" s="118">
        <v>0.42296803652968035</v>
      </c>
      <c r="G1263" s="120" t="s">
        <v>3707</v>
      </c>
      <c r="H1263" s="121" t="s">
        <v>3707</v>
      </c>
      <c r="I1263" s="120" t="s">
        <v>7177</v>
      </c>
    </row>
    <row r="1264" spans="1:9" x14ac:dyDescent="0.3">
      <c r="A1264" s="116">
        <v>13967</v>
      </c>
      <c r="B1264" s="116" t="s">
        <v>2132</v>
      </c>
      <c r="C1264" s="116" t="s">
        <v>2133</v>
      </c>
      <c r="D1264" s="117" t="s">
        <v>1226</v>
      </c>
      <c r="E1264" s="118">
        <v>8006.4</v>
      </c>
      <c r="F1264" s="118">
        <v>0.91397260273972603</v>
      </c>
      <c r="G1264" s="120" t="s">
        <v>3707</v>
      </c>
      <c r="H1264" s="121" t="s">
        <v>3707</v>
      </c>
      <c r="I1264" s="120" t="s">
        <v>7177</v>
      </c>
    </row>
    <row r="1265" spans="1:9" x14ac:dyDescent="0.3">
      <c r="A1265" s="116">
        <v>13970</v>
      </c>
      <c r="B1265" s="116" t="s">
        <v>9347</v>
      </c>
      <c r="C1265" s="116" t="s">
        <v>2134</v>
      </c>
      <c r="D1265" s="117" t="s">
        <v>1226</v>
      </c>
      <c r="E1265" s="118">
        <v>4318.08</v>
      </c>
      <c r="F1265" s="118">
        <v>0.49293150684931508</v>
      </c>
      <c r="G1265" s="120" t="s">
        <v>3707</v>
      </c>
      <c r="H1265" s="121" t="s">
        <v>3707</v>
      </c>
      <c r="I1265" s="120" t="s">
        <v>7177</v>
      </c>
    </row>
    <row r="1266" spans="1:9" x14ac:dyDescent="0.3">
      <c r="A1266" s="116">
        <v>13976</v>
      </c>
      <c r="B1266" s="116" t="s">
        <v>2135</v>
      </c>
      <c r="C1266" s="116" t="s">
        <v>2136</v>
      </c>
      <c r="D1266" s="117" t="s">
        <v>1226</v>
      </c>
      <c r="E1266" s="118">
        <v>3328.8</v>
      </c>
      <c r="F1266" s="118">
        <v>0.38</v>
      </c>
      <c r="G1266" s="120" t="s">
        <v>3707</v>
      </c>
      <c r="H1266" s="121" t="s">
        <v>3707</v>
      </c>
      <c r="I1266" s="120" t="s">
        <v>7236</v>
      </c>
    </row>
    <row r="1267" spans="1:9" x14ac:dyDescent="0.3">
      <c r="A1267" s="116">
        <v>13990</v>
      </c>
      <c r="B1267" s="116" t="s">
        <v>2137</v>
      </c>
      <c r="C1267" s="116" t="s">
        <v>2138</v>
      </c>
      <c r="D1267" s="117" t="s">
        <v>1226</v>
      </c>
      <c r="E1267" s="118">
        <v>3493.8</v>
      </c>
      <c r="F1267" s="118">
        <v>0.39883561643835619</v>
      </c>
      <c r="G1267" s="120" t="s">
        <v>3707</v>
      </c>
      <c r="H1267" s="121" t="s">
        <v>3707</v>
      </c>
      <c r="I1267" s="120" t="s">
        <v>7177</v>
      </c>
    </row>
    <row r="1268" spans="1:9" x14ac:dyDescent="0.3">
      <c r="A1268" s="116">
        <v>13995</v>
      </c>
      <c r="B1268" s="116" t="s">
        <v>2139</v>
      </c>
      <c r="C1268" s="116" t="s">
        <v>2140</v>
      </c>
      <c r="D1268" s="117" t="s">
        <v>1226</v>
      </c>
      <c r="E1268" s="118">
        <v>14906.16</v>
      </c>
      <c r="F1268" s="118">
        <v>1.7016164383561643</v>
      </c>
      <c r="G1268" s="120" t="s">
        <v>3707</v>
      </c>
      <c r="H1268" s="121" t="s">
        <v>3707</v>
      </c>
      <c r="I1268" s="120" t="s">
        <v>7177</v>
      </c>
    </row>
    <row r="1269" spans="1:9" x14ac:dyDescent="0.3">
      <c r="A1269" s="116">
        <v>14032</v>
      </c>
      <c r="B1269" s="116" t="s">
        <v>2141</v>
      </c>
      <c r="C1269" s="116" t="s">
        <v>2142</v>
      </c>
      <c r="D1269" s="117" t="s">
        <v>1226</v>
      </c>
      <c r="E1269" s="118">
        <v>3202.2000000000003</v>
      </c>
      <c r="F1269" s="118">
        <v>0.36554794520547951</v>
      </c>
      <c r="G1269" s="120" t="s">
        <v>3707</v>
      </c>
      <c r="H1269" s="121" t="s">
        <v>3707</v>
      </c>
      <c r="I1269" s="120" t="s">
        <v>7177</v>
      </c>
    </row>
    <row r="1270" spans="1:9" x14ac:dyDescent="0.3">
      <c r="A1270" s="116">
        <v>14035</v>
      </c>
      <c r="B1270" s="116" t="s">
        <v>2143</v>
      </c>
      <c r="C1270" s="116" t="s">
        <v>2144</v>
      </c>
      <c r="D1270" s="117" t="s">
        <v>1226</v>
      </c>
      <c r="E1270" s="118">
        <v>18712.403999999999</v>
      </c>
      <c r="F1270" s="118">
        <v>2.1361191780821915</v>
      </c>
      <c r="G1270" s="120" t="s">
        <v>3707</v>
      </c>
      <c r="H1270" s="121" t="s">
        <v>3707</v>
      </c>
      <c r="I1270" s="120" t="s">
        <v>7177</v>
      </c>
    </row>
    <row r="1271" spans="1:9" x14ac:dyDescent="0.3">
      <c r="A1271" s="116">
        <v>14047</v>
      </c>
      <c r="B1271" s="116" t="s">
        <v>2145</v>
      </c>
      <c r="C1271" s="116" t="s">
        <v>2134</v>
      </c>
      <c r="D1271" s="117" t="s">
        <v>1226</v>
      </c>
      <c r="E1271" s="118">
        <v>12481.986000000001</v>
      </c>
      <c r="F1271" s="118">
        <v>1.4248842465753426</v>
      </c>
      <c r="G1271" s="120" t="s">
        <v>3707</v>
      </c>
      <c r="H1271" s="121" t="s">
        <v>3707</v>
      </c>
      <c r="I1271" s="120" t="s">
        <v>7177</v>
      </c>
    </row>
    <row r="1272" spans="1:9" x14ac:dyDescent="0.3">
      <c r="A1272" s="116">
        <v>14050</v>
      </c>
      <c r="B1272" s="116" t="s">
        <v>6183</v>
      </c>
      <c r="C1272" s="116" t="s">
        <v>6184</v>
      </c>
      <c r="D1272" s="117" t="s">
        <v>1226</v>
      </c>
      <c r="E1272" s="118">
        <v>3128.6000000000004</v>
      </c>
      <c r="F1272" s="118">
        <v>0.35714611872146124</v>
      </c>
      <c r="G1272" s="120" t="s">
        <v>3707</v>
      </c>
      <c r="H1272" s="121" t="s">
        <v>3707</v>
      </c>
      <c r="I1272" s="120" t="s">
        <v>7177</v>
      </c>
    </row>
    <row r="1273" spans="1:9" x14ac:dyDescent="0.3">
      <c r="A1273" s="116">
        <v>14053</v>
      </c>
      <c r="B1273" s="116" t="s">
        <v>2146</v>
      </c>
      <c r="C1273" s="116" t="s">
        <v>2147</v>
      </c>
      <c r="D1273" s="117" t="s">
        <v>1226</v>
      </c>
      <c r="E1273" s="118">
        <v>4953.1200000000008</v>
      </c>
      <c r="F1273" s="118">
        <v>0.56542465753424664</v>
      </c>
      <c r="G1273" s="120" t="s">
        <v>3707</v>
      </c>
      <c r="H1273" s="121" t="s">
        <v>3707</v>
      </c>
      <c r="I1273" s="120" t="s">
        <v>7177</v>
      </c>
    </row>
    <row r="1274" spans="1:9" x14ac:dyDescent="0.3">
      <c r="A1274" s="116">
        <v>14060</v>
      </c>
      <c r="B1274" s="116" t="s">
        <v>2148</v>
      </c>
      <c r="C1274" s="116" t="s">
        <v>2149</v>
      </c>
      <c r="D1274" s="117" t="s">
        <v>1226</v>
      </c>
      <c r="E1274" s="118">
        <v>6201.36</v>
      </c>
      <c r="F1274" s="118">
        <v>0.70791780821917805</v>
      </c>
      <c r="G1274" s="120" t="s">
        <v>3707</v>
      </c>
      <c r="H1274" s="121" t="s">
        <v>3707</v>
      </c>
      <c r="I1274" s="120" t="s">
        <v>7177</v>
      </c>
    </row>
    <row r="1275" spans="1:9" x14ac:dyDescent="0.3">
      <c r="A1275" s="116">
        <v>14069</v>
      </c>
      <c r="B1275" s="116" t="s">
        <v>2150</v>
      </c>
      <c r="C1275" s="116" t="s">
        <v>2151</v>
      </c>
      <c r="D1275" s="117" t="s">
        <v>1226</v>
      </c>
      <c r="E1275" s="118">
        <v>3227.4</v>
      </c>
      <c r="F1275" s="118">
        <v>0.36842465753424658</v>
      </c>
      <c r="G1275" s="120" t="s">
        <v>3707</v>
      </c>
      <c r="H1275" s="121" t="s">
        <v>3707</v>
      </c>
      <c r="I1275" s="120" t="s">
        <v>7177</v>
      </c>
    </row>
    <row r="1276" spans="1:9" x14ac:dyDescent="0.3">
      <c r="A1276" s="116">
        <v>14078</v>
      </c>
      <c r="B1276" s="116" t="s">
        <v>9348</v>
      </c>
      <c r="C1276" s="116" t="s">
        <v>9349</v>
      </c>
      <c r="D1276" s="117" t="s">
        <v>1226</v>
      </c>
      <c r="E1276" s="118">
        <v>3361.4760000000006</v>
      </c>
      <c r="F1276" s="118">
        <v>0.38373013698630143</v>
      </c>
      <c r="G1276" s="120" t="s">
        <v>3707</v>
      </c>
      <c r="H1276" s="121" t="s">
        <v>3707</v>
      </c>
      <c r="I1276" s="120" t="s">
        <v>7177</v>
      </c>
    </row>
    <row r="1277" spans="1:9" x14ac:dyDescent="0.3">
      <c r="A1277" s="116">
        <v>14092</v>
      </c>
      <c r="B1277" s="116" t="s">
        <v>2152</v>
      </c>
      <c r="C1277" s="116" t="s">
        <v>2153</v>
      </c>
      <c r="D1277" s="117" t="s">
        <v>1226</v>
      </c>
      <c r="E1277" s="118">
        <v>10539</v>
      </c>
      <c r="F1277" s="118">
        <v>1.2030821917808219</v>
      </c>
      <c r="G1277" s="120" t="s">
        <v>3707</v>
      </c>
      <c r="H1277" s="121" t="s">
        <v>3707</v>
      </c>
      <c r="I1277" s="120" t="s">
        <v>7177</v>
      </c>
    </row>
    <row r="1278" spans="1:9" x14ac:dyDescent="0.3">
      <c r="A1278" s="116">
        <v>14093</v>
      </c>
      <c r="B1278" s="116" t="s">
        <v>2154</v>
      </c>
      <c r="C1278" s="116" t="s">
        <v>2147</v>
      </c>
      <c r="D1278" s="117" t="s">
        <v>1226</v>
      </c>
      <c r="E1278" s="118">
        <v>5976.1270000000004</v>
      </c>
      <c r="F1278" s="118">
        <v>0.68220627853881288</v>
      </c>
      <c r="G1278" s="120" t="s">
        <v>3707</v>
      </c>
      <c r="H1278" s="121" t="s">
        <v>3707</v>
      </c>
      <c r="I1278" s="120" t="s">
        <v>7177</v>
      </c>
    </row>
    <row r="1279" spans="1:9" x14ac:dyDescent="0.3">
      <c r="A1279" s="116">
        <v>14095</v>
      </c>
      <c r="B1279" s="116" t="s">
        <v>9350</v>
      </c>
      <c r="C1279" s="116" t="s">
        <v>9351</v>
      </c>
      <c r="D1279" s="117" t="s">
        <v>1226</v>
      </c>
      <c r="E1279" s="118">
        <v>2762.3999999999996</v>
      </c>
      <c r="F1279" s="118">
        <v>0.31534246575342462</v>
      </c>
      <c r="G1279" s="120" t="s">
        <v>3707</v>
      </c>
      <c r="H1279" s="121" t="s">
        <v>3707</v>
      </c>
      <c r="I1279" s="120" t="s">
        <v>7177</v>
      </c>
    </row>
    <row r="1280" spans="1:9" x14ac:dyDescent="0.3">
      <c r="A1280" s="116">
        <v>14101</v>
      </c>
      <c r="B1280" s="116" t="s">
        <v>2155</v>
      </c>
      <c r="C1280" s="116" t="s">
        <v>2156</v>
      </c>
      <c r="D1280" s="117" t="s">
        <v>1226</v>
      </c>
      <c r="E1280" s="118">
        <v>3976.8120000000004</v>
      </c>
      <c r="F1280" s="118">
        <v>0.45397397260273975</v>
      </c>
      <c r="G1280" s="120" t="s">
        <v>3707</v>
      </c>
      <c r="H1280" s="121" t="s">
        <v>3707</v>
      </c>
      <c r="I1280" s="120" t="s">
        <v>7177</v>
      </c>
    </row>
    <row r="1281" spans="1:9" x14ac:dyDescent="0.3">
      <c r="A1281" s="116">
        <v>14102</v>
      </c>
      <c r="B1281" s="116" t="s">
        <v>2157</v>
      </c>
      <c r="C1281" s="116" t="s">
        <v>2158</v>
      </c>
      <c r="D1281" s="117" t="s">
        <v>1226</v>
      </c>
      <c r="E1281" s="118">
        <v>5611.7400000000016</v>
      </c>
      <c r="F1281" s="118">
        <v>0.64060958904109611</v>
      </c>
      <c r="G1281" s="120" t="s">
        <v>3707</v>
      </c>
      <c r="H1281" s="121" t="s">
        <v>3707</v>
      </c>
      <c r="I1281" s="120" t="s">
        <v>7237</v>
      </c>
    </row>
    <row r="1282" spans="1:9" x14ac:dyDescent="0.3">
      <c r="A1282" s="116">
        <v>14103</v>
      </c>
      <c r="B1282" s="116" t="s">
        <v>2159</v>
      </c>
      <c r="C1282" s="116" t="s">
        <v>2160</v>
      </c>
      <c r="D1282" s="117" t="s">
        <v>1226</v>
      </c>
      <c r="E1282" s="118">
        <v>6753.9600000000009</v>
      </c>
      <c r="F1282" s="118">
        <v>0.77100000000000013</v>
      </c>
      <c r="G1282" s="120" t="s">
        <v>3707</v>
      </c>
      <c r="H1282" s="121" t="s">
        <v>3707</v>
      </c>
      <c r="I1282" s="120" t="s">
        <v>7238</v>
      </c>
    </row>
    <row r="1283" spans="1:9" x14ac:dyDescent="0.3">
      <c r="A1283" s="116">
        <v>14111</v>
      </c>
      <c r="B1283" s="116" t="s">
        <v>9352</v>
      </c>
      <c r="C1283" s="116" t="s">
        <v>9353</v>
      </c>
      <c r="D1283" s="117" t="s">
        <v>1226</v>
      </c>
      <c r="E1283" s="118">
        <v>3884.0640000000003</v>
      </c>
      <c r="F1283" s="118">
        <v>0.44338630136986307</v>
      </c>
      <c r="G1283" s="120" t="s">
        <v>3707</v>
      </c>
      <c r="H1283" s="121" t="s">
        <v>3707</v>
      </c>
      <c r="I1283" s="120" t="s">
        <v>9354</v>
      </c>
    </row>
    <row r="1284" spans="1:9" x14ac:dyDescent="0.3">
      <c r="A1284" s="116">
        <v>14113</v>
      </c>
      <c r="B1284" s="116" t="s">
        <v>2161</v>
      </c>
      <c r="C1284" s="116" t="s">
        <v>2162</v>
      </c>
      <c r="D1284" s="117" t="s">
        <v>1226</v>
      </c>
      <c r="E1284" s="118">
        <v>22703.400000000005</v>
      </c>
      <c r="F1284" s="118">
        <v>2.591712328767124</v>
      </c>
      <c r="G1284" s="120" t="s">
        <v>3707</v>
      </c>
      <c r="H1284" s="121" t="s">
        <v>3707</v>
      </c>
      <c r="I1284" s="120" t="s">
        <v>7177</v>
      </c>
    </row>
    <row r="1285" spans="1:9" x14ac:dyDescent="0.3">
      <c r="A1285" s="116">
        <v>14115</v>
      </c>
      <c r="B1285" s="116" t="s">
        <v>2163</v>
      </c>
      <c r="C1285" s="116" t="s">
        <v>3324</v>
      </c>
      <c r="D1285" s="117" t="s">
        <v>1226</v>
      </c>
      <c r="E1285" s="118">
        <v>7615.8180000000002</v>
      </c>
      <c r="F1285" s="118">
        <v>0.86938561643835621</v>
      </c>
      <c r="G1285" s="120" t="s">
        <v>3707</v>
      </c>
      <c r="H1285" s="121" t="s">
        <v>3707</v>
      </c>
      <c r="I1285" s="120" t="s">
        <v>7177</v>
      </c>
    </row>
    <row r="1286" spans="1:9" x14ac:dyDescent="0.3">
      <c r="A1286" s="116">
        <v>14116</v>
      </c>
      <c r="B1286" s="116" t="s">
        <v>2164</v>
      </c>
      <c r="C1286" s="116" t="s">
        <v>1456</v>
      </c>
      <c r="D1286" s="117" t="s">
        <v>1226</v>
      </c>
      <c r="E1286" s="118">
        <v>5086.68</v>
      </c>
      <c r="F1286" s="118">
        <v>0.58067123287671241</v>
      </c>
      <c r="G1286" s="120" t="s">
        <v>3707</v>
      </c>
      <c r="H1286" s="121" t="s">
        <v>3707</v>
      </c>
      <c r="I1286" s="120" t="s">
        <v>7177</v>
      </c>
    </row>
    <row r="1287" spans="1:9" x14ac:dyDescent="0.3">
      <c r="A1287" s="116">
        <v>14125</v>
      </c>
      <c r="B1287" s="116" t="s">
        <v>9355</v>
      </c>
      <c r="C1287" s="116" t="s">
        <v>9356</v>
      </c>
      <c r="D1287" s="117" t="s">
        <v>1226</v>
      </c>
      <c r="E1287" s="118">
        <v>2867.3879999999999</v>
      </c>
      <c r="F1287" s="118">
        <v>0.32732739726027399</v>
      </c>
      <c r="G1287" s="120" t="s">
        <v>3707</v>
      </c>
      <c r="H1287" s="121" t="s">
        <v>3707</v>
      </c>
      <c r="I1287" s="120" t="s">
        <v>9357</v>
      </c>
    </row>
    <row r="1288" spans="1:9" x14ac:dyDescent="0.3">
      <c r="A1288" s="116">
        <v>14143</v>
      </c>
      <c r="B1288" s="116" t="s">
        <v>2165</v>
      </c>
      <c r="C1288" s="116" t="s">
        <v>2166</v>
      </c>
      <c r="D1288" s="117" t="s">
        <v>1226</v>
      </c>
      <c r="E1288" s="118">
        <v>5075.01</v>
      </c>
      <c r="F1288" s="118">
        <v>0.57933904109589041</v>
      </c>
      <c r="G1288" s="120" t="s">
        <v>3707</v>
      </c>
      <c r="H1288" s="121" t="s">
        <v>3707</v>
      </c>
      <c r="I1288" s="120" t="s">
        <v>7177</v>
      </c>
    </row>
    <row r="1289" spans="1:9" x14ac:dyDescent="0.3">
      <c r="A1289" s="116">
        <v>14147</v>
      </c>
      <c r="B1289" s="116" t="s">
        <v>2167</v>
      </c>
      <c r="C1289" s="116" t="s">
        <v>2168</v>
      </c>
      <c r="D1289" s="117" t="s">
        <v>1226</v>
      </c>
      <c r="E1289" s="118">
        <v>9016.59</v>
      </c>
      <c r="F1289" s="118">
        <v>1.0292910958904109</v>
      </c>
      <c r="G1289" s="120" t="s">
        <v>3707</v>
      </c>
      <c r="H1289" s="121" t="s">
        <v>3707</v>
      </c>
      <c r="I1289" s="120" t="s">
        <v>7177</v>
      </c>
    </row>
    <row r="1290" spans="1:9" x14ac:dyDescent="0.3">
      <c r="A1290" s="116">
        <v>14151</v>
      </c>
      <c r="B1290" s="116" t="s">
        <v>2169</v>
      </c>
      <c r="C1290" s="116" t="s">
        <v>2170</v>
      </c>
      <c r="D1290" s="117" t="s">
        <v>1226</v>
      </c>
      <c r="E1290" s="118">
        <v>8608.996000000001</v>
      </c>
      <c r="F1290" s="118">
        <v>0.98276210045662116</v>
      </c>
      <c r="G1290" s="120" t="s">
        <v>3707</v>
      </c>
      <c r="H1290" s="121" t="s">
        <v>3707</v>
      </c>
      <c r="I1290" s="120" t="s">
        <v>7177</v>
      </c>
    </row>
    <row r="1291" spans="1:9" x14ac:dyDescent="0.3">
      <c r="A1291" s="116">
        <v>14153</v>
      </c>
      <c r="B1291" s="116" t="s">
        <v>2171</v>
      </c>
      <c r="C1291" s="116" t="s">
        <v>2172</v>
      </c>
      <c r="D1291" s="117" t="s">
        <v>1226</v>
      </c>
      <c r="E1291" s="118">
        <v>24910.446000000004</v>
      </c>
      <c r="F1291" s="118">
        <v>2.8436582191780828</v>
      </c>
      <c r="G1291" s="120" t="s">
        <v>3707</v>
      </c>
      <c r="H1291" s="121" t="s">
        <v>3707</v>
      </c>
      <c r="I1291" s="120" t="s">
        <v>7177</v>
      </c>
    </row>
    <row r="1292" spans="1:9" x14ac:dyDescent="0.3">
      <c r="A1292" s="116">
        <v>14175</v>
      </c>
      <c r="B1292" s="116" t="s">
        <v>2173</v>
      </c>
      <c r="C1292" s="116" t="s">
        <v>2174</v>
      </c>
      <c r="D1292" s="117" t="s">
        <v>1226</v>
      </c>
      <c r="E1292" s="118">
        <v>2971.7</v>
      </c>
      <c r="F1292" s="118">
        <v>0.33923515981735158</v>
      </c>
      <c r="G1292" s="120" t="s">
        <v>3707</v>
      </c>
      <c r="H1292" s="121" t="s">
        <v>3707</v>
      </c>
      <c r="I1292" s="120" t="s">
        <v>7177</v>
      </c>
    </row>
    <row r="1293" spans="1:9" x14ac:dyDescent="0.3">
      <c r="A1293" s="116">
        <v>14181</v>
      </c>
      <c r="B1293" s="116" t="s">
        <v>2175</v>
      </c>
      <c r="C1293" s="116" t="s">
        <v>2176</v>
      </c>
      <c r="D1293" s="117" t="s">
        <v>1226</v>
      </c>
      <c r="E1293" s="118">
        <v>4980</v>
      </c>
      <c r="F1293" s="118">
        <v>0.56849315068493156</v>
      </c>
      <c r="G1293" s="120" t="s">
        <v>3707</v>
      </c>
      <c r="H1293" s="121" t="s">
        <v>3707</v>
      </c>
      <c r="I1293" s="120" t="s">
        <v>7177</v>
      </c>
    </row>
    <row r="1294" spans="1:9" x14ac:dyDescent="0.3">
      <c r="A1294" s="116">
        <v>14193</v>
      </c>
      <c r="B1294" s="116" t="s">
        <v>9358</v>
      </c>
      <c r="C1294" s="116" t="s">
        <v>9359</v>
      </c>
      <c r="D1294" s="117" t="s">
        <v>1226</v>
      </c>
      <c r="E1294" s="118">
        <v>3203.9999999999995</v>
      </c>
      <c r="F1294" s="118">
        <v>0.36575342465753419</v>
      </c>
      <c r="G1294" s="120" t="s">
        <v>3707</v>
      </c>
      <c r="H1294" s="121" t="s">
        <v>3707</v>
      </c>
      <c r="I1294" s="120" t="s">
        <v>7177</v>
      </c>
    </row>
    <row r="1295" spans="1:9" x14ac:dyDescent="0.3">
      <c r="A1295" s="116">
        <v>14198</v>
      </c>
      <c r="B1295" s="116" t="s">
        <v>9360</v>
      </c>
      <c r="C1295" s="116" t="s">
        <v>9361</v>
      </c>
      <c r="D1295" s="117" t="s">
        <v>1226</v>
      </c>
      <c r="E1295" s="118">
        <v>2971.2000000000007</v>
      </c>
      <c r="F1295" s="118">
        <v>0.33917808219178092</v>
      </c>
      <c r="G1295" s="120" t="s">
        <v>3707</v>
      </c>
      <c r="H1295" s="121" t="s">
        <v>3707</v>
      </c>
      <c r="I1295" s="120" t="s">
        <v>7177</v>
      </c>
    </row>
    <row r="1296" spans="1:9" x14ac:dyDescent="0.3">
      <c r="A1296" s="116">
        <v>14205</v>
      </c>
      <c r="B1296" s="116" t="s">
        <v>2177</v>
      </c>
      <c r="C1296" s="116" t="s">
        <v>2178</v>
      </c>
      <c r="D1296" s="117" t="s">
        <v>1226</v>
      </c>
      <c r="E1296" s="118">
        <v>3907.2</v>
      </c>
      <c r="F1296" s="118">
        <v>0.44602739726027396</v>
      </c>
      <c r="G1296" s="120" t="s">
        <v>3707</v>
      </c>
      <c r="H1296" s="121" t="s">
        <v>3707</v>
      </c>
      <c r="I1296" s="120" t="s">
        <v>7177</v>
      </c>
    </row>
    <row r="1297" spans="1:9" x14ac:dyDescent="0.3">
      <c r="A1297" s="116">
        <v>14206</v>
      </c>
      <c r="B1297" s="116" t="s">
        <v>2179</v>
      </c>
      <c r="C1297" s="116" t="s">
        <v>2180</v>
      </c>
      <c r="D1297" s="117" t="s">
        <v>1226</v>
      </c>
      <c r="E1297" s="118">
        <v>8022</v>
      </c>
      <c r="F1297" s="118">
        <v>0.91575342465753429</v>
      </c>
      <c r="G1297" s="120" t="s">
        <v>3707</v>
      </c>
      <c r="H1297" s="121" t="s">
        <v>3707</v>
      </c>
      <c r="I1297" s="120" t="s">
        <v>7177</v>
      </c>
    </row>
    <row r="1298" spans="1:9" x14ac:dyDescent="0.3">
      <c r="A1298" s="116">
        <v>14213</v>
      </c>
      <c r="B1298" s="116" t="s">
        <v>5846</v>
      </c>
      <c r="C1298" s="116" t="s">
        <v>5914</v>
      </c>
      <c r="D1298" s="117" t="s">
        <v>1226</v>
      </c>
      <c r="E1298" s="118">
        <v>3971.8299999999995</v>
      </c>
      <c r="F1298" s="118">
        <v>0.45340525114155245</v>
      </c>
      <c r="G1298" s="120" t="s">
        <v>3707</v>
      </c>
      <c r="H1298" s="121" t="s">
        <v>3707</v>
      </c>
      <c r="I1298" s="120" t="s">
        <v>7177</v>
      </c>
    </row>
    <row r="1299" spans="1:9" x14ac:dyDescent="0.3">
      <c r="A1299" s="116">
        <v>14224</v>
      </c>
      <c r="B1299" s="116" t="s">
        <v>5847</v>
      </c>
      <c r="C1299" s="116" t="s">
        <v>5915</v>
      </c>
      <c r="D1299" s="117" t="s">
        <v>1226</v>
      </c>
      <c r="E1299" s="118">
        <v>3475.5839999999998</v>
      </c>
      <c r="F1299" s="118">
        <v>0.39675616438356165</v>
      </c>
      <c r="G1299" s="120" t="s">
        <v>3707</v>
      </c>
      <c r="H1299" s="121" t="s">
        <v>3707</v>
      </c>
      <c r="I1299" s="120" t="s">
        <v>7177</v>
      </c>
    </row>
    <row r="1300" spans="1:9" x14ac:dyDescent="0.3">
      <c r="A1300" s="116">
        <v>14225</v>
      </c>
      <c r="B1300" s="116" t="s">
        <v>6185</v>
      </c>
      <c r="C1300" s="116" t="s">
        <v>6186</v>
      </c>
      <c r="D1300" s="117" t="s">
        <v>1226</v>
      </c>
      <c r="E1300" s="118">
        <v>4735.8</v>
      </c>
      <c r="F1300" s="118">
        <v>0.54061643835616435</v>
      </c>
      <c r="G1300" s="120" t="s">
        <v>3707</v>
      </c>
      <c r="H1300" s="121" t="s">
        <v>3707</v>
      </c>
      <c r="I1300" s="120" t="s">
        <v>7177</v>
      </c>
    </row>
    <row r="1301" spans="1:9" x14ac:dyDescent="0.3">
      <c r="A1301" s="116">
        <v>14230</v>
      </c>
      <c r="B1301" s="116" t="s">
        <v>2181</v>
      </c>
      <c r="C1301" s="116" t="s">
        <v>2182</v>
      </c>
      <c r="D1301" s="117" t="s">
        <v>1226</v>
      </c>
      <c r="E1301" s="118">
        <v>8054.491</v>
      </c>
      <c r="F1301" s="118">
        <v>0.91946244292237445</v>
      </c>
      <c r="G1301" s="120" t="s">
        <v>3707</v>
      </c>
      <c r="H1301" s="121" t="s">
        <v>3707</v>
      </c>
      <c r="I1301" s="120" t="s">
        <v>7177</v>
      </c>
    </row>
    <row r="1302" spans="1:9" x14ac:dyDescent="0.3">
      <c r="A1302" s="116">
        <v>14239</v>
      </c>
      <c r="B1302" s="116" t="s">
        <v>9362</v>
      </c>
      <c r="C1302" s="116" t="s">
        <v>9363</v>
      </c>
      <c r="D1302" s="117" t="s">
        <v>1226</v>
      </c>
      <c r="E1302" s="118">
        <v>2746.98</v>
      </c>
      <c r="F1302" s="118">
        <v>0.31358219178082192</v>
      </c>
      <c r="G1302" s="120" t="s">
        <v>3707</v>
      </c>
      <c r="H1302" s="121" t="s">
        <v>3707</v>
      </c>
      <c r="I1302" s="120" t="s">
        <v>7177</v>
      </c>
    </row>
    <row r="1303" spans="1:9" x14ac:dyDescent="0.3">
      <c r="A1303" s="116">
        <v>14240</v>
      </c>
      <c r="B1303" s="116" t="s">
        <v>2183</v>
      </c>
      <c r="C1303" s="116" t="s">
        <v>2184</v>
      </c>
      <c r="D1303" s="117" t="s">
        <v>1226</v>
      </c>
      <c r="E1303" s="118">
        <v>3041.1940000000004</v>
      </c>
      <c r="F1303" s="118">
        <v>0.34716826484018271</v>
      </c>
      <c r="G1303" s="120" t="s">
        <v>3707</v>
      </c>
      <c r="H1303" s="121" t="s">
        <v>3707</v>
      </c>
      <c r="I1303" s="120" t="s">
        <v>7177</v>
      </c>
    </row>
    <row r="1304" spans="1:9" x14ac:dyDescent="0.3">
      <c r="A1304" s="116">
        <v>14245</v>
      </c>
      <c r="B1304" s="116" t="s">
        <v>6589</v>
      </c>
      <c r="C1304" s="116" t="s">
        <v>6590</v>
      </c>
      <c r="D1304" s="117" t="s">
        <v>1226</v>
      </c>
      <c r="E1304" s="118">
        <v>3600</v>
      </c>
      <c r="F1304" s="118">
        <v>0.41095890410958902</v>
      </c>
      <c r="G1304" s="120" t="s">
        <v>3707</v>
      </c>
      <c r="H1304" s="121" t="s">
        <v>3707</v>
      </c>
      <c r="I1304" s="120" t="s">
        <v>7177</v>
      </c>
    </row>
    <row r="1305" spans="1:9" x14ac:dyDescent="0.3">
      <c r="A1305" s="116">
        <v>14253</v>
      </c>
      <c r="B1305" s="116" t="s">
        <v>2185</v>
      </c>
      <c r="C1305" s="116" t="s">
        <v>2174</v>
      </c>
      <c r="D1305" s="117" t="s">
        <v>1226</v>
      </c>
      <c r="E1305" s="118">
        <v>9300</v>
      </c>
      <c r="F1305" s="118">
        <v>1.0616438356164384</v>
      </c>
      <c r="G1305" s="120" t="s">
        <v>3707</v>
      </c>
      <c r="H1305" s="121" t="s">
        <v>3707</v>
      </c>
      <c r="I1305" s="120" t="s">
        <v>7177</v>
      </c>
    </row>
    <row r="1306" spans="1:9" x14ac:dyDescent="0.3">
      <c r="A1306" s="116">
        <v>14256</v>
      </c>
      <c r="B1306" s="116" t="s">
        <v>2186</v>
      </c>
      <c r="C1306" s="116" t="s">
        <v>2187</v>
      </c>
      <c r="D1306" s="117" t="s">
        <v>1226</v>
      </c>
      <c r="E1306" s="118">
        <v>5210.5259999999998</v>
      </c>
      <c r="F1306" s="118">
        <v>0.59480890410958898</v>
      </c>
      <c r="G1306" s="120" t="s">
        <v>3707</v>
      </c>
      <c r="H1306" s="121" t="s">
        <v>3707</v>
      </c>
      <c r="I1306" s="120" t="s">
        <v>7177</v>
      </c>
    </row>
    <row r="1307" spans="1:9" x14ac:dyDescent="0.3">
      <c r="A1307" s="116">
        <v>14258</v>
      </c>
      <c r="B1307" s="116" t="s">
        <v>2188</v>
      </c>
      <c r="C1307" s="116" t="s">
        <v>2189</v>
      </c>
      <c r="D1307" s="117" t="s">
        <v>1226</v>
      </c>
      <c r="E1307" s="118">
        <v>6586.1579999999994</v>
      </c>
      <c r="F1307" s="118">
        <v>0.75184452054794515</v>
      </c>
      <c r="G1307" s="120" t="s">
        <v>3707</v>
      </c>
      <c r="H1307" s="121" t="s">
        <v>3707</v>
      </c>
      <c r="I1307" s="120" t="s">
        <v>7177</v>
      </c>
    </row>
    <row r="1308" spans="1:9" x14ac:dyDescent="0.3">
      <c r="A1308" s="116">
        <v>14260</v>
      </c>
      <c r="B1308" s="116" t="s">
        <v>2190</v>
      </c>
      <c r="C1308" s="116" t="s">
        <v>2191</v>
      </c>
      <c r="D1308" s="117" t="s">
        <v>1226</v>
      </c>
      <c r="E1308" s="118">
        <v>11550.91</v>
      </c>
      <c r="F1308" s="118">
        <v>1.3185970319634703</v>
      </c>
      <c r="G1308" s="120" t="s">
        <v>3707</v>
      </c>
      <c r="H1308" s="121" t="s">
        <v>3707</v>
      </c>
      <c r="I1308" s="120" t="s">
        <v>7177</v>
      </c>
    </row>
    <row r="1309" spans="1:9" x14ac:dyDescent="0.3">
      <c r="A1309" s="116">
        <v>14265</v>
      </c>
      <c r="B1309" s="116" t="s">
        <v>3325</v>
      </c>
      <c r="C1309" s="116" t="s">
        <v>3326</v>
      </c>
      <c r="D1309" s="117" t="s">
        <v>1226</v>
      </c>
      <c r="E1309" s="118">
        <v>5271.1500000000005</v>
      </c>
      <c r="F1309" s="118">
        <v>0.60172945205479456</v>
      </c>
      <c r="G1309" s="120" t="s">
        <v>3707</v>
      </c>
      <c r="H1309" s="121" t="s">
        <v>3707</v>
      </c>
      <c r="I1309" s="120" t="s">
        <v>7177</v>
      </c>
    </row>
    <row r="1310" spans="1:9" x14ac:dyDescent="0.3">
      <c r="A1310" s="116">
        <v>14274</v>
      </c>
      <c r="B1310" s="116" t="s">
        <v>2192</v>
      </c>
      <c r="C1310" s="116" t="s">
        <v>2193</v>
      </c>
      <c r="D1310" s="117" t="s">
        <v>1226</v>
      </c>
      <c r="E1310" s="118">
        <v>5786.0999999999995</v>
      </c>
      <c r="F1310" s="118">
        <v>0.66051369863013687</v>
      </c>
      <c r="G1310" s="120" t="s">
        <v>3707</v>
      </c>
      <c r="H1310" s="121" t="s">
        <v>3707</v>
      </c>
      <c r="I1310" s="120" t="s">
        <v>7177</v>
      </c>
    </row>
    <row r="1311" spans="1:9" x14ac:dyDescent="0.3">
      <c r="A1311" s="116">
        <v>14275</v>
      </c>
      <c r="B1311" s="116" t="s">
        <v>2194</v>
      </c>
      <c r="C1311" s="116" t="s">
        <v>2195</v>
      </c>
      <c r="D1311" s="117" t="s">
        <v>1226</v>
      </c>
      <c r="E1311" s="118">
        <v>5759.9999999999991</v>
      </c>
      <c r="F1311" s="118">
        <v>0.65753424657534232</v>
      </c>
      <c r="G1311" s="120" t="s">
        <v>3707</v>
      </c>
      <c r="H1311" s="121" t="s">
        <v>3707</v>
      </c>
      <c r="I1311" s="120" t="s">
        <v>7177</v>
      </c>
    </row>
    <row r="1312" spans="1:9" x14ac:dyDescent="0.3">
      <c r="A1312" s="116">
        <v>14276</v>
      </c>
      <c r="B1312" s="116" t="s">
        <v>6591</v>
      </c>
      <c r="C1312" s="116" t="s">
        <v>6592</v>
      </c>
      <c r="D1312" s="117" t="s">
        <v>1226</v>
      </c>
      <c r="E1312" s="118">
        <v>3392.02</v>
      </c>
      <c r="F1312" s="118">
        <v>0.38721689497716894</v>
      </c>
      <c r="G1312" s="120" t="s">
        <v>3707</v>
      </c>
      <c r="H1312" s="121" t="s">
        <v>3707</v>
      </c>
      <c r="I1312" s="120" t="s">
        <v>7177</v>
      </c>
    </row>
    <row r="1313" spans="1:9" x14ac:dyDescent="0.3">
      <c r="A1313" s="116">
        <v>14277</v>
      </c>
      <c r="B1313" s="116" t="s">
        <v>2196</v>
      </c>
      <c r="C1313" s="116" t="s">
        <v>2197</v>
      </c>
      <c r="D1313" s="117" t="s">
        <v>1226</v>
      </c>
      <c r="E1313" s="118">
        <v>3750.5</v>
      </c>
      <c r="F1313" s="118">
        <v>0.42813926940639269</v>
      </c>
      <c r="G1313" s="120" t="s">
        <v>3707</v>
      </c>
      <c r="H1313" s="121" t="s">
        <v>3707</v>
      </c>
      <c r="I1313" s="120" t="s">
        <v>7177</v>
      </c>
    </row>
    <row r="1314" spans="1:9" x14ac:dyDescent="0.3">
      <c r="A1314" s="116">
        <v>14278</v>
      </c>
      <c r="B1314" s="116" t="s">
        <v>2198</v>
      </c>
      <c r="C1314" s="116" t="s">
        <v>2199</v>
      </c>
      <c r="D1314" s="117" t="s">
        <v>1226</v>
      </c>
      <c r="E1314" s="118">
        <v>6403.8010000000004</v>
      </c>
      <c r="F1314" s="118">
        <v>0.73102751141552513</v>
      </c>
      <c r="G1314" s="120" t="s">
        <v>3707</v>
      </c>
      <c r="H1314" s="121" t="s">
        <v>3707</v>
      </c>
      <c r="I1314" s="120" t="s">
        <v>7177</v>
      </c>
    </row>
    <row r="1315" spans="1:9" x14ac:dyDescent="0.3">
      <c r="A1315" s="116">
        <v>14279</v>
      </c>
      <c r="B1315" s="116" t="s">
        <v>2200</v>
      </c>
      <c r="C1315" s="116" t="s">
        <v>2201</v>
      </c>
      <c r="D1315" s="117" t="s">
        <v>1226</v>
      </c>
      <c r="E1315" s="118">
        <v>3915.7000000000003</v>
      </c>
      <c r="F1315" s="118">
        <v>0.44699771689497719</v>
      </c>
      <c r="G1315" s="120" t="s">
        <v>3707</v>
      </c>
      <c r="H1315" s="121" t="s">
        <v>3707</v>
      </c>
      <c r="I1315" s="120" t="s">
        <v>7177</v>
      </c>
    </row>
    <row r="1316" spans="1:9" x14ac:dyDescent="0.3">
      <c r="A1316" s="116">
        <v>14280</v>
      </c>
      <c r="B1316" s="116" t="s">
        <v>9364</v>
      </c>
      <c r="C1316" s="116" t="s">
        <v>9365</v>
      </c>
      <c r="D1316" s="117" t="s">
        <v>1226</v>
      </c>
      <c r="E1316" s="118">
        <v>2745.0319999999997</v>
      </c>
      <c r="F1316" s="118">
        <v>0.31335981735159812</v>
      </c>
      <c r="G1316" s="120" t="s">
        <v>3707</v>
      </c>
      <c r="H1316" s="121" t="s">
        <v>3707</v>
      </c>
      <c r="I1316" s="120" t="s">
        <v>7177</v>
      </c>
    </row>
    <row r="1317" spans="1:9" x14ac:dyDescent="0.3">
      <c r="A1317" s="116">
        <v>14281</v>
      </c>
      <c r="B1317" s="116" t="s">
        <v>2202</v>
      </c>
      <c r="C1317" s="116" t="s">
        <v>2203</v>
      </c>
      <c r="D1317" s="117" t="s">
        <v>1226</v>
      </c>
      <c r="E1317" s="118">
        <v>4465.8519999999999</v>
      </c>
      <c r="F1317" s="118">
        <v>0.50980045662100459</v>
      </c>
      <c r="G1317" s="120" t="s">
        <v>3707</v>
      </c>
      <c r="H1317" s="121" t="s">
        <v>3707</v>
      </c>
      <c r="I1317" s="120" t="s">
        <v>7177</v>
      </c>
    </row>
    <row r="1318" spans="1:9" x14ac:dyDescent="0.3">
      <c r="A1318" s="116">
        <v>14282</v>
      </c>
      <c r="B1318" s="116" t="s">
        <v>2204</v>
      </c>
      <c r="C1318" s="116" t="s">
        <v>2205</v>
      </c>
      <c r="D1318" s="117" t="s">
        <v>1226</v>
      </c>
      <c r="E1318" s="118">
        <v>4603.2</v>
      </c>
      <c r="F1318" s="118">
        <v>0.52547945205479452</v>
      </c>
      <c r="G1318" s="120" t="s">
        <v>3707</v>
      </c>
      <c r="H1318" s="121" t="s">
        <v>3707</v>
      </c>
      <c r="I1318" s="120" t="s">
        <v>7177</v>
      </c>
    </row>
    <row r="1319" spans="1:9" x14ac:dyDescent="0.3">
      <c r="A1319" s="116">
        <v>14283</v>
      </c>
      <c r="B1319" s="116" t="s">
        <v>2206</v>
      </c>
      <c r="C1319" s="116" t="s">
        <v>2207</v>
      </c>
      <c r="D1319" s="117" t="s">
        <v>1226</v>
      </c>
      <c r="E1319" s="118">
        <v>3449.4739999999997</v>
      </c>
      <c r="F1319" s="118">
        <v>0.39377557077625569</v>
      </c>
      <c r="G1319" s="120" t="s">
        <v>3707</v>
      </c>
      <c r="H1319" s="121" t="s">
        <v>3707</v>
      </c>
      <c r="I1319" s="120" t="s">
        <v>7177</v>
      </c>
    </row>
    <row r="1320" spans="1:9" x14ac:dyDescent="0.3">
      <c r="A1320" s="116">
        <v>14284</v>
      </c>
      <c r="B1320" s="116" t="s">
        <v>2208</v>
      </c>
      <c r="C1320" s="116" t="s">
        <v>2209</v>
      </c>
      <c r="D1320" s="117" t="s">
        <v>1226</v>
      </c>
      <c r="E1320" s="118">
        <v>3669.0650000000001</v>
      </c>
      <c r="F1320" s="118">
        <v>0.41884303652968036</v>
      </c>
      <c r="G1320" s="120" t="s">
        <v>3707</v>
      </c>
      <c r="H1320" s="121" t="s">
        <v>3707</v>
      </c>
      <c r="I1320" s="120" t="s">
        <v>7177</v>
      </c>
    </row>
    <row r="1321" spans="1:9" x14ac:dyDescent="0.3">
      <c r="A1321" s="116">
        <v>14286</v>
      </c>
      <c r="B1321" s="116" t="s">
        <v>2210</v>
      </c>
      <c r="C1321" s="116" t="s">
        <v>2211</v>
      </c>
      <c r="D1321" s="117" t="s">
        <v>1226</v>
      </c>
      <c r="E1321" s="118">
        <v>3230.4300000000003</v>
      </c>
      <c r="F1321" s="118">
        <v>0.36877054794520553</v>
      </c>
      <c r="G1321" s="120" t="s">
        <v>3707</v>
      </c>
      <c r="H1321" s="121" t="s">
        <v>3707</v>
      </c>
      <c r="I1321" s="120" t="s">
        <v>7177</v>
      </c>
    </row>
    <row r="1322" spans="1:9" x14ac:dyDescent="0.3">
      <c r="A1322" s="116">
        <v>14287</v>
      </c>
      <c r="B1322" s="116" t="s">
        <v>2212</v>
      </c>
      <c r="C1322" s="116" t="s">
        <v>2213</v>
      </c>
      <c r="D1322" s="117" t="s">
        <v>1226</v>
      </c>
      <c r="E1322" s="118">
        <v>4286.0429999999997</v>
      </c>
      <c r="F1322" s="118">
        <v>0.48927431506849312</v>
      </c>
      <c r="G1322" s="120" t="s">
        <v>3707</v>
      </c>
      <c r="H1322" s="121" t="s">
        <v>3707</v>
      </c>
      <c r="I1322" s="120" t="s">
        <v>7177</v>
      </c>
    </row>
    <row r="1323" spans="1:9" x14ac:dyDescent="0.3">
      <c r="A1323" s="116">
        <v>14294</v>
      </c>
      <c r="B1323" s="116" t="s">
        <v>6593</v>
      </c>
      <c r="C1323" s="116" t="s">
        <v>6594</v>
      </c>
      <c r="D1323" s="117" t="s">
        <v>1226</v>
      </c>
      <c r="E1323" s="118">
        <v>3598.1779999999999</v>
      </c>
      <c r="F1323" s="118">
        <v>0.41075091324200913</v>
      </c>
      <c r="G1323" s="120" t="s">
        <v>3707</v>
      </c>
      <c r="H1323" s="121" t="s">
        <v>3707</v>
      </c>
      <c r="I1323" s="120" t="s">
        <v>7177</v>
      </c>
    </row>
    <row r="1324" spans="1:9" x14ac:dyDescent="0.3">
      <c r="A1324" s="116">
        <v>14304</v>
      </c>
      <c r="B1324" s="116" t="s">
        <v>9366</v>
      </c>
      <c r="C1324" s="116" t="s">
        <v>9367</v>
      </c>
      <c r="D1324" s="117" t="s">
        <v>1226</v>
      </c>
      <c r="E1324" s="118">
        <v>2796.62</v>
      </c>
      <c r="F1324" s="118">
        <v>0.31924885844748857</v>
      </c>
      <c r="G1324" s="120" t="s">
        <v>3707</v>
      </c>
      <c r="H1324" s="121" t="s">
        <v>3707</v>
      </c>
      <c r="I1324" s="120" t="s">
        <v>7177</v>
      </c>
    </row>
    <row r="1325" spans="1:9" x14ac:dyDescent="0.3">
      <c r="A1325" s="116">
        <v>14308</v>
      </c>
      <c r="B1325" s="116" t="s">
        <v>2214</v>
      </c>
      <c r="C1325" s="116" t="s">
        <v>2215</v>
      </c>
      <c r="D1325" s="117" t="s">
        <v>1226</v>
      </c>
      <c r="E1325" s="118">
        <v>6271.4</v>
      </c>
      <c r="F1325" s="118">
        <v>0.71591324200913242</v>
      </c>
      <c r="G1325" s="120" t="s">
        <v>3707</v>
      </c>
      <c r="H1325" s="121" t="s">
        <v>3707</v>
      </c>
      <c r="I1325" s="120" t="s">
        <v>7239</v>
      </c>
    </row>
    <row r="1326" spans="1:9" x14ac:dyDescent="0.3">
      <c r="A1326" s="116">
        <v>14332</v>
      </c>
      <c r="B1326" s="116" t="s">
        <v>2216</v>
      </c>
      <c r="C1326" s="116" t="s">
        <v>2217</v>
      </c>
      <c r="D1326" s="117" t="s">
        <v>1226</v>
      </c>
      <c r="E1326" s="118">
        <v>2807.95</v>
      </c>
      <c r="F1326" s="118">
        <v>0.32054223744292237</v>
      </c>
      <c r="G1326" s="120" t="s">
        <v>3707</v>
      </c>
      <c r="H1326" s="121" t="s">
        <v>3707</v>
      </c>
      <c r="I1326" s="120" t="s">
        <v>7177</v>
      </c>
    </row>
    <row r="1327" spans="1:9" x14ac:dyDescent="0.3">
      <c r="A1327" s="116">
        <v>14337</v>
      </c>
      <c r="B1327" s="116" t="s">
        <v>2218</v>
      </c>
      <c r="C1327" s="116" t="s">
        <v>2219</v>
      </c>
      <c r="D1327" s="117" t="s">
        <v>1226</v>
      </c>
      <c r="E1327" s="118">
        <v>4322.1000000000004</v>
      </c>
      <c r="F1327" s="118">
        <v>0.49339041095890412</v>
      </c>
      <c r="G1327" s="120" t="s">
        <v>3707</v>
      </c>
      <c r="H1327" s="121" t="s">
        <v>3707</v>
      </c>
      <c r="I1327" s="120" t="s">
        <v>7177</v>
      </c>
    </row>
    <row r="1328" spans="1:9" x14ac:dyDescent="0.3">
      <c r="A1328" s="116">
        <v>14345</v>
      </c>
      <c r="B1328" s="116" t="s">
        <v>2220</v>
      </c>
      <c r="C1328" s="116" t="s">
        <v>2221</v>
      </c>
      <c r="D1328" s="117" t="s">
        <v>1226</v>
      </c>
      <c r="E1328" s="118">
        <v>9355.8000000000011</v>
      </c>
      <c r="F1328" s="118">
        <v>1.0680136986301372</v>
      </c>
      <c r="G1328" s="120" t="s">
        <v>3707</v>
      </c>
      <c r="H1328" s="121" t="s">
        <v>3707</v>
      </c>
      <c r="I1328" s="120" t="s">
        <v>7240</v>
      </c>
    </row>
    <row r="1329" spans="1:9" x14ac:dyDescent="0.3">
      <c r="A1329" s="116">
        <v>14351</v>
      </c>
      <c r="B1329" s="116" t="s">
        <v>2222</v>
      </c>
      <c r="C1329" s="116" t="s">
        <v>2142</v>
      </c>
      <c r="D1329" s="117" t="s">
        <v>1226</v>
      </c>
      <c r="E1329" s="118">
        <v>3204.4800000000005</v>
      </c>
      <c r="F1329" s="118">
        <v>0.36580821917808226</v>
      </c>
      <c r="G1329" s="120" t="s">
        <v>3707</v>
      </c>
      <c r="H1329" s="121" t="s">
        <v>3707</v>
      </c>
      <c r="I1329" s="120" t="s">
        <v>7177</v>
      </c>
    </row>
    <row r="1330" spans="1:9" x14ac:dyDescent="0.3">
      <c r="A1330" s="116">
        <v>14412</v>
      </c>
      <c r="B1330" s="116" t="s">
        <v>2223</v>
      </c>
      <c r="C1330" s="116" t="s">
        <v>2224</v>
      </c>
      <c r="D1330" s="117" t="s">
        <v>1226</v>
      </c>
      <c r="E1330" s="118">
        <v>2783.9900000000007</v>
      </c>
      <c r="F1330" s="118">
        <v>0.31780707762557087</v>
      </c>
      <c r="G1330" s="120" t="s">
        <v>3707</v>
      </c>
      <c r="H1330" s="121" t="s">
        <v>3707</v>
      </c>
      <c r="I1330" s="120" t="s">
        <v>7177</v>
      </c>
    </row>
    <row r="1331" spans="1:9" x14ac:dyDescent="0.3">
      <c r="A1331" s="116">
        <v>14417</v>
      </c>
      <c r="B1331" s="116" t="s">
        <v>2225</v>
      </c>
      <c r="C1331" s="116" t="s">
        <v>2226</v>
      </c>
      <c r="D1331" s="117" t="s">
        <v>1226</v>
      </c>
      <c r="E1331" s="118">
        <v>3194.2590000000009</v>
      </c>
      <c r="F1331" s="118">
        <v>0.36464143835616447</v>
      </c>
      <c r="G1331" s="120" t="s">
        <v>3707</v>
      </c>
      <c r="H1331" s="121" t="s">
        <v>3707</v>
      </c>
      <c r="I1331" s="120" t="s">
        <v>7177</v>
      </c>
    </row>
    <row r="1332" spans="1:9" x14ac:dyDescent="0.3">
      <c r="A1332" s="116">
        <v>14420</v>
      </c>
      <c r="B1332" s="116" t="s">
        <v>2227</v>
      </c>
      <c r="C1332" s="116" t="s">
        <v>2228</v>
      </c>
      <c r="D1332" s="117" t="s">
        <v>1226</v>
      </c>
      <c r="E1332" s="118">
        <v>19345.053000000004</v>
      </c>
      <c r="F1332" s="118">
        <v>2.2083393835616443</v>
      </c>
      <c r="G1332" s="120" t="s">
        <v>3707</v>
      </c>
      <c r="H1332" s="121" t="s">
        <v>3707</v>
      </c>
      <c r="I1332" s="120" t="s">
        <v>7177</v>
      </c>
    </row>
    <row r="1333" spans="1:9" x14ac:dyDescent="0.3">
      <c r="A1333" s="116">
        <v>14435</v>
      </c>
      <c r="B1333" s="116" t="s">
        <v>2229</v>
      </c>
      <c r="C1333" s="116" t="s">
        <v>2230</v>
      </c>
      <c r="D1333" s="117" t="s">
        <v>1226</v>
      </c>
      <c r="E1333" s="118">
        <v>38852.221000000005</v>
      </c>
      <c r="F1333" s="118">
        <v>4.4351850456621014</v>
      </c>
      <c r="G1333" s="120" t="s">
        <v>3707</v>
      </c>
      <c r="H1333" s="121" t="s">
        <v>3707</v>
      </c>
      <c r="I1333" s="120" t="s">
        <v>7177</v>
      </c>
    </row>
    <row r="1334" spans="1:9" x14ac:dyDescent="0.3">
      <c r="A1334" s="116">
        <v>14438</v>
      </c>
      <c r="B1334" s="116" t="s">
        <v>5848</v>
      </c>
      <c r="C1334" s="116" t="s">
        <v>5916</v>
      </c>
      <c r="D1334" s="117" t="s">
        <v>1226</v>
      </c>
      <c r="E1334" s="118">
        <v>3225.7440000000001</v>
      </c>
      <c r="F1334" s="118">
        <v>0.36823561643835617</v>
      </c>
      <c r="G1334" s="120" t="s">
        <v>3707</v>
      </c>
      <c r="H1334" s="121" t="s">
        <v>3707</v>
      </c>
      <c r="I1334" s="120" t="s">
        <v>7177</v>
      </c>
    </row>
    <row r="1335" spans="1:9" x14ac:dyDescent="0.3">
      <c r="A1335" s="116">
        <v>14441</v>
      </c>
      <c r="B1335" s="116" t="s">
        <v>6595</v>
      </c>
      <c r="C1335" s="116" t="s">
        <v>6596</v>
      </c>
      <c r="D1335" s="117" t="s">
        <v>1226</v>
      </c>
      <c r="E1335" s="118">
        <v>3547.027</v>
      </c>
      <c r="F1335" s="118">
        <v>0.40491175799086759</v>
      </c>
      <c r="G1335" s="120" t="s">
        <v>3707</v>
      </c>
      <c r="H1335" s="121" t="s">
        <v>3707</v>
      </c>
      <c r="I1335" s="120" t="s">
        <v>7177</v>
      </c>
    </row>
    <row r="1336" spans="1:9" x14ac:dyDescent="0.3">
      <c r="A1336" s="116">
        <v>14442</v>
      </c>
      <c r="B1336" s="116" t="s">
        <v>9368</v>
      </c>
      <c r="C1336" s="116" t="s">
        <v>9369</v>
      </c>
      <c r="D1336" s="117" t="s">
        <v>1226</v>
      </c>
      <c r="E1336" s="118">
        <v>2781.3240000000005</v>
      </c>
      <c r="F1336" s="118">
        <v>0.31750273972602744</v>
      </c>
      <c r="G1336" s="120" t="s">
        <v>3707</v>
      </c>
      <c r="H1336" s="121" t="s">
        <v>3707</v>
      </c>
      <c r="I1336" s="120" t="s">
        <v>7177</v>
      </c>
    </row>
    <row r="1337" spans="1:9" x14ac:dyDescent="0.3">
      <c r="A1337" s="116">
        <v>14449</v>
      </c>
      <c r="B1337" s="116" t="s">
        <v>2231</v>
      </c>
      <c r="C1337" s="116" t="s">
        <v>2232</v>
      </c>
      <c r="D1337" s="117" t="s">
        <v>1226</v>
      </c>
      <c r="E1337" s="118">
        <v>12836.280999999999</v>
      </c>
      <c r="F1337" s="118">
        <v>1.4653288812785388</v>
      </c>
      <c r="G1337" s="120" t="s">
        <v>3707</v>
      </c>
      <c r="H1337" s="121" t="s">
        <v>3707</v>
      </c>
      <c r="I1337" s="120" t="s">
        <v>7177</v>
      </c>
    </row>
    <row r="1338" spans="1:9" x14ac:dyDescent="0.3">
      <c r="A1338" s="116">
        <v>14458</v>
      </c>
      <c r="B1338" s="116" t="s">
        <v>2233</v>
      </c>
      <c r="C1338" s="116" t="s">
        <v>2234</v>
      </c>
      <c r="D1338" s="117" t="s">
        <v>1226</v>
      </c>
      <c r="E1338" s="118">
        <v>11641.74</v>
      </c>
      <c r="F1338" s="118">
        <v>1.3289657534246575</v>
      </c>
      <c r="G1338" s="120" t="s">
        <v>3707</v>
      </c>
      <c r="H1338" s="121" t="s">
        <v>3707</v>
      </c>
      <c r="I1338" s="120" t="s">
        <v>7177</v>
      </c>
    </row>
    <row r="1339" spans="1:9" x14ac:dyDescent="0.3">
      <c r="A1339" s="116">
        <v>14469</v>
      </c>
      <c r="B1339" s="116" t="s">
        <v>6187</v>
      </c>
      <c r="C1339" s="116" t="s">
        <v>6188</v>
      </c>
      <c r="D1339" s="117" t="s">
        <v>1226</v>
      </c>
      <c r="E1339" s="118">
        <v>2891.52</v>
      </c>
      <c r="F1339" s="118">
        <v>0.33008219178082193</v>
      </c>
      <c r="G1339" s="120" t="s">
        <v>3707</v>
      </c>
      <c r="H1339" s="121" t="s">
        <v>3707</v>
      </c>
      <c r="I1339" s="120" t="s">
        <v>7177</v>
      </c>
    </row>
    <row r="1340" spans="1:9" x14ac:dyDescent="0.3">
      <c r="A1340" s="116">
        <v>14497</v>
      </c>
      <c r="B1340" s="116" t="s">
        <v>2235</v>
      </c>
      <c r="C1340" s="116" t="s">
        <v>1513</v>
      </c>
      <c r="D1340" s="117" t="s">
        <v>1226</v>
      </c>
      <c r="E1340" s="118">
        <v>13204.800000000003</v>
      </c>
      <c r="F1340" s="118">
        <v>1.5073972602739729</v>
      </c>
      <c r="G1340" s="120" t="s">
        <v>3707</v>
      </c>
      <c r="H1340" s="121" t="s">
        <v>3707</v>
      </c>
      <c r="I1340" s="120" t="s">
        <v>7188</v>
      </c>
    </row>
    <row r="1341" spans="1:9" x14ac:dyDescent="0.3">
      <c r="A1341" s="116">
        <v>14499</v>
      </c>
      <c r="B1341" s="116" t="s">
        <v>2236</v>
      </c>
      <c r="C1341" s="116" t="s">
        <v>3327</v>
      </c>
      <c r="D1341" s="117" t="s">
        <v>1226</v>
      </c>
      <c r="E1341" s="118">
        <v>8877</v>
      </c>
      <c r="F1341" s="118">
        <v>1.0133561643835616</v>
      </c>
      <c r="G1341" s="120" t="s">
        <v>3707</v>
      </c>
      <c r="H1341" s="121" t="s">
        <v>3707</v>
      </c>
      <c r="I1341" s="120" t="s">
        <v>7241</v>
      </c>
    </row>
    <row r="1342" spans="1:9" x14ac:dyDescent="0.3">
      <c r="A1342" s="116">
        <v>14519</v>
      </c>
      <c r="B1342" s="116" t="s">
        <v>2237</v>
      </c>
      <c r="C1342" s="116" t="s">
        <v>2238</v>
      </c>
      <c r="D1342" s="117" t="s">
        <v>1226</v>
      </c>
      <c r="E1342" s="118">
        <v>8400</v>
      </c>
      <c r="F1342" s="118">
        <v>0.95890410958904104</v>
      </c>
      <c r="G1342" s="120" t="s">
        <v>3707</v>
      </c>
      <c r="H1342" s="121" t="s">
        <v>3707</v>
      </c>
      <c r="I1342" s="120" t="s">
        <v>6982</v>
      </c>
    </row>
    <row r="1343" spans="1:9" x14ac:dyDescent="0.3">
      <c r="A1343" s="116">
        <v>14555</v>
      </c>
      <c r="B1343" s="116" t="s">
        <v>2239</v>
      </c>
      <c r="C1343" s="116" t="s">
        <v>2240</v>
      </c>
      <c r="D1343" s="117" t="s">
        <v>1226</v>
      </c>
      <c r="E1343" s="118">
        <v>7359.2400000000007</v>
      </c>
      <c r="F1343" s="118">
        <v>0.840095890410959</v>
      </c>
      <c r="G1343" s="120" t="s">
        <v>3707</v>
      </c>
      <c r="H1343" s="121" t="s">
        <v>3707</v>
      </c>
      <c r="I1343" s="120" t="s">
        <v>7177</v>
      </c>
    </row>
    <row r="1344" spans="1:9" x14ac:dyDescent="0.3">
      <c r="A1344" s="116">
        <v>14560</v>
      </c>
      <c r="B1344" s="116" t="s">
        <v>9370</v>
      </c>
      <c r="C1344" s="116" t="s">
        <v>9371</v>
      </c>
      <c r="D1344" s="117" t="s">
        <v>1226</v>
      </c>
      <c r="E1344" s="118">
        <v>3486.1440000000002</v>
      </c>
      <c r="F1344" s="118">
        <v>0.39796164383561644</v>
      </c>
      <c r="G1344" s="120" t="s">
        <v>3707</v>
      </c>
      <c r="H1344" s="121" t="s">
        <v>3707</v>
      </c>
      <c r="I1344" s="120" t="s">
        <v>7177</v>
      </c>
    </row>
    <row r="1345" spans="1:9" x14ac:dyDescent="0.3">
      <c r="A1345" s="116">
        <v>14564</v>
      </c>
      <c r="B1345" s="116" t="s">
        <v>9372</v>
      </c>
      <c r="C1345" s="116" t="s">
        <v>6579</v>
      </c>
      <c r="D1345" s="117" t="s">
        <v>1226</v>
      </c>
      <c r="E1345" s="118">
        <v>2671.2</v>
      </c>
      <c r="F1345" s="118">
        <v>0.30493150684931503</v>
      </c>
      <c r="G1345" s="120" t="s">
        <v>3707</v>
      </c>
      <c r="H1345" s="121" t="s">
        <v>3707</v>
      </c>
      <c r="I1345" s="120" t="s">
        <v>7177</v>
      </c>
    </row>
    <row r="1346" spans="1:9" x14ac:dyDescent="0.3">
      <c r="A1346" s="116">
        <v>14619</v>
      </c>
      <c r="B1346" s="116" t="s">
        <v>2241</v>
      </c>
      <c r="C1346" s="116" t="s">
        <v>2242</v>
      </c>
      <c r="D1346" s="117" t="s">
        <v>1226</v>
      </c>
      <c r="E1346" s="118">
        <v>3453.12</v>
      </c>
      <c r="F1346" s="118">
        <v>0.3941917808219178</v>
      </c>
      <c r="G1346" s="120" t="s">
        <v>3707</v>
      </c>
      <c r="H1346" s="121" t="s">
        <v>3707</v>
      </c>
      <c r="I1346" s="120" t="s">
        <v>7177</v>
      </c>
    </row>
    <row r="1347" spans="1:9" x14ac:dyDescent="0.3">
      <c r="A1347" s="116">
        <v>14622</v>
      </c>
      <c r="B1347" s="116" t="s">
        <v>9373</v>
      </c>
      <c r="C1347" s="116" t="s">
        <v>9374</v>
      </c>
      <c r="D1347" s="117" t="s">
        <v>1226</v>
      </c>
      <c r="E1347" s="118">
        <v>3027.84</v>
      </c>
      <c r="F1347" s="118">
        <v>0.34564383561643836</v>
      </c>
      <c r="G1347" s="120" t="s">
        <v>3707</v>
      </c>
      <c r="H1347" s="121" t="s">
        <v>3707</v>
      </c>
      <c r="I1347" s="120" t="s">
        <v>9375</v>
      </c>
    </row>
    <row r="1348" spans="1:9" x14ac:dyDescent="0.3">
      <c r="A1348" s="116">
        <v>14633</v>
      </c>
      <c r="B1348" s="116" t="s">
        <v>2243</v>
      </c>
      <c r="C1348" s="116" t="s">
        <v>1395</v>
      </c>
      <c r="D1348" s="117" t="s">
        <v>1226</v>
      </c>
      <c r="E1348" s="118">
        <v>14147.982</v>
      </c>
      <c r="F1348" s="118">
        <v>1.6150664383561644</v>
      </c>
      <c r="G1348" s="120" t="s">
        <v>3707</v>
      </c>
      <c r="H1348" s="121" t="s">
        <v>3707</v>
      </c>
      <c r="I1348" s="120" t="s">
        <v>7177</v>
      </c>
    </row>
    <row r="1349" spans="1:9" x14ac:dyDescent="0.3">
      <c r="A1349" s="116">
        <v>14645</v>
      </c>
      <c r="B1349" s="116" t="s">
        <v>2244</v>
      </c>
      <c r="C1349" s="116" t="s">
        <v>2245</v>
      </c>
      <c r="D1349" s="117" t="s">
        <v>1226</v>
      </c>
      <c r="E1349" s="118">
        <v>13074.16</v>
      </c>
      <c r="F1349" s="118">
        <v>1.4924840182648402</v>
      </c>
      <c r="G1349" s="120" t="s">
        <v>3707</v>
      </c>
      <c r="H1349" s="121" t="s">
        <v>3707</v>
      </c>
      <c r="I1349" s="120" t="s">
        <v>7177</v>
      </c>
    </row>
    <row r="1350" spans="1:9" x14ac:dyDescent="0.3">
      <c r="A1350" s="116">
        <v>14646</v>
      </c>
      <c r="B1350" s="116" t="s">
        <v>2246</v>
      </c>
      <c r="C1350" s="116" t="s">
        <v>2247</v>
      </c>
      <c r="D1350" s="117" t="s">
        <v>1226</v>
      </c>
      <c r="E1350" s="118">
        <v>4237.5029999999997</v>
      </c>
      <c r="F1350" s="118">
        <v>0.48373321917808215</v>
      </c>
      <c r="G1350" s="120" t="s">
        <v>3707</v>
      </c>
      <c r="H1350" s="121" t="s">
        <v>3707</v>
      </c>
      <c r="I1350" s="120" t="s">
        <v>7177</v>
      </c>
    </row>
    <row r="1351" spans="1:9" x14ac:dyDescent="0.3">
      <c r="A1351" s="116">
        <v>14648</v>
      </c>
      <c r="B1351" s="116" t="s">
        <v>6189</v>
      </c>
      <c r="C1351" s="116" t="s">
        <v>6190</v>
      </c>
      <c r="D1351" s="117" t="s">
        <v>1226</v>
      </c>
      <c r="E1351" s="118">
        <v>2814.7360000000003</v>
      </c>
      <c r="F1351" s="118">
        <v>0.32131689497716898</v>
      </c>
      <c r="G1351" s="120" t="s">
        <v>3707</v>
      </c>
      <c r="H1351" s="121" t="s">
        <v>3707</v>
      </c>
      <c r="I1351" s="120" t="s">
        <v>7177</v>
      </c>
    </row>
    <row r="1352" spans="1:9" x14ac:dyDescent="0.3">
      <c r="A1352" s="116">
        <v>14661</v>
      </c>
      <c r="B1352" s="116" t="s">
        <v>2248</v>
      </c>
      <c r="C1352" s="116" t="s">
        <v>2249</v>
      </c>
      <c r="D1352" s="117" t="s">
        <v>1226</v>
      </c>
      <c r="E1352" s="118">
        <v>6750.4390000000003</v>
      </c>
      <c r="F1352" s="118">
        <v>0.77059805936073067</v>
      </c>
      <c r="G1352" s="120" t="s">
        <v>3707</v>
      </c>
      <c r="H1352" s="121" t="s">
        <v>3707</v>
      </c>
      <c r="I1352" s="120" t="s">
        <v>7177</v>
      </c>
    </row>
    <row r="1353" spans="1:9" x14ac:dyDescent="0.3">
      <c r="A1353" s="116">
        <v>14669</v>
      </c>
      <c r="B1353" s="116" t="s">
        <v>2250</v>
      </c>
      <c r="C1353" s="116" t="s">
        <v>2251</v>
      </c>
      <c r="D1353" s="117" t="s">
        <v>1226</v>
      </c>
      <c r="E1353" s="118">
        <v>3397.0359999999996</v>
      </c>
      <c r="F1353" s="118">
        <v>0.38778949771689492</v>
      </c>
      <c r="G1353" s="120" t="s">
        <v>3707</v>
      </c>
      <c r="H1353" s="121" t="s">
        <v>3707</v>
      </c>
      <c r="I1353" s="120" t="s">
        <v>7177</v>
      </c>
    </row>
    <row r="1354" spans="1:9" x14ac:dyDescent="0.3">
      <c r="A1354" s="116">
        <v>14680</v>
      </c>
      <c r="B1354" s="116" t="s">
        <v>2252</v>
      </c>
      <c r="C1354" s="116" t="s">
        <v>2253</v>
      </c>
      <c r="D1354" s="117" t="s">
        <v>1226</v>
      </c>
      <c r="E1354" s="118">
        <v>4307.1480000000001</v>
      </c>
      <c r="F1354" s="118">
        <v>0.49168356164383564</v>
      </c>
      <c r="G1354" s="120" t="s">
        <v>3707</v>
      </c>
      <c r="H1354" s="121" t="s">
        <v>3707</v>
      </c>
      <c r="I1354" s="120" t="s">
        <v>7177</v>
      </c>
    </row>
    <row r="1355" spans="1:9" x14ac:dyDescent="0.3">
      <c r="A1355" s="116">
        <v>14690</v>
      </c>
      <c r="B1355" s="116" t="s">
        <v>2254</v>
      </c>
      <c r="C1355" s="116" t="s">
        <v>2255</v>
      </c>
      <c r="D1355" s="117" t="s">
        <v>1226</v>
      </c>
      <c r="E1355" s="118">
        <v>3916.2149999999997</v>
      </c>
      <c r="F1355" s="118">
        <v>0.44705650684931503</v>
      </c>
      <c r="G1355" s="120" t="s">
        <v>3707</v>
      </c>
      <c r="H1355" s="121" t="s">
        <v>3707</v>
      </c>
      <c r="I1355" s="120" t="s">
        <v>7177</v>
      </c>
    </row>
    <row r="1356" spans="1:9" x14ac:dyDescent="0.3">
      <c r="A1356" s="116">
        <v>14700</v>
      </c>
      <c r="B1356" s="116" t="s">
        <v>9376</v>
      </c>
      <c r="C1356" s="116" t="s">
        <v>9377</v>
      </c>
      <c r="D1356" s="117" t="s">
        <v>1226</v>
      </c>
      <c r="E1356" s="118">
        <v>6396.6229999999996</v>
      </c>
      <c r="F1356" s="118">
        <v>0.73020810502283096</v>
      </c>
      <c r="G1356" s="120" t="s">
        <v>3707</v>
      </c>
      <c r="H1356" s="121" t="s">
        <v>3707</v>
      </c>
      <c r="I1356" s="120" t="s">
        <v>7177</v>
      </c>
    </row>
    <row r="1357" spans="1:9" x14ac:dyDescent="0.3">
      <c r="A1357" s="116">
        <v>14701</v>
      </c>
      <c r="B1357" s="116" t="s">
        <v>2256</v>
      </c>
      <c r="C1357" s="116" t="s">
        <v>2257</v>
      </c>
      <c r="D1357" s="117" t="s">
        <v>1226</v>
      </c>
      <c r="E1357" s="118">
        <v>8419.2000000000007</v>
      </c>
      <c r="F1357" s="118">
        <v>0.961095890410959</v>
      </c>
      <c r="G1357" s="120" t="s">
        <v>3707</v>
      </c>
      <c r="H1357" s="121" t="s">
        <v>3707</v>
      </c>
      <c r="I1357" s="120" t="s">
        <v>7177</v>
      </c>
    </row>
    <row r="1358" spans="1:9" x14ac:dyDescent="0.3">
      <c r="A1358" s="116">
        <v>14710</v>
      </c>
      <c r="B1358" s="116" t="s">
        <v>2258</v>
      </c>
      <c r="C1358" s="116" t="s">
        <v>2259</v>
      </c>
      <c r="D1358" s="117" t="s">
        <v>1226</v>
      </c>
      <c r="E1358" s="118">
        <v>6717.94</v>
      </c>
      <c r="F1358" s="118">
        <v>0.76688812785388127</v>
      </c>
      <c r="G1358" s="120" t="s">
        <v>3707</v>
      </c>
      <c r="H1358" s="121" t="s">
        <v>3707</v>
      </c>
      <c r="I1358" s="120" t="s">
        <v>7177</v>
      </c>
    </row>
    <row r="1359" spans="1:9" x14ac:dyDescent="0.3">
      <c r="A1359" s="116">
        <v>14760</v>
      </c>
      <c r="B1359" s="116" t="s">
        <v>3328</v>
      </c>
      <c r="C1359" s="116" t="s">
        <v>3329</v>
      </c>
      <c r="D1359" s="117" t="s">
        <v>1226</v>
      </c>
      <c r="E1359" s="118">
        <v>4567.3500000000004</v>
      </c>
      <c r="F1359" s="118">
        <v>0.52138698630136993</v>
      </c>
      <c r="G1359" s="120" t="s">
        <v>3707</v>
      </c>
      <c r="H1359" s="121" t="s">
        <v>3707</v>
      </c>
      <c r="I1359" s="120" t="s">
        <v>7177</v>
      </c>
    </row>
    <row r="1360" spans="1:9" x14ac:dyDescent="0.3">
      <c r="A1360" s="116">
        <v>14766</v>
      </c>
      <c r="B1360" s="116" t="s">
        <v>6597</v>
      </c>
      <c r="C1360" s="116" t="s">
        <v>2372</v>
      </c>
      <c r="D1360" s="117" t="s">
        <v>1226</v>
      </c>
      <c r="E1360" s="118">
        <v>3742.7619999999997</v>
      </c>
      <c r="F1360" s="118">
        <v>0.42725593607305934</v>
      </c>
      <c r="G1360" s="120" t="s">
        <v>3707</v>
      </c>
      <c r="H1360" s="121" t="s">
        <v>3707</v>
      </c>
      <c r="I1360" s="120" t="s">
        <v>7177</v>
      </c>
    </row>
    <row r="1361" spans="1:9" x14ac:dyDescent="0.3">
      <c r="A1361" s="116">
        <v>14775</v>
      </c>
      <c r="B1361" s="116" t="s">
        <v>3330</v>
      </c>
      <c r="C1361" s="116" t="s">
        <v>3331</v>
      </c>
      <c r="D1361" s="117" t="s">
        <v>1226</v>
      </c>
      <c r="E1361" s="118">
        <v>3336.15</v>
      </c>
      <c r="F1361" s="118">
        <v>0.3808390410958904</v>
      </c>
      <c r="G1361" s="120" t="s">
        <v>3707</v>
      </c>
      <c r="H1361" s="121" t="s">
        <v>3707</v>
      </c>
      <c r="I1361" s="120" t="s">
        <v>7242</v>
      </c>
    </row>
    <row r="1362" spans="1:9" x14ac:dyDescent="0.3">
      <c r="A1362" s="116">
        <v>14780</v>
      </c>
      <c r="B1362" s="116" t="s">
        <v>9378</v>
      </c>
      <c r="C1362" s="116" t="s">
        <v>9379</v>
      </c>
      <c r="D1362" s="117" t="s">
        <v>1226</v>
      </c>
      <c r="E1362" s="118">
        <v>3609.4630000000006</v>
      </c>
      <c r="F1362" s="118">
        <v>0.41203915525114165</v>
      </c>
      <c r="G1362" s="120" t="s">
        <v>3707</v>
      </c>
      <c r="H1362" s="121" t="s">
        <v>3707</v>
      </c>
      <c r="I1362" s="120" t="s">
        <v>7177</v>
      </c>
    </row>
    <row r="1363" spans="1:9" x14ac:dyDescent="0.3">
      <c r="A1363" s="116">
        <v>14786</v>
      </c>
      <c r="B1363" s="116" t="s">
        <v>9380</v>
      </c>
      <c r="C1363" s="116" t="s">
        <v>9381</v>
      </c>
      <c r="D1363" s="117" t="s">
        <v>1226</v>
      </c>
      <c r="E1363" s="118">
        <v>2637.8759999999997</v>
      </c>
      <c r="F1363" s="118">
        <v>0.30112739726027393</v>
      </c>
      <c r="G1363" s="120" t="s">
        <v>3707</v>
      </c>
      <c r="H1363" s="121" t="s">
        <v>3707</v>
      </c>
      <c r="I1363" s="120" t="s">
        <v>7177</v>
      </c>
    </row>
    <row r="1364" spans="1:9" x14ac:dyDescent="0.3">
      <c r="A1364" s="116">
        <v>14806</v>
      </c>
      <c r="B1364" s="116" t="s">
        <v>6598</v>
      </c>
      <c r="C1364" s="116" t="s">
        <v>6599</v>
      </c>
      <c r="D1364" s="117" t="s">
        <v>1226</v>
      </c>
      <c r="E1364" s="118">
        <v>2881.2959999999998</v>
      </c>
      <c r="F1364" s="118">
        <v>0.32891506849315066</v>
      </c>
      <c r="G1364" s="120" t="s">
        <v>3707</v>
      </c>
      <c r="H1364" s="121" t="s">
        <v>3707</v>
      </c>
      <c r="I1364" s="120" t="s">
        <v>7177</v>
      </c>
    </row>
    <row r="1365" spans="1:9" x14ac:dyDescent="0.3">
      <c r="A1365" s="116">
        <v>14807</v>
      </c>
      <c r="B1365" s="116" t="s">
        <v>2260</v>
      </c>
      <c r="C1365" s="116" t="s">
        <v>2261</v>
      </c>
      <c r="D1365" s="117" t="s">
        <v>1226</v>
      </c>
      <c r="E1365" s="118">
        <v>3095.6400000000003</v>
      </c>
      <c r="F1365" s="118">
        <v>0.35338356164383566</v>
      </c>
      <c r="G1365" s="120" t="s">
        <v>3707</v>
      </c>
      <c r="H1365" s="121" t="s">
        <v>3707</v>
      </c>
      <c r="I1365" s="120" t="s">
        <v>7177</v>
      </c>
    </row>
    <row r="1366" spans="1:9" x14ac:dyDescent="0.3">
      <c r="A1366" s="116">
        <v>14815</v>
      </c>
      <c r="B1366" s="116" t="s">
        <v>2262</v>
      </c>
      <c r="C1366" s="116" t="s">
        <v>2263</v>
      </c>
      <c r="D1366" s="117" t="s">
        <v>1226</v>
      </c>
      <c r="E1366" s="118">
        <v>3431.5200000000004</v>
      </c>
      <c r="F1366" s="118">
        <v>0.39172602739726031</v>
      </c>
      <c r="G1366" s="120" t="s">
        <v>3707</v>
      </c>
      <c r="H1366" s="121" t="s">
        <v>3707</v>
      </c>
      <c r="I1366" s="120" t="s">
        <v>7177</v>
      </c>
    </row>
    <row r="1367" spans="1:9" x14ac:dyDescent="0.3">
      <c r="A1367" s="116">
        <v>14838</v>
      </c>
      <c r="B1367" s="116" t="s">
        <v>2264</v>
      </c>
      <c r="C1367" s="116" t="s">
        <v>2265</v>
      </c>
      <c r="D1367" s="117" t="s">
        <v>1226</v>
      </c>
      <c r="E1367" s="118">
        <v>3607.5080000000003</v>
      </c>
      <c r="F1367" s="118">
        <v>0.41181598173515988</v>
      </c>
      <c r="G1367" s="120" t="s">
        <v>3707</v>
      </c>
      <c r="H1367" s="121" t="s">
        <v>3707</v>
      </c>
      <c r="I1367" s="120" t="s">
        <v>7177</v>
      </c>
    </row>
    <row r="1368" spans="1:9" x14ac:dyDescent="0.3">
      <c r="A1368" s="116">
        <v>14859</v>
      </c>
      <c r="B1368" s="116" t="s">
        <v>5849</v>
      </c>
      <c r="C1368" s="116" t="s">
        <v>5917</v>
      </c>
      <c r="D1368" s="117" t="s">
        <v>1226</v>
      </c>
      <c r="E1368" s="118">
        <v>2852.3</v>
      </c>
      <c r="F1368" s="118">
        <v>0.32560502283105025</v>
      </c>
      <c r="G1368" s="120" t="s">
        <v>3707</v>
      </c>
      <c r="H1368" s="121" t="s">
        <v>3707</v>
      </c>
      <c r="I1368" s="120" t="s">
        <v>7177</v>
      </c>
    </row>
    <row r="1369" spans="1:9" x14ac:dyDescent="0.3">
      <c r="A1369" s="116">
        <v>14864</v>
      </c>
      <c r="B1369" s="116" t="s">
        <v>2266</v>
      </c>
      <c r="C1369" s="116" t="s">
        <v>2267</v>
      </c>
      <c r="D1369" s="117" t="s">
        <v>1226</v>
      </c>
      <c r="E1369" s="118">
        <v>14899.764000000001</v>
      </c>
      <c r="F1369" s="118">
        <v>1.7008863013698632</v>
      </c>
      <c r="G1369" s="120" t="s">
        <v>3707</v>
      </c>
      <c r="H1369" s="121" t="s">
        <v>3707</v>
      </c>
      <c r="I1369" s="120" t="s">
        <v>7177</v>
      </c>
    </row>
    <row r="1370" spans="1:9" x14ac:dyDescent="0.3">
      <c r="A1370" s="116">
        <v>14916</v>
      </c>
      <c r="B1370" s="116" t="s">
        <v>6191</v>
      </c>
      <c r="C1370" s="116" t="s">
        <v>6192</v>
      </c>
      <c r="D1370" s="117" t="s">
        <v>1226</v>
      </c>
      <c r="E1370" s="118">
        <v>3003.84</v>
      </c>
      <c r="F1370" s="118">
        <v>0.34290410958904111</v>
      </c>
      <c r="G1370" s="120" t="s">
        <v>3707</v>
      </c>
      <c r="H1370" s="121" t="s">
        <v>3707</v>
      </c>
      <c r="I1370" s="120" t="s">
        <v>7177</v>
      </c>
    </row>
    <row r="1371" spans="1:9" x14ac:dyDescent="0.3">
      <c r="A1371" s="116">
        <v>14919</v>
      </c>
      <c r="B1371" s="116" t="s">
        <v>2268</v>
      </c>
      <c r="C1371" s="116" t="s">
        <v>1832</v>
      </c>
      <c r="D1371" s="117" t="s">
        <v>1226</v>
      </c>
      <c r="E1371" s="118">
        <v>6518.8799999999992</v>
      </c>
      <c r="F1371" s="118">
        <v>0.74416438356164372</v>
      </c>
      <c r="G1371" s="120" t="s">
        <v>3707</v>
      </c>
      <c r="H1371" s="121" t="s">
        <v>3707</v>
      </c>
      <c r="I1371" s="120" t="s">
        <v>7177</v>
      </c>
    </row>
    <row r="1372" spans="1:9" x14ac:dyDescent="0.3">
      <c r="A1372" s="116">
        <v>14925</v>
      </c>
      <c r="B1372" s="116" t="s">
        <v>9382</v>
      </c>
      <c r="C1372" s="116" t="s">
        <v>9383</v>
      </c>
      <c r="D1372" s="117" t="s">
        <v>1226</v>
      </c>
      <c r="E1372" s="118">
        <v>2861.1840000000002</v>
      </c>
      <c r="F1372" s="118">
        <v>0.32661917808219182</v>
      </c>
      <c r="G1372" s="120" t="s">
        <v>3707</v>
      </c>
      <c r="H1372" s="121" t="s">
        <v>3707</v>
      </c>
      <c r="I1372" s="120" t="s">
        <v>7177</v>
      </c>
    </row>
    <row r="1373" spans="1:9" x14ac:dyDescent="0.3">
      <c r="A1373" s="116">
        <v>14939</v>
      </c>
      <c r="B1373" s="116" t="s">
        <v>3332</v>
      </c>
      <c r="C1373" s="116" t="s">
        <v>3333</v>
      </c>
      <c r="D1373" s="117" t="s">
        <v>1226</v>
      </c>
      <c r="E1373" s="118">
        <v>3377.7050000000004</v>
      </c>
      <c r="F1373" s="118">
        <v>0.38558276255707769</v>
      </c>
      <c r="G1373" s="120" t="s">
        <v>3707</v>
      </c>
      <c r="H1373" s="121" t="s">
        <v>3707</v>
      </c>
      <c r="I1373" s="120" t="s">
        <v>7177</v>
      </c>
    </row>
    <row r="1374" spans="1:9" x14ac:dyDescent="0.3">
      <c r="A1374" s="116">
        <v>14957</v>
      </c>
      <c r="B1374" s="116" t="s">
        <v>2269</v>
      </c>
      <c r="C1374" s="116" t="s">
        <v>2270</v>
      </c>
      <c r="D1374" s="117" t="s">
        <v>1226</v>
      </c>
      <c r="E1374" s="118">
        <v>3268.8</v>
      </c>
      <c r="F1374" s="118">
        <v>0.37315068493150688</v>
      </c>
      <c r="G1374" s="120" t="s">
        <v>3707</v>
      </c>
      <c r="H1374" s="121" t="s">
        <v>3707</v>
      </c>
      <c r="I1374" s="120" t="s">
        <v>7177</v>
      </c>
    </row>
    <row r="1375" spans="1:9" x14ac:dyDescent="0.3">
      <c r="A1375" s="116">
        <v>14989</v>
      </c>
      <c r="B1375" s="116" t="s">
        <v>2271</v>
      </c>
      <c r="C1375" s="116" t="s">
        <v>2272</v>
      </c>
      <c r="D1375" s="117" t="s">
        <v>1226</v>
      </c>
      <c r="E1375" s="118">
        <v>19236</v>
      </c>
      <c r="F1375" s="118">
        <v>2.1958904109589041</v>
      </c>
      <c r="G1375" s="120" t="s">
        <v>3707</v>
      </c>
      <c r="H1375" s="121" t="s">
        <v>3707</v>
      </c>
      <c r="I1375" s="120" t="s">
        <v>4815</v>
      </c>
    </row>
    <row r="1376" spans="1:9" x14ac:dyDescent="0.3">
      <c r="A1376" s="116">
        <v>15006</v>
      </c>
      <c r="B1376" s="116" t="s">
        <v>6600</v>
      </c>
      <c r="C1376" s="116" t="s">
        <v>6601</v>
      </c>
      <c r="D1376" s="117" t="s">
        <v>1226</v>
      </c>
      <c r="E1376" s="118">
        <v>3124.4040000000005</v>
      </c>
      <c r="F1376" s="118">
        <v>0.35666712328767131</v>
      </c>
      <c r="G1376" s="120" t="s">
        <v>3707</v>
      </c>
      <c r="H1376" s="121" t="s">
        <v>3707</v>
      </c>
      <c r="I1376" s="120" t="s">
        <v>7177</v>
      </c>
    </row>
    <row r="1377" spans="1:9" x14ac:dyDescent="0.3">
      <c r="A1377" s="116">
        <v>15007</v>
      </c>
      <c r="B1377" s="116" t="s">
        <v>9384</v>
      </c>
      <c r="C1377" s="116" t="s">
        <v>9385</v>
      </c>
      <c r="D1377" s="117" t="s">
        <v>1226</v>
      </c>
      <c r="E1377" s="118">
        <v>2887.8530000000001</v>
      </c>
      <c r="F1377" s="118">
        <v>0.32966358447488586</v>
      </c>
      <c r="G1377" s="120" t="s">
        <v>3707</v>
      </c>
      <c r="H1377" s="121" t="s">
        <v>3707</v>
      </c>
      <c r="I1377" s="120" t="s">
        <v>7177</v>
      </c>
    </row>
    <row r="1378" spans="1:9" x14ac:dyDescent="0.3">
      <c r="A1378" s="116">
        <v>15016</v>
      </c>
      <c r="B1378" s="116" t="s">
        <v>2273</v>
      </c>
      <c r="C1378" s="116" t="s">
        <v>2274</v>
      </c>
      <c r="D1378" s="117" t="s">
        <v>1226</v>
      </c>
      <c r="E1378" s="118">
        <v>7887.6</v>
      </c>
      <c r="F1378" s="118">
        <v>0.9004109589041096</v>
      </c>
      <c r="G1378" s="120" t="s">
        <v>3707</v>
      </c>
      <c r="H1378" s="121" t="s">
        <v>3707</v>
      </c>
      <c r="I1378" s="120" t="s">
        <v>7243</v>
      </c>
    </row>
    <row r="1379" spans="1:9" x14ac:dyDescent="0.3">
      <c r="A1379" s="116">
        <v>15030</v>
      </c>
      <c r="B1379" s="116" t="s">
        <v>2275</v>
      </c>
      <c r="C1379" s="116" t="s">
        <v>2276</v>
      </c>
      <c r="D1379" s="117" t="s">
        <v>1226</v>
      </c>
      <c r="E1379" s="118">
        <v>2956.3629999999998</v>
      </c>
      <c r="F1379" s="118">
        <v>0.33748436073059357</v>
      </c>
      <c r="G1379" s="120" t="s">
        <v>3707</v>
      </c>
      <c r="H1379" s="121" t="s">
        <v>3707</v>
      </c>
      <c r="I1379" s="120" t="s">
        <v>7177</v>
      </c>
    </row>
    <row r="1380" spans="1:9" x14ac:dyDescent="0.3">
      <c r="A1380" s="116">
        <v>15039</v>
      </c>
      <c r="B1380" s="116" t="s">
        <v>2277</v>
      </c>
      <c r="C1380" s="116" t="s">
        <v>2278</v>
      </c>
      <c r="D1380" s="117" t="s">
        <v>1226</v>
      </c>
      <c r="E1380" s="118">
        <v>5935.1539999999995</v>
      </c>
      <c r="F1380" s="118">
        <v>0.67752899543378986</v>
      </c>
      <c r="G1380" s="120" t="s">
        <v>3707</v>
      </c>
      <c r="H1380" s="121" t="s">
        <v>3707</v>
      </c>
      <c r="I1380" s="120" t="s">
        <v>7177</v>
      </c>
    </row>
    <row r="1381" spans="1:9" x14ac:dyDescent="0.3">
      <c r="A1381" s="116">
        <v>15061</v>
      </c>
      <c r="B1381" s="116" t="s">
        <v>3334</v>
      </c>
      <c r="C1381" s="116" t="s">
        <v>2378</v>
      </c>
      <c r="D1381" s="117" t="s">
        <v>1226</v>
      </c>
      <c r="E1381" s="118">
        <v>3240.12</v>
      </c>
      <c r="F1381" s="118">
        <v>0.36987671232876712</v>
      </c>
      <c r="G1381" s="120" t="s">
        <v>3707</v>
      </c>
      <c r="H1381" s="121" t="s">
        <v>3707</v>
      </c>
      <c r="I1381" s="120" t="s">
        <v>7177</v>
      </c>
    </row>
    <row r="1382" spans="1:9" x14ac:dyDescent="0.3">
      <c r="A1382" s="116">
        <v>15076</v>
      </c>
      <c r="B1382" s="116" t="s">
        <v>6193</v>
      </c>
      <c r="C1382" s="116" t="s">
        <v>6194</v>
      </c>
      <c r="D1382" s="117" t="s">
        <v>1226</v>
      </c>
      <c r="E1382" s="118">
        <v>2964.6000000000004</v>
      </c>
      <c r="F1382" s="118">
        <v>0.33842465753424661</v>
      </c>
      <c r="G1382" s="120" t="s">
        <v>3707</v>
      </c>
      <c r="H1382" s="121" t="s">
        <v>3707</v>
      </c>
      <c r="I1382" s="120" t="s">
        <v>7177</v>
      </c>
    </row>
    <row r="1383" spans="1:9" x14ac:dyDescent="0.3">
      <c r="A1383" s="116">
        <v>15119</v>
      </c>
      <c r="B1383" s="116" t="s">
        <v>2279</v>
      </c>
      <c r="C1383" s="116" t="s">
        <v>2280</v>
      </c>
      <c r="D1383" s="117" t="s">
        <v>1226</v>
      </c>
      <c r="E1383" s="118">
        <v>28785.599999999999</v>
      </c>
      <c r="F1383" s="118">
        <v>3.2860273972602738</v>
      </c>
      <c r="G1383" s="120" t="s">
        <v>3707</v>
      </c>
      <c r="H1383" s="121" t="s">
        <v>3707</v>
      </c>
      <c r="I1383" s="120" t="s">
        <v>7177</v>
      </c>
    </row>
    <row r="1384" spans="1:9" x14ac:dyDescent="0.3">
      <c r="A1384" s="116">
        <v>15120</v>
      </c>
      <c r="B1384" s="116" t="s">
        <v>6602</v>
      </c>
      <c r="C1384" s="116" t="s">
        <v>6603</v>
      </c>
      <c r="D1384" s="117" t="s">
        <v>1226</v>
      </c>
      <c r="E1384" s="118">
        <v>2972.3999999999992</v>
      </c>
      <c r="F1384" s="118">
        <v>0.33931506849315057</v>
      </c>
      <c r="G1384" s="120" t="s">
        <v>3707</v>
      </c>
      <c r="H1384" s="121" t="s">
        <v>3707</v>
      </c>
      <c r="I1384" s="120" t="s">
        <v>7177</v>
      </c>
    </row>
    <row r="1385" spans="1:9" x14ac:dyDescent="0.3">
      <c r="A1385" s="116">
        <v>15140</v>
      </c>
      <c r="B1385" s="116" t="s">
        <v>2281</v>
      </c>
      <c r="C1385" s="116" t="s">
        <v>2282</v>
      </c>
      <c r="D1385" s="117" t="s">
        <v>1226</v>
      </c>
      <c r="E1385" s="118">
        <v>8595.3599999999988</v>
      </c>
      <c r="F1385" s="118">
        <v>0.98120547945205461</v>
      </c>
      <c r="G1385" s="120" t="s">
        <v>3707</v>
      </c>
      <c r="H1385" s="121" t="s">
        <v>3707</v>
      </c>
      <c r="I1385" s="120" t="s">
        <v>7177</v>
      </c>
    </row>
    <row r="1386" spans="1:9" x14ac:dyDescent="0.3">
      <c r="A1386" s="116">
        <v>15146</v>
      </c>
      <c r="B1386" s="116" t="s">
        <v>5850</v>
      </c>
      <c r="C1386" s="116" t="s">
        <v>5918</v>
      </c>
      <c r="D1386" s="117" t="s">
        <v>1226</v>
      </c>
      <c r="E1386" s="118">
        <v>3414.6720000000009</v>
      </c>
      <c r="F1386" s="118">
        <v>0.38980273972602753</v>
      </c>
      <c r="G1386" s="120" t="s">
        <v>3707</v>
      </c>
      <c r="H1386" s="121" t="s">
        <v>3707</v>
      </c>
      <c r="I1386" s="120" t="s">
        <v>7177</v>
      </c>
    </row>
    <row r="1387" spans="1:9" x14ac:dyDescent="0.3">
      <c r="A1387" s="116">
        <v>15156</v>
      </c>
      <c r="B1387" s="116" t="s">
        <v>2283</v>
      </c>
      <c r="C1387" s="116" t="s">
        <v>1548</v>
      </c>
      <c r="D1387" s="117" t="s">
        <v>1226</v>
      </c>
      <c r="E1387" s="118">
        <v>17337.599999999999</v>
      </c>
      <c r="F1387" s="118">
        <v>1.9791780821917806</v>
      </c>
      <c r="G1387" s="120" t="s">
        <v>3707</v>
      </c>
      <c r="H1387" s="121" t="s">
        <v>3707</v>
      </c>
      <c r="I1387" s="120" t="s">
        <v>7177</v>
      </c>
    </row>
    <row r="1388" spans="1:9" x14ac:dyDescent="0.3">
      <c r="A1388" s="116">
        <v>15192</v>
      </c>
      <c r="B1388" s="116" t="s">
        <v>2284</v>
      </c>
      <c r="C1388" s="116" t="s">
        <v>2285</v>
      </c>
      <c r="D1388" s="117" t="s">
        <v>1226</v>
      </c>
      <c r="E1388" s="118">
        <v>11738.36</v>
      </c>
      <c r="F1388" s="118">
        <v>1.3399954337899544</v>
      </c>
      <c r="G1388" s="120" t="s">
        <v>3707</v>
      </c>
      <c r="H1388" s="121" t="s">
        <v>3707</v>
      </c>
      <c r="I1388" s="120" t="s">
        <v>7177</v>
      </c>
    </row>
    <row r="1389" spans="1:9" x14ac:dyDescent="0.3">
      <c r="A1389" s="116">
        <v>15201</v>
      </c>
      <c r="B1389" s="116" t="s">
        <v>5851</v>
      </c>
      <c r="C1389" s="116" t="s">
        <v>5919</v>
      </c>
      <c r="D1389" s="117" t="s">
        <v>1226</v>
      </c>
      <c r="E1389" s="118">
        <v>3730.5</v>
      </c>
      <c r="F1389" s="118">
        <v>0.42585616438356166</v>
      </c>
      <c r="G1389" s="120" t="s">
        <v>3707</v>
      </c>
      <c r="H1389" s="121" t="s">
        <v>3707</v>
      </c>
      <c r="I1389" s="120" t="s">
        <v>7177</v>
      </c>
    </row>
    <row r="1390" spans="1:9" x14ac:dyDescent="0.3">
      <c r="A1390" s="116">
        <v>15244</v>
      </c>
      <c r="B1390" s="116" t="s">
        <v>5852</v>
      </c>
      <c r="C1390" s="116" t="s">
        <v>5920</v>
      </c>
      <c r="D1390" s="117" t="s">
        <v>1226</v>
      </c>
      <c r="E1390" s="118">
        <v>4669.68</v>
      </c>
      <c r="F1390" s="118">
        <v>0.53306849315068494</v>
      </c>
      <c r="G1390" s="120" t="s">
        <v>3707</v>
      </c>
      <c r="H1390" s="121" t="s">
        <v>3707</v>
      </c>
      <c r="I1390" s="120" t="s">
        <v>7177</v>
      </c>
    </row>
    <row r="1391" spans="1:9" x14ac:dyDescent="0.3">
      <c r="A1391" s="116">
        <v>15250</v>
      </c>
      <c r="B1391" s="116" t="s">
        <v>6195</v>
      </c>
      <c r="C1391" s="116" t="s">
        <v>6196</v>
      </c>
      <c r="D1391" s="117" t="s">
        <v>1226</v>
      </c>
      <c r="E1391" s="118">
        <v>4595.9470000000001</v>
      </c>
      <c r="F1391" s="118">
        <v>0.52465148401826489</v>
      </c>
      <c r="G1391" s="120" t="s">
        <v>3707</v>
      </c>
      <c r="H1391" s="121" t="s">
        <v>3707</v>
      </c>
      <c r="I1391" s="120" t="s">
        <v>7177</v>
      </c>
    </row>
    <row r="1392" spans="1:9" x14ac:dyDescent="0.3">
      <c r="A1392" s="116">
        <v>15252</v>
      </c>
      <c r="B1392" s="116" t="s">
        <v>2286</v>
      </c>
      <c r="C1392" s="116" t="s">
        <v>2287</v>
      </c>
      <c r="D1392" s="117" t="s">
        <v>1226</v>
      </c>
      <c r="E1392" s="118">
        <v>3570.192</v>
      </c>
      <c r="F1392" s="118">
        <v>0.40755616438356163</v>
      </c>
      <c r="G1392" s="120" t="s">
        <v>3707</v>
      </c>
      <c r="H1392" s="121" t="s">
        <v>3707</v>
      </c>
      <c r="I1392" s="120" t="s">
        <v>7177</v>
      </c>
    </row>
    <row r="1393" spans="1:9" x14ac:dyDescent="0.3">
      <c r="A1393" s="116">
        <v>15300</v>
      </c>
      <c r="B1393" s="116" t="s">
        <v>2288</v>
      </c>
      <c r="C1393" s="116" t="s">
        <v>2289</v>
      </c>
      <c r="D1393" s="117" t="s">
        <v>1226</v>
      </c>
      <c r="E1393" s="118">
        <v>4803.165</v>
      </c>
      <c r="F1393" s="118">
        <v>0.54830650684931503</v>
      </c>
      <c r="G1393" s="120" t="s">
        <v>3707</v>
      </c>
      <c r="H1393" s="121" t="s">
        <v>3707</v>
      </c>
      <c r="I1393" s="120" t="s">
        <v>7177</v>
      </c>
    </row>
    <row r="1394" spans="1:9" x14ac:dyDescent="0.3">
      <c r="A1394" s="116">
        <v>15327</v>
      </c>
      <c r="B1394" s="116" t="s">
        <v>9386</v>
      </c>
      <c r="C1394" s="116" t="s">
        <v>9387</v>
      </c>
      <c r="D1394" s="117" t="s">
        <v>1226</v>
      </c>
      <c r="E1394" s="118">
        <v>3156.78</v>
      </c>
      <c r="F1394" s="118">
        <v>0.36036301369863016</v>
      </c>
      <c r="G1394" s="120" t="s">
        <v>3707</v>
      </c>
      <c r="H1394" s="121" t="s">
        <v>3707</v>
      </c>
      <c r="I1394" s="120" t="s">
        <v>7177</v>
      </c>
    </row>
    <row r="1395" spans="1:9" x14ac:dyDescent="0.3">
      <c r="A1395" s="116">
        <v>15356</v>
      </c>
      <c r="B1395" s="116" t="s">
        <v>2290</v>
      </c>
      <c r="C1395" s="116" t="s">
        <v>2291</v>
      </c>
      <c r="D1395" s="117" t="s">
        <v>1226</v>
      </c>
      <c r="E1395" s="118">
        <v>5360.4949999999999</v>
      </c>
      <c r="F1395" s="118">
        <v>0.61192865296803656</v>
      </c>
      <c r="G1395" s="120" t="s">
        <v>3707</v>
      </c>
      <c r="H1395" s="121" t="s">
        <v>3707</v>
      </c>
      <c r="I1395" s="120" t="s">
        <v>7244</v>
      </c>
    </row>
    <row r="1396" spans="1:9" x14ac:dyDescent="0.3">
      <c r="A1396" s="116">
        <v>15359</v>
      </c>
      <c r="B1396" s="116" t="s">
        <v>2292</v>
      </c>
      <c r="C1396" s="116" t="s">
        <v>2293</v>
      </c>
      <c r="D1396" s="117" t="s">
        <v>1226</v>
      </c>
      <c r="E1396" s="118">
        <v>4460.0660000000007</v>
      </c>
      <c r="F1396" s="118">
        <v>0.5091399543378996</v>
      </c>
      <c r="G1396" s="120" t="s">
        <v>3707</v>
      </c>
      <c r="H1396" s="121" t="s">
        <v>3707</v>
      </c>
      <c r="I1396" s="120" t="s">
        <v>7177</v>
      </c>
    </row>
    <row r="1397" spans="1:9" x14ac:dyDescent="0.3">
      <c r="A1397" s="116">
        <v>15401</v>
      </c>
      <c r="B1397" s="116" t="s">
        <v>2294</v>
      </c>
      <c r="C1397" s="116" t="s">
        <v>2178</v>
      </c>
      <c r="D1397" s="117" t="s">
        <v>1226</v>
      </c>
      <c r="E1397" s="118">
        <v>3458.1600000000003</v>
      </c>
      <c r="F1397" s="118">
        <v>0.39476712328767127</v>
      </c>
      <c r="G1397" s="120" t="s">
        <v>3707</v>
      </c>
      <c r="H1397" s="121" t="s">
        <v>3707</v>
      </c>
      <c r="I1397" s="120" t="s">
        <v>4408</v>
      </c>
    </row>
    <row r="1398" spans="1:9" x14ac:dyDescent="0.3">
      <c r="A1398" s="116">
        <v>15428</v>
      </c>
      <c r="B1398" s="116" t="s">
        <v>2295</v>
      </c>
      <c r="C1398" s="116" t="s">
        <v>1973</v>
      </c>
      <c r="D1398" s="117" t="s">
        <v>1226</v>
      </c>
      <c r="E1398" s="118">
        <v>4429.375</v>
      </c>
      <c r="F1398" s="118">
        <v>0.50563641552511418</v>
      </c>
      <c r="G1398" s="120" t="s">
        <v>3707</v>
      </c>
      <c r="H1398" s="121" t="s">
        <v>3707</v>
      </c>
      <c r="I1398" s="120" t="s">
        <v>7177</v>
      </c>
    </row>
    <row r="1399" spans="1:9" x14ac:dyDescent="0.3">
      <c r="A1399" s="116">
        <v>15454</v>
      </c>
      <c r="B1399" s="116" t="s">
        <v>2296</v>
      </c>
      <c r="C1399" s="116" t="s">
        <v>2297</v>
      </c>
      <c r="D1399" s="117" t="s">
        <v>1226</v>
      </c>
      <c r="E1399" s="118">
        <v>6050.1599999999989</v>
      </c>
      <c r="F1399" s="118">
        <v>0.69065753424657517</v>
      </c>
      <c r="G1399" s="120" t="s">
        <v>3707</v>
      </c>
      <c r="H1399" s="121" t="s">
        <v>3707</v>
      </c>
      <c r="I1399" s="120" t="s">
        <v>7177</v>
      </c>
    </row>
    <row r="1400" spans="1:9" x14ac:dyDescent="0.3">
      <c r="A1400" s="116">
        <v>15460</v>
      </c>
      <c r="B1400" s="116" t="s">
        <v>2298</v>
      </c>
      <c r="C1400" s="116" t="s">
        <v>2299</v>
      </c>
      <c r="D1400" s="117" t="s">
        <v>1226</v>
      </c>
      <c r="E1400" s="118">
        <v>8707.7520000000004</v>
      </c>
      <c r="F1400" s="118">
        <v>0.99403561643835625</v>
      </c>
      <c r="G1400" s="120" t="s">
        <v>3707</v>
      </c>
      <c r="H1400" s="121" t="s">
        <v>3707</v>
      </c>
      <c r="I1400" s="120" t="s">
        <v>7177</v>
      </c>
    </row>
    <row r="1401" spans="1:9" x14ac:dyDescent="0.3">
      <c r="A1401" s="116">
        <v>15471</v>
      </c>
      <c r="B1401" s="116" t="s">
        <v>2300</v>
      </c>
      <c r="C1401" s="116" t="s">
        <v>1306</v>
      </c>
      <c r="D1401" s="117" t="s">
        <v>1226</v>
      </c>
      <c r="E1401" s="118">
        <v>3455.663</v>
      </c>
      <c r="F1401" s="118">
        <v>0.3944820776255708</v>
      </c>
      <c r="G1401" s="120" t="s">
        <v>3707</v>
      </c>
      <c r="H1401" s="121" t="s">
        <v>3707</v>
      </c>
      <c r="I1401" s="120" t="s">
        <v>7177</v>
      </c>
    </row>
    <row r="1402" spans="1:9" x14ac:dyDescent="0.3">
      <c r="A1402" s="116">
        <v>15473</v>
      </c>
      <c r="B1402" s="116" t="s">
        <v>6197</v>
      </c>
      <c r="C1402" s="116" t="s">
        <v>6198</v>
      </c>
      <c r="D1402" s="117" t="s">
        <v>1226</v>
      </c>
      <c r="E1402" s="118">
        <v>3537.5340000000001</v>
      </c>
      <c r="F1402" s="118">
        <v>0.40382808219178085</v>
      </c>
      <c r="G1402" s="120" t="s">
        <v>3707</v>
      </c>
      <c r="H1402" s="121" t="s">
        <v>3707</v>
      </c>
      <c r="I1402" s="120" t="s">
        <v>7177</v>
      </c>
    </row>
    <row r="1403" spans="1:9" x14ac:dyDescent="0.3">
      <c r="A1403" s="116">
        <v>15506</v>
      </c>
      <c r="B1403" s="116" t="s">
        <v>2301</v>
      </c>
      <c r="C1403" s="116" t="s">
        <v>2302</v>
      </c>
      <c r="D1403" s="117" t="s">
        <v>1226</v>
      </c>
      <c r="E1403" s="118">
        <v>4595.76</v>
      </c>
      <c r="F1403" s="118">
        <v>0.52463013698630134</v>
      </c>
      <c r="G1403" s="120" t="s">
        <v>3707</v>
      </c>
      <c r="H1403" s="121" t="s">
        <v>3707</v>
      </c>
      <c r="I1403" s="120" t="s">
        <v>7177</v>
      </c>
    </row>
    <row r="1404" spans="1:9" x14ac:dyDescent="0.3">
      <c r="A1404" s="116">
        <v>15535</v>
      </c>
      <c r="B1404" s="116" t="s">
        <v>2303</v>
      </c>
      <c r="C1404" s="116" t="s">
        <v>2304</v>
      </c>
      <c r="D1404" s="117" t="s">
        <v>1226</v>
      </c>
      <c r="E1404" s="118">
        <v>3600</v>
      </c>
      <c r="F1404" s="118">
        <v>0.41095890410958902</v>
      </c>
      <c r="G1404" s="120" t="s">
        <v>3707</v>
      </c>
      <c r="H1404" s="121" t="s">
        <v>3707</v>
      </c>
      <c r="I1404" s="120" t="s">
        <v>7177</v>
      </c>
    </row>
    <row r="1405" spans="1:9" x14ac:dyDescent="0.3">
      <c r="A1405" s="116">
        <v>15547</v>
      </c>
      <c r="B1405" s="116" t="s">
        <v>6199</v>
      </c>
      <c r="C1405" s="116" t="s">
        <v>6200</v>
      </c>
      <c r="D1405" s="117" t="s">
        <v>1226</v>
      </c>
      <c r="E1405" s="118">
        <v>4815.0720000000001</v>
      </c>
      <c r="F1405" s="118">
        <v>0.54966575342465751</v>
      </c>
      <c r="G1405" s="120" t="s">
        <v>3707</v>
      </c>
      <c r="H1405" s="121" t="s">
        <v>3707</v>
      </c>
      <c r="I1405" s="120" t="s">
        <v>7177</v>
      </c>
    </row>
    <row r="1406" spans="1:9" x14ac:dyDescent="0.3">
      <c r="A1406" s="116">
        <v>15551</v>
      </c>
      <c r="B1406" s="116" t="s">
        <v>2305</v>
      </c>
      <c r="C1406" s="116" t="s">
        <v>2306</v>
      </c>
      <c r="D1406" s="117" t="s">
        <v>1226</v>
      </c>
      <c r="E1406" s="118">
        <v>14291.712</v>
      </c>
      <c r="F1406" s="118">
        <v>1.6314739726027396</v>
      </c>
      <c r="G1406" s="120" t="s">
        <v>3707</v>
      </c>
      <c r="H1406" s="121" t="s">
        <v>3707</v>
      </c>
      <c r="I1406" s="120" t="s">
        <v>7245</v>
      </c>
    </row>
    <row r="1407" spans="1:9" x14ac:dyDescent="0.3">
      <c r="A1407" s="116">
        <v>15568</v>
      </c>
      <c r="B1407" s="116" t="s">
        <v>2307</v>
      </c>
      <c r="C1407" s="116" t="s">
        <v>2308</v>
      </c>
      <c r="D1407" s="117" t="s">
        <v>1226</v>
      </c>
      <c r="E1407" s="118">
        <v>2711.692</v>
      </c>
      <c r="F1407" s="118">
        <v>0.30955388127853883</v>
      </c>
      <c r="G1407" s="120" t="s">
        <v>3707</v>
      </c>
      <c r="H1407" s="121" t="s">
        <v>3707</v>
      </c>
      <c r="I1407" s="120" t="s">
        <v>7177</v>
      </c>
    </row>
    <row r="1408" spans="1:9" x14ac:dyDescent="0.3">
      <c r="A1408" s="116">
        <v>15588</v>
      </c>
      <c r="B1408" s="116" t="s">
        <v>2309</v>
      </c>
      <c r="C1408" s="116" t="s">
        <v>2310</v>
      </c>
      <c r="D1408" s="117" t="s">
        <v>1226</v>
      </c>
      <c r="E1408" s="118">
        <v>13399.842000000001</v>
      </c>
      <c r="F1408" s="118">
        <v>1.5296623287671234</v>
      </c>
      <c r="G1408" s="120" t="s">
        <v>3707</v>
      </c>
      <c r="H1408" s="121" t="s">
        <v>3707</v>
      </c>
      <c r="I1408" s="120" t="s">
        <v>7208</v>
      </c>
    </row>
    <row r="1409" spans="1:9" x14ac:dyDescent="0.3">
      <c r="A1409" s="116">
        <v>15591</v>
      </c>
      <c r="B1409" s="116" t="s">
        <v>5853</v>
      </c>
      <c r="C1409" s="116" t="s">
        <v>5921</v>
      </c>
      <c r="D1409" s="117" t="s">
        <v>1226</v>
      </c>
      <c r="E1409" s="118">
        <v>3105.59</v>
      </c>
      <c r="F1409" s="118">
        <v>0.35451940639269408</v>
      </c>
      <c r="G1409" s="120" t="s">
        <v>3707</v>
      </c>
      <c r="H1409" s="121" t="s">
        <v>3707</v>
      </c>
      <c r="I1409" s="120" t="s">
        <v>7177</v>
      </c>
    </row>
    <row r="1410" spans="1:9" x14ac:dyDescent="0.3">
      <c r="A1410" s="116">
        <v>15596</v>
      </c>
      <c r="B1410" s="116" t="s">
        <v>2311</v>
      </c>
      <c r="C1410" s="116" t="s">
        <v>2312</v>
      </c>
      <c r="D1410" s="117" t="s">
        <v>1226</v>
      </c>
      <c r="E1410" s="118">
        <v>9853.2000000000007</v>
      </c>
      <c r="F1410" s="118">
        <v>1.1247945205479453</v>
      </c>
      <c r="G1410" s="120" t="s">
        <v>3707</v>
      </c>
      <c r="H1410" s="121" t="s">
        <v>3707</v>
      </c>
      <c r="I1410" s="120" t="s">
        <v>7177</v>
      </c>
    </row>
    <row r="1411" spans="1:9" x14ac:dyDescent="0.3">
      <c r="A1411" s="116">
        <v>15601</v>
      </c>
      <c r="B1411" s="116" t="s">
        <v>2313</v>
      </c>
      <c r="C1411" s="116" t="s">
        <v>2314</v>
      </c>
      <c r="D1411" s="117" t="s">
        <v>1226</v>
      </c>
      <c r="E1411" s="118">
        <v>9223.68</v>
      </c>
      <c r="F1411" s="118">
        <v>1.052931506849315</v>
      </c>
      <c r="G1411" s="120" t="s">
        <v>3707</v>
      </c>
      <c r="H1411" s="121" t="s">
        <v>3707</v>
      </c>
      <c r="I1411" s="120" t="s">
        <v>7177</v>
      </c>
    </row>
    <row r="1412" spans="1:9" x14ac:dyDescent="0.3">
      <c r="A1412" s="116">
        <v>15629</v>
      </c>
      <c r="B1412" s="116" t="s">
        <v>2315</v>
      </c>
      <c r="C1412" s="116" t="s">
        <v>2316</v>
      </c>
      <c r="D1412" s="117" t="s">
        <v>1226</v>
      </c>
      <c r="E1412" s="118">
        <v>4845.8029999999999</v>
      </c>
      <c r="F1412" s="118">
        <v>0.55317385844748856</v>
      </c>
      <c r="G1412" s="120" t="s">
        <v>3707</v>
      </c>
      <c r="H1412" s="121" t="s">
        <v>3707</v>
      </c>
      <c r="I1412" s="120" t="s">
        <v>7177</v>
      </c>
    </row>
    <row r="1413" spans="1:9" x14ac:dyDescent="0.3">
      <c r="A1413" s="116">
        <v>15636</v>
      </c>
      <c r="B1413" s="116" t="s">
        <v>2317</v>
      </c>
      <c r="C1413" s="116" t="s">
        <v>2318</v>
      </c>
      <c r="D1413" s="117" t="s">
        <v>1226</v>
      </c>
      <c r="E1413" s="118">
        <v>5301</v>
      </c>
      <c r="F1413" s="118">
        <v>0.60513698630136992</v>
      </c>
      <c r="G1413" s="120" t="s">
        <v>3707</v>
      </c>
      <c r="H1413" s="121" t="s">
        <v>3707</v>
      </c>
      <c r="I1413" s="120" t="s">
        <v>7177</v>
      </c>
    </row>
    <row r="1414" spans="1:9" x14ac:dyDescent="0.3">
      <c r="A1414" s="116">
        <v>15646</v>
      </c>
      <c r="B1414" s="116" t="s">
        <v>2319</v>
      </c>
      <c r="C1414" s="116" t="s">
        <v>2320</v>
      </c>
      <c r="D1414" s="117" t="s">
        <v>1226</v>
      </c>
      <c r="E1414" s="118">
        <v>10428.053</v>
      </c>
      <c r="F1414" s="118">
        <v>1.19041700913242</v>
      </c>
      <c r="G1414" s="120" t="s">
        <v>3707</v>
      </c>
      <c r="H1414" s="121" t="s">
        <v>3707</v>
      </c>
      <c r="I1414" s="120" t="s">
        <v>7177</v>
      </c>
    </row>
    <row r="1415" spans="1:9" x14ac:dyDescent="0.3">
      <c r="A1415" s="116">
        <v>15648</v>
      </c>
      <c r="B1415" s="116" t="s">
        <v>2321</v>
      </c>
      <c r="C1415" s="116" t="s">
        <v>2322</v>
      </c>
      <c r="D1415" s="117" t="s">
        <v>1226</v>
      </c>
      <c r="E1415" s="118">
        <v>3707.953</v>
      </c>
      <c r="F1415" s="118">
        <v>0.42328230593607308</v>
      </c>
      <c r="G1415" s="120" t="s">
        <v>3707</v>
      </c>
      <c r="H1415" s="121" t="s">
        <v>3707</v>
      </c>
      <c r="I1415" s="120" t="s">
        <v>7177</v>
      </c>
    </row>
    <row r="1416" spans="1:9" x14ac:dyDescent="0.3">
      <c r="A1416" s="116">
        <v>15689</v>
      </c>
      <c r="B1416" s="116" t="s">
        <v>2323</v>
      </c>
      <c r="C1416" s="116" t="s">
        <v>2324</v>
      </c>
      <c r="D1416" s="117" t="s">
        <v>1226</v>
      </c>
      <c r="E1416" s="118">
        <v>3217.9520000000002</v>
      </c>
      <c r="F1416" s="118">
        <v>0.36734611872146122</v>
      </c>
      <c r="G1416" s="120" t="s">
        <v>3707</v>
      </c>
      <c r="H1416" s="121" t="s">
        <v>3707</v>
      </c>
      <c r="I1416" s="120" t="s">
        <v>7239</v>
      </c>
    </row>
    <row r="1417" spans="1:9" x14ac:dyDescent="0.3">
      <c r="A1417" s="116">
        <v>15711</v>
      </c>
      <c r="B1417" s="116" t="s">
        <v>2325</v>
      </c>
      <c r="C1417" s="116" t="s">
        <v>2257</v>
      </c>
      <c r="D1417" s="117" t="s">
        <v>1226</v>
      </c>
      <c r="E1417" s="118">
        <v>3479.9999999999995</v>
      </c>
      <c r="F1417" s="118">
        <v>0.39726027397260266</v>
      </c>
      <c r="G1417" s="120" t="s">
        <v>3707</v>
      </c>
      <c r="H1417" s="121" t="s">
        <v>3707</v>
      </c>
      <c r="I1417" s="120" t="s">
        <v>7177</v>
      </c>
    </row>
    <row r="1418" spans="1:9" x14ac:dyDescent="0.3">
      <c r="A1418" s="116">
        <v>15718</v>
      </c>
      <c r="B1418" s="116" t="s">
        <v>2326</v>
      </c>
      <c r="C1418" s="116" t="s">
        <v>1923</v>
      </c>
      <c r="D1418" s="117" t="s">
        <v>1226</v>
      </c>
      <c r="E1418" s="118">
        <v>8335.92</v>
      </c>
      <c r="F1418" s="118">
        <v>0.95158904109589038</v>
      </c>
      <c r="G1418" s="120" t="s">
        <v>3707</v>
      </c>
      <c r="H1418" s="121" t="s">
        <v>3707</v>
      </c>
      <c r="I1418" s="120" t="s">
        <v>7246</v>
      </c>
    </row>
    <row r="1419" spans="1:9" x14ac:dyDescent="0.3">
      <c r="A1419" s="116">
        <v>15748</v>
      </c>
      <c r="B1419" s="116" t="s">
        <v>6201</v>
      </c>
      <c r="C1419" s="116" t="s">
        <v>6202</v>
      </c>
      <c r="D1419" s="117" t="s">
        <v>1226</v>
      </c>
      <c r="E1419" s="118">
        <v>4612.41</v>
      </c>
      <c r="F1419" s="118">
        <v>0.5265308219178082</v>
      </c>
      <c r="G1419" s="120" t="s">
        <v>3707</v>
      </c>
      <c r="H1419" s="121" t="s">
        <v>3707</v>
      </c>
      <c r="I1419" s="120" t="s">
        <v>7177</v>
      </c>
    </row>
    <row r="1420" spans="1:9" x14ac:dyDescent="0.3">
      <c r="A1420" s="116">
        <v>15752</v>
      </c>
      <c r="B1420" s="116" t="s">
        <v>2327</v>
      </c>
      <c r="C1420" s="116" t="s">
        <v>2328</v>
      </c>
      <c r="D1420" s="117" t="s">
        <v>1226</v>
      </c>
      <c r="E1420" s="118">
        <v>4546.08</v>
      </c>
      <c r="F1420" s="118">
        <v>0.518958904109589</v>
      </c>
      <c r="G1420" s="120" t="s">
        <v>3707</v>
      </c>
      <c r="H1420" s="121" t="s">
        <v>3707</v>
      </c>
      <c r="I1420" s="120" t="s">
        <v>7177</v>
      </c>
    </row>
    <row r="1421" spans="1:9" x14ac:dyDescent="0.3">
      <c r="A1421" s="116">
        <v>15766</v>
      </c>
      <c r="B1421" s="116" t="s">
        <v>2329</v>
      </c>
      <c r="C1421" s="116" t="s">
        <v>2330</v>
      </c>
      <c r="D1421" s="117" t="s">
        <v>1226</v>
      </c>
      <c r="E1421" s="118">
        <v>3911.58</v>
      </c>
      <c r="F1421" s="118">
        <v>0.44652739726027396</v>
      </c>
      <c r="G1421" s="120" t="s">
        <v>3707</v>
      </c>
      <c r="H1421" s="121" t="s">
        <v>3707</v>
      </c>
      <c r="I1421" s="120" t="s">
        <v>7177</v>
      </c>
    </row>
    <row r="1422" spans="1:9" x14ac:dyDescent="0.3">
      <c r="A1422" s="116">
        <v>15776</v>
      </c>
      <c r="B1422" s="116" t="s">
        <v>2331</v>
      </c>
      <c r="C1422" s="116" t="s">
        <v>2332</v>
      </c>
      <c r="D1422" s="117" t="s">
        <v>1226</v>
      </c>
      <c r="E1422" s="118">
        <v>6723.55</v>
      </c>
      <c r="F1422" s="118">
        <v>0.76752853881278538</v>
      </c>
      <c r="G1422" s="120" t="s">
        <v>3707</v>
      </c>
      <c r="H1422" s="121" t="s">
        <v>3707</v>
      </c>
      <c r="I1422" s="120" t="s">
        <v>7247</v>
      </c>
    </row>
    <row r="1423" spans="1:9" x14ac:dyDescent="0.3">
      <c r="A1423" s="116">
        <v>15781</v>
      </c>
      <c r="B1423" s="116" t="s">
        <v>3335</v>
      </c>
      <c r="C1423" s="116" t="s">
        <v>3336</v>
      </c>
      <c r="D1423" s="117" t="s">
        <v>1226</v>
      </c>
      <c r="E1423" s="118">
        <v>4406.2290000000003</v>
      </c>
      <c r="F1423" s="118">
        <v>0.50299417808219182</v>
      </c>
      <c r="G1423" s="120" t="s">
        <v>3707</v>
      </c>
      <c r="H1423" s="121" t="s">
        <v>3707</v>
      </c>
      <c r="I1423" s="120" t="s">
        <v>7177</v>
      </c>
    </row>
    <row r="1424" spans="1:9" x14ac:dyDescent="0.3">
      <c r="A1424" s="116">
        <v>15805</v>
      </c>
      <c r="B1424" s="116" t="s">
        <v>3337</v>
      </c>
      <c r="C1424" s="116" t="s">
        <v>3338</v>
      </c>
      <c r="D1424" s="117" t="s">
        <v>1226</v>
      </c>
      <c r="E1424" s="118">
        <v>8671.2180000000008</v>
      </c>
      <c r="F1424" s="118">
        <v>0.98986506849315081</v>
      </c>
      <c r="G1424" s="120" t="s">
        <v>3707</v>
      </c>
      <c r="H1424" s="121" t="s">
        <v>3707</v>
      </c>
      <c r="I1424" s="120" t="s">
        <v>7248</v>
      </c>
    </row>
    <row r="1425" spans="1:9" x14ac:dyDescent="0.3">
      <c r="A1425" s="116">
        <v>15808</v>
      </c>
      <c r="B1425" s="116" t="s">
        <v>6604</v>
      </c>
      <c r="C1425" s="116" t="s">
        <v>6605</v>
      </c>
      <c r="D1425" s="117" t="s">
        <v>1226</v>
      </c>
      <c r="E1425" s="118">
        <v>2728.2710000000006</v>
      </c>
      <c r="F1425" s="118">
        <v>0.3114464611872147</v>
      </c>
      <c r="G1425" s="120" t="s">
        <v>3707</v>
      </c>
      <c r="H1425" s="121" t="s">
        <v>3707</v>
      </c>
      <c r="I1425" s="120" t="s">
        <v>7249</v>
      </c>
    </row>
    <row r="1426" spans="1:9" x14ac:dyDescent="0.3">
      <c r="A1426" s="116">
        <v>15811</v>
      </c>
      <c r="B1426" s="116" t="s">
        <v>2333</v>
      </c>
      <c r="C1426" s="116" t="s">
        <v>2334</v>
      </c>
      <c r="D1426" s="117" t="s">
        <v>1226</v>
      </c>
      <c r="E1426" s="118">
        <v>8518.2889999999989</v>
      </c>
      <c r="F1426" s="118">
        <v>0.97240742009132408</v>
      </c>
      <c r="G1426" s="120" t="s">
        <v>3707</v>
      </c>
      <c r="H1426" s="121" t="s">
        <v>3707</v>
      </c>
      <c r="I1426" s="120" t="s">
        <v>7250</v>
      </c>
    </row>
    <row r="1427" spans="1:9" x14ac:dyDescent="0.3">
      <c r="A1427" s="116">
        <v>15834</v>
      </c>
      <c r="B1427" s="116" t="s">
        <v>6606</v>
      </c>
      <c r="C1427" s="116" t="s">
        <v>7251</v>
      </c>
      <c r="D1427" s="117" t="s">
        <v>1226</v>
      </c>
      <c r="E1427" s="118">
        <v>2721.0240000000003</v>
      </c>
      <c r="F1427" s="118">
        <v>0.3106191780821918</v>
      </c>
      <c r="G1427" s="120" t="s">
        <v>3707</v>
      </c>
      <c r="H1427" s="121" t="s">
        <v>3707</v>
      </c>
      <c r="I1427" s="120" t="s">
        <v>7177</v>
      </c>
    </row>
    <row r="1428" spans="1:9" x14ac:dyDescent="0.3">
      <c r="A1428" s="116">
        <v>15866</v>
      </c>
      <c r="B1428" s="116" t="s">
        <v>2335</v>
      </c>
      <c r="C1428" s="116" t="s">
        <v>2336</v>
      </c>
      <c r="D1428" s="117" t="s">
        <v>1226</v>
      </c>
      <c r="E1428" s="118">
        <v>7345.62</v>
      </c>
      <c r="F1428" s="118">
        <v>0.83854109589041093</v>
      </c>
      <c r="G1428" s="120" t="s">
        <v>3707</v>
      </c>
      <c r="H1428" s="121" t="s">
        <v>3707</v>
      </c>
      <c r="I1428" s="120" t="s">
        <v>7177</v>
      </c>
    </row>
    <row r="1429" spans="1:9" x14ac:dyDescent="0.3">
      <c r="A1429" s="116">
        <v>15875</v>
      </c>
      <c r="B1429" s="116" t="s">
        <v>2337</v>
      </c>
      <c r="C1429" s="116" t="s">
        <v>2338</v>
      </c>
      <c r="D1429" s="117" t="s">
        <v>1226</v>
      </c>
      <c r="E1429" s="118">
        <v>7310.7000000000007</v>
      </c>
      <c r="F1429" s="118">
        <v>0.83455479452054804</v>
      </c>
      <c r="G1429" s="120" t="s">
        <v>3707</v>
      </c>
      <c r="H1429" s="121" t="s">
        <v>3707</v>
      </c>
      <c r="I1429" s="120" t="s">
        <v>7177</v>
      </c>
    </row>
    <row r="1430" spans="1:9" x14ac:dyDescent="0.3">
      <c r="A1430" s="116">
        <v>15896</v>
      </c>
      <c r="B1430" s="116" t="s">
        <v>2339</v>
      </c>
      <c r="C1430" s="116" t="s">
        <v>1538</v>
      </c>
      <c r="D1430" s="117" t="s">
        <v>1226</v>
      </c>
      <c r="E1430" s="118">
        <v>6939</v>
      </c>
      <c r="F1430" s="118">
        <v>0.79212328767123286</v>
      </c>
      <c r="G1430" s="120" t="s">
        <v>3707</v>
      </c>
      <c r="H1430" s="121" t="s">
        <v>3707</v>
      </c>
      <c r="I1430" s="120" t="s">
        <v>7177</v>
      </c>
    </row>
    <row r="1431" spans="1:9" x14ac:dyDescent="0.3">
      <c r="A1431" s="116">
        <v>15901</v>
      </c>
      <c r="B1431" s="116" t="s">
        <v>2340</v>
      </c>
      <c r="C1431" s="116" t="s">
        <v>2140</v>
      </c>
      <c r="D1431" s="117" t="s">
        <v>1226</v>
      </c>
      <c r="E1431" s="118">
        <v>3949.2000000000007</v>
      </c>
      <c r="F1431" s="118">
        <v>0.45082191780821929</v>
      </c>
      <c r="G1431" s="120" t="s">
        <v>3707</v>
      </c>
      <c r="H1431" s="121" t="s">
        <v>3707</v>
      </c>
      <c r="I1431" s="120" t="s">
        <v>7177</v>
      </c>
    </row>
    <row r="1432" spans="1:9" x14ac:dyDescent="0.3">
      <c r="A1432" s="116">
        <v>15954</v>
      </c>
      <c r="B1432" s="116" t="s">
        <v>2341</v>
      </c>
      <c r="C1432" s="116" t="s">
        <v>2342</v>
      </c>
      <c r="D1432" s="117" t="s">
        <v>1226</v>
      </c>
      <c r="E1432" s="118">
        <v>3617.8</v>
      </c>
      <c r="F1432" s="118">
        <v>0.41299086757990872</v>
      </c>
      <c r="G1432" s="120" t="s">
        <v>3707</v>
      </c>
      <c r="H1432" s="121" t="s">
        <v>3707</v>
      </c>
      <c r="I1432" s="120" t="s">
        <v>7252</v>
      </c>
    </row>
    <row r="1433" spans="1:9" x14ac:dyDescent="0.3">
      <c r="A1433" s="116">
        <v>15984</v>
      </c>
      <c r="B1433" s="116" t="s">
        <v>2343</v>
      </c>
      <c r="C1433" s="116" t="s">
        <v>2344</v>
      </c>
      <c r="D1433" s="117" t="s">
        <v>1226</v>
      </c>
      <c r="E1433" s="118">
        <v>5270.8530000000001</v>
      </c>
      <c r="F1433" s="118">
        <v>0.60169554794520552</v>
      </c>
      <c r="G1433" s="120" t="s">
        <v>3707</v>
      </c>
      <c r="H1433" s="121" t="s">
        <v>3707</v>
      </c>
      <c r="I1433" s="120" t="s">
        <v>7253</v>
      </c>
    </row>
    <row r="1434" spans="1:9" x14ac:dyDescent="0.3">
      <c r="A1434" s="116">
        <v>15991</v>
      </c>
      <c r="B1434" s="116" t="s">
        <v>2345</v>
      </c>
      <c r="C1434" s="116" t="s">
        <v>2346</v>
      </c>
      <c r="D1434" s="117" t="s">
        <v>1226</v>
      </c>
      <c r="E1434" s="118">
        <v>16012.800000000001</v>
      </c>
      <c r="F1434" s="118">
        <v>1.8279452054794523</v>
      </c>
      <c r="G1434" s="120" t="s">
        <v>3707</v>
      </c>
      <c r="H1434" s="121" t="s">
        <v>3707</v>
      </c>
      <c r="I1434" s="120" t="s">
        <v>3956</v>
      </c>
    </row>
    <row r="1435" spans="1:9" x14ac:dyDescent="0.3">
      <c r="A1435" s="116">
        <v>15992</v>
      </c>
      <c r="B1435" s="116" t="s">
        <v>2347</v>
      </c>
      <c r="C1435" s="116" t="s">
        <v>2348</v>
      </c>
      <c r="D1435" s="117" t="s">
        <v>1226</v>
      </c>
      <c r="E1435" s="118">
        <v>3358.6500000000005</v>
      </c>
      <c r="F1435" s="118">
        <v>0.38340753424657542</v>
      </c>
      <c r="G1435" s="120" t="s">
        <v>3707</v>
      </c>
      <c r="H1435" s="121" t="s">
        <v>3707</v>
      </c>
      <c r="I1435" s="120" t="s">
        <v>7177</v>
      </c>
    </row>
    <row r="1436" spans="1:9" x14ac:dyDescent="0.3">
      <c r="A1436" s="116">
        <v>16000</v>
      </c>
      <c r="B1436" s="116" t="s">
        <v>2349</v>
      </c>
      <c r="C1436" s="116" t="s">
        <v>2350</v>
      </c>
      <c r="D1436" s="117" t="s">
        <v>1226</v>
      </c>
      <c r="E1436" s="118">
        <v>5010</v>
      </c>
      <c r="F1436" s="118">
        <v>0.57191780821917804</v>
      </c>
      <c r="G1436" s="120" t="s">
        <v>3707</v>
      </c>
      <c r="H1436" s="121" t="s">
        <v>3707</v>
      </c>
      <c r="I1436" s="120" t="s">
        <v>7177</v>
      </c>
    </row>
    <row r="1437" spans="1:9" x14ac:dyDescent="0.3">
      <c r="A1437" s="116">
        <v>16004</v>
      </c>
      <c r="B1437" s="116" t="s">
        <v>9388</v>
      </c>
      <c r="C1437" s="116" t="s">
        <v>9389</v>
      </c>
      <c r="D1437" s="117" t="s">
        <v>1226</v>
      </c>
      <c r="E1437" s="118">
        <v>3344.4720000000002</v>
      </c>
      <c r="F1437" s="118">
        <v>0.38178904109589046</v>
      </c>
      <c r="G1437" s="120" t="s">
        <v>3707</v>
      </c>
      <c r="H1437" s="121" t="s">
        <v>3707</v>
      </c>
      <c r="I1437" s="120" t="s">
        <v>7177</v>
      </c>
    </row>
    <row r="1438" spans="1:9" x14ac:dyDescent="0.3">
      <c r="A1438" s="116">
        <v>16009</v>
      </c>
      <c r="B1438" s="116" t="s">
        <v>2351</v>
      </c>
      <c r="C1438" s="116" t="s">
        <v>6423</v>
      </c>
      <c r="D1438" s="117" t="s">
        <v>1226</v>
      </c>
      <c r="E1438" s="118">
        <v>3729.8790000000004</v>
      </c>
      <c r="F1438" s="118">
        <v>0.4257852739726028</v>
      </c>
      <c r="G1438" s="120" t="s">
        <v>3707</v>
      </c>
      <c r="H1438" s="121" t="s">
        <v>3707</v>
      </c>
      <c r="I1438" s="120" t="s">
        <v>7177</v>
      </c>
    </row>
    <row r="1439" spans="1:9" x14ac:dyDescent="0.3">
      <c r="A1439" s="116">
        <v>16011</v>
      </c>
      <c r="B1439" s="116" t="s">
        <v>9390</v>
      </c>
      <c r="C1439" s="116" t="s">
        <v>9391</v>
      </c>
      <c r="D1439" s="117" t="s">
        <v>1226</v>
      </c>
      <c r="E1439" s="118">
        <v>2824.8</v>
      </c>
      <c r="F1439" s="118">
        <v>0.32246575342465755</v>
      </c>
      <c r="G1439" s="120" t="s">
        <v>3707</v>
      </c>
      <c r="H1439" s="121" t="s">
        <v>3707</v>
      </c>
      <c r="I1439" s="120" t="s">
        <v>7177</v>
      </c>
    </row>
    <row r="1440" spans="1:9" x14ac:dyDescent="0.3">
      <c r="A1440" s="116">
        <v>16012</v>
      </c>
      <c r="B1440" s="116" t="s">
        <v>2352</v>
      </c>
      <c r="C1440" s="116" t="s">
        <v>2353</v>
      </c>
      <c r="D1440" s="117" t="s">
        <v>1226</v>
      </c>
      <c r="E1440" s="118">
        <v>16173</v>
      </c>
      <c r="F1440" s="118">
        <v>1.8462328767123288</v>
      </c>
      <c r="G1440" s="120" t="s">
        <v>3707</v>
      </c>
      <c r="H1440" s="121" t="s">
        <v>3707</v>
      </c>
      <c r="I1440" s="120" t="s">
        <v>7254</v>
      </c>
    </row>
    <row r="1441" spans="1:9" x14ac:dyDescent="0.3">
      <c r="A1441" s="116">
        <v>16025</v>
      </c>
      <c r="B1441" s="116" t="s">
        <v>2354</v>
      </c>
      <c r="C1441" s="116" t="s">
        <v>2355</v>
      </c>
      <c r="D1441" s="117" t="s">
        <v>1226</v>
      </c>
      <c r="E1441" s="118">
        <v>3612.297</v>
      </c>
      <c r="F1441" s="118">
        <v>0.41236267123287673</v>
      </c>
      <c r="G1441" s="120" t="s">
        <v>3707</v>
      </c>
      <c r="H1441" s="121" t="s">
        <v>3707</v>
      </c>
      <c r="I1441" s="120" t="s">
        <v>7255</v>
      </c>
    </row>
    <row r="1442" spans="1:9" x14ac:dyDescent="0.3">
      <c r="A1442" s="116">
        <v>16044</v>
      </c>
      <c r="B1442" s="116" t="s">
        <v>9392</v>
      </c>
      <c r="C1442" s="116" t="s">
        <v>9393</v>
      </c>
      <c r="D1442" s="117" t="s">
        <v>1226</v>
      </c>
      <c r="E1442" s="118">
        <v>2701.0910000000003</v>
      </c>
      <c r="F1442" s="118">
        <v>0.30834372146118727</v>
      </c>
      <c r="G1442" s="120" t="s">
        <v>3707</v>
      </c>
      <c r="H1442" s="121" t="s">
        <v>3707</v>
      </c>
      <c r="I1442" s="120" t="s">
        <v>7177</v>
      </c>
    </row>
    <row r="1443" spans="1:9" x14ac:dyDescent="0.3">
      <c r="A1443" s="116">
        <v>16050</v>
      </c>
      <c r="B1443" s="116" t="s">
        <v>2356</v>
      </c>
      <c r="C1443" s="116" t="s">
        <v>1697</v>
      </c>
      <c r="D1443" s="117" t="s">
        <v>1226</v>
      </c>
      <c r="E1443" s="118">
        <v>5402.1849999999995</v>
      </c>
      <c r="F1443" s="118">
        <v>0.61668778538812774</v>
      </c>
      <c r="G1443" s="120" t="s">
        <v>3707</v>
      </c>
      <c r="H1443" s="121" t="s">
        <v>3707</v>
      </c>
      <c r="I1443" s="120" t="s">
        <v>7177</v>
      </c>
    </row>
    <row r="1444" spans="1:9" x14ac:dyDescent="0.3">
      <c r="A1444" s="116">
        <v>16059</v>
      </c>
      <c r="B1444" s="116" t="s">
        <v>2357</v>
      </c>
      <c r="C1444" s="116" t="s">
        <v>2322</v>
      </c>
      <c r="D1444" s="117" t="s">
        <v>1226</v>
      </c>
      <c r="E1444" s="118">
        <v>15059.904</v>
      </c>
      <c r="F1444" s="118">
        <v>1.7191671232876713</v>
      </c>
      <c r="G1444" s="120" t="s">
        <v>3707</v>
      </c>
      <c r="H1444" s="121" t="s">
        <v>3707</v>
      </c>
      <c r="I1444" s="120" t="s">
        <v>7177</v>
      </c>
    </row>
    <row r="1445" spans="1:9" x14ac:dyDescent="0.3">
      <c r="A1445" s="116">
        <v>16079</v>
      </c>
      <c r="B1445" s="116" t="s">
        <v>2358</v>
      </c>
      <c r="C1445" s="116" t="s">
        <v>6478</v>
      </c>
      <c r="D1445" s="117" t="s">
        <v>1226</v>
      </c>
      <c r="E1445" s="118">
        <v>4616.4619999999995</v>
      </c>
      <c r="F1445" s="118">
        <v>0.52699337899543375</v>
      </c>
      <c r="G1445" s="120" t="s">
        <v>3707</v>
      </c>
      <c r="H1445" s="121" t="s">
        <v>3707</v>
      </c>
      <c r="I1445" s="120" t="s">
        <v>7177</v>
      </c>
    </row>
    <row r="1446" spans="1:9" x14ac:dyDescent="0.3">
      <c r="A1446" s="116">
        <v>16084</v>
      </c>
      <c r="B1446" s="116" t="s">
        <v>3340</v>
      </c>
      <c r="C1446" s="116" t="s">
        <v>3341</v>
      </c>
      <c r="D1446" s="117" t="s">
        <v>1226</v>
      </c>
      <c r="E1446" s="118">
        <v>5369.04</v>
      </c>
      <c r="F1446" s="118">
        <v>0.61290410958904107</v>
      </c>
      <c r="G1446" s="120" t="s">
        <v>3707</v>
      </c>
      <c r="H1446" s="121" t="s">
        <v>3707</v>
      </c>
      <c r="I1446" s="120" t="s">
        <v>7177</v>
      </c>
    </row>
    <row r="1447" spans="1:9" x14ac:dyDescent="0.3">
      <c r="A1447" s="116">
        <v>16085</v>
      </c>
      <c r="B1447" s="116" t="s">
        <v>2359</v>
      </c>
      <c r="C1447" s="116" t="s">
        <v>2360</v>
      </c>
      <c r="D1447" s="117" t="s">
        <v>1226</v>
      </c>
      <c r="E1447" s="118">
        <v>3639.0420000000004</v>
      </c>
      <c r="F1447" s="118">
        <v>0.41541575342465759</v>
      </c>
      <c r="G1447" s="120" t="s">
        <v>3707</v>
      </c>
      <c r="H1447" s="121" t="s">
        <v>3707</v>
      </c>
      <c r="I1447" s="120" t="s">
        <v>7177</v>
      </c>
    </row>
    <row r="1448" spans="1:9" x14ac:dyDescent="0.3">
      <c r="A1448" s="116">
        <v>16090</v>
      </c>
      <c r="B1448" s="116" t="s">
        <v>3342</v>
      </c>
      <c r="C1448" s="116" t="s">
        <v>3343</v>
      </c>
      <c r="D1448" s="117" t="s">
        <v>1226</v>
      </c>
      <c r="E1448" s="118">
        <v>3153.6000000000004</v>
      </c>
      <c r="F1448" s="118">
        <v>0.36000000000000004</v>
      </c>
      <c r="G1448" s="120" t="s">
        <v>3707</v>
      </c>
      <c r="H1448" s="121" t="s">
        <v>3707</v>
      </c>
      <c r="I1448" s="120" t="s">
        <v>7177</v>
      </c>
    </row>
    <row r="1449" spans="1:9" x14ac:dyDescent="0.3">
      <c r="A1449" s="116">
        <v>16129</v>
      </c>
      <c r="B1449" s="116" t="s">
        <v>2361</v>
      </c>
      <c r="C1449" s="116" t="s">
        <v>2362</v>
      </c>
      <c r="D1449" s="117" t="s">
        <v>1226</v>
      </c>
      <c r="E1449" s="118">
        <v>8043.5049999999992</v>
      </c>
      <c r="F1449" s="118">
        <v>0.91820833333333329</v>
      </c>
      <c r="G1449" s="120" t="s">
        <v>3707</v>
      </c>
      <c r="H1449" s="121" t="s">
        <v>3707</v>
      </c>
      <c r="I1449" s="120" t="s">
        <v>7177</v>
      </c>
    </row>
    <row r="1450" spans="1:9" x14ac:dyDescent="0.3">
      <c r="A1450" s="116">
        <v>16132</v>
      </c>
      <c r="B1450" s="116" t="s">
        <v>3344</v>
      </c>
      <c r="C1450" s="116" t="s">
        <v>3345</v>
      </c>
      <c r="D1450" s="117" t="s">
        <v>1226</v>
      </c>
      <c r="E1450" s="118">
        <v>2959.0010000000002</v>
      </c>
      <c r="F1450" s="118">
        <v>0.33778550228310505</v>
      </c>
      <c r="G1450" s="120" t="s">
        <v>3707</v>
      </c>
      <c r="H1450" s="121" t="s">
        <v>3707</v>
      </c>
      <c r="I1450" s="120" t="s">
        <v>7256</v>
      </c>
    </row>
    <row r="1451" spans="1:9" x14ac:dyDescent="0.3">
      <c r="A1451" s="116">
        <v>16143</v>
      </c>
      <c r="B1451" s="116" t="s">
        <v>2363</v>
      </c>
      <c r="C1451" s="116" t="s">
        <v>2364</v>
      </c>
      <c r="D1451" s="117" t="s">
        <v>1226</v>
      </c>
      <c r="E1451" s="118">
        <v>18095.52</v>
      </c>
      <c r="F1451" s="118">
        <v>2.0656986301369864</v>
      </c>
      <c r="G1451" s="120" t="s">
        <v>3707</v>
      </c>
      <c r="H1451" s="121" t="s">
        <v>3707</v>
      </c>
      <c r="I1451" s="120" t="s">
        <v>7257</v>
      </c>
    </row>
    <row r="1452" spans="1:9" x14ac:dyDescent="0.3">
      <c r="A1452" s="116">
        <v>16152</v>
      </c>
      <c r="B1452" s="116" t="s">
        <v>2365</v>
      </c>
      <c r="C1452" s="116" t="s">
        <v>2366</v>
      </c>
      <c r="D1452" s="117" t="s">
        <v>1226</v>
      </c>
      <c r="E1452" s="118">
        <v>2926.3199999999997</v>
      </c>
      <c r="F1452" s="118">
        <v>0.33405479452054793</v>
      </c>
      <c r="G1452" s="120" t="s">
        <v>3707</v>
      </c>
      <c r="H1452" s="121" t="s">
        <v>3707</v>
      </c>
      <c r="I1452" s="120" t="s">
        <v>7177</v>
      </c>
    </row>
    <row r="1453" spans="1:9" x14ac:dyDescent="0.3">
      <c r="A1453" s="116">
        <v>16160</v>
      </c>
      <c r="B1453" s="116" t="s">
        <v>2367</v>
      </c>
      <c r="C1453" s="116" t="s">
        <v>2368</v>
      </c>
      <c r="D1453" s="117" t="s">
        <v>1226</v>
      </c>
      <c r="E1453" s="118">
        <v>7731.6</v>
      </c>
      <c r="F1453" s="118">
        <v>0.88260273972602743</v>
      </c>
      <c r="G1453" s="120" t="s">
        <v>3707</v>
      </c>
      <c r="H1453" s="121" t="s">
        <v>3707</v>
      </c>
      <c r="I1453" s="120" t="s">
        <v>7177</v>
      </c>
    </row>
    <row r="1454" spans="1:9" x14ac:dyDescent="0.3">
      <c r="A1454" s="116">
        <v>16164</v>
      </c>
      <c r="B1454" s="116" t="s">
        <v>2369</v>
      </c>
      <c r="C1454" s="116" t="s">
        <v>2370</v>
      </c>
      <c r="D1454" s="117" t="s">
        <v>1226</v>
      </c>
      <c r="E1454" s="118">
        <v>11491.199999999999</v>
      </c>
      <c r="F1454" s="118">
        <v>1.3117808219178082</v>
      </c>
      <c r="G1454" s="120" t="s">
        <v>3707</v>
      </c>
      <c r="H1454" s="121" t="s">
        <v>3707</v>
      </c>
      <c r="I1454" s="120" t="s">
        <v>7177</v>
      </c>
    </row>
    <row r="1455" spans="1:9" x14ac:dyDescent="0.3">
      <c r="A1455" s="116">
        <v>16172</v>
      </c>
      <c r="B1455" s="116" t="s">
        <v>5854</v>
      </c>
      <c r="C1455" s="116" t="s">
        <v>5922</v>
      </c>
      <c r="D1455" s="117" t="s">
        <v>1226</v>
      </c>
      <c r="E1455" s="118">
        <v>5636.3639999999996</v>
      </c>
      <c r="F1455" s="118">
        <v>0.64342054794520542</v>
      </c>
      <c r="G1455" s="120" t="s">
        <v>3707</v>
      </c>
      <c r="H1455" s="121" t="s">
        <v>3707</v>
      </c>
      <c r="I1455" s="120" t="s">
        <v>7177</v>
      </c>
    </row>
    <row r="1456" spans="1:9" x14ac:dyDescent="0.3">
      <c r="A1456" s="116">
        <v>16174</v>
      </c>
      <c r="B1456" s="116" t="s">
        <v>2371</v>
      </c>
      <c r="C1456" s="116" t="s">
        <v>2372</v>
      </c>
      <c r="D1456" s="117" t="s">
        <v>1226</v>
      </c>
      <c r="E1456" s="118">
        <v>4067.6189999999997</v>
      </c>
      <c r="F1456" s="118">
        <v>0.46434006849315063</v>
      </c>
      <c r="G1456" s="120" t="s">
        <v>3707</v>
      </c>
      <c r="H1456" s="121" t="s">
        <v>3707</v>
      </c>
      <c r="I1456" s="120" t="s">
        <v>7177</v>
      </c>
    </row>
    <row r="1457" spans="1:9" x14ac:dyDescent="0.3">
      <c r="A1457" s="116">
        <v>16193</v>
      </c>
      <c r="B1457" s="116" t="s">
        <v>6203</v>
      </c>
      <c r="C1457" s="116" t="s">
        <v>6204</v>
      </c>
      <c r="D1457" s="117" t="s">
        <v>1226</v>
      </c>
      <c r="E1457" s="118">
        <v>3208.3199999999997</v>
      </c>
      <c r="F1457" s="118">
        <v>0.36624657534246574</v>
      </c>
      <c r="G1457" s="120" t="s">
        <v>3707</v>
      </c>
      <c r="H1457" s="121" t="s">
        <v>3707</v>
      </c>
      <c r="I1457" s="120" t="s">
        <v>7177</v>
      </c>
    </row>
    <row r="1458" spans="1:9" x14ac:dyDescent="0.3">
      <c r="A1458" s="116">
        <v>16212</v>
      </c>
      <c r="B1458" s="116" t="s">
        <v>9394</v>
      </c>
      <c r="C1458" s="116" t="s">
        <v>9395</v>
      </c>
      <c r="D1458" s="117" t="s">
        <v>1226</v>
      </c>
      <c r="E1458" s="118">
        <v>3000.7200000000003</v>
      </c>
      <c r="F1458" s="118">
        <v>0.34254794520547949</v>
      </c>
      <c r="G1458" s="120" t="s">
        <v>3707</v>
      </c>
      <c r="H1458" s="121" t="s">
        <v>3707</v>
      </c>
      <c r="I1458" s="120" t="s">
        <v>7177</v>
      </c>
    </row>
    <row r="1459" spans="1:9" x14ac:dyDescent="0.3">
      <c r="A1459" s="116">
        <v>16217</v>
      </c>
      <c r="B1459" s="116" t="s">
        <v>6205</v>
      </c>
      <c r="C1459" s="116" t="s">
        <v>6206</v>
      </c>
      <c r="D1459" s="117" t="s">
        <v>1226</v>
      </c>
      <c r="E1459" s="118">
        <v>4651.8360000000002</v>
      </c>
      <c r="F1459" s="118">
        <v>0.5310315068493151</v>
      </c>
      <c r="G1459" s="120" t="s">
        <v>3707</v>
      </c>
      <c r="H1459" s="121" t="s">
        <v>3707</v>
      </c>
      <c r="I1459" s="120" t="s">
        <v>7177</v>
      </c>
    </row>
    <row r="1460" spans="1:9" x14ac:dyDescent="0.3">
      <c r="A1460" s="116">
        <v>16221</v>
      </c>
      <c r="B1460" s="116" t="s">
        <v>2373</v>
      </c>
      <c r="C1460" s="116" t="s">
        <v>2374</v>
      </c>
      <c r="D1460" s="117" t="s">
        <v>1226</v>
      </c>
      <c r="E1460" s="118">
        <v>6458.5</v>
      </c>
      <c r="F1460" s="118">
        <v>0.73727168949771693</v>
      </c>
      <c r="G1460" s="120" t="s">
        <v>3707</v>
      </c>
      <c r="H1460" s="121" t="s">
        <v>3707</v>
      </c>
      <c r="I1460" s="120" t="s">
        <v>7177</v>
      </c>
    </row>
    <row r="1461" spans="1:9" x14ac:dyDescent="0.3">
      <c r="A1461" s="116">
        <v>16224</v>
      </c>
      <c r="B1461" s="116" t="s">
        <v>2375</v>
      </c>
      <c r="C1461" s="116" t="s">
        <v>2376</v>
      </c>
      <c r="D1461" s="117" t="s">
        <v>1226</v>
      </c>
      <c r="E1461" s="118">
        <v>138746.56900000002</v>
      </c>
      <c r="F1461" s="118">
        <v>15.838649429223747</v>
      </c>
      <c r="G1461" s="120" t="s">
        <v>3707</v>
      </c>
      <c r="H1461" s="121" t="s">
        <v>3707</v>
      </c>
      <c r="I1461" s="120" t="s">
        <v>7177</v>
      </c>
    </row>
    <row r="1462" spans="1:9" x14ac:dyDescent="0.3">
      <c r="A1462" s="116">
        <v>16248</v>
      </c>
      <c r="B1462" s="116" t="s">
        <v>5855</v>
      </c>
      <c r="C1462" s="116" t="s">
        <v>5923</v>
      </c>
      <c r="D1462" s="117" t="s">
        <v>1226</v>
      </c>
      <c r="E1462" s="118">
        <v>4476.24</v>
      </c>
      <c r="F1462" s="118">
        <v>0.51098630136986301</v>
      </c>
      <c r="G1462" s="120" t="s">
        <v>3707</v>
      </c>
      <c r="H1462" s="121" t="s">
        <v>3707</v>
      </c>
      <c r="I1462" s="120" t="s">
        <v>7258</v>
      </c>
    </row>
    <row r="1463" spans="1:9" x14ac:dyDescent="0.3">
      <c r="A1463" s="116">
        <v>16282</v>
      </c>
      <c r="B1463" s="116" t="s">
        <v>2379</v>
      </c>
      <c r="C1463" s="116" t="s">
        <v>2380</v>
      </c>
      <c r="D1463" s="117" t="s">
        <v>1226</v>
      </c>
      <c r="E1463" s="118">
        <v>3101.04</v>
      </c>
      <c r="F1463" s="118">
        <v>0.35399999999999998</v>
      </c>
      <c r="G1463" s="120" t="s">
        <v>3707</v>
      </c>
      <c r="H1463" s="121" t="s">
        <v>3707</v>
      </c>
      <c r="I1463" s="120" t="s">
        <v>7177</v>
      </c>
    </row>
    <row r="1464" spans="1:9" x14ac:dyDescent="0.3">
      <c r="A1464" s="116">
        <v>16302</v>
      </c>
      <c r="B1464" s="116" t="s">
        <v>6207</v>
      </c>
      <c r="C1464" s="116" t="s">
        <v>6208</v>
      </c>
      <c r="D1464" s="117" t="s">
        <v>1226</v>
      </c>
      <c r="E1464" s="118">
        <v>2961.8999999999996</v>
      </c>
      <c r="F1464" s="118">
        <v>0.33811643835616434</v>
      </c>
      <c r="G1464" s="120" t="s">
        <v>3707</v>
      </c>
      <c r="H1464" s="121" t="s">
        <v>3707</v>
      </c>
      <c r="I1464" s="120" t="s">
        <v>7177</v>
      </c>
    </row>
    <row r="1465" spans="1:9" x14ac:dyDescent="0.3">
      <c r="A1465" s="116">
        <v>16345</v>
      </c>
      <c r="B1465" s="116" t="s">
        <v>2381</v>
      </c>
      <c r="C1465" s="116" t="s">
        <v>2382</v>
      </c>
      <c r="D1465" s="117" t="s">
        <v>1226</v>
      </c>
      <c r="E1465" s="118">
        <v>5929.7</v>
      </c>
      <c r="F1465" s="118">
        <v>0.67690639269406394</v>
      </c>
      <c r="G1465" s="120" t="s">
        <v>3707</v>
      </c>
      <c r="H1465" s="121" t="s">
        <v>3707</v>
      </c>
      <c r="I1465" s="120" t="s">
        <v>7177</v>
      </c>
    </row>
    <row r="1466" spans="1:9" x14ac:dyDescent="0.3">
      <c r="A1466" s="116">
        <v>16346</v>
      </c>
      <c r="B1466" s="116" t="s">
        <v>2383</v>
      </c>
      <c r="C1466" s="116" t="s">
        <v>2384</v>
      </c>
      <c r="D1466" s="117" t="s">
        <v>1226</v>
      </c>
      <c r="E1466" s="118">
        <v>26951.924999999996</v>
      </c>
      <c r="F1466" s="118">
        <v>3.0767037671232873</v>
      </c>
      <c r="G1466" s="120" t="s">
        <v>3707</v>
      </c>
      <c r="H1466" s="121" t="s">
        <v>3707</v>
      </c>
      <c r="I1466" s="120" t="s">
        <v>7177</v>
      </c>
    </row>
    <row r="1467" spans="1:9" x14ac:dyDescent="0.3">
      <c r="A1467" s="116">
        <v>16348</v>
      </c>
      <c r="B1467" s="116" t="s">
        <v>2385</v>
      </c>
      <c r="C1467" s="116" t="s">
        <v>2386</v>
      </c>
      <c r="D1467" s="117" t="s">
        <v>1226</v>
      </c>
      <c r="E1467" s="118">
        <v>4797.7470000000003</v>
      </c>
      <c r="F1467" s="118">
        <v>0.54768801369863018</v>
      </c>
      <c r="G1467" s="120" t="s">
        <v>3707</v>
      </c>
      <c r="H1467" s="121" t="s">
        <v>3707</v>
      </c>
      <c r="I1467" s="120" t="s">
        <v>7177</v>
      </c>
    </row>
    <row r="1468" spans="1:9" x14ac:dyDescent="0.3">
      <c r="A1468" s="116">
        <v>16356</v>
      </c>
      <c r="B1468" s="116" t="s">
        <v>9396</v>
      </c>
      <c r="C1468" s="116" t="s">
        <v>9397</v>
      </c>
      <c r="D1468" s="117" t="s">
        <v>1226</v>
      </c>
      <c r="E1468" s="118">
        <v>2941.9440000000004</v>
      </c>
      <c r="F1468" s="118">
        <v>0.33583835616438362</v>
      </c>
      <c r="G1468" s="120" t="s">
        <v>3707</v>
      </c>
      <c r="H1468" s="121" t="s">
        <v>3707</v>
      </c>
      <c r="I1468" s="120" t="s">
        <v>7177</v>
      </c>
    </row>
    <row r="1469" spans="1:9" x14ac:dyDescent="0.3">
      <c r="A1469" s="116">
        <v>16358</v>
      </c>
      <c r="B1469" s="116" t="s">
        <v>6607</v>
      </c>
      <c r="C1469" s="116" t="s">
        <v>6608</v>
      </c>
      <c r="D1469" s="117" t="s">
        <v>1226</v>
      </c>
      <c r="E1469" s="118">
        <v>2925.9690000000001</v>
      </c>
      <c r="F1469" s="118">
        <v>0.33401472602739729</v>
      </c>
      <c r="G1469" s="120" t="s">
        <v>3707</v>
      </c>
      <c r="H1469" s="121" t="s">
        <v>3707</v>
      </c>
      <c r="I1469" s="120" t="s">
        <v>7177</v>
      </c>
    </row>
    <row r="1470" spans="1:9" x14ac:dyDescent="0.3">
      <c r="A1470" s="116">
        <v>16363</v>
      </c>
      <c r="B1470" s="116" t="s">
        <v>6209</v>
      </c>
      <c r="C1470" s="116" t="s">
        <v>6210</v>
      </c>
      <c r="D1470" s="117" t="s">
        <v>1226</v>
      </c>
      <c r="E1470" s="118">
        <v>2653.8770000000004</v>
      </c>
      <c r="F1470" s="118">
        <v>0.30295399543378998</v>
      </c>
      <c r="G1470" s="120" t="s">
        <v>3707</v>
      </c>
      <c r="H1470" s="121" t="s">
        <v>3707</v>
      </c>
      <c r="I1470" s="120" t="s">
        <v>7177</v>
      </c>
    </row>
    <row r="1471" spans="1:9" x14ac:dyDescent="0.3">
      <c r="A1471" s="116">
        <v>16364</v>
      </c>
      <c r="B1471" s="116" t="s">
        <v>9398</v>
      </c>
      <c r="C1471" s="116" t="s">
        <v>9399</v>
      </c>
      <c r="D1471" s="117" t="s">
        <v>1226</v>
      </c>
      <c r="E1471" s="118">
        <v>2699.4150000000004</v>
      </c>
      <c r="F1471" s="118">
        <v>0.30815239726027405</v>
      </c>
      <c r="G1471" s="120" t="s">
        <v>3707</v>
      </c>
      <c r="H1471" s="121" t="s">
        <v>3707</v>
      </c>
      <c r="I1471" s="120" t="s">
        <v>7177</v>
      </c>
    </row>
    <row r="1472" spans="1:9" x14ac:dyDescent="0.3">
      <c r="A1472" s="116">
        <v>16382</v>
      </c>
      <c r="B1472" s="116" t="s">
        <v>2387</v>
      </c>
      <c r="C1472" s="116" t="s">
        <v>2388</v>
      </c>
      <c r="D1472" s="117" t="s">
        <v>1226</v>
      </c>
      <c r="E1472" s="118">
        <v>3344.9280000000003</v>
      </c>
      <c r="F1472" s="118">
        <v>0.38184109589041099</v>
      </c>
      <c r="G1472" s="120" t="s">
        <v>3707</v>
      </c>
      <c r="H1472" s="121" t="s">
        <v>3707</v>
      </c>
      <c r="I1472" s="120" t="s">
        <v>7177</v>
      </c>
    </row>
    <row r="1473" spans="1:9" x14ac:dyDescent="0.3">
      <c r="A1473" s="116">
        <v>16391</v>
      </c>
      <c r="B1473" s="116" t="s">
        <v>2389</v>
      </c>
      <c r="C1473" s="116" t="s">
        <v>2390</v>
      </c>
      <c r="D1473" s="117" t="s">
        <v>1226</v>
      </c>
      <c r="E1473" s="118">
        <v>4285.4120000000003</v>
      </c>
      <c r="F1473" s="118">
        <v>0.48920228310502284</v>
      </c>
      <c r="G1473" s="120" t="s">
        <v>3707</v>
      </c>
      <c r="H1473" s="121" t="s">
        <v>3707</v>
      </c>
      <c r="I1473" s="120" t="s">
        <v>7177</v>
      </c>
    </row>
    <row r="1474" spans="1:9" x14ac:dyDescent="0.3">
      <c r="A1474" s="116">
        <v>16395</v>
      </c>
      <c r="B1474" s="116" t="s">
        <v>2391</v>
      </c>
      <c r="C1474" s="116" t="s">
        <v>2392</v>
      </c>
      <c r="D1474" s="117" t="s">
        <v>1226</v>
      </c>
      <c r="E1474" s="118">
        <v>2995.2000000000003</v>
      </c>
      <c r="F1474" s="118">
        <v>0.34191780821917811</v>
      </c>
      <c r="G1474" s="120" t="s">
        <v>3707</v>
      </c>
      <c r="H1474" s="121" t="s">
        <v>3707</v>
      </c>
      <c r="I1474" s="120" t="s">
        <v>7177</v>
      </c>
    </row>
    <row r="1475" spans="1:9" x14ac:dyDescent="0.3">
      <c r="A1475" s="116">
        <v>16401</v>
      </c>
      <c r="B1475" s="116" t="s">
        <v>2393</v>
      </c>
      <c r="C1475" s="116" t="s">
        <v>2394</v>
      </c>
      <c r="D1475" s="117" t="s">
        <v>1226</v>
      </c>
      <c r="E1475" s="118">
        <v>6686.88</v>
      </c>
      <c r="F1475" s="118">
        <v>0.76334246575342468</v>
      </c>
      <c r="G1475" s="120" t="s">
        <v>3707</v>
      </c>
      <c r="H1475" s="121" t="s">
        <v>3707</v>
      </c>
      <c r="I1475" s="120" t="s">
        <v>7177</v>
      </c>
    </row>
    <row r="1476" spans="1:9" x14ac:dyDescent="0.3">
      <c r="A1476" s="116">
        <v>16414</v>
      </c>
      <c r="B1476" s="116" t="s">
        <v>2395</v>
      </c>
      <c r="C1476" s="116" t="s">
        <v>2396</v>
      </c>
      <c r="D1476" s="117" t="s">
        <v>1226</v>
      </c>
      <c r="E1476" s="118">
        <v>8232.8549999999996</v>
      </c>
      <c r="F1476" s="118">
        <v>0.93982363013698622</v>
      </c>
      <c r="G1476" s="120" t="s">
        <v>3707</v>
      </c>
      <c r="H1476" s="121" t="s">
        <v>3707</v>
      </c>
      <c r="I1476" s="120" t="s">
        <v>7177</v>
      </c>
    </row>
    <row r="1477" spans="1:9" x14ac:dyDescent="0.3">
      <c r="A1477" s="116">
        <v>16844</v>
      </c>
      <c r="B1477" s="116" t="s">
        <v>2397</v>
      </c>
      <c r="C1477" s="116" t="s">
        <v>2372</v>
      </c>
      <c r="D1477" s="117" t="s">
        <v>1226</v>
      </c>
      <c r="E1477" s="118">
        <v>14844.6</v>
      </c>
      <c r="F1477" s="118">
        <v>1.6945890410958904</v>
      </c>
      <c r="G1477" s="120" t="s">
        <v>3707</v>
      </c>
      <c r="H1477" s="121" t="s">
        <v>3707</v>
      </c>
      <c r="I1477" s="120" t="s">
        <v>7177</v>
      </c>
    </row>
    <row r="1478" spans="1:9" x14ac:dyDescent="0.3">
      <c r="A1478" s="116">
        <v>16846</v>
      </c>
      <c r="B1478" s="116" t="s">
        <v>2398</v>
      </c>
      <c r="C1478" s="116" t="s">
        <v>2399</v>
      </c>
      <c r="D1478" s="117" t="s">
        <v>1226</v>
      </c>
      <c r="E1478" s="118">
        <v>5116.8599999999997</v>
      </c>
      <c r="F1478" s="118">
        <v>0.58411643835616434</v>
      </c>
      <c r="G1478" s="120" t="s">
        <v>3707</v>
      </c>
      <c r="H1478" s="121" t="s">
        <v>3707</v>
      </c>
      <c r="I1478" s="120" t="s">
        <v>7177</v>
      </c>
    </row>
    <row r="1479" spans="1:9" x14ac:dyDescent="0.3">
      <c r="A1479" s="116">
        <v>16857</v>
      </c>
      <c r="B1479" s="116" t="s">
        <v>2400</v>
      </c>
      <c r="C1479" s="116" t="s">
        <v>2401</v>
      </c>
      <c r="D1479" s="117" t="s">
        <v>1226</v>
      </c>
      <c r="E1479" s="118">
        <v>3109.9200000000005</v>
      </c>
      <c r="F1479" s="118">
        <v>0.35501369863013704</v>
      </c>
      <c r="G1479" s="120" t="s">
        <v>3707</v>
      </c>
      <c r="H1479" s="121" t="s">
        <v>3707</v>
      </c>
      <c r="I1479" s="120" t="s">
        <v>7177</v>
      </c>
    </row>
    <row r="1480" spans="1:9" x14ac:dyDescent="0.3">
      <c r="A1480" s="116">
        <v>16861</v>
      </c>
      <c r="B1480" s="116" t="s">
        <v>2402</v>
      </c>
      <c r="C1480" s="116" t="s">
        <v>2403</v>
      </c>
      <c r="D1480" s="117" t="s">
        <v>6</v>
      </c>
      <c r="E1480" s="118">
        <v>29835</v>
      </c>
      <c r="F1480" s="118">
        <v>3.4058219178082192</v>
      </c>
      <c r="G1480" s="120" t="s">
        <v>3253</v>
      </c>
      <c r="H1480" s="121">
        <v>43647</v>
      </c>
      <c r="I1480" s="120" t="s">
        <v>3853</v>
      </c>
    </row>
    <row r="1481" spans="1:9" x14ac:dyDescent="0.3">
      <c r="A1481" s="116">
        <v>16920</v>
      </c>
      <c r="B1481" s="116" t="s">
        <v>2404</v>
      </c>
      <c r="C1481" s="116" t="s">
        <v>2405</v>
      </c>
      <c r="D1481" s="117" t="s">
        <v>1226</v>
      </c>
      <c r="E1481" s="118">
        <v>5134.4360000000006</v>
      </c>
      <c r="F1481" s="118">
        <v>0.58612283105022833</v>
      </c>
      <c r="G1481" s="120" t="s">
        <v>3707</v>
      </c>
      <c r="H1481" s="121" t="s">
        <v>3707</v>
      </c>
      <c r="I1481" s="120" t="s">
        <v>7177</v>
      </c>
    </row>
    <row r="1482" spans="1:9" x14ac:dyDescent="0.3">
      <c r="A1482" s="116">
        <v>16921</v>
      </c>
      <c r="B1482" s="116" t="s">
        <v>2406</v>
      </c>
      <c r="C1482" s="116" t="s">
        <v>2407</v>
      </c>
      <c r="D1482" s="117" t="s">
        <v>1226</v>
      </c>
      <c r="E1482" s="118">
        <v>2864.0160000000001</v>
      </c>
      <c r="F1482" s="118">
        <v>0.32694246575342467</v>
      </c>
      <c r="G1482" s="120" t="s">
        <v>3707</v>
      </c>
      <c r="H1482" s="121" t="s">
        <v>3707</v>
      </c>
      <c r="I1482" s="120" t="s">
        <v>7177</v>
      </c>
    </row>
    <row r="1483" spans="1:9" x14ac:dyDescent="0.3">
      <c r="A1483" s="116">
        <v>16943</v>
      </c>
      <c r="B1483" s="116" t="s">
        <v>2408</v>
      </c>
      <c r="C1483" s="116" t="s">
        <v>3346</v>
      </c>
      <c r="D1483" s="117" t="s">
        <v>1226</v>
      </c>
      <c r="E1483" s="118">
        <v>2978.7000000000003</v>
      </c>
      <c r="F1483" s="118">
        <v>0.34003424657534248</v>
      </c>
      <c r="G1483" s="120" t="s">
        <v>3707</v>
      </c>
      <c r="H1483" s="121" t="s">
        <v>3707</v>
      </c>
      <c r="I1483" s="120" t="s">
        <v>7177</v>
      </c>
    </row>
    <row r="1484" spans="1:9" x14ac:dyDescent="0.3">
      <c r="A1484" s="116">
        <v>16946</v>
      </c>
      <c r="B1484" s="116" t="s">
        <v>9400</v>
      </c>
      <c r="C1484" s="116" t="s">
        <v>9401</v>
      </c>
      <c r="D1484" s="117" t="s">
        <v>1226</v>
      </c>
      <c r="E1484" s="118">
        <v>2643.36</v>
      </c>
      <c r="F1484" s="118">
        <v>0.30175342465753424</v>
      </c>
      <c r="G1484" s="120" t="s">
        <v>3707</v>
      </c>
      <c r="H1484" s="121" t="s">
        <v>3707</v>
      </c>
      <c r="I1484" s="120" t="s">
        <v>7177</v>
      </c>
    </row>
    <row r="1485" spans="1:9" x14ac:dyDescent="0.3">
      <c r="A1485" s="116">
        <v>16956</v>
      </c>
      <c r="B1485" s="116" t="s">
        <v>2409</v>
      </c>
      <c r="C1485" s="116" t="s">
        <v>344</v>
      </c>
      <c r="D1485" s="117" t="s">
        <v>97</v>
      </c>
      <c r="E1485" s="118">
        <v>7254</v>
      </c>
      <c r="F1485" s="118">
        <v>0.82808219178082187</v>
      </c>
      <c r="G1485" s="120" t="s">
        <v>3707</v>
      </c>
      <c r="H1485" s="121" t="s">
        <v>3707</v>
      </c>
      <c r="I1485" s="120" t="s">
        <v>3920</v>
      </c>
    </row>
    <row r="1486" spans="1:9" x14ac:dyDescent="0.3">
      <c r="A1486" s="116">
        <v>16957</v>
      </c>
      <c r="B1486" s="116" t="s">
        <v>2410</v>
      </c>
      <c r="C1486" s="116" t="s">
        <v>2411</v>
      </c>
      <c r="D1486" s="117" t="s">
        <v>97</v>
      </c>
      <c r="E1486" s="118">
        <v>4194.84</v>
      </c>
      <c r="F1486" s="118">
        <v>0.47886301369863016</v>
      </c>
      <c r="G1486" s="120" t="s">
        <v>3707</v>
      </c>
      <c r="H1486" s="121" t="s">
        <v>3707</v>
      </c>
      <c r="I1486" s="120" t="s">
        <v>3990</v>
      </c>
    </row>
    <row r="1487" spans="1:9" x14ac:dyDescent="0.3">
      <c r="A1487" s="116">
        <v>16959</v>
      </c>
      <c r="B1487" s="116" t="s">
        <v>2412</v>
      </c>
      <c r="C1487" s="116" t="s">
        <v>6609</v>
      </c>
      <c r="D1487" s="117" t="s">
        <v>97</v>
      </c>
      <c r="E1487" s="118">
        <v>5527.1779999999999</v>
      </c>
      <c r="F1487" s="118">
        <v>0.63095639269406389</v>
      </c>
      <c r="G1487" s="120" t="s">
        <v>3707</v>
      </c>
      <c r="H1487" s="121" t="s">
        <v>3707</v>
      </c>
      <c r="I1487" s="120" t="s">
        <v>4450</v>
      </c>
    </row>
    <row r="1488" spans="1:9" x14ac:dyDescent="0.3">
      <c r="A1488" s="116">
        <v>16960</v>
      </c>
      <c r="B1488" s="116" t="s">
        <v>2413</v>
      </c>
      <c r="C1488" s="116" t="s">
        <v>1918</v>
      </c>
      <c r="D1488" s="117" t="s">
        <v>97</v>
      </c>
      <c r="E1488" s="118">
        <v>16987.68</v>
      </c>
      <c r="F1488" s="118">
        <v>1.9392328767123288</v>
      </c>
      <c r="G1488" s="120" t="s">
        <v>3707</v>
      </c>
      <c r="H1488" s="121" t="s">
        <v>3707</v>
      </c>
      <c r="I1488" s="120" t="s">
        <v>7259</v>
      </c>
    </row>
    <row r="1489" spans="1:9" x14ac:dyDescent="0.3">
      <c r="A1489" s="116">
        <v>16961</v>
      </c>
      <c r="B1489" s="116" t="s">
        <v>9402</v>
      </c>
      <c r="C1489" s="116" t="s">
        <v>9403</v>
      </c>
      <c r="D1489" s="117" t="s">
        <v>97</v>
      </c>
      <c r="E1489" s="118">
        <v>3970.62</v>
      </c>
      <c r="F1489" s="118">
        <v>0.45326712328767121</v>
      </c>
      <c r="G1489" s="120" t="s">
        <v>3707</v>
      </c>
      <c r="H1489" s="121" t="s">
        <v>3707</v>
      </c>
      <c r="I1489" s="120" t="s">
        <v>9404</v>
      </c>
    </row>
    <row r="1490" spans="1:9" x14ac:dyDescent="0.3">
      <c r="A1490" s="116">
        <v>16973</v>
      </c>
      <c r="B1490" s="116" t="s">
        <v>9405</v>
      </c>
      <c r="C1490" s="116" t="s">
        <v>9406</v>
      </c>
      <c r="D1490" s="117" t="s">
        <v>1226</v>
      </c>
      <c r="E1490" s="118">
        <v>2955.1280000000002</v>
      </c>
      <c r="F1490" s="118">
        <v>0.33734337899543382</v>
      </c>
      <c r="G1490" s="120" t="s">
        <v>3707</v>
      </c>
      <c r="H1490" s="121" t="s">
        <v>3707</v>
      </c>
      <c r="I1490" s="120" t="s">
        <v>7177</v>
      </c>
    </row>
    <row r="1491" spans="1:9" x14ac:dyDescent="0.3">
      <c r="A1491" s="116">
        <v>16975</v>
      </c>
      <c r="B1491" s="116" t="s">
        <v>2414</v>
      </c>
      <c r="C1491" s="116" t="s">
        <v>2415</v>
      </c>
      <c r="D1491" s="117" t="s">
        <v>1226</v>
      </c>
      <c r="E1491" s="118">
        <v>3596.7369999999996</v>
      </c>
      <c r="F1491" s="118">
        <v>0.4105864155251141</v>
      </c>
      <c r="G1491" s="120" t="s">
        <v>3707</v>
      </c>
      <c r="H1491" s="121" t="s">
        <v>3707</v>
      </c>
      <c r="I1491" s="120" t="s">
        <v>7177</v>
      </c>
    </row>
    <row r="1492" spans="1:9" x14ac:dyDescent="0.3">
      <c r="A1492" s="116">
        <v>16991</v>
      </c>
      <c r="B1492" s="116" t="s">
        <v>2416</v>
      </c>
      <c r="C1492" s="116" t="s">
        <v>2417</v>
      </c>
      <c r="D1492" s="117" t="s">
        <v>6</v>
      </c>
      <c r="E1492" s="118">
        <v>24047.899999999998</v>
      </c>
      <c r="F1492" s="118">
        <v>2.7451940639269403</v>
      </c>
      <c r="G1492" s="120" t="s">
        <v>3707</v>
      </c>
      <c r="H1492" s="121" t="s">
        <v>3707</v>
      </c>
      <c r="I1492" s="120" t="s">
        <v>7260</v>
      </c>
    </row>
    <row r="1493" spans="1:9" x14ac:dyDescent="0.3">
      <c r="A1493" s="116">
        <v>16999</v>
      </c>
      <c r="B1493" s="116" t="s">
        <v>6610</v>
      </c>
      <c r="C1493" s="116" t="s">
        <v>6611</v>
      </c>
      <c r="D1493" s="117" t="s">
        <v>1226</v>
      </c>
      <c r="E1493" s="118">
        <v>2817.6000000000004</v>
      </c>
      <c r="F1493" s="118">
        <v>0.32164383561643839</v>
      </c>
      <c r="G1493" s="120" t="s">
        <v>3707</v>
      </c>
      <c r="H1493" s="121" t="s">
        <v>3707</v>
      </c>
      <c r="I1493" s="120" t="s">
        <v>7177</v>
      </c>
    </row>
    <row r="1494" spans="1:9" x14ac:dyDescent="0.3">
      <c r="A1494" s="116">
        <v>17006</v>
      </c>
      <c r="B1494" s="116" t="s">
        <v>9407</v>
      </c>
      <c r="C1494" s="116" t="s">
        <v>2142</v>
      </c>
      <c r="D1494" s="117" t="s">
        <v>1226</v>
      </c>
      <c r="E1494" s="118">
        <v>3439.0420000000008</v>
      </c>
      <c r="F1494" s="118">
        <v>0.39258470319634714</v>
      </c>
      <c r="G1494" s="120" t="s">
        <v>3707</v>
      </c>
      <c r="H1494" s="121" t="s">
        <v>3707</v>
      </c>
      <c r="I1494" s="120" t="s">
        <v>7177</v>
      </c>
    </row>
    <row r="1495" spans="1:9" x14ac:dyDescent="0.3">
      <c r="A1495" s="116">
        <v>17013</v>
      </c>
      <c r="B1495" s="116" t="s">
        <v>2418</v>
      </c>
      <c r="C1495" s="116" t="s">
        <v>6111</v>
      </c>
      <c r="D1495" s="117" t="s">
        <v>6</v>
      </c>
      <c r="E1495" s="118">
        <v>8073.2999999999993</v>
      </c>
      <c r="F1495" s="118">
        <v>0.9216095890410958</v>
      </c>
      <c r="G1495" s="120" t="s">
        <v>3253</v>
      </c>
      <c r="H1495" s="121">
        <v>43678</v>
      </c>
      <c r="I1495" s="120" t="s">
        <v>7261</v>
      </c>
    </row>
    <row r="1496" spans="1:9" x14ac:dyDescent="0.3">
      <c r="A1496" s="116">
        <v>17014</v>
      </c>
      <c r="B1496" s="116" t="s">
        <v>2419</v>
      </c>
      <c r="C1496" s="116" t="s">
        <v>2420</v>
      </c>
      <c r="D1496" s="117" t="s">
        <v>6</v>
      </c>
      <c r="E1496" s="118">
        <v>6895.0999999999995</v>
      </c>
      <c r="F1496" s="118">
        <v>0.78711187214611866</v>
      </c>
      <c r="G1496" s="120" t="s">
        <v>3707</v>
      </c>
      <c r="H1496" s="121" t="s">
        <v>3707</v>
      </c>
      <c r="I1496" s="120" t="s">
        <v>3796</v>
      </c>
    </row>
    <row r="1497" spans="1:9" x14ac:dyDescent="0.3">
      <c r="A1497" s="116">
        <v>17058</v>
      </c>
      <c r="B1497" s="116" t="s">
        <v>2421</v>
      </c>
      <c r="C1497" s="116" t="s">
        <v>2422</v>
      </c>
      <c r="D1497" s="117" t="s">
        <v>1226</v>
      </c>
      <c r="E1497" s="118">
        <v>3970.7150000000006</v>
      </c>
      <c r="F1497" s="118">
        <v>0.45327796803652975</v>
      </c>
      <c r="G1497" s="120" t="s">
        <v>3707</v>
      </c>
      <c r="H1497" s="121" t="s">
        <v>3707</v>
      </c>
      <c r="I1497" s="120" t="s">
        <v>7262</v>
      </c>
    </row>
    <row r="1498" spans="1:9" x14ac:dyDescent="0.3">
      <c r="A1498" s="116">
        <v>17063</v>
      </c>
      <c r="B1498" s="116" t="s">
        <v>2423</v>
      </c>
      <c r="C1498" s="116" t="s">
        <v>2424</v>
      </c>
      <c r="D1498" s="117" t="s">
        <v>1226</v>
      </c>
      <c r="E1498" s="118">
        <v>17083.2</v>
      </c>
      <c r="F1498" s="118">
        <v>1.95013698630137</v>
      </c>
      <c r="G1498" s="120" t="s">
        <v>3707</v>
      </c>
      <c r="H1498" s="121" t="s">
        <v>3707</v>
      </c>
      <c r="I1498" s="120" t="s">
        <v>7177</v>
      </c>
    </row>
    <row r="1499" spans="1:9" x14ac:dyDescent="0.3">
      <c r="A1499" s="116">
        <v>17091</v>
      </c>
      <c r="B1499" s="116" t="s">
        <v>2425</v>
      </c>
      <c r="C1499" s="116" t="s">
        <v>1276</v>
      </c>
      <c r="D1499" s="117" t="s">
        <v>97</v>
      </c>
      <c r="E1499" s="118">
        <v>6771.6510000000017</v>
      </c>
      <c r="F1499" s="118">
        <v>0.77301952054794543</v>
      </c>
      <c r="G1499" s="120" t="s">
        <v>3707</v>
      </c>
      <c r="H1499" s="121" t="s">
        <v>3707</v>
      </c>
      <c r="I1499" s="120" t="s">
        <v>4456</v>
      </c>
    </row>
    <row r="1500" spans="1:9" x14ac:dyDescent="0.3">
      <c r="A1500" s="116">
        <v>17092</v>
      </c>
      <c r="B1500" s="116" t="s">
        <v>4471</v>
      </c>
      <c r="C1500" s="116" t="s">
        <v>1276</v>
      </c>
      <c r="D1500" s="117" t="s">
        <v>97</v>
      </c>
      <c r="E1500" s="118">
        <v>2935.0190000000007</v>
      </c>
      <c r="F1500" s="118">
        <v>0.3350478310502284</v>
      </c>
      <c r="G1500" s="120" t="s">
        <v>3707</v>
      </c>
      <c r="H1500" s="121" t="s">
        <v>3707</v>
      </c>
      <c r="I1500" s="120" t="s">
        <v>4456</v>
      </c>
    </row>
    <row r="1501" spans="1:9" x14ac:dyDescent="0.3">
      <c r="A1501" s="116">
        <v>17097</v>
      </c>
      <c r="B1501" s="116" t="s">
        <v>2428</v>
      </c>
      <c r="C1501" s="116" t="s">
        <v>1276</v>
      </c>
      <c r="D1501" s="117" t="s">
        <v>97</v>
      </c>
      <c r="E1501" s="118">
        <v>9099.4439999999995</v>
      </c>
      <c r="F1501" s="118">
        <v>1.038749315068493</v>
      </c>
      <c r="G1501" s="120" t="s">
        <v>3707</v>
      </c>
      <c r="H1501" s="121" t="s">
        <v>3707</v>
      </c>
      <c r="I1501" s="120" t="s">
        <v>4456</v>
      </c>
    </row>
    <row r="1502" spans="1:9" x14ac:dyDescent="0.3">
      <c r="A1502" s="116">
        <v>17099</v>
      </c>
      <c r="B1502" s="116" t="s">
        <v>2429</v>
      </c>
      <c r="C1502" s="116" t="s">
        <v>1276</v>
      </c>
      <c r="D1502" s="117" t="s">
        <v>97</v>
      </c>
      <c r="E1502" s="118">
        <v>3265.6640000000002</v>
      </c>
      <c r="F1502" s="118">
        <v>0.37279269406392695</v>
      </c>
      <c r="G1502" s="120" t="s">
        <v>3707</v>
      </c>
      <c r="H1502" s="121" t="s">
        <v>3707</v>
      </c>
      <c r="I1502" s="120" t="s">
        <v>4456</v>
      </c>
    </row>
    <row r="1503" spans="1:9" x14ac:dyDescent="0.3">
      <c r="A1503" s="116">
        <v>17101</v>
      </c>
      <c r="B1503" s="116" t="s">
        <v>2430</v>
      </c>
      <c r="C1503" s="116" t="s">
        <v>1276</v>
      </c>
      <c r="D1503" s="117" t="s">
        <v>97</v>
      </c>
      <c r="E1503" s="118">
        <v>3086.547</v>
      </c>
      <c r="F1503" s="118">
        <v>0.35234554794520551</v>
      </c>
      <c r="G1503" s="120" t="s">
        <v>3707</v>
      </c>
      <c r="H1503" s="121" t="s">
        <v>3707</v>
      </c>
      <c r="I1503" s="120" t="s">
        <v>4456</v>
      </c>
    </row>
    <row r="1504" spans="1:9" x14ac:dyDescent="0.3">
      <c r="A1504" s="116">
        <v>17127</v>
      </c>
      <c r="B1504" s="116" t="s">
        <v>2433</v>
      </c>
      <c r="C1504" s="116" t="s">
        <v>2434</v>
      </c>
      <c r="D1504" s="117" t="s">
        <v>1226</v>
      </c>
      <c r="E1504" s="118">
        <v>5404.067</v>
      </c>
      <c r="F1504" s="118">
        <v>0.61690262557077624</v>
      </c>
      <c r="G1504" s="120" t="s">
        <v>3707</v>
      </c>
      <c r="H1504" s="121" t="s">
        <v>3707</v>
      </c>
      <c r="I1504" s="120" t="s">
        <v>7177</v>
      </c>
    </row>
    <row r="1505" spans="1:9" x14ac:dyDescent="0.3">
      <c r="A1505" s="116">
        <v>17136</v>
      </c>
      <c r="B1505" s="116" t="s">
        <v>2435</v>
      </c>
      <c r="C1505" s="116" t="s">
        <v>2436</v>
      </c>
      <c r="D1505" s="117" t="s">
        <v>1226</v>
      </c>
      <c r="E1505" s="118">
        <v>7665.84</v>
      </c>
      <c r="F1505" s="118">
        <v>0.87509589041095892</v>
      </c>
      <c r="G1505" s="120" t="s">
        <v>3707</v>
      </c>
      <c r="H1505" s="121" t="s">
        <v>3707</v>
      </c>
      <c r="I1505" s="120" t="s">
        <v>7263</v>
      </c>
    </row>
    <row r="1506" spans="1:9" x14ac:dyDescent="0.3">
      <c r="A1506" s="116">
        <v>17158</v>
      </c>
      <c r="B1506" s="116" t="s">
        <v>2437</v>
      </c>
      <c r="C1506" s="116" t="s">
        <v>2438</v>
      </c>
      <c r="D1506" s="117" t="s">
        <v>6</v>
      </c>
      <c r="E1506" s="118">
        <v>11777.3</v>
      </c>
      <c r="F1506" s="118">
        <v>1.3444406392694064</v>
      </c>
      <c r="G1506" s="120" t="s">
        <v>3253</v>
      </c>
      <c r="H1506" s="121">
        <v>43952</v>
      </c>
      <c r="I1506" s="120" t="s">
        <v>7264</v>
      </c>
    </row>
    <row r="1507" spans="1:9" x14ac:dyDescent="0.3">
      <c r="A1507" s="116">
        <v>17176</v>
      </c>
      <c r="B1507" s="116" t="s">
        <v>2439</v>
      </c>
      <c r="C1507" s="116" t="s">
        <v>2440</v>
      </c>
      <c r="D1507" s="117" t="s">
        <v>1226</v>
      </c>
      <c r="E1507" s="118">
        <v>6266.4740000000002</v>
      </c>
      <c r="F1507" s="118">
        <v>0.71535091324200917</v>
      </c>
      <c r="G1507" s="120" t="s">
        <v>3707</v>
      </c>
      <c r="H1507" s="121" t="s">
        <v>3707</v>
      </c>
      <c r="I1507" s="120" t="s">
        <v>7177</v>
      </c>
    </row>
    <row r="1508" spans="1:9" x14ac:dyDescent="0.3">
      <c r="A1508" s="116">
        <v>17180</v>
      </c>
      <c r="B1508" s="116" t="s">
        <v>2441</v>
      </c>
      <c r="C1508" s="116" t="s">
        <v>6424</v>
      </c>
      <c r="D1508" s="117" t="s">
        <v>1226</v>
      </c>
      <c r="E1508" s="118">
        <v>5411.8890000000001</v>
      </c>
      <c r="F1508" s="118">
        <v>0.61779554794520553</v>
      </c>
      <c r="G1508" s="120" t="s">
        <v>3707</v>
      </c>
      <c r="H1508" s="121" t="s">
        <v>3707</v>
      </c>
      <c r="I1508" s="120" t="s">
        <v>7177</v>
      </c>
    </row>
    <row r="1509" spans="1:9" x14ac:dyDescent="0.3">
      <c r="A1509" s="116">
        <v>17200</v>
      </c>
      <c r="B1509" s="116" t="s">
        <v>2443</v>
      </c>
      <c r="C1509" s="116" t="s">
        <v>2444</v>
      </c>
      <c r="D1509" s="117" t="s">
        <v>1226</v>
      </c>
      <c r="E1509" s="118">
        <v>4405.1329999999998</v>
      </c>
      <c r="F1509" s="118">
        <v>0.50286906392694064</v>
      </c>
      <c r="G1509" s="120" t="s">
        <v>3707</v>
      </c>
      <c r="H1509" s="121" t="s">
        <v>3707</v>
      </c>
      <c r="I1509" s="120" t="s">
        <v>7177</v>
      </c>
    </row>
    <row r="1510" spans="1:9" x14ac:dyDescent="0.3">
      <c r="A1510" s="116">
        <v>17203</v>
      </c>
      <c r="B1510" s="116" t="s">
        <v>2445</v>
      </c>
      <c r="C1510" s="116" t="s">
        <v>2446</v>
      </c>
      <c r="D1510" s="117" t="s">
        <v>1226</v>
      </c>
      <c r="E1510" s="118">
        <v>4667.2000000000007</v>
      </c>
      <c r="F1510" s="118">
        <v>0.53278538812785392</v>
      </c>
      <c r="G1510" s="120" t="s">
        <v>3707</v>
      </c>
      <c r="H1510" s="121" t="s">
        <v>3707</v>
      </c>
      <c r="I1510" s="120" t="s">
        <v>7177</v>
      </c>
    </row>
    <row r="1511" spans="1:9" x14ac:dyDescent="0.3">
      <c r="A1511" s="116">
        <v>17217</v>
      </c>
      <c r="B1511" s="116" t="s">
        <v>2447</v>
      </c>
      <c r="C1511" s="116" t="s">
        <v>1536</v>
      </c>
      <c r="D1511" s="117" t="s">
        <v>1226</v>
      </c>
      <c r="E1511" s="118">
        <v>2715</v>
      </c>
      <c r="F1511" s="118">
        <v>0.30993150684931509</v>
      </c>
      <c r="G1511" s="120" t="s">
        <v>3707</v>
      </c>
      <c r="H1511" s="121" t="s">
        <v>3707</v>
      </c>
      <c r="I1511" s="120" t="s">
        <v>7177</v>
      </c>
    </row>
    <row r="1512" spans="1:9" x14ac:dyDescent="0.3">
      <c r="A1512" s="116">
        <v>17253</v>
      </c>
      <c r="B1512" s="116" t="s">
        <v>2449</v>
      </c>
      <c r="C1512" s="116" t="s">
        <v>2450</v>
      </c>
      <c r="D1512" s="117" t="s">
        <v>97</v>
      </c>
      <c r="E1512" s="118">
        <v>7437.8700000000008</v>
      </c>
      <c r="F1512" s="118">
        <v>0.84907191780821922</v>
      </c>
      <c r="G1512" s="120" t="s">
        <v>3707</v>
      </c>
      <c r="H1512" s="121" t="s">
        <v>3707</v>
      </c>
      <c r="I1512" s="120" t="s">
        <v>4456</v>
      </c>
    </row>
    <row r="1513" spans="1:9" x14ac:dyDescent="0.3">
      <c r="A1513" s="116">
        <v>17254</v>
      </c>
      <c r="B1513" s="116" t="s">
        <v>2451</v>
      </c>
      <c r="C1513" s="116" t="s">
        <v>1908</v>
      </c>
      <c r="D1513" s="117" t="s">
        <v>97</v>
      </c>
      <c r="E1513" s="118">
        <v>6031.26</v>
      </c>
      <c r="F1513" s="118">
        <v>0.6885</v>
      </c>
      <c r="G1513" s="120" t="s">
        <v>3707</v>
      </c>
      <c r="H1513" s="121" t="s">
        <v>3707</v>
      </c>
      <c r="I1513" s="120" t="s">
        <v>7265</v>
      </c>
    </row>
    <row r="1514" spans="1:9" x14ac:dyDescent="0.3">
      <c r="A1514" s="116">
        <v>17260</v>
      </c>
      <c r="B1514" s="116" t="s">
        <v>2452</v>
      </c>
      <c r="C1514" s="116" t="s">
        <v>2453</v>
      </c>
      <c r="D1514" s="117" t="s">
        <v>97</v>
      </c>
      <c r="E1514" s="118">
        <v>4937.4029999999993</v>
      </c>
      <c r="F1514" s="118">
        <v>0.56363047945205469</v>
      </c>
      <c r="G1514" s="120" t="s">
        <v>3253</v>
      </c>
      <c r="H1514" s="121">
        <v>43831</v>
      </c>
      <c r="I1514" s="120" t="s">
        <v>4064</v>
      </c>
    </row>
    <row r="1515" spans="1:9" x14ac:dyDescent="0.3">
      <c r="A1515" s="116">
        <v>17261</v>
      </c>
      <c r="B1515" s="116" t="s">
        <v>2454</v>
      </c>
      <c r="C1515" s="116" t="s">
        <v>2455</v>
      </c>
      <c r="D1515" s="117" t="s">
        <v>97</v>
      </c>
      <c r="E1515" s="118">
        <v>3091.2</v>
      </c>
      <c r="F1515" s="118">
        <v>0.35287671232876711</v>
      </c>
      <c r="G1515" s="120" t="s">
        <v>3253</v>
      </c>
      <c r="H1515" s="121">
        <v>43831</v>
      </c>
      <c r="I1515" s="120" t="s">
        <v>4064</v>
      </c>
    </row>
    <row r="1516" spans="1:9" x14ac:dyDescent="0.3">
      <c r="A1516" s="116">
        <v>17265</v>
      </c>
      <c r="B1516" s="116" t="s">
        <v>2456</v>
      </c>
      <c r="C1516" s="116" t="s">
        <v>2457</v>
      </c>
      <c r="D1516" s="117" t="s">
        <v>97</v>
      </c>
      <c r="E1516" s="118">
        <v>4659.4650000000001</v>
      </c>
      <c r="F1516" s="118">
        <v>0.531902397260274</v>
      </c>
      <c r="G1516" s="120" t="s">
        <v>3707</v>
      </c>
      <c r="H1516" s="121" t="s">
        <v>3707</v>
      </c>
      <c r="I1516" s="120" t="s">
        <v>7266</v>
      </c>
    </row>
    <row r="1517" spans="1:9" x14ac:dyDescent="0.3">
      <c r="A1517" s="116">
        <v>17266</v>
      </c>
      <c r="B1517" s="116" t="s">
        <v>2458</v>
      </c>
      <c r="C1517" s="116" t="s">
        <v>2459</v>
      </c>
      <c r="D1517" s="117" t="s">
        <v>97</v>
      </c>
      <c r="E1517" s="118">
        <v>3076.2</v>
      </c>
      <c r="F1517" s="118">
        <v>0.35116438356164381</v>
      </c>
      <c r="G1517" s="120" t="s">
        <v>3253</v>
      </c>
      <c r="H1517" s="121">
        <v>43952</v>
      </c>
      <c r="I1517" s="120" t="s">
        <v>9408</v>
      </c>
    </row>
    <row r="1518" spans="1:9" x14ac:dyDescent="0.3">
      <c r="A1518" s="116">
        <v>17268</v>
      </c>
      <c r="B1518" s="116" t="s">
        <v>9409</v>
      </c>
      <c r="C1518" s="116" t="s">
        <v>9410</v>
      </c>
      <c r="D1518" s="117" t="s">
        <v>97</v>
      </c>
      <c r="E1518" s="118">
        <v>3054.1990000000001</v>
      </c>
      <c r="F1518" s="118">
        <v>0.34865285388127853</v>
      </c>
      <c r="G1518" s="120" t="s">
        <v>3707</v>
      </c>
      <c r="H1518" s="121" t="s">
        <v>3707</v>
      </c>
      <c r="I1518" s="120" t="s">
        <v>9411</v>
      </c>
    </row>
    <row r="1519" spans="1:9" x14ac:dyDescent="0.3">
      <c r="A1519" s="116">
        <v>17270</v>
      </c>
      <c r="B1519" s="116" t="s">
        <v>9412</v>
      </c>
      <c r="C1519" s="116" t="s">
        <v>9413</v>
      </c>
      <c r="D1519" s="117" t="s">
        <v>97</v>
      </c>
      <c r="E1519" s="118">
        <v>3251.0880000000002</v>
      </c>
      <c r="F1519" s="118">
        <v>0.37112876712328768</v>
      </c>
      <c r="G1519" s="120" t="s">
        <v>3253</v>
      </c>
      <c r="H1519" s="121">
        <v>43770</v>
      </c>
      <c r="I1519" s="120" t="s">
        <v>9414</v>
      </c>
    </row>
    <row r="1520" spans="1:9" x14ac:dyDescent="0.3">
      <c r="A1520" s="116">
        <v>17273</v>
      </c>
      <c r="B1520" s="116" t="s">
        <v>2460</v>
      </c>
      <c r="C1520" s="116" t="s">
        <v>2461</v>
      </c>
      <c r="D1520" s="117" t="s">
        <v>1226</v>
      </c>
      <c r="E1520" s="118">
        <v>3163.509</v>
      </c>
      <c r="F1520" s="118">
        <v>0.36113116438356163</v>
      </c>
      <c r="G1520" s="120" t="s">
        <v>3707</v>
      </c>
      <c r="H1520" s="121" t="s">
        <v>3707</v>
      </c>
      <c r="I1520" s="120" t="s">
        <v>7177</v>
      </c>
    </row>
    <row r="1521" spans="1:9" x14ac:dyDescent="0.3">
      <c r="A1521" s="116">
        <v>17300</v>
      </c>
      <c r="B1521" s="116" t="s">
        <v>2462</v>
      </c>
      <c r="C1521" s="116" t="s">
        <v>6211</v>
      </c>
      <c r="D1521" s="117" t="s">
        <v>1226</v>
      </c>
      <c r="E1521" s="118">
        <v>31790.999999999996</v>
      </c>
      <c r="F1521" s="118">
        <v>3.6291095890410956</v>
      </c>
      <c r="G1521" s="120" t="s">
        <v>3707</v>
      </c>
      <c r="H1521" s="121" t="s">
        <v>3707</v>
      </c>
      <c r="I1521" s="120" t="s">
        <v>7177</v>
      </c>
    </row>
    <row r="1522" spans="1:9" x14ac:dyDescent="0.3">
      <c r="A1522" s="116">
        <v>17312</v>
      </c>
      <c r="B1522" s="116" t="s">
        <v>2463</v>
      </c>
      <c r="C1522" s="116" t="s">
        <v>2464</v>
      </c>
      <c r="D1522" s="117" t="s">
        <v>1226</v>
      </c>
      <c r="E1522" s="118">
        <v>3515.0330000000004</v>
      </c>
      <c r="F1522" s="118">
        <v>0.40125947488584479</v>
      </c>
      <c r="G1522" s="120" t="s">
        <v>3707</v>
      </c>
      <c r="H1522" s="121" t="s">
        <v>3707</v>
      </c>
      <c r="I1522" s="120" t="s">
        <v>7267</v>
      </c>
    </row>
    <row r="1523" spans="1:9" x14ac:dyDescent="0.3">
      <c r="A1523" s="116">
        <v>17314</v>
      </c>
      <c r="B1523" s="116" t="s">
        <v>2465</v>
      </c>
      <c r="C1523" s="116" t="s">
        <v>2466</v>
      </c>
      <c r="D1523" s="117" t="s">
        <v>1226</v>
      </c>
      <c r="E1523" s="118">
        <v>3382.7010000000005</v>
      </c>
      <c r="F1523" s="118">
        <v>0.38615308219178085</v>
      </c>
      <c r="G1523" s="120" t="s">
        <v>3707</v>
      </c>
      <c r="H1523" s="121" t="s">
        <v>3707</v>
      </c>
      <c r="I1523" s="120" t="s">
        <v>7177</v>
      </c>
    </row>
    <row r="1524" spans="1:9" x14ac:dyDescent="0.3">
      <c r="A1524" s="116">
        <v>17317</v>
      </c>
      <c r="B1524" s="116" t="s">
        <v>2467</v>
      </c>
      <c r="C1524" s="116" t="s">
        <v>2468</v>
      </c>
      <c r="D1524" s="117" t="s">
        <v>1226</v>
      </c>
      <c r="E1524" s="118">
        <v>19901.903999999999</v>
      </c>
      <c r="F1524" s="118">
        <v>2.2719068493150685</v>
      </c>
      <c r="G1524" s="120" t="s">
        <v>3707</v>
      </c>
      <c r="H1524" s="121" t="s">
        <v>3707</v>
      </c>
      <c r="I1524" s="120" t="s">
        <v>7177</v>
      </c>
    </row>
    <row r="1525" spans="1:9" x14ac:dyDescent="0.3">
      <c r="A1525" s="116">
        <v>17322</v>
      </c>
      <c r="B1525" s="116" t="s">
        <v>6612</v>
      </c>
      <c r="C1525" s="116" t="s">
        <v>6613</v>
      </c>
      <c r="D1525" s="117" t="s">
        <v>1226</v>
      </c>
      <c r="E1525" s="118">
        <v>3247.9199999999996</v>
      </c>
      <c r="F1525" s="118">
        <v>0.3707671232876712</v>
      </c>
      <c r="G1525" s="120" t="s">
        <v>3707</v>
      </c>
      <c r="H1525" s="121" t="s">
        <v>3707</v>
      </c>
      <c r="I1525" s="120" t="s">
        <v>7177</v>
      </c>
    </row>
    <row r="1526" spans="1:9" x14ac:dyDescent="0.3">
      <c r="A1526" s="116">
        <v>17337</v>
      </c>
      <c r="B1526" s="116" t="s">
        <v>2469</v>
      </c>
      <c r="C1526" s="116" t="s">
        <v>2470</v>
      </c>
      <c r="D1526" s="117" t="s">
        <v>1226</v>
      </c>
      <c r="E1526" s="118">
        <v>3502.9860000000008</v>
      </c>
      <c r="F1526" s="118">
        <v>0.39988424657534255</v>
      </c>
      <c r="G1526" s="120" t="s">
        <v>3707</v>
      </c>
      <c r="H1526" s="121" t="s">
        <v>3707</v>
      </c>
      <c r="I1526" s="120" t="s">
        <v>7177</v>
      </c>
    </row>
    <row r="1527" spans="1:9" x14ac:dyDescent="0.3">
      <c r="A1527" s="116">
        <v>17341</v>
      </c>
      <c r="B1527" s="116" t="s">
        <v>2471</v>
      </c>
      <c r="C1527" s="116" t="s">
        <v>2472</v>
      </c>
      <c r="D1527" s="117" t="s">
        <v>6</v>
      </c>
      <c r="E1527" s="118">
        <v>27524.400000000001</v>
      </c>
      <c r="F1527" s="118">
        <v>3.1420547945205479</v>
      </c>
      <c r="G1527" s="120" t="s">
        <v>3707</v>
      </c>
      <c r="H1527" s="121" t="s">
        <v>3707</v>
      </c>
      <c r="I1527" s="120" t="s">
        <v>4456</v>
      </c>
    </row>
    <row r="1528" spans="1:9" x14ac:dyDescent="0.3">
      <c r="A1528" s="116">
        <v>17364</v>
      </c>
      <c r="B1528" s="116" t="s">
        <v>2473</v>
      </c>
      <c r="C1528" s="116" t="s">
        <v>2474</v>
      </c>
      <c r="D1528" s="117" t="s">
        <v>1226</v>
      </c>
      <c r="E1528" s="118">
        <v>6338.880000000001</v>
      </c>
      <c r="F1528" s="118">
        <v>0.72361643835616452</v>
      </c>
      <c r="G1528" s="120" t="s">
        <v>3707</v>
      </c>
      <c r="H1528" s="121" t="s">
        <v>3707</v>
      </c>
      <c r="I1528" s="120" t="s">
        <v>7177</v>
      </c>
    </row>
    <row r="1529" spans="1:9" x14ac:dyDescent="0.3">
      <c r="A1529" s="116">
        <v>17378</v>
      </c>
      <c r="B1529" s="116" t="s">
        <v>2475</v>
      </c>
      <c r="C1529" s="116" t="s">
        <v>2476</v>
      </c>
      <c r="D1529" s="117" t="s">
        <v>97</v>
      </c>
      <c r="E1529" s="118">
        <v>3597.6000000000004</v>
      </c>
      <c r="F1529" s="118">
        <v>0.41068493150684937</v>
      </c>
      <c r="G1529" s="120" t="s">
        <v>3707</v>
      </c>
      <c r="H1529" s="121" t="s">
        <v>3707</v>
      </c>
      <c r="I1529" s="120" t="s">
        <v>7268</v>
      </c>
    </row>
    <row r="1530" spans="1:9" x14ac:dyDescent="0.3">
      <c r="A1530" s="116">
        <v>17380</v>
      </c>
      <c r="B1530" s="116" t="s">
        <v>2477</v>
      </c>
      <c r="C1530" s="116" t="s">
        <v>2478</v>
      </c>
      <c r="D1530" s="117" t="s">
        <v>97</v>
      </c>
      <c r="E1530" s="118">
        <v>8891.0399999999991</v>
      </c>
      <c r="F1530" s="118">
        <v>1.014958904109589</v>
      </c>
      <c r="G1530" s="120" t="s">
        <v>3253</v>
      </c>
      <c r="H1530" s="121">
        <v>43678</v>
      </c>
      <c r="I1530" s="120" t="s">
        <v>7269</v>
      </c>
    </row>
    <row r="1531" spans="1:9" x14ac:dyDescent="0.3">
      <c r="A1531" s="116">
        <v>17405</v>
      </c>
      <c r="B1531" s="116" t="s">
        <v>2479</v>
      </c>
      <c r="C1531" s="116" t="s">
        <v>2480</v>
      </c>
      <c r="D1531" s="117" t="s">
        <v>6</v>
      </c>
      <c r="E1531" s="118">
        <v>102185.49999999999</v>
      </c>
      <c r="F1531" s="118">
        <v>11.665011415525113</v>
      </c>
      <c r="G1531" s="120" t="s">
        <v>3253</v>
      </c>
      <c r="H1531" s="121">
        <v>43313</v>
      </c>
      <c r="I1531" s="120" t="s">
        <v>7270</v>
      </c>
    </row>
    <row r="1532" spans="1:9" x14ac:dyDescent="0.3">
      <c r="A1532" s="116">
        <v>17411</v>
      </c>
      <c r="B1532" s="116" t="s">
        <v>2481</v>
      </c>
      <c r="C1532" s="116" t="s">
        <v>2482</v>
      </c>
      <c r="D1532" s="117" t="s">
        <v>6</v>
      </c>
      <c r="E1532" s="118">
        <v>3569.8</v>
      </c>
      <c r="F1532" s="118">
        <v>0.40751141552511416</v>
      </c>
      <c r="G1532" s="120" t="s">
        <v>3253</v>
      </c>
      <c r="H1532" s="121">
        <v>43831</v>
      </c>
      <c r="I1532" s="120" t="s">
        <v>5084</v>
      </c>
    </row>
    <row r="1533" spans="1:9" x14ac:dyDescent="0.3">
      <c r="A1533" s="116">
        <v>17446</v>
      </c>
      <c r="B1533" s="116" t="s">
        <v>2483</v>
      </c>
      <c r="C1533" s="116" t="s">
        <v>2484</v>
      </c>
      <c r="D1533" s="117" t="s">
        <v>1226</v>
      </c>
      <c r="E1533" s="118">
        <v>2868</v>
      </c>
      <c r="F1533" s="118">
        <v>0.32739726027397259</v>
      </c>
      <c r="G1533" s="120" t="s">
        <v>3707</v>
      </c>
      <c r="H1533" s="121" t="s">
        <v>3707</v>
      </c>
      <c r="I1533" s="120" t="s">
        <v>7177</v>
      </c>
    </row>
    <row r="1534" spans="1:9" x14ac:dyDescent="0.3">
      <c r="A1534" s="116">
        <v>17463</v>
      </c>
      <c r="B1534" s="116" t="s">
        <v>3348</v>
      </c>
      <c r="C1534" s="116" t="s">
        <v>3349</v>
      </c>
      <c r="D1534" s="117" t="s">
        <v>1226</v>
      </c>
      <c r="E1534" s="118">
        <v>3586.6879999999996</v>
      </c>
      <c r="F1534" s="118">
        <v>0.40943926940639264</v>
      </c>
      <c r="G1534" s="120" t="s">
        <v>3707</v>
      </c>
      <c r="H1534" s="121" t="s">
        <v>3707</v>
      </c>
      <c r="I1534" s="120" t="s">
        <v>7177</v>
      </c>
    </row>
    <row r="1535" spans="1:9" x14ac:dyDescent="0.3">
      <c r="A1535" s="116">
        <v>17467</v>
      </c>
      <c r="B1535" s="116" t="s">
        <v>2485</v>
      </c>
      <c r="C1535" s="116" t="s">
        <v>2486</v>
      </c>
      <c r="D1535" s="117" t="s">
        <v>97</v>
      </c>
      <c r="E1535" s="118">
        <v>6942.24</v>
      </c>
      <c r="F1535" s="118">
        <v>0.79249315068493154</v>
      </c>
      <c r="G1535" s="120" t="s">
        <v>3253</v>
      </c>
      <c r="H1535" s="121">
        <v>43647</v>
      </c>
      <c r="I1535" s="120" t="s">
        <v>7271</v>
      </c>
    </row>
    <row r="1536" spans="1:9" x14ac:dyDescent="0.3">
      <c r="A1536" s="116">
        <v>17470</v>
      </c>
      <c r="B1536" s="116" t="s">
        <v>2487</v>
      </c>
      <c r="C1536" s="116" t="s">
        <v>2488</v>
      </c>
      <c r="D1536" s="117" t="s">
        <v>97</v>
      </c>
      <c r="E1536" s="118">
        <v>10380.000000000004</v>
      </c>
      <c r="F1536" s="118">
        <v>1.1849315068493156</v>
      </c>
      <c r="G1536" s="120" t="s">
        <v>3253</v>
      </c>
      <c r="H1536" s="121">
        <v>43586</v>
      </c>
      <c r="I1536" s="120" t="s">
        <v>7272</v>
      </c>
    </row>
    <row r="1537" spans="1:9" x14ac:dyDescent="0.3">
      <c r="A1537" s="116">
        <v>17483</v>
      </c>
      <c r="B1537" s="116" t="s">
        <v>2489</v>
      </c>
      <c r="C1537" s="116" t="s">
        <v>2221</v>
      </c>
      <c r="D1537" s="117" t="s">
        <v>1226</v>
      </c>
      <c r="E1537" s="118">
        <v>4167.902</v>
      </c>
      <c r="F1537" s="118">
        <v>0.47578789954337902</v>
      </c>
      <c r="G1537" s="120" t="s">
        <v>3707</v>
      </c>
      <c r="H1537" s="121" t="s">
        <v>3707</v>
      </c>
      <c r="I1537" s="120" t="s">
        <v>7177</v>
      </c>
    </row>
    <row r="1538" spans="1:9" x14ac:dyDescent="0.3">
      <c r="A1538" s="116">
        <v>17496</v>
      </c>
      <c r="B1538" s="116" t="s">
        <v>2490</v>
      </c>
      <c r="C1538" s="116" t="s">
        <v>2491</v>
      </c>
      <c r="D1538" s="117" t="s">
        <v>1226</v>
      </c>
      <c r="E1538" s="118">
        <v>3601.5950000000003</v>
      </c>
      <c r="F1538" s="118">
        <v>0.41114098173515984</v>
      </c>
      <c r="G1538" s="120" t="s">
        <v>3707</v>
      </c>
      <c r="H1538" s="121" t="s">
        <v>3707</v>
      </c>
      <c r="I1538" s="120" t="s">
        <v>7177</v>
      </c>
    </row>
    <row r="1539" spans="1:9" x14ac:dyDescent="0.3">
      <c r="A1539" s="116">
        <v>17524</v>
      </c>
      <c r="B1539" s="116" t="s">
        <v>2492</v>
      </c>
      <c r="C1539" s="116" t="s">
        <v>2493</v>
      </c>
      <c r="D1539" s="117" t="s">
        <v>1226</v>
      </c>
      <c r="E1539" s="118">
        <v>5107.5599999999995</v>
      </c>
      <c r="F1539" s="118">
        <v>0.58305479452054787</v>
      </c>
      <c r="G1539" s="120" t="s">
        <v>3707</v>
      </c>
      <c r="H1539" s="121" t="s">
        <v>3707</v>
      </c>
      <c r="I1539" s="120" t="s">
        <v>7177</v>
      </c>
    </row>
    <row r="1540" spans="1:9" x14ac:dyDescent="0.3">
      <c r="A1540" s="116">
        <v>17531</v>
      </c>
      <c r="B1540" s="116" t="s">
        <v>2494</v>
      </c>
      <c r="C1540" s="116" t="s">
        <v>2495</v>
      </c>
      <c r="D1540" s="117" t="s">
        <v>1226</v>
      </c>
      <c r="E1540" s="118">
        <v>3509.51</v>
      </c>
      <c r="F1540" s="118">
        <v>0.40062899543378999</v>
      </c>
      <c r="G1540" s="120" t="s">
        <v>3707</v>
      </c>
      <c r="H1540" s="121" t="s">
        <v>3707</v>
      </c>
      <c r="I1540" s="120" t="s">
        <v>7177</v>
      </c>
    </row>
    <row r="1541" spans="1:9" x14ac:dyDescent="0.3">
      <c r="A1541" s="116">
        <v>17536</v>
      </c>
      <c r="B1541" s="116" t="s">
        <v>2496</v>
      </c>
      <c r="C1541" s="116" t="s">
        <v>2497</v>
      </c>
      <c r="D1541" s="117" t="s">
        <v>1226</v>
      </c>
      <c r="E1541" s="118">
        <v>3949.0250000000005</v>
      </c>
      <c r="F1541" s="118">
        <v>0.45080194063926948</v>
      </c>
      <c r="G1541" s="120" t="s">
        <v>3707</v>
      </c>
      <c r="H1541" s="121" t="s">
        <v>3707</v>
      </c>
      <c r="I1541" s="120" t="s">
        <v>7177</v>
      </c>
    </row>
    <row r="1542" spans="1:9" x14ac:dyDescent="0.3">
      <c r="A1542" s="116">
        <v>17541</v>
      </c>
      <c r="B1542" s="116" t="s">
        <v>2498</v>
      </c>
      <c r="C1542" s="116" t="s">
        <v>2499</v>
      </c>
      <c r="D1542" s="117" t="s">
        <v>1226</v>
      </c>
      <c r="E1542" s="118">
        <v>4745.6400000000003</v>
      </c>
      <c r="F1542" s="118">
        <v>0.54173972602739728</v>
      </c>
      <c r="G1542" s="120" t="s">
        <v>3707</v>
      </c>
      <c r="H1542" s="121" t="s">
        <v>3707</v>
      </c>
      <c r="I1542" s="120" t="s">
        <v>7177</v>
      </c>
    </row>
    <row r="1543" spans="1:9" x14ac:dyDescent="0.3">
      <c r="A1543" s="116">
        <v>17546</v>
      </c>
      <c r="B1543" s="116" t="s">
        <v>2500</v>
      </c>
      <c r="C1543" s="116" t="s">
        <v>2501</v>
      </c>
      <c r="D1543" s="117" t="s">
        <v>1226</v>
      </c>
      <c r="E1543" s="118">
        <v>8972.4000000000015</v>
      </c>
      <c r="F1543" s="118">
        <v>1.0242465753424659</v>
      </c>
      <c r="G1543" s="120" t="s">
        <v>3707</v>
      </c>
      <c r="H1543" s="121" t="s">
        <v>3707</v>
      </c>
      <c r="I1543" s="120" t="s">
        <v>7177</v>
      </c>
    </row>
    <row r="1544" spans="1:9" x14ac:dyDescent="0.3">
      <c r="A1544" s="116">
        <v>17574</v>
      </c>
      <c r="B1544" s="116" t="s">
        <v>6212</v>
      </c>
      <c r="C1544" s="116" t="s">
        <v>2502</v>
      </c>
      <c r="D1544" s="117" t="s">
        <v>1226</v>
      </c>
      <c r="E1544" s="118">
        <v>2724.6600000000003</v>
      </c>
      <c r="F1544" s="118">
        <v>0.31103424657534251</v>
      </c>
      <c r="G1544" s="120" t="s">
        <v>3707</v>
      </c>
      <c r="H1544" s="121" t="s">
        <v>3707</v>
      </c>
      <c r="I1544" s="120" t="s">
        <v>7177</v>
      </c>
    </row>
    <row r="1545" spans="1:9" x14ac:dyDescent="0.3">
      <c r="A1545" s="116">
        <v>17606</v>
      </c>
      <c r="B1545" s="116" t="s">
        <v>2503</v>
      </c>
      <c r="C1545" s="116" t="s">
        <v>2502</v>
      </c>
      <c r="D1545" s="117" t="s">
        <v>1226</v>
      </c>
      <c r="E1545" s="118">
        <v>14761.44</v>
      </c>
      <c r="F1545" s="118">
        <v>1.685095890410959</v>
      </c>
      <c r="G1545" s="120" t="s">
        <v>3707</v>
      </c>
      <c r="H1545" s="121" t="s">
        <v>3707</v>
      </c>
      <c r="I1545" s="120" t="s">
        <v>7177</v>
      </c>
    </row>
    <row r="1546" spans="1:9" x14ac:dyDescent="0.3">
      <c r="A1546" s="116">
        <v>17612</v>
      </c>
      <c r="B1546" s="116" t="s">
        <v>6213</v>
      </c>
      <c r="C1546" s="116" t="s">
        <v>6214</v>
      </c>
      <c r="D1546" s="117" t="s">
        <v>1226</v>
      </c>
      <c r="E1546" s="118">
        <v>6153.6</v>
      </c>
      <c r="F1546" s="118">
        <v>0.70246575342465756</v>
      </c>
      <c r="G1546" s="120" t="s">
        <v>3707</v>
      </c>
      <c r="H1546" s="121" t="s">
        <v>3707</v>
      </c>
      <c r="I1546" s="120" t="s">
        <v>7177</v>
      </c>
    </row>
    <row r="1547" spans="1:9" x14ac:dyDescent="0.3">
      <c r="A1547" s="116">
        <v>17635</v>
      </c>
      <c r="B1547" s="116" t="s">
        <v>2504</v>
      </c>
      <c r="C1547" s="116" t="s">
        <v>2505</v>
      </c>
      <c r="D1547" s="117" t="s">
        <v>1226</v>
      </c>
      <c r="E1547" s="118">
        <v>81379.175999999992</v>
      </c>
      <c r="F1547" s="118">
        <v>9.2898602739726019</v>
      </c>
      <c r="G1547" s="120" t="s">
        <v>3707</v>
      </c>
      <c r="H1547" s="121" t="s">
        <v>3707</v>
      </c>
      <c r="I1547" s="120" t="s">
        <v>7177</v>
      </c>
    </row>
    <row r="1548" spans="1:9" x14ac:dyDescent="0.3">
      <c r="A1548" s="116">
        <v>17645</v>
      </c>
      <c r="B1548" s="116" t="s">
        <v>2506</v>
      </c>
      <c r="C1548" s="116" t="s">
        <v>2507</v>
      </c>
      <c r="D1548" s="117" t="s">
        <v>1226</v>
      </c>
      <c r="E1548" s="118">
        <v>3652.2489999999998</v>
      </c>
      <c r="F1548" s="118">
        <v>0.41692340182648402</v>
      </c>
      <c r="G1548" s="120" t="s">
        <v>3707</v>
      </c>
      <c r="H1548" s="121" t="s">
        <v>3707</v>
      </c>
      <c r="I1548" s="120" t="s">
        <v>7177</v>
      </c>
    </row>
    <row r="1549" spans="1:9" x14ac:dyDescent="0.3">
      <c r="A1549" s="116">
        <v>17680</v>
      </c>
      <c r="B1549" s="116" t="s">
        <v>2508</v>
      </c>
      <c r="C1549" s="116" t="s">
        <v>2509</v>
      </c>
      <c r="D1549" s="117" t="s">
        <v>97</v>
      </c>
      <c r="E1549" s="118">
        <v>4868.6200000000008</v>
      </c>
      <c r="F1549" s="118">
        <v>0.55577853881278549</v>
      </c>
      <c r="G1549" s="120" t="s">
        <v>3707</v>
      </c>
      <c r="H1549" s="121" t="s">
        <v>3707</v>
      </c>
      <c r="I1549" s="120" t="s">
        <v>7273</v>
      </c>
    </row>
    <row r="1550" spans="1:9" x14ac:dyDescent="0.3">
      <c r="A1550" s="116">
        <v>17722</v>
      </c>
      <c r="B1550" s="116" t="s">
        <v>2512</v>
      </c>
      <c r="C1550" s="116" t="s">
        <v>2513</v>
      </c>
      <c r="D1550" s="117" t="s">
        <v>1226</v>
      </c>
      <c r="E1550" s="118">
        <v>5553.7199999999993</v>
      </c>
      <c r="F1550" s="118">
        <v>0.63398630136986289</v>
      </c>
      <c r="G1550" s="120" t="s">
        <v>3707</v>
      </c>
      <c r="H1550" s="121" t="s">
        <v>3707</v>
      </c>
      <c r="I1550" s="120" t="s">
        <v>7177</v>
      </c>
    </row>
    <row r="1551" spans="1:9" x14ac:dyDescent="0.3">
      <c r="A1551" s="116">
        <v>17732</v>
      </c>
      <c r="B1551" s="116" t="s">
        <v>6614</v>
      </c>
      <c r="C1551" s="116" t="s">
        <v>6615</v>
      </c>
      <c r="D1551" s="117" t="s">
        <v>1226</v>
      </c>
      <c r="E1551" s="118">
        <v>3042.0339999999997</v>
      </c>
      <c r="F1551" s="118">
        <v>0.34726415525114152</v>
      </c>
      <c r="G1551" s="120" t="s">
        <v>3707</v>
      </c>
      <c r="H1551" s="121" t="s">
        <v>3707</v>
      </c>
      <c r="I1551" s="120" t="s">
        <v>7177</v>
      </c>
    </row>
    <row r="1552" spans="1:9" x14ac:dyDescent="0.3">
      <c r="A1552" s="116">
        <v>17740</v>
      </c>
      <c r="B1552" s="116" t="s">
        <v>2514</v>
      </c>
      <c r="C1552" s="116" t="s">
        <v>2515</v>
      </c>
      <c r="D1552" s="117" t="s">
        <v>1226</v>
      </c>
      <c r="E1552" s="118">
        <v>2857.2</v>
      </c>
      <c r="F1552" s="118">
        <v>0.32616438356164379</v>
      </c>
      <c r="G1552" s="120" t="s">
        <v>3707</v>
      </c>
      <c r="H1552" s="121" t="s">
        <v>3707</v>
      </c>
      <c r="I1552" s="120" t="s">
        <v>7177</v>
      </c>
    </row>
    <row r="1553" spans="1:9" x14ac:dyDescent="0.3">
      <c r="A1553" s="116">
        <v>17745</v>
      </c>
      <c r="B1553" s="116" t="s">
        <v>6616</v>
      </c>
      <c r="C1553" s="116" t="s">
        <v>6617</v>
      </c>
      <c r="D1553" s="117" t="s">
        <v>1226</v>
      </c>
      <c r="E1553" s="118">
        <v>3530.4480000000003</v>
      </c>
      <c r="F1553" s="118">
        <v>0.40301917808219184</v>
      </c>
      <c r="G1553" s="120" t="s">
        <v>3707</v>
      </c>
      <c r="H1553" s="121" t="s">
        <v>3707</v>
      </c>
      <c r="I1553" s="120" t="s">
        <v>7177</v>
      </c>
    </row>
    <row r="1554" spans="1:9" x14ac:dyDescent="0.3">
      <c r="A1554" s="116">
        <v>17750</v>
      </c>
      <c r="B1554" s="116" t="s">
        <v>9415</v>
      </c>
      <c r="C1554" s="116" t="s">
        <v>9416</v>
      </c>
      <c r="D1554" s="117" t="s">
        <v>1226</v>
      </c>
      <c r="E1554" s="118">
        <v>4048.8720000000008</v>
      </c>
      <c r="F1554" s="118">
        <v>0.46220000000000011</v>
      </c>
      <c r="G1554" s="120" t="s">
        <v>3707</v>
      </c>
      <c r="H1554" s="121" t="s">
        <v>3707</v>
      </c>
      <c r="I1554" s="120" t="s">
        <v>7177</v>
      </c>
    </row>
    <row r="1555" spans="1:9" x14ac:dyDescent="0.3">
      <c r="A1555" s="116">
        <v>17770</v>
      </c>
      <c r="B1555" s="116" t="s">
        <v>2516</v>
      </c>
      <c r="C1555" s="116" t="s">
        <v>2517</v>
      </c>
      <c r="D1555" s="117" t="s">
        <v>97</v>
      </c>
      <c r="E1555" s="118">
        <v>4924.37</v>
      </c>
      <c r="F1555" s="118">
        <v>0.56214269406392692</v>
      </c>
      <c r="G1555" s="120" t="s">
        <v>3707</v>
      </c>
      <c r="H1555" s="121" t="s">
        <v>3707</v>
      </c>
      <c r="I1555" s="120" t="s">
        <v>7274</v>
      </c>
    </row>
    <row r="1556" spans="1:9" x14ac:dyDescent="0.3">
      <c r="A1556" s="116">
        <v>17779</v>
      </c>
      <c r="B1556" s="116" t="s">
        <v>6618</v>
      </c>
      <c r="C1556" s="116" t="s">
        <v>6619</v>
      </c>
      <c r="D1556" s="117" t="s">
        <v>97</v>
      </c>
      <c r="E1556" s="118">
        <v>3451.8960000000006</v>
      </c>
      <c r="F1556" s="118">
        <v>0.3940520547945206</v>
      </c>
      <c r="G1556" s="120" t="s">
        <v>3707</v>
      </c>
      <c r="H1556" s="121" t="s">
        <v>3707</v>
      </c>
      <c r="I1556" s="120" t="s">
        <v>7275</v>
      </c>
    </row>
    <row r="1557" spans="1:9" x14ac:dyDescent="0.3">
      <c r="A1557" s="116">
        <v>17780</v>
      </c>
      <c r="B1557" s="116" t="s">
        <v>2518</v>
      </c>
      <c r="C1557" s="116" t="s">
        <v>2519</v>
      </c>
      <c r="D1557" s="117" t="s">
        <v>6</v>
      </c>
      <c r="E1557" s="118">
        <v>255445.3</v>
      </c>
      <c r="F1557" s="118">
        <v>29.160422374429224</v>
      </c>
      <c r="G1557" s="120" t="s">
        <v>3253</v>
      </c>
      <c r="H1557" s="121">
        <v>43891</v>
      </c>
      <c r="I1557" s="120" t="s">
        <v>7276</v>
      </c>
    </row>
    <row r="1558" spans="1:9" x14ac:dyDescent="0.3">
      <c r="A1558" s="116">
        <v>17781</v>
      </c>
      <c r="B1558" s="116" t="s">
        <v>2520</v>
      </c>
      <c r="C1558" s="116" t="s">
        <v>2521</v>
      </c>
      <c r="D1558" s="117" t="s">
        <v>6</v>
      </c>
      <c r="E1558" s="118">
        <v>42269.899999999994</v>
      </c>
      <c r="F1558" s="118">
        <v>4.8253310502283098</v>
      </c>
      <c r="G1558" s="120" t="s">
        <v>3707</v>
      </c>
      <c r="H1558" s="121" t="s">
        <v>3707</v>
      </c>
      <c r="I1558" s="120" t="s">
        <v>7277</v>
      </c>
    </row>
    <row r="1559" spans="1:9" x14ac:dyDescent="0.3">
      <c r="A1559" s="116">
        <v>17784</v>
      </c>
      <c r="B1559" s="116" t="s">
        <v>2522</v>
      </c>
      <c r="C1559" s="116" t="s">
        <v>2523</v>
      </c>
      <c r="D1559" s="117" t="s">
        <v>97</v>
      </c>
      <c r="E1559" s="118">
        <v>10300.44</v>
      </c>
      <c r="F1559" s="118">
        <v>1.1758493150684932</v>
      </c>
      <c r="G1559" s="120" t="s">
        <v>3707</v>
      </c>
      <c r="H1559" s="121" t="s">
        <v>3707</v>
      </c>
      <c r="I1559" s="120" t="s">
        <v>7278</v>
      </c>
    </row>
    <row r="1560" spans="1:9" x14ac:dyDescent="0.3">
      <c r="A1560" s="116">
        <v>17790</v>
      </c>
      <c r="B1560" s="116" t="s">
        <v>2524</v>
      </c>
      <c r="C1560" s="116" t="s">
        <v>2525</v>
      </c>
      <c r="D1560" s="117" t="s">
        <v>97</v>
      </c>
      <c r="E1560" s="118">
        <v>5331.2400000000016</v>
      </c>
      <c r="F1560" s="118">
        <v>0.60858904109589063</v>
      </c>
      <c r="G1560" s="120" t="s">
        <v>3707</v>
      </c>
      <c r="H1560" s="121" t="s">
        <v>3707</v>
      </c>
      <c r="I1560" s="120" t="s">
        <v>7279</v>
      </c>
    </row>
    <row r="1561" spans="1:9" x14ac:dyDescent="0.3">
      <c r="A1561" s="116">
        <v>17791</v>
      </c>
      <c r="B1561" s="116" t="s">
        <v>2526</v>
      </c>
      <c r="C1561" s="116" t="s">
        <v>2527</v>
      </c>
      <c r="D1561" s="117" t="s">
        <v>97</v>
      </c>
      <c r="E1561" s="118">
        <v>5330.9040000000005</v>
      </c>
      <c r="F1561" s="118">
        <v>0.60855068493150688</v>
      </c>
      <c r="G1561" s="120" t="s">
        <v>3707</v>
      </c>
      <c r="H1561" s="121" t="s">
        <v>3707</v>
      </c>
      <c r="I1561" s="120" t="s">
        <v>3928</v>
      </c>
    </row>
    <row r="1562" spans="1:9" x14ac:dyDescent="0.3">
      <c r="A1562" s="116">
        <v>17793</v>
      </c>
      <c r="B1562" s="116" t="s">
        <v>2528</v>
      </c>
      <c r="C1562" s="116" t="s">
        <v>2529</v>
      </c>
      <c r="D1562" s="117" t="s">
        <v>6</v>
      </c>
      <c r="E1562" s="118">
        <v>15057</v>
      </c>
      <c r="F1562" s="118">
        <v>1.7188356164383563</v>
      </c>
      <c r="G1562" s="120" t="s">
        <v>3253</v>
      </c>
      <c r="H1562" s="121">
        <v>43586</v>
      </c>
      <c r="I1562" s="120" t="s">
        <v>7280</v>
      </c>
    </row>
    <row r="1563" spans="1:9" x14ac:dyDescent="0.3">
      <c r="A1563" s="116">
        <v>17794</v>
      </c>
      <c r="B1563" s="116" t="s">
        <v>2530</v>
      </c>
      <c r="C1563" s="116" t="s">
        <v>2531</v>
      </c>
      <c r="D1563" s="117" t="s">
        <v>97</v>
      </c>
      <c r="E1563" s="118">
        <v>3223.607</v>
      </c>
      <c r="F1563" s="118">
        <v>0.36799166666666666</v>
      </c>
      <c r="G1563" s="120" t="s">
        <v>3707</v>
      </c>
      <c r="H1563" s="121" t="s">
        <v>3707</v>
      </c>
      <c r="I1563" s="120" t="s">
        <v>7281</v>
      </c>
    </row>
    <row r="1564" spans="1:9" x14ac:dyDescent="0.3">
      <c r="A1564" s="116">
        <v>17795</v>
      </c>
      <c r="B1564" s="116" t="s">
        <v>5856</v>
      </c>
      <c r="C1564" s="116" t="s">
        <v>5924</v>
      </c>
      <c r="D1564" s="117" t="s">
        <v>97</v>
      </c>
      <c r="E1564" s="118">
        <v>3986.1680000000001</v>
      </c>
      <c r="F1564" s="118">
        <v>0.4550420091324201</v>
      </c>
      <c r="G1564" s="120" t="s">
        <v>3707</v>
      </c>
      <c r="H1564" s="121" t="s">
        <v>3707</v>
      </c>
      <c r="I1564" s="120" t="s">
        <v>7282</v>
      </c>
    </row>
    <row r="1565" spans="1:9" x14ac:dyDescent="0.3">
      <c r="A1565" s="116">
        <v>17799</v>
      </c>
      <c r="B1565" s="116" t="s">
        <v>2533</v>
      </c>
      <c r="C1565" s="116" t="s">
        <v>2534</v>
      </c>
      <c r="D1565" s="117" t="s">
        <v>97</v>
      </c>
      <c r="E1565" s="118">
        <v>6457.3940000000002</v>
      </c>
      <c r="F1565" s="118">
        <v>0.73714543378995434</v>
      </c>
      <c r="G1565" s="120" t="s">
        <v>3707</v>
      </c>
      <c r="H1565" s="121" t="s">
        <v>3707</v>
      </c>
      <c r="I1565" s="120" t="s">
        <v>3935</v>
      </c>
    </row>
    <row r="1566" spans="1:9" x14ac:dyDescent="0.3">
      <c r="A1566" s="116">
        <v>17800</v>
      </c>
      <c r="B1566" s="116" t="s">
        <v>2535</v>
      </c>
      <c r="C1566" s="116" t="s">
        <v>2536</v>
      </c>
      <c r="D1566" s="117" t="s">
        <v>97</v>
      </c>
      <c r="E1566" s="118">
        <v>3587.4</v>
      </c>
      <c r="F1566" s="118">
        <v>0.40952054794520548</v>
      </c>
      <c r="G1566" s="120" t="s">
        <v>3707</v>
      </c>
      <c r="H1566" s="121" t="s">
        <v>3707</v>
      </c>
      <c r="I1566" s="120" t="s">
        <v>7283</v>
      </c>
    </row>
    <row r="1567" spans="1:9" x14ac:dyDescent="0.3">
      <c r="A1567" s="116">
        <v>17801</v>
      </c>
      <c r="B1567" s="116" t="s">
        <v>2537</v>
      </c>
      <c r="C1567" s="116" t="s">
        <v>2538</v>
      </c>
      <c r="D1567" s="117" t="s">
        <v>6</v>
      </c>
      <c r="E1567" s="118">
        <v>16124.3</v>
      </c>
      <c r="F1567" s="118">
        <v>1.8406735159817351</v>
      </c>
      <c r="G1567" s="120" t="s">
        <v>3707</v>
      </c>
      <c r="H1567" s="121" t="s">
        <v>3707</v>
      </c>
      <c r="I1567" s="120" t="s">
        <v>7284</v>
      </c>
    </row>
    <row r="1568" spans="1:9" x14ac:dyDescent="0.3">
      <c r="A1568" s="116">
        <v>17803</v>
      </c>
      <c r="B1568" s="116" t="s">
        <v>2539</v>
      </c>
      <c r="C1568" s="116" t="s">
        <v>2540</v>
      </c>
      <c r="D1568" s="117" t="s">
        <v>97</v>
      </c>
      <c r="E1568" s="118">
        <v>4181.16</v>
      </c>
      <c r="F1568" s="118">
        <v>0.47730136986301369</v>
      </c>
      <c r="G1568" s="120" t="s">
        <v>3707</v>
      </c>
      <c r="H1568" s="121" t="s">
        <v>3707</v>
      </c>
      <c r="I1568" s="120" t="s">
        <v>7285</v>
      </c>
    </row>
    <row r="1569" spans="1:9" x14ac:dyDescent="0.3">
      <c r="A1569" s="116">
        <v>17805</v>
      </c>
      <c r="B1569" s="116" t="s">
        <v>2541</v>
      </c>
      <c r="C1569" s="116" t="s">
        <v>2542</v>
      </c>
      <c r="D1569" s="117" t="s">
        <v>97</v>
      </c>
      <c r="E1569" s="118">
        <v>10318.5</v>
      </c>
      <c r="F1569" s="118">
        <v>1.1779109589041097</v>
      </c>
      <c r="G1569" s="120" t="s">
        <v>3707</v>
      </c>
      <c r="H1569" s="121" t="s">
        <v>3707</v>
      </c>
      <c r="I1569" s="120" t="s">
        <v>7286</v>
      </c>
    </row>
    <row r="1570" spans="1:9" x14ac:dyDescent="0.3">
      <c r="A1570" s="116">
        <v>17806</v>
      </c>
      <c r="B1570" s="116" t="s">
        <v>5100</v>
      </c>
      <c r="C1570" s="116" t="s">
        <v>5101</v>
      </c>
      <c r="D1570" s="117" t="s">
        <v>97</v>
      </c>
      <c r="E1570" s="118">
        <v>3329.9400000000005</v>
      </c>
      <c r="F1570" s="118">
        <v>0.38013013698630144</v>
      </c>
      <c r="G1570" s="120" t="s">
        <v>3253</v>
      </c>
      <c r="H1570" s="121">
        <v>44409</v>
      </c>
      <c r="I1570" s="120" t="s">
        <v>5099</v>
      </c>
    </row>
    <row r="1571" spans="1:9" x14ac:dyDescent="0.3">
      <c r="A1571" s="116">
        <v>17808</v>
      </c>
      <c r="B1571" s="116" t="s">
        <v>2543</v>
      </c>
      <c r="C1571" s="116" t="s">
        <v>2544</v>
      </c>
      <c r="D1571" s="117" t="s">
        <v>97</v>
      </c>
      <c r="E1571" s="118">
        <v>4954.4990000000007</v>
      </c>
      <c r="F1571" s="118">
        <v>0.56558207762557089</v>
      </c>
      <c r="G1571" s="120" t="s">
        <v>3253</v>
      </c>
      <c r="H1571" s="121">
        <v>43678</v>
      </c>
      <c r="I1571" s="120" t="s">
        <v>7287</v>
      </c>
    </row>
    <row r="1572" spans="1:9" x14ac:dyDescent="0.3">
      <c r="A1572" s="116">
        <v>17810</v>
      </c>
      <c r="B1572" s="116" t="s">
        <v>2545</v>
      </c>
      <c r="C1572" s="116" t="s">
        <v>2546</v>
      </c>
      <c r="D1572" s="117" t="s">
        <v>97</v>
      </c>
      <c r="E1572" s="118">
        <v>4648.8300000000017</v>
      </c>
      <c r="F1572" s="118">
        <v>0.53068835616438381</v>
      </c>
      <c r="G1572" s="120" t="s">
        <v>3253</v>
      </c>
      <c r="H1572" s="121">
        <v>43862</v>
      </c>
      <c r="I1572" s="120" t="s">
        <v>7288</v>
      </c>
    </row>
    <row r="1573" spans="1:9" x14ac:dyDescent="0.3">
      <c r="A1573" s="116">
        <v>17811</v>
      </c>
      <c r="B1573" s="116" t="s">
        <v>2547</v>
      </c>
      <c r="C1573" s="116" t="s">
        <v>2548</v>
      </c>
      <c r="D1573" s="117" t="s">
        <v>6</v>
      </c>
      <c r="E1573" s="118">
        <v>36419.699999999997</v>
      </c>
      <c r="F1573" s="118">
        <v>4.1574999999999998</v>
      </c>
      <c r="G1573" s="120" t="s">
        <v>3707</v>
      </c>
      <c r="H1573" s="121" t="s">
        <v>3707</v>
      </c>
      <c r="I1573" s="120" t="s">
        <v>7289</v>
      </c>
    </row>
    <row r="1574" spans="1:9" x14ac:dyDescent="0.3">
      <c r="A1574" s="116">
        <v>17813</v>
      </c>
      <c r="B1574" s="116" t="s">
        <v>2549</v>
      </c>
      <c r="C1574" s="116" t="s">
        <v>2550</v>
      </c>
      <c r="D1574" s="117" t="s">
        <v>97</v>
      </c>
      <c r="E1574" s="118">
        <v>6895.26</v>
      </c>
      <c r="F1574" s="118">
        <v>0.78713013698630141</v>
      </c>
      <c r="G1574" s="120" t="s">
        <v>3707</v>
      </c>
      <c r="H1574" s="121" t="s">
        <v>3707</v>
      </c>
      <c r="I1574" s="120" t="s">
        <v>7290</v>
      </c>
    </row>
    <row r="1575" spans="1:9" x14ac:dyDescent="0.3">
      <c r="A1575" s="116">
        <v>17818</v>
      </c>
      <c r="B1575" s="116" t="s">
        <v>2551</v>
      </c>
      <c r="C1575" s="116" t="s">
        <v>2552</v>
      </c>
      <c r="D1575" s="117" t="s">
        <v>97</v>
      </c>
      <c r="E1575" s="118">
        <v>4698.2400000000007</v>
      </c>
      <c r="F1575" s="118">
        <v>0.5363287671232877</v>
      </c>
      <c r="G1575" s="120" t="s">
        <v>3707</v>
      </c>
      <c r="H1575" s="121" t="s">
        <v>3707</v>
      </c>
      <c r="I1575" s="120" t="s">
        <v>7291</v>
      </c>
    </row>
    <row r="1576" spans="1:9" x14ac:dyDescent="0.3">
      <c r="A1576" s="116">
        <v>17819</v>
      </c>
      <c r="B1576" s="116" t="s">
        <v>2553</v>
      </c>
      <c r="C1576" s="116" t="s">
        <v>2554</v>
      </c>
      <c r="D1576" s="117" t="s">
        <v>97</v>
      </c>
      <c r="E1576" s="118">
        <v>5787.3599999999988</v>
      </c>
      <c r="F1576" s="118">
        <v>0.66065753424657525</v>
      </c>
      <c r="G1576" s="120" t="s">
        <v>3253</v>
      </c>
      <c r="H1576" s="121">
        <v>43647</v>
      </c>
      <c r="I1576" s="120" t="s">
        <v>3718</v>
      </c>
    </row>
    <row r="1577" spans="1:9" x14ac:dyDescent="0.3">
      <c r="A1577" s="116">
        <v>17822</v>
      </c>
      <c r="B1577" s="116" t="s">
        <v>5857</v>
      </c>
      <c r="C1577" s="116" t="s">
        <v>5925</v>
      </c>
      <c r="D1577" s="117" t="s">
        <v>97</v>
      </c>
      <c r="E1577" s="118">
        <v>4734.24</v>
      </c>
      <c r="F1577" s="118">
        <v>0.54043835616438352</v>
      </c>
      <c r="G1577" s="120" t="s">
        <v>3707</v>
      </c>
      <c r="H1577" s="121" t="s">
        <v>3707</v>
      </c>
      <c r="I1577" s="120" t="s">
        <v>7292</v>
      </c>
    </row>
    <row r="1578" spans="1:9" x14ac:dyDescent="0.3">
      <c r="A1578" s="116">
        <v>17839</v>
      </c>
      <c r="B1578" s="116" t="s">
        <v>2555</v>
      </c>
      <c r="C1578" s="116" t="s">
        <v>2556</v>
      </c>
      <c r="D1578" s="117" t="s">
        <v>97</v>
      </c>
      <c r="E1578" s="118">
        <v>5199.4990000000007</v>
      </c>
      <c r="F1578" s="118">
        <v>0.59355011415525127</v>
      </c>
      <c r="G1578" s="120" t="s">
        <v>3707</v>
      </c>
      <c r="H1578" s="121" t="s">
        <v>3707</v>
      </c>
      <c r="I1578" s="120" t="s">
        <v>7293</v>
      </c>
    </row>
    <row r="1579" spans="1:9" x14ac:dyDescent="0.3">
      <c r="A1579" s="116">
        <v>17840</v>
      </c>
      <c r="B1579" s="116" t="s">
        <v>2557</v>
      </c>
      <c r="C1579" s="116" t="s">
        <v>2558</v>
      </c>
      <c r="D1579" s="117" t="s">
        <v>97</v>
      </c>
      <c r="E1579" s="118">
        <v>6703.2</v>
      </c>
      <c r="F1579" s="118">
        <v>0.76520547945205475</v>
      </c>
      <c r="G1579" s="120" t="s">
        <v>3707</v>
      </c>
      <c r="H1579" s="121" t="s">
        <v>3707</v>
      </c>
      <c r="I1579" s="120" t="s">
        <v>7294</v>
      </c>
    </row>
    <row r="1580" spans="1:9" x14ac:dyDescent="0.3">
      <c r="A1580" s="116">
        <v>17841</v>
      </c>
      <c r="B1580" s="116" t="s">
        <v>2559</v>
      </c>
      <c r="C1580" s="116" t="s">
        <v>6134</v>
      </c>
      <c r="D1580" s="117" t="s">
        <v>6</v>
      </c>
      <c r="E1580" s="118">
        <v>8200.7000000000007</v>
      </c>
      <c r="F1580" s="118">
        <v>0.93615296803652981</v>
      </c>
      <c r="G1580" s="120" t="s">
        <v>3253</v>
      </c>
      <c r="H1580" s="121">
        <v>43678</v>
      </c>
      <c r="I1580" s="120" t="s">
        <v>4132</v>
      </c>
    </row>
    <row r="1581" spans="1:9" x14ac:dyDescent="0.3">
      <c r="A1581" s="116">
        <v>17842</v>
      </c>
      <c r="B1581" s="116" t="s">
        <v>2560</v>
      </c>
      <c r="C1581" s="116" t="s">
        <v>2561</v>
      </c>
      <c r="D1581" s="117" t="s">
        <v>6</v>
      </c>
      <c r="E1581" s="118">
        <v>29926.100000000002</v>
      </c>
      <c r="F1581" s="118">
        <v>3.4162214611872148</v>
      </c>
      <c r="G1581" s="120" t="s">
        <v>3707</v>
      </c>
      <c r="H1581" s="121" t="s">
        <v>3707</v>
      </c>
      <c r="I1581" s="120" t="s">
        <v>7295</v>
      </c>
    </row>
    <row r="1582" spans="1:9" x14ac:dyDescent="0.3">
      <c r="A1582" s="116">
        <v>17843</v>
      </c>
      <c r="B1582" s="116" t="s">
        <v>2562</v>
      </c>
      <c r="C1582" s="116" t="s">
        <v>2563</v>
      </c>
      <c r="D1582" s="117" t="s">
        <v>6</v>
      </c>
      <c r="E1582" s="118">
        <v>4164.9000000000005</v>
      </c>
      <c r="F1582" s="118">
        <v>0.47544520547945213</v>
      </c>
      <c r="G1582" s="120" t="s">
        <v>3707</v>
      </c>
      <c r="H1582" s="121" t="s">
        <v>3707</v>
      </c>
      <c r="I1582" s="120" t="s">
        <v>7296</v>
      </c>
    </row>
    <row r="1583" spans="1:9" x14ac:dyDescent="0.3">
      <c r="A1583" s="116">
        <v>17844</v>
      </c>
      <c r="B1583" s="116" t="s">
        <v>2564</v>
      </c>
      <c r="C1583" s="116" t="s">
        <v>2565</v>
      </c>
      <c r="D1583" s="117" t="s">
        <v>6</v>
      </c>
      <c r="E1583" s="118">
        <v>27733.699999999997</v>
      </c>
      <c r="F1583" s="118">
        <v>3.1659474885844747</v>
      </c>
      <c r="G1583" s="120" t="s">
        <v>3707</v>
      </c>
      <c r="H1583" s="121" t="s">
        <v>3707</v>
      </c>
      <c r="I1583" s="120" t="s">
        <v>7297</v>
      </c>
    </row>
    <row r="1584" spans="1:9" x14ac:dyDescent="0.3">
      <c r="A1584" s="116">
        <v>17845</v>
      </c>
      <c r="B1584" s="116" t="s">
        <v>6620</v>
      </c>
      <c r="C1584" s="116" t="s">
        <v>6621</v>
      </c>
      <c r="D1584" s="117" t="s">
        <v>97</v>
      </c>
      <c r="E1584" s="118">
        <v>3162</v>
      </c>
      <c r="F1584" s="118">
        <v>0.36095890410958903</v>
      </c>
      <c r="G1584" s="120" t="s">
        <v>3707</v>
      </c>
      <c r="H1584" s="121" t="s">
        <v>3707</v>
      </c>
      <c r="I1584" s="120" t="s">
        <v>7298</v>
      </c>
    </row>
    <row r="1585" spans="1:9" x14ac:dyDescent="0.3">
      <c r="A1585" s="116">
        <v>17847</v>
      </c>
      <c r="B1585" s="116" t="s">
        <v>2566</v>
      </c>
      <c r="C1585" s="116" t="s">
        <v>2567</v>
      </c>
      <c r="D1585" s="117" t="s">
        <v>97</v>
      </c>
      <c r="E1585" s="118">
        <v>6592.9050000000016</v>
      </c>
      <c r="F1585" s="118">
        <v>0.75261472602739743</v>
      </c>
      <c r="G1585" s="120" t="s">
        <v>3707</v>
      </c>
      <c r="H1585" s="121" t="s">
        <v>3707</v>
      </c>
      <c r="I1585" s="120" t="s">
        <v>4778</v>
      </c>
    </row>
    <row r="1586" spans="1:9" x14ac:dyDescent="0.3">
      <c r="A1586" s="116">
        <v>17848</v>
      </c>
      <c r="B1586" s="116" t="s">
        <v>2568</v>
      </c>
      <c r="C1586" s="116" t="s">
        <v>2569</v>
      </c>
      <c r="D1586" s="117" t="s">
        <v>97</v>
      </c>
      <c r="E1586" s="118">
        <v>4731.1750000000002</v>
      </c>
      <c r="F1586" s="118">
        <v>0.54008847031963469</v>
      </c>
      <c r="G1586" s="120" t="s">
        <v>3707</v>
      </c>
      <c r="H1586" s="121" t="s">
        <v>3707</v>
      </c>
      <c r="I1586" s="120" t="s">
        <v>4778</v>
      </c>
    </row>
    <row r="1587" spans="1:9" x14ac:dyDescent="0.3">
      <c r="A1587" s="116">
        <v>17849</v>
      </c>
      <c r="B1587" s="116" t="s">
        <v>2570</v>
      </c>
      <c r="C1587" s="116" t="s">
        <v>2571</v>
      </c>
      <c r="D1587" s="117" t="s">
        <v>6</v>
      </c>
      <c r="E1587" s="118">
        <v>13738.1</v>
      </c>
      <c r="F1587" s="118">
        <v>1.5682762557077625</v>
      </c>
      <c r="G1587" s="120" t="s">
        <v>3253</v>
      </c>
      <c r="H1587" s="121">
        <v>43586</v>
      </c>
      <c r="I1587" s="120" t="s">
        <v>4986</v>
      </c>
    </row>
    <row r="1588" spans="1:9" x14ac:dyDescent="0.3">
      <c r="A1588" s="116">
        <v>17850</v>
      </c>
      <c r="B1588" s="116" t="s">
        <v>2572</v>
      </c>
      <c r="C1588" s="116" t="s">
        <v>2571</v>
      </c>
      <c r="D1588" s="117" t="s">
        <v>97</v>
      </c>
      <c r="E1588" s="118">
        <v>2794.8540000000003</v>
      </c>
      <c r="F1588" s="118">
        <v>0.31904726027397262</v>
      </c>
      <c r="G1588" s="120" t="s">
        <v>3253</v>
      </c>
      <c r="H1588" s="121">
        <v>43586</v>
      </c>
      <c r="I1588" s="120" t="s">
        <v>4986</v>
      </c>
    </row>
    <row r="1589" spans="1:9" x14ac:dyDescent="0.3">
      <c r="A1589" s="116">
        <v>17851</v>
      </c>
      <c r="B1589" s="116" t="s">
        <v>2573</v>
      </c>
      <c r="C1589" s="116" t="s">
        <v>2571</v>
      </c>
      <c r="D1589" s="117" t="s">
        <v>97</v>
      </c>
      <c r="E1589" s="118">
        <v>4401.0119999999997</v>
      </c>
      <c r="F1589" s="118">
        <v>0.50239863013698627</v>
      </c>
      <c r="G1589" s="120" t="s">
        <v>3253</v>
      </c>
      <c r="H1589" s="121">
        <v>43586</v>
      </c>
      <c r="I1589" s="120" t="s">
        <v>4986</v>
      </c>
    </row>
    <row r="1590" spans="1:9" x14ac:dyDescent="0.3">
      <c r="A1590" s="116">
        <v>17854</v>
      </c>
      <c r="B1590" s="116" t="s">
        <v>9417</v>
      </c>
      <c r="C1590" s="116" t="s">
        <v>9418</v>
      </c>
      <c r="D1590" s="117" t="s">
        <v>97</v>
      </c>
      <c r="E1590" s="118">
        <v>3056.4000000000005</v>
      </c>
      <c r="F1590" s="118">
        <v>0.34890410958904117</v>
      </c>
      <c r="G1590" s="120" t="s">
        <v>3707</v>
      </c>
      <c r="H1590" s="121" t="s">
        <v>3707</v>
      </c>
      <c r="I1590" s="120" t="s">
        <v>9419</v>
      </c>
    </row>
    <row r="1591" spans="1:9" x14ac:dyDescent="0.3">
      <c r="A1591" s="116">
        <v>17855</v>
      </c>
      <c r="B1591" s="116" t="s">
        <v>2574</v>
      </c>
      <c r="C1591" s="116" t="s">
        <v>2575</v>
      </c>
      <c r="D1591" s="117" t="s">
        <v>97</v>
      </c>
      <c r="E1591" s="118">
        <v>10577.871000000003</v>
      </c>
      <c r="F1591" s="118">
        <v>1.2075195205479454</v>
      </c>
      <c r="G1591" s="120" t="s">
        <v>3253</v>
      </c>
      <c r="H1591" s="121">
        <v>43647</v>
      </c>
      <c r="I1591" s="120" t="s">
        <v>7299</v>
      </c>
    </row>
    <row r="1592" spans="1:9" x14ac:dyDescent="0.3">
      <c r="A1592" s="116">
        <v>17860</v>
      </c>
      <c r="B1592" s="116" t="s">
        <v>2578</v>
      </c>
      <c r="C1592" s="116" t="s">
        <v>2579</v>
      </c>
      <c r="D1592" s="117" t="s">
        <v>97</v>
      </c>
      <c r="E1592" s="118">
        <v>9909.9089999999997</v>
      </c>
      <c r="F1592" s="118">
        <v>1.1312681506849314</v>
      </c>
      <c r="G1592" s="120" t="s">
        <v>3253</v>
      </c>
      <c r="H1592" s="121">
        <v>43891</v>
      </c>
      <c r="I1592" s="120" t="s">
        <v>7300</v>
      </c>
    </row>
    <row r="1593" spans="1:9" x14ac:dyDescent="0.3">
      <c r="A1593" s="116">
        <v>17864</v>
      </c>
      <c r="B1593" s="116" t="s">
        <v>3808</v>
      </c>
      <c r="C1593" s="116" t="s">
        <v>3804</v>
      </c>
      <c r="D1593" s="117" t="s">
        <v>97</v>
      </c>
      <c r="E1593" s="118">
        <v>4066.413</v>
      </c>
      <c r="F1593" s="118">
        <v>0.46420239726027396</v>
      </c>
      <c r="G1593" s="120" t="s">
        <v>3707</v>
      </c>
      <c r="H1593" s="121" t="s">
        <v>3707</v>
      </c>
      <c r="I1593" s="120" t="s">
        <v>3805</v>
      </c>
    </row>
    <row r="1594" spans="1:9" x14ac:dyDescent="0.3">
      <c r="A1594" s="116">
        <v>17869</v>
      </c>
      <c r="B1594" s="116" t="s">
        <v>2580</v>
      </c>
      <c r="C1594" s="116" t="s">
        <v>2581</v>
      </c>
      <c r="D1594" s="117" t="s">
        <v>97</v>
      </c>
      <c r="E1594" s="118">
        <v>3471.1200000000003</v>
      </c>
      <c r="F1594" s="118">
        <v>0.39624657534246577</v>
      </c>
      <c r="G1594" s="120" t="s">
        <v>3707</v>
      </c>
      <c r="H1594" s="121" t="s">
        <v>3707</v>
      </c>
      <c r="I1594" s="120" t="s">
        <v>3945</v>
      </c>
    </row>
    <row r="1595" spans="1:9" x14ac:dyDescent="0.3">
      <c r="A1595" s="116">
        <v>17870</v>
      </c>
      <c r="B1595" s="116" t="s">
        <v>2582</v>
      </c>
      <c r="C1595" s="116" t="s">
        <v>2583</v>
      </c>
      <c r="D1595" s="117" t="s">
        <v>97</v>
      </c>
      <c r="E1595" s="118">
        <v>4193.7600000000011</v>
      </c>
      <c r="F1595" s="118">
        <v>0.47873972602739739</v>
      </c>
      <c r="G1595" s="120" t="s">
        <v>3707</v>
      </c>
      <c r="H1595" s="121" t="s">
        <v>3707</v>
      </c>
      <c r="I1595" s="120" t="s">
        <v>7301</v>
      </c>
    </row>
    <row r="1596" spans="1:9" x14ac:dyDescent="0.3">
      <c r="A1596" s="116">
        <v>17871</v>
      </c>
      <c r="B1596" s="116" t="s">
        <v>2584</v>
      </c>
      <c r="C1596" s="116" t="s">
        <v>2585</v>
      </c>
      <c r="D1596" s="117" t="s">
        <v>97</v>
      </c>
      <c r="E1596" s="118">
        <v>20524.674000000006</v>
      </c>
      <c r="F1596" s="118">
        <v>2.3429993150684938</v>
      </c>
      <c r="G1596" s="120" t="s">
        <v>3707</v>
      </c>
      <c r="H1596" s="121" t="s">
        <v>3707</v>
      </c>
      <c r="I1596" s="120" t="s">
        <v>3892</v>
      </c>
    </row>
    <row r="1597" spans="1:9" x14ac:dyDescent="0.3">
      <c r="A1597" s="116">
        <v>17872</v>
      </c>
      <c r="B1597" s="116" t="s">
        <v>2586</v>
      </c>
      <c r="C1597" s="116" t="s">
        <v>2587</v>
      </c>
      <c r="D1597" s="117" t="s">
        <v>97</v>
      </c>
      <c r="E1597" s="118">
        <v>4531.2</v>
      </c>
      <c r="F1597" s="118">
        <v>0.51726027397260277</v>
      </c>
      <c r="G1597" s="120" t="s">
        <v>3707</v>
      </c>
      <c r="H1597" s="121" t="s">
        <v>3707</v>
      </c>
      <c r="I1597" s="120" t="s">
        <v>3892</v>
      </c>
    </row>
    <row r="1598" spans="1:9" x14ac:dyDescent="0.3">
      <c r="A1598" s="116">
        <v>17873</v>
      </c>
      <c r="B1598" s="116" t="s">
        <v>2588</v>
      </c>
      <c r="C1598" s="116" t="s">
        <v>2589</v>
      </c>
      <c r="D1598" s="117" t="s">
        <v>6</v>
      </c>
      <c r="E1598" s="118">
        <v>27261.399999999998</v>
      </c>
      <c r="F1598" s="118">
        <v>3.1120319634703195</v>
      </c>
      <c r="G1598" s="120" t="s">
        <v>3707</v>
      </c>
      <c r="H1598" s="121" t="s">
        <v>3707</v>
      </c>
      <c r="I1598" s="120" t="s">
        <v>3892</v>
      </c>
    </row>
    <row r="1599" spans="1:9" x14ac:dyDescent="0.3">
      <c r="A1599" s="116">
        <v>17874</v>
      </c>
      <c r="B1599" s="116" t="s">
        <v>2590</v>
      </c>
      <c r="C1599" s="116" t="s">
        <v>2591</v>
      </c>
      <c r="D1599" s="117" t="s">
        <v>97</v>
      </c>
      <c r="E1599" s="118">
        <v>7732.2099999999991</v>
      </c>
      <c r="F1599" s="118">
        <v>0.88267237442922364</v>
      </c>
      <c r="G1599" s="120" t="s">
        <v>3253</v>
      </c>
      <c r="H1599" s="121">
        <v>43586</v>
      </c>
      <c r="I1599" s="120" t="s">
        <v>4137</v>
      </c>
    </row>
    <row r="1600" spans="1:9" x14ac:dyDescent="0.3">
      <c r="A1600" s="116">
        <v>17875</v>
      </c>
      <c r="B1600" s="116" t="s">
        <v>2592</v>
      </c>
      <c r="C1600" s="116" t="s">
        <v>2593</v>
      </c>
      <c r="D1600" s="117" t="s">
        <v>97</v>
      </c>
      <c r="E1600" s="118">
        <v>2698.2839999999997</v>
      </c>
      <c r="F1600" s="118">
        <v>0.30802328767123283</v>
      </c>
      <c r="G1600" s="120" t="s">
        <v>3707</v>
      </c>
      <c r="H1600" s="121" t="s">
        <v>3707</v>
      </c>
      <c r="I1600" s="120" t="s">
        <v>7302</v>
      </c>
    </row>
    <row r="1601" spans="1:9" x14ac:dyDescent="0.3">
      <c r="A1601" s="116">
        <v>17876</v>
      </c>
      <c r="B1601" s="116" t="s">
        <v>2594</v>
      </c>
      <c r="C1601" s="116" t="s">
        <v>2595</v>
      </c>
      <c r="D1601" s="117" t="s">
        <v>6</v>
      </c>
      <c r="E1601" s="118">
        <v>49764.799999999996</v>
      </c>
      <c r="F1601" s="118">
        <v>5.6809132420091322</v>
      </c>
      <c r="G1601" s="120" t="s">
        <v>3253</v>
      </c>
      <c r="H1601" s="121">
        <v>43586</v>
      </c>
      <c r="I1601" s="120" t="s">
        <v>7303</v>
      </c>
    </row>
    <row r="1602" spans="1:9" x14ac:dyDescent="0.3">
      <c r="A1602" s="116">
        <v>17880</v>
      </c>
      <c r="B1602" s="116" t="s">
        <v>2596</v>
      </c>
      <c r="C1602" s="116" t="s">
        <v>2597</v>
      </c>
      <c r="D1602" s="117" t="s">
        <v>97</v>
      </c>
      <c r="E1602" s="118">
        <v>6153.9</v>
      </c>
      <c r="F1602" s="118">
        <v>0.70250000000000001</v>
      </c>
      <c r="G1602" s="120" t="s">
        <v>3707</v>
      </c>
      <c r="H1602" s="121" t="s">
        <v>3707</v>
      </c>
      <c r="I1602" s="120" t="s">
        <v>7304</v>
      </c>
    </row>
    <row r="1603" spans="1:9" x14ac:dyDescent="0.3">
      <c r="A1603" s="116">
        <v>17884</v>
      </c>
      <c r="B1603" s="116" t="s">
        <v>2598</v>
      </c>
      <c r="C1603" s="116" t="s">
        <v>2599</v>
      </c>
      <c r="D1603" s="117" t="s">
        <v>97</v>
      </c>
      <c r="E1603" s="118">
        <v>3066</v>
      </c>
      <c r="F1603" s="118">
        <v>0.35</v>
      </c>
      <c r="G1603" s="120" t="s">
        <v>3707</v>
      </c>
      <c r="H1603" s="121" t="s">
        <v>3707</v>
      </c>
      <c r="I1603" s="120" t="s">
        <v>7305</v>
      </c>
    </row>
    <row r="1604" spans="1:9" x14ac:dyDescent="0.3">
      <c r="A1604" s="116">
        <v>17889</v>
      </c>
      <c r="B1604" s="116" t="s">
        <v>3350</v>
      </c>
      <c r="C1604" s="116" t="s">
        <v>1973</v>
      </c>
      <c r="D1604" s="117" t="s">
        <v>1226</v>
      </c>
      <c r="E1604" s="118">
        <v>3015.3810000000003</v>
      </c>
      <c r="F1604" s="118">
        <v>0.34422157534246578</v>
      </c>
      <c r="G1604" s="120" t="s">
        <v>3707</v>
      </c>
      <c r="H1604" s="121" t="s">
        <v>3707</v>
      </c>
      <c r="I1604" s="120" t="s">
        <v>7177</v>
      </c>
    </row>
    <row r="1605" spans="1:9" x14ac:dyDescent="0.3">
      <c r="A1605" s="116">
        <v>17891</v>
      </c>
      <c r="B1605" s="116" t="s">
        <v>2600</v>
      </c>
      <c r="C1605" s="116" t="s">
        <v>2601</v>
      </c>
      <c r="D1605" s="117" t="s">
        <v>1226</v>
      </c>
      <c r="E1605" s="118">
        <v>8044.4340000000002</v>
      </c>
      <c r="F1605" s="118">
        <v>0.91831438356164385</v>
      </c>
      <c r="G1605" s="120" t="s">
        <v>3707</v>
      </c>
      <c r="H1605" s="121" t="s">
        <v>3707</v>
      </c>
      <c r="I1605" s="120" t="s">
        <v>7177</v>
      </c>
    </row>
    <row r="1606" spans="1:9" x14ac:dyDescent="0.3">
      <c r="A1606" s="116">
        <v>17910</v>
      </c>
      <c r="B1606" s="116" t="s">
        <v>6622</v>
      </c>
      <c r="C1606" s="116" t="s">
        <v>6623</v>
      </c>
      <c r="D1606" s="117" t="s">
        <v>1226</v>
      </c>
      <c r="E1606" s="118">
        <v>3161.5200000000004</v>
      </c>
      <c r="F1606" s="118">
        <v>0.36090410958904112</v>
      </c>
      <c r="G1606" s="120" t="s">
        <v>3707</v>
      </c>
      <c r="H1606" s="121" t="s">
        <v>3707</v>
      </c>
      <c r="I1606" s="120" t="s">
        <v>7177</v>
      </c>
    </row>
    <row r="1607" spans="1:9" x14ac:dyDescent="0.3">
      <c r="A1607" s="116">
        <v>17947</v>
      </c>
      <c r="B1607" s="116" t="s">
        <v>2602</v>
      </c>
      <c r="C1607" s="116" t="s">
        <v>2603</v>
      </c>
      <c r="D1607" s="117" t="s">
        <v>97</v>
      </c>
      <c r="E1607" s="118">
        <v>6981.8399999999983</v>
      </c>
      <c r="F1607" s="118">
        <v>0.79701369863013682</v>
      </c>
      <c r="G1607" s="120" t="s">
        <v>3707</v>
      </c>
      <c r="H1607" s="121" t="s">
        <v>3707</v>
      </c>
      <c r="I1607" s="120" t="s">
        <v>3956</v>
      </c>
    </row>
    <row r="1608" spans="1:9" x14ac:dyDescent="0.3">
      <c r="A1608" s="116">
        <v>17964</v>
      </c>
      <c r="B1608" s="116" t="s">
        <v>2604</v>
      </c>
      <c r="C1608" s="116" t="s">
        <v>2605</v>
      </c>
      <c r="D1608" s="117" t="s">
        <v>6</v>
      </c>
      <c r="E1608" s="118">
        <v>8495.5</v>
      </c>
      <c r="F1608" s="118">
        <v>0.96980593607305932</v>
      </c>
      <c r="G1608" s="120" t="s">
        <v>3253</v>
      </c>
      <c r="H1608" s="121">
        <v>43313</v>
      </c>
      <c r="I1608" s="120" t="s">
        <v>4024</v>
      </c>
    </row>
    <row r="1609" spans="1:9" x14ac:dyDescent="0.3">
      <c r="A1609" s="116">
        <v>17965</v>
      </c>
      <c r="B1609" s="116" t="s">
        <v>2606</v>
      </c>
      <c r="C1609" s="116" t="s">
        <v>2605</v>
      </c>
      <c r="D1609" s="117" t="s">
        <v>6</v>
      </c>
      <c r="E1609" s="118">
        <v>119721</v>
      </c>
      <c r="F1609" s="118">
        <v>13.666780821917808</v>
      </c>
      <c r="G1609" s="120" t="s">
        <v>3253</v>
      </c>
      <c r="H1609" s="121">
        <v>43313</v>
      </c>
      <c r="I1609" s="120" t="s">
        <v>4024</v>
      </c>
    </row>
    <row r="1610" spans="1:9" x14ac:dyDescent="0.3">
      <c r="A1610" s="116">
        <v>17974</v>
      </c>
      <c r="B1610" s="116" t="s">
        <v>5157</v>
      </c>
      <c r="C1610" s="116" t="s">
        <v>9420</v>
      </c>
      <c r="D1610" s="117" t="s">
        <v>97</v>
      </c>
      <c r="E1610" s="118">
        <v>2839.3199999999997</v>
      </c>
      <c r="F1610" s="118">
        <v>0.32412328767123283</v>
      </c>
      <c r="G1610" s="120" t="s">
        <v>3707</v>
      </c>
      <c r="H1610" s="121" t="s">
        <v>3707</v>
      </c>
      <c r="I1610" s="120" t="s">
        <v>5139</v>
      </c>
    </row>
    <row r="1611" spans="1:9" x14ac:dyDescent="0.3">
      <c r="A1611" s="116">
        <v>17975</v>
      </c>
      <c r="B1611" s="116" t="s">
        <v>5158</v>
      </c>
      <c r="C1611" s="116" t="s">
        <v>5159</v>
      </c>
      <c r="D1611" s="117" t="s">
        <v>97</v>
      </c>
      <c r="E1611" s="118">
        <v>3129.8399999999997</v>
      </c>
      <c r="F1611" s="118">
        <v>0.35728767123287669</v>
      </c>
      <c r="G1611" s="120" t="s">
        <v>3707</v>
      </c>
      <c r="H1611" s="121" t="s">
        <v>3707</v>
      </c>
      <c r="I1611" s="120" t="s">
        <v>5139</v>
      </c>
    </row>
    <row r="1612" spans="1:9" x14ac:dyDescent="0.3">
      <c r="A1612" s="116">
        <v>17979</v>
      </c>
      <c r="B1612" s="116" t="s">
        <v>5143</v>
      </c>
      <c r="C1612" s="116" t="s">
        <v>9421</v>
      </c>
      <c r="D1612" s="117" t="s">
        <v>97</v>
      </c>
      <c r="E1612" s="118">
        <v>2639.5200000000004</v>
      </c>
      <c r="F1612" s="118">
        <v>0.30131506849315076</v>
      </c>
      <c r="G1612" s="120" t="s">
        <v>3707</v>
      </c>
      <c r="H1612" s="121" t="s">
        <v>3707</v>
      </c>
      <c r="I1612" s="120" t="s">
        <v>5139</v>
      </c>
    </row>
    <row r="1613" spans="1:9" x14ac:dyDescent="0.3">
      <c r="A1613" s="116">
        <v>17989</v>
      </c>
      <c r="B1613" s="116" t="s">
        <v>2608</v>
      </c>
      <c r="C1613" s="116" t="s">
        <v>2609</v>
      </c>
      <c r="D1613" s="117" t="s">
        <v>97</v>
      </c>
      <c r="E1613" s="118">
        <v>3681.36</v>
      </c>
      <c r="F1613" s="118">
        <v>0.42024657534246579</v>
      </c>
      <c r="G1613" s="120" t="s">
        <v>3707</v>
      </c>
      <c r="H1613" s="121" t="s">
        <v>3707</v>
      </c>
      <c r="I1613" s="120" t="s">
        <v>5139</v>
      </c>
    </row>
    <row r="1614" spans="1:9" x14ac:dyDescent="0.3">
      <c r="A1614" s="116">
        <v>17993</v>
      </c>
      <c r="B1614" s="116" t="s">
        <v>2610</v>
      </c>
      <c r="C1614" s="116" t="s">
        <v>2611</v>
      </c>
      <c r="D1614" s="117" t="s">
        <v>97</v>
      </c>
      <c r="E1614" s="118">
        <v>4534.7999999999993</v>
      </c>
      <c r="F1614" s="118">
        <v>0.51767123287671224</v>
      </c>
      <c r="G1614" s="120" t="s">
        <v>3707</v>
      </c>
      <c r="H1614" s="121" t="s">
        <v>3707</v>
      </c>
      <c r="I1614" s="120" t="s">
        <v>5139</v>
      </c>
    </row>
    <row r="1615" spans="1:9" x14ac:dyDescent="0.3">
      <c r="A1615" s="116">
        <v>17999</v>
      </c>
      <c r="B1615" s="116" t="s">
        <v>2612</v>
      </c>
      <c r="C1615" s="116" t="s">
        <v>2605</v>
      </c>
      <c r="D1615" s="117" t="s">
        <v>97</v>
      </c>
      <c r="E1615" s="118">
        <v>3104.42</v>
      </c>
      <c r="F1615" s="118">
        <v>0.35438584474885848</v>
      </c>
      <c r="G1615" s="120" t="s">
        <v>3253</v>
      </c>
      <c r="H1615" s="121">
        <v>43313</v>
      </c>
      <c r="I1615" s="120" t="s">
        <v>4024</v>
      </c>
    </row>
    <row r="1616" spans="1:9" x14ac:dyDescent="0.3">
      <c r="A1616" s="116">
        <v>18000</v>
      </c>
      <c r="B1616" s="116" t="s">
        <v>2613</v>
      </c>
      <c r="C1616" s="116" t="s">
        <v>2614</v>
      </c>
      <c r="D1616" s="117" t="s">
        <v>97</v>
      </c>
      <c r="E1616" s="118">
        <v>4031.6999999999989</v>
      </c>
      <c r="F1616" s="118">
        <v>0.46023972602739716</v>
      </c>
      <c r="G1616" s="120" t="s">
        <v>3253</v>
      </c>
      <c r="H1616" s="121">
        <v>43709</v>
      </c>
      <c r="I1616" s="120" t="s">
        <v>7306</v>
      </c>
    </row>
    <row r="1617" spans="1:9" x14ac:dyDescent="0.3">
      <c r="A1617" s="116">
        <v>18008</v>
      </c>
      <c r="B1617" s="116" t="s">
        <v>2615</v>
      </c>
      <c r="C1617" s="116" t="s">
        <v>2616</v>
      </c>
      <c r="D1617" s="117" t="s">
        <v>1226</v>
      </c>
      <c r="E1617" s="118">
        <v>11489.771999999999</v>
      </c>
      <c r="F1617" s="118">
        <v>1.3116178082191781</v>
      </c>
      <c r="G1617" s="120" t="s">
        <v>3707</v>
      </c>
      <c r="H1617" s="121" t="s">
        <v>3707</v>
      </c>
      <c r="I1617" s="120" t="s">
        <v>7177</v>
      </c>
    </row>
    <row r="1618" spans="1:9" x14ac:dyDescent="0.3">
      <c r="A1618" s="116">
        <v>18010</v>
      </c>
      <c r="B1618" s="116" t="s">
        <v>9422</v>
      </c>
      <c r="C1618" s="116" t="s">
        <v>9423</v>
      </c>
      <c r="D1618" s="117" t="s">
        <v>1226</v>
      </c>
      <c r="E1618" s="118">
        <v>2693.7240000000002</v>
      </c>
      <c r="F1618" s="118">
        <v>0.30750273972602743</v>
      </c>
      <c r="G1618" s="120" t="s">
        <v>3707</v>
      </c>
      <c r="H1618" s="121" t="s">
        <v>3707</v>
      </c>
      <c r="I1618" s="120" t="s">
        <v>7177</v>
      </c>
    </row>
    <row r="1619" spans="1:9" x14ac:dyDescent="0.3">
      <c r="A1619" s="116">
        <v>18027</v>
      </c>
      <c r="B1619" s="116" t="s">
        <v>9424</v>
      </c>
      <c r="C1619" s="116" t="s">
        <v>9425</v>
      </c>
      <c r="D1619" s="117" t="s">
        <v>1226</v>
      </c>
      <c r="E1619" s="118">
        <v>3491.52</v>
      </c>
      <c r="F1619" s="118">
        <v>0.39857534246575343</v>
      </c>
      <c r="G1619" s="120" t="s">
        <v>3707</v>
      </c>
      <c r="H1619" s="121" t="s">
        <v>3707</v>
      </c>
      <c r="I1619" s="120" t="s">
        <v>7177</v>
      </c>
    </row>
    <row r="1620" spans="1:9" x14ac:dyDescent="0.3">
      <c r="A1620" s="116">
        <v>18041</v>
      </c>
      <c r="B1620" s="116" t="s">
        <v>2617</v>
      </c>
      <c r="C1620" s="116" t="s">
        <v>2113</v>
      </c>
      <c r="D1620" s="117" t="s">
        <v>97</v>
      </c>
      <c r="E1620" s="118">
        <v>10759.68</v>
      </c>
      <c r="F1620" s="118">
        <v>1.2282739726027398</v>
      </c>
      <c r="G1620" s="120" t="s">
        <v>3707</v>
      </c>
      <c r="H1620" s="121" t="s">
        <v>3707</v>
      </c>
      <c r="I1620" s="120" t="s">
        <v>3928</v>
      </c>
    </row>
    <row r="1621" spans="1:9" x14ac:dyDescent="0.3">
      <c r="A1621" s="116">
        <v>18071</v>
      </c>
      <c r="B1621" s="116" t="s">
        <v>2618</v>
      </c>
      <c r="C1621" s="116" t="s">
        <v>2619</v>
      </c>
      <c r="D1621" s="117" t="s">
        <v>97</v>
      </c>
      <c r="E1621" s="118">
        <v>13788</v>
      </c>
      <c r="F1621" s="118">
        <v>1.5739726027397261</v>
      </c>
      <c r="G1621" s="120" t="s">
        <v>3253</v>
      </c>
      <c r="H1621" s="121">
        <v>43922</v>
      </c>
      <c r="I1621" s="120" t="s">
        <v>4429</v>
      </c>
    </row>
    <row r="1622" spans="1:9" x14ac:dyDescent="0.3">
      <c r="A1622" s="116">
        <v>18072</v>
      </c>
      <c r="B1622" s="116" t="s">
        <v>2620</v>
      </c>
      <c r="C1622" s="116" t="s">
        <v>2619</v>
      </c>
      <c r="D1622" s="117" t="s">
        <v>97</v>
      </c>
      <c r="E1622" s="118">
        <v>14963.04</v>
      </c>
      <c r="F1622" s="118">
        <v>1.708109589041096</v>
      </c>
      <c r="G1622" s="120" t="s">
        <v>3253</v>
      </c>
      <c r="H1622" s="121">
        <v>43922</v>
      </c>
      <c r="I1622" s="120" t="s">
        <v>4429</v>
      </c>
    </row>
    <row r="1623" spans="1:9" x14ac:dyDescent="0.3">
      <c r="A1623" s="116">
        <v>18074</v>
      </c>
      <c r="B1623" s="116" t="s">
        <v>9426</v>
      </c>
      <c r="C1623" s="116" t="s">
        <v>1591</v>
      </c>
      <c r="D1623" s="117" t="s">
        <v>1226</v>
      </c>
      <c r="E1623" s="118">
        <v>2628.0619999999994</v>
      </c>
      <c r="F1623" s="118">
        <v>0.30000707762557072</v>
      </c>
      <c r="G1623" s="120" t="s">
        <v>3707</v>
      </c>
      <c r="H1623" s="121" t="s">
        <v>3707</v>
      </c>
      <c r="I1623" s="120" t="s">
        <v>7177</v>
      </c>
    </row>
    <row r="1624" spans="1:9" x14ac:dyDescent="0.3">
      <c r="A1624" s="116">
        <v>18078</v>
      </c>
      <c r="B1624" s="116" t="s">
        <v>2621</v>
      </c>
      <c r="C1624" s="116" t="s">
        <v>2622</v>
      </c>
      <c r="D1624" s="117" t="s">
        <v>97</v>
      </c>
      <c r="E1624" s="118">
        <v>20972.400000000001</v>
      </c>
      <c r="F1624" s="118">
        <v>2.3941095890410962</v>
      </c>
      <c r="G1624" s="120" t="s">
        <v>3253</v>
      </c>
      <c r="H1624" s="121">
        <v>43831</v>
      </c>
      <c r="I1624" s="120" t="s">
        <v>3927</v>
      </c>
    </row>
    <row r="1625" spans="1:9" x14ac:dyDescent="0.3">
      <c r="A1625" s="116">
        <v>18079</v>
      </c>
      <c r="B1625" s="116" t="s">
        <v>2623</v>
      </c>
      <c r="C1625" s="116" t="s">
        <v>2624</v>
      </c>
      <c r="D1625" s="117" t="s">
        <v>97</v>
      </c>
      <c r="E1625" s="118">
        <v>3254.7840000000001</v>
      </c>
      <c r="F1625" s="118">
        <v>0.37155068493150684</v>
      </c>
      <c r="G1625" s="120" t="s">
        <v>3707</v>
      </c>
      <c r="H1625" s="121" t="s">
        <v>3707</v>
      </c>
      <c r="I1625" s="120" t="s">
        <v>7307</v>
      </c>
    </row>
    <row r="1626" spans="1:9" x14ac:dyDescent="0.3">
      <c r="A1626" s="116">
        <v>18082</v>
      </c>
      <c r="B1626" s="116" t="s">
        <v>2625</v>
      </c>
      <c r="C1626" s="116" t="s">
        <v>2626</v>
      </c>
      <c r="D1626" s="117" t="s">
        <v>1226</v>
      </c>
      <c r="E1626" s="118">
        <v>15639.047999999999</v>
      </c>
      <c r="F1626" s="118">
        <v>1.7852794520547943</v>
      </c>
      <c r="G1626" s="120" t="s">
        <v>3707</v>
      </c>
      <c r="H1626" s="121" t="s">
        <v>3707</v>
      </c>
      <c r="I1626" s="120" t="s">
        <v>7177</v>
      </c>
    </row>
    <row r="1627" spans="1:9" x14ac:dyDescent="0.3">
      <c r="A1627" s="116">
        <v>18092</v>
      </c>
      <c r="B1627" s="116" t="s">
        <v>6624</v>
      </c>
      <c r="C1627" s="116" t="s">
        <v>6625</v>
      </c>
      <c r="D1627" s="117" t="s">
        <v>1226</v>
      </c>
      <c r="E1627" s="118">
        <v>3919.0820000000008</v>
      </c>
      <c r="F1627" s="118">
        <v>0.44738378995433797</v>
      </c>
      <c r="G1627" s="120" t="s">
        <v>3707</v>
      </c>
      <c r="H1627" s="121" t="s">
        <v>3707</v>
      </c>
      <c r="I1627" s="120" t="s">
        <v>7177</v>
      </c>
    </row>
    <row r="1628" spans="1:9" x14ac:dyDescent="0.3">
      <c r="A1628" s="116">
        <v>18098</v>
      </c>
      <c r="B1628" s="116" t="s">
        <v>2627</v>
      </c>
      <c r="C1628" s="116" t="s">
        <v>2282</v>
      </c>
      <c r="D1628" s="117" t="s">
        <v>1226</v>
      </c>
      <c r="E1628" s="118">
        <v>5711.04</v>
      </c>
      <c r="F1628" s="118">
        <v>0.65194520547945201</v>
      </c>
      <c r="G1628" s="120" t="s">
        <v>3707</v>
      </c>
      <c r="H1628" s="121" t="s">
        <v>3707</v>
      </c>
      <c r="I1628" s="120" t="s">
        <v>7177</v>
      </c>
    </row>
    <row r="1629" spans="1:9" x14ac:dyDescent="0.3">
      <c r="A1629" s="116">
        <v>18101</v>
      </c>
      <c r="B1629" s="116" t="s">
        <v>2628</v>
      </c>
      <c r="C1629" s="116" t="s">
        <v>2629</v>
      </c>
      <c r="D1629" s="117" t="s">
        <v>1226</v>
      </c>
      <c r="E1629" s="118">
        <v>6985.0810000000001</v>
      </c>
      <c r="F1629" s="118">
        <v>0.79738367579908676</v>
      </c>
      <c r="G1629" s="120" t="s">
        <v>3707</v>
      </c>
      <c r="H1629" s="121" t="s">
        <v>3707</v>
      </c>
      <c r="I1629" s="120" t="s">
        <v>7177</v>
      </c>
    </row>
    <row r="1630" spans="1:9" x14ac:dyDescent="0.3">
      <c r="A1630" s="116">
        <v>18102</v>
      </c>
      <c r="B1630" s="116" t="s">
        <v>6626</v>
      </c>
      <c r="C1630" s="116" t="s">
        <v>6627</v>
      </c>
      <c r="D1630" s="117" t="s">
        <v>1226</v>
      </c>
      <c r="E1630" s="118">
        <v>3463.5810000000001</v>
      </c>
      <c r="F1630" s="118">
        <v>0.3953859589041096</v>
      </c>
      <c r="G1630" s="120" t="s">
        <v>3707</v>
      </c>
      <c r="H1630" s="121" t="s">
        <v>3707</v>
      </c>
      <c r="I1630" s="120" t="s">
        <v>7177</v>
      </c>
    </row>
    <row r="1631" spans="1:9" x14ac:dyDescent="0.3">
      <c r="A1631" s="116">
        <v>18108</v>
      </c>
      <c r="B1631" s="116" t="s">
        <v>9427</v>
      </c>
      <c r="C1631" s="116" t="s">
        <v>9428</v>
      </c>
      <c r="D1631" s="117" t="s">
        <v>97</v>
      </c>
      <c r="E1631" s="118">
        <v>3686.8199999999997</v>
      </c>
      <c r="F1631" s="118">
        <v>0.42086986301369861</v>
      </c>
      <c r="G1631" s="120" t="s">
        <v>3707</v>
      </c>
      <c r="H1631" s="121" t="s">
        <v>3707</v>
      </c>
      <c r="I1631" s="120" t="s">
        <v>9429</v>
      </c>
    </row>
    <row r="1632" spans="1:9" x14ac:dyDescent="0.3">
      <c r="A1632" s="116">
        <v>18109</v>
      </c>
      <c r="B1632" s="116" t="s">
        <v>2630</v>
      </c>
      <c r="C1632" s="116" t="s">
        <v>2631</v>
      </c>
      <c r="D1632" s="117" t="s">
        <v>1226</v>
      </c>
      <c r="E1632" s="118">
        <v>4358.7690000000002</v>
      </c>
      <c r="F1632" s="118">
        <v>0.49757636986301373</v>
      </c>
      <c r="G1632" s="120" t="s">
        <v>3707</v>
      </c>
      <c r="H1632" s="121" t="s">
        <v>3707</v>
      </c>
      <c r="I1632" s="120" t="s">
        <v>7177</v>
      </c>
    </row>
    <row r="1633" spans="1:9" x14ac:dyDescent="0.3">
      <c r="A1633" s="116">
        <v>18113</v>
      </c>
      <c r="B1633" s="116" t="s">
        <v>2632</v>
      </c>
      <c r="C1633" s="116" t="s">
        <v>2633</v>
      </c>
      <c r="D1633" s="117" t="s">
        <v>6</v>
      </c>
      <c r="E1633" s="118">
        <v>14625.4</v>
      </c>
      <c r="F1633" s="118">
        <v>1.6695662100456621</v>
      </c>
      <c r="G1633" s="120" t="s">
        <v>3253</v>
      </c>
      <c r="H1633" s="121">
        <v>43313</v>
      </c>
      <c r="I1633" s="120" t="s">
        <v>4024</v>
      </c>
    </row>
    <row r="1634" spans="1:9" x14ac:dyDescent="0.3">
      <c r="A1634" s="116">
        <v>18115</v>
      </c>
      <c r="B1634" s="116" t="s">
        <v>6215</v>
      </c>
      <c r="C1634" s="116" t="s">
        <v>6216</v>
      </c>
      <c r="D1634" s="117" t="s">
        <v>1226</v>
      </c>
      <c r="E1634" s="118">
        <v>3690.2400000000002</v>
      </c>
      <c r="F1634" s="118">
        <v>0.42126027397260274</v>
      </c>
      <c r="G1634" s="120" t="s">
        <v>3707</v>
      </c>
      <c r="H1634" s="121" t="s">
        <v>3707</v>
      </c>
      <c r="I1634" s="120" t="s">
        <v>7177</v>
      </c>
    </row>
    <row r="1635" spans="1:9" x14ac:dyDescent="0.3">
      <c r="A1635" s="116">
        <v>18129</v>
      </c>
      <c r="B1635" s="116" t="s">
        <v>9430</v>
      </c>
      <c r="C1635" s="116" t="s">
        <v>9431</v>
      </c>
      <c r="D1635" s="117" t="s">
        <v>1226</v>
      </c>
      <c r="E1635" s="118">
        <v>2781.57</v>
      </c>
      <c r="F1635" s="118">
        <v>0.31753082191780824</v>
      </c>
      <c r="G1635" s="120" t="s">
        <v>3707</v>
      </c>
      <c r="H1635" s="121" t="s">
        <v>3707</v>
      </c>
      <c r="I1635" s="120" t="s">
        <v>7177</v>
      </c>
    </row>
    <row r="1636" spans="1:9" x14ac:dyDescent="0.3">
      <c r="A1636" s="116">
        <v>18138</v>
      </c>
      <c r="B1636" s="116" t="s">
        <v>2634</v>
      </c>
      <c r="C1636" s="116" t="s">
        <v>2635</v>
      </c>
      <c r="D1636" s="117" t="s">
        <v>1226</v>
      </c>
      <c r="E1636" s="118">
        <v>4769.28</v>
      </c>
      <c r="F1636" s="118">
        <v>0.54443835616438352</v>
      </c>
      <c r="G1636" s="120" t="s">
        <v>3707</v>
      </c>
      <c r="H1636" s="121" t="s">
        <v>3707</v>
      </c>
      <c r="I1636" s="120" t="s">
        <v>7177</v>
      </c>
    </row>
    <row r="1637" spans="1:9" x14ac:dyDescent="0.3">
      <c r="A1637" s="116">
        <v>18168</v>
      </c>
      <c r="B1637" s="116" t="s">
        <v>6628</v>
      </c>
      <c r="C1637" s="116" t="s">
        <v>6629</v>
      </c>
      <c r="D1637" s="117" t="s">
        <v>1226</v>
      </c>
      <c r="E1637" s="118">
        <v>2952.7</v>
      </c>
      <c r="F1637" s="118">
        <v>0.33706621004566206</v>
      </c>
      <c r="G1637" s="120" t="s">
        <v>3707</v>
      </c>
      <c r="H1637" s="121" t="s">
        <v>3707</v>
      </c>
      <c r="I1637" s="120" t="s">
        <v>7177</v>
      </c>
    </row>
    <row r="1638" spans="1:9" x14ac:dyDescent="0.3">
      <c r="A1638" s="116">
        <v>18173</v>
      </c>
      <c r="B1638" s="116" t="s">
        <v>2636</v>
      </c>
      <c r="C1638" s="116" t="s">
        <v>2637</v>
      </c>
      <c r="D1638" s="117" t="s">
        <v>1226</v>
      </c>
      <c r="E1638" s="118">
        <v>3655.1380000000008</v>
      </c>
      <c r="F1638" s="118">
        <v>0.41725319634703206</v>
      </c>
      <c r="G1638" s="120" t="s">
        <v>3707</v>
      </c>
      <c r="H1638" s="121" t="s">
        <v>3707</v>
      </c>
      <c r="I1638" s="120" t="s">
        <v>7177</v>
      </c>
    </row>
    <row r="1639" spans="1:9" x14ac:dyDescent="0.3">
      <c r="A1639" s="116">
        <v>18201</v>
      </c>
      <c r="B1639" s="116" t="s">
        <v>2638</v>
      </c>
      <c r="C1639" s="116" t="s">
        <v>1207</v>
      </c>
      <c r="D1639" s="117" t="s">
        <v>1226</v>
      </c>
      <c r="E1639" s="118">
        <v>7364.8559999999998</v>
      </c>
      <c r="F1639" s="118">
        <v>0.84073698630136984</v>
      </c>
      <c r="G1639" s="120" t="s">
        <v>3707</v>
      </c>
      <c r="H1639" s="121" t="s">
        <v>3707</v>
      </c>
      <c r="I1639" s="120" t="s">
        <v>7177</v>
      </c>
    </row>
    <row r="1640" spans="1:9" x14ac:dyDescent="0.3">
      <c r="A1640" s="116">
        <v>18211</v>
      </c>
      <c r="B1640" s="116" t="s">
        <v>2639</v>
      </c>
      <c r="C1640" s="116" t="s">
        <v>1493</v>
      </c>
      <c r="D1640" s="117" t="s">
        <v>1226</v>
      </c>
      <c r="E1640" s="118">
        <v>7665.5020000000004</v>
      </c>
      <c r="F1640" s="118">
        <v>0.87505730593607312</v>
      </c>
      <c r="G1640" s="120" t="s">
        <v>3707</v>
      </c>
      <c r="H1640" s="121" t="s">
        <v>3707</v>
      </c>
      <c r="I1640" s="120" t="s">
        <v>7177</v>
      </c>
    </row>
    <row r="1641" spans="1:9" x14ac:dyDescent="0.3">
      <c r="A1641" s="116">
        <v>18218</v>
      </c>
      <c r="B1641" s="116" t="s">
        <v>2640</v>
      </c>
      <c r="C1641" s="116" t="s">
        <v>2641</v>
      </c>
      <c r="D1641" s="117" t="s">
        <v>1226</v>
      </c>
      <c r="E1641" s="118">
        <v>4498.38</v>
      </c>
      <c r="F1641" s="118">
        <v>0.51351369863013696</v>
      </c>
      <c r="G1641" s="120" t="s">
        <v>3707</v>
      </c>
      <c r="H1641" s="121" t="s">
        <v>3707</v>
      </c>
      <c r="I1641" s="120" t="s">
        <v>7177</v>
      </c>
    </row>
    <row r="1642" spans="1:9" x14ac:dyDescent="0.3">
      <c r="A1642" s="116">
        <v>18221</v>
      </c>
      <c r="B1642" s="116" t="s">
        <v>9432</v>
      </c>
      <c r="C1642" s="116" t="s">
        <v>9433</v>
      </c>
      <c r="D1642" s="117" t="s">
        <v>1226</v>
      </c>
      <c r="E1642" s="118">
        <v>2780.27</v>
      </c>
      <c r="F1642" s="118">
        <v>0.31738242009132422</v>
      </c>
      <c r="G1642" s="120" t="s">
        <v>3707</v>
      </c>
      <c r="H1642" s="121" t="s">
        <v>3707</v>
      </c>
      <c r="I1642" s="120" t="s">
        <v>7177</v>
      </c>
    </row>
    <row r="1643" spans="1:9" x14ac:dyDescent="0.3">
      <c r="A1643" s="116">
        <v>18227</v>
      </c>
      <c r="B1643" s="116" t="s">
        <v>5213</v>
      </c>
      <c r="C1643" s="116" t="s">
        <v>5214</v>
      </c>
      <c r="D1643" s="117" t="s">
        <v>97</v>
      </c>
      <c r="E1643" s="118">
        <v>3737.005000000001</v>
      </c>
      <c r="F1643" s="118">
        <v>0.42659874429223754</v>
      </c>
      <c r="G1643" s="120" t="s">
        <v>3707</v>
      </c>
      <c r="H1643" s="121" t="s">
        <v>3707</v>
      </c>
      <c r="I1643" s="120" t="s">
        <v>7308</v>
      </c>
    </row>
    <row r="1644" spans="1:9" x14ac:dyDescent="0.3">
      <c r="A1644" s="116">
        <v>18228</v>
      </c>
      <c r="B1644" s="116" t="s">
        <v>2642</v>
      </c>
      <c r="C1644" s="116" t="s">
        <v>6425</v>
      </c>
      <c r="D1644" s="117" t="s">
        <v>1226</v>
      </c>
      <c r="E1644" s="118">
        <v>4212.6480000000001</v>
      </c>
      <c r="F1644" s="118">
        <v>0.48089589041095893</v>
      </c>
      <c r="G1644" s="120" t="s">
        <v>3707</v>
      </c>
      <c r="H1644" s="121" t="s">
        <v>3707</v>
      </c>
      <c r="I1644" s="120" t="s">
        <v>7177</v>
      </c>
    </row>
    <row r="1645" spans="1:9" x14ac:dyDescent="0.3">
      <c r="A1645" s="116">
        <v>18239</v>
      </c>
      <c r="B1645" s="116" t="s">
        <v>9434</v>
      </c>
      <c r="C1645" s="116" t="s">
        <v>9435</v>
      </c>
      <c r="D1645" s="117" t="s">
        <v>1226</v>
      </c>
      <c r="E1645" s="118">
        <v>2732.1909999999998</v>
      </c>
      <c r="F1645" s="118">
        <v>0.31189394977168949</v>
      </c>
      <c r="G1645" s="120" t="s">
        <v>3707</v>
      </c>
      <c r="H1645" s="121" t="s">
        <v>3707</v>
      </c>
      <c r="I1645" s="120" t="s">
        <v>7177</v>
      </c>
    </row>
    <row r="1646" spans="1:9" x14ac:dyDescent="0.3">
      <c r="A1646" s="116">
        <v>18240</v>
      </c>
      <c r="B1646" s="116" t="s">
        <v>2643</v>
      </c>
      <c r="C1646" s="116" t="s">
        <v>2405</v>
      </c>
      <c r="D1646" s="117" t="s">
        <v>1226</v>
      </c>
      <c r="E1646" s="118">
        <v>4764.3999999999996</v>
      </c>
      <c r="F1646" s="118">
        <v>0.54388127853881274</v>
      </c>
      <c r="G1646" s="120" t="s">
        <v>3707</v>
      </c>
      <c r="H1646" s="121" t="s">
        <v>3707</v>
      </c>
      <c r="I1646" s="120" t="s">
        <v>7177</v>
      </c>
    </row>
    <row r="1647" spans="1:9" x14ac:dyDescent="0.3">
      <c r="A1647" s="116">
        <v>18250</v>
      </c>
      <c r="B1647" s="116" t="s">
        <v>2644</v>
      </c>
      <c r="C1647" s="116" t="s">
        <v>3352</v>
      </c>
      <c r="D1647" s="117" t="s">
        <v>1226</v>
      </c>
      <c r="E1647" s="118">
        <v>3850.8000000000006</v>
      </c>
      <c r="F1647" s="118">
        <v>0.43958904109589048</v>
      </c>
      <c r="G1647" s="120" t="s">
        <v>3707</v>
      </c>
      <c r="H1647" s="121" t="s">
        <v>3707</v>
      </c>
      <c r="I1647" s="120" t="s">
        <v>7177</v>
      </c>
    </row>
    <row r="1648" spans="1:9" x14ac:dyDescent="0.3">
      <c r="A1648" s="116">
        <v>18268</v>
      </c>
      <c r="B1648" s="116" t="s">
        <v>3858</v>
      </c>
      <c r="C1648" s="116" t="s">
        <v>9436</v>
      </c>
      <c r="D1648" s="117" t="s">
        <v>97</v>
      </c>
      <c r="E1648" s="118">
        <v>3518.3999999999996</v>
      </c>
      <c r="F1648" s="118">
        <v>0.40164383561643829</v>
      </c>
      <c r="G1648" s="120" t="s">
        <v>3707</v>
      </c>
      <c r="H1648" s="121" t="s">
        <v>3707</v>
      </c>
      <c r="I1648" s="120" t="s">
        <v>3855</v>
      </c>
    </row>
    <row r="1649" spans="1:9" x14ac:dyDescent="0.3">
      <c r="A1649" s="116">
        <v>18291</v>
      </c>
      <c r="B1649" s="116" t="s">
        <v>2645</v>
      </c>
      <c r="C1649" s="116" t="s">
        <v>2646</v>
      </c>
      <c r="D1649" s="117" t="s">
        <v>1226</v>
      </c>
      <c r="E1649" s="118">
        <v>5923.7749999999996</v>
      </c>
      <c r="F1649" s="118">
        <v>0.67623002283105016</v>
      </c>
      <c r="G1649" s="120" t="s">
        <v>3707</v>
      </c>
      <c r="H1649" s="121" t="s">
        <v>3707</v>
      </c>
      <c r="I1649" s="120" t="s">
        <v>7177</v>
      </c>
    </row>
    <row r="1650" spans="1:9" x14ac:dyDescent="0.3">
      <c r="A1650" s="116">
        <v>18292</v>
      </c>
      <c r="B1650" s="116" t="s">
        <v>2647</v>
      </c>
      <c r="C1650" s="116" t="s">
        <v>2648</v>
      </c>
      <c r="D1650" s="117" t="s">
        <v>1226</v>
      </c>
      <c r="E1650" s="118">
        <v>4764.8879999999999</v>
      </c>
      <c r="F1650" s="118">
        <v>0.54393698630136988</v>
      </c>
      <c r="G1650" s="120" t="s">
        <v>3707</v>
      </c>
      <c r="H1650" s="121" t="s">
        <v>3707</v>
      </c>
      <c r="I1650" s="120" t="s">
        <v>7177</v>
      </c>
    </row>
    <row r="1651" spans="1:9" x14ac:dyDescent="0.3">
      <c r="A1651" s="116">
        <v>18293</v>
      </c>
      <c r="B1651" s="116" t="s">
        <v>6630</v>
      </c>
      <c r="C1651" s="116" t="s">
        <v>6631</v>
      </c>
      <c r="D1651" s="117" t="s">
        <v>1226</v>
      </c>
      <c r="E1651" s="118">
        <v>3037.6679999999997</v>
      </c>
      <c r="F1651" s="118">
        <v>0.34676575342465749</v>
      </c>
      <c r="G1651" s="120" t="s">
        <v>3707</v>
      </c>
      <c r="H1651" s="121" t="s">
        <v>3707</v>
      </c>
      <c r="I1651" s="120" t="s">
        <v>7177</v>
      </c>
    </row>
    <row r="1652" spans="1:9" x14ac:dyDescent="0.3">
      <c r="A1652" s="116">
        <v>18306</v>
      </c>
      <c r="B1652" s="116" t="s">
        <v>6217</v>
      </c>
      <c r="C1652" s="116" t="s">
        <v>6218</v>
      </c>
      <c r="D1652" s="117" t="s">
        <v>1226</v>
      </c>
      <c r="E1652" s="118">
        <v>2875.0129999999999</v>
      </c>
      <c r="F1652" s="118">
        <v>0.32819783105022832</v>
      </c>
      <c r="G1652" s="120" t="s">
        <v>3707</v>
      </c>
      <c r="H1652" s="121" t="s">
        <v>3707</v>
      </c>
      <c r="I1652" s="120" t="s">
        <v>7177</v>
      </c>
    </row>
    <row r="1653" spans="1:9" x14ac:dyDescent="0.3">
      <c r="A1653" s="116">
        <v>18317</v>
      </c>
      <c r="B1653" s="116" t="s">
        <v>2773</v>
      </c>
      <c r="C1653" s="116" t="s">
        <v>9437</v>
      </c>
      <c r="D1653" s="117" t="s">
        <v>97</v>
      </c>
      <c r="E1653" s="118">
        <v>3342.366</v>
      </c>
      <c r="F1653" s="118">
        <v>0.38154863013698631</v>
      </c>
      <c r="G1653" s="120" t="s">
        <v>3707</v>
      </c>
      <c r="H1653" s="121" t="s">
        <v>3707</v>
      </c>
      <c r="I1653" s="120" t="s">
        <v>4677</v>
      </c>
    </row>
    <row r="1654" spans="1:9" x14ac:dyDescent="0.3">
      <c r="A1654" s="116">
        <v>18318</v>
      </c>
      <c r="B1654" s="116" t="s">
        <v>6219</v>
      </c>
      <c r="C1654" s="116" t="s">
        <v>6220</v>
      </c>
      <c r="D1654" s="117" t="s">
        <v>1226</v>
      </c>
      <c r="E1654" s="118">
        <v>3480.0000000000009</v>
      </c>
      <c r="F1654" s="118">
        <v>0.39726027397260283</v>
      </c>
      <c r="G1654" s="120" t="s">
        <v>3707</v>
      </c>
      <c r="H1654" s="121" t="s">
        <v>3707</v>
      </c>
      <c r="I1654" s="120" t="s">
        <v>7177</v>
      </c>
    </row>
    <row r="1655" spans="1:9" x14ac:dyDescent="0.3">
      <c r="A1655" s="116">
        <v>18370</v>
      </c>
      <c r="B1655" s="116" t="s">
        <v>6221</v>
      </c>
      <c r="C1655" s="116" t="s">
        <v>6222</v>
      </c>
      <c r="D1655" s="117" t="s">
        <v>1226</v>
      </c>
      <c r="E1655" s="118">
        <v>3597.578</v>
      </c>
      <c r="F1655" s="118">
        <v>0.41068242009132422</v>
      </c>
      <c r="G1655" s="120" t="s">
        <v>3707</v>
      </c>
      <c r="H1655" s="121" t="s">
        <v>3707</v>
      </c>
      <c r="I1655" s="120" t="s">
        <v>7177</v>
      </c>
    </row>
    <row r="1656" spans="1:9" x14ac:dyDescent="0.3">
      <c r="A1656" s="116">
        <v>18410</v>
      </c>
      <c r="B1656" s="116" t="s">
        <v>6223</v>
      </c>
      <c r="C1656" s="116" t="s">
        <v>6224</v>
      </c>
      <c r="D1656" s="117" t="s">
        <v>1226</v>
      </c>
      <c r="E1656" s="118">
        <v>3063.3720000000003</v>
      </c>
      <c r="F1656" s="118">
        <v>0.34970000000000001</v>
      </c>
      <c r="G1656" s="120" t="s">
        <v>3707</v>
      </c>
      <c r="H1656" s="121" t="s">
        <v>3707</v>
      </c>
      <c r="I1656" s="120" t="s">
        <v>7177</v>
      </c>
    </row>
    <row r="1657" spans="1:9" x14ac:dyDescent="0.3">
      <c r="A1657" s="116">
        <v>18413</v>
      </c>
      <c r="B1657" s="116" t="s">
        <v>2649</v>
      </c>
      <c r="C1657" s="116" t="s">
        <v>2650</v>
      </c>
      <c r="D1657" s="117" t="s">
        <v>1226</v>
      </c>
      <c r="E1657" s="118">
        <v>16099.679999999998</v>
      </c>
      <c r="F1657" s="118">
        <v>1.83786301369863</v>
      </c>
      <c r="G1657" s="120" t="s">
        <v>3707</v>
      </c>
      <c r="H1657" s="121" t="s">
        <v>3707</v>
      </c>
      <c r="I1657" s="120" t="s">
        <v>7177</v>
      </c>
    </row>
    <row r="1658" spans="1:9" x14ac:dyDescent="0.3">
      <c r="A1658" s="116">
        <v>18418</v>
      </c>
      <c r="B1658" s="116" t="s">
        <v>2651</v>
      </c>
      <c r="C1658" s="116" t="s">
        <v>2415</v>
      </c>
      <c r="D1658" s="117" t="s">
        <v>1226</v>
      </c>
      <c r="E1658" s="118">
        <v>7506.6830000000009</v>
      </c>
      <c r="F1658" s="118">
        <v>0.85692728310502297</v>
      </c>
      <c r="G1658" s="120" t="s">
        <v>3707</v>
      </c>
      <c r="H1658" s="121" t="s">
        <v>3707</v>
      </c>
      <c r="I1658" s="120" t="s">
        <v>7177</v>
      </c>
    </row>
    <row r="1659" spans="1:9" x14ac:dyDescent="0.3">
      <c r="A1659" s="116">
        <v>18427</v>
      </c>
      <c r="B1659" s="116" t="s">
        <v>6632</v>
      </c>
      <c r="C1659" s="116" t="s">
        <v>2147</v>
      </c>
      <c r="D1659" s="117" t="s">
        <v>1226</v>
      </c>
      <c r="E1659" s="118">
        <v>2990.1120000000001</v>
      </c>
      <c r="F1659" s="118">
        <v>0.34133698630136988</v>
      </c>
      <c r="G1659" s="120" t="s">
        <v>3707</v>
      </c>
      <c r="H1659" s="121" t="s">
        <v>3707</v>
      </c>
      <c r="I1659" s="120" t="s">
        <v>7177</v>
      </c>
    </row>
    <row r="1660" spans="1:9" x14ac:dyDescent="0.3">
      <c r="A1660" s="116">
        <v>18430</v>
      </c>
      <c r="B1660" s="116" t="s">
        <v>6225</v>
      </c>
      <c r="C1660" s="116" t="s">
        <v>6226</v>
      </c>
      <c r="D1660" s="117" t="s">
        <v>1226</v>
      </c>
      <c r="E1660" s="118">
        <v>2744.4640000000004</v>
      </c>
      <c r="F1660" s="118">
        <v>0.31329497716894983</v>
      </c>
      <c r="G1660" s="120" t="s">
        <v>3707</v>
      </c>
      <c r="H1660" s="121" t="s">
        <v>3707</v>
      </c>
      <c r="I1660" s="120" t="s">
        <v>7177</v>
      </c>
    </row>
    <row r="1661" spans="1:9" x14ac:dyDescent="0.3">
      <c r="A1661" s="116">
        <v>18435</v>
      </c>
      <c r="B1661" s="116" t="s">
        <v>6633</v>
      </c>
      <c r="C1661" s="116" t="s">
        <v>6634</v>
      </c>
      <c r="D1661" s="117" t="s">
        <v>1226</v>
      </c>
      <c r="E1661" s="118">
        <v>3861.33</v>
      </c>
      <c r="F1661" s="118">
        <v>0.44079109589041093</v>
      </c>
      <c r="G1661" s="120" t="s">
        <v>3707</v>
      </c>
      <c r="H1661" s="121" t="s">
        <v>3707</v>
      </c>
      <c r="I1661" s="120" t="s">
        <v>7177</v>
      </c>
    </row>
    <row r="1662" spans="1:9" x14ac:dyDescent="0.3">
      <c r="A1662" s="116">
        <v>18454</v>
      </c>
      <c r="B1662" s="116" t="s">
        <v>2654</v>
      </c>
      <c r="C1662" s="116" t="s">
        <v>2655</v>
      </c>
      <c r="D1662" s="117" t="s">
        <v>6</v>
      </c>
      <c r="E1662" s="118">
        <v>17341.900000000001</v>
      </c>
      <c r="F1662" s="118">
        <v>1.9796689497716897</v>
      </c>
      <c r="G1662" s="120" t="s">
        <v>3707</v>
      </c>
      <c r="H1662" s="121" t="s">
        <v>3707</v>
      </c>
      <c r="I1662" s="120" t="s">
        <v>7309</v>
      </c>
    </row>
    <row r="1663" spans="1:9" x14ac:dyDescent="0.3">
      <c r="A1663" s="116">
        <v>18456</v>
      </c>
      <c r="B1663" s="116" t="s">
        <v>2656</v>
      </c>
      <c r="C1663" s="116" t="s">
        <v>2657</v>
      </c>
      <c r="D1663" s="117" t="s">
        <v>97</v>
      </c>
      <c r="E1663" s="118">
        <v>7100.4</v>
      </c>
      <c r="F1663" s="118">
        <v>0.81054794520547946</v>
      </c>
      <c r="G1663" s="120" t="s">
        <v>3253</v>
      </c>
      <c r="H1663" s="121">
        <v>44136</v>
      </c>
      <c r="I1663" s="120" t="s">
        <v>7310</v>
      </c>
    </row>
    <row r="1664" spans="1:9" x14ac:dyDescent="0.3">
      <c r="A1664" s="116">
        <v>18459</v>
      </c>
      <c r="B1664" s="116" t="s">
        <v>2658</v>
      </c>
      <c r="C1664" s="116" t="s">
        <v>2603</v>
      </c>
      <c r="D1664" s="117" t="s">
        <v>97</v>
      </c>
      <c r="E1664" s="118">
        <v>6302.844000000001</v>
      </c>
      <c r="F1664" s="118">
        <v>0.71950273972602752</v>
      </c>
      <c r="G1664" s="120" t="s">
        <v>3707</v>
      </c>
      <c r="H1664" s="121" t="s">
        <v>3707</v>
      </c>
      <c r="I1664" s="120" t="s">
        <v>3956</v>
      </c>
    </row>
    <row r="1665" spans="1:9" x14ac:dyDescent="0.3">
      <c r="A1665" s="116">
        <v>18460</v>
      </c>
      <c r="B1665" s="116" t="s">
        <v>2659</v>
      </c>
      <c r="C1665" s="116" t="s">
        <v>2660</v>
      </c>
      <c r="D1665" s="117" t="s">
        <v>97</v>
      </c>
      <c r="E1665" s="118">
        <v>6446.543999999999</v>
      </c>
      <c r="F1665" s="118">
        <v>0.73590684931506833</v>
      </c>
      <c r="G1665" s="120" t="s">
        <v>3253</v>
      </c>
      <c r="H1665" s="121">
        <v>43313</v>
      </c>
      <c r="I1665" s="120" t="s">
        <v>4024</v>
      </c>
    </row>
    <row r="1666" spans="1:9" x14ac:dyDescent="0.3">
      <c r="A1666" s="116">
        <v>18467</v>
      </c>
      <c r="B1666" s="116" t="s">
        <v>2661</v>
      </c>
      <c r="C1666" s="116" t="s">
        <v>2662</v>
      </c>
      <c r="D1666" s="117" t="s">
        <v>1226</v>
      </c>
      <c r="E1666" s="118">
        <v>4108.3829999999998</v>
      </c>
      <c r="F1666" s="118">
        <v>0.46899349315068489</v>
      </c>
      <c r="G1666" s="120" t="s">
        <v>3707</v>
      </c>
      <c r="H1666" s="121" t="s">
        <v>3707</v>
      </c>
      <c r="I1666" s="120" t="s">
        <v>7177</v>
      </c>
    </row>
    <row r="1667" spans="1:9" x14ac:dyDescent="0.3">
      <c r="A1667" s="116">
        <v>18505</v>
      </c>
      <c r="B1667" s="116" t="s">
        <v>2663</v>
      </c>
      <c r="C1667" s="116" t="s">
        <v>2664</v>
      </c>
      <c r="D1667" s="117" t="s">
        <v>6</v>
      </c>
      <c r="E1667" s="118">
        <v>18265.100000000002</v>
      </c>
      <c r="F1667" s="118">
        <v>2.0850570776255712</v>
      </c>
      <c r="G1667" s="120" t="s">
        <v>3707</v>
      </c>
      <c r="H1667" s="121" t="s">
        <v>3707</v>
      </c>
      <c r="I1667" s="120" t="s">
        <v>4436</v>
      </c>
    </row>
    <row r="1668" spans="1:9" x14ac:dyDescent="0.3">
      <c r="A1668" s="116">
        <v>18506</v>
      </c>
      <c r="B1668" s="116" t="s">
        <v>2665</v>
      </c>
      <c r="C1668" s="116" t="s">
        <v>2666</v>
      </c>
      <c r="D1668" s="117" t="s">
        <v>6</v>
      </c>
      <c r="E1668" s="118">
        <v>17989.8</v>
      </c>
      <c r="F1668" s="118">
        <v>2.0536301369863015</v>
      </c>
      <c r="G1668" s="120" t="s">
        <v>3707</v>
      </c>
      <c r="H1668" s="121" t="s">
        <v>3707</v>
      </c>
      <c r="I1668" s="120" t="s">
        <v>4436</v>
      </c>
    </row>
    <row r="1669" spans="1:9" x14ac:dyDescent="0.3">
      <c r="A1669" s="116">
        <v>18525</v>
      </c>
      <c r="B1669" s="116" t="s">
        <v>2667</v>
      </c>
      <c r="C1669" s="116" t="s">
        <v>2442</v>
      </c>
      <c r="D1669" s="117" t="s">
        <v>1226</v>
      </c>
      <c r="E1669" s="118">
        <v>5470.94</v>
      </c>
      <c r="F1669" s="118">
        <v>0.62453652968036522</v>
      </c>
      <c r="G1669" s="120" t="s">
        <v>3707</v>
      </c>
      <c r="H1669" s="121" t="s">
        <v>3707</v>
      </c>
      <c r="I1669" s="120" t="s">
        <v>7177</v>
      </c>
    </row>
    <row r="1670" spans="1:9" x14ac:dyDescent="0.3">
      <c r="A1670" s="116">
        <v>18526</v>
      </c>
      <c r="B1670" s="116" t="s">
        <v>9438</v>
      </c>
      <c r="C1670" s="116" t="s">
        <v>9439</v>
      </c>
      <c r="D1670" s="117" t="s">
        <v>1226</v>
      </c>
      <c r="E1670" s="118">
        <v>2720.88</v>
      </c>
      <c r="F1670" s="118">
        <v>0.31060273972602742</v>
      </c>
      <c r="G1670" s="120" t="s">
        <v>3707</v>
      </c>
      <c r="H1670" s="121" t="s">
        <v>3707</v>
      </c>
      <c r="I1670" s="120" t="s">
        <v>7177</v>
      </c>
    </row>
    <row r="1671" spans="1:9" x14ac:dyDescent="0.3">
      <c r="A1671" s="116">
        <v>18533</v>
      </c>
      <c r="B1671" s="116" t="s">
        <v>2668</v>
      </c>
      <c r="C1671" s="116" t="s">
        <v>2669</v>
      </c>
      <c r="D1671" s="117" t="s">
        <v>1226</v>
      </c>
      <c r="E1671" s="118">
        <v>4777.9199999999992</v>
      </c>
      <c r="F1671" s="118">
        <v>0.54542465753424652</v>
      </c>
      <c r="G1671" s="120" t="s">
        <v>3707</v>
      </c>
      <c r="H1671" s="121" t="s">
        <v>3707</v>
      </c>
      <c r="I1671" s="120" t="s">
        <v>7177</v>
      </c>
    </row>
    <row r="1672" spans="1:9" x14ac:dyDescent="0.3">
      <c r="A1672" s="116">
        <v>18538</v>
      </c>
      <c r="B1672" s="116" t="s">
        <v>2670</v>
      </c>
      <c r="C1672" s="116" t="s">
        <v>2671</v>
      </c>
      <c r="D1672" s="117" t="s">
        <v>97</v>
      </c>
      <c r="E1672" s="118">
        <v>5355.8119999999999</v>
      </c>
      <c r="F1672" s="118">
        <v>0.61139406392694062</v>
      </c>
      <c r="G1672" s="120" t="s">
        <v>3707</v>
      </c>
      <c r="H1672" s="121" t="s">
        <v>3707</v>
      </c>
      <c r="I1672" s="120" t="s">
        <v>7311</v>
      </c>
    </row>
    <row r="1673" spans="1:9" x14ac:dyDescent="0.3">
      <c r="A1673" s="116">
        <v>18551</v>
      </c>
      <c r="B1673" s="116" t="s">
        <v>2672</v>
      </c>
      <c r="C1673" s="116" t="s">
        <v>2673</v>
      </c>
      <c r="D1673" s="117" t="s">
        <v>1226</v>
      </c>
      <c r="E1673" s="118">
        <v>11133.413</v>
      </c>
      <c r="F1673" s="118">
        <v>1.2709375570776256</v>
      </c>
      <c r="G1673" s="120" t="s">
        <v>3707</v>
      </c>
      <c r="H1673" s="121" t="s">
        <v>3707</v>
      </c>
      <c r="I1673" s="120" t="s">
        <v>7177</v>
      </c>
    </row>
    <row r="1674" spans="1:9" x14ac:dyDescent="0.3">
      <c r="A1674" s="116">
        <v>18553</v>
      </c>
      <c r="B1674" s="116" t="s">
        <v>6227</v>
      </c>
      <c r="C1674" s="116" t="s">
        <v>6228</v>
      </c>
      <c r="D1674" s="117" t="s">
        <v>1226</v>
      </c>
      <c r="E1674" s="118">
        <v>2927.4230000000002</v>
      </c>
      <c r="F1674" s="118">
        <v>0.33418070776255709</v>
      </c>
      <c r="G1674" s="120" t="s">
        <v>3707</v>
      </c>
      <c r="H1674" s="121" t="s">
        <v>3707</v>
      </c>
      <c r="I1674" s="120" t="s">
        <v>7177</v>
      </c>
    </row>
    <row r="1675" spans="1:9" x14ac:dyDescent="0.3">
      <c r="A1675" s="116">
        <v>18561</v>
      </c>
      <c r="B1675" s="116" t="s">
        <v>6635</v>
      </c>
      <c r="C1675" s="116" t="s">
        <v>6636</v>
      </c>
      <c r="D1675" s="117" t="s">
        <v>1226</v>
      </c>
      <c r="E1675" s="118">
        <v>3045.9330000000004</v>
      </c>
      <c r="F1675" s="118">
        <v>0.34770924657534252</v>
      </c>
      <c r="G1675" s="120" t="s">
        <v>3707</v>
      </c>
      <c r="H1675" s="121" t="s">
        <v>3707</v>
      </c>
      <c r="I1675" s="120" t="s">
        <v>7177</v>
      </c>
    </row>
    <row r="1676" spans="1:9" x14ac:dyDescent="0.3">
      <c r="A1676" s="116">
        <v>18563</v>
      </c>
      <c r="B1676" s="116" t="s">
        <v>2674</v>
      </c>
      <c r="C1676" s="116" t="s">
        <v>2675</v>
      </c>
      <c r="D1676" s="117" t="s">
        <v>1226</v>
      </c>
      <c r="E1676" s="118">
        <v>3716.3409999999999</v>
      </c>
      <c r="F1676" s="118">
        <v>0.42423984018264838</v>
      </c>
      <c r="G1676" s="120" t="s">
        <v>3707</v>
      </c>
      <c r="H1676" s="121" t="s">
        <v>3707</v>
      </c>
      <c r="I1676" s="120" t="s">
        <v>7177</v>
      </c>
    </row>
    <row r="1677" spans="1:9" x14ac:dyDescent="0.3">
      <c r="A1677" s="116">
        <v>18576</v>
      </c>
      <c r="B1677" s="116" t="s">
        <v>5858</v>
      </c>
      <c r="C1677" s="116" t="s">
        <v>5926</v>
      </c>
      <c r="D1677" s="117" t="s">
        <v>1226</v>
      </c>
      <c r="E1677" s="118">
        <v>3655.8010000000008</v>
      </c>
      <c r="F1677" s="118">
        <v>0.4173288812785389</v>
      </c>
      <c r="G1677" s="120" t="s">
        <v>3707</v>
      </c>
      <c r="H1677" s="121" t="s">
        <v>3707</v>
      </c>
      <c r="I1677" s="120" t="s">
        <v>7177</v>
      </c>
    </row>
    <row r="1678" spans="1:9" x14ac:dyDescent="0.3">
      <c r="A1678" s="116">
        <v>18578</v>
      </c>
      <c r="B1678" s="116" t="s">
        <v>6229</v>
      </c>
      <c r="C1678" s="116" t="s">
        <v>6230</v>
      </c>
      <c r="D1678" s="117" t="s">
        <v>1226</v>
      </c>
      <c r="E1678" s="118">
        <v>2982.9599999999996</v>
      </c>
      <c r="F1678" s="118">
        <v>0.34052054794520542</v>
      </c>
      <c r="G1678" s="120" t="s">
        <v>3707</v>
      </c>
      <c r="H1678" s="121" t="s">
        <v>3707</v>
      </c>
      <c r="I1678" s="120" t="s">
        <v>7177</v>
      </c>
    </row>
    <row r="1679" spans="1:9" x14ac:dyDescent="0.3">
      <c r="A1679" s="116">
        <v>18580</v>
      </c>
      <c r="B1679" s="116" t="s">
        <v>5859</v>
      </c>
      <c r="C1679" s="116" t="s">
        <v>5927</v>
      </c>
      <c r="D1679" s="117" t="s">
        <v>1226</v>
      </c>
      <c r="E1679" s="118">
        <v>3404.4</v>
      </c>
      <c r="F1679" s="118">
        <v>0.38863013698630139</v>
      </c>
      <c r="G1679" s="120" t="s">
        <v>3707</v>
      </c>
      <c r="H1679" s="121" t="s">
        <v>3707</v>
      </c>
      <c r="I1679" s="120" t="s">
        <v>7177</v>
      </c>
    </row>
    <row r="1680" spans="1:9" x14ac:dyDescent="0.3">
      <c r="A1680" s="116">
        <v>18585</v>
      </c>
      <c r="B1680" s="116" t="s">
        <v>2676</v>
      </c>
      <c r="C1680" s="116" t="s">
        <v>1953</v>
      </c>
      <c r="D1680" s="117" t="s">
        <v>1226</v>
      </c>
      <c r="E1680" s="118">
        <v>6309.1200000000008</v>
      </c>
      <c r="F1680" s="118">
        <v>0.72021917808219182</v>
      </c>
      <c r="G1680" s="120" t="s">
        <v>3707</v>
      </c>
      <c r="H1680" s="121" t="s">
        <v>3707</v>
      </c>
      <c r="I1680" s="120" t="s">
        <v>7177</v>
      </c>
    </row>
    <row r="1681" spans="1:9" x14ac:dyDescent="0.3">
      <c r="A1681" s="116">
        <v>18589</v>
      </c>
      <c r="B1681" s="116" t="s">
        <v>9440</v>
      </c>
      <c r="C1681" s="116" t="s">
        <v>9441</v>
      </c>
      <c r="D1681" s="117" t="s">
        <v>1226</v>
      </c>
      <c r="E1681" s="118">
        <v>2696.0410000000002</v>
      </c>
      <c r="F1681" s="118">
        <v>0.30776723744292239</v>
      </c>
      <c r="G1681" s="120" t="s">
        <v>3707</v>
      </c>
      <c r="H1681" s="121" t="s">
        <v>3707</v>
      </c>
      <c r="I1681" s="120" t="s">
        <v>7177</v>
      </c>
    </row>
    <row r="1682" spans="1:9" x14ac:dyDescent="0.3">
      <c r="A1682" s="116">
        <v>18603</v>
      </c>
      <c r="B1682" s="116" t="s">
        <v>2677</v>
      </c>
      <c r="C1682" s="116" t="s">
        <v>2678</v>
      </c>
      <c r="D1682" s="117" t="s">
        <v>97</v>
      </c>
      <c r="E1682" s="118">
        <v>10388.267999999998</v>
      </c>
      <c r="F1682" s="118">
        <v>1.1858753424657533</v>
      </c>
      <c r="G1682" s="120" t="s">
        <v>3253</v>
      </c>
      <c r="H1682" s="121">
        <v>43497</v>
      </c>
      <c r="I1682" s="120" t="s">
        <v>4062</v>
      </c>
    </row>
    <row r="1683" spans="1:9" x14ac:dyDescent="0.3">
      <c r="A1683" s="116">
        <v>18604</v>
      </c>
      <c r="B1683" s="116" t="s">
        <v>2679</v>
      </c>
      <c r="C1683" s="116" t="s">
        <v>2680</v>
      </c>
      <c r="D1683" s="117" t="s">
        <v>97</v>
      </c>
      <c r="E1683" s="118">
        <v>10012.566999999999</v>
      </c>
      <c r="F1683" s="118">
        <v>1.142987100456621</v>
      </c>
      <c r="G1683" s="120" t="s">
        <v>3253</v>
      </c>
      <c r="H1683" s="121">
        <v>43497</v>
      </c>
      <c r="I1683" s="120" t="s">
        <v>4062</v>
      </c>
    </row>
    <row r="1684" spans="1:9" x14ac:dyDescent="0.3">
      <c r="A1684" s="116">
        <v>18605</v>
      </c>
      <c r="B1684" s="116" t="s">
        <v>2681</v>
      </c>
      <c r="C1684" s="116" t="s">
        <v>2682</v>
      </c>
      <c r="D1684" s="117" t="s">
        <v>97</v>
      </c>
      <c r="E1684" s="118">
        <v>4377</v>
      </c>
      <c r="F1684" s="118">
        <v>0.49965753424657533</v>
      </c>
      <c r="G1684" s="120" t="s">
        <v>3707</v>
      </c>
      <c r="H1684" s="121" t="s">
        <v>3707</v>
      </c>
      <c r="I1684" s="120" t="s">
        <v>4815</v>
      </c>
    </row>
    <row r="1685" spans="1:9" x14ac:dyDescent="0.3">
      <c r="A1685" s="116">
        <v>18607</v>
      </c>
      <c r="B1685" s="116" t="s">
        <v>2683</v>
      </c>
      <c r="C1685" s="116" t="s">
        <v>2684</v>
      </c>
      <c r="D1685" s="117" t="s">
        <v>97</v>
      </c>
      <c r="E1685" s="118">
        <v>8287.7210000000014</v>
      </c>
      <c r="F1685" s="118">
        <v>0.94608687214611886</v>
      </c>
      <c r="G1685" s="120" t="s">
        <v>3707</v>
      </c>
      <c r="H1685" s="121" t="s">
        <v>3707</v>
      </c>
      <c r="I1685" s="120" t="s">
        <v>7312</v>
      </c>
    </row>
    <row r="1686" spans="1:9" x14ac:dyDescent="0.3">
      <c r="A1686" s="116">
        <v>18617</v>
      </c>
      <c r="B1686" s="116" t="s">
        <v>2685</v>
      </c>
      <c r="C1686" s="116" t="s">
        <v>2686</v>
      </c>
      <c r="D1686" s="117" t="s">
        <v>1226</v>
      </c>
      <c r="E1686" s="118">
        <v>12366.720000000001</v>
      </c>
      <c r="F1686" s="118">
        <v>1.4117260273972605</v>
      </c>
      <c r="G1686" s="120" t="s">
        <v>3707</v>
      </c>
      <c r="H1686" s="121" t="s">
        <v>3707</v>
      </c>
      <c r="I1686" s="120" t="s">
        <v>7177</v>
      </c>
    </row>
    <row r="1687" spans="1:9" x14ac:dyDescent="0.3">
      <c r="A1687" s="116">
        <v>18628</v>
      </c>
      <c r="B1687" s="116" t="s">
        <v>3353</v>
      </c>
      <c r="C1687" s="116" t="s">
        <v>3354</v>
      </c>
      <c r="D1687" s="117" t="s">
        <v>97</v>
      </c>
      <c r="E1687" s="118">
        <v>3815.3280000000004</v>
      </c>
      <c r="F1687" s="118">
        <v>0.43553972602739732</v>
      </c>
      <c r="G1687" s="120" t="s">
        <v>3253</v>
      </c>
      <c r="H1687" s="121">
        <v>44136</v>
      </c>
      <c r="I1687" s="120" t="s">
        <v>7313</v>
      </c>
    </row>
    <row r="1688" spans="1:9" x14ac:dyDescent="0.3">
      <c r="A1688" s="116">
        <v>18630</v>
      </c>
      <c r="B1688" s="116" t="s">
        <v>2687</v>
      </c>
      <c r="C1688" s="116" t="s">
        <v>2688</v>
      </c>
      <c r="D1688" s="117" t="s">
        <v>97</v>
      </c>
      <c r="E1688" s="118">
        <v>5386.32</v>
      </c>
      <c r="F1688" s="118">
        <v>0.61487671232876706</v>
      </c>
      <c r="G1688" s="120" t="s">
        <v>3707</v>
      </c>
      <c r="H1688" s="121" t="s">
        <v>3707</v>
      </c>
      <c r="I1688" s="120" t="s">
        <v>3996</v>
      </c>
    </row>
    <row r="1689" spans="1:9" x14ac:dyDescent="0.3">
      <c r="A1689" s="116">
        <v>18638</v>
      </c>
      <c r="B1689" s="116" t="s">
        <v>2689</v>
      </c>
      <c r="C1689" s="116" t="s">
        <v>2690</v>
      </c>
      <c r="D1689" s="117" t="s">
        <v>6</v>
      </c>
      <c r="E1689" s="118">
        <v>71804.7</v>
      </c>
      <c r="F1689" s="118">
        <v>8.1968835616438351</v>
      </c>
      <c r="G1689" s="120" t="s">
        <v>3253</v>
      </c>
      <c r="H1689" s="121">
        <v>43405</v>
      </c>
      <c r="I1689" s="120" t="s">
        <v>7314</v>
      </c>
    </row>
    <row r="1690" spans="1:9" x14ac:dyDescent="0.3">
      <c r="A1690" s="116">
        <v>18639</v>
      </c>
      <c r="B1690" s="116" t="s">
        <v>2691</v>
      </c>
      <c r="C1690" s="116" t="s">
        <v>2692</v>
      </c>
      <c r="D1690" s="117" t="s">
        <v>1226</v>
      </c>
      <c r="E1690" s="118">
        <v>3308.400000000001</v>
      </c>
      <c r="F1690" s="118">
        <v>0.37767123287671245</v>
      </c>
      <c r="G1690" s="120" t="s">
        <v>3707</v>
      </c>
      <c r="H1690" s="121" t="s">
        <v>3707</v>
      </c>
      <c r="I1690" s="120" t="s">
        <v>7177</v>
      </c>
    </row>
    <row r="1691" spans="1:9" x14ac:dyDescent="0.3">
      <c r="A1691" s="116">
        <v>18658</v>
      </c>
      <c r="B1691" s="116" t="s">
        <v>2694</v>
      </c>
      <c r="C1691" s="116" t="s">
        <v>2695</v>
      </c>
      <c r="D1691" s="117" t="s">
        <v>97</v>
      </c>
      <c r="E1691" s="118">
        <v>5160</v>
      </c>
      <c r="F1691" s="118">
        <v>0.58904109589041098</v>
      </c>
      <c r="G1691" s="120" t="s">
        <v>3707</v>
      </c>
      <c r="H1691" s="121" t="s">
        <v>3707</v>
      </c>
      <c r="I1691" s="120" t="s">
        <v>7315</v>
      </c>
    </row>
    <row r="1692" spans="1:9" x14ac:dyDescent="0.3">
      <c r="A1692" s="116">
        <v>18667</v>
      </c>
      <c r="B1692" s="116" t="s">
        <v>2696</v>
      </c>
      <c r="C1692" s="116" t="s">
        <v>2697</v>
      </c>
      <c r="D1692" s="117" t="s">
        <v>6</v>
      </c>
      <c r="E1692" s="118">
        <v>4859.1000000000004</v>
      </c>
      <c r="F1692" s="118">
        <v>0.55469178082191783</v>
      </c>
      <c r="G1692" s="120" t="s">
        <v>3253</v>
      </c>
      <c r="H1692" s="121">
        <v>43313</v>
      </c>
      <c r="I1692" s="120" t="s">
        <v>4024</v>
      </c>
    </row>
    <row r="1693" spans="1:9" x14ac:dyDescent="0.3">
      <c r="A1693" s="116">
        <v>18677</v>
      </c>
      <c r="B1693" s="116" t="s">
        <v>2698</v>
      </c>
      <c r="C1693" s="116" t="s">
        <v>2699</v>
      </c>
      <c r="D1693" s="117" t="s">
        <v>1226</v>
      </c>
      <c r="E1693" s="118">
        <v>7079.1369999999997</v>
      </c>
      <c r="F1693" s="118">
        <v>0.80812066210045663</v>
      </c>
      <c r="G1693" s="120" t="s">
        <v>3707</v>
      </c>
      <c r="H1693" s="121" t="s">
        <v>3707</v>
      </c>
      <c r="I1693" s="120" t="s">
        <v>7177</v>
      </c>
    </row>
    <row r="1694" spans="1:9" x14ac:dyDescent="0.3">
      <c r="A1694" s="116">
        <v>18680</v>
      </c>
      <c r="B1694" s="116" t="s">
        <v>2700</v>
      </c>
      <c r="C1694" s="116" t="s">
        <v>2405</v>
      </c>
      <c r="D1694" s="117" t="s">
        <v>1226</v>
      </c>
      <c r="E1694" s="118">
        <v>29825.635000000002</v>
      </c>
      <c r="F1694" s="118">
        <v>3.4047528538812788</v>
      </c>
      <c r="G1694" s="120" t="s">
        <v>3707</v>
      </c>
      <c r="H1694" s="121" t="s">
        <v>3707</v>
      </c>
      <c r="I1694" s="120" t="s">
        <v>7177</v>
      </c>
    </row>
    <row r="1695" spans="1:9" x14ac:dyDescent="0.3">
      <c r="A1695" s="116">
        <v>18683</v>
      </c>
      <c r="B1695" s="116" t="s">
        <v>2701</v>
      </c>
      <c r="C1695" s="116" t="s">
        <v>1962</v>
      </c>
      <c r="D1695" s="117" t="s">
        <v>1226</v>
      </c>
      <c r="E1695" s="118">
        <v>3674.88</v>
      </c>
      <c r="F1695" s="118">
        <v>0.41950684931506849</v>
      </c>
      <c r="G1695" s="120" t="s">
        <v>3707</v>
      </c>
      <c r="H1695" s="121" t="s">
        <v>3707</v>
      </c>
      <c r="I1695" s="120" t="s">
        <v>7177</v>
      </c>
    </row>
    <row r="1696" spans="1:9" x14ac:dyDescent="0.3">
      <c r="A1696" s="116">
        <v>18687</v>
      </c>
      <c r="B1696" s="116" t="s">
        <v>5860</v>
      </c>
      <c r="C1696" s="116" t="s">
        <v>5928</v>
      </c>
      <c r="D1696" s="117" t="s">
        <v>1226</v>
      </c>
      <c r="E1696" s="118">
        <v>3276</v>
      </c>
      <c r="F1696" s="118">
        <v>0.37397260273972605</v>
      </c>
      <c r="G1696" s="120" t="s">
        <v>3707</v>
      </c>
      <c r="H1696" s="121" t="s">
        <v>3707</v>
      </c>
      <c r="I1696" s="120" t="s">
        <v>7177</v>
      </c>
    </row>
    <row r="1697" spans="1:9" x14ac:dyDescent="0.3">
      <c r="A1697" s="116">
        <v>18696</v>
      </c>
      <c r="B1697" s="116" t="s">
        <v>2702</v>
      </c>
      <c r="C1697" s="116" t="s">
        <v>2703</v>
      </c>
      <c r="D1697" s="117" t="s">
        <v>1226</v>
      </c>
      <c r="E1697" s="118">
        <v>2841.3600000000006</v>
      </c>
      <c r="F1697" s="118">
        <v>0.32435616438356168</v>
      </c>
      <c r="G1697" s="120" t="s">
        <v>3707</v>
      </c>
      <c r="H1697" s="121" t="s">
        <v>3707</v>
      </c>
      <c r="I1697" s="120" t="s">
        <v>7177</v>
      </c>
    </row>
    <row r="1698" spans="1:9" x14ac:dyDescent="0.3">
      <c r="A1698" s="116">
        <v>18701</v>
      </c>
      <c r="B1698" s="116" t="s">
        <v>2704</v>
      </c>
      <c r="C1698" s="116" t="s">
        <v>2705</v>
      </c>
      <c r="D1698" s="117" t="s">
        <v>1226</v>
      </c>
      <c r="E1698" s="118">
        <v>4849.5880000000006</v>
      </c>
      <c r="F1698" s="118">
        <v>0.55360593607305941</v>
      </c>
      <c r="G1698" s="120" t="s">
        <v>3707</v>
      </c>
      <c r="H1698" s="121" t="s">
        <v>3707</v>
      </c>
      <c r="I1698" s="120" t="s">
        <v>7177</v>
      </c>
    </row>
    <row r="1699" spans="1:9" x14ac:dyDescent="0.3">
      <c r="A1699" s="116">
        <v>18707</v>
      </c>
      <c r="B1699" s="116" t="s">
        <v>6637</v>
      </c>
      <c r="C1699" s="116" t="s">
        <v>2754</v>
      </c>
      <c r="D1699" s="117" t="s">
        <v>1226</v>
      </c>
      <c r="E1699" s="118">
        <v>3552.9599999999996</v>
      </c>
      <c r="F1699" s="118">
        <v>0.40558904109589039</v>
      </c>
      <c r="G1699" s="120" t="s">
        <v>3707</v>
      </c>
      <c r="H1699" s="121" t="s">
        <v>3707</v>
      </c>
      <c r="I1699" s="120" t="s">
        <v>7177</v>
      </c>
    </row>
    <row r="1700" spans="1:9" x14ac:dyDescent="0.3">
      <c r="A1700" s="116">
        <v>18710</v>
      </c>
      <c r="B1700" s="116" t="s">
        <v>6638</v>
      </c>
      <c r="C1700" s="116" t="s">
        <v>6639</v>
      </c>
      <c r="D1700" s="117" t="s">
        <v>1226</v>
      </c>
      <c r="E1700" s="118">
        <v>3764.8799999999997</v>
      </c>
      <c r="F1700" s="118">
        <v>0.4297808219178082</v>
      </c>
      <c r="G1700" s="120" t="s">
        <v>3707</v>
      </c>
      <c r="H1700" s="121" t="s">
        <v>3707</v>
      </c>
      <c r="I1700" s="120" t="s">
        <v>7177</v>
      </c>
    </row>
    <row r="1701" spans="1:9" x14ac:dyDescent="0.3">
      <c r="A1701" s="116">
        <v>18711</v>
      </c>
      <c r="B1701" s="116" t="s">
        <v>9442</v>
      </c>
      <c r="C1701" s="116" t="s">
        <v>9443</v>
      </c>
      <c r="D1701" s="117" t="s">
        <v>1226</v>
      </c>
      <c r="E1701" s="118">
        <v>3744</v>
      </c>
      <c r="F1701" s="118">
        <v>0.42739726027397262</v>
      </c>
      <c r="G1701" s="120" t="s">
        <v>3707</v>
      </c>
      <c r="H1701" s="121" t="s">
        <v>3707</v>
      </c>
      <c r="I1701" s="120" t="s">
        <v>7177</v>
      </c>
    </row>
    <row r="1702" spans="1:9" x14ac:dyDescent="0.3">
      <c r="A1702" s="116">
        <v>18728</v>
      </c>
      <c r="B1702" s="116" t="s">
        <v>2706</v>
      </c>
      <c r="C1702" s="116" t="s">
        <v>2707</v>
      </c>
      <c r="D1702" s="117" t="s">
        <v>97</v>
      </c>
      <c r="E1702" s="118">
        <v>7321.4400000000005</v>
      </c>
      <c r="F1702" s="118">
        <v>0.83578082191780823</v>
      </c>
      <c r="G1702" s="120" t="s">
        <v>3707</v>
      </c>
      <c r="H1702" s="121" t="s">
        <v>3707</v>
      </c>
      <c r="I1702" s="120" t="s">
        <v>5139</v>
      </c>
    </row>
    <row r="1703" spans="1:9" x14ac:dyDescent="0.3">
      <c r="A1703" s="116">
        <v>18733</v>
      </c>
      <c r="B1703" s="116" t="s">
        <v>2708</v>
      </c>
      <c r="C1703" s="116" t="s">
        <v>2709</v>
      </c>
      <c r="D1703" s="117" t="s">
        <v>97</v>
      </c>
      <c r="E1703" s="118">
        <v>3774.9160000000002</v>
      </c>
      <c r="F1703" s="118">
        <v>0.43092648401826483</v>
      </c>
      <c r="G1703" s="120" t="s">
        <v>3707</v>
      </c>
      <c r="H1703" s="121" t="s">
        <v>3707</v>
      </c>
      <c r="I1703" s="120" t="s">
        <v>5139</v>
      </c>
    </row>
    <row r="1704" spans="1:9" x14ac:dyDescent="0.3">
      <c r="A1704" s="116">
        <v>18736</v>
      </c>
      <c r="B1704" s="116" t="s">
        <v>2710</v>
      </c>
      <c r="C1704" s="116" t="s">
        <v>2711</v>
      </c>
      <c r="D1704" s="117" t="s">
        <v>97</v>
      </c>
      <c r="E1704" s="118">
        <v>2814.01</v>
      </c>
      <c r="F1704" s="118">
        <v>0.32123401826484022</v>
      </c>
      <c r="G1704" s="120" t="s">
        <v>3707</v>
      </c>
      <c r="H1704" s="121" t="s">
        <v>3707</v>
      </c>
      <c r="I1704" s="120" t="s">
        <v>3786</v>
      </c>
    </row>
    <row r="1705" spans="1:9" x14ac:dyDescent="0.3">
      <c r="A1705" s="116">
        <v>18740</v>
      </c>
      <c r="B1705" s="116" t="s">
        <v>2712</v>
      </c>
      <c r="C1705" s="116" t="s">
        <v>1973</v>
      </c>
      <c r="D1705" s="117" t="s">
        <v>1226</v>
      </c>
      <c r="E1705" s="118">
        <v>11678.593000000001</v>
      </c>
      <c r="F1705" s="118">
        <v>1.3331727168949772</v>
      </c>
      <c r="G1705" s="120" t="s">
        <v>3707</v>
      </c>
      <c r="H1705" s="121" t="s">
        <v>3707</v>
      </c>
      <c r="I1705" s="120" t="s">
        <v>7177</v>
      </c>
    </row>
    <row r="1706" spans="1:9" x14ac:dyDescent="0.3">
      <c r="A1706" s="116">
        <v>18743</v>
      </c>
      <c r="B1706" s="116" t="s">
        <v>9444</v>
      </c>
      <c r="C1706" s="116" t="s">
        <v>9445</v>
      </c>
      <c r="D1706" s="117" t="s">
        <v>1226</v>
      </c>
      <c r="E1706" s="118">
        <v>3217.44</v>
      </c>
      <c r="F1706" s="118">
        <v>0.3672876712328767</v>
      </c>
      <c r="G1706" s="120" t="s">
        <v>3707</v>
      </c>
      <c r="H1706" s="121" t="s">
        <v>3707</v>
      </c>
      <c r="I1706" s="120" t="s">
        <v>7177</v>
      </c>
    </row>
    <row r="1707" spans="1:9" x14ac:dyDescent="0.3">
      <c r="A1707" s="116">
        <v>18758</v>
      </c>
      <c r="B1707" s="116" t="s">
        <v>2713</v>
      </c>
      <c r="C1707" s="116" t="s">
        <v>2714</v>
      </c>
      <c r="D1707" s="117" t="s">
        <v>1226</v>
      </c>
      <c r="E1707" s="118">
        <v>3606.72</v>
      </c>
      <c r="F1707" s="118">
        <v>0.41172602739726027</v>
      </c>
      <c r="G1707" s="120" t="s">
        <v>3707</v>
      </c>
      <c r="H1707" s="121" t="s">
        <v>3707</v>
      </c>
      <c r="I1707" s="120" t="s">
        <v>7177</v>
      </c>
    </row>
    <row r="1708" spans="1:9" x14ac:dyDescent="0.3">
      <c r="A1708" s="116">
        <v>18759</v>
      </c>
      <c r="B1708" s="116" t="s">
        <v>3355</v>
      </c>
      <c r="C1708" s="116" t="s">
        <v>3356</v>
      </c>
      <c r="D1708" s="117" t="s">
        <v>1226</v>
      </c>
      <c r="E1708" s="118">
        <v>3129.1200000000003</v>
      </c>
      <c r="F1708" s="118">
        <v>0.35720547945205483</v>
      </c>
      <c r="G1708" s="120" t="s">
        <v>3707</v>
      </c>
      <c r="H1708" s="121" t="s">
        <v>3707</v>
      </c>
      <c r="I1708" s="120" t="s">
        <v>7177</v>
      </c>
    </row>
    <row r="1709" spans="1:9" x14ac:dyDescent="0.3">
      <c r="A1709" s="116">
        <v>18769</v>
      </c>
      <c r="B1709" s="116" t="s">
        <v>2715</v>
      </c>
      <c r="C1709" s="116" t="s">
        <v>2716</v>
      </c>
      <c r="D1709" s="117" t="s">
        <v>97</v>
      </c>
      <c r="E1709" s="118">
        <v>3002.4000000000005</v>
      </c>
      <c r="F1709" s="118">
        <v>0.34273972602739733</v>
      </c>
      <c r="G1709" s="120" t="s">
        <v>3707</v>
      </c>
      <c r="H1709" s="121" t="s">
        <v>3707</v>
      </c>
      <c r="I1709" s="120" t="s">
        <v>4011</v>
      </c>
    </row>
    <row r="1710" spans="1:9" x14ac:dyDescent="0.3">
      <c r="A1710" s="116">
        <v>18779</v>
      </c>
      <c r="B1710" s="116" t="s">
        <v>6640</v>
      </c>
      <c r="C1710" s="116" t="s">
        <v>6641</v>
      </c>
      <c r="D1710" s="117" t="s">
        <v>1226</v>
      </c>
      <c r="E1710" s="118">
        <v>3001.1890000000003</v>
      </c>
      <c r="F1710" s="118">
        <v>0.3426014840182649</v>
      </c>
      <c r="G1710" s="120" t="s">
        <v>3707</v>
      </c>
      <c r="H1710" s="121" t="s">
        <v>3707</v>
      </c>
      <c r="I1710" s="120" t="s">
        <v>7177</v>
      </c>
    </row>
    <row r="1711" spans="1:9" x14ac:dyDescent="0.3">
      <c r="A1711" s="116">
        <v>18785</v>
      </c>
      <c r="B1711" s="116" t="s">
        <v>2717</v>
      </c>
      <c r="C1711" s="116" t="s">
        <v>2718</v>
      </c>
      <c r="D1711" s="117" t="s">
        <v>1226</v>
      </c>
      <c r="E1711" s="118">
        <v>15227.866000000002</v>
      </c>
      <c r="F1711" s="118">
        <v>1.7383408675799088</v>
      </c>
      <c r="G1711" s="120" t="s">
        <v>3707</v>
      </c>
      <c r="H1711" s="121" t="s">
        <v>3707</v>
      </c>
      <c r="I1711" s="120" t="s">
        <v>7177</v>
      </c>
    </row>
    <row r="1712" spans="1:9" x14ac:dyDescent="0.3">
      <c r="A1712" s="116">
        <v>18786</v>
      </c>
      <c r="B1712" s="116" t="s">
        <v>2719</v>
      </c>
      <c r="C1712" s="116" t="s">
        <v>2720</v>
      </c>
      <c r="D1712" s="117" t="s">
        <v>1226</v>
      </c>
      <c r="E1712" s="118">
        <v>23749.594999999998</v>
      </c>
      <c r="F1712" s="118">
        <v>2.7111409817351597</v>
      </c>
      <c r="G1712" s="120" t="s">
        <v>3707</v>
      </c>
      <c r="H1712" s="121" t="s">
        <v>3707</v>
      </c>
      <c r="I1712" s="120" t="s">
        <v>7177</v>
      </c>
    </row>
    <row r="1713" spans="1:9" x14ac:dyDescent="0.3">
      <c r="A1713" s="116">
        <v>18835</v>
      </c>
      <c r="B1713" s="116" t="s">
        <v>2721</v>
      </c>
      <c r="C1713" s="116" t="s">
        <v>2722</v>
      </c>
      <c r="D1713" s="117" t="s">
        <v>97</v>
      </c>
      <c r="E1713" s="118">
        <v>4279.2</v>
      </c>
      <c r="F1713" s="118">
        <v>0.48849315068493149</v>
      </c>
      <c r="G1713" s="120" t="s">
        <v>3707</v>
      </c>
      <c r="H1713" s="121" t="s">
        <v>3707</v>
      </c>
      <c r="I1713" s="120" t="s">
        <v>3790</v>
      </c>
    </row>
    <row r="1714" spans="1:9" x14ac:dyDescent="0.3">
      <c r="A1714" s="116">
        <v>18836</v>
      </c>
      <c r="B1714" s="116" t="s">
        <v>2723</v>
      </c>
      <c r="C1714" s="116" t="s">
        <v>2724</v>
      </c>
      <c r="D1714" s="117" t="s">
        <v>97</v>
      </c>
      <c r="E1714" s="118">
        <v>16598.773000000001</v>
      </c>
      <c r="F1714" s="118">
        <v>1.8948371004566211</v>
      </c>
      <c r="G1714" s="120" t="s">
        <v>3707</v>
      </c>
      <c r="H1714" s="121" t="s">
        <v>3707</v>
      </c>
      <c r="I1714" s="120" t="s">
        <v>7316</v>
      </c>
    </row>
    <row r="1715" spans="1:9" x14ac:dyDescent="0.3">
      <c r="A1715" s="116">
        <v>18853</v>
      </c>
      <c r="B1715" s="116" t="s">
        <v>2725</v>
      </c>
      <c r="C1715" s="116" t="s">
        <v>2726</v>
      </c>
      <c r="D1715" s="117" t="s">
        <v>1226</v>
      </c>
      <c r="E1715" s="118">
        <v>3541.6469999999999</v>
      </c>
      <c r="F1715" s="118">
        <v>0.40429760273972604</v>
      </c>
      <c r="G1715" s="120" t="s">
        <v>3707</v>
      </c>
      <c r="H1715" s="121" t="s">
        <v>3707</v>
      </c>
      <c r="I1715" s="120" t="s">
        <v>7177</v>
      </c>
    </row>
    <row r="1716" spans="1:9" x14ac:dyDescent="0.3">
      <c r="A1716" s="116">
        <v>18854</v>
      </c>
      <c r="B1716" s="116" t="s">
        <v>2727</v>
      </c>
      <c r="C1716" s="116" t="s">
        <v>2728</v>
      </c>
      <c r="D1716" s="117" t="s">
        <v>1226</v>
      </c>
      <c r="E1716" s="118">
        <v>8013.5870000000014</v>
      </c>
      <c r="F1716" s="118">
        <v>0.91479303652968047</v>
      </c>
      <c r="G1716" s="120" t="s">
        <v>3707</v>
      </c>
      <c r="H1716" s="121" t="s">
        <v>3707</v>
      </c>
      <c r="I1716" s="120" t="s">
        <v>7177</v>
      </c>
    </row>
    <row r="1717" spans="1:9" x14ac:dyDescent="0.3">
      <c r="A1717" s="116">
        <v>18865</v>
      </c>
      <c r="B1717" s="116" t="s">
        <v>6642</v>
      </c>
      <c r="C1717" s="116" t="s">
        <v>6643</v>
      </c>
      <c r="D1717" s="117" t="s">
        <v>1226</v>
      </c>
      <c r="E1717" s="118">
        <v>3145.9200000000005</v>
      </c>
      <c r="F1717" s="118">
        <v>0.35912328767123292</v>
      </c>
      <c r="G1717" s="120" t="s">
        <v>3707</v>
      </c>
      <c r="H1717" s="121" t="s">
        <v>3707</v>
      </c>
      <c r="I1717" s="120" t="s">
        <v>7177</v>
      </c>
    </row>
    <row r="1718" spans="1:9" x14ac:dyDescent="0.3">
      <c r="A1718" s="116">
        <v>18869</v>
      </c>
      <c r="B1718" s="116" t="s">
        <v>2729</v>
      </c>
      <c r="C1718" s="116" t="s">
        <v>2730</v>
      </c>
      <c r="D1718" s="117" t="s">
        <v>1226</v>
      </c>
      <c r="E1718" s="118">
        <v>5557.92</v>
      </c>
      <c r="F1718" s="118">
        <v>0.6344657534246575</v>
      </c>
      <c r="G1718" s="120" t="s">
        <v>3707</v>
      </c>
      <c r="H1718" s="121" t="s">
        <v>3707</v>
      </c>
      <c r="I1718" s="120" t="s">
        <v>7177</v>
      </c>
    </row>
    <row r="1719" spans="1:9" x14ac:dyDescent="0.3">
      <c r="A1719" s="116">
        <v>18879</v>
      </c>
      <c r="B1719" s="116" t="s">
        <v>9446</v>
      </c>
      <c r="C1719" s="116" t="s">
        <v>9447</v>
      </c>
      <c r="D1719" s="117" t="s">
        <v>1226</v>
      </c>
      <c r="E1719" s="118">
        <v>2803.6800000000003</v>
      </c>
      <c r="F1719" s="118">
        <v>0.32005479452054797</v>
      </c>
      <c r="G1719" s="120" t="s">
        <v>3707</v>
      </c>
      <c r="H1719" s="121" t="s">
        <v>3707</v>
      </c>
      <c r="I1719" s="120" t="s">
        <v>7177</v>
      </c>
    </row>
    <row r="1720" spans="1:9" x14ac:dyDescent="0.3">
      <c r="A1720" s="116">
        <v>18882</v>
      </c>
      <c r="B1720" s="116" t="s">
        <v>6644</v>
      </c>
      <c r="C1720" s="116" t="s">
        <v>6645</v>
      </c>
      <c r="D1720" s="117" t="s">
        <v>1226</v>
      </c>
      <c r="E1720" s="118">
        <v>11495.328000000003</v>
      </c>
      <c r="F1720" s="118">
        <v>1.3122520547945209</v>
      </c>
      <c r="G1720" s="120" t="s">
        <v>3707</v>
      </c>
      <c r="H1720" s="121" t="s">
        <v>3707</v>
      </c>
      <c r="I1720" s="120" t="s">
        <v>7177</v>
      </c>
    </row>
    <row r="1721" spans="1:9" x14ac:dyDescent="0.3">
      <c r="A1721" s="116">
        <v>18884</v>
      </c>
      <c r="B1721" s="116" t="s">
        <v>3357</v>
      </c>
      <c r="C1721" s="116" t="s">
        <v>3358</v>
      </c>
      <c r="D1721" s="117" t="s">
        <v>1226</v>
      </c>
      <c r="E1721" s="118">
        <v>3748.68</v>
      </c>
      <c r="F1721" s="118">
        <v>0.42793150684931502</v>
      </c>
      <c r="G1721" s="120" t="s">
        <v>3707</v>
      </c>
      <c r="H1721" s="121" t="s">
        <v>3707</v>
      </c>
      <c r="I1721" s="120" t="s">
        <v>7177</v>
      </c>
    </row>
    <row r="1722" spans="1:9" x14ac:dyDescent="0.3">
      <c r="A1722" s="116">
        <v>18896</v>
      </c>
      <c r="B1722" s="116" t="s">
        <v>2731</v>
      </c>
      <c r="C1722" s="116" t="s">
        <v>2732</v>
      </c>
      <c r="D1722" s="117" t="s">
        <v>6</v>
      </c>
      <c r="E1722" s="118">
        <v>10634.8</v>
      </c>
      <c r="F1722" s="118">
        <v>1.2140182648401825</v>
      </c>
      <c r="G1722" s="120" t="s">
        <v>3707</v>
      </c>
      <c r="H1722" s="121" t="s">
        <v>3707</v>
      </c>
      <c r="I1722" s="120" t="s">
        <v>4270</v>
      </c>
    </row>
    <row r="1723" spans="1:9" x14ac:dyDescent="0.3">
      <c r="A1723" s="116">
        <v>18924</v>
      </c>
      <c r="B1723" s="116" t="s">
        <v>5861</v>
      </c>
      <c r="C1723" s="116" t="s">
        <v>5929</v>
      </c>
      <c r="D1723" s="117" t="s">
        <v>1226</v>
      </c>
      <c r="E1723" s="118">
        <v>4676.0400000000009</v>
      </c>
      <c r="F1723" s="118">
        <v>0.53379452054794529</v>
      </c>
      <c r="G1723" s="120" t="s">
        <v>3707</v>
      </c>
      <c r="H1723" s="121" t="s">
        <v>3707</v>
      </c>
      <c r="I1723" s="120" t="s">
        <v>7177</v>
      </c>
    </row>
    <row r="1724" spans="1:9" x14ac:dyDescent="0.3">
      <c r="A1724" s="116">
        <v>18929</v>
      </c>
      <c r="B1724" s="116" t="s">
        <v>2733</v>
      </c>
      <c r="C1724" s="116" t="s">
        <v>2734</v>
      </c>
      <c r="D1724" s="117" t="s">
        <v>97</v>
      </c>
      <c r="E1724" s="118">
        <v>6290.8229999999994</v>
      </c>
      <c r="F1724" s="118">
        <v>0.71813047945205477</v>
      </c>
      <c r="G1724" s="120" t="s">
        <v>3707</v>
      </c>
      <c r="H1724" s="121" t="s">
        <v>3707</v>
      </c>
      <c r="I1724" s="120" t="s">
        <v>7317</v>
      </c>
    </row>
    <row r="1725" spans="1:9" x14ac:dyDescent="0.3">
      <c r="A1725" s="116">
        <v>18967</v>
      </c>
      <c r="B1725" s="116" t="s">
        <v>2736</v>
      </c>
      <c r="C1725" s="116" t="s">
        <v>2737</v>
      </c>
      <c r="D1725" s="117" t="s">
        <v>97</v>
      </c>
      <c r="E1725" s="118">
        <v>7642.3</v>
      </c>
      <c r="F1725" s="118">
        <v>0.87240867579908676</v>
      </c>
      <c r="G1725" s="120" t="s">
        <v>3707</v>
      </c>
      <c r="H1725" s="121" t="s">
        <v>3707</v>
      </c>
      <c r="I1725" s="120" t="s">
        <v>7318</v>
      </c>
    </row>
    <row r="1726" spans="1:9" x14ac:dyDescent="0.3">
      <c r="A1726" s="116">
        <v>18984</v>
      </c>
      <c r="B1726" s="116" t="s">
        <v>6646</v>
      </c>
      <c r="C1726" s="116" t="s">
        <v>6647</v>
      </c>
      <c r="D1726" s="117" t="s">
        <v>1226</v>
      </c>
      <c r="E1726" s="118">
        <v>4290.7020000000002</v>
      </c>
      <c r="F1726" s="118">
        <v>0.48980616438356167</v>
      </c>
      <c r="G1726" s="120" t="s">
        <v>3707</v>
      </c>
      <c r="H1726" s="121" t="s">
        <v>3707</v>
      </c>
      <c r="I1726" s="120" t="s">
        <v>7177</v>
      </c>
    </row>
    <row r="1727" spans="1:9" x14ac:dyDescent="0.3">
      <c r="A1727" s="116">
        <v>18991</v>
      </c>
      <c r="B1727" s="116" t="s">
        <v>2738</v>
      </c>
      <c r="C1727" s="116" t="s">
        <v>2739</v>
      </c>
      <c r="D1727" s="117" t="s">
        <v>97</v>
      </c>
      <c r="E1727" s="118">
        <v>13687.5</v>
      </c>
      <c r="F1727" s="118">
        <v>1.5625</v>
      </c>
      <c r="G1727" s="120" t="s">
        <v>3707</v>
      </c>
      <c r="H1727" s="121" t="s">
        <v>3707</v>
      </c>
      <c r="I1727" s="120" t="s">
        <v>7319</v>
      </c>
    </row>
    <row r="1728" spans="1:9" x14ac:dyDescent="0.3">
      <c r="A1728" s="116">
        <v>19037</v>
      </c>
      <c r="B1728" s="116" t="s">
        <v>5863</v>
      </c>
      <c r="C1728" s="116" t="s">
        <v>5931</v>
      </c>
      <c r="D1728" s="117" t="s">
        <v>1226</v>
      </c>
      <c r="E1728" s="118">
        <v>3777.2740000000003</v>
      </c>
      <c r="F1728" s="118">
        <v>0.43119566210045668</v>
      </c>
      <c r="G1728" s="120" t="s">
        <v>3707</v>
      </c>
      <c r="H1728" s="121" t="s">
        <v>3707</v>
      </c>
      <c r="I1728" s="120" t="s">
        <v>7177</v>
      </c>
    </row>
    <row r="1729" spans="1:9" x14ac:dyDescent="0.3">
      <c r="A1729" s="116">
        <v>19043</v>
      </c>
      <c r="B1729" s="116" t="s">
        <v>2740</v>
      </c>
      <c r="C1729" s="116" t="s">
        <v>2741</v>
      </c>
      <c r="D1729" s="117" t="s">
        <v>1226</v>
      </c>
      <c r="E1729" s="118">
        <v>7586.2050000000008</v>
      </c>
      <c r="F1729" s="118">
        <v>0.86600513698630144</v>
      </c>
      <c r="G1729" s="120" t="s">
        <v>3707</v>
      </c>
      <c r="H1729" s="121" t="s">
        <v>3707</v>
      </c>
      <c r="I1729" s="120" t="s">
        <v>7177</v>
      </c>
    </row>
    <row r="1730" spans="1:9" x14ac:dyDescent="0.3">
      <c r="A1730" s="116">
        <v>19045</v>
      </c>
      <c r="B1730" s="116" t="s">
        <v>2742</v>
      </c>
      <c r="C1730" s="116" t="s">
        <v>2743</v>
      </c>
      <c r="D1730" s="117" t="s">
        <v>6</v>
      </c>
      <c r="E1730" s="118">
        <v>6420</v>
      </c>
      <c r="F1730" s="118">
        <v>0.73287671232876717</v>
      </c>
      <c r="G1730" s="120" t="s">
        <v>3707</v>
      </c>
      <c r="H1730" s="121" t="s">
        <v>3707</v>
      </c>
      <c r="I1730" s="120" t="s">
        <v>3926</v>
      </c>
    </row>
    <row r="1731" spans="1:9" x14ac:dyDescent="0.3">
      <c r="A1731" s="116">
        <v>19046</v>
      </c>
      <c r="B1731" s="116" t="s">
        <v>2744</v>
      </c>
      <c r="C1731" s="116" t="s">
        <v>2745</v>
      </c>
      <c r="D1731" s="117" t="s">
        <v>6</v>
      </c>
      <c r="E1731" s="118">
        <v>6277.9</v>
      </c>
      <c r="F1731" s="118">
        <v>0.71665525114155249</v>
      </c>
      <c r="G1731" s="120" t="s">
        <v>3707</v>
      </c>
      <c r="H1731" s="121" t="s">
        <v>3707</v>
      </c>
      <c r="I1731" s="120" t="s">
        <v>3926</v>
      </c>
    </row>
    <row r="1732" spans="1:9" x14ac:dyDescent="0.3">
      <c r="A1732" s="116">
        <v>19047</v>
      </c>
      <c r="B1732" s="116" t="s">
        <v>2746</v>
      </c>
      <c r="C1732" s="116" t="s">
        <v>2747</v>
      </c>
      <c r="D1732" s="117" t="s">
        <v>6</v>
      </c>
      <c r="E1732" s="118">
        <v>7901.2000000000007</v>
      </c>
      <c r="F1732" s="118">
        <v>0.90196347031963475</v>
      </c>
      <c r="G1732" s="120" t="s">
        <v>3707</v>
      </c>
      <c r="H1732" s="121" t="s">
        <v>3707</v>
      </c>
      <c r="I1732" s="120" t="s">
        <v>3926</v>
      </c>
    </row>
    <row r="1733" spans="1:9" x14ac:dyDescent="0.3">
      <c r="A1733" s="116">
        <v>19048</v>
      </c>
      <c r="B1733" s="116" t="s">
        <v>2748</v>
      </c>
      <c r="C1733" s="116" t="s">
        <v>2749</v>
      </c>
      <c r="D1733" s="117" t="s">
        <v>6</v>
      </c>
      <c r="E1733" s="118">
        <v>12725.199999999999</v>
      </c>
      <c r="F1733" s="118">
        <v>1.4526484018264838</v>
      </c>
      <c r="G1733" s="120" t="s">
        <v>3707</v>
      </c>
      <c r="H1733" s="121" t="s">
        <v>3707</v>
      </c>
      <c r="I1733" s="120" t="s">
        <v>3926</v>
      </c>
    </row>
    <row r="1734" spans="1:9" x14ac:dyDescent="0.3">
      <c r="A1734" s="116">
        <v>19049</v>
      </c>
      <c r="B1734" s="116" t="s">
        <v>2750</v>
      </c>
      <c r="C1734" s="116" t="s">
        <v>2751</v>
      </c>
      <c r="D1734" s="117" t="s">
        <v>6</v>
      </c>
      <c r="E1734" s="118">
        <v>20401.3</v>
      </c>
      <c r="F1734" s="118">
        <v>2.3289155251141551</v>
      </c>
      <c r="G1734" s="120" t="s">
        <v>3707</v>
      </c>
      <c r="H1734" s="121" t="s">
        <v>3707</v>
      </c>
      <c r="I1734" s="120" t="s">
        <v>3926</v>
      </c>
    </row>
    <row r="1735" spans="1:9" x14ac:dyDescent="0.3">
      <c r="A1735" s="116">
        <v>19051</v>
      </c>
      <c r="B1735" s="116" t="s">
        <v>2752</v>
      </c>
      <c r="C1735" s="116" t="s">
        <v>2753</v>
      </c>
      <c r="D1735" s="117" t="s">
        <v>97</v>
      </c>
      <c r="E1735" s="118">
        <v>4311.6000000000004</v>
      </c>
      <c r="F1735" s="118">
        <v>0.49219178082191783</v>
      </c>
      <c r="G1735" s="120" t="s">
        <v>3707</v>
      </c>
      <c r="H1735" s="121" t="s">
        <v>3707</v>
      </c>
      <c r="I1735" s="120" t="s">
        <v>3926</v>
      </c>
    </row>
    <row r="1736" spans="1:9" x14ac:dyDescent="0.3">
      <c r="A1736" s="116">
        <v>19053</v>
      </c>
      <c r="B1736" s="116" t="s">
        <v>9448</v>
      </c>
      <c r="C1736" s="116" t="s">
        <v>9449</v>
      </c>
      <c r="D1736" s="117" t="s">
        <v>1226</v>
      </c>
      <c r="E1736" s="118">
        <v>2934.72</v>
      </c>
      <c r="F1736" s="118">
        <v>0.33501369863013697</v>
      </c>
      <c r="G1736" s="120" t="s">
        <v>3707</v>
      </c>
      <c r="H1736" s="121" t="s">
        <v>3707</v>
      </c>
      <c r="I1736" s="120" t="s">
        <v>7177</v>
      </c>
    </row>
    <row r="1737" spans="1:9" x14ac:dyDescent="0.3">
      <c r="A1737" s="116">
        <v>19065</v>
      </c>
      <c r="B1737" s="116" t="s">
        <v>3359</v>
      </c>
      <c r="C1737" s="116" t="s">
        <v>3360</v>
      </c>
      <c r="D1737" s="117" t="s">
        <v>1226</v>
      </c>
      <c r="E1737" s="118">
        <v>3289.5</v>
      </c>
      <c r="F1737" s="118">
        <v>0.37551369863013701</v>
      </c>
      <c r="G1737" s="120" t="s">
        <v>3707</v>
      </c>
      <c r="H1737" s="121" t="s">
        <v>3707</v>
      </c>
      <c r="I1737" s="120" t="s">
        <v>7177</v>
      </c>
    </row>
    <row r="1738" spans="1:9" x14ac:dyDescent="0.3">
      <c r="A1738" s="116">
        <v>19078</v>
      </c>
      <c r="B1738" s="116" t="s">
        <v>3361</v>
      </c>
      <c r="C1738" s="116" t="s">
        <v>3362</v>
      </c>
      <c r="D1738" s="117" t="s">
        <v>1226</v>
      </c>
      <c r="E1738" s="118">
        <v>6976.0119999999997</v>
      </c>
      <c r="F1738" s="118">
        <v>0.79634840182648403</v>
      </c>
      <c r="G1738" s="120" t="s">
        <v>3707</v>
      </c>
      <c r="H1738" s="121" t="s">
        <v>3707</v>
      </c>
      <c r="I1738" s="120" t="s">
        <v>7177</v>
      </c>
    </row>
    <row r="1739" spans="1:9" x14ac:dyDescent="0.3">
      <c r="A1739" s="116">
        <v>19105</v>
      </c>
      <c r="B1739" s="116" t="s">
        <v>9450</v>
      </c>
      <c r="C1739" s="116" t="s">
        <v>9451</v>
      </c>
      <c r="D1739" s="117" t="s">
        <v>1226</v>
      </c>
      <c r="E1739" s="118">
        <v>2639.5200000000004</v>
      </c>
      <c r="F1739" s="118">
        <v>0.30131506849315076</v>
      </c>
      <c r="G1739" s="120" t="s">
        <v>3707</v>
      </c>
      <c r="H1739" s="121" t="s">
        <v>3707</v>
      </c>
      <c r="I1739" s="120" t="s">
        <v>7177</v>
      </c>
    </row>
    <row r="1740" spans="1:9" x14ac:dyDescent="0.3">
      <c r="A1740" s="116">
        <v>19107</v>
      </c>
      <c r="B1740" s="116" t="s">
        <v>6231</v>
      </c>
      <c r="C1740" s="116" t="s">
        <v>6232</v>
      </c>
      <c r="D1740" s="117" t="s">
        <v>1226</v>
      </c>
      <c r="E1740" s="118">
        <v>3696.0840000000007</v>
      </c>
      <c r="F1740" s="118">
        <v>0.42192739726027406</v>
      </c>
      <c r="G1740" s="120" t="s">
        <v>3707</v>
      </c>
      <c r="H1740" s="121" t="s">
        <v>3707</v>
      </c>
      <c r="I1740" s="120" t="s">
        <v>7177</v>
      </c>
    </row>
    <row r="1741" spans="1:9" x14ac:dyDescent="0.3">
      <c r="A1741" s="116">
        <v>19123</v>
      </c>
      <c r="B1741" s="116" t="s">
        <v>9452</v>
      </c>
      <c r="C1741" s="116" t="s">
        <v>2754</v>
      </c>
      <c r="D1741" s="117" t="s">
        <v>1226</v>
      </c>
      <c r="E1741" s="118">
        <v>4434.4800000000005</v>
      </c>
      <c r="F1741" s="118">
        <v>0.50621917808219186</v>
      </c>
      <c r="G1741" s="120" t="s">
        <v>3707</v>
      </c>
      <c r="H1741" s="121" t="s">
        <v>3707</v>
      </c>
      <c r="I1741" s="120" t="s">
        <v>7177</v>
      </c>
    </row>
    <row r="1742" spans="1:9" x14ac:dyDescent="0.3">
      <c r="A1742" s="116">
        <v>19129</v>
      </c>
      <c r="B1742" s="116" t="s">
        <v>6648</v>
      </c>
      <c r="C1742" s="116" t="s">
        <v>6649</v>
      </c>
      <c r="D1742" s="117" t="s">
        <v>1226</v>
      </c>
      <c r="E1742" s="118">
        <v>3579</v>
      </c>
      <c r="F1742" s="118">
        <v>0.40856164383561644</v>
      </c>
      <c r="G1742" s="120" t="s">
        <v>3707</v>
      </c>
      <c r="H1742" s="121" t="s">
        <v>3707</v>
      </c>
      <c r="I1742" s="120" t="s">
        <v>7177</v>
      </c>
    </row>
    <row r="1743" spans="1:9" x14ac:dyDescent="0.3">
      <c r="A1743" s="116">
        <v>19157</v>
      </c>
      <c r="B1743" s="116" t="s">
        <v>6650</v>
      </c>
      <c r="C1743" s="116" t="s">
        <v>6651</v>
      </c>
      <c r="D1743" s="117" t="s">
        <v>1226</v>
      </c>
      <c r="E1743" s="118">
        <v>2753.9300000000003</v>
      </c>
      <c r="F1743" s="118">
        <v>0.31437557077625572</v>
      </c>
      <c r="G1743" s="120" t="s">
        <v>3707</v>
      </c>
      <c r="H1743" s="121" t="s">
        <v>3707</v>
      </c>
      <c r="I1743" s="120" t="s">
        <v>7177</v>
      </c>
    </row>
    <row r="1744" spans="1:9" x14ac:dyDescent="0.3">
      <c r="A1744" s="116">
        <v>19162</v>
      </c>
      <c r="B1744" s="116" t="s">
        <v>3363</v>
      </c>
      <c r="C1744" s="116" t="s">
        <v>2754</v>
      </c>
      <c r="D1744" s="117" t="s">
        <v>1226</v>
      </c>
      <c r="E1744" s="118">
        <v>12818.7</v>
      </c>
      <c r="F1744" s="118">
        <v>1.4633219178082193</v>
      </c>
      <c r="G1744" s="120" t="s">
        <v>3707</v>
      </c>
      <c r="H1744" s="121" t="s">
        <v>3707</v>
      </c>
      <c r="I1744" s="120" t="s">
        <v>7177</v>
      </c>
    </row>
    <row r="1745" spans="1:9" x14ac:dyDescent="0.3">
      <c r="A1745" s="116">
        <v>19168</v>
      </c>
      <c r="B1745" s="116" t="s">
        <v>9453</v>
      </c>
      <c r="C1745" s="116" t="s">
        <v>9454</v>
      </c>
      <c r="D1745" s="117" t="s">
        <v>1226</v>
      </c>
      <c r="E1745" s="118">
        <v>2816.3999999999996</v>
      </c>
      <c r="F1745" s="118">
        <v>0.32150684931506845</v>
      </c>
      <c r="G1745" s="120" t="s">
        <v>3707</v>
      </c>
      <c r="H1745" s="121" t="s">
        <v>3707</v>
      </c>
      <c r="I1745" s="120" t="s">
        <v>7177</v>
      </c>
    </row>
    <row r="1746" spans="1:9" x14ac:dyDescent="0.3">
      <c r="A1746" s="116">
        <v>19174</v>
      </c>
      <c r="B1746" s="116" t="s">
        <v>2756</v>
      </c>
      <c r="C1746" s="116" t="s">
        <v>2757</v>
      </c>
      <c r="D1746" s="117" t="s">
        <v>97</v>
      </c>
      <c r="E1746" s="118">
        <v>5070.1440000000011</v>
      </c>
      <c r="F1746" s="118">
        <v>0.57878356164383571</v>
      </c>
      <c r="G1746" s="120" t="s">
        <v>3707</v>
      </c>
      <c r="H1746" s="121" t="s">
        <v>3707</v>
      </c>
      <c r="I1746" s="120" t="s">
        <v>4778</v>
      </c>
    </row>
    <row r="1747" spans="1:9" x14ac:dyDescent="0.3">
      <c r="A1747" s="116">
        <v>19176</v>
      </c>
      <c r="B1747" s="116" t="s">
        <v>2758</v>
      </c>
      <c r="C1747" s="116" t="s">
        <v>2759</v>
      </c>
      <c r="D1747" s="117" t="s">
        <v>97</v>
      </c>
      <c r="E1747" s="118">
        <v>3265.5</v>
      </c>
      <c r="F1747" s="118">
        <v>0.3727739726027397</v>
      </c>
      <c r="G1747" s="120" t="s">
        <v>3707</v>
      </c>
      <c r="H1747" s="121" t="s">
        <v>3707</v>
      </c>
      <c r="I1747" s="120" t="s">
        <v>7320</v>
      </c>
    </row>
    <row r="1748" spans="1:9" x14ac:dyDescent="0.3">
      <c r="A1748" s="116">
        <v>19177</v>
      </c>
      <c r="B1748" s="116" t="s">
        <v>2760</v>
      </c>
      <c r="C1748" s="116" t="s">
        <v>1526</v>
      </c>
      <c r="D1748" s="117" t="s">
        <v>97</v>
      </c>
      <c r="E1748" s="118">
        <v>5984.880000000001</v>
      </c>
      <c r="F1748" s="118">
        <v>0.6832054794520549</v>
      </c>
      <c r="G1748" s="120" t="s">
        <v>3707</v>
      </c>
      <c r="H1748" s="121" t="s">
        <v>3707</v>
      </c>
      <c r="I1748" s="120" t="s">
        <v>3892</v>
      </c>
    </row>
    <row r="1749" spans="1:9" x14ac:dyDescent="0.3">
      <c r="A1749" s="116">
        <v>19183</v>
      </c>
      <c r="B1749" s="116" t="s">
        <v>3364</v>
      </c>
      <c r="C1749" s="116" t="s">
        <v>3365</v>
      </c>
      <c r="D1749" s="117" t="s">
        <v>1226</v>
      </c>
      <c r="E1749" s="118">
        <v>3217.6899999999996</v>
      </c>
      <c r="F1749" s="118">
        <v>0.36731621004566206</v>
      </c>
      <c r="G1749" s="120" t="s">
        <v>3707</v>
      </c>
      <c r="H1749" s="121" t="s">
        <v>3707</v>
      </c>
      <c r="I1749" s="120" t="s">
        <v>7177</v>
      </c>
    </row>
    <row r="1750" spans="1:9" x14ac:dyDescent="0.3">
      <c r="A1750" s="116">
        <v>19188</v>
      </c>
      <c r="B1750" s="116" t="s">
        <v>2761</v>
      </c>
      <c r="C1750" s="116" t="s">
        <v>2762</v>
      </c>
      <c r="D1750" s="117" t="s">
        <v>6</v>
      </c>
      <c r="E1750" s="118">
        <v>8614.4</v>
      </c>
      <c r="F1750" s="118">
        <v>0.98337899543378993</v>
      </c>
      <c r="G1750" s="120" t="s">
        <v>3253</v>
      </c>
      <c r="H1750" s="121">
        <v>43313</v>
      </c>
      <c r="I1750" s="120" t="s">
        <v>4024</v>
      </c>
    </row>
    <row r="1751" spans="1:9" x14ac:dyDescent="0.3">
      <c r="A1751" s="116">
        <v>19189</v>
      </c>
      <c r="B1751" s="116" t="s">
        <v>2763</v>
      </c>
      <c r="C1751" s="116" t="s">
        <v>2764</v>
      </c>
      <c r="D1751" s="117" t="s">
        <v>6</v>
      </c>
      <c r="E1751" s="118">
        <v>9716.5</v>
      </c>
      <c r="F1751" s="118">
        <v>1.109189497716895</v>
      </c>
      <c r="G1751" s="120" t="s">
        <v>3707</v>
      </c>
      <c r="H1751" s="121" t="s">
        <v>3707</v>
      </c>
      <c r="I1751" s="120" t="s">
        <v>4431</v>
      </c>
    </row>
    <row r="1752" spans="1:9" x14ac:dyDescent="0.3">
      <c r="A1752" s="116">
        <v>19190</v>
      </c>
      <c r="B1752" s="116" t="s">
        <v>3366</v>
      </c>
      <c r="C1752" s="116" t="s">
        <v>3367</v>
      </c>
      <c r="D1752" s="117" t="s">
        <v>6</v>
      </c>
      <c r="E1752" s="118">
        <v>114593.1</v>
      </c>
      <c r="F1752" s="118">
        <v>13.081404109589041</v>
      </c>
      <c r="G1752" s="120" t="s">
        <v>3253</v>
      </c>
      <c r="H1752" s="121">
        <v>43678</v>
      </c>
      <c r="I1752" s="120" t="s">
        <v>3868</v>
      </c>
    </row>
    <row r="1753" spans="1:9" x14ac:dyDescent="0.3">
      <c r="A1753" s="116">
        <v>19196</v>
      </c>
      <c r="B1753" s="116" t="s">
        <v>3368</v>
      </c>
      <c r="C1753" s="116" t="s">
        <v>3369</v>
      </c>
      <c r="D1753" s="117" t="s">
        <v>1226</v>
      </c>
      <c r="E1753" s="118">
        <v>7736.8099999999995</v>
      </c>
      <c r="F1753" s="118">
        <v>0.88319748858447478</v>
      </c>
      <c r="G1753" s="120" t="s">
        <v>3707</v>
      </c>
      <c r="H1753" s="121" t="s">
        <v>3707</v>
      </c>
      <c r="I1753" s="120" t="s">
        <v>7177</v>
      </c>
    </row>
    <row r="1754" spans="1:9" x14ac:dyDescent="0.3">
      <c r="A1754" s="116">
        <v>19213</v>
      </c>
      <c r="B1754" s="116" t="s">
        <v>5864</v>
      </c>
      <c r="C1754" s="116" t="s">
        <v>2653</v>
      </c>
      <c r="D1754" s="117" t="s">
        <v>1226</v>
      </c>
      <c r="E1754" s="118">
        <v>6258.24</v>
      </c>
      <c r="F1754" s="118">
        <v>0.71441095890410955</v>
      </c>
      <c r="G1754" s="120" t="s">
        <v>3707</v>
      </c>
      <c r="H1754" s="121" t="s">
        <v>3707</v>
      </c>
      <c r="I1754" s="120" t="s">
        <v>7177</v>
      </c>
    </row>
    <row r="1755" spans="1:9" x14ac:dyDescent="0.3">
      <c r="A1755" s="116">
        <v>19224</v>
      </c>
      <c r="B1755" s="116" t="s">
        <v>3370</v>
      </c>
      <c r="C1755" s="116" t="s">
        <v>3371</v>
      </c>
      <c r="D1755" s="117" t="s">
        <v>1226</v>
      </c>
      <c r="E1755" s="118">
        <v>3605.1119999999996</v>
      </c>
      <c r="F1755" s="118">
        <v>0.41154246575342462</v>
      </c>
      <c r="G1755" s="120" t="s">
        <v>3707</v>
      </c>
      <c r="H1755" s="121" t="s">
        <v>3707</v>
      </c>
      <c r="I1755" s="120" t="s">
        <v>7177</v>
      </c>
    </row>
    <row r="1756" spans="1:9" x14ac:dyDescent="0.3">
      <c r="A1756" s="116">
        <v>19238</v>
      </c>
      <c r="B1756" s="116" t="s">
        <v>2765</v>
      </c>
      <c r="C1756" s="116" t="s">
        <v>2766</v>
      </c>
      <c r="D1756" s="117" t="s">
        <v>97</v>
      </c>
      <c r="E1756" s="118">
        <v>4602.96</v>
      </c>
      <c r="F1756" s="118">
        <v>0.52545205479452051</v>
      </c>
      <c r="G1756" s="120" t="s">
        <v>3707</v>
      </c>
      <c r="H1756" s="121" t="s">
        <v>3707</v>
      </c>
      <c r="I1756" s="120" t="s">
        <v>7321</v>
      </c>
    </row>
    <row r="1757" spans="1:9" x14ac:dyDescent="0.3">
      <c r="A1757" s="116">
        <v>19245</v>
      </c>
      <c r="B1757" s="116" t="s">
        <v>5865</v>
      </c>
      <c r="C1757" s="116" t="s">
        <v>5932</v>
      </c>
      <c r="D1757" s="117" t="s">
        <v>1226</v>
      </c>
      <c r="E1757" s="118">
        <v>5074.0510000000004</v>
      </c>
      <c r="F1757" s="118">
        <v>0.57922956621004573</v>
      </c>
      <c r="G1757" s="120" t="s">
        <v>3707</v>
      </c>
      <c r="H1757" s="121" t="s">
        <v>3707</v>
      </c>
      <c r="I1757" s="120" t="s">
        <v>7177</v>
      </c>
    </row>
    <row r="1758" spans="1:9" x14ac:dyDescent="0.3">
      <c r="A1758" s="116">
        <v>19247</v>
      </c>
      <c r="B1758" s="116" t="s">
        <v>9455</v>
      </c>
      <c r="C1758" s="116" t="s">
        <v>9456</v>
      </c>
      <c r="D1758" s="117" t="s">
        <v>1226</v>
      </c>
      <c r="E1758" s="118">
        <v>3497.7570000000001</v>
      </c>
      <c r="F1758" s="118">
        <v>0.39928732876712331</v>
      </c>
      <c r="G1758" s="120" t="s">
        <v>3707</v>
      </c>
      <c r="H1758" s="121" t="s">
        <v>3707</v>
      </c>
      <c r="I1758" s="120" t="s">
        <v>7177</v>
      </c>
    </row>
    <row r="1759" spans="1:9" x14ac:dyDescent="0.3">
      <c r="A1759" s="116">
        <v>19253</v>
      </c>
      <c r="B1759" s="116" t="s">
        <v>3372</v>
      </c>
      <c r="C1759" s="116" t="s">
        <v>3373</v>
      </c>
      <c r="D1759" s="117" t="s">
        <v>1226</v>
      </c>
      <c r="E1759" s="118">
        <v>5301.8380000000006</v>
      </c>
      <c r="F1759" s="118">
        <v>0.60523264840182656</v>
      </c>
      <c r="G1759" s="120" t="s">
        <v>3707</v>
      </c>
      <c r="H1759" s="121" t="s">
        <v>3707</v>
      </c>
      <c r="I1759" s="120" t="s">
        <v>7177</v>
      </c>
    </row>
    <row r="1760" spans="1:9" x14ac:dyDescent="0.3">
      <c r="A1760" s="116">
        <v>19293</v>
      </c>
      <c r="B1760" s="116" t="s">
        <v>3374</v>
      </c>
      <c r="C1760" s="116" t="s">
        <v>3339</v>
      </c>
      <c r="D1760" s="117" t="s">
        <v>1226</v>
      </c>
      <c r="E1760" s="118">
        <v>5285.1909999999998</v>
      </c>
      <c r="F1760" s="118">
        <v>0.60333230593607301</v>
      </c>
      <c r="G1760" s="120" t="s">
        <v>3707</v>
      </c>
      <c r="H1760" s="121" t="s">
        <v>3707</v>
      </c>
      <c r="I1760" s="120" t="s">
        <v>7177</v>
      </c>
    </row>
    <row r="1761" spans="1:9" x14ac:dyDescent="0.3">
      <c r="A1761" s="116">
        <v>19296</v>
      </c>
      <c r="B1761" s="116" t="s">
        <v>5866</v>
      </c>
      <c r="C1761" s="116" t="s">
        <v>5933</v>
      </c>
      <c r="D1761" s="117" t="s">
        <v>1226</v>
      </c>
      <c r="E1761" s="118">
        <v>3052.2</v>
      </c>
      <c r="F1761" s="118">
        <v>0.34842465753424656</v>
      </c>
      <c r="G1761" s="120" t="s">
        <v>3707</v>
      </c>
      <c r="H1761" s="121" t="s">
        <v>3707</v>
      </c>
      <c r="I1761" s="120" t="s">
        <v>7177</v>
      </c>
    </row>
    <row r="1762" spans="1:9" x14ac:dyDescent="0.3">
      <c r="A1762" s="116">
        <v>19298</v>
      </c>
      <c r="B1762" s="116" t="s">
        <v>3375</v>
      </c>
      <c r="C1762" s="116" t="s">
        <v>3376</v>
      </c>
      <c r="D1762" s="117" t="s">
        <v>1226</v>
      </c>
      <c r="E1762" s="118">
        <v>6456.9139999999998</v>
      </c>
      <c r="F1762" s="118">
        <v>0.73709063926940632</v>
      </c>
      <c r="G1762" s="120" t="s">
        <v>3707</v>
      </c>
      <c r="H1762" s="121" t="s">
        <v>3707</v>
      </c>
      <c r="I1762" s="120" t="s">
        <v>7177</v>
      </c>
    </row>
    <row r="1763" spans="1:9" x14ac:dyDescent="0.3">
      <c r="A1763" s="116">
        <v>19299</v>
      </c>
      <c r="B1763" s="116" t="s">
        <v>3377</v>
      </c>
      <c r="C1763" s="116" t="s">
        <v>3378</v>
      </c>
      <c r="D1763" s="117" t="s">
        <v>1226</v>
      </c>
      <c r="E1763" s="118">
        <v>3579.902</v>
      </c>
      <c r="F1763" s="118">
        <v>0.40866461187214614</v>
      </c>
      <c r="G1763" s="120" t="s">
        <v>3707</v>
      </c>
      <c r="H1763" s="121" t="s">
        <v>3707</v>
      </c>
      <c r="I1763" s="120" t="s">
        <v>7177</v>
      </c>
    </row>
    <row r="1764" spans="1:9" x14ac:dyDescent="0.3">
      <c r="A1764" s="116">
        <v>19306</v>
      </c>
      <c r="B1764" s="116" t="s">
        <v>5867</v>
      </c>
      <c r="C1764" s="116" t="s">
        <v>5934</v>
      </c>
      <c r="D1764" s="117" t="s">
        <v>1226</v>
      </c>
      <c r="E1764" s="118">
        <v>6003.442</v>
      </c>
      <c r="F1764" s="118">
        <v>0.68532442922374426</v>
      </c>
      <c r="G1764" s="120" t="s">
        <v>3707</v>
      </c>
      <c r="H1764" s="121" t="s">
        <v>3707</v>
      </c>
      <c r="I1764" s="120" t="s">
        <v>7177</v>
      </c>
    </row>
    <row r="1765" spans="1:9" x14ac:dyDescent="0.3">
      <c r="A1765" s="116">
        <v>19307</v>
      </c>
      <c r="B1765" s="116" t="s">
        <v>3379</v>
      </c>
      <c r="C1765" s="116" t="s">
        <v>3380</v>
      </c>
      <c r="D1765" s="117" t="s">
        <v>1226</v>
      </c>
      <c r="E1765" s="118">
        <v>4405.652</v>
      </c>
      <c r="F1765" s="118">
        <v>0.50292831050228315</v>
      </c>
      <c r="G1765" s="120" t="s">
        <v>3707</v>
      </c>
      <c r="H1765" s="121" t="s">
        <v>3707</v>
      </c>
      <c r="I1765" s="120" t="s">
        <v>7177</v>
      </c>
    </row>
    <row r="1766" spans="1:9" x14ac:dyDescent="0.3">
      <c r="A1766" s="116">
        <v>19312</v>
      </c>
      <c r="B1766" s="116" t="s">
        <v>5868</v>
      </c>
      <c r="C1766" s="116" t="s">
        <v>5935</v>
      </c>
      <c r="D1766" s="117" t="s">
        <v>1226</v>
      </c>
      <c r="E1766" s="118">
        <v>3235.2000000000003</v>
      </c>
      <c r="F1766" s="118">
        <v>0.36931506849315071</v>
      </c>
      <c r="G1766" s="120" t="s">
        <v>3707</v>
      </c>
      <c r="H1766" s="121" t="s">
        <v>3707</v>
      </c>
      <c r="I1766" s="120" t="s">
        <v>7177</v>
      </c>
    </row>
    <row r="1767" spans="1:9" x14ac:dyDescent="0.3">
      <c r="A1767" s="116">
        <v>19320</v>
      </c>
      <c r="B1767" s="116" t="s">
        <v>9457</v>
      </c>
      <c r="C1767" s="116" t="s">
        <v>9458</v>
      </c>
      <c r="D1767" s="117" t="s">
        <v>1226</v>
      </c>
      <c r="E1767" s="118">
        <v>2702.4930000000004</v>
      </c>
      <c r="F1767" s="118">
        <v>0.3085037671232877</v>
      </c>
      <c r="G1767" s="120" t="s">
        <v>3707</v>
      </c>
      <c r="H1767" s="121" t="s">
        <v>3707</v>
      </c>
      <c r="I1767" s="120" t="s">
        <v>7177</v>
      </c>
    </row>
    <row r="1768" spans="1:9" x14ac:dyDescent="0.3">
      <c r="A1768" s="116">
        <v>19321</v>
      </c>
      <c r="B1768" s="116" t="s">
        <v>6233</v>
      </c>
      <c r="C1768" s="116" t="s">
        <v>6234</v>
      </c>
      <c r="D1768" s="117" t="s">
        <v>1226</v>
      </c>
      <c r="E1768" s="118">
        <v>3898.5630000000001</v>
      </c>
      <c r="F1768" s="118">
        <v>0.44504143835616439</v>
      </c>
      <c r="G1768" s="120" t="s">
        <v>3707</v>
      </c>
      <c r="H1768" s="121" t="s">
        <v>3707</v>
      </c>
      <c r="I1768" s="120" t="s">
        <v>7177</v>
      </c>
    </row>
    <row r="1769" spans="1:9" x14ac:dyDescent="0.3">
      <c r="A1769" s="116">
        <v>19328</v>
      </c>
      <c r="B1769" s="116" t="s">
        <v>9459</v>
      </c>
      <c r="C1769" s="116" t="s">
        <v>9460</v>
      </c>
      <c r="D1769" s="117" t="s">
        <v>1226</v>
      </c>
      <c r="E1769" s="118">
        <v>2690.4590000000003</v>
      </c>
      <c r="F1769" s="118">
        <v>0.30713002283105029</v>
      </c>
      <c r="G1769" s="120" t="s">
        <v>3707</v>
      </c>
      <c r="H1769" s="121" t="s">
        <v>3707</v>
      </c>
      <c r="I1769" s="120" t="s">
        <v>7177</v>
      </c>
    </row>
    <row r="1770" spans="1:9" x14ac:dyDescent="0.3">
      <c r="A1770" s="116">
        <v>19329</v>
      </c>
      <c r="B1770" s="116" t="s">
        <v>2767</v>
      </c>
      <c r="C1770" s="116" t="s">
        <v>2768</v>
      </c>
      <c r="D1770" s="117" t="s">
        <v>6</v>
      </c>
      <c r="E1770" s="118">
        <v>175734.7</v>
      </c>
      <c r="F1770" s="118">
        <v>20.061038812785391</v>
      </c>
      <c r="G1770" s="120" t="s">
        <v>3707</v>
      </c>
      <c r="H1770" s="121" t="s">
        <v>3707</v>
      </c>
      <c r="I1770" s="120" t="s">
        <v>7322</v>
      </c>
    </row>
    <row r="1771" spans="1:9" x14ac:dyDescent="0.3">
      <c r="A1771" s="116">
        <v>19330</v>
      </c>
      <c r="B1771" s="116" t="s">
        <v>3381</v>
      </c>
      <c r="C1771" s="116" t="s">
        <v>3382</v>
      </c>
      <c r="D1771" s="117" t="s">
        <v>97</v>
      </c>
      <c r="E1771" s="118">
        <v>5720.9459999999999</v>
      </c>
      <c r="F1771" s="118">
        <v>0.65307602739726023</v>
      </c>
      <c r="G1771" s="120" t="s">
        <v>3707</v>
      </c>
      <c r="H1771" s="121" t="s">
        <v>3707</v>
      </c>
      <c r="I1771" s="120" t="s">
        <v>7323</v>
      </c>
    </row>
    <row r="1772" spans="1:9" x14ac:dyDescent="0.3">
      <c r="A1772" s="116">
        <v>19334</v>
      </c>
      <c r="B1772" s="116" t="s">
        <v>2769</v>
      </c>
      <c r="C1772" s="116" t="s">
        <v>2770</v>
      </c>
      <c r="D1772" s="117" t="s">
        <v>97</v>
      </c>
      <c r="E1772" s="118">
        <v>10551.204000000002</v>
      </c>
      <c r="F1772" s="118">
        <v>1.2044753424657535</v>
      </c>
      <c r="G1772" s="120" t="s">
        <v>3707</v>
      </c>
      <c r="H1772" s="121" t="s">
        <v>3707</v>
      </c>
      <c r="I1772" s="120" t="s">
        <v>4174</v>
      </c>
    </row>
    <row r="1773" spans="1:9" x14ac:dyDescent="0.3">
      <c r="A1773" s="116">
        <v>19338</v>
      </c>
      <c r="B1773" s="116" t="s">
        <v>5869</v>
      </c>
      <c r="C1773" s="116" t="s">
        <v>5936</v>
      </c>
      <c r="D1773" s="117" t="s">
        <v>1226</v>
      </c>
      <c r="E1773" s="118">
        <v>7575.8399999999992</v>
      </c>
      <c r="F1773" s="118">
        <v>0.86482191780821904</v>
      </c>
      <c r="G1773" s="120" t="s">
        <v>3707</v>
      </c>
      <c r="H1773" s="121" t="s">
        <v>3707</v>
      </c>
      <c r="I1773" s="120" t="s">
        <v>7177</v>
      </c>
    </row>
    <row r="1774" spans="1:9" x14ac:dyDescent="0.3">
      <c r="A1774" s="116">
        <v>19353</v>
      </c>
      <c r="B1774" s="116" t="s">
        <v>6652</v>
      </c>
      <c r="C1774" s="116" t="s">
        <v>6653</v>
      </c>
      <c r="D1774" s="117" t="s">
        <v>1226</v>
      </c>
      <c r="E1774" s="118">
        <v>2975.6000000000004</v>
      </c>
      <c r="F1774" s="118">
        <v>0.33968036529680368</v>
      </c>
      <c r="G1774" s="120" t="s">
        <v>3707</v>
      </c>
      <c r="H1774" s="121" t="s">
        <v>3707</v>
      </c>
      <c r="I1774" s="120" t="s">
        <v>7177</v>
      </c>
    </row>
    <row r="1775" spans="1:9" x14ac:dyDescent="0.3">
      <c r="A1775" s="116">
        <v>19360</v>
      </c>
      <c r="B1775" s="116" t="s">
        <v>9461</v>
      </c>
      <c r="C1775" s="116" t="s">
        <v>9462</v>
      </c>
      <c r="D1775" s="117" t="s">
        <v>97</v>
      </c>
      <c r="E1775" s="118">
        <v>2788.56</v>
      </c>
      <c r="F1775" s="118">
        <v>0.31832876712328767</v>
      </c>
      <c r="G1775" s="120" t="s">
        <v>3707</v>
      </c>
      <c r="H1775" s="121" t="s">
        <v>3707</v>
      </c>
      <c r="I1775" s="120" t="s">
        <v>9463</v>
      </c>
    </row>
    <row r="1776" spans="1:9" x14ac:dyDescent="0.3">
      <c r="A1776" s="116">
        <v>19371</v>
      </c>
      <c r="B1776" s="116" t="s">
        <v>9464</v>
      </c>
      <c r="C1776" s="116" t="s">
        <v>9465</v>
      </c>
      <c r="D1776" s="117" t="s">
        <v>1226</v>
      </c>
      <c r="E1776" s="118">
        <v>4150.8369999999995</v>
      </c>
      <c r="F1776" s="118">
        <v>0.47383984018264835</v>
      </c>
      <c r="G1776" s="120" t="s">
        <v>3707</v>
      </c>
      <c r="H1776" s="121" t="s">
        <v>3707</v>
      </c>
      <c r="I1776" s="120" t="s">
        <v>7177</v>
      </c>
    </row>
    <row r="1777" spans="1:9" x14ac:dyDescent="0.3">
      <c r="A1777" s="116">
        <v>19388</v>
      </c>
      <c r="B1777" s="116" t="s">
        <v>5870</v>
      </c>
      <c r="C1777" s="116" t="s">
        <v>5937</v>
      </c>
      <c r="D1777" s="117" t="s">
        <v>1226</v>
      </c>
      <c r="E1777" s="118">
        <v>3854.7810000000004</v>
      </c>
      <c r="F1777" s="118">
        <v>0.44004349315068497</v>
      </c>
      <c r="G1777" s="120" t="s">
        <v>3707</v>
      </c>
      <c r="H1777" s="121" t="s">
        <v>3707</v>
      </c>
      <c r="I1777" s="120" t="s">
        <v>7177</v>
      </c>
    </row>
    <row r="1778" spans="1:9" x14ac:dyDescent="0.3">
      <c r="A1778" s="116">
        <v>19398</v>
      </c>
      <c r="B1778" s="116" t="s">
        <v>5871</v>
      </c>
      <c r="C1778" s="116" t="s">
        <v>5938</v>
      </c>
      <c r="D1778" s="117" t="s">
        <v>1226</v>
      </c>
      <c r="E1778" s="118">
        <v>4130.3120000000008</v>
      </c>
      <c r="F1778" s="118">
        <v>0.47149680365296814</v>
      </c>
      <c r="G1778" s="120" t="s">
        <v>3707</v>
      </c>
      <c r="H1778" s="121" t="s">
        <v>3707</v>
      </c>
      <c r="I1778" s="120" t="s">
        <v>7177</v>
      </c>
    </row>
    <row r="1779" spans="1:9" x14ac:dyDescent="0.3">
      <c r="A1779" s="116">
        <v>19402</v>
      </c>
      <c r="B1779" s="116" t="s">
        <v>2771</v>
      </c>
      <c r="C1779" s="116" t="s">
        <v>2772</v>
      </c>
      <c r="D1779" s="117" t="s">
        <v>97</v>
      </c>
      <c r="E1779" s="118">
        <v>8953.6560000000009</v>
      </c>
      <c r="F1779" s="118">
        <v>1.0221068493150687</v>
      </c>
      <c r="G1779" s="120" t="s">
        <v>3707</v>
      </c>
      <c r="H1779" s="121" t="s">
        <v>3707</v>
      </c>
      <c r="I1779" s="120" t="s">
        <v>3813</v>
      </c>
    </row>
    <row r="1780" spans="1:9" x14ac:dyDescent="0.3">
      <c r="A1780" s="116">
        <v>19407</v>
      </c>
      <c r="B1780" s="116" t="s">
        <v>5872</v>
      </c>
      <c r="C1780" s="116" t="s">
        <v>5939</v>
      </c>
      <c r="D1780" s="117" t="s">
        <v>1226</v>
      </c>
      <c r="E1780" s="118">
        <v>5586.5040000000008</v>
      </c>
      <c r="F1780" s="118">
        <v>0.63772876712328774</v>
      </c>
      <c r="G1780" s="120" t="s">
        <v>3707</v>
      </c>
      <c r="H1780" s="121" t="s">
        <v>3707</v>
      </c>
      <c r="I1780" s="120" t="s">
        <v>7177</v>
      </c>
    </row>
    <row r="1781" spans="1:9" x14ac:dyDescent="0.3">
      <c r="A1781" s="116">
        <v>19415</v>
      </c>
      <c r="B1781" s="116" t="s">
        <v>6654</v>
      </c>
      <c r="C1781" s="116" t="s">
        <v>6655</v>
      </c>
      <c r="D1781" s="117" t="s">
        <v>1226</v>
      </c>
      <c r="E1781" s="118">
        <v>6227.76</v>
      </c>
      <c r="F1781" s="118">
        <v>0.71093150684931505</v>
      </c>
      <c r="G1781" s="120" t="s">
        <v>3707</v>
      </c>
      <c r="H1781" s="121" t="s">
        <v>3707</v>
      </c>
      <c r="I1781" s="120" t="s">
        <v>7177</v>
      </c>
    </row>
    <row r="1782" spans="1:9" x14ac:dyDescent="0.3">
      <c r="A1782" s="116">
        <v>19427</v>
      </c>
      <c r="B1782" s="116" t="s">
        <v>3383</v>
      </c>
      <c r="C1782" s="116" t="s">
        <v>3384</v>
      </c>
      <c r="D1782" s="117" t="s">
        <v>1226</v>
      </c>
      <c r="E1782" s="118">
        <v>4844.1600000000008</v>
      </c>
      <c r="F1782" s="118">
        <v>0.55298630136986315</v>
      </c>
      <c r="G1782" s="120" t="s">
        <v>3707</v>
      </c>
      <c r="H1782" s="121" t="s">
        <v>3707</v>
      </c>
      <c r="I1782" s="120" t="s">
        <v>7177</v>
      </c>
    </row>
    <row r="1783" spans="1:9" x14ac:dyDescent="0.3">
      <c r="A1783" s="116">
        <v>19435</v>
      </c>
      <c r="B1783" s="116" t="s">
        <v>3385</v>
      </c>
      <c r="C1783" s="116" t="s">
        <v>3386</v>
      </c>
      <c r="D1783" s="117" t="s">
        <v>1226</v>
      </c>
      <c r="E1783" s="118">
        <v>3780.9359999999997</v>
      </c>
      <c r="F1783" s="118">
        <v>0.43161369863013693</v>
      </c>
      <c r="G1783" s="120" t="s">
        <v>3707</v>
      </c>
      <c r="H1783" s="121" t="s">
        <v>3707</v>
      </c>
      <c r="I1783" s="120" t="s">
        <v>7177</v>
      </c>
    </row>
    <row r="1784" spans="1:9" x14ac:dyDescent="0.3">
      <c r="A1784" s="116">
        <v>19436</v>
      </c>
      <c r="B1784" s="116" t="s">
        <v>3387</v>
      </c>
      <c r="C1784" s="116" t="s">
        <v>1697</v>
      </c>
      <c r="D1784" s="117" t="s">
        <v>1226</v>
      </c>
      <c r="E1784" s="118">
        <v>29767.200000000001</v>
      </c>
      <c r="F1784" s="118">
        <v>3.3980821917808219</v>
      </c>
      <c r="G1784" s="120" t="s">
        <v>3707</v>
      </c>
      <c r="H1784" s="121" t="s">
        <v>3707</v>
      </c>
      <c r="I1784" s="120" t="s">
        <v>7177</v>
      </c>
    </row>
    <row r="1785" spans="1:9" x14ac:dyDescent="0.3">
      <c r="A1785" s="116">
        <v>19439</v>
      </c>
      <c r="B1785" s="116" t="s">
        <v>9466</v>
      </c>
      <c r="C1785" s="116" t="s">
        <v>9467</v>
      </c>
      <c r="D1785" s="117" t="s">
        <v>1226</v>
      </c>
      <c r="E1785" s="118">
        <v>2803.9139999999993</v>
      </c>
      <c r="F1785" s="118">
        <v>0.32008150684931497</v>
      </c>
      <c r="G1785" s="120" t="s">
        <v>3707</v>
      </c>
      <c r="H1785" s="121" t="s">
        <v>3707</v>
      </c>
      <c r="I1785" s="120" t="s">
        <v>7177</v>
      </c>
    </row>
    <row r="1786" spans="1:9" x14ac:dyDescent="0.3">
      <c r="A1786" s="116">
        <v>19454</v>
      </c>
      <c r="B1786" s="116" t="s">
        <v>5873</v>
      </c>
      <c r="C1786" s="116" t="s">
        <v>1517</v>
      </c>
      <c r="D1786" s="117" t="s">
        <v>1226</v>
      </c>
      <c r="E1786" s="118">
        <v>2886.953</v>
      </c>
      <c r="F1786" s="118">
        <v>0.32956084474885844</v>
      </c>
      <c r="G1786" s="120" t="s">
        <v>3707</v>
      </c>
      <c r="H1786" s="121" t="s">
        <v>3707</v>
      </c>
      <c r="I1786" s="120" t="s">
        <v>7177</v>
      </c>
    </row>
    <row r="1787" spans="1:9" x14ac:dyDescent="0.3">
      <c r="A1787" s="116">
        <v>19459</v>
      </c>
      <c r="B1787" s="116" t="s">
        <v>9468</v>
      </c>
      <c r="C1787" s="116" t="s">
        <v>9469</v>
      </c>
      <c r="D1787" s="117" t="s">
        <v>1226</v>
      </c>
      <c r="E1787" s="118">
        <v>3460.62</v>
      </c>
      <c r="F1787" s="118">
        <v>0.39504794520547942</v>
      </c>
      <c r="G1787" s="120" t="s">
        <v>3707</v>
      </c>
      <c r="H1787" s="121" t="s">
        <v>3707</v>
      </c>
      <c r="I1787" s="120" t="s">
        <v>7177</v>
      </c>
    </row>
    <row r="1788" spans="1:9" x14ac:dyDescent="0.3">
      <c r="A1788" s="116">
        <v>19469</v>
      </c>
      <c r="B1788" s="116" t="s">
        <v>6656</v>
      </c>
      <c r="C1788" s="116" t="s">
        <v>6657</v>
      </c>
      <c r="D1788" s="117" t="s">
        <v>1226</v>
      </c>
      <c r="E1788" s="118">
        <v>4304.16</v>
      </c>
      <c r="F1788" s="118">
        <v>0.49134246575342466</v>
      </c>
      <c r="G1788" s="120" t="s">
        <v>3707</v>
      </c>
      <c r="H1788" s="121" t="s">
        <v>3707</v>
      </c>
      <c r="I1788" s="120" t="s">
        <v>7177</v>
      </c>
    </row>
    <row r="1789" spans="1:9" x14ac:dyDescent="0.3">
      <c r="A1789" s="116">
        <v>19473</v>
      </c>
      <c r="B1789" s="116" t="s">
        <v>3388</v>
      </c>
      <c r="C1789" s="116" t="s">
        <v>1678</v>
      </c>
      <c r="D1789" s="117" t="s">
        <v>1226</v>
      </c>
      <c r="E1789" s="118">
        <v>8317.116</v>
      </c>
      <c r="F1789" s="118">
        <v>0.94944246575342461</v>
      </c>
      <c r="G1789" s="120" t="s">
        <v>3707</v>
      </c>
      <c r="H1789" s="121" t="s">
        <v>3707</v>
      </c>
      <c r="I1789" s="120" t="s">
        <v>7177</v>
      </c>
    </row>
    <row r="1790" spans="1:9" x14ac:dyDescent="0.3">
      <c r="A1790" s="116">
        <v>19515</v>
      </c>
      <c r="B1790" s="116" t="s">
        <v>6658</v>
      </c>
      <c r="C1790" s="116" t="s">
        <v>6659</v>
      </c>
      <c r="D1790" s="117" t="s">
        <v>1226</v>
      </c>
      <c r="E1790" s="118">
        <v>2628.5460000000003</v>
      </c>
      <c r="F1790" s="118">
        <v>0.3000623287671233</v>
      </c>
      <c r="G1790" s="120" t="s">
        <v>3707</v>
      </c>
      <c r="H1790" s="121" t="s">
        <v>3707</v>
      </c>
      <c r="I1790" s="120" t="s">
        <v>7177</v>
      </c>
    </row>
    <row r="1791" spans="1:9" x14ac:dyDescent="0.3">
      <c r="A1791" s="116">
        <v>19525</v>
      </c>
      <c r="B1791" s="116" t="s">
        <v>3389</v>
      </c>
      <c r="C1791" s="116" t="s">
        <v>2650</v>
      </c>
      <c r="D1791" s="117" t="s">
        <v>1226</v>
      </c>
      <c r="E1791" s="118">
        <v>4294.8</v>
      </c>
      <c r="F1791" s="118">
        <v>0.49027397260273975</v>
      </c>
      <c r="G1791" s="120" t="s">
        <v>3707</v>
      </c>
      <c r="H1791" s="121" t="s">
        <v>3707</v>
      </c>
      <c r="I1791" s="120" t="s">
        <v>7177</v>
      </c>
    </row>
    <row r="1792" spans="1:9" x14ac:dyDescent="0.3">
      <c r="A1792" s="116">
        <v>19534</v>
      </c>
      <c r="B1792" s="116" t="s">
        <v>6660</v>
      </c>
      <c r="C1792" s="116" t="s">
        <v>6661</v>
      </c>
      <c r="D1792" s="117" t="s">
        <v>1226</v>
      </c>
      <c r="E1792" s="118">
        <v>3433.6080000000002</v>
      </c>
      <c r="F1792" s="118">
        <v>0.39196438356164387</v>
      </c>
      <c r="G1792" s="120" t="s">
        <v>3707</v>
      </c>
      <c r="H1792" s="121" t="s">
        <v>3707</v>
      </c>
      <c r="I1792" s="120" t="s">
        <v>7177</v>
      </c>
    </row>
    <row r="1793" spans="1:9" x14ac:dyDescent="0.3">
      <c r="A1793" s="116">
        <v>19542</v>
      </c>
      <c r="B1793" s="116" t="s">
        <v>3391</v>
      </c>
      <c r="C1793" s="116" t="s">
        <v>3392</v>
      </c>
      <c r="D1793" s="117" t="s">
        <v>97</v>
      </c>
      <c r="E1793" s="118">
        <v>5526.6719999999996</v>
      </c>
      <c r="F1793" s="118">
        <v>0.63089863013698622</v>
      </c>
      <c r="G1793" s="120" t="s">
        <v>3707</v>
      </c>
      <c r="H1793" s="121" t="s">
        <v>3707</v>
      </c>
      <c r="I1793" s="120" t="s">
        <v>4553</v>
      </c>
    </row>
    <row r="1794" spans="1:9" x14ac:dyDescent="0.3">
      <c r="A1794" s="116">
        <v>19555</v>
      </c>
      <c r="B1794" s="116" t="s">
        <v>3393</v>
      </c>
      <c r="C1794" s="116" t="s">
        <v>3394</v>
      </c>
      <c r="D1794" s="117" t="s">
        <v>1226</v>
      </c>
      <c r="E1794" s="118">
        <v>3192.6000000000004</v>
      </c>
      <c r="F1794" s="118">
        <v>0.36445205479452059</v>
      </c>
      <c r="G1794" s="120" t="s">
        <v>3707</v>
      </c>
      <c r="H1794" s="121" t="s">
        <v>3707</v>
      </c>
      <c r="I1794" s="120" t="s">
        <v>7177</v>
      </c>
    </row>
    <row r="1795" spans="1:9" x14ac:dyDescent="0.3">
      <c r="A1795" s="116">
        <v>19576</v>
      </c>
      <c r="B1795" s="116" t="s">
        <v>5874</v>
      </c>
      <c r="C1795" s="116" t="s">
        <v>5940</v>
      </c>
      <c r="D1795" s="117" t="s">
        <v>6</v>
      </c>
      <c r="E1795" s="118">
        <v>19761.7</v>
      </c>
      <c r="F1795" s="118">
        <v>2.2559018264840183</v>
      </c>
      <c r="G1795" s="120" t="s">
        <v>3707</v>
      </c>
      <c r="H1795" s="121" t="s">
        <v>3707</v>
      </c>
      <c r="I1795" s="120" t="s">
        <v>7324</v>
      </c>
    </row>
    <row r="1796" spans="1:9" x14ac:dyDescent="0.3">
      <c r="A1796" s="116">
        <v>19581</v>
      </c>
      <c r="B1796" s="116" t="s">
        <v>9470</v>
      </c>
      <c r="C1796" s="116" t="s">
        <v>9471</v>
      </c>
      <c r="D1796" s="117" t="s">
        <v>1226</v>
      </c>
      <c r="E1796" s="118">
        <v>2710.9639999999999</v>
      </c>
      <c r="F1796" s="118">
        <v>0.30947077625570774</v>
      </c>
      <c r="G1796" s="120" t="s">
        <v>3707</v>
      </c>
      <c r="H1796" s="121" t="s">
        <v>3707</v>
      </c>
      <c r="I1796" s="120" t="s">
        <v>7177</v>
      </c>
    </row>
    <row r="1797" spans="1:9" x14ac:dyDescent="0.3">
      <c r="A1797" s="116">
        <v>19598</v>
      </c>
      <c r="B1797" s="116" t="s">
        <v>3395</v>
      </c>
      <c r="C1797" s="116" t="s">
        <v>3396</v>
      </c>
      <c r="D1797" s="117" t="s">
        <v>6</v>
      </c>
      <c r="E1797" s="118">
        <v>13185.5</v>
      </c>
      <c r="F1797" s="118">
        <v>1.5051940639269406</v>
      </c>
      <c r="G1797" s="120" t="s">
        <v>3707</v>
      </c>
      <c r="H1797" s="121" t="s">
        <v>3707</v>
      </c>
      <c r="I1797" s="120" t="s">
        <v>7325</v>
      </c>
    </row>
    <row r="1798" spans="1:9" x14ac:dyDescent="0.3">
      <c r="A1798" s="116">
        <v>19599</v>
      </c>
      <c r="B1798" s="116" t="s">
        <v>3397</v>
      </c>
      <c r="C1798" s="116" t="s">
        <v>6235</v>
      </c>
      <c r="D1798" s="117" t="s">
        <v>6</v>
      </c>
      <c r="E1798" s="118">
        <v>23492.799999999999</v>
      </c>
      <c r="F1798" s="118">
        <v>2.6818264840182646</v>
      </c>
      <c r="G1798" s="120" t="s">
        <v>3253</v>
      </c>
      <c r="H1798" s="121">
        <v>44228</v>
      </c>
      <c r="I1798" s="120" t="s">
        <v>7326</v>
      </c>
    </row>
    <row r="1799" spans="1:9" x14ac:dyDescent="0.3">
      <c r="A1799" s="116">
        <v>19613</v>
      </c>
      <c r="B1799" s="116" t="s">
        <v>9472</v>
      </c>
      <c r="C1799" s="116" t="s">
        <v>9473</v>
      </c>
      <c r="D1799" s="117" t="s">
        <v>1226</v>
      </c>
      <c r="E1799" s="118">
        <v>2804.7220000000002</v>
      </c>
      <c r="F1799" s="118">
        <v>0.32017374429223749</v>
      </c>
      <c r="G1799" s="120" t="s">
        <v>3707</v>
      </c>
      <c r="H1799" s="121" t="s">
        <v>3707</v>
      </c>
      <c r="I1799" s="120" t="s">
        <v>7177</v>
      </c>
    </row>
    <row r="1800" spans="1:9" x14ac:dyDescent="0.3">
      <c r="A1800" s="116">
        <v>19615</v>
      </c>
      <c r="B1800" s="116" t="s">
        <v>5875</v>
      </c>
      <c r="C1800" s="116" t="s">
        <v>5941</v>
      </c>
      <c r="D1800" s="117" t="s">
        <v>1226</v>
      </c>
      <c r="E1800" s="118">
        <v>5821.75</v>
      </c>
      <c r="F1800" s="118">
        <v>0.6645833333333333</v>
      </c>
      <c r="G1800" s="120" t="s">
        <v>3707</v>
      </c>
      <c r="H1800" s="121" t="s">
        <v>3707</v>
      </c>
      <c r="I1800" s="120" t="s">
        <v>7177</v>
      </c>
    </row>
    <row r="1801" spans="1:9" x14ac:dyDescent="0.3">
      <c r="A1801" s="116">
        <v>19617</v>
      </c>
      <c r="B1801" s="116" t="s">
        <v>6662</v>
      </c>
      <c r="C1801" s="116" t="s">
        <v>6663</v>
      </c>
      <c r="D1801" s="117" t="s">
        <v>1226</v>
      </c>
      <c r="E1801" s="118">
        <v>5449.2480000000014</v>
      </c>
      <c r="F1801" s="118">
        <v>0.62206027397260288</v>
      </c>
      <c r="G1801" s="120" t="s">
        <v>3707</v>
      </c>
      <c r="H1801" s="121" t="s">
        <v>3707</v>
      </c>
      <c r="I1801" s="120" t="s">
        <v>7177</v>
      </c>
    </row>
    <row r="1802" spans="1:9" x14ac:dyDescent="0.3">
      <c r="A1802" s="116">
        <v>19643</v>
      </c>
      <c r="B1802" s="116" t="s">
        <v>4538</v>
      </c>
      <c r="C1802" s="116" t="s">
        <v>4536</v>
      </c>
      <c r="D1802" s="117" t="s">
        <v>97</v>
      </c>
      <c r="E1802" s="118">
        <v>3510</v>
      </c>
      <c r="F1802" s="118">
        <v>0.40068493150684931</v>
      </c>
      <c r="G1802" s="120" t="s">
        <v>3707</v>
      </c>
      <c r="H1802" s="121" t="s">
        <v>3707</v>
      </c>
      <c r="I1802" s="120" t="s">
        <v>4537</v>
      </c>
    </row>
    <row r="1803" spans="1:9" x14ac:dyDescent="0.3">
      <c r="A1803" s="116">
        <v>19654</v>
      </c>
      <c r="B1803" s="116" t="s">
        <v>5211</v>
      </c>
      <c r="C1803" s="116" t="s">
        <v>5212</v>
      </c>
      <c r="D1803" s="117" t="s">
        <v>6</v>
      </c>
      <c r="E1803" s="118">
        <v>4071.3</v>
      </c>
      <c r="F1803" s="118">
        <v>0.46476027397260278</v>
      </c>
      <c r="G1803" s="120" t="s">
        <v>3707</v>
      </c>
      <c r="H1803" s="121" t="s">
        <v>3707</v>
      </c>
      <c r="I1803" s="120" t="s">
        <v>7327</v>
      </c>
    </row>
    <row r="1804" spans="1:9" x14ac:dyDescent="0.3">
      <c r="A1804" s="116">
        <v>19667</v>
      </c>
      <c r="B1804" s="116" t="s">
        <v>5876</v>
      </c>
      <c r="C1804" s="116" t="s">
        <v>5942</v>
      </c>
      <c r="D1804" s="117" t="s">
        <v>1226</v>
      </c>
      <c r="E1804" s="118">
        <v>2830.6079999999997</v>
      </c>
      <c r="F1804" s="118">
        <v>0.32312876712328764</v>
      </c>
      <c r="G1804" s="120" t="s">
        <v>3707</v>
      </c>
      <c r="H1804" s="121" t="s">
        <v>3707</v>
      </c>
      <c r="I1804" s="120" t="s">
        <v>7177</v>
      </c>
    </row>
    <row r="1805" spans="1:9" x14ac:dyDescent="0.3">
      <c r="A1805" s="116">
        <v>19679</v>
      </c>
      <c r="B1805" s="116" t="s">
        <v>5188</v>
      </c>
      <c r="C1805" s="116" t="s">
        <v>5189</v>
      </c>
      <c r="D1805" s="117" t="s">
        <v>97</v>
      </c>
      <c r="E1805" s="118">
        <v>3099.5620000000004</v>
      </c>
      <c r="F1805" s="118">
        <v>0.3538312785388128</v>
      </c>
      <c r="G1805" s="120" t="s">
        <v>3707</v>
      </c>
      <c r="H1805" s="121" t="s">
        <v>3707</v>
      </c>
      <c r="I1805" s="120" t="s">
        <v>3723</v>
      </c>
    </row>
    <row r="1806" spans="1:9" x14ac:dyDescent="0.3">
      <c r="A1806" s="116">
        <v>19681</v>
      </c>
      <c r="B1806" s="116" t="s">
        <v>9474</v>
      </c>
      <c r="C1806" s="116" t="s">
        <v>1513</v>
      </c>
      <c r="D1806" s="117" t="s">
        <v>1226</v>
      </c>
      <c r="E1806" s="118">
        <v>2664</v>
      </c>
      <c r="F1806" s="118">
        <v>0.30410958904109592</v>
      </c>
      <c r="G1806" s="120" t="s">
        <v>3707</v>
      </c>
      <c r="H1806" s="121" t="s">
        <v>3707</v>
      </c>
      <c r="I1806" s="120" t="s">
        <v>7177</v>
      </c>
    </row>
    <row r="1807" spans="1:9" x14ac:dyDescent="0.3">
      <c r="A1807" s="116">
        <v>19692</v>
      </c>
      <c r="B1807" s="116" t="s">
        <v>6236</v>
      </c>
      <c r="C1807" s="116" t="s">
        <v>6237</v>
      </c>
      <c r="D1807" s="117" t="s">
        <v>1226</v>
      </c>
      <c r="E1807" s="118">
        <v>8121.3600000000015</v>
      </c>
      <c r="F1807" s="118">
        <v>0.92709589041095908</v>
      </c>
      <c r="G1807" s="120" t="s">
        <v>3707</v>
      </c>
      <c r="H1807" s="121" t="s">
        <v>3707</v>
      </c>
      <c r="I1807" s="120" t="s">
        <v>7177</v>
      </c>
    </row>
    <row r="1808" spans="1:9" x14ac:dyDescent="0.3">
      <c r="A1808" s="116">
        <v>19694</v>
      </c>
      <c r="B1808" s="116" t="s">
        <v>5205</v>
      </c>
      <c r="C1808" s="116" t="s">
        <v>5206</v>
      </c>
      <c r="D1808" s="117" t="s">
        <v>97</v>
      </c>
      <c r="E1808" s="118">
        <v>4654.32</v>
      </c>
      <c r="F1808" s="118">
        <v>0.53131506849315069</v>
      </c>
      <c r="G1808" s="120" t="s">
        <v>3707</v>
      </c>
      <c r="H1808" s="121" t="s">
        <v>3707</v>
      </c>
      <c r="I1808" s="120" t="s">
        <v>7328</v>
      </c>
    </row>
    <row r="1809" spans="1:9" x14ac:dyDescent="0.3">
      <c r="A1809" s="116">
        <v>19701</v>
      </c>
      <c r="B1809" s="116" t="s">
        <v>6664</v>
      </c>
      <c r="C1809" s="116" t="s">
        <v>6665</v>
      </c>
      <c r="D1809" s="117" t="s">
        <v>1226</v>
      </c>
      <c r="E1809" s="118">
        <v>2650.7650000000003</v>
      </c>
      <c r="F1809" s="118">
        <v>0.30259874429223749</v>
      </c>
      <c r="G1809" s="120" t="s">
        <v>3707</v>
      </c>
      <c r="H1809" s="121" t="s">
        <v>3707</v>
      </c>
      <c r="I1809" s="120" t="s">
        <v>7177</v>
      </c>
    </row>
    <row r="1810" spans="1:9" x14ac:dyDescent="0.3">
      <c r="A1810" s="116">
        <v>19711</v>
      </c>
      <c r="B1810" s="116" t="s">
        <v>5199</v>
      </c>
      <c r="C1810" s="116" t="s">
        <v>5200</v>
      </c>
      <c r="D1810" s="117" t="s">
        <v>1226</v>
      </c>
      <c r="E1810" s="118">
        <v>6864</v>
      </c>
      <c r="F1810" s="118">
        <v>0.78356164383561644</v>
      </c>
      <c r="G1810" s="120" t="s">
        <v>3707</v>
      </c>
      <c r="H1810" s="121" t="s">
        <v>3707</v>
      </c>
      <c r="I1810" s="120" t="s">
        <v>7177</v>
      </c>
    </row>
    <row r="1811" spans="1:9" x14ac:dyDescent="0.3">
      <c r="A1811" s="116">
        <v>19714</v>
      </c>
      <c r="B1811" s="116" t="s">
        <v>5195</v>
      </c>
      <c r="C1811" s="116" t="s">
        <v>5196</v>
      </c>
      <c r="D1811" s="117" t="s">
        <v>6</v>
      </c>
      <c r="E1811" s="118">
        <v>13854.8</v>
      </c>
      <c r="F1811" s="118">
        <v>1.5815981735159816</v>
      </c>
      <c r="G1811" s="120" t="s">
        <v>3707</v>
      </c>
      <c r="H1811" s="121" t="s">
        <v>3707</v>
      </c>
      <c r="I1811" s="120" t="s">
        <v>7329</v>
      </c>
    </row>
    <row r="1812" spans="1:9" x14ac:dyDescent="0.3">
      <c r="A1812" s="116">
        <v>19716</v>
      </c>
      <c r="B1812" s="116" t="s">
        <v>5193</v>
      </c>
      <c r="C1812" s="116" t="s">
        <v>5194</v>
      </c>
      <c r="D1812" s="117" t="s">
        <v>97</v>
      </c>
      <c r="E1812" s="118">
        <v>5616</v>
      </c>
      <c r="F1812" s="118">
        <v>0.64109589041095894</v>
      </c>
      <c r="G1812" s="120" t="s">
        <v>3707</v>
      </c>
      <c r="H1812" s="121" t="s">
        <v>3707</v>
      </c>
      <c r="I1812" s="120" t="s">
        <v>7330</v>
      </c>
    </row>
    <row r="1813" spans="1:9" x14ac:dyDescent="0.3">
      <c r="A1813" s="116">
        <v>19727</v>
      </c>
      <c r="B1813" s="116" t="s">
        <v>5191</v>
      </c>
      <c r="C1813" s="116" t="s">
        <v>5192</v>
      </c>
      <c r="D1813" s="117" t="s">
        <v>97</v>
      </c>
      <c r="E1813" s="118">
        <v>5199.9709999999995</v>
      </c>
      <c r="F1813" s="118">
        <v>0.59360399543378994</v>
      </c>
      <c r="G1813" s="120" t="s">
        <v>3707</v>
      </c>
      <c r="H1813" s="121" t="s">
        <v>3707</v>
      </c>
      <c r="I1813" s="120" t="s">
        <v>7331</v>
      </c>
    </row>
    <row r="1814" spans="1:9" x14ac:dyDescent="0.3">
      <c r="A1814" s="116">
        <v>19728</v>
      </c>
      <c r="B1814" s="116" t="s">
        <v>5201</v>
      </c>
      <c r="C1814" s="116" t="s">
        <v>1209</v>
      </c>
      <c r="D1814" s="117" t="s">
        <v>97</v>
      </c>
      <c r="E1814" s="118">
        <v>4864.2</v>
      </c>
      <c r="F1814" s="118">
        <v>0.5552739726027397</v>
      </c>
      <c r="G1814" s="120" t="s">
        <v>3707</v>
      </c>
      <c r="H1814" s="121" t="s">
        <v>3707</v>
      </c>
      <c r="I1814" s="120" t="s">
        <v>4072</v>
      </c>
    </row>
    <row r="1815" spans="1:9" x14ac:dyDescent="0.3">
      <c r="A1815" s="116">
        <v>19729</v>
      </c>
      <c r="B1815" s="116" t="s">
        <v>5204</v>
      </c>
      <c r="C1815" s="116" t="s">
        <v>1209</v>
      </c>
      <c r="D1815" s="117" t="s">
        <v>97</v>
      </c>
      <c r="E1815" s="118">
        <v>9408.0010000000002</v>
      </c>
      <c r="F1815" s="118">
        <v>1.0739727168949771</v>
      </c>
      <c r="G1815" s="120" t="s">
        <v>3707</v>
      </c>
      <c r="H1815" s="121" t="s">
        <v>3707</v>
      </c>
      <c r="I1815" s="120" t="s">
        <v>4072</v>
      </c>
    </row>
    <row r="1816" spans="1:9" x14ac:dyDescent="0.3">
      <c r="A1816" s="116">
        <v>19730</v>
      </c>
      <c r="B1816" s="116" t="s">
        <v>5202</v>
      </c>
      <c r="C1816" s="116" t="s">
        <v>1209</v>
      </c>
      <c r="D1816" s="117" t="s">
        <v>97</v>
      </c>
      <c r="E1816" s="118">
        <v>3962.4330000000004</v>
      </c>
      <c r="F1816" s="118">
        <v>0.45233253424657538</v>
      </c>
      <c r="G1816" s="120" t="s">
        <v>3707</v>
      </c>
      <c r="H1816" s="121" t="s">
        <v>3707</v>
      </c>
      <c r="I1816" s="120" t="s">
        <v>4072</v>
      </c>
    </row>
    <row r="1817" spans="1:9" x14ac:dyDescent="0.3">
      <c r="A1817" s="116">
        <v>19731</v>
      </c>
      <c r="B1817" s="116" t="s">
        <v>5877</v>
      </c>
      <c r="C1817" s="116" t="s">
        <v>1209</v>
      </c>
      <c r="D1817" s="117" t="s">
        <v>97</v>
      </c>
      <c r="E1817" s="118">
        <v>5663.5200000000023</v>
      </c>
      <c r="F1817" s="118">
        <v>0.64652054794520575</v>
      </c>
      <c r="G1817" s="120" t="s">
        <v>3707</v>
      </c>
      <c r="H1817" s="121" t="s">
        <v>3707</v>
      </c>
      <c r="I1817" s="120" t="s">
        <v>4072</v>
      </c>
    </row>
    <row r="1818" spans="1:9" x14ac:dyDescent="0.3">
      <c r="A1818" s="116">
        <v>19732</v>
      </c>
      <c r="B1818" s="116" t="s">
        <v>5203</v>
      </c>
      <c r="C1818" s="116" t="s">
        <v>1209</v>
      </c>
      <c r="D1818" s="117" t="s">
        <v>97</v>
      </c>
      <c r="E1818" s="118">
        <v>5147.0999999999995</v>
      </c>
      <c r="F1818" s="118">
        <v>0.58756849315068482</v>
      </c>
      <c r="G1818" s="120" t="s">
        <v>3707</v>
      </c>
      <c r="H1818" s="121" t="s">
        <v>3707</v>
      </c>
      <c r="I1818" s="120" t="s">
        <v>4072</v>
      </c>
    </row>
    <row r="1819" spans="1:9" x14ac:dyDescent="0.3">
      <c r="A1819" s="116">
        <v>19733</v>
      </c>
      <c r="B1819" s="116" t="s">
        <v>5190</v>
      </c>
      <c r="C1819" s="116" t="s">
        <v>1209</v>
      </c>
      <c r="D1819" s="117" t="s">
        <v>97</v>
      </c>
      <c r="E1819" s="118">
        <v>5457.7919999999995</v>
      </c>
      <c r="F1819" s="118">
        <v>0.62303561643835614</v>
      </c>
      <c r="G1819" s="120" t="s">
        <v>3707</v>
      </c>
      <c r="H1819" s="121" t="s">
        <v>3707</v>
      </c>
      <c r="I1819" s="120" t="s">
        <v>4072</v>
      </c>
    </row>
    <row r="1820" spans="1:9" x14ac:dyDescent="0.3">
      <c r="A1820" s="116">
        <v>19734</v>
      </c>
      <c r="B1820" s="116" t="s">
        <v>5197</v>
      </c>
      <c r="C1820" s="116" t="s">
        <v>1209</v>
      </c>
      <c r="D1820" s="117" t="s">
        <v>97</v>
      </c>
      <c r="E1820" s="118">
        <v>5184.137999999999</v>
      </c>
      <c r="F1820" s="118">
        <v>0.59179657534246566</v>
      </c>
      <c r="G1820" s="120" t="s">
        <v>3707</v>
      </c>
      <c r="H1820" s="121" t="s">
        <v>3707</v>
      </c>
      <c r="I1820" s="120" t="s">
        <v>4072</v>
      </c>
    </row>
    <row r="1821" spans="1:9" x14ac:dyDescent="0.3">
      <c r="A1821" s="116">
        <v>19736</v>
      </c>
      <c r="B1821" s="116" t="s">
        <v>5198</v>
      </c>
      <c r="C1821" s="116" t="s">
        <v>2735</v>
      </c>
      <c r="D1821" s="117" t="s">
        <v>97</v>
      </c>
      <c r="E1821" s="118">
        <v>7833.84</v>
      </c>
      <c r="F1821" s="118">
        <v>0.89427397260273978</v>
      </c>
      <c r="G1821" s="120" t="s">
        <v>3707</v>
      </c>
      <c r="H1821" s="121" t="s">
        <v>3707</v>
      </c>
      <c r="I1821" s="120" t="s">
        <v>7332</v>
      </c>
    </row>
    <row r="1822" spans="1:9" x14ac:dyDescent="0.3">
      <c r="A1822" s="116">
        <v>19765</v>
      </c>
      <c r="B1822" s="116" t="s">
        <v>5209</v>
      </c>
      <c r="C1822" s="116" t="s">
        <v>5210</v>
      </c>
      <c r="D1822" s="117" t="s">
        <v>6</v>
      </c>
      <c r="E1822" s="118">
        <v>98100.400000000009</v>
      </c>
      <c r="F1822" s="118">
        <v>11.198675799086759</v>
      </c>
      <c r="G1822" s="120" t="s">
        <v>3253</v>
      </c>
      <c r="H1822" s="121">
        <v>43586</v>
      </c>
      <c r="I1822" s="120" t="s">
        <v>7333</v>
      </c>
    </row>
    <row r="1823" spans="1:9" x14ac:dyDescent="0.3">
      <c r="A1823" s="116">
        <v>19766</v>
      </c>
      <c r="B1823" s="116" t="s">
        <v>8591</v>
      </c>
      <c r="C1823" s="116" t="s">
        <v>9475</v>
      </c>
      <c r="D1823" s="117" t="s">
        <v>6</v>
      </c>
      <c r="E1823" s="118">
        <v>55619</v>
      </c>
      <c r="F1823" s="118">
        <v>6.3492009132420089</v>
      </c>
      <c r="G1823" s="120" t="s">
        <v>3707</v>
      </c>
      <c r="H1823" s="121" t="s">
        <v>3707</v>
      </c>
      <c r="I1823" s="120" t="s">
        <v>8588</v>
      </c>
    </row>
    <row r="1824" spans="1:9" x14ac:dyDescent="0.3">
      <c r="A1824" s="116">
        <v>19767</v>
      </c>
      <c r="B1824" s="116" t="s">
        <v>5878</v>
      </c>
      <c r="C1824" s="116" t="s">
        <v>5943</v>
      </c>
      <c r="D1824" s="117" t="s">
        <v>1226</v>
      </c>
      <c r="E1824" s="118">
        <v>5709.24</v>
      </c>
      <c r="F1824" s="118">
        <v>0.65173972602739727</v>
      </c>
      <c r="G1824" s="120" t="s">
        <v>3707</v>
      </c>
      <c r="H1824" s="121" t="s">
        <v>3707</v>
      </c>
      <c r="I1824" s="120" t="s">
        <v>7177</v>
      </c>
    </row>
    <row r="1825" spans="1:9" x14ac:dyDescent="0.3">
      <c r="A1825" s="116">
        <v>19773</v>
      </c>
      <c r="B1825" s="116" t="s">
        <v>5879</v>
      </c>
      <c r="C1825" s="116" t="s">
        <v>5944</v>
      </c>
      <c r="D1825" s="117" t="s">
        <v>1226</v>
      </c>
      <c r="E1825" s="118">
        <v>4972.9319999999998</v>
      </c>
      <c r="F1825" s="118">
        <v>0.56768630136986298</v>
      </c>
      <c r="G1825" s="120" t="s">
        <v>3707</v>
      </c>
      <c r="H1825" s="121" t="s">
        <v>3707</v>
      </c>
      <c r="I1825" s="475" t="s">
        <v>7177</v>
      </c>
    </row>
    <row r="1826" spans="1:9" x14ac:dyDescent="0.3">
      <c r="A1826" s="116">
        <v>19783</v>
      </c>
      <c r="B1826" s="116" t="s">
        <v>6239</v>
      </c>
      <c r="C1826" s="116" t="s">
        <v>6240</v>
      </c>
      <c r="D1826" s="117" t="s">
        <v>1226</v>
      </c>
      <c r="E1826" s="118">
        <v>4921.5929999999998</v>
      </c>
      <c r="F1826" s="118">
        <v>0.56182568493150686</v>
      </c>
      <c r="G1826" s="120" t="s">
        <v>3707</v>
      </c>
      <c r="H1826" s="121" t="s">
        <v>3707</v>
      </c>
      <c r="I1826" s="475" t="s">
        <v>7177</v>
      </c>
    </row>
    <row r="1827" spans="1:9" x14ac:dyDescent="0.3">
      <c r="A1827" s="116">
        <v>19792</v>
      </c>
      <c r="B1827" s="116" t="s">
        <v>9476</v>
      </c>
      <c r="C1827" s="116" t="s">
        <v>9477</v>
      </c>
      <c r="D1827" s="117" t="s">
        <v>1226</v>
      </c>
      <c r="E1827" s="118">
        <v>2859.5819999999999</v>
      </c>
      <c r="F1827" s="118">
        <v>0.32643630136986301</v>
      </c>
      <c r="G1827" s="120" t="s">
        <v>3707</v>
      </c>
      <c r="H1827" s="121" t="s">
        <v>3707</v>
      </c>
      <c r="I1827" s="475" t="s">
        <v>7177</v>
      </c>
    </row>
    <row r="1828" spans="1:9" x14ac:dyDescent="0.3">
      <c r="A1828" s="116">
        <v>19795</v>
      </c>
      <c r="B1828" s="116" t="s">
        <v>9478</v>
      </c>
      <c r="C1828" s="116" t="s">
        <v>9479</v>
      </c>
      <c r="D1828" s="117" t="s">
        <v>1226</v>
      </c>
      <c r="E1828" s="118">
        <v>2702.8009999999999</v>
      </c>
      <c r="F1828" s="118">
        <v>0.30853892694063928</v>
      </c>
      <c r="G1828" s="120" t="s">
        <v>3707</v>
      </c>
      <c r="H1828" s="121" t="s">
        <v>3707</v>
      </c>
      <c r="I1828" s="475" t="s">
        <v>7177</v>
      </c>
    </row>
    <row r="1829" spans="1:9" x14ac:dyDescent="0.3">
      <c r="A1829" s="116">
        <v>19798</v>
      </c>
      <c r="B1829" s="116" t="s">
        <v>5880</v>
      </c>
      <c r="C1829" s="116" t="s">
        <v>5945</v>
      </c>
      <c r="D1829" s="117" t="s">
        <v>1226</v>
      </c>
      <c r="E1829" s="118">
        <v>25199.236000000004</v>
      </c>
      <c r="F1829" s="118">
        <v>2.8766251141552517</v>
      </c>
      <c r="G1829" s="120" t="s">
        <v>3707</v>
      </c>
      <c r="H1829" s="121" t="s">
        <v>3707</v>
      </c>
      <c r="I1829" s="475" t="s">
        <v>7177</v>
      </c>
    </row>
    <row r="1830" spans="1:9" x14ac:dyDescent="0.3">
      <c r="A1830" s="116">
        <v>19827</v>
      </c>
      <c r="B1830" s="116" t="s">
        <v>5881</v>
      </c>
      <c r="C1830" s="116" t="s">
        <v>5946</v>
      </c>
      <c r="D1830" s="117" t="s">
        <v>1226</v>
      </c>
      <c r="E1830" s="118">
        <v>5400</v>
      </c>
      <c r="F1830" s="118">
        <v>0.61643835616438358</v>
      </c>
      <c r="G1830" s="120" t="s">
        <v>3707</v>
      </c>
      <c r="H1830" s="121" t="s">
        <v>3707</v>
      </c>
      <c r="I1830" s="475" t="s">
        <v>7177</v>
      </c>
    </row>
    <row r="1831" spans="1:9" x14ac:dyDescent="0.3">
      <c r="A1831" s="116">
        <v>19828</v>
      </c>
      <c r="B1831" s="116" t="s">
        <v>6241</v>
      </c>
      <c r="C1831" s="116" t="s">
        <v>6242</v>
      </c>
      <c r="D1831" s="117" t="s">
        <v>1226</v>
      </c>
      <c r="E1831" s="118">
        <v>2947.8959999999997</v>
      </c>
      <c r="F1831" s="118">
        <v>0.33651780821917804</v>
      </c>
      <c r="G1831" s="120" t="s">
        <v>3707</v>
      </c>
      <c r="H1831" s="121" t="s">
        <v>3707</v>
      </c>
      <c r="I1831" s="475" t="s">
        <v>7177</v>
      </c>
    </row>
    <row r="1832" spans="1:9" x14ac:dyDescent="0.3">
      <c r="A1832" s="116">
        <v>19855</v>
      </c>
      <c r="B1832" s="116" t="s">
        <v>5882</v>
      </c>
      <c r="C1832" s="116" t="s">
        <v>5947</v>
      </c>
      <c r="D1832" s="117" t="s">
        <v>1226</v>
      </c>
      <c r="E1832" s="118">
        <v>7123.0899999999992</v>
      </c>
      <c r="F1832" s="118">
        <v>0.81313812785388118</v>
      </c>
      <c r="G1832" s="120" t="s">
        <v>3707</v>
      </c>
      <c r="H1832" s="121" t="s">
        <v>3707</v>
      </c>
      <c r="I1832" s="475" t="s">
        <v>7177</v>
      </c>
    </row>
    <row r="1833" spans="1:9" x14ac:dyDescent="0.3">
      <c r="A1833" s="116">
        <v>19873</v>
      </c>
      <c r="B1833" s="116" t="s">
        <v>5883</v>
      </c>
      <c r="C1833" s="116" t="s">
        <v>5948</v>
      </c>
      <c r="D1833" s="117" t="s">
        <v>6</v>
      </c>
      <c r="E1833" s="118">
        <v>82478.8</v>
      </c>
      <c r="F1833" s="118">
        <v>9.4153881278538822</v>
      </c>
      <c r="G1833" s="120" t="s">
        <v>3707</v>
      </c>
      <c r="H1833" s="121" t="s">
        <v>3707</v>
      </c>
      <c r="I1833" s="475" t="s">
        <v>7334</v>
      </c>
    </row>
    <row r="1834" spans="1:9" x14ac:dyDescent="0.3">
      <c r="A1834" s="116">
        <v>19875</v>
      </c>
      <c r="B1834" s="116" t="s">
        <v>5884</v>
      </c>
      <c r="C1834" s="116" t="s">
        <v>6243</v>
      </c>
      <c r="D1834" s="117" t="s">
        <v>6</v>
      </c>
      <c r="E1834" s="118">
        <v>22868.100000000002</v>
      </c>
      <c r="F1834" s="118">
        <v>2.6105136986301374</v>
      </c>
      <c r="G1834" s="120" t="s">
        <v>3707</v>
      </c>
      <c r="H1834" s="121" t="s">
        <v>3707</v>
      </c>
      <c r="I1834" s="475" t="s">
        <v>7335</v>
      </c>
    </row>
    <row r="1835" spans="1:9" x14ac:dyDescent="0.3">
      <c r="A1835" s="116">
        <v>19878</v>
      </c>
      <c r="B1835" s="116" t="s">
        <v>9480</v>
      </c>
      <c r="C1835" s="116" t="s">
        <v>9481</v>
      </c>
      <c r="D1835" s="117" t="s">
        <v>1226</v>
      </c>
      <c r="E1835" s="118">
        <v>3243.5750000000003</v>
      </c>
      <c r="F1835" s="118">
        <v>0.37027111872146123</v>
      </c>
      <c r="G1835" s="120" t="s">
        <v>3707</v>
      </c>
      <c r="H1835" s="121" t="s">
        <v>3707</v>
      </c>
      <c r="I1835" s="475" t="s">
        <v>7177</v>
      </c>
    </row>
    <row r="1836" spans="1:9" x14ac:dyDescent="0.3">
      <c r="A1836" s="116">
        <v>19889</v>
      </c>
      <c r="B1836" s="116" t="s">
        <v>6244</v>
      </c>
      <c r="C1836" s="116" t="s">
        <v>6245</v>
      </c>
      <c r="D1836" s="117" t="s">
        <v>1226</v>
      </c>
      <c r="E1836" s="118">
        <v>3330.5900000000006</v>
      </c>
      <c r="F1836" s="118">
        <v>0.38020433789954344</v>
      </c>
      <c r="G1836" s="120" t="s">
        <v>3707</v>
      </c>
      <c r="H1836" s="121" t="s">
        <v>3707</v>
      </c>
      <c r="I1836" s="475" t="s">
        <v>7177</v>
      </c>
    </row>
    <row r="1837" spans="1:9" x14ac:dyDescent="0.3">
      <c r="A1837" s="116">
        <v>19897</v>
      </c>
      <c r="B1837" s="116" t="s">
        <v>6246</v>
      </c>
      <c r="C1837" s="116" t="s">
        <v>6247</v>
      </c>
      <c r="D1837" s="117" t="s">
        <v>1226</v>
      </c>
      <c r="E1837" s="118">
        <v>4916.0439999999999</v>
      </c>
      <c r="F1837" s="118">
        <v>0.56119223744292235</v>
      </c>
      <c r="G1837" s="120" t="s">
        <v>3707</v>
      </c>
      <c r="H1837" s="121" t="s">
        <v>3707</v>
      </c>
      <c r="I1837" s="475" t="s">
        <v>7177</v>
      </c>
    </row>
    <row r="1838" spans="1:9" x14ac:dyDescent="0.3">
      <c r="A1838" s="116">
        <v>19914</v>
      </c>
      <c r="B1838" s="116" t="s">
        <v>6248</v>
      </c>
      <c r="C1838" s="116" t="s">
        <v>6249</v>
      </c>
      <c r="D1838" s="117" t="s">
        <v>97</v>
      </c>
      <c r="E1838" s="118">
        <v>5169.12</v>
      </c>
      <c r="F1838" s="118">
        <v>0.59008219178082189</v>
      </c>
      <c r="G1838" s="120" t="s">
        <v>3707</v>
      </c>
      <c r="H1838" s="121" t="s">
        <v>3707</v>
      </c>
      <c r="I1838" s="475" t="s">
        <v>7336</v>
      </c>
    </row>
    <row r="1839" spans="1:9" x14ac:dyDescent="0.3">
      <c r="A1839" s="116">
        <v>19915</v>
      </c>
      <c r="B1839" s="116" t="s">
        <v>5885</v>
      </c>
      <c r="C1839" s="116" t="s">
        <v>5949</v>
      </c>
      <c r="D1839" s="117" t="s">
        <v>97</v>
      </c>
      <c r="E1839" s="118">
        <v>3479.2320000000004</v>
      </c>
      <c r="F1839" s="118">
        <v>0.3971726027397261</v>
      </c>
      <c r="G1839" s="120" t="s">
        <v>3707</v>
      </c>
      <c r="H1839" s="121" t="s">
        <v>3707</v>
      </c>
      <c r="I1839" s="475" t="s">
        <v>7337</v>
      </c>
    </row>
    <row r="1840" spans="1:9" x14ac:dyDescent="0.3">
      <c r="A1840" s="116">
        <v>19916</v>
      </c>
      <c r="B1840" s="116" t="s">
        <v>5886</v>
      </c>
      <c r="C1840" s="116" t="s">
        <v>5950</v>
      </c>
      <c r="D1840" s="117" t="s">
        <v>97</v>
      </c>
      <c r="E1840" s="118">
        <v>5613.0300000000007</v>
      </c>
      <c r="F1840" s="118">
        <v>0.6407568493150686</v>
      </c>
      <c r="G1840" s="120" t="s">
        <v>3707</v>
      </c>
      <c r="H1840" s="121" t="s">
        <v>3707</v>
      </c>
      <c r="I1840" s="475" t="s">
        <v>7338</v>
      </c>
    </row>
    <row r="1841" spans="1:9" x14ac:dyDescent="0.3">
      <c r="A1841" s="116">
        <v>19923</v>
      </c>
      <c r="B1841" s="116" t="s">
        <v>6250</v>
      </c>
      <c r="C1841" s="116" t="s">
        <v>6251</v>
      </c>
      <c r="D1841" s="117" t="s">
        <v>1226</v>
      </c>
      <c r="E1841" s="118">
        <v>7189.518</v>
      </c>
      <c r="F1841" s="118">
        <v>0.82072123287671228</v>
      </c>
      <c r="G1841" s="120" t="s">
        <v>3707</v>
      </c>
      <c r="H1841" s="121" t="s">
        <v>3707</v>
      </c>
      <c r="I1841" s="475" t="s">
        <v>7177</v>
      </c>
    </row>
    <row r="1842" spans="1:9" x14ac:dyDescent="0.3">
      <c r="A1842" s="116">
        <v>19932</v>
      </c>
      <c r="B1842" s="116" t="s">
        <v>5887</v>
      </c>
      <c r="C1842" s="116" t="s">
        <v>1435</v>
      </c>
      <c r="D1842" s="117" t="s">
        <v>1226</v>
      </c>
      <c r="E1842" s="118">
        <v>10549.17</v>
      </c>
      <c r="F1842" s="118">
        <v>1.2042431506849316</v>
      </c>
      <c r="G1842" s="120" t="s">
        <v>3707</v>
      </c>
      <c r="H1842" s="121" t="s">
        <v>3707</v>
      </c>
      <c r="I1842" s="475" t="s">
        <v>7177</v>
      </c>
    </row>
    <row r="1843" spans="1:9" x14ac:dyDescent="0.3">
      <c r="A1843" s="116">
        <v>19939</v>
      </c>
      <c r="B1843" s="116" t="s">
        <v>5888</v>
      </c>
      <c r="C1843" s="116" t="s">
        <v>5951</v>
      </c>
      <c r="D1843" s="117" t="s">
        <v>6</v>
      </c>
      <c r="E1843" s="118">
        <v>4897.3</v>
      </c>
      <c r="F1843" s="118">
        <v>0.55905251141552514</v>
      </c>
      <c r="G1843" s="120" t="s">
        <v>3707</v>
      </c>
      <c r="H1843" s="121" t="s">
        <v>3707</v>
      </c>
      <c r="I1843" s="475" t="s">
        <v>7339</v>
      </c>
    </row>
    <row r="1844" spans="1:9" x14ac:dyDescent="0.3">
      <c r="A1844" s="116">
        <v>19940</v>
      </c>
      <c r="B1844" s="116" t="s">
        <v>5889</v>
      </c>
      <c r="C1844" s="116" t="s">
        <v>5952</v>
      </c>
      <c r="D1844" s="117" t="s">
        <v>97</v>
      </c>
      <c r="E1844" s="118">
        <v>14052.977999999999</v>
      </c>
      <c r="F1844" s="118">
        <v>1.6042212328767123</v>
      </c>
      <c r="G1844" s="120" t="s">
        <v>3707</v>
      </c>
      <c r="H1844" s="121" t="s">
        <v>3707</v>
      </c>
      <c r="I1844" s="475" t="s">
        <v>7340</v>
      </c>
    </row>
    <row r="1845" spans="1:9" x14ac:dyDescent="0.3">
      <c r="A1845" s="116">
        <v>19945</v>
      </c>
      <c r="B1845" s="116" t="s">
        <v>5890</v>
      </c>
      <c r="C1845" s="116" t="s">
        <v>5953</v>
      </c>
      <c r="D1845" s="117" t="s">
        <v>97</v>
      </c>
      <c r="E1845" s="118">
        <v>3859.7900000000004</v>
      </c>
      <c r="F1845" s="118">
        <v>0.44061529680365302</v>
      </c>
      <c r="G1845" s="120" t="s">
        <v>3707</v>
      </c>
      <c r="H1845" s="121" t="s">
        <v>3707</v>
      </c>
      <c r="I1845" s="475" t="s">
        <v>7341</v>
      </c>
    </row>
    <row r="1846" spans="1:9" x14ac:dyDescent="0.3">
      <c r="A1846" s="116">
        <v>19946</v>
      </c>
      <c r="B1846" s="116" t="s">
        <v>5891</v>
      </c>
      <c r="C1846" s="116" t="s">
        <v>5954</v>
      </c>
      <c r="D1846" s="117" t="s">
        <v>6</v>
      </c>
      <c r="E1846" s="118">
        <v>25905.300000000003</v>
      </c>
      <c r="F1846" s="118">
        <v>2.9572260273972608</v>
      </c>
      <c r="G1846" s="120" t="s">
        <v>3707</v>
      </c>
      <c r="H1846" s="121" t="s">
        <v>3707</v>
      </c>
      <c r="I1846" s="475" t="s">
        <v>7341</v>
      </c>
    </row>
    <row r="1847" spans="1:9" x14ac:dyDescent="0.3">
      <c r="A1847" s="116">
        <v>19947</v>
      </c>
      <c r="B1847" s="116" t="s">
        <v>5892</v>
      </c>
      <c r="C1847" s="116" t="s">
        <v>5955</v>
      </c>
      <c r="D1847" s="117" t="s">
        <v>97</v>
      </c>
      <c r="E1847" s="118">
        <v>3438.172</v>
      </c>
      <c r="F1847" s="118">
        <v>0.39248538812785388</v>
      </c>
      <c r="G1847" s="120" t="s">
        <v>3707</v>
      </c>
      <c r="H1847" s="121" t="s">
        <v>3707</v>
      </c>
      <c r="I1847" s="475" t="s">
        <v>7341</v>
      </c>
    </row>
    <row r="1848" spans="1:9" x14ac:dyDescent="0.3">
      <c r="A1848" s="116">
        <v>19948</v>
      </c>
      <c r="B1848" s="116" t="s">
        <v>5893</v>
      </c>
      <c r="C1848" s="116" t="s">
        <v>5956</v>
      </c>
      <c r="D1848" s="117" t="s">
        <v>6</v>
      </c>
      <c r="E1848" s="118">
        <v>11782.7</v>
      </c>
      <c r="F1848" s="118">
        <v>1.3450570776255708</v>
      </c>
      <c r="G1848" s="120" t="s">
        <v>3707</v>
      </c>
      <c r="H1848" s="121" t="s">
        <v>3707</v>
      </c>
      <c r="I1848" s="475" t="s">
        <v>7341</v>
      </c>
    </row>
    <row r="1849" spans="1:9" x14ac:dyDescent="0.3">
      <c r="A1849" s="116">
        <v>19967</v>
      </c>
      <c r="B1849" s="116" t="s">
        <v>5894</v>
      </c>
      <c r="C1849" s="116" t="s">
        <v>5957</v>
      </c>
      <c r="D1849" s="117" t="s">
        <v>1226</v>
      </c>
      <c r="E1849" s="118">
        <v>6796.7460000000001</v>
      </c>
      <c r="F1849" s="118">
        <v>0.7758842465753425</v>
      </c>
      <c r="G1849" s="120" t="s">
        <v>3707</v>
      </c>
      <c r="H1849" s="121" t="s">
        <v>3707</v>
      </c>
      <c r="I1849" s="475" t="s">
        <v>7177</v>
      </c>
    </row>
    <row r="1850" spans="1:9" x14ac:dyDescent="0.3">
      <c r="A1850" s="116">
        <v>19979</v>
      </c>
      <c r="B1850" s="116" t="s">
        <v>9482</v>
      </c>
      <c r="C1850" s="116" t="s">
        <v>9483</v>
      </c>
      <c r="D1850" s="117" t="s">
        <v>1226</v>
      </c>
      <c r="E1850" s="118">
        <v>2694.1</v>
      </c>
      <c r="F1850" s="118">
        <v>0.30754566210045658</v>
      </c>
      <c r="G1850" s="120" t="s">
        <v>3707</v>
      </c>
      <c r="H1850" s="121" t="s">
        <v>3707</v>
      </c>
      <c r="I1850" s="475" t="s">
        <v>7177</v>
      </c>
    </row>
    <row r="1851" spans="1:9" x14ac:dyDescent="0.3">
      <c r="A1851" s="116">
        <v>19981</v>
      </c>
      <c r="B1851" s="116" t="s">
        <v>6252</v>
      </c>
      <c r="C1851" s="116" t="s">
        <v>1387</v>
      </c>
      <c r="D1851" s="117" t="s">
        <v>1226</v>
      </c>
      <c r="E1851" s="118">
        <v>5510.4640000000009</v>
      </c>
      <c r="F1851" s="118">
        <v>0.62904840182648414</v>
      </c>
      <c r="G1851" s="120" t="s">
        <v>3707</v>
      </c>
      <c r="H1851" s="121" t="s">
        <v>3707</v>
      </c>
      <c r="I1851" s="475" t="s">
        <v>7177</v>
      </c>
    </row>
    <row r="1852" spans="1:9" x14ac:dyDescent="0.3">
      <c r="A1852" s="116">
        <v>19998</v>
      </c>
      <c r="B1852" s="116" t="s">
        <v>5895</v>
      </c>
      <c r="C1852" s="116" t="s">
        <v>5958</v>
      </c>
      <c r="D1852" s="117" t="s">
        <v>6</v>
      </c>
      <c r="E1852" s="118">
        <v>7456.4999999999991</v>
      </c>
      <c r="F1852" s="118">
        <v>0.85119863013698616</v>
      </c>
      <c r="G1852" s="120" t="s">
        <v>3707</v>
      </c>
      <c r="H1852" s="121" t="s">
        <v>3707</v>
      </c>
      <c r="I1852" s="475" t="s">
        <v>4024</v>
      </c>
    </row>
    <row r="1853" spans="1:9" x14ac:dyDescent="0.3">
      <c r="A1853" s="116">
        <v>20003</v>
      </c>
      <c r="B1853" s="116" t="s">
        <v>6253</v>
      </c>
      <c r="C1853" s="116" t="s">
        <v>6254</v>
      </c>
      <c r="D1853" s="117" t="s">
        <v>1226</v>
      </c>
      <c r="E1853" s="118">
        <v>7231.4660000000003</v>
      </c>
      <c r="F1853" s="118">
        <v>0.82550981735159823</v>
      </c>
      <c r="G1853" s="120" t="s">
        <v>3707</v>
      </c>
      <c r="H1853" s="121" t="s">
        <v>3707</v>
      </c>
      <c r="I1853" s="475" t="s">
        <v>7177</v>
      </c>
    </row>
    <row r="1854" spans="1:9" x14ac:dyDescent="0.3">
      <c r="A1854" s="116">
        <v>20007</v>
      </c>
      <c r="B1854" s="116" t="s">
        <v>5896</v>
      </c>
      <c r="C1854" s="116" t="s">
        <v>5959</v>
      </c>
      <c r="D1854" s="117" t="s">
        <v>1226</v>
      </c>
      <c r="E1854" s="118">
        <v>15703.344000000001</v>
      </c>
      <c r="F1854" s="118">
        <v>1.7926191780821918</v>
      </c>
      <c r="G1854" s="120" t="s">
        <v>3707</v>
      </c>
      <c r="H1854" s="121" t="s">
        <v>3707</v>
      </c>
      <c r="I1854" s="475" t="s">
        <v>7177</v>
      </c>
    </row>
    <row r="1855" spans="1:9" x14ac:dyDescent="0.3">
      <c r="A1855" s="116">
        <v>20013</v>
      </c>
      <c r="B1855" s="116" t="s">
        <v>6022</v>
      </c>
      <c r="C1855" s="116" t="s">
        <v>6023</v>
      </c>
      <c r="D1855" s="117" t="s">
        <v>97</v>
      </c>
      <c r="E1855" s="118">
        <v>4012.877</v>
      </c>
      <c r="F1855" s="118">
        <v>0.45809098173515983</v>
      </c>
      <c r="G1855" s="120" t="s">
        <v>3707</v>
      </c>
      <c r="H1855" s="121" t="s">
        <v>3707</v>
      </c>
      <c r="I1855" s="475" t="s">
        <v>7342</v>
      </c>
    </row>
    <row r="1856" spans="1:9" x14ac:dyDescent="0.3">
      <c r="A1856" s="116">
        <v>20022</v>
      </c>
      <c r="B1856" s="116" t="s">
        <v>6020</v>
      </c>
      <c r="C1856" s="116" t="s">
        <v>6021</v>
      </c>
      <c r="D1856" s="117" t="s">
        <v>97</v>
      </c>
      <c r="E1856" s="118">
        <v>15412.212000000001</v>
      </c>
      <c r="F1856" s="118">
        <v>1.7593849315068495</v>
      </c>
      <c r="G1856" s="120" t="s">
        <v>3707</v>
      </c>
      <c r="H1856" s="121" t="s">
        <v>3707</v>
      </c>
      <c r="I1856" s="475" t="s">
        <v>7343</v>
      </c>
    </row>
    <row r="1857" spans="1:9" x14ac:dyDescent="0.3">
      <c r="A1857" s="116">
        <v>20023</v>
      </c>
      <c r="B1857" s="116" t="s">
        <v>5968</v>
      </c>
      <c r="C1857" s="116" t="s">
        <v>5969</v>
      </c>
      <c r="D1857" s="117" t="s">
        <v>6</v>
      </c>
      <c r="E1857" s="118">
        <v>26207.5</v>
      </c>
      <c r="F1857" s="118">
        <v>2.9917237442922375</v>
      </c>
      <c r="G1857" s="120" t="s">
        <v>3253</v>
      </c>
      <c r="H1857" s="121">
        <v>43497</v>
      </c>
      <c r="I1857" s="475" t="s">
        <v>4124</v>
      </c>
    </row>
    <row r="1858" spans="1:9" x14ac:dyDescent="0.3">
      <c r="A1858" s="116">
        <v>20028</v>
      </c>
      <c r="B1858" s="116" t="s">
        <v>6063</v>
      </c>
      <c r="C1858" s="116" t="s">
        <v>6064</v>
      </c>
      <c r="D1858" s="117" t="s">
        <v>6</v>
      </c>
      <c r="E1858" s="118">
        <v>18980.8</v>
      </c>
      <c r="F1858" s="118">
        <v>2.16675799086758</v>
      </c>
      <c r="G1858" s="120" t="s">
        <v>3707</v>
      </c>
      <c r="H1858" s="121" t="s">
        <v>3707</v>
      </c>
      <c r="I1858" s="475" t="s">
        <v>6999</v>
      </c>
    </row>
    <row r="1859" spans="1:9" x14ac:dyDescent="0.3">
      <c r="A1859" s="116">
        <v>20032</v>
      </c>
      <c r="B1859" s="116" t="s">
        <v>9484</v>
      </c>
      <c r="C1859" s="116" t="s">
        <v>9485</v>
      </c>
      <c r="D1859" s="117" t="s">
        <v>97</v>
      </c>
      <c r="E1859" s="118">
        <v>3460.5099999999998</v>
      </c>
      <c r="F1859" s="118">
        <v>0.39503538812785388</v>
      </c>
      <c r="G1859" s="120" t="s">
        <v>3707</v>
      </c>
      <c r="H1859" s="121" t="s">
        <v>3707</v>
      </c>
      <c r="I1859" s="475" t="s">
        <v>9486</v>
      </c>
    </row>
    <row r="1860" spans="1:9" x14ac:dyDescent="0.3">
      <c r="A1860" s="116">
        <v>20041</v>
      </c>
      <c r="B1860" s="116" t="s">
        <v>6666</v>
      </c>
      <c r="C1860" s="116" t="s">
        <v>2507</v>
      </c>
      <c r="D1860" s="117" t="s">
        <v>1226</v>
      </c>
      <c r="E1860" s="118">
        <v>7618.1</v>
      </c>
      <c r="F1860" s="118">
        <v>0.86964611872146125</v>
      </c>
      <c r="G1860" s="120" t="s">
        <v>3707</v>
      </c>
      <c r="H1860" s="121" t="s">
        <v>3707</v>
      </c>
      <c r="I1860" s="475" t="s">
        <v>7177</v>
      </c>
    </row>
    <row r="1861" spans="1:9" x14ac:dyDescent="0.3">
      <c r="A1861" s="116">
        <v>20089</v>
      </c>
      <c r="B1861" s="116" t="s">
        <v>6068</v>
      </c>
      <c r="C1861" s="116" t="s">
        <v>6069</v>
      </c>
      <c r="D1861" s="117" t="s">
        <v>97</v>
      </c>
      <c r="E1861" s="118">
        <v>5184.3599999999988</v>
      </c>
      <c r="F1861" s="118">
        <v>0.59182191780821902</v>
      </c>
      <c r="G1861" s="120" t="s">
        <v>3253</v>
      </c>
      <c r="H1861" s="121">
        <v>43831</v>
      </c>
      <c r="I1861" s="475" t="s">
        <v>7344</v>
      </c>
    </row>
    <row r="1862" spans="1:9" x14ac:dyDescent="0.3">
      <c r="A1862" s="116">
        <v>20100</v>
      </c>
      <c r="B1862" s="116" t="s">
        <v>6667</v>
      </c>
      <c r="C1862" s="116" t="s">
        <v>6668</v>
      </c>
      <c r="D1862" s="117" t="s">
        <v>1226</v>
      </c>
      <c r="E1862" s="118">
        <v>2969.0339999999997</v>
      </c>
      <c r="F1862" s="118">
        <v>0.33893082191780816</v>
      </c>
      <c r="G1862" s="120" t="s">
        <v>3707</v>
      </c>
      <c r="H1862" s="121" t="s">
        <v>3707</v>
      </c>
      <c r="I1862" s="475" t="s">
        <v>7177</v>
      </c>
    </row>
    <row r="1863" spans="1:9" x14ac:dyDescent="0.3">
      <c r="A1863" s="116">
        <v>20102</v>
      </c>
      <c r="B1863" s="116" t="s">
        <v>6669</v>
      </c>
      <c r="C1863" s="116" t="s">
        <v>6670</v>
      </c>
      <c r="D1863" s="117" t="s">
        <v>1226</v>
      </c>
      <c r="E1863" s="118">
        <v>6816</v>
      </c>
      <c r="F1863" s="118">
        <v>0.77808219178082194</v>
      </c>
      <c r="G1863" s="120" t="s">
        <v>3707</v>
      </c>
      <c r="H1863" s="121" t="s">
        <v>3707</v>
      </c>
      <c r="I1863" s="475" t="s">
        <v>7177</v>
      </c>
    </row>
    <row r="1864" spans="1:9" x14ac:dyDescent="0.3">
      <c r="A1864" s="116">
        <v>20107</v>
      </c>
      <c r="B1864" s="116" t="s">
        <v>9487</v>
      </c>
      <c r="C1864" s="116" t="s">
        <v>1752</v>
      </c>
      <c r="D1864" s="117" t="s">
        <v>1226</v>
      </c>
      <c r="E1864" s="118">
        <v>2683.152</v>
      </c>
      <c r="F1864" s="118">
        <v>0.30629589041095889</v>
      </c>
      <c r="G1864" s="120" t="s">
        <v>3707</v>
      </c>
      <c r="H1864" s="121" t="s">
        <v>3707</v>
      </c>
      <c r="I1864" s="475" t="s">
        <v>7177</v>
      </c>
    </row>
    <row r="1865" spans="1:9" x14ac:dyDescent="0.3">
      <c r="A1865" s="116">
        <v>20110</v>
      </c>
      <c r="B1865" s="116" t="s">
        <v>6255</v>
      </c>
      <c r="C1865" s="116" t="s">
        <v>6256</v>
      </c>
      <c r="D1865" s="117" t="s">
        <v>1226</v>
      </c>
      <c r="E1865" s="118">
        <v>4669.8069999999998</v>
      </c>
      <c r="F1865" s="118">
        <v>0.53308299086757993</v>
      </c>
      <c r="G1865" s="120" t="s">
        <v>3707</v>
      </c>
      <c r="H1865" s="121" t="s">
        <v>3707</v>
      </c>
      <c r="I1865" s="475" t="s">
        <v>7177</v>
      </c>
    </row>
    <row r="1866" spans="1:9" x14ac:dyDescent="0.3">
      <c r="A1866" s="116">
        <v>20113</v>
      </c>
      <c r="B1866" s="116" t="s">
        <v>6257</v>
      </c>
      <c r="C1866" s="116" t="s">
        <v>6258</v>
      </c>
      <c r="D1866" s="117" t="s">
        <v>1226</v>
      </c>
      <c r="E1866" s="118">
        <v>13572.143999999998</v>
      </c>
      <c r="F1866" s="118">
        <v>1.549331506849315</v>
      </c>
      <c r="G1866" s="120" t="s">
        <v>3707</v>
      </c>
      <c r="H1866" s="121" t="s">
        <v>3707</v>
      </c>
      <c r="I1866" s="475" t="s">
        <v>7177</v>
      </c>
    </row>
    <row r="1867" spans="1:9" x14ac:dyDescent="0.3">
      <c r="A1867" s="116">
        <v>20118</v>
      </c>
      <c r="B1867" s="116" t="s">
        <v>9488</v>
      </c>
      <c r="C1867" s="116" t="s">
        <v>9489</v>
      </c>
      <c r="D1867" s="117" t="s">
        <v>1226</v>
      </c>
      <c r="E1867" s="118">
        <v>3090.9670000000006</v>
      </c>
      <c r="F1867" s="118">
        <v>0.35285011415525119</v>
      </c>
      <c r="G1867" s="120" t="s">
        <v>3707</v>
      </c>
      <c r="H1867" s="121" t="s">
        <v>3707</v>
      </c>
      <c r="I1867" s="475" t="s">
        <v>7177</v>
      </c>
    </row>
    <row r="1868" spans="1:9" x14ac:dyDescent="0.3">
      <c r="A1868" s="116">
        <v>20120</v>
      </c>
      <c r="B1868" s="116" t="s">
        <v>9490</v>
      </c>
      <c r="C1868" s="116" t="s">
        <v>9491</v>
      </c>
      <c r="D1868" s="117" t="s">
        <v>1226</v>
      </c>
      <c r="E1868" s="118">
        <v>2922.9390000000003</v>
      </c>
      <c r="F1868" s="118">
        <v>0.3336688356164384</v>
      </c>
      <c r="G1868" s="120" t="s">
        <v>3707</v>
      </c>
      <c r="H1868" s="121" t="s">
        <v>3707</v>
      </c>
      <c r="I1868" s="475" t="s">
        <v>7177</v>
      </c>
    </row>
    <row r="1869" spans="1:9" x14ac:dyDescent="0.3">
      <c r="A1869" s="116">
        <v>20127</v>
      </c>
      <c r="B1869" s="116" t="s">
        <v>6011</v>
      </c>
      <c r="C1869" s="116" t="s">
        <v>6012</v>
      </c>
      <c r="D1869" s="117" t="s">
        <v>6</v>
      </c>
      <c r="E1869" s="118">
        <v>35427.199999999997</v>
      </c>
      <c r="F1869" s="118">
        <v>4.0442009132420091</v>
      </c>
      <c r="G1869" s="120" t="s">
        <v>3707</v>
      </c>
      <c r="H1869" s="121" t="s">
        <v>3707</v>
      </c>
      <c r="I1869" s="475" t="s">
        <v>7345</v>
      </c>
    </row>
    <row r="1870" spans="1:9" x14ac:dyDescent="0.3">
      <c r="A1870" s="116">
        <v>20128</v>
      </c>
      <c r="B1870" s="116" t="s">
        <v>6061</v>
      </c>
      <c r="C1870" s="116" t="s">
        <v>6062</v>
      </c>
      <c r="D1870" s="117" t="s">
        <v>6</v>
      </c>
      <c r="E1870" s="118">
        <v>23717.100000000002</v>
      </c>
      <c r="F1870" s="118">
        <v>2.7074315068493151</v>
      </c>
      <c r="G1870" s="120" t="s">
        <v>3707</v>
      </c>
      <c r="H1870" s="121" t="s">
        <v>3707</v>
      </c>
      <c r="I1870" s="475" t="s">
        <v>7289</v>
      </c>
    </row>
    <row r="1871" spans="1:9" x14ac:dyDescent="0.3">
      <c r="A1871" s="116">
        <v>20135</v>
      </c>
      <c r="B1871" s="116" t="s">
        <v>6066</v>
      </c>
      <c r="C1871" s="116" t="s">
        <v>6067</v>
      </c>
      <c r="D1871" s="117" t="s">
        <v>13</v>
      </c>
      <c r="E1871" s="118">
        <v>51470.700000000012</v>
      </c>
      <c r="F1871" s="118">
        <v>5.8756506849315082</v>
      </c>
      <c r="G1871" s="120" t="s">
        <v>3253</v>
      </c>
      <c r="H1871" s="121">
        <v>44044</v>
      </c>
      <c r="I1871" s="475" t="s">
        <v>4024</v>
      </c>
    </row>
    <row r="1872" spans="1:9" x14ac:dyDescent="0.3">
      <c r="A1872" s="116">
        <v>20137</v>
      </c>
      <c r="B1872" s="116" t="s">
        <v>6259</v>
      </c>
      <c r="C1872" s="116" t="s">
        <v>6260</v>
      </c>
      <c r="D1872" s="117" t="s">
        <v>1226</v>
      </c>
      <c r="E1872" s="118">
        <v>8351.7800000000025</v>
      </c>
      <c r="F1872" s="118">
        <v>0.95339954337899568</v>
      </c>
      <c r="G1872" s="120" t="s">
        <v>3707</v>
      </c>
      <c r="H1872" s="121" t="s">
        <v>3707</v>
      </c>
      <c r="I1872" s="475" t="s">
        <v>7177</v>
      </c>
    </row>
    <row r="1873" spans="1:9" x14ac:dyDescent="0.3">
      <c r="A1873" s="116">
        <v>20142</v>
      </c>
      <c r="B1873" s="116" t="s">
        <v>6261</v>
      </c>
      <c r="C1873" s="116" t="s">
        <v>6262</v>
      </c>
      <c r="D1873" s="117" t="s">
        <v>6263</v>
      </c>
      <c r="E1873" s="118">
        <v>2250983.4000000004</v>
      </c>
      <c r="F1873" s="118">
        <v>256.96157534246578</v>
      </c>
      <c r="G1873" s="120" t="s">
        <v>3253</v>
      </c>
      <c r="H1873" s="121">
        <v>43862</v>
      </c>
      <c r="I1873" s="475" t="s">
        <v>7346</v>
      </c>
    </row>
    <row r="1874" spans="1:9" x14ac:dyDescent="0.3">
      <c r="A1874" s="116">
        <v>20151</v>
      </c>
      <c r="B1874" s="116" t="s">
        <v>9492</v>
      </c>
      <c r="C1874" s="116" t="s">
        <v>9493</v>
      </c>
      <c r="D1874" s="117" t="s">
        <v>1226</v>
      </c>
      <c r="E1874" s="118">
        <v>2898.1370000000002</v>
      </c>
      <c r="F1874" s="118">
        <v>0.33083755707762558</v>
      </c>
      <c r="G1874" s="120" t="s">
        <v>3707</v>
      </c>
      <c r="H1874" s="121" t="s">
        <v>3707</v>
      </c>
      <c r="I1874" s="475" t="s">
        <v>7177</v>
      </c>
    </row>
    <row r="1875" spans="1:9" x14ac:dyDescent="0.3">
      <c r="A1875" s="116">
        <v>20152</v>
      </c>
      <c r="B1875" s="116" t="s">
        <v>6264</v>
      </c>
      <c r="C1875" s="116" t="s">
        <v>6265</v>
      </c>
      <c r="D1875" s="117" t="s">
        <v>1226</v>
      </c>
      <c r="E1875" s="118">
        <v>5728.7880000000014</v>
      </c>
      <c r="F1875" s="118">
        <v>0.65397123287671244</v>
      </c>
      <c r="G1875" s="120" t="s">
        <v>3707</v>
      </c>
      <c r="H1875" s="121" t="s">
        <v>3707</v>
      </c>
      <c r="I1875" s="475" t="s">
        <v>7177</v>
      </c>
    </row>
    <row r="1876" spans="1:9" x14ac:dyDescent="0.3">
      <c r="A1876" s="116">
        <v>20154</v>
      </c>
      <c r="B1876" s="116" t="s">
        <v>6671</v>
      </c>
      <c r="C1876" s="116" t="s">
        <v>6672</v>
      </c>
      <c r="D1876" s="117" t="s">
        <v>1226</v>
      </c>
      <c r="E1876" s="118">
        <v>5165.2340000000004</v>
      </c>
      <c r="F1876" s="118">
        <v>0.58963858447488593</v>
      </c>
      <c r="G1876" s="120" t="s">
        <v>3707</v>
      </c>
      <c r="H1876" s="121" t="s">
        <v>3707</v>
      </c>
      <c r="I1876" s="475" t="s">
        <v>7177</v>
      </c>
    </row>
    <row r="1877" spans="1:9" x14ac:dyDescent="0.3">
      <c r="A1877" s="116">
        <v>20160</v>
      </c>
      <c r="B1877" s="116" t="s">
        <v>6439</v>
      </c>
      <c r="C1877" s="116" t="s">
        <v>6440</v>
      </c>
      <c r="D1877" s="117" t="s">
        <v>97</v>
      </c>
      <c r="E1877" s="118">
        <v>2721</v>
      </c>
      <c r="F1877" s="118">
        <v>0.31061643835616437</v>
      </c>
      <c r="G1877" s="120" t="s">
        <v>3707</v>
      </c>
      <c r="H1877" s="121" t="s">
        <v>3707</v>
      </c>
      <c r="I1877" s="475" t="s">
        <v>9494</v>
      </c>
    </row>
    <row r="1878" spans="1:9" x14ac:dyDescent="0.3">
      <c r="A1878" s="116">
        <v>20163</v>
      </c>
      <c r="B1878" s="116" t="s">
        <v>6065</v>
      </c>
      <c r="C1878" s="116" t="s">
        <v>2693</v>
      </c>
      <c r="D1878" s="117" t="s">
        <v>97</v>
      </c>
      <c r="E1878" s="118">
        <v>16187.428999999996</v>
      </c>
      <c r="F1878" s="118">
        <v>1.8478800228310499</v>
      </c>
      <c r="G1878" s="120" t="s">
        <v>3707</v>
      </c>
      <c r="H1878" s="121" t="s">
        <v>3707</v>
      </c>
      <c r="I1878" s="475" t="s">
        <v>4072</v>
      </c>
    </row>
    <row r="1879" spans="1:9" x14ac:dyDescent="0.3">
      <c r="A1879" s="116">
        <v>20171</v>
      </c>
      <c r="B1879" s="116" t="s">
        <v>6070</v>
      </c>
      <c r="C1879" s="116" t="s">
        <v>6071</v>
      </c>
      <c r="D1879" s="117" t="s">
        <v>97</v>
      </c>
      <c r="E1879" s="118">
        <v>9204.66</v>
      </c>
      <c r="F1879" s="118">
        <v>1.0507602739726027</v>
      </c>
      <c r="G1879" s="120" t="s">
        <v>3707</v>
      </c>
      <c r="H1879" s="121" t="s">
        <v>3707</v>
      </c>
      <c r="I1879" s="475" t="s">
        <v>7347</v>
      </c>
    </row>
    <row r="1880" spans="1:9" x14ac:dyDescent="0.3">
      <c r="A1880" s="116">
        <v>20176</v>
      </c>
      <c r="B1880" s="116" t="s">
        <v>9495</v>
      </c>
      <c r="C1880" s="116" t="s">
        <v>1973</v>
      </c>
      <c r="D1880" s="117" t="s">
        <v>1226</v>
      </c>
      <c r="E1880" s="118">
        <v>3730.5720000000001</v>
      </c>
      <c r="F1880" s="118">
        <v>0.42586438356164386</v>
      </c>
      <c r="G1880" s="120" t="s">
        <v>3707</v>
      </c>
      <c r="H1880" s="121" t="s">
        <v>3707</v>
      </c>
      <c r="I1880" s="475" t="s">
        <v>7177</v>
      </c>
    </row>
    <row r="1881" spans="1:9" x14ac:dyDescent="0.3">
      <c r="A1881" s="116">
        <v>20181</v>
      </c>
      <c r="B1881" s="116" t="s">
        <v>6754</v>
      </c>
      <c r="C1881" s="116" t="s">
        <v>6361</v>
      </c>
      <c r="D1881" s="117" t="s">
        <v>6</v>
      </c>
      <c r="E1881" s="118">
        <v>18144.400000000001</v>
      </c>
      <c r="F1881" s="118">
        <v>2.0712785388127855</v>
      </c>
      <c r="G1881" s="120" t="s">
        <v>3707</v>
      </c>
      <c r="H1881" s="121" t="s">
        <v>3707</v>
      </c>
      <c r="I1881" s="475" t="s">
        <v>7348</v>
      </c>
    </row>
    <row r="1882" spans="1:9" x14ac:dyDescent="0.3">
      <c r="A1882" s="116">
        <v>20182</v>
      </c>
      <c r="B1882" s="116" t="s">
        <v>6267</v>
      </c>
      <c r="C1882" s="116" t="s">
        <v>6362</v>
      </c>
      <c r="D1882" s="117" t="s">
        <v>6</v>
      </c>
      <c r="E1882" s="118">
        <v>8735.7000000000007</v>
      </c>
      <c r="F1882" s="118">
        <v>0.99722602739726041</v>
      </c>
      <c r="G1882" s="120" t="s">
        <v>3707</v>
      </c>
      <c r="H1882" s="121" t="s">
        <v>3707</v>
      </c>
      <c r="I1882" s="475" t="s">
        <v>7348</v>
      </c>
    </row>
    <row r="1883" spans="1:9" x14ac:dyDescent="0.3">
      <c r="A1883" s="116">
        <v>20189</v>
      </c>
      <c r="B1883" s="116" t="s">
        <v>6268</v>
      </c>
      <c r="C1883" s="116" t="s">
        <v>620</v>
      </c>
      <c r="D1883" s="117" t="s">
        <v>97</v>
      </c>
      <c r="E1883" s="118">
        <v>4310.3040000000001</v>
      </c>
      <c r="F1883" s="118">
        <v>0.49204383561643839</v>
      </c>
      <c r="G1883" s="120" t="s">
        <v>3707</v>
      </c>
      <c r="H1883" s="121" t="s">
        <v>3707</v>
      </c>
      <c r="I1883" s="475" t="s">
        <v>4254</v>
      </c>
    </row>
    <row r="1884" spans="1:9" x14ac:dyDescent="0.3">
      <c r="A1884" s="116">
        <v>20190</v>
      </c>
      <c r="B1884" s="116" t="s">
        <v>6441</v>
      </c>
      <c r="C1884" s="116" t="s">
        <v>6442</v>
      </c>
      <c r="D1884" s="117" t="s">
        <v>97</v>
      </c>
      <c r="E1884" s="118">
        <v>2680.9079999999999</v>
      </c>
      <c r="F1884" s="118">
        <v>0.30603972602739726</v>
      </c>
      <c r="G1884" s="120" t="s">
        <v>3707</v>
      </c>
      <c r="H1884" s="121" t="s">
        <v>3707</v>
      </c>
      <c r="I1884" s="475" t="s">
        <v>3887</v>
      </c>
    </row>
    <row r="1885" spans="1:9" x14ac:dyDescent="0.3">
      <c r="A1885" s="116">
        <v>20191</v>
      </c>
      <c r="B1885" s="116" t="s">
        <v>6114</v>
      </c>
      <c r="C1885" s="116" t="s">
        <v>6115</v>
      </c>
      <c r="D1885" s="117" t="s">
        <v>97</v>
      </c>
      <c r="E1885" s="118">
        <v>8443.0800000000017</v>
      </c>
      <c r="F1885" s="118">
        <v>0.96382191780821935</v>
      </c>
      <c r="G1885" s="120" t="s">
        <v>3253</v>
      </c>
      <c r="H1885" s="121">
        <v>43862</v>
      </c>
      <c r="I1885" s="475" t="s">
        <v>7349</v>
      </c>
    </row>
    <row r="1886" spans="1:9" x14ac:dyDescent="0.3">
      <c r="A1886" s="116">
        <v>20196</v>
      </c>
      <c r="B1886" s="116" t="s">
        <v>9496</v>
      </c>
      <c r="C1886" s="116" t="s">
        <v>9497</v>
      </c>
      <c r="D1886" s="117" t="s">
        <v>1226</v>
      </c>
      <c r="E1886" s="118">
        <v>2775.8</v>
      </c>
      <c r="F1886" s="118">
        <v>0.3168721461187215</v>
      </c>
      <c r="G1886" s="120" t="s">
        <v>3707</v>
      </c>
      <c r="H1886" s="121" t="s">
        <v>3707</v>
      </c>
      <c r="I1886" s="475" t="s">
        <v>7177</v>
      </c>
    </row>
    <row r="1887" spans="1:9" x14ac:dyDescent="0.3">
      <c r="A1887" s="116">
        <v>20222</v>
      </c>
      <c r="B1887" s="116" t="s">
        <v>6269</v>
      </c>
      <c r="C1887" s="116" t="s">
        <v>1768</v>
      </c>
      <c r="D1887" s="117" t="s">
        <v>1226</v>
      </c>
      <c r="E1887" s="118">
        <v>32484.643999999997</v>
      </c>
      <c r="F1887" s="118">
        <v>3.7082926940639265</v>
      </c>
      <c r="G1887" s="120" t="s">
        <v>3707</v>
      </c>
      <c r="H1887" s="121" t="s">
        <v>3707</v>
      </c>
      <c r="I1887" s="475" t="s">
        <v>7177</v>
      </c>
    </row>
    <row r="1888" spans="1:9" x14ac:dyDescent="0.3">
      <c r="A1888" s="116">
        <v>20231</v>
      </c>
      <c r="B1888" s="116" t="s">
        <v>6270</v>
      </c>
      <c r="C1888" s="116" t="s">
        <v>6271</v>
      </c>
      <c r="D1888" s="117" t="s">
        <v>1226</v>
      </c>
      <c r="E1888" s="118">
        <v>5263.2</v>
      </c>
      <c r="F1888" s="118">
        <v>0.60082191780821914</v>
      </c>
      <c r="G1888" s="120" t="s">
        <v>3707</v>
      </c>
      <c r="H1888" s="121" t="s">
        <v>3707</v>
      </c>
      <c r="I1888" s="475" t="s">
        <v>7177</v>
      </c>
    </row>
    <row r="1889" spans="1:9" x14ac:dyDescent="0.3">
      <c r="A1889" s="116">
        <v>20239</v>
      </c>
      <c r="B1889" s="116" t="s">
        <v>6272</v>
      </c>
      <c r="C1889" s="116" t="s">
        <v>6363</v>
      </c>
      <c r="D1889" s="117" t="s">
        <v>97</v>
      </c>
      <c r="E1889" s="118">
        <v>16569.12</v>
      </c>
      <c r="F1889" s="118">
        <v>1.8914520547945204</v>
      </c>
      <c r="G1889" s="120" t="s">
        <v>3707</v>
      </c>
      <c r="H1889" s="121" t="s">
        <v>3707</v>
      </c>
      <c r="I1889" s="475" t="s">
        <v>7350</v>
      </c>
    </row>
    <row r="1890" spans="1:9" x14ac:dyDescent="0.3">
      <c r="A1890" s="116">
        <v>20245</v>
      </c>
      <c r="B1890" s="116" t="s">
        <v>6673</v>
      </c>
      <c r="C1890" s="116" t="s">
        <v>6674</v>
      </c>
      <c r="D1890" s="117" t="s">
        <v>97</v>
      </c>
      <c r="E1890" s="118">
        <v>3708.24</v>
      </c>
      <c r="F1890" s="118">
        <v>0.42331506849315065</v>
      </c>
      <c r="G1890" s="120" t="s">
        <v>3707</v>
      </c>
      <c r="H1890" s="121" t="s">
        <v>3707</v>
      </c>
      <c r="I1890" s="475" t="s">
        <v>7351</v>
      </c>
    </row>
    <row r="1891" spans="1:9" x14ac:dyDescent="0.3">
      <c r="A1891" s="116">
        <v>20271</v>
      </c>
      <c r="B1891" s="116" t="s">
        <v>6273</v>
      </c>
      <c r="C1891" s="116" t="s">
        <v>6274</v>
      </c>
      <c r="D1891" s="117" t="s">
        <v>97</v>
      </c>
      <c r="E1891" s="118">
        <v>5647.7400000000007</v>
      </c>
      <c r="F1891" s="118">
        <v>0.64471917808219181</v>
      </c>
      <c r="G1891" s="120" t="s">
        <v>3707</v>
      </c>
      <c r="H1891" s="121" t="s">
        <v>3707</v>
      </c>
      <c r="I1891" s="475" t="s">
        <v>7352</v>
      </c>
    </row>
    <row r="1892" spans="1:9" x14ac:dyDescent="0.3">
      <c r="A1892" s="116">
        <v>20279</v>
      </c>
      <c r="B1892" s="116" t="s">
        <v>6275</v>
      </c>
      <c r="C1892" s="116" t="s">
        <v>2377</v>
      </c>
      <c r="D1892" s="117" t="s">
        <v>97</v>
      </c>
      <c r="E1892" s="118">
        <v>5377.0930000000008</v>
      </c>
      <c r="F1892" s="118">
        <v>0.61382340182648409</v>
      </c>
      <c r="G1892" s="120" t="s">
        <v>3707</v>
      </c>
      <c r="H1892" s="121" t="s">
        <v>3707</v>
      </c>
      <c r="I1892" s="475" t="s">
        <v>7353</v>
      </c>
    </row>
    <row r="1893" spans="1:9" x14ac:dyDescent="0.3">
      <c r="A1893" s="116">
        <v>20282</v>
      </c>
      <c r="B1893" s="116" t="s">
        <v>6276</v>
      </c>
      <c r="C1893" s="116" t="s">
        <v>6277</v>
      </c>
      <c r="D1893" s="117" t="s">
        <v>97</v>
      </c>
      <c r="E1893" s="118">
        <v>5677.1640000000007</v>
      </c>
      <c r="F1893" s="118">
        <v>0.64807808219178087</v>
      </c>
      <c r="G1893" s="120" t="s">
        <v>3253</v>
      </c>
      <c r="H1893" s="121">
        <v>43862</v>
      </c>
      <c r="I1893" s="475" t="s">
        <v>4747</v>
      </c>
    </row>
    <row r="1894" spans="1:9" x14ac:dyDescent="0.3">
      <c r="A1894" s="116">
        <v>20286</v>
      </c>
      <c r="B1894" s="116" t="s">
        <v>9498</v>
      </c>
      <c r="C1894" s="116" t="s">
        <v>9499</v>
      </c>
      <c r="D1894" s="117" t="s">
        <v>97</v>
      </c>
      <c r="E1894" s="118">
        <v>3623.0400000000004</v>
      </c>
      <c r="F1894" s="118">
        <v>0.41358904109589045</v>
      </c>
      <c r="G1894" s="120" t="s">
        <v>3707</v>
      </c>
      <c r="H1894" s="121" t="s">
        <v>3707</v>
      </c>
      <c r="I1894" s="475" t="s">
        <v>9500</v>
      </c>
    </row>
    <row r="1895" spans="1:9" x14ac:dyDescent="0.3">
      <c r="A1895" s="116">
        <v>20302</v>
      </c>
      <c r="B1895" s="116" t="s">
        <v>6278</v>
      </c>
      <c r="C1895" s="116" t="s">
        <v>6279</v>
      </c>
      <c r="D1895" s="117" t="s">
        <v>97</v>
      </c>
      <c r="E1895" s="118">
        <v>9940.7999999999993</v>
      </c>
      <c r="F1895" s="118">
        <v>1.1347945205479451</v>
      </c>
      <c r="G1895" s="120" t="s">
        <v>3707</v>
      </c>
      <c r="H1895" s="121" t="s">
        <v>3707</v>
      </c>
      <c r="I1895" s="475" t="s">
        <v>7354</v>
      </c>
    </row>
    <row r="1896" spans="1:9" x14ac:dyDescent="0.3">
      <c r="A1896" s="116">
        <v>20313</v>
      </c>
      <c r="B1896" s="116" t="s">
        <v>6131</v>
      </c>
      <c r="C1896" s="116" t="s">
        <v>6132</v>
      </c>
      <c r="D1896" s="117" t="s">
        <v>6</v>
      </c>
      <c r="E1896" s="118">
        <v>9927.2000000000007</v>
      </c>
      <c r="F1896" s="118">
        <v>1.1332420091324202</v>
      </c>
      <c r="G1896" s="120" t="s">
        <v>3253</v>
      </c>
      <c r="H1896" s="121">
        <v>43831</v>
      </c>
      <c r="I1896" s="475" t="s">
        <v>4747</v>
      </c>
    </row>
    <row r="1897" spans="1:9" x14ac:dyDescent="0.3">
      <c r="A1897" s="116">
        <v>20316</v>
      </c>
      <c r="B1897" s="116" t="s">
        <v>6280</v>
      </c>
      <c r="C1897" s="116" t="s">
        <v>146</v>
      </c>
      <c r="D1897" s="117" t="s">
        <v>6</v>
      </c>
      <c r="E1897" s="118">
        <v>26922</v>
      </c>
      <c r="F1897" s="118">
        <v>3.0732876712328765</v>
      </c>
      <c r="G1897" s="120" t="s">
        <v>3253</v>
      </c>
      <c r="H1897" s="121">
        <v>43831</v>
      </c>
      <c r="I1897" s="475" t="s">
        <v>5084</v>
      </c>
    </row>
    <row r="1898" spans="1:9" x14ac:dyDescent="0.3">
      <c r="A1898" s="116">
        <v>20331</v>
      </c>
      <c r="B1898" s="116" t="s">
        <v>6283</v>
      </c>
      <c r="C1898" s="116" t="s">
        <v>6284</v>
      </c>
      <c r="D1898" s="117" t="s">
        <v>1226</v>
      </c>
      <c r="E1898" s="118">
        <v>22190.084999999999</v>
      </c>
      <c r="F1898" s="118">
        <v>2.5331147260273972</v>
      </c>
      <c r="G1898" s="120" t="s">
        <v>3707</v>
      </c>
      <c r="H1898" s="121" t="s">
        <v>3707</v>
      </c>
      <c r="I1898" s="475" t="s">
        <v>7177</v>
      </c>
    </row>
    <row r="1899" spans="1:9" x14ac:dyDescent="0.3">
      <c r="A1899" s="116">
        <v>20344</v>
      </c>
      <c r="B1899" s="116" t="s">
        <v>6136</v>
      </c>
      <c r="C1899" s="116" t="s">
        <v>6132</v>
      </c>
      <c r="D1899" s="117" t="s">
        <v>97</v>
      </c>
      <c r="E1899" s="118">
        <v>5464.9080000000004</v>
      </c>
      <c r="F1899" s="118">
        <v>0.62384794520547948</v>
      </c>
      <c r="G1899" s="120" t="s">
        <v>3253</v>
      </c>
      <c r="H1899" s="121">
        <v>43831</v>
      </c>
      <c r="I1899" s="475" t="s">
        <v>4747</v>
      </c>
    </row>
    <row r="1900" spans="1:9" x14ac:dyDescent="0.3">
      <c r="A1900" s="116">
        <v>20345</v>
      </c>
      <c r="B1900" s="116" t="s">
        <v>6285</v>
      </c>
      <c r="C1900" s="116" t="s">
        <v>6286</v>
      </c>
      <c r="D1900" s="117" t="s">
        <v>1226</v>
      </c>
      <c r="E1900" s="118">
        <v>3458.5210000000006</v>
      </c>
      <c r="F1900" s="118">
        <v>0.39480833333333343</v>
      </c>
      <c r="G1900" s="120" t="s">
        <v>3707</v>
      </c>
      <c r="H1900" s="121" t="s">
        <v>3707</v>
      </c>
      <c r="I1900" s="475" t="s">
        <v>7177</v>
      </c>
    </row>
    <row r="1901" spans="1:9" x14ac:dyDescent="0.3">
      <c r="A1901" s="116">
        <v>20355</v>
      </c>
      <c r="B1901" s="116" t="s">
        <v>6287</v>
      </c>
      <c r="C1901" s="116" t="s">
        <v>931</v>
      </c>
      <c r="D1901" s="117" t="s">
        <v>6</v>
      </c>
      <c r="E1901" s="118">
        <v>80681.900000000009</v>
      </c>
      <c r="F1901" s="118">
        <v>9.2102625570776269</v>
      </c>
      <c r="G1901" s="120" t="s">
        <v>3253</v>
      </c>
      <c r="H1901" s="121">
        <v>43800</v>
      </c>
      <c r="I1901" s="475" t="s">
        <v>7333</v>
      </c>
    </row>
    <row r="1902" spans="1:9" x14ac:dyDescent="0.3">
      <c r="A1902" s="116">
        <v>20362</v>
      </c>
      <c r="B1902" s="116" t="s">
        <v>6675</v>
      </c>
      <c r="C1902" s="116" t="s">
        <v>1241</v>
      </c>
      <c r="D1902" s="117" t="s">
        <v>1226</v>
      </c>
      <c r="E1902" s="118">
        <v>12235.968000000004</v>
      </c>
      <c r="F1902" s="118">
        <v>1.3968000000000005</v>
      </c>
      <c r="G1902" s="120" t="s">
        <v>3707</v>
      </c>
      <c r="H1902" s="121" t="s">
        <v>3707</v>
      </c>
      <c r="I1902" s="475" t="s">
        <v>7177</v>
      </c>
    </row>
    <row r="1903" spans="1:9" x14ac:dyDescent="0.3">
      <c r="A1903" s="116">
        <v>20374</v>
      </c>
      <c r="B1903" s="116" t="s">
        <v>6676</v>
      </c>
      <c r="C1903" s="116" t="s">
        <v>4524</v>
      </c>
      <c r="D1903" s="117" t="s">
        <v>97</v>
      </c>
      <c r="E1903" s="118">
        <v>6202.8190000000004</v>
      </c>
      <c r="F1903" s="118">
        <v>0.70808436073059366</v>
      </c>
      <c r="G1903" s="120" t="s">
        <v>3707</v>
      </c>
      <c r="H1903" s="121" t="s">
        <v>3707</v>
      </c>
      <c r="I1903" s="475" t="s">
        <v>4525</v>
      </c>
    </row>
    <row r="1904" spans="1:9" x14ac:dyDescent="0.3">
      <c r="A1904" s="116">
        <v>20378</v>
      </c>
      <c r="B1904" s="116" t="s">
        <v>6677</v>
      </c>
      <c r="C1904" s="116" t="s">
        <v>6678</v>
      </c>
      <c r="D1904" s="117" t="s">
        <v>1226</v>
      </c>
      <c r="E1904" s="118">
        <v>7245.4170000000004</v>
      </c>
      <c r="F1904" s="118">
        <v>0.82710239726027401</v>
      </c>
      <c r="G1904" s="120" t="s">
        <v>3707</v>
      </c>
      <c r="H1904" s="121" t="s">
        <v>3707</v>
      </c>
      <c r="I1904" s="475" t="s">
        <v>7177</v>
      </c>
    </row>
    <row r="1905" spans="1:9" x14ac:dyDescent="0.3">
      <c r="A1905" s="116">
        <v>20387</v>
      </c>
      <c r="B1905" s="116" t="s">
        <v>6288</v>
      </c>
      <c r="C1905" s="116" t="s">
        <v>2097</v>
      </c>
      <c r="D1905" s="117" t="s">
        <v>97</v>
      </c>
      <c r="E1905" s="118">
        <v>4542.25</v>
      </c>
      <c r="F1905" s="118">
        <v>0.51852168949771693</v>
      </c>
      <c r="G1905" s="120" t="s">
        <v>3707</v>
      </c>
      <c r="H1905" s="121" t="s">
        <v>3707</v>
      </c>
      <c r="I1905" s="475" t="s">
        <v>7355</v>
      </c>
    </row>
    <row r="1906" spans="1:9" x14ac:dyDescent="0.3">
      <c r="A1906" s="116">
        <v>20389</v>
      </c>
      <c r="B1906" s="116" t="s">
        <v>6437</v>
      </c>
      <c r="C1906" s="116" t="s">
        <v>6438</v>
      </c>
      <c r="D1906" s="117" t="s">
        <v>6</v>
      </c>
      <c r="E1906" s="118">
        <v>9838.5</v>
      </c>
      <c r="F1906" s="118">
        <v>1.1231164383561645</v>
      </c>
      <c r="G1906" s="120" t="s">
        <v>3253</v>
      </c>
      <c r="H1906" s="121">
        <v>44409</v>
      </c>
      <c r="I1906" s="475" t="s">
        <v>3729</v>
      </c>
    </row>
    <row r="1907" spans="1:9" x14ac:dyDescent="0.3">
      <c r="A1907" s="116">
        <v>20390</v>
      </c>
      <c r="B1907" s="116" t="s">
        <v>6289</v>
      </c>
      <c r="C1907" s="116" t="s">
        <v>6290</v>
      </c>
      <c r="D1907" s="117" t="s">
        <v>6</v>
      </c>
      <c r="E1907" s="118">
        <v>31900.5</v>
      </c>
      <c r="F1907" s="118">
        <v>3.6416095890410958</v>
      </c>
      <c r="G1907" s="120" t="s">
        <v>3253</v>
      </c>
      <c r="H1907" s="121">
        <v>43862</v>
      </c>
      <c r="I1907" s="475" t="s">
        <v>7346</v>
      </c>
    </row>
    <row r="1908" spans="1:9" x14ac:dyDescent="0.3">
      <c r="A1908" s="116">
        <v>20391</v>
      </c>
      <c r="B1908" s="116" t="s">
        <v>6291</v>
      </c>
      <c r="C1908" s="116" t="s">
        <v>6292</v>
      </c>
      <c r="D1908" s="117" t="s">
        <v>6</v>
      </c>
      <c r="E1908" s="118">
        <v>15576</v>
      </c>
      <c r="F1908" s="118">
        <v>1.7780821917808218</v>
      </c>
      <c r="G1908" s="120" t="s">
        <v>3253</v>
      </c>
      <c r="H1908" s="121">
        <v>43922</v>
      </c>
      <c r="I1908" s="475" t="s">
        <v>7356</v>
      </c>
    </row>
    <row r="1909" spans="1:9" x14ac:dyDescent="0.3">
      <c r="A1909" s="116">
        <v>20401</v>
      </c>
      <c r="B1909" s="116" t="s">
        <v>9501</v>
      </c>
      <c r="C1909" s="116" t="s">
        <v>9502</v>
      </c>
      <c r="D1909" s="117" t="s">
        <v>97</v>
      </c>
      <c r="E1909" s="118">
        <v>2804.1120000000001</v>
      </c>
      <c r="F1909" s="118">
        <v>0.32010410958904112</v>
      </c>
      <c r="G1909" s="120" t="s">
        <v>3707</v>
      </c>
      <c r="H1909" s="121" t="s">
        <v>3707</v>
      </c>
      <c r="I1909" s="475" t="s">
        <v>9503</v>
      </c>
    </row>
    <row r="1910" spans="1:9" x14ac:dyDescent="0.3">
      <c r="A1910" s="116">
        <v>20402</v>
      </c>
      <c r="B1910" s="116" t="s">
        <v>6293</v>
      </c>
      <c r="C1910" s="116" t="s">
        <v>6294</v>
      </c>
      <c r="D1910" s="117" t="s">
        <v>6</v>
      </c>
      <c r="E1910" s="118">
        <v>10733.6</v>
      </c>
      <c r="F1910" s="118">
        <v>1.2252968036529681</v>
      </c>
      <c r="G1910" s="120" t="s">
        <v>3707</v>
      </c>
      <c r="H1910" s="121" t="s">
        <v>3707</v>
      </c>
      <c r="I1910" s="475" t="s">
        <v>7357</v>
      </c>
    </row>
    <row r="1911" spans="1:9" x14ac:dyDescent="0.3">
      <c r="A1911" s="116">
        <v>20404</v>
      </c>
      <c r="B1911" s="116" t="s">
        <v>6295</v>
      </c>
      <c r="C1911" s="116" t="s">
        <v>6296</v>
      </c>
      <c r="D1911" s="117" t="s">
        <v>6</v>
      </c>
      <c r="E1911" s="118">
        <v>22185.3</v>
      </c>
      <c r="F1911" s="118">
        <v>2.5325684931506847</v>
      </c>
      <c r="G1911" s="120" t="s">
        <v>3253</v>
      </c>
      <c r="H1911" s="121">
        <v>44044</v>
      </c>
      <c r="I1911" s="475" t="s">
        <v>7358</v>
      </c>
    </row>
    <row r="1912" spans="1:9" x14ac:dyDescent="0.3">
      <c r="A1912" s="116">
        <v>20410</v>
      </c>
      <c r="B1912" s="116" t="s">
        <v>6297</v>
      </c>
      <c r="C1912" s="116" t="s">
        <v>2755</v>
      </c>
      <c r="D1912" s="117" t="s">
        <v>97</v>
      </c>
      <c r="E1912" s="118">
        <v>4802.4000000000005</v>
      </c>
      <c r="F1912" s="118">
        <v>0.54821917808219189</v>
      </c>
      <c r="G1912" s="120" t="s">
        <v>3253</v>
      </c>
      <c r="H1912" s="121">
        <v>43862</v>
      </c>
      <c r="I1912" s="475" t="s">
        <v>3987</v>
      </c>
    </row>
    <row r="1913" spans="1:9" x14ac:dyDescent="0.3">
      <c r="A1913" s="116">
        <v>20412</v>
      </c>
      <c r="B1913" s="116" t="s">
        <v>6298</v>
      </c>
      <c r="C1913" s="116" t="s">
        <v>6299</v>
      </c>
      <c r="D1913" s="117" t="s">
        <v>6</v>
      </c>
      <c r="E1913" s="118">
        <v>28454.9</v>
      </c>
      <c r="F1913" s="118">
        <v>3.2482762557077627</v>
      </c>
      <c r="G1913" s="120" t="s">
        <v>3707</v>
      </c>
      <c r="H1913" s="121" t="s">
        <v>3707</v>
      </c>
      <c r="I1913" s="475" t="s">
        <v>4438</v>
      </c>
    </row>
    <row r="1914" spans="1:9" x14ac:dyDescent="0.3">
      <c r="A1914" s="116">
        <v>20419</v>
      </c>
      <c r="B1914" s="116" t="s">
        <v>6300</v>
      </c>
      <c r="C1914" s="116" t="s">
        <v>6301</v>
      </c>
      <c r="D1914" s="117" t="s">
        <v>6</v>
      </c>
      <c r="E1914" s="118">
        <v>10718.4</v>
      </c>
      <c r="F1914" s="118">
        <v>1.2235616438356165</v>
      </c>
      <c r="G1914" s="120" t="s">
        <v>3707</v>
      </c>
      <c r="H1914" s="121" t="s">
        <v>3707</v>
      </c>
      <c r="I1914" s="475" t="s">
        <v>3862</v>
      </c>
    </row>
    <row r="1915" spans="1:9" x14ac:dyDescent="0.3">
      <c r="A1915" s="116">
        <v>20432</v>
      </c>
      <c r="B1915" s="116" t="s">
        <v>9504</v>
      </c>
      <c r="C1915" s="116" t="s">
        <v>9505</v>
      </c>
      <c r="D1915" s="117" t="s">
        <v>1226</v>
      </c>
      <c r="E1915" s="118">
        <v>2902.8</v>
      </c>
      <c r="F1915" s="118">
        <v>0.33136986301369864</v>
      </c>
      <c r="G1915" s="120" t="s">
        <v>3707</v>
      </c>
      <c r="H1915" s="121" t="s">
        <v>3707</v>
      </c>
      <c r="I1915" s="475" t="s">
        <v>7177</v>
      </c>
    </row>
    <row r="1916" spans="1:9" x14ac:dyDescent="0.3">
      <c r="A1916" s="116">
        <v>20461</v>
      </c>
      <c r="B1916" s="116" t="s">
        <v>6679</v>
      </c>
      <c r="C1916" s="116" t="s">
        <v>6680</v>
      </c>
      <c r="D1916" s="117" t="s">
        <v>97</v>
      </c>
      <c r="E1916" s="118">
        <v>4061</v>
      </c>
      <c r="F1916" s="118">
        <v>0.46358447488584476</v>
      </c>
      <c r="G1916" s="120" t="s">
        <v>3707</v>
      </c>
      <c r="H1916" s="121" t="s">
        <v>3707</v>
      </c>
      <c r="I1916" s="475" t="s">
        <v>4004</v>
      </c>
    </row>
    <row r="1917" spans="1:9" x14ac:dyDescent="0.3">
      <c r="A1917" s="116">
        <v>20464</v>
      </c>
      <c r="B1917" s="116" t="s">
        <v>6681</v>
      </c>
      <c r="C1917" s="116" t="s">
        <v>6682</v>
      </c>
      <c r="D1917" s="117" t="s">
        <v>1226</v>
      </c>
      <c r="E1917" s="118">
        <v>3649.7170000000001</v>
      </c>
      <c r="F1917" s="118">
        <v>0.41663436073059362</v>
      </c>
      <c r="G1917" s="120" t="s">
        <v>3707</v>
      </c>
      <c r="H1917" s="121" t="s">
        <v>3707</v>
      </c>
      <c r="I1917" s="475" t="s">
        <v>7177</v>
      </c>
    </row>
    <row r="1918" spans="1:9" x14ac:dyDescent="0.3">
      <c r="A1918" s="116">
        <v>20465</v>
      </c>
      <c r="B1918" s="116" t="s">
        <v>9506</v>
      </c>
      <c r="C1918" s="116" t="s">
        <v>9507</v>
      </c>
      <c r="D1918" s="117" t="s">
        <v>1226</v>
      </c>
      <c r="E1918" s="118">
        <v>5908.41</v>
      </c>
      <c r="F1918" s="118">
        <v>0.6744760273972602</v>
      </c>
      <c r="G1918" s="120" t="s">
        <v>3707</v>
      </c>
      <c r="H1918" s="121" t="s">
        <v>3707</v>
      </c>
      <c r="I1918" s="475" t="s">
        <v>7177</v>
      </c>
    </row>
    <row r="1919" spans="1:9" x14ac:dyDescent="0.3">
      <c r="A1919" s="116">
        <v>20492</v>
      </c>
      <c r="B1919" s="116" t="s">
        <v>6683</v>
      </c>
      <c r="C1919" s="116" t="s">
        <v>6684</v>
      </c>
      <c r="D1919" s="117" t="s">
        <v>6</v>
      </c>
      <c r="E1919" s="118">
        <v>8402.2000000000007</v>
      </c>
      <c r="F1919" s="118">
        <v>0.95915525114155264</v>
      </c>
      <c r="G1919" s="120" t="s">
        <v>3707</v>
      </c>
      <c r="H1919" s="121" t="s">
        <v>3707</v>
      </c>
      <c r="I1919" s="475" t="s">
        <v>6920</v>
      </c>
    </row>
    <row r="1920" spans="1:9" x14ac:dyDescent="0.3">
      <c r="A1920" s="116">
        <v>20495</v>
      </c>
      <c r="B1920" s="116" t="s">
        <v>6685</v>
      </c>
      <c r="C1920" s="116" t="s">
        <v>206</v>
      </c>
      <c r="D1920" s="117" t="s">
        <v>97</v>
      </c>
      <c r="E1920" s="118">
        <v>6045.3200000000006</v>
      </c>
      <c r="F1920" s="118">
        <v>0.69010502283105035</v>
      </c>
      <c r="G1920" s="120" t="s">
        <v>3707</v>
      </c>
      <c r="H1920" s="121" t="s">
        <v>3707</v>
      </c>
      <c r="I1920" s="475" t="s">
        <v>4072</v>
      </c>
    </row>
    <row r="1921" spans="1:9" x14ac:dyDescent="0.3">
      <c r="A1921" s="116">
        <v>20496</v>
      </c>
      <c r="B1921" s="116" t="s">
        <v>6686</v>
      </c>
      <c r="C1921" s="116" t="s">
        <v>205</v>
      </c>
      <c r="D1921" s="117" t="s">
        <v>97</v>
      </c>
      <c r="E1921" s="118">
        <v>5086.08</v>
      </c>
      <c r="F1921" s="118">
        <v>0.58060273972602738</v>
      </c>
      <c r="G1921" s="120" t="s">
        <v>3707</v>
      </c>
      <c r="H1921" s="121" t="s">
        <v>3707</v>
      </c>
      <c r="I1921" s="475" t="s">
        <v>4072</v>
      </c>
    </row>
    <row r="1922" spans="1:9" x14ac:dyDescent="0.3">
      <c r="A1922" s="116">
        <v>20497</v>
      </c>
      <c r="B1922" s="116" t="s">
        <v>6687</v>
      </c>
      <c r="C1922" s="116" t="s">
        <v>207</v>
      </c>
      <c r="D1922" s="117" t="s">
        <v>97</v>
      </c>
      <c r="E1922" s="118">
        <v>5824.4400000000005</v>
      </c>
      <c r="F1922" s="118">
        <v>0.66489041095890422</v>
      </c>
      <c r="G1922" s="120" t="s">
        <v>3707</v>
      </c>
      <c r="H1922" s="121" t="s">
        <v>3707</v>
      </c>
      <c r="I1922" s="475" t="s">
        <v>4072</v>
      </c>
    </row>
    <row r="1923" spans="1:9" x14ac:dyDescent="0.3">
      <c r="A1923" s="116">
        <v>20498</v>
      </c>
      <c r="B1923" s="116" t="s">
        <v>6688</v>
      </c>
      <c r="C1923" s="116" t="s">
        <v>408</v>
      </c>
      <c r="D1923" s="117" t="s">
        <v>97</v>
      </c>
      <c r="E1923" s="118">
        <v>4441.92</v>
      </c>
      <c r="F1923" s="118">
        <v>0.50706849315068492</v>
      </c>
      <c r="G1923" s="120" t="s">
        <v>3707</v>
      </c>
      <c r="H1923" s="121" t="s">
        <v>3707</v>
      </c>
      <c r="I1923" s="475" t="s">
        <v>4072</v>
      </c>
    </row>
    <row r="1924" spans="1:9" x14ac:dyDescent="0.3">
      <c r="A1924" s="116">
        <v>20499</v>
      </c>
      <c r="B1924" s="116" t="s">
        <v>6689</v>
      </c>
      <c r="C1924" s="116" t="s">
        <v>407</v>
      </c>
      <c r="D1924" s="117" t="s">
        <v>97</v>
      </c>
      <c r="E1924" s="118">
        <v>7526.1600000000008</v>
      </c>
      <c r="F1924" s="118">
        <v>0.85915068493150692</v>
      </c>
      <c r="G1924" s="120" t="s">
        <v>3707</v>
      </c>
      <c r="H1924" s="121" t="s">
        <v>3707</v>
      </c>
      <c r="I1924" s="475" t="s">
        <v>4072</v>
      </c>
    </row>
    <row r="1925" spans="1:9" x14ac:dyDescent="0.3">
      <c r="A1925" s="116">
        <v>20528</v>
      </c>
      <c r="B1925" s="116" t="s">
        <v>6690</v>
      </c>
      <c r="C1925" s="116" t="s">
        <v>6691</v>
      </c>
      <c r="D1925" s="117" t="s">
        <v>97</v>
      </c>
      <c r="E1925" s="118">
        <v>6451.44</v>
      </c>
      <c r="F1925" s="118">
        <v>0.73646575342465748</v>
      </c>
      <c r="G1925" s="120" t="s">
        <v>3707</v>
      </c>
      <c r="H1925" s="121" t="s">
        <v>3707</v>
      </c>
      <c r="I1925" s="475" t="s">
        <v>4174</v>
      </c>
    </row>
    <row r="1926" spans="1:9" x14ac:dyDescent="0.3">
      <c r="A1926" s="116">
        <v>20529</v>
      </c>
      <c r="B1926" s="116" t="s">
        <v>6692</v>
      </c>
      <c r="C1926" s="116" t="s">
        <v>6693</v>
      </c>
      <c r="D1926" s="117" t="s">
        <v>6</v>
      </c>
      <c r="E1926" s="118">
        <v>34754.800000000003</v>
      </c>
      <c r="F1926" s="118">
        <v>3.9674429223744294</v>
      </c>
      <c r="G1926" s="120" t="s">
        <v>3707</v>
      </c>
      <c r="H1926" s="121" t="s">
        <v>3707</v>
      </c>
      <c r="I1926" s="475" t="s">
        <v>4174</v>
      </c>
    </row>
    <row r="1927" spans="1:9" x14ac:dyDescent="0.3">
      <c r="A1927" s="116">
        <v>20530</v>
      </c>
      <c r="B1927" s="116" t="s">
        <v>6694</v>
      </c>
      <c r="C1927" s="116" t="s">
        <v>6695</v>
      </c>
      <c r="D1927" s="117" t="s">
        <v>97</v>
      </c>
      <c r="E1927" s="118">
        <v>4136.8559999999998</v>
      </c>
      <c r="F1927" s="118">
        <v>0.47224383561643835</v>
      </c>
      <c r="G1927" s="120" t="s">
        <v>3707</v>
      </c>
      <c r="H1927" s="121" t="s">
        <v>3707</v>
      </c>
      <c r="I1927" s="475" t="s">
        <v>4174</v>
      </c>
    </row>
    <row r="1928" spans="1:9" x14ac:dyDescent="0.3">
      <c r="A1928" s="116">
        <v>20538</v>
      </c>
      <c r="B1928" s="116" t="s">
        <v>6696</v>
      </c>
      <c r="C1928" s="116" t="s">
        <v>6697</v>
      </c>
      <c r="D1928" s="117" t="s">
        <v>97</v>
      </c>
      <c r="E1928" s="118">
        <v>5010</v>
      </c>
      <c r="F1928" s="118">
        <v>0.57191780821917804</v>
      </c>
      <c r="G1928" s="120" t="s">
        <v>3707</v>
      </c>
      <c r="H1928" s="121" t="s">
        <v>3707</v>
      </c>
      <c r="I1928" s="475" t="s">
        <v>7359</v>
      </c>
    </row>
    <row r="1929" spans="1:9" x14ac:dyDescent="0.3">
      <c r="A1929" s="116">
        <v>20539</v>
      </c>
      <c r="B1929" s="116" t="s">
        <v>8462</v>
      </c>
      <c r="C1929" s="116" t="s">
        <v>9508</v>
      </c>
      <c r="D1929" s="117" t="s">
        <v>97</v>
      </c>
      <c r="E1929" s="118">
        <v>4338</v>
      </c>
      <c r="F1929" s="118">
        <v>0.49520547945205479</v>
      </c>
      <c r="G1929" s="120" t="s">
        <v>3707</v>
      </c>
      <c r="H1929" s="121" t="s">
        <v>3707</v>
      </c>
      <c r="I1929" s="475" t="s">
        <v>8461</v>
      </c>
    </row>
    <row r="1930" spans="1:9" x14ac:dyDescent="0.3">
      <c r="A1930" s="116">
        <v>20541</v>
      </c>
      <c r="B1930" s="116" t="s">
        <v>6426</v>
      </c>
      <c r="C1930" s="116" t="s">
        <v>1078</v>
      </c>
      <c r="D1930" s="117" t="s">
        <v>97</v>
      </c>
      <c r="E1930" s="118">
        <v>6074.4840000000004</v>
      </c>
      <c r="F1930" s="118">
        <v>0.69343424657534247</v>
      </c>
      <c r="G1930" s="120" t="s">
        <v>3707</v>
      </c>
      <c r="H1930" s="121" t="s">
        <v>3707</v>
      </c>
      <c r="I1930" s="475" t="s">
        <v>4196</v>
      </c>
    </row>
    <row r="1931" spans="1:9" x14ac:dyDescent="0.3">
      <c r="A1931" s="116">
        <v>20542</v>
      </c>
      <c r="B1931" s="116" t="s">
        <v>6427</v>
      </c>
      <c r="C1931" s="116" t="s">
        <v>6428</v>
      </c>
      <c r="D1931" s="117" t="s">
        <v>6</v>
      </c>
      <c r="E1931" s="118">
        <v>10965.4</v>
      </c>
      <c r="F1931" s="118">
        <v>1.2517579908675798</v>
      </c>
      <c r="G1931" s="120" t="s">
        <v>3253</v>
      </c>
      <c r="H1931" s="121">
        <v>44166</v>
      </c>
      <c r="I1931" s="475" t="s">
        <v>7360</v>
      </c>
    </row>
    <row r="1932" spans="1:9" x14ac:dyDescent="0.3">
      <c r="A1932" s="116">
        <v>20564</v>
      </c>
      <c r="B1932" s="116" t="s">
        <v>9509</v>
      </c>
      <c r="C1932" s="116" t="s">
        <v>9510</v>
      </c>
      <c r="D1932" s="117" t="s">
        <v>1226</v>
      </c>
      <c r="E1932" s="118">
        <v>3119.3190000000004</v>
      </c>
      <c r="F1932" s="118">
        <v>0.3560866438356165</v>
      </c>
      <c r="G1932" s="120" t="s">
        <v>3707</v>
      </c>
      <c r="H1932" s="121" t="s">
        <v>3707</v>
      </c>
      <c r="I1932" s="475" t="s">
        <v>7177</v>
      </c>
    </row>
    <row r="1933" spans="1:9" x14ac:dyDescent="0.3">
      <c r="A1933" s="116">
        <v>20579</v>
      </c>
      <c r="B1933" s="116" t="s">
        <v>6429</v>
      </c>
      <c r="C1933" s="116" t="s">
        <v>452</v>
      </c>
      <c r="D1933" s="117" t="s">
        <v>97</v>
      </c>
      <c r="E1933" s="118">
        <v>6102</v>
      </c>
      <c r="F1933" s="118">
        <v>0.69657534246575348</v>
      </c>
      <c r="G1933" s="120" t="s">
        <v>3707</v>
      </c>
      <c r="H1933" s="121" t="s">
        <v>3707</v>
      </c>
      <c r="I1933" s="475" t="s">
        <v>4572</v>
      </c>
    </row>
    <row r="1934" spans="1:9" x14ac:dyDescent="0.3">
      <c r="A1934" s="116">
        <v>20580</v>
      </c>
      <c r="B1934" s="116" t="s">
        <v>6430</v>
      </c>
      <c r="C1934" s="116" t="s">
        <v>453</v>
      </c>
      <c r="D1934" s="117" t="s">
        <v>97</v>
      </c>
      <c r="E1934" s="118">
        <v>4438.1780000000008</v>
      </c>
      <c r="F1934" s="118">
        <v>0.50664132420091335</v>
      </c>
      <c r="G1934" s="120" t="s">
        <v>3707</v>
      </c>
      <c r="H1934" s="121" t="s">
        <v>3707</v>
      </c>
      <c r="I1934" s="475" t="s">
        <v>4572</v>
      </c>
    </row>
    <row r="1935" spans="1:9" x14ac:dyDescent="0.3">
      <c r="A1935" s="116">
        <v>20581</v>
      </c>
      <c r="B1935" s="116" t="s">
        <v>8988</v>
      </c>
      <c r="C1935" s="116" t="s">
        <v>9511</v>
      </c>
      <c r="D1935" s="117" t="s">
        <v>97</v>
      </c>
      <c r="E1935" s="118">
        <v>3235.6800000000007</v>
      </c>
      <c r="F1935" s="118">
        <v>0.36936986301369873</v>
      </c>
      <c r="G1935" s="120" t="s">
        <v>3707</v>
      </c>
      <c r="H1935" s="121" t="s">
        <v>3707</v>
      </c>
      <c r="I1935" s="475" t="s">
        <v>4572</v>
      </c>
    </row>
    <row r="1936" spans="1:9" x14ac:dyDescent="0.3">
      <c r="A1936" s="116">
        <v>20585</v>
      </c>
      <c r="B1936" s="116" t="s">
        <v>6479</v>
      </c>
      <c r="C1936" s="116" t="s">
        <v>6480</v>
      </c>
      <c r="D1936" s="117" t="s">
        <v>97</v>
      </c>
      <c r="E1936" s="118">
        <v>5481.5999999999995</v>
      </c>
      <c r="F1936" s="118">
        <v>0.62575342465753414</v>
      </c>
      <c r="G1936" s="120" t="s">
        <v>3707</v>
      </c>
      <c r="H1936" s="121" t="s">
        <v>3707</v>
      </c>
      <c r="I1936" s="475" t="s">
        <v>7361</v>
      </c>
    </row>
    <row r="1937" spans="1:9" x14ac:dyDescent="0.3">
      <c r="A1937" s="116">
        <v>20587</v>
      </c>
      <c r="B1937" s="116" t="s">
        <v>6481</v>
      </c>
      <c r="C1937" s="116" t="s">
        <v>881</v>
      </c>
      <c r="D1937" s="117" t="s">
        <v>97</v>
      </c>
      <c r="E1937" s="118">
        <v>7853.9670000000006</v>
      </c>
      <c r="F1937" s="118">
        <v>0.89657157534246579</v>
      </c>
      <c r="G1937" s="120" t="s">
        <v>3253</v>
      </c>
      <c r="H1937" s="121">
        <v>44105</v>
      </c>
      <c r="I1937" s="475" t="s">
        <v>7262</v>
      </c>
    </row>
    <row r="1938" spans="1:9" x14ac:dyDescent="0.3">
      <c r="A1938" s="116">
        <v>20613</v>
      </c>
      <c r="B1938" s="116" t="s">
        <v>6482</v>
      </c>
      <c r="C1938" s="116" t="s">
        <v>6483</v>
      </c>
      <c r="D1938" s="117" t="s">
        <v>97</v>
      </c>
      <c r="E1938" s="118">
        <v>2883.6760000000004</v>
      </c>
      <c r="F1938" s="118">
        <v>0.32918675799086761</v>
      </c>
      <c r="G1938" s="120" t="s">
        <v>3707</v>
      </c>
      <c r="H1938" s="121" t="s">
        <v>3707</v>
      </c>
      <c r="I1938" s="475" t="s">
        <v>7362</v>
      </c>
    </row>
    <row r="1939" spans="1:9" x14ac:dyDescent="0.3">
      <c r="A1939" s="116">
        <v>20620</v>
      </c>
      <c r="B1939" s="116" t="s">
        <v>9512</v>
      </c>
      <c r="C1939" s="116" t="s">
        <v>9513</v>
      </c>
      <c r="D1939" s="117" t="s">
        <v>1226</v>
      </c>
      <c r="E1939" s="118">
        <v>2720.1959999999999</v>
      </c>
      <c r="F1939" s="118">
        <v>0.31052465753424657</v>
      </c>
      <c r="G1939" s="120" t="s">
        <v>3707</v>
      </c>
      <c r="H1939" s="121" t="s">
        <v>3707</v>
      </c>
      <c r="I1939" s="475" t="s">
        <v>7177</v>
      </c>
    </row>
    <row r="1940" spans="1:9" x14ac:dyDescent="0.3">
      <c r="A1940" s="116">
        <v>20630</v>
      </c>
      <c r="B1940" s="116" t="s">
        <v>9514</v>
      </c>
      <c r="C1940" s="116" t="s">
        <v>9515</v>
      </c>
      <c r="D1940" s="117" t="s">
        <v>1226</v>
      </c>
      <c r="E1940" s="118">
        <v>2744.4</v>
      </c>
      <c r="F1940" s="118">
        <v>0.31328767123287671</v>
      </c>
      <c r="G1940" s="120" t="s">
        <v>3707</v>
      </c>
      <c r="H1940" s="121" t="s">
        <v>3707</v>
      </c>
      <c r="I1940" s="475" t="s">
        <v>7177</v>
      </c>
    </row>
    <row r="1941" spans="1:9" x14ac:dyDescent="0.3">
      <c r="A1941" s="116">
        <v>20657</v>
      </c>
      <c r="B1941" s="116" t="s">
        <v>7831</v>
      </c>
      <c r="C1941" s="116" t="s">
        <v>9516</v>
      </c>
      <c r="D1941" s="117" t="s">
        <v>97</v>
      </c>
      <c r="E1941" s="118">
        <v>3862.9</v>
      </c>
      <c r="F1941" s="118">
        <v>0.44097031963470323</v>
      </c>
      <c r="G1941" s="120" t="s">
        <v>3707</v>
      </c>
      <c r="H1941" s="121" t="s">
        <v>3707</v>
      </c>
      <c r="I1941" s="475" t="s">
        <v>4196</v>
      </c>
    </row>
    <row r="1942" spans="1:9" x14ac:dyDescent="0.3">
      <c r="A1942" s="116">
        <v>20658</v>
      </c>
      <c r="B1942" s="116" t="s">
        <v>7833</v>
      </c>
      <c r="C1942" s="116" t="s">
        <v>9517</v>
      </c>
      <c r="D1942" s="117" t="s">
        <v>97</v>
      </c>
      <c r="E1942" s="118">
        <v>5641.4400000000005</v>
      </c>
      <c r="F1942" s="118">
        <v>0.64400000000000002</v>
      </c>
      <c r="G1942" s="120" t="s">
        <v>3707</v>
      </c>
      <c r="H1942" s="121" t="s">
        <v>3707</v>
      </c>
      <c r="I1942" s="475" t="s">
        <v>4196</v>
      </c>
    </row>
    <row r="1943" spans="1:9" x14ac:dyDescent="0.3">
      <c r="A1943" s="116">
        <v>20659</v>
      </c>
      <c r="B1943" s="116" t="s">
        <v>7835</v>
      </c>
      <c r="C1943" s="116" t="s">
        <v>9518</v>
      </c>
      <c r="D1943" s="117" t="s">
        <v>97</v>
      </c>
      <c r="E1943" s="118">
        <v>5308.6170000000002</v>
      </c>
      <c r="F1943" s="118">
        <v>0.60600650684931512</v>
      </c>
      <c r="G1943" s="120" t="s">
        <v>3707</v>
      </c>
      <c r="H1943" s="121" t="s">
        <v>3707</v>
      </c>
      <c r="I1943" s="475" t="s">
        <v>4196</v>
      </c>
    </row>
    <row r="1944" spans="1:9" x14ac:dyDescent="0.3">
      <c r="A1944" s="116">
        <v>20660</v>
      </c>
      <c r="B1944" s="116" t="s">
        <v>7837</v>
      </c>
      <c r="C1944" s="116" t="s">
        <v>9519</v>
      </c>
      <c r="D1944" s="117" t="s">
        <v>97</v>
      </c>
      <c r="E1944" s="118">
        <v>9239.3000000000011</v>
      </c>
      <c r="F1944" s="118">
        <v>1.0547146118721462</v>
      </c>
      <c r="G1944" s="120" t="s">
        <v>3707</v>
      </c>
      <c r="H1944" s="121" t="s">
        <v>3707</v>
      </c>
      <c r="I1944" s="475" t="s">
        <v>4196</v>
      </c>
    </row>
    <row r="1945" spans="1:9" x14ac:dyDescent="0.3">
      <c r="A1945" s="116">
        <v>20661</v>
      </c>
      <c r="B1945" s="116" t="s">
        <v>7839</v>
      </c>
      <c r="C1945" s="116" t="s">
        <v>9520</v>
      </c>
      <c r="D1945" s="117" t="s">
        <v>97</v>
      </c>
      <c r="E1945" s="118">
        <v>4325.76</v>
      </c>
      <c r="F1945" s="118">
        <v>0.49380821917808221</v>
      </c>
      <c r="G1945" s="120" t="s">
        <v>3707</v>
      </c>
      <c r="H1945" s="121" t="s">
        <v>3707</v>
      </c>
      <c r="I1945" s="475" t="s">
        <v>4196</v>
      </c>
    </row>
    <row r="1946" spans="1:9" x14ac:dyDescent="0.3">
      <c r="A1946" s="116">
        <v>20662</v>
      </c>
      <c r="B1946" s="116" t="s">
        <v>7841</v>
      </c>
      <c r="C1946" s="116" t="s">
        <v>9521</v>
      </c>
      <c r="D1946" s="117" t="s">
        <v>97</v>
      </c>
      <c r="E1946" s="118">
        <v>8181.2269999999999</v>
      </c>
      <c r="F1946" s="118">
        <v>0.9339300228310502</v>
      </c>
      <c r="G1946" s="120" t="s">
        <v>3707</v>
      </c>
      <c r="H1946" s="121" t="s">
        <v>3707</v>
      </c>
      <c r="I1946" s="475" t="s">
        <v>4196</v>
      </c>
    </row>
    <row r="1947" spans="1:9" x14ac:dyDescent="0.3">
      <c r="A1947" s="116">
        <v>20663</v>
      </c>
      <c r="B1947" s="116" t="s">
        <v>7843</v>
      </c>
      <c r="C1947" s="116" t="s">
        <v>9522</v>
      </c>
      <c r="D1947" s="117" t="s">
        <v>97</v>
      </c>
      <c r="E1947" s="118">
        <v>4165</v>
      </c>
      <c r="F1947" s="118">
        <v>0.4754566210045662</v>
      </c>
      <c r="G1947" s="120" t="s">
        <v>3707</v>
      </c>
      <c r="H1947" s="121" t="s">
        <v>3707</v>
      </c>
      <c r="I1947" s="475" t="s">
        <v>4196</v>
      </c>
    </row>
    <row r="1948" spans="1:9" x14ac:dyDescent="0.3">
      <c r="A1948" s="116">
        <v>20664</v>
      </c>
      <c r="B1948" s="116" t="s">
        <v>7845</v>
      </c>
      <c r="C1948" s="116" t="s">
        <v>9523</v>
      </c>
      <c r="D1948" s="117" t="s">
        <v>97</v>
      </c>
      <c r="E1948" s="118">
        <v>6492.4850000000006</v>
      </c>
      <c r="F1948" s="118">
        <v>0.74115125570776264</v>
      </c>
      <c r="G1948" s="120" t="s">
        <v>3707</v>
      </c>
      <c r="H1948" s="121" t="s">
        <v>3707</v>
      </c>
      <c r="I1948" s="475" t="s">
        <v>4196</v>
      </c>
    </row>
    <row r="1949" spans="1:9" x14ac:dyDescent="0.3">
      <c r="A1949" s="116">
        <v>20665</v>
      </c>
      <c r="B1949" s="116" t="s">
        <v>7847</v>
      </c>
      <c r="C1949" s="116" t="s">
        <v>9524</v>
      </c>
      <c r="D1949" s="117" t="s">
        <v>97</v>
      </c>
      <c r="E1949" s="118">
        <v>3576.78</v>
      </c>
      <c r="F1949" s="118">
        <v>0.40830821917808219</v>
      </c>
      <c r="G1949" s="120" t="s">
        <v>3707</v>
      </c>
      <c r="H1949" s="121" t="s">
        <v>3707</v>
      </c>
      <c r="I1949" s="475" t="s">
        <v>4196</v>
      </c>
    </row>
    <row r="1950" spans="1:9" x14ac:dyDescent="0.3">
      <c r="A1950" s="116">
        <v>20672</v>
      </c>
      <c r="B1950" s="116" t="s">
        <v>6698</v>
      </c>
      <c r="C1950" s="116" t="s">
        <v>6699</v>
      </c>
      <c r="D1950" s="117" t="s">
        <v>6</v>
      </c>
      <c r="E1950" s="118">
        <v>5477.2000000000007</v>
      </c>
      <c r="F1950" s="118">
        <v>0.62525114155251149</v>
      </c>
      <c r="G1950" s="120" t="s">
        <v>3253</v>
      </c>
      <c r="H1950" s="121">
        <v>43466</v>
      </c>
      <c r="I1950" s="475" t="s">
        <v>4965</v>
      </c>
    </row>
    <row r="1951" spans="1:9" x14ac:dyDescent="0.3">
      <c r="A1951" s="116">
        <v>20674</v>
      </c>
      <c r="B1951" s="116" t="s">
        <v>9525</v>
      </c>
      <c r="C1951" s="116" t="s">
        <v>9526</v>
      </c>
      <c r="D1951" s="117" t="s">
        <v>1226</v>
      </c>
      <c r="E1951" s="118">
        <v>3051</v>
      </c>
      <c r="F1951" s="118">
        <v>0.34828767123287674</v>
      </c>
      <c r="G1951" s="120" t="s">
        <v>3707</v>
      </c>
      <c r="H1951" s="121" t="s">
        <v>3707</v>
      </c>
      <c r="I1951" s="475" t="s">
        <v>7177</v>
      </c>
    </row>
    <row r="1952" spans="1:9" x14ac:dyDescent="0.3">
      <c r="A1952" s="116">
        <v>20688</v>
      </c>
      <c r="B1952" s="116" t="s">
        <v>6700</v>
      </c>
      <c r="C1952" s="116" t="s">
        <v>6701</v>
      </c>
      <c r="D1952" s="117" t="s">
        <v>97</v>
      </c>
      <c r="E1952" s="118">
        <v>5258.34</v>
      </c>
      <c r="F1952" s="118">
        <v>0.60026712328767129</v>
      </c>
      <c r="G1952" s="120" t="s">
        <v>3707</v>
      </c>
      <c r="H1952" s="121" t="s">
        <v>3707</v>
      </c>
      <c r="I1952" s="475" t="s">
        <v>7363</v>
      </c>
    </row>
    <row r="1953" spans="1:9" x14ac:dyDescent="0.3">
      <c r="A1953" s="116">
        <v>20691</v>
      </c>
      <c r="B1953" s="116" t="s">
        <v>7479</v>
      </c>
      <c r="C1953" s="116" t="s">
        <v>9527</v>
      </c>
      <c r="D1953" s="117" t="s">
        <v>6</v>
      </c>
      <c r="E1953" s="118">
        <v>29274.499999999996</v>
      </c>
      <c r="F1953" s="118">
        <v>3.6520084830339319</v>
      </c>
      <c r="G1953" s="120" t="s">
        <v>3707</v>
      </c>
      <c r="H1953" s="121" t="s">
        <v>3707</v>
      </c>
      <c r="I1953" s="475" t="s">
        <v>3793</v>
      </c>
    </row>
    <row r="1954" spans="1:9" x14ac:dyDescent="0.3">
      <c r="A1954" s="116">
        <v>20724</v>
      </c>
      <c r="B1954" s="116" t="s">
        <v>9528</v>
      </c>
      <c r="C1954" s="116" t="s">
        <v>9529</v>
      </c>
      <c r="D1954" s="117" t="s">
        <v>1226</v>
      </c>
      <c r="E1954" s="118">
        <v>3448.6980000000003</v>
      </c>
      <c r="F1954" s="118">
        <v>0.43022679640718564</v>
      </c>
      <c r="G1954" s="120" t="s">
        <v>3707</v>
      </c>
      <c r="H1954" s="121" t="s">
        <v>3707</v>
      </c>
      <c r="I1954" s="475" t="s">
        <v>7177</v>
      </c>
    </row>
    <row r="1955" spans="1:9" x14ac:dyDescent="0.3">
      <c r="A1955" s="116">
        <v>20744</v>
      </c>
      <c r="B1955" s="116" t="s">
        <v>9530</v>
      </c>
      <c r="C1955" s="116" t="s">
        <v>9531</v>
      </c>
      <c r="D1955" s="117" t="s">
        <v>1226</v>
      </c>
      <c r="E1955" s="118">
        <v>2695.9460000000004</v>
      </c>
      <c r="F1955" s="118">
        <v>0.36709504357298478</v>
      </c>
      <c r="G1955" s="120" t="s">
        <v>3707</v>
      </c>
      <c r="H1955" s="121" t="s">
        <v>3707</v>
      </c>
      <c r="I1955" s="475" t="s">
        <v>7177</v>
      </c>
    </row>
    <row r="1956" spans="1:9" x14ac:dyDescent="0.3">
      <c r="A1956" s="116">
        <v>20745</v>
      </c>
      <c r="B1956" s="116" t="s">
        <v>9532</v>
      </c>
      <c r="C1956" s="116" t="s">
        <v>9533</v>
      </c>
      <c r="D1956" s="117" t="s">
        <v>1226</v>
      </c>
      <c r="E1956" s="118">
        <v>2760.241</v>
      </c>
      <c r="F1956" s="118">
        <v>0.37584980936819173</v>
      </c>
      <c r="G1956" s="120" t="s">
        <v>3707</v>
      </c>
      <c r="H1956" s="121" t="s">
        <v>3707</v>
      </c>
      <c r="I1956" s="475" t="s">
        <v>7177</v>
      </c>
    </row>
    <row r="1957" spans="1:9" x14ac:dyDescent="0.3">
      <c r="A1957" s="116">
        <v>20754</v>
      </c>
      <c r="B1957" s="116" t="s">
        <v>9534</v>
      </c>
      <c r="C1957" s="116" t="s">
        <v>9535</v>
      </c>
      <c r="D1957" s="117" t="s">
        <v>1226</v>
      </c>
      <c r="E1957" s="118">
        <v>2273.297</v>
      </c>
      <c r="F1957" s="118">
        <v>0.30954479847494554</v>
      </c>
      <c r="G1957" s="120" t="s">
        <v>3707</v>
      </c>
      <c r="H1957" s="121" t="s">
        <v>3707</v>
      </c>
      <c r="I1957" s="475" t="s">
        <v>7177</v>
      </c>
    </row>
    <row r="1958" spans="1:9" x14ac:dyDescent="0.3">
      <c r="A1958" s="116">
        <v>20756</v>
      </c>
      <c r="B1958" s="116" t="s">
        <v>9536</v>
      </c>
      <c r="C1958" s="116" t="s">
        <v>9537</v>
      </c>
      <c r="D1958" s="117" t="s">
        <v>1226</v>
      </c>
      <c r="E1958" s="118">
        <v>3204.5380000000005</v>
      </c>
      <c r="F1958" s="118">
        <v>0.43634776688453164</v>
      </c>
      <c r="G1958" s="120" t="s">
        <v>3707</v>
      </c>
      <c r="H1958" s="121" t="s">
        <v>3707</v>
      </c>
      <c r="I1958" s="475" t="s">
        <v>7177</v>
      </c>
    </row>
    <row r="1959" spans="1:9" x14ac:dyDescent="0.3">
      <c r="A1959" s="116">
        <v>20774</v>
      </c>
      <c r="B1959" s="116" t="s">
        <v>9538</v>
      </c>
      <c r="C1959" s="116" t="s">
        <v>9539</v>
      </c>
      <c r="D1959" s="117" t="s">
        <v>1226</v>
      </c>
      <c r="E1959" s="118">
        <v>4736.6400000000003</v>
      </c>
      <c r="F1959" s="118">
        <v>0.64496732026143799</v>
      </c>
      <c r="G1959" s="120" t="s">
        <v>3707</v>
      </c>
      <c r="H1959" s="121" t="s">
        <v>3707</v>
      </c>
      <c r="I1959" s="475" t="s">
        <v>7177</v>
      </c>
    </row>
    <row r="1960" spans="1:9" x14ac:dyDescent="0.3">
      <c r="A1960" s="116">
        <v>20789</v>
      </c>
      <c r="B1960" s="116" t="s">
        <v>9540</v>
      </c>
      <c r="C1960" s="116" t="s">
        <v>9541</v>
      </c>
      <c r="D1960" s="117" t="s">
        <v>1226</v>
      </c>
      <c r="E1960" s="118">
        <v>3737.2800000000007</v>
      </c>
      <c r="F1960" s="118">
        <v>0.50888888888888895</v>
      </c>
      <c r="G1960" s="120" t="s">
        <v>3707</v>
      </c>
      <c r="H1960" s="121" t="s">
        <v>3707</v>
      </c>
      <c r="I1960" s="475" t="s">
        <v>7177</v>
      </c>
    </row>
    <row r="1961" spans="1:9" x14ac:dyDescent="0.3">
      <c r="A1961" s="116">
        <v>20808</v>
      </c>
      <c r="B1961" s="116" t="s">
        <v>9542</v>
      </c>
      <c r="C1961" s="116" t="s">
        <v>9543</v>
      </c>
      <c r="D1961" s="117" t="s">
        <v>1226</v>
      </c>
      <c r="E1961" s="118">
        <v>2669.7539999999999</v>
      </c>
      <c r="F1961" s="118">
        <v>0.36352859477124183</v>
      </c>
      <c r="G1961" s="120" t="s">
        <v>3707</v>
      </c>
      <c r="H1961" s="121" t="s">
        <v>3707</v>
      </c>
      <c r="I1961" s="475" t="s">
        <v>7177</v>
      </c>
    </row>
    <row r="1962" spans="1:9" x14ac:dyDescent="0.3">
      <c r="A1962" s="116">
        <v>20810</v>
      </c>
      <c r="B1962" s="116" t="s">
        <v>9544</v>
      </c>
      <c r="C1962" s="116" t="s">
        <v>9545</v>
      </c>
      <c r="D1962" s="117" t="s">
        <v>1226</v>
      </c>
      <c r="E1962" s="118">
        <v>2247.17</v>
      </c>
      <c r="F1962" s="118">
        <v>0.30598720043572986</v>
      </c>
      <c r="G1962" s="120" t="s">
        <v>3707</v>
      </c>
      <c r="H1962" s="121" t="s">
        <v>3707</v>
      </c>
      <c r="I1962" s="475" t="s">
        <v>7177</v>
      </c>
    </row>
    <row r="1963" spans="1:9" x14ac:dyDescent="0.3">
      <c r="A1963" s="116">
        <v>20814</v>
      </c>
      <c r="B1963" s="116" t="s">
        <v>6756</v>
      </c>
      <c r="C1963" s="116" t="s">
        <v>6757</v>
      </c>
      <c r="D1963" s="117" t="s">
        <v>97</v>
      </c>
      <c r="E1963" s="118">
        <v>4377.5129999999999</v>
      </c>
      <c r="F1963" s="118">
        <v>0.49971609589041094</v>
      </c>
      <c r="G1963" s="120" t="s">
        <v>3707</v>
      </c>
      <c r="H1963" s="121" t="s">
        <v>3707</v>
      </c>
      <c r="I1963" s="475" t="s">
        <v>4996</v>
      </c>
    </row>
    <row r="1964" spans="1:9" x14ac:dyDescent="0.3">
      <c r="A1964" s="116">
        <v>20816</v>
      </c>
      <c r="B1964" s="116" t="s">
        <v>6758</v>
      </c>
      <c r="C1964" s="116" t="s">
        <v>6759</v>
      </c>
      <c r="D1964" s="117" t="s">
        <v>6</v>
      </c>
      <c r="E1964" s="118">
        <v>10569.800000000001</v>
      </c>
      <c r="F1964" s="118">
        <v>1.2065981735159819</v>
      </c>
      <c r="G1964" s="120" t="s">
        <v>3707</v>
      </c>
      <c r="H1964" s="121" t="s">
        <v>3707</v>
      </c>
      <c r="I1964" s="475" t="s">
        <v>7339</v>
      </c>
    </row>
    <row r="1965" spans="1:9" x14ac:dyDescent="0.3">
      <c r="A1965" s="116">
        <v>20821</v>
      </c>
      <c r="B1965" s="116" t="s">
        <v>9546</v>
      </c>
      <c r="C1965" s="116" t="s">
        <v>9547</v>
      </c>
      <c r="D1965" s="117" t="s">
        <v>1226</v>
      </c>
      <c r="E1965" s="118">
        <v>4306.549</v>
      </c>
      <c r="F1965" s="118">
        <v>0.58640373093681919</v>
      </c>
      <c r="G1965" s="120" t="s">
        <v>3707</v>
      </c>
      <c r="H1965" s="121" t="s">
        <v>3707</v>
      </c>
      <c r="I1965" s="475" t="s">
        <v>7177</v>
      </c>
    </row>
    <row r="1966" spans="1:9" x14ac:dyDescent="0.3">
      <c r="A1966" s="116">
        <v>20856</v>
      </c>
      <c r="B1966" s="116" t="s">
        <v>9548</v>
      </c>
      <c r="C1966" s="116" t="s">
        <v>9549</v>
      </c>
      <c r="D1966" s="117" t="s">
        <v>1226</v>
      </c>
      <c r="E1966" s="118">
        <v>2658.2460000000001</v>
      </c>
      <c r="F1966" s="118">
        <v>0.30345273972602743</v>
      </c>
      <c r="G1966" s="120" t="s">
        <v>3707</v>
      </c>
      <c r="H1966" s="121" t="s">
        <v>3707</v>
      </c>
      <c r="I1966" s="475" t="s">
        <v>7177</v>
      </c>
    </row>
    <row r="1967" spans="1:9" x14ac:dyDescent="0.3">
      <c r="A1967" s="116">
        <v>20861</v>
      </c>
      <c r="B1967" s="116" t="s">
        <v>6760</v>
      </c>
      <c r="C1967" s="116" t="s">
        <v>6761</v>
      </c>
      <c r="D1967" s="117" t="s">
        <v>6</v>
      </c>
      <c r="E1967" s="118">
        <v>82497.899999999994</v>
      </c>
      <c r="F1967" s="118">
        <v>9.417568493150684</v>
      </c>
      <c r="G1967" s="120" t="s">
        <v>3707</v>
      </c>
      <c r="H1967" s="121" t="s">
        <v>3707</v>
      </c>
      <c r="I1967" s="475" t="s">
        <v>7364</v>
      </c>
    </row>
    <row r="1968" spans="1:9" x14ac:dyDescent="0.3">
      <c r="A1968" s="116">
        <v>20862</v>
      </c>
      <c r="B1968" s="116" t="s">
        <v>6762</v>
      </c>
      <c r="C1968" s="116" t="s">
        <v>6763</v>
      </c>
      <c r="D1968" s="117" t="s">
        <v>6</v>
      </c>
      <c r="E1968" s="118">
        <v>65832.7</v>
      </c>
      <c r="F1968" s="118">
        <v>7.515148401826484</v>
      </c>
      <c r="G1968" s="120" t="s">
        <v>3707</v>
      </c>
      <c r="H1968" s="121" t="s">
        <v>3707</v>
      </c>
      <c r="I1968" s="475" t="s">
        <v>7364</v>
      </c>
    </row>
    <row r="1969" spans="1:9" x14ac:dyDescent="0.3">
      <c r="A1969" s="116">
        <v>20863</v>
      </c>
      <c r="B1969" s="116" t="s">
        <v>9550</v>
      </c>
      <c r="C1969" s="116" t="s">
        <v>9551</v>
      </c>
      <c r="D1969" s="117" t="s">
        <v>1226</v>
      </c>
      <c r="E1969" s="118">
        <v>2126.0340000000001</v>
      </c>
      <c r="F1969" s="118">
        <v>0.3615704081632653</v>
      </c>
      <c r="G1969" s="120" t="s">
        <v>3707</v>
      </c>
      <c r="H1969" s="121" t="s">
        <v>3707</v>
      </c>
      <c r="I1969" s="475" t="s">
        <v>7177</v>
      </c>
    </row>
    <row r="1970" spans="1:9" x14ac:dyDescent="0.3">
      <c r="A1970" s="116">
        <v>20869</v>
      </c>
      <c r="B1970" s="116" t="s">
        <v>9552</v>
      </c>
      <c r="C1970" s="116" t="s">
        <v>9553</v>
      </c>
      <c r="D1970" s="117" t="s">
        <v>1226</v>
      </c>
      <c r="E1970" s="118">
        <v>2439.1200000000003</v>
      </c>
      <c r="F1970" s="118">
        <v>0.36956363636363643</v>
      </c>
      <c r="G1970" s="120" t="s">
        <v>3707</v>
      </c>
      <c r="H1970" s="121" t="s">
        <v>3707</v>
      </c>
      <c r="I1970" s="475" t="s">
        <v>7177</v>
      </c>
    </row>
    <row r="1971" spans="1:9" x14ac:dyDescent="0.3">
      <c r="A1971" s="116">
        <v>20871</v>
      </c>
      <c r="B1971" s="116" t="s">
        <v>6764</v>
      </c>
      <c r="C1971" s="116" t="s">
        <v>986</v>
      </c>
      <c r="D1971" s="117" t="s">
        <v>6</v>
      </c>
      <c r="E1971" s="118">
        <v>21131.3</v>
      </c>
      <c r="F1971" s="118">
        <v>2.4122488584474886</v>
      </c>
      <c r="G1971" s="120" t="s">
        <v>3253</v>
      </c>
      <c r="H1971" s="121">
        <v>43497</v>
      </c>
      <c r="I1971" s="475" t="s">
        <v>3780</v>
      </c>
    </row>
    <row r="1972" spans="1:9" x14ac:dyDescent="0.3">
      <c r="A1972" s="116">
        <v>20873</v>
      </c>
      <c r="B1972" s="116" t="s">
        <v>6766</v>
      </c>
      <c r="C1972" s="116" t="s">
        <v>6767</v>
      </c>
      <c r="D1972" s="117" t="s">
        <v>97</v>
      </c>
      <c r="E1972" s="118">
        <v>5854.6</v>
      </c>
      <c r="F1972" s="118">
        <v>0.66833333333333333</v>
      </c>
      <c r="G1972" s="120" t="s">
        <v>3707</v>
      </c>
      <c r="H1972" s="121" t="s">
        <v>3707</v>
      </c>
      <c r="I1972" s="475" t="s">
        <v>4196</v>
      </c>
    </row>
    <row r="1973" spans="1:9" x14ac:dyDescent="0.3">
      <c r="A1973" s="116">
        <v>20874</v>
      </c>
      <c r="B1973" s="116" t="s">
        <v>6768</v>
      </c>
      <c r="C1973" s="116" t="s">
        <v>266</v>
      </c>
      <c r="D1973" s="117" t="s">
        <v>97</v>
      </c>
      <c r="E1973" s="118">
        <v>6166.8</v>
      </c>
      <c r="F1973" s="118">
        <v>0.70397260273972606</v>
      </c>
      <c r="G1973" s="120" t="s">
        <v>3707</v>
      </c>
      <c r="H1973" s="121" t="s">
        <v>3707</v>
      </c>
      <c r="I1973" s="475" t="s">
        <v>4196</v>
      </c>
    </row>
    <row r="1974" spans="1:9" x14ac:dyDescent="0.3">
      <c r="A1974" s="116">
        <v>20910</v>
      </c>
      <c r="B1974" s="116" t="s">
        <v>9554</v>
      </c>
      <c r="C1974" s="116" t="s">
        <v>9555</v>
      </c>
      <c r="D1974" s="117" t="s">
        <v>1226</v>
      </c>
      <c r="E1974" s="118">
        <v>1746.2400000000002</v>
      </c>
      <c r="F1974" s="118">
        <v>0.34</v>
      </c>
      <c r="G1974" s="120" t="s">
        <v>3707</v>
      </c>
      <c r="H1974" s="121" t="s">
        <v>3707</v>
      </c>
      <c r="I1974" s="475" t="s">
        <v>7177</v>
      </c>
    </row>
    <row r="1975" spans="1:9" x14ac:dyDescent="0.3">
      <c r="A1975" s="116">
        <v>20913</v>
      </c>
      <c r="B1975" s="116" t="s">
        <v>6769</v>
      </c>
      <c r="C1975" s="116" t="s">
        <v>6770</v>
      </c>
      <c r="D1975" s="117" t="s">
        <v>6</v>
      </c>
      <c r="E1975" s="118">
        <v>17997.100000000002</v>
      </c>
      <c r="F1975" s="118">
        <v>2.0544634703196349</v>
      </c>
      <c r="G1975" s="120" t="s">
        <v>3253</v>
      </c>
      <c r="H1975" s="121">
        <v>43497</v>
      </c>
      <c r="I1975" s="475" t="s">
        <v>7365</v>
      </c>
    </row>
    <row r="1976" spans="1:9" x14ac:dyDescent="0.3">
      <c r="A1976" s="116">
        <v>20916</v>
      </c>
      <c r="B1976" s="116" t="s">
        <v>9556</v>
      </c>
      <c r="C1976" s="116" t="s">
        <v>9557</v>
      </c>
      <c r="D1976" s="117" t="s">
        <v>1226</v>
      </c>
      <c r="E1976" s="118">
        <v>15945.6</v>
      </c>
      <c r="F1976" s="118">
        <v>3.6108695652173912</v>
      </c>
      <c r="G1976" s="120" t="s">
        <v>3707</v>
      </c>
      <c r="H1976" s="121" t="s">
        <v>3707</v>
      </c>
      <c r="I1976" s="475" t="s">
        <v>7177</v>
      </c>
    </row>
    <row r="1977" spans="1:9" x14ac:dyDescent="0.3">
      <c r="A1977" s="116">
        <v>20917</v>
      </c>
      <c r="B1977" s="116" t="s">
        <v>9558</v>
      </c>
      <c r="C1977" s="116" t="s">
        <v>9559</v>
      </c>
      <c r="D1977" s="117" t="s">
        <v>1226</v>
      </c>
      <c r="E1977" s="118">
        <v>2432.64</v>
      </c>
      <c r="F1977" s="118">
        <v>0.55086956521739128</v>
      </c>
      <c r="G1977" s="120" t="s">
        <v>3707</v>
      </c>
      <c r="H1977" s="121" t="s">
        <v>3707</v>
      </c>
      <c r="I1977" s="475" t="s">
        <v>7177</v>
      </c>
    </row>
    <row r="1978" spans="1:9" x14ac:dyDescent="0.3">
      <c r="A1978" s="116">
        <v>20923</v>
      </c>
      <c r="B1978" s="116" t="s">
        <v>9560</v>
      </c>
      <c r="C1978" s="116" t="s">
        <v>9561</v>
      </c>
      <c r="D1978" s="117" t="s">
        <v>1226</v>
      </c>
      <c r="E1978" s="118">
        <v>2147.712</v>
      </c>
      <c r="F1978" s="118">
        <v>0.48634782608695654</v>
      </c>
      <c r="G1978" s="120" t="s">
        <v>3707</v>
      </c>
      <c r="H1978" s="121" t="s">
        <v>3707</v>
      </c>
      <c r="I1978" s="475" t="s">
        <v>7177</v>
      </c>
    </row>
    <row r="1979" spans="1:9" x14ac:dyDescent="0.3">
      <c r="A1979" s="116">
        <v>20924</v>
      </c>
      <c r="B1979" s="116" t="s">
        <v>9562</v>
      </c>
      <c r="C1979" s="116" t="s">
        <v>2282</v>
      </c>
      <c r="D1979" s="117" t="s">
        <v>1226</v>
      </c>
      <c r="E1979" s="118">
        <v>2292.48</v>
      </c>
      <c r="F1979" s="118">
        <v>0.51913043478260867</v>
      </c>
      <c r="G1979" s="120" t="s">
        <v>3707</v>
      </c>
      <c r="H1979" s="121" t="s">
        <v>3707</v>
      </c>
      <c r="I1979" s="475" t="s">
        <v>7177</v>
      </c>
    </row>
    <row r="1980" spans="1:9" x14ac:dyDescent="0.3">
      <c r="A1980" s="116">
        <v>20927</v>
      </c>
      <c r="B1980" s="116" t="s">
        <v>9563</v>
      </c>
      <c r="C1980" s="116" t="s">
        <v>9564</v>
      </c>
      <c r="D1980" s="117" t="s">
        <v>1226</v>
      </c>
      <c r="E1980" s="118">
        <v>1758.3839999999998</v>
      </c>
      <c r="F1980" s="118">
        <v>0.39818478260869561</v>
      </c>
      <c r="G1980" s="120" t="s">
        <v>3707</v>
      </c>
      <c r="H1980" s="121" t="s">
        <v>3707</v>
      </c>
      <c r="I1980" s="475" t="s">
        <v>7177</v>
      </c>
    </row>
    <row r="1981" spans="1:9" x14ac:dyDescent="0.3">
      <c r="A1981" s="116">
        <v>20928</v>
      </c>
      <c r="B1981" s="116" t="s">
        <v>9565</v>
      </c>
      <c r="C1981" s="116" t="s">
        <v>9566</v>
      </c>
      <c r="D1981" s="117" t="s">
        <v>1226</v>
      </c>
      <c r="E1981" s="118">
        <v>1586.6880000000001</v>
      </c>
      <c r="F1981" s="118">
        <v>0.359304347826087</v>
      </c>
      <c r="G1981" s="120" t="s">
        <v>3707</v>
      </c>
      <c r="H1981" s="121" t="s">
        <v>3707</v>
      </c>
      <c r="I1981" s="475" t="s">
        <v>7177</v>
      </c>
    </row>
    <row r="1982" spans="1:9" x14ac:dyDescent="0.3">
      <c r="A1982" s="116">
        <v>20954</v>
      </c>
      <c r="B1982" s="116" t="s">
        <v>9567</v>
      </c>
      <c r="C1982" s="116" t="s">
        <v>9568</v>
      </c>
      <c r="D1982" s="117" t="s">
        <v>1226</v>
      </c>
      <c r="E1982" s="118">
        <v>1335.0239999999999</v>
      </c>
      <c r="F1982" s="118">
        <v>0.36356862745098034</v>
      </c>
      <c r="G1982" s="120" t="s">
        <v>3707</v>
      </c>
      <c r="H1982" s="121" t="s">
        <v>3707</v>
      </c>
      <c r="I1982" s="475" t="s">
        <v>7177</v>
      </c>
    </row>
    <row r="1983" spans="1:9" x14ac:dyDescent="0.3">
      <c r="A1983" s="116">
        <v>20978</v>
      </c>
      <c r="B1983" s="116" t="s">
        <v>9569</v>
      </c>
      <c r="C1983" s="116" t="s">
        <v>9570</v>
      </c>
      <c r="D1983" s="117" t="s">
        <v>1226</v>
      </c>
      <c r="E1983" s="118">
        <v>1477.44</v>
      </c>
      <c r="F1983" s="118">
        <v>0.40235294117647058</v>
      </c>
      <c r="G1983" s="120" t="s">
        <v>3707</v>
      </c>
      <c r="H1983" s="121" t="s">
        <v>3707</v>
      </c>
      <c r="I1983" s="475" t="s">
        <v>7177</v>
      </c>
    </row>
    <row r="1984" spans="1:9" x14ac:dyDescent="0.3">
      <c r="A1984" s="116">
        <v>20980</v>
      </c>
      <c r="B1984" s="116" t="s">
        <v>7366</v>
      </c>
      <c r="C1984" s="116" t="s">
        <v>2532</v>
      </c>
      <c r="D1984" s="117" t="s">
        <v>97</v>
      </c>
      <c r="E1984" s="118">
        <v>5473.8200000000006</v>
      </c>
      <c r="F1984" s="118">
        <v>0.62486529680365299</v>
      </c>
      <c r="G1984" s="120" t="s">
        <v>3707</v>
      </c>
      <c r="H1984" s="121" t="s">
        <v>3707</v>
      </c>
      <c r="I1984" s="475" t="s">
        <v>7367</v>
      </c>
    </row>
    <row r="1985" spans="1:9" x14ac:dyDescent="0.3">
      <c r="A1985" s="116">
        <v>21002</v>
      </c>
      <c r="B1985" s="116" t="s">
        <v>9571</v>
      </c>
      <c r="C1985" s="116" t="s">
        <v>2282</v>
      </c>
      <c r="D1985" s="117" t="s">
        <v>1226</v>
      </c>
      <c r="E1985" s="118">
        <v>4027.6710000000003</v>
      </c>
      <c r="F1985" s="118">
        <v>1.74812109375</v>
      </c>
      <c r="G1985" s="120" t="s">
        <v>3707</v>
      </c>
      <c r="H1985" s="121" t="s">
        <v>3707</v>
      </c>
      <c r="I1985" s="475" t="s">
        <v>7177</v>
      </c>
    </row>
    <row r="1986" spans="1:9" x14ac:dyDescent="0.3">
      <c r="A1986" s="116">
        <v>21023</v>
      </c>
      <c r="B1986" s="116" t="s">
        <v>9572</v>
      </c>
      <c r="C1986" s="116" t="s">
        <v>9573</v>
      </c>
      <c r="D1986" s="117" t="s">
        <v>6</v>
      </c>
      <c r="E1986" s="118">
        <v>2768.2</v>
      </c>
      <c r="F1986" s="118">
        <v>1.8908469945355191</v>
      </c>
      <c r="G1986" s="120" t="s">
        <v>3707</v>
      </c>
      <c r="H1986" s="121" t="s">
        <v>3707</v>
      </c>
      <c r="I1986" s="475" t="s">
        <v>9574</v>
      </c>
    </row>
    <row r="1987" spans="1:9" x14ac:dyDescent="0.3">
      <c r="A1987" s="116">
        <v>21031</v>
      </c>
      <c r="B1987" s="116" t="s">
        <v>9575</v>
      </c>
      <c r="C1987" s="116" t="s">
        <v>9576</v>
      </c>
      <c r="D1987" s="117" t="s">
        <v>1226</v>
      </c>
      <c r="E1987" s="118">
        <v>757.16600000000005</v>
      </c>
      <c r="F1987" s="118">
        <v>0.34291938405797107</v>
      </c>
      <c r="G1987" s="120" t="s">
        <v>3707</v>
      </c>
      <c r="H1987" s="121" t="s">
        <v>3707</v>
      </c>
      <c r="I1987" s="121" t="s">
        <v>7177</v>
      </c>
    </row>
    <row r="1988" spans="1:9" x14ac:dyDescent="0.3">
      <c r="A1988" s="116">
        <v>21033</v>
      </c>
      <c r="B1988" s="116" t="s">
        <v>7368</v>
      </c>
      <c r="C1988" s="116" t="s">
        <v>7369</v>
      </c>
      <c r="D1988" s="117" t="s">
        <v>97</v>
      </c>
      <c r="E1988" s="118">
        <v>5740.2260000000006</v>
      </c>
      <c r="F1988" s="118">
        <v>0.65527694063926945</v>
      </c>
      <c r="G1988" s="120" t="s">
        <v>3707</v>
      </c>
      <c r="H1988" s="121" t="s">
        <v>3707</v>
      </c>
      <c r="I1988" s="121" t="s">
        <v>7370</v>
      </c>
    </row>
    <row r="1989" spans="1:9" x14ac:dyDescent="0.3">
      <c r="A1989" s="116">
        <v>21053</v>
      </c>
      <c r="B1989" s="116" t="s">
        <v>9577</v>
      </c>
      <c r="C1989" s="116" t="s">
        <v>1247</v>
      </c>
      <c r="D1989" s="117" t="s">
        <v>1226</v>
      </c>
      <c r="E1989" s="118">
        <v>1467.6469999999999</v>
      </c>
      <c r="F1989" s="118">
        <v>1.0024911202185791</v>
      </c>
      <c r="G1989" s="120" t="s">
        <v>3707</v>
      </c>
      <c r="H1989" s="121" t="s">
        <v>3707</v>
      </c>
      <c r="I1989" s="121" t="s">
        <v>7177</v>
      </c>
    </row>
    <row r="1990" spans="1:9" x14ac:dyDescent="0.3">
      <c r="A1990" s="116">
        <v>21054</v>
      </c>
      <c r="B1990" s="116" t="s">
        <v>9578</v>
      </c>
      <c r="C1990" s="116" t="s">
        <v>9579</v>
      </c>
      <c r="D1990" s="117" t="s">
        <v>1226</v>
      </c>
      <c r="E1990" s="118">
        <v>705.6</v>
      </c>
      <c r="F1990" s="118">
        <v>0.4819672131147541</v>
      </c>
      <c r="G1990" s="120" t="s">
        <v>3707</v>
      </c>
      <c r="H1990" s="121" t="s">
        <v>3707</v>
      </c>
      <c r="I1990" s="121" t="s">
        <v>7177</v>
      </c>
    </row>
    <row r="1991" spans="1:9" x14ac:dyDescent="0.3">
      <c r="A1991" s="116">
        <v>21056</v>
      </c>
      <c r="B1991" s="116" t="s">
        <v>9580</v>
      </c>
      <c r="C1991" s="116" t="s">
        <v>2322</v>
      </c>
      <c r="D1991" s="117" t="s">
        <v>1226</v>
      </c>
      <c r="E1991" s="118">
        <v>654.78600000000006</v>
      </c>
      <c r="F1991" s="118">
        <v>0.44725819672131151</v>
      </c>
      <c r="G1991" s="120" t="s">
        <v>3707</v>
      </c>
      <c r="H1991" s="121" t="s">
        <v>3707</v>
      </c>
      <c r="I1991" s="121" t="s">
        <v>7177</v>
      </c>
    </row>
    <row r="1992" spans="1:9" x14ac:dyDescent="0.3">
      <c r="A1992" s="116">
        <v>21084</v>
      </c>
      <c r="B1992" s="116" t="s">
        <v>9581</v>
      </c>
      <c r="C1992" s="116" t="s">
        <v>380</v>
      </c>
      <c r="D1992" s="117" t="s">
        <v>97</v>
      </c>
      <c r="E1992" s="118">
        <v>3616.3000000000006</v>
      </c>
      <c r="F1992" s="118">
        <v>0.41281963470319644</v>
      </c>
      <c r="G1992" s="120" t="s">
        <v>3253</v>
      </c>
      <c r="H1992" s="121">
        <v>43586</v>
      </c>
      <c r="I1992" s="121" t="s">
        <v>4408</v>
      </c>
    </row>
    <row r="1993" spans="1:9" x14ac:dyDescent="0.3">
      <c r="A1993" s="116">
        <v>21085</v>
      </c>
      <c r="B1993" s="116" t="s">
        <v>9582</v>
      </c>
      <c r="C1993" s="116" t="s">
        <v>435</v>
      </c>
      <c r="D1993" s="117" t="s">
        <v>97</v>
      </c>
      <c r="E1993" s="118">
        <v>3857.400000000001</v>
      </c>
      <c r="F1993" s="118">
        <v>0.44034246575342478</v>
      </c>
      <c r="G1993" s="120" t="s">
        <v>3253</v>
      </c>
      <c r="H1993" s="121">
        <v>43586</v>
      </c>
      <c r="I1993" s="121" t="s">
        <v>4408</v>
      </c>
    </row>
    <row r="1994" spans="1:9" x14ac:dyDescent="0.3">
      <c r="A1994" s="116">
        <v>21086</v>
      </c>
      <c r="B1994" s="116" t="s">
        <v>9583</v>
      </c>
      <c r="C1994" s="116" t="s">
        <v>513</v>
      </c>
      <c r="D1994" s="117" t="s">
        <v>97</v>
      </c>
      <c r="E1994" s="118">
        <v>3249.3</v>
      </c>
      <c r="F1994" s="118">
        <v>0.37092465753424658</v>
      </c>
      <c r="G1994" s="120" t="s">
        <v>3253</v>
      </c>
      <c r="H1994" s="121">
        <v>43586</v>
      </c>
      <c r="I1994" s="121" t="s">
        <v>4408</v>
      </c>
    </row>
    <row r="1995" spans="1:9" x14ac:dyDescent="0.3">
      <c r="A1995" s="116">
        <v>21087</v>
      </c>
      <c r="B1995" s="116" t="s">
        <v>9584</v>
      </c>
      <c r="C1995" s="116" t="s">
        <v>461</v>
      </c>
      <c r="D1995" s="117" t="s">
        <v>97</v>
      </c>
      <c r="E1995" s="118">
        <v>5089.9000000000005</v>
      </c>
      <c r="F1995" s="118">
        <v>0.58103881278538816</v>
      </c>
      <c r="G1995" s="120" t="s">
        <v>3253</v>
      </c>
      <c r="H1995" s="121">
        <v>43586</v>
      </c>
      <c r="I1995" s="121" t="s">
        <v>4408</v>
      </c>
    </row>
    <row r="1996" spans="1:9" x14ac:dyDescent="0.3">
      <c r="A1996" s="116">
        <v>21088</v>
      </c>
      <c r="B1996" s="116" t="s">
        <v>9585</v>
      </c>
      <c r="C1996" s="116" t="s">
        <v>386</v>
      </c>
      <c r="D1996" s="117" t="s">
        <v>97</v>
      </c>
      <c r="E1996" s="118">
        <v>5414.7</v>
      </c>
      <c r="F1996" s="118">
        <v>0.61811643835616437</v>
      </c>
      <c r="G1996" s="120" t="s">
        <v>3253</v>
      </c>
      <c r="H1996" s="121">
        <v>43586</v>
      </c>
      <c r="I1996" s="121" t="s">
        <v>4408</v>
      </c>
    </row>
    <row r="1997" spans="1:9" x14ac:dyDescent="0.3">
      <c r="A1997" s="116">
        <v>21089</v>
      </c>
      <c r="B1997" s="116" t="s">
        <v>9586</v>
      </c>
      <c r="C1997" s="116" t="s">
        <v>247</v>
      </c>
      <c r="D1997" s="117" t="s">
        <v>97</v>
      </c>
      <c r="E1997" s="118">
        <v>2538.2000000000003</v>
      </c>
      <c r="F1997" s="118">
        <v>0.2897488584474886</v>
      </c>
      <c r="G1997" s="120" t="s">
        <v>3253</v>
      </c>
      <c r="H1997" s="121">
        <v>43586</v>
      </c>
      <c r="I1997" s="121" t="s">
        <v>4408</v>
      </c>
    </row>
    <row r="1998" spans="1:9" x14ac:dyDescent="0.3">
      <c r="A1998" s="116">
        <v>21090</v>
      </c>
      <c r="B1998" s="116" t="s">
        <v>9587</v>
      </c>
      <c r="C1998" s="116" t="s">
        <v>773</v>
      </c>
      <c r="D1998" s="117" t="s">
        <v>97</v>
      </c>
      <c r="E1998" s="118">
        <v>4173.3999999999996</v>
      </c>
      <c r="F1998" s="118">
        <v>0.47641552511415519</v>
      </c>
      <c r="G1998" s="120" t="s">
        <v>3253</v>
      </c>
      <c r="H1998" s="121">
        <v>43586</v>
      </c>
      <c r="I1998" s="121" t="s">
        <v>4408</v>
      </c>
    </row>
    <row r="1999" spans="1:9" x14ac:dyDescent="0.3">
      <c r="A1999" s="116">
        <v>21120</v>
      </c>
      <c r="B1999" s="116" t="s">
        <v>9588</v>
      </c>
      <c r="C1999" s="116" t="s">
        <v>9589</v>
      </c>
      <c r="D1999" s="117" t="s">
        <v>6</v>
      </c>
      <c r="E1999" s="118">
        <v>7740.9000000000005</v>
      </c>
      <c r="F1999" s="118">
        <v>0.8836643835616439</v>
      </c>
      <c r="G1999" s="120" t="s">
        <v>3707</v>
      </c>
      <c r="H1999" s="121" t="s">
        <v>3707</v>
      </c>
      <c r="I1999" s="121" t="s">
        <v>9590</v>
      </c>
    </row>
    <row r="2000" spans="1:9" x14ac:dyDescent="0.3">
      <c r="A2000" s="116">
        <v>21357</v>
      </c>
      <c r="B2000" s="116" t="s">
        <v>9591</v>
      </c>
      <c r="C2000" s="116" t="s">
        <v>9592</v>
      </c>
      <c r="D2000" s="117" t="s">
        <v>97</v>
      </c>
      <c r="E2000" s="118">
        <v>4201.8090000000002</v>
      </c>
      <c r="F2000" s="118">
        <v>0.47965856164383563</v>
      </c>
      <c r="G2000" s="120" t="s">
        <v>3253</v>
      </c>
      <c r="H2000" s="121">
        <v>43586</v>
      </c>
      <c r="I2000" s="121" t="s">
        <v>9494</v>
      </c>
    </row>
    <row r="2001" spans="1:9" x14ac:dyDescent="0.3">
      <c r="A2001" s="116"/>
      <c r="B2001" s="116"/>
      <c r="C2001" s="116"/>
      <c r="D2001" s="117"/>
      <c r="E2001" s="118"/>
      <c r="F2001" s="118"/>
      <c r="G2001" s="120"/>
      <c r="H2001" s="121"/>
      <c r="I2001" s="121"/>
    </row>
    <row r="2002" spans="1:9" x14ac:dyDescent="0.3">
      <c r="A2002" s="116"/>
      <c r="B2002" s="116"/>
      <c r="C2002" s="116"/>
      <c r="D2002" s="117"/>
      <c r="E2002" s="118"/>
      <c r="F2002" s="118"/>
      <c r="G2002" s="120"/>
      <c r="H2002" s="121"/>
      <c r="I2002" s="121"/>
    </row>
    <row r="2003" spans="1:9" x14ac:dyDescent="0.3">
      <c r="A2003" s="116"/>
      <c r="B2003" s="116"/>
      <c r="C2003" s="116"/>
      <c r="D2003" s="117"/>
      <c r="E2003" s="118"/>
      <c r="F2003" s="118"/>
      <c r="G2003" s="120"/>
      <c r="H2003" s="121"/>
      <c r="I2003" s="121"/>
    </row>
    <row r="2004" spans="1:9" x14ac:dyDescent="0.3">
      <c r="A2004" s="116"/>
      <c r="B2004" s="117"/>
      <c r="C2004" s="117"/>
      <c r="D2004" s="117"/>
      <c r="E2004" s="118"/>
      <c r="F2004" s="119"/>
      <c r="G2004" s="120"/>
      <c r="H2004" s="121"/>
      <c r="I2004" s="121"/>
    </row>
    <row r="2005" spans="1:9" x14ac:dyDescent="0.3">
      <c r="A2005" s="116"/>
      <c r="B2005" s="117"/>
      <c r="C2005" s="117"/>
      <c r="D2005" s="117"/>
      <c r="E2005" s="118"/>
      <c r="F2005" s="119"/>
      <c r="G2005" s="120"/>
      <c r="H2005" s="121"/>
      <c r="I2005" s="121"/>
    </row>
    <row r="2006" spans="1:9" x14ac:dyDescent="0.3">
      <c r="A2006" s="116"/>
      <c r="B2006" s="117"/>
      <c r="C2006" s="117"/>
      <c r="D2006" s="117"/>
      <c r="E2006" s="118"/>
      <c r="F2006" s="119"/>
      <c r="G2006" s="120"/>
      <c r="H2006" s="121"/>
      <c r="I2006" s="121"/>
    </row>
    <row r="2007" spans="1:9" x14ac:dyDescent="0.3">
      <c r="A2007" s="116"/>
      <c r="B2007" s="117"/>
      <c r="C2007" s="117"/>
      <c r="D2007" s="117"/>
      <c r="E2007" s="118"/>
      <c r="F2007" s="119"/>
      <c r="G2007" s="120"/>
      <c r="H2007" s="121"/>
      <c r="I2007" s="121"/>
    </row>
    <row r="2008" spans="1:9" x14ac:dyDescent="0.3">
      <c r="A2008" s="116"/>
      <c r="B2008" s="117"/>
      <c r="C2008" s="117"/>
      <c r="D2008" s="117"/>
      <c r="E2008" s="118"/>
      <c r="F2008" s="119"/>
      <c r="G2008" s="120"/>
      <c r="H2008" s="121"/>
      <c r="I2008" s="121"/>
    </row>
    <row r="2009" spans="1:9" x14ac:dyDescent="0.3">
      <c r="A2009" s="116"/>
      <c r="B2009" s="117"/>
      <c r="C2009" s="117"/>
      <c r="D2009" s="117"/>
      <c r="E2009" s="118"/>
      <c r="F2009" s="119"/>
      <c r="G2009" s="120"/>
      <c r="H2009" s="121"/>
      <c r="I2009" s="121"/>
    </row>
    <row r="2010" spans="1:9" x14ac:dyDescent="0.3">
      <c r="A2010" s="116"/>
      <c r="B2010" s="117"/>
      <c r="C2010" s="117"/>
      <c r="D2010" s="117"/>
      <c r="E2010" s="118"/>
      <c r="F2010" s="119"/>
      <c r="G2010" s="120"/>
      <c r="H2010" s="121"/>
      <c r="I2010" s="121"/>
    </row>
    <row r="2011" spans="1:9" x14ac:dyDescent="0.3">
      <c r="A2011" s="116"/>
      <c r="B2011" s="117"/>
      <c r="C2011" s="117"/>
      <c r="D2011" s="117"/>
      <c r="E2011" s="118"/>
      <c r="F2011" s="119"/>
      <c r="G2011" s="120"/>
      <c r="H2011" s="121"/>
      <c r="I2011" s="121"/>
    </row>
    <row r="2012" spans="1:9" x14ac:dyDescent="0.3">
      <c r="A2012" s="116"/>
      <c r="B2012" s="117"/>
      <c r="C2012" s="117"/>
      <c r="D2012" s="117"/>
      <c r="E2012" s="118"/>
      <c r="F2012" s="119"/>
      <c r="G2012" s="120"/>
      <c r="H2012" s="121"/>
      <c r="I2012" s="121"/>
    </row>
    <row r="2013" spans="1:9" x14ac:dyDescent="0.3">
      <c r="A2013" s="116"/>
      <c r="B2013" s="117"/>
      <c r="C2013" s="117"/>
      <c r="D2013" s="117"/>
      <c r="E2013" s="118"/>
      <c r="F2013" s="119"/>
      <c r="G2013" s="120"/>
      <c r="H2013" s="121"/>
      <c r="I2013" s="121"/>
    </row>
    <row r="2014" spans="1:9" x14ac:dyDescent="0.3">
      <c r="A2014" s="116"/>
      <c r="B2014" s="117"/>
      <c r="C2014" s="117"/>
      <c r="D2014" s="117"/>
      <c r="E2014" s="118"/>
      <c r="F2014" s="119"/>
      <c r="G2014" s="120"/>
      <c r="H2014" s="121"/>
      <c r="I2014" s="121"/>
    </row>
    <row r="2015" spans="1:9" x14ac:dyDescent="0.3">
      <c r="A2015" s="116"/>
      <c r="B2015" s="117"/>
      <c r="C2015" s="117"/>
      <c r="D2015" s="117"/>
      <c r="E2015" s="118"/>
      <c r="F2015" s="119"/>
      <c r="G2015" s="120"/>
      <c r="H2015" s="121"/>
      <c r="I2015" s="121"/>
    </row>
    <row r="2016" spans="1:9" x14ac:dyDescent="0.3">
      <c r="A2016" s="116"/>
      <c r="B2016" s="117"/>
      <c r="C2016" s="117"/>
      <c r="D2016" s="117"/>
      <c r="E2016" s="118"/>
      <c r="F2016" s="119"/>
      <c r="G2016" s="120"/>
      <c r="H2016" s="121"/>
      <c r="I2016" s="121"/>
    </row>
    <row r="2017" spans="1:9" x14ac:dyDescent="0.3">
      <c r="A2017" s="116"/>
      <c r="B2017" s="117"/>
      <c r="C2017" s="117"/>
      <c r="D2017" s="117"/>
      <c r="E2017" s="118"/>
      <c r="F2017" s="119"/>
      <c r="G2017" s="120"/>
      <c r="H2017" s="121"/>
      <c r="I2017" s="121"/>
    </row>
    <row r="2018" spans="1:9" x14ac:dyDescent="0.3">
      <c r="A2018" s="116"/>
      <c r="B2018" s="117"/>
      <c r="C2018" s="117"/>
      <c r="D2018" s="117"/>
      <c r="E2018" s="118"/>
      <c r="F2018" s="119"/>
      <c r="G2018" s="120"/>
      <c r="H2018" s="121"/>
      <c r="I2018" s="121"/>
    </row>
    <row r="2019" spans="1:9" x14ac:dyDescent="0.3">
      <c r="A2019" s="116"/>
      <c r="B2019" s="117"/>
      <c r="C2019" s="117"/>
      <c r="D2019" s="117"/>
      <c r="E2019" s="118"/>
      <c r="F2019" s="119"/>
      <c r="G2019" s="120"/>
      <c r="H2019" s="121"/>
      <c r="I2019" s="121"/>
    </row>
    <row r="2020" spans="1:9" x14ac:dyDescent="0.3">
      <c r="A2020" s="116"/>
      <c r="B2020" s="117"/>
      <c r="C2020" s="117"/>
      <c r="D2020" s="117"/>
      <c r="E2020" s="118"/>
      <c r="F2020" s="119"/>
      <c r="G2020" s="120"/>
      <c r="H2020" s="121"/>
      <c r="I2020" s="121"/>
    </row>
    <row r="2021" spans="1:9" x14ac:dyDescent="0.3">
      <c r="A2021" s="116"/>
      <c r="B2021" s="117"/>
      <c r="C2021" s="117"/>
      <c r="D2021" s="117"/>
      <c r="E2021" s="118"/>
      <c r="F2021" s="119"/>
      <c r="G2021" s="120"/>
      <c r="H2021" s="121"/>
      <c r="I2021" s="121"/>
    </row>
    <row r="2022" spans="1:9" x14ac:dyDescent="0.3">
      <c r="A2022" s="116"/>
      <c r="B2022" s="117"/>
      <c r="C2022" s="117"/>
      <c r="D2022" s="117"/>
      <c r="E2022" s="118"/>
      <c r="F2022" s="119"/>
      <c r="G2022" s="120"/>
      <c r="H2022" s="121"/>
      <c r="I2022" s="121"/>
    </row>
    <row r="2023" spans="1:9" x14ac:dyDescent="0.3">
      <c r="A2023" s="116"/>
      <c r="B2023" s="117"/>
      <c r="C2023" s="117"/>
      <c r="D2023" s="117"/>
      <c r="E2023" s="118"/>
      <c r="F2023" s="119"/>
      <c r="G2023" s="120"/>
      <c r="H2023" s="121"/>
      <c r="I2023" s="121"/>
    </row>
    <row r="2024" spans="1:9" x14ac:dyDescent="0.3">
      <c r="A2024" s="116"/>
      <c r="B2024" s="117"/>
      <c r="C2024" s="117"/>
      <c r="D2024" s="117"/>
      <c r="E2024" s="118"/>
      <c r="F2024" s="119"/>
      <c r="G2024" s="120"/>
      <c r="H2024" s="121"/>
      <c r="I2024" s="121"/>
    </row>
    <row r="2025" spans="1:9" x14ac:dyDescent="0.3">
      <c r="A2025" s="116"/>
      <c r="B2025" s="117"/>
      <c r="C2025" s="117"/>
      <c r="D2025" s="117"/>
      <c r="E2025" s="118"/>
      <c r="F2025" s="119"/>
      <c r="G2025" s="120"/>
      <c r="H2025" s="121"/>
      <c r="I2025" s="121"/>
    </row>
    <row r="2026" spans="1:9" x14ac:dyDescent="0.3">
      <c r="A2026" s="116"/>
      <c r="B2026" s="117"/>
      <c r="C2026" s="117"/>
      <c r="D2026" s="117"/>
      <c r="E2026" s="118"/>
      <c r="F2026" s="119"/>
      <c r="G2026" s="120"/>
      <c r="H2026" s="121"/>
      <c r="I2026" s="121"/>
    </row>
    <row r="2027" spans="1:9" x14ac:dyDescent="0.3">
      <c r="A2027" s="116"/>
      <c r="B2027" s="117"/>
      <c r="C2027" s="117"/>
      <c r="D2027" s="117"/>
      <c r="E2027" s="118"/>
      <c r="F2027" s="119"/>
      <c r="G2027" s="120"/>
      <c r="H2027" s="121"/>
      <c r="I2027" s="121"/>
    </row>
    <row r="2028" spans="1:9" x14ac:dyDescent="0.3">
      <c r="A2028" s="116"/>
      <c r="B2028" s="117"/>
      <c r="C2028" s="117"/>
      <c r="D2028" s="117"/>
      <c r="E2028" s="118"/>
      <c r="F2028" s="119"/>
      <c r="G2028" s="120"/>
      <c r="H2028" s="121"/>
      <c r="I2028" s="121"/>
    </row>
    <row r="2029" spans="1:9" x14ac:dyDescent="0.3">
      <c r="A2029" s="116"/>
      <c r="B2029" s="117"/>
      <c r="C2029" s="117"/>
      <c r="D2029" s="117"/>
      <c r="E2029" s="118"/>
      <c r="F2029" s="119"/>
      <c r="G2029" s="120"/>
      <c r="H2029" s="121"/>
      <c r="I2029" s="121"/>
    </row>
    <row r="2030" spans="1:9" x14ac:dyDescent="0.3">
      <c r="A2030" s="116"/>
      <c r="B2030" s="117"/>
      <c r="C2030" s="117"/>
      <c r="D2030" s="117"/>
      <c r="E2030" s="118"/>
      <c r="F2030" s="119"/>
      <c r="G2030" s="120"/>
      <c r="H2030" s="121"/>
      <c r="I2030" s="121"/>
    </row>
    <row r="2031" spans="1:9" x14ac:dyDescent="0.3">
      <c r="A2031" s="116"/>
      <c r="B2031" s="117"/>
      <c r="C2031" s="117"/>
      <c r="D2031" s="117"/>
      <c r="E2031" s="118"/>
      <c r="F2031" s="119"/>
      <c r="G2031" s="120"/>
      <c r="H2031" s="121"/>
      <c r="I2031" s="121"/>
    </row>
    <row r="2032" spans="1:9" x14ac:dyDescent="0.3">
      <c r="A2032" s="116"/>
      <c r="B2032" s="117"/>
      <c r="C2032" s="117"/>
      <c r="D2032" s="117"/>
      <c r="E2032" s="118"/>
      <c r="F2032" s="119"/>
      <c r="G2032" s="120"/>
      <c r="H2032" s="121"/>
      <c r="I2032" s="121"/>
    </row>
    <row r="2033" spans="1:9" x14ac:dyDescent="0.3">
      <c r="A2033" s="116"/>
      <c r="B2033" s="117"/>
      <c r="C2033" s="117"/>
      <c r="D2033" s="117"/>
      <c r="E2033" s="118"/>
      <c r="F2033" s="119"/>
      <c r="G2033" s="120"/>
      <c r="H2033" s="121"/>
      <c r="I2033" s="121"/>
    </row>
    <row r="2034" spans="1:9" x14ac:dyDescent="0.3">
      <c r="A2034" s="116"/>
      <c r="B2034" s="117"/>
      <c r="C2034" s="117"/>
      <c r="D2034" s="117"/>
      <c r="E2034" s="118"/>
      <c r="F2034" s="119"/>
      <c r="G2034" s="120"/>
      <c r="H2034" s="121"/>
      <c r="I2034" s="121"/>
    </row>
    <row r="2035" spans="1:9" x14ac:dyDescent="0.3">
      <c r="A2035" s="116"/>
      <c r="B2035" s="117"/>
      <c r="C2035" s="117"/>
      <c r="D2035" s="117"/>
      <c r="E2035" s="118"/>
      <c r="F2035" s="119"/>
      <c r="G2035" s="120"/>
      <c r="H2035" s="121"/>
      <c r="I2035" s="121"/>
    </row>
    <row r="2036" spans="1:9" x14ac:dyDescent="0.3">
      <c r="A2036" s="116"/>
      <c r="B2036" s="117"/>
      <c r="C2036" s="117"/>
      <c r="D2036" s="117"/>
      <c r="E2036" s="118"/>
      <c r="F2036" s="119"/>
      <c r="G2036" s="120"/>
      <c r="H2036" s="121"/>
      <c r="I2036" s="121"/>
    </row>
    <row r="2037" spans="1:9" x14ac:dyDescent="0.3">
      <c r="A2037" s="116"/>
      <c r="B2037" s="117"/>
      <c r="C2037" s="117"/>
      <c r="D2037" s="117"/>
      <c r="E2037" s="118"/>
      <c r="F2037" s="119"/>
      <c r="G2037" s="120"/>
      <c r="H2037" s="121"/>
      <c r="I2037" s="121"/>
    </row>
    <row r="2038" spans="1:9" x14ac:dyDescent="0.3">
      <c r="A2038" s="116"/>
      <c r="B2038" s="117"/>
      <c r="C2038" s="117"/>
      <c r="D2038" s="117"/>
      <c r="E2038" s="118"/>
      <c r="F2038" s="119"/>
      <c r="G2038" s="120"/>
      <c r="H2038" s="121"/>
      <c r="I2038" s="121"/>
    </row>
    <row r="2039" spans="1:9" x14ac:dyDescent="0.3">
      <c r="A2039" s="116"/>
      <c r="B2039" s="117"/>
      <c r="C2039" s="117"/>
      <c r="D2039" s="117"/>
      <c r="E2039" s="118"/>
      <c r="F2039" s="119"/>
      <c r="G2039" s="120"/>
      <c r="H2039" s="121"/>
      <c r="I2039" s="121"/>
    </row>
    <row r="2040" spans="1:9" x14ac:dyDescent="0.3">
      <c r="A2040" s="116"/>
      <c r="B2040" s="117"/>
      <c r="C2040" s="117"/>
      <c r="D2040" s="117"/>
      <c r="E2040" s="118"/>
      <c r="F2040" s="119"/>
      <c r="G2040" s="120"/>
      <c r="H2040" s="121"/>
      <c r="I2040" s="121"/>
    </row>
    <row r="2041" spans="1:9" x14ac:dyDescent="0.3">
      <c r="A2041" s="116"/>
      <c r="B2041" s="117"/>
      <c r="C2041" s="117"/>
      <c r="D2041" s="117"/>
      <c r="E2041" s="118"/>
      <c r="F2041" s="119"/>
      <c r="G2041" s="120"/>
      <c r="H2041" s="121"/>
      <c r="I2041" s="121"/>
    </row>
    <row r="2042" spans="1:9" x14ac:dyDescent="0.3">
      <c r="A2042" s="116"/>
      <c r="B2042" s="117"/>
      <c r="C2042" s="117"/>
      <c r="D2042" s="117"/>
      <c r="E2042" s="118"/>
      <c r="F2042" s="119"/>
      <c r="G2042" s="120"/>
      <c r="H2042" s="121"/>
      <c r="I2042" s="121"/>
    </row>
    <row r="2043" spans="1:9" x14ac:dyDescent="0.3">
      <c r="A2043" s="116"/>
      <c r="B2043" s="117"/>
      <c r="C2043" s="117"/>
      <c r="D2043" s="117"/>
      <c r="E2043" s="118"/>
      <c r="F2043" s="119"/>
      <c r="G2043" s="120"/>
      <c r="H2043" s="121"/>
      <c r="I2043" s="121"/>
    </row>
    <row r="2044" spans="1:9" x14ac:dyDescent="0.3">
      <c r="A2044" s="116"/>
      <c r="B2044" s="117"/>
      <c r="C2044" s="117"/>
      <c r="D2044" s="117"/>
      <c r="E2044" s="118"/>
      <c r="F2044" s="119"/>
      <c r="G2044" s="120"/>
      <c r="H2044" s="121"/>
      <c r="I2044" s="121"/>
    </row>
    <row r="2045" spans="1:9" x14ac:dyDescent="0.3">
      <c r="A2045" s="116"/>
      <c r="B2045" s="117"/>
      <c r="C2045" s="117"/>
      <c r="D2045" s="117"/>
      <c r="E2045" s="118"/>
      <c r="F2045" s="119"/>
      <c r="G2045" s="120"/>
      <c r="H2045" s="121"/>
      <c r="I2045" s="121"/>
    </row>
    <row r="2046" spans="1:9" x14ac:dyDescent="0.3">
      <c r="A2046" s="116"/>
      <c r="B2046" s="117"/>
      <c r="C2046" s="117"/>
      <c r="D2046" s="117"/>
      <c r="E2046" s="118"/>
      <c r="F2046" s="119"/>
      <c r="G2046" s="120"/>
      <c r="H2046" s="121"/>
      <c r="I2046" s="121"/>
    </row>
    <row r="2047" spans="1:9" x14ac:dyDescent="0.3">
      <c r="A2047" s="116"/>
      <c r="B2047" s="117"/>
      <c r="C2047" s="117"/>
      <c r="D2047" s="117"/>
      <c r="E2047" s="118"/>
      <c r="F2047" s="119"/>
      <c r="G2047" s="120"/>
      <c r="H2047" s="121"/>
      <c r="I2047" s="121"/>
    </row>
    <row r="2048" spans="1:9" x14ac:dyDescent="0.3">
      <c r="A2048" s="116"/>
      <c r="B2048" s="117"/>
      <c r="C2048" s="117"/>
      <c r="D2048" s="117"/>
      <c r="E2048" s="118"/>
      <c r="F2048" s="119"/>
      <c r="G2048" s="120"/>
      <c r="H2048" s="121"/>
      <c r="I2048" s="121"/>
    </row>
    <row r="2049" spans="1:9" x14ac:dyDescent="0.3">
      <c r="A2049" s="116"/>
      <c r="B2049" s="117"/>
      <c r="C2049" s="117"/>
      <c r="D2049" s="117"/>
      <c r="E2049" s="118"/>
      <c r="F2049" s="119"/>
      <c r="G2049" s="120"/>
      <c r="H2049" s="121"/>
      <c r="I2049" s="121"/>
    </row>
    <row r="2050" spans="1:9" x14ac:dyDescent="0.3">
      <c r="A2050" s="116"/>
      <c r="B2050" s="117"/>
      <c r="C2050" s="117"/>
      <c r="D2050" s="117"/>
      <c r="E2050" s="118"/>
      <c r="F2050" s="119"/>
      <c r="G2050" s="120"/>
      <c r="H2050" s="121"/>
      <c r="I2050" s="121"/>
    </row>
    <row r="2051" spans="1:9" x14ac:dyDescent="0.3">
      <c r="A2051" s="116"/>
      <c r="B2051" s="117"/>
      <c r="C2051" s="117"/>
      <c r="D2051" s="117"/>
      <c r="E2051" s="118"/>
      <c r="F2051" s="119"/>
      <c r="G2051" s="120"/>
      <c r="H2051" s="121"/>
      <c r="I2051" s="121"/>
    </row>
    <row r="2052" spans="1:9" x14ac:dyDescent="0.3">
      <c r="A2052" s="116"/>
      <c r="B2052" s="117"/>
      <c r="C2052" s="117"/>
      <c r="D2052" s="117"/>
      <c r="E2052" s="118"/>
      <c r="F2052" s="119"/>
      <c r="G2052" s="120"/>
      <c r="H2052" s="121"/>
      <c r="I2052" s="121"/>
    </row>
    <row r="2053" spans="1:9" x14ac:dyDescent="0.3">
      <c r="A2053" s="116"/>
      <c r="B2053" s="117"/>
      <c r="C2053" s="117"/>
      <c r="D2053" s="117"/>
      <c r="E2053" s="118"/>
      <c r="F2053" s="119"/>
      <c r="G2053" s="120"/>
      <c r="H2053" s="121"/>
      <c r="I2053" s="121"/>
    </row>
    <row r="2054" spans="1:9" x14ac:dyDescent="0.3">
      <c r="A2054" s="116"/>
      <c r="B2054" s="117"/>
      <c r="C2054" s="117"/>
      <c r="D2054" s="117"/>
      <c r="E2054" s="118"/>
      <c r="F2054" s="119"/>
      <c r="G2054" s="120"/>
      <c r="H2054" s="121"/>
      <c r="I2054" s="121"/>
    </row>
    <row r="2055" spans="1:9" x14ac:dyDescent="0.3">
      <c r="A2055" s="116"/>
      <c r="B2055" s="117"/>
      <c r="C2055" s="117"/>
      <c r="D2055" s="117"/>
      <c r="E2055" s="118"/>
      <c r="F2055" s="119"/>
      <c r="G2055" s="120"/>
      <c r="H2055" s="121"/>
      <c r="I2055" s="121"/>
    </row>
    <row r="2056" spans="1:9" x14ac:dyDescent="0.3">
      <c r="A2056" s="116"/>
      <c r="B2056" s="117"/>
      <c r="C2056" s="117"/>
      <c r="D2056" s="117"/>
      <c r="E2056" s="118"/>
      <c r="F2056" s="119"/>
      <c r="G2056" s="120"/>
      <c r="H2056" s="121"/>
      <c r="I2056" s="121"/>
    </row>
    <row r="2057" spans="1:9" x14ac:dyDescent="0.3">
      <c r="A2057" s="5"/>
      <c r="B2057" s="2"/>
      <c r="C2057" s="2"/>
      <c r="D2057" s="2"/>
      <c r="E2057" s="66"/>
      <c r="F2057" s="67"/>
      <c r="G2057" s="100"/>
      <c r="H2057" s="101"/>
      <c r="I2057" s="101"/>
    </row>
    <row r="2058" spans="1:9" x14ac:dyDescent="0.3">
      <c r="A2058" s="5"/>
      <c r="B2058" s="2"/>
      <c r="C2058" s="2"/>
      <c r="D2058" s="2"/>
      <c r="E2058" s="66"/>
      <c r="F2058" s="67"/>
      <c r="G2058" s="100"/>
      <c r="H2058" s="101"/>
      <c r="I2058" s="101"/>
    </row>
    <row r="2059" spans="1:9" x14ac:dyDescent="0.3">
      <c r="A2059" s="5"/>
      <c r="B2059" s="2"/>
      <c r="C2059" s="2"/>
      <c r="D2059" s="2"/>
      <c r="E2059" s="66"/>
      <c r="F2059" s="67"/>
      <c r="G2059" s="100"/>
      <c r="H2059" s="101"/>
      <c r="I2059" s="101"/>
    </row>
    <row r="2060" spans="1:9" x14ac:dyDescent="0.3">
      <c r="A2060" s="5"/>
      <c r="B2060" s="2"/>
      <c r="C2060" s="2"/>
      <c r="D2060" s="2"/>
      <c r="E2060" s="66"/>
      <c r="F2060" s="67"/>
      <c r="G2060" s="100"/>
      <c r="H2060" s="101"/>
      <c r="I2060" s="101"/>
    </row>
    <row r="2061" spans="1:9" x14ac:dyDescent="0.3">
      <c r="A2061" s="5"/>
      <c r="B2061" s="2"/>
      <c r="C2061" s="2"/>
      <c r="D2061" s="2"/>
      <c r="E2061" s="66"/>
      <c r="F2061" s="67"/>
      <c r="G2061" s="100"/>
      <c r="H2061" s="101"/>
      <c r="I2061" s="101"/>
    </row>
    <row r="2062" spans="1:9" x14ac:dyDescent="0.3">
      <c r="A2062" s="5"/>
      <c r="B2062" s="2"/>
      <c r="C2062" s="2"/>
      <c r="D2062" s="2"/>
      <c r="E2062" s="66"/>
      <c r="F2062" s="67"/>
      <c r="G2062" s="100"/>
      <c r="H2062" s="101"/>
      <c r="I2062" s="101"/>
    </row>
    <row r="2063" spans="1:9" x14ac:dyDescent="0.3">
      <c r="A2063" s="5"/>
      <c r="B2063" s="2"/>
      <c r="C2063" s="2"/>
      <c r="D2063" s="2"/>
      <c r="E2063" s="66"/>
      <c r="F2063" s="67"/>
      <c r="G2063" s="100"/>
      <c r="H2063" s="101"/>
      <c r="I2063" s="101"/>
    </row>
    <row r="2064" spans="1:9" x14ac:dyDescent="0.3">
      <c r="A2064" s="5"/>
      <c r="B2064" s="2"/>
      <c r="C2064" s="2"/>
      <c r="D2064" s="2"/>
      <c r="E2064" s="66"/>
      <c r="F2064" s="67"/>
      <c r="G2064" s="100"/>
      <c r="H2064" s="101"/>
      <c r="I2064" s="101"/>
    </row>
    <row r="2065" spans="1:9" x14ac:dyDescent="0.3">
      <c r="A2065" s="5"/>
      <c r="B2065" s="2"/>
      <c r="C2065" s="2"/>
      <c r="D2065" s="2"/>
      <c r="E2065" s="66"/>
      <c r="F2065" s="67"/>
      <c r="G2065" s="100"/>
      <c r="H2065" s="101"/>
      <c r="I2065" s="101"/>
    </row>
    <row r="2066" spans="1:9" x14ac:dyDescent="0.3">
      <c r="A2066" s="5"/>
      <c r="B2066" s="2"/>
      <c r="C2066" s="2"/>
      <c r="D2066" s="2"/>
      <c r="E2066" s="66"/>
      <c r="F2066" s="67"/>
      <c r="G2066" s="100"/>
      <c r="H2066" s="101"/>
      <c r="I2066" s="101"/>
    </row>
    <row r="2067" spans="1:9" x14ac:dyDescent="0.3">
      <c r="A2067" s="5"/>
      <c r="B2067" s="2"/>
      <c r="C2067" s="2"/>
      <c r="D2067" s="2"/>
      <c r="E2067" s="66"/>
      <c r="F2067" s="67"/>
      <c r="G2067" s="100"/>
      <c r="H2067" s="101"/>
      <c r="I2067" s="101"/>
    </row>
    <row r="2068" spans="1:9" x14ac:dyDescent="0.3">
      <c r="A2068" s="5"/>
      <c r="B2068" s="2"/>
      <c r="C2068" s="2"/>
      <c r="D2068" s="2"/>
      <c r="E2068" s="66"/>
      <c r="F2068" s="67"/>
      <c r="G2068" s="100"/>
      <c r="H2068" s="101"/>
      <c r="I2068" s="101"/>
    </row>
    <row r="2069" spans="1:9" x14ac:dyDescent="0.3">
      <c r="A2069" s="5"/>
      <c r="B2069" s="2"/>
      <c r="C2069" s="2"/>
      <c r="D2069" s="2"/>
      <c r="E2069" s="66"/>
      <c r="F2069" s="67"/>
      <c r="G2069" s="100"/>
      <c r="H2069" s="101"/>
      <c r="I2069" s="101"/>
    </row>
    <row r="2070" spans="1:9" x14ac:dyDescent="0.3">
      <c r="A2070" s="5"/>
      <c r="B2070" s="2"/>
      <c r="C2070" s="2"/>
      <c r="D2070" s="2"/>
      <c r="E2070" s="66"/>
      <c r="F2070" s="67"/>
      <c r="G2070" s="100"/>
      <c r="H2070" s="101"/>
      <c r="I2070" s="101"/>
    </row>
    <row r="2071" spans="1:9" x14ac:dyDescent="0.3">
      <c r="A2071" s="5"/>
      <c r="B2071" s="2"/>
      <c r="C2071" s="2"/>
      <c r="D2071" s="2"/>
      <c r="E2071" s="66"/>
      <c r="F2071" s="67"/>
      <c r="G2071" s="100"/>
      <c r="H2071" s="101"/>
      <c r="I2071" s="101"/>
    </row>
    <row r="2072" spans="1:9" x14ac:dyDescent="0.3">
      <c r="A2072" s="5"/>
      <c r="B2072" s="2"/>
      <c r="C2072" s="2"/>
      <c r="D2072" s="2"/>
      <c r="E2072" s="66"/>
      <c r="F2072" s="67"/>
      <c r="G2072" s="100"/>
      <c r="H2072" s="101"/>
      <c r="I2072" s="101"/>
    </row>
    <row r="2073" spans="1:9" x14ac:dyDescent="0.3">
      <c r="A2073" s="5"/>
      <c r="B2073" s="2"/>
      <c r="C2073" s="2"/>
      <c r="D2073" s="2"/>
      <c r="E2073" s="66"/>
      <c r="F2073" s="67"/>
      <c r="G2073" s="100"/>
      <c r="H2073" s="101"/>
      <c r="I2073" s="101"/>
    </row>
    <row r="2074" spans="1:9" x14ac:dyDescent="0.3">
      <c r="A2074" s="5"/>
      <c r="B2074" s="2"/>
      <c r="C2074" s="2"/>
      <c r="D2074" s="2"/>
      <c r="E2074" s="66"/>
      <c r="F2074" s="67"/>
      <c r="G2074" s="100"/>
      <c r="H2074" s="101"/>
      <c r="I2074" s="101"/>
    </row>
    <row r="2075" spans="1:9" x14ac:dyDescent="0.3">
      <c r="A2075" s="5"/>
      <c r="B2075" s="2"/>
      <c r="C2075" s="2"/>
      <c r="D2075" s="2"/>
      <c r="E2075" s="66"/>
      <c r="F2075" s="67"/>
      <c r="G2075" s="100"/>
      <c r="H2075" s="101"/>
      <c r="I2075" s="101"/>
    </row>
    <row r="2076" spans="1:9" x14ac:dyDescent="0.3">
      <c r="A2076" s="5"/>
      <c r="B2076" s="2"/>
      <c r="C2076" s="2"/>
      <c r="D2076" s="2"/>
      <c r="E2076" s="66"/>
      <c r="F2076" s="67"/>
      <c r="G2076" s="100"/>
      <c r="H2076" s="101"/>
      <c r="I2076" s="101"/>
    </row>
    <row r="2077" spans="1:9" x14ac:dyDescent="0.3">
      <c r="A2077" s="5"/>
      <c r="B2077" s="2"/>
      <c r="C2077" s="2"/>
      <c r="D2077" s="2"/>
      <c r="E2077" s="66"/>
      <c r="F2077" s="67"/>
      <c r="G2077" s="100"/>
      <c r="H2077" s="101"/>
      <c r="I2077" s="101"/>
    </row>
    <row r="2078" spans="1:9" x14ac:dyDescent="0.3">
      <c r="A2078" s="5"/>
      <c r="B2078" s="2"/>
      <c r="C2078" s="2"/>
      <c r="D2078" s="2"/>
      <c r="E2078" s="66"/>
      <c r="F2078" s="67"/>
      <c r="G2078" s="100"/>
      <c r="H2078" s="101"/>
      <c r="I2078" s="101"/>
    </row>
    <row r="2079" spans="1:9" x14ac:dyDescent="0.3">
      <c r="A2079" s="5"/>
      <c r="B2079" s="2"/>
      <c r="C2079" s="2"/>
      <c r="D2079" s="2"/>
      <c r="E2079" s="66"/>
      <c r="F2079" s="67"/>
      <c r="G2079" s="100"/>
      <c r="H2079" s="101"/>
      <c r="I2079" s="101"/>
    </row>
    <row r="2080" spans="1:9" x14ac:dyDescent="0.3">
      <c r="A2080" s="5"/>
      <c r="B2080" s="2"/>
      <c r="C2080" s="2"/>
      <c r="D2080" s="2"/>
      <c r="E2080" s="66"/>
      <c r="F2080" s="67"/>
      <c r="G2080" s="100"/>
      <c r="H2080" s="101"/>
      <c r="I2080" s="101"/>
    </row>
    <row r="2081" spans="1:9" x14ac:dyDescent="0.3">
      <c r="A2081" s="5"/>
      <c r="B2081" s="2"/>
      <c r="C2081" s="2"/>
      <c r="D2081" s="2"/>
      <c r="E2081" s="66"/>
      <c r="F2081" s="67"/>
      <c r="G2081" s="100"/>
      <c r="H2081" s="101"/>
      <c r="I2081" s="101"/>
    </row>
    <row r="2082" spans="1:9" x14ac:dyDescent="0.3">
      <c r="A2082" s="5"/>
      <c r="B2082" s="2"/>
      <c r="C2082" s="2"/>
      <c r="D2082" s="2"/>
      <c r="E2082" s="66"/>
      <c r="F2082" s="67"/>
      <c r="G2082" s="100"/>
      <c r="H2082" s="101"/>
      <c r="I2082" s="101"/>
    </row>
    <row r="2083" spans="1:9" x14ac:dyDescent="0.3">
      <c r="A2083" s="5"/>
      <c r="B2083" s="2"/>
      <c r="C2083" s="2"/>
      <c r="D2083" s="2"/>
      <c r="E2083" s="66"/>
      <c r="F2083" s="67"/>
      <c r="G2083" s="100"/>
      <c r="H2083" s="101"/>
      <c r="I2083" s="101"/>
    </row>
    <row r="2084" spans="1:9" x14ac:dyDescent="0.3">
      <c r="A2084" s="5"/>
      <c r="B2084" s="2"/>
      <c r="C2084" s="2"/>
      <c r="D2084" s="2"/>
      <c r="E2084" s="66"/>
      <c r="F2084" s="67"/>
      <c r="G2084" s="100"/>
      <c r="H2084" s="101"/>
      <c r="I2084" s="101"/>
    </row>
    <row r="2085" spans="1:9" x14ac:dyDescent="0.3">
      <c r="A2085" s="5"/>
      <c r="B2085" s="2"/>
      <c r="C2085" s="2"/>
      <c r="D2085" s="2"/>
      <c r="E2085" s="66"/>
      <c r="F2085" s="67"/>
      <c r="G2085" s="100"/>
      <c r="H2085" s="101"/>
      <c r="I2085" s="101"/>
    </row>
    <row r="2086" spans="1:9" x14ac:dyDescent="0.3">
      <c r="A2086" s="5"/>
      <c r="B2086" s="2"/>
      <c r="C2086" s="2"/>
      <c r="D2086" s="2"/>
      <c r="E2086" s="66"/>
      <c r="F2086" s="67"/>
      <c r="G2086" s="100"/>
      <c r="H2086" s="101"/>
      <c r="I2086" s="101"/>
    </row>
    <row r="2087" spans="1:9" x14ac:dyDescent="0.3">
      <c r="A2087" s="5"/>
      <c r="B2087" s="2"/>
      <c r="C2087" s="2"/>
      <c r="D2087" s="2"/>
      <c r="E2087" s="66"/>
      <c r="F2087" s="67"/>
      <c r="G2087" s="100"/>
      <c r="H2087" s="101"/>
      <c r="I2087" s="101"/>
    </row>
    <row r="2088" spans="1:9" x14ac:dyDescent="0.3">
      <c r="A2088" s="5"/>
      <c r="B2088" s="2"/>
      <c r="C2088" s="2"/>
      <c r="D2088" s="2"/>
      <c r="E2088" s="66"/>
      <c r="F2088" s="67"/>
      <c r="G2088" s="100"/>
      <c r="H2088" s="101"/>
      <c r="I2088" s="101"/>
    </row>
    <row r="2089" spans="1:9" x14ac:dyDescent="0.3">
      <c r="A2089" s="5"/>
      <c r="B2089" s="2"/>
      <c r="C2089" s="2"/>
      <c r="D2089" s="2"/>
      <c r="E2089" s="66"/>
      <c r="F2089" s="67"/>
      <c r="G2089" s="100"/>
      <c r="H2089" s="101"/>
      <c r="I2089" s="101"/>
    </row>
    <row r="2090" spans="1:9" x14ac:dyDescent="0.3">
      <c r="A2090" s="5"/>
      <c r="B2090" s="2"/>
      <c r="C2090" s="2"/>
      <c r="D2090" s="2"/>
      <c r="E2090" s="66"/>
      <c r="F2090" s="67"/>
      <c r="G2090" s="100"/>
      <c r="H2090" s="101"/>
      <c r="I2090" s="101"/>
    </row>
    <row r="2091" spans="1:9" x14ac:dyDescent="0.3">
      <c r="A2091" s="5"/>
      <c r="B2091" s="2"/>
      <c r="C2091" s="2"/>
      <c r="D2091" s="2"/>
      <c r="E2091" s="66"/>
      <c r="F2091" s="67"/>
      <c r="G2091" s="100"/>
      <c r="H2091" s="101"/>
      <c r="I2091" s="101"/>
    </row>
    <row r="2092" spans="1:9" x14ac:dyDescent="0.3">
      <c r="A2092" s="5"/>
      <c r="B2092" s="2"/>
      <c r="C2092" s="2"/>
      <c r="D2092" s="2"/>
      <c r="E2092" s="66"/>
      <c r="F2092" s="67"/>
      <c r="G2092" s="100"/>
      <c r="H2092" s="101"/>
      <c r="I2092" s="101"/>
    </row>
    <row r="2093" spans="1:9" x14ac:dyDescent="0.3">
      <c r="A2093" s="5"/>
      <c r="B2093" s="2"/>
      <c r="C2093" s="2"/>
      <c r="D2093" s="2"/>
      <c r="E2093" s="66"/>
      <c r="F2093" s="67"/>
      <c r="G2093" s="100"/>
      <c r="H2093" s="101"/>
      <c r="I2093" s="101"/>
    </row>
    <row r="2094" spans="1:9" x14ac:dyDescent="0.3">
      <c r="A2094" s="5"/>
      <c r="B2094" s="2"/>
      <c r="C2094" s="2"/>
      <c r="D2094" s="2"/>
      <c r="E2094" s="66"/>
      <c r="F2094" s="67"/>
      <c r="G2094" s="100"/>
      <c r="H2094" s="101"/>
      <c r="I2094" s="101"/>
    </row>
    <row r="2095" spans="1:9" x14ac:dyDescent="0.3">
      <c r="A2095" s="5"/>
      <c r="B2095" s="2"/>
      <c r="C2095" s="2"/>
      <c r="D2095" s="2"/>
      <c r="E2095" s="66"/>
      <c r="F2095" s="67"/>
      <c r="G2095" s="100"/>
      <c r="H2095" s="101"/>
      <c r="I2095" s="101"/>
    </row>
    <row r="2096" spans="1:9" x14ac:dyDescent="0.3">
      <c r="A2096" s="5"/>
      <c r="B2096" s="2"/>
      <c r="C2096" s="2"/>
      <c r="D2096" s="2"/>
      <c r="E2096" s="66"/>
      <c r="F2096" s="67"/>
      <c r="G2096" s="100"/>
      <c r="H2096" s="101"/>
      <c r="I2096" s="101"/>
    </row>
    <row r="2097" spans="1:9" x14ac:dyDescent="0.3">
      <c r="A2097" s="5"/>
      <c r="B2097" s="2"/>
      <c r="C2097" s="2"/>
      <c r="D2097" s="2"/>
      <c r="E2097" s="66"/>
      <c r="F2097" s="67"/>
      <c r="G2097" s="100"/>
      <c r="H2097" s="101"/>
      <c r="I2097" s="101"/>
    </row>
    <row r="2098" spans="1:9" x14ac:dyDescent="0.3">
      <c r="A2098" s="5"/>
      <c r="B2098" s="2"/>
      <c r="C2098" s="2"/>
      <c r="D2098" s="2"/>
      <c r="E2098" s="66"/>
      <c r="F2098" s="67"/>
      <c r="G2098" s="100"/>
      <c r="H2098" s="101"/>
      <c r="I2098" s="101"/>
    </row>
    <row r="2099" spans="1:9" x14ac:dyDescent="0.3">
      <c r="A2099" s="5"/>
      <c r="B2099" s="2"/>
      <c r="C2099" s="2"/>
      <c r="D2099" s="2"/>
      <c r="E2099" s="66"/>
      <c r="F2099" s="67"/>
      <c r="G2099" s="100"/>
      <c r="H2099" s="101"/>
      <c r="I2099" s="101"/>
    </row>
    <row r="2100" spans="1:9" x14ac:dyDescent="0.3">
      <c r="A2100" s="68"/>
      <c r="B2100" s="69"/>
      <c r="C2100" s="69"/>
      <c r="D2100" s="69"/>
      <c r="E2100" s="70"/>
      <c r="F2100" s="71"/>
      <c r="G2100" s="72"/>
      <c r="H2100" s="73"/>
      <c r="I2100" s="73"/>
    </row>
    <row r="2101" spans="1:9" x14ac:dyDescent="0.3">
      <c r="A2101" s="68"/>
      <c r="B2101" s="69"/>
      <c r="C2101" s="69"/>
      <c r="D2101" s="69"/>
      <c r="E2101" s="70"/>
      <c r="F2101" s="71"/>
      <c r="G2101" s="72"/>
      <c r="H2101" s="73"/>
      <c r="I2101" s="73"/>
    </row>
    <row r="2102" spans="1:9" x14ac:dyDescent="0.3">
      <c r="A2102" s="68"/>
      <c r="B2102" s="69"/>
      <c r="C2102" s="69"/>
      <c r="D2102" s="69"/>
      <c r="E2102" s="70"/>
      <c r="F2102" s="71"/>
      <c r="G2102" s="72"/>
      <c r="H2102" s="73"/>
      <c r="I2102" s="73"/>
    </row>
    <row r="2103" spans="1:9" x14ac:dyDescent="0.3">
      <c r="A2103" s="68"/>
      <c r="B2103" s="69"/>
      <c r="C2103" s="69"/>
      <c r="D2103" s="69"/>
      <c r="E2103" s="70"/>
      <c r="F2103" s="71"/>
      <c r="G2103" s="72"/>
      <c r="H2103" s="73"/>
      <c r="I2103" s="73"/>
    </row>
    <row r="2104" spans="1:9" x14ac:dyDescent="0.3">
      <c r="A2104" s="68"/>
      <c r="B2104" s="69"/>
      <c r="C2104" s="69"/>
      <c r="D2104" s="69"/>
      <c r="E2104" s="70"/>
      <c r="F2104" s="71"/>
      <c r="G2104" s="72"/>
      <c r="H2104" s="73"/>
      <c r="I2104" s="73"/>
    </row>
    <row r="2105" spans="1:9" x14ac:dyDescent="0.3">
      <c r="A2105" s="68"/>
      <c r="B2105" s="69"/>
      <c r="C2105" s="69"/>
      <c r="D2105" s="69"/>
      <c r="E2105" s="70"/>
      <c r="F2105" s="71"/>
      <c r="G2105" s="72"/>
      <c r="H2105" s="73"/>
      <c r="I2105" s="73"/>
    </row>
    <row r="2106" spans="1:9" x14ac:dyDescent="0.3">
      <c r="A2106"/>
    </row>
    <row r="2107" spans="1:9" x14ac:dyDescent="0.3">
      <c r="A2107"/>
    </row>
    <row r="2108" spans="1:9" x14ac:dyDescent="0.3">
      <c r="A2108"/>
    </row>
    <row r="2109" spans="1:9" x14ac:dyDescent="0.3">
      <c r="A2109"/>
    </row>
    <row r="2110" spans="1:9" x14ac:dyDescent="0.3">
      <c r="A2110"/>
    </row>
    <row r="2111" spans="1:9" x14ac:dyDescent="0.3">
      <c r="A2111"/>
    </row>
    <row r="2112" spans="1:9" x14ac:dyDescent="0.3">
      <c r="A2112"/>
    </row>
    <row r="2113" spans="1:1" x14ac:dyDescent="0.3">
      <c r="A2113"/>
    </row>
    <row r="2114" spans="1:1" x14ac:dyDescent="0.3">
      <c r="A2114"/>
    </row>
    <row r="2115" spans="1:1" x14ac:dyDescent="0.3">
      <c r="A2115"/>
    </row>
    <row r="2116" spans="1:1" x14ac:dyDescent="0.3">
      <c r="A2116"/>
    </row>
    <row r="2117" spans="1:1" x14ac:dyDescent="0.3">
      <c r="A2117"/>
    </row>
    <row r="2118" spans="1:1" x14ac:dyDescent="0.3">
      <c r="A2118"/>
    </row>
    <row r="2119" spans="1:1" x14ac:dyDescent="0.3">
      <c r="A2119"/>
    </row>
    <row r="2120" spans="1:1" x14ac:dyDescent="0.3">
      <c r="A2120"/>
    </row>
    <row r="2121" spans="1:1" x14ac:dyDescent="0.3">
      <c r="A2121"/>
    </row>
    <row r="2122" spans="1:1" x14ac:dyDescent="0.3">
      <c r="A2122"/>
    </row>
    <row r="2123" spans="1:1" x14ac:dyDescent="0.3">
      <c r="A2123"/>
    </row>
    <row r="2124" spans="1:1" x14ac:dyDescent="0.3">
      <c r="A2124"/>
    </row>
    <row r="2125" spans="1:1" x14ac:dyDescent="0.3">
      <c r="A2125"/>
    </row>
    <row r="2126" spans="1:1" x14ac:dyDescent="0.3">
      <c r="A2126"/>
    </row>
    <row r="2127" spans="1:1" x14ac:dyDescent="0.3">
      <c r="A2127"/>
    </row>
    <row r="2128" spans="1:1" x14ac:dyDescent="0.3">
      <c r="A2128"/>
    </row>
    <row r="2129" spans="1:1" x14ac:dyDescent="0.3">
      <c r="A2129"/>
    </row>
    <row r="2130" spans="1:1" x14ac:dyDescent="0.3">
      <c r="A2130"/>
    </row>
    <row r="2131" spans="1:1" x14ac:dyDescent="0.3">
      <c r="A2131"/>
    </row>
    <row r="2132" spans="1:1" x14ac:dyDescent="0.3">
      <c r="A2132"/>
    </row>
    <row r="2133" spans="1:1" x14ac:dyDescent="0.3">
      <c r="A2133"/>
    </row>
    <row r="2134" spans="1:1" x14ac:dyDescent="0.3">
      <c r="A2134"/>
    </row>
    <row r="2135" spans="1:1" x14ac:dyDescent="0.3">
      <c r="A2135"/>
    </row>
    <row r="2136" spans="1:1" x14ac:dyDescent="0.3">
      <c r="A2136"/>
    </row>
    <row r="2137" spans="1:1" x14ac:dyDescent="0.3">
      <c r="A2137"/>
    </row>
    <row r="2138" spans="1:1" x14ac:dyDescent="0.3">
      <c r="A2138"/>
    </row>
    <row r="2139" spans="1:1" x14ac:dyDescent="0.3">
      <c r="A2139"/>
    </row>
    <row r="2140" spans="1:1" x14ac:dyDescent="0.3">
      <c r="A2140"/>
    </row>
    <row r="2141" spans="1:1" x14ac:dyDescent="0.3">
      <c r="A2141"/>
    </row>
    <row r="2142" spans="1:1" x14ac:dyDescent="0.3">
      <c r="A2142"/>
    </row>
    <row r="2143" spans="1:1" x14ac:dyDescent="0.3">
      <c r="A2143"/>
    </row>
    <row r="2144" spans="1:1" x14ac:dyDescent="0.3">
      <c r="A2144"/>
    </row>
    <row r="2145" spans="1:1" x14ac:dyDescent="0.3">
      <c r="A2145"/>
    </row>
    <row r="2146" spans="1:1" x14ac:dyDescent="0.3">
      <c r="A2146"/>
    </row>
    <row r="2147" spans="1:1" x14ac:dyDescent="0.3">
      <c r="A2147"/>
    </row>
    <row r="2148" spans="1:1" x14ac:dyDescent="0.3">
      <c r="A2148"/>
    </row>
    <row r="2149" spans="1:1" x14ac:dyDescent="0.3">
      <c r="A2149"/>
    </row>
    <row r="2150" spans="1:1" x14ac:dyDescent="0.3">
      <c r="A2150"/>
    </row>
    <row r="2151" spans="1:1" x14ac:dyDescent="0.3">
      <c r="A2151"/>
    </row>
    <row r="2152" spans="1:1" x14ac:dyDescent="0.3">
      <c r="A2152"/>
    </row>
    <row r="2153" spans="1:1" x14ac:dyDescent="0.3">
      <c r="A2153"/>
    </row>
    <row r="2154" spans="1:1" x14ac:dyDescent="0.3">
      <c r="A2154"/>
    </row>
    <row r="2155" spans="1:1" x14ac:dyDescent="0.3">
      <c r="A2155"/>
    </row>
    <row r="2156" spans="1:1" x14ac:dyDescent="0.3">
      <c r="A2156"/>
    </row>
    <row r="2157" spans="1:1" x14ac:dyDescent="0.3">
      <c r="A2157"/>
    </row>
    <row r="2158" spans="1:1" x14ac:dyDescent="0.3">
      <c r="A2158"/>
    </row>
    <row r="2159" spans="1:1" x14ac:dyDescent="0.3">
      <c r="A2159"/>
    </row>
    <row r="2160" spans="1:1" x14ac:dyDescent="0.3">
      <c r="A2160"/>
    </row>
    <row r="2161" spans="1:1" x14ac:dyDescent="0.3">
      <c r="A2161"/>
    </row>
    <row r="2162" spans="1:1" x14ac:dyDescent="0.3">
      <c r="A2162"/>
    </row>
    <row r="2163" spans="1:1" x14ac:dyDescent="0.3">
      <c r="A2163"/>
    </row>
    <row r="2164" spans="1:1" x14ac:dyDescent="0.3">
      <c r="A2164"/>
    </row>
    <row r="2165" spans="1:1" x14ac:dyDescent="0.3">
      <c r="A2165"/>
    </row>
    <row r="2166" spans="1:1" x14ac:dyDescent="0.3">
      <c r="A2166"/>
    </row>
    <row r="2167" spans="1:1" x14ac:dyDescent="0.3">
      <c r="A2167"/>
    </row>
    <row r="2168" spans="1:1" x14ac:dyDescent="0.3">
      <c r="A2168"/>
    </row>
    <row r="2169" spans="1:1" x14ac:dyDescent="0.3">
      <c r="A2169"/>
    </row>
    <row r="2170" spans="1:1" x14ac:dyDescent="0.3">
      <c r="A2170"/>
    </row>
    <row r="2171" spans="1:1" x14ac:dyDescent="0.3">
      <c r="A2171"/>
    </row>
    <row r="2172" spans="1:1" x14ac:dyDescent="0.3">
      <c r="A2172"/>
    </row>
    <row r="2173" spans="1:1" x14ac:dyDescent="0.3">
      <c r="A2173"/>
    </row>
    <row r="2174" spans="1:1" x14ac:dyDescent="0.3">
      <c r="A2174"/>
    </row>
    <row r="2175" spans="1:1" x14ac:dyDescent="0.3">
      <c r="A2175"/>
    </row>
    <row r="2176" spans="1:1" x14ac:dyDescent="0.3">
      <c r="A2176"/>
    </row>
    <row r="2177" spans="1:1" x14ac:dyDescent="0.3">
      <c r="A2177"/>
    </row>
    <row r="2178" spans="1:1" x14ac:dyDescent="0.3">
      <c r="A2178"/>
    </row>
    <row r="2179" spans="1:1" x14ac:dyDescent="0.3">
      <c r="A2179"/>
    </row>
    <row r="2180" spans="1:1" x14ac:dyDescent="0.3">
      <c r="A2180"/>
    </row>
    <row r="2181" spans="1:1" x14ac:dyDescent="0.3">
      <c r="A2181"/>
    </row>
    <row r="2182" spans="1:1" x14ac:dyDescent="0.3">
      <c r="A2182"/>
    </row>
    <row r="2183" spans="1:1" x14ac:dyDescent="0.3">
      <c r="A2183"/>
    </row>
    <row r="2184" spans="1:1" x14ac:dyDescent="0.3">
      <c r="A2184"/>
    </row>
    <row r="2185" spans="1:1" x14ac:dyDescent="0.3">
      <c r="A2185"/>
    </row>
    <row r="2186" spans="1:1" x14ac:dyDescent="0.3">
      <c r="A2186"/>
    </row>
    <row r="2187" spans="1:1" x14ac:dyDescent="0.3">
      <c r="A2187"/>
    </row>
    <row r="2188" spans="1:1" x14ac:dyDescent="0.3">
      <c r="A2188"/>
    </row>
    <row r="2189" spans="1:1" x14ac:dyDescent="0.3">
      <c r="A2189"/>
    </row>
    <row r="2190" spans="1:1" x14ac:dyDescent="0.3">
      <c r="A2190"/>
    </row>
    <row r="2191" spans="1:1" x14ac:dyDescent="0.3">
      <c r="A2191"/>
    </row>
    <row r="2192" spans="1:1" x14ac:dyDescent="0.3">
      <c r="A2192"/>
    </row>
    <row r="2193" spans="1:1" x14ac:dyDescent="0.3">
      <c r="A2193"/>
    </row>
    <row r="2194" spans="1:1" x14ac:dyDescent="0.3">
      <c r="A2194"/>
    </row>
    <row r="2195" spans="1:1" x14ac:dyDescent="0.3">
      <c r="A2195"/>
    </row>
    <row r="2196" spans="1:1" x14ac:dyDescent="0.3">
      <c r="A2196"/>
    </row>
    <row r="2197" spans="1:1" x14ac:dyDescent="0.3">
      <c r="A2197"/>
    </row>
    <row r="2198" spans="1:1" x14ac:dyDescent="0.3">
      <c r="A2198"/>
    </row>
    <row r="2199" spans="1:1" x14ac:dyDescent="0.3">
      <c r="A2199"/>
    </row>
    <row r="2200" spans="1:1" x14ac:dyDescent="0.3">
      <c r="A2200"/>
    </row>
    <row r="2201" spans="1:1" x14ac:dyDescent="0.3">
      <c r="A2201"/>
    </row>
    <row r="2202" spans="1:1" x14ac:dyDescent="0.3">
      <c r="A2202"/>
    </row>
    <row r="2203" spans="1:1" x14ac:dyDescent="0.3">
      <c r="A2203"/>
    </row>
    <row r="2204" spans="1:1" x14ac:dyDescent="0.3">
      <c r="A2204"/>
    </row>
    <row r="2205" spans="1:1" x14ac:dyDescent="0.3">
      <c r="A2205"/>
    </row>
    <row r="2206" spans="1:1" x14ac:dyDescent="0.3">
      <c r="A2206"/>
    </row>
    <row r="2207" spans="1:1" x14ac:dyDescent="0.3">
      <c r="A2207"/>
    </row>
    <row r="2208" spans="1:1" x14ac:dyDescent="0.3">
      <c r="A2208"/>
    </row>
    <row r="2209" spans="1:1" x14ac:dyDescent="0.3">
      <c r="A2209"/>
    </row>
    <row r="2210" spans="1:1" x14ac:dyDescent="0.3">
      <c r="A2210"/>
    </row>
    <row r="2211" spans="1:1" x14ac:dyDescent="0.3">
      <c r="A2211"/>
    </row>
    <row r="2212" spans="1:1" x14ac:dyDescent="0.3">
      <c r="A2212"/>
    </row>
    <row r="2213" spans="1:1" x14ac:dyDescent="0.3">
      <c r="A2213"/>
    </row>
    <row r="2214" spans="1:1" x14ac:dyDescent="0.3">
      <c r="A2214"/>
    </row>
    <row r="2215" spans="1:1" x14ac:dyDescent="0.3">
      <c r="A2215"/>
    </row>
    <row r="2216" spans="1:1" x14ac:dyDescent="0.3">
      <c r="A2216"/>
    </row>
    <row r="2217" spans="1:1" x14ac:dyDescent="0.3">
      <c r="A2217"/>
    </row>
    <row r="2218" spans="1:1" x14ac:dyDescent="0.3">
      <c r="A2218"/>
    </row>
    <row r="2219" spans="1:1" x14ac:dyDescent="0.3">
      <c r="A2219"/>
    </row>
    <row r="2220" spans="1:1" x14ac:dyDescent="0.3">
      <c r="A2220"/>
    </row>
    <row r="2221" spans="1:1" x14ac:dyDescent="0.3">
      <c r="A2221"/>
    </row>
    <row r="2222" spans="1:1" x14ac:dyDescent="0.3">
      <c r="A2222"/>
    </row>
    <row r="2223" spans="1:1" x14ac:dyDescent="0.3">
      <c r="A2223"/>
    </row>
    <row r="2224" spans="1:1" x14ac:dyDescent="0.3">
      <c r="A2224"/>
    </row>
    <row r="2225" spans="1:1" x14ac:dyDescent="0.3">
      <c r="A2225"/>
    </row>
    <row r="2226" spans="1:1" x14ac:dyDescent="0.3">
      <c r="A2226"/>
    </row>
    <row r="2227" spans="1:1" x14ac:dyDescent="0.3">
      <c r="A2227"/>
    </row>
    <row r="2228" spans="1:1" x14ac:dyDescent="0.3">
      <c r="A2228"/>
    </row>
    <row r="2229" spans="1:1" x14ac:dyDescent="0.3">
      <c r="A2229"/>
    </row>
    <row r="2230" spans="1:1" x14ac:dyDescent="0.3">
      <c r="A2230"/>
    </row>
    <row r="2231" spans="1:1" x14ac:dyDescent="0.3">
      <c r="A2231"/>
    </row>
    <row r="2232" spans="1:1" x14ac:dyDescent="0.3">
      <c r="A2232"/>
    </row>
    <row r="2233" spans="1:1" x14ac:dyDescent="0.3">
      <c r="A2233"/>
    </row>
    <row r="2234" spans="1:1" x14ac:dyDescent="0.3">
      <c r="A2234"/>
    </row>
    <row r="2235" spans="1:1" x14ac:dyDescent="0.3">
      <c r="A2235"/>
    </row>
    <row r="2236" spans="1:1" x14ac:dyDescent="0.3">
      <c r="A2236"/>
    </row>
    <row r="2237" spans="1:1" x14ac:dyDescent="0.3">
      <c r="A2237"/>
    </row>
    <row r="2238" spans="1:1" x14ac:dyDescent="0.3">
      <c r="A2238"/>
    </row>
    <row r="2239" spans="1:1" x14ac:dyDescent="0.3">
      <c r="A2239"/>
    </row>
    <row r="2240" spans="1:1" x14ac:dyDescent="0.3">
      <c r="A2240"/>
    </row>
    <row r="2241" spans="1:1" x14ac:dyDescent="0.3">
      <c r="A2241"/>
    </row>
    <row r="2242" spans="1:1" x14ac:dyDescent="0.3">
      <c r="A2242"/>
    </row>
    <row r="2243" spans="1:1" x14ac:dyDescent="0.3">
      <c r="A2243"/>
    </row>
    <row r="2244" spans="1:1" x14ac:dyDescent="0.3">
      <c r="A2244"/>
    </row>
    <row r="2245" spans="1:1" x14ac:dyDescent="0.3">
      <c r="A2245"/>
    </row>
    <row r="2246" spans="1:1" x14ac:dyDescent="0.3">
      <c r="A2246"/>
    </row>
    <row r="2247" spans="1:1" x14ac:dyDescent="0.3">
      <c r="A2247"/>
    </row>
    <row r="2248" spans="1:1" x14ac:dyDescent="0.3">
      <c r="A2248"/>
    </row>
    <row r="2249" spans="1:1" x14ac:dyDescent="0.3">
      <c r="A2249"/>
    </row>
    <row r="2250" spans="1:1" x14ac:dyDescent="0.3">
      <c r="A2250"/>
    </row>
    <row r="2251" spans="1:1" x14ac:dyDescent="0.3">
      <c r="A2251"/>
    </row>
    <row r="2252" spans="1:1" x14ac:dyDescent="0.3">
      <c r="A2252"/>
    </row>
    <row r="2253" spans="1:1" x14ac:dyDescent="0.3">
      <c r="A2253"/>
    </row>
    <row r="2254" spans="1:1" x14ac:dyDescent="0.3">
      <c r="A2254"/>
    </row>
    <row r="2255" spans="1:1" x14ac:dyDescent="0.3">
      <c r="A2255"/>
    </row>
    <row r="2256" spans="1:1" x14ac:dyDescent="0.3">
      <c r="A2256"/>
    </row>
    <row r="2257" spans="1:1" x14ac:dyDescent="0.3">
      <c r="A2257"/>
    </row>
    <row r="2258" spans="1:1" x14ac:dyDescent="0.3">
      <c r="A2258"/>
    </row>
    <row r="2259" spans="1:1" x14ac:dyDescent="0.3">
      <c r="A2259"/>
    </row>
    <row r="2260" spans="1:1" x14ac:dyDescent="0.3">
      <c r="A2260"/>
    </row>
    <row r="2261" spans="1:1" x14ac:dyDescent="0.3">
      <c r="A2261"/>
    </row>
    <row r="2262" spans="1:1" x14ac:dyDescent="0.3">
      <c r="A2262"/>
    </row>
    <row r="2263" spans="1:1" x14ac:dyDescent="0.3">
      <c r="A2263"/>
    </row>
    <row r="2264" spans="1:1" x14ac:dyDescent="0.3">
      <c r="A2264"/>
    </row>
    <row r="2265" spans="1:1" x14ac:dyDescent="0.3">
      <c r="A2265"/>
    </row>
    <row r="2266" spans="1:1" x14ac:dyDescent="0.3">
      <c r="A2266"/>
    </row>
    <row r="2267" spans="1:1" x14ac:dyDescent="0.3">
      <c r="A2267"/>
    </row>
    <row r="2268" spans="1:1" x14ac:dyDescent="0.3">
      <c r="A2268"/>
    </row>
    <row r="2269" spans="1:1" x14ac:dyDescent="0.3">
      <c r="A2269"/>
    </row>
    <row r="2270" spans="1:1" x14ac:dyDescent="0.3">
      <c r="A2270"/>
    </row>
    <row r="2271" spans="1:1" x14ac:dyDescent="0.3">
      <c r="A2271"/>
    </row>
    <row r="2272" spans="1:1" x14ac:dyDescent="0.3">
      <c r="A2272"/>
    </row>
    <row r="2273" spans="1:1" x14ac:dyDescent="0.3">
      <c r="A2273"/>
    </row>
    <row r="2274" spans="1:1" x14ac:dyDescent="0.3">
      <c r="A2274"/>
    </row>
    <row r="2275" spans="1:1" x14ac:dyDescent="0.3">
      <c r="A2275"/>
    </row>
    <row r="2276" spans="1:1" x14ac:dyDescent="0.3">
      <c r="A2276"/>
    </row>
    <row r="2277" spans="1:1" x14ac:dyDescent="0.3">
      <c r="A2277"/>
    </row>
    <row r="2278" spans="1:1" x14ac:dyDescent="0.3">
      <c r="A2278"/>
    </row>
    <row r="2279" spans="1:1" x14ac:dyDescent="0.3">
      <c r="A2279"/>
    </row>
    <row r="2280" spans="1:1" x14ac:dyDescent="0.3">
      <c r="A2280"/>
    </row>
    <row r="2281" spans="1:1" x14ac:dyDescent="0.3">
      <c r="A2281"/>
    </row>
    <row r="2282" spans="1:1" x14ac:dyDescent="0.3">
      <c r="A2282"/>
    </row>
    <row r="2283" spans="1:1" x14ac:dyDescent="0.3">
      <c r="A2283"/>
    </row>
    <row r="2284" spans="1:1" x14ac:dyDescent="0.3">
      <c r="A2284"/>
    </row>
    <row r="2285" spans="1:1" x14ac:dyDescent="0.3">
      <c r="A2285"/>
    </row>
    <row r="2286" spans="1:1" x14ac:dyDescent="0.3">
      <c r="A2286"/>
    </row>
    <row r="2287" spans="1:1" x14ac:dyDescent="0.3">
      <c r="A2287"/>
    </row>
    <row r="2288" spans="1:1" x14ac:dyDescent="0.3">
      <c r="A2288"/>
    </row>
    <row r="2289" spans="1:1" x14ac:dyDescent="0.3">
      <c r="A2289"/>
    </row>
    <row r="2290" spans="1:1" x14ac:dyDescent="0.3">
      <c r="A2290"/>
    </row>
    <row r="2291" spans="1:1" x14ac:dyDescent="0.3">
      <c r="A2291"/>
    </row>
    <row r="2292" spans="1:1" x14ac:dyDescent="0.3">
      <c r="A2292"/>
    </row>
    <row r="2293" spans="1:1" x14ac:dyDescent="0.3">
      <c r="A2293"/>
    </row>
    <row r="2294" spans="1:1" x14ac:dyDescent="0.3">
      <c r="A2294"/>
    </row>
    <row r="2295" spans="1:1" x14ac:dyDescent="0.3">
      <c r="A2295"/>
    </row>
    <row r="2296" spans="1:1" x14ac:dyDescent="0.3">
      <c r="A2296"/>
    </row>
    <row r="2297" spans="1:1" x14ac:dyDescent="0.3">
      <c r="A2297"/>
    </row>
  </sheetData>
  <autoFilter ref="A10:I10"/>
  <sortState ref="A11:H2099">
    <sortCondition ref="A11:A2099"/>
  </sortState>
  <pageMargins left="0.7" right="0.7" top="0.75" bottom="0.75" header="0.3" footer="0.3"/>
  <pageSetup paperSize="9" orientation="portrait" r:id="rId1"/>
  <ignoredErrors>
    <ignoredError sqref="E7:F7 E4 G4 E5 G5 E6 G6 G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0"/>
  <sheetViews>
    <sheetView workbookViewId="0">
      <selection sqref="A1:M1"/>
    </sheetView>
  </sheetViews>
  <sheetFormatPr baseColWidth="10" defaultColWidth="11.44140625" defaultRowHeight="14.4" x14ac:dyDescent="0.3"/>
  <cols>
    <col min="1" max="1" width="11.44140625" style="105"/>
    <col min="2" max="2" width="10.88671875" style="104" customWidth="1"/>
    <col min="3" max="3" width="77.109375" style="102" customWidth="1"/>
    <col min="4" max="4" width="10.6640625" style="102" customWidth="1"/>
    <col min="5" max="5" width="11" style="102" customWidth="1"/>
    <col min="6" max="6" width="11.44140625" style="106"/>
    <col min="7" max="7" width="13.33203125" style="102" customWidth="1"/>
    <col min="8" max="8" width="33.5546875" style="102" customWidth="1"/>
    <col min="9" max="9" width="31" style="102" customWidth="1"/>
    <col min="10" max="10" width="26.6640625" style="102" customWidth="1"/>
    <col min="11" max="11" width="26" style="102" customWidth="1"/>
    <col min="12" max="12" width="20.6640625" style="102" customWidth="1"/>
    <col min="13" max="13" width="29" style="102" bestFit="1" customWidth="1"/>
    <col min="14" max="16384" width="11.44140625" style="102"/>
  </cols>
  <sheetData>
    <row r="1" spans="1:13" ht="24" customHeight="1" thickBot="1" x14ac:dyDescent="0.35">
      <c r="A1" s="819" t="s">
        <v>9631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1"/>
    </row>
    <row r="2" spans="1:13" ht="24" customHeight="1" x14ac:dyDescent="0.3">
      <c r="A2" s="765" t="s">
        <v>3201</v>
      </c>
      <c r="B2" s="768" t="s">
        <v>5220</v>
      </c>
      <c r="C2" s="771" t="s">
        <v>9632</v>
      </c>
      <c r="D2" s="772"/>
      <c r="E2" s="775" t="s">
        <v>5221</v>
      </c>
      <c r="F2" s="775" t="s">
        <v>5222</v>
      </c>
      <c r="G2" s="778" t="s">
        <v>5223</v>
      </c>
      <c r="H2" s="779"/>
      <c r="I2" s="779"/>
      <c r="J2" s="779"/>
      <c r="K2" s="779"/>
      <c r="L2" s="779"/>
      <c r="M2" s="780"/>
    </row>
    <row r="3" spans="1:13" ht="24" customHeight="1" x14ac:dyDescent="0.3">
      <c r="A3" s="766"/>
      <c r="B3" s="769"/>
      <c r="C3" s="773"/>
      <c r="D3" s="774"/>
      <c r="E3" s="776"/>
      <c r="F3" s="776"/>
      <c r="G3" s="781" t="s">
        <v>5224</v>
      </c>
      <c r="H3" s="781" t="s">
        <v>5225</v>
      </c>
      <c r="I3" s="781" t="s">
        <v>5226</v>
      </c>
      <c r="J3" s="781" t="s">
        <v>5227</v>
      </c>
      <c r="K3" s="781" t="s">
        <v>5228</v>
      </c>
      <c r="L3" s="781" t="s">
        <v>5229</v>
      </c>
      <c r="M3" s="783" t="s">
        <v>5230</v>
      </c>
    </row>
    <row r="4" spans="1:13" s="103" customFormat="1" ht="24" customHeight="1" thickBot="1" x14ac:dyDescent="0.35">
      <c r="A4" s="767"/>
      <c r="B4" s="770"/>
      <c r="C4" s="755" t="s">
        <v>5231</v>
      </c>
      <c r="D4" s="755" t="s">
        <v>5232</v>
      </c>
      <c r="E4" s="777"/>
      <c r="F4" s="777"/>
      <c r="G4" s="782"/>
      <c r="H4" s="782"/>
      <c r="I4" s="782"/>
      <c r="J4" s="782"/>
      <c r="K4" s="782"/>
      <c r="L4" s="782"/>
      <c r="M4" s="784"/>
    </row>
    <row r="5" spans="1:13" s="104" customFormat="1" ht="16.5" customHeight="1" x14ac:dyDescent="0.3">
      <c r="A5" s="822" t="s">
        <v>5233</v>
      </c>
      <c r="B5" s="239">
        <v>1000</v>
      </c>
      <c r="C5" s="239" t="s">
        <v>5234</v>
      </c>
      <c r="D5" s="240" t="s">
        <v>5235</v>
      </c>
      <c r="E5" s="239">
        <v>132</v>
      </c>
      <c r="F5" s="241" t="s">
        <v>5235</v>
      </c>
      <c r="G5" s="242">
        <v>90</v>
      </c>
      <c r="H5" s="244"/>
      <c r="I5" s="370"/>
      <c r="J5" s="370"/>
      <c r="K5" s="370"/>
      <c r="L5" s="358"/>
      <c r="M5" s="359"/>
    </row>
    <row r="6" spans="1:13" s="104" customFormat="1" ht="16.5" customHeight="1" x14ac:dyDescent="0.3">
      <c r="A6" s="823"/>
      <c r="B6" s="125">
        <v>1001</v>
      </c>
      <c r="C6" s="125" t="s">
        <v>5236</v>
      </c>
      <c r="D6" s="126" t="s">
        <v>5237</v>
      </c>
      <c r="E6" s="125">
        <v>132</v>
      </c>
      <c r="F6" s="127" t="s">
        <v>5235</v>
      </c>
      <c r="G6" s="128">
        <v>90</v>
      </c>
      <c r="H6" s="129"/>
      <c r="I6" s="130"/>
      <c r="J6" s="130"/>
      <c r="K6" s="130"/>
      <c r="L6" s="131"/>
      <c r="M6" s="132"/>
    </row>
    <row r="7" spans="1:13" s="104" customFormat="1" ht="16.5" customHeight="1" x14ac:dyDescent="0.3">
      <c r="A7" s="823"/>
      <c r="B7" s="125">
        <v>1002</v>
      </c>
      <c r="C7" s="125" t="s">
        <v>5238</v>
      </c>
      <c r="D7" s="126" t="s">
        <v>5237</v>
      </c>
      <c r="E7" s="125">
        <v>132</v>
      </c>
      <c r="F7" s="127" t="s">
        <v>5235</v>
      </c>
      <c r="G7" s="128">
        <v>100</v>
      </c>
      <c r="H7" s="129"/>
      <c r="I7" s="130"/>
      <c r="J7" s="130"/>
      <c r="K7" s="130"/>
      <c r="L7" s="131"/>
      <c r="M7" s="132"/>
    </row>
    <row r="8" spans="1:13" s="104" customFormat="1" ht="16.5" customHeight="1" x14ac:dyDescent="0.3">
      <c r="A8" s="823"/>
      <c r="B8" s="133">
        <v>1010</v>
      </c>
      <c r="C8" s="133" t="s">
        <v>6851</v>
      </c>
      <c r="D8" s="134" t="s">
        <v>5235</v>
      </c>
      <c r="E8" s="133">
        <v>132</v>
      </c>
      <c r="F8" s="135" t="s">
        <v>5235</v>
      </c>
      <c r="G8" s="258">
        <v>150</v>
      </c>
      <c r="H8" s="137" t="s">
        <v>5239</v>
      </c>
      <c r="I8" s="138" t="s">
        <v>5240</v>
      </c>
      <c r="J8" s="130"/>
      <c r="K8" s="130"/>
      <c r="L8" s="131"/>
      <c r="M8" s="132"/>
    </row>
    <row r="9" spans="1:13" s="104" customFormat="1" ht="16.5" customHeight="1" x14ac:dyDescent="0.3">
      <c r="A9" s="823"/>
      <c r="B9" s="133">
        <v>1030</v>
      </c>
      <c r="C9" s="320" t="s">
        <v>5241</v>
      </c>
      <c r="D9" s="335" t="s">
        <v>5235</v>
      </c>
      <c r="E9" s="320">
        <v>132</v>
      </c>
      <c r="F9" s="426" t="s">
        <v>5235</v>
      </c>
      <c r="G9" s="258">
        <v>150</v>
      </c>
      <c r="H9" s="427">
        <v>165</v>
      </c>
      <c r="I9" s="579"/>
      <c r="J9" s="580"/>
      <c r="L9" s="131"/>
      <c r="M9" s="581"/>
    </row>
    <row r="10" spans="1:13" s="104" customFormat="1" ht="16.5" customHeight="1" x14ac:dyDescent="0.3">
      <c r="A10" s="823"/>
      <c r="B10" s="133">
        <v>1031</v>
      </c>
      <c r="C10" s="133" t="s">
        <v>5242</v>
      </c>
      <c r="D10" s="134" t="s">
        <v>5237</v>
      </c>
      <c r="E10" s="133">
        <v>132</v>
      </c>
      <c r="F10" s="135" t="s">
        <v>5235</v>
      </c>
      <c r="G10" s="136">
        <v>100</v>
      </c>
      <c r="H10" s="176"/>
      <c r="I10" s="176"/>
      <c r="J10" s="143"/>
      <c r="K10" s="144"/>
      <c r="L10" s="131"/>
      <c r="M10" s="132"/>
    </row>
    <row r="11" spans="1:13" s="104" customFormat="1" ht="16.5" customHeight="1" x14ac:dyDescent="0.3">
      <c r="A11" s="823"/>
      <c r="B11" s="133">
        <v>1032</v>
      </c>
      <c r="C11" s="133" t="s">
        <v>5243</v>
      </c>
      <c r="D11" s="134" t="s">
        <v>5237</v>
      </c>
      <c r="E11" s="133">
        <v>132</v>
      </c>
      <c r="F11" s="135" t="s">
        <v>5235</v>
      </c>
      <c r="G11" s="136">
        <v>90</v>
      </c>
      <c r="H11" s="371"/>
      <c r="I11" s="409">
        <v>300</v>
      </c>
      <c r="J11" s="143" t="s">
        <v>5244</v>
      </c>
      <c r="K11" s="211"/>
      <c r="L11" s="131"/>
      <c r="M11" s="132"/>
    </row>
    <row r="12" spans="1:13" s="104" customFormat="1" ht="16.5" customHeight="1" x14ac:dyDescent="0.3">
      <c r="A12" s="823"/>
      <c r="B12" s="133">
        <v>1020</v>
      </c>
      <c r="C12" s="133" t="s">
        <v>5245</v>
      </c>
      <c r="D12" s="134" t="s">
        <v>5235</v>
      </c>
      <c r="E12" s="133">
        <v>132</v>
      </c>
      <c r="F12" s="135" t="s">
        <v>5235</v>
      </c>
      <c r="G12" s="136">
        <v>0</v>
      </c>
      <c r="H12" s="372"/>
      <c r="I12" s="300"/>
      <c r="J12" s="598">
        <v>900</v>
      </c>
      <c r="K12" s="211"/>
      <c r="L12" s="131"/>
      <c r="M12" s="132"/>
    </row>
    <row r="13" spans="1:13" s="104" customFormat="1" ht="16.5" customHeight="1" x14ac:dyDescent="0.3">
      <c r="A13" s="823"/>
      <c r="B13" s="133">
        <v>1021</v>
      </c>
      <c r="C13" s="133" t="s">
        <v>5246</v>
      </c>
      <c r="D13" s="134" t="s">
        <v>5237</v>
      </c>
      <c r="E13" s="133">
        <v>132</v>
      </c>
      <c r="F13" s="135" t="s">
        <v>5235</v>
      </c>
      <c r="G13" s="136">
        <v>300</v>
      </c>
      <c r="H13" s="372"/>
      <c r="I13" s="300"/>
      <c r="J13" s="743"/>
      <c r="K13" s="746"/>
      <c r="L13" s="131"/>
      <c r="M13" s="132"/>
    </row>
    <row r="14" spans="1:13" s="104" customFormat="1" ht="16.5" customHeight="1" x14ac:dyDescent="0.3">
      <c r="A14" s="823"/>
      <c r="B14" s="133">
        <v>1040</v>
      </c>
      <c r="C14" s="133" t="s">
        <v>5247</v>
      </c>
      <c r="D14" s="134" t="s">
        <v>5235</v>
      </c>
      <c r="E14" s="133">
        <v>132</v>
      </c>
      <c r="F14" s="135" t="s">
        <v>5235</v>
      </c>
      <c r="G14" s="136">
        <v>180</v>
      </c>
      <c r="H14" s="147"/>
      <c r="I14" s="130"/>
      <c r="J14" s="130"/>
      <c r="K14" s="146"/>
      <c r="L14" s="131"/>
      <c r="M14" s="132"/>
    </row>
    <row r="15" spans="1:13" s="104" customFormat="1" ht="16.5" customHeight="1" x14ac:dyDescent="0.3">
      <c r="A15" s="823"/>
      <c r="B15" s="133">
        <v>1041</v>
      </c>
      <c r="C15" s="133" t="s">
        <v>5248</v>
      </c>
      <c r="D15" s="134" t="s">
        <v>5237</v>
      </c>
      <c r="E15" s="133">
        <v>132</v>
      </c>
      <c r="F15" s="135" t="s">
        <v>5235</v>
      </c>
      <c r="G15" s="136">
        <v>200</v>
      </c>
      <c r="H15" s="147"/>
      <c r="I15" s="130"/>
      <c r="J15" s="130"/>
      <c r="K15" s="743"/>
      <c r="L15" s="131"/>
      <c r="M15" s="132"/>
    </row>
    <row r="16" spans="1:13" s="104" customFormat="1" ht="16.5" customHeight="1" x14ac:dyDescent="0.3">
      <c r="A16" s="823"/>
      <c r="B16" s="133">
        <v>1070</v>
      </c>
      <c r="C16" s="133" t="s">
        <v>5249</v>
      </c>
      <c r="D16" s="134" t="s">
        <v>5237</v>
      </c>
      <c r="E16" s="133">
        <v>132</v>
      </c>
      <c r="F16" s="135" t="s">
        <v>5235</v>
      </c>
      <c r="G16" s="136">
        <v>300</v>
      </c>
      <c r="H16" s="148"/>
      <c r="I16" s="149"/>
      <c r="J16" s="140"/>
      <c r="K16" s="140"/>
      <c r="L16" s="131"/>
      <c r="M16" s="132"/>
    </row>
    <row r="17" spans="1:13" s="104" customFormat="1" ht="16.5" customHeight="1" x14ac:dyDescent="0.3">
      <c r="A17" s="823"/>
      <c r="B17" s="133">
        <v>1071</v>
      </c>
      <c r="C17" s="133" t="s">
        <v>5250</v>
      </c>
      <c r="D17" s="134" t="s">
        <v>5237</v>
      </c>
      <c r="E17" s="133">
        <v>132</v>
      </c>
      <c r="F17" s="135" t="s">
        <v>5235</v>
      </c>
      <c r="G17" s="136">
        <v>0</v>
      </c>
      <c r="H17" s="147"/>
      <c r="I17" s="150"/>
      <c r="J17" s="140"/>
      <c r="K17" s="140"/>
      <c r="L17" s="131"/>
      <c r="M17" s="132"/>
    </row>
    <row r="18" spans="1:13" s="104" customFormat="1" ht="16.5" customHeight="1" x14ac:dyDescent="0.3">
      <c r="A18" s="823"/>
      <c r="B18" s="151">
        <v>1072</v>
      </c>
      <c r="C18" s="133" t="s">
        <v>5251</v>
      </c>
      <c r="D18" s="134" t="s">
        <v>5235</v>
      </c>
      <c r="E18" s="133">
        <v>132</v>
      </c>
      <c r="F18" s="135" t="s">
        <v>5235</v>
      </c>
      <c r="G18" s="152">
        <v>40</v>
      </c>
      <c r="H18" s="153"/>
      <c r="I18" s="150"/>
      <c r="J18" s="140"/>
      <c r="K18" s="140"/>
      <c r="L18" s="131"/>
      <c r="M18" s="132"/>
    </row>
    <row r="19" spans="1:13" s="104" customFormat="1" ht="16.5" customHeight="1" x14ac:dyDescent="0.3">
      <c r="A19" s="823"/>
      <c r="B19" s="151">
        <v>1073</v>
      </c>
      <c r="C19" s="133" t="s">
        <v>5252</v>
      </c>
      <c r="D19" s="134" t="s">
        <v>5237</v>
      </c>
      <c r="E19" s="133">
        <v>132</v>
      </c>
      <c r="F19" s="135" t="s">
        <v>5235</v>
      </c>
      <c r="G19" s="152">
        <v>40</v>
      </c>
      <c r="H19" s="138" t="s">
        <v>5253</v>
      </c>
      <c r="I19" s="150"/>
      <c r="J19" s="140"/>
      <c r="K19" s="140"/>
      <c r="L19" s="131"/>
      <c r="M19" s="132"/>
    </row>
    <row r="20" spans="1:13" s="104" customFormat="1" ht="16.5" customHeight="1" x14ac:dyDescent="0.3">
      <c r="A20" s="823"/>
      <c r="B20" s="151">
        <v>1074</v>
      </c>
      <c r="C20" s="133" t="s">
        <v>5254</v>
      </c>
      <c r="D20" s="134" t="s">
        <v>5235</v>
      </c>
      <c r="E20" s="133">
        <v>132</v>
      </c>
      <c r="F20" s="135" t="s">
        <v>5235</v>
      </c>
      <c r="G20" s="152">
        <v>40</v>
      </c>
      <c r="H20" s="155">
        <v>40</v>
      </c>
      <c r="I20" s="150"/>
      <c r="J20" s="140"/>
      <c r="K20" s="140"/>
      <c r="L20" s="131"/>
      <c r="M20" s="132"/>
    </row>
    <row r="21" spans="1:13" s="104" customFormat="1" ht="16.5" customHeight="1" x14ac:dyDescent="0.3">
      <c r="A21" s="823"/>
      <c r="B21" s="151">
        <v>1048</v>
      </c>
      <c r="C21" s="133" t="s">
        <v>5255</v>
      </c>
      <c r="D21" s="134" t="s">
        <v>5237</v>
      </c>
      <c r="E21" s="133">
        <v>132</v>
      </c>
      <c r="F21" s="135" t="s">
        <v>5235</v>
      </c>
      <c r="G21" s="152">
        <v>40</v>
      </c>
      <c r="H21" s="137"/>
      <c r="I21" s="150"/>
      <c r="J21" s="140"/>
      <c r="K21" s="140"/>
      <c r="L21" s="131"/>
      <c r="M21" s="132"/>
    </row>
    <row r="22" spans="1:13" s="104" customFormat="1" ht="16.5" customHeight="1" x14ac:dyDescent="0.3">
      <c r="A22" s="823"/>
      <c r="B22" s="151">
        <v>1049</v>
      </c>
      <c r="C22" s="133" t="s">
        <v>5255</v>
      </c>
      <c r="D22" s="134" t="s">
        <v>5237</v>
      </c>
      <c r="E22" s="133">
        <v>33</v>
      </c>
      <c r="F22" s="135" t="s">
        <v>5235</v>
      </c>
      <c r="G22" s="152">
        <v>15</v>
      </c>
      <c r="H22" s="158"/>
      <c r="I22" s="150"/>
      <c r="J22" s="140"/>
      <c r="K22" s="140"/>
      <c r="L22" s="131"/>
      <c r="M22" s="132"/>
    </row>
    <row r="23" spans="1:13" s="104" customFormat="1" ht="16.5" customHeight="1" x14ac:dyDescent="0.3">
      <c r="A23" s="823"/>
      <c r="B23" s="133">
        <v>1050</v>
      </c>
      <c r="C23" s="133" t="s">
        <v>5246</v>
      </c>
      <c r="D23" s="134" t="s">
        <v>5237</v>
      </c>
      <c r="E23" s="133">
        <v>500</v>
      </c>
      <c r="F23" s="135" t="s">
        <v>5235</v>
      </c>
      <c r="G23" s="136">
        <v>900</v>
      </c>
      <c r="H23" s="147"/>
      <c r="I23" s="150"/>
      <c r="J23" s="300"/>
      <c r="K23" s="144"/>
      <c r="L23" s="131"/>
      <c r="M23" s="132"/>
    </row>
    <row r="24" spans="1:13" s="104" customFormat="1" ht="16.5" customHeight="1" x14ac:dyDescent="0.3">
      <c r="A24" s="823"/>
      <c r="B24" s="133">
        <v>1060</v>
      </c>
      <c r="C24" s="133" t="s">
        <v>5256</v>
      </c>
      <c r="D24" s="134" t="s">
        <v>5235</v>
      </c>
      <c r="E24" s="133">
        <v>500</v>
      </c>
      <c r="F24" s="135" t="s">
        <v>5235</v>
      </c>
      <c r="G24" s="136">
        <v>900</v>
      </c>
      <c r="H24" s="148"/>
      <c r="I24" s="160"/>
      <c r="J24" s="249"/>
      <c r="K24" s="283"/>
      <c r="L24" s="131"/>
      <c r="M24" s="132"/>
    </row>
    <row r="25" spans="1:13" s="104" customFormat="1" ht="16.5" customHeight="1" x14ac:dyDescent="0.3">
      <c r="A25" s="823"/>
      <c r="B25" s="151">
        <v>1066</v>
      </c>
      <c r="C25" s="133" t="s">
        <v>5257</v>
      </c>
      <c r="D25" s="134" t="s">
        <v>5237</v>
      </c>
      <c r="E25" s="133">
        <v>132</v>
      </c>
      <c r="F25" s="156" t="s">
        <v>5235</v>
      </c>
      <c r="G25" s="161">
        <v>130</v>
      </c>
      <c r="H25" s="162"/>
      <c r="I25" s="163"/>
      <c r="J25" s="130"/>
      <c r="K25" s="300"/>
      <c r="L25" s="169"/>
      <c r="M25" s="132"/>
    </row>
    <row r="26" spans="1:13" s="104" customFormat="1" ht="16.5" customHeight="1" x14ac:dyDescent="0.3">
      <c r="A26" s="823"/>
      <c r="B26" s="151">
        <v>1067</v>
      </c>
      <c r="C26" s="133" t="s">
        <v>5258</v>
      </c>
      <c r="D26" s="134" t="s">
        <v>5237</v>
      </c>
      <c r="E26" s="133">
        <v>132</v>
      </c>
      <c r="F26" s="135" t="s">
        <v>5235</v>
      </c>
      <c r="G26" s="152">
        <v>140</v>
      </c>
      <c r="H26" s="162"/>
      <c r="I26" s="164"/>
      <c r="J26" s="130"/>
      <c r="K26" s="300"/>
      <c r="L26" s="169"/>
      <c r="M26" s="132"/>
    </row>
    <row r="27" spans="1:13" s="104" customFormat="1" ht="16.5" customHeight="1" x14ac:dyDescent="0.3">
      <c r="A27" s="823"/>
      <c r="B27" s="151">
        <v>1068</v>
      </c>
      <c r="C27" s="133" t="s">
        <v>5259</v>
      </c>
      <c r="D27" s="134" t="s">
        <v>5235</v>
      </c>
      <c r="E27" s="133">
        <v>132</v>
      </c>
      <c r="F27" s="135" t="s">
        <v>5235</v>
      </c>
      <c r="G27" s="152">
        <v>140</v>
      </c>
      <c r="H27" s="162"/>
      <c r="I27" s="164"/>
      <c r="J27" s="130"/>
      <c r="K27" s="300"/>
      <c r="L27" s="169"/>
      <c r="M27" s="132"/>
    </row>
    <row r="28" spans="1:13" s="104" customFormat="1" ht="16.5" customHeight="1" x14ac:dyDescent="0.3">
      <c r="A28" s="823"/>
      <c r="B28" s="151">
        <v>1085</v>
      </c>
      <c r="C28" s="133" t="s">
        <v>5267</v>
      </c>
      <c r="D28" s="134" t="s">
        <v>5237</v>
      </c>
      <c r="E28" s="133">
        <v>132</v>
      </c>
      <c r="F28" s="156" t="s">
        <v>5235</v>
      </c>
      <c r="G28" s="161">
        <v>100</v>
      </c>
      <c r="H28" s="162"/>
      <c r="I28" s="164"/>
      <c r="J28" s="130"/>
      <c r="K28" s="300"/>
      <c r="L28" s="169"/>
      <c r="M28" s="132"/>
    </row>
    <row r="29" spans="1:13" s="104" customFormat="1" ht="16.5" customHeight="1" x14ac:dyDescent="0.3">
      <c r="A29" s="823"/>
      <c r="B29" s="151">
        <v>1069</v>
      </c>
      <c r="C29" s="133" t="s">
        <v>5260</v>
      </c>
      <c r="D29" s="134" t="s">
        <v>5237</v>
      </c>
      <c r="E29" s="133">
        <v>132</v>
      </c>
      <c r="F29" s="156" t="s">
        <v>5235</v>
      </c>
      <c r="G29" s="161">
        <v>130</v>
      </c>
      <c r="H29" s="162"/>
      <c r="I29" s="164"/>
      <c r="J29" s="130"/>
      <c r="K29" s="300"/>
      <c r="L29" s="169"/>
      <c r="M29" s="132"/>
    </row>
    <row r="30" spans="1:13" s="104" customFormat="1" ht="16.5" customHeight="1" x14ac:dyDescent="0.3">
      <c r="A30" s="823"/>
      <c r="B30" s="151">
        <v>1075</v>
      </c>
      <c r="C30" s="133" t="s">
        <v>5261</v>
      </c>
      <c r="D30" s="134" t="s">
        <v>5237</v>
      </c>
      <c r="E30" s="133">
        <v>132</v>
      </c>
      <c r="F30" s="156" t="s">
        <v>5235</v>
      </c>
      <c r="G30" s="161">
        <v>200</v>
      </c>
      <c r="H30" s="162"/>
      <c r="I30" s="164"/>
      <c r="J30" s="130"/>
      <c r="K30" s="300"/>
      <c r="L30" s="169"/>
      <c r="M30" s="132"/>
    </row>
    <row r="31" spans="1:13" s="104" customFormat="1" ht="16.5" customHeight="1" x14ac:dyDescent="0.3">
      <c r="A31" s="823"/>
      <c r="B31" s="151">
        <v>1077</v>
      </c>
      <c r="C31" s="133" t="s">
        <v>5263</v>
      </c>
      <c r="D31" s="134" t="s">
        <v>5237</v>
      </c>
      <c r="E31" s="133">
        <v>132</v>
      </c>
      <c r="F31" s="156" t="s">
        <v>5235</v>
      </c>
      <c r="G31" s="161">
        <v>50</v>
      </c>
      <c r="H31" s="707"/>
      <c r="I31" s="164"/>
      <c r="J31" s="130"/>
      <c r="K31" s="300"/>
      <c r="L31" s="169"/>
      <c r="M31" s="132"/>
    </row>
    <row r="32" spans="1:13" s="104" customFormat="1" ht="16.5" customHeight="1" x14ac:dyDescent="0.3">
      <c r="A32" s="823"/>
      <c r="B32" s="133">
        <v>1080</v>
      </c>
      <c r="C32" s="133" t="s">
        <v>9633</v>
      </c>
      <c r="D32" s="134" t="s">
        <v>5235</v>
      </c>
      <c r="E32" s="133">
        <v>132</v>
      </c>
      <c r="F32" s="135" t="s">
        <v>5235</v>
      </c>
      <c r="G32" s="136">
        <v>50</v>
      </c>
      <c r="H32" s="137" t="s">
        <v>9634</v>
      </c>
      <c r="I32" s="164"/>
      <c r="J32" s="130"/>
      <c r="K32" s="300"/>
      <c r="L32" s="169"/>
      <c r="M32" s="132"/>
    </row>
    <row r="33" spans="1:13" s="104" customFormat="1" ht="16.5" customHeight="1" x14ac:dyDescent="0.3">
      <c r="A33" s="823"/>
      <c r="B33" s="133">
        <v>1079</v>
      </c>
      <c r="C33" s="133" t="s">
        <v>5265</v>
      </c>
      <c r="D33" s="134" t="s">
        <v>5237</v>
      </c>
      <c r="E33" s="133">
        <v>132</v>
      </c>
      <c r="F33" s="156" t="s">
        <v>5235</v>
      </c>
      <c r="G33" s="200">
        <v>50</v>
      </c>
      <c r="H33" s="139">
        <v>100</v>
      </c>
      <c r="I33" s="164"/>
      <c r="J33" s="130"/>
      <c r="K33" s="300"/>
      <c r="L33" s="169"/>
      <c r="M33" s="132"/>
    </row>
    <row r="34" spans="1:13" s="104" customFormat="1" ht="16.5" customHeight="1" x14ac:dyDescent="0.3">
      <c r="A34" s="823"/>
      <c r="B34" s="133">
        <v>1058</v>
      </c>
      <c r="C34" s="320" t="s">
        <v>9635</v>
      </c>
      <c r="D34" s="335" t="s">
        <v>5235</v>
      </c>
      <c r="E34" s="320">
        <v>132</v>
      </c>
      <c r="F34" s="335" t="s">
        <v>5235</v>
      </c>
      <c r="G34" s="708">
        <v>50</v>
      </c>
      <c r="H34" s="139"/>
      <c r="I34" s="164"/>
      <c r="J34" s="130"/>
      <c r="K34" s="300"/>
      <c r="L34" s="169"/>
      <c r="M34" s="132"/>
    </row>
    <row r="35" spans="1:13" s="104" customFormat="1" ht="16.5" customHeight="1" x14ac:dyDescent="0.3">
      <c r="A35" s="823"/>
      <c r="B35" s="133">
        <v>1078</v>
      </c>
      <c r="C35" s="133" t="s">
        <v>5264</v>
      </c>
      <c r="D35" s="134" t="s">
        <v>5237</v>
      </c>
      <c r="E35" s="133">
        <v>132</v>
      </c>
      <c r="F35" s="156" t="s">
        <v>5235</v>
      </c>
      <c r="G35" s="200">
        <v>50</v>
      </c>
      <c r="H35" s="141"/>
      <c r="I35" s="164"/>
      <c r="J35" s="143" t="s">
        <v>5266</v>
      </c>
      <c r="K35" s="787" t="s">
        <v>9636</v>
      </c>
      <c r="L35" s="169"/>
      <c r="M35" s="132"/>
    </row>
    <row r="36" spans="1:13" s="104" customFormat="1" ht="16.5" customHeight="1" x14ac:dyDescent="0.3">
      <c r="A36" s="823"/>
      <c r="B36" s="151">
        <v>1076</v>
      </c>
      <c r="C36" s="133" t="s">
        <v>5262</v>
      </c>
      <c r="D36" s="134" t="s">
        <v>5237</v>
      </c>
      <c r="E36" s="133">
        <v>132</v>
      </c>
      <c r="F36" s="156" t="s">
        <v>5235</v>
      </c>
      <c r="G36" s="161">
        <v>140</v>
      </c>
      <c r="H36" s="165"/>
      <c r="I36" s="162"/>
      <c r="J36" s="743">
        <v>130</v>
      </c>
      <c r="K36" s="787"/>
      <c r="L36" s="169"/>
      <c r="M36" s="132"/>
    </row>
    <row r="37" spans="1:13" s="104" customFormat="1" ht="16.5" customHeight="1" x14ac:dyDescent="0.3">
      <c r="A37" s="823"/>
      <c r="B37" s="151">
        <v>1087</v>
      </c>
      <c r="C37" s="133" t="s">
        <v>5269</v>
      </c>
      <c r="D37" s="134" t="s">
        <v>5235</v>
      </c>
      <c r="E37" s="133">
        <v>132</v>
      </c>
      <c r="F37" s="156" t="s">
        <v>5235</v>
      </c>
      <c r="G37" s="161">
        <v>130</v>
      </c>
      <c r="H37" s="138" t="s">
        <v>5270</v>
      </c>
      <c r="I37" s="162"/>
      <c r="J37" s="743"/>
      <c r="K37" s="746"/>
      <c r="L37" s="169"/>
      <c r="M37" s="132"/>
    </row>
    <row r="38" spans="1:13" s="104" customFormat="1" ht="16.5" customHeight="1" x14ac:dyDescent="0.3">
      <c r="A38" s="823"/>
      <c r="B38" s="151">
        <v>1086</v>
      </c>
      <c r="C38" s="133" t="s">
        <v>5268</v>
      </c>
      <c r="D38" s="134" t="s">
        <v>5237</v>
      </c>
      <c r="E38" s="133">
        <v>132</v>
      </c>
      <c r="F38" s="156" t="s">
        <v>5235</v>
      </c>
      <c r="G38" s="161">
        <v>130</v>
      </c>
      <c r="H38" s="138"/>
      <c r="I38" s="162"/>
      <c r="J38" s="743"/>
      <c r="K38" s="746"/>
      <c r="L38" s="169"/>
      <c r="M38" s="132"/>
    </row>
    <row r="39" spans="1:13" s="104" customFormat="1" ht="16.5" customHeight="1" x14ac:dyDescent="0.3">
      <c r="A39" s="823"/>
      <c r="B39" s="151">
        <v>1088</v>
      </c>
      <c r="C39" s="133" t="s">
        <v>5271</v>
      </c>
      <c r="D39" s="134" t="s">
        <v>5237</v>
      </c>
      <c r="E39" s="133">
        <v>132</v>
      </c>
      <c r="F39" s="156" t="s">
        <v>5235</v>
      </c>
      <c r="G39" s="161">
        <v>125</v>
      </c>
      <c r="H39" s="155">
        <v>150</v>
      </c>
      <c r="I39" s="162"/>
      <c r="J39" s="743"/>
      <c r="K39" s="300"/>
      <c r="L39" s="169"/>
      <c r="M39" s="132"/>
    </row>
    <row r="40" spans="1:13" s="104" customFormat="1" ht="16.5" customHeight="1" x14ac:dyDescent="0.3">
      <c r="A40" s="823"/>
      <c r="B40" s="151">
        <v>1089</v>
      </c>
      <c r="C40" s="133" t="s">
        <v>5272</v>
      </c>
      <c r="D40" s="134" t="s">
        <v>5235</v>
      </c>
      <c r="E40" s="133">
        <v>132</v>
      </c>
      <c r="F40" s="156" t="s">
        <v>5235</v>
      </c>
      <c r="G40" s="161">
        <v>100</v>
      </c>
      <c r="H40" s="166"/>
      <c r="I40" s="162"/>
      <c r="J40" s="743"/>
      <c r="K40" s="598">
        <v>900</v>
      </c>
      <c r="L40" s="169"/>
      <c r="M40" s="132"/>
    </row>
    <row r="41" spans="1:13" s="104" customFormat="1" ht="16.5" customHeight="1" x14ac:dyDescent="0.3">
      <c r="A41" s="823"/>
      <c r="B41" s="151">
        <v>1108</v>
      </c>
      <c r="C41" s="133" t="s">
        <v>5273</v>
      </c>
      <c r="D41" s="134" t="s">
        <v>5237</v>
      </c>
      <c r="E41" s="133">
        <v>33</v>
      </c>
      <c r="F41" s="156" t="s">
        <v>5235</v>
      </c>
      <c r="G41" s="161">
        <v>15</v>
      </c>
      <c r="H41" s="167" t="s">
        <v>5273</v>
      </c>
      <c r="I41" s="165"/>
      <c r="J41" s="155"/>
      <c r="K41" s="300"/>
      <c r="L41" s="169"/>
      <c r="M41" s="132"/>
    </row>
    <row r="42" spans="1:13" s="104" customFormat="1" ht="16.5" customHeight="1" x14ac:dyDescent="0.3">
      <c r="A42" s="823"/>
      <c r="B42" s="151">
        <v>1109</v>
      </c>
      <c r="C42" s="133" t="s">
        <v>5273</v>
      </c>
      <c r="D42" s="134" t="s">
        <v>5237</v>
      </c>
      <c r="E42" s="133">
        <v>13.2</v>
      </c>
      <c r="F42" s="156" t="s">
        <v>5235</v>
      </c>
      <c r="G42" s="161">
        <v>10</v>
      </c>
      <c r="H42" s="166">
        <v>15</v>
      </c>
      <c r="I42" s="155"/>
      <c r="J42" s="155"/>
      <c r="K42" s="300"/>
      <c r="L42" s="169"/>
      <c r="M42" s="132"/>
    </row>
    <row r="43" spans="1:13" s="104" customFormat="1" ht="16.5" customHeight="1" x14ac:dyDescent="0.3">
      <c r="A43" s="823"/>
      <c r="B43" s="151">
        <v>1092</v>
      </c>
      <c r="C43" s="133" t="s">
        <v>5273</v>
      </c>
      <c r="D43" s="134" t="s">
        <v>5237</v>
      </c>
      <c r="E43" s="133">
        <v>132</v>
      </c>
      <c r="F43" s="156" t="s">
        <v>5235</v>
      </c>
      <c r="G43" s="200">
        <v>90</v>
      </c>
      <c r="H43" s="164"/>
      <c r="I43" s="743"/>
      <c r="J43" s="743"/>
      <c r="K43" s="300"/>
      <c r="L43" s="169"/>
      <c r="M43" s="132"/>
    </row>
    <row r="44" spans="1:13" s="104" customFormat="1" ht="16.5" customHeight="1" x14ac:dyDescent="0.3">
      <c r="A44" s="823"/>
      <c r="B44" s="151">
        <v>1093</v>
      </c>
      <c r="C44" s="133" t="s">
        <v>5274</v>
      </c>
      <c r="D44" s="134" t="s">
        <v>5235</v>
      </c>
      <c r="E44" s="133">
        <v>132</v>
      </c>
      <c r="F44" s="156" t="s">
        <v>5235</v>
      </c>
      <c r="G44" s="200">
        <v>90</v>
      </c>
      <c r="H44" s="164"/>
      <c r="I44" s="743"/>
      <c r="J44" s="743"/>
      <c r="K44" s="300"/>
      <c r="L44" s="169"/>
      <c r="M44" s="132"/>
    </row>
    <row r="45" spans="1:13" s="104" customFormat="1" ht="16.5" customHeight="1" x14ac:dyDescent="0.3">
      <c r="A45" s="823"/>
      <c r="B45" s="151">
        <v>1094</v>
      </c>
      <c r="C45" s="133" t="s">
        <v>5275</v>
      </c>
      <c r="D45" s="134" t="s">
        <v>5237</v>
      </c>
      <c r="E45" s="133">
        <v>132</v>
      </c>
      <c r="F45" s="156" t="s">
        <v>5235</v>
      </c>
      <c r="G45" s="200">
        <v>90</v>
      </c>
      <c r="H45" s="164"/>
      <c r="I45" s="143" t="s">
        <v>5276</v>
      </c>
      <c r="J45" s="743"/>
      <c r="K45" s="300"/>
      <c r="L45" s="169"/>
      <c r="M45" s="132"/>
    </row>
    <row r="46" spans="1:13" s="104" customFormat="1" ht="16.5" customHeight="1" x14ac:dyDescent="0.3">
      <c r="A46" s="823"/>
      <c r="B46" s="151">
        <v>1095</v>
      </c>
      <c r="C46" s="133" t="s">
        <v>5277</v>
      </c>
      <c r="D46" s="134" t="s">
        <v>5235</v>
      </c>
      <c r="E46" s="133">
        <v>132</v>
      </c>
      <c r="F46" s="156" t="s">
        <v>5235</v>
      </c>
      <c r="G46" s="200">
        <v>90</v>
      </c>
      <c r="H46" s="164"/>
      <c r="I46" s="743">
        <v>95</v>
      </c>
      <c r="J46" s="743"/>
      <c r="K46" s="300"/>
      <c r="L46" s="169"/>
      <c r="M46" s="132"/>
    </row>
    <row r="47" spans="1:13" s="104" customFormat="1" ht="16.5" customHeight="1" x14ac:dyDescent="0.3">
      <c r="A47" s="823"/>
      <c r="B47" s="151">
        <v>1096</v>
      </c>
      <c r="C47" s="133" t="s">
        <v>5278</v>
      </c>
      <c r="D47" s="134" t="s">
        <v>5237</v>
      </c>
      <c r="E47" s="133">
        <v>132</v>
      </c>
      <c r="F47" s="156" t="s">
        <v>5235</v>
      </c>
      <c r="G47" s="200">
        <v>90</v>
      </c>
      <c r="H47" s="164"/>
      <c r="I47" s="743"/>
      <c r="J47" s="743"/>
      <c r="K47" s="300"/>
      <c r="L47" s="169"/>
      <c r="M47" s="132"/>
    </row>
    <row r="48" spans="1:13" s="104" customFormat="1" ht="16.5" customHeight="1" x14ac:dyDescent="0.3">
      <c r="A48" s="823"/>
      <c r="B48" s="151">
        <v>1097</v>
      </c>
      <c r="C48" s="133" t="s">
        <v>5279</v>
      </c>
      <c r="D48" s="134" t="s">
        <v>5235</v>
      </c>
      <c r="E48" s="133">
        <v>132</v>
      </c>
      <c r="F48" s="156" t="s">
        <v>5235</v>
      </c>
      <c r="G48" s="200">
        <v>95</v>
      </c>
      <c r="H48" s="164"/>
      <c r="I48" s="744"/>
      <c r="J48" s="744"/>
      <c r="K48" s="300"/>
      <c r="L48" s="169"/>
      <c r="M48" s="132"/>
    </row>
    <row r="49" spans="1:13" s="104" customFormat="1" ht="16.5" customHeight="1" x14ac:dyDescent="0.3">
      <c r="A49" s="823"/>
      <c r="B49" s="133">
        <v>1081</v>
      </c>
      <c r="C49" s="133" t="s">
        <v>6408</v>
      </c>
      <c r="D49" s="134" t="s">
        <v>5235</v>
      </c>
      <c r="E49" s="133">
        <v>132</v>
      </c>
      <c r="F49" s="135" t="s">
        <v>5235</v>
      </c>
      <c r="G49" s="128">
        <v>100</v>
      </c>
      <c r="H49" s="167"/>
      <c r="I49" s="150"/>
      <c r="J49" s="280"/>
      <c r="K49" s="300"/>
      <c r="L49" s="169"/>
      <c r="M49" s="132"/>
    </row>
    <row r="50" spans="1:13" s="104" customFormat="1" ht="16.5" customHeight="1" x14ac:dyDescent="0.3">
      <c r="A50" s="823"/>
      <c r="B50" s="133">
        <v>1082</v>
      </c>
      <c r="C50" s="133" t="s">
        <v>5281</v>
      </c>
      <c r="D50" s="134" t="s">
        <v>5237</v>
      </c>
      <c r="E50" s="133">
        <v>132</v>
      </c>
      <c r="F50" s="135" t="s">
        <v>5235</v>
      </c>
      <c r="G50" s="168">
        <v>90</v>
      </c>
      <c r="H50" s="138"/>
      <c r="I50" s="150"/>
      <c r="J50" s="144"/>
      <c r="K50" s="300"/>
      <c r="L50" s="169"/>
      <c r="M50" s="132"/>
    </row>
    <row r="51" spans="1:13" s="104" customFormat="1" ht="16.5" customHeight="1" x14ac:dyDescent="0.3">
      <c r="A51" s="823"/>
      <c r="B51" s="133">
        <v>1083</v>
      </c>
      <c r="C51" s="133" t="s">
        <v>5282</v>
      </c>
      <c r="D51" s="134" t="s">
        <v>5237</v>
      </c>
      <c r="E51" s="133">
        <v>132</v>
      </c>
      <c r="F51" s="135" t="s">
        <v>5235</v>
      </c>
      <c r="G51" s="168">
        <v>90</v>
      </c>
      <c r="H51" s="138" t="s">
        <v>5283</v>
      </c>
      <c r="I51" s="150"/>
      <c r="J51" s="746" t="s">
        <v>6388</v>
      </c>
      <c r="K51" s="300"/>
      <c r="L51" s="169"/>
      <c r="M51" s="132"/>
    </row>
    <row r="52" spans="1:13" s="104" customFormat="1" ht="16.5" customHeight="1" x14ac:dyDescent="0.3">
      <c r="A52" s="823"/>
      <c r="B52" s="133">
        <v>1084</v>
      </c>
      <c r="C52" s="133" t="s">
        <v>5284</v>
      </c>
      <c r="D52" s="134" t="s">
        <v>5237</v>
      </c>
      <c r="E52" s="133">
        <v>132</v>
      </c>
      <c r="F52" s="135" t="s">
        <v>5235</v>
      </c>
      <c r="G52" s="168">
        <v>90</v>
      </c>
      <c r="H52" s="155">
        <v>140</v>
      </c>
      <c r="I52" s="150"/>
      <c r="J52" s="754">
        <v>700</v>
      </c>
      <c r="K52" s="300"/>
      <c r="L52" s="169"/>
      <c r="M52" s="132"/>
    </row>
    <row r="53" spans="1:13" s="104" customFormat="1" ht="16.5" customHeight="1" x14ac:dyDescent="0.3">
      <c r="A53" s="823"/>
      <c r="B53" s="133">
        <v>1090</v>
      </c>
      <c r="C53" s="133" t="s">
        <v>5285</v>
      </c>
      <c r="D53" s="134" t="s">
        <v>5235</v>
      </c>
      <c r="E53" s="133">
        <v>132</v>
      </c>
      <c r="F53" s="135" t="s">
        <v>5235</v>
      </c>
      <c r="G53" s="136">
        <v>110</v>
      </c>
      <c r="H53" s="138"/>
      <c r="I53" s="150"/>
      <c r="J53" s="144"/>
      <c r="K53" s="300"/>
      <c r="L53" s="169"/>
      <c r="M53" s="132"/>
    </row>
    <row r="54" spans="1:13" s="104" customFormat="1" ht="16.5" customHeight="1" x14ac:dyDescent="0.3">
      <c r="A54" s="823"/>
      <c r="B54" s="133">
        <v>1091</v>
      </c>
      <c r="C54" s="133" t="s">
        <v>5286</v>
      </c>
      <c r="D54" s="134" t="s">
        <v>5237</v>
      </c>
      <c r="E54" s="133">
        <v>132</v>
      </c>
      <c r="F54" s="135" t="s">
        <v>5235</v>
      </c>
      <c r="G54" s="159">
        <v>90</v>
      </c>
      <c r="H54" s="125"/>
      <c r="I54" s="150"/>
      <c r="J54" s="144"/>
      <c r="K54" s="300"/>
      <c r="L54" s="169"/>
      <c r="M54" s="132"/>
    </row>
    <row r="55" spans="1:13" s="104" customFormat="1" ht="16.5" customHeight="1" x14ac:dyDescent="0.3">
      <c r="A55" s="823"/>
      <c r="B55" s="133">
        <v>1124</v>
      </c>
      <c r="C55" s="133" t="s">
        <v>5281</v>
      </c>
      <c r="D55" s="134" t="s">
        <v>5237</v>
      </c>
      <c r="E55" s="133">
        <v>500</v>
      </c>
      <c r="F55" s="135" t="s">
        <v>5235</v>
      </c>
      <c r="G55" s="136">
        <v>700</v>
      </c>
      <c r="H55" s="169"/>
      <c r="I55" s="150"/>
      <c r="J55" s="144"/>
      <c r="K55" s="300"/>
      <c r="L55" s="169"/>
      <c r="M55" s="132"/>
    </row>
    <row r="56" spans="1:13" s="104" customFormat="1" ht="16.5" customHeight="1" x14ac:dyDescent="0.3">
      <c r="A56" s="823"/>
      <c r="B56" s="133">
        <v>1125</v>
      </c>
      <c r="C56" s="133" t="s">
        <v>5250</v>
      </c>
      <c r="D56" s="134" t="s">
        <v>5237</v>
      </c>
      <c r="E56" s="133">
        <v>500</v>
      </c>
      <c r="F56" s="135" t="s">
        <v>5235</v>
      </c>
      <c r="G56" s="136">
        <v>700</v>
      </c>
      <c r="H56" s="169"/>
      <c r="I56" s="150"/>
      <c r="J56" s="249"/>
      <c r="K56" s="300"/>
      <c r="L56" s="169"/>
      <c r="M56" s="132"/>
    </row>
    <row r="57" spans="1:13" s="582" customFormat="1" ht="16.5" customHeight="1" x14ac:dyDescent="0.3">
      <c r="A57" s="823"/>
      <c r="B57" s="133">
        <v>1098</v>
      </c>
      <c r="C57" s="133" t="s">
        <v>5287</v>
      </c>
      <c r="D57" s="134" t="s">
        <v>5237</v>
      </c>
      <c r="E57" s="133">
        <v>132</v>
      </c>
      <c r="F57" s="135" t="s">
        <v>5235</v>
      </c>
      <c r="G57" s="159">
        <v>140</v>
      </c>
      <c r="H57" s="172"/>
      <c r="I57" s="173"/>
      <c r="J57" s="169"/>
      <c r="K57" s="300"/>
      <c r="L57" s="169"/>
      <c r="M57" s="132"/>
    </row>
    <row r="58" spans="1:13" s="582" customFormat="1" ht="16.5" customHeight="1" x14ac:dyDescent="0.3">
      <c r="A58" s="823"/>
      <c r="B58" s="133">
        <v>1099</v>
      </c>
      <c r="C58" s="133" t="s">
        <v>5288</v>
      </c>
      <c r="D58" s="134" t="s">
        <v>5237</v>
      </c>
      <c r="E58" s="133">
        <v>132</v>
      </c>
      <c r="F58" s="135" t="s">
        <v>5235</v>
      </c>
      <c r="G58" s="159">
        <v>140</v>
      </c>
      <c r="H58" s="137" t="s">
        <v>5289</v>
      </c>
      <c r="I58" s="143"/>
      <c r="J58" s="169"/>
      <c r="K58" s="300"/>
      <c r="L58" s="169"/>
      <c r="M58" s="132"/>
    </row>
    <row r="59" spans="1:13" s="104" customFormat="1" ht="16.5" customHeight="1" x14ac:dyDescent="0.3">
      <c r="A59" s="823"/>
      <c r="B59" s="133">
        <v>1102</v>
      </c>
      <c r="C59" s="133" t="s">
        <v>5290</v>
      </c>
      <c r="D59" s="134" t="s">
        <v>5235</v>
      </c>
      <c r="E59" s="133">
        <v>132</v>
      </c>
      <c r="F59" s="135" t="s">
        <v>5235</v>
      </c>
      <c r="G59" s="159">
        <v>170</v>
      </c>
      <c r="H59" s="142">
        <v>160</v>
      </c>
      <c r="I59" s="143"/>
      <c r="J59" s="169"/>
      <c r="K59" s="300"/>
      <c r="L59" s="169"/>
      <c r="M59" s="132"/>
    </row>
    <row r="60" spans="1:13" s="104" customFormat="1" ht="16.5" customHeight="1" x14ac:dyDescent="0.3">
      <c r="A60" s="823"/>
      <c r="B60" s="133">
        <v>1103</v>
      </c>
      <c r="C60" s="133" t="s">
        <v>5291</v>
      </c>
      <c r="D60" s="134" t="s">
        <v>5235</v>
      </c>
      <c r="E60" s="133">
        <v>132</v>
      </c>
      <c r="F60" s="135" t="s">
        <v>5235</v>
      </c>
      <c r="G60" s="159">
        <v>140</v>
      </c>
      <c r="H60" s="174"/>
      <c r="I60" s="140" t="s">
        <v>5292</v>
      </c>
      <c r="J60" s="169"/>
      <c r="K60" s="300"/>
      <c r="L60" s="169"/>
      <c r="M60" s="132"/>
    </row>
    <row r="61" spans="1:13" s="104" customFormat="1" ht="16.5" customHeight="1" x14ac:dyDescent="0.3">
      <c r="A61" s="823"/>
      <c r="B61" s="133">
        <v>1104</v>
      </c>
      <c r="C61" s="133" t="s">
        <v>5293</v>
      </c>
      <c r="D61" s="134" t="s">
        <v>5237</v>
      </c>
      <c r="E61" s="133">
        <v>132</v>
      </c>
      <c r="F61" s="135" t="s">
        <v>5235</v>
      </c>
      <c r="G61" s="159">
        <v>80</v>
      </c>
      <c r="H61" s="175"/>
      <c r="I61" s="199">
        <v>90</v>
      </c>
      <c r="J61" s="169"/>
      <c r="K61" s="300"/>
      <c r="L61" s="169"/>
      <c r="M61" s="132"/>
    </row>
    <row r="62" spans="1:13" s="104" customFormat="1" ht="16.5" customHeight="1" x14ac:dyDescent="0.3">
      <c r="A62" s="823"/>
      <c r="B62" s="133">
        <v>1100</v>
      </c>
      <c r="C62" s="133" t="s">
        <v>6000</v>
      </c>
      <c r="D62" s="134" t="s">
        <v>5235</v>
      </c>
      <c r="E62" s="133">
        <v>132</v>
      </c>
      <c r="F62" s="135" t="s">
        <v>5235</v>
      </c>
      <c r="G62" s="159">
        <v>80</v>
      </c>
      <c r="H62" s="177"/>
      <c r="I62" s="702"/>
      <c r="J62" s="169"/>
      <c r="K62" s="300"/>
      <c r="L62" s="169"/>
      <c r="M62" s="132"/>
    </row>
    <row r="63" spans="1:13" s="104" customFormat="1" ht="16.5" customHeight="1" x14ac:dyDescent="0.3">
      <c r="A63" s="823"/>
      <c r="B63" s="133">
        <v>1106</v>
      </c>
      <c r="C63" s="133" t="s">
        <v>5814</v>
      </c>
      <c r="D63" s="134" t="s">
        <v>5237</v>
      </c>
      <c r="E63" s="133">
        <v>132</v>
      </c>
      <c r="F63" s="135" t="s">
        <v>5235</v>
      </c>
      <c r="G63" s="159">
        <v>80</v>
      </c>
      <c r="H63" s="177"/>
      <c r="I63" s="702"/>
      <c r="J63" s="169"/>
      <c r="K63" s="300"/>
      <c r="L63" s="169"/>
      <c r="M63" s="132"/>
    </row>
    <row r="64" spans="1:13" s="104" customFormat="1" ht="16.5" customHeight="1" x14ac:dyDescent="0.3">
      <c r="A64" s="823"/>
      <c r="B64" s="133">
        <v>1107</v>
      </c>
      <c r="C64" s="133" t="s">
        <v>5815</v>
      </c>
      <c r="D64" s="134" t="s">
        <v>5235</v>
      </c>
      <c r="E64" s="133">
        <v>132</v>
      </c>
      <c r="F64" s="135" t="s">
        <v>5235</v>
      </c>
      <c r="G64" s="159">
        <v>80</v>
      </c>
      <c r="H64" s="177"/>
      <c r="I64" s="702"/>
      <c r="J64" s="169"/>
      <c r="K64" s="300"/>
      <c r="L64" s="169"/>
      <c r="M64" s="132"/>
    </row>
    <row r="65" spans="1:13" s="104" customFormat="1" ht="16.5" customHeight="1" x14ac:dyDescent="0.3">
      <c r="A65" s="823"/>
      <c r="B65" s="133">
        <v>1101</v>
      </c>
      <c r="C65" s="133" t="s">
        <v>5294</v>
      </c>
      <c r="D65" s="134" t="s">
        <v>5235</v>
      </c>
      <c r="E65" s="133">
        <v>132</v>
      </c>
      <c r="F65" s="135" t="s">
        <v>5235</v>
      </c>
      <c r="G65" s="159">
        <v>80</v>
      </c>
      <c r="H65" s="177"/>
      <c r="I65" s="702"/>
      <c r="J65" s="169"/>
      <c r="K65" s="300"/>
      <c r="L65" s="169"/>
      <c r="M65" s="132"/>
    </row>
    <row r="66" spans="1:13" s="104" customFormat="1" ht="16.5" customHeight="1" x14ac:dyDescent="0.3">
      <c r="A66" s="823"/>
      <c r="B66" s="133">
        <v>1105</v>
      </c>
      <c r="C66" s="133" t="s">
        <v>6089</v>
      </c>
      <c r="D66" s="134" t="s">
        <v>5237</v>
      </c>
      <c r="E66" s="133">
        <v>132</v>
      </c>
      <c r="F66" s="135" t="s">
        <v>5235</v>
      </c>
      <c r="G66" s="159">
        <v>100</v>
      </c>
      <c r="H66" s="412"/>
      <c r="I66" s="288"/>
      <c r="J66" s="169"/>
      <c r="K66" s="300"/>
      <c r="L66" s="169"/>
      <c r="M66" s="132"/>
    </row>
    <row r="67" spans="1:13" ht="16.5" customHeight="1" x14ac:dyDescent="0.3">
      <c r="A67" s="823"/>
      <c r="B67" s="133">
        <v>1123</v>
      </c>
      <c r="C67" s="133" t="s">
        <v>6090</v>
      </c>
      <c r="D67" s="134" t="s">
        <v>5237</v>
      </c>
      <c r="E67" s="133">
        <v>132</v>
      </c>
      <c r="F67" s="135" t="s">
        <v>5235</v>
      </c>
      <c r="G67" s="159">
        <v>80</v>
      </c>
      <c r="H67" s="178"/>
      <c r="I67" s="179"/>
      <c r="J67" s="169"/>
      <c r="K67" s="130"/>
      <c r="L67" s="131"/>
      <c r="M67" s="132"/>
    </row>
    <row r="68" spans="1:13" s="104" customFormat="1" ht="16.5" customHeight="1" x14ac:dyDescent="0.3">
      <c r="A68" s="823"/>
      <c r="B68" s="133">
        <v>1110</v>
      </c>
      <c r="C68" s="133" t="s">
        <v>5295</v>
      </c>
      <c r="D68" s="134" t="s">
        <v>5237</v>
      </c>
      <c r="E68" s="133">
        <v>66</v>
      </c>
      <c r="F68" s="135" t="s">
        <v>5235</v>
      </c>
      <c r="G68" s="159">
        <v>20</v>
      </c>
      <c r="H68" s="147"/>
      <c r="I68" s="150"/>
      <c r="J68" s="169"/>
      <c r="K68" s="300"/>
      <c r="L68" s="169"/>
      <c r="M68" s="132"/>
    </row>
    <row r="69" spans="1:13" s="104" customFormat="1" ht="16.5" customHeight="1" x14ac:dyDescent="0.3">
      <c r="A69" s="823"/>
      <c r="B69" s="151">
        <v>1111</v>
      </c>
      <c r="C69" s="133" t="s">
        <v>3147</v>
      </c>
      <c r="D69" s="134" t="s">
        <v>5237</v>
      </c>
      <c r="E69" s="133">
        <v>132</v>
      </c>
      <c r="F69" s="156" t="s">
        <v>5235</v>
      </c>
      <c r="G69" s="161">
        <v>100</v>
      </c>
      <c r="H69" s="180"/>
      <c r="I69" s="373"/>
      <c r="J69" s="131"/>
      <c r="K69" s="300"/>
      <c r="L69" s="169"/>
      <c r="M69" s="132"/>
    </row>
    <row r="70" spans="1:13" s="104" customFormat="1" ht="16.5" customHeight="1" x14ac:dyDescent="0.3">
      <c r="A70" s="823"/>
      <c r="B70" s="151">
        <v>1112</v>
      </c>
      <c r="C70" s="133" t="s">
        <v>5296</v>
      </c>
      <c r="D70" s="134" t="s">
        <v>5237</v>
      </c>
      <c r="E70" s="133">
        <v>132</v>
      </c>
      <c r="F70" s="156" t="s">
        <v>5235</v>
      </c>
      <c r="G70" s="161">
        <v>100</v>
      </c>
      <c r="H70" s="137"/>
      <c r="I70" s="374"/>
      <c r="J70" s="131"/>
      <c r="K70" s="300"/>
      <c r="L70" s="169"/>
      <c r="M70" s="132"/>
    </row>
    <row r="71" spans="1:13" s="104" customFormat="1" ht="16.5" customHeight="1" x14ac:dyDescent="0.3">
      <c r="A71" s="823"/>
      <c r="B71" s="133">
        <v>1113</v>
      </c>
      <c r="C71" s="133" t="s">
        <v>5297</v>
      </c>
      <c r="D71" s="134" t="s">
        <v>5237</v>
      </c>
      <c r="E71" s="133">
        <v>132</v>
      </c>
      <c r="F71" s="135" t="s">
        <v>5235</v>
      </c>
      <c r="G71" s="136">
        <v>80</v>
      </c>
      <c r="H71" s="139"/>
      <c r="I71" s="374"/>
      <c r="J71" s="131"/>
      <c r="K71" s="300"/>
      <c r="L71" s="169"/>
      <c r="M71" s="132"/>
    </row>
    <row r="72" spans="1:13" s="104" customFormat="1" ht="16.5" customHeight="1" x14ac:dyDescent="0.3">
      <c r="A72" s="823"/>
      <c r="B72" s="133">
        <v>1114</v>
      </c>
      <c r="C72" s="133" t="s">
        <v>5298</v>
      </c>
      <c r="D72" s="134" t="s">
        <v>5237</v>
      </c>
      <c r="E72" s="133">
        <v>132</v>
      </c>
      <c r="F72" s="135" t="s">
        <v>5235</v>
      </c>
      <c r="G72" s="136">
        <v>80</v>
      </c>
      <c r="H72" s="138" t="s">
        <v>5299</v>
      </c>
      <c r="I72" s="374"/>
      <c r="J72" s="131"/>
      <c r="K72" s="300"/>
      <c r="L72" s="169"/>
      <c r="M72" s="132"/>
    </row>
    <row r="73" spans="1:13" s="104" customFormat="1" ht="16.5" customHeight="1" x14ac:dyDescent="0.3">
      <c r="A73" s="823"/>
      <c r="B73" s="133">
        <v>1061</v>
      </c>
      <c r="C73" s="133" t="s">
        <v>5300</v>
      </c>
      <c r="D73" s="134" t="s">
        <v>5235</v>
      </c>
      <c r="E73" s="133">
        <v>132</v>
      </c>
      <c r="F73" s="182" t="s">
        <v>5235</v>
      </c>
      <c r="G73" s="200">
        <v>80</v>
      </c>
      <c r="H73" s="155">
        <v>80</v>
      </c>
      <c r="I73" s="374"/>
      <c r="J73" s="131"/>
      <c r="K73" s="300"/>
      <c r="L73" s="169"/>
      <c r="M73" s="132"/>
    </row>
    <row r="74" spans="1:13" s="104" customFormat="1" ht="16.5" customHeight="1" x14ac:dyDescent="0.3">
      <c r="A74" s="823"/>
      <c r="B74" s="133">
        <v>1062</v>
      </c>
      <c r="C74" s="133" t="s">
        <v>5301</v>
      </c>
      <c r="D74" s="134" t="s">
        <v>5237</v>
      </c>
      <c r="E74" s="133">
        <v>132</v>
      </c>
      <c r="F74" s="182" t="s">
        <v>5235</v>
      </c>
      <c r="G74" s="128">
        <v>50</v>
      </c>
      <c r="H74" s="129"/>
      <c r="I74" s="375" t="s">
        <v>5302</v>
      </c>
      <c r="J74" s="131"/>
      <c r="K74" s="300"/>
      <c r="L74" s="169"/>
      <c r="M74" s="132"/>
    </row>
    <row r="75" spans="1:13" s="104" customFormat="1" ht="16.5" customHeight="1" x14ac:dyDescent="0.3">
      <c r="A75" s="823"/>
      <c r="B75" s="133">
        <v>1065</v>
      </c>
      <c r="C75" s="133" t="s">
        <v>5303</v>
      </c>
      <c r="D75" s="134" t="s">
        <v>5235</v>
      </c>
      <c r="E75" s="133">
        <v>132</v>
      </c>
      <c r="F75" s="182" t="s">
        <v>5235</v>
      </c>
      <c r="G75" s="168">
        <v>50</v>
      </c>
      <c r="H75" s="129"/>
      <c r="I75" s="307">
        <v>80</v>
      </c>
      <c r="J75" s="131"/>
      <c r="K75" s="300"/>
      <c r="L75" s="169"/>
      <c r="M75" s="132"/>
    </row>
    <row r="76" spans="1:13" s="104" customFormat="1" ht="16.5" customHeight="1" x14ac:dyDescent="0.3">
      <c r="A76" s="823"/>
      <c r="B76" s="133">
        <v>1063</v>
      </c>
      <c r="C76" s="133" t="s">
        <v>5304</v>
      </c>
      <c r="D76" s="134" t="s">
        <v>5237</v>
      </c>
      <c r="E76" s="133">
        <v>132</v>
      </c>
      <c r="F76" s="182" t="s">
        <v>5235</v>
      </c>
      <c r="G76" s="128">
        <v>80</v>
      </c>
      <c r="H76" s="129"/>
      <c r="I76" s="374"/>
      <c r="J76" s="131"/>
      <c r="K76" s="300"/>
      <c r="L76" s="169"/>
      <c r="M76" s="132"/>
    </row>
    <row r="77" spans="1:13" s="104" customFormat="1" ht="16.5" customHeight="1" x14ac:dyDescent="0.3">
      <c r="A77" s="823"/>
      <c r="B77" s="151">
        <v>1059</v>
      </c>
      <c r="C77" s="320" t="s">
        <v>5304</v>
      </c>
      <c r="D77" s="335" t="s">
        <v>5237</v>
      </c>
      <c r="E77" s="320">
        <v>13.2</v>
      </c>
      <c r="F77" s="603" t="s">
        <v>5235</v>
      </c>
      <c r="G77" s="604">
        <v>3</v>
      </c>
      <c r="H77" s="158"/>
      <c r="I77" s="374"/>
      <c r="J77" s="131"/>
      <c r="K77" s="300"/>
      <c r="L77" s="169"/>
      <c r="M77" s="132"/>
    </row>
    <row r="78" spans="1:13" s="104" customFormat="1" ht="16.5" customHeight="1" x14ac:dyDescent="0.3">
      <c r="A78" s="823"/>
      <c r="B78" s="133">
        <v>1117</v>
      </c>
      <c r="C78" s="133" t="s">
        <v>5305</v>
      </c>
      <c r="D78" s="134" t="s">
        <v>5237</v>
      </c>
      <c r="E78" s="133">
        <v>132</v>
      </c>
      <c r="F78" s="135" t="s">
        <v>5235</v>
      </c>
      <c r="G78" s="136">
        <v>100</v>
      </c>
      <c r="H78" s="184"/>
      <c r="I78" s="376"/>
      <c r="J78" s="131"/>
      <c r="K78" s="300"/>
      <c r="L78" s="169"/>
      <c r="M78" s="132"/>
    </row>
    <row r="79" spans="1:13" s="104" customFormat="1" ht="16.5" customHeight="1" x14ac:dyDescent="0.3">
      <c r="A79" s="823"/>
      <c r="B79" s="133">
        <v>1115</v>
      </c>
      <c r="C79" s="133" t="s">
        <v>5306</v>
      </c>
      <c r="D79" s="134" t="s">
        <v>5235</v>
      </c>
      <c r="E79" s="133">
        <v>132</v>
      </c>
      <c r="F79" s="135" t="s">
        <v>5235</v>
      </c>
      <c r="G79" s="159">
        <v>100</v>
      </c>
      <c r="H79" s="137"/>
      <c r="I79" s="377"/>
      <c r="J79" s="131"/>
      <c r="K79" s="300"/>
      <c r="L79" s="169"/>
      <c r="M79" s="132"/>
    </row>
    <row r="80" spans="1:13" s="104" customFormat="1" ht="16.5" customHeight="1" x14ac:dyDescent="0.3">
      <c r="A80" s="823"/>
      <c r="B80" s="133">
        <v>1118</v>
      </c>
      <c r="C80" s="133" t="s">
        <v>5307</v>
      </c>
      <c r="D80" s="134" t="s">
        <v>5237</v>
      </c>
      <c r="E80" s="133">
        <v>132</v>
      </c>
      <c r="F80" s="135" t="s">
        <v>5235</v>
      </c>
      <c r="G80" s="159">
        <v>100</v>
      </c>
      <c r="H80" s="137" t="s">
        <v>5308</v>
      </c>
      <c r="I80" s="377"/>
      <c r="J80" s="131"/>
      <c r="K80" s="300"/>
      <c r="L80" s="169"/>
      <c r="M80" s="132"/>
    </row>
    <row r="81" spans="1:13" s="104" customFormat="1" ht="16.5" customHeight="1" x14ac:dyDescent="0.3">
      <c r="A81" s="823"/>
      <c r="B81" s="133">
        <v>1116</v>
      </c>
      <c r="C81" s="133" t="s">
        <v>5309</v>
      </c>
      <c r="D81" s="134" t="s">
        <v>5235</v>
      </c>
      <c r="E81" s="133">
        <v>132</v>
      </c>
      <c r="F81" s="156" t="s">
        <v>5235</v>
      </c>
      <c r="G81" s="157">
        <v>100</v>
      </c>
      <c r="H81" s="137"/>
      <c r="I81" s="185"/>
      <c r="J81" s="169"/>
      <c r="K81" s="300"/>
      <c r="L81" s="169"/>
      <c r="M81" s="132"/>
    </row>
    <row r="82" spans="1:13" s="104" customFormat="1" ht="16.5" customHeight="1" x14ac:dyDescent="0.3">
      <c r="A82" s="823"/>
      <c r="B82" s="133">
        <v>1119</v>
      </c>
      <c r="C82" s="133" t="s">
        <v>5310</v>
      </c>
      <c r="D82" s="134" t="s">
        <v>5237</v>
      </c>
      <c r="E82" s="133">
        <v>132</v>
      </c>
      <c r="F82" s="135" t="s">
        <v>5235</v>
      </c>
      <c r="G82" s="136">
        <v>100</v>
      </c>
      <c r="H82" s="187">
        <v>28</v>
      </c>
      <c r="I82" s="185"/>
      <c r="J82" s="169"/>
      <c r="K82" s="283"/>
      <c r="L82" s="131"/>
      <c r="M82" s="132"/>
    </row>
    <row r="83" spans="1:13" s="104" customFormat="1" ht="16.5" customHeight="1" x14ac:dyDescent="0.3">
      <c r="A83" s="823"/>
      <c r="B83" s="172">
        <v>1122</v>
      </c>
      <c r="C83" s="172" t="s">
        <v>6046</v>
      </c>
      <c r="D83" s="153" t="s">
        <v>5235</v>
      </c>
      <c r="E83" s="172">
        <v>132</v>
      </c>
      <c r="F83" s="227" t="s">
        <v>5235</v>
      </c>
      <c r="G83" s="406">
        <v>108</v>
      </c>
      <c r="H83" s="187"/>
      <c r="I83" s="185"/>
      <c r="J83" s="169"/>
      <c r="K83" s="283"/>
      <c r="L83" s="131"/>
      <c r="M83" s="132"/>
    </row>
    <row r="84" spans="1:13" s="104" customFormat="1" ht="16.5" customHeight="1" x14ac:dyDescent="0.3">
      <c r="A84" s="823"/>
      <c r="B84" s="172">
        <v>1126</v>
      </c>
      <c r="C84" s="172" t="s">
        <v>9637</v>
      </c>
      <c r="D84" s="153" t="s">
        <v>5237</v>
      </c>
      <c r="E84" s="172">
        <v>132</v>
      </c>
      <c r="F84" s="227" t="s">
        <v>5235</v>
      </c>
      <c r="G84" s="406">
        <v>108</v>
      </c>
      <c r="H84" s="187"/>
      <c r="I84" s="185"/>
      <c r="J84" s="169"/>
      <c r="K84" s="283"/>
      <c r="L84" s="131"/>
      <c r="M84" s="132"/>
    </row>
    <row r="85" spans="1:13" s="104" customFormat="1" ht="16.5" customHeight="1" x14ac:dyDescent="0.3">
      <c r="A85" s="823"/>
      <c r="B85" s="172">
        <v>1127</v>
      </c>
      <c r="C85" s="172" t="s">
        <v>6852</v>
      </c>
      <c r="D85" s="153" t="s">
        <v>5235</v>
      </c>
      <c r="E85" s="172">
        <v>132</v>
      </c>
      <c r="F85" s="227" t="s">
        <v>5235</v>
      </c>
      <c r="G85" s="406">
        <v>108</v>
      </c>
      <c r="H85" s="187"/>
      <c r="I85" s="185"/>
      <c r="J85" s="169"/>
      <c r="K85" s="283"/>
      <c r="L85" s="131"/>
      <c r="M85" s="132"/>
    </row>
    <row r="86" spans="1:13" s="104" customFormat="1" ht="16.5" customHeight="1" x14ac:dyDescent="0.3">
      <c r="A86" s="823"/>
      <c r="B86" s="172">
        <v>1128</v>
      </c>
      <c r="C86" s="172" t="s">
        <v>6853</v>
      </c>
      <c r="D86" s="153" t="s">
        <v>5237</v>
      </c>
      <c r="E86" s="172">
        <v>132</v>
      </c>
      <c r="F86" s="227" t="s">
        <v>5235</v>
      </c>
      <c r="G86" s="406">
        <v>108</v>
      </c>
      <c r="H86" s="187"/>
      <c r="I86" s="185"/>
      <c r="J86" s="169"/>
      <c r="K86" s="283"/>
      <c r="L86" s="131"/>
      <c r="M86" s="132"/>
    </row>
    <row r="87" spans="1:13" s="104" customFormat="1" ht="16.5" customHeight="1" x14ac:dyDescent="0.3">
      <c r="A87" s="823"/>
      <c r="B87" s="172">
        <v>1129</v>
      </c>
      <c r="C87" s="172" t="s">
        <v>6854</v>
      </c>
      <c r="D87" s="153" t="s">
        <v>5235</v>
      </c>
      <c r="E87" s="172">
        <v>132</v>
      </c>
      <c r="F87" s="227" t="s">
        <v>5235</v>
      </c>
      <c r="G87" s="406">
        <v>108</v>
      </c>
      <c r="H87" s="187"/>
      <c r="I87" s="185"/>
      <c r="J87" s="169"/>
      <c r="K87" s="283"/>
      <c r="L87" s="131"/>
      <c r="M87" s="132"/>
    </row>
    <row r="88" spans="1:13" s="104" customFormat="1" ht="16.5" customHeight="1" x14ac:dyDescent="0.3">
      <c r="A88" s="823"/>
      <c r="B88" s="172">
        <v>1168</v>
      </c>
      <c r="C88" s="172" t="s">
        <v>6855</v>
      </c>
      <c r="D88" s="153" t="s">
        <v>5237</v>
      </c>
      <c r="E88" s="172">
        <v>132</v>
      </c>
      <c r="F88" s="227" t="s">
        <v>5235</v>
      </c>
      <c r="G88" s="406">
        <v>108</v>
      </c>
      <c r="H88" s="187"/>
      <c r="I88" s="185"/>
      <c r="J88" s="169"/>
      <c r="K88" s="283"/>
      <c r="L88" s="131"/>
      <c r="M88" s="132"/>
    </row>
    <row r="89" spans="1:13" s="104" customFormat="1" ht="16.5" customHeight="1" x14ac:dyDescent="0.3">
      <c r="A89" s="823"/>
      <c r="B89" s="133">
        <v>1120</v>
      </c>
      <c r="C89" s="133" t="s">
        <v>6045</v>
      </c>
      <c r="D89" s="134" t="s">
        <v>5235</v>
      </c>
      <c r="E89" s="133">
        <v>132</v>
      </c>
      <c r="F89" s="135" t="s">
        <v>5235</v>
      </c>
      <c r="G89" s="136">
        <v>108</v>
      </c>
      <c r="H89" s="188"/>
      <c r="I89" s="185"/>
      <c r="J89" s="169"/>
      <c r="K89" s="144"/>
      <c r="L89" s="131"/>
      <c r="M89" s="132"/>
    </row>
    <row r="90" spans="1:13" s="104" customFormat="1" ht="16.5" customHeight="1" thickBot="1" x14ac:dyDescent="0.35">
      <c r="A90" s="823"/>
      <c r="B90" s="189">
        <v>1121</v>
      </c>
      <c r="C90" s="189" t="s">
        <v>5311</v>
      </c>
      <c r="D90" s="190" t="s">
        <v>5237</v>
      </c>
      <c r="E90" s="189">
        <v>132</v>
      </c>
      <c r="F90" s="191" t="s">
        <v>5235</v>
      </c>
      <c r="G90" s="192">
        <v>108</v>
      </c>
      <c r="H90" s="673"/>
      <c r="I90" s="391"/>
      <c r="J90" s="263"/>
      <c r="K90" s="238"/>
      <c r="L90" s="131"/>
      <c r="M90" s="132"/>
    </row>
    <row r="91" spans="1:13" s="104" customFormat="1" ht="16.5" customHeight="1" x14ac:dyDescent="0.3">
      <c r="A91" s="823"/>
      <c r="B91" s="125">
        <v>1142</v>
      </c>
      <c r="C91" s="125" t="s">
        <v>5312</v>
      </c>
      <c r="D91" s="126" t="s">
        <v>5237</v>
      </c>
      <c r="E91" s="125">
        <v>500</v>
      </c>
      <c r="F91" s="194" t="s">
        <v>5235</v>
      </c>
      <c r="G91" s="195">
        <v>300</v>
      </c>
      <c r="H91" s="154"/>
      <c r="I91" s="154"/>
      <c r="J91" s="169"/>
      <c r="K91" s="169"/>
      <c r="L91" s="169"/>
      <c r="M91" s="132"/>
    </row>
    <row r="92" spans="1:13" s="104" customFormat="1" ht="16.5" customHeight="1" x14ac:dyDescent="0.3">
      <c r="A92" s="823"/>
      <c r="B92" s="133">
        <v>1133</v>
      </c>
      <c r="C92" s="133" t="s">
        <v>6411</v>
      </c>
      <c r="D92" s="134" t="s">
        <v>5235</v>
      </c>
      <c r="E92" s="133">
        <v>132</v>
      </c>
      <c r="F92" s="196" t="s">
        <v>5235</v>
      </c>
      <c r="G92" s="159">
        <v>0</v>
      </c>
      <c r="H92" s="760"/>
      <c r="I92" s="378"/>
      <c r="J92" s="197"/>
      <c r="K92" s="154"/>
      <c r="L92" s="169"/>
      <c r="M92" s="132"/>
    </row>
    <row r="93" spans="1:13" s="104" customFormat="1" ht="16.5" customHeight="1" x14ac:dyDescent="0.3">
      <c r="A93" s="823"/>
      <c r="B93" s="133">
        <v>1166</v>
      </c>
      <c r="C93" s="133" t="s">
        <v>6412</v>
      </c>
      <c r="D93" s="134" t="s">
        <v>5237</v>
      </c>
      <c r="E93" s="133">
        <v>132</v>
      </c>
      <c r="F93" s="196" t="s">
        <v>5235</v>
      </c>
      <c r="G93" s="159">
        <v>0</v>
      </c>
      <c r="H93" s="382"/>
      <c r="I93" s="140"/>
      <c r="J93" s="197"/>
      <c r="K93" s="154"/>
      <c r="L93" s="169"/>
      <c r="M93" s="132"/>
    </row>
    <row r="94" spans="1:13" s="104" customFormat="1" ht="16.5" customHeight="1" x14ac:dyDescent="0.3">
      <c r="A94" s="823"/>
      <c r="B94" s="133">
        <v>1167</v>
      </c>
      <c r="C94" s="133" t="s">
        <v>6856</v>
      </c>
      <c r="D94" s="134" t="s">
        <v>5235</v>
      </c>
      <c r="E94" s="133">
        <v>132</v>
      </c>
      <c r="F94" s="196" t="s">
        <v>5235</v>
      </c>
      <c r="G94" s="159">
        <v>30</v>
      </c>
      <c r="H94" s="170"/>
      <c r="I94" s="140"/>
      <c r="J94" s="197"/>
      <c r="K94" s="154"/>
      <c r="L94" s="169"/>
      <c r="M94" s="132"/>
    </row>
    <row r="95" spans="1:13" s="104" customFormat="1" ht="16.5" customHeight="1" x14ac:dyDescent="0.3">
      <c r="A95" s="823"/>
      <c r="B95" s="133">
        <v>1178</v>
      </c>
      <c r="C95" s="133" t="s">
        <v>6868</v>
      </c>
      <c r="D95" s="134" t="s">
        <v>5237</v>
      </c>
      <c r="E95" s="133">
        <v>132</v>
      </c>
      <c r="F95" s="156" t="s">
        <v>5235</v>
      </c>
      <c r="G95" s="159">
        <v>30</v>
      </c>
      <c r="H95" s="170"/>
      <c r="I95" s="140"/>
      <c r="J95" s="197"/>
      <c r="K95" s="154"/>
      <c r="L95" s="169"/>
      <c r="M95" s="132"/>
    </row>
    <row r="96" spans="1:13" s="104" customFormat="1" ht="16.5" customHeight="1" x14ac:dyDescent="0.3">
      <c r="A96" s="823"/>
      <c r="B96" s="133">
        <v>2047</v>
      </c>
      <c r="C96" s="133" t="s">
        <v>6868</v>
      </c>
      <c r="D96" s="134" t="s">
        <v>5237</v>
      </c>
      <c r="E96" s="133">
        <v>33</v>
      </c>
      <c r="F96" s="156" t="s">
        <v>5235</v>
      </c>
      <c r="G96" s="159">
        <v>12</v>
      </c>
      <c r="H96" s="137" t="s">
        <v>6868</v>
      </c>
      <c r="I96" s="140"/>
      <c r="J96" s="197"/>
      <c r="K96" s="154"/>
      <c r="L96" s="169"/>
      <c r="M96" s="132"/>
    </row>
    <row r="97" spans="1:13" ht="16.5" customHeight="1" x14ac:dyDescent="0.3">
      <c r="A97" s="823"/>
      <c r="B97" s="133">
        <v>1169</v>
      </c>
      <c r="C97" s="133" t="s">
        <v>6889</v>
      </c>
      <c r="D97" s="134" t="s">
        <v>5237</v>
      </c>
      <c r="E97" s="133">
        <v>132</v>
      </c>
      <c r="F97" s="196" t="s">
        <v>5235</v>
      </c>
      <c r="G97" s="159">
        <v>30</v>
      </c>
      <c r="H97" s="139">
        <v>30</v>
      </c>
      <c r="I97" s="140"/>
      <c r="J97" s="608"/>
      <c r="K97" s="599"/>
      <c r="L97" s="602"/>
      <c r="M97" s="132"/>
    </row>
    <row r="98" spans="1:13" ht="16.5" customHeight="1" x14ac:dyDescent="0.3">
      <c r="A98" s="823"/>
      <c r="B98" s="133">
        <v>1172</v>
      </c>
      <c r="C98" s="133" t="s">
        <v>9720</v>
      </c>
      <c r="D98" s="134" t="s">
        <v>5235</v>
      </c>
      <c r="E98" s="133">
        <v>132</v>
      </c>
      <c r="F98" s="196" t="s">
        <v>5235</v>
      </c>
      <c r="G98" s="159">
        <v>30</v>
      </c>
      <c r="H98" s="137"/>
      <c r="I98" s="140"/>
      <c r="J98" s="608"/>
      <c r="K98" s="599"/>
      <c r="L98" s="602"/>
      <c r="M98" s="132"/>
    </row>
    <row r="99" spans="1:13" ht="16.5" customHeight="1" x14ac:dyDescent="0.3">
      <c r="A99" s="823"/>
      <c r="B99" s="133">
        <v>1158</v>
      </c>
      <c r="C99" s="133" t="s">
        <v>6392</v>
      </c>
      <c r="D99" s="134" t="s">
        <v>5237</v>
      </c>
      <c r="E99" s="133">
        <v>132</v>
      </c>
      <c r="F99" s="196" t="s">
        <v>5235</v>
      </c>
      <c r="G99" s="455">
        <v>30</v>
      </c>
      <c r="H99" s="137"/>
      <c r="I99" s="140"/>
      <c r="J99" s="608"/>
      <c r="K99" s="599"/>
      <c r="L99" s="602"/>
      <c r="M99" s="132"/>
    </row>
    <row r="100" spans="1:13" ht="16.5" customHeight="1" x14ac:dyDescent="0.3">
      <c r="A100" s="823"/>
      <c r="B100" s="133">
        <v>1179</v>
      </c>
      <c r="C100" s="133" t="s">
        <v>9638</v>
      </c>
      <c r="D100" s="134" t="s">
        <v>5235</v>
      </c>
      <c r="E100" s="133">
        <v>132</v>
      </c>
      <c r="F100" s="196" t="s">
        <v>5235</v>
      </c>
      <c r="G100" s="455">
        <v>30</v>
      </c>
      <c r="H100" s="126"/>
      <c r="I100" s="140"/>
      <c r="J100" s="608"/>
      <c r="K100" s="599"/>
      <c r="L100" s="602"/>
      <c r="M100" s="132"/>
    </row>
    <row r="101" spans="1:13" s="104" customFormat="1" ht="16.5" customHeight="1" x14ac:dyDescent="0.3">
      <c r="A101" s="823"/>
      <c r="B101" s="133">
        <v>1134</v>
      </c>
      <c r="C101" s="133" t="s">
        <v>6389</v>
      </c>
      <c r="D101" s="134" t="s">
        <v>5235</v>
      </c>
      <c r="E101" s="133">
        <v>132</v>
      </c>
      <c r="F101" s="196" t="s">
        <v>5235</v>
      </c>
      <c r="G101" s="455">
        <v>0</v>
      </c>
      <c r="H101" s="177"/>
      <c r="I101" s="140"/>
      <c r="J101" s="197"/>
      <c r="K101" s="154"/>
      <c r="L101" s="169"/>
      <c r="M101" s="132"/>
    </row>
    <row r="102" spans="1:13" ht="16.5" customHeight="1" x14ac:dyDescent="0.3">
      <c r="A102" s="823"/>
      <c r="B102" s="133">
        <v>1156</v>
      </c>
      <c r="C102" s="133" t="s">
        <v>6390</v>
      </c>
      <c r="D102" s="134" t="s">
        <v>5237</v>
      </c>
      <c r="E102" s="133">
        <v>132</v>
      </c>
      <c r="F102" s="196" t="s">
        <v>5235</v>
      </c>
      <c r="G102" s="455">
        <v>0</v>
      </c>
      <c r="H102" s="177"/>
      <c r="I102" s="140"/>
      <c r="J102" s="197"/>
      <c r="K102" s="154"/>
      <c r="L102" s="169"/>
      <c r="M102" s="132"/>
    </row>
    <row r="103" spans="1:13" ht="16.5" customHeight="1" x14ac:dyDescent="0.3">
      <c r="A103" s="823"/>
      <c r="B103" s="133">
        <v>1157</v>
      </c>
      <c r="C103" s="133" t="s">
        <v>6391</v>
      </c>
      <c r="D103" s="134" t="s">
        <v>5235</v>
      </c>
      <c r="E103" s="133">
        <v>132</v>
      </c>
      <c r="F103" s="196" t="s">
        <v>5235</v>
      </c>
      <c r="G103" s="455">
        <v>0</v>
      </c>
      <c r="H103" s="177"/>
      <c r="I103" s="140"/>
      <c r="J103" s="197"/>
      <c r="K103" s="154"/>
      <c r="L103" s="169"/>
      <c r="M103" s="132"/>
    </row>
    <row r="104" spans="1:13" ht="16.5" customHeight="1" x14ac:dyDescent="0.3">
      <c r="A104" s="823"/>
      <c r="B104" s="133">
        <v>1151</v>
      </c>
      <c r="C104" s="133" t="s">
        <v>5816</v>
      </c>
      <c r="D104" s="134" t="s">
        <v>5235</v>
      </c>
      <c r="E104" s="133">
        <v>132</v>
      </c>
      <c r="F104" s="196" t="s">
        <v>5235</v>
      </c>
      <c r="G104" s="159">
        <v>154</v>
      </c>
      <c r="H104" s="153" t="s">
        <v>9639</v>
      </c>
      <c r="I104" s="198" t="s">
        <v>5314</v>
      </c>
      <c r="J104" s="197"/>
      <c r="K104" s="154"/>
      <c r="L104" s="169"/>
      <c r="M104" s="132"/>
    </row>
    <row r="105" spans="1:13" ht="16.5" customHeight="1" x14ac:dyDescent="0.3">
      <c r="A105" s="823"/>
      <c r="B105" s="133">
        <v>1173</v>
      </c>
      <c r="C105" s="133" t="s">
        <v>9721</v>
      </c>
      <c r="D105" s="134" t="s">
        <v>5237</v>
      </c>
      <c r="E105" s="133">
        <v>132</v>
      </c>
      <c r="F105" s="196" t="s">
        <v>5235</v>
      </c>
      <c r="G105" s="183">
        <v>200</v>
      </c>
      <c r="H105" s="217">
        <v>154</v>
      </c>
      <c r="I105" s="198"/>
      <c r="J105" s="197"/>
      <c r="K105" s="154"/>
      <c r="L105" s="169"/>
      <c r="M105" s="132"/>
    </row>
    <row r="106" spans="1:13" s="104" customFormat="1" ht="16.5" customHeight="1" x14ac:dyDescent="0.3">
      <c r="A106" s="823"/>
      <c r="B106" s="133">
        <v>1135</v>
      </c>
      <c r="C106" s="133" t="s">
        <v>5313</v>
      </c>
      <c r="D106" s="134" t="s">
        <v>5237</v>
      </c>
      <c r="E106" s="133">
        <v>132</v>
      </c>
      <c r="F106" s="196" t="s">
        <v>5235</v>
      </c>
      <c r="G106" s="183">
        <v>150</v>
      </c>
      <c r="H106" s="153"/>
      <c r="I106" s="199">
        <v>204</v>
      </c>
      <c r="J106" s="197"/>
      <c r="K106" s="154"/>
      <c r="L106" s="169"/>
      <c r="M106" s="132"/>
    </row>
    <row r="107" spans="1:13" ht="16.5" customHeight="1" x14ac:dyDescent="0.3">
      <c r="A107" s="823"/>
      <c r="B107" s="133">
        <v>1153</v>
      </c>
      <c r="C107" s="133" t="s">
        <v>6091</v>
      </c>
      <c r="D107" s="134" t="s">
        <v>5237</v>
      </c>
      <c r="E107" s="133">
        <v>132</v>
      </c>
      <c r="F107" s="196" t="s">
        <v>5235</v>
      </c>
      <c r="G107" s="183">
        <v>150</v>
      </c>
      <c r="H107" s="137" t="s">
        <v>6092</v>
      </c>
      <c r="I107" s="140"/>
      <c r="J107" s="197"/>
      <c r="K107" s="154"/>
      <c r="L107" s="169"/>
      <c r="M107" s="132"/>
    </row>
    <row r="108" spans="1:13" ht="16.5" customHeight="1" x14ac:dyDescent="0.3">
      <c r="A108" s="823"/>
      <c r="B108" s="133">
        <v>1154</v>
      </c>
      <c r="C108" s="133" t="s">
        <v>6093</v>
      </c>
      <c r="D108" s="134" t="s">
        <v>5237</v>
      </c>
      <c r="E108" s="133">
        <v>132</v>
      </c>
      <c r="F108" s="196" t="s">
        <v>5235</v>
      </c>
      <c r="G108" s="183">
        <v>150</v>
      </c>
      <c r="H108" s="139">
        <v>150</v>
      </c>
      <c r="I108" s="140"/>
      <c r="J108" s="197"/>
      <c r="K108" s="154"/>
      <c r="L108" s="169"/>
      <c r="M108" s="132"/>
    </row>
    <row r="109" spans="1:13" ht="16.5" customHeight="1" x14ac:dyDescent="0.3">
      <c r="A109" s="823"/>
      <c r="B109" s="133">
        <v>1155</v>
      </c>
      <c r="C109" s="133" t="s">
        <v>6094</v>
      </c>
      <c r="D109" s="134" t="s">
        <v>5235</v>
      </c>
      <c r="E109" s="133">
        <v>132</v>
      </c>
      <c r="F109" s="196" t="s">
        <v>5235</v>
      </c>
      <c r="G109" s="183">
        <v>130</v>
      </c>
      <c r="H109" s="126"/>
      <c r="I109" s="140"/>
      <c r="J109" s="197"/>
      <c r="K109" s="154"/>
      <c r="L109" s="169"/>
      <c r="M109" s="132"/>
    </row>
    <row r="110" spans="1:13" s="104" customFormat="1" ht="16.5" customHeight="1" x14ac:dyDescent="0.3">
      <c r="A110" s="823"/>
      <c r="B110" s="133">
        <v>1136</v>
      </c>
      <c r="C110" s="133" t="s">
        <v>5314</v>
      </c>
      <c r="D110" s="134" t="s">
        <v>5237</v>
      </c>
      <c r="E110" s="133">
        <v>132</v>
      </c>
      <c r="F110" s="196" t="s">
        <v>5235</v>
      </c>
      <c r="G110" s="183">
        <v>200</v>
      </c>
      <c r="H110" s="177"/>
      <c r="I110" s="198"/>
      <c r="J110" s="197"/>
      <c r="K110" s="154"/>
      <c r="L110" s="169"/>
      <c r="M110" s="132"/>
    </row>
    <row r="111" spans="1:13" s="104" customFormat="1" ht="16.5" customHeight="1" x14ac:dyDescent="0.3">
      <c r="A111" s="823"/>
      <c r="B111" s="133">
        <v>1137</v>
      </c>
      <c r="C111" s="133" t="s">
        <v>5315</v>
      </c>
      <c r="D111" s="134" t="s">
        <v>5237</v>
      </c>
      <c r="E111" s="133">
        <v>132</v>
      </c>
      <c r="F111" s="196" t="s">
        <v>5235</v>
      </c>
      <c r="G111" s="183">
        <v>170</v>
      </c>
      <c r="H111" s="153"/>
      <c r="I111" s="199"/>
      <c r="J111" s="197"/>
      <c r="K111" s="154"/>
      <c r="L111" s="169"/>
      <c r="M111" s="132"/>
    </row>
    <row r="112" spans="1:13" s="104" customFormat="1" ht="16.5" customHeight="1" x14ac:dyDescent="0.3">
      <c r="A112" s="823"/>
      <c r="B112" s="133">
        <v>1138</v>
      </c>
      <c r="C112" s="133" t="s">
        <v>5316</v>
      </c>
      <c r="D112" s="134" t="s">
        <v>5235</v>
      </c>
      <c r="E112" s="133">
        <v>132</v>
      </c>
      <c r="F112" s="196" t="s">
        <v>5235</v>
      </c>
      <c r="G112" s="200">
        <v>120</v>
      </c>
      <c r="H112" s="137" t="s">
        <v>5317</v>
      </c>
      <c r="I112" s="140"/>
      <c r="J112" s="197"/>
      <c r="K112" s="154"/>
      <c r="L112" s="169"/>
      <c r="M112" s="132"/>
    </row>
    <row r="113" spans="1:13" s="104" customFormat="1" ht="16.5" customHeight="1" x14ac:dyDescent="0.3">
      <c r="A113" s="823"/>
      <c r="B113" s="133">
        <v>1139</v>
      </c>
      <c r="C113" s="133" t="s">
        <v>5318</v>
      </c>
      <c r="D113" s="134" t="s">
        <v>5235</v>
      </c>
      <c r="E113" s="133">
        <v>132</v>
      </c>
      <c r="F113" s="196" t="s">
        <v>5235</v>
      </c>
      <c r="G113" s="200">
        <v>170</v>
      </c>
      <c r="H113" s="142">
        <v>19</v>
      </c>
      <c r="I113" s="140"/>
      <c r="J113" s="197"/>
      <c r="K113" s="154"/>
      <c r="L113" s="169"/>
      <c r="M113" s="132"/>
    </row>
    <row r="114" spans="1:13" s="104" customFormat="1" ht="16.5" customHeight="1" x14ac:dyDescent="0.3">
      <c r="A114" s="823"/>
      <c r="B114" s="133">
        <v>1143</v>
      </c>
      <c r="C114" s="133" t="s">
        <v>5319</v>
      </c>
      <c r="D114" s="134" t="s">
        <v>5235</v>
      </c>
      <c r="E114" s="133">
        <v>132</v>
      </c>
      <c r="F114" s="196" t="s">
        <v>5235</v>
      </c>
      <c r="G114" s="200">
        <v>170</v>
      </c>
      <c r="H114" s="139"/>
      <c r="I114" s="140"/>
      <c r="J114" s="197"/>
      <c r="K114" s="154"/>
      <c r="L114" s="169"/>
      <c r="M114" s="132"/>
    </row>
    <row r="115" spans="1:13" s="104" customFormat="1" ht="16.5" customHeight="1" x14ac:dyDescent="0.3">
      <c r="A115" s="823"/>
      <c r="B115" s="133">
        <v>1141</v>
      </c>
      <c r="C115" s="133" t="s">
        <v>5320</v>
      </c>
      <c r="D115" s="134" t="s">
        <v>5237</v>
      </c>
      <c r="E115" s="133">
        <v>132</v>
      </c>
      <c r="F115" s="196" t="s">
        <v>5235</v>
      </c>
      <c r="G115" s="136">
        <v>99</v>
      </c>
      <c r="H115" s="126"/>
      <c r="I115" s="201"/>
      <c r="J115" s="206"/>
      <c r="K115" s="154"/>
      <c r="L115" s="169"/>
      <c r="M115" s="132"/>
    </row>
    <row r="116" spans="1:13" s="104" customFormat="1" ht="16.5" customHeight="1" x14ac:dyDescent="0.3">
      <c r="A116" s="823"/>
      <c r="B116" s="133">
        <v>1140</v>
      </c>
      <c r="C116" s="133" t="s">
        <v>6393</v>
      </c>
      <c r="D116" s="134" t="s">
        <v>5235</v>
      </c>
      <c r="E116" s="133">
        <v>132</v>
      </c>
      <c r="F116" s="135" t="s">
        <v>5235</v>
      </c>
      <c r="G116" s="159">
        <v>70</v>
      </c>
      <c r="H116" s="741"/>
      <c r="I116" s="144"/>
      <c r="J116" s="145"/>
      <c r="K116" s="181"/>
      <c r="L116" s="169"/>
      <c r="M116" s="132"/>
    </row>
    <row r="117" spans="1:13" s="104" customFormat="1" ht="16.5" customHeight="1" x14ac:dyDescent="0.3">
      <c r="A117" s="823"/>
      <c r="B117" s="133">
        <v>1159</v>
      </c>
      <c r="C117" s="133" t="s">
        <v>6394</v>
      </c>
      <c r="D117" s="134" t="s">
        <v>5237</v>
      </c>
      <c r="E117" s="133">
        <v>132</v>
      </c>
      <c r="F117" s="135" t="s">
        <v>5235</v>
      </c>
      <c r="G117" s="159">
        <v>70</v>
      </c>
      <c r="H117" s="742"/>
      <c r="I117" s="144"/>
      <c r="J117" s="147"/>
      <c r="K117" s="130"/>
      <c r="L117" s="169"/>
      <c r="M117" s="132"/>
    </row>
    <row r="118" spans="1:13" ht="16.5" customHeight="1" x14ac:dyDescent="0.3">
      <c r="A118" s="823"/>
      <c r="B118" s="133">
        <v>1162</v>
      </c>
      <c r="C118" s="133" t="s">
        <v>6395</v>
      </c>
      <c r="D118" s="134" t="s">
        <v>5235</v>
      </c>
      <c r="E118" s="133">
        <v>132</v>
      </c>
      <c r="F118" s="135" t="s">
        <v>5235</v>
      </c>
      <c r="G118" s="159">
        <v>70</v>
      </c>
      <c r="H118" s="742"/>
      <c r="I118" s="144"/>
      <c r="J118" s="147"/>
      <c r="K118" s="130"/>
      <c r="L118" s="131"/>
      <c r="M118" s="132"/>
    </row>
    <row r="119" spans="1:13" ht="16.5" customHeight="1" x14ac:dyDescent="0.3">
      <c r="A119" s="823"/>
      <c r="B119" s="133">
        <v>1163</v>
      </c>
      <c r="C119" s="133" t="s">
        <v>5321</v>
      </c>
      <c r="D119" s="134" t="s">
        <v>5237</v>
      </c>
      <c r="E119" s="133">
        <v>132</v>
      </c>
      <c r="F119" s="135" t="s">
        <v>5235</v>
      </c>
      <c r="G119" s="159">
        <v>80</v>
      </c>
      <c r="H119" s="742" t="s">
        <v>5321</v>
      </c>
      <c r="I119" s="144"/>
      <c r="J119" s="147"/>
      <c r="K119" s="130"/>
      <c r="L119" s="131"/>
      <c r="M119" s="132"/>
    </row>
    <row r="120" spans="1:13" ht="16.5" customHeight="1" x14ac:dyDescent="0.3">
      <c r="A120" s="823"/>
      <c r="B120" s="133">
        <v>1171</v>
      </c>
      <c r="C120" s="133" t="s">
        <v>5321</v>
      </c>
      <c r="D120" s="134" t="s">
        <v>5237</v>
      </c>
      <c r="E120" s="133">
        <v>33</v>
      </c>
      <c r="F120" s="135"/>
      <c r="G120" s="159">
        <v>0</v>
      </c>
      <c r="H120" s="742"/>
      <c r="I120" s="144"/>
      <c r="J120" s="147"/>
      <c r="K120" s="130"/>
      <c r="L120" s="131"/>
      <c r="M120" s="132"/>
    </row>
    <row r="121" spans="1:13" ht="16.5" customHeight="1" x14ac:dyDescent="0.3">
      <c r="A121" s="823"/>
      <c r="B121" s="133">
        <v>1164</v>
      </c>
      <c r="C121" s="133" t="s">
        <v>6396</v>
      </c>
      <c r="D121" s="134" t="s">
        <v>5235</v>
      </c>
      <c r="E121" s="133">
        <v>132</v>
      </c>
      <c r="F121" s="135" t="s">
        <v>5235</v>
      </c>
      <c r="G121" s="159">
        <v>100</v>
      </c>
      <c r="H121" s="742"/>
      <c r="I121" s="144"/>
      <c r="J121" s="147"/>
      <c r="K121" s="130"/>
      <c r="L121" s="131"/>
      <c r="M121" s="132"/>
    </row>
    <row r="122" spans="1:13" s="104" customFormat="1" ht="16.5" customHeight="1" x14ac:dyDescent="0.3">
      <c r="A122" s="823"/>
      <c r="B122" s="133">
        <v>1144</v>
      </c>
      <c r="C122" s="133" t="s">
        <v>6001</v>
      </c>
      <c r="D122" s="134" t="s">
        <v>5235</v>
      </c>
      <c r="E122" s="133">
        <v>132</v>
      </c>
      <c r="F122" s="135" t="s">
        <v>5235</v>
      </c>
      <c r="G122" s="159">
        <v>100</v>
      </c>
      <c r="H122" s="203">
        <v>70</v>
      </c>
      <c r="I122" s="144"/>
      <c r="J122" s="147"/>
      <c r="K122" s="130"/>
      <c r="L122" s="169"/>
      <c r="M122" s="132"/>
    </row>
    <row r="123" spans="1:13" ht="16.5" customHeight="1" x14ac:dyDescent="0.3">
      <c r="A123" s="823"/>
      <c r="B123" s="133">
        <v>1165</v>
      </c>
      <c r="C123" s="133" t="s">
        <v>6397</v>
      </c>
      <c r="D123" s="134" t="s">
        <v>5237</v>
      </c>
      <c r="E123" s="133">
        <v>132</v>
      </c>
      <c r="F123" s="135" t="s">
        <v>5235</v>
      </c>
      <c r="G123" s="159">
        <v>100</v>
      </c>
      <c r="H123" s="170"/>
      <c r="I123" s="144"/>
      <c r="J123" s="147"/>
      <c r="K123" s="130"/>
      <c r="L123" s="169"/>
      <c r="M123" s="132"/>
    </row>
    <row r="124" spans="1:13" s="104" customFormat="1" ht="16.5" customHeight="1" x14ac:dyDescent="0.3">
      <c r="A124" s="823"/>
      <c r="B124" s="133">
        <v>1152</v>
      </c>
      <c r="C124" s="133" t="s">
        <v>6002</v>
      </c>
      <c r="D124" s="134" t="s">
        <v>5235</v>
      </c>
      <c r="E124" s="133">
        <v>132</v>
      </c>
      <c r="F124" s="135" t="s">
        <v>5235</v>
      </c>
      <c r="G124" s="159">
        <v>100</v>
      </c>
      <c r="H124" s="170"/>
      <c r="I124" s="144"/>
      <c r="J124" s="147"/>
      <c r="K124" s="130"/>
      <c r="L124" s="169"/>
      <c r="M124" s="132"/>
    </row>
    <row r="125" spans="1:13" s="104" customFormat="1" ht="16.5" customHeight="1" x14ac:dyDescent="0.3">
      <c r="A125" s="823"/>
      <c r="B125" s="133">
        <v>1145</v>
      </c>
      <c r="C125" s="133" t="s">
        <v>5693</v>
      </c>
      <c r="D125" s="134" t="s">
        <v>5237</v>
      </c>
      <c r="E125" s="133">
        <v>132</v>
      </c>
      <c r="F125" s="135" t="s">
        <v>5235</v>
      </c>
      <c r="G125" s="159">
        <v>100</v>
      </c>
      <c r="H125" s="170"/>
      <c r="I125" s="144"/>
      <c r="J125" s="147"/>
      <c r="K125" s="130"/>
      <c r="L125" s="169"/>
      <c r="M125" s="132"/>
    </row>
    <row r="126" spans="1:13" s="104" customFormat="1" ht="16.5" customHeight="1" x14ac:dyDescent="0.3">
      <c r="A126" s="823"/>
      <c r="B126" s="133">
        <v>1146</v>
      </c>
      <c r="C126" s="133" t="s">
        <v>5694</v>
      </c>
      <c r="D126" s="134" t="s">
        <v>5237</v>
      </c>
      <c r="E126" s="133">
        <v>132</v>
      </c>
      <c r="F126" s="135" t="s">
        <v>5235</v>
      </c>
      <c r="G126" s="159">
        <v>100</v>
      </c>
      <c r="H126" s="204"/>
      <c r="I126" s="144"/>
      <c r="J126" s="147"/>
      <c r="K126" s="130"/>
      <c r="L126" s="169"/>
      <c r="M126" s="132"/>
    </row>
    <row r="127" spans="1:13" s="104" customFormat="1" ht="17.25" customHeight="1" x14ac:dyDescent="0.3">
      <c r="A127" s="823"/>
      <c r="B127" s="133">
        <v>1147</v>
      </c>
      <c r="C127" s="133" t="s">
        <v>5694</v>
      </c>
      <c r="D127" s="134" t="s">
        <v>5237</v>
      </c>
      <c r="E127" s="133">
        <v>33</v>
      </c>
      <c r="F127" s="135" t="s">
        <v>5235</v>
      </c>
      <c r="G127" s="159">
        <v>15</v>
      </c>
      <c r="H127" s="742" t="s">
        <v>5694</v>
      </c>
      <c r="I127" s="144"/>
      <c r="J127" s="147"/>
      <c r="K127" s="130"/>
      <c r="L127" s="169"/>
      <c r="M127" s="132"/>
    </row>
    <row r="128" spans="1:13" s="582" customFormat="1" ht="16.5" customHeight="1" x14ac:dyDescent="0.3">
      <c r="A128" s="823"/>
      <c r="B128" s="133">
        <v>1148</v>
      </c>
      <c r="C128" s="133" t="s">
        <v>5694</v>
      </c>
      <c r="D128" s="134" t="s">
        <v>5237</v>
      </c>
      <c r="E128" s="133">
        <v>13.2</v>
      </c>
      <c r="F128" s="135" t="s">
        <v>5235</v>
      </c>
      <c r="G128" s="159">
        <v>24</v>
      </c>
      <c r="H128" s="205">
        <v>24</v>
      </c>
      <c r="I128" s="144"/>
      <c r="J128" s="147"/>
      <c r="K128" s="130"/>
      <c r="L128" s="169"/>
      <c r="M128" s="132"/>
    </row>
    <row r="129" spans="1:13" s="104" customFormat="1" ht="16.5" customHeight="1" x14ac:dyDescent="0.3">
      <c r="A129" s="823"/>
      <c r="B129" s="133">
        <v>1150</v>
      </c>
      <c r="C129" s="133" t="s">
        <v>5322</v>
      </c>
      <c r="D129" s="134" t="s">
        <v>5237</v>
      </c>
      <c r="E129" s="133">
        <v>132</v>
      </c>
      <c r="F129" s="135" t="s">
        <v>5235</v>
      </c>
      <c r="G129" s="136">
        <v>0</v>
      </c>
      <c r="H129" s="131"/>
      <c r="I129" s="144"/>
      <c r="J129" s="147"/>
      <c r="K129" s="130"/>
      <c r="L129" s="131"/>
      <c r="M129" s="132"/>
    </row>
    <row r="130" spans="1:13" s="104" customFormat="1" ht="16.5" customHeight="1" x14ac:dyDescent="0.3">
      <c r="A130" s="823"/>
      <c r="B130" s="133">
        <v>1160</v>
      </c>
      <c r="C130" s="133" t="s">
        <v>9640</v>
      </c>
      <c r="D130" s="134" t="s">
        <v>5235</v>
      </c>
      <c r="E130" s="133">
        <v>132</v>
      </c>
      <c r="F130" s="135" t="s">
        <v>5235</v>
      </c>
      <c r="G130" s="159">
        <v>0</v>
      </c>
      <c r="H130" s="641"/>
      <c r="I130" s="144"/>
      <c r="J130" s="147"/>
      <c r="K130" s="130"/>
      <c r="L130" s="131"/>
      <c r="M130" s="788" t="s">
        <v>5325</v>
      </c>
    </row>
    <row r="131" spans="1:13" s="104" customFormat="1" ht="16.5" customHeight="1" x14ac:dyDescent="0.3">
      <c r="A131" s="823"/>
      <c r="B131" s="133">
        <v>1174</v>
      </c>
      <c r="C131" s="133" t="s">
        <v>9641</v>
      </c>
      <c r="D131" s="134" t="s">
        <v>5237</v>
      </c>
      <c r="E131" s="133">
        <v>132</v>
      </c>
      <c r="F131" s="135" t="s">
        <v>5235</v>
      </c>
      <c r="G131" s="450">
        <v>0</v>
      </c>
      <c r="H131" s="742"/>
      <c r="I131" s="144"/>
      <c r="J131" s="147"/>
      <c r="K131" s="130"/>
      <c r="L131" s="131"/>
      <c r="M131" s="788"/>
    </row>
    <row r="132" spans="1:13" s="104" customFormat="1" ht="16.5" customHeight="1" x14ac:dyDescent="0.3">
      <c r="A132" s="823"/>
      <c r="B132" s="133">
        <v>1175</v>
      </c>
      <c r="C132" s="133" t="s">
        <v>9642</v>
      </c>
      <c r="D132" s="134" t="s">
        <v>5235</v>
      </c>
      <c r="E132" s="133">
        <v>132</v>
      </c>
      <c r="F132" s="135" t="s">
        <v>5235</v>
      </c>
      <c r="G132" s="450">
        <v>44</v>
      </c>
      <c r="H132" s="742" t="s">
        <v>5323</v>
      </c>
      <c r="I132" s="144"/>
      <c r="J132" s="147"/>
      <c r="K132" s="130"/>
      <c r="L132" s="131"/>
      <c r="M132" s="788"/>
    </row>
    <row r="133" spans="1:13" s="104" customFormat="1" ht="16.5" customHeight="1" x14ac:dyDescent="0.3">
      <c r="A133" s="823"/>
      <c r="B133" s="133">
        <v>1176</v>
      </c>
      <c r="C133" s="133" t="s">
        <v>9643</v>
      </c>
      <c r="D133" s="134" t="s">
        <v>5237</v>
      </c>
      <c r="E133" s="133">
        <v>132</v>
      </c>
      <c r="F133" s="135" t="s">
        <v>5235</v>
      </c>
      <c r="G133" s="450">
        <v>44</v>
      </c>
      <c r="H133" s="711">
        <v>44</v>
      </c>
      <c r="I133" s="144"/>
      <c r="J133" s="147"/>
      <c r="K133" s="130"/>
      <c r="L133" s="131"/>
      <c r="M133" s="788"/>
    </row>
    <row r="134" spans="1:13" s="104" customFormat="1" ht="16.5" customHeight="1" x14ac:dyDescent="0.3">
      <c r="A134" s="823"/>
      <c r="B134" s="133">
        <v>1177</v>
      </c>
      <c r="C134" s="133" t="s">
        <v>9644</v>
      </c>
      <c r="D134" s="134" t="s">
        <v>5235</v>
      </c>
      <c r="E134" s="133">
        <v>132</v>
      </c>
      <c r="F134" s="135" t="s">
        <v>5235</v>
      </c>
      <c r="G134" s="450">
        <v>44</v>
      </c>
      <c r="H134" s="742"/>
      <c r="I134" s="144"/>
      <c r="J134" s="147"/>
      <c r="K134" s="130"/>
      <c r="L134" s="131"/>
      <c r="M134" s="788"/>
    </row>
    <row r="135" spans="1:13" s="104" customFormat="1" ht="16.5" customHeight="1" x14ac:dyDescent="0.3">
      <c r="A135" s="823"/>
      <c r="B135" s="133">
        <v>1161</v>
      </c>
      <c r="C135" s="133" t="s">
        <v>5324</v>
      </c>
      <c r="D135" s="134" t="s">
        <v>5237</v>
      </c>
      <c r="E135" s="133">
        <v>132</v>
      </c>
      <c r="F135" s="182" t="s">
        <v>5235</v>
      </c>
      <c r="G135" s="183">
        <v>64</v>
      </c>
      <c r="H135" s="515"/>
      <c r="I135" s="144"/>
      <c r="J135" s="147"/>
      <c r="K135" s="130"/>
      <c r="L135" s="206"/>
      <c r="M135" s="788"/>
    </row>
    <row r="136" spans="1:13" s="104" customFormat="1" ht="16.5" customHeight="1" x14ac:dyDescent="0.3">
      <c r="A136" s="823"/>
      <c r="B136" s="133">
        <v>1180</v>
      </c>
      <c r="C136" s="133" t="s">
        <v>5326</v>
      </c>
      <c r="D136" s="134" t="s">
        <v>5235</v>
      </c>
      <c r="E136" s="133">
        <v>132</v>
      </c>
      <c r="F136" s="135" t="s">
        <v>5235</v>
      </c>
      <c r="G136" s="159">
        <v>80</v>
      </c>
      <c r="H136" s="125"/>
      <c r="I136" s="746" t="s">
        <v>3205</v>
      </c>
      <c r="J136" s="147"/>
      <c r="K136" s="130"/>
      <c r="L136" s="131"/>
      <c r="M136" s="788"/>
    </row>
    <row r="137" spans="1:13" s="104" customFormat="1" ht="16.5" customHeight="1" x14ac:dyDescent="0.3">
      <c r="A137" s="823"/>
      <c r="B137" s="133">
        <v>1200</v>
      </c>
      <c r="C137" s="133" t="s">
        <v>5328</v>
      </c>
      <c r="D137" s="134" t="s">
        <v>5235</v>
      </c>
      <c r="E137" s="133">
        <v>132</v>
      </c>
      <c r="F137" s="135" t="s">
        <v>5235</v>
      </c>
      <c r="G137" s="136">
        <v>12</v>
      </c>
      <c r="H137" s="211"/>
      <c r="I137" s="702">
        <v>0</v>
      </c>
      <c r="J137" s="131"/>
      <c r="K137" s="144"/>
      <c r="L137" s="131"/>
      <c r="M137" s="425">
        <v>0</v>
      </c>
    </row>
    <row r="138" spans="1:13" s="104" customFormat="1" ht="16.5" customHeight="1" x14ac:dyDescent="0.3">
      <c r="A138" s="823"/>
      <c r="B138" s="133">
        <v>1210</v>
      </c>
      <c r="C138" s="133" t="s">
        <v>5660</v>
      </c>
      <c r="D138" s="134" t="s">
        <v>5235</v>
      </c>
      <c r="E138" s="133">
        <v>132</v>
      </c>
      <c r="F138" s="135" t="s">
        <v>5235</v>
      </c>
      <c r="G138" s="136">
        <v>20</v>
      </c>
      <c r="H138" s="211"/>
      <c r="I138" s="144"/>
      <c r="J138" s="209"/>
      <c r="K138" s="212"/>
      <c r="L138" s="131"/>
      <c r="M138" s="132"/>
    </row>
    <row r="139" spans="1:13" s="104" customFormat="1" ht="16.5" customHeight="1" x14ac:dyDescent="0.3">
      <c r="A139" s="823"/>
      <c r="B139" s="133">
        <v>1211</v>
      </c>
      <c r="C139" s="133" t="s">
        <v>5329</v>
      </c>
      <c r="D139" s="134" t="s">
        <v>5235</v>
      </c>
      <c r="E139" s="133">
        <v>132</v>
      </c>
      <c r="F139" s="135" t="s">
        <v>5235</v>
      </c>
      <c r="G139" s="213">
        <v>20</v>
      </c>
      <c r="H139" s="596" t="s">
        <v>5330</v>
      </c>
      <c r="I139" s="144"/>
      <c r="J139" s="214"/>
      <c r="K139" s="702"/>
      <c r="L139" s="131"/>
      <c r="M139" s="132"/>
    </row>
    <row r="140" spans="1:13" s="104" customFormat="1" ht="16.5" customHeight="1" x14ac:dyDescent="0.3">
      <c r="A140" s="823"/>
      <c r="B140" s="133">
        <v>1212</v>
      </c>
      <c r="C140" s="133" t="s">
        <v>5331</v>
      </c>
      <c r="D140" s="134" t="s">
        <v>5237</v>
      </c>
      <c r="E140" s="133">
        <v>132</v>
      </c>
      <c r="F140" s="135" t="s">
        <v>5235</v>
      </c>
      <c r="G140" s="213">
        <v>20</v>
      </c>
      <c r="H140" s="215">
        <v>12</v>
      </c>
      <c r="I140" s="144"/>
      <c r="J140" s="214"/>
      <c r="K140" s="702"/>
      <c r="L140" s="131"/>
      <c r="M140" s="132"/>
    </row>
    <row r="141" spans="1:13" s="104" customFormat="1" ht="16.5" customHeight="1" x14ac:dyDescent="0.3">
      <c r="A141" s="823"/>
      <c r="B141" s="133">
        <v>1220</v>
      </c>
      <c r="C141" s="133" t="s">
        <v>5332</v>
      </c>
      <c r="D141" s="134" t="s">
        <v>5237</v>
      </c>
      <c r="E141" s="133">
        <v>132</v>
      </c>
      <c r="F141" s="135" t="s">
        <v>5235</v>
      </c>
      <c r="G141" s="136">
        <v>20</v>
      </c>
      <c r="H141" s="205"/>
      <c r="I141" s="144"/>
      <c r="J141" s="169"/>
      <c r="K141" s="789" t="s">
        <v>5327</v>
      </c>
      <c r="L141" s="131"/>
      <c r="M141" s="132"/>
    </row>
    <row r="142" spans="1:13" s="104" customFormat="1" ht="16.5" customHeight="1" x14ac:dyDescent="0.3">
      <c r="A142" s="823"/>
      <c r="B142" s="133">
        <v>1230</v>
      </c>
      <c r="C142" s="133" t="s">
        <v>5333</v>
      </c>
      <c r="D142" s="134" t="s">
        <v>5237</v>
      </c>
      <c r="E142" s="133">
        <v>132</v>
      </c>
      <c r="F142" s="135" t="s">
        <v>5235</v>
      </c>
      <c r="G142" s="136">
        <v>150</v>
      </c>
      <c r="H142" s="741" t="s">
        <v>5333</v>
      </c>
      <c r="I142" s="144"/>
      <c r="J142" s="169"/>
      <c r="K142" s="789"/>
      <c r="L142" s="131"/>
      <c r="M142" s="132"/>
    </row>
    <row r="143" spans="1:13" ht="16.5" customHeight="1" x14ac:dyDescent="0.3">
      <c r="A143" s="823"/>
      <c r="B143" s="133">
        <v>1233</v>
      </c>
      <c r="C143" s="133" t="s">
        <v>5333</v>
      </c>
      <c r="D143" s="134" t="s">
        <v>5237</v>
      </c>
      <c r="E143" s="133">
        <v>33</v>
      </c>
      <c r="F143" s="135" t="s">
        <v>5235</v>
      </c>
      <c r="G143" s="136">
        <v>15</v>
      </c>
      <c r="H143" s="205">
        <v>150</v>
      </c>
      <c r="I143" s="144"/>
      <c r="J143" s="602"/>
      <c r="K143" s="746"/>
      <c r="L143" s="131"/>
      <c r="M143" s="132"/>
    </row>
    <row r="144" spans="1:13" s="104" customFormat="1" ht="16.5" customHeight="1" x14ac:dyDescent="0.3">
      <c r="A144" s="823"/>
      <c r="B144" s="125">
        <v>1240</v>
      </c>
      <c r="C144" s="125" t="s">
        <v>3207</v>
      </c>
      <c r="D144" s="126" t="s">
        <v>5237</v>
      </c>
      <c r="E144" s="125">
        <v>132</v>
      </c>
      <c r="F144" s="127" t="s">
        <v>5235</v>
      </c>
      <c r="G144" s="136">
        <v>70</v>
      </c>
      <c r="H144" s="167" t="s">
        <v>5334</v>
      </c>
      <c r="I144" s="144"/>
      <c r="J144" s="169"/>
      <c r="K144" s="331">
        <v>147</v>
      </c>
      <c r="L144" s="131"/>
      <c r="M144" s="132"/>
    </row>
    <row r="145" spans="1:13" s="104" customFormat="1" ht="16.5" customHeight="1" x14ac:dyDescent="0.3">
      <c r="A145" s="823"/>
      <c r="B145" s="125">
        <v>1242</v>
      </c>
      <c r="C145" s="125" t="s">
        <v>5695</v>
      </c>
      <c r="D145" s="126" t="s">
        <v>5235</v>
      </c>
      <c r="E145" s="125">
        <v>132</v>
      </c>
      <c r="F145" s="127" t="s">
        <v>5235</v>
      </c>
      <c r="G145" s="216">
        <v>0</v>
      </c>
      <c r="H145" s="139">
        <v>70</v>
      </c>
      <c r="I145" s="144"/>
      <c r="J145" s="169"/>
      <c r="K145" s="144"/>
      <c r="L145" s="131"/>
      <c r="M145" s="132"/>
    </row>
    <row r="146" spans="1:13" s="104" customFormat="1" ht="16.5" customHeight="1" x14ac:dyDescent="0.3">
      <c r="A146" s="823"/>
      <c r="B146" s="125">
        <v>1243</v>
      </c>
      <c r="C146" s="125" t="s">
        <v>5335</v>
      </c>
      <c r="D146" s="126" t="s">
        <v>5237</v>
      </c>
      <c r="E146" s="125">
        <v>132</v>
      </c>
      <c r="F146" s="127" t="s">
        <v>5235</v>
      </c>
      <c r="G146" s="216">
        <v>0</v>
      </c>
      <c r="H146" s="141"/>
      <c r="I146" s="144"/>
      <c r="J146" s="169"/>
      <c r="K146" s="144"/>
      <c r="L146" s="131"/>
      <c r="M146" s="132"/>
    </row>
    <row r="147" spans="1:13" s="104" customFormat="1" ht="16.5" customHeight="1" x14ac:dyDescent="0.3">
      <c r="A147" s="823"/>
      <c r="B147" s="133">
        <v>1130</v>
      </c>
      <c r="C147" s="133" t="s">
        <v>5336</v>
      </c>
      <c r="D147" s="134" t="s">
        <v>5237</v>
      </c>
      <c r="E147" s="133">
        <v>132</v>
      </c>
      <c r="F147" s="135" t="s">
        <v>5235</v>
      </c>
      <c r="G147" s="136">
        <v>115</v>
      </c>
      <c r="H147" s="153"/>
      <c r="I147" s="144"/>
      <c r="J147" s="169"/>
      <c r="K147" s="144"/>
      <c r="L147" s="131"/>
      <c r="M147" s="132"/>
    </row>
    <row r="148" spans="1:13" s="104" customFormat="1" ht="16.5" customHeight="1" x14ac:dyDescent="0.3">
      <c r="A148" s="823"/>
      <c r="B148" s="133">
        <v>1131</v>
      </c>
      <c r="C148" s="133" t="s">
        <v>5337</v>
      </c>
      <c r="D148" s="134" t="s">
        <v>5235</v>
      </c>
      <c r="E148" s="133">
        <v>132</v>
      </c>
      <c r="F148" s="135" t="s">
        <v>5235</v>
      </c>
      <c r="G148" s="136">
        <v>115</v>
      </c>
      <c r="H148" s="137" t="s">
        <v>5338</v>
      </c>
      <c r="I148" s="144"/>
      <c r="J148" s="169"/>
      <c r="K148" s="144"/>
      <c r="L148" s="131"/>
      <c r="M148" s="132"/>
    </row>
    <row r="149" spans="1:13" s="104" customFormat="1" ht="16.5" customHeight="1" x14ac:dyDescent="0.3">
      <c r="A149" s="823"/>
      <c r="B149" s="133">
        <v>1132</v>
      </c>
      <c r="C149" s="133" t="s">
        <v>5339</v>
      </c>
      <c r="D149" s="134" t="s">
        <v>5237</v>
      </c>
      <c r="E149" s="133">
        <v>132</v>
      </c>
      <c r="F149" s="196" t="s">
        <v>5235</v>
      </c>
      <c r="G149" s="183">
        <v>100</v>
      </c>
      <c r="H149" s="142">
        <v>0</v>
      </c>
      <c r="I149" s="144"/>
      <c r="J149" s="169"/>
      <c r="K149" s="144"/>
      <c r="L149" s="131"/>
      <c r="M149" s="132"/>
    </row>
    <row r="150" spans="1:13" s="104" customFormat="1" ht="16.5" customHeight="1" x14ac:dyDescent="0.3">
      <c r="A150" s="823"/>
      <c r="B150" s="133">
        <v>1241</v>
      </c>
      <c r="C150" s="133" t="s">
        <v>5340</v>
      </c>
      <c r="D150" s="134" t="s">
        <v>5235</v>
      </c>
      <c r="E150" s="133">
        <v>132</v>
      </c>
      <c r="F150" s="135" t="s">
        <v>5235</v>
      </c>
      <c r="G150" s="136">
        <v>0</v>
      </c>
      <c r="H150" s="217"/>
      <c r="I150" s="144"/>
      <c r="J150" s="169"/>
      <c r="K150" s="144"/>
      <c r="L150" s="131"/>
      <c r="M150" s="132"/>
    </row>
    <row r="151" spans="1:13" s="104" customFormat="1" ht="16.5" customHeight="1" x14ac:dyDescent="0.3">
      <c r="A151" s="823"/>
      <c r="B151" s="133">
        <v>1244</v>
      </c>
      <c r="C151" s="133" t="s">
        <v>9645</v>
      </c>
      <c r="D151" s="134" t="s">
        <v>5237</v>
      </c>
      <c r="E151" s="133">
        <v>132</v>
      </c>
      <c r="F151" s="135" t="s">
        <v>5235</v>
      </c>
      <c r="G151" s="136">
        <v>150</v>
      </c>
      <c r="H151" s="407" t="s">
        <v>9645</v>
      </c>
      <c r="I151" s="144"/>
      <c r="J151" s="169"/>
      <c r="K151" s="144"/>
      <c r="L151" s="131"/>
      <c r="M151" s="132"/>
    </row>
    <row r="152" spans="1:13" s="104" customFormat="1" ht="16.5" customHeight="1" x14ac:dyDescent="0.3">
      <c r="A152" s="823"/>
      <c r="B152" s="133">
        <v>1245</v>
      </c>
      <c r="C152" s="133" t="s">
        <v>9646</v>
      </c>
      <c r="D152" s="134" t="s">
        <v>5235</v>
      </c>
      <c r="E152" s="133">
        <v>132</v>
      </c>
      <c r="F152" s="135" t="s">
        <v>5235</v>
      </c>
      <c r="G152" s="136">
        <v>100</v>
      </c>
      <c r="H152" s="142">
        <v>150</v>
      </c>
      <c r="I152" s="144"/>
      <c r="J152" s="169"/>
      <c r="K152" s="144"/>
      <c r="L152" s="131"/>
      <c r="M152" s="132"/>
    </row>
    <row r="153" spans="1:13" s="104" customFormat="1" ht="16.5" customHeight="1" x14ac:dyDescent="0.3">
      <c r="A153" s="823"/>
      <c r="B153" s="133">
        <v>1246</v>
      </c>
      <c r="C153" s="133" t="s">
        <v>9722</v>
      </c>
      <c r="D153" s="134" t="s">
        <v>5235</v>
      </c>
      <c r="E153" s="133">
        <v>132</v>
      </c>
      <c r="F153" s="135" t="s">
        <v>5235</v>
      </c>
      <c r="G153" s="136">
        <v>100</v>
      </c>
      <c r="H153" s="217"/>
      <c r="I153" s="144"/>
      <c r="J153" s="169"/>
      <c r="K153" s="144"/>
      <c r="L153" s="131"/>
      <c r="M153" s="132"/>
    </row>
    <row r="154" spans="1:13" s="584" customFormat="1" ht="16.5" customHeight="1" x14ac:dyDescent="0.3">
      <c r="A154" s="823"/>
      <c r="B154" s="133">
        <v>1250</v>
      </c>
      <c r="C154" s="320" t="s">
        <v>3205</v>
      </c>
      <c r="D154" s="335" t="s">
        <v>5237</v>
      </c>
      <c r="E154" s="320">
        <v>132</v>
      </c>
      <c r="F154" s="426" t="s">
        <v>5235</v>
      </c>
      <c r="G154" s="136">
        <v>36</v>
      </c>
      <c r="H154" s="147"/>
      <c r="I154" s="144"/>
      <c r="J154" s="169"/>
      <c r="K154" s="144"/>
      <c r="L154" s="131"/>
      <c r="M154" s="132"/>
    </row>
    <row r="155" spans="1:13" s="104" customFormat="1" ht="16.5" customHeight="1" x14ac:dyDescent="0.3">
      <c r="A155" s="823"/>
      <c r="B155" s="133">
        <v>1260</v>
      </c>
      <c r="C155" s="133" t="s">
        <v>5341</v>
      </c>
      <c r="D155" s="134" t="s">
        <v>5237</v>
      </c>
      <c r="E155" s="133">
        <v>500</v>
      </c>
      <c r="F155" s="135" t="s">
        <v>5235</v>
      </c>
      <c r="G155" s="136">
        <v>500</v>
      </c>
      <c r="H155" s="825"/>
      <c r="I155" s="826"/>
      <c r="J155" s="169"/>
      <c r="K155" s="144"/>
      <c r="L155" s="131"/>
      <c r="M155" s="132"/>
    </row>
    <row r="156" spans="1:13" s="104" customFormat="1" ht="16.5" customHeight="1" thickBot="1" x14ac:dyDescent="0.35">
      <c r="A156" s="824"/>
      <c r="B156" s="189">
        <v>1270</v>
      </c>
      <c r="C156" s="189" t="s">
        <v>5342</v>
      </c>
      <c r="D156" s="190" t="s">
        <v>5237</v>
      </c>
      <c r="E156" s="189">
        <v>500</v>
      </c>
      <c r="F156" s="576" t="s">
        <v>5235</v>
      </c>
      <c r="G156" s="218">
        <v>500</v>
      </c>
      <c r="H156" s="379"/>
      <c r="I156" s="380"/>
      <c r="J156" s="237"/>
      <c r="K156" s="144"/>
      <c r="L156" s="131"/>
      <c r="M156" s="132"/>
    </row>
    <row r="157" spans="1:13" s="104" customFormat="1" ht="16.5" customHeight="1" x14ac:dyDescent="0.3">
      <c r="A157" s="830" t="s">
        <v>6859</v>
      </c>
      <c r="B157" s="413">
        <v>2001</v>
      </c>
      <c r="C157" s="413" t="s">
        <v>6095</v>
      </c>
      <c r="D157" s="414" t="s">
        <v>5237</v>
      </c>
      <c r="E157" s="413">
        <v>132</v>
      </c>
      <c r="F157" s="415" t="s">
        <v>5235</v>
      </c>
      <c r="G157" s="168">
        <v>100</v>
      </c>
      <c r="H157" s="207"/>
      <c r="I157" s="181"/>
      <c r="J157" s="130"/>
      <c r="K157" s="144"/>
      <c r="L157" s="131"/>
      <c r="M157" s="132"/>
    </row>
    <row r="158" spans="1:13" s="104" customFormat="1" ht="16.5" customHeight="1" x14ac:dyDescent="0.3">
      <c r="A158" s="830"/>
      <c r="B158" s="133">
        <v>2011</v>
      </c>
      <c r="C158" s="133" t="s">
        <v>5344</v>
      </c>
      <c r="D158" s="134" t="s">
        <v>5235</v>
      </c>
      <c r="E158" s="133">
        <v>132</v>
      </c>
      <c r="F158" s="135" t="s">
        <v>5235</v>
      </c>
      <c r="G158" s="136">
        <v>100</v>
      </c>
      <c r="H158" s="131"/>
      <c r="I158" s="221"/>
      <c r="J158" s="221"/>
      <c r="K158" s="144"/>
      <c r="L158" s="131"/>
      <c r="M158" s="132"/>
    </row>
    <row r="159" spans="1:13" s="104" customFormat="1" ht="16.5" customHeight="1" x14ac:dyDescent="0.3">
      <c r="A159" s="830"/>
      <c r="B159" s="133">
        <v>2009</v>
      </c>
      <c r="C159" s="133" t="s">
        <v>6096</v>
      </c>
      <c r="D159" s="134" t="s">
        <v>5237</v>
      </c>
      <c r="E159" s="133">
        <v>132</v>
      </c>
      <c r="F159" s="135" t="s">
        <v>5235</v>
      </c>
      <c r="G159" s="136">
        <v>100</v>
      </c>
      <c r="H159" s="131"/>
      <c r="I159" s="224" t="s">
        <v>6097</v>
      </c>
      <c r="J159" s="381"/>
      <c r="K159" s="144"/>
      <c r="L159" s="131"/>
      <c r="M159" s="132"/>
    </row>
    <row r="160" spans="1:13" s="104" customFormat="1" ht="16.5" customHeight="1" x14ac:dyDescent="0.3">
      <c r="A160" s="830"/>
      <c r="B160" s="133">
        <v>2002</v>
      </c>
      <c r="C160" s="133" t="s">
        <v>6098</v>
      </c>
      <c r="D160" s="134" t="s">
        <v>5237</v>
      </c>
      <c r="E160" s="133">
        <v>132</v>
      </c>
      <c r="F160" s="135" t="s">
        <v>5235</v>
      </c>
      <c r="G160" s="159">
        <v>100</v>
      </c>
      <c r="H160" s="131"/>
      <c r="I160" s="585">
        <v>120</v>
      </c>
      <c r="J160" s="381"/>
      <c r="K160" s="144"/>
      <c r="L160" s="131"/>
      <c r="M160" s="132"/>
    </row>
    <row r="161" spans="1:13" s="104" customFormat="1" ht="16.5" customHeight="1" x14ac:dyDescent="0.3">
      <c r="A161" s="830"/>
      <c r="B161" s="133">
        <v>2012</v>
      </c>
      <c r="C161" s="133" t="s">
        <v>5345</v>
      </c>
      <c r="D161" s="134" t="s">
        <v>5237</v>
      </c>
      <c r="E161" s="133">
        <v>132</v>
      </c>
      <c r="F161" s="135" t="s">
        <v>5235</v>
      </c>
      <c r="G161" s="200">
        <v>100</v>
      </c>
      <c r="H161" s="222" t="s">
        <v>5346</v>
      </c>
      <c r="I161" s="221"/>
      <c r="J161" s="221"/>
      <c r="K161" s="144"/>
      <c r="L161" s="131"/>
      <c r="M161" s="132"/>
    </row>
    <row r="162" spans="1:13" s="582" customFormat="1" ht="16.5" customHeight="1" x14ac:dyDescent="0.3">
      <c r="A162" s="830"/>
      <c r="B162" s="133">
        <v>2013</v>
      </c>
      <c r="C162" s="133" t="s">
        <v>5345</v>
      </c>
      <c r="D162" s="134" t="s">
        <v>5237</v>
      </c>
      <c r="E162" s="133">
        <v>33</v>
      </c>
      <c r="F162" s="135" t="s">
        <v>5235</v>
      </c>
      <c r="G162" s="200">
        <v>20</v>
      </c>
      <c r="H162" s="586">
        <v>100</v>
      </c>
      <c r="I162" s="224"/>
      <c r="J162" s="221"/>
      <c r="K162" s="144"/>
      <c r="L162" s="131"/>
      <c r="M162" s="132"/>
    </row>
    <row r="163" spans="1:13" s="104" customFormat="1" ht="16.5" customHeight="1" x14ac:dyDescent="0.3">
      <c r="A163" s="830"/>
      <c r="B163" s="133">
        <v>2003</v>
      </c>
      <c r="C163" s="133" t="s">
        <v>6099</v>
      </c>
      <c r="D163" s="134" t="s">
        <v>5237</v>
      </c>
      <c r="E163" s="133">
        <v>132</v>
      </c>
      <c r="F163" s="196" t="s">
        <v>5235</v>
      </c>
      <c r="G163" s="128">
        <v>100</v>
      </c>
      <c r="H163" s="208"/>
      <c r="I163" s="416"/>
      <c r="J163" s="221"/>
      <c r="K163" s="144"/>
      <c r="L163" s="131"/>
      <c r="M163" s="132"/>
    </row>
    <row r="164" spans="1:13" s="104" customFormat="1" ht="16.5" customHeight="1" x14ac:dyDescent="0.3">
      <c r="A164" s="830"/>
      <c r="B164" s="133">
        <v>2030</v>
      </c>
      <c r="C164" s="133" t="s">
        <v>5349</v>
      </c>
      <c r="D164" s="134" t="s">
        <v>5237</v>
      </c>
      <c r="E164" s="133">
        <v>500</v>
      </c>
      <c r="F164" s="135" t="s">
        <v>5235</v>
      </c>
      <c r="G164" s="128">
        <v>600</v>
      </c>
      <c r="H164" s="476"/>
      <c r="I164" s="417"/>
      <c r="J164" s="221"/>
      <c r="K164" s="144"/>
      <c r="L164" s="131"/>
      <c r="M164" s="132"/>
    </row>
    <row r="165" spans="1:13" s="104" customFormat="1" ht="16.5" customHeight="1" x14ac:dyDescent="0.3">
      <c r="A165" s="830"/>
      <c r="B165" s="133">
        <v>2040</v>
      </c>
      <c r="C165" s="133" t="s">
        <v>5349</v>
      </c>
      <c r="D165" s="134" t="s">
        <v>5237</v>
      </c>
      <c r="E165" s="133">
        <v>132</v>
      </c>
      <c r="F165" s="135" t="s">
        <v>5235</v>
      </c>
      <c r="G165" s="128">
        <v>370</v>
      </c>
      <c r="H165" s="228"/>
      <c r="I165" s="417"/>
      <c r="J165" s="221"/>
      <c r="K165" s="144"/>
      <c r="L165" s="131"/>
      <c r="M165" s="132"/>
    </row>
    <row r="166" spans="1:13" s="104" customFormat="1" ht="16.5" customHeight="1" x14ac:dyDescent="0.3">
      <c r="A166" s="830"/>
      <c r="B166" s="133">
        <v>2041</v>
      </c>
      <c r="C166" s="133" t="s">
        <v>6820</v>
      </c>
      <c r="D166" s="134" t="s">
        <v>5237</v>
      </c>
      <c r="E166" s="133">
        <v>132</v>
      </c>
      <c r="F166" s="135" t="s">
        <v>5235</v>
      </c>
      <c r="G166" s="128">
        <v>400</v>
      </c>
      <c r="H166" s="229" t="s">
        <v>9648</v>
      </c>
      <c r="I166" s="417"/>
      <c r="J166" s="221"/>
      <c r="K166" s="144"/>
      <c r="L166" s="131"/>
      <c r="M166" s="132"/>
    </row>
    <row r="167" spans="1:13" s="104" customFormat="1" ht="16.5" customHeight="1" x14ac:dyDescent="0.3">
      <c r="A167" s="830"/>
      <c r="B167" s="133">
        <v>2042</v>
      </c>
      <c r="C167" s="133" t="s">
        <v>6821</v>
      </c>
      <c r="D167" s="134" t="s">
        <v>5235</v>
      </c>
      <c r="E167" s="133">
        <v>132</v>
      </c>
      <c r="F167" s="135" t="s">
        <v>5235</v>
      </c>
      <c r="G167" s="128">
        <v>100</v>
      </c>
      <c r="H167" s="228"/>
      <c r="I167" s="417"/>
      <c r="J167" s="224" t="s">
        <v>5348</v>
      </c>
      <c r="K167" s="144"/>
      <c r="L167" s="131"/>
      <c r="M167" s="132"/>
    </row>
    <row r="168" spans="1:13" s="104" customFormat="1" ht="16.5" customHeight="1" x14ac:dyDescent="0.3">
      <c r="A168" s="830"/>
      <c r="B168" s="133">
        <v>2043</v>
      </c>
      <c r="C168" s="133" t="s">
        <v>6822</v>
      </c>
      <c r="D168" s="134" t="s">
        <v>5235</v>
      </c>
      <c r="E168" s="133">
        <v>132</v>
      </c>
      <c r="F168" s="135" t="s">
        <v>5235</v>
      </c>
      <c r="G168" s="128">
        <v>100</v>
      </c>
      <c r="H168" s="230">
        <v>400</v>
      </c>
      <c r="I168" s="417"/>
      <c r="J168" s="224"/>
      <c r="K168" s="144"/>
      <c r="L168" s="131"/>
      <c r="M168" s="132"/>
    </row>
    <row r="169" spans="1:13" s="584" customFormat="1" ht="16.5" customHeight="1" x14ac:dyDescent="0.3">
      <c r="A169" s="830"/>
      <c r="B169" s="133">
        <v>2031</v>
      </c>
      <c r="C169" s="133" t="s">
        <v>6512</v>
      </c>
      <c r="D169" s="134" t="s">
        <v>5235</v>
      </c>
      <c r="E169" s="133">
        <v>132</v>
      </c>
      <c r="F169" s="156" t="s">
        <v>5235</v>
      </c>
      <c r="G169" s="136">
        <v>100</v>
      </c>
      <c r="H169" s="228"/>
      <c r="I169" s="417"/>
      <c r="J169" s="585">
        <v>367</v>
      </c>
      <c r="K169" s="144"/>
      <c r="L169" s="131"/>
      <c r="M169" s="132"/>
    </row>
    <row r="170" spans="1:13" s="584" customFormat="1" ht="16.5" customHeight="1" x14ac:dyDescent="0.3">
      <c r="A170" s="830"/>
      <c r="B170" s="133">
        <v>2037</v>
      </c>
      <c r="C170" s="133" t="s">
        <v>6414</v>
      </c>
      <c r="D170" s="134" t="s">
        <v>5235</v>
      </c>
      <c r="E170" s="133">
        <v>132</v>
      </c>
      <c r="F170" s="156" t="s">
        <v>5235</v>
      </c>
      <c r="G170" s="136">
        <v>100</v>
      </c>
      <c r="H170" s="418"/>
      <c r="I170" s="417"/>
      <c r="J170" s="221"/>
      <c r="K170" s="144"/>
      <c r="L170" s="131"/>
      <c r="M170" s="132"/>
    </row>
    <row r="171" spans="1:13" s="584" customFormat="1" ht="16.5" customHeight="1" x14ac:dyDescent="0.3">
      <c r="A171" s="830"/>
      <c r="B171" s="588">
        <v>2000</v>
      </c>
      <c r="C171" s="588" t="s">
        <v>3209</v>
      </c>
      <c r="D171" s="589" t="s">
        <v>5235</v>
      </c>
      <c r="E171" s="577">
        <v>132</v>
      </c>
      <c r="F171" s="590" t="s">
        <v>5235</v>
      </c>
      <c r="G171" s="258">
        <v>50</v>
      </c>
      <c r="H171" s="225"/>
      <c r="I171" s="417"/>
      <c r="J171" s="221"/>
      <c r="K171" s="144"/>
      <c r="L171" s="131"/>
      <c r="M171" s="132"/>
    </row>
    <row r="172" spans="1:13" s="584" customFormat="1" ht="16.5" customHeight="1" x14ac:dyDescent="0.3">
      <c r="A172" s="830"/>
      <c r="B172" s="413">
        <v>2044</v>
      </c>
      <c r="C172" s="413" t="s">
        <v>6823</v>
      </c>
      <c r="D172" s="591" t="s">
        <v>5237</v>
      </c>
      <c r="E172" s="578">
        <v>132</v>
      </c>
      <c r="F172" s="592" t="s">
        <v>5235</v>
      </c>
      <c r="G172" s="332">
        <v>100</v>
      </c>
      <c r="H172" s="167" t="s">
        <v>6824</v>
      </c>
      <c r="I172" s="417"/>
      <c r="J172" s="221"/>
      <c r="K172" s="144"/>
      <c r="L172" s="131"/>
      <c r="M172" s="132"/>
    </row>
    <row r="173" spans="1:13" s="584" customFormat="1" ht="16.5" customHeight="1" x14ac:dyDescent="0.3">
      <c r="A173" s="830"/>
      <c r="B173" s="413">
        <v>2045</v>
      </c>
      <c r="C173" s="413" t="s">
        <v>6825</v>
      </c>
      <c r="D173" s="591" t="s">
        <v>5235</v>
      </c>
      <c r="E173" s="578">
        <v>132</v>
      </c>
      <c r="F173" s="592" t="s">
        <v>5235</v>
      </c>
      <c r="G173" s="168">
        <v>100</v>
      </c>
      <c r="H173" s="139">
        <v>50</v>
      </c>
      <c r="I173" s="417"/>
      <c r="J173" s="221"/>
      <c r="K173" s="144"/>
      <c r="L173" s="131"/>
      <c r="M173" s="132"/>
    </row>
    <row r="174" spans="1:13" s="584" customFormat="1" ht="16.5" customHeight="1" x14ac:dyDescent="0.3">
      <c r="A174" s="830"/>
      <c r="B174" s="413">
        <v>2046</v>
      </c>
      <c r="C174" s="413" t="s">
        <v>6826</v>
      </c>
      <c r="D174" s="591" t="s">
        <v>5235</v>
      </c>
      <c r="E174" s="578">
        <v>132</v>
      </c>
      <c r="F174" s="592" t="s">
        <v>5235</v>
      </c>
      <c r="G174" s="168">
        <v>100</v>
      </c>
      <c r="H174" s="141"/>
      <c r="I174" s="417"/>
      <c r="J174" s="221"/>
      <c r="K174" s="144"/>
      <c r="L174" s="131"/>
      <c r="M174" s="132"/>
    </row>
    <row r="175" spans="1:13" ht="16.5" customHeight="1" x14ac:dyDescent="0.3">
      <c r="A175" s="830"/>
      <c r="B175" s="125">
        <v>2038</v>
      </c>
      <c r="C175" s="125" t="s">
        <v>6513</v>
      </c>
      <c r="D175" s="126" t="s">
        <v>5235</v>
      </c>
      <c r="E175" s="125">
        <v>132</v>
      </c>
      <c r="F175" s="231" t="s">
        <v>5235</v>
      </c>
      <c r="G175" s="168">
        <v>50</v>
      </c>
      <c r="H175" s="476"/>
      <c r="I175" s="417"/>
      <c r="J175" s="221"/>
      <c r="K175" s="144"/>
      <c r="L175" s="131"/>
      <c r="M175" s="132"/>
    </row>
    <row r="176" spans="1:13" s="582" customFormat="1" ht="16.5" customHeight="1" x14ac:dyDescent="0.3">
      <c r="A176" s="830"/>
      <c r="B176" s="125">
        <v>2010</v>
      </c>
      <c r="C176" s="125" t="s">
        <v>5343</v>
      </c>
      <c r="D176" s="126" t="s">
        <v>5237</v>
      </c>
      <c r="E176" s="125">
        <v>132</v>
      </c>
      <c r="F176" s="127" t="s">
        <v>5235</v>
      </c>
      <c r="G176" s="168">
        <v>50</v>
      </c>
      <c r="H176" s="170"/>
      <c r="I176" s="417"/>
      <c r="J176" s="221"/>
      <c r="K176" s="144"/>
      <c r="L176" s="131"/>
      <c r="M176" s="132"/>
    </row>
    <row r="177" spans="1:13" s="104" customFormat="1" ht="16.5" customHeight="1" x14ac:dyDescent="0.3">
      <c r="A177" s="830"/>
      <c r="B177" s="125">
        <v>2019</v>
      </c>
      <c r="C177" s="125" t="s">
        <v>6862</v>
      </c>
      <c r="D177" s="126" t="s">
        <v>5235</v>
      </c>
      <c r="E177" s="125">
        <v>132</v>
      </c>
      <c r="F177" s="127" t="s">
        <v>5235</v>
      </c>
      <c r="G177" s="168">
        <v>30</v>
      </c>
      <c r="H177" s="170"/>
      <c r="I177" s="417"/>
      <c r="J177" s="221"/>
      <c r="K177" s="144"/>
      <c r="L177" s="131"/>
      <c r="M177" s="132"/>
    </row>
    <row r="178" spans="1:13" s="104" customFormat="1" ht="16.5" customHeight="1" x14ac:dyDescent="0.3">
      <c r="A178" s="830"/>
      <c r="B178" s="125">
        <v>2014</v>
      </c>
      <c r="C178" s="125" t="s">
        <v>6863</v>
      </c>
      <c r="D178" s="126" t="s">
        <v>5237</v>
      </c>
      <c r="E178" s="125">
        <v>132</v>
      </c>
      <c r="F178" s="127" t="s">
        <v>5235</v>
      </c>
      <c r="G178" s="168">
        <v>30</v>
      </c>
      <c r="H178" s="229" t="s">
        <v>6100</v>
      </c>
      <c r="I178" s="417"/>
      <c r="J178" s="221"/>
      <c r="K178" s="144"/>
      <c r="L178" s="131"/>
      <c r="M178" s="132"/>
    </row>
    <row r="179" spans="1:13" s="104" customFormat="1" ht="16.5" customHeight="1" x14ac:dyDescent="0.3">
      <c r="A179" s="830"/>
      <c r="B179" s="125">
        <v>2015</v>
      </c>
      <c r="C179" s="125" t="s">
        <v>6864</v>
      </c>
      <c r="D179" s="126" t="s">
        <v>5235</v>
      </c>
      <c r="E179" s="125">
        <v>132</v>
      </c>
      <c r="F179" s="127" t="s">
        <v>5235</v>
      </c>
      <c r="G179" s="168">
        <v>30</v>
      </c>
      <c r="H179" s="593">
        <v>150</v>
      </c>
      <c r="I179" s="417"/>
      <c r="J179" s="221"/>
      <c r="K179" s="144"/>
      <c r="L179" s="131"/>
      <c r="M179" s="132"/>
    </row>
    <row r="180" spans="1:13" ht="16.5" customHeight="1" x14ac:dyDescent="0.3">
      <c r="A180" s="830"/>
      <c r="B180" s="133">
        <v>2016</v>
      </c>
      <c r="C180" s="133" t="s">
        <v>6865</v>
      </c>
      <c r="D180" s="134" t="s">
        <v>5235</v>
      </c>
      <c r="E180" s="133">
        <v>132</v>
      </c>
      <c r="F180" s="135" t="s">
        <v>5235</v>
      </c>
      <c r="G180" s="159">
        <v>30</v>
      </c>
      <c r="H180" s="170"/>
      <c r="I180" s="616"/>
      <c r="J180" s="221"/>
      <c r="K180" s="144"/>
      <c r="L180" s="131"/>
      <c r="M180" s="132"/>
    </row>
    <row r="181" spans="1:13" ht="16.5" customHeight="1" x14ac:dyDescent="0.3">
      <c r="A181" s="830"/>
      <c r="B181" s="133">
        <v>2017</v>
      </c>
      <c r="C181" s="133" t="s">
        <v>6866</v>
      </c>
      <c r="D181" s="134" t="s">
        <v>5237</v>
      </c>
      <c r="E181" s="133">
        <v>132</v>
      </c>
      <c r="F181" s="135" t="s">
        <v>5235</v>
      </c>
      <c r="G181" s="159">
        <v>30</v>
      </c>
      <c r="H181" s="230"/>
      <c r="I181" s="616"/>
      <c r="J181" s="221"/>
      <c r="K181" s="144"/>
      <c r="L181" s="131"/>
      <c r="M181" s="132"/>
    </row>
    <row r="182" spans="1:13" ht="16.5" customHeight="1" x14ac:dyDescent="0.3">
      <c r="A182" s="830"/>
      <c r="B182" s="133">
        <v>2018</v>
      </c>
      <c r="C182" s="133" t="s">
        <v>6867</v>
      </c>
      <c r="D182" s="134" t="s">
        <v>5235</v>
      </c>
      <c r="E182" s="133">
        <v>132</v>
      </c>
      <c r="F182" s="135" t="s">
        <v>5235</v>
      </c>
      <c r="G182" s="159">
        <v>30</v>
      </c>
      <c r="H182" s="230"/>
      <c r="I182" s="616"/>
      <c r="J182" s="221"/>
      <c r="K182" s="144"/>
      <c r="L182" s="131"/>
      <c r="M182" s="132"/>
    </row>
    <row r="183" spans="1:13" s="104" customFormat="1" ht="16.5" customHeight="1" x14ac:dyDescent="0.3">
      <c r="A183" s="830"/>
      <c r="B183" s="170">
        <v>2020</v>
      </c>
      <c r="C183" s="172" t="s">
        <v>5347</v>
      </c>
      <c r="D183" s="153" t="s">
        <v>5237</v>
      </c>
      <c r="E183" s="172">
        <v>132</v>
      </c>
      <c r="F183" s="227" t="s">
        <v>5235</v>
      </c>
      <c r="G183" s="168">
        <v>110</v>
      </c>
      <c r="H183" s="418"/>
      <c r="I183" s="417"/>
      <c r="J183" s="221"/>
      <c r="K183" s="144"/>
      <c r="L183" s="131"/>
      <c r="M183" s="132"/>
    </row>
    <row r="184" spans="1:13" s="104" customFormat="1" ht="16.5" customHeight="1" x14ac:dyDescent="0.3">
      <c r="A184" s="830"/>
      <c r="B184" s="133">
        <v>2036</v>
      </c>
      <c r="C184" s="133" t="s">
        <v>5696</v>
      </c>
      <c r="D184" s="134" t="s">
        <v>5235</v>
      </c>
      <c r="E184" s="133">
        <v>132</v>
      </c>
      <c r="F184" s="156" t="s">
        <v>5235</v>
      </c>
      <c r="G184" s="159">
        <v>37</v>
      </c>
      <c r="H184" s="228"/>
      <c r="I184" s="225"/>
      <c r="J184" s="221"/>
      <c r="K184" s="144"/>
      <c r="L184" s="131"/>
      <c r="M184" s="132"/>
    </row>
    <row r="185" spans="1:13" s="104" customFormat="1" ht="16.5" customHeight="1" x14ac:dyDescent="0.3">
      <c r="A185" s="830"/>
      <c r="B185" s="133">
        <v>2035</v>
      </c>
      <c r="C185" s="133" t="s">
        <v>5351</v>
      </c>
      <c r="D185" s="134" t="s">
        <v>5235</v>
      </c>
      <c r="E185" s="133">
        <v>132</v>
      </c>
      <c r="F185" s="156" t="s">
        <v>5235</v>
      </c>
      <c r="G185" s="159">
        <v>130</v>
      </c>
      <c r="H185" s="229" t="s">
        <v>5353</v>
      </c>
      <c r="I185" s="225"/>
      <c r="J185" s="221"/>
      <c r="K185" s="144"/>
      <c r="L185" s="131"/>
      <c r="M185" s="132"/>
    </row>
    <row r="186" spans="1:13" s="104" customFormat="1" ht="16.5" customHeight="1" x14ac:dyDescent="0.3">
      <c r="A186" s="830"/>
      <c r="B186" s="133">
        <v>2032</v>
      </c>
      <c r="C186" s="133" t="s">
        <v>5352</v>
      </c>
      <c r="D186" s="134" t="s">
        <v>5237</v>
      </c>
      <c r="E186" s="133">
        <v>132</v>
      </c>
      <c r="F186" s="156" t="s">
        <v>5235</v>
      </c>
      <c r="G186" s="159">
        <v>180</v>
      </c>
      <c r="H186" s="593">
        <v>50</v>
      </c>
      <c r="I186" s="225"/>
      <c r="J186" s="221"/>
      <c r="K186" s="144"/>
      <c r="L186" s="131"/>
      <c r="M186" s="132"/>
    </row>
    <row r="187" spans="1:13" s="104" customFormat="1" ht="16.5" customHeight="1" x14ac:dyDescent="0.3">
      <c r="A187" s="830"/>
      <c r="B187" s="125">
        <v>2039</v>
      </c>
      <c r="C187" s="125" t="s">
        <v>6413</v>
      </c>
      <c r="D187" s="126" t="s">
        <v>5235</v>
      </c>
      <c r="E187" s="125">
        <v>132</v>
      </c>
      <c r="F187" s="231" t="s">
        <v>5235</v>
      </c>
      <c r="G187" s="136">
        <v>120</v>
      </c>
      <c r="H187" s="230"/>
      <c r="I187" s="225"/>
      <c r="J187" s="221"/>
      <c r="K187" s="144"/>
      <c r="L187" s="131"/>
      <c r="M187" s="132"/>
    </row>
    <row r="188" spans="1:13" s="104" customFormat="1" ht="16.5" customHeight="1" thickBot="1" x14ac:dyDescent="0.35">
      <c r="A188" s="830"/>
      <c r="B188" s="232">
        <v>2033</v>
      </c>
      <c r="C188" s="232" t="s">
        <v>5354</v>
      </c>
      <c r="D188" s="233" t="s">
        <v>5237</v>
      </c>
      <c r="E188" s="232">
        <v>33</v>
      </c>
      <c r="F188" s="234" t="s">
        <v>5235</v>
      </c>
      <c r="G188" s="218">
        <v>25</v>
      </c>
      <c r="H188" s="674"/>
      <c r="I188" s="675"/>
      <c r="J188" s="236"/>
      <c r="K188" s="238"/>
      <c r="L188" s="131"/>
      <c r="M188" s="132"/>
    </row>
    <row r="189" spans="1:13" s="104" customFormat="1" ht="16.5" customHeight="1" x14ac:dyDescent="0.3">
      <c r="A189" s="831" t="s">
        <v>5355</v>
      </c>
      <c r="B189" s="125">
        <v>3000</v>
      </c>
      <c r="C189" s="125" t="s">
        <v>5356</v>
      </c>
      <c r="D189" s="126" t="s">
        <v>5237</v>
      </c>
      <c r="E189" s="125">
        <v>132</v>
      </c>
      <c r="F189" s="127" t="s">
        <v>5235</v>
      </c>
      <c r="G189" s="128">
        <v>0</v>
      </c>
      <c r="H189" s="211"/>
      <c r="I189" s="129"/>
      <c r="J189" s="129"/>
      <c r="K189" s="129"/>
      <c r="L189" s="131"/>
      <c r="M189" s="132"/>
    </row>
    <row r="190" spans="1:13" s="104" customFormat="1" ht="16.5" customHeight="1" x14ac:dyDescent="0.3">
      <c r="A190" s="832"/>
      <c r="B190" s="133">
        <v>3010</v>
      </c>
      <c r="C190" s="133" t="s">
        <v>5358</v>
      </c>
      <c r="D190" s="134" t="s">
        <v>5237</v>
      </c>
      <c r="E190" s="133">
        <v>132</v>
      </c>
      <c r="F190" s="135" t="s">
        <v>5235</v>
      </c>
      <c r="G190" s="128">
        <v>0</v>
      </c>
      <c r="H190" s="787" t="s">
        <v>5357</v>
      </c>
      <c r="I190" s="129"/>
      <c r="J190" s="129"/>
      <c r="K190" s="129"/>
      <c r="L190" s="131"/>
      <c r="M190" s="132"/>
    </row>
    <row r="191" spans="1:13" s="104" customFormat="1" ht="16.5" customHeight="1" x14ac:dyDescent="0.3">
      <c r="A191" s="832"/>
      <c r="B191" s="133">
        <v>3013</v>
      </c>
      <c r="C191" s="133" t="s">
        <v>5697</v>
      </c>
      <c r="D191" s="134" t="s">
        <v>5235</v>
      </c>
      <c r="E191" s="133">
        <v>132</v>
      </c>
      <c r="F191" s="135" t="s">
        <v>5235</v>
      </c>
      <c r="G191" s="168">
        <v>0</v>
      </c>
      <c r="H191" s="787"/>
      <c r="I191" s="129"/>
      <c r="J191" s="129"/>
      <c r="K191" s="129"/>
      <c r="L191" s="131"/>
      <c r="M191" s="132"/>
    </row>
    <row r="192" spans="1:13" s="104" customFormat="1" ht="16.5" customHeight="1" x14ac:dyDescent="0.3">
      <c r="A192" s="832"/>
      <c r="B192" s="133">
        <v>3012</v>
      </c>
      <c r="C192" s="133" t="s">
        <v>5698</v>
      </c>
      <c r="D192" s="134" t="s">
        <v>5237</v>
      </c>
      <c r="E192" s="133">
        <v>132</v>
      </c>
      <c r="F192" s="135" t="s">
        <v>5235</v>
      </c>
      <c r="G192" s="168">
        <v>0</v>
      </c>
      <c r="H192" s="742"/>
      <c r="I192" s="129"/>
      <c r="J192" s="129"/>
      <c r="K192" s="129"/>
      <c r="L192" s="131"/>
      <c r="M192" s="132"/>
    </row>
    <row r="193" spans="1:13" s="104" customFormat="1" ht="16.5" customHeight="1" x14ac:dyDescent="0.3">
      <c r="A193" s="832"/>
      <c r="B193" s="133">
        <v>3011</v>
      </c>
      <c r="C193" s="133" t="s">
        <v>5699</v>
      </c>
      <c r="D193" s="134" t="s">
        <v>5235</v>
      </c>
      <c r="E193" s="133">
        <v>132</v>
      </c>
      <c r="F193" s="135" t="s">
        <v>5235</v>
      </c>
      <c r="G193" s="136">
        <v>0</v>
      </c>
      <c r="H193" s="203">
        <v>0</v>
      </c>
      <c r="I193" s="129"/>
      <c r="J193" s="129"/>
      <c r="K193" s="129"/>
      <c r="L193" s="131"/>
      <c r="M193" s="132"/>
    </row>
    <row r="194" spans="1:13" s="104" customFormat="1" ht="16.5" customHeight="1" x14ac:dyDescent="0.3">
      <c r="A194" s="832"/>
      <c r="B194" s="133">
        <v>3020</v>
      </c>
      <c r="C194" s="133" t="s">
        <v>5359</v>
      </c>
      <c r="D194" s="134" t="s">
        <v>5237</v>
      </c>
      <c r="E194" s="133">
        <v>132</v>
      </c>
      <c r="F194" s="135" t="s">
        <v>5235</v>
      </c>
      <c r="G194" s="128">
        <v>0</v>
      </c>
      <c r="H194" s="283"/>
      <c r="I194" s="129"/>
      <c r="J194" s="129"/>
      <c r="K194" s="129"/>
      <c r="L194" s="131"/>
      <c r="M194" s="132"/>
    </row>
    <row r="195" spans="1:13" s="104" customFormat="1" ht="16.5" customHeight="1" x14ac:dyDescent="0.3">
      <c r="A195" s="832"/>
      <c r="B195" s="133">
        <v>3021</v>
      </c>
      <c r="C195" s="133" t="s">
        <v>5360</v>
      </c>
      <c r="D195" s="134" t="s">
        <v>5237</v>
      </c>
      <c r="E195" s="133">
        <v>132</v>
      </c>
      <c r="F195" s="135" t="s">
        <v>5235</v>
      </c>
      <c r="G195" s="246" t="s">
        <v>5235</v>
      </c>
      <c r="H195" s="247"/>
      <c r="I195" s="140"/>
      <c r="J195" s="129"/>
      <c r="K195" s="129"/>
      <c r="L195" s="131"/>
      <c r="M195" s="132"/>
    </row>
    <row r="196" spans="1:13" s="104" customFormat="1" ht="16.5" customHeight="1" x14ac:dyDescent="0.3">
      <c r="A196" s="832"/>
      <c r="B196" s="133">
        <v>3030</v>
      </c>
      <c r="C196" s="133" t="s">
        <v>5361</v>
      </c>
      <c r="D196" s="134" t="s">
        <v>5237</v>
      </c>
      <c r="E196" s="133">
        <v>132</v>
      </c>
      <c r="F196" s="135" t="s">
        <v>5235</v>
      </c>
      <c r="G196" s="217" t="s">
        <v>5235</v>
      </c>
      <c r="H196" s="131"/>
      <c r="I196" s="789" t="s">
        <v>5362</v>
      </c>
      <c r="J196" s="129"/>
      <c r="K196" s="129"/>
      <c r="L196" s="131"/>
      <c r="M196" s="132"/>
    </row>
    <row r="197" spans="1:13" s="104" customFormat="1" ht="16.5" customHeight="1" x14ac:dyDescent="0.3">
      <c r="A197" s="832"/>
      <c r="B197" s="133">
        <v>3040</v>
      </c>
      <c r="C197" s="133" t="s">
        <v>5363</v>
      </c>
      <c r="D197" s="134" t="s">
        <v>5237</v>
      </c>
      <c r="E197" s="133">
        <v>500</v>
      </c>
      <c r="F197" s="135" t="s">
        <v>5235</v>
      </c>
      <c r="G197" s="217" t="s">
        <v>5235</v>
      </c>
      <c r="H197" s="131"/>
      <c r="I197" s="789"/>
      <c r="J197" s="787" t="s">
        <v>5364</v>
      </c>
      <c r="K197" s="129"/>
      <c r="L197" s="131"/>
      <c r="M197" s="132"/>
    </row>
    <row r="198" spans="1:13" s="104" customFormat="1" ht="16.5" customHeight="1" x14ac:dyDescent="0.3">
      <c r="A198" s="832"/>
      <c r="B198" s="133">
        <v>3050</v>
      </c>
      <c r="C198" s="133" t="s">
        <v>6514</v>
      </c>
      <c r="D198" s="134" t="s">
        <v>5235</v>
      </c>
      <c r="E198" s="133">
        <v>132</v>
      </c>
      <c r="F198" s="135" t="s">
        <v>5235</v>
      </c>
      <c r="G198" s="128">
        <v>0</v>
      </c>
      <c r="H198" s="131"/>
      <c r="I198" s="754">
        <v>0</v>
      </c>
      <c r="J198" s="787"/>
      <c r="K198" s="129"/>
      <c r="L198" s="131"/>
      <c r="M198" s="132"/>
    </row>
    <row r="199" spans="1:13" s="104" customFormat="1" ht="16.5" customHeight="1" x14ac:dyDescent="0.3">
      <c r="A199" s="832"/>
      <c r="B199" s="133">
        <v>3051</v>
      </c>
      <c r="C199" s="133" t="s">
        <v>6515</v>
      </c>
      <c r="D199" s="134" t="s">
        <v>5237</v>
      </c>
      <c r="E199" s="133">
        <v>132</v>
      </c>
      <c r="F199" s="135" t="s">
        <v>5235</v>
      </c>
      <c r="G199" s="128">
        <v>0</v>
      </c>
      <c r="H199" s="131"/>
      <c r="I199" s="754"/>
      <c r="J199" s="271"/>
      <c r="K199" s="129"/>
      <c r="L199" s="131"/>
      <c r="M199" s="132"/>
    </row>
    <row r="200" spans="1:13" s="104" customFormat="1" ht="16.5" customHeight="1" x14ac:dyDescent="0.3">
      <c r="A200" s="832"/>
      <c r="B200" s="133">
        <v>3052</v>
      </c>
      <c r="C200" s="133" t="s">
        <v>6516</v>
      </c>
      <c r="D200" s="134" t="s">
        <v>5235</v>
      </c>
      <c r="E200" s="133">
        <v>132</v>
      </c>
      <c r="F200" s="135" t="s">
        <v>5235</v>
      </c>
      <c r="G200" s="128">
        <v>0</v>
      </c>
      <c r="H200" s="131"/>
      <c r="I200" s="754"/>
      <c r="J200" s="271"/>
      <c r="K200" s="129"/>
      <c r="L200" s="131"/>
      <c r="M200" s="132"/>
    </row>
    <row r="201" spans="1:13" s="104" customFormat="1" ht="16.5" customHeight="1" x14ac:dyDescent="0.3">
      <c r="A201" s="832"/>
      <c r="B201" s="133">
        <v>3060</v>
      </c>
      <c r="C201" s="133" t="s">
        <v>5365</v>
      </c>
      <c r="D201" s="134" t="s">
        <v>5235</v>
      </c>
      <c r="E201" s="133">
        <v>132</v>
      </c>
      <c r="F201" s="135" t="s">
        <v>5235</v>
      </c>
      <c r="G201" s="128">
        <v>0</v>
      </c>
      <c r="H201" s="131"/>
      <c r="I201" s="144"/>
      <c r="J201" s="251">
        <v>0</v>
      </c>
      <c r="K201" s="129"/>
      <c r="L201" s="131"/>
      <c r="M201" s="132"/>
    </row>
    <row r="202" spans="1:13" s="104" customFormat="1" ht="16.5" customHeight="1" x14ac:dyDescent="0.3">
      <c r="A202" s="832"/>
      <c r="B202" s="133">
        <v>3070</v>
      </c>
      <c r="C202" s="133" t="s">
        <v>3210</v>
      </c>
      <c r="D202" s="134" t="s">
        <v>5235</v>
      </c>
      <c r="E202" s="133">
        <v>132</v>
      </c>
      <c r="F202" s="135" t="s">
        <v>5235</v>
      </c>
      <c r="G202" s="128">
        <v>0</v>
      </c>
      <c r="H202" s="131"/>
      <c r="I202" s="144"/>
      <c r="J202" s="251"/>
      <c r="K202" s="129"/>
      <c r="L202" s="131"/>
      <c r="M202" s="132"/>
    </row>
    <row r="203" spans="1:13" s="104" customFormat="1" ht="16.5" customHeight="1" x14ac:dyDescent="0.3">
      <c r="A203" s="832"/>
      <c r="B203" s="133">
        <v>3080</v>
      </c>
      <c r="C203" s="133" t="s">
        <v>5362</v>
      </c>
      <c r="D203" s="134" t="s">
        <v>5237</v>
      </c>
      <c r="E203" s="133">
        <v>132</v>
      </c>
      <c r="F203" s="135" t="s">
        <v>5235</v>
      </c>
      <c r="G203" s="128">
        <v>0</v>
      </c>
      <c r="H203" s="208"/>
      <c r="I203" s="249"/>
      <c r="J203" s="144"/>
      <c r="K203" s="211"/>
      <c r="L203" s="131"/>
      <c r="M203" s="132"/>
    </row>
    <row r="204" spans="1:13" s="104" customFormat="1" ht="16.5" customHeight="1" x14ac:dyDescent="0.3">
      <c r="A204" s="832"/>
      <c r="B204" s="172">
        <v>3081</v>
      </c>
      <c r="C204" s="133" t="s">
        <v>5366</v>
      </c>
      <c r="D204" s="153" t="s">
        <v>5235</v>
      </c>
      <c r="E204" s="172">
        <v>500</v>
      </c>
      <c r="F204" s="135" t="s">
        <v>5235</v>
      </c>
      <c r="G204" s="200">
        <v>200</v>
      </c>
      <c r="H204" s="247"/>
      <c r="I204" s="250"/>
      <c r="J204" s="144"/>
      <c r="K204" s="211"/>
      <c r="L204" s="131"/>
      <c r="M204" s="132"/>
    </row>
    <row r="205" spans="1:13" s="104" customFormat="1" ht="16.5" customHeight="1" x14ac:dyDescent="0.3">
      <c r="A205" s="832"/>
      <c r="B205" s="133">
        <v>3090</v>
      </c>
      <c r="C205" s="133" t="s">
        <v>5367</v>
      </c>
      <c r="D205" s="134" t="s">
        <v>5237</v>
      </c>
      <c r="E205" s="133">
        <v>500</v>
      </c>
      <c r="F205" s="135" t="s">
        <v>5235</v>
      </c>
      <c r="G205" s="128">
        <v>200</v>
      </c>
      <c r="H205" s="834"/>
      <c r="I205" s="835"/>
      <c r="J205" s="144"/>
      <c r="K205" s="787" t="s">
        <v>5368</v>
      </c>
      <c r="L205" s="131"/>
      <c r="M205" s="132"/>
    </row>
    <row r="206" spans="1:13" s="104" customFormat="1" ht="16.5" customHeight="1" x14ac:dyDescent="0.3">
      <c r="A206" s="832"/>
      <c r="B206" s="133">
        <v>3100</v>
      </c>
      <c r="C206" s="133" t="s">
        <v>3211</v>
      </c>
      <c r="D206" s="134" t="s">
        <v>5237</v>
      </c>
      <c r="E206" s="133">
        <v>132</v>
      </c>
      <c r="F206" s="135" t="s">
        <v>5235</v>
      </c>
      <c r="G206" s="128">
        <v>130</v>
      </c>
      <c r="H206" s="207"/>
      <c r="I206" s="748" t="s">
        <v>9649</v>
      </c>
      <c r="J206" s="144"/>
      <c r="K206" s="787"/>
      <c r="L206" s="131"/>
      <c r="M206" s="132"/>
    </row>
    <row r="207" spans="1:13" s="104" customFormat="1" ht="16.5" customHeight="1" x14ac:dyDescent="0.3">
      <c r="A207" s="832"/>
      <c r="B207" s="133">
        <v>3110</v>
      </c>
      <c r="C207" s="133" t="s">
        <v>5369</v>
      </c>
      <c r="D207" s="134" t="s">
        <v>5237</v>
      </c>
      <c r="E207" s="133">
        <v>500</v>
      </c>
      <c r="F207" s="135" t="s">
        <v>5235</v>
      </c>
      <c r="G207" s="128">
        <v>300</v>
      </c>
      <c r="H207" s="208"/>
      <c r="I207" s="706">
        <v>300</v>
      </c>
      <c r="J207" s="249"/>
      <c r="K207" s="251">
        <v>0</v>
      </c>
      <c r="L207" s="131"/>
      <c r="M207" s="132"/>
    </row>
    <row r="208" spans="1:13" s="104" customFormat="1" ht="16.5" customHeight="1" x14ac:dyDescent="0.3">
      <c r="A208" s="832"/>
      <c r="B208" s="133">
        <v>3120</v>
      </c>
      <c r="C208" s="133" t="s">
        <v>5370</v>
      </c>
      <c r="D208" s="134" t="s">
        <v>5235</v>
      </c>
      <c r="E208" s="133">
        <v>132</v>
      </c>
      <c r="F208" s="135" t="s">
        <v>5235</v>
      </c>
      <c r="G208" s="128">
        <v>50</v>
      </c>
      <c r="H208" s="747"/>
      <c r="I208" s="252"/>
      <c r="J208" s="180"/>
      <c r="K208" s="211"/>
      <c r="L208" s="131"/>
      <c r="M208" s="132"/>
    </row>
    <row r="209" spans="1:13" s="104" customFormat="1" ht="16.5" customHeight="1" x14ac:dyDescent="0.3">
      <c r="A209" s="832"/>
      <c r="B209" s="133">
        <v>3121</v>
      </c>
      <c r="C209" s="320" t="s">
        <v>6869</v>
      </c>
      <c r="D209" s="335" t="s">
        <v>5237</v>
      </c>
      <c r="E209" s="320">
        <v>33</v>
      </c>
      <c r="F209" s="426" t="s">
        <v>5235</v>
      </c>
      <c r="G209" s="345">
        <v>18</v>
      </c>
      <c r="H209" s="750"/>
      <c r="I209" s="253"/>
      <c r="J209" s="129"/>
      <c r="K209" s="211"/>
      <c r="L209" s="131"/>
      <c r="M209" s="132"/>
    </row>
    <row r="210" spans="1:13" s="104" customFormat="1" ht="16.5" customHeight="1" x14ac:dyDescent="0.3">
      <c r="A210" s="832"/>
      <c r="B210" s="133">
        <v>3130</v>
      </c>
      <c r="C210" s="133" t="s">
        <v>5371</v>
      </c>
      <c r="D210" s="134" t="s">
        <v>5235</v>
      </c>
      <c r="E210" s="133">
        <v>132</v>
      </c>
      <c r="F210" s="135" t="s">
        <v>5235</v>
      </c>
      <c r="G210" s="128">
        <v>50</v>
      </c>
      <c r="H210" s="254"/>
      <c r="I210" s="255"/>
      <c r="J210" s="129"/>
      <c r="K210" s="211"/>
      <c r="L210" s="131"/>
      <c r="M210" s="132"/>
    </row>
    <row r="211" spans="1:13" s="104" customFormat="1" ht="16.5" customHeight="1" x14ac:dyDescent="0.3">
      <c r="A211" s="832"/>
      <c r="B211" s="133">
        <v>3131</v>
      </c>
      <c r="C211" s="133" t="s">
        <v>5372</v>
      </c>
      <c r="D211" s="134" t="s">
        <v>5237</v>
      </c>
      <c r="E211" s="133">
        <v>132</v>
      </c>
      <c r="F211" s="135" t="s">
        <v>5235</v>
      </c>
      <c r="G211" s="128">
        <v>50</v>
      </c>
      <c r="H211" s="790" t="s">
        <v>5373</v>
      </c>
      <c r="I211" s="791"/>
      <c r="J211" s="129"/>
      <c r="K211" s="211"/>
      <c r="L211" s="131"/>
      <c r="M211" s="132"/>
    </row>
    <row r="212" spans="1:13" ht="16.5" customHeight="1" x14ac:dyDescent="0.3">
      <c r="A212" s="832"/>
      <c r="B212" s="133">
        <v>3132</v>
      </c>
      <c r="C212" s="133" t="s">
        <v>6152</v>
      </c>
      <c r="D212" s="134" t="s">
        <v>5235</v>
      </c>
      <c r="E212" s="133">
        <v>132</v>
      </c>
      <c r="F212" s="135" t="s">
        <v>5235</v>
      </c>
      <c r="G212" s="128">
        <v>50</v>
      </c>
      <c r="H212" s="751"/>
      <c r="I212" s="752"/>
      <c r="J212" s="129"/>
      <c r="K212" s="211"/>
      <c r="L212" s="131"/>
      <c r="M212" s="132"/>
    </row>
    <row r="213" spans="1:13" s="104" customFormat="1" ht="16.5" customHeight="1" x14ac:dyDescent="0.3">
      <c r="A213" s="832"/>
      <c r="B213" s="133">
        <v>3140</v>
      </c>
      <c r="C213" s="133" t="s">
        <v>5825</v>
      </c>
      <c r="D213" s="134" t="s">
        <v>5235</v>
      </c>
      <c r="E213" s="133">
        <v>132</v>
      </c>
      <c r="F213" s="135" t="s">
        <v>5235</v>
      </c>
      <c r="G213" s="128">
        <v>0</v>
      </c>
      <c r="H213" s="792">
        <v>0</v>
      </c>
      <c r="I213" s="793"/>
      <c r="J213" s="211"/>
      <c r="K213" s="211"/>
      <c r="L213" s="131"/>
      <c r="M213" s="132"/>
    </row>
    <row r="214" spans="1:13" s="104" customFormat="1" ht="16.5" customHeight="1" x14ac:dyDescent="0.3">
      <c r="A214" s="832"/>
      <c r="B214" s="125">
        <v>3142</v>
      </c>
      <c r="C214" s="133" t="s">
        <v>5817</v>
      </c>
      <c r="D214" s="134" t="s">
        <v>5237</v>
      </c>
      <c r="E214" s="133">
        <v>132</v>
      </c>
      <c r="F214" s="135" t="s">
        <v>5235</v>
      </c>
      <c r="G214" s="128">
        <v>0</v>
      </c>
      <c r="H214" s="753"/>
      <c r="I214" s="754"/>
      <c r="J214" s="211"/>
      <c r="K214" s="211"/>
      <c r="L214" s="131"/>
      <c r="M214" s="132"/>
    </row>
    <row r="215" spans="1:13" s="104" customFormat="1" ht="16.5" customHeight="1" x14ac:dyDescent="0.3">
      <c r="A215" s="832"/>
      <c r="B215" s="125">
        <v>3143</v>
      </c>
      <c r="C215" s="133" t="s">
        <v>6517</v>
      </c>
      <c r="D215" s="134" t="s">
        <v>5235</v>
      </c>
      <c r="E215" s="133">
        <v>132</v>
      </c>
      <c r="F215" s="135" t="s">
        <v>5235</v>
      </c>
      <c r="G215" s="128">
        <v>0</v>
      </c>
      <c r="H215" s="753"/>
      <c r="I215" s="754"/>
      <c r="J215" s="211"/>
      <c r="K215" s="211"/>
      <c r="L215" s="131"/>
      <c r="M215" s="132"/>
    </row>
    <row r="216" spans="1:13" ht="16.5" customHeight="1" x14ac:dyDescent="0.3">
      <c r="A216" s="832"/>
      <c r="B216" s="125">
        <v>3144</v>
      </c>
      <c r="C216" s="133" t="s">
        <v>6518</v>
      </c>
      <c r="D216" s="134" t="s">
        <v>5237</v>
      </c>
      <c r="E216" s="133">
        <v>132</v>
      </c>
      <c r="F216" s="135" t="s">
        <v>5235</v>
      </c>
      <c r="G216" s="128">
        <v>0</v>
      </c>
      <c r="H216" s="753"/>
      <c r="I216" s="754"/>
      <c r="J216" s="211"/>
      <c r="K216" s="211"/>
      <c r="L216" s="131"/>
      <c r="M216" s="132"/>
    </row>
    <row r="217" spans="1:13" ht="16.5" customHeight="1" x14ac:dyDescent="0.3">
      <c r="A217" s="832"/>
      <c r="B217" s="125">
        <v>3145</v>
      </c>
      <c r="C217" s="133" t="s">
        <v>6519</v>
      </c>
      <c r="D217" s="134" t="s">
        <v>5235</v>
      </c>
      <c r="E217" s="133">
        <v>132</v>
      </c>
      <c r="F217" s="135" t="s">
        <v>5235</v>
      </c>
      <c r="G217" s="128">
        <v>0</v>
      </c>
      <c r="H217" s="753"/>
      <c r="I217" s="754"/>
      <c r="J217" s="211"/>
      <c r="K217" s="211"/>
      <c r="L217" s="131"/>
      <c r="M217" s="132"/>
    </row>
    <row r="218" spans="1:13" s="104" customFormat="1" ht="16.5" customHeight="1" x14ac:dyDescent="0.3">
      <c r="A218" s="832"/>
      <c r="B218" s="125">
        <v>3141</v>
      </c>
      <c r="C218" s="133" t="s">
        <v>5374</v>
      </c>
      <c r="D218" s="134" t="s">
        <v>5237</v>
      </c>
      <c r="E218" s="133">
        <v>132</v>
      </c>
      <c r="F218" s="135" t="s">
        <v>5235</v>
      </c>
      <c r="G218" s="200">
        <v>0</v>
      </c>
      <c r="H218" s="256"/>
      <c r="I218" s="144"/>
      <c r="J218" s="211"/>
      <c r="K218" s="211"/>
      <c r="L218" s="131"/>
      <c r="M218" s="132"/>
    </row>
    <row r="219" spans="1:13" s="104" customFormat="1" ht="16.5" customHeight="1" x14ac:dyDescent="0.3">
      <c r="A219" s="832"/>
      <c r="B219" s="133">
        <v>3150</v>
      </c>
      <c r="C219" s="133" t="s">
        <v>3212</v>
      </c>
      <c r="D219" s="134" t="s">
        <v>5237</v>
      </c>
      <c r="E219" s="133">
        <v>132</v>
      </c>
      <c r="F219" s="135" t="s">
        <v>5235</v>
      </c>
      <c r="G219" s="128">
        <v>0</v>
      </c>
      <c r="H219" s="256"/>
      <c r="I219" s="144"/>
      <c r="J219" s="742" t="s">
        <v>5375</v>
      </c>
      <c r="K219" s="211"/>
      <c r="L219" s="131"/>
      <c r="M219" s="132"/>
    </row>
    <row r="220" spans="1:13" s="104" customFormat="1" ht="16.5" customHeight="1" x14ac:dyDescent="0.3">
      <c r="A220" s="832"/>
      <c r="B220" s="133">
        <v>3160</v>
      </c>
      <c r="C220" s="133" t="s">
        <v>3213</v>
      </c>
      <c r="D220" s="134" t="s">
        <v>5237</v>
      </c>
      <c r="E220" s="133">
        <v>132</v>
      </c>
      <c r="F220" s="135" t="s">
        <v>5235</v>
      </c>
      <c r="G220" s="128">
        <v>0</v>
      </c>
      <c r="H220" s="256"/>
      <c r="I220" s="144"/>
      <c r="J220" s="702">
        <v>0</v>
      </c>
      <c r="K220" s="211"/>
      <c r="L220" s="131"/>
      <c r="M220" s="132"/>
    </row>
    <row r="221" spans="1:13" s="104" customFormat="1" ht="16.5" customHeight="1" x14ac:dyDescent="0.3">
      <c r="A221" s="832"/>
      <c r="B221" s="133">
        <v>3170</v>
      </c>
      <c r="C221" s="133" t="s">
        <v>5376</v>
      </c>
      <c r="D221" s="134" t="s">
        <v>5237</v>
      </c>
      <c r="E221" s="133">
        <v>330</v>
      </c>
      <c r="F221" s="135" t="s">
        <v>5235</v>
      </c>
      <c r="G221" s="128">
        <v>40</v>
      </c>
      <c r="H221" s="794"/>
      <c r="I221" s="795"/>
      <c r="J221" s="144"/>
      <c r="K221" s="211"/>
      <c r="L221" s="131"/>
      <c r="M221" s="132"/>
    </row>
    <row r="222" spans="1:13" s="104" customFormat="1" ht="16.5" customHeight="1" x14ac:dyDescent="0.3">
      <c r="A222" s="832"/>
      <c r="B222" s="133">
        <v>3181</v>
      </c>
      <c r="C222" s="133" t="s">
        <v>6870</v>
      </c>
      <c r="D222" s="134" t="s">
        <v>5237</v>
      </c>
      <c r="E222" s="133">
        <v>33</v>
      </c>
      <c r="F222" s="135" t="s">
        <v>5235</v>
      </c>
      <c r="G222" s="128">
        <v>15</v>
      </c>
      <c r="H222" s="800" t="s">
        <v>5377</v>
      </c>
      <c r="I222" s="789"/>
      <c r="J222" s="144"/>
      <c r="K222" s="211"/>
      <c r="L222" s="131"/>
      <c r="M222" s="132"/>
    </row>
    <row r="223" spans="1:13" s="104" customFormat="1" ht="16.5" customHeight="1" x14ac:dyDescent="0.3">
      <c r="A223" s="832"/>
      <c r="B223" s="133">
        <v>3190</v>
      </c>
      <c r="C223" s="133" t="s">
        <v>5378</v>
      </c>
      <c r="D223" s="134" t="s">
        <v>5235</v>
      </c>
      <c r="E223" s="133">
        <v>330</v>
      </c>
      <c r="F223" s="135" t="s">
        <v>5235</v>
      </c>
      <c r="G223" s="128">
        <v>150</v>
      </c>
      <c r="H223" s="256"/>
      <c r="I223" s="257">
        <v>0</v>
      </c>
      <c r="J223" s="144"/>
      <c r="K223" s="211"/>
      <c r="L223" s="131"/>
      <c r="M223" s="132"/>
    </row>
    <row r="224" spans="1:13" s="104" customFormat="1" ht="16.5" customHeight="1" x14ac:dyDescent="0.3">
      <c r="A224" s="832"/>
      <c r="B224" s="172">
        <v>3191</v>
      </c>
      <c r="C224" s="172" t="s">
        <v>3242</v>
      </c>
      <c r="D224" s="153" t="s">
        <v>5235</v>
      </c>
      <c r="E224" s="172">
        <v>132</v>
      </c>
      <c r="F224" s="227" t="s">
        <v>5235</v>
      </c>
      <c r="G224" s="136">
        <v>200</v>
      </c>
      <c r="H224" s="703"/>
      <c r="I224" s="704"/>
      <c r="J224" s="144"/>
      <c r="K224" s="211"/>
      <c r="L224" s="131"/>
      <c r="M224" s="132"/>
    </row>
    <row r="225" spans="1:13" s="104" customFormat="1" ht="16.5" customHeight="1" thickBot="1" x14ac:dyDescent="0.35">
      <c r="A225" s="833"/>
      <c r="B225" s="189">
        <v>3200</v>
      </c>
      <c r="C225" s="189" t="s">
        <v>5375</v>
      </c>
      <c r="D225" s="190" t="s">
        <v>5237</v>
      </c>
      <c r="E225" s="189">
        <v>500</v>
      </c>
      <c r="F225" s="259" t="s">
        <v>5235</v>
      </c>
      <c r="G225" s="218">
        <v>117</v>
      </c>
      <c r="H225" s="260"/>
      <c r="I225" s="261"/>
      <c r="J225" s="238"/>
      <c r="K225" s="262"/>
      <c r="L225" s="263"/>
      <c r="M225" s="264"/>
    </row>
    <row r="226" spans="1:13" s="104" customFormat="1" ht="16.5" customHeight="1" x14ac:dyDescent="0.3">
      <c r="A226" s="827" t="s">
        <v>2820</v>
      </c>
      <c r="B226" s="265">
        <v>4000</v>
      </c>
      <c r="C226" s="239" t="s">
        <v>5379</v>
      </c>
      <c r="D226" s="240" t="s">
        <v>5237</v>
      </c>
      <c r="E226" s="239">
        <v>132</v>
      </c>
      <c r="F226" s="241" t="s">
        <v>5235</v>
      </c>
      <c r="G226" s="713">
        <v>70</v>
      </c>
      <c r="H226" s="742" t="s">
        <v>5380</v>
      </c>
      <c r="I226" s="144"/>
      <c r="J226" s="245"/>
      <c r="K226" s="244"/>
      <c r="L226" s="266"/>
      <c r="M226" s="267"/>
    </row>
    <row r="227" spans="1:13" s="104" customFormat="1" ht="16.5" customHeight="1" x14ac:dyDescent="0.3">
      <c r="A227" s="828"/>
      <c r="B227" s="133">
        <v>4002</v>
      </c>
      <c r="C227" s="320" t="s">
        <v>5379</v>
      </c>
      <c r="D227" s="335" t="s">
        <v>5237</v>
      </c>
      <c r="E227" s="320">
        <v>33</v>
      </c>
      <c r="F227" s="426" t="s">
        <v>5235</v>
      </c>
      <c r="G227" s="332">
        <v>15</v>
      </c>
      <c r="H227" s="203">
        <v>70</v>
      </c>
      <c r="I227" s="746" t="s">
        <v>9723</v>
      </c>
      <c r="J227" s="271" t="s">
        <v>5382</v>
      </c>
      <c r="K227" s="129"/>
      <c r="L227" s="144"/>
      <c r="M227" s="270"/>
    </row>
    <row r="228" spans="1:13" s="104" customFormat="1" ht="16.5" customHeight="1" x14ac:dyDescent="0.3">
      <c r="A228" s="828"/>
      <c r="B228" s="151">
        <v>4003</v>
      </c>
      <c r="C228" s="320" t="s">
        <v>9650</v>
      </c>
      <c r="D228" s="335" t="s">
        <v>5235</v>
      </c>
      <c r="E228" s="320">
        <v>132</v>
      </c>
      <c r="F228" s="426" t="s">
        <v>5235</v>
      </c>
      <c r="G228" s="332">
        <v>70</v>
      </c>
      <c r="H228" s="204"/>
      <c r="I228" s="746"/>
      <c r="J228" s="271"/>
      <c r="K228" s="129"/>
      <c r="L228" s="144"/>
      <c r="M228" s="270"/>
    </row>
    <row r="229" spans="1:13" s="104" customFormat="1" ht="16.5" customHeight="1" x14ac:dyDescent="0.3">
      <c r="A229" s="828"/>
      <c r="B229" s="151">
        <v>4020</v>
      </c>
      <c r="C229" s="133" t="s">
        <v>9651</v>
      </c>
      <c r="D229" s="134" t="s">
        <v>5235</v>
      </c>
      <c r="E229" s="133">
        <v>132</v>
      </c>
      <c r="F229" s="135" t="s">
        <v>5235</v>
      </c>
      <c r="G229" s="128">
        <v>0</v>
      </c>
      <c r="H229" s="208"/>
      <c r="I229" s="706">
        <v>0</v>
      </c>
      <c r="J229" s="272">
        <v>130</v>
      </c>
      <c r="K229" s="129"/>
      <c r="L229" s="144"/>
      <c r="M229" s="270"/>
    </row>
    <row r="230" spans="1:13" s="104" customFormat="1" ht="16.5" customHeight="1" x14ac:dyDescent="0.3">
      <c r="A230" s="828"/>
      <c r="B230" s="151">
        <v>4021</v>
      </c>
      <c r="C230" s="133" t="s">
        <v>9652</v>
      </c>
      <c r="D230" s="134" t="s">
        <v>5235</v>
      </c>
      <c r="E230" s="133">
        <v>132</v>
      </c>
      <c r="F230" s="135" t="s">
        <v>5235</v>
      </c>
      <c r="G230" s="281">
        <v>130</v>
      </c>
      <c r="H230" s="147"/>
      <c r="I230" s="150"/>
      <c r="J230" s="374"/>
      <c r="K230" s="129"/>
      <c r="L230" s="144"/>
      <c r="M230" s="270"/>
    </row>
    <row r="231" spans="1:13" s="104" customFormat="1" ht="16.5" customHeight="1" x14ac:dyDescent="0.3">
      <c r="A231" s="828"/>
      <c r="B231" s="151">
        <v>4022</v>
      </c>
      <c r="C231" s="133" t="s">
        <v>9653</v>
      </c>
      <c r="D231" s="134" t="s">
        <v>5235</v>
      </c>
      <c r="E231" s="133">
        <v>132</v>
      </c>
      <c r="F231" s="135" t="s">
        <v>5235</v>
      </c>
      <c r="G231" s="281">
        <v>130</v>
      </c>
      <c r="H231" s="147"/>
      <c r="I231" s="150"/>
      <c r="J231" s="130"/>
      <c r="K231" s="130"/>
      <c r="L231" s="144"/>
      <c r="M231" s="270"/>
    </row>
    <row r="232" spans="1:13" s="584" customFormat="1" ht="16.5" customHeight="1" x14ac:dyDescent="0.3">
      <c r="A232" s="828"/>
      <c r="B232" s="151">
        <v>4030</v>
      </c>
      <c r="C232" s="133" t="s">
        <v>5383</v>
      </c>
      <c r="D232" s="134" t="s">
        <v>5237</v>
      </c>
      <c r="E232" s="133">
        <v>132</v>
      </c>
      <c r="F232" s="135" t="s">
        <v>5235</v>
      </c>
      <c r="G232" s="168">
        <v>200</v>
      </c>
      <c r="H232" s="372"/>
      <c r="I232" s="171"/>
      <c r="J232" s="268"/>
      <c r="K232" s="130"/>
      <c r="L232" s="144"/>
      <c r="M232" s="270"/>
    </row>
    <row r="233" spans="1:13" s="104" customFormat="1" ht="16.5" customHeight="1" x14ac:dyDescent="0.3">
      <c r="A233" s="828"/>
      <c r="B233" s="151">
        <v>4040</v>
      </c>
      <c r="C233" s="133" t="s">
        <v>3214</v>
      </c>
      <c r="D233" s="134" t="s">
        <v>5237</v>
      </c>
      <c r="E233" s="133">
        <v>132</v>
      </c>
      <c r="F233" s="135" t="s">
        <v>5235</v>
      </c>
      <c r="G233" s="281">
        <v>90</v>
      </c>
      <c r="H233" s="597"/>
      <c r="I233" s="361"/>
      <c r="J233" s="181"/>
      <c r="K233" s="211"/>
      <c r="L233" s="144"/>
      <c r="M233" s="270"/>
    </row>
    <row r="234" spans="1:13" s="104" customFormat="1" ht="16.5" customHeight="1" x14ac:dyDescent="0.3">
      <c r="A234" s="828"/>
      <c r="B234" s="151">
        <v>4046</v>
      </c>
      <c r="C234" s="133" t="s">
        <v>5385</v>
      </c>
      <c r="D234" s="134" t="s">
        <v>5235</v>
      </c>
      <c r="E234" s="133">
        <v>132</v>
      </c>
      <c r="F234" s="135" t="s">
        <v>5235</v>
      </c>
      <c r="G234" s="216">
        <v>90</v>
      </c>
      <c r="H234" s="372"/>
      <c r="I234" s="143" t="s">
        <v>5384</v>
      </c>
      <c r="J234" s="130"/>
      <c r="K234" s="211"/>
      <c r="L234" s="144"/>
      <c r="M234" s="270"/>
    </row>
    <row r="235" spans="1:13" s="584" customFormat="1" ht="16.5" customHeight="1" x14ac:dyDescent="0.3">
      <c r="A235" s="828"/>
      <c r="B235" s="151">
        <v>4045</v>
      </c>
      <c r="C235" s="133" t="s">
        <v>3214</v>
      </c>
      <c r="D235" s="134" t="s">
        <v>5237</v>
      </c>
      <c r="E235" s="133">
        <v>33</v>
      </c>
      <c r="F235" s="135" t="s">
        <v>5235</v>
      </c>
      <c r="G235" s="216">
        <v>15</v>
      </c>
      <c r="H235" s="642" t="s">
        <v>9654</v>
      </c>
      <c r="I235" s="139">
        <v>60</v>
      </c>
      <c r="J235" s="130"/>
      <c r="K235" s="211"/>
      <c r="L235" s="144"/>
      <c r="M235" s="270"/>
    </row>
    <row r="236" spans="1:13" s="104" customFormat="1" ht="16.5" customHeight="1" x14ac:dyDescent="0.3">
      <c r="A236" s="828"/>
      <c r="B236" s="151">
        <v>4049</v>
      </c>
      <c r="C236" s="133" t="s">
        <v>3214</v>
      </c>
      <c r="D236" s="134" t="s">
        <v>5237</v>
      </c>
      <c r="E236" s="133">
        <v>13.2</v>
      </c>
      <c r="F236" s="135" t="s">
        <v>5235</v>
      </c>
      <c r="G236" s="216">
        <v>15</v>
      </c>
      <c r="H236" s="139">
        <v>15</v>
      </c>
      <c r="I236" s="141"/>
      <c r="J236" s="130"/>
      <c r="K236" s="211"/>
      <c r="L236" s="144"/>
      <c r="M236" s="270"/>
    </row>
    <row r="237" spans="1:13" s="104" customFormat="1" ht="16.5" customHeight="1" x14ac:dyDescent="0.3">
      <c r="A237" s="828"/>
      <c r="B237" s="151">
        <v>4041</v>
      </c>
      <c r="C237" s="133" t="s">
        <v>5386</v>
      </c>
      <c r="D237" s="134" t="s">
        <v>5237</v>
      </c>
      <c r="E237" s="133">
        <v>132</v>
      </c>
      <c r="F237" s="135" t="s">
        <v>5235</v>
      </c>
      <c r="G237" s="274">
        <v>170</v>
      </c>
      <c r="H237" s="342"/>
      <c r="I237" s="173"/>
      <c r="J237" s="130"/>
      <c r="K237" s="211"/>
      <c r="L237" s="144"/>
      <c r="M237" s="270"/>
    </row>
    <row r="238" spans="1:13" s="104" customFormat="1" ht="16.5" customHeight="1" x14ac:dyDescent="0.3">
      <c r="A238" s="828"/>
      <c r="B238" s="151">
        <v>4042</v>
      </c>
      <c r="C238" s="133" t="s">
        <v>5386</v>
      </c>
      <c r="D238" s="134" t="s">
        <v>5237</v>
      </c>
      <c r="E238" s="133">
        <v>33</v>
      </c>
      <c r="F238" s="135" t="s">
        <v>5235</v>
      </c>
      <c r="G238" s="213">
        <v>20</v>
      </c>
      <c r="H238" s="742" t="s">
        <v>5386</v>
      </c>
      <c r="I238" s="734"/>
      <c r="J238" s="130"/>
      <c r="K238" s="170"/>
      <c r="L238" s="144"/>
      <c r="M238" s="270"/>
    </row>
    <row r="239" spans="1:13" s="584" customFormat="1" ht="16.5" customHeight="1" x14ac:dyDescent="0.3">
      <c r="A239" s="828"/>
      <c r="B239" s="151">
        <v>4043</v>
      </c>
      <c r="C239" s="133" t="s">
        <v>9655</v>
      </c>
      <c r="D239" s="134" t="s">
        <v>5235</v>
      </c>
      <c r="E239" s="133">
        <v>132</v>
      </c>
      <c r="F239" s="135" t="s">
        <v>5235</v>
      </c>
      <c r="G239" s="274">
        <f>130</f>
        <v>130</v>
      </c>
      <c r="H239" s="203">
        <f>170</f>
        <v>170</v>
      </c>
      <c r="I239" s="746" t="s">
        <v>9656</v>
      </c>
      <c r="J239" s="130"/>
      <c r="K239" s="170"/>
      <c r="L239" s="144"/>
      <c r="M239" s="270"/>
    </row>
    <row r="240" spans="1:13" s="584" customFormat="1" ht="16.5" customHeight="1" x14ac:dyDescent="0.3">
      <c r="A240" s="828"/>
      <c r="B240" s="268">
        <v>4037</v>
      </c>
      <c r="C240" s="133" t="s">
        <v>9724</v>
      </c>
      <c r="D240" s="126" t="s">
        <v>5235</v>
      </c>
      <c r="E240" s="125">
        <v>132</v>
      </c>
      <c r="F240" s="127" t="s">
        <v>5235</v>
      </c>
      <c r="G240" s="281">
        <v>150</v>
      </c>
      <c r="H240" s="204"/>
      <c r="I240" s="746"/>
      <c r="J240" s="130"/>
      <c r="K240" s="170"/>
      <c r="L240" s="144"/>
      <c r="M240" s="270"/>
    </row>
    <row r="241" spans="1:13" s="584" customFormat="1" ht="16.5" customHeight="1" x14ac:dyDescent="0.3">
      <c r="A241" s="828"/>
      <c r="B241" s="268">
        <v>4038</v>
      </c>
      <c r="C241" s="125" t="s">
        <v>9614</v>
      </c>
      <c r="D241" s="126" t="s">
        <v>5237</v>
      </c>
      <c r="E241" s="125">
        <v>132</v>
      </c>
      <c r="F241" s="127" t="s">
        <v>5235</v>
      </c>
      <c r="G241" s="274">
        <v>140</v>
      </c>
      <c r="H241" s="275"/>
      <c r="I241" s="754">
        <v>80</v>
      </c>
      <c r="J241" s="130"/>
      <c r="K241" s="215"/>
      <c r="L241" s="144"/>
      <c r="M241" s="270"/>
    </row>
    <row r="242" spans="1:13" s="584" customFormat="1" ht="16.5" customHeight="1" x14ac:dyDescent="0.3">
      <c r="A242" s="828"/>
      <c r="B242" s="268">
        <v>4039</v>
      </c>
      <c r="C242" s="125" t="s">
        <v>9658</v>
      </c>
      <c r="D242" s="126" t="s">
        <v>5235</v>
      </c>
      <c r="E242" s="125">
        <v>132</v>
      </c>
      <c r="F242" s="127" t="s">
        <v>5235</v>
      </c>
      <c r="G242" s="274">
        <v>130</v>
      </c>
      <c r="H242" s="275"/>
      <c r="I242" s="735"/>
      <c r="J242" s="130"/>
      <c r="K242" s="215"/>
      <c r="L242" s="144"/>
      <c r="M242" s="270"/>
    </row>
    <row r="243" spans="1:13" s="584" customFormat="1" ht="16.5" customHeight="1" x14ac:dyDescent="0.3">
      <c r="A243" s="828"/>
      <c r="B243" s="268">
        <v>4048</v>
      </c>
      <c r="C243" s="125" t="s">
        <v>6871</v>
      </c>
      <c r="D243" s="126" t="s">
        <v>5235</v>
      </c>
      <c r="E243" s="125">
        <v>132</v>
      </c>
      <c r="F243" s="269" t="s">
        <v>5235</v>
      </c>
      <c r="G243" s="625">
        <v>130</v>
      </c>
      <c r="H243" s="736"/>
      <c r="I243" s="737"/>
      <c r="J243" s="130"/>
      <c r="K243" s="742" t="s">
        <v>3215</v>
      </c>
      <c r="L243" s="144"/>
      <c r="M243" s="270"/>
    </row>
    <row r="244" spans="1:13" s="104" customFormat="1" ht="16.5" customHeight="1" x14ac:dyDescent="0.3">
      <c r="A244" s="828"/>
      <c r="B244" s="268">
        <v>4047</v>
      </c>
      <c r="C244" s="125" t="s">
        <v>5387</v>
      </c>
      <c r="D244" s="126" t="s">
        <v>5235</v>
      </c>
      <c r="E244" s="125">
        <v>132</v>
      </c>
      <c r="F244" s="269" t="s">
        <v>5235</v>
      </c>
      <c r="G244" s="128">
        <v>130</v>
      </c>
      <c r="H244" s="738"/>
      <c r="I244" s="484"/>
      <c r="J244" s="140"/>
      <c r="K244" s="215">
        <v>308</v>
      </c>
      <c r="L244" s="144"/>
      <c r="M244" s="270"/>
    </row>
    <row r="245" spans="1:13" s="104" customFormat="1" ht="16.5" customHeight="1" x14ac:dyDescent="0.3">
      <c r="A245" s="828"/>
      <c r="B245" s="151">
        <v>4050</v>
      </c>
      <c r="C245" s="133" t="s">
        <v>3217</v>
      </c>
      <c r="D245" s="134" t="s">
        <v>5237</v>
      </c>
      <c r="E245" s="133">
        <v>132</v>
      </c>
      <c r="F245" s="135" t="s">
        <v>5235</v>
      </c>
      <c r="G245" s="274">
        <v>180</v>
      </c>
      <c r="H245" s="275"/>
      <c r="I245" s="356"/>
      <c r="J245" s="140"/>
      <c r="K245" s="211"/>
      <c r="L245" s="144"/>
      <c r="M245" s="270"/>
    </row>
    <row r="246" spans="1:13" s="104" customFormat="1" ht="16.5" customHeight="1" x14ac:dyDescent="0.3">
      <c r="A246" s="828"/>
      <c r="B246" s="151">
        <v>4052</v>
      </c>
      <c r="C246" s="133" t="s">
        <v>6047</v>
      </c>
      <c r="D246" s="134" t="s">
        <v>5237</v>
      </c>
      <c r="E246" s="133">
        <v>66</v>
      </c>
      <c r="F246" s="135" t="s">
        <v>5235</v>
      </c>
      <c r="G246" s="213">
        <v>8</v>
      </c>
      <c r="H246" s="741" t="s">
        <v>6048</v>
      </c>
      <c r="I246" s="746" t="s">
        <v>9659</v>
      </c>
      <c r="J246" s="746" t="s">
        <v>9660</v>
      </c>
      <c r="K246" s="211"/>
      <c r="L246" s="144"/>
      <c r="M246" s="270"/>
    </row>
    <row r="247" spans="1:13" s="104" customFormat="1" ht="16.5" customHeight="1" x14ac:dyDescent="0.3">
      <c r="A247" s="828"/>
      <c r="B247" s="133">
        <v>4053</v>
      </c>
      <c r="C247" s="133" t="s">
        <v>6049</v>
      </c>
      <c r="D247" s="134" t="s">
        <v>5237</v>
      </c>
      <c r="E247" s="133">
        <v>13.2</v>
      </c>
      <c r="F247" s="135" t="s">
        <v>5235</v>
      </c>
      <c r="G247" s="136">
        <v>15</v>
      </c>
      <c r="H247" s="205">
        <v>8</v>
      </c>
      <c r="I247" s="702">
        <v>48</v>
      </c>
      <c r="J247" s="144"/>
      <c r="K247" s="211"/>
      <c r="L247" s="144"/>
      <c r="M247" s="270"/>
    </row>
    <row r="248" spans="1:13" s="104" customFormat="1" ht="16.5" customHeight="1" x14ac:dyDescent="0.3">
      <c r="A248" s="828"/>
      <c r="B248" s="151">
        <v>4054</v>
      </c>
      <c r="C248" s="133" t="s">
        <v>6050</v>
      </c>
      <c r="D248" s="134" t="s">
        <v>5237</v>
      </c>
      <c r="E248" s="133">
        <v>66</v>
      </c>
      <c r="F248" s="135" t="s">
        <v>5235</v>
      </c>
      <c r="G248" s="213">
        <v>40</v>
      </c>
      <c r="H248" s="741" t="s">
        <v>6051</v>
      </c>
      <c r="I248" s="356"/>
      <c r="J248" s="140"/>
      <c r="K248" s="211"/>
      <c r="L248" s="144"/>
      <c r="M248" s="270"/>
    </row>
    <row r="249" spans="1:13" s="104" customFormat="1" ht="16.5" customHeight="1" x14ac:dyDescent="0.3">
      <c r="A249" s="828"/>
      <c r="B249" s="133">
        <v>4055</v>
      </c>
      <c r="C249" s="133" t="s">
        <v>6050</v>
      </c>
      <c r="D249" s="134" t="s">
        <v>5237</v>
      </c>
      <c r="E249" s="133">
        <v>13.2</v>
      </c>
      <c r="F249" s="135" t="s">
        <v>5235</v>
      </c>
      <c r="G249" s="136">
        <v>15</v>
      </c>
      <c r="H249" s="204">
        <v>40</v>
      </c>
      <c r="I249" s="249"/>
      <c r="J249" s="300"/>
      <c r="K249" s="211"/>
      <c r="L249" s="144"/>
      <c r="M249" s="270"/>
    </row>
    <row r="250" spans="1:13" s="104" customFormat="1" ht="16.5" customHeight="1" x14ac:dyDescent="0.3">
      <c r="A250" s="828"/>
      <c r="B250" s="151">
        <v>4051</v>
      </c>
      <c r="C250" s="133" t="s">
        <v>5388</v>
      </c>
      <c r="D250" s="134" t="s">
        <v>5235</v>
      </c>
      <c r="E250" s="133">
        <v>132</v>
      </c>
      <c r="F250" s="135" t="s">
        <v>5235</v>
      </c>
      <c r="G250" s="213">
        <v>70</v>
      </c>
      <c r="H250" s="247"/>
      <c r="I250" s="748"/>
      <c r="J250" s="300"/>
      <c r="K250" s="170"/>
      <c r="L250" s="144"/>
      <c r="M250" s="270"/>
    </row>
    <row r="251" spans="1:13" s="584" customFormat="1" ht="16.5" customHeight="1" x14ac:dyDescent="0.3">
      <c r="A251" s="828"/>
      <c r="B251" s="151">
        <v>4060</v>
      </c>
      <c r="C251" s="133" t="s">
        <v>5389</v>
      </c>
      <c r="D251" s="134" t="s">
        <v>5237</v>
      </c>
      <c r="E251" s="133">
        <v>132</v>
      </c>
      <c r="F251" s="135" t="s">
        <v>5235</v>
      </c>
      <c r="G251" s="274">
        <v>100</v>
      </c>
      <c r="H251" s="147"/>
      <c r="I251" s="130"/>
      <c r="J251" s="702">
        <v>208</v>
      </c>
      <c r="K251" s="215"/>
      <c r="L251" s="144"/>
      <c r="M251" s="270"/>
    </row>
    <row r="252" spans="1:13" s="104" customFormat="1" ht="16.5" customHeight="1" x14ac:dyDescent="0.3">
      <c r="A252" s="828"/>
      <c r="B252" s="151">
        <v>4056</v>
      </c>
      <c r="C252" s="133" t="s">
        <v>5389</v>
      </c>
      <c r="D252" s="134" t="s">
        <v>5237</v>
      </c>
      <c r="E252" s="133">
        <v>33</v>
      </c>
      <c r="F252" s="135" t="s">
        <v>5235</v>
      </c>
      <c r="G252" s="274">
        <v>15</v>
      </c>
      <c r="H252" s="741" t="s">
        <v>6415</v>
      </c>
      <c r="I252" s="130"/>
      <c r="J252" s="746"/>
      <c r="K252" s="702"/>
      <c r="L252" s="144"/>
      <c r="M252" s="270"/>
    </row>
    <row r="253" spans="1:13" s="104" customFormat="1" ht="16.5" customHeight="1" x14ac:dyDescent="0.3">
      <c r="A253" s="828"/>
      <c r="B253" s="151">
        <v>4057</v>
      </c>
      <c r="C253" s="133" t="s">
        <v>5389</v>
      </c>
      <c r="D253" s="134" t="s">
        <v>5237</v>
      </c>
      <c r="E253" s="133">
        <v>13.2</v>
      </c>
      <c r="F253" s="135" t="s">
        <v>5235</v>
      </c>
      <c r="G253" s="274">
        <v>15</v>
      </c>
      <c r="H253" s="204">
        <v>15</v>
      </c>
      <c r="I253" s="130"/>
      <c r="J253" s="746"/>
      <c r="K253" s="702"/>
      <c r="L253" s="144"/>
      <c r="M253" s="270"/>
    </row>
    <row r="254" spans="1:13" s="104" customFormat="1" ht="16.5" customHeight="1" x14ac:dyDescent="0.3">
      <c r="A254" s="828"/>
      <c r="B254" s="151">
        <v>4061</v>
      </c>
      <c r="C254" s="133" t="s">
        <v>5661</v>
      </c>
      <c r="D254" s="134" t="s">
        <v>5235</v>
      </c>
      <c r="E254" s="133">
        <v>132</v>
      </c>
      <c r="F254" s="135" t="s">
        <v>5235</v>
      </c>
      <c r="G254" s="213">
        <v>20</v>
      </c>
      <c r="H254" s="147"/>
      <c r="I254" s="198" t="s">
        <v>5392</v>
      </c>
      <c r="J254" s="300"/>
      <c r="K254" s="702"/>
      <c r="L254" s="144"/>
      <c r="M254" s="270"/>
    </row>
    <row r="255" spans="1:13" s="104" customFormat="1" ht="16.5" customHeight="1" x14ac:dyDescent="0.3">
      <c r="A255" s="828"/>
      <c r="B255" s="151">
        <v>4080</v>
      </c>
      <c r="C255" s="133" t="s">
        <v>3218</v>
      </c>
      <c r="D255" s="134" t="s">
        <v>5237</v>
      </c>
      <c r="E255" s="133">
        <v>132</v>
      </c>
      <c r="F255" s="135" t="s">
        <v>5235</v>
      </c>
      <c r="G255" s="281">
        <v>100</v>
      </c>
      <c r="H255" s="153" t="s">
        <v>3218</v>
      </c>
      <c r="I255" s="754">
        <v>100</v>
      </c>
      <c r="J255" s="300"/>
      <c r="K255" s="702"/>
      <c r="L255" s="144"/>
      <c r="M255" s="270"/>
    </row>
    <row r="256" spans="1:13" s="104" customFormat="1" ht="16.5" customHeight="1" x14ac:dyDescent="0.3">
      <c r="A256" s="828"/>
      <c r="B256" s="151">
        <v>4081</v>
      </c>
      <c r="C256" s="133" t="s">
        <v>3218</v>
      </c>
      <c r="D256" s="134" t="s">
        <v>5237</v>
      </c>
      <c r="E256" s="133">
        <v>33</v>
      </c>
      <c r="F256" s="135" t="s">
        <v>5235</v>
      </c>
      <c r="G256" s="281">
        <v>0</v>
      </c>
      <c r="H256" s="142">
        <v>100</v>
      </c>
      <c r="I256" s="677"/>
      <c r="J256" s="300"/>
      <c r="K256" s="702"/>
      <c r="L256" s="144"/>
      <c r="M256" s="270"/>
    </row>
    <row r="257" spans="1:13" s="104" customFormat="1" ht="16.5" customHeight="1" x14ac:dyDescent="0.3">
      <c r="A257" s="828"/>
      <c r="B257" s="151">
        <v>4082</v>
      </c>
      <c r="C257" s="133" t="s">
        <v>3218</v>
      </c>
      <c r="D257" s="134" t="s">
        <v>5237</v>
      </c>
      <c r="E257" s="133">
        <v>13.2</v>
      </c>
      <c r="F257" s="135" t="s">
        <v>5235</v>
      </c>
      <c r="G257" s="281">
        <v>0</v>
      </c>
      <c r="H257" s="217"/>
      <c r="I257" s="130"/>
      <c r="J257" s="300"/>
      <c r="K257" s="702"/>
      <c r="L257" s="144"/>
      <c r="M257" s="270"/>
    </row>
    <row r="258" spans="1:13" s="104" customFormat="1" ht="16.5" customHeight="1" x14ac:dyDescent="0.3">
      <c r="A258" s="828"/>
      <c r="B258" s="151">
        <v>4090</v>
      </c>
      <c r="C258" s="133" t="s">
        <v>5393</v>
      </c>
      <c r="D258" s="134" t="s">
        <v>5235</v>
      </c>
      <c r="E258" s="133">
        <v>132</v>
      </c>
      <c r="F258" s="135" t="s">
        <v>5235</v>
      </c>
      <c r="G258" s="274">
        <v>60</v>
      </c>
      <c r="H258" s="148"/>
      <c r="I258" s="149"/>
      <c r="J258" s="702"/>
      <c r="K258" s="702"/>
      <c r="L258" s="144"/>
      <c r="M258" s="270"/>
    </row>
    <row r="259" spans="1:13" s="104" customFormat="1" ht="16.5" customHeight="1" x14ac:dyDescent="0.3">
      <c r="A259" s="828"/>
      <c r="B259" s="151">
        <v>4063</v>
      </c>
      <c r="C259" s="133" t="s">
        <v>5391</v>
      </c>
      <c r="D259" s="134" t="s">
        <v>5237</v>
      </c>
      <c r="E259" s="133">
        <v>132</v>
      </c>
      <c r="F259" s="135" t="s">
        <v>5235</v>
      </c>
      <c r="G259" s="213">
        <v>300</v>
      </c>
      <c r="H259" s="147"/>
      <c r="I259" s="150"/>
      <c r="J259" s="702"/>
      <c r="K259" s="702"/>
      <c r="L259" s="144"/>
      <c r="M259" s="270"/>
    </row>
    <row r="260" spans="1:13" s="104" customFormat="1" ht="16.5" customHeight="1" x14ac:dyDescent="0.3">
      <c r="A260" s="828"/>
      <c r="B260" s="151">
        <v>4064</v>
      </c>
      <c r="C260" s="133" t="s">
        <v>9661</v>
      </c>
      <c r="D260" s="134" t="s">
        <v>5235</v>
      </c>
      <c r="E260" s="133">
        <v>132</v>
      </c>
      <c r="F260" s="135" t="s">
        <v>5235</v>
      </c>
      <c r="G260" s="213">
        <v>100</v>
      </c>
      <c r="H260" s="147"/>
      <c r="I260" s="154"/>
      <c r="J260" s="130"/>
      <c r="K260" s="144"/>
      <c r="L260" s="144"/>
      <c r="M260" s="270"/>
    </row>
    <row r="261" spans="1:13" s="104" customFormat="1" ht="16.5" customHeight="1" x14ac:dyDescent="0.3">
      <c r="A261" s="828"/>
      <c r="B261" s="151">
        <v>4062</v>
      </c>
      <c r="C261" s="133" t="s">
        <v>5390</v>
      </c>
      <c r="D261" s="134" t="s">
        <v>5235</v>
      </c>
      <c r="E261" s="133">
        <v>132</v>
      </c>
      <c r="F261" s="135" t="s">
        <v>5235</v>
      </c>
      <c r="G261" s="281">
        <v>130</v>
      </c>
      <c r="H261" s="153" t="s">
        <v>9662</v>
      </c>
      <c r="I261" s="171"/>
      <c r="J261" s="130"/>
      <c r="K261" s="144"/>
      <c r="L261" s="144"/>
      <c r="M261" s="270"/>
    </row>
    <row r="262" spans="1:13" s="104" customFormat="1" ht="16.5" customHeight="1" x14ac:dyDescent="0.3">
      <c r="A262" s="828"/>
      <c r="B262" s="133">
        <v>4065</v>
      </c>
      <c r="C262" s="610" t="s">
        <v>9663</v>
      </c>
      <c r="D262" s="611" t="s">
        <v>5235</v>
      </c>
      <c r="E262" s="610">
        <v>132</v>
      </c>
      <c r="F262" s="611" t="s">
        <v>5235</v>
      </c>
      <c r="G262" s="715">
        <v>130</v>
      </c>
      <c r="H262" s="139">
        <v>150</v>
      </c>
      <c r="I262" s="171"/>
      <c r="J262" s="130"/>
      <c r="K262" s="144"/>
      <c r="L262" s="144"/>
      <c r="M262" s="270"/>
    </row>
    <row r="263" spans="1:13" s="104" customFormat="1" ht="16.5" customHeight="1" x14ac:dyDescent="0.3">
      <c r="A263" s="828"/>
      <c r="B263" s="133">
        <v>4066</v>
      </c>
      <c r="C263" s="610" t="s">
        <v>9664</v>
      </c>
      <c r="D263" s="611" t="s">
        <v>5235</v>
      </c>
      <c r="E263" s="610">
        <v>132</v>
      </c>
      <c r="F263" s="611" t="s">
        <v>5235</v>
      </c>
      <c r="G263" s="715">
        <v>130</v>
      </c>
      <c r="H263" s="126"/>
      <c r="I263" s="372"/>
      <c r="J263" s="300"/>
      <c r="K263" s="144"/>
      <c r="L263" s="144"/>
      <c r="M263" s="270"/>
    </row>
    <row r="264" spans="1:13" ht="16.5" customHeight="1" x14ac:dyDescent="0.3">
      <c r="A264" s="828"/>
      <c r="B264" s="133">
        <v>4059</v>
      </c>
      <c r="C264" s="133" t="s">
        <v>9665</v>
      </c>
      <c r="D264" s="611" t="s">
        <v>5235</v>
      </c>
      <c r="E264" s="610">
        <v>132</v>
      </c>
      <c r="F264" s="611"/>
      <c r="G264" s="739">
        <v>150</v>
      </c>
      <c r="H264" s="408"/>
      <c r="I264" s="394"/>
      <c r="J264" s="149"/>
      <c r="K264" s="144"/>
      <c r="L264" s="144"/>
      <c r="M264" s="270"/>
    </row>
    <row r="265" spans="1:13" s="104" customFormat="1" ht="16.5" customHeight="1" x14ac:dyDescent="0.3">
      <c r="A265" s="828"/>
      <c r="B265" s="133">
        <v>4067</v>
      </c>
      <c r="C265" s="610" t="s">
        <v>9666</v>
      </c>
      <c r="D265" s="611" t="s">
        <v>5237</v>
      </c>
      <c r="E265" s="610">
        <v>132</v>
      </c>
      <c r="F265" s="611" t="s">
        <v>5235</v>
      </c>
      <c r="G265" s="715">
        <v>100</v>
      </c>
      <c r="H265" s="153"/>
      <c r="I265" s="717"/>
      <c r="J265" s="718"/>
      <c r="K265" s="144"/>
      <c r="L265" s="144"/>
      <c r="M265" s="270"/>
    </row>
    <row r="266" spans="1:13" s="104" customFormat="1" ht="16.5" customHeight="1" x14ac:dyDescent="0.3">
      <c r="A266" s="828"/>
      <c r="B266" s="133">
        <v>4068</v>
      </c>
      <c r="C266" s="610" t="s">
        <v>9667</v>
      </c>
      <c r="D266" s="611" t="s">
        <v>5235</v>
      </c>
      <c r="E266" s="610">
        <v>132</v>
      </c>
      <c r="F266" s="611" t="s">
        <v>5235</v>
      </c>
      <c r="G266" s="715">
        <v>50</v>
      </c>
      <c r="H266" s="137" t="s">
        <v>9666</v>
      </c>
      <c r="I266" s="717"/>
      <c r="J266" s="718"/>
      <c r="K266" s="144"/>
      <c r="L266" s="144"/>
      <c r="M266" s="270"/>
    </row>
    <row r="267" spans="1:13" s="104" customFormat="1" ht="16.5" customHeight="1" x14ac:dyDescent="0.3">
      <c r="A267" s="828"/>
      <c r="B267" s="133">
        <v>4069</v>
      </c>
      <c r="C267" s="610" t="s">
        <v>9668</v>
      </c>
      <c r="D267" s="611" t="s">
        <v>5235</v>
      </c>
      <c r="E267" s="610">
        <v>132</v>
      </c>
      <c r="F267" s="640" t="s">
        <v>5235</v>
      </c>
      <c r="G267" s="715">
        <v>50</v>
      </c>
      <c r="H267" s="141">
        <v>100</v>
      </c>
      <c r="I267" s="169"/>
      <c r="J267" s="718"/>
      <c r="K267" s="144"/>
      <c r="L267" s="144"/>
      <c r="M267" s="270"/>
    </row>
    <row r="268" spans="1:13" s="104" customFormat="1" ht="16.5" customHeight="1" x14ac:dyDescent="0.3">
      <c r="A268" s="828"/>
      <c r="B268" s="268">
        <v>4092</v>
      </c>
      <c r="C268" s="125" t="s">
        <v>9669</v>
      </c>
      <c r="D268" s="126" t="s">
        <v>5235</v>
      </c>
      <c r="E268" s="125">
        <v>132</v>
      </c>
      <c r="F268" s="278" t="s">
        <v>5235</v>
      </c>
      <c r="G268" s="136">
        <v>100</v>
      </c>
      <c r="H268" s="164"/>
      <c r="I268" s="171"/>
      <c r="J268" s="171"/>
      <c r="K268" s="144"/>
      <c r="L268" s="144"/>
      <c r="M268" s="270"/>
    </row>
    <row r="269" spans="1:13" s="104" customFormat="1" ht="16.5" customHeight="1" x14ac:dyDescent="0.3">
      <c r="A269" s="828"/>
      <c r="B269" s="268">
        <v>4093</v>
      </c>
      <c r="C269" s="125" t="s">
        <v>9670</v>
      </c>
      <c r="D269" s="126" t="s">
        <v>5235</v>
      </c>
      <c r="E269" s="125">
        <v>132</v>
      </c>
      <c r="F269" s="278" t="s">
        <v>5235</v>
      </c>
      <c r="G269" s="136">
        <v>100</v>
      </c>
      <c r="H269" s="162"/>
      <c r="I269" s="292"/>
      <c r="J269" s="292"/>
      <c r="K269" s="144"/>
      <c r="L269" s="144"/>
      <c r="M269" s="270"/>
    </row>
    <row r="270" spans="1:13" s="104" customFormat="1" ht="16.5" customHeight="1" x14ac:dyDescent="0.3">
      <c r="A270" s="828"/>
      <c r="B270" s="151">
        <v>4100</v>
      </c>
      <c r="C270" s="133" t="s">
        <v>3215</v>
      </c>
      <c r="D270" s="134" t="s">
        <v>5237</v>
      </c>
      <c r="E270" s="133">
        <v>132</v>
      </c>
      <c r="F270" s="135" t="s">
        <v>5235</v>
      </c>
      <c r="G270" s="274">
        <v>300</v>
      </c>
      <c r="H270" s="131"/>
      <c r="I270" s="291"/>
      <c r="J270" s="291"/>
      <c r="K270" s="144"/>
      <c r="L270" s="144"/>
      <c r="M270" s="270"/>
    </row>
    <row r="271" spans="1:13" s="104" customFormat="1" ht="16.5" customHeight="1" x14ac:dyDescent="0.3">
      <c r="A271" s="828"/>
      <c r="B271" s="151">
        <v>4110</v>
      </c>
      <c r="C271" s="133" t="s">
        <v>5396</v>
      </c>
      <c r="D271" s="134" t="s">
        <v>5237</v>
      </c>
      <c r="E271" s="133">
        <v>500</v>
      </c>
      <c r="F271" s="135" t="s">
        <v>5235</v>
      </c>
      <c r="G271" s="213">
        <v>400</v>
      </c>
      <c r="H271" s="613"/>
      <c r="I271" s="154"/>
      <c r="J271" s="150"/>
      <c r="K271" s="276"/>
      <c r="L271" s="144"/>
      <c r="M271" s="270"/>
    </row>
    <row r="272" spans="1:13" s="104" customFormat="1" ht="16.5" customHeight="1" x14ac:dyDescent="0.3">
      <c r="A272" s="828"/>
      <c r="B272" s="268">
        <v>4127</v>
      </c>
      <c r="C272" s="133" t="s">
        <v>3074</v>
      </c>
      <c r="D272" s="134" t="s">
        <v>5237</v>
      </c>
      <c r="E272" s="133">
        <v>500</v>
      </c>
      <c r="F272" s="135" t="s">
        <v>5235</v>
      </c>
      <c r="G272" s="213">
        <v>300</v>
      </c>
      <c r="H272" s="171"/>
      <c r="I272" s="154"/>
      <c r="J272" s="150"/>
      <c r="K272" s="169"/>
      <c r="L272" s="144"/>
      <c r="M272" s="270"/>
    </row>
    <row r="273" spans="1:13" s="104" customFormat="1" ht="16.5" customHeight="1" x14ac:dyDescent="0.3">
      <c r="A273" s="828"/>
      <c r="B273" s="268">
        <v>4128</v>
      </c>
      <c r="C273" s="133" t="s">
        <v>3074</v>
      </c>
      <c r="D273" s="134" t="s">
        <v>5237</v>
      </c>
      <c r="E273" s="133">
        <v>132</v>
      </c>
      <c r="F273" s="135" t="s">
        <v>5235</v>
      </c>
      <c r="G273" s="213">
        <v>250</v>
      </c>
      <c r="H273" s="291"/>
      <c r="I273" s="154"/>
      <c r="J273" s="150"/>
      <c r="K273" s="169"/>
      <c r="L273" s="144"/>
      <c r="M273" s="270"/>
    </row>
    <row r="274" spans="1:13" s="104" customFormat="1" ht="16.5" customHeight="1" x14ac:dyDescent="0.3">
      <c r="A274" s="828"/>
      <c r="B274" s="151">
        <v>4108</v>
      </c>
      <c r="C274" s="133" t="s">
        <v>9671</v>
      </c>
      <c r="D274" s="134" t="s">
        <v>5235</v>
      </c>
      <c r="E274" s="133">
        <v>132</v>
      </c>
      <c r="F274" s="135" t="s">
        <v>5235</v>
      </c>
      <c r="G274" s="274">
        <v>140</v>
      </c>
      <c r="H274" s="742" t="s">
        <v>9672</v>
      </c>
      <c r="I274" s="171"/>
      <c r="J274" s="171"/>
      <c r="K274" s="169"/>
      <c r="L274" s="144"/>
      <c r="M274" s="270"/>
    </row>
    <row r="275" spans="1:13" s="104" customFormat="1" ht="16.5" customHeight="1" x14ac:dyDescent="0.3">
      <c r="A275" s="828"/>
      <c r="B275" s="151">
        <v>4109</v>
      </c>
      <c r="C275" s="133" t="s">
        <v>9672</v>
      </c>
      <c r="D275" s="134" t="s">
        <v>5237</v>
      </c>
      <c r="E275" s="133">
        <v>132</v>
      </c>
      <c r="F275" s="135" t="s">
        <v>5235</v>
      </c>
      <c r="G275" s="274">
        <v>140</v>
      </c>
      <c r="H275" s="204">
        <v>140</v>
      </c>
      <c r="I275" s="171"/>
      <c r="J275" s="171"/>
      <c r="K275" s="169"/>
      <c r="L275" s="144"/>
      <c r="M275" s="270"/>
    </row>
    <row r="276" spans="1:13" s="104" customFormat="1" ht="16.5" customHeight="1" x14ac:dyDescent="0.3">
      <c r="A276" s="828"/>
      <c r="B276" s="151">
        <v>4104</v>
      </c>
      <c r="C276" s="133" t="s">
        <v>5818</v>
      </c>
      <c r="D276" s="134" t="s">
        <v>5235</v>
      </c>
      <c r="E276" s="133">
        <v>132</v>
      </c>
      <c r="F276" s="156" t="s">
        <v>5235</v>
      </c>
      <c r="G276" s="279">
        <v>80</v>
      </c>
      <c r="H276" s="741" t="s">
        <v>9673</v>
      </c>
      <c r="I276" s="171"/>
      <c r="J276" s="171"/>
      <c r="K276" s="169"/>
      <c r="L276" s="144"/>
      <c r="M276" s="270"/>
    </row>
    <row r="277" spans="1:13" s="104" customFormat="1" ht="16.5" customHeight="1" x14ac:dyDescent="0.3">
      <c r="A277" s="828"/>
      <c r="B277" s="151">
        <v>4111</v>
      </c>
      <c r="C277" s="133" t="s">
        <v>9673</v>
      </c>
      <c r="D277" s="134" t="s">
        <v>5237</v>
      </c>
      <c r="E277" s="133">
        <v>132</v>
      </c>
      <c r="F277" s="156" t="s">
        <v>5235</v>
      </c>
      <c r="G277" s="279">
        <v>80</v>
      </c>
      <c r="H277" s="204">
        <v>80</v>
      </c>
      <c r="I277" s="171"/>
      <c r="J277" s="171"/>
      <c r="K277" s="169"/>
      <c r="L277" s="144"/>
      <c r="M277" s="270"/>
    </row>
    <row r="278" spans="1:13" s="104" customFormat="1" ht="16.5" customHeight="1" x14ac:dyDescent="0.3">
      <c r="A278" s="828"/>
      <c r="B278" s="151">
        <v>4112</v>
      </c>
      <c r="C278" s="133" t="s">
        <v>9674</v>
      </c>
      <c r="D278" s="134" t="s">
        <v>5237</v>
      </c>
      <c r="E278" s="133">
        <v>132</v>
      </c>
      <c r="F278" s="156" t="s">
        <v>5235</v>
      </c>
      <c r="G278" s="279">
        <v>120</v>
      </c>
      <c r="H278" s="741" t="s">
        <v>9674</v>
      </c>
      <c r="I278" s="613"/>
      <c r="J278" s="173"/>
      <c r="K278" s="169"/>
      <c r="L278" s="144"/>
      <c r="M278" s="270"/>
    </row>
    <row r="279" spans="1:13" s="104" customFormat="1" ht="16.5" customHeight="1" x14ac:dyDescent="0.3">
      <c r="A279" s="828"/>
      <c r="B279" s="151">
        <v>4113</v>
      </c>
      <c r="C279" s="133" t="s">
        <v>9675</v>
      </c>
      <c r="D279" s="134" t="s">
        <v>5235</v>
      </c>
      <c r="E279" s="133">
        <v>132</v>
      </c>
      <c r="F279" s="156" t="s">
        <v>5235</v>
      </c>
      <c r="G279" s="279">
        <v>120</v>
      </c>
      <c r="H279" s="203">
        <v>120</v>
      </c>
      <c r="I279" s="171"/>
      <c r="J279" s="300"/>
      <c r="K279" s="169"/>
      <c r="L279" s="144"/>
      <c r="M279" s="270"/>
    </row>
    <row r="280" spans="1:13" s="104" customFormat="1" ht="16.5" customHeight="1" x14ac:dyDescent="0.3">
      <c r="A280" s="828"/>
      <c r="B280" s="151">
        <v>4114</v>
      </c>
      <c r="C280" s="133" t="s">
        <v>5395</v>
      </c>
      <c r="D280" s="134" t="s">
        <v>5237</v>
      </c>
      <c r="E280" s="133">
        <v>132</v>
      </c>
      <c r="F280" s="156" t="s">
        <v>5235</v>
      </c>
      <c r="G280" s="279">
        <v>120</v>
      </c>
      <c r="H280" s="483"/>
      <c r="I280" s="378" t="s">
        <v>9676</v>
      </c>
      <c r="J280" s="140" t="s">
        <v>9677</v>
      </c>
      <c r="K280" s="169"/>
      <c r="L280" s="144"/>
      <c r="M280" s="270"/>
    </row>
    <row r="281" spans="1:13" s="104" customFormat="1" ht="16.5" customHeight="1" x14ac:dyDescent="0.3">
      <c r="A281" s="828"/>
      <c r="B281" s="151">
        <v>4101</v>
      </c>
      <c r="C281" s="133" t="s">
        <v>5395</v>
      </c>
      <c r="D281" s="134" t="s">
        <v>5237</v>
      </c>
      <c r="E281" s="133">
        <v>33</v>
      </c>
      <c r="F281" s="135" t="s">
        <v>5235</v>
      </c>
      <c r="G281" s="274">
        <v>18</v>
      </c>
      <c r="H281" s="741" t="s">
        <v>5395</v>
      </c>
      <c r="I281" s="754">
        <v>123</v>
      </c>
      <c r="J281" s="754">
        <v>113</v>
      </c>
      <c r="K281" s="169"/>
      <c r="L281" s="144"/>
      <c r="M281" s="270"/>
    </row>
    <row r="282" spans="1:13" s="104" customFormat="1" ht="16.5" customHeight="1" x14ac:dyDescent="0.3">
      <c r="A282" s="828"/>
      <c r="B282" s="151">
        <v>4102</v>
      </c>
      <c r="C282" s="133" t="s">
        <v>5395</v>
      </c>
      <c r="D282" s="134" t="s">
        <v>5237</v>
      </c>
      <c r="E282" s="133">
        <v>13.2</v>
      </c>
      <c r="F282" s="135" t="s">
        <v>5235</v>
      </c>
      <c r="G282" s="274">
        <v>20</v>
      </c>
      <c r="H282" s="204">
        <v>18</v>
      </c>
      <c r="I282" s="249"/>
      <c r="J282" s="144"/>
      <c r="K282" s="169"/>
      <c r="L282" s="144"/>
      <c r="M282" s="270"/>
    </row>
    <row r="283" spans="1:13" ht="16.5" customHeight="1" x14ac:dyDescent="0.3">
      <c r="A283" s="828"/>
      <c r="B283" s="133">
        <v>4105</v>
      </c>
      <c r="C283" s="610" t="s">
        <v>9677</v>
      </c>
      <c r="D283" s="611" t="s">
        <v>5237</v>
      </c>
      <c r="E283" s="610">
        <v>132</v>
      </c>
      <c r="F283" s="611" t="s">
        <v>5235</v>
      </c>
      <c r="G283" s="715">
        <v>130</v>
      </c>
      <c r="H283" s="131"/>
      <c r="I283" s="169"/>
      <c r="J283" s="144"/>
      <c r="K283" s="169"/>
      <c r="L283" s="144"/>
      <c r="M283" s="270"/>
    </row>
    <row r="284" spans="1:13" s="104" customFormat="1" ht="16.5" customHeight="1" x14ac:dyDescent="0.3">
      <c r="A284" s="828"/>
      <c r="B284" s="133">
        <v>4106</v>
      </c>
      <c r="C284" s="610" t="s">
        <v>9678</v>
      </c>
      <c r="D284" s="611" t="s">
        <v>5235</v>
      </c>
      <c r="E284" s="610">
        <v>132</v>
      </c>
      <c r="F284" s="611" t="s">
        <v>5235</v>
      </c>
      <c r="G284" s="715">
        <v>130</v>
      </c>
      <c r="H284" s="292"/>
      <c r="I284" s="292"/>
      <c r="J284" s="300"/>
      <c r="K284" s="169"/>
      <c r="L284" s="144"/>
      <c r="M284" s="270"/>
    </row>
    <row r="285" spans="1:13" s="104" customFormat="1" ht="16.5" customHeight="1" x14ac:dyDescent="0.3">
      <c r="A285" s="828"/>
      <c r="B285" s="151">
        <v>4099</v>
      </c>
      <c r="C285" s="133" t="s">
        <v>9679</v>
      </c>
      <c r="D285" s="134" t="s">
        <v>5235</v>
      </c>
      <c r="E285" s="133">
        <v>132</v>
      </c>
      <c r="F285" s="135" t="s">
        <v>5235</v>
      </c>
      <c r="G285" s="281">
        <v>110</v>
      </c>
      <c r="H285" s="208"/>
      <c r="I285" s="193"/>
      <c r="J285" s="249"/>
      <c r="K285" s="169"/>
      <c r="L285" s="144"/>
      <c r="M285" s="270"/>
    </row>
    <row r="286" spans="1:13" s="104" customFormat="1" ht="16.5" customHeight="1" x14ac:dyDescent="0.3">
      <c r="A286" s="828"/>
      <c r="B286" s="268">
        <v>4107</v>
      </c>
      <c r="C286" s="419" t="s">
        <v>9680</v>
      </c>
      <c r="D286" s="720" t="s">
        <v>5235</v>
      </c>
      <c r="E286" s="419">
        <v>132</v>
      </c>
      <c r="F286" s="653" t="s">
        <v>5235</v>
      </c>
      <c r="G286" s="721">
        <v>70</v>
      </c>
      <c r="H286" s="741" t="s">
        <v>9681</v>
      </c>
      <c r="I286" s="280"/>
      <c r="J286" s="169"/>
      <c r="K286" s="169"/>
      <c r="L286" s="144"/>
      <c r="M286" s="270"/>
    </row>
    <row r="287" spans="1:13" s="104" customFormat="1" ht="16.5" customHeight="1" x14ac:dyDescent="0.3">
      <c r="A287" s="828"/>
      <c r="B287" s="268">
        <v>4115</v>
      </c>
      <c r="C287" s="419" t="s">
        <v>9681</v>
      </c>
      <c r="D287" s="720" t="s">
        <v>5237</v>
      </c>
      <c r="E287" s="419">
        <v>132</v>
      </c>
      <c r="F287" s="653" t="s">
        <v>5235</v>
      </c>
      <c r="G287" s="721">
        <v>90</v>
      </c>
      <c r="H287" s="203">
        <v>50</v>
      </c>
      <c r="I287" s="144"/>
      <c r="J287" s="169"/>
      <c r="K287" s="169"/>
      <c r="L287" s="144"/>
      <c r="M287" s="270"/>
    </row>
    <row r="288" spans="1:13" s="104" customFormat="1" ht="16.5" customHeight="1" x14ac:dyDescent="0.3">
      <c r="A288" s="828"/>
      <c r="B288" s="268">
        <v>4116</v>
      </c>
      <c r="C288" s="419" t="s">
        <v>9682</v>
      </c>
      <c r="D288" s="720" t="s">
        <v>5235</v>
      </c>
      <c r="E288" s="419">
        <v>132</v>
      </c>
      <c r="F288" s="653" t="s">
        <v>5235</v>
      </c>
      <c r="G288" s="721">
        <v>50</v>
      </c>
      <c r="H288" s="282"/>
      <c r="I288" s="746" t="s">
        <v>9683</v>
      </c>
      <c r="J288" s="169"/>
      <c r="K288" s="169"/>
      <c r="L288" s="144"/>
      <c r="M288" s="270"/>
    </row>
    <row r="289" spans="1:13" s="104" customFormat="1" ht="16.5" customHeight="1" x14ac:dyDescent="0.3">
      <c r="A289" s="828"/>
      <c r="B289" s="268">
        <v>4117</v>
      </c>
      <c r="C289" s="419" t="s">
        <v>9684</v>
      </c>
      <c r="D289" s="720" t="s">
        <v>5237</v>
      </c>
      <c r="E289" s="419">
        <v>132</v>
      </c>
      <c r="F289" s="653" t="s">
        <v>5235</v>
      </c>
      <c r="G289" s="721">
        <v>130</v>
      </c>
      <c r="H289" s="741" t="s">
        <v>9684</v>
      </c>
      <c r="I289" s="754">
        <v>120</v>
      </c>
      <c r="J289" s="169"/>
      <c r="K289" s="169"/>
      <c r="L289" s="144"/>
      <c r="M289" s="270"/>
    </row>
    <row r="290" spans="1:13" s="104" customFormat="1" ht="16.5" customHeight="1" x14ac:dyDescent="0.3">
      <c r="A290" s="828"/>
      <c r="B290" s="268">
        <v>4118</v>
      </c>
      <c r="C290" s="419" t="s">
        <v>9685</v>
      </c>
      <c r="D290" s="720" t="s">
        <v>5235</v>
      </c>
      <c r="E290" s="419">
        <v>132</v>
      </c>
      <c r="F290" s="653" t="s">
        <v>5235</v>
      </c>
      <c r="G290" s="721">
        <v>120</v>
      </c>
      <c r="H290" s="203">
        <v>120</v>
      </c>
      <c r="I290" s="144"/>
      <c r="J290" s="169"/>
      <c r="K290" s="169"/>
      <c r="L290" s="144"/>
      <c r="M290" s="270"/>
    </row>
    <row r="291" spans="1:13" s="104" customFormat="1" ht="16.5" customHeight="1" x14ac:dyDescent="0.3">
      <c r="A291" s="828"/>
      <c r="B291" s="268">
        <v>4119</v>
      </c>
      <c r="C291" s="419" t="s">
        <v>9686</v>
      </c>
      <c r="D291" s="720" t="s">
        <v>5237</v>
      </c>
      <c r="E291" s="419">
        <v>132</v>
      </c>
      <c r="F291" s="653" t="s">
        <v>5235</v>
      </c>
      <c r="G291" s="721">
        <v>130</v>
      </c>
      <c r="H291" s="282"/>
      <c r="I291" s="144"/>
      <c r="J291" s="169"/>
      <c r="K291" s="169"/>
      <c r="L291" s="144"/>
      <c r="M291" s="270"/>
    </row>
    <row r="292" spans="1:13" s="104" customFormat="1" ht="16.5" customHeight="1" x14ac:dyDescent="0.3">
      <c r="A292" s="828"/>
      <c r="B292" s="268">
        <v>4125</v>
      </c>
      <c r="C292" s="419" t="s">
        <v>9687</v>
      </c>
      <c r="D292" s="720" t="s">
        <v>5235</v>
      </c>
      <c r="E292" s="419">
        <v>132</v>
      </c>
      <c r="F292" s="653" t="s">
        <v>5235</v>
      </c>
      <c r="G292" s="721">
        <v>120</v>
      </c>
      <c r="H292" s="131"/>
      <c r="I292" s="144"/>
      <c r="J292" s="169"/>
      <c r="K292" s="169"/>
      <c r="L292" s="144"/>
      <c r="M292" s="270"/>
    </row>
    <row r="293" spans="1:13" s="104" customFormat="1" ht="16.5" customHeight="1" x14ac:dyDescent="0.3">
      <c r="A293" s="828"/>
      <c r="B293" s="268">
        <v>4126</v>
      </c>
      <c r="C293" s="419" t="s">
        <v>9683</v>
      </c>
      <c r="D293" s="720" t="s">
        <v>5237</v>
      </c>
      <c r="E293" s="419">
        <v>132</v>
      </c>
      <c r="F293" s="653" t="s">
        <v>5235</v>
      </c>
      <c r="G293" s="721">
        <v>120</v>
      </c>
      <c r="H293" s="208"/>
      <c r="I293" s="249"/>
      <c r="J293" s="169"/>
      <c r="K293" s="169"/>
      <c r="L293" s="144"/>
      <c r="M293" s="270"/>
    </row>
    <row r="294" spans="1:13" s="104" customFormat="1" ht="16.5" customHeight="1" x14ac:dyDescent="0.3">
      <c r="A294" s="828"/>
      <c r="B294" s="268">
        <v>4120</v>
      </c>
      <c r="C294" s="125" t="s">
        <v>5397</v>
      </c>
      <c r="D294" s="174" t="s">
        <v>5237</v>
      </c>
      <c r="E294" s="125">
        <v>132</v>
      </c>
      <c r="F294" s="127" t="s">
        <v>5235</v>
      </c>
      <c r="G294" s="274">
        <v>10</v>
      </c>
      <c r="H294" s="210"/>
      <c r="I294" s="280"/>
      <c r="J294" s="280"/>
      <c r="K294" s="280"/>
      <c r="L294" s="144"/>
      <c r="M294" s="270"/>
    </row>
    <row r="295" spans="1:13" s="104" customFormat="1" ht="16.5" customHeight="1" x14ac:dyDescent="0.3">
      <c r="A295" s="828"/>
      <c r="B295" s="151">
        <v>4121</v>
      </c>
      <c r="C295" s="133" t="s">
        <v>5398</v>
      </c>
      <c r="D295" s="134" t="s">
        <v>5235</v>
      </c>
      <c r="E295" s="133">
        <v>132</v>
      </c>
      <c r="F295" s="135" t="s">
        <v>5235</v>
      </c>
      <c r="G295" s="213">
        <v>10</v>
      </c>
      <c r="H295" s="742" t="s">
        <v>5662</v>
      </c>
      <c r="I295" s="294"/>
      <c r="J295" s="144"/>
      <c r="K295" s="144"/>
      <c r="L295" s="144"/>
      <c r="M295" s="270"/>
    </row>
    <row r="296" spans="1:13" s="582" customFormat="1" ht="16.5" customHeight="1" x14ac:dyDescent="0.3">
      <c r="A296" s="828"/>
      <c r="B296" s="151">
        <v>4122</v>
      </c>
      <c r="C296" s="133" t="s">
        <v>5397</v>
      </c>
      <c r="D296" s="134" t="s">
        <v>5237</v>
      </c>
      <c r="E296" s="133">
        <v>33</v>
      </c>
      <c r="F296" s="135" t="s">
        <v>5235</v>
      </c>
      <c r="G296" s="213">
        <v>0</v>
      </c>
      <c r="H296" s="203">
        <v>10</v>
      </c>
      <c r="I296" s="701" t="s">
        <v>5400</v>
      </c>
      <c r="J296" s="144"/>
      <c r="K296" s="144"/>
      <c r="L296" s="144"/>
      <c r="M296" s="270"/>
    </row>
    <row r="297" spans="1:13" s="104" customFormat="1" ht="16.5" customHeight="1" x14ac:dyDescent="0.3">
      <c r="A297" s="828"/>
      <c r="B297" s="151">
        <v>4124</v>
      </c>
      <c r="C297" s="133" t="s">
        <v>5397</v>
      </c>
      <c r="D297" s="134" t="s">
        <v>5237</v>
      </c>
      <c r="E297" s="133">
        <v>13.2</v>
      </c>
      <c r="F297" s="135" t="s">
        <v>5235</v>
      </c>
      <c r="G297" s="281">
        <v>0</v>
      </c>
      <c r="H297" s="204"/>
      <c r="I297" s="701"/>
      <c r="J297" s="144"/>
      <c r="K297" s="144"/>
      <c r="L297" s="144"/>
      <c r="M297" s="270"/>
    </row>
    <row r="298" spans="1:13" s="104" customFormat="1" ht="16.5" customHeight="1" x14ac:dyDescent="0.3">
      <c r="A298" s="828"/>
      <c r="B298" s="151">
        <v>4140</v>
      </c>
      <c r="C298" s="133" t="s">
        <v>5400</v>
      </c>
      <c r="D298" s="134" t="s">
        <v>5237</v>
      </c>
      <c r="E298" s="133">
        <v>132</v>
      </c>
      <c r="F298" s="135" t="s">
        <v>5235</v>
      </c>
      <c r="G298" s="274">
        <v>60</v>
      </c>
      <c r="H298" s="147"/>
      <c r="I298" s="199">
        <v>60</v>
      </c>
      <c r="J298" s="746" t="s">
        <v>5401</v>
      </c>
      <c r="K298" s="746" t="s">
        <v>5402</v>
      </c>
      <c r="L298" s="144"/>
      <c r="M298" s="270"/>
    </row>
    <row r="299" spans="1:13" s="104" customFormat="1" ht="16.5" customHeight="1" x14ac:dyDescent="0.3">
      <c r="A299" s="828"/>
      <c r="B299" s="151">
        <v>4141</v>
      </c>
      <c r="C299" s="133" t="s">
        <v>5403</v>
      </c>
      <c r="D299" s="134" t="s">
        <v>5237</v>
      </c>
      <c r="E299" s="133">
        <v>132</v>
      </c>
      <c r="F299" s="135" t="s">
        <v>5235</v>
      </c>
      <c r="G299" s="274">
        <v>60</v>
      </c>
      <c r="H299" s="148"/>
      <c r="I299" s="149"/>
      <c r="J299" s="331">
        <v>100</v>
      </c>
      <c r="K299" s="331">
        <v>140</v>
      </c>
      <c r="L299" s="746"/>
      <c r="M299" s="270"/>
    </row>
    <row r="300" spans="1:13" s="104" customFormat="1" ht="16.5" customHeight="1" x14ac:dyDescent="0.3">
      <c r="A300" s="828"/>
      <c r="B300" s="151">
        <v>4142</v>
      </c>
      <c r="C300" s="133" t="s">
        <v>5404</v>
      </c>
      <c r="D300" s="134" t="s">
        <v>5235</v>
      </c>
      <c r="E300" s="133">
        <v>132</v>
      </c>
      <c r="F300" s="135" t="s">
        <v>5235</v>
      </c>
      <c r="G300" s="281">
        <v>50</v>
      </c>
      <c r="H300" s="137"/>
      <c r="I300" s="150"/>
      <c r="J300" s="702"/>
      <c r="K300" s="702"/>
      <c r="L300" s="746"/>
      <c r="M300" s="270"/>
    </row>
    <row r="301" spans="1:13" s="584" customFormat="1" ht="16.5" customHeight="1" x14ac:dyDescent="0.3">
      <c r="A301" s="828"/>
      <c r="B301" s="151">
        <v>4150</v>
      </c>
      <c r="C301" s="133" t="s">
        <v>3219</v>
      </c>
      <c r="D301" s="134" t="s">
        <v>5237</v>
      </c>
      <c r="E301" s="133">
        <v>132</v>
      </c>
      <c r="F301" s="135" t="s">
        <v>5235</v>
      </c>
      <c r="G301" s="627">
        <v>50</v>
      </c>
      <c r="H301" s="137" t="s">
        <v>3219</v>
      </c>
      <c r="I301" s="150"/>
      <c r="J301" s="300"/>
      <c r="K301" s="300"/>
      <c r="L301" s="245"/>
      <c r="M301" s="270"/>
    </row>
    <row r="302" spans="1:13" s="104" customFormat="1" ht="16.5" customHeight="1" x14ac:dyDescent="0.3">
      <c r="A302" s="828"/>
      <c r="B302" s="151">
        <v>4154</v>
      </c>
      <c r="C302" s="133" t="s">
        <v>3219</v>
      </c>
      <c r="D302" s="134" t="s">
        <v>5237</v>
      </c>
      <c r="E302" s="133">
        <v>33</v>
      </c>
      <c r="F302" s="135" t="s">
        <v>5235</v>
      </c>
      <c r="G302" s="627">
        <v>0</v>
      </c>
      <c r="H302" s="427">
        <v>50</v>
      </c>
      <c r="I302" s="150"/>
      <c r="J302" s="300"/>
      <c r="K302" s="300"/>
      <c r="L302" s="245"/>
      <c r="M302" s="270"/>
    </row>
    <row r="303" spans="1:13" s="104" customFormat="1" ht="16.5" customHeight="1" x14ac:dyDescent="0.3">
      <c r="A303" s="828"/>
      <c r="B303" s="151">
        <v>4155</v>
      </c>
      <c r="C303" s="133" t="s">
        <v>3219</v>
      </c>
      <c r="D303" s="134" t="s">
        <v>5237</v>
      </c>
      <c r="E303" s="133">
        <v>13.2</v>
      </c>
      <c r="F303" s="135" t="s">
        <v>5235</v>
      </c>
      <c r="G303" s="627">
        <v>0</v>
      </c>
      <c r="H303" s="141"/>
      <c r="I303" s="150"/>
      <c r="J303" s="300"/>
      <c r="K303" s="300"/>
      <c r="L303" s="245"/>
      <c r="M303" s="270"/>
    </row>
    <row r="304" spans="1:13" s="104" customFormat="1" ht="16.5" customHeight="1" x14ac:dyDescent="0.3">
      <c r="A304" s="828"/>
      <c r="B304" s="151">
        <v>4160</v>
      </c>
      <c r="C304" s="133" t="s">
        <v>5405</v>
      </c>
      <c r="D304" s="134" t="s">
        <v>5237</v>
      </c>
      <c r="E304" s="133">
        <v>132</v>
      </c>
      <c r="F304" s="135" t="s">
        <v>5235</v>
      </c>
      <c r="G304" s="274">
        <v>90</v>
      </c>
      <c r="H304" s="147"/>
      <c r="I304" s="150"/>
      <c r="J304" s="130"/>
      <c r="K304" s="144"/>
      <c r="L304" s="245"/>
      <c r="M304" s="270"/>
    </row>
    <row r="305" spans="1:13" s="104" customFormat="1" ht="16.5" customHeight="1" x14ac:dyDescent="0.3">
      <c r="A305" s="828"/>
      <c r="B305" s="151">
        <v>4161</v>
      </c>
      <c r="C305" s="133" t="s">
        <v>5406</v>
      </c>
      <c r="D305" s="134" t="s">
        <v>5237</v>
      </c>
      <c r="E305" s="133">
        <v>132</v>
      </c>
      <c r="F305" s="135" t="s">
        <v>5235</v>
      </c>
      <c r="G305" s="281">
        <v>90</v>
      </c>
      <c r="H305" s="177"/>
      <c r="I305" s="154"/>
      <c r="J305" s="140"/>
      <c r="K305" s="144"/>
      <c r="L305" s="746"/>
      <c r="M305" s="270"/>
    </row>
    <row r="306" spans="1:13" s="104" customFormat="1" ht="16.5" customHeight="1" x14ac:dyDescent="0.3">
      <c r="A306" s="828"/>
      <c r="B306" s="151">
        <v>4162</v>
      </c>
      <c r="C306" s="133" t="s">
        <v>5407</v>
      </c>
      <c r="D306" s="134" t="s">
        <v>5235</v>
      </c>
      <c r="E306" s="133">
        <v>132</v>
      </c>
      <c r="F306" s="135" t="s">
        <v>5235</v>
      </c>
      <c r="G306" s="281">
        <v>90</v>
      </c>
      <c r="H306" s="177"/>
      <c r="I306" s="154"/>
      <c r="J306" s="140"/>
      <c r="K306" s="144"/>
      <c r="L306" s="787" t="s">
        <v>5408</v>
      </c>
      <c r="M306" s="270"/>
    </row>
    <row r="307" spans="1:13" s="104" customFormat="1" ht="16.5" customHeight="1" x14ac:dyDescent="0.3">
      <c r="A307" s="828"/>
      <c r="B307" s="151">
        <v>4163</v>
      </c>
      <c r="C307" s="133" t="s">
        <v>5409</v>
      </c>
      <c r="D307" s="134" t="s">
        <v>5235</v>
      </c>
      <c r="E307" s="133">
        <v>132</v>
      </c>
      <c r="F307" s="135" t="s">
        <v>5235</v>
      </c>
      <c r="G307" s="281">
        <v>90</v>
      </c>
      <c r="H307" s="382"/>
      <c r="I307" s="202"/>
      <c r="J307" s="201"/>
      <c r="K307" s="144"/>
      <c r="L307" s="787"/>
      <c r="M307" s="270"/>
    </row>
    <row r="308" spans="1:13" s="104" customFormat="1" ht="16.5" customHeight="1" x14ac:dyDescent="0.3">
      <c r="A308" s="828"/>
      <c r="B308" s="151">
        <v>4170</v>
      </c>
      <c r="C308" s="133" t="s">
        <v>5410</v>
      </c>
      <c r="D308" s="134" t="s">
        <v>5237</v>
      </c>
      <c r="E308" s="133">
        <v>132</v>
      </c>
      <c r="F308" s="135" t="s">
        <v>5235</v>
      </c>
      <c r="G308" s="274">
        <v>140</v>
      </c>
      <c r="H308" s="457"/>
      <c r="I308" s="740"/>
      <c r="J308" s="160"/>
      <c r="K308" s="249"/>
      <c r="L308" s="702"/>
      <c r="M308" s="270"/>
    </row>
    <row r="309" spans="1:13" s="104" customFormat="1" ht="16.5" customHeight="1" x14ac:dyDescent="0.3">
      <c r="A309" s="828"/>
      <c r="B309" s="268">
        <v>4177</v>
      </c>
      <c r="C309" s="125" t="s">
        <v>5420</v>
      </c>
      <c r="D309" s="126" t="s">
        <v>5237</v>
      </c>
      <c r="E309" s="125">
        <v>132</v>
      </c>
      <c r="F309" s="231" t="s">
        <v>5235</v>
      </c>
      <c r="G309" s="281">
        <v>120</v>
      </c>
      <c r="H309" s="172"/>
      <c r="I309" s="173"/>
      <c r="J309" s="754"/>
      <c r="K309" s="746"/>
      <c r="L309" s="702"/>
      <c r="M309" s="270"/>
    </row>
    <row r="310" spans="1:13" s="104" customFormat="1" ht="16.5" customHeight="1" x14ac:dyDescent="0.3">
      <c r="A310" s="828"/>
      <c r="B310" s="268">
        <v>4179</v>
      </c>
      <c r="C310" s="125" t="s">
        <v>5420</v>
      </c>
      <c r="D310" s="126" t="s">
        <v>5237</v>
      </c>
      <c r="E310" s="125">
        <v>33</v>
      </c>
      <c r="F310" s="231" t="s">
        <v>5235</v>
      </c>
      <c r="G310" s="281">
        <v>30</v>
      </c>
      <c r="H310" s="170"/>
      <c r="I310" s="300"/>
      <c r="J310" s="754"/>
      <c r="K310" s="746"/>
      <c r="L310" s="702"/>
      <c r="M310" s="270"/>
    </row>
    <row r="311" spans="1:13" s="104" customFormat="1" ht="16.5" customHeight="1" x14ac:dyDescent="0.3">
      <c r="A311" s="828"/>
      <c r="B311" s="268">
        <v>4181</v>
      </c>
      <c r="C311" s="125" t="s">
        <v>5421</v>
      </c>
      <c r="D311" s="126" t="s">
        <v>5235</v>
      </c>
      <c r="E311" s="125">
        <v>132</v>
      </c>
      <c r="F311" s="231" t="s">
        <v>5235</v>
      </c>
      <c r="G311" s="281">
        <v>120</v>
      </c>
      <c r="H311" s="138" t="s">
        <v>9688</v>
      </c>
      <c r="I311" s="300"/>
      <c r="J311" s="754"/>
      <c r="K311" s="746"/>
      <c r="L311" s="702"/>
      <c r="M311" s="270"/>
    </row>
    <row r="312" spans="1:13" s="104" customFormat="1" ht="16.5" customHeight="1" x14ac:dyDescent="0.3">
      <c r="A312" s="828"/>
      <c r="B312" s="151">
        <v>4178</v>
      </c>
      <c r="C312" s="133" t="s">
        <v>5411</v>
      </c>
      <c r="D312" s="134" t="s">
        <v>5235</v>
      </c>
      <c r="E312" s="133">
        <v>132</v>
      </c>
      <c r="F312" s="135" t="s">
        <v>5235</v>
      </c>
      <c r="G312" s="281">
        <v>150</v>
      </c>
      <c r="H312" s="155">
        <v>140</v>
      </c>
      <c r="I312" s="300"/>
      <c r="J312" s="754"/>
      <c r="K312" s="746"/>
      <c r="L312" s="702"/>
      <c r="M312" s="270"/>
    </row>
    <row r="313" spans="1:13" s="104" customFormat="1" ht="16.5" customHeight="1" x14ac:dyDescent="0.3">
      <c r="A313" s="828"/>
      <c r="B313" s="151">
        <v>4180</v>
      </c>
      <c r="C313" s="133" t="s">
        <v>5412</v>
      </c>
      <c r="D313" s="134" t="s">
        <v>5237</v>
      </c>
      <c r="E313" s="133">
        <v>132</v>
      </c>
      <c r="F313" s="135" t="s">
        <v>5235</v>
      </c>
      <c r="G313" s="281">
        <v>150</v>
      </c>
      <c r="H313" s="137"/>
      <c r="I313" s="746" t="s">
        <v>547</v>
      </c>
      <c r="J313" s="754"/>
      <c r="K313" s="746"/>
      <c r="L313" s="199">
        <v>170</v>
      </c>
      <c r="M313" s="270"/>
    </row>
    <row r="314" spans="1:13" s="584" customFormat="1" ht="16.5" customHeight="1" x14ac:dyDescent="0.3">
      <c r="A314" s="828"/>
      <c r="B314" s="151">
        <v>4171</v>
      </c>
      <c r="C314" s="133" t="s">
        <v>5413</v>
      </c>
      <c r="D314" s="134" t="s">
        <v>5235</v>
      </c>
      <c r="E314" s="133">
        <v>132</v>
      </c>
      <c r="F314" s="135" t="s">
        <v>5235</v>
      </c>
      <c r="G314" s="168">
        <v>150</v>
      </c>
      <c r="H314" s="205"/>
      <c r="I314" s="754">
        <v>300</v>
      </c>
      <c r="J314" s="754"/>
      <c r="K314" s="746"/>
      <c r="L314" s="144"/>
      <c r="M314" s="270"/>
    </row>
    <row r="315" spans="1:13" s="104" customFormat="1" ht="16.5" customHeight="1" x14ac:dyDescent="0.3">
      <c r="A315" s="828"/>
      <c r="B315" s="268">
        <v>4173</v>
      </c>
      <c r="C315" s="125" t="s">
        <v>5414</v>
      </c>
      <c r="D315" s="126" t="s">
        <v>5235</v>
      </c>
      <c r="E315" s="125">
        <v>132</v>
      </c>
      <c r="F315" s="231" t="s">
        <v>5235</v>
      </c>
      <c r="G315" s="281">
        <v>150</v>
      </c>
      <c r="H315" s="723"/>
      <c r="I315" s="754"/>
      <c r="J315" s="754"/>
      <c r="K315" s="746"/>
      <c r="L315" s="144"/>
      <c r="M315" s="270"/>
    </row>
    <row r="316" spans="1:13" s="104" customFormat="1" ht="16.5" customHeight="1" x14ac:dyDescent="0.3">
      <c r="A316" s="828"/>
      <c r="B316" s="268">
        <v>4175</v>
      </c>
      <c r="C316" s="125" t="s">
        <v>5418</v>
      </c>
      <c r="D316" s="126" t="s">
        <v>5235</v>
      </c>
      <c r="E316" s="125">
        <v>132</v>
      </c>
      <c r="F316" s="231" t="s">
        <v>5235</v>
      </c>
      <c r="G316" s="281">
        <v>140</v>
      </c>
      <c r="H316" s="596" t="s">
        <v>9689</v>
      </c>
      <c r="I316" s="754"/>
      <c r="J316" s="754"/>
      <c r="K316" s="746"/>
      <c r="L316" s="144"/>
      <c r="M316" s="270"/>
    </row>
    <row r="317" spans="1:13" s="104" customFormat="1" ht="16.5" customHeight="1" x14ac:dyDescent="0.3">
      <c r="A317" s="828"/>
      <c r="B317" s="268">
        <v>4176</v>
      </c>
      <c r="C317" s="125" t="s">
        <v>5419</v>
      </c>
      <c r="D317" s="126" t="s">
        <v>5237</v>
      </c>
      <c r="E317" s="125">
        <v>132</v>
      </c>
      <c r="F317" s="231" t="s">
        <v>5235</v>
      </c>
      <c r="G317" s="281">
        <v>140</v>
      </c>
      <c r="H317" s="215">
        <v>140</v>
      </c>
      <c r="I317" s="754"/>
      <c r="J317" s="746"/>
      <c r="K317" s="746"/>
      <c r="L317" s="144"/>
      <c r="M317" s="270"/>
    </row>
    <row r="318" spans="1:13" s="104" customFormat="1" ht="16.5" customHeight="1" x14ac:dyDescent="0.3">
      <c r="A318" s="828"/>
      <c r="B318" s="268">
        <v>4174</v>
      </c>
      <c r="C318" s="125" t="s">
        <v>5415</v>
      </c>
      <c r="D318" s="126" t="s">
        <v>5235</v>
      </c>
      <c r="E318" s="125">
        <v>132</v>
      </c>
      <c r="F318" s="231" t="s">
        <v>5235</v>
      </c>
      <c r="G318" s="213">
        <v>140</v>
      </c>
      <c r="H318" s="205"/>
      <c r="I318" s="754"/>
      <c r="J318" s="142"/>
      <c r="K318" s="746"/>
      <c r="L318" s="144"/>
      <c r="M318" s="270"/>
    </row>
    <row r="319" spans="1:13" s="104" customFormat="1" ht="16.5" customHeight="1" x14ac:dyDescent="0.3">
      <c r="A319" s="828"/>
      <c r="B319" s="151">
        <v>4091</v>
      </c>
      <c r="C319" s="133" t="s">
        <v>5394</v>
      </c>
      <c r="D319" s="134" t="s">
        <v>5237</v>
      </c>
      <c r="E319" s="133">
        <v>132</v>
      </c>
      <c r="F319" s="135" t="s">
        <v>5235</v>
      </c>
      <c r="G319" s="200">
        <v>300</v>
      </c>
      <c r="H319" s="393"/>
      <c r="I319" s="706"/>
      <c r="J319" s="754"/>
      <c r="K319" s="746"/>
      <c r="L319" s="144"/>
      <c r="M319" s="270"/>
    </row>
    <row r="320" spans="1:13" s="104" customFormat="1" ht="16.5" customHeight="1" x14ac:dyDescent="0.3">
      <c r="A320" s="828"/>
      <c r="B320" s="268">
        <v>4183</v>
      </c>
      <c r="C320" s="125" t="s">
        <v>5423</v>
      </c>
      <c r="D320" s="126" t="s">
        <v>5235</v>
      </c>
      <c r="E320" s="125">
        <v>132</v>
      </c>
      <c r="F320" s="231" t="s">
        <v>5235</v>
      </c>
      <c r="G320" s="274">
        <v>110</v>
      </c>
      <c r="H320" s="215"/>
      <c r="I320" s="478"/>
      <c r="J320" s="754"/>
      <c r="K320" s="746" t="s">
        <v>5417</v>
      </c>
      <c r="L320" s="144"/>
      <c r="M320" s="270"/>
    </row>
    <row r="321" spans="1:13" s="104" customFormat="1" ht="16.5" customHeight="1" x14ac:dyDescent="0.3">
      <c r="A321" s="828"/>
      <c r="B321" s="268">
        <v>4185</v>
      </c>
      <c r="C321" s="125" t="s">
        <v>5425</v>
      </c>
      <c r="D321" s="126" t="s">
        <v>5237</v>
      </c>
      <c r="E321" s="125">
        <v>132</v>
      </c>
      <c r="F321" s="231" t="s">
        <v>5235</v>
      </c>
      <c r="G321" s="274">
        <v>110</v>
      </c>
      <c r="H321" s="215"/>
      <c r="I321" s="478"/>
      <c r="J321" s="746" t="s">
        <v>5416</v>
      </c>
      <c r="K321" s="754">
        <v>300</v>
      </c>
      <c r="L321" s="144"/>
      <c r="M321" s="270"/>
    </row>
    <row r="322" spans="1:13" s="104" customFormat="1" ht="16.5" customHeight="1" x14ac:dyDescent="0.3">
      <c r="A322" s="828"/>
      <c r="B322" s="268">
        <v>4184</v>
      </c>
      <c r="C322" s="125" t="s">
        <v>5424</v>
      </c>
      <c r="D322" s="126" t="s">
        <v>5235</v>
      </c>
      <c r="E322" s="125">
        <v>132</v>
      </c>
      <c r="F322" s="231" t="s">
        <v>5235</v>
      </c>
      <c r="G322" s="274">
        <v>130</v>
      </c>
      <c r="H322" s="596" t="s">
        <v>9690</v>
      </c>
      <c r="I322" s="478"/>
      <c r="J322" s="199">
        <v>250</v>
      </c>
      <c r="K322" s="746"/>
      <c r="L322" s="144"/>
      <c r="M322" s="270"/>
    </row>
    <row r="323" spans="1:13" s="104" customFormat="1" ht="16.5" customHeight="1" x14ac:dyDescent="0.3">
      <c r="A323" s="828"/>
      <c r="B323" s="268">
        <v>4186</v>
      </c>
      <c r="C323" s="125" t="s">
        <v>3040</v>
      </c>
      <c r="D323" s="126" t="s">
        <v>5237</v>
      </c>
      <c r="E323" s="125">
        <v>132</v>
      </c>
      <c r="F323" s="231" t="s">
        <v>5235</v>
      </c>
      <c r="G323" s="274">
        <v>130</v>
      </c>
      <c r="H323" s="215">
        <v>110</v>
      </c>
      <c r="I323" s="478"/>
      <c r="J323" s="754"/>
      <c r="K323" s="754"/>
      <c r="L323" s="144"/>
      <c r="M323" s="270"/>
    </row>
    <row r="324" spans="1:13" s="104" customFormat="1" ht="16.5" customHeight="1" x14ac:dyDescent="0.3">
      <c r="A324" s="828"/>
      <c r="B324" s="268">
        <v>4182</v>
      </c>
      <c r="C324" s="125" t="s">
        <v>5422</v>
      </c>
      <c r="D324" s="126" t="s">
        <v>5235</v>
      </c>
      <c r="E324" s="125">
        <v>132</v>
      </c>
      <c r="F324" s="231" t="s">
        <v>5235</v>
      </c>
      <c r="G324" s="274">
        <v>160</v>
      </c>
      <c r="H324" s="215"/>
      <c r="I324" s="478"/>
      <c r="J324" s="754"/>
      <c r="K324" s="754"/>
      <c r="L324" s="144"/>
      <c r="M324" s="270"/>
    </row>
    <row r="325" spans="1:13" s="104" customFormat="1" ht="16.5" customHeight="1" x14ac:dyDescent="0.3">
      <c r="A325" s="828"/>
      <c r="B325" s="268">
        <v>4187</v>
      </c>
      <c r="C325" s="125" t="s">
        <v>5426</v>
      </c>
      <c r="D325" s="126" t="s">
        <v>5237</v>
      </c>
      <c r="E325" s="125">
        <v>132</v>
      </c>
      <c r="F325" s="231" t="s">
        <v>5235</v>
      </c>
      <c r="G325" s="274">
        <v>160</v>
      </c>
      <c r="H325" s="215"/>
      <c r="I325" s="478"/>
      <c r="J325" s="754"/>
      <c r="K325" s="754"/>
      <c r="L325" s="144"/>
      <c r="M325" s="270"/>
    </row>
    <row r="326" spans="1:13" s="104" customFormat="1" ht="16.5" customHeight="1" x14ac:dyDescent="0.3">
      <c r="A326" s="828"/>
      <c r="B326" s="268">
        <v>4188</v>
      </c>
      <c r="C326" s="125" t="s">
        <v>5427</v>
      </c>
      <c r="D326" s="126" t="s">
        <v>5235</v>
      </c>
      <c r="E326" s="125">
        <v>132</v>
      </c>
      <c r="F326" s="231" t="s">
        <v>5235</v>
      </c>
      <c r="G326" s="274">
        <v>160</v>
      </c>
      <c r="H326" s="205"/>
      <c r="I326" s="478"/>
      <c r="J326" s="754"/>
      <c r="K326" s="754"/>
      <c r="L326" s="144"/>
      <c r="M326" s="270"/>
    </row>
    <row r="327" spans="1:13" s="104" customFormat="1" ht="16.5" customHeight="1" x14ac:dyDescent="0.3">
      <c r="A327" s="828"/>
      <c r="B327" s="268">
        <v>4172</v>
      </c>
      <c r="C327" s="125" t="s">
        <v>9691</v>
      </c>
      <c r="D327" s="126" t="s">
        <v>5235</v>
      </c>
      <c r="E327" s="125">
        <v>132</v>
      </c>
      <c r="F327" s="127" t="s">
        <v>5235</v>
      </c>
      <c r="G327" s="213">
        <v>170</v>
      </c>
      <c r="H327" s="353"/>
      <c r="I327" s="197"/>
      <c r="J327" s="754"/>
      <c r="K327" s="754"/>
      <c r="L327" s="144"/>
      <c r="M327" s="270"/>
    </row>
    <row r="328" spans="1:13" s="104" customFormat="1" ht="16.5" customHeight="1" x14ac:dyDescent="0.3">
      <c r="A328" s="828"/>
      <c r="B328" s="151">
        <v>4166</v>
      </c>
      <c r="C328" s="610" t="s">
        <v>9692</v>
      </c>
      <c r="D328" s="611" t="s">
        <v>5235</v>
      </c>
      <c r="E328" s="610">
        <v>132</v>
      </c>
      <c r="F328" s="640" t="s">
        <v>5235</v>
      </c>
      <c r="G328" s="715">
        <v>170</v>
      </c>
      <c r="H328" s="353"/>
      <c r="I328" s="197"/>
      <c r="J328" s="754"/>
      <c r="K328" s="754"/>
      <c r="L328" s="144"/>
      <c r="M328" s="270"/>
    </row>
    <row r="329" spans="1:13" s="104" customFormat="1" ht="16.5" customHeight="1" x14ac:dyDescent="0.3">
      <c r="A329" s="828"/>
      <c r="B329" s="151">
        <v>4167</v>
      </c>
      <c r="C329" s="610" t="s">
        <v>9693</v>
      </c>
      <c r="D329" s="611" t="s">
        <v>5235</v>
      </c>
      <c r="E329" s="610">
        <v>132</v>
      </c>
      <c r="F329" s="640" t="s">
        <v>5235</v>
      </c>
      <c r="G329" s="715">
        <v>170</v>
      </c>
      <c r="H329" s="206"/>
      <c r="I329" s="717"/>
      <c r="J329" s="754"/>
      <c r="K329" s="754"/>
      <c r="L329" s="144"/>
      <c r="M329" s="270"/>
    </row>
    <row r="330" spans="1:13" s="104" customFormat="1" ht="16.5" customHeight="1" x14ac:dyDescent="0.3">
      <c r="A330" s="828"/>
      <c r="B330" s="151">
        <v>4168</v>
      </c>
      <c r="C330" s="610" t="s">
        <v>9694</v>
      </c>
      <c r="D330" s="611" t="s">
        <v>5235</v>
      </c>
      <c r="E330" s="610">
        <v>132</v>
      </c>
      <c r="F330" s="640" t="s">
        <v>5235</v>
      </c>
      <c r="G330" s="715">
        <v>150</v>
      </c>
      <c r="H330" s="353"/>
      <c r="I330" s="717"/>
      <c r="J330" s="754"/>
      <c r="K330" s="754"/>
      <c r="L330" s="144"/>
      <c r="M330" s="270"/>
    </row>
    <row r="331" spans="1:13" s="104" customFormat="1" ht="16.5" customHeight="1" x14ac:dyDescent="0.3">
      <c r="A331" s="828"/>
      <c r="B331" s="151">
        <v>4169</v>
      </c>
      <c r="C331" s="610" t="s">
        <v>5525</v>
      </c>
      <c r="D331" s="611" t="s">
        <v>5237</v>
      </c>
      <c r="E331" s="610">
        <v>132</v>
      </c>
      <c r="F331" s="640" t="s">
        <v>5235</v>
      </c>
      <c r="G331" s="715">
        <v>150</v>
      </c>
      <c r="H331" s="353"/>
      <c r="I331" s="197"/>
      <c r="J331" s="754"/>
      <c r="K331" s="754"/>
      <c r="L331" s="144"/>
      <c r="M331" s="270"/>
    </row>
    <row r="332" spans="1:13" s="104" customFormat="1" ht="16.5" customHeight="1" x14ac:dyDescent="0.3">
      <c r="A332" s="828"/>
      <c r="B332" s="151">
        <v>4190</v>
      </c>
      <c r="C332" s="133" t="s">
        <v>5428</v>
      </c>
      <c r="D332" s="134" t="s">
        <v>5237</v>
      </c>
      <c r="E332" s="133">
        <v>132</v>
      </c>
      <c r="F332" s="135" t="s">
        <v>5235</v>
      </c>
      <c r="G332" s="128">
        <v>250</v>
      </c>
      <c r="H332" s="208"/>
      <c r="I332" s="193"/>
      <c r="J332" s="706"/>
      <c r="K332" s="754"/>
      <c r="L332" s="144"/>
      <c r="M332" s="270"/>
    </row>
    <row r="333" spans="1:13" s="104" customFormat="1" ht="16.5" customHeight="1" x14ac:dyDescent="0.3">
      <c r="A333" s="828"/>
      <c r="B333" s="151">
        <v>4200</v>
      </c>
      <c r="C333" s="133" t="s">
        <v>5417</v>
      </c>
      <c r="D333" s="134" t="s">
        <v>5237</v>
      </c>
      <c r="E333" s="133">
        <v>500</v>
      </c>
      <c r="F333" s="135" t="s">
        <v>5235</v>
      </c>
      <c r="G333" s="274">
        <v>300</v>
      </c>
      <c r="H333" s="207"/>
      <c r="I333" s="276"/>
      <c r="J333" s="193"/>
      <c r="K333" s="249"/>
      <c r="L333" s="144"/>
      <c r="M333" s="270"/>
    </row>
    <row r="334" spans="1:13" s="104" customFormat="1" ht="16.5" customHeight="1" x14ac:dyDescent="0.3">
      <c r="A334" s="828"/>
      <c r="B334" s="151">
        <v>4210</v>
      </c>
      <c r="C334" s="133" t="s">
        <v>5429</v>
      </c>
      <c r="D334" s="134" t="s">
        <v>5237</v>
      </c>
      <c r="E334" s="133">
        <v>220</v>
      </c>
      <c r="F334" s="135" t="s">
        <v>5235</v>
      </c>
      <c r="G334" s="217" t="s">
        <v>5235</v>
      </c>
      <c r="H334" s="741" t="s">
        <v>5430</v>
      </c>
      <c r="I334" s="280"/>
      <c r="J334" s="144"/>
      <c r="K334" s="210"/>
      <c r="L334" s="144"/>
      <c r="M334" s="270"/>
    </row>
    <row r="335" spans="1:13" s="104" customFormat="1" ht="16.5" customHeight="1" x14ac:dyDescent="0.3">
      <c r="A335" s="828"/>
      <c r="B335" s="151">
        <v>4220</v>
      </c>
      <c r="C335" s="133" t="s">
        <v>5431</v>
      </c>
      <c r="D335" s="134" t="s">
        <v>5237</v>
      </c>
      <c r="E335" s="133">
        <v>345</v>
      </c>
      <c r="F335" s="135" t="s">
        <v>5235</v>
      </c>
      <c r="G335" s="274">
        <v>0</v>
      </c>
      <c r="H335" s="204">
        <v>0</v>
      </c>
      <c r="I335" s="742" t="s">
        <v>5432</v>
      </c>
      <c r="J335" s="144"/>
      <c r="K335" s="211"/>
      <c r="L335" s="144"/>
      <c r="M335" s="270"/>
    </row>
    <row r="336" spans="1:13" s="104" customFormat="1" ht="16.5" customHeight="1" x14ac:dyDescent="0.3">
      <c r="A336" s="828"/>
      <c r="B336" s="151">
        <v>4230</v>
      </c>
      <c r="C336" s="133" t="s">
        <v>6416</v>
      </c>
      <c r="D336" s="134" t="s">
        <v>5235</v>
      </c>
      <c r="E336" s="133">
        <v>345</v>
      </c>
      <c r="F336" s="135" t="s">
        <v>5235</v>
      </c>
      <c r="G336" s="128">
        <v>0</v>
      </c>
      <c r="H336" s="207"/>
      <c r="I336" s="458"/>
      <c r="J336" s="742" t="s">
        <v>5433</v>
      </c>
      <c r="K336" s="170"/>
      <c r="L336" s="144"/>
      <c r="M336" s="270"/>
    </row>
    <row r="337" spans="1:13" s="104" customFormat="1" ht="16.5" customHeight="1" x14ac:dyDescent="0.3">
      <c r="A337" s="828"/>
      <c r="B337" s="151">
        <v>4232</v>
      </c>
      <c r="C337" s="133" t="s">
        <v>6849</v>
      </c>
      <c r="D337" s="134" t="s">
        <v>5237</v>
      </c>
      <c r="E337" s="133">
        <v>345</v>
      </c>
      <c r="F337" s="135" t="s">
        <v>5235</v>
      </c>
      <c r="G337" s="274">
        <v>0</v>
      </c>
      <c r="H337" s="131"/>
      <c r="I337" s="754">
        <v>0</v>
      </c>
      <c r="J337" s="746"/>
      <c r="K337" s="170"/>
      <c r="L337" s="144"/>
      <c r="M337" s="270"/>
    </row>
    <row r="338" spans="1:13" s="104" customFormat="1" ht="16.5" customHeight="1" x14ac:dyDescent="0.3">
      <c r="A338" s="828"/>
      <c r="B338" s="151">
        <v>4233</v>
      </c>
      <c r="C338" s="133" t="s">
        <v>6417</v>
      </c>
      <c r="D338" s="134" t="s">
        <v>5235</v>
      </c>
      <c r="E338" s="133">
        <v>345</v>
      </c>
      <c r="F338" s="135" t="s">
        <v>5235</v>
      </c>
      <c r="G338" s="128">
        <v>0</v>
      </c>
      <c r="H338" s="131"/>
      <c r="I338" s="754"/>
      <c r="J338" s="754">
        <v>300</v>
      </c>
      <c r="K338" s="170"/>
      <c r="L338" s="144"/>
      <c r="M338" s="270"/>
    </row>
    <row r="339" spans="1:13" s="104" customFormat="1" ht="16.5" customHeight="1" x14ac:dyDescent="0.3">
      <c r="A339" s="828"/>
      <c r="B339" s="151">
        <v>4240</v>
      </c>
      <c r="C339" s="133" t="s">
        <v>5434</v>
      </c>
      <c r="D339" s="134" t="s">
        <v>5237</v>
      </c>
      <c r="E339" s="133">
        <v>345</v>
      </c>
      <c r="F339" s="135" t="s">
        <v>5235</v>
      </c>
      <c r="G339" s="128">
        <v>0</v>
      </c>
      <c r="H339" s="208"/>
      <c r="I339" s="287"/>
      <c r="J339" s="458"/>
      <c r="K339" s="170"/>
      <c r="L339" s="144"/>
      <c r="M339" s="270"/>
    </row>
    <row r="340" spans="1:13" s="104" customFormat="1" ht="16.5" customHeight="1" x14ac:dyDescent="0.3">
      <c r="A340" s="828"/>
      <c r="B340" s="151">
        <v>4250</v>
      </c>
      <c r="C340" s="133" t="s">
        <v>5433</v>
      </c>
      <c r="D340" s="134" t="s">
        <v>5237</v>
      </c>
      <c r="E340" s="133">
        <v>500</v>
      </c>
      <c r="F340" s="135" t="s">
        <v>5235</v>
      </c>
      <c r="G340" s="128">
        <v>300</v>
      </c>
      <c r="H340" s="208"/>
      <c r="I340" s="193"/>
      <c r="J340" s="249"/>
      <c r="K340" s="170"/>
      <c r="L340" s="144"/>
      <c r="M340" s="270"/>
    </row>
    <row r="341" spans="1:13" s="104" customFormat="1" ht="16.5" customHeight="1" x14ac:dyDescent="0.3">
      <c r="A341" s="828"/>
      <c r="B341" s="151">
        <v>4260</v>
      </c>
      <c r="C341" s="133" t="s">
        <v>9695</v>
      </c>
      <c r="D341" s="134" t="s">
        <v>5235</v>
      </c>
      <c r="E341" s="133">
        <v>132</v>
      </c>
      <c r="F341" s="135" t="s">
        <v>5235</v>
      </c>
      <c r="G341" s="128">
        <v>70</v>
      </c>
      <c r="H341" s="292"/>
      <c r="I341" s="173"/>
      <c r="J341" s="245"/>
      <c r="K341" s="787" t="s">
        <v>5435</v>
      </c>
      <c r="L341" s="144"/>
      <c r="M341" s="270"/>
    </row>
    <row r="342" spans="1:13" s="104" customFormat="1" ht="16.5" customHeight="1" x14ac:dyDescent="0.3">
      <c r="A342" s="828"/>
      <c r="B342" s="151">
        <v>4261</v>
      </c>
      <c r="C342" s="133" t="s">
        <v>5436</v>
      </c>
      <c r="D342" s="134" t="s">
        <v>5237</v>
      </c>
      <c r="E342" s="133">
        <v>132</v>
      </c>
      <c r="F342" s="135" t="s">
        <v>5235</v>
      </c>
      <c r="G342" s="200">
        <v>130</v>
      </c>
      <c r="H342" s="292"/>
      <c r="J342" s="211"/>
      <c r="K342" s="787"/>
      <c r="L342" s="144"/>
      <c r="M342" s="270"/>
    </row>
    <row r="343" spans="1:13" s="104" customFormat="1" ht="16.5" customHeight="1" x14ac:dyDescent="0.3">
      <c r="A343" s="828"/>
      <c r="B343" s="151">
        <v>4262</v>
      </c>
      <c r="C343" s="133" t="s">
        <v>5436</v>
      </c>
      <c r="D343" s="134" t="s">
        <v>5237</v>
      </c>
      <c r="E343" s="133">
        <v>33</v>
      </c>
      <c r="F343" s="135" t="s">
        <v>5235</v>
      </c>
      <c r="G343" s="200">
        <v>12</v>
      </c>
      <c r="H343" s="131"/>
      <c r="I343" s="746" t="s">
        <v>5437</v>
      </c>
      <c r="J343" s="746" t="s">
        <v>5438</v>
      </c>
      <c r="K343" s="203">
        <v>300</v>
      </c>
      <c r="L343" s="144"/>
      <c r="M343" s="270"/>
    </row>
    <row r="344" spans="1:13" s="104" customFormat="1" ht="16.5" customHeight="1" x14ac:dyDescent="0.3">
      <c r="A344" s="828"/>
      <c r="B344" s="151">
        <v>4263</v>
      </c>
      <c r="C344" s="133" t="s">
        <v>5439</v>
      </c>
      <c r="D344" s="134" t="s">
        <v>5237</v>
      </c>
      <c r="E344" s="133">
        <v>33</v>
      </c>
      <c r="F344" s="135" t="s">
        <v>5235</v>
      </c>
      <c r="G344" s="200">
        <v>4</v>
      </c>
      <c r="H344" s="131"/>
      <c r="I344" s="754">
        <v>250</v>
      </c>
      <c r="J344" s="754">
        <v>300</v>
      </c>
      <c r="K344" s="211"/>
      <c r="L344" s="144"/>
      <c r="M344" s="270"/>
    </row>
    <row r="345" spans="1:13" s="104" customFormat="1" ht="16.5" customHeight="1" x14ac:dyDescent="0.3">
      <c r="A345" s="828"/>
      <c r="B345" s="151">
        <v>4264</v>
      </c>
      <c r="C345" s="133" t="s">
        <v>3069</v>
      </c>
      <c r="D345" s="134" t="s">
        <v>5237</v>
      </c>
      <c r="E345" s="133">
        <v>13.2</v>
      </c>
      <c r="F345" s="135" t="s">
        <v>5235</v>
      </c>
      <c r="G345" s="200">
        <v>3</v>
      </c>
      <c r="H345" s="131"/>
      <c r="I345" s="356"/>
      <c r="J345" s="742"/>
      <c r="K345" s="211"/>
      <c r="L345" s="144"/>
      <c r="M345" s="270"/>
    </row>
    <row r="346" spans="1:13" s="104" customFormat="1" ht="16.5" customHeight="1" x14ac:dyDescent="0.3">
      <c r="A346" s="828"/>
      <c r="B346" s="151">
        <v>4270</v>
      </c>
      <c r="C346" s="133" t="s">
        <v>9696</v>
      </c>
      <c r="D346" s="134" t="s">
        <v>5237</v>
      </c>
      <c r="E346" s="133">
        <v>132</v>
      </c>
      <c r="F346" s="135" t="s">
        <v>5235</v>
      </c>
      <c r="G346" s="128">
        <v>250</v>
      </c>
      <c r="H346" s="208"/>
      <c r="I346" s="249"/>
      <c r="J346" s="203"/>
      <c r="K346" s="211"/>
      <c r="L346" s="144"/>
      <c r="M346" s="270"/>
    </row>
    <row r="347" spans="1:13" s="104" customFormat="1" ht="16.5" customHeight="1" x14ac:dyDescent="0.3">
      <c r="A347" s="828"/>
      <c r="B347" s="151">
        <v>4280</v>
      </c>
      <c r="C347" s="172" t="s">
        <v>5438</v>
      </c>
      <c r="D347" s="153" t="s">
        <v>5237</v>
      </c>
      <c r="E347" s="172">
        <v>500</v>
      </c>
      <c r="F347" s="227" t="s">
        <v>5235</v>
      </c>
      <c r="G347" s="128">
        <v>300</v>
      </c>
      <c r="H347" s="207"/>
      <c r="I347" s="322"/>
      <c r="J347" s="245"/>
      <c r="K347" s="290"/>
      <c r="L347" s="144"/>
      <c r="M347" s="270"/>
    </row>
    <row r="348" spans="1:13" s="104" customFormat="1" ht="16.5" customHeight="1" x14ac:dyDescent="0.3">
      <c r="A348" s="828"/>
      <c r="B348" s="151">
        <v>4288</v>
      </c>
      <c r="C348" s="172" t="s">
        <v>5440</v>
      </c>
      <c r="D348" s="153" t="s">
        <v>5237</v>
      </c>
      <c r="E348" s="172">
        <v>33</v>
      </c>
      <c r="F348" s="227" t="s">
        <v>5235</v>
      </c>
      <c r="G348" s="128">
        <v>0</v>
      </c>
      <c r="H348" s="741" t="s">
        <v>6872</v>
      </c>
      <c r="I348" s="746" t="s">
        <v>5442</v>
      </c>
      <c r="J348" s="173"/>
      <c r="K348" s="173"/>
      <c r="L348" s="144"/>
      <c r="M348" s="270"/>
    </row>
    <row r="349" spans="1:13" s="104" customFormat="1" ht="16.5" customHeight="1" x14ac:dyDescent="0.3">
      <c r="A349" s="828"/>
      <c r="B349" s="151">
        <v>4289</v>
      </c>
      <c r="C349" s="172" t="s">
        <v>5443</v>
      </c>
      <c r="D349" s="153" t="s">
        <v>5237</v>
      </c>
      <c r="E349" s="172">
        <v>13.2</v>
      </c>
      <c r="F349" s="227" t="s">
        <v>5235</v>
      </c>
      <c r="G349" s="128">
        <v>7</v>
      </c>
      <c r="H349" s="204">
        <v>0</v>
      </c>
      <c r="I349" s="176">
        <v>190</v>
      </c>
      <c r="J349" s="300"/>
      <c r="K349" s="300"/>
      <c r="L349" s="144"/>
      <c r="M349" s="270"/>
    </row>
    <row r="350" spans="1:13" s="104" customFormat="1" ht="16.5" customHeight="1" x14ac:dyDescent="0.3">
      <c r="A350" s="828"/>
      <c r="B350" s="151">
        <v>4290</v>
      </c>
      <c r="C350" s="133" t="s">
        <v>3220</v>
      </c>
      <c r="D350" s="134" t="s">
        <v>5235</v>
      </c>
      <c r="E350" s="133">
        <v>220</v>
      </c>
      <c r="F350" s="135" t="s">
        <v>5235</v>
      </c>
      <c r="G350" s="168">
        <v>200</v>
      </c>
      <c r="H350" s="208"/>
      <c r="I350" s="249"/>
      <c r="J350" s="300"/>
      <c r="K350" s="300"/>
      <c r="L350" s="144"/>
      <c r="M350" s="270"/>
    </row>
    <row r="351" spans="1:13" s="104" customFormat="1" ht="16.5" customHeight="1" x14ac:dyDescent="0.3">
      <c r="A351" s="828"/>
      <c r="B351" s="151">
        <v>4291</v>
      </c>
      <c r="C351" s="133" t="s">
        <v>5444</v>
      </c>
      <c r="D351" s="134" t="s">
        <v>5237</v>
      </c>
      <c r="E351" s="133">
        <v>132</v>
      </c>
      <c r="F351" s="135" t="s">
        <v>5235</v>
      </c>
      <c r="G351" s="216">
        <v>130</v>
      </c>
      <c r="H351" s="742" t="s">
        <v>5445</v>
      </c>
      <c r="I351" s="171"/>
      <c r="J351" s="746" t="s">
        <v>5446</v>
      </c>
      <c r="K351" s="144"/>
      <c r="L351" s="144"/>
      <c r="M351" s="270"/>
    </row>
    <row r="352" spans="1:13" s="104" customFormat="1" ht="16.5" customHeight="1" x14ac:dyDescent="0.3">
      <c r="A352" s="828"/>
      <c r="B352" s="151">
        <v>4295</v>
      </c>
      <c r="C352" s="133" t="s">
        <v>5444</v>
      </c>
      <c r="D352" s="134" t="s">
        <v>5237</v>
      </c>
      <c r="E352" s="133">
        <v>33</v>
      </c>
      <c r="F352" s="135" t="s">
        <v>5235</v>
      </c>
      <c r="G352" s="128">
        <v>49</v>
      </c>
      <c r="H352" s="203">
        <v>149</v>
      </c>
      <c r="I352" s="171"/>
      <c r="J352" s="754">
        <v>309</v>
      </c>
      <c r="K352" s="746" t="s">
        <v>5447</v>
      </c>
      <c r="L352" s="144"/>
      <c r="M352" s="270"/>
    </row>
    <row r="353" spans="1:13" s="104" customFormat="1" ht="16.5" customHeight="1" x14ac:dyDescent="0.3">
      <c r="A353" s="828"/>
      <c r="B353" s="151">
        <v>4296</v>
      </c>
      <c r="C353" s="133" t="s">
        <v>5444</v>
      </c>
      <c r="D353" s="134" t="s">
        <v>5237</v>
      </c>
      <c r="E353" s="133">
        <v>13.2</v>
      </c>
      <c r="F353" s="135" t="s">
        <v>5235</v>
      </c>
      <c r="G353" s="128">
        <v>30</v>
      </c>
      <c r="H353" s="204"/>
      <c r="I353" s="171"/>
      <c r="J353" s="754"/>
      <c r="K353" s="754">
        <v>309</v>
      </c>
      <c r="L353" s="144"/>
      <c r="M353" s="270"/>
    </row>
    <row r="354" spans="1:13" s="104" customFormat="1" ht="16.5" customHeight="1" x14ac:dyDescent="0.3">
      <c r="A354" s="828"/>
      <c r="B354" s="151">
        <v>4293</v>
      </c>
      <c r="C354" s="133" t="s">
        <v>5819</v>
      </c>
      <c r="D354" s="134" t="s">
        <v>5237</v>
      </c>
      <c r="E354" s="133">
        <v>33</v>
      </c>
      <c r="F354" s="135" t="s">
        <v>5235</v>
      </c>
      <c r="G354" s="128">
        <v>7</v>
      </c>
      <c r="H354" s="131"/>
      <c r="I354" s="171"/>
      <c r="J354" s="754"/>
      <c r="K354" s="754"/>
      <c r="L354" s="144"/>
      <c r="M354" s="270"/>
    </row>
    <row r="355" spans="1:13" s="104" customFormat="1" ht="16.5" customHeight="1" x14ac:dyDescent="0.3">
      <c r="A355" s="828"/>
      <c r="B355" s="151">
        <v>4294</v>
      </c>
      <c r="C355" s="133" t="s">
        <v>5820</v>
      </c>
      <c r="D355" s="134" t="s">
        <v>5237</v>
      </c>
      <c r="E355" s="133">
        <v>33</v>
      </c>
      <c r="F355" s="135" t="s">
        <v>5235</v>
      </c>
      <c r="G355" s="128">
        <v>7</v>
      </c>
      <c r="H355" s="131"/>
      <c r="I355" s="171"/>
      <c r="J355" s="754"/>
      <c r="K355" s="754"/>
      <c r="L355" s="144"/>
      <c r="M355" s="270"/>
    </row>
    <row r="356" spans="1:13" s="104" customFormat="1" ht="16.5" customHeight="1" x14ac:dyDescent="0.3">
      <c r="A356" s="828"/>
      <c r="B356" s="151">
        <v>4300</v>
      </c>
      <c r="C356" s="133" t="s">
        <v>5448</v>
      </c>
      <c r="D356" s="134" t="s">
        <v>5237</v>
      </c>
      <c r="E356" s="133">
        <v>132</v>
      </c>
      <c r="F356" s="135" t="s">
        <v>5235</v>
      </c>
      <c r="G356" s="281">
        <v>250</v>
      </c>
      <c r="H356" s="208"/>
      <c r="I356" s="291"/>
      <c r="J356" s="249"/>
      <c r="K356" s="144"/>
      <c r="L356" s="144"/>
      <c r="M356" s="270"/>
    </row>
    <row r="357" spans="1:13" s="104" customFormat="1" ht="16.5" customHeight="1" x14ac:dyDescent="0.3">
      <c r="A357" s="828"/>
      <c r="B357" s="151">
        <v>4310</v>
      </c>
      <c r="C357" s="133" t="s">
        <v>5447</v>
      </c>
      <c r="D357" s="134" t="s">
        <v>5237</v>
      </c>
      <c r="E357" s="133">
        <v>500</v>
      </c>
      <c r="F357" s="135" t="s">
        <v>5235</v>
      </c>
      <c r="G357" s="168">
        <v>300</v>
      </c>
      <c r="H357" s="208"/>
      <c r="I357" s="193"/>
      <c r="J357" s="292"/>
      <c r="K357" s="268"/>
      <c r="L357" s="144"/>
      <c r="M357" s="270"/>
    </row>
    <row r="358" spans="1:13" s="481" customFormat="1" ht="16.5" customHeight="1" x14ac:dyDescent="0.3">
      <c r="A358" s="828"/>
      <c r="B358" s="151">
        <v>4320</v>
      </c>
      <c r="C358" s="133" t="s">
        <v>3221</v>
      </c>
      <c r="D358" s="134" t="s">
        <v>5237</v>
      </c>
      <c r="E358" s="133">
        <v>132</v>
      </c>
      <c r="F358" s="135" t="s">
        <v>5235</v>
      </c>
      <c r="G358" s="136">
        <v>20</v>
      </c>
      <c r="H358" s="245"/>
      <c r="I358" s="173"/>
      <c r="J358" s="293"/>
      <c r="K358" s="383"/>
      <c r="L358" s="144"/>
      <c r="M358" s="270"/>
    </row>
    <row r="359" spans="1:13" s="104" customFormat="1" ht="16.5" customHeight="1" x14ac:dyDescent="0.3">
      <c r="A359" s="828"/>
      <c r="B359" s="151">
        <v>4321</v>
      </c>
      <c r="C359" s="133" t="s">
        <v>3221</v>
      </c>
      <c r="D359" s="134" t="s">
        <v>5237</v>
      </c>
      <c r="E359" s="133">
        <v>33</v>
      </c>
      <c r="F359" s="135" t="s">
        <v>5235</v>
      </c>
      <c r="G359" s="128">
        <v>20</v>
      </c>
      <c r="H359" s="642" t="s">
        <v>3221</v>
      </c>
      <c r="I359" s="742" t="s">
        <v>5450</v>
      </c>
      <c r="J359" s="284"/>
      <c r="K359" s="383"/>
      <c r="L359" s="144"/>
      <c r="M359" s="270"/>
    </row>
    <row r="360" spans="1:13" s="104" customFormat="1" ht="16.5" customHeight="1" x14ac:dyDescent="0.3">
      <c r="A360" s="828"/>
      <c r="B360" s="173">
        <v>4322</v>
      </c>
      <c r="C360" s="172" t="s">
        <v>3221</v>
      </c>
      <c r="D360" s="153" t="s">
        <v>5237</v>
      </c>
      <c r="E360" s="172">
        <v>13.2</v>
      </c>
      <c r="F360" s="227" t="s">
        <v>5235</v>
      </c>
      <c r="G360" s="411">
        <v>20</v>
      </c>
      <c r="H360" s="282">
        <v>20</v>
      </c>
      <c r="I360" s="702">
        <v>10</v>
      </c>
      <c r="J360" s="284"/>
      <c r="K360" s="383"/>
      <c r="L360" s="144"/>
      <c r="M360" s="270"/>
    </row>
    <row r="361" spans="1:13" s="582" customFormat="1" ht="16.5" customHeight="1" thickBot="1" x14ac:dyDescent="0.35">
      <c r="A361" s="829"/>
      <c r="B361" s="189">
        <v>4330</v>
      </c>
      <c r="C361" s="189" t="s">
        <v>5449</v>
      </c>
      <c r="D361" s="190" t="s">
        <v>5237</v>
      </c>
      <c r="E361" s="189">
        <v>132</v>
      </c>
      <c r="F361" s="259" t="s">
        <v>5235</v>
      </c>
      <c r="G361" s="628">
        <v>0</v>
      </c>
      <c r="H361" s="384"/>
      <c r="I361" s="295"/>
      <c r="J361" s="296"/>
      <c r="K361" s="385"/>
      <c r="L361" s="295"/>
      <c r="M361" s="270"/>
    </row>
    <row r="362" spans="1:13" ht="16.5" customHeight="1" x14ac:dyDescent="0.3">
      <c r="A362" s="831" t="s">
        <v>2815</v>
      </c>
      <c r="B362" s="125">
        <v>5061</v>
      </c>
      <c r="C362" s="419" t="s">
        <v>9697</v>
      </c>
      <c r="D362" s="653" t="s">
        <v>5237</v>
      </c>
      <c r="E362" s="728">
        <v>500</v>
      </c>
      <c r="F362" s="653" t="s">
        <v>5235</v>
      </c>
      <c r="G362" s="721">
        <v>300</v>
      </c>
      <c r="H362" s="729"/>
      <c r="I362" s="169"/>
      <c r="J362" s="730"/>
      <c r="K362" s="730"/>
      <c r="L362" s="299"/>
      <c r="M362" s="270"/>
    </row>
    <row r="363" spans="1:13" ht="16.5" customHeight="1" x14ac:dyDescent="0.3">
      <c r="A363" s="832"/>
      <c r="B363" s="133">
        <v>5062</v>
      </c>
      <c r="C363" s="610" t="s">
        <v>9698</v>
      </c>
      <c r="D363" s="611" t="s">
        <v>5235</v>
      </c>
      <c r="E363" s="610">
        <v>500</v>
      </c>
      <c r="F363" s="611" t="s">
        <v>5235</v>
      </c>
      <c r="G363" s="715">
        <v>300</v>
      </c>
      <c r="H363" s="729"/>
      <c r="I363" s="169"/>
      <c r="J363" s="730"/>
      <c r="K363" s="730"/>
      <c r="L363" s="299"/>
      <c r="M363" s="270"/>
    </row>
    <row r="364" spans="1:13" ht="16.5" customHeight="1" x14ac:dyDescent="0.3">
      <c r="A364" s="832"/>
      <c r="B364" s="133">
        <v>5063</v>
      </c>
      <c r="C364" s="610" t="s">
        <v>9699</v>
      </c>
      <c r="D364" s="611" t="s">
        <v>5235</v>
      </c>
      <c r="E364" s="610">
        <v>500</v>
      </c>
      <c r="F364" s="611" t="s">
        <v>5235</v>
      </c>
      <c r="G364" s="715">
        <v>300</v>
      </c>
      <c r="H364" s="731"/>
      <c r="I364" s="193"/>
      <c r="J364" s="732"/>
      <c r="K364" s="732"/>
      <c r="L364" s="299"/>
      <c r="M364" s="270"/>
    </row>
    <row r="365" spans="1:13" s="104" customFormat="1" ht="16.5" customHeight="1" x14ac:dyDescent="0.3">
      <c r="A365" s="832"/>
      <c r="B365" s="133">
        <v>5000</v>
      </c>
      <c r="C365" s="133" t="s">
        <v>5451</v>
      </c>
      <c r="D365" s="134" t="s">
        <v>5235</v>
      </c>
      <c r="E365" s="133">
        <v>132</v>
      </c>
      <c r="F365" s="135" t="s">
        <v>5235</v>
      </c>
      <c r="G365" s="136">
        <v>130</v>
      </c>
      <c r="H365" s="629"/>
      <c r="I365" s="144"/>
      <c r="J365" s="298"/>
      <c r="K365" s="298"/>
      <c r="L365" s="299"/>
      <c r="M365" s="270"/>
    </row>
    <row r="366" spans="1:13" s="104" customFormat="1" ht="16.5" customHeight="1" x14ac:dyDescent="0.3">
      <c r="A366" s="832"/>
      <c r="B366" s="133">
        <v>5016</v>
      </c>
      <c r="C366" s="133" t="s">
        <v>5452</v>
      </c>
      <c r="D366" s="134" t="s">
        <v>5237</v>
      </c>
      <c r="E366" s="133">
        <v>132</v>
      </c>
      <c r="F366" s="135" t="s">
        <v>5235</v>
      </c>
      <c r="G366" s="136">
        <v>130</v>
      </c>
      <c r="H366" s="629"/>
      <c r="I366" s="144"/>
      <c r="J366" s="298"/>
      <c r="K366" s="298"/>
      <c r="L366" s="299"/>
      <c r="M366" s="270"/>
    </row>
    <row r="367" spans="1:13" s="104" customFormat="1" ht="16.5" customHeight="1" x14ac:dyDescent="0.3">
      <c r="A367" s="832"/>
      <c r="B367" s="133">
        <v>5001</v>
      </c>
      <c r="C367" s="133" t="s">
        <v>5452</v>
      </c>
      <c r="D367" s="134" t="s">
        <v>5237</v>
      </c>
      <c r="E367" s="133">
        <v>33</v>
      </c>
      <c r="F367" s="135" t="s">
        <v>5235</v>
      </c>
      <c r="G367" s="136">
        <v>10</v>
      </c>
      <c r="H367" s="297"/>
      <c r="I367" s="144"/>
      <c r="J367" s="298"/>
      <c r="K367" s="298"/>
      <c r="L367" s="299"/>
      <c r="M367" s="270"/>
    </row>
    <row r="368" spans="1:13" s="104" customFormat="1" ht="16.5" customHeight="1" x14ac:dyDescent="0.3">
      <c r="A368" s="832"/>
      <c r="B368" s="133">
        <v>5015</v>
      </c>
      <c r="C368" s="133" t="s">
        <v>5452</v>
      </c>
      <c r="D368" s="134" t="s">
        <v>5237</v>
      </c>
      <c r="E368" s="133">
        <v>13.2</v>
      </c>
      <c r="F368" s="156" t="s">
        <v>5235</v>
      </c>
      <c r="G368" s="136">
        <v>15</v>
      </c>
      <c r="H368" s="297"/>
      <c r="I368" s="144"/>
      <c r="J368" s="298"/>
      <c r="K368" s="298"/>
      <c r="L368" s="299"/>
      <c r="M368" s="270"/>
    </row>
    <row r="369" spans="1:13" s="582" customFormat="1" ht="16.5" customHeight="1" x14ac:dyDescent="0.3">
      <c r="A369" s="832"/>
      <c r="B369" s="133">
        <v>5010</v>
      </c>
      <c r="C369" s="133" t="s">
        <v>5453</v>
      </c>
      <c r="D369" s="134" t="s">
        <v>5237</v>
      </c>
      <c r="E369" s="133">
        <v>132</v>
      </c>
      <c r="F369" s="135" t="s">
        <v>5235</v>
      </c>
      <c r="G369" s="136">
        <v>250</v>
      </c>
      <c r="H369" s="677"/>
      <c r="I369" s="140"/>
      <c r="J369" s="298"/>
      <c r="K369" s="298"/>
      <c r="L369" s="299"/>
      <c r="M369" s="270"/>
    </row>
    <row r="370" spans="1:13" s="582" customFormat="1" ht="16.5" customHeight="1" x14ac:dyDescent="0.3">
      <c r="A370" s="832"/>
      <c r="B370" s="133">
        <v>5024</v>
      </c>
      <c r="C370" s="133" t="s">
        <v>9725</v>
      </c>
      <c r="D370" s="134" t="s">
        <v>5235</v>
      </c>
      <c r="E370" s="133">
        <v>132</v>
      </c>
      <c r="F370" s="135" t="s">
        <v>5235</v>
      </c>
      <c r="G370" s="136">
        <v>120</v>
      </c>
      <c r="H370" s="742" t="s">
        <v>5700</v>
      </c>
      <c r="I370" s="140"/>
      <c r="J370" s="298"/>
      <c r="K370" s="298"/>
      <c r="L370" s="299"/>
      <c r="M370" s="270"/>
    </row>
    <row r="371" spans="1:13" s="104" customFormat="1" ht="16.5" customHeight="1" x14ac:dyDescent="0.3">
      <c r="A371" s="832"/>
      <c r="B371" s="133">
        <v>5017</v>
      </c>
      <c r="C371" s="133" t="s">
        <v>5701</v>
      </c>
      <c r="D371" s="134" t="s">
        <v>5237</v>
      </c>
      <c r="E371" s="133">
        <v>132</v>
      </c>
      <c r="F371" s="134" t="s">
        <v>5235</v>
      </c>
      <c r="G371" s="136">
        <v>120</v>
      </c>
      <c r="H371" s="203">
        <v>120</v>
      </c>
      <c r="I371" s="140"/>
      <c r="J371" s="298"/>
      <c r="K371" s="298"/>
      <c r="L371" s="299"/>
      <c r="M371" s="270"/>
    </row>
    <row r="372" spans="1:13" s="104" customFormat="1" ht="16.5" customHeight="1" x14ac:dyDescent="0.3">
      <c r="A372" s="832"/>
      <c r="B372" s="133">
        <v>5018</v>
      </c>
      <c r="C372" s="133" t="s">
        <v>5702</v>
      </c>
      <c r="D372" s="134" t="s">
        <v>5235</v>
      </c>
      <c r="E372" s="133">
        <v>132</v>
      </c>
      <c r="F372" s="156" t="s">
        <v>5235</v>
      </c>
      <c r="G372" s="136">
        <v>120</v>
      </c>
      <c r="H372" s="297"/>
      <c r="I372" s="140"/>
      <c r="J372" s="298"/>
      <c r="K372" s="298"/>
      <c r="L372" s="299"/>
      <c r="M372" s="270"/>
    </row>
    <row r="373" spans="1:13" s="104" customFormat="1" ht="16.5" customHeight="1" x14ac:dyDescent="0.3">
      <c r="A373" s="832"/>
      <c r="B373" s="133">
        <v>5019</v>
      </c>
      <c r="C373" s="133" t="s">
        <v>5703</v>
      </c>
      <c r="D373" s="134" t="s">
        <v>5235</v>
      </c>
      <c r="E373" s="133">
        <v>132</v>
      </c>
      <c r="F373" s="135" t="s">
        <v>5235</v>
      </c>
      <c r="G373" s="136">
        <v>120</v>
      </c>
      <c r="H373" s="297"/>
      <c r="I373" s="140"/>
      <c r="J373" s="298"/>
      <c r="K373" s="298"/>
      <c r="L373" s="299"/>
      <c r="M373" s="270"/>
    </row>
    <row r="374" spans="1:13" s="104" customFormat="1" ht="16.5" customHeight="1" x14ac:dyDescent="0.3">
      <c r="A374" s="832"/>
      <c r="B374" s="133">
        <v>5020</v>
      </c>
      <c r="C374" s="133" t="s">
        <v>5454</v>
      </c>
      <c r="D374" s="134" t="s">
        <v>5237</v>
      </c>
      <c r="E374" s="133">
        <v>132</v>
      </c>
      <c r="F374" s="135" t="s">
        <v>5235</v>
      </c>
      <c r="G374" s="136">
        <v>130</v>
      </c>
      <c r="H374" s="297"/>
      <c r="I374" s="245"/>
      <c r="J374" s="298"/>
      <c r="K374" s="298"/>
      <c r="L374" s="299"/>
      <c r="M374" s="270"/>
    </row>
    <row r="375" spans="1:13" s="104" customFormat="1" ht="16.5" customHeight="1" x14ac:dyDescent="0.3">
      <c r="A375" s="832"/>
      <c r="B375" s="133">
        <v>5023</v>
      </c>
      <c r="C375" s="133" t="s">
        <v>5454</v>
      </c>
      <c r="D375" s="134" t="s">
        <v>5237</v>
      </c>
      <c r="E375" s="133">
        <v>13.2</v>
      </c>
      <c r="F375" s="135" t="s">
        <v>5235</v>
      </c>
      <c r="G375" s="136">
        <v>40</v>
      </c>
      <c r="H375" s="211"/>
      <c r="I375" s="596" t="s">
        <v>5704</v>
      </c>
      <c r="K375" s="298"/>
      <c r="L375" s="299"/>
      <c r="M375" s="270"/>
    </row>
    <row r="376" spans="1:13" s="104" customFormat="1" ht="16.5" customHeight="1" x14ac:dyDescent="0.3">
      <c r="A376" s="832"/>
      <c r="B376" s="133">
        <v>5030</v>
      </c>
      <c r="C376" s="133" t="s">
        <v>5705</v>
      </c>
      <c r="D376" s="134" t="s">
        <v>5235</v>
      </c>
      <c r="E376" s="133">
        <v>132</v>
      </c>
      <c r="F376" s="135" t="s">
        <v>5235</v>
      </c>
      <c r="G376" s="136">
        <v>80</v>
      </c>
      <c r="H376" s="210"/>
      <c r="I376" s="142">
        <v>170</v>
      </c>
      <c r="J376" s="144"/>
      <c r="K376" s="298"/>
      <c r="L376" s="299"/>
      <c r="M376" s="270"/>
    </row>
    <row r="377" spans="1:13" s="104" customFormat="1" ht="16.5" customHeight="1" x14ac:dyDescent="0.3">
      <c r="A377" s="832"/>
      <c r="B377" s="133">
        <v>5028</v>
      </c>
      <c r="C377" s="133" t="s">
        <v>5706</v>
      </c>
      <c r="D377" s="134" t="s">
        <v>5237</v>
      </c>
      <c r="E377" s="133">
        <v>132</v>
      </c>
      <c r="F377" s="135" t="s">
        <v>5235</v>
      </c>
      <c r="G377" s="168">
        <v>80</v>
      </c>
      <c r="H377" s="211"/>
      <c r="I377" s="211"/>
      <c r="J377" s="144"/>
      <c r="K377" s="298"/>
      <c r="L377" s="299"/>
      <c r="M377" s="270"/>
    </row>
    <row r="378" spans="1:13" s="104" customFormat="1" ht="16.5" customHeight="1" x14ac:dyDescent="0.3">
      <c r="A378" s="832"/>
      <c r="B378" s="133">
        <v>5029</v>
      </c>
      <c r="C378" s="133" t="s">
        <v>5707</v>
      </c>
      <c r="D378" s="134" t="s">
        <v>5235</v>
      </c>
      <c r="E378" s="133">
        <v>132</v>
      </c>
      <c r="F378" s="135" t="s">
        <v>5235</v>
      </c>
      <c r="G378" s="168">
        <v>80</v>
      </c>
      <c r="H378" s="211"/>
      <c r="I378" s="211"/>
      <c r="J378" s="144"/>
      <c r="K378" s="298"/>
      <c r="L378" s="299"/>
      <c r="M378" s="270"/>
    </row>
    <row r="379" spans="1:13" s="104" customFormat="1" ht="16.5" customHeight="1" x14ac:dyDescent="0.3">
      <c r="A379" s="832"/>
      <c r="B379" s="133">
        <v>5041</v>
      </c>
      <c r="C379" s="133" t="s">
        <v>6101</v>
      </c>
      <c r="D379" s="134" t="s">
        <v>5235</v>
      </c>
      <c r="E379" s="133">
        <v>132</v>
      </c>
      <c r="F379" s="135" t="s">
        <v>5235</v>
      </c>
      <c r="G379" s="213">
        <v>90</v>
      </c>
      <c r="H379" s="211"/>
      <c r="I379" s="211"/>
      <c r="J379" s="787" t="s">
        <v>5455</v>
      </c>
      <c r="K379" s="298"/>
      <c r="L379" s="299"/>
      <c r="M379" s="270"/>
    </row>
    <row r="380" spans="1:13" s="104" customFormat="1" ht="16.5" customHeight="1" x14ac:dyDescent="0.3">
      <c r="A380" s="832"/>
      <c r="B380" s="133">
        <v>5002</v>
      </c>
      <c r="C380" s="133" t="s">
        <v>5456</v>
      </c>
      <c r="D380" s="134" t="s">
        <v>5237</v>
      </c>
      <c r="E380" s="133">
        <v>132</v>
      </c>
      <c r="F380" s="135" t="s">
        <v>5235</v>
      </c>
      <c r="G380" s="213">
        <v>150</v>
      </c>
      <c r="H380" s="742" t="s">
        <v>5458</v>
      </c>
      <c r="I380" s="144"/>
      <c r="J380" s="787"/>
      <c r="K380" s="298"/>
      <c r="L380" s="299"/>
      <c r="M380" s="270"/>
    </row>
    <row r="381" spans="1:13" s="104" customFormat="1" ht="16.5" customHeight="1" x14ac:dyDescent="0.3">
      <c r="A381" s="832"/>
      <c r="B381" s="133">
        <v>5032</v>
      </c>
      <c r="C381" s="133" t="s">
        <v>5457</v>
      </c>
      <c r="D381" s="134" t="s">
        <v>5235</v>
      </c>
      <c r="E381" s="133">
        <v>132</v>
      </c>
      <c r="F381" s="135" t="s">
        <v>5235</v>
      </c>
      <c r="G381" s="136">
        <v>150</v>
      </c>
      <c r="H381" s="203">
        <v>160</v>
      </c>
      <c r="I381" s="144"/>
      <c r="J381" s="702">
        <v>190</v>
      </c>
      <c r="K381" s="298"/>
      <c r="L381" s="299"/>
      <c r="M381" s="270"/>
    </row>
    <row r="382" spans="1:13" s="104" customFormat="1" ht="16.5" customHeight="1" x14ac:dyDescent="0.3">
      <c r="A382" s="832"/>
      <c r="B382" s="133">
        <v>5003</v>
      </c>
      <c r="C382" s="133" t="s">
        <v>5459</v>
      </c>
      <c r="D382" s="134" t="s">
        <v>5237</v>
      </c>
      <c r="E382" s="133">
        <v>132</v>
      </c>
      <c r="F382" s="135" t="s">
        <v>5235</v>
      </c>
      <c r="G382" s="136">
        <v>160</v>
      </c>
      <c r="H382" s="203"/>
      <c r="I382" s="144"/>
      <c r="J382" s="702"/>
      <c r="K382" s="298"/>
      <c r="L382" s="299"/>
      <c r="M382" s="270"/>
    </row>
    <row r="383" spans="1:13" ht="16.5" customHeight="1" x14ac:dyDescent="0.3">
      <c r="A383" s="832"/>
      <c r="B383" s="133">
        <v>5042</v>
      </c>
      <c r="C383" s="133" t="s">
        <v>5459</v>
      </c>
      <c r="D383" s="134" t="s">
        <v>5237</v>
      </c>
      <c r="E383" s="133">
        <v>33</v>
      </c>
      <c r="F383" s="135" t="s">
        <v>5235</v>
      </c>
      <c r="G383" s="136">
        <v>22</v>
      </c>
      <c r="H383" s="410"/>
      <c r="I383" s="144"/>
      <c r="J383" s="631"/>
      <c r="K383" s="298"/>
      <c r="L383" s="299"/>
      <c r="M383" s="270"/>
    </row>
    <row r="384" spans="1:13" s="104" customFormat="1" ht="16.5" customHeight="1" x14ac:dyDescent="0.3">
      <c r="A384" s="832"/>
      <c r="B384" s="133">
        <v>5004</v>
      </c>
      <c r="C384" s="133" t="s">
        <v>5460</v>
      </c>
      <c r="D384" s="134" t="s">
        <v>5235</v>
      </c>
      <c r="E384" s="133">
        <v>132</v>
      </c>
      <c r="F384" s="135" t="s">
        <v>5235</v>
      </c>
      <c r="G384" s="136">
        <v>130</v>
      </c>
      <c r="H384" s="211"/>
      <c r="I384" s="144"/>
      <c r="J384" s="702"/>
      <c r="K384" s="298"/>
      <c r="L384" s="299"/>
      <c r="M384" s="270"/>
    </row>
    <row r="385" spans="1:13" s="104" customFormat="1" ht="16.5" customHeight="1" x14ac:dyDescent="0.3">
      <c r="A385" s="832"/>
      <c r="B385" s="133">
        <v>5005</v>
      </c>
      <c r="C385" s="133" t="s">
        <v>5461</v>
      </c>
      <c r="D385" s="134" t="s">
        <v>5237</v>
      </c>
      <c r="E385" s="133">
        <v>132</v>
      </c>
      <c r="F385" s="135" t="s">
        <v>5235</v>
      </c>
      <c r="G385" s="136">
        <v>130</v>
      </c>
      <c r="H385" s="211"/>
      <c r="I385" s="144"/>
      <c r="J385" s="702"/>
      <c r="K385" s="298"/>
      <c r="L385" s="299"/>
      <c r="M385" s="270"/>
    </row>
    <row r="386" spans="1:13" s="104" customFormat="1" ht="16.5" customHeight="1" x14ac:dyDescent="0.3">
      <c r="A386" s="832"/>
      <c r="B386" s="133">
        <v>5006</v>
      </c>
      <c r="C386" s="133" t="s">
        <v>5462</v>
      </c>
      <c r="D386" s="134" t="s">
        <v>5237</v>
      </c>
      <c r="E386" s="133">
        <v>132</v>
      </c>
      <c r="F386" s="135" t="s">
        <v>5235</v>
      </c>
      <c r="G386" s="159">
        <v>120</v>
      </c>
      <c r="H386" s="741"/>
      <c r="I386" s="173"/>
      <c r="J386" s="702"/>
      <c r="K386" s="298"/>
      <c r="L386" s="299"/>
      <c r="M386" s="270"/>
    </row>
    <row r="387" spans="1:13" s="104" customFormat="1" ht="16.5" customHeight="1" x14ac:dyDescent="0.3">
      <c r="A387" s="832"/>
      <c r="B387" s="133">
        <v>5007</v>
      </c>
      <c r="C387" s="133" t="s">
        <v>5464</v>
      </c>
      <c r="D387" s="134" t="s">
        <v>5235</v>
      </c>
      <c r="E387" s="133">
        <v>132</v>
      </c>
      <c r="F387" s="135" t="s">
        <v>5235</v>
      </c>
      <c r="G387" s="159">
        <v>120</v>
      </c>
      <c r="H387" s="742" t="s">
        <v>5465</v>
      </c>
      <c r="I387" s="300"/>
      <c r="J387" s="702"/>
      <c r="K387" s="298"/>
      <c r="L387" s="299"/>
      <c r="M387" s="270"/>
    </row>
    <row r="388" spans="1:13" s="104" customFormat="1" ht="16.5" customHeight="1" x14ac:dyDescent="0.3">
      <c r="A388" s="832"/>
      <c r="B388" s="133">
        <v>5008</v>
      </c>
      <c r="C388" s="133" t="s">
        <v>5466</v>
      </c>
      <c r="D388" s="134" t="s">
        <v>5237</v>
      </c>
      <c r="E388" s="133">
        <v>132</v>
      </c>
      <c r="F388" s="135" t="s">
        <v>5235</v>
      </c>
      <c r="G388" s="159">
        <v>120</v>
      </c>
      <c r="H388" s="203">
        <v>110</v>
      </c>
      <c r="I388" s="144"/>
      <c r="J388" s="702"/>
      <c r="K388" s="298"/>
      <c r="L388" s="299"/>
      <c r="M388" s="270"/>
    </row>
    <row r="389" spans="1:13" s="104" customFormat="1" ht="16.5" customHeight="1" x14ac:dyDescent="0.3">
      <c r="A389" s="832"/>
      <c r="B389" s="133">
        <v>5009</v>
      </c>
      <c r="C389" s="133" t="s">
        <v>5467</v>
      </c>
      <c r="D389" s="134" t="s">
        <v>5235</v>
      </c>
      <c r="E389" s="133">
        <v>132</v>
      </c>
      <c r="F389" s="135" t="s">
        <v>5235</v>
      </c>
      <c r="G389" s="159">
        <v>110</v>
      </c>
      <c r="H389" s="742"/>
      <c r="I389" s="746" t="s">
        <v>5463</v>
      </c>
      <c r="J389" s="702"/>
      <c r="K389" s="298"/>
      <c r="L389" s="299"/>
      <c r="M389" s="270"/>
    </row>
    <row r="390" spans="1:13" s="104" customFormat="1" ht="16.5" customHeight="1" x14ac:dyDescent="0.3">
      <c r="A390" s="832"/>
      <c r="B390" s="133">
        <v>5025</v>
      </c>
      <c r="C390" s="133" t="s">
        <v>9726</v>
      </c>
      <c r="D390" s="134" t="s">
        <v>5235</v>
      </c>
      <c r="E390" s="133">
        <v>132</v>
      </c>
      <c r="F390" s="135" t="s">
        <v>5235</v>
      </c>
      <c r="G390" s="159">
        <v>110</v>
      </c>
      <c r="H390" s="282"/>
      <c r="I390" s="746"/>
      <c r="J390" s="702"/>
      <c r="K390" s="298"/>
      <c r="L390" s="299"/>
      <c r="M390" s="270"/>
    </row>
    <row r="391" spans="1:13" s="104" customFormat="1" ht="16.5" customHeight="1" x14ac:dyDescent="0.3">
      <c r="A391" s="832"/>
      <c r="B391" s="133">
        <v>5034</v>
      </c>
      <c r="C391" s="133" t="s">
        <v>5468</v>
      </c>
      <c r="D391" s="134" t="s">
        <v>5235</v>
      </c>
      <c r="E391" s="133">
        <v>66</v>
      </c>
      <c r="F391" s="135" t="s">
        <v>5235</v>
      </c>
      <c r="G391" s="136">
        <v>30</v>
      </c>
      <c r="H391" s="742" t="s">
        <v>5469</v>
      </c>
      <c r="I391" s="199">
        <v>110</v>
      </c>
      <c r="J391" s="253"/>
      <c r="K391" s="298"/>
      <c r="L391" s="299"/>
      <c r="M391" s="270"/>
    </row>
    <row r="392" spans="1:13" s="582" customFormat="1" ht="16.5" customHeight="1" x14ac:dyDescent="0.3">
      <c r="A392" s="832"/>
      <c r="B392" s="133">
        <v>5037</v>
      </c>
      <c r="C392" s="133" t="s">
        <v>5470</v>
      </c>
      <c r="D392" s="134" t="s">
        <v>5237</v>
      </c>
      <c r="E392" s="133">
        <v>66</v>
      </c>
      <c r="F392" s="135" t="s">
        <v>5235</v>
      </c>
      <c r="G392" s="136">
        <v>55</v>
      </c>
      <c r="H392" s="215">
        <v>70</v>
      </c>
      <c r="I392" s="176"/>
      <c r="J392" s="253"/>
      <c r="K392" s="806" t="s">
        <v>5472</v>
      </c>
      <c r="L392" s="299"/>
      <c r="M392" s="270"/>
    </row>
    <row r="393" spans="1:13" s="104" customFormat="1" ht="16.5" customHeight="1" x14ac:dyDescent="0.3">
      <c r="A393" s="832"/>
      <c r="B393" s="133">
        <v>5038</v>
      </c>
      <c r="C393" s="133" t="s">
        <v>5471</v>
      </c>
      <c r="D393" s="134" t="s">
        <v>5235</v>
      </c>
      <c r="E393" s="133">
        <v>66</v>
      </c>
      <c r="F393" s="135" t="s">
        <v>5235</v>
      </c>
      <c r="G393" s="136">
        <v>45</v>
      </c>
      <c r="H393" s="282"/>
      <c r="I393" s="144"/>
      <c r="J393" s="253"/>
      <c r="K393" s="806"/>
      <c r="L393" s="299"/>
      <c r="M393" s="270"/>
    </row>
    <row r="394" spans="1:13" s="104" customFormat="1" ht="16.5" customHeight="1" x14ac:dyDescent="0.3">
      <c r="A394" s="832"/>
      <c r="B394" s="133">
        <v>5040</v>
      </c>
      <c r="C394" s="133" t="s">
        <v>5473</v>
      </c>
      <c r="D394" s="134" t="s">
        <v>5237</v>
      </c>
      <c r="E394" s="133">
        <v>13.2</v>
      </c>
      <c r="F394" s="135" t="s">
        <v>5235</v>
      </c>
      <c r="G394" s="136">
        <v>21</v>
      </c>
      <c r="H394" s="206"/>
      <c r="I394" s="249"/>
      <c r="J394" s="310"/>
      <c r="K394" s="304"/>
      <c r="L394" s="299"/>
      <c r="M394" s="270"/>
    </row>
    <row r="395" spans="1:13" s="104" customFormat="1" ht="16.5" customHeight="1" x14ac:dyDescent="0.3">
      <c r="A395" s="832"/>
      <c r="B395" s="133">
        <v>5049</v>
      </c>
      <c r="C395" s="133" t="s">
        <v>9727</v>
      </c>
      <c r="D395" s="134" t="s">
        <v>5235</v>
      </c>
      <c r="E395" s="133">
        <v>132</v>
      </c>
      <c r="F395" s="156" t="s">
        <v>5235</v>
      </c>
      <c r="G395" s="159">
        <v>150</v>
      </c>
      <c r="H395" s="741"/>
      <c r="I395" s="300"/>
      <c r="J395" s="144"/>
      <c r="K395" s="676">
        <v>200</v>
      </c>
      <c r="L395" s="299"/>
      <c r="M395" s="270"/>
    </row>
    <row r="396" spans="1:13" s="104" customFormat="1" ht="16.5" customHeight="1" x14ac:dyDescent="0.3">
      <c r="A396" s="832"/>
      <c r="B396" s="151">
        <v>5048</v>
      </c>
      <c r="C396" s="133" t="s">
        <v>5476</v>
      </c>
      <c r="D396" s="134" t="s">
        <v>5235</v>
      </c>
      <c r="E396" s="133">
        <v>132</v>
      </c>
      <c r="F396" s="156" t="s">
        <v>5235</v>
      </c>
      <c r="G396" s="281">
        <v>200</v>
      </c>
      <c r="H396" s="742" t="s">
        <v>5475</v>
      </c>
      <c r="I396" s="144"/>
      <c r="J396" s="144"/>
      <c r="K396" s="305"/>
      <c r="L396" s="299"/>
      <c r="M396" s="270"/>
    </row>
    <row r="397" spans="1:13" s="582" customFormat="1" ht="16.5" customHeight="1" x14ac:dyDescent="0.3">
      <c r="A397" s="832"/>
      <c r="B397" s="151">
        <v>5050</v>
      </c>
      <c r="C397" s="133" t="s">
        <v>2854</v>
      </c>
      <c r="D397" s="134" t="s">
        <v>5237</v>
      </c>
      <c r="E397" s="133">
        <v>132</v>
      </c>
      <c r="F397" s="135" t="s">
        <v>5235</v>
      </c>
      <c r="G397" s="281">
        <v>250</v>
      </c>
      <c r="H397" s="142">
        <v>190</v>
      </c>
      <c r="I397" s="144"/>
      <c r="J397" s="144"/>
      <c r="K397" s="305"/>
      <c r="L397" s="299"/>
      <c r="M397" s="270"/>
    </row>
    <row r="398" spans="1:13" s="582" customFormat="1" ht="16.5" customHeight="1" x14ac:dyDescent="0.3">
      <c r="A398" s="832"/>
      <c r="B398" s="151">
        <v>5043</v>
      </c>
      <c r="C398" s="133" t="s">
        <v>9703</v>
      </c>
      <c r="D398" s="134" t="s">
        <v>5237</v>
      </c>
      <c r="E398" s="303">
        <v>132</v>
      </c>
      <c r="F398" s="135" t="s">
        <v>5235</v>
      </c>
      <c r="G398" s="733">
        <v>300</v>
      </c>
      <c r="H398" s="142"/>
      <c r="I398" s="144"/>
      <c r="J398" s="144"/>
      <c r="K398" s="305"/>
      <c r="L398" s="386"/>
      <c r="M398" s="270"/>
    </row>
    <row r="399" spans="1:13" s="104" customFormat="1" ht="16.5" customHeight="1" x14ac:dyDescent="0.3">
      <c r="A399" s="832"/>
      <c r="B399" s="151">
        <v>5013</v>
      </c>
      <c r="C399" s="133" t="s">
        <v>9704</v>
      </c>
      <c r="D399" s="134" t="s">
        <v>5237</v>
      </c>
      <c r="E399" s="303">
        <v>132</v>
      </c>
      <c r="F399" s="135" t="s">
        <v>5235</v>
      </c>
      <c r="G399" s="733">
        <v>270</v>
      </c>
      <c r="H399" s="290"/>
      <c r="I399" s="144"/>
      <c r="J399" s="144"/>
      <c r="K399" s="305"/>
      <c r="L399" s="386"/>
      <c r="M399" s="270"/>
    </row>
    <row r="400" spans="1:13" s="104" customFormat="1" ht="16.5" customHeight="1" x14ac:dyDescent="0.3">
      <c r="A400" s="832"/>
      <c r="B400" s="151">
        <v>5090</v>
      </c>
      <c r="C400" s="133" t="s">
        <v>5491</v>
      </c>
      <c r="D400" s="134" t="s">
        <v>5237</v>
      </c>
      <c r="E400" s="133">
        <v>132</v>
      </c>
      <c r="F400" s="135" t="s">
        <v>5235</v>
      </c>
      <c r="G400" s="136">
        <v>120</v>
      </c>
      <c r="H400" s="742" t="s">
        <v>5492</v>
      </c>
      <c r="I400" s="211"/>
      <c r="J400" s="144"/>
      <c r="K400" s="305"/>
      <c r="L400" s="386"/>
      <c r="M400" s="270"/>
    </row>
    <row r="401" spans="1:13" s="104" customFormat="1" ht="16.5" customHeight="1" x14ac:dyDescent="0.3">
      <c r="A401" s="832"/>
      <c r="B401" s="151">
        <v>5092</v>
      </c>
      <c r="C401" s="133" t="s">
        <v>5493</v>
      </c>
      <c r="D401" s="134" t="s">
        <v>5235</v>
      </c>
      <c r="E401" s="133">
        <v>132</v>
      </c>
      <c r="F401" s="135" t="s">
        <v>5235</v>
      </c>
      <c r="G401" s="136">
        <v>120</v>
      </c>
      <c r="H401" s="203">
        <v>120</v>
      </c>
      <c r="I401" s="211"/>
      <c r="J401" s="144"/>
      <c r="K401" s="305"/>
      <c r="L401" s="386"/>
      <c r="M401" s="270"/>
    </row>
    <row r="402" spans="1:13" s="104" customFormat="1" ht="16.5" customHeight="1" x14ac:dyDescent="0.3">
      <c r="A402" s="832"/>
      <c r="B402" s="151">
        <v>5091</v>
      </c>
      <c r="C402" s="133" t="s">
        <v>5491</v>
      </c>
      <c r="D402" s="134" t="s">
        <v>5237</v>
      </c>
      <c r="E402" s="133">
        <v>33</v>
      </c>
      <c r="F402" s="135" t="s">
        <v>5235</v>
      </c>
      <c r="G402" s="136">
        <v>27</v>
      </c>
      <c r="H402" s="204"/>
      <c r="I402" s="211"/>
      <c r="J402" s="144"/>
      <c r="K402" s="305"/>
      <c r="L402" s="386"/>
      <c r="M402" s="270"/>
    </row>
    <row r="403" spans="1:13" s="104" customFormat="1" ht="16.5" customHeight="1" x14ac:dyDescent="0.3">
      <c r="A403" s="832"/>
      <c r="B403" s="151">
        <v>5080</v>
      </c>
      <c r="C403" s="133" t="s">
        <v>5477</v>
      </c>
      <c r="D403" s="134" t="s">
        <v>5235</v>
      </c>
      <c r="E403" s="133">
        <v>132</v>
      </c>
      <c r="F403" s="135" t="s">
        <v>5235</v>
      </c>
      <c r="G403" s="136">
        <v>80</v>
      </c>
      <c r="H403" s="210"/>
      <c r="I403" s="211"/>
      <c r="J403" s="746"/>
      <c r="K403" s="305"/>
      <c r="L403" s="245"/>
      <c r="M403" s="270"/>
    </row>
    <row r="404" spans="1:13" s="104" customFormat="1" ht="16.5" customHeight="1" x14ac:dyDescent="0.3">
      <c r="A404" s="832"/>
      <c r="B404" s="151">
        <v>5081</v>
      </c>
      <c r="C404" s="133" t="s">
        <v>5478</v>
      </c>
      <c r="D404" s="134" t="s">
        <v>5235</v>
      </c>
      <c r="E404" s="133">
        <v>132</v>
      </c>
      <c r="F404" s="135" t="s">
        <v>5235</v>
      </c>
      <c r="G404" s="136">
        <v>90</v>
      </c>
      <c r="H404" s="742"/>
      <c r="I404" s="211"/>
      <c r="J404" s="702"/>
      <c r="K404" s="305"/>
      <c r="L404" s="245"/>
      <c r="M404" s="270"/>
    </row>
    <row r="405" spans="1:13" s="104" customFormat="1" ht="16.5" customHeight="1" x14ac:dyDescent="0.3">
      <c r="A405" s="832"/>
      <c r="B405" s="151">
        <v>5084</v>
      </c>
      <c r="C405" s="133" t="s">
        <v>6873</v>
      </c>
      <c r="D405" s="134" t="s">
        <v>5237</v>
      </c>
      <c r="E405" s="133">
        <v>132</v>
      </c>
      <c r="F405" s="135" t="s">
        <v>5235</v>
      </c>
      <c r="G405" s="136">
        <v>90</v>
      </c>
      <c r="H405" s="742"/>
      <c r="I405" s="787" t="s">
        <v>5480</v>
      </c>
      <c r="J405" s="746" t="s">
        <v>5481</v>
      </c>
      <c r="K405" s="305"/>
      <c r="L405" s="271"/>
      <c r="M405" s="270"/>
    </row>
    <row r="406" spans="1:13" ht="16.5" customHeight="1" x14ac:dyDescent="0.3">
      <c r="A406" s="832"/>
      <c r="B406" s="151">
        <v>5093</v>
      </c>
      <c r="C406" s="133" t="s">
        <v>6873</v>
      </c>
      <c r="D406" s="134" t="s">
        <v>5237</v>
      </c>
      <c r="E406" s="133">
        <v>33</v>
      </c>
      <c r="F406" s="135" t="s">
        <v>5235</v>
      </c>
      <c r="G406" s="136">
        <v>25</v>
      </c>
      <c r="H406" s="742"/>
      <c r="I406" s="787"/>
      <c r="J406" s="746"/>
      <c r="K406" s="305"/>
      <c r="L406" s="299"/>
      <c r="M406" s="270"/>
    </row>
    <row r="407" spans="1:13" s="104" customFormat="1" ht="16.5" customHeight="1" x14ac:dyDescent="0.3">
      <c r="A407" s="832"/>
      <c r="B407" s="151">
        <v>5085</v>
      </c>
      <c r="C407" s="133" t="s">
        <v>5482</v>
      </c>
      <c r="D407" s="134" t="s">
        <v>5237</v>
      </c>
      <c r="E407" s="133">
        <v>132</v>
      </c>
      <c r="F407" s="135" t="s">
        <v>5235</v>
      </c>
      <c r="G407" s="136">
        <v>110</v>
      </c>
      <c r="H407" s="203"/>
      <c r="I407" s="787"/>
      <c r="J407" s="702">
        <v>200</v>
      </c>
      <c r="K407" s="305"/>
      <c r="L407" s="271"/>
      <c r="M407" s="270"/>
    </row>
    <row r="408" spans="1:13" s="104" customFormat="1" ht="16.5" customHeight="1" x14ac:dyDescent="0.3">
      <c r="A408" s="832"/>
      <c r="B408" s="151">
        <v>5011</v>
      </c>
      <c r="C408" s="133" t="s">
        <v>5483</v>
      </c>
      <c r="D408" s="134" t="s">
        <v>5235</v>
      </c>
      <c r="E408" s="133">
        <v>132</v>
      </c>
      <c r="F408" s="135" t="s">
        <v>5235</v>
      </c>
      <c r="G408" s="136">
        <v>110</v>
      </c>
      <c r="H408" s="742" t="s">
        <v>5484</v>
      </c>
      <c r="I408" s="203">
        <v>200</v>
      </c>
      <c r="J408" s="144"/>
      <c r="K408" s="305"/>
      <c r="L408" s="271"/>
      <c r="M408" s="270"/>
    </row>
    <row r="409" spans="1:13" s="104" customFormat="1" ht="16.5" customHeight="1" x14ac:dyDescent="0.3">
      <c r="A409" s="832"/>
      <c r="B409" s="151">
        <v>5012</v>
      </c>
      <c r="C409" s="133" t="s">
        <v>5485</v>
      </c>
      <c r="D409" s="134" t="s">
        <v>5235</v>
      </c>
      <c r="E409" s="133">
        <v>132</v>
      </c>
      <c r="F409" s="135" t="s">
        <v>5235</v>
      </c>
      <c r="G409" s="128">
        <v>110</v>
      </c>
      <c r="H409" s="203">
        <v>67</v>
      </c>
      <c r="I409" s="211"/>
      <c r="J409" s="144"/>
      <c r="K409" s="305"/>
      <c r="L409" s="144"/>
      <c r="M409" s="270"/>
    </row>
    <row r="410" spans="1:13" s="104" customFormat="1" ht="16.5" customHeight="1" x14ac:dyDescent="0.3">
      <c r="A410" s="832"/>
      <c r="B410" s="151">
        <v>5086</v>
      </c>
      <c r="C410" s="133" t="s">
        <v>5486</v>
      </c>
      <c r="D410" s="134" t="s">
        <v>5237</v>
      </c>
      <c r="E410" s="133">
        <v>132</v>
      </c>
      <c r="F410" s="135" t="s">
        <v>5235</v>
      </c>
      <c r="G410" s="136">
        <v>110</v>
      </c>
      <c r="H410" s="742"/>
      <c r="I410" s="211"/>
      <c r="J410" s="144"/>
      <c r="K410" s="305"/>
      <c r="L410" s="144"/>
      <c r="M410" s="270"/>
    </row>
    <row r="411" spans="1:13" ht="16.5" customHeight="1" x14ac:dyDescent="0.3">
      <c r="A411" s="832"/>
      <c r="B411" s="151">
        <v>5087</v>
      </c>
      <c r="C411" s="133" t="s">
        <v>5486</v>
      </c>
      <c r="D411" s="134" t="s">
        <v>5237</v>
      </c>
      <c r="E411" s="133">
        <v>33</v>
      </c>
      <c r="F411" s="135" t="s">
        <v>5235</v>
      </c>
      <c r="G411" s="168">
        <v>15</v>
      </c>
      <c r="H411" s="753"/>
      <c r="I411" s="203"/>
      <c r="J411" s="144"/>
      <c r="K411" s="305"/>
      <c r="L411" s="299"/>
      <c r="M411" s="270"/>
    </row>
    <row r="412" spans="1:13" ht="16.5" customHeight="1" x14ac:dyDescent="0.3">
      <c r="A412" s="832"/>
      <c r="B412" s="151">
        <v>5044</v>
      </c>
      <c r="C412" s="133" t="s">
        <v>5487</v>
      </c>
      <c r="D412" s="134" t="s">
        <v>5237</v>
      </c>
      <c r="E412" s="133">
        <v>132</v>
      </c>
      <c r="F412" s="135" t="s">
        <v>5235</v>
      </c>
      <c r="G412" s="168">
        <v>80</v>
      </c>
      <c r="H412" s="753"/>
      <c r="I412" s="203"/>
      <c r="J412" s="144"/>
      <c r="K412" s="305"/>
      <c r="L412" s="299"/>
      <c r="M412" s="270"/>
    </row>
    <row r="413" spans="1:13" s="104" customFormat="1" ht="16.5" customHeight="1" x14ac:dyDescent="0.3">
      <c r="A413" s="832"/>
      <c r="B413" s="151">
        <v>5082</v>
      </c>
      <c r="C413" s="133" t="s">
        <v>5487</v>
      </c>
      <c r="D413" s="134" t="s">
        <v>5237</v>
      </c>
      <c r="E413" s="133">
        <v>33</v>
      </c>
      <c r="F413" s="135" t="s">
        <v>5235</v>
      </c>
      <c r="G413" s="168">
        <v>4</v>
      </c>
      <c r="H413" s="215"/>
      <c r="I413" s="211"/>
      <c r="J413" s="144"/>
      <c r="K413" s="305"/>
      <c r="L413" s="787" t="s">
        <v>5488</v>
      </c>
      <c r="M413" s="270"/>
    </row>
    <row r="414" spans="1:13" ht="16.5" customHeight="1" x14ac:dyDescent="0.3">
      <c r="A414" s="832"/>
      <c r="B414" s="151">
        <v>5089</v>
      </c>
      <c r="C414" s="133" t="s">
        <v>5487</v>
      </c>
      <c r="D414" s="134" t="s">
        <v>5237</v>
      </c>
      <c r="E414" s="133">
        <v>13.2</v>
      </c>
      <c r="F414" s="135" t="s">
        <v>5235</v>
      </c>
      <c r="G414" s="136">
        <v>4</v>
      </c>
      <c r="H414" s="753"/>
      <c r="I414" s="170"/>
      <c r="J414" s="144"/>
      <c r="K414" s="305"/>
      <c r="L414" s="787"/>
      <c r="M414" s="270"/>
    </row>
    <row r="415" spans="1:13" s="104" customFormat="1" ht="16.5" customHeight="1" x14ac:dyDescent="0.3">
      <c r="A415" s="832"/>
      <c r="B415" s="151">
        <v>5142</v>
      </c>
      <c r="C415" s="133" t="s">
        <v>3245</v>
      </c>
      <c r="D415" s="134" t="s">
        <v>5235</v>
      </c>
      <c r="E415" s="133">
        <v>66</v>
      </c>
      <c r="F415" s="135" t="s">
        <v>5235</v>
      </c>
      <c r="G415" s="168">
        <v>0</v>
      </c>
      <c r="H415" s="215"/>
      <c r="I415" s="211"/>
      <c r="J415" s="144"/>
      <c r="K415" s="305"/>
      <c r="L415" s="632">
        <v>445</v>
      </c>
      <c r="M415" s="270"/>
    </row>
    <row r="416" spans="1:13" s="104" customFormat="1" ht="16.5" customHeight="1" x14ac:dyDescent="0.3">
      <c r="A416" s="832"/>
      <c r="B416" s="151">
        <v>5051</v>
      </c>
      <c r="C416" s="133" t="s">
        <v>6102</v>
      </c>
      <c r="D416" s="134" t="s">
        <v>5235</v>
      </c>
      <c r="E416" s="133">
        <v>132</v>
      </c>
      <c r="F416" s="135" t="s">
        <v>5235</v>
      </c>
      <c r="G416" s="159">
        <v>120</v>
      </c>
      <c r="H416" s="807" t="s">
        <v>5490</v>
      </c>
      <c r="I416" s="170"/>
      <c r="J416" s="144"/>
      <c r="K416" s="305"/>
      <c r="L416" s="387"/>
      <c r="M416" s="270"/>
    </row>
    <row r="417" spans="1:13" ht="16.5" customHeight="1" x14ac:dyDescent="0.3">
      <c r="A417" s="832"/>
      <c r="B417" s="151">
        <v>5054</v>
      </c>
      <c r="C417" s="133" t="s">
        <v>6103</v>
      </c>
      <c r="D417" s="134" t="s">
        <v>5235</v>
      </c>
      <c r="E417" s="133">
        <v>132</v>
      </c>
      <c r="F417" s="135" t="s">
        <v>5235</v>
      </c>
      <c r="G417" s="159">
        <v>150</v>
      </c>
      <c r="H417" s="787"/>
      <c r="I417" s="170"/>
      <c r="J417" s="144"/>
      <c r="K417" s="304"/>
      <c r="L417" s="299"/>
      <c r="M417" s="270"/>
    </row>
    <row r="418" spans="1:13" ht="16.5" customHeight="1" x14ac:dyDescent="0.3">
      <c r="A418" s="832"/>
      <c r="B418" s="151">
        <v>5057</v>
      </c>
      <c r="C418" s="133" t="s">
        <v>6398</v>
      </c>
      <c r="D418" s="134" t="s">
        <v>5237</v>
      </c>
      <c r="E418" s="133">
        <v>132</v>
      </c>
      <c r="F418" s="135" t="s">
        <v>5235</v>
      </c>
      <c r="G418" s="159">
        <v>150</v>
      </c>
      <c r="H418" s="787"/>
      <c r="I418" s="170"/>
      <c r="J418" s="144"/>
      <c r="K418" s="304"/>
      <c r="L418" s="299"/>
      <c r="M418" s="270"/>
    </row>
    <row r="419" spans="1:13" ht="16.5" customHeight="1" x14ac:dyDescent="0.3">
      <c r="A419" s="832"/>
      <c r="B419" s="151">
        <v>5055</v>
      </c>
      <c r="C419" s="133" t="s">
        <v>6104</v>
      </c>
      <c r="D419" s="134" t="s">
        <v>5237</v>
      </c>
      <c r="E419" s="133">
        <v>132</v>
      </c>
      <c r="F419" s="135" t="s">
        <v>5235</v>
      </c>
      <c r="G419" s="159">
        <v>110</v>
      </c>
      <c r="H419" s="787"/>
      <c r="I419" s="170"/>
      <c r="J419" s="144"/>
      <c r="K419" s="304"/>
      <c r="L419" s="299"/>
      <c r="M419" s="270"/>
    </row>
    <row r="420" spans="1:13" ht="16.5" customHeight="1" x14ac:dyDescent="0.3">
      <c r="A420" s="832"/>
      <c r="B420" s="151">
        <v>5056</v>
      </c>
      <c r="C420" s="133" t="s">
        <v>6105</v>
      </c>
      <c r="D420" s="134" t="s">
        <v>5235</v>
      </c>
      <c r="E420" s="133">
        <v>132</v>
      </c>
      <c r="F420" s="135" t="s">
        <v>5235</v>
      </c>
      <c r="G420" s="159">
        <v>110</v>
      </c>
      <c r="H420" s="787"/>
      <c r="I420" s="170"/>
      <c r="J420" s="144"/>
      <c r="K420" s="304"/>
      <c r="L420" s="299"/>
      <c r="M420" s="270"/>
    </row>
    <row r="421" spans="1:13" s="104" customFormat="1" ht="16.5" customHeight="1" x14ac:dyDescent="0.3">
      <c r="A421" s="832"/>
      <c r="B421" s="151">
        <v>5052</v>
      </c>
      <c r="C421" s="133" t="s">
        <v>9728</v>
      </c>
      <c r="D421" s="134" t="s">
        <v>5235</v>
      </c>
      <c r="E421" s="133">
        <v>132</v>
      </c>
      <c r="F421" s="135" t="s">
        <v>5235</v>
      </c>
      <c r="G421" s="159">
        <v>100</v>
      </c>
      <c r="H421" s="787"/>
      <c r="I421" s="170"/>
      <c r="J421" s="144"/>
      <c r="K421" s="305"/>
      <c r="L421" s="387"/>
      <c r="M421" s="270"/>
    </row>
    <row r="422" spans="1:13" s="104" customFormat="1" ht="16.5" customHeight="1" x14ac:dyDescent="0.3">
      <c r="A422" s="832"/>
      <c r="B422" s="151">
        <v>5045</v>
      </c>
      <c r="C422" s="133" t="s">
        <v>9729</v>
      </c>
      <c r="D422" s="134" t="s">
        <v>5237</v>
      </c>
      <c r="E422" s="133">
        <v>132</v>
      </c>
      <c r="F422" s="135" t="s">
        <v>5235</v>
      </c>
      <c r="G422" s="159">
        <v>120</v>
      </c>
      <c r="H422" s="203">
        <v>120</v>
      </c>
      <c r="I422" s="170"/>
      <c r="J422" s="144"/>
      <c r="K422" s="305"/>
      <c r="L422" s="387"/>
      <c r="M422" s="270"/>
    </row>
    <row r="423" spans="1:13" s="104" customFormat="1" ht="16.5" customHeight="1" x14ac:dyDescent="0.3">
      <c r="A423" s="832"/>
      <c r="B423" s="151">
        <v>5046</v>
      </c>
      <c r="C423" s="133" t="s">
        <v>9706</v>
      </c>
      <c r="D423" s="134" t="s">
        <v>5235</v>
      </c>
      <c r="E423" s="133">
        <v>132</v>
      </c>
      <c r="F423" s="135" t="s">
        <v>5235</v>
      </c>
      <c r="G423" s="159">
        <v>120</v>
      </c>
      <c r="H423" s="742"/>
      <c r="I423" s="170"/>
      <c r="J423" s="144"/>
      <c r="K423" s="305"/>
      <c r="L423" s="387"/>
      <c r="M423" s="270"/>
    </row>
    <row r="424" spans="1:13" s="104" customFormat="1" ht="16.5" customHeight="1" x14ac:dyDescent="0.3">
      <c r="A424" s="832"/>
      <c r="B424" s="151">
        <v>5053</v>
      </c>
      <c r="C424" s="133" t="s">
        <v>5822</v>
      </c>
      <c r="D424" s="134" t="s">
        <v>5235</v>
      </c>
      <c r="E424" s="133">
        <v>132</v>
      </c>
      <c r="F424" s="135" t="s">
        <v>5235</v>
      </c>
      <c r="G424" s="136">
        <v>150</v>
      </c>
      <c r="I424" s="170"/>
      <c r="J424" s="144"/>
      <c r="K424" s="305"/>
      <c r="L424" s="387"/>
      <c r="M424" s="270"/>
    </row>
    <row r="425" spans="1:13" s="104" customFormat="1" ht="16.5" customHeight="1" x14ac:dyDescent="0.3">
      <c r="A425" s="832"/>
      <c r="B425" s="151">
        <v>5060</v>
      </c>
      <c r="C425" s="133" t="s">
        <v>5489</v>
      </c>
      <c r="D425" s="134" t="s">
        <v>5237</v>
      </c>
      <c r="E425" s="133">
        <v>132</v>
      </c>
      <c r="F425" s="135" t="s">
        <v>5235</v>
      </c>
      <c r="G425" s="159">
        <v>100</v>
      </c>
      <c r="H425" s="742"/>
      <c r="I425" s="170"/>
      <c r="J425" s="144"/>
      <c r="K425" s="305"/>
      <c r="L425" s="387"/>
      <c r="M425" s="270"/>
    </row>
    <row r="426" spans="1:13" s="104" customFormat="1" ht="16.5" customHeight="1" x14ac:dyDescent="0.3">
      <c r="A426" s="832"/>
      <c r="B426" s="151">
        <v>5070</v>
      </c>
      <c r="C426" s="133" t="s">
        <v>5489</v>
      </c>
      <c r="D426" s="134" t="s">
        <v>5237</v>
      </c>
      <c r="E426" s="133">
        <v>33</v>
      </c>
      <c r="F426" s="135" t="s">
        <v>5235</v>
      </c>
      <c r="G426" s="168">
        <v>60</v>
      </c>
      <c r="H426" s="204"/>
      <c r="I426" s="125"/>
      <c r="J426" s="144"/>
      <c r="K426" s="310"/>
      <c r="L426" s="387"/>
      <c r="M426" s="270"/>
    </row>
    <row r="427" spans="1:13" s="104" customFormat="1" ht="16.5" customHeight="1" x14ac:dyDescent="0.3">
      <c r="A427" s="832"/>
      <c r="B427" s="151">
        <v>5100</v>
      </c>
      <c r="C427" s="133" t="s">
        <v>5494</v>
      </c>
      <c r="D427" s="134" t="s">
        <v>5237</v>
      </c>
      <c r="E427" s="133">
        <v>66</v>
      </c>
      <c r="F427" s="135" t="s">
        <v>5235</v>
      </c>
      <c r="G427" s="168">
        <v>10</v>
      </c>
      <c r="H427" s="388"/>
      <c r="I427" s="271" t="s">
        <v>5495</v>
      </c>
      <c r="J427" s="389"/>
      <c r="K427" s="313"/>
      <c r="L427" s="299"/>
      <c r="M427" s="270"/>
    </row>
    <row r="428" spans="1:13" s="104" customFormat="1" ht="16.5" customHeight="1" x14ac:dyDescent="0.3">
      <c r="A428" s="832"/>
      <c r="B428" s="151">
        <v>5109</v>
      </c>
      <c r="C428" s="320" t="s">
        <v>3244</v>
      </c>
      <c r="D428" s="335" t="s">
        <v>5237</v>
      </c>
      <c r="E428" s="320">
        <v>33</v>
      </c>
      <c r="F428" s="426" t="s">
        <v>5235</v>
      </c>
      <c r="G428" s="258">
        <v>2</v>
      </c>
      <c r="H428" s="747" t="s">
        <v>5496</v>
      </c>
      <c r="I428" s="753">
        <v>0</v>
      </c>
      <c r="J428" s="138"/>
      <c r="K428" s="313"/>
      <c r="L428" s="299"/>
      <c r="M428" s="801" t="s">
        <v>5497</v>
      </c>
    </row>
    <row r="429" spans="1:13" s="582" customFormat="1" ht="16.5" customHeight="1" x14ac:dyDescent="0.3">
      <c r="A429" s="832"/>
      <c r="B429" s="151">
        <v>5110</v>
      </c>
      <c r="C429" s="133" t="s">
        <v>3244</v>
      </c>
      <c r="D429" s="134" t="s">
        <v>5237</v>
      </c>
      <c r="E429" s="133">
        <v>66</v>
      </c>
      <c r="F429" s="135" t="s">
        <v>5235</v>
      </c>
      <c r="G429" s="168">
        <v>0</v>
      </c>
      <c r="H429" s="308">
        <v>0</v>
      </c>
      <c r="I429" s="289"/>
      <c r="J429" s="138" t="s">
        <v>5498</v>
      </c>
      <c r="K429" s="313"/>
      <c r="L429" s="299"/>
      <c r="M429" s="801"/>
    </row>
    <row r="430" spans="1:13" s="104" customFormat="1" ht="16.5" customHeight="1" x14ac:dyDescent="0.3">
      <c r="A430" s="832"/>
      <c r="B430" s="151">
        <v>5111</v>
      </c>
      <c r="C430" s="133" t="s">
        <v>5499</v>
      </c>
      <c r="D430" s="134" t="s">
        <v>5235</v>
      </c>
      <c r="E430" s="133">
        <v>66</v>
      </c>
      <c r="F430" s="135" t="s">
        <v>5235</v>
      </c>
      <c r="G430" s="136">
        <v>40</v>
      </c>
      <c r="H430" s="748"/>
      <c r="I430" s="169"/>
      <c r="J430" s="743">
        <v>45</v>
      </c>
      <c r="K430" s="313"/>
      <c r="L430" s="299"/>
      <c r="M430" s="315"/>
    </row>
    <row r="431" spans="1:13" s="104" customFormat="1" ht="16.5" customHeight="1" x14ac:dyDescent="0.3">
      <c r="A431" s="832"/>
      <c r="B431" s="151">
        <v>5102</v>
      </c>
      <c r="C431" s="133" t="s">
        <v>6874</v>
      </c>
      <c r="D431" s="134" t="s">
        <v>5237</v>
      </c>
      <c r="E431" s="133">
        <v>66</v>
      </c>
      <c r="F431" s="135" t="s">
        <v>5235</v>
      </c>
      <c r="G431" s="136">
        <v>40</v>
      </c>
      <c r="H431" s="746" t="s">
        <v>3046</v>
      </c>
      <c r="I431" s="169"/>
      <c r="J431" s="743"/>
      <c r="K431" s="313"/>
      <c r="L431" s="299"/>
      <c r="M431" s="315"/>
    </row>
    <row r="432" spans="1:13" s="104" customFormat="1" ht="16.5" customHeight="1" x14ac:dyDescent="0.3">
      <c r="A432" s="832"/>
      <c r="B432" s="133">
        <v>5115</v>
      </c>
      <c r="C432" s="320" t="s">
        <v>6874</v>
      </c>
      <c r="D432" s="335" t="s">
        <v>5237</v>
      </c>
      <c r="E432" s="320">
        <v>13.2</v>
      </c>
      <c r="F432" s="603" t="s">
        <v>5235</v>
      </c>
      <c r="G432" s="258">
        <v>12</v>
      </c>
      <c r="H432" s="754"/>
      <c r="I432" s="169"/>
      <c r="J432" s="299"/>
      <c r="K432" s="313"/>
      <c r="L432" s="299"/>
      <c r="M432" s="315">
        <v>244</v>
      </c>
    </row>
    <row r="433" spans="1:13" s="104" customFormat="1" ht="16.5" customHeight="1" x14ac:dyDescent="0.3">
      <c r="A433" s="832"/>
      <c r="B433" s="133">
        <v>5103</v>
      </c>
      <c r="C433" s="320" t="s">
        <v>3046</v>
      </c>
      <c r="D433" s="335" t="s">
        <v>5237</v>
      </c>
      <c r="E433" s="320">
        <v>66</v>
      </c>
      <c r="F433" s="603" t="s">
        <v>5235</v>
      </c>
      <c r="G433" s="258">
        <v>40</v>
      </c>
      <c r="H433" s="754">
        <v>40</v>
      </c>
      <c r="I433" s="169"/>
      <c r="J433" s="299"/>
      <c r="K433" s="313"/>
      <c r="L433" s="299"/>
      <c r="M433" s="315"/>
    </row>
    <row r="434" spans="1:13" s="104" customFormat="1" ht="16.5" customHeight="1" x14ac:dyDescent="0.3">
      <c r="A434" s="832"/>
      <c r="B434" s="151">
        <v>5114</v>
      </c>
      <c r="C434" s="320" t="s">
        <v>3046</v>
      </c>
      <c r="D434" s="335" t="s">
        <v>5237</v>
      </c>
      <c r="E434" s="320">
        <v>13.2</v>
      </c>
      <c r="F434" s="603" t="s">
        <v>5235</v>
      </c>
      <c r="G434" s="258">
        <v>20</v>
      </c>
      <c r="H434" s="704"/>
      <c r="I434" s="193"/>
      <c r="J434" s="319"/>
      <c r="K434" s="313"/>
      <c r="L434" s="299"/>
      <c r="M434" s="270"/>
    </row>
    <row r="435" spans="1:13" s="104" customFormat="1" ht="16.5" customHeight="1" x14ac:dyDescent="0.3">
      <c r="A435" s="832"/>
      <c r="B435" s="133">
        <v>5118</v>
      </c>
      <c r="C435" s="172" t="s">
        <v>6003</v>
      </c>
      <c r="D435" s="153" t="s">
        <v>5237</v>
      </c>
      <c r="E435" s="172">
        <v>132</v>
      </c>
      <c r="F435" s="156" t="s">
        <v>5235</v>
      </c>
      <c r="G435" s="159">
        <v>110</v>
      </c>
      <c r="H435" s="342"/>
      <c r="I435" s="181"/>
      <c r="J435" s="389"/>
      <c r="K435" s="313"/>
      <c r="L435" s="299"/>
      <c r="M435" s="270"/>
    </row>
    <row r="436" spans="1:13" s="104" customFormat="1" ht="16.5" customHeight="1" x14ac:dyDescent="0.3">
      <c r="A436" s="832"/>
      <c r="B436" s="133">
        <v>5119</v>
      </c>
      <c r="C436" s="133" t="s">
        <v>6005</v>
      </c>
      <c r="D436" s="134" t="s">
        <v>5235</v>
      </c>
      <c r="E436" s="133">
        <v>132</v>
      </c>
      <c r="F436" s="156" t="s">
        <v>5235</v>
      </c>
      <c r="G436" s="159">
        <v>110</v>
      </c>
      <c r="H436" s="138" t="s">
        <v>6004</v>
      </c>
      <c r="I436" s="140"/>
      <c r="J436" s="312"/>
      <c r="K436" s="313"/>
      <c r="L436" s="299"/>
      <c r="M436" s="270"/>
    </row>
    <row r="437" spans="1:13" s="104" customFormat="1" ht="16.5" customHeight="1" x14ac:dyDescent="0.3">
      <c r="A437" s="832"/>
      <c r="B437" s="300">
        <v>5120</v>
      </c>
      <c r="C437" s="170" t="s">
        <v>5500</v>
      </c>
      <c r="D437" s="137" t="s">
        <v>5237</v>
      </c>
      <c r="E437" s="170">
        <v>132</v>
      </c>
      <c r="F437" s="127" t="s">
        <v>5235</v>
      </c>
      <c r="G437" s="168">
        <v>110</v>
      </c>
      <c r="H437" s="155">
        <v>140</v>
      </c>
      <c r="I437" s="634" t="s">
        <v>5501</v>
      </c>
      <c r="J437" s="312"/>
      <c r="K437" s="313"/>
      <c r="L437" s="299"/>
      <c r="M437" s="270"/>
    </row>
    <row r="438" spans="1:13" ht="16.5" customHeight="1" x14ac:dyDescent="0.3">
      <c r="A438" s="832"/>
      <c r="B438" s="133">
        <v>5122</v>
      </c>
      <c r="C438" s="133" t="s">
        <v>6004</v>
      </c>
      <c r="D438" s="134" t="s">
        <v>5237</v>
      </c>
      <c r="E438" s="133">
        <v>33</v>
      </c>
      <c r="F438" s="135" t="s">
        <v>5235</v>
      </c>
      <c r="G438" s="159">
        <v>10</v>
      </c>
      <c r="H438" s="290"/>
      <c r="J438" s="138" t="s">
        <v>5502</v>
      </c>
      <c r="K438" s="633"/>
      <c r="L438" s="299"/>
      <c r="M438" s="745"/>
    </row>
    <row r="439" spans="1:13" s="104" customFormat="1" ht="16.5" customHeight="1" x14ac:dyDescent="0.3">
      <c r="A439" s="832"/>
      <c r="B439" s="151">
        <v>5129</v>
      </c>
      <c r="C439" s="133" t="s">
        <v>5503</v>
      </c>
      <c r="D439" s="134" t="s">
        <v>5237</v>
      </c>
      <c r="E439" s="133">
        <v>13.2</v>
      </c>
      <c r="F439" s="135" t="s">
        <v>5235</v>
      </c>
      <c r="G439" s="136">
        <v>3</v>
      </c>
      <c r="H439" s="353"/>
      <c r="I439" s="199">
        <v>322</v>
      </c>
      <c r="J439" s="676">
        <v>382</v>
      </c>
      <c r="K439" s="313"/>
      <c r="L439" s="299"/>
      <c r="M439" s="745"/>
    </row>
    <row r="440" spans="1:13" s="104" customFormat="1" ht="16.5" customHeight="1" x14ac:dyDescent="0.3">
      <c r="A440" s="832"/>
      <c r="B440" s="133">
        <v>5127</v>
      </c>
      <c r="C440" s="133" t="s">
        <v>9707</v>
      </c>
      <c r="D440" s="134" t="s">
        <v>5237</v>
      </c>
      <c r="E440" s="133">
        <v>66</v>
      </c>
      <c r="F440" s="135"/>
      <c r="G440" s="136">
        <v>0</v>
      </c>
      <c r="H440" s="353"/>
      <c r="I440" s="199"/>
      <c r="J440" s="155"/>
      <c r="K440" s="313"/>
      <c r="L440" s="299"/>
      <c r="M440" s="745"/>
    </row>
    <row r="441" spans="1:13" s="104" customFormat="1" ht="16.5" customHeight="1" x14ac:dyDescent="0.3">
      <c r="A441" s="832"/>
      <c r="B441" s="173">
        <v>5130</v>
      </c>
      <c r="C441" s="172" t="s">
        <v>5504</v>
      </c>
      <c r="D441" s="153" t="s">
        <v>5237</v>
      </c>
      <c r="E441" s="172">
        <v>132</v>
      </c>
      <c r="F441" s="135" t="s">
        <v>5235</v>
      </c>
      <c r="G441" s="159">
        <v>320</v>
      </c>
      <c r="H441" s="340"/>
      <c r="I441" s="390"/>
      <c r="J441" s="312"/>
      <c r="K441" s="313"/>
      <c r="L441" s="299"/>
      <c r="M441" s="745"/>
    </row>
    <row r="442" spans="1:13" s="104" customFormat="1" ht="16.5" customHeight="1" x14ac:dyDescent="0.3">
      <c r="A442" s="832"/>
      <c r="B442" s="173">
        <v>5140</v>
      </c>
      <c r="C442" s="172" t="s">
        <v>5505</v>
      </c>
      <c r="D442" s="153" t="s">
        <v>5237</v>
      </c>
      <c r="E442" s="172">
        <v>500</v>
      </c>
      <c r="F442" s="135" t="s">
        <v>5235</v>
      </c>
      <c r="G442" s="128">
        <v>340</v>
      </c>
      <c r="H442" s="148"/>
      <c r="I442" s="160"/>
      <c r="J442" s="319"/>
      <c r="K442" s="313"/>
      <c r="L442" s="299"/>
      <c r="M442" s="270"/>
    </row>
    <row r="443" spans="1:13" s="104" customFormat="1" ht="16.5" customHeight="1" x14ac:dyDescent="0.3">
      <c r="A443" s="832"/>
      <c r="B443" s="133">
        <v>5134</v>
      </c>
      <c r="C443" s="320" t="s">
        <v>9708</v>
      </c>
      <c r="D443" s="335" t="s">
        <v>5237</v>
      </c>
      <c r="E443" s="320">
        <v>66</v>
      </c>
      <c r="F443" s="426" t="s">
        <v>5235</v>
      </c>
      <c r="G443" s="258">
        <v>50</v>
      </c>
      <c r="H443" s="361" t="s">
        <v>9708</v>
      </c>
      <c r="I443" s="150"/>
      <c r="J443" s="313"/>
      <c r="K443" s="313"/>
      <c r="L443" s="299"/>
      <c r="M443" s="270"/>
    </row>
    <row r="444" spans="1:13" s="104" customFormat="1" ht="16.5" customHeight="1" x14ac:dyDescent="0.3">
      <c r="A444" s="832"/>
      <c r="B444" s="173">
        <v>5133</v>
      </c>
      <c r="C444" s="320" t="s">
        <v>9708</v>
      </c>
      <c r="D444" s="335" t="s">
        <v>5237</v>
      </c>
      <c r="E444" s="320">
        <v>13.2</v>
      </c>
      <c r="F444" s="426" t="s">
        <v>5235</v>
      </c>
      <c r="G444" s="258">
        <v>5</v>
      </c>
      <c r="H444" s="744">
        <v>50</v>
      </c>
      <c r="I444" s="150"/>
      <c r="J444" s="313"/>
      <c r="K444" s="313"/>
      <c r="L444" s="299"/>
      <c r="M444" s="270"/>
    </row>
    <row r="445" spans="1:13" s="104" customFormat="1" ht="16.5" customHeight="1" x14ac:dyDescent="0.3">
      <c r="A445" s="832"/>
      <c r="B445" s="133">
        <v>5104</v>
      </c>
      <c r="C445" s="133" t="s">
        <v>9709</v>
      </c>
      <c r="D445" s="134" t="s">
        <v>5237</v>
      </c>
      <c r="E445" s="133">
        <v>66</v>
      </c>
      <c r="F445" s="135" t="s">
        <v>5235</v>
      </c>
      <c r="G445" s="136">
        <v>50</v>
      </c>
      <c r="H445" s="361" t="s">
        <v>9709</v>
      </c>
      <c r="I445" s="150"/>
      <c r="J445" s="313"/>
      <c r="K445" s="313"/>
      <c r="L445" s="299"/>
      <c r="M445" s="270"/>
    </row>
    <row r="446" spans="1:13" s="104" customFormat="1" ht="16.5" customHeight="1" x14ac:dyDescent="0.3">
      <c r="A446" s="832"/>
      <c r="B446" s="133">
        <v>5105</v>
      </c>
      <c r="C446" s="133" t="s">
        <v>9709</v>
      </c>
      <c r="D446" s="134" t="s">
        <v>5237</v>
      </c>
      <c r="E446" s="133">
        <v>13.2</v>
      </c>
      <c r="F446" s="127" t="s">
        <v>5235</v>
      </c>
      <c r="G446" s="136">
        <v>5</v>
      </c>
      <c r="H446" s="744">
        <v>50</v>
      </c>
      <c r="I446" s="150"/>
      <c r="J446" s="313"/>
      <c r="K446" s="313"/>
      <c r="L446" s="299"/>
      <c r="M446" s="270"/>
    </row>
    <row r="447" spans="1:13" s="104" customFormat="1" ht="16.5" customHeight="1" x14ac:dyDescent="0.3">
      <c r="A447" s="832"/>
      <c r="B447" s="173">
        <v>5106</v>
      </c>
      <c r="C447" s="133" t="s">
        <v>9710</v>
      </c>
      <c r="D447" s="134" t="s">
        <v>5237</v>
      </c>
      <c r="E447" s="133">
        <v>132</v>
      </c>
      <c r="F447" s="135" t="s">
        <v>5235</v>
      </c>
      <c r="G447" s="136">
        <v>150</v>
      </c>
      <c r="H447" s="143" t="s">
        <v>9710</v>
      </c>
      <c r="I447" s="150"/>
      <c r="J447" s="313"/>
      <c r="K447" s="313"/>
      <c r="L447" s="299"/>
      <c r="M447" s="270"/>
    </row>
    <row r="448" spans="1:13" s="104" customFormat="1" ht="16.5" customHeight="1" x14ac:dyDescent="0.3">
      <c r="A448" s="832"/>
      <c r="B448" s="173">
        <v>5107</v>
      </c>
      <c r="C448" s="133" t="s">
        <v>9710</v>
      </c>
      <c r="D448" s="134" t="s">
        <v>5237</v>
      </c>
      <c r="E448" s="133">
        <v>13.2</v>
      </c>
      <c r="F448" s="127" t="s">
        <v>5235</v>
      </c>
      <c r="G448" s="136">
        <v>77</v>
      </c>
      <c r="H448" s="146">
        <v>152</v>
      </c>
      <c r="I448" s="150"/>
      <c r="J448" s="313"/>
      <c r="K448" s="313"/>
      <c r="L448" s="299"/>
      <c r="M448" s="270"/>
    </row>
    <row r="449" spans="1:13" s="594" customFormat="1" ht="16.5" customHeight="1" x14ac:dyDescent="0.3">
      <c r="A449" s="832"/>
      <c r="B449" s="173">
        <v>5145</v>
      </c>
      <c r="C449" s="172" t="s">
        <v>6752</v>
      </c>
      <c r="D449" s="153" t="s">
        <v>5235</v>
      </c>
      <c r="E449" s="172">
        <v>132</v>
      </c>
      <c r="F449" s="156" t="s">
        <v>5235</v>
      </c>
      <c r="G449" s="128">
        <v>70</v>
      </c>
      <c r="H449" s="180"/>
      <c r="I449" s="150"/>
      <c r="J449" s="313"/>
      <c r="K449" s="313"/>
      <c r="L449" s="299"/>
      <c r="M449" s="270"/>
    </row>
    <row r="450" spans="1:13" ht="16.5" customHeight="1" x14ac:dyDescent="0.3">
      <c r="A450" s="832"/>
      <c r="B450" s="173">
        <v>5154</v>
      </c>
      <c r="C450" s="172" t="s">
        <v>6753</v>
      </c>
      <c r="D450" s="153" t="s">
        <v>5237</v>
      </c>
      <c r="E450" s="172">
        <v>132</v>
      </c>
      <c r="F450" s="156" t="s">
        <v>5235</v>
      </c>
      <c r="G450" s="128">
        <v>70</v>
      </c>
      <c r="H450" s="129"/>
      <c r="I450" s="150"/>
      <c r="J450" s="313"/>
      <c r="K450" s="313"/>
      <c r="L450" s="299"/>
      <c r="M450" s="270"/>
    </row>
    <row r="451" spans="1:13" ht="16.5" customHeight="1" x14ac:dyDescent="0.3">
      <c r="A451" s="832"/>
      <c r="B451" s="173">
        <v>5153</v>
      </c>
      <c r="C451" s="172" t="s">
        <v>6827</v>
      </c>
      <c r="D451" s="153" t="s">
        <v>5235</v>
      </c>
      <c r="E451" s="172">
        <v>132</v>
      </c>
      <c r="F451" s="156" t="s">
        <v>5235</v>
      </c>
      <c r="G451" s="128">
        <v>70</v>
      </c>
      <c r="H451" s="137" t="s">
        <v>6400</v>
      </c>
      <c r="I451" s="150"/>
      <c r="J451" s="313"/>
      <c r="K451" s="313"/>
      <c r="L451" s="299"/>
      <c r="M451" s="270"/>
    </row>
    <row r="452" spans="1:13" ht="16.5" customHeight="1" x14ac:dyDescent="0.3">
      <c r="A452" s="832"/>
      <c r="B452" s="173">
        <v>5146</v>
      </c>
      <c r="C452" s="172" t="s">
        <v>6399</v>
      </c>
      <c r="D452" s="153" t="s">
        <v>5237</v>
      </c>
      <c r="E452" s="172">
        <v>132</v>
      </c>
      <c r="F452" s="156" t="s">
        <v>5235</v>
      </c>
      <c r="G452" s="128">
        <v>70</v>
      </c>
      <c r="H452" s="139">
        <v>70</v>
      </c>
      <c r="I452" s="150"/>
      <c r="J452" s="313"/>
      <c r="K452" s="313"/>
      <c r="L452" s="299"/>
      <c r="M452" s="270"/>
    </row>
    <row r="453" spans="1:13" ht="16.5" customHeight="1" x14ac:dyDescent="0.3">
      <c r="A453" s="832"/>
      <c r="B453" s="173">
        <v>5147</v>
      </c>
      <c r="C453" s="172" t="s">
        <v>6401</v>
      </c>
      <c r="D453" s="153" t="s">
        <v>5235</v>
      </c>
      <c r="E453" s="172">
        <v>132</v>
      </c>
      <c r="F453" s="156" t="s">
        <v>5235</v>
      </c>
      <c r="G453" s="128">
        <v>70</v>
      </c>
      <c r="H453" s="515"/>
      <c r="I453" s="150"/>
      <c r="J453" s="313"/>
      <c r="K453" s="313"/>
      <c r="L453" s="299"/>
      <c r="M453" s="270"/>
    </row>
    <row r="454" spans="1:13" ht="16.5" customHeight="1" x14ac:dyDescent="0.3">
      <c r="A454" s="832"/>
      <c r="B454" s="173">
        <v>5148</v>
      </c>
      <c r="C454" s="172" t="s">
        <v>6402</v>
      </c>
      <c r="D454" s="153" t="s">
        <v>5237</v>
      </c>
      <c r="E454" s="172">
        <v>132</v>
      </c>
      <c r="F454" s="156" t="s">
        <v>5235</v>
      </c>
      <c r="G454" s="128">
        <v>70</v>
      </c>
      <c r="H454" s="129"/>
      <c r="I454" s="150"/>
      <c r="J454" s="313"/>
      <c r="K454" s="313"/>
      <c r="L454" s="299"/>
      <c r="M454" s="270"/>
    </row>
    <row r="455" spans="1:13" ht="16.5" customHeight="1" x14ac:dyDescent="0.3">
      <c r="A455" s="832"/>
      <c r="B455" s="173">
        <v>5116</v>
      </c>
      <c r="C455" s="172" t="s">
        <v>9711</v>
      </c>
      <c r="D455" s="153" t="s">
        <v>5237</v>
      </c>
      <c r="E455" s="172">
        <v>132</v>
      </c>
      <c r="F455" s="156" t="s">
        <v>5235</v>
      </c>
      <c r="G455" s="168">
        <v>120</v>
      </c>
      <c r="H455" s="153" t="s">
        <v>9711</v>
      </c>
      <c r="I455" s="280"/>
      <c r="J455" s="280"/>
      <c r="K455" s="313"/>
      <c r="L455" s="299"/>
      <c r="M455" s="270"/>
    </row>
    <row r="456" spans="1:13" ht="16.5" customHeight="1" x14ac:dyDescent="0.3">
      <c r="A456" s="832"/>
      <c r="B456" s="173">
        <v>5117</v>
      </c>
      <c r="C456" s="172" t="s">
        <v>9711</v>
      </c>
      <c r="D456" s="153" t="s">
        <v>5237</v>
      </c>
      <c r="E456" s="172">
        <v>33</v>
      </c>
      <c r="F456" s="156" t="s">
        <v>5235</v>
      </c>
      <c r="G456" s="168">
        <v>10</v>
      </c>
      <c r="H456" s="141">
        <v>120</v>
      </c>
      <c r="I456" s="144"/>
      <c r="J456" s="144"/>
      <c r="K456" s="313"/>
      <c r="L456" s="299"/>
      <c r="M456" s="270"/>
    </row>
    <row r="457" spans="1:13" s="104" customFormat="1" ht="16.5" customHeight="1" x14ac:dyDescent="0.3">
      <c r="A457" s="832"/>
      <c r="B457" s="173">
        <v>5150</v>
      </c>
      <c r="C457" s="172" t="s">
        <v>9712</v>
      </c>
      <c r="D457" s="153" t="s">
        <v>5237</v>
      </c>
      <c r="E457" s="172">
        <v>132</v>
      </c>
      <c r="F457" s="135" t="s">
        <v>5235</v>
      </c>
      <c r="G457" s="168">
        <v>150</v>
      </c>
      <c r="H457" s="175"/>
      <c r="I457" s="143" t="s">
        <v>5507</v>
      </c>
      <c r="J457" s="144"/>
      <c r="K457" s="313"/>
      <c r="L457" s="299"/>
      <c r="M457" s="270"/>
    </row>
    <row r="458" spans="1:13" s="104" customFormat="1" ht="16.5" customHeight="1" x14ac:dyDescent="0.3">
      <c r="A458" s="832"/>
      <c r="B458" s="173">
        <v>5108</v>
      </c>
      <c r="C458" s="172" t="s">
        <v>9713</v>
      </c>
      <c r="D458" s="153" t="s">
        <v>5237</v>
      </c>
      <c r="E458" s="172">
        <v>132</v>
      </c>
      <c r="F458" s="135" t="s">
        <v>5235</v>
      </c>
      <c r="G458" s="168">
        <v>150</v>
      </c>
      <c r="H458" s="175"/>
      <c r="I458" s="743">
        <v>150</v>
      </c>
      <c r="J458" s="746" t="s">
        <v>5508</v>
      </c>
      <c r="K458" s="313"/>
      <c r="L458" s="299"/>
      <c r="M458" s="270"/>
    </row>
    <row r="459" spans="1:13" s="104" customFormat="1" ht="16.5" customHeight="1" x14ac:dyDescent="0.3">
      <c r="A459" s="832"/>
      <c r="B459" s="173">
        <v>5014</v>
      </c>
      <c r="C459" s="172" t="s">
        <v>5506</v>
      </c>
      <c r="D459" s="134" t="s">
        <v>5237</v>
      </c>
      <c r="E459" s="133">
        <v>132</v>
      </c>
      <c r="F459" s="135" t="s">
        <v>5235</v>
      </c>
      <c r="G459" s="159">
        <v>200</v>
      </c>
      <c r="H459" s="175"/>
      <c r="I459" s="746"/>
      <c r="J459" s="754">
        <v>350</v>
      </c>
      <c r="K459" s="313"/>
      <c r="L459" s="299"/>
      <c r="M459" s="270"/>
    </row>
    <row r="460" spans="1:13" s="104" customFormat="1" ht="16.5" customHeight="1" x14ac:dyDescent="0.3">
      <c r="A460" s="832"/>
      <c r="B460" s="151">
        <v>5151</v>
      </c>
      <c r="C460" s="133" t="s">
        <v>5509</v>
      </c>
      <c r="D460" s="134" t="s">
        <v>5237</v>
      </c>
      <c r="E460" s="133">
        <v>13.2</v>
      </c>
      <c r="F460" s="135" t="s">
        <v>5235</v>
      </c>
      <c r="G460" s="168">
        <v>17</v>
      </c>
      <c r="H460" s="412"/>
      <c r="I460" s="144"/>
      <c r="J460" s="144"/>
      <c r="K460" s="313"/>
      <c r="L460" s="299"/>
      <c r="M460" s="270"/>
    </row>
    <row r="461" spans="1:13" s="104" customFormat="1" ht="16.5" customHeight="1" x14ac:dyDescent="0.3">
      <c r="A461" s="832"/>
      <c r="B461" s="151">
        <v>5152</v>
      </c>
      <c r="C461" s="133" t="s">
        <v>5510</v>
      </c>
      <c r="D461" s="134" t="s">
        <v>5237</v>
      </c>
      <c r="E461" s="133">
        <v>13.2</v>
      </c>
      <c r="F461" s="135" t="s">
        <v>5235</v>
      </c>
      <c r="G461" s="168">
        <v>17</v>
      </c>
      <c r="H461" s="178"/>
      <c r="I461" s="706"/>
      <c r="J461" s="734"/>
      <c r="K461" s="313"/>
      <c r="L461" s="299"/>
      <c r="M461" s="270"/>
    </row>
    <row r="462" spans="1:13" s="104" customFormat="1" ht="16.5" customHeight="1" x14ac:dyDescent="0.3">
      <c r="A462" s="832"/>
      <c r="B462" s="133">
        <v>5160</v>
      </c>
      <c r="C462" s="133" t="s">
        <v>5508</v>
      </c>
      <c r="D462" s="134" t="s">
        <v>5237</v>
      </c>
      <c r="E462" s="133">
        <v>500</v>
      </c>
      <c r="F462" s="135" t="s">
        <v>5235</v>
      </c>
      <c r="G462" s="128">
        <v>350</v>
      </c>
      <c r="H462" s="148"/>
      <c r="I462" s="193"/>
      <c r="J462" s="249"/>
      <c r="K462" s="313"/>
      <c r="L462" s="299"/>
      <c r="M462" s="270"/>
    </row>
    <row r="463" spans="1:13" s="104" customFormat="1" ht="16.5" customHeight="1" x14ac:dyDescent="0.3">
      <c r="A463" s="832"/>
      <c r="B463" s="173">
        <v>5170</v>
      </c>
      <c r="C463" s="172" t="s">
        <v>5511</v>
      </c>
      <c r="D463" s="153" t="s">
        <v>5235</v>
      </c>
      <c r="E463" s="172">
        <v>66</v>
      </c>
      <c r="F463" s="135" t="s">
        <v>5235</v>
      </c>
      <c r="G463" s="323">
        <v>35</v>
      </c>
      <c r="H463" s="129"/>
      <c r="I463" s="150"/>
      <c r="J463" s="313"/>
      <c r="K463" s="313"/>
      <c r="L463" s="299"/>
      <c r="M463" s="270"/>
    </row>
    <row r="464" spans="1:13" s="104" customFormat="1" ht="16.5" customHeight="1" x14ac:dyDescent="0.3">
      <c r="A464" s="832"/>
      <c r="B464" s="133">
        <v>5171</v>
      </c>
      <c r="C464" s="133" t="s">
        <v>5512</v>
      </c>
      <c r="D464" s="134" t="s">
        <v>5235</v>
      </c>
      <c r="E464" s="133">
        <v>132</v>
      </c>
      <c r="F464" s="156" t="s">
        <v>5235</v>
      </c>
      <c r="G464" s="306">
        <v>45</v>
      </c>
      <c r="H464" s="138" t="s">
        <v>5513</v>
      </c>
      <c r="I464" s="150"/>
      <c r="J464" s="313"/>
      <c r="K464" s="313"/>
      <c r="L464" s="299"/>
      <c r="M464" s="270"/>
    </row>
    <row r="465" spans="1:13" s="104" customFormat="1" ht="16.5" customHeight="1" x14ac:dyDescent="0.3">
      <c r="A465" s="832"/>
      <c r="B465" s="172">
        <v>5172</v>
      </c>
      <c r="C465" s="172" t="s">
        <v>5514</v>
      </c>
      <c r="D465" s="153" t="s">
        <v>5235</v>
      </c>
      <c r="E465" s="172">
        <v>132</v>
      </c>
      <c r="F465" s="324" t="s">
        <v>5235</v>
      </c>
      <c r="G465" s="306">
        <v>130</v>
      </c>
      <c r="H465" s="155">
        <v>150</v>
      </c>
      <c r="I465" s="150"/>
      <c r="J465" s="313"/>
      <c r="K465" s="313"/>
      <c r="L465" s="299"/>
      <c r="M465" s="270"/>
    </row>
    <row r="466" spans="1:13" s="104" customFormat="1" ht="16.5" customHeight="1" thickBot="1" x14ac:dyDescent="0.35">
      <c r="A466" s="833"/>
      <c r="B466" s="189">
        <v>5173</v>
      </c>
      <c r="C466" s="189" t="s">
        <v>5515</v>
      </c>
      <c r="D466" s="190" t="s">
        <v>5235</v>
      </c>
      <c r="E466" s="189">
        <v>132</v>
      </c>
      <c r="F466" s="325" t="s">
        <v>5235</v>
      </c>
      <c r="G466" s="218">
        <v>130</v>
      </c>
      <c r="H466" s="391"/>
      <c r="I466" s="219"/>
      <c r="J466" s="326"/>
      <c r="K466" s="326"/>
      <c r="L466" s="327"/>
      <c r="M466" s="270"/>
    </row>
    <row r="467" spans="1:13" s="104" customFormat="1" ht="16.5" customHeight="1" x14ac:dyDescent="0.3">
      <c r="A467" s="827" t="s">
        <v>2825</v>
      </c>
      <c r="B467" s="239">
        <v>6000</v>
      </c>
      <c r="C467" s="239" t="s">
        <v>5516</v>
      </c>
      <c r="D467" s="240" t="s">
        <v>5237</v>
      </c>
      <c r="E467" s="239">
        <v>132</v>
      </c>
      <c r="F467" s="241" t="s">
        <v>5235</v>
      </c>
      <c r="G467" s="128">
        <v>120</v>
      </c>
      <c r="H467" s="211"/>
      <c r="I467" s="169"/>
      <c r="J467" s="144"/>
      <c r="K467" s="266"/>
      <c r="L467" s="243"/>
      <c r="M467" s="270"/>
    </row>
    <row r="468" spans="1:13" s="582" customFormat="1" ht="16.5" customHeight="1" x14ac:dyDescent="0.3">
      <c r="A468" s="828"/>
      <c r="B468" s="133">
        <v>6010</v>
      </c>
      <c r="C468" s="133" t="s">
        <v>5517</v>
      </c>
      <c r="D468" s="134" t="s">
        <v>5237</v>
      </c>
      <c r="E468" s="133">
        <v>132</v>
      </c>
      <c r="F468" s="135" t="s">
        <v>5235</v>
      </c>
      <c r="G468" s="128">
        <v>120</v>
      </c>
      <c r="H468" s="170"/>
      <c r="I468" s="169"/>
      <c r="J468" s="144"/>
      <c r="K468" s="144"/>
      <c r="L468" s="211"/>
      <c r="M468" s="270"/>
    </row>
    <row r="469" spans="1:13" s="104" customFormat="1" ht="16.5" customHeight="1" x14ac:dyDescent="0.3">
      <c r="A469" s="828"/>
      <c r="B469" s="133">
        <v>6020</v>
      </c>
      <c r="C469" s="133" t="s">
        <v>3065</v>
      </c>
      <c r="D469" s="134" t="s">
        <v>5237</v>
      </c>
      <c r="E469" s="133">
        <v>132</v>
      </c>
      <c r="F469" s="135" t="s">
        <v>5235</v>
      </c>
      <c r="G469" s="128">
        <v>110</v>
      </c>
      <c r="H469" s="170"/>
      <c r="I469" s="169"/>
      <c r="J469" s="144"/>
      <c r="K469" s="144"/>
      <c r="L469" s="211"/>
      <c r="M469" s="270"/>
    </row>
    <row r="470" spans="1:13" s="104" customFormat="1" ht="16.5" customHeight="1" x14ac:dyDescent="0.3">
      <c r="A470" s="828"/>
      <c r="B470" s="151">
        <v>6024</v>
      </c>
      <c r="C470" s="133" t="s">
        <v>3065</v>
      </c>
      <c r="D470" s="134" t="s">
        <v>5237</v>
      </c>
      <c r="E470" s="133">
        <v>13.2</v>
      </c>
      <c r="F470" s="135" t="s">
        <v>5235</v>
      </c>
      <c r="G470" s="168">
        <v>27</v>
      </c>
      <c r="H470" s="742" t="s">
        <v>5518</v>
      </c>
      <c r="I470" s="169"/>
      <c r="J470" s="144"/>
      <c r="K470" s="144"/>
      <c r="L470" s="211"/>
      <c r="M470" s="270"/>
    </row>
    <row r="471" spans="1:13" s="582" customFormat="1" ht="16.5" customHeight="1" x14ac:dyDescent="0.3">
      <c r="A471" s="828"/>
      <c r="B471" s="172">
        <v>6025</v>
      </c>
      <c r="C471" s="172" t="s">
        <v>5519</v>
      </c>
      <c r="D471" s="134" t="s">
        <v>5237</v>
      </c>
      <c r="E471" s="133">
        <v>132</v>
      </c>
      <c r="F471" s="135" t="s">
        <v>5235</v>
      </c>
      <c r="G471" s="128">
        <v>110</v>
      </c>
      <c r="H471" s="215">
        <v>110</v>
      </c>
      <c r="I471" s="169"/>
      <c r="J471" s="144"/>
      <c r="K471" s="144"/>
      <c r="L471" s="211"/>
      <c r="M471" s="270"/>
    </row>
    <row r="472" spans="1:13" s="104" customFormat="1" ht="16.5" customHeight="1" x14ac:dyDescent="0.3">
      <c r="A472" s="828"/>
      <c r="B472" s="151">
        <v>6021</v>
      </c>
      <c r="C472" s="133" t="s">
        <v>5519</v>
      </c>
      <c r="D472" s="134" t="s">
        <v>5237</v>
      </c>
      <c r="E472" s="133">
        <v>33</v>
      </c>
      <c r="F472" s="135" t="s">
        <v>5235</v>
      </c>
      <c r="G472" s="168">
        <v>10</v>
      </c>
      <c r="H472" s="203"/>
      <c r="I472" s="169"/>
      <c r="J472" s="144"/>
      <c r="K472" s="144"/>
      <c r="L472" s="211"/>
      <c r="M472" s="270"/>
    </row>
    <row r="473" spans="1:13" s="104" customFormat="1" ht="16.5" customHeight="1" x14ac:dyDescent="0.3">
      <c r="A473" s="828"/>
      <c r="B473" s="133">
        <v>6026</v>
      </c>
      <c r="C473" s="133" t="s">
        <v>5520</v>
      </c>
      <c r="D473" s="134" t="s">
        <v>5237</v>
      </c>
      <c r="E473" s="133">
        <v>132</v>
      </c>
      <c r="F473" s="135" t="s">
        <v>5235</v>
      </c>
      <c r="G473" s="136">
        <v>110</v>
      </c>
      <c r="H473" s="203"/>
      <c r="I473" s="169"/>
      <c r="J473" s="144"/>
      <c r="K473" s="144"/>
      <c r="L473" s="211"/>
      <c r="M473" s="270"/>
    </row>
    <row r="474" spans="1:13" s="104" customFormat="1" ht="16.5" customHeight="1" x14ac:dyDescent="0.3">
      <c r="A474" s="828"/>
      <c r="B474" s="151">
        <v>6022</v>
      </c>
      <c r="C474" s="133" t="s">
        <v>5520</v>
      </c>
      <c r="D474" s="134" t="s">
        <v>5237</v>
      </c>
      <c r="E474" s="133">
        <v>13.2</v>
      </c>
      <c r="F474" s="135" t="s">
        <v>5235</v>
      </c>
      <c r="G474" s="168">
        <v>19</v>
      </c>
      <c r="H474" s="203"/>
      <c r="I474" s="169"/>
      <c r="J474" s="144"/>
      <c r="K474" s="144"/>
      <c r="L474" s="211"/>
      <c r="M474" s="270"/>
    </row>
    <row r="475" spans="1:13" s="104" customFormat="1" ht="16.5" customHeight="1" x14ac:dyDescent="0.3">
      <c r="A475" s="828"/>
      <c r="B475" s="133">
        <v>6023</v>
      </c>
      <c r="C475" s="133" t="s">
        <v>5521</v>
      </c>
      <c r="D475" s="134" t="s">
        <v>5237</v>
      </c>
      <c r="E475" s="133">
        <v>132</v>
      </c>
      <c r="F475" s="135" t="s">
        <v>5235</v>
      </c>
      <c r="G475" s="136">
        <v>120</v>
      </c>
      <c r="H475" s="204"/>
      <c r="I475" s="169"/>
      <c r="J475" s="144"/>
      <c r="K475" s="144"/>
      <c r="L475" s="211"/>
      <c r="M475" s="270"/>
    </row>
    <row r="476" spans="1:13" s="582" customFormat="1" ht="16.5" customHeight="1" x14ac:dyDescent="0.3">
      <c r="A476" s="828"/>
      <c r="B476" s="133">
        <v>6030</v>
      </c>
      <c r="C476" s="133" t="s">
        <v>5522</v>
      </c>
      <c r="D476" s="134" t="s">
        <v>5237</v>
      </c>
      <c r="E476" s="133">
        <v>132</v>
      </c>
      <c r="F476" s="135" t="s">
        <v>5235</v>
      </c>
      <c r="G476" s="128">
        <v>60</v>
      </c>
      <c r="H476" s="131"/>
      <c r="I476" s="169"/>
      <c r="J476" s="144"/>
      <c r="K476" s="144"/>
      <c r="L476" s="211"/>
      <c r="M476" s="270"/>
    </row>
    <row r="477" spans="1:13" s="104" customFormat="1" ht="16.5" customHeight="1" x14ac:dyDescent="0.3">
      <c r="A477" s="828"/>
      <c r="B477" s="151">
        <v>6031</v>
      </c>
      <c r="C477" s="133" t="s">
        <v>5522</v>
      </c>
      <c r="D477" s="134" t="s">
        <v>5237</v>
      </c>
      <c r="E477" s="133">
        <v>13.2</v>
      </c>
      <c r="F477" s="135" t="s">
        <v>5235</v>
      </c>
      <c r="G477" s="168">
        <v>13</v>
      </c>
      <c r="H477" s="131"/>
      <c r="I477" s="169"/>
      <c r="J477" s="144"/>
      <c r="K477" s="144"/>
      <c r="L477" s="211"/>
      <c r="M477" s="270"/>
    </row>
    <row r="478" spans="1:13" s="104" customFormat="1" ht="16.5" customHeight="1" x14ac:dyDescent="0.3">
      <c r="A478" s="828"/>
      <c r="B478" s="172">
        <v>6033</v>
      </c>
      <c r="C478" s="342" t="s">
        <v>6875</v>
      </c>
      <c r="D478" s="343" t="s">
        <v>5237</v>
      </c>
      <c r="E478" s="342">
        <v>13.2</v>
      </c>
      <c r="F478" s="636" t="s">
        <v>5235</v>
      </c>
      <c r="G478" s="316">
        <v>2</v>
      </c>
      <c r="H478" s="131"/>
      <c r="I478" s="169"/>
      <c r="J478" s="144"/>
      <c r="K478" s="144"/>
      <c r="L478" s="211"/>
      <c r="M478" s="270"/>
    </row>
    <row r="479" spans="1:13" s="104" customFormat="1" ht="16.5" customHeight="1" x14ac:dyDescent="0.3">
      <c r="A479" s="828"/>
      <c r="B479" s="133">
        <v>6040</v>
      </c>
      <c r="C479" s="133" t="s">
        <v>5523</v>
      </c>
      <c r="D479" s="134" t="s">
        <v>5237</v>
      </c>
      <c r="E479" s="133">
        <v>132</v>
      </c>
      <c r="F479" s="135" t="s">
        <v>5235</v>
      </c>
      <c r="G479" s="168">
        <v>120</v>
      </c>
      <c r="H479" s="207"/>
      <c r="I479" s="280"/>
      <c r="J479" s="144"/>
      <c r="K479" s="144"/>
      <c r="L479" s="211"/>
      <c r="M479" s="270"/>
    </row>
    <row r="480" spans="1:13" s="104" customFormat="1" ht="16.5" customHeight="1" x14ac:dyDescent="0.3">
      <c r="A480" s="828"/>
      <c r="B480" s="133">
        <v>6050</v>
      </c>
      <c r="C480" s="133" t="s">
        <v>5524</v>
      </c>
      <c r="D480" s="134" t="s">
        <v>5237</v>
      </c>
      <c r="E480" s="133">
        <v>132</v>
      </c>
      <c r="F480" s="135" t="s">
        <v>5235</v>
      </c>
      <c r="G480" s="168">
        <v>120</v>
      </c>
      <c r="H480" s="372"/>
      <c r="I480" s="144"/>
      <c r="J480" s="144"/>
      <c r="K480" s="144"/>
      <c r="L480" s="211"/>
      <c r="M480" s="270"/>
    </row>
    <row r="481" spans="1:13" s="104" customFormat="1" ht="16.5" customHeight="1" x14ac:dyDescent="0.3">
      <c r="A481" s="828"/>
      <c r="B481" s="151">
        <v>6060</v>
      </c>
      <c r="C481" s="133" t="s">
        <v>5525</v>
      </c>
      <c r="D481" s="134" t="s">
        <v>5237</v>
      </c>
      <c r="E481" s="133">
        <v>66</v>
      </c>
      <c r="F481" s="135" t="s">
        <v>5235</v>
      </c>
      <c r="G481" s="168">
        <v>30</v>
      </c>
      <c r="H481" s="741" t="s">
        <v>5526</v>
      </c>
      <c r="I481" s="300"/>
      <c r="J481" s="789" t="s">
        <v>5527</v>
      </c>
      <c r="K481" s="746"/>
      <c r="L481" s="211"/>
      <c r="M481" s="270"/>
    </row>
    <row r="482" spans="1:13" s="595" customFormat="1" ht="16.5" customHeight="1" x14ac:dyDescent="0.3">
      <c r="A482" s="828"/>
      <c r="B482" s="133">
        <v>6061</v>
      </c>
      <c r="C482" s="133" t="s">
        <v>5528</v>
      </c>
      <c r="D482" s="134" t="s">
        <v>5235</v>
      </c>
      <c r="E482" s="133">
        <v>66</v>
      </c>
      <c r="F482" s="135" t="s">
        <v>5235</v>
      </c>
      <c r="G482" s="168">
        <v>0</v>
      </c>
      <c r="H482" s="204">
        <v>0</v>
      </c>
      <c r="I482" s="300"/>
      <c r="J482" s="789"/>
      <c r="K482" s="746"/>
      <c r="L482" s="211"/>
      <c r="M482" s="270"/>
    </row>
    <row r="483" spans="1:13" s="104" customFormat="1" ht="16.5" customHeight="1" x14ac:dyDescent="0.3">
      <c r="A483" s="828"/>
      <c r="B483" s="151">
        <v>6139</v>
      </c>
      <c r="C483" s="133" t="s">
        <v>5524</v>
      </c>
      <c r="D483" s="134" t="s">
        <v>5237</v>
      </c>
      <c r="E483" s="133">
        <v>66</v>
      </c>
      <c r="F483" s="135" t="s">
        <v>5235</v>
      </c>
      <c r="G483" s="168">
        <v>50</v>
      </c>
      <c r="H483" s="742" t="s">
        <v>5529</v>
      </c>
      <c r="I483" s="300"/>
      <c r="J483" s="789"/>
      <c r="K483" s="746"/>
      <c r="L483" s="211"/>
      <c r="M483" s="270"/>
    </row>
    <row r="484" spans="1:13" s="104" customFormat="1" ht="16.5" customHeight="1" x14ac:dyDescent="0.3">
      <c r="A484" s="828"/>
      <c r="B484" s="151">
        <v>6140</v>
      </c>
      <c r="C484" s="133" t="s">
        <v>5530</v>
      </c>
      <c r="D484" s="134" t="s">
        <v>5237</v>
      </c>
      <c r="E484" s="133">
        <v>66</v>
      </c>
      <c r="F484" s="135" t="s">
        <v>5235</v>
      </c>
      <c r="G484" s="168">
        <v>50</v>
      </c>
      <c r="H484" s="204">
        <v>35</v>
      </c>
      <c r="I484" s="746"/>
      <c r="J484" s="789"/>
      <c r="K484" s="746"/>
      <c r="L484" s="211"/>
      <c r="M484" s="270"/>
    </row>
    <row r="485" spans="1:13" s="104" customFormat="1" ht="16.5" customHeight="1" x14ac:dyDescent="0.3">
      <c r="A485" s="828"/>
      <c r="B485" s="172">
        <v>6099</v>
      </c>
      <c r="C485" s="172" t="s">
        <v>5531</v>
      </c>
      <c r="D485" s="153" t="s">
        <v>5237</v>
      </c>
      <c r="E485" s="172">
        <v>132</v>
      </c>
      <c r="F485" s="324" t="s">
        <v>5235</v>
      </c>
      <c r="G485" s="152">
        <v>120</v>
      </c>
      <c r="H485" s="131"/>
      <c r="I485" s="746" t="s">
        <v>5532</v>
      </c>
      <c r="J485" s="331">
        <v>20</v>
      </c>
      <c r="K485" s="746"/>
      <c r="L485" s="211"/>
      <c r="M485" s="270"/>
    </row>
    <row r="486" spans="1:13" s="104" customFormat="1" ht="16.5" customHeight="1" x14ac:dyDescent="0.3">
      <c r="A486" s="828"/>
      <c r="B486" s="133">
        <v>6098</v>
      </c>
      <c r="C486" s="133" t="s">
        <v>5533</v>
      </c>
      <c r="D486" s="134" t="s">
        <v>5237</v>
      </c>
      <c r="E486" s="133">
        <v>132</v>
      </c>
      <c r="F486" s="134" t="s">
        <v>5235</v>
      </c>
      <c r="G486" s="183">
        <v>100</v>
      </c>
      <c r="H486" s="131"/>
      <c r="I486" s="702">
        <v>80</v>
      </c>
      <c r="J486" s="245"/>
      <c r="K486" s="211"/>
      <c r="L486" s="211"/>
      <c r="M486" s="270"/>
    </row>
    <row r="487" spans="1:13" s="104" customFormat="1" ht="16.5" customHeight="1" x14ac:dyDescent="0.3">
      <c r="A487" s="828"/>
      <c r="B487" s="133">
        <v>6097</v>
      </c>
      <c r="C487" s="133" t="s">
        <v>5534</v>
      </c>
      <c r="D487" s="134" t="s">
        <v>5235</v>
      </c>
      <c r="E487" s="133">
        <v>132</v>
      </c>
      <c r="F487" s="134" t="s">
        <v>5235</v>
      </c>
      <c r="G487" s="159">
        <v>100</v>
      </c>
      <c r="H487" s="131"/>
      <c r="I487" s="754"/>
      <c r="J487" s="702"/>
      <c r="K487" s="211"/>
      <c r="L487" s="211"/>
      <c r="M487" s="270"/>
    </row>
    <row r="488" spans="1:13" s="104" customFormat="1" ht="16.5" customHeight="1" x14ac:dyDescent="0.3">
      <c r="A488" s="828"/>
      <c r="B488" s="151">
        <v>6070</v>
      </c>
      <c r="C488" s="133" t="s">
        <v>3223</v>
      </c>
      <c r="D488" s="134" t="s">
        <v>5237</v>
      </c>
      <c r="E488" s="133">
        <v>66</v>
      </c>
      <c r="F488" s="135" t="s">
        <v>5235</v>
      </c>
      <c r="G488" s="168">
        <v>35</v>
      </c>
      <c r="H488" s="741"/>
      <c r="I488" s="754"/>
      <c r="J488" s="746"/>
      <c r="K488" s="211"/>
      <c r="L488" s="211"/>
      <c r="M488" s="270"/>
    </row>
    <row r="489" spans="1:13" s="104" customFormat="1" ht="16.5" customHeight="1" x14ac:dyDescent="0.3">
      <c r="A489" s="828"/>
      <c r="B489" s="151">
        <v>6100</v>
      </c>
      <c r="C489" s="133" t="s">
        <v>5531</v>
      </c>
      <c r="D489" s="134" t="s">
        <v>5237</v>
      </c>
      <c r="E489" s="133">
        <v>66</v>
      </c>
      <c r="F489" s="135" t="s">
        <v>5235</v>
      </c>
      <c r="G489" s="168">
        <v>20</v>
      </c>
      <c r="H489" s="742" t="s">
        <v>5535</v>
      </c>
      <c r="I489" s="300"/>
      <c r="J489" s="746"/>
      <c r="K489" s="211"/>
      <c r="L489" s="211"/>
      <c r="M489" s="270"/>
    </row>
    <row r="490" spans="1:13" s="104" customFormat="1" ht="16.5" customHeight="1" x14ac:dyDescent="0.3">
      <c r="A490" s="828"/>
      <c r="B490" s="151">
        <v>6101</v>
      </c>
      <c r="C490" s="133" t="s">
        <v>5531</v>
      </c>
      <c r="D490" s="134" t="s">
        <v>5237</v>
      </c>
      <c r="E490" s="133">
        <v>13.2</v>
      </c>
      <c r="F490" s="135" t="s">
        <v>5235</v>
      </c>
      <c r="G490" s="168">
        <v>0</v>
      </c>
      <c r="H490" s="742"/>
      <c r="I490" s="300"/>
      <c r="J490" s="746"/>
      <c r="K490" s="211"/>
      <c r="L490" s="211"/>
      <c r="M490" s="270"/>
    </row>
    <row r="491" spans="1:13" s="104" customFormat="1" ht="16.5" customHeight="1" x14ac:dyDescent="0.3">
      <c r="A491" s="828"/>
      <c r="B491" s="151">
        <v>6110</v>
      </c>
      <c r="C491" s="133" t="s">
        <v>3042</v>
      </c>
      <c r="D491" s="134" t="s">
        <v>5237</v>
      </c>
      <c r="E491" s="133">
        <v>66</v>
      </c>
      <c r="F491" s="135" t="s">
        <v>5235</v>
      </c>
      <c r="G491" s="168">
        <v>20</v>
      </c>
      <c r="H491" s="215">
        <v>20</v>
      </c>
      <c r="I491" s="746"/>
      <c r="J491" s="746"/>
      <c r="K491" s="211"/>
      <c r="L491" s="211"/>
      <c r="M491" s="270"/>
    </row>
    <row r="492" spans="1:13" s="104" customFormat="1" ht="16.5" customHeight="1" x14ac:dyDescent="0.3">
      <c r="A492" s="828"/>
      <c r="B492" s="151">
        <v>6080</v>
      </c>
      <c r="C492" s="133" t="s">
        <v>5536</v>
      </c>
      <c r="D492" s="134" t="s">
        <v>5237</v>
      </c>
      <c r="E492" s="133">
        <v>66</v>
      </c>
      <c r="F492" s="135" t="s">
        <v>5235</v>
      </c>
      <c r="G492" s="168">
        <v>18</v>
      </c>
      <c r="H492" s="204"/>
      <c r="I492" s="204"/>
      <c r="J492" s="144"/>
      <c r="K492" s="787" t="s">
        <v>5537</v>
      </c>
      <c r="L492" s="211"/>
      <c r="M492" s="270"/>
    </row>
    <row r="493" spans="1:13" s="104" customFormat="1" ht="16.5" customHeight="1" x14ac:dyDescent="0.3">
      <c r="A493" s="828"/>
      <c r="B493" s="151">
        <v>6081</v>
      </c>
      <c r="C493" s="133" t="s">
        <v>5538</v>
      </c>
      <c r="D493" s="134" t="s">
        <v>5237</v>
      </c>
      <c r="E493" s="133">
        <v>66</v>
      </c>
      <c r="F493" s="135" t="s">
        <v>5235</v>
      </c>
      <c r="G493" s="168">
        <v>50</v>
      </c>
      <c r="H493" s="742" t="s">
        <v>5539</v>
      </c>
      <c r="I493" s="169"/>
      <c r="J493" s="144"/>
      <c r="K493" s="787"/>
      <c r="L493" s="211"/>
      <c r="M493" s="270"/>
    </row>
    <row r="494" spans="1:13" s="104" customFormat="1" ht="16.5" customHeight="1" x14ac:dyDescent="0.3">
      <c r="A494" s="828"/>
      <c r="B494" s="151">
        <v>6082</v>
      </c>
      <c r="C494" s="133" t="s">
        <v>5540</v>
      </c>
      <c r="D494" s="134" t="s">
        <v>5237</v>
      </c>
      <c r="E494" s="133">
        <v>13.2</v>
      </c>
      <c r="F494" s="135" t="s">
        <v>5235</v>
      </c>
      <c r="G494" s="168">
        <v>30</v>
      </c>
      <c r="H494" s="204">
        <v>18</v>
      </c>
      <c r="I494" s="169"/>
      <c r="J494" s="144"/>
      <c r="K494" s="702">
        <v>335</v>
      </c>
      <c r="L494" s="211"/>
      <c r="M494" s="270"/>
    </row>
    <row r="495" spans="1:13" s="104" customFormat="1" ht="16.5" customHeight="1" x14ac:dyDescent="0.3">
      <c r="A495" s="828"/>
      <c r="B495" s="151">
        <v>6090</v>
      </c>
      <c r="C495" s="133" t="s">
        <v>5541</v>
      </c>
      <c r="D495" s="134" t="s">
        <v>5237</v>
      </c>
      <c r="E495" s="133">
        <v>66</v>
      </c>
      <c r="F495" s="135" t="s">
        <v>5235</v>
      </c>
      <c r="G495" s="168">
        <v>30</v>
      </c>
      <c r="H495" s="131"/>
      <c r="I495" s="169"/>
      <c r="J495" s="144"/>
      <c r="K495" s="245"/>
      <c r="L495" s="211"/>
      <c r="M495" s="270"/>
    </row>
    <row r="496" spans="1:13" s="104" customFormat="1" ht="16.5" customHeight="1" x14ac:dyDescent="0.3">
      <c r="A496" s="828"/>
      <c r="B496" s="151">
        <v>6091</v>
      </c>
      <c r="C496" s="133" t="s">
        <v>5542</v>
      </c>
      <c r="D496" s="134" t="s">
        <v>5235</v>
      </c>
      <c r="E496" s="133">
        <v>66</v>
      </c>
      <c r="F496" s="135" t="s">
        <v>5235</v>
      </c>
      <c r="G496" s="168">
        <v>40</v>
      </c>
      <c r="H496" s="131"/>
      <c r="I496" s="169"/>
      <c r="J496" s="144"/>
      <c r="K496" s="746"/>
      <c r="L496" s="211"/>
      <c r="M496" s="270"/>
    </row>
    <row r="497" spans="1:13" s="104" customFormat="1" ht="16.5" customHeight="1" x14ac:dyDescent="0.3">
      <c r="A497" s="828"/>
      <c r="B497" s="151">
        <v>6120</v>
      </c>
      <c r="C497" s="133" t="s">
        <v>3113</v>
      </c>
      <c r="D497" s="134" t="s">
        <v>5237</v>
      </c>
      <c r="E497" s="133">
        <v>66</v>
      </c>
      <c r="F497" s="135" t="s">
        <v>5235</v>
      </c>
      <c r="G497" s="168">
        <v>29</v>
      </c>
      <c r="H497" s="741" t="s">
        <v>5543</v>
      </c>
      <c r="I497" s="748"/>
      <c r="J497" s="144"/>
      <c r="K497" s="144"/>
      <c r="L497" s="211"/>
      <c r="M497" s="270"/>
    </row>
    <row r="498" spans="1:13" s="104" customFormat="1" ht="16.5" customHeight="1" x14ac:dyDescent="0.3">
      <c r="A498" s="828"/>
      <c r="B498" s="151">
        <v>6121</v>
      </c>
      <c r="C498" s="133" t="s">
        <v>3113</v>
      </c>
      <c r="D498" s="134" t="s">
        <v>5237</v>
      </c>
      <c r="E498" s="133">
        <v>13.2</v>
      </c>
      <c r="F498" s="135" t="s">
        <v>5235</v>
      </c>
      <c r="G498" s="168">
        <v>6</v>
      </c>
      <c r="H498" s="205">
        <v>29</v>
      </c>
      <c r="I498" s="746" t="s">
        <v>5544</v>
      </c>
      <c r="J498" s="144"/>
      <c r="K498" s="144"/>
      <c r="L498" s="211"/>
      <c r="M498" s="270"/>
    </row>
    <row r="499" spans="1:13" s="104" customFormat="1" ht="16.5" customHeight="1" x14ac:dyDescent="0.3">
      <c r="A499" s="828"/>
      <c r="B499" s="151">
        <v>6130</v>
      </c>
      <c r="C499" s="133" t="s">
        <v>5545</v>
      </c>
      <c r="D499" s="134" t="s">
        <v>5237</v>
      </c>
      <c r="E499" s="133">
        <v>66</v>
      </c>
      <c r="F499" s="135" t="s">
        <v>5235</v>
      </c>
      <c r="G499" s="168">
        <v>48</v>
      </c>
      <c r="H499" s="317"/>
      <c r="I499" s="702">
        <v>48</v>
      </c>
      <c r="J499" s="144"/>
      <c r="K499" s="144"/>
      <c r="L499" s="211"/>
      <c r="M499" s="270"/>
    </row>
    <row r="500" spans="1:13" s="104" customFormat="1" ht="16.5" customHeight="1" x14ac:dyDescent="0.3">
      <c r="A500" s="828"/>
      <c r="B500" s="151">
        <v>6131</v>
      </c>
      <c r="C500" s="133" t="s">
        <v>5545</v>
      </c>
      <c r="D500" s="134" t="s">
        <v>5237</v>
      </c>
      <c r="E500" s="133">
        <v>13.2</v>
      </c>
      <c r="F500" s="135" t="s">
        <v>5235</v>
      </c>
      <c r="G500" s="168">
        <v>1</v>
      </c>
      <c r="H500" s="318"/>
      <c r="I500" s="287"/>
      <c r="J500" s="144"/>
      <c r="K500" s="144"/>
      <c r="L500" s="211"/>
      <c r="M500" s="270"/>
    </row>
    <row r="501" spans="1:13" s="104" customFormat="1" ht="16.5" customHeight="1" x14ac:dyDescent="0.3">
      <c r="A501" s="828"/>
      <c r="B501" s="333">
        <v>6222</v>
      </c>
      <c r="C501" s="334" t="s">
        <v>5546</v>
      </c>
      <c r="D501" s="335" t="s">
        <v>5235</v>
      </c>
      <c r="E501" s="336">
        <v>220</v>
      </c>
      <c r="F501" s="337" t="s">
        <v>5235</v>
      </c>
      <c r="G501" s="258">
        <v>100</v>
      </c>
      <c r="H501" s="353"/>
      <c r="I501" s="392"/>
      <c r="J501" s="144"/>
      <c r="K501" s="144"/>
      <c r="L501" s="211"/>
      <c r="M501" s="270"/>
    </row>
    <row r="502" spans="1:13" s="104" customFormat="1" ht="16.5" customHeight="1" x14ac:dyDescent="0.3">
      <c r="A502" s="828"/>
      <c r="B502" s="333">
        <v>6223</v>
      </c>
      <c r="C502" s="334" t="s">
        <v>5547</v>
      </c>
      <c r="D502" s="335" t="s">
        <v>5235</v>
      </c>
      <c r="E502" s="336">
        <v>220</v>
      </c>
      <c r="F502" s="337" t="s">
        <v>5235</v>
      </c>
      <c r="G502" s="258">
        <v>100</v>
      </c>
      <c r="H502" s="340"/>
      <c r="I502" s="339"/>
      <c r="J502" s="249"/>
      <c r="K502" s="144"/>
      <c r="L502" s="211"/>
      <c r="M502" s="270"/>
    </row>
    <row r="503" spans="1:13" s="104" customFormat="1" ht="16.5" customHeight="1" x14ac:dyDescent="0.3">
      <c r="A503" s="828"/>
      <c r="B503" s="133">
        <v>6150</v>
      </c>
      <c r="C503" s="133" t="s">
        <v>5548</v>
      </c>
      <c r="D503" s="134" t="s">
        <v>5237</v>
      </c>
      <c r="E503" s="133">
        <v>132</v>
      </c>
      <c r="F503" s="135" t="s">
        <v>5235</v>
      </c>
      <c r="G503" s="128">
        <v>130</v>
      </c>
      <c r="H503" s="794" t="s">
        <v>5549</v>
      </c>
      <c r="I503" s="795"/>
      <c r="J503" s="210"/>
      <c r="K503" s="211"/>
      <c r="L503" s="211"/>
      <c r="M503" s="270"/>
    </row>
    <row r="504" spans="1:13" s="104" customFormat="1" ht="16.5" customHeight="1" x14ac:dyDescent="0.3">
      <c r="A504" s="828"/>
      <c r="B504" s="133">
        <v>6151</v>
      </c>
      <c r="C504" s="133" t="s">
        <v>5550</v>
      </c>
      <c r="D504" s="134" t="s">
        <v>5235</v>
      </c>
      <c r="E504" s="133">
        <v>132</v>
      </c>
      <c r="F504" s="135" t="s">
        <v>5235</v>
      </c>
      <c r="G504" s="128">
        <v>130</v>
      </c>
      <c r="H504" s="750"/>
      <c r="I504" s="288">
        <v>130</v>
      </c>
      <c r="J504" s="211"/>
      <c r="K504" s="211"/>
      <c r="L504" s="211"/>
      <c r="M504" s="270"/>
    </row>
    <row r="505" spans="1:13" s="104" customFormat="1" ht="16.5" customHeight="1" x14ac:dyDescent="0.3">
      <c r="A505" s="828"/>
      <c r="B505" s="133">
        <v>6160</v>
      </c>
      <c r="C505" s="133" t="s">
        <v>5551</v>
      </c>
      <c r="D505" s="134" t="s">
        <v>5237</v>
      </c>
      <c r="E505" s="133">
        <v>132</v>
      </c>
      <c r="F505" s="135" t="s">
        <v>5235</v>
      </c>
      <c r="G505" s="128">
        <v>130</v>
      </c>
      <c r="H505" s="289"/>
      <c r="I505" s="179"/>
      <c r="J505" s="787" t="s">
        <v>5552</v>
      </c>
      <c r="K505" s="211"/>
      <c r="L505" s="211"/>
      <c r="M505" s="270"/>
    </row>
    <row r="506" spans="1:13" s="104" customFormat="1" ht="16.5" customHeight="1" x14ac:dyDescent="0.3">
      <c r="A506" s="828"/>
      <c r="B506" s="133">
        <v>6170</v>
      </c>
      <c r="C506" s="133" t="s">
        <v>3224</v>
      </c>
      <c r="D506" s="134" t="s">
        <v>5237</v>
      </c>
      <c r="E506" s="133">
        <v>66</v>
      </c>
      <c r="F506" s="135" t="s">
        <v>5235</v>
      </c>
      <c r="G506" s="128">
        <v>75</v>
      </c>
      <c r="H506" s="741"/>
      <c r="I506" s="280"/>
      <c r="J506" s="789"/>
      <c r="K506" s="211"/>
      <c r="L506" s="211"/>
      <c r="M506" s="270"/>
    </row>
    <row r="507" spans="1:13" s="104" customFormat="1" ht="16.5" customHeight="1" x14ac:dyDescent="0.3">
      <c r="A507" s="828"/>
      <c r="B507" s="133">
        <v>6171</v>
      </c>
      <c r="C507" s="133" t="s">
        <v>5553</v>
      </c>
      <c r="D507" s="134" t="s">
        <v>5237</v>
      </c>
      <c r="E507" s="133">
        <v>66</v>
      </c>
      <c r="F507" s="135" t="s">
        <v>5235</v>
      </c>
      <c r="G507" s="128">
        <v>40</v>
      </c>
      <c r="H507" s="742" t="s">
        <v>5554</v>
      </c>
      <c r="I507" s="746" t="s">
        <v>5555</v>
      </c>
      <c r="J507" s="746"/>
      <c r="K507" s="211"/>
      <c r="L507" s="211"/>
      <c r="M507" s="270"/>
    </row>
    <row r="508" spans="1:13" s="104" customFormat="1" ht="16.5" customHeight="1" x14ac:dyDescent="0.3">
      <c r="A508" s="828"/>
      <c r="B508" s="133">
        <v>6180</v>
      </c>
      <c r="C508" s="133" t="s">
        <v>5556</v>
      </c>
      <c r="D508" s="134" t="s">
        <v>5237</v>
      </c>
      <c r="E508" s="133">
        <v>66</v>
      </c>
      <c r="F508" s="135" t="s">
        <v>5235</v>
      </c>
      <c r="G508" s="128">
        <v>60</v>
      </c>
      <c r="H508" s="205">
        <v>105</v>
      </c>
      <c r="I508" s="176">
        <v>250</v>
      </c>
      <c r="J508" s="702">
        <v>195</v>
      </c>
      <c r="K508" s="211"/>
      <c r="L508" s="211"/>
      <c r="M508" s="270"/>
    </row>
    <row r="509" spans="1:13" s="104" customFormat="1" ht="16.5" customHeight="1" x14ac:dyDescent="0.3">
      <c r="A509" s="828"/>
      <c r="B509" s="133">
        <v>6181</v>
      </c>
      <c r="C509" s="172" t="s">
        <v>5557</v>
      </c>
      <c r="D509" s="153" t="s">
        <v>5237</v>
      </c>
      <c r="E509" s="172">
        <v>132</v>
      </c>
      <c r="F509" s="227" t="s">
        <v>5235</v>
      </c>
      <c r="G509" s="128">
        <v>250</v>
      </c>
      <c r="H509" s="393"/>
      <c r="I509" s="268"/>
      <c r="J509" s="702"/>
      <c r="K509" s="211"/>
      <c r="L509" s="211"/>
      <c r="M509" s="270"/>
    </row>
    <row r="510" spans="1:13" s="104" customFormat="1" ht="16.5" customHeight="1" x14ac:dyDescent="0.3">
      <c r="A510" s="828"/>
      <c r="B510" s="133">
        <v>6190</v>
      </c>
      <c r="C510" s="172" t="s">
        <v>5552</v>
      </c>
      <c r="D510" s="153" t="s">
        <v>5237</v>
      </c>
      <c r="E510" s="172">
        <v>132</v>
      </c>
      <c r="F510" s="227" t="s">
        <v>5235</v>
      </c>
      <c r="G510" s="128">
        <v>195</v>
      </c>
      <c r="H510" s="208"/>
      <c r="I510" s="193"/>
      <c r="J510" s="249"/>
      <c r="K510" s="211"/>
      <c r="L510" s="211"/>
      <c r="M510" s="270"/>
    </row>
    <row r="511" spans="1:13" s="104" customFormat="1" ht="16.5" customHeight="1" x14ac:dyDescent="0.3">
      <c r="A511" s="828"/>
      <c r="B511" s="133">
        <v>6200</v>
      </c>
      <c r="C511" s="342" t="s">
        <v>5558</v>
      </c>
      <c r="D511" s="343" t="s">
        <v>5237</v>
      </c>
      <c r="E511" s="342">
        <v>220</v>
      </c>
      <c r="F511" s="344" t="s">
        <v>5235</v>
      </c>
      <c r="G511" s="345">
        <v>200</v>
      </c>
      <c r="H511" s="321"/>
      <c r="I511" s="322"/>
      <c r="J511" s="322"/>
      <c r="K511" s="144"/>
      <c r="L511" s="211"/>
      <c r="M511" s="270"/>
    </row>
    <row r="512" spans="1:13" s="104" customFormat="1" ht="16.5" customHeight="1" x14ac:dyDescent="0.3">
      <c r="A512" s="828"/>
      <c r="B512" s="133">
        <v>6210</v>
      </c>
      <c r="C512" s="133" t="s">
        <v>5559</v>
      </c>
      <c r="D512" s="134" t="s">
        <v>5237</v>
      </c>
      <c r="E512" s="133">
        <v>132</v>
      </c>
      <c r="F512" s="135" t="s">
        <v>5235</v>
      </c>
      <c r="G512" s="128">
        <v>100</v>
      </c>
      <c r="H512" s="346"/>
      <c r="I512" s="347"/>
      <c r="J512" s="210"/>
      <c r="K512" s="211"/>
      <c r="L512" s="211"/>
      <c r="M512" s="270"/>
    </row>
    <row r="513" spans="1:13" s="104" customFormat="1" ht="16.5" customHeight="1" x14ac:dyDescent="0.3">
      <c r="A513" s="828"/>
      <c r="B513" s="133">
        <v>6233</v>
      </c>
      <c r="C513" s="133" t="s">
        <v>5560</v>
      </c>
      <c r="D513" s="134" t="s">
        <v>5235</v>
      </c>
      <c r="E513" s="133">
        <v>132</v>
      </c>
      <c r="F513" s="135" t="s">
        <v>5235</v>
      </c>
      <c r="G513" s="128">
        <v>100</v>
      </c>
      <c r="H513" s="348"/>
      <c r="I513" s="349"/>
      <c r="J513" s="211"/>
      <c r="K513" s="211"/>
      <c r="L513" s="211"/>
      <c r="M513" s="270"/>
    </row>
    <row r="514" spans="1:13" s="104" customFormat="1" ht="16.5" customHeight="1" x14ac:dyDescent="0.3">
      <c r="A514" s="828"/>
      <c r="B514" s="133">
        <v>6234</v>
      </c>
      <c r="C514" s="133" t="s">
        <v>5561</v>
      </c>
      <c r="D514" s="134" t="s">
        <v>5235</v>
      </c>
      <c r="E514" s="133">
        <v>132</v>
      </c>
      <c r="F514" s="135" t="s">
        <v>5235</v>
      </c>
      <c r="G514" s="128">
        <v>100</v>
      </c>
      <c r="H514" s="742" t="s">
        <v>5562</v>
      </c>
      <c r="I514" s="349"/>
      <c r="J514" s="211"/>
      <c r="K514" s="211"/>
      <c r="L514" s="211"/>
      <c r="M514" s="270"/>
    </row>
    <row r="515" spans="1:13" s="104" customFormat="1" ht="16.5" customHeight="1" x14ac:dyDescent="0.3">
      <c r="A515" s="828"/>
      <c r="B515" s="133">
        <v>6211</v>
      </c>
      <c r="C515" s="133" t="s">
        <v>5563</v>
      </c>
      <c r="D515" s="134" t="s">
        <v>5235</v>
      </c>
      <c r="E515" s="133">
        <v>132</v>
      </c>
      <c r="F515" s="135" t="s">
        <v>5235</v>
      </c>
      <c r="G515" s="200">
        <v>100</v>
      </c>
      <c r="H515" s="203">
        <v>100</v>
      </c>
      <c r="I515" s="245"/>
      <c r="J515" s="211"/>
      <c r="K515" s="211"/>
      <c r="L515" s="742"/>
      <c r="M515" s="270"/>
    </row>
    <row r="516" spans="1:13" s="104" customFormat="1" ht="16.5" customHeight="1" x14ac:dyDescent="0.3">
      <c r="A516" s="828"/>
      <c r="B516" s="133">
        <v>6216</v>
      </c>
      <c r="C516" s="133" t="s">
        <v>5564</v>
      </c>
      <c r="D516" s="134" t="s">
        <v>5237</v>
      </c>
      <c r="E516" s="133">
        <v>132</v>
      </c>
      <c r="F516" s="135" t="s">
        <v>5235</v>
      </c>
      <c r="G516" s="136">
        <v>100</v>
      </c>
      <c r="H516" s="348"/>
      <c r="I516" s="300"/>
      <c r="J516" s="271"/>
      <c r="K516" s="211"/>
      <c r="L516" s="742"/>
      <c r="M516" s="270"/>
    </row>
    <row r="517" spans="1:13" s="104" customFormat="1" ht="16.5" customHeight="1" x14ac:dyDescent="0.3">
      <c r="A517" s="828"/>
      <c r="B517" s="133">
        <v>6214</v>
      </c>
      <c r="C517" s="133" t="s">
        <v>5564</v>
      </c>
      <c r="D517" s="134" t="s">
        <v>5237</v>
      </c>
      <c r="E517" s="133">
        <v>33</v>
      </c>
      <c r="F517" s="135" t="s">
        <v>5235</v>
      </c>
      <c r="G517" s="136">
        <v>25</v>
      </c>
      <c r="H517" s="350"/>
      <c r="I517" s="300"/>
      <c r="J517" s="271"/>
      <c r="K517" s="211"/>
      <c r="L517" s="742"/>
      <c r="M517" s="270"/>
    </row>
    <row r="518" spans="1:13" s="104" customFormat="1" ht="16.5" customHeight="1" x14ac:dyDescent="0.3">
      <c r="A518" s="828"/>
      <c r="B518" s="133">
        <v>6212</v>
      </c>
      <c r="C518" s="133" t="s">
        <v>5565</v>
      </c>
      <c r="D518" s="134" t="s">
        <v>5235</v>
      </c>
      <c r="E518" s="133">
        <v>132</v>
      </c>
      <c r="F518" s="135" t="s">
        <v>5235</v>
      </c>
      <c r="G518" s="200">
        <v>30</v>
      </c>
      <c r="H518" s="131"/>
      <c r="I518" s="144"/>
      <c r="J518" s="245"/>
      <c r="K518" s="211"/>
      <c r="L518" s="742"/>
      <c r="M518" s="270"/>
    </row>
    <row r="519" spans="1:13" s="104" customFormat="1" ht="16.5" customHeight="1" x14ac:dyDescent="0.3">
      <c r="A519" s="828"/>
      <c r="B519" s="133">
        <v>6213</v>
      </c>
      <c r="C519" s="133" t="s">
        <v>5566</v>
      </c>
      <c r="D519" s="134" t="s">
        <v>5235</v>
      </c>
      <c r="E519" s="133">
        <v>132</v>
      </c>
      <c r="F519" s="135" t="s">
        <v>5235</v>
      </c>
      <c r="G519" s="136">
        <v>30</v>
      </c>
      <c r="H519" s="131"/>
      <c r="I519" s="144"/>
      <c r="J519" s="211"/>
      <c r="K519" s="211"/>
      <c r="L519" s="742"/>
      <c r="M519" s="270"/>
    </row>
    <row r="520" spans="1:13" s="104" customFormat="1" ht="16.5" customHeight="1" x14ac:dyDescent="0.3">
      <c r="A520" s="828"/>
      <c r="B520" s="133">
        <v>6215</v>
      </c>
      <c r="C520" s="133" t="s">
        <v>5567</v>
      </c>
      <c r="D520" s="134" t="s">
        <v>5235</v>
      </c>
      <c r="E520" s="133">
        <v>132</v>
      </c>
      <c r="F520" s="135" t="s">
        <v>5235</v>
      </c>
      <c r="G520" s="136">
        <v>50</v>
      </c>
      <c r="H520" s="131"/>
      <c r="I520" s="746" t="s">
        <v>5568</v>
      </c>
      <c r="J520" s="746"/>
      <c r="K520" s="211"/>
      <c r="L520" s="742"/>
      <c r="M520" s="270"/>
    </row>
    <row r="521" spans="1:13" s="104" customFormat="1" ht="16.5" customHeight="1" x14ac:dyDescent="0.3">
      <c r="A521" s="828"/>
      <c r="B521" s="133">
        <v>6217</v>
      </c>
      <c r="C521" s="133" t="s">
        <v>5569</v>
      </c>
      <c r="D521" s="134" t="s">
        <v>5237</v>
      </c>
      <c r="E521" s="133">
        <v>132</v>
      </c>
      <c r="F521" s="135" t="s">
        <v>5235</v>
      </c>
      <c r="G521" s="168">
        <v>50</v>
      </c>
      <c r="H521" s="741" t="s">
        <v>5570</v>
      </c>
      <c r="I521" s="702">
        <v>30</v>
      </c>
      <c r="J521" s="215"/>
      <c r="K521" s="211"/>
      <c r="L521" s="742"/>
      <c r="M521" s="270"/>
    </row>
    <row r="522" spans="1:13" s="104" customFormat="1" ht="16.5" customHeight="1" x14ac:dyDescent="0.3">
      <c r="A522" s="828"/>
      <c r="B522" s="133">
        <v>6218</v>
      </c>
      <c r="C522" s="133" t="s">
        <v>5571</v>
      </c>
      <c r="D522" s="134" t="s">
        <v>5237</v>
      </c>
      <c r="E522" s="133">
        <v>13.2</v>
      </c>
      <c r="F522" s="135" t="s">
        <v>5235</v>
      </c>
      <c r="G522" s="136">
        <v>4</v>
      </c>
      <c r="H522" s="205">
        <v>50</v>
      </c>
      <c r="I522" s="144"/>
      <c r="J522" s="301"/>
      <c r="K522" s="211"/>
      <c r="L522" s="742"/>
      <c r="M522" s="270"/>
    </row>
    <row r="523" spans="1:13" s="104" customFormat="1" ht="16.5" customHeight="1" x14ac:dyDescent="0.3">
      <c r="A523" s="828"/>
      <c r="B523" s="133">
        <v>6219</v>
      </c>
      <c r="C523" s="133" t="s">
        <v>5572</v>
      </c>
      <c r="D523" s="134" t="s">
        <v>5235</v>
      </c>
      <c r="E523" s="133">
        <v>132</v>
      </c>
      <c r="F523" s="135" t="s">
        <v>5235</v>
      </c>
      <c r="G523" s="168">
        <v>30</v>
      </c>
      <c r="H523" s="131"/>
      <c r="I523" s="144"/>
      <c r="J523" s="301"/>
      <c r="K523" s="211"/>
      <c r="L523" s="742"/>
      <c r="M523" s="270"/>
    </row>
    <row r="524" spans="1:13" s="104" customFormat="1" ht="16.5" customHeight="1" x14ac:dyDescent="0.3">
      <c r="A524" s="828"/>
      <c r="B524" s="133">
        <v>6225</v>
      </c>
      <c r="C524" s="133" t="s">
        <v>5573</v>
      </c>
      <c r="D524" s="134" t="s">
        <v>5237</v>
      </c>
      <c r="E524" s="133">
        <v>132</v>
      </c>
      <c r="F524" s="135" t="s">
        <v>5235</v>
      </c>
      <c r="G524" s="168">
        <v>30</v>
      </c>
      <c r="H524" s="131"/>
      <c r="I524" s="144"/>
      <c r="J524" s="746" t="s">
        <v>5574</v>
      </c>
      <c r="K524" s="211"/>
      <c r="L524" s="742"/>
      <c r="M524" s="270"/>
    </row>
    <row r="525" spans="1:13" s="104" customFormat="1" ht="16.5" customHeight="1" x14ac:dyDescent="0.3">
      <c r="A525" s="828"/>
      <c r="B525" s="133">
        <v>6226</v>
      </c>
      <c r="C525" s="133" t="s">
        <v>5575</v>
      </c>
      <c r="D525" s="134" t="s">
        <v>5237</v>
      </c>
      <c r="E525" s="133">
        <v>132</v>
      </c>
      <c r="F525" s="135" t="s">
        <v>5235</v>
      </c>
      <c r="G525" s="168">
        <v>30</v>
      </c>
      <c r="H525" s="131"/>
      <c r="I525" s="144"/>
      <c r="J525" s="215">
        <v>100</v>
      </c>
      <c r="K525" s="211"/>
      <c r="L525" s="742"/>
      <c r="M525" s="270"/>
    </row>
    <row r="526" spans="1:13" s="104" customFormat="1" ht="16.5" customHeight="1" x14ac:dyDescent="0.3">
      <c r="A526" s="828"/>
      <c r="B526" s="133">
        <v>6227</v>
      </c>
      <c r="C526" s="133" t="s">
        <v>5576</v>
      </c>
      <c r="D526" s="134" t="s">
        <v>5237</v>
      </c>
      <c r="E526" s="133">
        <v>132</v>
      </c>
      <c r="F526" s="135" t="s">
        <v>5235</v>
      </c>
      <c r="G526" s="168">
        <v>30</v>
      </c>
      <c r="H526" s="131"/>
      <c r="I526" s="144"/>
      <c r="J526" s="301"/>
      <c r="K526" s="211"/>
      <c r="L526" s="742"/>
      <c r="M526" s="270"/>
    </row>
    <row r="527" spans="1:13" s="104" customFormat="1" ht="16.5" customHeight="1" x14ac:dyDescent="0.3">
      <c r="A527" s="828"/>
      <c r="B527" s="133">
        <v>6228</v>
      </c>
      <c r="C527" s="133" t="s">
        <v>5577</v>
      </c>
      <c r="D527" s="134" t="s">
        <v>5237</v>
      </c>
      <c r="E527" s="133">
        <v>132</v>
      </c>
      <c r="F527" s="135" t="s">
        <v>5235</v>
      </c>
      <c r="G527" s="168">
        <v>30</v>
      </c>
      <c r="H527" s="131"/>
      <c r="I527" s="144"/>
      <c r="J527" s="301"/>
      <c r="K527" s="211"/>
      <c r="L527" s="742"/>
      <c r="M527" s="270"/>
    </row>
    <row r="528" spans="1:13" s="104" customFormat="1" ht="16.5" customHeight="1" x14ac:dyDescent="0.3">
      <c r="A528" s="828"/>
      <c r="B528" s="133">
        <v>6220</v>
      </c>
      <c r="C528" s="133" t="s">
        <v>5578</v>
      </c>
      <c r="D528" s="134" t="s">
        <v>5237</v>
      </c>
      <c r="E528" s="133">
        <v>132</v>
      </c>
      <c r="F528" s="135" t="s">
        <v>5235</v>
      </c>
      <c r="G528" s="128">
        <v>30</v>
      </c>
      <c r="H528" s="208"/>
      <c r="I528" s="249"/>
      <c r="J528" s="245"/>
      <c r="K528" s="211"/>
      <c r="L528" s="211"/>
      <c r="M528" s="270"/>
    </row>
    <row r="529" spans="1:13" s="104" customFormat="1" ht="16.5" customHeight="1" x14ac:dyDescent="0.3">
      <c r="A529" s="828"/>
      <c r="B529" s="133">
        <v>6229</v>
      </c>
      <c r="C529" s="133" t="s">
        <v>5579</v>
      </c>
      <c r="D529" s="133" t="s">
        <v>5237</v>
      </c>
      <c r="E529" s="133">
        <v>220</v>
      </c>
      <c r="F529" s="134" t="s">
        <v>5235</v>
      </c>
      <c r="G529" s="128">
        <v>100</v>
      </c>
      <c r="H529" s="131"/>
      <c r="I529" s="169"/>
      <c r="J529" s="245"/>
      <c r="K529" s="211"/>
      <c r="L529" s="211"/>
      <c r="M529" s="270"/>
    </row>
    <row r="530" spans="1:13" s="104" customFormat="1" ht="16.5" customHeight="1" x14ac:dyDescent="0.3">
      <c r="A530" s="828"/>
      <c r="B530" s="133">
        <v>6231</v>
      </c>
      <c r="C530" s="133" t="s">
        <v>5580</v>
      </c>
      <c r="D530" s="133" t="s">
        <v>5237</v>
      </c>
      <c r="E530" s="133">
        <v>220</v>
      </c>
      <c r="F530" s="134" t="s">
        <v>5235</v>
      </c>
      <c r="G530" s="128">
        <v>100</v>
      </c>
      <c r="H530" s="131"/>
      <c r="I530" s="169"/>
      <c r="J530" s="245"/>
      <c r="K530" s="211"/>
      <c r="L530" s="211"/>
      <c r="M530" s="270"/>
    </row>
    <row r="531" spans="1:13" s="104" customFormat="1" ht="16.5" customHeight="1" x14ac:dyDescent="0.3">
      <c r="A531" s="828"/>
      <c r="B531" s="333">
        <v>6221</v>
      </c>
      <c r="C531" s="351" t="s">
        <v>5581</v>
      </c>
      <c r="D531" s="134" t="s">
        <v>5235</v>
      </c>
      <c r="E531" s="333">
        <v>220</v>
      </c>
      <c r="F531" s="182" t="s">
        <v>5235</v>
      </c>
      <c r="G531" s="200">
        <v>100</v>
      </c>
      <c r="H531" s="131"/>
      <c r="I531" s="169"/>
      <c r="J531" s="144"/>
      <c r="K531" s="211"/>
      <c r="L531" s="211"/>
      <c r="M531" s="270"/>
    </row>
    <row r="532" spans="1:13" s="104" customFormat="1" ht="16.5" customHeight="1" x14ac:dyDescent="0.3">
      <c r="A532" s="828"/>
      <c r="B532" s="333">
        <v>6224</v>
      </c>
      <c r="C532" s="351" t="s">
        <v>5582</v>
      </c>
      <c r="D532" s="134" t="s">
        <v>5235</v>
      </c>
      <c r="E532" s="333">
        <v>220</v>
      </c>
      <c r="F532" s="182" t="s">
        <v>5235</v>
      </c>
      <c r="G532" s="136">
        <v>100</v>
      </c>
      <c r="H532" s="131"/>
      <c r="I532" s="169"/>
      <c r="J532" s="144"/>
      <c r="K532" s="211"/>
      <c r="L532" s="211"/>
      <c r="M532" s="270"/>
    </row>
    <row r="533" spans="1:13" s="104" customFormat="1" ht="16.5" customHeight="1" x14ac:dyDescent="0.3">
      <c r="A533" s="828"/>
      <c r="B533" s="333">
        <v>6232</v>
      </c>
      <c r="C533" s="351" t="s">
        <v>5583</v>
      </c>
      <c r="D533" s="134" t="s">
        <v>5235</v>
      </c>
      <c r="E533" s="333">
        <v>220</v>
      </c>
      <c r="F533" s="182" t="s">
        <v>5235</v>
      </c>
      <c r="G533" s="200">
        <v>100</v>
      </c>
      <c r="H533" s="131"/>
      <c r="I533" s="169"/>
      <c r="J533" s="144"/>
      <c r="K533" s="211"/>
      <c r="L533" s="787" t="s">
        <v>5584</v>
      </c>
      <c r="M533" s="270"/>
    </row>
    <row r="534" spans="1:13" s="104" customFormat="1" ht="16.5" customHeight="1" x14ac:dyDescent="0.3">
      <c r="A534" s="828"/>
      <c r="B534" s="133">
        <v>6230</v>
      </c>
      <c r="C534" s="133" t="s">
        <v>5574</v>
      </c>
      <c r="D534" s="134" t="s">
        <v>5237</v>
      </c>
      <c r="E534" s="133">
        <v>220</v>
      </c>
      <c r="F534" s="135" t="s">
        <v>5235</v>
      </c>
      <c r="G534" s="128">
        <v>100</v>
      </c>
      <c r="H534" s="208"/>
      <c r="I534" s="193"/>
      <c r="J534" s="249"/>
      <c r="K534" s="290"/>
      <c r="L534" s="787"/>
      <c r="M534" s="270"/>
    </row>
    <row r="535" spans="1:13" s="104" customFormat="1" ht="16.5" customHeight="1" x14ac:dyDescent="0.3">
      <c r="A535" s="828"/>
      <c r="B535" s="133">
        <v>6240</v>
      </c>
      <c r="C535" s="133" t="s">
        <v>5585</v>
      </c>
      <c r="D535" s="134" t="s">
        <v>5237</v>
      </c>
      <c r="E535" s="133">
        <v>500</v>
      </c>
      <c r="F535" s="135" t="s">
        <v>5235</v>
      </c>
      <c r="G535" s="128">
        <v>300</v>
      </c>
      <c r="H535" s="207"/>
      <c r="I535" s="276"/>
      <c r="J535" s="276"/>
      <c r="K535" s="276"/>
      <c r="L535" s="702">
        <v>185</v>
      </c>
      <c r="M535" s="270"/>
    </row>
    <row r="536" spans="1:13" s="104" customFormat="1" ht="16.5" customHeight="1" x14ac:dyDescent="0.3">
      <c r="A536" s="828"/>
      <c r="B536" s="133">
        <v>6250</v>
      </c>
      <c r="C536" s="133" t="s">
        <v>5586</v>
      </c>
      <c r="D536" s="134" t="s">
        <v>5237</v>
      </c>
      <c r="E536" s="133">
        <v>500</v>
      </c>
      <c r="F536" s="135" t="s">
        <v>5235</v>
      </c>
      <c r="G536" s="128">
        <v>200</v>
      </c>
      <c r="H536" s="208"/>
      <c r="I536" s="193"/>
      <c r="J536" s="193"/>
      <c r="K536" s="193"/>
      <c r="L536" s="144"/>
      <c r="M536" s="270"/>
    </row>
    <row r="537" spans="1:13" s="104" customFormat="1" ht="16.5" customHeight="1" x14ac:dyDescent="0.3">
      <c r="A537" s="828"/>
      <c r="B537" s="133">
        <v>6260</v>
      </c>
      <c r="C537" s="133" t="s">
        <v>5587</v>
      </c>
      <c r="D537" s="134" t="s">
        <v>5237</v>
      </c>
      <c r="E537" s="133">
        <v>132</v>
      </c>
      <c r="F537" s="135" t="s">
        <v>5235</v>
      </c>
      <c r="G537" s="128">
        <v>90</v>
      </c>
      <c r="H537" s="741"/>
      <c r="I537" s="280"/>
      <c r="J537" s="280"/>
      <c r="K537" s="280"/>
      <c r="L537" s="144"/>
      <c r="M537" s="270"/>
    </row>
    <row r="538" spans="1:13" s="104" customFormat="1" ht="16.5" customHeight="1" x14ac:dyDescent="0.3">
      <c r="A538" s="828"/>
      <c r="B538" s="133">
        <v>6261</v>
      </c>
      <c r="C538" s="133" t="s">
        <v>5588</v>
      </c>
      <c r="D538" s="134" t="s">
        <v>5235</v>
      </c>
      <c r="E538" s="133">
        <v>132</v>
      </c>
      <c r="F538" s="135" t="s">
        <v>5235</v>
      </c>
      <c r="G538" s="128">
        <v>15</v>
      </c>
      <c r="H538" s="742" t="s">
        <v>5589</v>
      </c>
      <c r="I538" s="144"/>
      <c r="J538" s="144"/>
      <c r="K538" s="144"/>
      <c r="L538" s="144"/>
      <c r="M538" s="270"/>
    </row>
    <row r="539" spans="1:13" s="104" customFormat="1" ht="16.5" customHeight="1" x14ac:dyDescent="0.3">
      <c r="A539" s="828"/>
      <c r="B539" s="133">
        <v>6270</v>
      </c>
      <c r="C539" s="133" t="s">
        <v>5590</v>
      </c>
      <c r="D539" s="134" t="s">
        <v>5237</v>
      </c>
      <c r="E539" s="133">
        <v>132</v>
      </c>
      <c r="F539" s="135" t="s">
        <v>5235</v>
      </c>
      <c r="G539" s="128">
        <v>15</v>
      </c>
      <c r="H539" s="215">
        <v>15</v>
      </c>
      <c r="I539" s="144"/>
      <c r="J539" s="144"/>
      <c r="K539" s="144"/>
      <c r="L539" s="144"/>
      <c r="M539" s="270"/>
    </row>
    <row r="540" spans="1:13" s="104" customFormat="1" ht="16.5" customHeight="1" x14ac:dyDescent="0.3">
      <c r="A540" s="828"/>
      <c r="B540" s="133">
        <v>6290</v>
      </c>
      <c r="C540" s="133" t="s">
        <v>5591</v>
      </c>
      <c r="D540" s="134" t="s">
        <v>5235</v>
      </c>
      <c r="E540" s="133">
        <v>132</v>
      </c>
      <c r="F540" s="135" t="s">
        <v>5235</v>
      </c>
      <c r="G540" s="128">
        <v>15</v>
      </c>
      <c r="H540" s="126"/>
      <c r="I540" s="802" t="s">
        <v>5592</v>
      </c>
      <c r="J540" s="144"/>
      <c r="K540" s="144"/>
      <c r="L540" s="144"/>
      <c r="M540" s="270"/>
    </row>
    <row r="541" spans="1:13" s="104" customFormat="1" ht="16.5" customHeight="1" x14ac:dyDescent="0.3">
      <c r="A541" s="828"/>
      <c r="B541" s="133">
        <v>6280</v>
      </c>
      <c r="C541" s="133" t="s">
        <v>5593</v>
      </c>
      <c r="D541" s="134" t="s">
        <v>5237</v>
      </c>
      <c r="E541" s="133">
        <v>132</v>
      </c>
      <c r="F541" s="135" t="s">
        <v>5235</v>
      </c>
      <c r="G541" s="128">
        <v>60</v>
      </c>
      <c r="H541" s="131"/>
      <c r="I541" s="802"/>
      <c r="J541" s="144"/>
      <c r="K541" s="144"/>
      <c r="L541" s="144"/>
      <c r="M541" s="270"/>
    </row>
    <row r="542" spans="1:13" s="104" customFormat="1" ht="16.5" customHeight="1" x14ac:dyDescent="0.3">
      <c r="A542" s="828"/>
      <c r="B542" s="133">
        <v>6281</v>
      </c>
      <c r="C542" s="133" t="s">
        <v>9714</v>
      </c>
      <c r="D542" s="134" t="s">
        <v>5235</v>
      </c>
      <c r="E542" s="133">
        <v>132</v>
      </c>
      <c r="F542" s="135" t="s">
        <v>5235</v>
      </c>
      <c r="G542" s="128">
        <v>50</v>
      </c>
      <c r="H542" s="131"/>
      <c r="I542" s="749"/>
      <c r="J542" s="144"/>
      <c r="K542" s="144"/>
      <c r="L542" s="144"/>
      <c r="M542" s="270"/>
    </row>
    <row r="543" spans="1:13" s="104" customFormat="1" ht="16.5" customHeight="1" x14ac:dyDescent="0.3">
      <c r="A543" s="828"/>
      <c r="B543" s="133">
        <v>6300</v>
      </c>
      <c r="C543" s="133" t="s">
        <v>5594</v>
      </c>
      <c r="D543" s="134" t="s">
        <v>5237</v>
      </c>
      <c r="E543" s="133">
        <v>132</v>
      </c>
      <c r="F543" s="135" t="s">
        <v>5235</v>
      </c>
      <c r="G543" s="128">
        <v>100</v>
      </c>
      <c r="H543" s="131"/>
      <c r="I543" s="702">
        <v>0</v>
      </c>
      <c r="J543" s="144"/>
      <c r="K543" s="144"/>
      <c r="L543" s="144"/>
      <c r="M543" s="270"/>
    </row>
    <row r="544" spans="1:13" s="584" customFormat="1" ht="16.5" customHeight="1" x14ac:dyDescent="0.3">
      <c r="A544" s="828"/>
      <c r="B544" s="133">
        <v>6301</v>
      </c>
      <c r="C544" s="133" t="s">
        <v>5595</v>
      </c>
      <c r="D544" s="134" t="s">
        <v>5237</v>
      </c>
      <c r="E544" s="133">
        <v>33</v>
      </c>
      <c r="F544" s="135" t="s">
        <v>5235</v>
      </c>
      <c r="G544" s="128">
        <v>7</v>
      </c>
      <c r="H544" s="131"/>
      <c r="I544" s="144"/>
      <c r="J544" s="144"/>
      <c r="K544" s="144"/>
      <c r="L544" s="144"/>
      <c r="M544" s="270"/>
    </row>
    <row r="545" spans="1:13" s="104" customFormat="1" ht="16.5" customHeight="1" x14ac:dyDescent="0.3">
      <c r="A545" s="828"/>
      <c r="B545" s="133">
        <v>6310</v>
      </c>
      <c r="C545" s="133" t="s">
        <v>5596</v>
      </c>
      <c r="D545" s="134" t="s">
        <v>5237</v>
      </c>
      <c r="E545" s="133">
        <v>132</v>
      </c>
      <c r="F545" s="135" t="s">
        <v>5235</v>
      </c>
      <c r="G545" s="274">
        <v>47</v>
      </c>
      <c r="H545" s="741" t="s">
        <v>6007</v>
      </c>
      <c r="I545" s="144"/>
      <c r="J545" s="144"/>
      <c r="K545" s="144"/>
      <c r="L545" s="144"/>
      <c r="M545" s="270"/>
    </row>
    <row r="546" spans="1:13" s="104" customFormat="1" ht="16.5" customHeight="1" x14ac:dyDescent="0.3">
      <c r="A546" s="828"/>
      <c r="B546" s="133">
        <v>6311</v>
      </c>
      <c r="C546" s="320" t="s">
        <v>6006</v>
      </c>
      <c r="D546" s="335" t="s">
        <v>5237</v>
      </c>
      <c r="E546" s="320">
        <v>132</v>
      </c>
      <c r="F546" s="426" t="s">
        <v>5235</v>
      </c>
      <c r="G546" s="136">
        <v>33</v>
      </c>
      <c r="H546" s="677"/>
      <c r="I546" s="144"/>
      <c r="J546" s="144"/>
      <c r="K546" s="144"/>
      <c r="L546" s="144"/>
      <c r="M546" s="270"/>
    </row>
    <row r="547" spans="1:13" ht="16.5" customHeight="1" x14ac:dyDescent="0.3">
      <c r="A547" s="828"/>
      <c r="B547" s="133">
        <v>6312</v>
      </c>
      <c r="C547" s="320" t="s">
        <v>6006</v>
      </c>
      <c r="D547" s="335" t="s">
        <v>5237</v>
      </c>
      <c r="E547" s="320">
        <v>33</v>
      </c>
      <c r="F547" s="426" t="s">
        <v>5235</v>
      </c>
      <c r="G547" s="258">
        <v>27</v>
      </c>
      <c r="H547" s="204">
        <v>33</v>
      </c>
      <c r="I547" s="144"/>
      <c r="J547" s="144"/>
      <c r="K547" s="144"/>
      <c r="L547" s="144"/>
      <c r="M547" s="270"/>
    </row>
    <row r="548" spans="1:13" s="104" customFormat="1" ht="16.5" customHeight="1" x14ac:dyDescent="0.3">
      <c r="A548" s="828"/>
      <c r="B548" s="133">
        <v>6320</v>
      </c>
      <c r="C548" s="133" t="s">
        <v>5663</v>
      </c>
      <c r="D548" s="134" t="s">
        <v>5237</v>
      </c>
      <c r="E548" s="133">
        <v>500</v>
      </c>
      <c r="F548" s="135" t="s">
        <v>5235</v>
      </c>
      <c r="G548" s="217" t="s">
        <v>5235</v>
      </c>
      <c r="H548" s="208"/>
      <c r="I548" s="249"/>
      <c r="J548" s="144"/>
      <c r="K548" s="144"/>
      <c r="L548" s="144"/>
      <c r="M548" s="270"/>
    </row>
    <row r="549" spans="1:13" s="104" customFormat="1" ht="16.5" customHeight="1" x14ac:dyDescent="0.3">
      <c r="A549" s="828"/>
      <c r="B549" s="133">
        <v>6381</v>
      </c>
      <c r="C549" s="320" t="s">
        <v>5598</v>
      </c>
      <c r="D549" s="335" t="s">
        <v>5237</v>
      </c>
      <c r="E549" s="320">
        <v>33</v>
      </c>
      <c r="F549" s="426" t="s">
        <v>5235</v>
      </c>
      <c r="G549" s="258">
        <v>35</v>
      </c>
      <c r="H549" s="169"/>
      <c r="I549" s="169"/>
      <c r="J549" s="144"/>
      <c r="K549" s="746"/>
      <c r="L549" s="144"/>
      <c r="M549" s="270"/>
    </row>
    <row r="550" spans="1:13" s="104" customFormat="1" ht="16.5" customHeight="1" x14ac:dyDescent="0.3">
      <c r="A550" s="828"/>
      <c r="B550" s="133">
        <v>6382</v>
      </c>
      <c r="C550" s="351" t="s">
        <v>3246</v>
      </c>
      <c r="D550" s="134" t="s">
        <v>5237</v>
      </c>
      <c r="E550" s="133">
        <v>132</v>
      </c>
      <c r="F550" s="135" t="s">
        <v>5235</v>
      </c>
      <c r="G550" s="136">
        <v>100</v>
      </c>
      <c r="H550" s="741" t="s">
        <v>5599</v>
      </c>
      <c r="I550" s="169"/>
      <c r="J550" s="144"/>
      <c r="K550" s="746"/>
      <c r="L550" s="144"/>
      <c r="M550" s="270"/>
    </row>
    <row r="551" spans="1:13" s="104" customFormat="1" ht="16.5" customHeight="1" x14ac:dyDescent="0.3">
      <c r="A551" s="828"/>
      <c r="B551" s="133">
        <v>6384</v>
      </c>
      <c r="C551" s="320" t="s">
        <v>3246</v>
      </c>
      <c r="D551" s="335" t="s">
        <v>5237</v>
      </c>
      <c r="E551" s="320">
        <v>13.2</v>
      </c>
      <c r="F551" s="426" t="s">
        <v>5235</v>
      </c>
      <c r="G551" s="258">
        <v>15</v>
      </c>
      <c r="H551" s="204">
        <v>97</v>
      </c>
      <c r="I551" s="169"/>
      <c r="J551" s="144"/>
      <c r="K551" s="746"/>
      <c r="L551" s="144"/>
      <c r="M551" s="270"/>
    </row>
    <row r="552" spans="1:13" s="104" customFormat="1" ht="16.5" customHeight="1" x14ac:dyDescent="0.3">
      <c r="A552" s="828"/>
      <c r="B552" s="133">
        <v>6440</v>
      </c>
      <c r="C552" s="320" t="s">
        <v>5600</v>
      </c>
      <c r="D552" s="335" t="s">
        <v>5237</v>
      </c>
      <c r="E552" s="336" t="s">
        <v>5601</v>
      </c>
      <c r="F552" s="426" t="s">
        <v>5235</v>
      </c>
      <c r="G552" s="258">
        <v>6</v>
      </c>
      <c r="H552" s="353"/>
      <c r="I552" s="169"/>
      <c r="J552" s="746" t="s">
        <v>5602</v>
      </c>
      <c r="K552" s="787" t="s">
        <v>5603</v>
      </c>
      <c r="L552" s="144"/>
      <c r="M552" s="270"/>
    </row>
    <row r="553" spans="1:13" s="104" customFormat="1" ht="16.5" customHeight="1" x14ac:dyDescent="0.3">
      <c r="A553" s="828"/>
      <c r="B553" s="133">
        <v>6410</v>
      </c>
      <c r="C553" s="133" t="s">
        <v>9715</v>
      </c>
      <c r="D553" s="134" t="s">
        <v>5235</v>
      </c>
      <c r="E553" s="133">
        <v>132</v>
      </c>
      <c r="F553" s="135" t="s">
        <v>5235</v>
      </c>
      <c r="G553" s="168">
        <v>0</v>
      </c>
      <c r="H553" s="807" t="s">
        <v>9716</v>
      </c>
      <c r="I553" s="169"/>
      <c r="J553" s="702">
        <v>0</v>
      </c>
      <c r="K553" s="787"/>
      <c r="L553" s="144"/>
      <c r="M553" s="270"/>
    </row>
    <row r="554" spans="1:13" s="104" customFormat="1" ht="16.5" customHeight="1" x14ac:dyDescent="0.3">
      <c r="A554" s="828"/>
      <c r="B554" s="133">
        <v>6412</v>
      </c>
      <c r="C554" s="133" t="s">
        <v>5604</v>
      </c>
      <c r="D554" s="134" t="s">
        <v>5237</v>
      </c>
      <c r="E554" s="133">
        <v>132</v>
      </c>
      <c r="F554" s="135" t="s">
        <v>5235</v>
      </c>
      <c r="G554" s="168">
        <v>64</v>
      </c>
      <c r="H554" s="787"/>
      <c r="I554" s="169"/>
      <c r="J554" s="702"/>
      <c r="K554" s="746"/>
      <c r="L554" s="144"/>
      <c r="M554" s="270"/>
    </row>
    <row r="555" spans="1:13" s="104" customFormat="1" ht="16.5" customHeight="1" x14ac:dyDescent="0.3">
      <c r="A555" s="828"/>
      <c r="B555" s="133">
        <v>6413</v>
      </c>
      <c r="C555" s="133" t="s">
        <v>5604</v>
      </c>
      <c r="D555" s="134" t="s">
        <v>5237</v>
      </c>
      <c r="E555" s="133">
        <v>33</v>
      </c>
      <c r="F555" s="135" t="s">
        <v>5235</v>
      </c>
      <c r="G555" s="168">
        <v>6</v>
      </c>
      <c r="H555" s="203">
        <v>0</v>
      </c>
      <c r="I555" s="169"/>
      <c r="J555" s="144"/>
      <c r="K555" s="702">
        <v>275</v>
      </c>
      <c r="L555" s="144"/>
      <c r="M555" s="270"/>
    </row>
    <row r="556" spans="1:13" s="104" customFormat="1" ht="16.5" customHeight="1" x14ac:dyDescent="0.3">
      <c r="A556" s="828"/>
      <c r="B556" s="133">
        <v>6414</v>
      </c>
      <c r="C556" s="133" t="s">
        <v>9717</v>
      </c>
      <c r="D556" s="134" t="s">
        <v>5235</v>
      </c>
      <c r="E556" s="133">
        <v>132</v>
      </c>
      <c r="F556" s="135" t="s">
        <v>5235</v>
      </c>
      <c r="G556" s="168">
        <v>0</v>
      </c>
      <c r="H556" s="204"/>
      <c r="I556" s="169"/>
      <c r="J556" s="144"/>
      <c r="K556" s="331"/>
      <c r="L556" s="144"/>
      <c r="M556" s="270"/>
    </row>
    <row r="557" spans="1:13" s="104" customFormat="1" ht="16.5" customHeight="1" x14ac:dyDescent="0.3">
      <c r="A557" s="828"/>
      <c r="B557" s="133">
        <v>6411</v>
      </c>
      <c r="C557" s="133" t="s">
        <v>5605</v>
      </c>
      <c r="D557" s="134" t="s">
        <v>5237</v>
      </c>
      <c r="E557" s="133">
        <v>33</v>
      </c>
      <c r="F557" s="135" t="s">
        <v>5235</v>
      </c>
      <c r="G557" s="128">
        <v>18</v>
      </c>
      <c r="H557" s="131"/>
      <c r="I557" s="280"/>
      <c r="J557" s="144"/>
      <c r="K557" s="746"/>
      <c r="L557" s="144"/>
      <c r="M557" s="270"/>
    </row>
    <row r="558" spans="1:13" s="104" customFormat="1" ht="16.5" customHeight="1" x14ac:dyDescent="0.3">
      <c r="A558" s="828"/>
      <c r="B558" s="133">
        <v>6420</v>
      </c>
      <c r="C558" s="133" t="s">
        <v>5606</v>
      </c>
      <c r="D558" s="134" t="s">
        <v>5237</v>
      </c>
      <c r="E558" s="133">
        <v>33</v>
      </c>
      <c r="F558" s="135" t="s">
        <v>5235</v>
      </c>
      <c r="G558" s="128">
        <v>12</v>
      </c>
      <c r="H558" s="741" t="s">
        <v>5607</v>
      </c>
      <c r="I558" s="746"/>
      <c r="J558" s="144"/>
      <c r="K558" s="746"/>
      <c r="L558" s="144"/>
      <c r="M558" s="270"/>
    </row>
    <row r="559" spans="1:13" s="104" customFormat="1" ht="16.5" customHeight="1" x14ac:dyDescent="0.3">
      <c r="A559" s="828"/>
      <c r="B559" s="133">
        <v>6422</v>
      </c>
      <c r="C559" s="320" t="s">
        <v>5609</v>
      </c>
      <c r="D559" s="335" t="s">
        <v>5237</v>
      </c>
      <c r="E559" s="320">
        <v>33</v>
      </c>
      <c r="F559" s="603" t="s">
        <v>5235</v>
      </c>
      <c r="G559" s="258">
        <v>21</v>
      </c>
      <c r="H559" s="204">
        <v>21</v>
      </c>
      <c r="I559" s="746" t="s">
        <v>5608</v>
      </c>
      <c r="J559" s="144"/>
      <c r="K559" s="746"/>
      <c r="L559" s="144"/>
      <c r="M559" s="270"/>
    </row>
    <row r="560" spans="1:13" s="582" customFormat="1" ht="16.5" customHeight="1" x14ac:dyDescent="0.3">
      <c r="A560" s="828"/>
      <c r="B560" s="133">
        <v>6430</v>
      </c>
      <c r="C560" s="133" t="s">
        <v>5609</v>
      </c>
      <c r="D560" s="134" t="s">
        <v>5237</v>
      </c>
      <c r="E560" s="133">
        <v>132</v>
      </c>
      <c r="F560" s="135" t="s">
        <v>5235</v>
      </c>
      <c r="G560" s="128">
        <v>84</v>
      </c>
      <c r="H560" s="353"/>
      <c r="I560" s="702">
        <v>90</v>
      </c>
      <c r="J560" s="144"/>
      <c r="K560" s="746"/>
      <c r="L560" s="144"/>
      <c r="M560" s="270"/>
    </row>
    <row r="561" spans="1:13" s="104" customFormat="1" ht="16.5" customHeight="1" x14ac:dyDescent="0.3">
      <c r="A561" s="828"/>
      <c r="B561" s="133">
        <v>6433</v>
      </c>
      <c r="C561" s="133" t="s">
        <v>5610</v>
      </c>
      <c r="D561" s="134" t="s">
        <v>5237</v>
      </c>
      <c r="E561" s="133">
        <v>132</v>
      </c>
      <c r="F561" s="135" t="s">
        <v>5235</v>
      </c>
      <c r="G561" s="128">
        <v>90</v>
      </c>
      <c r="H561" s="353"/>
      <c r="I561" s="754"/>
      <c r="J561" s="144"/>
      <c r="K561" s="746"/>
      <c r="L561" s="144"/>
      <c r="M561" s="270"/>
    </row>
    <row r="562" spans="1:13" s="104" customFormat="1" ht="16.5" customHeight="1" x14ac:dyDescent="0.3">
      <c r="A562" s="828"/>
      <c r="B562" s="133">
        <v>6431</v>
      </c>
      <c r="C562" s="133" t="s">
        <v>5611</v>
      </c>
      <c r="D562" s="134" t="s">
        <v>5237</v>
      </c>
      <c r="E562" s="133">
        <v>132</v>
      </c>
      <c r="F562" s="156" t="s">
        <v>5235</v>
      </c>
      <c r="G562" s="136">
        <v>90</v>
      </c>
      <c r="H562" s="741" t="s">
        <v>5612</v>
      </c>
      <c r="I562" s="754"/>
      <c r="J562" s="144"/>
      <c r="K562" s="746"/>
      <c r="L562" s="144"/>
      <c r="M562" s="270"/>
    </row>
    <row r="563" spans="1:13" s="104" customFormat="1" ht="16.5" customHeight="1" x14ac:dyDescent="0.3">
      <c r="A563" s="828"/>
      <c r="B563" s="133">
        <v>6432</v>
      </c>
      <c r="C563" s="133" t="s">
        <v>5611</v>
      </c>
      <c r="D563" s="134" t="s">
        <v>5237</v>
      </c>
      <c r="E563" s="133">
        <v>33</v>
      </c>
      <c r="F563" s="156" t="s">
        <v>5235</v>
      </c>
      <c r="G563" s="136">
        <v>40</v>
      </c>
      <c r="H563" s="203">
        <v>90</v>
      </c>
      <c r="I563" s="754"/>
      <c r="J563" s="144"/>
      <c r="K563" s="746"/>
      <c r="L563" s="144"/>
      <c r="M563" s="270"/>
    </row>
    <row r="564" spans="1:13" s="104" customFormat="1" ht="16.5" customHeight="1" x14ac:dyDescent="0.3">
      <c r="A564" s="828"/>
      <c r="B564" s="133">
        <v>6321</v>
      </c>
      <c r="C564" s="133" t="s">
        <v>5613</v>
      </c>
      <c r="D564" s="134" t="s">
        <v>5235</v>
      </c>
      <c r="E564" s="133">
        <v>132</v>
      </c>
      <c r="F564" s="135" t="s">
        <v>5235</v>
      </c>
      <c r="G564" s="159">
        <v>50</v>
      </c>
      <c r="H564" s="207"/>
      <c r="I564" s="280"/>
      <c r="J564" s="144"/>
      <c r="K564" s="746"/>
      <c r="L564" s="144"/>
      <c r="M564" s="270"/>
    </row>
    <row r="565" spans="1:13" s="104" customFormat="1" ht="16.5" customHeight="1" x14ac:dyDescent="0.3">
      <c r="A565" s="828"/>
      <c r="B565" s="133">
        <v>6434</v>
      </c>
      <c r="C565" s="133" t="s">
        <v>5614</v>
      </c>
      <c r="D565" s="134" t="s">
        <v>5235</v>
      </c>
      <c r="E565" s="133">
        <v>132</v>
      </c>
      <c r="F565" s="135" t="s">
        <v>5235</v>
      </c>
      <c r="G565" s="168">
        <v>50</v>
      </c>
      <c r="H565" s="131"/>
      <c r="I565" s="746" t="s">
        <v>5616</v>
      </c>
      <c r="J565" s="144"/>
      <c r="K565" s="746"/>
      <c r="L565" s="144"/>
      <c r="M565" s="270"/>
    </row>
    <row r="566" spans="1:13" s="104" customFormat="1" ht="16.5" customHeight="1" x14ac:dyDescent="0.3">
      <c r="A566" s="828"/>
      <c r="B566" s="133">
        <v>6330</v>
      </c>
      <c r="C566" s="133" t="s">
        <v>5615</v>
      </c>
      <c r="D566" s="134" t="s">
        <v>5237</v>
      </c>
      <c r="E566" s="133">
        <v>132</v>
      </c>
      <c r="F566" s="135" t="s">
        <v>5235</v>
      </c>
      <c r="G566" s="159">
        <v>65</v>
      </c>
      <c r="H566" s="131"/>
      <c r="I566" s="754">
        <v>60</v>
      </c>
      <c r="J566" s="144"/>
      <c r="K566" s="746"/>
      <c r="L566" s="144"/>
      <c r="M566" s="270"/>
    </row>
    <row r="567" spans="1:13" s="104" customFormat="1" ht="16.5" customHeight="1" x14ac:dyDescent="0.3">
      <c r="A567" s="828"/>
      <c r="B567" s="133">
        <v>6341</v>
      </c>
      <c r="C567" s="320" t="s">
        <v>5615</v>
      </c>
      <c r="D567" s="335" t="s">
        <v>5237</v>
      </c>
      <c r="E567" s="320">
        <v>33</v>
      </c>
      <c r="F567" s="426" t="s">
        <v>5235</v>
      </c>
      <c r="G567" s="332">
        <v>5</v>
      </c>
      <c r="H567" s="208"/>
      <c r="I567" s="249"/>
      <c r="J567" s="144"/>
      <c r="K567" s="144"/>
      <c r="L567" s="144"/>
      <c r="M567" s="270"/>
    </row>
    <row r="568" spans="1:13" s="104" customFormat="1" ht="16.5" customHeight="1" x14ac:dyDescent="0.3">
      <c r="A568" s="828"/>
      <c r="B568" s="133">
        <v>6390</v>
      </c>
      <c r="C568" s="133" t="s">
        <v>5602</v>
      </c>
      <c r="D568" s="134" t="s">
        <v>5237</v>
      </c>
      <c r="E568" s="133">
        <v>132</v>
      </c>
      <c r="F568" s="135" t="s">
        <v>5235</v>
      </c>
      <c r="G568" s="128">
        <v>70</v>
      </c>
      <c r="H568" s="340"/>
      <c r="I568" s="394"/>
      <c r="J568" s="249"/>
      <c r="K568" s="144"/>
      <c r="L568" s="144"/>
      <c r="M568" s="270"/>
    </row>
    <row r="569" spans="1:13" s="104" customFormat="1" ht="16.5" customHeight="1" thickBot="1" x14ac:dyDescent="0.35">
      <c r="A569" s="829"/>
      <c r="B569" s="232">
        <v>6400</v>
      </c>
      <c r="C569" s="232" t="s">
        <v>5617</v>
      </c>
      <c r="D569" s="233" t="s">
        <v>5237</v>
      </c>
      <c r="E569" s="232">
        <v>500</v>
      </c>
      <c r="F569" s="354" t="s">
        <v>5235</v>
      </c>
      <c r="G569" s="235">
        <v>300</v>
      </c>
      <c r="H569" s="263"/>
      <c r="I569" s="237"/>
      <c r="J569" s="237"/>
      <c r="K569" s="238"/>
      <c r="L569" s="262"/>
      <c r="M569" s="355"/>
    </row>
    <row r="570" spans="1:13" s="104" customFormat="1" ht="16.5" customHeight="1" thickBot="1" x14ac:dyDescent="0.35">
      <c r="A570" s="836" t="s">
        <v>3026</v>
      </c>
      <c r="B570" s="265">
        <v>7000</v>
      </c>
      <c r="C570" s="239" t="s">
        <v>5618</v>
      </c>
      <c r="D570" s="240" t="s">
        <v>5237</v>
      </c>
      <c r="E570" s="239">
        <v>132</v>
      </c>
      <c r="F570" s="241" t="s">
        <v>5235</v>
      </c>
      <c r="G570" s="242">
        <v>100</v>
      </c>
      <c r="H570" s="358"/>
      <c r="I570" s="266"/>
      <c r="J570" s="328"/>
      <c r="K570" s="328"/>
      <c r="L570" s="169"/>
      <c r="M570" s="132"/>
    </row>
    <row r="571" spans="1:13" s="582" customFormat="1" ht="16.5" customHeight="1" thickBot="1" x14ac:dyDescent="0.35">
      <c r="A571" s="836"/>
      <c r="B571" s="151">
        <v>7010</v>
      </c>
      <c r="C571" s="133" t="s">
        <v>5619</v>
      </c>
      <c r="D571" s="134" t="s">
        <v>5237</v>
      </c>
      <c r="E571" s="133">
        <v>132</v>
      </c>
      <c r="F571" s="135" t="s">
        <v>5235</v>
      </c>
      <c r="G571" s="128">
        <v>91</v>
      </c>
      <c r="H571" s="153" t="s">
        <v>9718</v>
      </c>
      <c r="I571" s="596" t="s">
        <v>5620</v>
      </c>
      <c r="J571" s="169"/>
      <c r="K571" s="169"/>
      <c r="L571" s="169"/>
      <c r="M571" s="132"/>
    </row>
    <row r="572" spans="1:13" s="582" customFormat="1" ht="16.5" customHeight="1" thickBot="1" x14ac:dyDescent="0.35">
      <c r="A572" s="836"/>
      <c r="B572" s="151">
        <v>7008</v>
      </c>
      <c r="C572" s="133" t="s">
        <v>5619</v>
      </c>
      <c r="D572" s="134" t="s">
        <v>5237</v>
      </c>
      <c r="E572" s="133">
        <v>33</v>
      </c>
      <c r="F572" s="135" t="s">
        <v>5235</v>
      </c>
      <c r="G572" s="128">
        <v>27</v>
      </c>
      <c r="H572" s="141">
        <v>98</v>
      </c>
      <c r="I572" s="701"/>
      <c r="J572" s="169"/>
      <c r="K572" s="169"/>
      <c r="L572" s="169"/>
      <c r="M572" s="132"/>
    </row>
    <row r="573" spans="1:13" s="104" customFormat="1" ht="16.5" customHeight="1" thickBot="1" x14ac:dyDescent="0.35">
      <c r="A573" s="836"/>
      <c r="B573" s="173">
        <v>7009</v>
      </c>
      <c r="C573" s="342" t="s">
        <v>6876</v>
      </c>
      <c r="D573" s="343" t="s">
        <v>5237</v>
      </c>
      <c r="E573" s="342">
        <v>33</v>
      </c>
      <c r="F573" s="603" t="s">
        <v>5235</v>
      </c>
      <c r="G573" s="258">
        <v>0</v>
      </c>
      <c r="H573" s="131"/>
      <c r="I573" s="702">
        <v>94</v>
      </c>
      <c r="J573" s="169"/>
      <c r="K573" s="169"/>
      <c r="L573" s="169"/>
      <c r="M573" s="132"/>
    </row>
    <row r="574" spans="1:13" s="104" customFormat="1" ht="16.5" customHeight="1" thickBot="1" x14ac:dyDescent="0.35">
      <c r="A574" s="836"/>
      <c r="B574" s="151">
        <v>7020</v>
      </c>
      <c r="C574" s="133" t="s">
        <v>5621</v>
      </c>
      <c r="D574" s="134" t="s">
        <v>5237</v>
      </c>
      <c r="E574" s="133">
        <v>132</v>
      </c>
      <c r="F574" s="135" t="s">
        <v>5235</v>
      </c>
      <c r="G574" s="128">
        <v>100</v>
      </c>
      <c r="H574" s="208"/>
      <c r="I574" s="249"/>
      <c r="J574" s="169"/>
      <c r="K574" s="169"/>
      <c r="L574" s="169"/>
      <c r="M574" s="132"/>
    </row>
    <row r="575" spans="1:13" s="104" customFormat="1" ht="16.5" customHeight="1" thickBot="1" x14ac:dyDescent="0.35">
      <c r="A575" s="836"/>
      <c r="B575" s="151">
        <v>7021</v>
      </c>
      <c r="C575" s="133" t="s">
        <v>6828</v>
      </c>
      <c r="D575" s="134" t="s">
        <v>5237</v>
      </c>
      <c r="E575" s="133">
        <v>132</v>
      </c>
      <c r="F575" s="135" t="s">
        <v>5235</v>
      </c>
      <c r="G575" s="128">
        <v>30</v>
      </c>
      <c r="H575" s="741"/>
      <c r="I575" s="280"/>
      <c r="J575" s="280"/>
      <c r="K575" s="169"/>
      <c r="L575" s="169"/>
      <c r="M575" s="132"/>
    </row>
    <row r="576" spans="1:13" s="104" customFormat="1" ht="16.5" customHeight="1" thickBot="1" x14ac:dyDescent="0.35">
      <c r="A576" s="836"/>
      <c r="B576" s="151">
        <v>7022</v>
      </c>
      <c r="C576" s="133" t="s">
        <v>6829</v>
      </c>
      <c r="D576" s="134" t="s">
        <v>5235</v>
      </c>
      <c r="E576" s="133">
        <v>132</v>
      </c>
      <c r="F576" s="135" t="s">
        <v>5235</v>
      </c>
      <c r="G576" s="128">
        <v>30</v>
      </c>
      <c r="H576" s="742"/>
      <c r="I576" s="144"/>
      <c r="J576" s="144"/>
      <c r="K576" s="169"/>
      <c r="L576" s="169"/>
      <c r="M576" s="132"/>
    </row>
    <row r="577" spans="1:13" s="104" customFormat="1" ht="16.5" customHeight="1" thickBot="1" x14ac:dyDescent="0.35">
      <c r="A577" s="836"/>
      <c r="B577" s="151">
        <v>7023</v>
      </c>
      <c r="C577" s="133" t="s">
        <v>6830</v>
      </c>
      <c r="D577" s="134" t="s">
        <v>5237</v>
      </c>
      <c r="E577" s="133">
        <v>132</v>
      </c>
      <c r="F577" s="135" t="s">
        <v>5235</v>
      </c>
      <c r="G577" s="128">
        <v>40</v>
      </c>
      <c r="H577" s="742"/>
      <c r="I577" s="144"/>
      <c r="J577" s="144"/>
      <c r="K577" s="169"/>
      <c r="L577" s="169"/>
      <c r="M577" s="132"/>
    </row>
    <row r="578" spans="1:13" s="104" customFormat="1" ht="16.5" customHeight="1" thickBot="1" x14ac:dyDescent="0.35">
      <c r="A578" s="836"/>
      <c r="B578" s="151">
        <v>7024</v>
      </c>
      <c r="C578" s="133" t="s">
        <v>6831</v>
      </c>
      <c r="D578" s="134" t="s">
        <v>5235</v>
      </c>
      <c r="E578" s="133">
        <v>132</v>
      </c>
      <c r="F578" s="135" t="s">
        <v>5235</v>
      </c>
      <c r="G578" s="128">
        <v>50</v>
      </c>
      <c r="H578" s="742" t="s">
        <v>6832</v>
      </c>
      <c r="I578" s="144"/>
      <c r="J578" s="144"/>
      <c r="K578" s="169"/>
      <c r="L578" s="169"/>
      <c r="M578" s="132"/>
    </row>
    <row r="579" spans="1:13" s="104" customFormat="1" ht="16.5" customHeight="1" thickBot="1" x14ac:dyDescent="0.35">
      <c r="A579" s="836"/>
      <c r="B579" s="151">
        <v>7025</v>
      </c>
      <c r="C579" s="133" t="s">
        <v>6833</v>
      </c>
      <c r="D579" s="134" t="s">
        <v>5237</v>
      </c>
      <c r="E579" s="133">
        <v>132</v>
      </c>
      <c r="F579" s="135" t="s">
        <v>5235</v>
      </c>
      <c r="G579" s="128">
        <v>50</v>
      </c>
      <c r="H579" s="742"/>
      <c r="I579" s="746" t="s">
        <v>6834</v>
      </c>
      <c r="J579" s="144"/>
      <c r="K579" s="169"/>
      <c r="L579" s="169"/>
      <c r="M579" s="132"/>
    </row>
    <row r="580" spans="1:13" s="104" customFormat="1" ht="16.5" customHeight="1" thickBot="1" x14ac:dyDescent="0.35">
      <c r="A580" s="836"/>
      <c r="B580" s="151">
        <v>7026</v>
      </c>
      <c r="C580" s="133" t="s">
        <v>6835</v>
      </c>
      <c r="D580" s="134" t="s">
        <v>5235</v>
      </c>
      <c r="E580" s="133">
        <v>132</v>
      </c>
      <c r="F580" s="135" t="s">
        <v>5235</v>
      </c>
      <c r="G580" s="128">
        <v>60</v>
      </c>
      <c r="H580" s="203">
        <v>170</v>
      </c>
      <c r="I580" s="144"/>
      <c r="J580" s="144"/>
      <c r="K580" s="169"/>
      <c r="L580" s="169"/>
      <c r="M580" s="132"/>
    </row>
    <row r="581" spans="1:13" s="104" customFormat="1" ht="16.5" customHeight="1" thickBot="1" x14ac:dyDescent="0.35">
      <c r="A581" s="836"/>
      <c r="B581" s="151">
        <v>7027</v>
      </c>
      <c r="C581" s="133" t="s">
        <v>6836</v>
      </c>
      <c r="D581" s="134" t="s">
        <v>5237</v>
      </c>
      <c r="E581" s="133">
        <v>132</v>
      </c>
      <c r="F581" s="135" t="s">
        <v>5235</v>
      </c>
      <c r="G581" s="128">
        <v>60</v>
      </c>
      <c r="H581" s="742"/>
      <c r="I581" s="754">
        <v>280</v>
      </c>
      <c r="J581" s="144"/>
      <c r="K581" s="169"/>
      <c r="L581" s="169"/>
      <c r="M581" s="132"/>
    </row>
    <row r="582" spans="1:13" s="104" customFormat="1" ht="16.5" customHeight="1" thickBot="1" x14ac:dyDescent="0.35">
      <c r="A582" s="836"/>
      <c r="B582" s="151">
        <v>7028</v>
      </c>
      <c r="C582" s="133" t="s">
        <v>6837</v>
      </c>
      <c r="D582" s="134" t="s">
        <v>5235</v>
      </c>
      <c r="E582" s="133">
        <v>132</v>
      </c>
      <c r="F582" s="135" t="s">
        <v>5235</v>
      </c>
      <c r="G582" s="128">
        <v>90</v>
      </c>
      <c r="H582" s="742"/>
      <c r="I582" s="144"/>
      <c r="J582" s="746" t="s">
        <v>6838</v>
      </c>
      <c r="K582" s="169"/>
      <c r="L582" s="169"/>
      <c r="M582" s="132"/>
    </row>
    <row r="583" spans="1:13" s="104" customFormat="1" ht="16.5" customHeight="1" thickBot="1" x14ac:dyDescent="0.35">
      <c r="A583" s="836"/>
      <c r="B583" s="151">
        <v>7050</v>
      </c>
      <c r="C583" s="133" t="s">
        <v>5622</v>
      </c>
      <c r="D583" s="134" t="s">
        <v>5237</v>
      </c>
      <c r="E583" s="133">
        <v>132</v>
      </c>
      <c r="F583" s="135" t="s">
        <v>5235</v>
      </c>
      <c r="G583" s="128">
        <v>100</v>
      </c>
      <c r="H583" s="211"/>
      <c r="I583" s="144"/>
      <c r="J583" s="746"/>
      <c r="K583" s="357"/>
      <c r="L583" s="477"/>
      <c r="M583" s="132"/>
    </row>
    <row r="584" spans="1:13" s="104" customFormat="1" ht="16.5" customHeight="1" thickBot="1" x14ac:dyDescent="0.35">
      <c r="A584" s="836"/>
      <c r="B584" s="173">
        <v>7052</v>
      </c>
      <c r="C584" s="133" t="s">
        <v>6839</v>
      </c>
      <c r="D584" s="134" t="s">
        <v>5235</v>
      </c>
      <c r="E584" s="133">
        <v>132</v>
      </c>
      <c r="F584" s="135" t="s">
        <v>5235</v>
      </c>
      <c r="G584" s="136">
        <v>120</v>
      </c>
      <c r="H584" s="290"/>
      <c r="I584" s="144"/>
      <c r="J584" s="702">
        <v>302</v>
      </c>
      <c r="K584" s="357"/>
      <c r="L584" s="477"/>
      <c r="M584" s="132"/>
    </row>
    <row r="585" spans="1:13" s="104" customFormat="1" ht="16.5" customHeight="1" thickBot="1" x14ac:dyDescent="0.35">
      <c r="A585" s="836"/>
      <c r="B585" s="173">
        <v>7053</v>
      </c>
      <c r="C585" s="133" t="s">
        <v>6840</v>
      </c>
      <c r="D585" s="134" t="s">
        <v>5237</v>
      </c>
      <c r="E585" s="133">
        <v>132</v>
      </c>
      <c r="F585" s="135" t="s">
        <v>5235</v>
      </c>
      <c r="G585" s="136">
        <v>200</v>
      </c>
      <c r="H585" s="208"/>
      <c r="I585" s="249"/>
      <c r="J585" s="144"/>
      <c r="K585" s="357"/>
      <c r="L585" s="477"/>
      <c r="M585" s="756" t="s">
        <v>3026</v>
      </c>
    </row>
    <row r="586" spans="1:13" s="104" customFormat="1" ht="16.5" customHeight="1" thickBot="1" x14ac:dyDescent="0.35">
      <c r="A586" s="836"/>
      <c r="B586" s="173">
        <v>7054</v>
      </c>
      <c r="C586" s="133" t="s">
        <v>6841</v>
      </c>
      <c r="D586" s="134" t="s">
        <v>5237</v>
      </c>
      <c r="E586" s="133">
        <v>132</v>
      </c>
      <c r="F586" s="135" t="s">
        <v>5235</v>
      </c>
      <c r="G586" s="136">
        <v>200</v>
      </c>
      <c r="H586" s="131"/>
      <c r="I586" s="169"/>
      <c r="J586" s="144"/>
      <c r="K586" s="357"/>
      <c r="L586" s="477"/>
      <c r="M586" s="583">
        <v>215</v>
      </c>
    </row>
    <row r="587" spans="1:13" s="104" customFormat="1" ht="16.5" customHeight="1" thickBot="1" x14ac:dyDescent="0.35">
      <c r="A587" s="836"/>
      <c r="B587" s="173">
        <v>7049</v>
      </c>
      <c r="C587" s="133" t="s">
        <v>6841</v>
      </c>
      <c r="D587" s="134" t="s">
        <v>5237</v>
      </c>
      <c r="E587" s="133">
        <v>33</v>
      </c>
      <c r="F587" s="135" t="s">
        <v>5235</v>
      </c>
      <c r="G587" s="136">
        <v>3</v>
      </c>
      <c r="H587" s="131"/>
      <c r="I587" s="169"/>
      <c r="J587" s="144"/>
      <c r="K587" s="357"/>
      <c r="L587" s="477"/>
      <c r="M587" s="479"/>
    </row>
    <row r="588" spans="1:13" s="104" customFormat="1" ht="16.5" customHeight="1" thickBot="1" x14ac:dyDescent="0.35">
      <c r="A588" s="836"/>
      <c r="B588" s="173">
        <v>7057</v>
      </c>
      <c r="C588" s="133" t="s">
        <v>6842</v>
      </c>
      <c r="D588" s="134" t="s">
        <v>5237</v>
      </c>
      <c r="E588" s="133">
        <v>132</v>
      </c>
      <c r="F588" s="135" t="s">
        <v>5235</v>
      </c>
      <c r="G588" s="136">
        <v>300</v>
      </c>
      <c r="H588" s="131"/>
      <c r="I588" s="169"/>
      <c r="J588" s="144"/>
      <c r="K588" s="357"/>
      <c r="L588" s="477"/>
      <c r="M588" s="132"/>
    </row>
    <row r="589" spans="1:13" s="104" customFormat="1" ht="16.5" customHeight="1" thickBot="1" x14ac:dyDescent="0.35">
      <c r="A589" s="836"/>
      <c r="B589" s="173">
        <v>7058</v>
      </c>
      <c r="C589" s="133" t="s">
        <v>6843</v>
      </c>
      <c r="D589" s="134" t="s">
        <v>5237</v>
      </c>
      <c r="E589" s="133">
        <v>132</v>
      </c>
      <c r="F589" s="135" t="s">
        <v>5235</v>
      </c>
      <c r="G589" s="136">
        <v>300</v>
      </c>
      <c r="H589" s="153" t="s">
        <v>9719</v>
      </c>
      <c r="I589" s="169"/>
      <c r="J589" s="144"/>
      <c r="K589" s="357"/>
      <c r="L589" s="477"/>
      <c r="M589" s="132"/>
    </row>
    <row r="590" spans="1:13" s="104" customFormat="1" ht="16.5" customHeight="1" thickBot="1" x14ac:dyDescent="0.35">
      <c r="A590" s="836"/>
      <c r="B590" s="173">
        <v>7047</v>
      </c>
      <c r="C590" s="133" t="s">
        <v>6843</v>
      </c>
      <c r="D590" s="134" t="s">
        <v>5237</v>
      </c>
      <c r="E590" s="133">
        <v>13.2</v>
      </c>
      <c r="F590" s="135" t="s">
        <v>5235</v>
      </c>
      <c r="G590" s="136">
        <v>25</v>
      </c>
      <c r="H590" s="141">
        <v>300</v>
      </c>
      <c r="I590" s="169"/>
      <c r="J590" s="144"/>
      <c r="K590" s="357"/>
      <c r="L590" s="477"/>
      <c r="M590" s="132"/>
    </row>
    <row r="591" spans="1:13" s="104" customFormat="1" ht="16.5" customHeight="1" thickBot="1" x14ac:dyDescent="0.35">
      <c r="A591" s="836"/>
      <c r="B591" s="173">
        <v>7059</v>
      </c>
      <c r="C591" s="133" t="s">
        <v>6844</v>
      </c>
      <c r="D591" s="134" t="s">
        <v>5237</v>
      </c>
      <c r="E591" s="133">
        <v>132</v>
      </c>
      <c r="F591" s="135" t="s">
        <v>5235</v>
      </c>
      <c r="G591" s="136">
        <v>300</v>
      </c>
      <c r="H591" s="131"/>
      <c r="I591" s="169"/>
      <c r="J591" s="144"/>
      <c r="K591" s="357"/>
      <c r="L591" s="477"/>
      <c r="M591" s="132"/>
    </row>
    <row r="592" spans="1:13" s="104" customFormat="1" ht="16.5" customHeight="1" thickBot="1" x14ac:dyDescent="0.35">
      <c r="A592" s="836"/>
      <c r="B592" s="173">
        <v>7029</v>
      </c>
      <c r="C592" s="133" t="s">
        <v>6845</v>
      </c>
      <c r="D592" s="134" t="s">
        <v>5237</v>
      </c>
      <c r="E592" s="133">
        <v>132</v>
      </c>
      <c r="F592" s="135" t="s">
        <v>5235</v>
      </c>
      <c r="G592" s="136">
        <v>200</v>
      </c>
      <c r="H592" s="741" t="s">
        <v>6846</v>
      </c>
      <c r="I592" s="169"/>
      <c r="J592" s="144"/>
      <c r="K592" s="357"/>
      <c r="L592" s="477"/>
      <c r="M592" s="132"/>
    </row>
    <row r="593" spans="1:13" s="104" customFormat="1" ht="16.5" customHeight="1" thickBot="1" x14ac:dyDescent="0.35">
      <c r="A593" s="836"/>
      <c r="B593" s="173">
        <v>7031</v>
      </c>
      <c r="C593" s="133" t="s">
        <v>6847</v>
      </c>
      <c r="D593" s="134" t="s">
        <v>5237</v>
      </c>
      <c r="E593" s="133">
        <v>132</v>
      </c>
      <c r="F593" s="135" t="s">
        <v>5235</v>
      </c>
      <c r="G593" s="136">
        <v>150</v>
      </c>
      <c r="H593" s="203">
        <v>200</v>
      </c>
      <c r="I593" s="169"/>
      <c r="J593" s="144"/>
      <c r="K593" s="357"/>
      <c r="L593" s="477"/>
      <c r="M593" s="132"/>
    </row>
    <row r="594" spans="1:13" s="104" customFormat="1" ht="16.5" customHeight="1" thickBot="1" x14ac:dyDescent="0.35">
      <c r="A594" s="836"/>
      <c r="B594" s="173">
        <v>7032</v>
      </c>
      <c r="C594" s="133" t="s">
        <v>6848</v>
      </c>
      <c r="D594" s="134" t="s">
        <v>5237</v>
      </c>
      <c r="E594" s="133">
        <v>132</v>
      </c>
      <c r="F594" s="135" t="s">
        <v>5235</v>
      </c>
      <c r="G594" s="136">
        <v>100</v>
      </c>
      <c r="H594" s="290"/>
      <c r="I594" s="193"/>
      <c r="J594" s="249"/>
      <c r="K594" s="357"/>
      <c r="L594" s="477"/>
      <c r="M594" s="132"/>
    </row>
    <row r="595" spans="1:13" s="104" customFormat="1" ht="16.5" customHeight="1" thickBot="1" x14ac:dyDescent="0.35">
      <c r="A595" s="836"/>
      <c r="B595" s="173">
        <v>7048</v>
      </c>
      <c r="C595" s="342" t="s">
        <v>6877</v>
      </c>
      <c r="D595" s="343" t="s">
        <v>5237</v>
      </c>
      <c r="E595" s="342">
        <v>33</v>
      </c>
      <c r="F595" s="603" t="s">
        <v>5235</v>
      </c>
      <c r="G595" s="258">
        <v>3</v>
      </c>
      <c r="H595" s="131"/>
      <c r="I595" s="169"/>
      <c r="J595" s="169"/>
      <c r="K595" s="169"/>
      <c r="L595" s="169"/>
      <c r="M595" s="132"/>
    </row>
    <row r="596" spans="1:13" s="104" customFormat="1" ht="16.5" customHeight="1" thickBot="1" x14ac:dyDescent="0.35">
      <c r="A596" s="836"/>
      <c r="B596" s="151">
        <v>7060</v>
      </c>
      <c r="C596" s="133" t="s">
        <v>5623</v>
      </c>
      <c r="D596" s="134" t="s">
        <v>5237</v>
      </c>
      <c r="E596" s="133">
        <v>132</v>
      </c>
      <c r="F596" s="135" t="s">
        <v>5235</v>
      </c>
      <c r="G596" s="128">
        <v>90</v>
      </c>
      <c r="H596" s="131"/>
      <c r="I596" s="169"/>
      <c r="J596" s="169"/>
      <c r="K596" s="169"/>
      <c r="L596" s="169"/>
      <c r="M596" s="132"/>
    </row>
    <row r="597" spans="1:13" s="104" customFormat="1" ht="16.5" customHeight="1" thickBot="1" x14ac:dyDescent="0.35">
      <c r="A597" s="836"/>
      <c r="B597" s="151">
        <v>7061</v>
      </c>
      <c r="C597" s="133" t="s">
        <v>5624</v>
      </c>
      <c r="D597" s="134" t="s">
        <v>5237</v>
      </c>
      <c r="E597" s="133">
        <v>33</v>
      </c>
      <c r="F597" s="135" t="s">
        <v>5235</v>
      </c>
      <c r="G597" s="128">
        <v>40</v>
      </c>
      <c r="H597" s="207"/>
      <c r="I597" s="748" t="s">
        <v>5624</v>
      </c>
      <c r="J597" s="169"/>
      <c r="K597" s="169"/>
      <c r="L597" s="169"/>
      <c r="M597" s="132"/>
    </row>
    <row r="598" spans="1:13" s="104" customFormat="1" ht="16.5" customHeight="1" thickBot="1" x14ac:dyDescent="0.35">
      <c r="A598" s="836"/>
      <c r="B598" s="151">
        <v>7062</v>
      </c>
      <c r="C598" s="133" t="s">
        <v>5625</v>
      </c>
      <c r="D598" s="134" t="s">
        <v>5237</v>
      </c>
      <c r="E598" s="133">
        <v>33</v>
      </c>
      <c r="F598" s="135" t="s">
        <v>5235</v>
      </c>
      <c r="G598" s="128">
        <v>2</v>
      </c>
      <c r="H598" s="741" t="s">
        <v>5626</v>
      </c>
      <c r="I598" s="754">
        <v>34</v>
      </c>
      <c r="J598" s="169"/>
      <c r="K598" s="169"/>
      <c r="L598" s="169"/>
      <c r="M598" s="132"/>
    </row>
    <row r="599" spans="1:13" s="104" customFormat="1" ht="16.5" customHeight="1" thickBot="1" x14ac:dyDescent="0.35">
      <c r="A599" s="836"/>
      <c r="B599" s="151">
        <v>7063</v>
      </c>
      <c r="C599" s="133" t="s">
        <v>5625</v>
      </c>
      <c r="D599" s="134" t="s">
        <v>5237</v>
      </c>
      <c r="E599" s="133">
        <v>13.2</v>
      </c>
      <c r="F599" s="135" t="s">
        <v>5235</v>
      </c>
      <c r="G599" s="128">
        <v>8</v>
      </c>
      <c r="H599" s="204">
        <v>2</v>
      </c>
      <c r="I599" s="249"/>
      <c r="J599" s="169"/>
      <c r="K599" s="169"/>
      <c r="L599" s="169"/>
      <c r="M599" s="132"/>
    </row>
    <row r="600" spans="1:13" s="104" customFormat="1" ht="16.5" customHeight="1" thickBot="1" x14ac:dyDescent="0.35">
      <c r="A600" s="836"/>
      <c r="B600" s="151">
        <v>7070</v>
      </c>
      <c r="C600" s="133" t="s">
        <v>5627</v>
      </c>
      <c r="D600" s="134" t="s">
        <v>5237</v>
      </c>
      <c r="E600" s="133">
        <v>132</v>
      </c>
      <c r="F600" s="135" t="s">
        <v>5235</v>
      </c>
      <c r="G600" s="128">
        <v>88</v>
      </c>
      <c r="H600" s="131"/>
      <c r="I600" s="169"/>
      <c r="J600" s="169"/>
      <c r="K600" s="169"/>
      <c r="L600" s="169"/>
      <c r="M600" s="132"/>
    </row>
    <row r="601" spans="1:13" s="104" customFormat="1" ht="16.5" customHeight="1" thickBot="1" x14ac:dyDescent="0.35">
      <c r="A601" s="836"/>
      <c r="B601" s="173">
        <v>7080</v>
      </c>
      <c r="C601" s="172" t="s">
        <v>5628</v>
      </c>
      <c r="D601" s="153" t="s">
        <v>5235</v>
      </c>
      <c r="E601" s="172">
        <v>132</v>
      </c>
      <c r="F601" s="227" t="s">
        <v>5235</v>
      </c>
      <c r="G601" s="136">
        <v>200</v>
      </c>
      <c r="H601" s="131"/>
      <c r="I601" s="169"/>
      <c r="J601" s="169"/>
      <c r="K601" s="169"/>
      <c r="L601" s="169"/>
      <c r="M601" s="132"/>
    </row>
    <row r="602" spans="1:13" s="104" customFormat="1" ht="16.5" customHeight="1" thickBot="1" x14ac:dyDescent="0.35">
      <c r="A602" s="836"/>
      <c r="B602" s="173">
        <v>7081</v>
      </c>
      <c r="C602" s="172" t="s">
        <v>6052</v>
      </c>
      <c r="D602" s="153" t="s">
        <v>5237</v>
      </c>
      <c r="E602" s="172">
        <v>132</v>
      </c>
      <c r="F602" s="227" t="s">
        <v>5235</v>
      </c>
      <c r="G602" s="136">
        <v>300</v>
      </c>
      <c r="H602" s="210"/>
      <c r="I602" s="169"/>
      <c r="J602" s="169"/>
      <c r="K602" s="169"/>
      <c r="L602" s="169"/>
      <c r="M602" s="132"/>
    </row>
    <row r="603" spans="1:13" s="104" customFormat="1" ht="16.5" customHeight="1" thickBot="1" x14ac:dyDescent="0.35">
      <c r="A603" s="836"/>
      <c r="B603" s="173">
        <v>7082</v>
      </c>
      <c r="C603" s="172" t="s">
        <v>6053</v>
      </c>
      <c r="D603" s="153" t="s">
        <v>5237</v>
      </c>
      <c r="E603" s="172">
        <v>132</v>
      </c>
      <c r="F603" s="227" t="s">
        <v>5235</v>
      </c>
      <c r="G603" s="136">
        <v>300</v>
      </c>
      <c r="H603" s="742" t="s">
        <v>6054</v>
      </c>
      <c r="I603" s="169"/>
      <c r="J603" s="169"/>
      <c r="K603" s="169"/>
      <c r="L603" s="169"/>
      <c r="M603" s="132"/>
    </row>
    <row r="604" spans="1:13" s="104" customFormat="1" ht="16.5" customHeight="1" thickBot="1" x14ac:dyDescent="0.35">
      <c r="A604" s="836"/>
      <c r="B604" s="173">
        <v>7083</v>
      </c>
      <c r="C604" s="172" t="s">
        <v>6053</v>
      </c>
      <c r="D604" s="153" t="s">
        <v>5237</v>
      </c>
      <c r="E604" s="172">
        <v>33</v>
      </c>
      <c r="F604" s="227" t="s">
        <v>5235</v>
      </c>
      <c r="G604" s="136">
        <v>50</v>
      </c>
      <c r="H604" s="211"/>
      <c r="I604" s="169"/>
      <c r="J604" s="169"/>
      <c r="K604" s="169"/>
      <c r="L604" s="169"/>
      <c r="M604" s="132"/>
    </row>
    <row r="605" spans="1:13" s="104" customFormat="1" ht="16.5" customHeight="1" thickBot="1" x14ac:dyDescent="0.35">
      <c r="A605" s="836"/>
      <c r="B605" s="173">
        <v>7084</v>
      </c>
      <c r="C605" s="172" t="s">
        <v>6055</v>
      </c>
      <c r="D605" s="153" t="s">
        <v>5237</v>
      </c>
      <c r="E605" s="172">
        <v>132</v>
      </c>
      <c r="F605" s="227" t="s">
        <v>5235</v>
      </c>
      <c r="G605" s="136">
        <v>180</v>
      </c>
      <c r="H605" s="203">
        <v>300</v>
      </c>
      <c r="I605" s="169"/>
      <c r="J605" s="169"/>
      <c r="K605" s="169"/>
      <c r="L605" s="169"/>
      <c r="M605" s="132"/>
    </row>
    <row r="606" spans="1:13" s="104" customFormat="1" ht="16.5" customHeight="1" thickBot="1" x14ac:dyDescent="0.35">
      <c r="A606" s="836"/>
      <c r="B606" s="189">
        <v>7085</v>
      </c>
      <c r="C606" s="189" t="s">
        <v>6056</v>
      </c>
      <c r="D606" s="190" t="s">
        <v>5237</v>
      </c>
      <c r="E606" s="189">
        <v>132</v>
      </c>
      <c r="F606" s="259" t="s">
        <v>5235</v>
      </c>
      <c r="G606" s="218">
        <v>120</v>
      </c>
      <c r="H606" s="262"/>
      <c r="I606" s="237"/>
      <c r="J606" s="237"/>
      <c r="K606" s="237"/>
      <c r="L606" s="237"/>
      <c r="M606" s="264"/>
    </row>
    <row r="607" spans="1:13" s="104" customFormat="1" ht="16.5" customHeight="1" x14ac:dyDescent="0.3">
      <c r="A607" s="831" t="s">
        <v>2960</v>
      </c>
      <c r="B607" s="239">
        <v>7040</v>
      </c>
      <c r="C607" s="239" t="s">
        <v>5629</v>
      </c>
      <c r="D607" s="240" t="s">
        <v>5237</v>
      </c>
      <c r="E607" s="239">
        <v>132</v>
      </c>
      <c r="F607" s="241" t="s">
        <v>5235</v>
      </c>
      <c r="G607" s="242">
        <v>100</v>
      </c>
      <c r="H607" s="358"/>
      <c r="I607" s="328"/>
      <c r="J607" s="328"/>
      <c r="K607" s="328"/>
      <c r="L607" s="328"/>
      <c r="M607" s="359"/>
    </row>
    <row r="608" spans="1:13" s="104" customFormat="1" ht="16.5" customHeight="1" x14ac:dyDescent="0.3">
      <c r="A608" s="832"/>
      <c r="B608" s="125">
        <v>8000</v>
      </c>
      <c r="C608" s="125" t="s">
        <v>5630</v>
      </c>
      <c r="D608" s="126" t="s">
        <v>5237</v>
      </c>
      <c r="E608" s="125">
        <v>132</v>
      </c>
      <c r="F608" s="127" t="s">
        <v>5235</v>
      </c>
      <c r="G608" s="128">
        <v>90</v>
      </c>
      <c r="H608" s="131"/>
      <c r="I608" s="169"/>
      <c r="J608" s="169"/>
      <c r="K608" s="169"/>
      <c r="L608" s="169"/>
      <c r="M608" s="132"/>
    </row>
    <row r="609" spans="1:13" s="104" customFormat="1" ht="16.5" customHeight="1" x14ac:dyDescent="0.3">
      <c r="A609" s="832"/>
      <c r="B609" s="173">
        <v>8010</v>
      </c>
      <c r="C609" s="172" t="s">
        <v>5630</v>
      </c>
      <c r="D609" s="153" t="s">
        <v>5237</v>
      </c>
      <c r="E609" s="172">
        <v>33</v>
      </c>
      <c r="F609" s="227" t="s">
        <v>5235</v>
      </c>
      <c r="G609" s="136">
        <v>5</v>
      </c>
      <c r="H609" s="131"/>
      <c r="I609" s="169"/>
      <c r="J609" s="169"/>
      <c r="K609" s="169"/>
      <c r="L609" s="169"/>
      <c r="M609" s="132"/>
    </row>
    <row r="610" spans="1:13" s="104" customFormat="1" ht="16.5" customHeight="1" x14ac:dyDescent="0.3">
      <c r="A610" s="832"/>
      <c r="B610" s="151">
        <v>8020</v>
      </c>
      <c r="C610" s="133" t="s">
        <v>5631</v>
      </c>
      <c r="D610" s="134" t="s">
        <v>5237</v>
      </c>
      <c r="E610" s="133">
        <v>132</v>
      </c>
      <c r="F610" s="135" t="s">
        <v>5235</v>
      </c>
      <c r="G610" s="213">
        <v>90</v>
      </c>
      <c r="H610" s="741" t="s">
        <v>5632</v>
      </c>
      <c r="I610" s="169"/>
      <c r="J610" s="169"/>
      <c r="K610" s="169"/>
      <c r="L610" s="169"/>
      <c r="M610" s="132"/>
    </row>
    <row r="611" spans="1:13" s="104" customFormat="1" ht="16.5" customHeight="1" x14ac:dyDescent="0.3">
      <c r="A611" s="832"/>
      <c r="B611" s="173">
        <v>8021</v>
      </c>
      <c r="C611" s="172" t="s">
        <v>5631</v>
      </c>
      <c r="D611" s="153" t="s">
        <v>5237</v>
      </c>
      <c r="E611" s="172">
        <v>33</v>
      </c>
      <c r="F611" s="227" t="s">
        <v>5235</v>
      </c>
      <c r="G611" s="136">
        <v>20</v>
      </c>
      <c r="H611" s="204">
        <v>90</v>
      </c>
      <c r="I611" s="169"/>
      <c r="J611" s="169"/>
      <c r="K611" s="169"/>
      <c r="L611" s="169"/>
      <c r="M611" s="132"/>
    </row>
    <row r="612" spans="1:13" s="104" customFormat="1" ht="16.5" customHeight="1" x14ac:dyDescent="0.3">
      <c r="A612" s="832"/>
      <c r="B612" s="151">
        <v>8023</v>
      </c>
      <c r="C612" s="320" t="s">
        <v>6878</v>
      </c>
      <c r="D612" s="335" t="s">
        <v>5237</v>
      </c>
      <c r="E612" s="320">
        <v>13.2</v>
      </c>
      <c r="F612" s="426" t="s">
        <v>5235</v>
      </c>
      <c r="G612" s="258">
        <v>0</v>
      </c>
      <c r="H612" s="353"/>
      <c r="I612" s="169"/>
      <c r="J612" s="169"/>
      <c r="K612" s="169"/>
      <c r="L612" s="169"/>
      <c r="M612" s="132"/>
    </row>
    <row r="613" spans="1:13" s="104" customFormat="1" ht="16.5" customHeight="1" x14ac:dyDescent="0.3">
      <c r="A613" s="832"/>
      <c r="B613" s="151">
        <v>8030</v>
      </c>
      <c r="C613" s="133" t="s">
        <v>5633</v>
      </c>
      <c r="D613" s="134" t="s">
        <v>5237</v>
      </c>
      <c r="E613" s="133">
        <v>132</v>
      </c>
      <c r="F613" s="135" t="s">
        <v>5235</v>
      </c>
      <c r="G613" s="128">
        <v>300</v>
      </c>
      <c r="H613" s="131"/>
      <c r="I613" s="169"/>
      <c r="J613" s="169"/>
      <c r="K613" s="357"/>
      <c r="L613" s="480"/>
      <c r="M613" s="132"/>
    </row>
    <row r="614" spans="1:13" s="104" customFormat="1" ht="16.5" customHeight="1" x14ac:dyDescent="0.3">
      <c r="A614" s="832"/>
      <c r="B614" s="151">
        <v>8032</v>
      </c>
      <c r="C614" s="320" t="s">
        <v>6879</v>
      </c>
      <c r="D614" s="335" t="s">
        <v>5237</v>
      </c>
      <c r="E614" s="320">
        <v>33</v>
      </c>
      <c r="F614" s="426" t="s">
        <v>5235</v>
      </c>
      <c r="G614" s="258">
        <v>3</v>
      </c>
      <c r="H614" s="131"/>
      <c r="I614" s="169"/>
      <c r="J614" s="169"/>
      <c r="K614" s="169"/>
      <c r="L614" s="169"/>
      <c r="M614" s="132"/>
    </row>
    <row r="615" spans="1:13" s="104" customFormat="1" ht="16.5" customHeight="1" x14ac:dyDescent="0.3">
      <c r="A615" s="832"/>
      <c r="B615" s="151">
        <v>8040</v>
      </c>
      <c r="C615" s="133" t="s">
        <v>5634</v>
      </c>
      <c r="D615" s="134" t="s">
        <v>5237</v>
      </c>
      <c r="E615" s="133">
        <v>132</v>
      </c>
      <c r="F615" s="135" t="s">
        <v>5235</v>
      </c>
      <c r="G615" s="128">
        <v>200</v>
      </c>
      <c r="H615" s="131"/>
      <c r="I615" s="169"/>
      <c r="J615" s="169"/>
      <c r="K615" s="169"/>
      <c r="L615" s="169"/>
      <c r="M615" s="132"/>
    </row>
    <row r="616" spans="1:13" s="104" customFormat="1" ht="16.5" customHeight="1" x14ac:dyDescent="0.3">
      <c r="A616" s="832"/>
      <c r="B616" s="151">
        <v>8041</v>
      </c>
      <c r="C616" s="133" t="s">
        <v>5635</v>
      </c>
      <c r="D616" s="134" t="s">
        <v>5235</v>
      </c>
      <c r="E616" s="133">
        <v>132</v>
      </c>
      <c r="F616" s="227" t="s">
        <v>5235</v>
      </c>
      <c r="G616" s="136">
        <v>63</v>
      </c>
      <c r="H616" s="131"/>
      <c r="I616" s="169"/>
      <c r="J616" s="169"/>
      <c r="K616" s="169"/>
      <c r="L616" s="292"/>
      <c r="M616" s="132"/>
    </row>
    <row r="617" spans="1:13" s="104" customFormat="1" ht="16.5" customHeight="1" x14ac:dyDescent="0.3">
      <c r="A617" s="832"/>
      <c r="B617" s="173">
        <v>8042</v>
      </c>
      <c r="C617" s="172" t="s">
        <v>5636</v>
      </c>
      <c r="D617" s="153" t="s">
        <v>5237</v>
      </c>
      <c r="E617" s="172">
        <v>33</v>
      </c>
      <c r="F617" s="227" t="s">
        <v>5235</v>
      </c>
      <c r="G617" s="136">
        <v>7</v>
      </c>
      <c r="H617" s="131"/>
      <c r="I617" s="169"/>
      <c r="J617" s="169"/>
      <c r="K617" s="169"/>
      <c r="L617" s="292"/>
      <c r="M617" s="132"/>
    </row>
    <row r="618" spans="1:13" s="104" customFormat="1" ht="16.5" customHeight="1" x14ac:dyDescent="0.3">
      <c r="A618" s="832"/>
      <c r="B618" s="151">
        <v>8043</v>
      </c>
      <c r="C618" s="133" t="s">
        <v>5637</v>
      </c>
      <c r="D618" s="134" t="s">
        <v>5235</v>
      </c>
      <c r="E618" s="133">
        <v>132</v>
      </c>
      <c r="F618" s="227" t="s">
        <v>5235</v>
      </c>
      <c r="G618" s="136">
        <v>80</v>
      </c>
      <c r="H618" s="131"/>
      <c r="I618" s="169"/>
      <c r="J618" s="169"/>
      <c r="K618" s="169"/>
      <c r="L618" s="169"/>
      <c r="M618" s="132"/>
    </row>
    <row r="619" spans="1:13" s="104" customFormat="1" ht="16.5" customHeight="1" x14ac:dyDescent="0.3">
      <c r="A619" s="832"/>
      <c r="B619" s="133">
        <v>8045</v>
      </c>
      <c r="C619" s="320" t="s">
        <v>6880</v>
      </c>
      <c r="D619" s="335" t="s">
        <v>5237</v>
      </c>
      <c r="E619" s="320">
        <v>33</v>
      </c>
      <c r="F619" s="603" t="s">
        <v>5235</v>
      </c>
      <c r="G619" s="258">
        <v>2</v>
      </c>
      <c r="H619" s="131"/>
      <c r="I619" s="169"/>
      <c r="J619" s="169"/>
      <c r="K619" s="169"/>
      <c r="L619" s="169"/>
      <c r="M619" s="132"/>
    </row>
    <row r="620" spans="1:13" s="104" customFormat="1" ht="16.5" customHeight="1" x14ac:dyDescent="0.3">
      <c r="A620" s="832"/>
      <c r="B620" s="173">
        <v>8050</v>
      </c>
      <c r="C620" s="172" t="s">
        <v>5638</v>
      </c>
      <c r="D620" s="153" t="s">
        <v>5237</v>
      </c>
      <c r="E620" s="172">
        <v>33</v>
      </c>
      <c r="F620" s="227" t="s">
        <v>5235</v>
      </c>
      <c r="G620" s="136">
        <v>25</v>
      </c>
      <c r="H620" s="131"/>
      <c r="I620" s="169"/>
      <c r="J620" s="169"/>
      <c r="K620" s="169"/>
      <c r="L620" s="169"/>
      <c r="M620" s="132"/>
    </row>
    <row r="621" spans="1:13" s="104" customFormat="1" ht="16.5" customHeight="1" x14ac:dyDescent="0.3">
      <c r="A621" s="832"/>
      <c r="B621" s="151">
        <v>8049</v>
      </c>
      <c r="C621" s="320" t="s">
        <v>6881</v>
      </c>
      <c r="D621" s="335" t="s">
        <v>5237</v>
      </c>
      <c r="E621" s="320">
        <v>33</v>
      </c>
      <c r="F621" s="344" t="s">
        <v>5235</v>
      </c>
      <c r="G621" s="258">
        <v>0</v>
      </c>
      <c r="H621" s="131"/>
      <c r="I621" s="169"/>
      <c r="J621" s="169"/>
      <c r="K621" s="169"/>
      <c r="L621" s="169"/>
      <c r="M621" s="132"/>
    </row>
    <row r="622" spans="1:13" s="104" customFormat="1" ht="16.5" customHeight="1" x14ac:dyDescent="0.3">
      <c r="A622" s="832"/>
      <c r="B622" s="151">
        <v>8055</v>
      </c>
      <c r="C622" s="320" t="s">
        <v>6520</v>
      </c>
      <c r="D622" s="335" t="s">
        <v>5237</v>
      </c>
      <c r="E622" s="320">
        <v>132</v>
      </c>
      <c r="F622" s="344" t="s">
        <v>5235</v>
      </c>
      <c r="G622" s="136">
        <v>50</v>
      </c>
      <c r="H622" s="321"/>
      <c r="I622" s="705"/>
      <c r="J622" s="705"/>
      <c r="K622" s="705"/>
      <c r="L622" s="169"/>
      <c r="M622" s="132"/>
    </row>
    <row r="623" spans="1:13" s="104" customFormat="1" ht="16.5" customHeight="1" x14ac:dyDescent="0.3">
      <c r="A623" s="832"/>
      <c r="B623" s="173">
        <v>8056</v>
      </c>
      <c r="C623" s="172" t="s">
        <v>6520</v>
      </c>
      <c r="D623" s="153" t="s">
        <v>5237</v>
      </c>
      <c r="E623" s="172">
        <v>33</v>
      </c>
      <c r="F623" s="227" t="s">
        <v>5235</v>
      </c>
      <c r="G623" s="136">
        <v>15</v>
      </c>
      <c r="H623" s="741" t="s">
        <v>6520</v>
      </c>
      <c r="I623" s="746" t="s">
        <v>6521</v>
      </c>
      <c r="J623" s="754"/>
      <c r="K623" s="754"/>
      <c r="L623" s="169"/>
      <c r="M623" s="132"/>
    </row>
    <row r="624" spans="1:13" s="104" customFormat="1" ht="16.5" customHeight="1" x14ac:dyDescent="0.3">
      <c r="A624" s="832"/>
      <c r="B624" s="173">
        <v>8057</v>
      </c>
      <c r="C624" s="172" t="s">
        <v>6520</v>
      </c>
      <c r="D624" s="153" t="s">
        <v>5237</v>
      </c>
      <c r="E624" s="172">
        <v>13.2</v>
      </c>
      <c r="F624" s="227" t="s">
        <v>5235</v>
      </c>
      <c r="G624" s="136">
        <v>10</v>
      </c>
      <c r="H624" s="204">
        <v>15</v>
      </c>
      <c r="I624" s="754">
        <v>50</v>
      </c>
      <c r="J624" s="754"/>
      <c r="K624" s="754"/>
      <c r="L624" s="169"/>
      <c r="M624" s="132"/>
    </row>
    <row r="625" spans="1:13" s="104" customFormat="1" ht="16.5" customHeight="1" x14ac:dyDescent="0.3">
      <c r="A625" s="832"/>
      <c r="B625" s="151">
        <v>8058</v>
      </c>
      <c r="C625" s="320" t="s">
        <v>6522</v>
      </c>
      <c r="D625" s="335" t="s">
        <v>5235</v>
      </c>
      <c r="E625" s="320">
        <v>132</v>
      </c>
      <c r="F625" s="344" t="s">
        <v>5235</v>
      </c>
      <c r="G625" s="136">
        <v>50</v>
      </c>
      <c r="H625" s="482"/>
      <c r="I625" s="706"/>
      <c r="J625" s="754"/>
      <c r="K625" s="754"/>
      <c r="L625" s="169"/>
      <c r="M625" s="132"/>
    </row>
    <row r="626" spans="1:13" s="104" customFormat="1" ht="16.5" customHeight="1" x14ac:dyDescent="0.3">
      <c r="A626" s="832"/>
      <c r="B626" s="151">
        <v>8059</v>
      </c>
      <c r="C626" s="320" t="s">
        <v>5639</v>
      </c>
      <c r="D626" s="335" t="s">
        <v>5237</v>
      </c>
      <c r="E626" s="320">
        <v>132</v>
      </c>
      <c r="F626" s="344" t="s">
        <v>5235</v>
      </c>
      <c r="G626" s="128">
        <v>70</v>
      </c>
      <c r="H626" s="483"/>
      <c r="I626" s="705"/>
      <c r="J626" s="754"/>
      <c r="K626" s="754"/>
      <c r="L626" s="169"/>
      <c r="M626" s="132"/>
    </row>
    <row r="627" spans="1:13" s="104" customFormat="1" ht="16.5" customHeight="1" x14ac:dyDescent="0.3">
      <c r="A627" s="832"/>
      <c r="B627" s="173">
        <v>8061</v>
      </c>
      <c r="C627" s="172" t="s">
        <v>5639</v>
      </c>
      <c r="D627" s="153" t="s">
        <v>5237</v>
      </c>
      <c r="E627" s="172">
        <v>13.2</v>
      </c>
      <c r="F627" s="227" t="s">
        <v>5235</v>
      </c>
      <c r="G627" s="136">
        <v>30</v>
      </c>
      <c r="H627" s="741" t="s">
        <v>5639</v>
      </c>
      <c r="I627" s="746" t="s">
        <v>6523</v>
      </c>
      <c r="J627" s="754"/>
      <c r="K627" s="754"/>
      <c r="L627" s="169"/>
      <c r="M627" s="132"/>
    </row>
    <row r="628" spans="1:13" s="104" customFormat="1" ht="16.5" customHeight="1" x14ac:dyDescent="0.3">
      <c r="A628" s="832"/>
      <c r="B628" s="173">
        <v>8052</v>
      </c>
      <c r="C628" s="172" t="s">
        <v>5639</v>
      </c>
      <c r="D628" s="153" t="s">
        <v>5237</v>
      </c>
      <c r="E628" s="172">
        <v>33</v>
      </c>
      <c r="F628" s="227" t="s">
        <v>5235</v>
      </c>
      <c r="G628" s="136">
        <v>30</v>
      </c>
      <c r="H628" s="204">
        <v>30</v>
      </c>
      <c r="I628" s="204">
        <v>80</v>
      </c>
      <c r="J628" s="746" t="s">
        <v>3034</v>
      </c>
      <c r="K628" s="754"/>
      <c r="L628" s="169"/>
      <c r="M628" s="756" t="s">
        <v>2960</v>
      </c>
    </row>
    <row r="629" spans="1:13" s="104" customFormat="1" ht="16.5" customHeight="1" x14ac:dyDescent="0.3">
      <c r="A629" s="832"/>
      <c r="B629" s="173">
        <v>8062</v>
      </c>
      <c r="C629" s="320" t="s">
        <v>6524</v>
      </c>
      <c r="D629" s="335" t="s">
        <v>5235</v>
      </c>
      <c r="E629" s="320">
        <v>132</v>
      </c>
      <c r="F629" s="426" t="s">
        <v>5235</v>
      </c>
      <c r="G629" s="136">
        <v>30</v>
      </c>
      <c r="H629" s="353"/>
      <c r="I629" s="754"/>
      <c r="J629" s="754">
        <v>80</v>
      </c>
      <c r="K629" s="754"/>
      <c r="L629" s="478"/>
      <c r="M629" s="479">
        <v>216</v>
      </c>
    </row>
    <row r="630" spans="1:13" s="104" customFormat="1" ht="16.5" customHeight="1" x14ac:dyDescent="0.3">
      <c r="A630" s="832"/>
      <c r="B630" s="173">
        <v>8063</v>
      </c>
      <c r="C630" s="320" t="s">
        <v>6525</v>
      </c>
      <c r="D630" s="335" t="s">
        <v>5237</v>
      </c>
      <c r="E630" s="320">
        <v>132</v>
      </c>
      <c r="F630" s="426" t="s">
        <v>5235</v>
      </c>
      <c r="G630" s="136">
        <v>30</v>
      </c>
      <c r="H630" s="353"/>
      <c r="I630" s="746" t="s">
        <v>6526</v>
      </c>
      <c r="J630" s="754"/>
      <c r="K630" s="754"/>
      <c r="L630" s="169"/>
      <c r="M630" s="132"/>
    </row>
    <row r="631" spans="1:13" s="104" customFormat="1" ht="16.5" customHeight="1" x14ac:dyDescent="0.3">
      <c r="A631" s="832"/>
      <c r="B631" s="173">
        <v>8064</v>
      </c>
      <c r="C631" s="320" t="s">
        <v>6525</v>
      </c>
      <c r="D631" s="335" t="s">
        <v>5237</v>
      </c>
      <c r="E631" s="320">
        <v>33</v>
      </c>
      <c r="F631" s="426" t="s">
        <v>5235</v>
      </c>
      <c r="G631" s="136">
        <v>25</v>
      </c>
      <c r="H631" s="741" t="s">
        <v>6525</v>
      </c>
      <c r="I631" s="754">
        <v>30</v>
      </c>
      <c r="J631" s="746"/>
      <c r="K631" s="746" t="s">
        <v>6527</v>
      </c>
      <c r="L631" s="169"/>
      <c r="M631" s="132"/>
    </row>
    <row r="632" spans="1:13" s="104" customFormat="1" ht="16.5" customHeight="1" x14ac:dyDescent="0.3">
      <c r="A632" s="832"/>
      <c r="B632" s="173">
        <v>8065</v>
      </c>
      <c r="C632" s="320" t="s">
        <v>6525</v>
      </c>
      <c r="D632" s="335" t="s">
        <v>5237</v>
      </c>
      <c r="E632" s="320">
        <v>13.2</v>
      </c>
      <c r="F632" s="426" t="s">
        <v>5235</v>
      </c>
      <c r="G632" s="136">
        <v>25</v>
      </c>
      <c r="H632" s="204">
        <v>25</v>
      </c>
      <c r="I632" s="754"/>
      <c r="J632" s="754"/>
      <c r="K632" s="754">
        <v>100</v>
      </c>
      <c r="L632" s="169"/>
      <c r="M632" s="132"/>
    </row>
    <row r="633" spans="1:13" s="104" customFormat="1" ht="16.5" customHeight="1" x14ac:dyDescent="0.3">
      <c r="A633" s="832"/>
      <c r="B633" s="173">
        <v>8066</v>
      </c>
      <c r="C633" s="320" t="s">
        <v>6528</v>
      </c>
      <c r="D633" s="335" t="s">
        <v>5235</v>
      </c>
      <c r="E633" s="320">
        <v>132</v>
      </c>
      <c r="F633" s="426" t="s">
        <v>5235</v>
      </c>
      <c r="G633" s="136">
        <v>30</v>
      </c>
      <c r="H633" s="340"/>
      <c r="I633" s="754"/>
      <c r="J633" s="754"/>
      <c r="K633" s="754"/>
      <c r="L633" s="169"/>
      <c r="M633" s="132"/>
    </row>
    <row r="634" spans="1:13" s="104" customFormat="1" ht="16.5" customHeight="1" x14ac:dyDescent="0.3">
      <c r="A634" s="832"/>
      <c r="B634" s="173">
        <v>8067</v>
      </c>
      <c r="C634" s="320" t="s">
        <v>6529</v>
      </c>
      <c r="D634" s="335" t="s">
        <v>5237</v>
      </c>
      <c r="E634" s="320">
        <v>132</v>
      </c>
      <c r="F634" s="426" t="s">
        <v>5235</v>
      </c>
      <c r="G634" s="136">
        <v>50</v>
      </c>
      <c r="H634" s="483"/>
      <c r="I634" s="705"/>
      <c r="J634" s="285"/>
      <c r="K634" s="754"/>
      <c r="L634" s="169"/>
      <c r="M634" s="132"/>
    </row>
    <row r="635" spans="1:13" s="104" customFormat="1" ht="16.5" customHeight="1" x14ac:dyDescent="0.3">
      <c r="A635" s="832"/>
      <c r="B635" s="173">
        <v>8068</v>
      </c>
      <c r="C635" s="320" t="s">
        <v>6529</v>
      </c>
      <c r="D635" s="335" t="s">
        <v>5237</v>
      </c>
      <c r="E635" s="320">
        <v>33</v>
      </c>
      <c r="F635" s="426" t="s">
        <v>5235</v>
      </c>
      <c r="G635" s="136">
        <v>25</v>
      </c>
      <c r="H635" s="741" t="s">
        <v>6529</v>
      </c>
      <c r="I635" s="746" t="s">
        <v>6530</v>
      </c>
      <c r="J635" s="203"/>
      <c r="K635" s="754"/>
      <c r="L635" s="169"/>
      <c r="M635" s="132"/>
    </row>
    <row r="636" spans="1:13" s="104" customFormat="1" ht="16.5" customHeight="1" x14ac:dyDescent="0.3">
      <c r="A636" s="832"/>
      <c r="B636" s="173">
        <v>8069</v>
      </c>
      <c r="C636" s="320" t="s">
        <v>6529</v>
      </c>
      <c r="D636" s="335" t="s">
        <v>5237</v>
      </c>
      <c r="E636" s="320">
        <v>13.2</v>
      </c>
      <c r="F636" s="426" t="s">
        <v>5235</v>
      </c>
      <c r="G636" s="136">
        <v>30</v>
      </c>
      <c r="H636" s="204">
        <v>30</v>
      </c>
      <c r="I636" s="754">
        <v>50</v>
      </c>
      <c r="J636" s="742" t="s">
        <v>6531</v>
      </c>
      <c r="K636" s="754"/>
      <c r="L636" s="169"/>
      <c r="M636" s="132"/>
    </row>
    <row r="637" spans="1:13" s="104" customFormat="1" ht="16.5" customHeight="1" x14ac:dyDescent="0.3">
      <c r="A637" s="832"/>
      <c r="B637" s="173">
        <v>8072</v>
      </c>
      <c r="C637" s="320" t="s">
        <v>6532</v>
      </c>
      <c r="D637" s="335" t="s">
        <v>5237</v>
      </c>
      <c r="E637" s="320">
        <v>132</v>
      </c>
      <c r="F637" s="344" t="s">
        <v>5235</v>
      </c>
      <c r="G637" s="136">
        <v>50</v>
      </c>
      <c r="H637" s="340"/>
      <c r="I637" s="706"/>
      <c r="J637" s="203">
        <v>50</v>
      </c>
      <c r="K637" s="754"/>
      <c r="L637" s="169"/>
      <c r="M637" s="132"/>
    </row>
    <row r="638" spans="1:13" s="104" customFormat="1" ht="16.5" customHeight="1" x14ac:dyDescent="0.3">
      <c r="A638" s="832"/>
      <c r="B638" s="173">
        <v>8073</v>
      </c>
      <c r="C638" s="320" t="s">
        <v>6532</v>
      </c>
      <c r="D638" s="335" t="s">
        <v>5237</v>
      </c>
      <c r="E638" s="320">
        <v>33</v>
      </c>
      <c r="F638" s="344" t="s">
        <v>5235</v>
      </c>
      <c r="G638" s="136">
        <v>40</v>
      </c>
      <c r="H638" s="483"/>
      <c r="I638" s="705"/>
      <c r="J638" s="203"/>
      <c r="K638" s="754"/>
      <c r="L638" s="169"/>
      <c r="M638" s="132"/>
    </row>
    <row r="639" spans="1:13" s="104" customFormat="1" ht="16.5" customHeight="1" x14ac:dyDescent="0.3">
      <c r="A639" s="832"/>
      <c r="B639" s="173">
        <v>8074</v>
      </c>
      <c r="C639" s="320" t="s">
        <v>6532</v>
      </c>
      <c r="D639" s="335" t="s">
        <v>5237</v>
      </c>
      <c r="E639" s="320">
        <v>13.2</v>
      </c>
      <c r="F639" s="344" t="s">
        <v>5235</v>
      </c>
      <c r="G639" s="136">
        <v>30</v>
      </c>
      <c r="H639" s="741" t="s">
        <v>6532</v>
      </c>
      <c r="I639" s="746" t="s">
        <v>6533</v>
      </c>
      <c r="J639" s="203"/>
      <c r="K639" s="754"/>
      <c r="L639" s="169"/>
      <c r="M639" s="132"/>
    </row>
    <row r="640" spans="1:13" s="104" customFormat="1" ht="16.5" customHeight="1" x14ac:dyDescent="0.3">
      <c r="A640" s="832"/>
      <c r="B640" s="173">
        <v>8075</v>
      </c>
      <c r="C640" s="320" t="s">
        <v>6534</v>
      </c>
      <c r="D640" s="335" t="s">
        <v>5235</v>
      </c>
      <c r="E640" s="320">
        <v>132</v>
      </c>
      <c r="F640" s="344" t="s">
        <v>5235</v>
      </c>
      <c r="G640" s="136">
        <v>15</v>
      </c>
      <c r="H640" s="204">
        <v>30</v>
      </c>
      <c r="I640" s="754">
        <v>40</v>
      </c>
      <c r="J640" s="203"/>
      <c r="K640" s="754"/>
      <c r="L640" s="169"/>
      <c r="M640" s="132"/>
    </row>
    <row r="641" spans="1:13" s="104" customFormat="1" ht="16.5" customHeight="1" x14ac:dyDescent="0.3">
      <c r="A641" s="832"/>
      <c r="B641" s="173">
        <v>8076</v>
      </c>
      <c r="C641" s="320" t="s">
        <v>6535</v>
      </c>
      <c r="D641" s="335" t="s">
        <v>5235</v>
      </c>
      <c r="E641" s="320">
        <v>132</v>
      </c>
      <c r="F641" s="426" t="s">
        <v>5235</v>
      </c>
      <c r="G641" s="136">
        <v>40</v>
      </c>
      <c r="H641" s="340"/>
      <c r="I641" s="706"/>
      <c r="J641" s="204"/>
      <c r="K641" s="706"/>
      <c r="L641" s="169"/>
      <c r="M641" s="132"/>
    </row>
    <row r="642" spans="1:13" s="104" customFormat="1" ht="16.5" customHeight="1" x14ac:dyDescent="0.3">
      <c r="A642" s="832"/>
      <c r="B642" s="173">
        <v>8077</v>
      </c>
      <c r="C642" s="320" t="s">
        <v>6536</v>
      </c>
      <c r="D642" s="335" t="s">
        <v>5237</v>
      </c>
      <c r="E642" s="320">
        <v>132</v>
      </c>
      <c r="F642" s="344" t="s">
        <v>5235</v>
      </c>
      <c r="G642" s="136">
        <v>60</v>
      </c>
      <c r="H642" s="483"/>
      <c r="I642" s="705"/>
      <c r="J642" s="705"/>
      <c r="K642" s="169"/>
      <c r="L642" s="169"/>
      <c r="M642" s="132"/>
    </row>
    <row r="643" spans="1:13" s="104" customFormat="1" ht="16.5" customHeight="1" x14ac:dyDescent="0.3">
      <c r="A643" s="832"/>
      <c r="B643" s="173">
        <v>8078</v>
      </c>
      <c r="C643" s="320" t="s">
        <v>6536</v>
      </c>
      <c r="D643" s="335" t="s">
        <v>5237</v>
      </c>
      <c r="E643" s="320">
        <v>33</v>
      </c>
      <c r="F643" s="344" t="s">
        <v>5235</v>
      </c>
      <c r="G643" s="136">
        <v>30</v>
      </c>
      <c r="H643" s="741" t="s">
        <v>6536</v>
      </c>
      <c r="I643" s="746" t="s">
        <v>6537</v>
      </c>
      <c r="J643" s="754"/>
      <c r="K643" s="169"/>
      <c r="L643" s="169"/>
      <c r="M643" s="132"/>
    </row>
    <row r="644" spans="1:13" s="104" customFormat="1" ht="16.5" customHeight="1" x14ac:dyDescent="0.3">
      <c r="A644" s="832"/>
      <c r="B644" s="173">
        <v>8079</v>
      </c>
      <c r="C644" s="320" t="s">
        <v>6536</v>
      </c>
      <c r="D644" s="335" t="s">
        <v>5237</v>
      </c>
      <c r="E644" s="320">
        <v>13.2</v>
      </c>
      <c r="F644" s="344" t="s">
        <v>5235</v>
      </c>
      <c r="G644" s="136">
        <v>20</v>
      </c>
      <c r="H644" s="204">
        <v>30</v>
      </c>
      <c r="I644" s="754">
        <v>60</v>
      </c>
      <c r="J644" s="754"/>
      <c r="K644" s="169"/>
      <c r="L644" s="169"/>
      <c r="M644" s="132"/>
    </row>
    <row r="645" spans="1:13" s="104" customFormat="1" ht="16.5" customHeight="1" x14ac:dyDescent="0.3">
      <c r="A645" s="832"/>
      <c r="B645" s="173">
        <v>8080</v>
      </c>
      <c r="C645" s="320" t="s">
        <v>6538</v>
      </c>
      <c r="D645" s="335" t="s">
        <v>5235</v>
      </c>
      <c r="E645" s="320">
        <v>132</v>
      </c>
      <c r="F645" s="344" t="s">
        <v>5235</v>
      </c>
      <c r="G645" s="136">
        <v>60</v>
      </c>
      <c r="H645" s="340"/>
      <c r="I645" s="706"/>
      <c r="J645" s="754"/>
      <c r="K645" s="169"/>
      <c r="L645" s="169"/>
      <c r="M645" s="132"/>
    </row>
    <row r="646" spans="1:13" s="104" customFormat="1" ht="16.5" customHeight="1" x14ac:dyDescent="0.3">
      <c r="A646" s="832"/>
      <c r="B646" s="173">
        <v>8081</v>
      </c>
      <c r="C646" s="320" t="s">
        <v>6882</v>
      </c>
      <c r="D646" s="335" t="s">
        <v>5237</v>
      </c>
      <c r="E646" s="320">
        <v>132</v>
      </c>
      <c r="F646" s="344" t="s">
        <v>5235</v>
      </c>
      <c r="G646" s="128">
        <v>100</v>
      </c>
      <c r="H646" s="483"/>
      <c r="I646" s="705"/>
      <c r="J646" s="754"/>
      <c r="K646" s="169"/>
      <c r="L646" s="169"/>
      <c r="M646" s="132"/>
    </row>
    <row r="647" spans="1:13" s="104" customFormat="1" ht="16.5" customHeight="1" x14ac:dyDescent="0.3">
      <c r="A647" s="832"/>
      <c r="B647" s="173">
        <v>8082</v>
      </c>
      <c r="C647" s="320" t="s">
        <v>6882</v>
      </c>
      <c r="D647" s="335" t="s">
        <v>5237</v>
      </c>
      <c r="E647" s="320">
        <v>33</v>
      </c>
      <c r="F647" s="344" t="s">
        <v>5235</v>
      </c>
      <c r="G647" s="128">
        <v>30</v>
      </c>
      <c r="H647" s="741" t="s">
        <v>6539</v>
      </c>
      <c r="I647" s="746" t="s">
        <v>6540</v>
      </c>
      <c r="J647" s="746" t="s">
        <v>6541</v>
      </c>
      <c r="K647" s="169"/>
      <c r="L647" s="169"/>
      <c r="M647" s="132"/>
    </row>
    <row r="648" spans="1:13" s="104" customFormat="1" ht="16.5" customHeight="1" x14ac:dyDescent="0.3">
      <c r="A648" s="832"/>
      <c r="B648" s="173">
        <v>8083</v>
      </c>
      <c r="C648" s="320" t="s">
        <v>6882</v>
      </c>
      <c r="D648" s="335" t="s">
        <v>5237</v>
      </c>
      <c r="E648" s="320">
        <v>13.2</v>
      </c>
      <c r="F648" s="344" t="s">
        <v>5235</v>
      </c>
      <c r="G648" s="128">
        <v>20</v>
      </c>
      <c r="H648" s="204">
        <v>30</v>
      </c>
      <c r="I648" s="754">
        <v>100</v>
      </c>
      <c r="J648" s="754">
        <v>100</v>
      </c>
      <c r="K648" s="169"/>
      <c r="L648" s="169"/>
      <c r="M648" s="132"/>
    </row>
    <row r="649" spans="1:13" s="104" customFormat="1" ht="16.5" customHeight="1" x14ac:dyDescent="0.3">
      <c r="A649" s="832"/>
      <c r="B649" s="173">
        <v>8084</v>
      </c>
      <c r="C649" s="320" t="s">
        <v>6542</v>
      </c>
      <c r="D649" s="335" t="s">
        <v>5235</v>
      </c>
      <c r="E649" s="320">
        <v>132</v>
      </c>
      <c r="F649" s="344" t="s">
        <v>5235</v>
      </c>
      <c r="G649" s="128">
        <v>100</v>
      </c>
      <c r="H649" s="340"/>
      <c r="I649" s="706"/>
      <c r="J649" s="754"/>
      <c r="K649" s="169"/>
      <c r="L649" s="169"/>
      <c r="M649" s="132"/>
    </row>
    <row r="650" spans="1:13" s="104" customFormat="1" ht="16.5" customHeight="1" x14ac:dyDescent="0.3">
      <c r="A650" s="832"/>
      <c r="B650" s="173">
        <v>8085</v>
      </c>
      <c r="C650" s="320" t="s">
        <v>6543</v>
      </c>
      <c r="D650" s="335" t="s">
        <v>5237</v>
      </c>
      <c r="E650" s="320">
        <v>132</v>
      </c>
      <c r="F650" s="344" t="s">
        <v>5235</v>
      </c>
      <c r="G650" s="128">
        <v>100</v>
      </c>
      <c r="H650" s="353"/>
      <c r="I650" s="485"/>
      <c r="J650" s="754"/>
      <c r="K650" s="169"/>
      <c r="L650" s="169"/>
      <c r="M650" s="132"/>
    </row>
    <row r="651" spans="1:13" s="104" customFormat="1" ht="16.5" customHeight="1" x14ac:dyDescent="0.3">
      <c r="A651" s="832"/>
      <c r="B651" s="173">
        <v>8086</v>
      </c>
      <c r="C651" s="320" t="s">
        <v>6543</v>
      </c>
      <c r="D651" s="335" t="s">
        <v>5237</v>
      </c>
      <c r="E651" s="320">
        <v>33</v>
      </c>
      <c r="F651" s="344" t="s">
        <v>5235</v>
      </c>
      <c r="G651" s="128">
        <v>50</v>
      </c>
      <c r="H651" s="741" t="s">
        <v>6543</v>
      </c>
      <c r="I651" s="485"/>
      <c r="J651" s="754"/>
      <c r="K651" s="169"/>
      <c r="L651" s="169"/>
      <c r="M651" s="132"/>
    </row>
    <row r="652" spans="1:13" s="104" customFormat="1" ht="16.5" customHeight="1" x14ac:dyDescent="0.3">
      <c r="A652" s="832"/>
      <c r="B652" s="173">
        <v>8087</v>
      </c>
      <c r="C652" s="320" t="s">
        <v>6543</v>
      </c>
      <c r="D652" s="335" t="s">
        <v>5237</v>
      </c>
      <c r="E652" s="320">
        <v>13.2</v>
      </c>
      <c r="F652" s="344" t="s">
        <v>5235</v>
      </c>
      <c r="G652" s="128">
        <v>60</v>
      </c>
      <c r="H652" s="204">
        <v>60</v>
      </c>
      <c r="I652" s="485"/>
      <c r="J652" s="754"/>
      <c r="K652" s="169"/>
      <c r="L652" s="169"/>
      <c r="M652" s="132"/>
    </row>
    <row r="653" spans="1:13" s="104" customFormat="1" ht="16.5" customHeight="1" x14ac:dyDescent="0.3">
      <c r="A653" s="832"/>
      <c r="B653" s="173">
        <v>8088</v>
      </c>
      <c r="C653" s="320" t="s">
        <v>6544</v>
      </c>
      <c r="D653" s="335" t="s">
        <v>5235</v>
      </c>
      <c r="E653" s="320">
        <v>132</v>
      </c>
      <c r="F653" s="426" t="s">
        <v>5235</v>
      </c>
      <c r="G653" s="136">
        <v>100</v>
      </c>
      <c r="H653" s="340"/>
      <c r="I653" s="394"/>
      <c r="J653" s="706"/>
      <c r="K653" s="169"/>
      <c r="L653" s="169"/>
      <c r="M653" s="132"/>
    </row>
    <row r="654" spans="1:13" s="582" customFormat="1" ht="16.5" customHeight="1" x14ac:dyDescent="0.3">
      <c r="A654" s="832"/>
      <c r="B654" s="173">
        <v>8048</v>
      </c>
      <c r="C654" s="342" t="s">
        <v>6883</v>
      </c>
      <c r="D654" s="343" t="s">
        <v>5237</v>
      </c>
      <c r="E654" s="655">
        <v>33</v>
      </c>
      <c r="F654" s="656" t="s">
        <v>5235</v>
      </c>
      <c r="G654" s="258">
        <v>10</v>
      </c>
      <c r="H654" s="206"/>
      <c r="I654" s="197"/>
      <c r="J654" s="169"/>
      <c r="K654" s="169"/>
      <c r="L654" s="169"/>
      <c r="M654" s="132"/>
    </row>
    <row r="655" spans="1:13" ht="16.5" customHeight="1" x14ac:dyDescent="0.3">
      <c r="A655" s="832"/>
      <c r="B655" s="173">
        <v>8047</v>
      </c>
      <c r="C655" s="342" t="s">
        <v>6884</v>
      </c>
      <c r="D655" s="343" t="s">
        <v>5237</v>
      </c>
      <c r="E655" s="655">
        <v>132</v>
      </c>
      <c r="F655" s="656" t="s">
        <v>5235</v>
      </c>
      <c r="G655" s="450">
        <v>60</v>
      </c>
      <c r="H655" s="741" t="s">
        <v>6884</v>
      </c>
      <c r="I655" s="602"/>
      <c r="J655" s="602"/>
      <c r="K655" s="602"/>
      <c r="L655" s="602"/>
      <c r="M655" s="132"/>
    </row>
    <row r="656" spans="1:13" ht="16.5" customHeight="1" x14ac:dyDescent="0.3">
      <c r="A656" s="832"/>
      <c r="B656" s="173">
        <v>8060</v>
      </c>
      <c r="C656" s="610" t="s">
        <v>5479</v>
      </c>
      <c r="D656" s="611" t="s">
        <v>5237</v>
      </c>
      <c r="E656" s="610">
        <v>33</v>
      </c>
      <c r="F656" s="612" t="s">
        <v>5235</v>
      </c>
      <c r="G656" s="159">
        <v>15</v>
      </c>
      <c r="H656" s="204">
        <v>60</v>
      </c>
      <c r="I656" s="602"/>
      <c r="J656" s="602"/>
      <c r="K656" s="602"/>
      <c r="L656" s="602"/>
      <c r="M656" s="132"/>
    </row>
    <row r="657" spans="1:13" s="104" customFormat="1" ht="16.5" customHeight="1" thickBot="1" x14ac:dyDescent="0.35">
      <c r="A657" s="833"/>
      <c r="B657" s="189">
        <v>8089</v>
      </c>
      <c r="C657" s="657" t="s">
        <v>3542</v>
      </c>
      <c r="D657" s="658" t="s">
        <v>5237</v>
      </c>
      <c r="E657" s="657">
        <v>33</v>
      </c>
      <c r="F657" s="659" t="s">
        <v>5235</v>
      </c>
      <c r="G657" s="660">
        <v>12</v>
      </c>
      <c r="H657" s="395"/>
      <c r="I657" s="396"/>
      <c r="J657" s="237"/>
      <c r="K657" s="237"/>
      <c r="L657" s="237"/>
      <c r="M657" s="264"/>
    </row>
    <row r="658" spans="1:13" ht="16.5" customHeight="1" x14ac:dyDescent="0.3">
      <c r="A658" s="832" t="s">
        <v>6418</v>
      </c>
      <c r="B658" s="125">
        <v>9001</v>
      </c>
      <c r="C658" s="125" t="s">
        <v>5823</v>
      </c>
      <c r="D658" s="126" t="s">
        <v>5237</v>
      </c>
      <c r="E658" s="125">
        <v>13.2</v>
      </c>
      <c r="F658" s="127" t="s">
        <v>5235</v>
      </c>
      <c r="G658" s="128">
        <v>0</v>
      </c>
      <c r="H658" s="275"/>
      <c r="I658" s="197"/>
      <c r="J658" s="169"/>
      <c r="K658" s="169"/>
      <c r="L658" s="169"/>
      <c r="M658" s="360"/>
    </row>
    <row r="659" spans="1:13" ht="16.5" customHeight="1" x14ac:dyDescent="0.3">
      <c r="A659" s="832"/>
      <c r="B659" s="125">
        <v>9002</v>
      </c>
      <c r="C659" s="125" t="s">
        <v>5824</v>
      </c>
      <c r="D659" s="126" t="s">
        <v>5237</v>
      </c>
      <c r="E659" s="125">
        <v>13.2</v>
      </c>
      <c r="F659" s="127" t="s">
        <v>5235</v>
      </c>
      <c r="G659" s="128">
        <v>4</v>
      </c>
      <c r="H659" s="275"/>
      <c r="I659" s="197"/>
      <c r="J659" s="169"/>
      <c r="K659" s="169"/>
      <c r="L659" s="169"/>
      <c r="M659" s="360"/>
    </row>
    <row r="660" spans="1:13" s="104" customFormat="1" ht="16.5" customHeight="1" x14ac:dyDescent="0.3">
      <c r="A660" s="832"/>
      <c r="B660" s="125">
        <v>9010</v>
      </c>
      <c r="C660" s="125" t="s">
        <v>5641</v>
      </c>
      <c r="D660" s="126" t="s">
        <v>5237</v>
      </c>
      <c r="E660" s="125">
        <v>132</v>
      </c>
      <c r="F660" s="127" t="s">
        <v>5235</v>
      </c>
      <c r="G660" s="128">
        <v>240</v>
      </c>
      <c r="H660" s="167" t="s">
        <v>5642</v>
      </c>
      <c r="I660" s="361" t="s">
        <v>5643</v>
      </c>
      <c r="J660" s="169"/>
      <c r="K660" s="169"/>
      <c r="L660" s="169"/>
      <c r="M660" s="360"/>
    </row>
    <row r="661" spans="1:13" s="104" customFormat="1" ht="16.5" customHeight="1" x14ac:dyDescent="0.3">
      <c r="A661" s="832"/>
      <c r="B661" s="125">
        <v>9011</v>
      </c>
      <c r="C661" s="125" t="s">
        <v>5641</v>
      </c>
      <c r="D661" s="126" t="s">
        <v>5237</v>
      </c>
      <c r="E661" s="125">
        <v>13.2</v>
      </c>
      <c r="F661" s="127" t="s">
        <v>5235</v>
      </c>
      <c r="G661" s="128">
        <v>15</v>
      </c>
      <c r="H661" s="166">
        <v>235</v>
      </c>
      <c r="I661" s="744">
        <v>495</v>
      </c>
      <c r="J661" s="169"/>
      <c r="K661" s="169"/>
      <c r="L661" s="169"/>
      <c r="M661" s="360"/>
    </row>
    <row r="662" spans="1:13" s="104" customFormat="1" ht="16.5" customHeight="1" x14ac:dyDescent="0.3">
      <c r="A662" s="832"/>
      <c r="B662" s="151">
        <v>9020</v>
      </c>
      <c r="C662" s="133" t="s">
        <v>5644</v>
      </c>
      <c r="D662" s="134" t="s">
        <v>5237</v>
      </c>
      <c r="E662" s="133">
        <v>132</v>
      </c>
      <c r="F662" s="135" t="s">
        <v>5235</v>
      </c>
      <c r="G662" s="128">
        <v>240</v>
      </c>
      <c r="H662" s="815" t="s">
        <v>5645</v>
      </c>
      <c r="I662" s="817">
        <v>495</v>
      </c>
      <c r="J662" s="131"/>
      <c r="K662" s="169"/>
      <c r="L662" s="169"/>
      <c r="M662" s="360"/>
    </row>
    <row r="663" spans="1:13" s="104" customFormat="1" ht="16.5" customHeight="1" x14ac:dyDescent="0.3">
      <c r="A663" s="832"/>
      <c r="B663" s="125">
        <v>9021</v>
      </c>
      <c r="C663" s="125" t="s">
        <v>5646</v>
      </c>
      <c r="D663" s="126" t="s">
        <v>5237</v>
      </c>
      <c r="E663" s="125">
        <v>33</v>
      </c>
      <c r="F663" s="127" t="s">
        <v>5235</v>
      </c>
      <c r="G663" s="128">
        <v>5</v>
      </c>
      <c r="H663" s="816"/>
      <c r="I663" s="818"/>
      <c r="J663" s="131"/>
      <c r="K663" s="169"/>
      <c r="L663" s="169"/>
      <c r="M663" s="360"/>
    </row>
    <row r="664" spans="1:13" s="104" customFormat="1" ht="16.5" customHeight="1" thickBot="1" x14ac:dyDescent="0.35">
      <c r="A664" s="833"/>
      <c r="B664" s="362">
        <v>9030</v>
      </c>
      <c r="C664" s="189" t="s">
        <v>5647</v>
      </c>
      <c r="D664" s="190" t="s">
        <v>5237</v>
      </c>
      <c r="E664" s="189">
        <v>132</v>
      </c>
      <c r="F664" s="259" t="s">
        <v>5235</v>
      </c>
      <c r="G664" s="218">
        <v>150</v>
      </c>
      <c r="H664" s="363" t="s">
        <v>5648</v>
      </c>
      <c r="I664" s="364">
        <v>100</v>
      </c>
      <c r="J664" s="263"/>
      <c r="K664" s="237"/>
      <c r="L664" s="237"/>
      <c r="M664" s="365"/>
    </row>
    <row r="665" spans="1:13" s="104" customFormat="1" ht="16.5" customHeight="1" x14ac:dyDescent="0.3">
      <c r="A665" s="831" t="s">
        <v>5649</v>
      </c>
      <c r="B665" s="239">
        <v>9450</v>
      </c>
      <c r="C665" s="239" t="s">
        <v>5650</v>
      </c>
      <c r="D665" s="240" t="s">
        <v>5235</v>
      </c>
      <c r="E665" s="239">
        <v>132</v>
      </c>
      <c r="F665" s="241" t="s">
        <v>5235</v>
      </c>
      <c r="G665" s="242">
        <v>80</v>
      </c>
      <c r="H665" s="366" t="s">
        <v>5651</v>
      </c>
      <c r="I665" s="164"/>
      <c r="J665" s="169"/>
      <c r="K665" s="169"/>
      <c r="L665" s="169"/>
      <c r="M665" s="360"/>
    </row>
    <row r="666" spans="1:13" ht="16.5" customHeight="1" x14ac:dyDescent="0.3">
      <c r="A666" s="832"/>
      <c r="B666" s="133">
        <v>9451</v>
      </c>
      <c r="C666" s="133" t="s">
        <v>5652</v>
      </c>
      <c r="D666" s="134" t="s">
        <v>5237</v>
      </c>
      <c r="E666" s="133">
        <v>132</v>
      </c>
      <c r="F666" s="135" t="s">
        <v>5235</v>
      </c>
      <c r="G666" s="136">
        <v>80</v>
      </c>
      <c r="H666" s="139">
        <v>90</v>
      </c>
      <c r="I666" s="164"/>
      <c r="J666" s="169"/>
      <c r="K666" s="169"/>
      <c r="L666" s="169"/>
      <c r="M666" s="367"/>
    </row>
    <row r="667" spans="1:13" s="104" customFormat="1" ht="16.5" customHeight="1" x14ac:dyDescent="0.3">
      <c r="A667" s="832"/>
      <c r="B667" s="125">
        <v>9453</v>
      </c>
      <c r="C667" s="125" t="s">
        <v>6106</v>
      </c>
      <c r="D667" s="126" t="s">
        <v>5235</v>
      </c>
      <c r="E667" s="125">
        <v>132</v>
      </c>
      <c r="F667" s="127" t="s">
        <v>5235</v>
      </c>
      <c r="G667" s="128">
        <v>90</v>
      </c>
      <c r="H667" s="419"/>
      <c r="I667" s="150"/>
      <c r="J667" s="150"/>
      <c r="K667" s="150"/>
      <c r="L667" s="150"/>
      <c r="M667" s="367"/>
    </row>
    <row r="668" spans="1:13" s="104" customFormat="1" ht="16.5" customHeight="1" x14ac:dyDescent="0.3">
      <c r="A668" s="832"/>
      <c r="B668" s="133">
        <v>9464</v>
      </c>
      <c r="C668" s="320" t="s">
        <v>6885</v>
      </c>
      <c r="D668" s="335" t="s">
        <v>5237</v>
      </c>
      <c r="E668" s="320">
        <v>33</v>
      </c>
      <c r="F668" s="426" t="s">
        <v>5235</v>
      </c>
      <c r="G668" s="662">
        <v>15</v>
      </c>
      <c r="H668" s="164"/>
      <c r="I668" s="150"/>
      <c r="J668" s="150"/>
      <c r="K668" s="150"/>
      <c r="L668" s="150"/>
      <c r="M668" s="367"/>
    </row>
    <row r="669" spans="1:13" s="104" customFormat="1" ht="16.5" customHeight="1" x14ac:dyDescent="0.3">
      <c r="A669" s="832"/>
      <c r="B669" s="133">
        <v>9500</v>
      </c>
      <c r="C669" s="133" t="s">
        <v>5653</v>
      </c>
      <c r="D669" s="134" t="s">
        <v>5237</v>
      </c>
      <c r="E669" s="133">
        <v>132</v>
      </c>
      <c r="F669" s="135" t="s">
        <v>5235</v>
      </c>
      <c r="G669" s="136">
        <v>98</v>
      </c>
      <c r="H669" s="153"/>
      <c r="I669" s="150"/>
      <c r="J669" s="150"/>
      <c r="K669" s="150"/>
      <c r="L669" s="150"/>
      <c r="M669" s="367"/>
    </row>
    <row r="670" spans="1:13" s="104" customFormat="1" ht="16.5" customHeight="1" x14ac:dyDescent="0.3">
      <c r="A670" s="832"/>
      <c r="B670" s="133">
        <v>9510</v>
      </c>
      <c r="C670" s="133" t="s">
        <v>5653</v>
      </c>
      <c r="D670" s="134" t="s">
        <v>5237</v>
      </c>
      <c r="E670" s="133">
        <v>66</v>
      </c>
      <c r="F670" s="135" t="s">
        <v>5235</v>
      </c>
      <c r="G670" s="136">
        <v>30</v>
      </c>
      <c r="H670" s="137" t="s">
        <v>5654</v>
      </c>
      <c r="I670" s="150"/>
      <c r="J670" s="150"/>
      <c r="K670" s="150"/>
      <c r="L670" s="150"/>
      <c r="M670" s="367"/>
    </row>
    <row r="671" spans="1:13" s="104" customFormat="1" ht="16.5" customHeight="1" x14ac:dyDescent="0.3">
      <c r="A671" s="832"/>
      <c r="B671" s="133">
        <v>9516</v>
      </c>
      <c r="C671" s="320" t="s">
        <v>6886</v>
      </c>
      <c r="D671" s="335" t="s">
        <v>5237</v>
      </c>
      <c r="E671" s="320">
        <v>33</v>
      </c>
      <c r="F671" s="603" t="s">
        <v>5235</v>
      </c>
      <c r="G671" s="258">
        <v>1</v>
      </c>
      <c r="H671" s="142">
        <v>89</v>
      </c>
      <c r="I671" s="150"/>
      <c r="J671" s="150"/>
      <c r="K671" s="150"/>
      <c r="L671" s="150"/>
      <c r="M671" s="367"/>
    </row>
    <row r="672" spans="1:13" s="104" customFormat="1" ht="16.5" customHeight="1" x14ac:dyDescent="0.3">
      <c r="A672" s="832"/>
      <c r="B672" s="133">
        <v>9517</v>
      </c>
      <c r="C672" s="320" t="s">
        <v>5653</v>
      </c>
      <c r="D672" s="335" t="s">
        <v>5237</v>
      </c>
      <c r="E672" s="320">
        <v>33</v>
      </c>
      <c r="F672" s="603" t="s">
        <v>5235</v>
      </c>
      <c r="G672" s="258">
        <v>0</v>
      </c>
      <c r="H672" s="141"/>
      <c r="I672" s="150"/>
      <c r="J672" s="150"/>
      <c r="K672" s="150"/>
      <c r="L672" s="150"/>
      <c r="M672" s="367"/>
    </row>
    <row r="673" spans="1:13" s="104" customFormat="1" ht="16.5" customHeight="1" x14ac:dyDescent="0.3">
      <c r="A673" s="832"/>
      <c r="B673" s="133">
        <v>9511</v>
      </c>
      <c r="C673" s="133" t="s">
        <v>5655</v>
      </c>
      <c r="D673" s="134" t="s">
        <v>5237</v>
      </c>
      <c r="E673" s="133">
        <v>33</v>
      </c>
      <c r="F673" s="135" t="s">
        <v>5235</v>
      </c>
      <c r="G673" s="136">
        <v>9</v>
      </c>
      <c r="H673" s="397"/>
      <c r="I673" s="397"/>
      <c r="J673" s="397"/>
      <c r="K673" s="397"/>
      <c r="L673" s="397"/>
      <c r="M673" s="367"/>
    </row>
    <row r="674" spans="1:13" s="104" customFormat="1" ht="16.5" customHeight="1" x14ac:dyDescent="0.3">
      <c r="A674" s="832"/>
      <c r="B674" s="173">
        <v>9515</v>
      </c>
      <c r="C674" s="342" t="s">
        <v>5655</v>
      </c>
      <c r="D674" s="343" t="s">
        <v>5237</v>
      </c>
      <c r="E674" s="655">
        <v>13.2</v>
      </c>
      <c r="F674" s="344" t="s">
        <v>5235</v>
      </c>
      <c r="G674" s="258">
        <v>2</v>
      </c>
      <c r="H674" s="397"/>
      <c r="I674" s="397"/>
      <c r="J674" s="397"/>
      <c r="K674" s="397"/>
      <c r="L674" s="397"/>
      <c r="M674" s="367"/>
    </row>
    <row r="675" spans="1:13" s="582" customFormat="1" ht="16.5" customHeight="1" x14ac:dyDescent="0.3">
      <c r="A675" s="832"/>
      <c r="B675" s="133">
        <v>7030</v>
      </c>
      <c r="C675" s="133" t="s">
        <v>5656</v>
      </c>
      <c r="D675" s="134" t="s">
        <v>5237</v>
      </c>
      <c r="E675" s="133">
        <v>132</v>
      </c>
      <c r="F675" s="135" t="s">
        <v>5235</v>
      </c>
      <c r="G675" s="136">
        <v>143</v>
      </c>
      <c r="H675" s="397"/>
      <c r="I675" s="397"/>
      <c r="J675" s="397"/>
      <c r="K675" s="397"/>
      <c r="L675" s="397"/>
      <c r="M675" s="367"/>
    </row>
    <row r="676" spans="1:13" s="104" customFormat="1" ht="16.5" customHeight="1" x14ac:dyDescent="0.3">
      <c r="A676" s="832"/>
      <c r="B676" s="125">
        <v>9461</v>
      </c>
      <c r="C676" s="125" t="s">
        <v>6545</v>
      </c>
      <c r="D676" s="126" t="s">
        <v>5235</v>
      </c>
      <c r="E676" s="125">
        <v>132</v>
      </c>
      <c r="F676" s="127" t="s">
        <v>5235</v>
      </c>
      <c r="G676" s="168">
        <v>150</v>
      </c>
      <c r="H676" s="153" t="s">
        <v>6546</v>
      </c>
      <c r="I676" s="397"/>
      <c r="J676" s="397"/>
      <c r="K676" s="397"/>
      <c r="L676" s="397"/>
      <c r="M676" s="367"/>
    </row>
    <row r="677" spans="1:13" s="104" customFormat="1" ht="16.5" customHeight="1" x14ac:dyDescent="0.3">
      <c r="A677" s="832"/>
      <c r="B677" s="125">
        <v>9462</v>
      </c>
      <c r="C677" s="125" t="s">
        <v>6547</v>
      </c>
      <c r="D677" s="126" t="s">
        <v>5237</v>
      </c>
      <c r="E677" s="125">
        <v>132</v>
      </c>
      <c r="F677" s="127" t="s">
        <v>5235</v>
      </c>
      <c r="G677" s="168">
        <v>150</v>
      </c>
      <c r="H677" s="142">
        <v>160</v>
      </c>
      <c r="I677" s="397"/>
      <c r="J677" s="397"/>
      <c r="K677" s="397"/>
      <c r="L677" s="397"/>
      <c r="M677" s="367"/>
    </row>
    <row r="678" spans="1:13" s="582" customFormat="1" ht="16.5" customHeight="1" x14ac:dyDescent="0.3">
      <c r="A678" s="832"/>
      <c r="B678" s="125">
        <v>9463</v>
      </c>
      <c r="C678" s="125" t="s">
        <v>6548</v>
      </c>
      <c r="D678" s="126" t="s">
        <v>5235</v>
      </c>
      <c r="E678" s="125">
        <v>132</v>
      </c>
      <c r="F678" s="127" t="s">
        <v>5235</v>
      </c>
      <c r="G678" s="168">
        <v>149</v>
      </c>
      <c r="H678" s="454"/>
      <c r="I678" s="397"/>
      <c r="J678" s="397"/>
      <c r="K678" s="397"/>
      <c r="L678" s="397"/>
      <c r="M678" s="367"/>
    </row>
    <row r="679" spans="1:13" s="104" customFormat="1" ht="16.5" customHeight="1" x14ac:dyDescent="0.3">
      <c r="A679" s="832"/>
      <c r="B679" s="125">
        <v>9000</v>
      </c>
      <c r="C679" s="125" t="s">
        <v>5640</v>
      </c>
      <c r="D679" s="126" t="s">
        <v>5237</v>
      </c>
      <c r="E679" s="125">
        <v>132</v>
      </c>
      <c r="F679" s="127" t="s">
        <v>5235</v>
      </c>
      <c r="G679" s="332">
        <v>150</v>
      </c>
      <c r="H679" s="451"/>
      <c r="I679" s="397"/>
      <c r="J679" s="397"/>
      <c r="K679" s="397"/>
      <c r="L679" s="397"/>
      <c r="M679" s="367"/>
    </row>
    <row r="680" spans="1:13" s="104" customFormat="1" ht="16.5" customHeight="1" x14ac:dyDescent="0.3">
      <c r="A680" s="832"/>
      <c r="B680" s="151">
        <v>9454</v>
      </c>
      <c r="C680" s="133" t="s">
        <v>6403</v>
      </c>
      <c r="D680" s="126" t="s">
        <v>5237</v>
      </c>
      <c r="E680" s="125">
        <v>132</v>
      </c>
      <c r="F680" s="127" t="s">
        <v>5235</v>
      </c>
      <c r="G680" s="168">
        <v>90</v>
      </c>
      <c r="H680" s="452"/>
      <c r="I680" s="397"/>
      <c r="J680" s="397"/>
      <c r="K680" s="397"/>
      <c r="L680" s="397"/>
      <c r="M680" s="367"/>
    </row>
    <row r="681" spans="1:13" s="104" customFormat="1" ht="16.5" customHeight="1" x14ac:dyDescent="0.3">
      <c r="A681" s="832"/>
      <c r="B681" s="151">
        <v>9455</v>
      </c>
      <c r="C681" s="133" t="s">
        <v>6404</v>
      </c>
      <c r="D681" s="134" t="s">
        <v>5235</v>
      </c>
      <c r="E681" s="133">
        <v>132</v>
      </c>
      <c r="F681" s="135" t="s">
        <v>5235</v>
      </c>
      <c r="G681" s="168">
        <v>130</v>
      </c>
      <c r="H681" s="138" t="s">
        <v>6405</v>
      </c>
      <c r="I681" s="397"/>
      <c r="J681" s="397"/>
      <c r="K681" s="397"/>
      <c r="L681" s="397"/>
      <c r="M681" s="367"/>
    </row>
    <row r="682" spans="1:13" s="104" customFormat="1" ht="16.5" customHeight="1" x14ac:dyDescent="0.3">
      <c r="A682" s="832"/>
      <c r="B682" s="151">
        <v>9456</v>
      </c>
      <c r="C682" s="133" t="s">
        <v>5634</v>
      </c>
      <c r="D682" s="134" t="s">
        <v>5237</v>
      </c>
      <c r="E682" s="133">
        <v>132</v>
      </c>
      <c r="F682" s="135" t="s">
        <v>5235</v>
      </c>
      <c r="G682" s="168">
        <v>150</v>
      </c>
      <c r="H682" s="139">
        <v>90</v>
      </c>
      <c r="I682" s="397"/>
      <c r="J682" s="397"/>
      <c r="K682" s="397"/>
      <c r="L682" s="397"/>
      <c r="M682" s="367"/>
    </row>
    <row r="683" spans="1:13" s="104" customFormat="1" ht="16.5" customHeight="1" x14ac:dyDescent="0.3">
      <c r="A683" s="832"/>
      <c r="B683" s="151">
        <v>9457</v>
      </c>
      <c r="C683" s="133" t="s">
        <v>6406</v>
      </c>
      <c r="D683" s="134" t="s">
        <v>5235</v>
      </c>
      <c r="E683" s="133">
        <v>132</v>
      </c>
      <c r="F683" s="135" t="s">
        <v>5235</v>
      </c>
      <c r="G683" s="168">
        <v>110</v>
      </c>
      <c r="H683" s="452"/>
      <c r="I683" s="397"/>
      <c r="J683" s="397"/>
      <c r="K683" s="397"/>
      <c r="L683" s="397"/>
      <c r="M683" s="367"/>
    </row>
    <row r="684" spans="1:13" s="104" customFormat="1" ht="16.5" customHeight="1" x14ac:dyDescent="0.3">
      <c r="A684" s="832"/>
      <c r="B684" s="151">
        <v>9458</v>
      </c>
      <c r="C684" s="133" t="s">
        <v>5657</v>
      </c>
      <c r="D684" s="126" t="s">
        <v>5237</v>
      </c>
      <c r="E684" s="125">
        <v>132</v>
      </c>
      <c r="F684" s="127" t="s">
        <v>5235</v>
      </c>
      <c r="G684" s="168">
        <v>200</v>
      </c>
      <c r="H684" s="452"/>
      <c r="I684" s="397"/>
      <c r="J684" s="397"/>
      <c r="K684" s="397"/>
      <c r="L684" s="397"/>
      <c r="M684" s="367"/>
    </row>
    <row r="685" spans="1:13" s="104" customFormat="1" ht="16.5" customHeight="1" x14ac:dyDescent="0.3">
      <c r="A685" s="832"/>
      <c r="B685" s="151">
        <v>9520</v>
      </c>
      <c r="C685" s="133" t="s">
        <v>5657</v>
      </c>
      <c r="D685" s="126" t="s">
        <v>5237</v>
      </c>
      <c r="E685" s="125">
        <v>33</v>
      </c>
      <c r="F685" s="127" t="s">
        <v>5235</v>
      </c>
      <c r="G685" s="168">
        <v>40</v>
      </c>
      <c r="H685" s="452"/>
      <c r="I685" s="397"/>
      <c r="J685" s="397"/>
      <c r="K685" s="397"/>
      <c r="L685" s="397"/>
      <c r="M685" s="367"/>
    </row>
    <row r="686" spans="1:13" ht="16.5" customHeight="1" x14ac:dyDescent="0.3">
      <c r="A686" s="832"/>
      <c r="B686" s="151">
        <v>9459</v>
      </c>
      <c r="C686" s="133" t="s">
        <v>6890</v>
      </c>
      <c r="D686" s="134" t="s">
        <v>5235</v>
      </c>
      <c r="E686" s="133">
        <v>132</v>
      </c>
      <c r="F686" s="135" t="s">
        <v>5235</v>
      </c>
      <c r="G686" s="159">
        <v>160</v>
      </c>
      <c r="H686" s="452"/>
      <c r="I686" s="150"/>
      <c r="J686" s="150"/>
      <c r="K686" s="150"/>
      <c r="L686" s="150"/>
      <c r="M686" s="367"/>
    </row>
    <row r="687" spans="1:13" ht="16.5" customHeight="1" x14ac:dyDescent="0.3">
      <c r="A687" s="832"/>
      <c r="B687" s="151">
        <v>9460</v>
      </c>
      <c r="C687" s="133" t="s">
        <v>6891</v>
      </c>
      <c r="D687" s="134" t="s">
        <v>5237</v>
      </c>
      <c r="E687" s="133">
        <v>132</v>
      </c>
      <c r="F687" s="135" t="s">
        <v>5235</v>
      </c>
      <c r="G687" s="159">
        <v>200</v>
      </c>
      <c r="H687" s="454"/>
      <c r="I687" s="150"/>
      <c r="J687" s="150"/>
      <c r="K687" s="150"/>
      <c r="L687" s="150"/>
      <c r="M687" s="367"/>
    </row>
    <row r="688" spans="1:13" s="104" customFormat="1" ht="16.5" customHeight="1" x14ac:dyDescent="0.3">
      <c r="A688" s="832"/>
      <c r="B688" s="151">
        <v>9524</v>
      </c>
      <c r="C688" s="320" t="s">
        <v>6887</v>
      </c>
      <c r="D688" s="335" t="s">
        <v>5237</v>
      </c>
      <c r="E688" s="320">
        <v>33</v>
      </c>
      <c r="F688" s="667" t="s">
        <v>5235</v>
      </c>
      <c r="G688" s="258">
        <v>2</v>
      </c>
      <c r="H688" s="397"/>
      <c r="I688" s="397"/>
      <c r="J688" s="397"/>
      <c r="K688" s="397"/>
      <c r="L688" s="397"/>
      <c r="M688" s="367"/>
    </row>
    <row r="689" spans="1:13" s="104" customFormat="1" ht="16.5" customHeight="1" x14ac:dyDescent="0.3">
      <c r="A689" s="832"/>
      <c r="B689" s="133">
        <v>9525</v>
      </c>
      <c r="C689" s="320" t="s">
        <v>6887</v>
      </c>
      <c r="D689" s="335" t="s">
        <v>5237</v>
      </c>
      <c r="E689" s="320">
        <v>13.2</v>
      </c>
      <c r="F689" s="603" t="s">
        <v>5235</v>
      </c>
      <c r="G689" s="258">
        <v>0</v>
      </c>
      <c r="H689" s="397"/>
      <c r="I689" s="397"/>
      <c r="J689" s="397"/>
      <c r="K689" s="397"/>
      <c r="L689" s="397"/>
      <c r="M689" s="367"/>
    </row>
    <row r="690" spans="1:13" s="104" customFormat="1" ht="16.5" customHeight="1" thickBot="1" x14ac:dyDescent="0.35">
      <c r="A690" s="833"/>
      <c r="B690" s="151">
        <v>9530</v>
      </c>
      <c r="C690" s="133" t="s">
        <v>5658</v>
      </c>
      <c r="D690" s="126" t="s">
        <v>5237</v>
      </c>
      <c r="E690" s="125">
        <v>33</v>
      </c>
      <c r="F690" s="127" t="s">
        <v>5235</v>
      </c>
      <c r="G690" s="218">
        <v>3</v>
      </c>
      <c r="H690" s="398"/>
      <c r="I690" s="220"/>
      <c r="J690" s="220"/>
      <c r="K690" s="220"/>
      <c r="L690" s="220"/>
      <c r="M690" s="369"/>
    </row>
    <row r="691" spans="1:13" ht="15.9" customHeight="1" x14ac:dyDescent="0.3">
      <c r="A691" s="837" t="s">
        <v>5659</v>
      </c>
      <c r="B691" s="838"/>
      <c r="C691" s="838"/>
      <c r="D691" s="838"/>
      <c r="E691" s="838"/>
      <c r="F691" s="838"/>
      <c r="G691" s="839"/>
      <c r="H691" s="838"/>
      <c r="I691" s="838"/>
      <c r="J691" s="838"/>
      <c r="K691" s="838"/>
      <c r="L691" s="838"/>
      <c r="M691" s="838"/>
    </row>
    <row r="692" spans="1:13" ht="15.9" customHeight="1" x14ac:dyDescent="0.3">
      <c r="A692" s="839"/>
      <c r="B692" s="839"/>
      <c r="C692" s="839"/>
      <c r="D692" s="839"/>
      <c r="E692" s="839"/>
      <c r="F692" s="839"/>
      <c r="G692" s="839"/>
      <c r="H692" s="839"/>
      <c r="I692" s="839"/>
      <c r="J692" s="839"/>
      <c r="K692" s="839"/>
      <c r="L692" s="839"/>
      <c r="M692" s="839"/>
    </row>
    <row r="693" spans="1:13" ht="18" customHeight="1" x14ac:dyDescent="0.3">
      <c r="A693" s="839"/>
      <c r="B693" s="839"/>
      <c r="C693" s="839"/>
      <c r="D693" s="839"/>
      <c r="E693" s="839"/>
      <c r="F693" s="839"/>
      <c r="G693" s="839"/>
      <c r="H693" s="839"/>
      <c r="I693" s="839"/>
      <c r="J693" s="839"/>
      <c r="K693" s="839"/>
      <c r="L693" s="839"/>
      <c r="M693" s="839"/>
    </row>
    <row r="694" spans="1:13" ht="18" customHeight="1" x14ac:dyDescent="0.3">
      <c r="A694" s="839"/>
      <c r="B694" s="839"/>
      <c r="C694" s="839"/>
      <c r="D694" s="839"/>
      <c r="E694" s="839"/>
      <c r="F694" s="839"/>
      <c r="G694" s="839"/>
      <c r="H694" s="839"/>
      <c r="I694" s="839"/>
      <c r="J694" s="839"/>
      <c r="K694" s="839"/>
      <c r="L694" s="839"/>
      <c r="M694" s="839"/>
    </row>
    <row r="695" spans="1:13" ht="18" customHeight="1" x14ac:dyDescent="0.3">
      <c r="A695" s="814" t="s">
        <v>6888</v>
      </c>
      <c r="B695" s="814"/>
      <c r="C695" s="814"/>
      <c r="D695" s="814"/>
      <c r="E695" s="814"/>
      <c r="F695" s="814"/>
      <c r="G695" s="814"/>
      <c r="H695" s="814"/>
      <c r="I695" s="814"/>
      <c r="J695" s="814"/>
      <c r="K695" s="814"/>
      <c r="L695" s="814"/>
      <c r="M695" s="814"/>
    </row>
    <row r="696" spans="1:13" ht="15" customHeight="1" x14ac:dyDescent="0.3">
      <c r="A696" s="814"/>
      <c r="B696" s="814"/>
      <c r="C696" s="814"/>
      <c r="D696" s="814"/>
      <c r="E696" s="814"/>
      <c r="F696" s="814"/>
      <c r="G696" s="814"/>
      <c r="H696" s="814"/>
      <c r="I696" s="814"/>
      <c r="J696" s="814"/>
      <c r="K696" s="814"/>
      <c r="L696" s="814"/>
      <c r="M696" s="814"/>
    </row>
    <row r="697" spans="1:13" ht="15" customHeight="1" x14ac:dyDescent="0.3">
      <c r="A697" s="814"/>
      <c r="B697" s="814"/>
      <c r="C697" s="814"/>
      <c r="D697" s="814"/>
      <c r="E697" s="814"/>
      <c r="F697" s="814"/>
      <c r="G697" s="814"/>
      <c r="H697" s="814"/>
      <c r="I697" s="814"/>
      <c r="J697" s="814"/>
      <c r="K697" s="814"/>
      <c r="L697" s="814"/>
      <c r="M697" s="814"/>
    </row>
    <row r="698" spans="1:13" ht="15" customHeight="1" x14ac:dyDescent="0.3">
      <c r="A698" s="814"/>
      <c r="B698" s="814"/>
      <c r="C698" s="814"/>
      <c r="D698" s="814"/>
      <c r="E698" s="814"/>
      <c r="F698" s="814"/>
      <c r="G698" s="814"/>
      <c r="H698" s="814"/>
      <c r="I698" s="814"/>
      <c r="J698" s="814"/>
      <c r="K698" s="814"/>
      <c r="L698" s="814"/>
      <c r="M698" s="814"/>
    </row>
    <row r="699" spans="1:13" ht="18" customHeight="1" x14ac:dyDescent="0.3">
      <c r="C699" s="104"/>
      <c r="D699" s="104"/>
      <c r="E699" s="104"/>
      <c r="G699" s="104"/>
      <c r="H699" s="104"/>
      <c r="I699" s="104"/>
      <c r="J699" s="104"/>
      <c r="K699" s="104"/>
      <c r="L699" s="104"/>
      <c r="M699" s="104"/>
    </row>
    <row r="700" spans="1:13" ht="18" customHeight="1" x14ac:dyDescent="0.45">
      <c r="B700" s="109" t="s">
        <v>9730</v>
      </c>
      <c r="C700" s="110"/>
      <c r="D700" s="111"/>
      <c r="E700" s="112" t="s">
        <v>9731</v>
      </c>
      <c r="F700" s="107"/>
      <c r="G700" s="104"/>
      <c r="H700" s="113"/>
      <c r="I700" s="104"/>
      <c r="J700" s="104"/>
      <c r="K700" s="104"/>
      <c r="L700" s="104"/>
      <c r="M700" s="104"/>
    </row>
    <row r="701" spans="1:13" ht="18" customHeight="1" x14ac:dyDescent="0.35">
      <c r="B701" s="840" t="s">
        <v>2820</v>
      </c>
      <c r="C701" s="843" t="s">
        <v>9657</v>
      </c>
      <c r="D701" s="843"/>
      <c r="E701" s="844">
        <v>45596</v>
      </c>
      <c r="F701" s="844"/>
      <c r="G701" s="113"/>
      <c r="H701" s="845" t="s">
        <v>9732</v>
      </c>
      <c r="I701" s="845"/>
      <c r="J701" s="845"/>
      <c r="K701" s="845"/>
      <c r="L701" s="845"/>
      <c r="M701" s="845"/>
    </row>
    <row r="702" spans="1:13" ht="18" customHeight="1" x14ac:dyDescent="0.35">
      <c r="B702" s="841"/>
      <c r="C702" s="846" t="s">
        <v>9665</v>
      </c>
      <c r="D702" s="846"/>
      <c r="E702" s="844">
        <v>45596</v>
      </c>
      <c r="F702" s="844"/>
      <c r="G702" s="113"/>
      <c r="H702" s="845"/>
      <c r="I702" s="845"/>
      <c r="J702" s="845"/>
      <c r="K702" s="845"/>
      <c r="L702" s="845"/>
      <c r="M702" s="845"/>
    </row>
    <row r="703" spans="1:13" ht="18" customHeight="1" x14ac:dyDescent="0.35">
      <c r="B703" s="841"/>
      <c r="C703" s="843" t="s">
        <v>9740</v>
      </c>
      <c r="D703" s="843"/>
      <c r="E703" s="844">
        <v>45596</v>
      </c>
      <c r="F703" s="844"/>
      <c r="G703" s="113"/>
      <c r="H703" s="845"/>
      <c r="I703" s="845"/>
      <c r="J703" s="845"/>
      <c r="K703" s="845"/>
      <c r="L703" s="845"/>
      <c r="M703" s="845"/>
    </row>
    <row r="704" spans="1:13" ht="18" customHeight="1" x14ac:dyDescent="0.35">
      <c r="B704" s="841"/>
      <c r="C704" s="843" t="s">
        <v>9741</v>
      </c>
      <c r="D704" s="843"/>
      <c r="E704" s="844">
        <v>44926</v>
      </c>
      <c r="F704" s="844"/>
      <c r="G704" s="113"/>
      <c r="H704" s="845"/>
      <c r="I704" s="845"/>
      <c r="J704" s="845"/>
      <c r="K704" s="845"/>
      <c r="L704" s="845"/>
      <c r="M704" s="845"/>
    </row>
    <row r="705" spans="1:13" ht="18" customHeight="1" x14ac:dyDescent="0.35">
      <c r="B705" s="842"/>
      <c r="C705" s="843" t="s">
        <v>6850</v>
      </c>
      <c r="D705" s="843"/>
      <c r="E705" s="847">
        <v>45657</v>
      </c>
      <c r="F705" s="847"/>
      <c r="G705" s="113"/>
      <c r="H705" s="845"/>
      <c r="I705" s="845"/>
      <c r="J705" s="845"/>
      <c r="K705" s="845"/>
      <c r="L705" s="845"/>
      <c r="M705" s="845"/>
    </row>
    <row r="706" spans="1:13" ht="18" customHeight="1" x14ac:dyDescent="0.35">
      <c r="B706" s="841" t="s">
        <v>9733</v>
      </c>
      <c r="C706" s="843" t="s">
        <v>9734</v>
      </c>
      <c r="D706" s="843"/>
      <c r="E706" s="844">
        <v>45291</v>
      </c>
      <c r="F706" s="844"/>
      <c r="G706" s="113"/>
      <c r="H706" s="845"/>
      <c r="I706" s="845"/>
      <c r="J706" s="845"/>
      <c r="K706" s="845"/>
      <c r="L706" s="845"/>
      <c r="M706" s="845"/>
    </row>
    <row r="707" spans="1:13" ht="18" customHeight="1" x14ac:dyDescent="0.35">
      <c r="B707" s="841"/>
      <c r="C707" s="843" t="s">
        <v>9735</v>
      </c>
      <c r="D707" s="843"/>
      <c r="E707" s="844">
        <v>45473</v>
      </c>
      <c r="F707" s="844"/>
      <c r="G707" s="113"/>
      <c r="H707" s="845"/>
      <c r="I707" s="845"/>
      <c r="J707" s="845"/>
      <c r="K707" s="845"/>
      <c r="L707" s="845"/>
      <c r="M707" s="845"/>
    </row>
    <row r="708" spans="1:13" ht="18" customHeight="1" x14ac:dyDescent="0.35">
      <c r="B708" s="842"/>
      <c r="C708" s="843" t="s">
        <v>9736</v>
      </c>
      <c r="D708" s="843"/>
      <c r="E708" s="844">
        <v>45473</v>
      </c>
      <c r="F708" s="844"/>
      <c r="G708" s="113"/>
      <c r="H708" s="845"/>
      <c r="I708" s="845"/>
      <c r="J708" s="845"/>
      <c r="K708" s="845"/>
      <c r="L708" s="845"/>
      <c r="M708" s="845"/>
    </row>
    <row r="709" spans="1:13" ht="18" customHeight="1" x14ac:dyDescent="0.35">
      <c r="B709" s="757" t="s">
        <v>3142</v>
      </c>
      <c r="C709" s="843" t="s">
        <v>5665</v>
      </c>
      <c r="D709" s="843"/>
      <c r="E709" s="844">
        <v>45230</v>
      </c>
      <c r="F709" s="844"/>
      <c r="G709" s="113"/>
      <c r="H709" s="845"/>
      <c r="I709" s="845"/>
      <c r="J709" s="845"/>
      <c r="K709" s="845"/>
      <c r="L709" s="845"/>
      <c r="M709" s="845"/>
    </row>
    <row r="710" spans="1:13" ht="18" customHeight="1" x14ac:dyDescent="0.35">
      <c r="B710" s="840" t="s">
        <v>5666</v>
      </c>
      <c r="C710" s="843" t="s">
        <v>5667</v>
      </c>
      <c r="D710" s="843"/>
      <c r="E710" s="847">
        <v>45230</v>
      </c>
      <c r="F710" s="847"/>
      <c r="G710" s="113"/>
      <c r="H710" s="845"/>
      <c r="I710" s="845"/>
      <c r="J710" s="845"/>
      <c r="K710" s="845"/>
      <c r="L710" s="845"/>
      <c r="M710" s="845"/>
    </row>
    <row r="711" spans="1:13" ht="18" customHeight="1" x14ac:dyDescent="0.35">
      <c r="B711" s="841"/>
      <c r="C711" s="843" t="s">
        <v>9647</v>
      </c>
      <c r="D711" s="843"/>
      <c r="E711" s="844">
        <v>45291</v>
      </c>
      <c r="F711" s="844"/>
      <c r="G711" s="113"/>
      <c r="H711" s="845"/>
      <c r="I711" s="845"/>
      <c r="J711" s="845"/>
      <c r="K711" s="845"/>
      <c r="L711" s="845"/>
      <c r="M711" s="845"/>
    </row>
    <row r="712" spans="1:13" ht="18" customHeight="1" x14ac:dyDescent="0.35">
      <c r="B712" s="841"/>
      <c r="C712" s="843" t="s">
        <v>9737</v>
      </c>
      <c r="D712" s="843"/>
      <c r="E712" s="844">
        <v>45291</v>
      </c>
      <c r="F712" s="844"/>
      <c r="G712" s="113"/>
      <c r="H712" s="845"/>
      <c r="I712" s="845"/>
      <c r="J712" s="845"/>
      <c r="K712" s="845"/>
      <c r="L712" s="845"/>
      <c r="M712" s="845"/>
    </row>
    <row r="713" spans="1:13" ht="18" customHeight="1" x14ac:dyDescent="0.35">
      <c r="B713" s="841"/>
      <c r="C713" s="843" t="s">
        <v>6409</v>
      </c>
      <c r="D713" s="843"/>
      <c r="E713" s="848">
        <v>44926</v>
      </c>
      <c r="F713" s="849"/>
      <c r="G713" s="113"/>
      <c r="H713" s="845"/>
      <c r="I713" s="845"/>
      <c r="J713" s="845"/>
      <c r="K713" s="845"/>
      <c r="L713" s="845"/>
      <c r="M713" s="845"/>
    </row>
    <row r="714" spans="1:13" ht="18" customHeight="1" x14ac:dyDescent="0.35">
      <c r="B714" s="841"/>
      <c r="C714" s="843" t="s">
        <v>6410</v>
      </c>
      <c r="D714" s="843"/>
      <c r="E714" s="848">
        <v>44926</v>
      </c>
      <c r="F714" s="849"/>
      <c r="G714" s="113"/>
      <c r="H714" s="845"/>
      <c r="I714" s="845"/>
      <c r="J714" s="845"/>
      <c r="K714" s="845"/>
      <c r="L714" s="845"/>
      <c r="M714" s="845"/>
    </row>
    <row r="715" spans="1:13" ht="18" customHeight="1" x14ac:dyDescent="0.35">
      <c r="B715" s="842"/>
      <c r="C715" s="843" t="s">
        <v>6892</v>
      </c>
      <c r="D715" s="843"/>
      <c r="E715" s="848">
        <v>44926</v>
      </c>
      <c r="F715" s="849"/>
      <c r="G715" s="113"/>
      <c r="H715" s="845"/>
      <c r="I715" s="845"/>
      <c r="J715" s="845"/>
      <c r="K715" s="845"/>
      <c r="L715" s="845"/>
      <c r="M715" s="845"/>
    </row>
    <row r="716" spans="1:13" ht="18" customHeight="1" x14ac:dyDescent="0.35">
      <c r="B716" s="840" t="s">
        <v>3145</v>
      </c>
      <c r="C716" s="843" t="s">
        <v>6893</v>
      </c>
      <c r="D716" s="843"/>
      <c r="E716" s="848">
        <v>44926</v>
      </c>
      <c r="F716" s="849"/>
      <c r="G716" s="113"/>
      <c r="H716" s="845"/>
      <c r="I716" s="845"/>
      <c r="J716" s="845"/>
      <c r="K716" s="845"/>
      <c r="L716" s="845"/>
      <c r="M716" s="845"/>
    </row>
    <row r="717" spans="1:13" ht="18" customHeight="1" x14ac:dyDescent="0.35">
      <c r="B717" s="841"/>
      <c r="C717" s="843" t="s">
        <v>9738</v>
      </c>
      <c r="D717" s="843"/>
      <c r="E717" s="848">
        <v>44926</v>
      </c>
      <c r="F717" s="849"/>
      <c r="G717" s="113"/>
      <c r="H717" s="845"/>
      <c r="I717" s="845"/>
      <c r="J717" s="845"/>
      <c r="K717" s="845"/>
      <c r="L717" s="845"/>
      <c r="M717" s="845"/>
    </row>
    <row r="718" spans="1:13" ht="18" customHeight="1" x14ac:dyDescent="0.35">
      <c r="B718" s="841"/>
      <c r="C718" s="843" t="s">
        <v>9739</v>
      </c>
      <c r="D718" s="843"/>
      <c r="E718" s="848">
        <v>44926</v>
      </c>
      <c r="F718" s="849"/>
      <c r="G718" s="113"/>
      <c r="H718" s="845"/>
      <c r="I718" s="845"/>
      <c r="J718" s="845"/>
      <c r="K718" s="845"/>
      <c r="L718" s="845"/>
      <c r="M718" s="845"/>
    </row>
    <row r="719" spans="1:13" ht="18" x14ac:dyDescent="0.35">
      <c r="B719" s="842"/>
      <c r="C719" s="843" t="s">
        <v>6894</v>
      </c>
      <c r="D719" s="843"/>
      <c r="E719" s="848">
        <v>44926</v>
      </c>
      <c r="F719" s="849"/>
      <c r="G719" s="104"/>
      <c r="H719" s="845"/>
      <c r="I719" s="845"/>
      <c r="J719" s="845"/>
      <c r="K719" s="845"/>
      <c r="L719" s="845"/>
      <c r="M719" s="845"/>
    </row>
    <row r="720" spans="1:13" x14ac:dyDescent="0.3">
      <c r="A720" s="474"/>
      <c r="G720" s="474"/>
      <c r="H720" s="474"/>
      <c r="I720" s="474"/>
      <c r="J720" s="474"/>
      <c r="K720" s="474"/>
      <c r="L720" s="474"/>
      <c r="M720" s="474"/>
    </row>
  </sheetData>
  <mergeCells count="100">
    <mergeCell ref="B716:B719"/>
    <mergeCell ref="C716:D716"/>
    <mergeCell ref="E716:F716"/>
    <mergeCell ref="C717:D717"/>
    <mergeCell ref="E717:F717"/>
    <mergeCell ref="C718:D718"/>
    <mergeCell ref="E718:F718"/>
    <mergeCell ref="C719:D719"/>
    <mergeCell ref="E719:F719"/>
    <mergeCell ref="C713:D713"/>
    <mergeCell ref="E713:F713"/>
    <mergeCell ref="C714:D714"/>
    <mergeCell ref="E714:F714"/>
    <mergeCell ref="C715:D715"/>
    <mergeCell ref="E715:F715"/>
    <mergeCell ref="E708:F708"/>
    <mergeCell ref="C709:D709"/>
    <mergeCell ref="E709:F709"/>
    <mergeCell ref="B710:B715"/>
    <mergeCell ref="C710:D710"/>
    <mergeCell ref="E710:F710"/>
    <mergeCell ref="C711:D711"/>
    <mergeCell ref="E711:F711"/>
    <mergeCell ref="C712:D712"/>
    <mergeCell ref="E712:F712"/>
    <mergeCell ref="C704:D704"/>
    <mergeCell ref="E704:F704"/>
    <mergeCell ref="C705:D705"/>
    <mergeCell ref="E705:F705"/>
    <mergeCell ref="B706:B708"/>
    <mergeCell ref="C706:D706"/>
    <mergeCell ref="E706:F706"/>
    <mergeCell ref="C707:D707"/>
    <mergeCell ref="E707:F707"/>
    <mergeCell ref="C708:D708"/>
    <mergeCell ref="A691:M694"/>
    <mergeCell ref="A695:M698"/>
    <mergeCell ref="B701:B705"/>
    <mergeCell ref="C701:D701"/>
    <mergeCell ref="E701:F701"/>
    <mergeCell ref="H701:M719"/>
    <mergeCell ref="C702:D702"/>
    <mergeCell ref="E702:F702"/>
    <mergeCell ref="C703:D703"/>
    <mergeCell ref="E703:F703"/>
    <mergeCell ref="A570:A606"/>
    <mergeCell ref="A607:A657"/>
    <mergeCell ref="A658:A664"/>
    <mergeCell ref="H662:H663"/>
    <mergeCell ref="I662:I663"/>
    <mergeCell ref="A665:A690"/>
    <mergeCell ref="M428:M429"/>
    <mergeCell ref="A467:A569"/>
    <mergeCell ref="J481:J484"/>
    <mergeCell ref="K492:K493"/>
    <mergeCell ref="H503:I503"/>
    <mergeCell ref="J505:J506"/>
    <mergeCell ref="L533:L534"/>
    <mergeCell ref="I540:I541"/>
    <mergeCell ref="K552:K553"/>
    <mergeCell ref="H553:H554"/>
    <mergeCell ref="L306:L307"/>
    <mergeCell ref="K341:K342"/>
    <mergeCell ref="A362:A466"/>
    <mergeCell ref="J379:J380"/>
    <mergeCell ref="K392:K393"/>
    <mergeCell ref="I405:I407"/>
    <mergeCell ref="L413:L414"/>
    <mergeCell ref="H416:H421"/>
    <mergeCell ref="K205:K206"/>
    <mergeCell ref="H211:I211"/>
    <mergeCell ref="H213:I213"/>
    <mergeCell ref="H221:I221"/>
    <mergeCell ref="H222:I222"/>
    <mergeCell ref="A226:A361"/>
    <mergeCell ref="A157:A188"/>
    <mergeCell ref="A189:A225"/>
    <mergeCell ref="H190:H191"/>
    <mergeCell ref="I196:I197"/>
    <mergeCell ref="J197:J198"/>
    <mergeCell ref="H205:I205"/>
    <mergeCell ref="J3:J4"/>
    <mergeCell ref="K3:K4"/>
    <mergeCell ref="L3:L4"/>
    <mergeCell ref="M3:M4"/>
    <mergeCell ref="A5:A156"/>
    <mergeCell ref="K35:K36"/>
    <mergeCell ref="M130:M136"/>
    <mergeCell ref="K141:K142"/>
    <mergeCell ref="H155:I155"/>
    <mergeCell ref="A1:M1"/>
    <mergeCell ref="A2:A4"/>
    <mergeCell ref="B2:B4"/>
    <mergeCell ref="C2:D3"/>
    <mergeCell ref="E2:E4"/>
    <mergeCell ref="F2:F4"/>
    <mergeCell ref="G2:M2"/>
    <mergeCell ref="G3:G4"/>
    <mergeCell ref="H3:H4"/>
    <mergeCell ref="I3:I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zoomScale="85" zoomScaleNormal="85" workbookViewId="0">
      <selection sqref="A1:F1"/>
    </sheetView>
  </sheetViews>
  <sheetFormatPr baseColWidth="10" defaultRowHeight="14.4" x14ac:dyDescent="0.3"/>
  <cols>
    <col min="1" max="1" width="36" customWidth="1"/>
    <col min="2" max="2" width="43.5546875" customWidth="1"/>
    <col min="3" max="3" width="13.33203125" customWidth="1"/>
    <col min="4" max="4" width="9.6640625" customWidth="1"/>
    <col min="5" max="5" width="52.33203125" customWidth="1"/>
    <col min="6" max="6" width="12.33203125" bestFit="1" customWidth="1"/>
    <col min="7" max="7" width="34.44140625" bestFit="1" customWidth="1"/>
  </cols>
  <sheetData>
    <row r="1" spans="1:7" ht="78.75" customHeight="1" x14ac:dyDescent="0.3">
      <c r="A1" s="761"/>
      <c r="B1" s="761"/>
      <c r="C1" s="761"/>
      <c r="D1" s="761"/>
      <c r="E1" s="761"/>
      <c r="F1" s="761"/>
    </row>
    <row r="9" spans="1:7" ht="15" thickBot="1" x14ac:dyDescent="0.35"/>
    <row r="10" spans="1:7" ht="20.399999999999999" x14ac:dyDescent="0.3">
      <c r="A10" s="88" t="s">
        <v>3247</v>
      </c>
      <c r="B10" s="89" t="s">
        <v>5179</v>
      </c>
      <c r="C10" s="89" t="s">
        <v>3252</v>
      </c>
      <c r="D10" s="89" t="s">
        <v>3248</v>
      </c>
      <c r="E10" s="89" t="s">
        <v>3249</v>
      </c>
      <c r="F10" s="89" t="s">
        <v>3201</v>
      </c>
      <c r="G10" s="90" t="s">
        <v>5180</v>
      </c>
    </row>
    <row r="11" spans="1:7" x14ac:dyDescent="0.3">
      <c r="A11" s="96"/>
      <c r="B11" s="97"/>
      <c r="C11" s="97"/>
      <c r="D11" s="91"/>
      <c r="E11" s="91"/>
      <c r="F11" s="95"/>
      <c r="G11" s="92"/>
    </row>
    <row r="12" spans="1:7" x14ac:dyDescent="0.3">
      <c r="A12" s="96"/>
      <c r="B12" s="97"/>
      <c r="C12" s="97"/>
      <c r="D12" s="91"/>
      <c r="E12" s="91"/>
      <c r="F12" s="95"/>
      <c r="G12" s="92"/>
    </row>
    <row r="13" spans="1:7" x14ac:dyDescent="0.3">
      <c r="A13" s="96"/>
      <c r="B13" s="97"/>
      <c r="C13" s="97"/>
      <c r="D13" s="91"/>
      <c r="E13" s="91"/>
      <c r="F13" s="95"/>
      <c r="G13" s="92"/>
    </row>
    <row r="14" spans="1:7" x14ac:dyDescent="0.3">
      <c r="A14" s="96"/>
      <c r="B14" s="97"/>
      <c r="C14" s="97"/>
      <c r="D14" s="91"/>
      <c r="E14" s="91"/>
      <c r="F14" s="95"/>
      <c r="G14" s="92"/>
    </row>
    <row r="15" spans="1:7" x14ac:dyDescent="0.3">
      <c r="A15" s="96"/>
      <c r="B15" s="97"/>
      <c r="C15" s="97"/>
      <c r="D15" s="91"/>
      <c r="E15" s="91"/>
      <c r="F15" s="95"/>
      <c r="G15" s="92"/>
    </row>
    <row r="16" spans="1:7" x14ac:dyDescent="0.3">
      <c r="A16" s="96"/>
      <c r="B16" s="97"/>
      <c r="C16" s="97"/>
      <c r="D16" s="91"/>
      <c r="E16" s="91"/>
      <c r="F16" s="95"/>
      <c r="G16" s="92"/>
    </row>
    <row r="17" spans="1:7" x14ac:dyDescent="0.3">
      <c r="A17" s="96"/>
      <c r="B17" s="97"/>
      <c r="C17" s="97"/>
      <c r="D17" s="91"/>
      <c r="E17" s="91"/>
      <c r="F17" s="95"/>
      <c r="G17" s="92"/>
    </row>
    <row r="18" spans="1:7" x14ac:dyDescent="0.3">
      <c r="A18" s="96"/>
      <c r="B18" s="97"/>
      <c r="C18" s="97"/>
      <c r="D18" s="91"/>
      <c r="E18" s="91"/>
      <c r="F18" s="95"/>
      <c r="G18" s="92"/>
    </row>
    <row r="19" spans="1:7" x14ac:dyDescent="0.3">
      <c r="A19" s="96"/>
      <c r="B19" s="97"/>
      <c r="C19" s="97"/>
      <c r="D19" s="91"/>
      <c r="E19" s="91"/>
      <c r="F19" s="95"/>
      <c r="G19" s="92"/>
    </row>
    <row r="20" spans="1:7" x14ac:dyDescent="0.3">
      <c r="A20" s="96"/>
      <c r="B20" s="97"/>
      <c r="C20" s="97"/>
      <c r="D20" s="91"/>
      <c r="E20" s="91"/>
      <c r="F20" s="95"/>
      <c r="G20" s="92"/>
    </row>
    <row r="21" spans="1:7" x14ac:dyDescent="0.3">
      <c r="A21" s="96"/>
      <c r="B21" s="97"/>
      <c r="C21" s="97"/>
      <c r="D21" s="91"/>
      <c r="E21" s="91"/>
      <c r="F21" s="95"/>
      <c r="G21" s="92"/>
    </row>
    <row r="22" spans="1:7" x14ac:dyDescent="0.3">
      <c r="A22" s="96"/>
      <c r="B22" s="97"/>
      <c r="C22" s="97"/>
      <c r="D22" s="91"/>
      <c r="E22" s="91"/>
      <c r="F22" s="95"/>
      <c r="G22" s="92"/>
    </row>
    <row r="23" spans="1:7" x14ac:dyDescent="0.3">
      <c r="A23" s="96"/>
      <c r="B23" s="97"/>
      <c r="C23" s="97"/>
      <c r="D23" s="91"/>
      <c r="E23" s="91"/>
      <c r="F23" s="95"/>
      <c r="G23" s="92"/>
    </row>
    <row r="24" spans="1:7" x14ac:dyDescent="0.3">
      <c r="A24" s="96"/>
      <c r="B24" s="97"/>
      <c r="C24" s="97"/>
      <c r="D24" s="91"/>
      <c r="E24" s="91"/>
      <c r="F24" s="95"/>
      <c r="G24" s="92"/>
    </row>
    <row r="25" spans="1:7" x14ac:dyDescent="0.3">
      <c r="A25" s="96"/>
      <c r="B25" s="97"/>
      <c r="C25" s="97"/>
      <c r="D25" s="91"/>
      <c r="E25" s="91"/>
      <c r="F25" s="95"/>
      <c r="G25" s="92"/>
    </row>
    <row r="26" spans="1:7" x14ac:dyDescent="0.3">
      <c r="A26" s="96"/>
      <c r="B26" s="97"/>
      <c r="C26" s="97"/>
      <c r="D26" s="91"/>
      <c r="E26" s="91"/>
      <c r="F26" s="95"/>
      <c r="G26" s="92"/>
    </row>
    <row r="27" spans="1:7" x14ac:dyDescent="0.3">
      <c r="A27" s="96"/>
      <c r="B27" s="97"/>
      <c r="C27" s="97"/>
      <c r="D27" s="91"/>
      <c r="E27" s="91"/>
      <c r="F27" s="95"/>
      <c r="G27" s="92"/>
    </row>
    <row r="28" spans="1:7" x14ac:dyDescent="0.3">
      <c r="A28" s="96"/>
      <c r="B28" s="97"/>
      <c r="C28" s="97"/>
      <c r="D28" s="91"/>
      <c r="E28" s="91"/>
      <c r="F28" s="95"/>
      <c r="G28" s="92"/>
    </row>
    <row r="29" spans="1:7" x14ac:dyDescent="0.3">
      <c r="A29" s="96"/>
      <c r="B29" s="97"/>
      <c r="C29" s="97"/>
      <c r="D29" s="91"/>
      <c r="E29" s="91"/>
      <c r="F29" s="95"/>
      <c r="G29" s="92"/>
    </row>
    <row r="30" spans="1:7" x14ac:dyDescent="0.3">
      <c r="A30" s="96"/>
      <c r="B30" s="97"/>
      <c r="C30" s="97"/>
      <c r="D30" s="91"/>
      <c r="E30" s="91"/>
      <c r="F30" s="95"/>
      <c r="G30" s="92"/>
    </row>
    <row r="31" spans="1:7" x14ac:dyDescent="0.3">
      <c r="A31" s="96"/>
      <c r="B31" s="97"/>
      <c r="C31" s="97"/>
      <c r="D31" s="91"/>
      <c r="E31" s="91"/>
      <c r="F31" s="95"/>
      <c r="G31" s="92"/>
    </row>
    <row r="32" spans="1:7" x14ac:dyDescent="0.3">
      <c r="A32" s="96"/>
      <c r="B32" s="97"/>
      <c r="C32" s="97"/>
      <c r="D32" s="91"/>
      <c r="E32" s="91"/>
      <c r="F32" s="95"/>
      <c r="G32" s="92"/>
    </row>
    <row r="33" spans="1:7" x14ac:dyDescent="0.3">
      <c r="A33" s="96"/>
      <c r="B33" s="97"/>
      <c r="C33" s="97"/>
      <c r="D33" s="91"/>
      <c r="E33" s="91"/>
      <c r="F33" s="95"/>
      <c r="G33" s="92"/>
    </row>
    <row r="34" spans="1:7" x14ac:dyDescent="0.3">
      <c r="A34" s="96"/>
      <c r="B34" s="97"/>
      <c r="C34" s="97"/>
      <c r="D34" s="91"/>
      <c r="E34" s="91"/>
      <c r="F34" s="95"/>
      <c r="G34" s="92"/>
    </row>
    <row r="35" spans="1:7" x14ac:dyDescent="0.3">
      <c r="A35" s="96"/>
      <c r="B35" s="97"/>
      <c r="C35" s="97"/>
      <c r="D35" s="91"/>
      <c r="E35" s="91"/>
      <c r="F35" s="95"/>
      <c r="G35" s="92"/>
    </row>
    <row r="36" spans="1:7" x14ac:dyDescent="0.3">
      <c r="A36" s="96"/>
      <c r="B36" s="97"/>
      <c r="C36" s="97"/>
      <c r="D36" s="91"/>
      <c r="E36" s="91"/>
      <c r="F36" s="95"/>
      <c r="G36" s="92"/>
    </row>
    <row r="37" spans="1:7" x14ac:dyDescent="0.3">
      <c r="A37" s="96"/>
      <c r="B37" s="97"/>
      <c r="C37" s="97"/>
      <c r="D37" s="91"/>
      <c r="E37" s="91"/>
      <c r="F37" s="95"/>
      <c r="G37" s="92"/>
    </row>
    <row r="38" spans="1:7" x14ac:dyDescent="0.3">
      <c r="A38" s="96"/>
      <c r="B38" s="97"/>
      <c r="C38" s="97"/>
      <c r="D38" s="91"/>
      <c r="E38" s="91"/>
      <c r="F38" s="95"/>
      <c r="G38" s="92"/>
    </row>
    <row r="39" spans="1:7" x14ac:dyDescent="0.3">
      <c r="A39" s="96"/>
      <c r="B39" s="97"/>
      <c r="C39" s="97"/>
      <c r="D39" s="91"/>
      <c r="E39" s="91"/>
      <c r="F39" s="95"/>
      <c r="G39" s="92"/>
    </row>
    <row r="40" spans="1:7" x14ac:dyDescent="0.3">
      <c r="A40" s="96"/>
      <c r="B40" s="97"/>
      <c r="C40" s="97"/>
      <c r="D40" s="91"/>
      <c r="E40" s="91"/>
      <c r="F40" s="95"/>
      <c r="G40" s="92"/>
    </row>
    <row r="41" spans="1:7" x14ac:dyDescent="0.3">
      <c r="A41" s="96"/>
      <c r="B41" s="97"/>
      <c r="C41" s="97"/>
      <c r="D41" s="91"/>
      <c r="E41" s="91"/>
      <c r="F41" s="95"/>
      <c r="G41" s="92"/>
    </row>
    <row r="42" spans="1:7" x14ac:dyDescent="0.3">
      <c r="A42" s="96"/>
      <c r="B42" s="97"/>
      <c r="C42" s="97"/>
      <c r="D42" s="91"/>
      <c r="E42" s="91"/>
      <c r="F42" s="95"/>
      <c r="G42" s="92"/>
    </row>
    <row r="43" spans="1:7" x14ac:dyDescent="0.3">
      <c r="A43" s="96"/>
      <c r="B43" s="97"/>
      <c r="C43" s="97"/>
      <c r="D43" s="91"/>
      <c r="E43" s="91"/>
      <c r="F43" s="95"/>
      <c r="G43" s="92"/>
    </row>
    <row r="44" spans="1:7" x14ac:dyDescent="0.3">
      <c r="A44" s="96"/>
      <c r="B44" s="97"/>
      <c r="C44" s="97"/>
      <c r="D44" s="91"/>
      <c r="E44" s="91"/>
      <c r="F44" s="95"/>
      <c r="G44" s="92"/>
    </row>
    <row r="45" spans="1:7" x14ac:dyDescent="0.3">
      <c r="A45" s="96"/>
      <c r="B45" s="97"/>
      <c r="C45" s="97"/>
      <c r="D45" s="91"/>
      <c r="E45" s="91"/>
      <c r="F45" s="95"/>
      <c r="G45" s="92"/>
    </row>
    <row r="46" spans="1:7" x14ac:dyDescent="0.3">
      <c r="A46" s="96"/>
      <c r="B46" s="97"/>
      <c r="C46" s="97"/>
      <c r="D46" s="91"/>
      <c r="E46" s="91"/>
      <c r="F46" s="95"/>
      <c r="G46" s="92"/>
    </row>
    <row r="47" spans="1:7" x14ac:dyDescent="0.3">
      <c r="A47" s="96"/>
      <c r="B47" s="97"/>
      <c r="C47" s="97"/>
      <c r="D47" s="91"/>
      <c r="E47" s="91"/>
      <c r="F47" s="95"/>
      <c r="G47" s="92"/>
    </row>
    <row r="48" spans="1:7" x14ac:dyDescent="0.3">
      <c r="A48" s="96"/>
      <c r="B48" s="97"/>
      <c r="C48" s="97"/>
      <c r="D48" s="91"/>
      <c r="E48" s="91"/>
      <c r="F48" s="95"/>
      <c r="G48" s="92"/>
    </row>
    <row r="49" spans="1:7" x14ac:dyDescent="0.3">
      <c r="A49" s="96"/>
      <c r="B49" s="97"/>
      <c r="C49" s="97"/>
      <c r="D49" s="91"/>
      <c r="E49" s="91"/>
      <c r="F49" s="95"/>
      <c r="G49" s="92"/>
    </row>
    <row r="50" spans="1:7" x14ac:dyDescent="0.3">
      <c r="A50" s="96"/>
      <c r="B50" s="97"/>
      <c r="C50" s="97"/>
      <c r="D50" s="91"/>
      <c r="E50" s="91"/>
      <c r="F50" s="95"/>
      <c r="G50" s="92"/>
    </row>
    <row r="51" spans="1:7" x14ac:dyDescent="0.3">
      <c r="A51" s="96"/>
      <c r="B51" s="97"/>
      <c r="C51" s="97"/>
      <c r="D51" s="91"/>
      <c r="E51" s="91"/>
      <c r="F51" s="95"/>
      <c r="G51" s="92"/>
    </row>
    <row r="52" spans="1:7" x14ac:dyDescent="0.3">
      <c r="A52" s="96"/>
      <c r="B52" s="97"/>
      <c r="C52" s="97"/>
      <c r="D52" s="91"/>
      <c r="E52" s="91"/>
      <c r="F52" s="91"/>
      <c r="G52" s="92"/>
    </row>
    <row r="53" spans="1:7" x14ac:dyDescent="0.3">
      <c r="A53" s="96"/>
      <c r="B53" s="97"/>
      <c r="C53" s="97"/>
      <c r="D53" s="91"/>
      <c r="E53" s="91"/>
      <c r="F53" s="91"/>
      <c r="G53" s="92"/>
    </row>
    <row r="54" spans="1:7" ht="15" thickBot="1" x14ac:dyDescent="0.35">
      <c r="A54" s="98"/>
      <c r="B54" s="99"/>
      <c r="C54" s="99"/>
      <c r="D54" s="93"/>
      <c r="E54" s="93"/>
      <c r="F54" s="93"/>
      <c r="G54" s="94"/>
    </row>
  </sheetData>
  <autoFilter ref="A10:G54"/>
  <sortState ref="A11:G54">
    <sortCondition ref="D11:D54"/>
  </sortState>
  <mergeCells count="1">
    <mergeCell ref="A1:F1"/>
  </mergeCells>
  <pageMargins left="0.7" right="0.7" top="0.75" bottom="0.75" header="0.3" footer="0.3"/>
  <pageSetup paperSize="9" orientation="portrait" verticalDpi="598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89"/>
  <sheetViews>
    <sheetView showGridLines="0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RowHeight="14.4" x14ac:dyDescent="0.3"/>
  <cols>
    <col min="1" max="1" width="7" customWidth="1"/>
    <col min="2" max="2" width="11.33203125" customWidth="1"/>
    <col min="3" max="3" width="23.33203125" bestFit="1" customWidth="1"/>
    <col min="4" max="4" width="24" bestFit="1" customWidth="1"/>
    <col min="5" max="5" width="11" bestFit="1" customWidth="1"/>
    <col min="6" max="6" width="11.44140625" bestFit="1" customWidth="1"/>
    <col min="7" max="7" width="6.33203125" bestFit="1" customWidth="1"/>
    <col min="8" max="8" width="35.5546875" bestFit="1" customWidth="1"/>
    <col min="9" max="9" width="11.109375" bestFit="1" customWidth="1"/>
    <col min="10" max="10" width="12.33203125" bestFit="1" customWidth="1"/>
    <col min="11" max="11" width="5.33203125" bestFit="1" customWidth="1"/>
    <col min="12" max="13" width="14.33203125" customWidth="1"/>
    <col min="14" max="14" width="14.33203125" style="456" customWidth="1"/>
  </cols>
  <sheetData>
    <row r="1" spans="2:14" ht="18.600000000000001" thickBot="1" x14ac:dyDescent="0.35">
      <c r="B1" s="574" t="s">
        <v>6817</v>
      </c>
    </row>
    <row r="2" spans="2:14" ht="31.2" thickBot="1" x14ac:dyDescent="0.35">
      <c r="B2" s="399" t="s">
        <v>3695</v>
      </c>
      <c r="C2" s="400" t="s">
        <v>3247</v>
      </c>
      <c r="D2" s="400" t="s">
        <v>3692</v>
      </c>
      <c r="E2" s="400" t="s">
        <v>6008</v>
      </c>
      <c r="F2" s="400" t="s">
        <v>6009</v>
      </c>
      <c r="G2" s="525" t="s">
        <v>3248</v>
      </c>
      <c r="H2" s="525" t="s">
        <v>3249</v>
      </c>
      <c r="I2" s="525" t="s">
        <v>3201</v>
      </c>
      <c r="J2" s="525" t="s">
        <v>3018</v>
      </c>
      <c r="K2" s="400" t="s">
        <v>5776</v>
      </c>
      <c r="L2" s="400" t="s">
        <v>6807</v>
      </c>
      <c r="M2" s="400" t="s">
        <v>6808</v>
      </c>
      <c r="N2" s="402" t="s">
        <v>6809</v>
      </c>
    </row>
    <row r="3" spans="2:14" ht="25.95" customHeight="1" x14ac:dyDescent="0.3">
      <c r="B3" s="526" t="s">
        <v>3696</v>
      </c>
      <c r="C3" s="527" t="s">
        <v>5777</v>
      </c>
      <c r="D3" s="527" t="s">
        <v>5668</v>
      </c>
      <c r="E3" s="528">
        <v>28</v>
      </c>
      <c r="F3" s="529">
        <v>28.8</v>
      </c>
      <c r="G3" s="530">
        <v>1160</v>
      </c>
      <c r="H3" s="530" t="s">
        <v>3204</v>
      </c>
      <c r="I3" s="530" t="s">
        <v>2798</v>
      </c>
      <c r="J3" s="527" t="s">
        <v>2788</v>
      </c>
      <c r="K3" s="531" t="s">
        <v>2787</v>
      </c>
      <c r="L3" s="532">
        <v>43595</v>
      </c>
      <c r="M3" s="533"/>
      <c r="N3" s="534"/>
    </row>
    <row r="4" spans="2:14" ht="25.95" customHeight="1" x14ac:dyDescent="0.3">
      <c r="B4" s="535" t="s">
        <v>3696</v>
      </c>
      <c r="C4" s="536" t="s">
        <v>5778</v>
      </c>
      <c r="D4" s="536" t="s">
        <v>6313</v>
      </c>
      <c r="E4" s="537">
        <v>15.75</v>
      </c>
      <c r="F4" s="538">
        <v>15.200000000000001</v>
      </c>
      <c r="G4" s="539">
        <v>1240</v>
      </c>
      <c r="H4" s="539" t="s">
        <v>3207</v>
      </c>
      <c r="I4" s="539" t="s">
        <v>2798</v>
      </c>
      <c r="J4" s="536" t="s">
        <v>2788</v>
      </c>
      <c r="K4" s="540" t="s">
        <v>2787</v>
      </c>
      <c r="L4" s="541">
        <v>43883</v>
      </c>
      <c r="M4" s="542"/>
      <c r="N4" s="543"/>
    </row>
    <row r="5" spans="2:14" ht="25.95" customHeight="1" x14ac:dyDescent="0.3">
      <c r="B5" s="535" t="s">
        <v>3696</v>
      </c>
      <c r="C5" s="536" t="s">
        <v>5779</v>
      </c>
      <c r="D5" s="536" t="s">
        <v>6314</v>
      </c>
      <c r="E5" s="537">
        <v>50.4</v>
      </c>
      <c r="F5" s="538">
        <v>50.4</v>
      </c>
      <c r="G5" s="539">
        <v>1250</v>
      </c>
      <c r="H5" s="539" t="s">
        <v>3205</v>
      </c>
      <c r="I5" s="539" t="s">
        <v>2798</v>
      </c>
      <c r="J5" s="536" t="s">
        <v>2788</v>
      </c>
      <c r="K5" s="540" t="s">
        <v>2787</v>
      </c>
      <c r="L5" s="541">
        <v>43595</v>
      </c>
      <c r="M5" s="542"/>
      <c r="N5" s="543"/>
    </row>
    <row r="6" spans="2:14" ht="25.95" customHeight="1" x14ac:dyDescent="0.3">
      <c r="B6" s="535" t="s">
        <v>3696</v>
      </c>
      <c r="C6" s="536" t="s">
        <v>5780</v>
      </c>
      <c r="D6" s="536" t="s">
        <v>3594</v>
      </c>
      <c r="E6" s="537">
        <v>99</v>
      </c>
      <c r="F6" s="538">
        <v>99</v>
      </c>
      <c r="G6" s="539">
        <v>3011</v>
      </c>
      <c r="H6" s="539" t="s">
        <v>5669</v>
      </c>
      <c r="I6" s="539" t="s">
        <v>2807</v>
      </c>
      <c r="J6" s="536" t="s">
        <v>2812</v>
      </c>
      <c r="K6" s="540" t="s">
        <v>2787</v>
      </c>
      <c r="L6" s="541">
        <v>43456</v>
      </c>
      <c r="M6" s="542"/>
      <c r="N6" s="543"/>
    </row>
    <row r="7" spans="2:14" ht="25.95" customHeight="1" x14ac:dyDescent="0.3">
      <c r="B7" s="535" t="s">
        <v>3696</v>
      </c>
      <c r="C7" s="536" t="s">
        <v>5781</v>
      </c>
      <c r="D7" s="536" t="s">
        <v>2806</v>
      </c>
      <c r="E7" s="537">
        <v>24</v>
      </c>
      <c r="F7" s="538">
        <v>25.05</v>
      </c>
      <c r="G7" s="539">
        <v>3150</v>
      </c>
      <c r="H7" s="539" t="s">
        <v>3212</v>
      </c>
      <c r="I7" s="539" t="s">
        <v>2807</v>
      </c>
      <c r="J7" s="536" t="s">
        <v>2812</v>
      </c>
      <c r="K7" s="540" t="s">
        <v>2787</v>
      </c>
      <c r="L7" s="541">
        <v>43090</v>
      </c>
      <c r="M7" s="542"/>
      <c r="N7" s="543"/>
    </row>
    <row r="8" spans="2:14" ht="25.95" customHeight="1" x14ac:dyDescent="0.3">
      <c r="B8" s="535" t="s">
        <v>3696</v>
      </c>
      <c r="C8" s="536" t="s">
        <v>6057</v>
      </c>
      <c r="D8" s="536" t="s">
        <v>6058</v>
      </c>
      <c r="E8" s="537">
        <v>22.4</v>
      </c>
      <c r="F8" s="538">
        <v>22.799999999999997</v>
      </c>
      <c r="G8" s="539">
        <v>5030</v>
      </c>
      <c r="H8" s="539" t="s">
        <v>3222</v>
      </c>
      <c r="I8" s="539" t="s">
        <v>2815</v>
      </c>
      <c r="J8" s="536" t="s">
        <v>3408</v>
      </c>
      <c r="K8" s="540" t="s">
        <v>2787</v>
      </c>
      <c r="L8" s="541">
        <v>43883</v>
      </c>
      <c r="M8" s="542"/>
      <c r="N8" s="543"/>
    </row>
    <row r="9" spans="2:14" ht="25.95" customHeight="1" x14ac:dyDescent="0.3">
      <c r="B9" s="544" t="s">
        <v>5215</v>
      </c>
      <c r="C9" s="536" t="s">
        <v>5785</v>
      </c>
      <c r="D9" s="536" t="s">
        <v>2806</v>
      </c>
      <c r="E9" s="537">
        <v>11.7</v>
      </c>
      <c r="F9" s="538">
        <v>11.7</v>
      </c>
      <c r="G9" s="539">
        <v>1120</v>
      </c>
      <c r="H9" s="539" t="s">
        <v>3202</v>
      </c>
      <c r="I9" s="539" t="s">
        <v>2798</v>
      </c>
      <c r="J9" s="536" t="s">
        <v>5786</v>
      </c>
      <c r="K9" s="540" t="s">
        <v>2787</v>
      </c>
      <c r="L9" s="541">
        <v>43706</v>
      </c>
      <c r="M9" s="542"/>
      <c r="N9" s="543"/>
    </row>
    <row r="10" spans="2:14" ht="25.95" customHeight="1" x14ac:dyDescent="0.3">
      <c r="B10" s="544" t="s">
        <v>5215</v>
      </c>
      <c r="C10" s="536" t="s">
        <v>5787</v>
      </c>
      <c r="D10" s="536" t="s">
        <v>3594</v>
      </c>
      <c r="E10" s="537">
        <v>72.2</v>
      </c>
      <c r="F10" s="538">
        <v>72.77</v>
      </c>
      <c r="G10" s="539">
        <v>1133</v>
      </c>
      <c r="H10" s="539" t="s">
        <v>3694</v>
      </c>
      <c r="I10" s="539" t="s">
        <v>2798</v>
      </c>
      <c r="J10" s="536" t="s">
        <v>2788</v>
      </c>
      <c r="K10" s="540" t="s">
        <v>2787</v>
      </c>
      <c r="L10" s="541">
        <v>44091</v>
      </c>
      <c r="M10" s="542"/>
      <c r="N10" s="543"/>
    </row>
    <row r="11" spans="2:14" ht="25.95" customHeight="1" x14ac:dyDescent="0.3">
      <c r="B11" s="544" t="s">
        <v>5215</v>
      </c>
      <c r="C11" s="536" t="s">
        <v>5788</v>
      </c>
      <c r="D11" s="536" t="s">
        <v>5184</v>
      </c>
      <c r="E11" s="537">
        <v>20.51</v>
      </c>
      <c r="F11" s="538">
        <v>21.6</v>
      </c>
      <c r="G11" s="539">
        <v>1160</v>
      </c>
      <c r="H11" s="539" t="s">
        <v>3204</v>
      </c>
      <c r="I11" s="539" t="s">
        <v>2798</v>
      </c>
      <c r="J11" s="536" t="s">
        <v>2788</v>
      </c>
      <c r="K11" s="540" t="s">
        <v>2787</v>
      </c>
      <c r="L11" s="541">
        <v>43623</v>
      </c>
      <c r="M11" s="542"/>
      <c r="N11" s="543"/>
    </row>
    <row r="12" spans="2:14" ht="25.95" customHeight="1" x14ac:dyDescent="0.3">
      <c r="B12" s="544" t="s">
        <v>5215</v>
      </c>
      <c r="C12" s="536" t="s">
        <v>5789</v>
      </c>
      <c r="D12" s="536" t="s">
        <v>2806</v>
      </c>
      <c r="E12" s="537">
        <v>3.45</v>
      </c>
      <c r="F12" s="538">
        <v>3.45</v>
      </c>
      <c r="G12" s="539">
        <v>1210</v>
      </c>
      <c r="H12" s="539" t="s">
        <v>3206</v>
      </c>
      <c r="I12" s="539" t="s">
        <v>2798</v>
      </c>
      <c r="J12" s="536" t="s">
        <v>2788</v>
      </c>
      <c r="K12" s="540" t="s">
        <v>2787</v>
      </c>
      <c r="L12" s="541">
        <v>43518</v>
      </c>
      <c r="M12" s="542"/>
      <c r="N12" s="543"/>
    </row>
    <row r="13" spans="2:14" ht="25.95" customHeight="1" x14ac:dyDescent="0.3">
      <c r="B13" s="544" t="s">
        <v>5215</v>
      </c>
      <c r="C13" s="536" t="s">
        <v>5790</v>
      </c>
      <c r="D13" s="536" t="s">
        <v>6315</v>
      </c>
      <c r="E13" s="537">
        <v>41.8</v>
      </c>
      <c r="F13" s="538">
        <v>41.8</v>
      </c>
      <c r="G13" s="539">
        <v>1241</v>
      </c>
      <c r="H13" s="539" t="s">
        <v>3208</v>
      </c>
      <c r="I13" s="539" t="s">
        <v>2798</v>
      </c>
      <c r="J13" s="536" t="s">
        <v>2788</v>
      </c>
      <c r="K13" s="540" t="s">
        <v>2787</v>
      </c>
      <c r="L13" s="541">
        <v>43722</v>
      </c>
      <c r="M13" s="542"/>
      <c r="N13" s="543"/>
    </row>
    <row r="14" spans="2:14" ht="25.95" customHeight="1" x14ac:dyDescent="0.3">
      <c r="B14" s="544" t="s">
        <v>5215</v>
      </c>
      <c r="C14" s="536" t="s">
        <v>5791</v>
      </c>
      <c r="D14" s="536" t="s">
        <v>5792</v>
      </c>
      <c r="E14" s="537">
        <v>19.149999999999999</v>
      </c>
      <c r="F14" s="538">
        <v>19.95</v>
      </c>
      <c r="G14" s="539">
        <v>1140</v>
      </c>
      <c r="H14" s="539" t="s">
        <v>3203</v>
      </c>
      <c r="I14" s="539" t="s">
        <v>2798</v>
      </c>
      <c r="J14" s="536" t="s">
        <v>2788</v>
      </c>
      <c r="K14" s="540" t="s">
        <v>2787</v>
      </c>
      <c r="L14" s="541">
        <v>43749</v>
      </c>
      <c r="M14" s="542"/>
      <c r="N14" s="543"/>
    </row>
    <row r="15" spans="2:14" ht="25.95" customHeight="1" x14ac:dyDescent="0.3">
      <c r="B15" s="544" t="s">
        <v>5215</v>
      </c>
      <c r="C15" s="536" t="s">
        <v>5794</v>
      </c>
      <c r="D15" s="536" t="s">
        <v>5181</v>
      </c>
      <c r="E15" s="537">
        <v>21.6</v>
      </c>
      <c r="F15" s="538">
        <v>25.2</v>
      </c>
      <c r="G15" s="539">
        <v>3070</v>
      </c>
      <c r="H15" s="539" t="s">
        <v>3210</v>
      </c>
      <c r="I15" s="539" t="s">
        <v>2807</v>
      </c>
      <c r="J15" s="536" t="s">
        <v>2808</v>
      </c>
      <c r="K15" s="540" t="s">
        <v>2787</v>
      </c>
      <c r="L15" s="541">
        <v>43574</v>
      </c>
      <c r="M15" s="542"/>
      <c r="N15" s="543"/>
    </row>
    <row r="16" spans="2:14" ht="25.95" customHeight="1" x14ac:dyDescent="0.3">
      <c r="B16" s="544" t="s">
        <v>5215</v>
      </c>
      <c r="C16" s="536" t="s">
        <v>5795</v>
      </c>
      <c r="D16" s="536" t="s">
        <v>5182</v>
      </c>
      <c r="E16" s="537">
        <v>50.4</v>
      </c>
      <c r="F16" s="538">
        <v>68.400000000000006</v>
      </c>
      <c r="G16" s="539">
        <v>3191</v>
      </c>
      <c r="H16" s="539" t="s">
        <v>3242</v>
      </c>
      <c r="I16" s="539" t="s">
        <v>2807</v>
      </c>
      <c r="J16" s="536" t="s">
        <v>2812</v>
      </c>
      <c r="K16" s="540" t="s">
        <v>2787</v>
      </c>
      <c r="L16" s="541">
        <v>43516</v>
      </c>
      <c r="M16" s="542"/>
      <c r="N16" s="543"/>
    </row>
    <row r="17" spans="2:14" ht="25.95" customHeight="1" x14ac:dyDescent="0.3">
      <c r="B17" s="544" t="s">
        <v>5215</v>
      </c>
      <c r="C17" s="536" t="s">
        <v>5674</v>
      </c>
      <c r="D17" s="536" t="s">
        <v>5675</v>
      </c>
      <c r="E17" s="537">
        <v>12</v>
      </c>
      <c r="F17" s="538">
        <v>12</v>
      </c>
      <c r="G17" s="539">
        <v>4081</v>
      </c>
      <c r="H17" s="539" t="s">
        <v>3218</v>
      </c>
      <c r="I17" s="539" t="s">
        <v>2820</v>
      </c>
      <c r="J17" s="536" t="s">
        <v>2821</v>
      </c>
      <c r="K17" s="540" t="s">
        <v>2830</v>
      </c>
      <c r="L17" s="541">
        <v>43519</v>
      </c>
      <c r="M17" s="542"/>
      <c r="N17" s="543"/>
    </row>
    <row r="18" spans="2:14" ht="25.95" customHeight="1" x14ac:dyDescent="0.3">
      <c r="B18" s="544" t="s">
        <v>5215</v>
      </c>
      <c r="C18" s="536" t="s">
        <v>6059</v>
      </c>
      <c r="D18" s="536" t="s">
        <v>6060</v>
      </c>
      <c r="E18" s="537">
        <v>57</v>
      </c>
      <c r="F18" s="538">
        <v>57</v>
      </c>
      <c r="G18" s="539">
        <v>5030</v>
      </c>
      <c r="H18" s="539" t="s">
        <v>3222</v>
      </c>
      <c r="I18" s="539" t="s">
        <v>2815</v>
      </c>
      <c r="J18" s="536" t="s">
        <v>3408</v>
      </c>
      <c r="K18" s="540" t="s">
        <v>2787</v>
      </c>
      <c r="L18" s="541">
        <v>43893</v>
      </c>
      <c r="M18" s="542"/>
      <c r="N18" s="543"/>
    </row>
    <row r="19" spans="2:14" ht="25.95" customHeight="1" x14ac:dyDescent="0.3">
      <c r="B19" s="544" t="s">
        <v>5215</v>
      </c>
      <c r="C19" s="536" t="s">
        <v>5798</v>
      </c>
      <c r="D19" s="536" t="s">
        <v>5183</v>
      </c>
      <c r="E19" s="537">
        <v>5</v>
      </c>
      <c r="F19" s="538">
        <v>5</v>
      </c>
      <c r="G19" s="539">
        <v>6170</v>
      </c>
      <c r="H19" s="539" t="s">
        <v>3224</v>
      </c>
      <c r="I19" s="539" t="s">
        <v>2825</v>
      </c>
      <c r="J19" s="536" t="s">
        <v>2826</v>
      </c>
      <c r="K19" s="540" t="s">
        <v>2830</v>
      </c>
      <c r="L19" s="541">
        <v>43865</v>
      </c>
      <c r="M19" s="542"/>
      <c r="N19" s="543"/>
    </row>
    <row r="20" spans="2:14" ht="25.95" customHeight="1" x14ac:dyDescent="0.3">
      <c r="B20" s="544" t="s">
        <v>5215</v>
      </c>
      <c r="C20" s="536" t="s">
        <v>5799</v>
      </c>
      <c r="D20" s="536" t="s">
        <v>3615</v>
      </c>
      <c r="E20" s="537">
        <v>3</v>
      </c>
      <c r="F20" s="538">
        <v>2.7</v>
      </c>
      <c r="G20" s="539">
        <v>6302</v>
      </c>
      <c r="H20" s="539" t="s">
        <v>3225</v>
      </c>
      <c r="I20" s="539" t="s">
        <v>2825</v>
      </c>
      <c r="J20" s="536" t="s">
        <v>2850</v>
      </c>
      <c r="K20" s="540" t="s">
        <v>2830</v>
      </c>
      <c r="L20" s="541">
        <v>44007</v>
      </c>
      <c r="M20" s="542"/>
      <c r="N20" s="543"/>
    </row>
    <row r="21" spans="2:14" ht="25.95" customHeight="1" x14ac:dyDescent="0.3">
      <c r="B21" s="544" t="s">
        <v>5215</v>
      </c>
      <c r="C21" s="536" t="s">
        <v>5800</v>
      </c>
      <c r="D21" s="536" t="s">
        <v>3615</v>
      </c>
      <c r="E21" s="537">
        <v>2</v>
      </c>
      <c r="F21" s="538">
        <v>1.8</v>
      </c>
      <c r="G21" s="539">
        <v>6440</v>
      </c>
      <c r="H21" s="539" t="s">
        <v>5216</v>
      </c>
      <c r="I21" s="539" t="s">
        <v>2825</v>
      </c>
      <c r="J21" s="536" t="s">
        <v>2850</v>
      </c>
      <c r="K21" s="540" t="s">
        <v>2830</v>
      </c>
      <c r="L21" s="541">
        <v>43861</v>
      </c>
      <c r="M21" s="542"/>
      <c r="N21" s="543"/>
    </row>
    <row r="22" spans="2:14" ht="25.95" customHeight="1" x14ac:dyDescent="0.3">
      <c r="B22" s="545" t="s">
        <v>5673</v>
      </c>
      <c r="C22" s="536" t="s">
        <v>6317</v>
      </c>
      <c r="D22" s="536" t="s">
        <v>5675</v>
      </c>
      <c r="E22" s="537">
        <v>8</v>
      </c>
      <c r="F22" s="538">
        <v>8</v>
      </c>
      <c r="G22" s="539">
        <v>4081</v>
      </c>
      <c r="H22" s="539" t="s">
        <v>3218</v>
      </c>
      <c r="I22" s="539" t="s">
        <v>2820</v>
      </c>
      <c r="J22" s="536" t="s">
        <v>2821</v>
      </c>
      <c r="K22" s="540" t="s">
        <v>2830</v>
      </c>
      <c r="L22" s="541">
        <v>43844</v>
      </c>
      <c r="M22" s="542"/>
      <c r="N22" s="546"/>
    </row>
    <row r="23" spans="2:14" ht="25.95" customHeight="1" x14ac:dyDescent="0.3">
      <c r="B23" s="545" t="s">
        <v>5673</v>
      </c>
      <c r="C23" s="536" t="s">
        <v>3686</v>
      </c>
      <c r="D23" s="536" t="s">
        <v>5677</v>
      </c>
      <c r="E23" s="537">
        <v>8</v>
      </c>
      <c r="F23" s="547"/>
      <c r="G23" s="539">
        <v>5142</v>
      </c>
      <c r="H23" s="539" t="s">
        <v>3245</v>
      </c>
      <c r="I23" s="539" t="s">
        <v>2815</v>
      </c>
      <c r="J23" s="536" t="s">
        <v>3408</v>
      </c>
      <c r="K23" s="540" t="s">
        <v>2830</v>
      </c>
      <c r="L23" s="548"/>
      <c r="M23" s="549">
        <v>44305</v>
      </c>
      <c r="N23" s="543">
        <v>44845</v>
      </c>
    </row>
    <row r="24" spans="2:14" ht="25.95" customHeight="1" x14ac:dyDescent="0.3">
      <c r="B24" s="545" t="s">
        <v>5673</v>
      </c>
      <c r="C24" s="536" t="s">
        <v>5678</v>
      </c>
      <c r="D24" s="536" t="s">
        <v>5679</v>
      </c>
      <c r="E24" s="537">
        <v>10</v>
      </c>
      <c r="F24" s="547"/>
      <c r="G24" s="539">
        <v>5110</v>
      </c>
      <c r="H24" s="539" t="s">
        <v>3244</v>
      </c>
      <c r="I24" s="539" t="s">
        <v>2815</v>
      </c>
      <c r="J24" s="536" t="s">
        <v>3408</v>
      </c>
      <c r="K24" s="540" t="s">
        <v>2830</v>
      </c>
      <c r="L24" s="548"/>
      <c r="M24" s="549">
        <v>44305</v>
      </c>
      <c r="N24" s="543">
        <v>44845</v>
      </c>
    </row>
    <row r="25" spans="2:14" ht="25.95" customHeight="1" x14ac:dyDescent="0.3">
      <c r="B25" s="545" t="s">
        <v>5673</v>
      </c>
      <c r="C25" s="536" t="s">
        <v>5682</v>
      </c>
      <c r="D25" s="536" t="s">
        <v>5683</v>
      </c>
      <c r="E25" s="537">
        <v>3</v>
      </c>
      <c r="F25" s="538">
        <v>3</v>
      </c>
      <c r="G25" s="539">
        <v>6384</v>
      </c>
      <c r="H25" s="539" t="s">
        <v>3246</v>
      </c>
      <c r="I25" s="539" t="s">
        <v>2825</v>
      </c>
      <c r="J25" s="536" t="s">
        <v>2850</v>
      </c>
      <c r="K25" s="540" t="s">
        <v>2830</v>
      </c>
      <c r="L25" s="541">
        <v>44300</v>
      </c>
      <c r="M25" s="542"/>
      <c r="N25" s="543"/>
    </row>
    <row r="26" spans="2:14" ht="25.95" customHeight="1" x14ac:dyDescent="0.3">
      <c r="B26" s="545" t="s">
        <v>5673</v>
      </c>
      <c r="C26" s="536" t="s">
        <v>5684</v>
      </c>
      <c r="D26" s="536" t="s">
        <v>5685</v>
      </c>
      <c r="E26" s="537">
        <v>6.5</v>
      </c>
      <c r="F26" s="538">
        <v>7</v>
      </c>
      <c r="G26" s="539">
        <v>6412</v>
      </c>
      <c r="H26" s="539" t="s">
        <v>5664</v>
      </c>
      <c r="I26" s="539" t="s">
        <v>2825</v>
      </c>
      <c r="J26" s="536" t="s">
        <v>2850</v>
      </c>
      <c r="K26" s="540" t="s">
        <v>2830</v>
      </c>
      <c r="L26" s="541">
        <v>43670</v>
      </c>
      <c r="M26" s="542"/>
      <c r="N26" s="546"/>
    </row>
    <row r="27" spans="2:14" ht="25.95" customHeight="1" x14ac:dyDescent="0.3">
      <c r="B27" s="545" t="s">
        <v>5673</v>
      </c>
      <c r="C27" s="536" t="s">
        <v>5686</v>
      </c>
      <c r="D27" s="536" t="s">
        <v>6318</v>
      </c>
      <c r="E27" s="537">
        <v>79.2</v>
      </c>
      <c r="F27" s="550">
        <v>100.485</v>
      </c>
      <c r="G27" s="539">
        <v>1020</v>
      </c>
      <c r="H27" s="539" t="s">
        <v>5245</v>
      </c>
      <c r="I27" s="539" t="s">
        <v>2798</v>
      </c>
      <c r="J27" s="536" t="s">
        <v>5801</v>
      </c>
      <c r="K27" s="540" t="s">
        <v>2787</v>
      </c>
      <c r="L27" s="541">
        <v>44065</v>
      </c>
      <c r="M27" s="542"/>
      <c r="N27" s="543"/>
    </row>
    <row r="28" spans="2:14" ht="25.95" customHeight="1" x14ac:dyDescent="0.3">
      <c r="B28" s="545" t="s">
        <v>5673</v>
      </c>
      <c r="C28" s="536" t="s">
        <v>5687</v>
      </c>
      <c r="D28" s="536" t="s">
        <v>3594</v>
      </c>
      <c r="E28" s="537">
        <v>50.35</v>
      </c>
      <c r="F28" s="538">
        <v>49.79</v>
      </c>
      <c r="G28" s="539">
        <v>1133</v>
      </c>
      <c r="H28" s="539" t="s">
        <v>3694</v>
      </c>
      <c r="I28" s="539" t="s">
        <v>2798</v>
      </c>
      <c r="J28" s="536" t="s">
        <v>2788</v>
      </c>
      <c r="K28" s="540" t="s">
        <v>2787</v>
      </c>
      <c r="L28" s="541">
        <v>44106</v>
      </c>
      <c r="M28" s="542"/>
      <c r="N28" s="543"/>
    </row>
    <row r="29" spans="2:14" ht="25.95" customHeight="1" x14ac:dyDescent="0.3">
      <c r="B29" s="551" t="s">
        <v>5802</v>
      </c>
      <c r="C29" s="536" t="s">
        <v>5803</v>
      </c>
      <c r="D29" s="536" t="s">
        <v>5804</v>
      </c>
      <c r="E29" s="537">
        <v>2</v>
      </c>
      <c r="F29" s="538">
        <v>2</v>
      </c>
      <c r="G29" s="552">
        <v>4081</v>
      </c>
      <c r="H29" s="552" t="s">
        <v>3218</v>
      </c>
      <c r="I29" s="552" t="s">
        <v>2820</v>
      </c>
      <c r="J29" s="536" t="s">
        <v>2821</v>
      </c>
      <c r="K29" s="540" t="s">
        <v>2830</v>
      </c>
      <c r="L29" s="541">
        <v>43377</v>
      </c>
      <c r="M29" s="542"/>
      <c r="N29" s="546"/>
    </row>
    <row r="30" spans="2:14" ht="25.95" customHeight="1" x14ac:dyDescent="0.3">
      <c r="B30" s="551" t="s">
        <v>5802</v>
      </c>
      <c r="C30" s="536" t="s">
        <v>5807</v>
      </c>
      <c r="D30" s="536" t="s">
        <v>5808</v>
      </c>
      <c r="E30" s="537">
        <v>4</v>
      </c>
      <c r="F30" s="538">
        <v>4</v>
      </c>
      <c r="G30" s="552">
        <v>5017</v>
      </c>
      <c r="H30" s="552" t="s">
        <v>5701</v>
      </c>
      <c r="I30" s="552" t="s">
        <v>2815</v>
      </c>
      <c r="J30" s="536" t="s">
        <v>2854</v>
      </c>
      <c r="K30" s="540" t="s">
        <v>2830</v>
      </c>
      <c r="L30" s="541">
        <v>43524</v>
      </c>
      <c r="M30" s="542"/>
      <c r="N30" s="546"/>
    </row>
    <row r="31" spans="2:14" ht="25.95" customHeight="1" x14ac:dyDescent="0.3">
      <c r="B31" s="551" t="s">
        <v>5802</v>
      </c>
      <c r="C31" s="536" t="s">
        <v>5813</v>
      </c>
      <c r="D31" s="536" t="s">
        <v>3594</v>
      </c>
      <c r="E31" s="537">
        <v>49.8</v>
      </c>
      <c r="F31" s="538">
        <v>52.39</v>
      </c>
      <c r="G31" s="552">
        <v>1133</v>
      </c>
      <c r="H31" s="552" t="s">
        <v>3694</v>
      </c>
      <c r="I31" s="552" t="s">
        <v>2798</v>
      </c>
      <c r="J31" s="536" t="s">
        <v>2788</v>
      </c>
      <c r="K31" s="540" t="s">
        <v>2787</v>
      </c>
      <c r="L31" s="541">
        <v>44350</v>
      </c>
      <c r="M31" s="542"/>
      <c r="N31" s="543"/>
    </row>
    <row r="32" spans="2:14" ht="25.95" customHeight="1" x14ac:dyDescent="0.3">
      <c r="B32" s="553" t="s">
        <v>6474</v>
      </c>
      <c r="C32" s="536" t="s">
        <v>6475</v>
      </c>
      <c r="D32" s="536" t="s">
        <v>6476</v>
      </c>
      <c r="E32" s="537">
        <v>8</v>
      </c>
      <c r="F32" s="547"/>
      <c r="G32" s="539">
        <v>4081</v>
      </c>
      <c r="H32" s="539" t="s">
        <v>3218</v>
      </c>
      <c r="I32" s="539" t="s">
        <v>2820</v>
      </c>
      <c r="J32" s="536" t="s">
        <v>2821</v>
      </c>
      <c r="K32" s="540" t="s">
        <v>2830</v>
      </c>
      <c r="L32" s="548"/>
      <c r="M32" s="549">
        <v>44773</v>
      </c>
      <c r="N32" s="543">
        <v>45313</v>
      </c>
    </row>
    <row r="33" spans="2:14" ht="25.95" customHeight="1" x14ac:dyDescent="0.3">
      <c r="B33" s="554" t="s">
        <v>6810</v>
      </c>
      <c r="C33" s="536" t="s">
        <v>6811</v>
      </c>
      <c r="D33" s="536" t="s">
        <v>2806</v>
      </c>
      <c r="E33" s="537">
        <v>58</v>
      </c>
      <c r="F33" s="547"/>
      <c r="G33" s="539">
        <v>6413</v>
      </c>
      <c r="H33" s="539" t="s">
        <v>5604</v>
      </c>
      <c r="I33" s="539" t="s">
        <v>2825</v>
      </c>
      <c r="J33" s="536" t="s">
        <v>2850</v>
      </c>
      <c r="K33" s="540" t="s">
        <v>2830</v>
      </c>
      <c r="L33" s="548"/>
      <c r="M33" s="549">
        <v>44662</v>
      </c>
      <c r="N33" s="543">
        <v>45202</v>
      </c>
    </row>
    <row r="34" spans="2:14" ht="25.95" customHeight="1" x14ac:dyDescent="0.3">
      <c r="B34" s="554" t="s">
        <v>6810</v>
      </c>
      <c r="C34" s="536" t="s">
        <v>6812</v>
      </c>
      <c r="D34" s="536" t="s">
        <v>3594</v>
      </c>
      <c r="E34" s="537">
        <v>45</v>
      </c>
      <c r="F34" s="547"/>
      <c r="G34" s="539">
        <v>6311</v>
      </c>
      <c r="H34" s="539" t="s">
        <v>6006</v>
      </c>
      <c r="I34" s="539" t="s">
        <v>2825</v>
      </c>
      <c r="J34" s="536" t="s">
        <v>2850</v>
      </c>
      <c r="K34" s="540" t="s">
        <v>2830</v>
      </c>
      <c r="L34" s="548"/>
      <c r="M34" s="549">
        <v>44976</v>
      </c>
      <c r="N34" s="543">
        <v>45516</v>
      </c>
    </row>
    <row r="35" spans="2:14" ht="25.95" customHeight="1" x14ac:dyDescent="0.3">
      <c r="B35" s="680" t="s">
        <v>9070</v>
      </c>
      <c r="C35" s="536" t="s">
        <v>9071</v>
      </c>
      <c r="D35" s="536" t="s">
        <v>9072</v>
      </c>
      <c r="E35" s="537">
        <v>75</v>
      </c>
      <c r="F35" s="547"/>
      <c r="G35" s="539">
        <v>5052</v>
      </c>
      <c r="H35" s="539" t="s">
        <v>5821</v>
      </c>
      <c r="I35" s="539" t="s">
        <v>2815</v>
      </c>
      <c r="J35" s="536" t="s">
        <v>2854</v>
      </c>
      <c r="K35" s="540" t="s">
        <v>2787</v>
      </c>
      <c r="L35" s="548"/>
      <c r="M35" s="549">
        <v>44684</v>
      </c>
      <c r="N35" s="543">
        <v>45224</v>
      </c>
    </row>
    <row r="36" spans="2:14" ht="25.95" customHeight="1" x14ac:dyDescent="0.3">
      <c r="B36" s="680" t="s">
        <v>9070</v>
      </c>
      <c r="C36" s="536" t="s">
        <v>9073</v>
      </c>
      <c r="D36" s="536" t="s">
        <v>9074</v>
      </c>
      <c r="E36" s="537">
        <v>31.2</v>
      </c>
      <c r="F36" s="547"/>
      <c r="G36" s="539">
        <v>2040</v>
      </c>
      <c r="H36" s="539" t="s">
        <v>5349</v>
      </c>
      <c r="I36" s="539" t="s">
        <v>9082</v>
      </c>
      <c r="J36" s="536" t="s">
        <v>2788</v>
      </c>
      <c r="K36" s="540" t="s">
        <v>2787</v>
      </c>
      <c r="L36" s="548"/>
      <c r="M36" s="549">
        <v>44684</v>
      </c>
      <c r="N36" s="543">
        <v>45224</v>
      </c>
    </row>
    <row r="37" spans="2:14" ht="25.95" customHeight="1" x14ac:dyDescent="0.3">
      <c r="B37" s="680" t="s">
        <v>9070</v>
      </c>
      <c r="C37" s="536" t="s">
        <v>9075</v>
      </c>
      <c r="D37" s="536" t="s">
        <v>9076</v>
      </c>
      <c r="E37" s="537">
        <v>14</v>
      </c>
      <c r="F37" s="547"/>
      <c r="G37" s="539">
        <v>1250</v>
      </c>
      <c r="H37" s="539" t="s">
        <v>3205</v>
      </c>
      <c r="I37" s="539" t="s">
        <v>5233</v>
      </c>
      <c r="J37" s="536" t="s">
        <v>2788</v>
      </c>
      <c r="K37" s="540" t="s">
        <v>2787</v>
      </c>
      <c r="L37" s="548"/>
      <c r="M37" s="549">
        <v>44574</v>
      </c>
      <c r="N37" s="543">
        <v>45114</v>
      </c>
    </row>
    <row r="38" spans="2:14" ht="25.95" customHeight="1" x14ac:dyDescent="0.3">
      <c r="B38" s="680" t="s">
        <v>9070</v>
      </c>
      <c r="C38" s="536" t="s">
        <v>9079</v>
      </c>
      <c r="D38" s="536" t="s">
        <v>6314</v>
      </c>
      <c r="E38" s="537">
        <v>36</v>
      </c>
      <c r="F38" s="547"/>
      <c r="G38" s="539">
        <v>1160</v>
      </c>
      <c r="H38" s="539" t="s">
        <v>3204</v>
      </c>
      <c r="I38" s="539" t="s">
        <v>5233</v>
      </c>
      <c r="J38" s="536" t="s">
        <v>2788</v>
      </c>
      <c r="K38" s="540" t="s">
        <v>2787</v>
      </c>
      <c r="L38" s="548"/>
      <c r="M38" s="549">
        <v>44518</v>
      </c>
      <c r="N38" s="543">
        <v>45058</v>
      </c>
    </row>
    <row r="39" spans="2:14" ht="25.95" customHeight="1" x14ac:dyDescent="0.3">
      <c r="B39" s="680" t="s">
        <v>9070</v>
      </c>
      <c r="C39" s="536" t="s">
        <v>9080</v>
      </c>
      <c r="D39" s="536" t="s">
        <v>9081</v>
      </c>
      <c r="E39" s="537">
        <v>100.8</v>
      </c>
      <c r="F39" s="547"/>
      <c r="G39" s="539">
        <v>1141</v>
      </c>
      <c r="H39" s="539" t="s">
        <v>5320</v>
      </c>
      <c r="I39" s="539" t="s">
        <v>5233</v>
      </c>
      <c r="J39" s="536" t="s">
        <v>2788</v>
      </c>
      <c r="K39" s="540" t="s">
        <v>2787</v>
      </c>
      <c r="L39" s="548"/>
      <c r="M39" s="549">
        <v>44619</v>
      </c>
      <c r="N39" s="543">
        <v>45159</v>
      </c>
    </row>
    <row r="40" spans="2:14" ht="25.95" customHeight="1" x14ac:dyDescent="0.3">
      <c r="B40" s="680" t="s">
        <v>9070</v>
      </c>
      <c r="C40" s="536" t="s">
        <v>6812</v>
      </c>
      <c r="D40" s="536" t="s">
        <v>3594</v>
      </c>
      <c r="E40" s="537">
        <v>8</v>
      </c>
      <c r="F40" s="547"/>
      <c r="G40" s="539">
        <v>6311</v>
      </c>
      <c r="H40" s="539" t="s">
        <v>6006</v>
      </c>
      <c r="I40" s="539" t="s">
        <v>2825</v>
      </c>
      <c r="J40" s="536" t="s">
        <v>2850</v>
      </c>
      <c r="K40" s="540" t="s">
        <v>2830</v>
      </c>
      <c r="L40" s="548"/>
      <c r="M40" s="549">
        <v>44564</v>
      </c>
      <c r="N40" s="543">
        <v>45104</v>
      </c>
    </row>
    <row r="41" spans="2:14" ht="25.95" customHeight="1" x14ac:dyDescent="0.3">
      <c r="B41" s="699" t="s">
        <v>9597</v>
      </c>
      <c r="C41" s="536" t="s">
        <v>9598</v>
      </c>
      <c r="D41" s="536" t="s">
        <v>9599</v>
      </c>
      <c r="E41" s="537">
        <v>10</v>
      </c>
      <c r="F41" s="547"/>
      <c r="G41" s="539">
        <v>4288</v>
      </c>
      <c r="H41" s="539" t="s">
        <v>5440</v>
      </c>
      <c r="I41" s="539" t="s">
        <v>2820</v>
      </c>
      <c r="J41" s="536" t="s">
        <v>2831</v>
      </c>
      <c r="K41" s="540" t="s">
        <v>2830</v>
      </c>
      <c r="L41" s="548"/>
      <c r="M41" s="549">
        <v>45381</v>
      </c>
      <c r="N41" s="543">
        <v>45921</v>
      </c>
    </row>
    <row r="42" spans="2:14" ht="25.95" customHeight="1" x14ac:dyDescent="0.3">
      <c r="B42" s="699" t="s">
        <v>9597</v>
      </c>
      <c r="C42" s="692" t="s">
        <v>9600</v>
      </c>
      <c r="D42" s="692" t="s">
        <v>9601</v>
      </c>
      <c r="E42" s="693">
        <v>5</v>
      </c>
      <c r="F42" s="694"/>
      <c r="G42" s="695">
        <v>5093</v>
      </c>
      <c r="H42" s="695" t="s">
        <v>6873</v>
      </c>
      <c r="I42" s="695" t="s">
        <v>2815</v>
      </c>
      <c r="J42" s="692" t="s">
        <v>2854</v>
      </c>
      <c r="K42" s="540" t="s">
        <v>2830</v>
      </c>
      <c r="L42" s="696"/>
      <c r="M42" s="697">
        <v>45381</v>
      </c>
      <c r="N42" s="698">
        <v>45921</v>
      </c>
    </row>
    <row r="43" spans="2:14" ht="25.95" customHeight="1" x14ac:dyDescent="0.3">
      <c r="B43" s="699" t="s">
        <v>9597</v>
      </c>
      <c r="C43" s="692" t="s">
        <v>9602</v>
      </c>
      <c r="D43" s="692" t="s">
        <v>2806</v>
      </c>
      <c r="E43" s="693">
        <v>103.5</v>
      </c>
      <c r="F43" s="694"/>
      <c r="G43" s="695">
        <v>2036</v>
      </c>
      <c r="H43" s="695" t="s">
        <v>5696</v>
      </c>
      <c r="I43" s="695" t="s">
        <v>6859</v>
      </c>
      <c r="J43" s="692" t="s">
        <v>2788</v>
      </c>
      <c r="K43" s="540" t="s">
        <v>2787</v>
      </c>
      <c r="L43" s="696"/>
      <c r="M43" s="697">
        <v>45381</v>
      </c>
      <c r="N43" s="698">
        <v>45921</v>
      </c>
    </row>
    <row r="44" spans="2:14" ht="25.95" customHeight="1" x14ac:dyDescent="0.3">
      <c r="B44" s="699" t="s">
        <v>9597</v>
      </c>
      <c r="C44" s="692" t="s">
        <v>9603</v>
      </c>
      <c r="D44" s="692" t="s">
        <v>2806</v>
      </c>
      <c r="E44" s="693">
        <v>14</v>
      </c>
      <c r="F44" s="694"/>
      <c r="G44" s="695">
        <v>6311</v>
      </c>
      <c r="H44" s="695" t="s">
        <v>6006</v>
      </c>
      <c r="I44" s="695" t="s">
        <v>2825</v>
      </c>
      <c r="J44" s="692" t="s">
        <v>2850</v>
      </c>
      <c r="K44" s="540" t="s">
        <v>2830</v>
      </c>
      <c r="L44" s="696"/>
      <c r="M44" s="697">
        <v>45381</v>
      </c>
      <c r="N44" s="698">
        <v>45921</v>
      </c>
    </row>
    <row r="45" spans="2:14" ht="25.95" customHeight="1" x14ac:dyDescent="0.3">
      <c r="B45" s="699" t="s">
        <v>9597</v>
      </c>
      <c r="C45" s="692" t="s">
        <v>6811</v>
      </c>
      <c r="D45" s="692" t="s">
        <v>2806</v>
      </c>
      <c r="E45" s="693">
        <v>6</v>
      </c>
      <c r="F45" s="694"/>
      <c r="G45" s="695">
        <v>6413</v>
      </c>
      <c r="H45" s="695" t="s">
        <v>5604</v>
      </c>
      <c r="I45" s="695" t="s">
        <v>2825</v>
      </c>
      <c r="J45" s="692" t="s">
        <v>2850</v>
      </c>
      <c r="K45" s="540" t="s">
        <v>2830</v>
      </c>
      <c r="L45" s="696"/>
      <c r="M45" s="697">
        <v>45381</v>
      </c>
      <c r="N45" s="698">
        <v>45921</v>
      </c>
    </row>
    <row r="46" spans="2:14" ht="25.95" customHeight="1" x14ac:dyDescent="0.3">
      <c r="B46" s="699" t="s">
        <v>9597</v>
      </c>
      <c r="C46" s="692" t="s">
        <v>9604</v>
      </c>
      <c r="D46" s="692" t="s">
        <v>2834</v>
      </c>
      <c r="E46" s="693">
        <v>5</v>
      </c>
      <c r="F46" s="694"/>
      <c r="G46" s="695">
        <v>6341</v>
      </c>
      <c r="H46" s="695" t="s">
        <v>5615</v>
      </c>
      <c r="I46" s="695" t="s">
        <v>2825</v>
      </c>
      <c r="J46" s="692" t="s">
        <v>2850</v>
      </c>
      <c r="K46" s="540" t="s">
        <v>2830</v>
      </c>
      <c r="L46" s="696"/>
      <c r="M46" s="697">
        <v>45381</v>
      </c>
      <c r="N46" s="698">
        <v>45921</v>
      </c>
    </row>
    <row r="47" spans="2:14" ht="25.95" customHeight="1" x14ac:dyDescent="0.3">
      <c r="B47" s="699" t="s">
        <v>9597</v>
      </c>
      <c r="C47" s="692" t="s">
        <v>9605</v>
      </c>
      <c r="D47" s="692" t="s">
        <v>2834</v>
      </c>
      <c r="E47" s="693">
        <v>60</v>
      </c>
      <c r="F47" s="694"/>
      <c r="G47" s="695">
        <v>4038</v>
      </c>
      <c r="H47" s="695" t="s">
        <v>9614</v>
      </c>
      <c r="I47" s="695" t="s">
        <v>2820</v>
      </c>
      <c r="J47" s="692" t="s">
        <v>2821</v>
      </c>
      <c r="K47" s="540" t="s">
        <v>2830</v>
      </c>
      <c r="L47" s="696"/>
      <c r="M47" s="697">
        <v>45381</v>
      </c>
      <c r="N47" s="698">
        <v>45921</v>
      </c>
    </row>
    <row r="48" spans="2:14" ht="25.95" customHeight="1" x14ac:dyDescent="0.3">
      <c r="B48" s="699" t="s">
        <v>9597</v>
      </c>
      <c r="C48" s="692" t="s">
        <v>9606</v>
      </c>
      <c r="D48" s="692" t="s">
        <v>9607</v>
      </c>
      <c r="E48" s="693">
        <v>46.5</v>
      </c>
      <c r="F48" s="694"/>
      <c r="G48" s="695">
        <v>1151</v>
      </c>
      <c r="H48" s="695" t="s">
        <v>5816</v>
      </c>
      <c r="I48" s="695" t="s">
        <v>2798</v>
      </c>
      <c r="J48" s="692" t="s">
        <v>2788</v>
      </c>
      <c r="K48" s="540" t="s">
        <v>2787</v>
      </c>
      <c r="L48" s="696"/>
      <c r="M48" s="697">
        <v>45381</v>
      </c>
      <c r="N48" s="698">
        <v>45921</v>
      </c>
    </row>
    <row r="49" spans="2:14" ht="25.95" customHeight="1" x14ac:dyDescent="0.3">
      <c r="B49" s="699" t="s">
        <v>9597</v>
      </c>
      <c r="C49" s="692" t="s">
        <v>9608</v>
      </c>
      <c r="D49" s="692" t="s">
        <v>9609</v>
      </c>
      <c r="E49" s="693">
        <v>32.4</v>
      </c>
      <c r="F49" s="694"/>
      <c r="G49" s="695">
        <v>4052</v>
      </c>
      <c r="H49" s="695" t="s">
        <v>6047</v>
      </c>
      <c r="I49" s="695" t="s">
        <v>2820</v>
      </c>
      <c r="J49" s="692" t="s">
        <v>2821</v>
      </c>
      <c r="K49" s="540" t="s">
        <v>2830</v>
      </c>
      <c r="L49" s="696"/>
      <c r="M49" s="697">
        <v>45408</v>
      </c>
      <c r="N49" s="698">
        <v>45948</v>
      </c>
    </row>
    <row r="50" spans="2:14" ht="25.95" customHeight="1" x14ac:dyDescent="0.3">
      <c r="B50" s="699" t="s">
        <v>9597</v>
      </c>
      <c r="C50" s="692" t="s">
        <v>9610</v>
      </c>
      <c r="D50" s="692" t="s">
        <v>9611</v>
      </c>
      <c r="E50" s="693">
        <v>25</v>
      </c>
      <c r="F50" s="694"/>
      <c r="G50" s="695">
        <v>6061</v>
      </c>
      <c r="H50" s="695" t="s">
        <v>5528</v>
      </c>
      <c r="I50" s="695" t="s">
        <v>2825</v>
      </c>
      <c r="J50" s="692" t="s">
        <v>2826</v>
      </c>
      <c r="K50" s="540" t="s">
        <v>2830</v>
      </c>
      <c r="L50" s="696"/>
      <c r="M50" s="697">
        <v>45381</v>
      </c>
      <c r="N50" s="698">
        <v>45921</v>
      </c>
    </row>
    <row r="51" spans="2:14" ht="25.95" customHeight="1" x14ac:dyDescent="0.3">
      <c r="B51" s="699" t="s">
        <v>9597</v>
      </c>
      <c r="C51" s="692" t="s">
        <v>9612</v>
      </c>
      <c r="D51" s="692" t="s">
        <v>9613</v>
      </c>
      <c r="E51" s="693">
        <v>15</v>
      </c>
      <c r="F51" s="694"/>
      <c r="G51" s="695">
        <v>6100</v>
      </c>
      <c r="H51" s="695" t="s">
        <v>5531</v>
      </c>
      <c r="I51" s="695" t="s">
        <v>2825</v>
      </c>
      <c r="J51" s="692" t="s">
        <v>2826</v>
      </c>
      <c r="K51" s="540" t="s">
        <v>2830</v>
      </c>
      <c r="L51" s="696"/>
      <c r="M51" s="697">
        <v>45408</v>
      </c>
      <c r="N51" s="698">
        <v>45948</v>
      </c>
    </row>
    <row r="52" spans="2:14" ht="25.95" customHeight="1" thickBot="1" x14ac:dyDescent="0.35">
      <c r="B52" s="700" t="s">
        <v>9616</v>
      </c>
      <c r="C52" s="555" t="s">
        <v>3614</v>
      </c>
      <c r="D52" s="555" t="s">
        <v>9615</v>
      </c>
      <c r="E52" s="556">
        <v>0.7</v>
      </c>
      <c r="F52" s="538">
        <v>0.7</v>
      </c>
      <c r="G52" s="557">
        <v>6270</v>
      </c>
      <c r="H52" s="557" t="s">
        <v>5590</v>
      </c>
      <c r="I52" s="557" t="s">
        <v>2825</v>
      </c>
      <c r="J52" s="692" t="s">
        <v>2850</v>
      </c>
      <c r="K52" s="540" t="s">
        <v>2968</v>
      </c>
      <c r="L52" s="541">
        <v>44611</v>
      </c>
      <c r="M52" s="558"/>
      <c r="N52" s="559"/>
    </row>
    <row r="53" spans="2:14" ht="25.95" customHeight="1" thickBot="1" x14ac:dyDescent="0.35">
      <c r="B53" s="560"/>
      <c r="C53" s="561"/>
      <c r="D53" s="561"/>
      <c r="E53" s="562">
        <f>SUM(E3:E52)</f>
        <v>1479.31</v>
      </c>
      <c r="F53" s="562">
        <f>SUM(F3:F52)</f>
        <v>811.98500000000001</v>
      </c>
      <c r="G53" s="561"/>
      <c r="H53" s="563"/>
      <c r="I53" s="563"/>
      <c r="J53" s="563"/>
      <c r="K53" s="563"/>
      <c r="L53" s="563"/>
      <c r="M53" s="563"/>
      <c r="N53" s="564"/>
    </row>
    <row r="54" spans="2:14" x14ac:dyDescent="0.3">
      <c r="N54"/>
    </row>
    <row r="55" spans="2:14" ht="18.600000000000001" thickBot="1" x14ac:dyDescent="0.35">
      <c r="B55" s="574" t="s">
        <v>6818</v>
      </c>
      <c r="N55"/>
    </row>
    <row r="56" spans="2:14" ht="19.8" thickBot="1" x14ac:dyDescent="0.35">
      <c r="B56" s="502" t="s">
        <v>3695</v>
      </c>
      <c r="C56" s="401" t="s">
        <v>3247</v>
      </c>
      <c r="D56" s="401" t="s">
        <v>3692</v>
      </c>
      <c r="E56" s="401" t="s">
        <v>6744</v>
      </c>
      <c r="F56" s="503" t="s">
        <v>6745</v>
      </c>
      <c r="G56" s="504" t="s">
        <v>3248</v>
      </c>
      <c r="H56" s="504" t="s">
        <v>3249</v>
      </c>
      <c r="I56" s="504" t="s">
        <v>3201</v>
      </c>
      <c r="J56" s="504" t="s">
        <v>3018</v>
      </c>
      <c r="K56" s="401" t="s">
        <v>6746</v>
      </c>
      <c r="L56" s="505" t="s">
        <v>6010</v>
      </c>
    </row>
    <row r="57" spans="2:14" ht="25.5" customHeight="1" x14ac:dyDescent="0.3">
      <c r="B57" s="682" t="s">
        <v>6747</v>
      </c>
      <c r="C57" s="431" t="s">
        <v>6748</v>
      </c>
      <c r="D57" s="431" t="s">
        <v>2806</v>
      </c>
      <c r="E57" s="432">
        <v>0</v>
      </c>
      <c r="F57" s="432">
        <v>26.28</v>
      </c>
      <c r="G57" s="433">
        <v>3160</v>
      </c>
      <c r="H57" s="434" t="s">
        <v>3213</v>
      </c>
      <c r="I57" s="433" t="s">
        <v>2807</v>
      </c>
      <c r="J57" s="431" t="s">
        <v>2812</v>
      </c>
      <c r="K57" s="435" t="s">
        <v>2787</v>
      </c>
      <c r="L57" s="507">
        <v>44282</v>
      </c>
    </row>
    <row r="58" spans="2:14" ht="25.5" customHeight="1" thickBot="1" x14ac:dyDescent="0.35">
      <c r="B58" s="683" t="s">
        <v>6747</v>
      </c>
      <c r="C58" s="403" t="s">
        <v>9083</v>
      </c>
      <c r="D58" s="403" t="s">
        <v>3594</v>
      </c>
      <c r="E58" s="99">
        <v>0</v>
      </c>
      <c r="F58" s="99">
        <v>21.150000000000002</v>
      </c>
      <c r="G58" s="436">
        <v>3090</v>
      </c>
      <c r="H58" s="93" t="s">
        <v>5367</v>
      </c>
      <c r="I58" s="436" t="s">
        <v>2807</v>
      </c>
      <c r="J58" s="403" t="s">
        <v>2808</v>
      </c>
      <c r="K58" s="404" t="s">
        <v>2787</v>
      </c>
      <c r="L58" s="506">
        <v>44282</v>
      </c>
    </row>
    <row r="59" spans="2:14" ht="15" thickBot="1" x14ac:dyDescent="0.35">
      <c r="B59" s="560"/>
      <c r="C59" s="561"/>
      <c r="D59" s="561"/>
      <c r="E59" s="562"/>
      <c r="F59" s="562">
        <f>SUM(F57:F58)</f>
        <v>47.430000000000007</v>
      </c>
      <c r="G59" s="561"/>
      <c r="H59" s="563"/>
      <c r="I59" s="563"/>
      <c r="J59" s="563"/>
      <c r="K59" s="563"/>
      <c r="L59" s="564"/>
    </row>
    <row r="61" spans="2:14" ht="18.600000000000001" thickBot="1" x14ac:dyDescent="0.35">
      <c r="B61" s="574" t="s">
        <v>6819</v>
      </c>
    </row>
    <row r="62" spans="2:14" ht="21" thickBot="1" x14ac:dyDescent="0.35">
      <c r="B62" s="399" t="s">
        <v>3695</v>
      </c>
      <c r="C62" s="400" t="s">
        <v>3247</v>
      </c>
      <c r="D62" s="424" t="s">
        <v>3692</v>
      </c>
      <c r="E62" s="510"/>
      <c r="F62" s="503" t="s">
        <v>6745</v>
      </c>
      <c r="G62" s="504" t="s">
        <v>3248</v>
      </c>
      <c r="H62" s="504" t="s">
        <v>3249</v>
      </c>
      <c r="I62" s="504" t="s">
        <v>3201</v>
      </c>
      <c r="J62" s="504" t="s">
        <v>3018</v>
      </c>
      <c r="K62" s="401" t="s">
        <v>6746</v>
      </c>
      <c r="L62" s="505" t="s">
        <v>6010</v>
      </c>
    </row>
    <row r="63" spans="2:14" x14ac:dyDescent="0.3">
      <c r="B63" s="508" t="s">
        <v>6751</v>
      </c>
      <c r="C63" s="431" t="s">
        <v>6749</v>
      </c>
      <c r="D63" s="511" t="s">
        <v>5182</v>
      </c>
      <c r="E63" s="512"/>
      <c r="F63" s="432">
        <v>93.6</v>
      </c>
      <c r="G63" s="433">
        <v>3191</v>
      </c>
      <c r="H63" s="434" t="s">
        <v>3242</v>
      </c>
      <c r="I63" s="433" t="s">
        <v>2807</v>
      </c>
      <c r="J63" s="431" t="s">
        <v>2812</v>
      </c>
      <c r="K63" s="435" t="s">
        <v>2787</v>
      </c>
      <c r="L63" s="507">
        <v>43851</v>
      </c>
    </row>
    <row r="64" spans="2:14" ht="15" thickBot="1" x14ac:dyDescent="0.35">
      <c r="B64" s="509" t="s">
        <v>6751</v>
      </c>
      <c r="C64" s="403" t="s">
        <v>6750</v>
      </c>
      <c r="D64" s="513" t="s">
        <v>6266</v>
      </c>
      <c r="E64" s="514"/>
      <c r="F64" s="99">
        <v>0.45</v>
      </c>
      <c r="G64" s="436"/>
      <c r="H64" s="93"/>
      <c r="I64" s="436" t="s">
        <v>2815</v>
      </c>
      <c r="J64" s="403" t="s">
        <v>2854</v>
      </c>
      <c r="K64" s="404" t="s">
        <v>2830</v>
      </c>
      <c r="L64" s="506">
        <v>43804</v>
      </c>
    </row>
    <row r="65" spans="2:12" ht="15" thickBot="1" x14ac:dyDescent="0.35">
      <c r="B65" s="560"/>
      <c r="C65" s="561"/>
      <c r="D65" s="561"/>
      <c r="E65" s="562"/>
      <c r="F65" s="562">
        <f>SUM(F63:F64)</f>
        <v>94.05</v>
      </c>
      <c r="G65" s="561"/>
      <c r="H65" s="563"/>
      <c r="I65" s="563"/>
      <c r="J65" s="563"/>
      <c r="K65" s="563"/>
      <c r="L65" s="564"/>
    </row>
    <row r="67" spans="2:12" ht="18.600000000000001" thickBot="1" x14ac:dyDescent="0.35">
      <c r="B67" s="574" t="s">
        <v>6816</v>
      </c>
    </row>
    <row r="68" spans="2:12" ht="21" thickBot="1" x14ac:dyDescent="0.35">
      <c r="B68" s="399" t="s">
        <v>3695</v>
      </c>
      <c r="C68" s="400" t="s">
        <v>3247</v>
      </c>
      <c r="D68" s="400" t="s">
        <v>3692</v>
      </c>
      <c r="E68" s="565" t="s">
        <v>6813</v>
      </c>
      <c r="F68" s="575" t="s">
        <v>6814</v>
      </c>
      <c r="G68" s="525" t="s">
        <v>3248</v>
      </c>
      <c r="H68" s="525" t="s">
        <v>3249</v>
      </c>
      <c r="I68" s="525" t="s">
        <v>3201</v>
      </c>
      <c r="J68" s="525" t="s">
        <v>3018</v>
      </c>
      <c r="K68" s="402" t="s">
        <v>5776</v>
      </c>
    </row>
    <row r="69" spans="2:12" x14ac:dyDescent="0.3">
      <c r="B69" s="526" t="s">
        <v>3696</v>
      </c>
      <c r="C69" s="527" t="s">
        <v>5782</v>
      </c>
      <c r="D69" s="527" t="s">
        <v>2834</v>
      </c>
      <c r="E69" s="528">
        <v>14.97</v>
      </c>
      <c r="F69" s="566" t="s">
        <v>6815</v>
      </c>
      <c r="G69" s="530">
        <v>4043</v>
      </c>
      <c r="H69" s="530" t="s">
        <v>3216</v>
      </c>
      <c r="I69" s="530" t="s">
        <v>2820</v>
      </c>
      <c r="J69" s="527" t="s">
        <v>2821</v>
      </c>
      <c r="K69" s="567" t="s">
        <v>2830</v>
      </c>
    </row>
    <row r="70" spans="2:12" x14ac:dyDescent="0.3">
      <c r="B70" s="535" t="s">
        <v>3696</v>
      </c>
      <c r="C70" s="536" t="s">
        <v>5783</v>
      </c>
      <c r="D70" s="536" t="s">
        <v>2834</v>
      </c>
      <c r="E70" s="537">
        <v>8</v>
      </c>
      <c r="F70" s="568" t="s">
        <v>6815</v>
      </c>
      <c r="G70" s="539">
        <v>4150</v>
      </c>
      <c r="H70" s="539" t="s">
        <v>3219</v>
      </c>
      <c r="I70" s="539" t="s">
        <v>2820</v>
      </c>
      <c r="J70" s="536" t="s">
        <v>2831</v>
      </c>
      <c r="K70" s="569" t="s">
        <v>2830</v>
      </c>
    </row>
    <row r="71" spans="2:12" x14ac:dyDescent="0.3">
      <c r="B71" s="535" t="s">
        <v>3696</v>
      </c>
      <c r="C71" s="536" t="s">
        <v>5784</v>
      </c>
      <c r="D71" s="536" t="s">
        <v>3693</v>
      </c>
      <c r="E71" s="537">
        <v>3</v>
      </c>
      <c r="F71" s="568" t="s">
        <v>6815</v>
      </c>
      <c r="G71" s="539">
        <v>4320</v>
      </c>
      <c r="H71" s="539" t="s">
        <v>3221</v>
      </c>
      <c r="I71" s="539" t="s">
        <v>2820</v>
      </c>
      <c r="J71" s="536" t="s">
        <v>2840</v>
      </c>
      <c r="K71" s="569" t="s">
        <v>2830</v>
      </c>
    </row>
    <row r="72" spans="2:12" ht="20.399999999999999" x14ac:dyDescent="0.3">
      <c r="B72" s="544" t="s">
        <v>5215</v>
      </c>
      <c r="C72" s="536" t="s">
        <v>6316</v>
      </c>
      <c r="D72" s="536" t="s">
        <v>5668</v>
      </c>
      <c r="E72" s="537">
        <v>50</v>
      </c>
      <c r="F72" s="568" t="s">
        <v>6815</v>
      </c>
      <c r="G72" s="539">
        <v>2000</v>
      </c>
      <c r="H72" s="539" t="s">
        <v>3209</v>
      </c>
      <c r="I72" s="539" t="s">
        <v>5793</v>
      </c>
      <c r="J72" s="536" t="s">
        <v>2788</v>
      </c>
      <c r="K72" s="569" t="s">
        <v>2787</v>
      </c>
    </row>
    <row r="73" spans="2:12" x14ac:dyDescent="0.3">
      <c r="B73" s="544" t="s">
        <v>5215</v>
      </c>
      <c r="C73" s="536" t="s">
        <v>5796</v>
      </c>
      <c r="D73" s="536" t="s">
        <v>2834</v>
      </c>
      <c r="E73" s="537">
        <v>13</v>
      </c>
      <c r="F73" s="568" t="s">
        <v>6815</v>
      </c>
      <c r="G73" s="539">
        <v>4043</v>
      </c>
      <c r="H73" s="539" t="s">
        <v>3216</v>
      </c>
      <c r="I73" s="539" t="s">
        <v>2820</v>
      </c>
      <c r="J73" s="536" t="s">
        <v>2821</v>
      </c>
      <c r="K73" s="569" t="s">
        <v>2830</v>
      </c>
    </row>
    <row r="74" spans="2:12" x14ac:dyDescent="0.3">
      <c r="B74" s="544" t="s">
        <v>5215</v>
      </c>
      <c r="C74" s="536" t="s">
        <v>5797</v>
      </c>
      <c r="D74" s="536" t="s">
        <v>5185</v>
      </c>
      <c r="E74" s="537">
        <v>7</v>
      </c>
      <c r="F74" s="568" t="s">
        <v>6815</v>
      </c>
      <c r="G74" s="539">
        <v>4331</v>
      </c>
      <c r="H74" s="539" t="s">
        <v>3243</v>
      </c>
      <c r="I74" s="539" t="s">
        <v>2820</v>
      </c>
      <c r="J74" s="536" t="s">
        <v>2840</v>
      </c>
      <c r="K74" s="569" t="s">
        <v>2830</v>
      </c>
    </row>
    <row r="75" spans="2:12" x14ac:dyDescent="0.3">
      <c r="B75" s="545" t="s">
        <v>5673</v>
      </c>
      <c r="C75" s="536" t="s">
        <v>5676</v>
      </c>
      <c r="D75" s="536" t="s">
        <v>3597</v>
      </c>
      <c r="E75" s="537">
        <v>12</v>
      </c>
      <c r="F75" s="568" t="s">
        <v>6815</v>
      </c>
      <c r="G75" s="539">
        <v>4287</v>
      </c>
      <c r="H75" s="539" t="s">
        <v>5441</v>
      </c>
      <c r="I75" s="539" t="s">
        <v>2820</v>
      </c>
      <c r="J75" s="536" t="s">
        <v>2831</v>
      </c>
      <c r="K75" s="569" t="s">
        <v>2830</v>
      </c>
    </row>
    <row r="76" spans="2:12" x14ac:dyDescent="0.3">
      <c r="B76" s="545" t="s">
        <v>5673</v>
      </c>
      <c r="C76" s="536" t="s">
        <v>5680</v>
      </c>
      <c r="D76" s="536" t="s">
        <v>5681</v>
      </c>
      <c r="E76" s="537">
        <v>7</v>
      </c>
      <c r="F76" s="568" t="s">
        <v>6815</v>
      </c>
      <c r="G76" s="539">
        <v>6301</v>
      </c>
      <c r="H76" s="539" t="s">
        <v>5595</v>
      </c>
      <c r="I76" s="539" t="s">
        <v>2825</v>
      </c>
      <c r="J76" s="536" t="s">
        <v>2850</v>
      </c>
      <c r="K76" s="569" t="s">
        <v>2830</v>
      </c>
    </row>
    <row r="77" spans="2:12" x14ac:dyDescent="0.3">
      <c r="B77" s="545" t="s">
        <v>5673</v>
      </c>
      <c r="C77" s="536" t="s">
        <v>5688</v>
      </c>
      <c r="D77" s="536" t="s">
        <v>5689</v>
      </c>
      <c r="E77" s="537">
        <v>49.4</v>
      </c>
      <c r="F77" s="568" t="s">
        <v>6815</v>
      </c>
      <c r="G77" s="539">
        <v>1250</v>
      </c>
      <c r="H77" s="539" t="s">
        <v>3205</v>
      </c>
      <c r="I77" s="539" t="s">
        <v>2798</v>
      </c>
      <c r="J77" s="536" t="s">
        <v>2788</v>
      </c>
      <c r="K77" s="569" t="s">
        <v>2787</v>
      </c>
    </row>
    <row r="78" spans="2:12" x14ac:dyDescent="0.3">
      <c r="B78" s="545" t="s">
        <v>5673</v>
      </c>
      <c r="C78" s="536" t="s">
        <v>5690</v>
      </c>
      <c r="D78" s="536" t="s">
        <v>5691</v>
      </c>
      <c r="E78" s="537">
        <v>12.6</v>
      </c>
      <c r="F78" s="568" t="s">
        <v>6815</v>
      </c>
      <c r="G78" s="539">
        <v>2031</v>
      </c>
      <c r="H78" s="539" t="s">
        <v>5350</v>
      </c>
      <c r="I78" s="539" t="s">
        <v>5793</v>
      </c>
      <c r="J78" s="536" t="s">
        <v>2788</v>
      </c>
      <c r="K78" s="569" t="s">
        <v>2787</v>
      </c>
    </row>
    <row r="79" spans="2:12" x14ac:dyDescent="0.3">
      <c r="B79" s="545" t="s">
        <v>5673</v>
      </c>
      <c r="C79" s="536" t="s">
        <v>5692</v>
      </c>
      <c r="D79" s="536" t="s">
        <v>5691</v>
      </c>
      <c r="E79" s="537">
        <v>37.4</v>
      </c>
      <c r="F79" s="568" t="s">
        <v>6815</v>
      </c>
      <c r="G79" s="539">
        <v>2031</v>
      </c>
      <c r="H79" s="539" t="s">
        <v>5350</v>
      </c>
      <c r="I79" s="539" t="s">
        <v>5793</v>
      </c>
      <c r="J79" s="536" t="s">
        <v>2788</v>
      </c>
      <c r="K79" s="569" t="s">
        <v>2787</v>
      </c>
    </row>
    <row r="80" spans="2:12" x14ac:dyDescent="0.3">
      <c r="B80" s="551" t="s">
        <v>5802</v>
      </c>
      <c r="C80" s="536" t="s">
        <v>5805</v>
      </c>
      <c r="D80" s="536" t="s">
        <v>3615</v>
      </c>
      <c r="E80" s="537">
        <v>1</v>
      </c>
      <c r="F80" s="568" t="s">
        <v>6815</v>
      </c>
      <c r="G80" s="552">
        <v>6440</v>
      </c>
      <c r="H80" s="552" t="s">
        <v>5600</v>
      </c>
      <c r="I80" s="552" t="s">
        <v>2825</v>
      </c>
      <c r="J80" s="536" t="s">
        <v>2850</v>
      </c>
      <c r="K80" s="569" t="s">
        <v>2830</v>
      </c>
    </row>
    <row r="81" spans="2:11" x14ac:dyDescent="0.3">
      <c r="B81" s="551" t="s">
        <v>5802</v>
      </c>
      <c r="C81" s="536" t="s">
        <v>5806</v>
      </c>
      <c r="D81" s="536" t="s">
        <v>3615</v>
      </c>
      <c r="E81" s="537">
        <v>45</v>
      </c>
      <c r="F81" s="568" t="s">
        <v>6815</v>
      </c>
      <c r="G81" s="552">
        <v>4171</v>
      </c>
      <c r="H81" s="552" t="s">
        <v>5413</v>
      </c>
      <c r="I81" s="552" t="s">
        <v>2820</v>
      </c>
      <c r="J81" s="536" t="s">
        <v>2831</v>
      </c>
      <c r="K81" s="569" t="s">
        <v>2830</v>
      </c>
    </row>
    <row r="82" spans="2:11" x14ac:dyDescent="0.3">
      <c r="B82" s="551" t="s">
        <v>5802</v>
      </c>
      <c r="C82" s="536" t="s">
        <v>5809</v>
      </c>
      <c r="D82" s="536" t="s">
        <v>3615</v>
      </c>
      <c r="E82" s="537">
        <v>20</v>
      </c>
      <c r="F82" s="568" t="s">
        <v>6815</v>
      </c>
      <c r="G82" s="552">
        <v>4060</v>
      </c>
      <c r="H82" s="552" t="s">
        <v>5389</v>
      </c>
      <c r="I82" s="552" t="s">
        <v>2820</v>
      </c>
      <c r="J82" s="536" t="s">
        <v>2821</v>
      </c>
      <c r="K82" s="569" t="s">
        <v>2830</v>
      </c>
    </row>
    <row r="83" spans="2:11" x14ac:dyDescent="0.3">
      <c r="B83" s="551" t="s">
        <v>5802</v>
      </c>
      <c r="C83" s="536" t="s">
        <v>5810</v>
      </c>
      <c r="D83" s="536" t="s">
        <v>3615</v>
      </c>
      <c r="E83" s="537">
        <v>15</v>
      </c>
      <c r="F83" s="568" t="s">
        <v>6815</v>
      </c>
      <c r="G83" s="552">
        <v>4030</v>
      </c>
      <c r="H83" s="552" t="s">
        <v>5383</v>
      </c>
      <c r="I83" s="552" t="s">
        <v>2820</v>
      </c>
      <c r="J83" s="536" t="s">
        <v>2821</v>
      </c>
      <c r="K83" s="569" t="s">
        <v>2830</v>
      </c>
    </row>
    <row r="84" spans="2:11" ht="15" thickBot="1" x14ac:dyDescent="0.35">
      <c r="B84" s="570" t="s">
        <v>5802</v>
      </c>
      <c r="C84" s="555" t="s">
        <v>5811</v>
      </c>
      <c r="D84" s="555" t="s">
        <v>5812</v>
      </c>
      <c r="E84" s="556">
        <v>18</v>
      </c>
      <c r="F84" s="571" t="s">
        <v>6815</v>
      </c>
      <c r="G84" s="572">
        <v>4045</v>
      </c>
      <c r="H84" s="572" t="s">
        <v>3214</v>
      </c>
      <c r="I84" s="572" t="s">
        <v>2820</v>
      </c>
      <c r="J84" s="555" t="s">
        <v>2821</v>
      </c>
      <c r="K84" s="573" t="s">
        <v>2830</v>
      </c>
    </row>
    <row r="85" spans="2:11" ht="15" thickBot="1" x14ac:dyDescent="0.35">
      <c r="B85" s="560"/>
      <c r="C85" s="561"/>
      <c r="D85" s="561"/>
      <c r="E85" s="562">
        <f>SUM(E69:E84)</f>
        <v>313.37</v>
      </c>
      <c r="F85" s="562"/>
      <c r="G85" s="561"/>
      <c r="H85" s="563"/>
      <c r="I85" s="563"/>
      <c r="J85" s="563"/>
      <c r="K85" s="564"/>
    </row>
    <row r="87" spans="2:11" ht="18.600000000000001" thickBot="1" x14ac:dyDescent="0.35">
      <c r="B87" s="574" t="s">
        <v>9596</v>
      </c>
    </row>
    <row r="88" spans="2:11" ht="21" thickBot="1" x14ac:dyDescent="0.35">
      <c r="B88" s="399" t="s">
        <v>3695</v>
      </c>
      <c r="C88" s="400" t="s">
        <v>3247</v>
      </c>
      <c r="D88" s="400" t="s">
        <v>3692</v>
      </c>
      <c r="E88" s="565" t="s">
        <v>6813</v>
      </c>
      <c r="F88" s="575" t="s">
        <v>6814</v>
      </c>
      <c r="G88" s="525" t="s">
        <v>3248</v>
      </c>
      <c r="H88" s="525" t="s">
        <v>3249</v>
      </c>
      <c r="I88" s="525" t="s">
        <v>3201</v>
      </c>
      <c r="J88" s="525" t="s">
        <v>3018</v>
      </c>
      <c r="K88" s="402" t="s">
        <v>5776</v>
      </c>
    </row>
    <row r="89" spans="2:11" ht="15" thickBot="1" x14ac:dyDescent="0.35">
      <c r="B89" s="681" t="s">
        <v>9070</v>
      </c>
      <c r="C89" s="555" t="s">
        <v>9077</v>
      </c>
      <c r="D89" s="555" t="s">
        <v>9078</v>
      </c>
      <c r="E89" s="556">
        <v>100</v>
      </c>
      <c r="F89" s="691" t="s">
        <v>6815</v>
      </c>
      <c r="G89" s="557">
        <v>5049</v>
      </c>
      <c r="H89" s="557" t="s">
        <v>5474</v>
      </c>
      <c r="I89" s="557" t="s">
        <v>2815</v>
      </c>
      <c r="J89" s="555" t="s">
        <v>2854</v>
      </c>
      <c r="K89" s="573" t="s">
        <v>2830</v>
      </c>
    </row>
  </sheetData>
  <autoFilter ref="B2:N53"/>
  <conditionalFormatting sqref="K67 K34:K39 K41:K50">
    <cfRule type="cellIs" dxfId="69" priority="123" operator="equal">
      <formula>"PAH"</formula>
    </cfRule>
    <cfRule type="cellIs" dxfId="68" priority="124" operator="equal">
      <formula>"SFV"</formula>
    </cfRule>
    <cfRule type="cellIs" dxfId="67" priority="125" operator="equal">
      <formula>"EOL"</formula>
    </cfRule>
  </conditionalFormatting>
  <conditionalFormatting sqref="K67 K34:K39 K41:K50">
    <cfRule type="cellIs" dxfId="66" priority="122" operator="equal">
      <formula>"BGRS"</formula>
    </cfRule>
  </conditionalFormatting>
  <conditionalFormatting sqref="K57">
    <cfRule type="cellIs" dxfId="65" priority="91" operator="equal">
      <formula>"BGRS"</formula>
    </cfRule>
  </conditionalFormatting>
  <conditionalFormatting sqref="K57">
    <cfRule type="cellIs" dxfId="64" priority="92" operator="equal">
      <formula>"PAH"</formula>
    </cfRule>
    <cfRule type="cellIs" dxfId="63" priority="93" operator="equal">
      <formula>"SFV"</formula>
    </cfRule>
    <cfRule type="cellIs" dxfId="62" priority="94" operator="equal">
      <formula>"EOL"</formula>
    </cfRule>
  </conditionalFormatting>
  <conditionalFormatting sqref="K57">
    <cfRule type="cellIs" dxfId="61" priority="98" operator="equal">
      <formula>"BGRS"</formula>
    </cfRule>
  </conditionalFormatting>
  <conditionalFormatting sqref="K57">
    <cfRule type="cellIs" dxfId="60" priority="95" operator="equal">
      <formula>"PAH"</formula>
    </cfRule>
    <cfRule type="cellIs" dxfId="59" priority="96" operator="equal">
      <formula>"SFV"</formula>
    </cfRule>
    <cfRule type="cellIs" dxfId="58" priority="97" operator="equal">
      <formula>"EOL"</formula>
    </cfRule>
  </conditionalFormatting>
  <conditionalFormatting sqref="K63:K64">
    <cfRule type="cellIs" dxfId="57" priority="72" operator="equal">
      <formula>"PAH"</formula>
    </cfRule>
    <cfRule type="cellIs" dxfId="56" priority="73" operator="equal">
      <formula>"SFV"</formula>
    </cfRule>
    <cfRule type="cellIs" dxfId="55" priority="74" operator="equal">
      <formula>"EOL"</formula>
    </cfRule>
  </conditionalFormatting>
  <conditionalFormatting sqref="K63:K64">
    <cfRule type="cellIs" dxfId="54" priority="71" operator="equal">
      <formula>"BGRS"</formula>
    </cfRule>
  </conditionalFormatting>
  <conditionalFormatting sqref="K3:K28">
    <cfRule type="cellIs" dxfId="53" priority="68" operator="equal">
      <formula>"PAH"</formula>
    </cfRule>
    <cfRule type="cellIs" dxfId="52" priority="69" operator="equal">
      <formula>"SFV"</formula>
    </cfRule>
    <cfRule type="cellIs" dxfId="51" priority="70" operator="equal">
      <formula>"EOL"</formula>
    </cfRule>
  </conditionalFormatting>
  <conditionalFormatting sqref="K3:K31">
    <cfRule type="cellIs" dxfId="50" priority="67" operator="equal">
      <formula>"BGRS"</formula>
    </cfRule>
  </conditionalFormatting>
  <conditionalFormatting sqref="K29:K31">
    <cfRule type="cellIs" dxfId="49" priority="64" operator="equal">
      <formula>"PAH"</formula>
    </cfRule>
    <cfRule type="cellIs" dxfId="48" priority="65" operator="equal">
      <formula>"SFV"</formula>
    </cfRule>
    <cfRule type="cellIs" dxfId="47" priority="66" operator="equal">
      <formula>"EOL"</formula>
    </cfRule>
  </conditionalFormatting>
  <conditionalFormatting sqref="K32">
    <cfRule type="cellIs" dxfId="46" priority="61" operator="equal">
      <formula>"PAH"</formula>
    </cfRule>
    <cfRule type="cellIs" dxfId="45" priority="62" operator="equal">
      <formula>"SFV"</formula>
    </cfRule>
    <cfRule type="cellIs" dxfId="44" priority="63" operator="equal">
      <formula>"EOL"</formula>
    </cfRule>
  </conditionalFormatting>
  <conditionalFormatting sqref="K32">
    <cfRule type="cellIs" dxfId="43" priority="60" operator="equal">
      <formula>"BGRS"</formula>
    </cfRule>
  </conditionalFormatting>
  <conditionalFormatting sqref="K33">
    <cfRule type="cellIs" dxfId="42" priority="57" operator="equal">
      <formula>"PAH"</formula>
    </cfRule>
    <cfRule type="cellIs" dxfId="41" priority="58" operator="equal">
      <formula>"SFV"</formula>
    </cfRule>
    <cfRule type="cellIs" dxfId="40" priority="59" operator="equal">
      <formula>"EOL"</formula>
    </cfRule>
  </conditionalFormatting>
  <conditionalFormatting sqref="K33">
    <cfRule type="cellIs" dxfId="39" priority="56" operator="equal">
      <formula>"BGRS"</formula>
    </cfRule>
  </conditionalFormatting>
  <conditionalFormatting sqref="K69:K79">
    <cfRule type="cellIs" dxfId="38" priority="49" operator="equal">
      <formula>"PAH"</formula>
    </cfRule>
    <cfRule type="cellIs" dxfId="37" priority="50" operator="equal">
      <formula>"SFV"</formula>
    </cfRule>
    <cfRule type="cellIs" dxfId="36" priority="51" operator="equal">
      <formula>"EOL"</formula>
    </cfRule>
  </conditionalFormatting>
  <conditionalFormatting sqref="K69:K84">
    <cfRule type="cellIs" dxfId="35" priority="48" operator="equal">
      <formula>"BGRS"</formula>
    </cfRule>
  </conditionalFormatting>
  <conditionalFormatting sqref="K80:K84">
    <cfRule type="cellIs" dxfId="34" priority="45" operator="equal">
      <formula>"PAH"</formula>
    </cfRule>
    <cfRule type="cellIs" dxfId="33" priority="46" operator="equal">
      <formula>"SFV"</formula>
    </cfRule>
    <cfRule type="cellIs" dxfId="32" priority="47" operator="equal">
      <formula>"EOL"</formula>
    </cfRule>
  </conditionalFormatting>
  <conditionalFormatting sqref="K51:K52">
    <cfRule type="cellIs" dxfId="31" priority="38" operator="equal">
      <formula>"PAH"</formula>
    </cfRule>
    <cfRule type="cellIs" dxfId="30" priority="39" operator="equal">
      <formula>"SFV"</formula>
    </cfRule>
    <cfRule type="cellIs" dxfId="29" priority="40" operator="equal">
      <formula>"EOL"</formula>
    </cfRule>
  </conditionalFormatting>
  <conditionalFormatting sqref="K51:K52">
    <cfRule type="cellIs" dxfId="28" priority="37" operator="equal">
      <formula>"BGRS"</formula>
    </cfRule>
  </conditionalFormatting>
  <conditionalFormatting sqref="K58">
    <cfRule type="cellIs" dxfId="27" priority="25" operator="equal">
      <formula>"BGRS"</formula>
    </cfRule>
  </conditionalFormatting>
  <conditionalFormatting sqref="K58">
    <cfRule type="cellIs" dxfId="26" priority="26" operator="equal">
      <formula>"PAH"</formula>
    </cfRule>
    <cfRule type="cellIs" dxfId="25" priority="27" operator="equal">
      <formula>"SFV"</formula>
    </cfRule>
    <cfRule type="cellIs" dxfId="24" priority="28" operator="equal">
      <formula>"EOL"</formula>
    </cfRule>
  </conditionalFormatting>
  <conditionalFormatting sqref="K58">
    <cfRule type="cellIs" dxfId="23" priority="32" operator="equal">
      <formula>"BGRS"</formula>
    </cfRule>
  </conditionalFormatting>
  <conditionalFormatting sqref="K58">
    <cfRule type="cellIs" dxfId="22" priority="29" operator="equal">
      <formula>"PAH"</formula>
    </cfRule>
    <cfRule type="cellIs" dxfId="21" priority="30" operator="equal">
      <formula>"SFV"</formula>
    </cfRule>
    <cfRule type="cellIs" dxfId="20" priority="31" operator="equal">
      <formula>"EOL"</formula>
    </cfRule>
  </conditionalFormatting>
  <conditionalFormatting sqref="K87">
    <cfRule type="cellIs" dxfId="19" priority="22" operator="equal">
      <formula>"PAH"</formula>
    </cfRule>
    <cfRule type="cellIs" dxfId="18" priority="23" operator="equal">
      <formula>"SFV"</formula>
    </cfRule>
    <cfRule type="cellIs" dxfId="17" priority="24" operator="equal">
      <formula>"EOL"</formula>
    </cfRule>
  </conditionalFormatting>
  <conditionalFormatting sqref="K87">
    <cfRule type="cellIs" dxfId="16" priority="21" operator="equal">
      <formula>"BGRS"</formula>
    </cfRule>
  </conditionalFormatting>
  <conditionalFormatting sqref="K89">
    <cfRule type="cellIs" dxfId="15" priority="14" operator="equal">
      <formula>"PAH"</formula>
    </cfRule>
    <cfRule type="cellIs" dxfId="14" priority="15" operator="equal">
      <formula>"SFV"</formula>
    </cfRule>
    <cfRule type="cellIs" dxfId="13" priority="16" operator="equal">
      <formula>"EOL"</formula>
    </cfRule>
  </conditionalFormatting>
  <conditionalFormatting sqref="K89">
    <cfRule type="cellIs" dxfId="12" priority="13" operator="equal">
      <formula>"BGRS"</formula>
    </cfRule>
  </conditionalFormatting>
  <conditionalFormatting sqref="K40">
    <cfRule type="cellIs" dxfId="11" priority="10" operator="equal">
      <formula>"PAH"</formula>
    </cfRule>
    <cfRule type="cellIs" dxfId="10" priority="11" operator="equal">
      <formula>"SFV"</formula>
    </cfRule>
    <cfRule type="cellIs" dxfId="9" priority="12" operator="equal">
      <formula>"EOL"</formula>
    </cfRule>
  </conditionalFormatting>
  <conditionalFormatting sqref="K40">
    <cfRule type="cellIs" dxfId="8" priority="9" operator="equal">
      <formula>"BGRS"</formula>
    </cfRule>
  </conditionalFormatting>
  <conditionalFormatting sqref="K51">
    <cfRule type="cellIs" dxfId="7" priority="6" operator="equal">
      <formula>"PAH"</formula>
    </cfRule>
    <cfRule type="cellIs" dxfId="6" priority="7" operator="equal">
      <formula>"SFV"</formula>
    </cfRule>
    <cfRule type="cellIs" dxfId="5" priority="8" operator="equal">
      <formula>"EOL"</formula>
    </cfRule>
  </conditionalFormatting>
  <conditionalFormatting sqref="K51">
    <cfRule type="cellIs" dxfId="4" priority="5" operator="equal">
      <formula>"BGRS"</formula>
    </cfRule>
  </conditionalFormatting>
  <conditionalFormatting sqref="K52">
    <cfRule type="cellIs" dxfId="3" priority="2" operator="equal">
      <formula>"PAH"</formula>
    </cfRule>
    <cfRule type="cellIs" dxfId="2" priority="3" operator="equal">
      <formula>"SFV"</formula>
    </cfRule>
    <cfRule type="cellIs" dxfId="1" priority="4" operator="equal">
      <formula>"EOL"</formula>
    </cfRule>
  </conditionalFormatting>
  <conditionalFormatting sqref="K52">
    <cfRule type="cellIs" dxfId="0" priority="1" operator="equal">
      <formula>"BGRS"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6"/>
  <sheetViews>
    <sheetView workbookViewId="0">
      <selection sqref="A1:G1"/>
    </sheetView>
  </sheetViews>
  <sheetFormatPr baseColWidth="10" defaultRowHeight="14.4" x14ac:dyDescent="0.3"/>
  <cols>
    <col min="1" max="1" width="31.109375" customWidth="1"/>
    <col min="2" max="2" width="11.5546875" bestFit="1" customWidth="1"/>
    <col min="3" max="3" width="9.33203125" bestFit="1" customWidth="1"/>
    <col min="4" max="4" width="9.6640625" bestFit="1" customWidth="1"/>
    <col min="5" max="5" width="37.6640625" bestFit="1" customWidth="1"/>
    <col min="6" max="6" width="10.44140625" bestFit="1" customWidth="1"/>
    <col min="7" max="7" width="5.6640625" customWidth="1"/>
  </cols>
  <sheetData>
    <row r="1" spans="1:7" ht="54" customHeight="1" x14ac:dyDescent="0.3">
      <c r="A1" s="761" t="s">
        <v>5177</v>
      </c>
      <c r="B1" s="761"/>
      <c r="C1" s="761"/>
      <c r="D1" s="761"/>
      <c r="E1" s="761"/>
      <c r="F1" s="761"/>
      <c r="G1" s="761"/>
    </row>
    <row r="2" spans="1:7" ht="38.25" customHeight="1" x14ac:dyDescent="0.3">
      <c r="A2" s="761" t="s">
        <v>5178</v>
      </c>
      <c r="B2" s="761"/>
      <c r="C2" s="761"/>
      <c r="D2" s="761"/>
      <c r="E2" s="761"/>
      <c r="F2" s="761"/>
      <c r="G2" s="761"/>
    </row>
    <row r="10" spans="1:7" ht="20.399999999999999" x14ac:dyDescent="0.3">
      <c r="A10" s="7" t="s">
        <v>3697</v>
      </c>
      <c r="B10" s="7" t="s">
        <v>3698</v>
      </c>
      <c r="C10" s="7" t="s">
        <v>3699</v>
      </c>
      <c r="D10" s="7" t="s">
        <v>3700</v>
      </c>
      <c r="E10" s="7" t="s">
        <v>3701</v>
      </c>
      <c r="F10" s="7" t="s">
        <v>3702</v>
      </c>
      <c r="G10" s="7" t="s">
        <v>3703</v>
      </c>
    </row>
    <row r="11" spans="1:7" x14ac:dyDescent="0.3">
      <c r="A11" s="76" t="s">
        <v>4001</v>
      </c>
      <c r="B11" s="77" t="s">
        <v>4002</v>
      </c>
      <c r="C11" s="78">
        <v>582</v>
      </c>
      <c r="D11" s="79" t="s">
        <v>135</v>
      </c>
      <c r="E11" s="79" t="s">
        <v>7373</v>
      </c>
      <c r="F11" s="80">
        <v>34912</v>
      </c>
      <c r="G11" s="81" t="s">
        <v>3707</v>
      </c>
    </row>
    <row r="12" spans="1:7" x14ac:dyDescent="0.3">
      <c r="A12" s="76" t="s">
        <v>4001</v>
      </c>
      <c r="B12" s="77" t="s">
        <v>4002</v>
      </c>
      <c r="C12" s="78">
        <v>4355</v>
      </c>
      <c r="D12" s="79" t="s">
        <v>4003</v>
      </c>
      <c r="E12" s="79" t="s">
        <v>7374</v>
      </c>
      <c r="F12" s="80">
        <v>37288</v>
      </c>
      <c r="G12" s="81" t="s">
        <v>3707</v>
      </c>
    </row>
    <row r="13" spans="1:7" x14ac:dyDescent="0.3">
      <c r="A13" s="76" t="s">
        <v>3816</v>
      </c>
      <c r="B13" s="77" t="s">
        <v>3817</v>
      </c>
      <c r="C13" s="78">
        <v>7794</v>
      </c>
      <c r="D13" s="79" t="s">
        <v>3818</v>
      </c>
      <c r="E13" s="79" t="s">
        <v>7375</v>
      </c>
      <c r="F13" s="80">
        <v>39569</v>
      </c>
      <c r="G13" s="81" t="s">
        <v>3707</v>
      </c>
    </row>
    <row r="14" spans="1:7" x14ac:dyDescent="0.3">
      <c r="A14" s="76" t="s">
        <v>3816</v>
      </c>
      <c r="B14" s="77" t="s">
        <v>3817</v>
      </c>
      <c r="C14" s="78">
        <v>19650</v>
      </c>
      <c r="D14" s="79" t="s">
        <v>3819</v>
      </c>
      <c r="E14" s="79" t="s">
        <v>7376</v>
      </c>
      <c r="F14" s="80">
        <v>43160</v>
      </c>
      <c r="G14" s="81" t="s">
        <v>3707</v>
      </c>
    </row>
    <row r="15" spans="1:7" x14ac:dyDescent="0.3">
      <c r="A15" s="76" t="s">
        <v>3832</v>
      </c>
      <c r="B15" s="77" t="s">
        <v>3833</v>
      </c>
      <c r="C15" s="78">
        <v>55</v>
      </c>
      <c r="D15" s="79" t="s">
        <v>9</v>
      </c>
      <c r="E15" s="79" t="s">
        <v>7377</v>
      </c>
      <c r="F15" s="80">
        <v>34335</v>
      </c>
      <c r="G15" s="81" t="s">
        <v>3253</v>
      </c>
    </row>
    <row r="16" spans="1:7" x14ac:dyDescent="0.3">
      <c r="A16" s="76" t="s">
        <v>3832</v>
      </c>
      <c r="B16" s="77" t="s">
        <v>3833</v>
      </c>
      <c r="C16" s="78">
        <v>169</v>
      </c>
      <c r="D16" s="79" t="s">
        <v>48</v>
      </c>
      <c r="E16" s="79" t="s">
        <v>7378</v>
      </c>
      <c r="F16" s="80">
        <v>34547</v>
      </c>
      <c r="G16" s="81" t="s">
        <v>3253</v>
      </c>
    </row>
    <row r="17" spans="1:7" x14ac:dyDescent="0.3">
      <c r="A17" s="76" t="s">
        <v>3824</v>
      </c>
      <c r="B17" s="77" t="s">
        <v>3825</v>
      </c>
      <c r="C17" s="78">
        <v>6621</v>
      </c>
      <c r="D17" s="79" t="s">
        <v>782</v>
      </c>
      <c r="E17" s="79" t="s">
        <v>7379</v>
      </c>
      <c r="F17" s="80">
        <v>38565</v>
      </c>
      <c r="G17" s="81" t="s">
        <v>3253</v>
      </c>
    </row>
    <row r="18" spans="1:7" x14ac:dyDescent="0.3">
      <c r="A18" s="76" t="s">
        <v>3824</v>
      </c>
      <c r="B18" s="77" t="s">
        <v>3825</v>
      </c>
      <c r="C18" s="78">
        <v>6622</v>
      </c>
      <c r="D18" s="79" t="s">
        <v>3826</v>
      </c>
      <c r="E18" s="79" t="s">
        <v>7380</v>
      </c>
      <c r="F18" s="80">
        <v>38565</v>
      </c>
      <c r="G18" s="81" t="s">
        <v>3707</v>
      </c>
    </row>
    <row r="19" spans="1:7" x14ac:dyDescent="0.3">
      <c r="A19" s="76" t="s">
        <v>1493</v>
      </c>
      <c r="B19" s="77" t="s">
        <v>4769</v>
      </c>
      <c r="C19" s="78">
        <v>840</v>
      </c>
      <c r="D19" s="79" t="s">
        <v>178</v>
      </c>
      <c r="E19" s="79" t="s">
        <v>7381</v>
      </c>
      <c r="F19" s="80">
        <v>35186</v>
      </c>
      <c r="G19" s="81" t="s">
        <v>3253</v>
      </c>
    </row>
    <row r="20" spans="1:7" x14ac:dyDescent="0.3">
      <c r="A20" s="76" t="s">
        <v>1493</v>
      </c>
      <c r="B20" s="77" t="s">
        <v>4769</v>
      </c>
      <c r="C20" s="78">
        <v>3610</v>
      </c>
      <c r="D20" s="79" t="s">
        <v>481</v>
      </c>
      <c r="E20" s="79" t="s">
        <v>7382</v>
      </c>
      <c r="F20" s="80">
        <v>37196</v>
      </c>
      <c r="G20" s="81" t="s">
        <v>3253</v>
      </c>
    </row>
    <row r="21" spans="1:7" x14ac:dyDescent="0.3">
      <c r="A21" s="76" t="s">
        <v>1493</v>
      </c>
      <c r="B21" s="77" t="s">
        <v>4769</v>
      </c>
      <c r="C21" s="78">
        <v>8890</v>
      </c>
      <c r="D21" s="79" t="s">
        <v>1218</v>
      </c>
      <c r="E21" s="79" t="s">
        <v>7383</v>
      </c>
      <c r="F21" s="80">
        <v>40969</v>
      </c>
      <c r="G21" s="81" t="s">
        <v>3253</v>
      </c>
    </row>
    <row r="22" spans="1:7" x14ac:dyDescent="0.3">
      <c r="A22" s="76" t="s">
        <v>3977</v>
      </c>
      <c r="B22" s="77" t="s">
        <v>3978</v>
      </c>
      <c r="C22" s="78">
        <v>6752</v>
      </c>
      <c r="D22" s="79" t="s">
        <v>3980</v>
      </c>
      <c r="E22" s="79" t="s">
        <v>7384</v>
      </c>
      <c r="F22" s="80">
        <v>38565</v>
      </c>
      <c r="G22" s="81" t="s">
        <v>3707</v>
      </c>
    </row>
    <row r="23" spans="1:7" x14ac:dyDescent="0.3">
      <c r="A23" s="76" t="s">
        <v>3977</v>
      </c>
      <c r="B23" s="77" t="s">
        <v>3978</v>
      </c>
      <c r="C23" s="78">
        <v>6753</v>
      </c>
      <c r="D23" s="79" t="s">
        <v>3981</v>
      </c>
      <c r="E23" s="79" t="s">
        <v>7385</v>
      </c>
      <c r="F23" s="80">
        <v>38565</v>
      </c>
      <c r="G23" s="81" t="s">
        <v>3707</v>
      </c>
    </row>
    <row r="24" spans="1:7" x14ac:dyDescent="0.3">
      <c r="A24" s="76" t="s">
        <v>3977</v>
      </c>
      <c r="B24" s="77" t="s">
        <v>3978</v>
      </c>
      <c r="C24" s="78">
        <v>7201</v>
      </c>
      <c r="D24" s="79" t="s">
        <v>3979</v>
      </c>
      <c r="E24" s="79" t="s">
        <v>7386</v>
      </c>
      <c r="F24" s="80">
        <v>38749</v>
      </c>
      <c r="G24" s="81" t="s">
        <v>3707</v>
      </c>
    </row>
    <row r="25" spans="1:7" x14ac:dyDescent="0.3">
      <c r="A25" s="76" t="s">
        <v>3977</v>
      </c>
      <c r="B25" s="77" t="s">
        <v>3978</v>
      </c>
      <c r="C25" s="78">
        <v>7785</v>
      </c>
      <c r="D25" s="79" t="s">
        <v>1030</v>
      </c>
      <c r="E25" s="79" t="s">
        <v>7387</v>
      </c>
      <c r="F25" s="80">
        <v>39569</v>
      </c>
      <c r="G25" s="81" t="s">
        <v>3253</v>
      </c>
    </row>
    <row r="26" spans="1:7" x14ac:dyDescent="0.3">
      <c r="A26" s="76" t="s">
        <v>3977</v>
      </c>
      <c r="B26" s="77" t="s">
        <v>3978</v>
      </c>
      <c r="C26" s="78">
        <v>8500</v>
      </c>
      <c r="D26" s="79" t="s">
        <v>3982</v>
      </c>
      <c r="E26" s="79" t="s">
        <v>7388</v>
      </c>
      <c r="F26" s="80">
        <v>40210</v>
      </c>
      <c r="G26" s="81" t="s">
        <v>3707</v>
      </c>
    </row>
    <row r="27" spans="1:7" x14ac:dyDescent="0.3">
      <c r="A27" s="76" t="s">
        <v>3977</v>
      </c>
      <c r="B27" s="77" t="s">
        <v>3978</v>
      </c>
      <c r="C27" s="78">
        <v>8501</v>
      </c>
      <c r="D27" s="79" t="s">
        <v>3983</v>
      </c>
      <c r="E27" s="79" t="s">
        <v>7389</v>
      </c>
      <c r="F27" s="80">
        <v>40210</v>
      </c>
      <c r="G27" s="81" t="s">
        <v>3707</v>
      </c>
    </row>
    <row r="28" spans="1:7" x14ac:dyDescent="0.3">
      <c r="A28" s="76" t="s">
        <v>3336</v>
      </c>
      <c r="B28" s="77" t="s">
        <v>4965</v>
      </c>
      <c r="C28" s="78">
        <v>69</v>
      </c>
      <c r="D28" s="79" t="s">
        <v>14</v>
      </c>
      <c r="E28" s="79" t="s">
        <v>7390</v>
      </c>
      <c r="F28" s="80">
        <v>34455</v>
      </c>
      <c r="G28" s="81" t="s">
        <v>3253</v>
      </c>
    </row>
    <row r="29" spans="1:7" x14ac:dyDescent="0.3">
      <c r="A29" s="76" t="s">
        <v>3336</v>
      </c>
      <c r="B29" s="77" t="s">
        <v>4965</v>
      </c>
      <c r="C29" s="78">
        <v>70</v>
      </c>
      <c r="D29" s="79" t="s">
        <v>16</v>
      </c>
      <c r="E29" s="79" t="s">
        <v>7391</v>
      </c>
      <c r="F29" s="80">
        <v>34455</v>
      </c>
      <c r="G29" s="81" t="s">
        <v>3253</v>
      </c>
    </row>
    <row r="30" spans="1:7" x14ac:dyDescent="0.3">
      <c r="A30" s="76" t="s">
        <v>3336</v>
      </c>
      <c r="B30" s="77" t="s">
        <v>4965</v>
      </c>
      <c r="C30" s="78">
        <v>171</v>
      </c>
      <c r="D30" s="79" t="s">
        <v>52</v>
      </c>
      <c r="E30" s="79" t="s">
        <v>7392</v>
      </c>
      <c r="F30" s="80">
        <v>34547</v>
      </c>
      <c r="G30" s="81" t="s">
        <v>3253</v>
      </c>
    </row>
    <row r="31" spans="1:7" x14ac:dyDescent="0.3">
      <c r="A31" s="76" t="s">
        <v>3336</v>
      </c>
      <c r="B31" s="77" t="s">
        <v>4965</v>
      </c>
      <c r="C31" s="78">
        <v>173</v>
      </c>
      <c r="D31" s="79" t="s">
        <v>54</v>
      </c>
      <c r="E31" s="79" t="s">
        <v>7393</v>
      </c>
      <c r="F31" s="80">
        <v>34547</v>
      </c>
      <c r="G31" s="81" t="s">
        <v>3253</v>
      </c>
    </row>
    <row r="32" spans="1:7" x14ac:dyDescent="0.3">
      <c r="A32" s="76" t="s">
        <v>3336</v>
      </c>
      <c r="B32" s="77" t="s">
        <v>4965</v>
      </c>
      <c r="C32" s="78">
        <v>174</v>
      </c>
      <c r="D32" s="79" t="s">
        <v>56</v>
      </c>
      <c r="E32" s="79" t="s">
        <v>7394</v>
      </c>
      <c r="F32" s="80">
        <v>34547</v>
      </c>
      <c r="G32" s="81" t="s">
        <v>3253</v>
      </c>
    </row>
    <row r="33" spans="1:7" x14ac:dyDescent="0.3">
      <c r="A33" s="76" t="s">
        <v>3336</v>
      </c>
      <c r="B33" s="77" t="s">
        <v>4965</v>
      </c>
      <c r="C33" s="78">
        <v>175</v>
      </c>
      <c r="D33" s="79" t="s">
        <v>58</v>
      </c>
      <c r="E33" s="79" t="s">
        <v>7395</v>
      </c>
      <c r="F33" s="80">
        <v>34547</v>
      </c>
      <c r="G33" s="81" t="s">
        <v>3253</v>
      </c>
    </row>
    <row r="34" spans="1:7" x14ac:dyDescent="0.3">
      <c r="A34" s="76" t="s">
        <v>3336</v>
      </c>
      <c r="B34" s="77" t="s">
        <v>4965</v>
      </c>
      <c r="C34" s="78">
        <v>176</v>
      </c>
      <c r="D34" s="79" t="s">
        <v>60</v>
      </c>
      <c r="E34" s="79" t="s">
        <v>7396</v>
      </c>
      <c r="F34" s="80">
        <v>34547</v>
      </c>
      <c r="G34" s="81" t="s">
        <v>3253</v>
      </c>
    </row>
    <row r="35" spans="1:7" x14ac:dyDescent="0.3">
      <c r="A35" s="76" t="s">
        <v>3336</v>
      </c>
      <c r="B35" s="77" t="s">
        <v>4965</v>
      </c>
      <c r="C35" s="78">
        <v>177</v>
      </c>
      <c r="D35" s="79" t="s">
        <v>62</v>
      </c>
      <c r="E35" s="79" t="s">
        <v>7397</v>
      </c>
      <c r="F35" s="80">
        <v>34547</v>
      </c>
      <c r="G35" s="81" t="s">
        <v>3253</v>
      </c>
    </row>
    <row r="36" spans="1:7" x14ac:dyDescent="0.3">
      <c r="A36" s="76" t="s">
        <v>3336</v>
      </c>
      <c r="B36" s="77" t="s">
        <v>4965</v>
      </c>
      <c r="C36" s="78">
        <v>178</v>
      </c>
      <c r="D36" s="79" t="s">
        <v>64</v>
      </c>
      <c r="E36" s="79" t="s">
        <v>7398</v>
      </c>
      <c r="F36" s="80">
        <v>34547</v>
      </c>
      <c r="G36" s="81" t="s">
        <v>3253</v>
      </c>
    </row>
    <row r="37" spans="1:7" x14ac:dyDescent="0.3">
      <c r="A37" s="76" t="s">
        <v>3336</v>
      </c>
      <c r="B37" s="77" t="s">
        <v>4965</v>
      </c>
      <c r="C37" s="78">
        <v>179</v>
      </c>
      <c r="D37" s="79" t="s">
        <v>66</v>
      </c>
      <c r="E37" s="79" t="s">
        <v>7399</v>
      </c>
      <c r="F37" s="80">
        <v>34547</v>
      </c>
      <c r="G37" s="81" t="s">
        <v>3253</v>
      </c>
    </row>
    <row r="38" spans="1:7" x14ac:dyDescent="0.3">
      <c r="A38" s="76" t="s">
        <v>3336</v>
      </c>
      <c r="B38" s="77" t="s">
        <v>4965</v>
      </c>
      <c r="C38" s="78">
        <v>180</v>
      </c>
      <c r="D38" s="79" t="s">
        <v>68</v>
      </c>
      <c r="E38" s="79" t="s">
        <v>7400</v>
      </c>
      <c r="F38" s="80">
        <v>34547</v>
      </c>
      <c r="G38" s="81" t="s">
        <v>3253</v>
      </c>
    </row>
    <row r="39" spans="1:7" x14ac:dyDescent="0.3">
      <c r="A39" s="76" t="s">
        <v>3336</v>
      </c>
      <c r="B39" s="77" t="s">
        <v>4965</v>
      </c>
      <c r="C39" s="78">
        <v>181</v>
      </c>
      <c r="D39" s="79" t="s">
        <v>70</v>
      </c>
      <c r="E39" s="79" t="s">
        <v>7401</v>
      </c>
      <c r="F39" s="80">
        <v>34547</v>
      </c>
      <c r="G39" s="81" t="s">
        <v>3253</v>
      </c>
    </row>
    <row r="40" spans="1:7" x14ac:dyDescent="0.3">
      <c r="A40" s="76" t="s">
        <v>3336</v>
      </c>
      <c r="B40" s="77" t="s">
        <v>4965</v>
      </c>
      <c r="C40" s="78">
        <v>290</v>
      </c>
      <c r="D40" s="79" t="s">
        <v>86</v>
      </c>
      <c r="E40" s="79" t="s">
        <v>7402</v>
      </c>
      <c r="F40" s="80">
        <v>34731</v>
      </c>
      <c r="G40" s="81" t="s">
        <v>3253</v>
      </c>
    </row>
    <row r="41" spans="1:7" x14ac:dyDescent="0.3">
      <c r="A41" s="76" t="s">
        <v>3336</v>
      </c>
      <c r="B41" s="77" t="s">
        <v>4965</v>
      </c>
      <c r="C41" s="78">
        <v>1361</v>
      </c>
      <c r="D41" s="79" t="s">
        <v>252</v>
      </c>
      <c r="E41" s="79" t="s">
        <v>7403</v>
      </c>
      <c r="F41" s="80">
        <v>35551</v>
      </c>
      <c r="G41" s="81" t="s">
        <v>3253</v>
      </c>
    </row>
    <row r="42" spans="1:7" x14ac:dyDescent="0.3">
      <c r="A42" s="76" t="s">
        <v>3336</v>
      </c>
      <c r="B42" s="77" t="s">
        <v>4965</v>
      </c>
      <c r="C42" s="78">
        <v>4076</v>
      </c>
      <c r="D42" s="79" t="s">
        <v>494</v>
      </c>
      <c r="E42" s="79" t="s">
        <v>7404</v>
      </c>
      <c r="F42" s="80">
        <v>37288</v>
      </c>
      <c r="G42" s="81" t="s">
        <v>3253</v>
      </c>
    </row>
    <row r="43" spans="1:7" x14ac:dyDescent="0.3">
      <c r="A43" s="76" t="s">
        <v>3336</v>
      </c>
      <c r="B43" s="77" t="s">
        <v>4965</v>
      </c>
      <c r="C43" s="78">
        <v>4077</v>
      </c>
      <c r="D43" s="79" t="s">
        <v>496</v>
      </c>
      <c r="E43" s="79" t="s">
        <v>7405</v>
      </c>
      <c r="F43" s="80">
        <v>37288</v>
      </c>
      <c r="G43" s="81" t="s">
        <v>3253</v>
      </c>
    </row>
    <row r="44" spans="1:7" x14ac:dyDescent="0.3">
      <c r="A44" s="76" t="s">
        <v>3336</v>
      </c>
      <c r="B44" s="77" t="s">
        <v>4965</v>
      </c>
      <c r="C44" s="78">
        <v>4078</v>
      </c>
      <c r="D44" s="79" t="s">
        <v>498</v>
      </c>
      <c r="E44" s="79" t="s">
        <v>7406</v>
      </c>
      <c r="F44" s="80">
        <v>37288</v>
      </c>
      <c r="G44" s="81" t="s">
        <v>3253</v>
      </c>
    </row>
    <row r="45" spans="1:7" x14ac:dyDescent="0.3">
      <c r="A45" s="76" t="s">
        <v>3336</v>
      </c>
      <c r="B45" s="77" t="s">
        <v>4965</v>
      </c>
      <c r="C45" s="78">
        <v>6945</v>
      </c>
      <c r="D45" s="79" t="s">
        <v>4966</v>
      </c>
      <c r="E45" s="79" t="s">
        <v>7407</v>
      </c>
      <c r="F45" s="80">
        <v>38657</v>
      </c>
      <c r="G45" s="81" t="s">
        <v>3707</v>
      </c>
    </row>
    <row r="46" spans="1:7" x14ac:dyDescent="0.3">
      <c r="A46" s="76" t="s">
        <v>3336</v>
      </c>
      <c r="B46" s="77" t="s">
        <v>4965</v>
      </c>
      <c r="C46" s="78">
        <v>6962</v>
      </c>
      <c r="D46" s="79" t="s">
        <v>834</v>
      </c>
      <c r="E46" s="79" t="s">
        <v>7408</v>
      </c>
      <c r="F46" s="80">
        <v>38657</v>
      </c>
      <c r="G46" s="81" t="s">
        <v>3253</v>
      </c>
    </row>
    <row r="47" spans="1:7" x14ac:dyDescent="0.3">
      <c r="A47" s="76" t="s">
        <v>3336</v>
      </c>
      <c r="B47" s="77" t="s">
        <v>4965</v>
      </c>
      <c r="C47" s="78">
        <v>6963</v>
      </c>
      <c r="D47" s="79" t="s">
        <v>4967</v>
      </c>
      <c r="E47" s="79" t="s">
        <v>7409</v>
      </c>
      <c r="F47" s="80">
        <v>38657</v>
      </c>
      <c r="G47" s="81" t="s">
        <v>3707</v>
      </c>
    </row>
    <row r="48" spans="1:7" x14ac:dyDescent="0.3">
      <c r="A48" s="76" t="s">
        <v>3336</v>
      </c>
      <c r="B48" s="77" t="s">
        <v>4965</v>
      </c>
      <c r="C48" s="78">
        <v>6964</v>
      </c>
      <c r="D48" s="79" t="s">
        <v>836</v>
      </c>
      <c r="E48" s="79" t="s">
        <v>7410</v>
      </c>
      <c r="F48" s="80">
        <v>38657</v>
      </c>
      <c r="G48" s="81" t="s">
        <v>3253</v>
      </c>
    </row>
    <row r="49" spans="1:7" x14ac:dyDescent="0.3">
      <c r="A49" s="76" t="s">
        <v>3336</v>
      </c>
      <c r="B49" s="77" t="s">
        <v>4965</v>
      </c>
      <c r="C49" s="78">
        <v>6965</v>
      </c>
      <c r="D49" s="79" t="s">
        <v>4968</v>
      </c>
      <c r="E49" s="79" t="s">
        <v>7411</v>
      </c>
      <c r="F49" s="80">
        <v>38657</v>
      </c>
      <c r="G49" s="81" t="s">
        <v>3707</v>
      </c>
    </row>
    <row r="50" spans="1:7" x14ac:dyDescent="0.3">
      <c r="A50" s="76" t="s">
        <v>3336</v>
      </c>
      <c r="B50" s="77" t="s">
        <v>4965</v>
      </c>
      <c r="C50" s="78">
        <v>6966</v>
      </c>
      <c r="D50" s="79" t="s">
        <v>4969</v>
      </c>
      <c r="E50" s="79" t="s">
        <v>7412</v>
      </c>
      <c r="F50" s="80">
        <v>38657</v>
      </c>
      <c r="G50" s="81" t="s">
        <v>3707</v>
      </c>
    </row>
    <row r="51" spans="1:7" x14ac:dyDescent="0.3">
      <c r="A51" s="76" t="s">
        <v>3336</v>
      </c>
      <c r="B51" s="77" t="s">
        <v>4965</v>
      </c>
      <c r="C51" s="78">
        <v>6967</v>
      </c>
      <c r="D51" s="79" t="s">
        <v>4970</v>
      </c>
      <c r="E51" s="79" t="s">
        <v>7413</v>
      </c>
      <c r="F51" s="80">
        <v>38657</v>
      </c>
      <c r="G51" s="81" t="s">
        <v>3707</v>
      </c>
    </row>
    <row r="52" spans="1:7" x14ac:dyDescent="0.3">
      <c r="A52" s="76" t="s">
        <v>3336</v>
      </c>
      <c r="B52" s="77" t="s">
        <v>4965</v>
      </c>
      <c r="C52" s="78">
        <v>6968</v>
      </c>
      <c r="D52" s="79" t="s">
        <v>4971</v>
      </c>
      <c r="E52" s="79" t="s">
        <v>7414</v>
      </c>
      <c r="F52" s="80">
        <v>38657</v>
      </c>
      <c r="G52" s="81" t="s">
        <v>3707</v>
      </c>
    </row>
    <row r="53" spans="1:7" x14ac:dyDescent="0.3">
      <c r="A53" s="76" t="s">
        <v>3336</v>
      </c>
      <c r="B53" s="77" t="s">
        <v>4965</v>
      </c>
      <c r="C53" s="78">
        <v>6969</v>
      </c>
      <c r="D53" s="79" t="s">
        <v>4972</v>
      </c>
      <c r="E53" s="79" t="s">
        <v>7415</v>
      </c>
      <c r="F53" s="80">
        <v>38657</v>
      </c>
      <c r="G53" s="81" t="s">
        <v>3707</v>
      </c>
    </row>
    <row r="54" spans="1:7" x14ac:dyDescent="0.3">
      <c r="A54" s="76" t="s">
        <v>3336</v>
      </c>
      <c r="B54" s="77" t="s">
        <v>4965</v>
      </c>
      <c r="C54" s="78">
        <v>6970</v>
      </c>
      <c r="D54" s="79" t="s">
        <v>4973</v>
      </c>
      <c r="E54" s="79" t="s">
        <v>7416</v>
      </c>
      <c r="F54" s="80">
        <v>38657</v>
      </c>
      <c r="G54" s="81" t="s">
        <v>3707</v>
      </c>
    </row>
    <row r="55" spans="1:7" x14ac:dyDescent="0.3">
      <c r="A55" s="76" t="s">
        <v>3336</v>
      </c>
      <c r="B55" s="77" t="s">
        <v>4965</v>
      </c>
      <c r="C55" s="78">
        <v>6971</v>
      </c>
      <c r="D55" s="79" t="s">
        <v>4974</v>
      </c>
      <c r="E55" s="79" t="s">
        <v>7417</v>
      </c>
      <c r="F55" s="80">
        <v>38657</v>
      </c>
      <c r="G55" s="81" t="s">
        <v>3707</v>
      </c>
    </row>
    <row r="56" spans="1:7" x14ac:dyDescent="0.3">
      <c r="A56" s="76" t="s">
        <v>3336</v>
      </c>
      <c r="B56" s="77" t="s">
        <v>4965</v>
      </c>
      <c r="C56" s="78">
        <v>6972</v>
      </c>
      <c r="D56" s="79" t="s">
        <v>4975</v>
      </c>
      <c r="E56" s="79" t="s">
        <v>7418</v>
      </c>
      <c r="F56" s="80">
        <v>38657</v>
      </c>
      <c r="G56" s="81" t="s">
        <v>3707</v>
      </c>
    </row>
    <row r="57" spans="1:7" x14ac:dyDescent="0.3">
      <c r="A57" s="76" t="s">
        <v>3336</v>
      </c>
      <c r="B57" s="77" t="s">
        <v>4965</v>
      </c>
      <c r="C57" s="78">
        <v>6973</v>
      </c>
      <c r="D57" s="79" t="s">
        <v>4976</v>
      </c>
      <c r="E57" s="79" t="s">
        <v>7419</v>
      </c>
      <c r="F57" s="80">
        <v>38657</v>
      </c>
      <c r="G57" s="81" t="s">
        <v>3707</v>
      </c>
    </row>
    <row r="58" spans="1:7" x14ac:dyDescent="0.3">
      <c r="A58" s="76" t="s">
        <v>3336</v>
      </c>
      <c r="B58" s="77" t="s">
        <v>4965</v>
      </c>
      <c r="C58" s="78">
        <v>6974</v>
      </c>
      <c r="D58" s="79" t="s">
        <v>4977</v>
      </c>
      <c r="E58" s="79" t="s">
        <v>7420</v>
      </c>
      <c r="F58" s="80">
        <v>38657</v>
      </c>
      <c r="G58" s="81" t="s">
        <v>3707</v>
      </c>
    </row>
    <row r="59" spans="1:7" x14ac:dyDescent="0.3">
      <c r="A59" s="76" t="s">
        <v>3336</v>
      </c>
      <c r="B59" s="77" t="s">
        <v>4965</v>
      </c>
      <c r="C59" s="78">
        <v>6975</v>
      </c>
      <c r="D59" s="79" t="s">
        <v>4978</v>
      </c>
      <c r="E59" s="79" t="s">
        <v>7421</v>
      </c>
      <c r="F59" s="80">
        <v>38657</v>
      </c>
      <c r="G59" s="81" t="s">
        <v>3707</v>
      </c>
    </row>
    <row r="60" spans="1:7" x14ac:dyDescent="0.3">
      <c r="A60" s="76" t="s">
        <v>3336</v>
      </c>
      <c r="B60" s="77" t="s">
        <v>4965</v>
      </c>
      <c r="C60" s="78">
        <v>6976</v>
      </c>
      <c r="D60" s="79" t="s">
        <v>4979</v>
      </c>
      <c r="E60" s="79" t="s">
        <v>7422</v>
      </c>
      <c r="F60" s="80">
        <v>38657</v>
      </c>
      <c r="G60" s="81" t="s">
        <v>3707</v>
      </c>
    </row>
    <row r="61" spans="1:7" x14ac:dyDescent="0.3">
      <c r="A61" s="76" t="s">
        <v>3336</v>
      </c>
      <c r="B61" s="77" t="s">
        <v>4965</v>
      </c>
      <c r="C61" s="78">
        <v>6977</v>
      </c>
      <c r="D61" s="79" t="s">
        <v>4980</v>
      </c>
      <c r="E61" s="79" t="s">
        <v>7423</v>
      </c>
      <c r="F61" s="80">
        <v>38657</v>
      </c>
      <c r="G61" s="81" t="s">
        <v>3707</v>
      </c>
    </row>
    <row r="62" spans="1:7" x14ac:dyDescent="0.3">
      <c r="A62" s="76" t="s">
        <v>3336</v>
      </c>
      <c r="B62" s="77" t="s">
        <v>4965</v>
      </c>
      <c r="C62" s="78">
        <v>6978</v>
      </c>
      <c r="D62" s="79" t="s">
        <v>4981</v>
      </c>
      <c r="E62" s="79" t="s">
        <v>7424</v>
      </c>
      <c r="F62" s="80">
        <v>38657</v>
      </c>
      <c r="G62" s="81" t="s">
        <v>3707</v>
      </c>
    </row>
    <row r="63" spans="1:7" x14ac:dyDescent="0.3">
      <c r="A63" s="76" t="s">
        <v>3336</v>
      </c>
      <c r="B63" s="77" t="s">
        <v>4965</v>
      </c>
      <c r="C63" s="78">
        <v>6979</v>
      </c>
      <c r="D63" s="79" t="s">
        <v>4982</v>
      </c>
      <c r="E63" s="79" t="s">
        <v>7425</v>
      </c>
      <c r="F63" s="80">
        <v>38657</v>
      </c>
      <c r="G63" s="81" t="s">
        <v>3707</v>
      </c>
    </row>
    <row r="64" spans="1:7" x14ac:dyDescent="0.3">
      <c r="A64" s="76" t="s">
        <v>3336</v>
      </c>
      <c r="B64" s="77" t="s">
        <v>4965</v>
      </c>
      <c r="C64" s="78">
        <v>6980</v>
      </c>
      <c r="D64" s="79" t="s">
        <v>4983</v>
      </c>
      <c r="E64" s="79" t="s">
        <v>7426</v>
      </c>
      <c r="F64" s="80">
        <v>38657</v>
      </c>
      <c r="G64" s="81" t="s">
        <v>3707</v>
      </c>
    </row>
    <row r="65" spans="1:7" x14ac:dyDescent="0.3">
      <c r="A65" s="76" t="s">
        <v>3336</v>
      </c>
      <c r="B65" s="77" t="s">
        <v>4965</v>
      </c>
      <c r="C65" s="78">
        <v>6981</v>
      </c>
      <c r="D65" s="79" t="s">
        <v>4984</v>
      </c>
      <c r="E65" s="79" t="s">
        <v>7427</v>
      </c>
      <c r="F65" s="80">
        <v>38657</v>
      </c>
      <c r="G65" s="81" t="s">
        <v>3707</v>
      </c>
    </row>
    <row r="66" spans="1:7" x14ac:dyDescent="0.3">
      <c r="A66" s="76" t="s">
        <v>3336</v>
      </c>
      <c r="B66" s="77" t="s">
        <v>4965</v>
      </c>
      <c r="C66" s="78">
        <v>19999</v>
      </c>
      <c r="D66" s="79" t="s">
        <v>7428</v>
      </c>
      <c r="E66" s="79" t="s">
        <v>7429</v>
      </c>
      <c r="F66" s="80">
        <v>43435</v>
      </c>
      <c r="G66" s="81" t="s">
        <v>3707</v>
      </c>
    </row>
    <row r="67" spans="1:7" x14ac:dyDescent="0.3">
      <c r="A67" s="76" t="s">
        <v>3336</v>
      </c>
      <c r="B67" s="77" t="s">
        <v>4965</v>
      </c>
      <c r="C67" s="78">
        <v>20000</v>
      </c>
      <c r="D67" s="79" t="s">
        <v>7430</v>
      </c>
      <c r="E67" s="79" t="s">
        <v>7431</v>
      </c>
      <c r="F67" s="80">
        <v>43435</v>
      </c>
      <c r="G67" s="81" t="s">
        <v>3707</v>
      </c>
    </row>
    <row r="68" spans="1:7" x14ac:dyDescent="0.3">
      <c r="A68" s="76" t="s">
        <v>3336</v>
      </c>
      <c r="B68" s="77" t="s">
        <v>4965</v>
      </c>
      <c r="C68" s="78">
        <v>20672</v>
      </c>
      <c r="D68" s="79" t="s">
        <v>6698</v>
      </c>
      <c r="E68" s="79" t="s">
        <v>7432</v>
      </c>
      <c r="F68" s="80">
        <v>44228</v>
      </c>
      <c r="G68" s="81" t="s">
        <v>3253</v>
      </c>
    </row>
    <row r="69" spans="1:7" x14ac:dyDescent="0.3">
      <c r="A69" s="76" t="s">
        <v>4567</v>
      </c>
      <c r="B69" s="77" t="s">
        <v>4568</v>
      </c>
      <c r="C69" s="78">
        <v>1981</v>
      </c>
      <c r="D69" s="79" t="s">
        <v>3264</v>
      </c>
      <c r="E69" s="79" t="s">
        <v>7433</v>
      </c>
      <c r="F69" s="80">
        <v>35916</v>
      </c>
      <c r="G69" s="81" t="s">
        <v>3253</v>
      </c>
    </row>
    <row r="70" spans="1:7" x14ac:dyDescent="0.3">
      <c r="A70" s="76" t="s">
        <v>4567</v>
      </c>
      <c r="B70" s="77" t="s">
        <v>4568</v>
      </c>
      <c r="C70" s="78">
        <v>1982</v>
      </c>
      <c r="D70" s="79" t="s">
        <v>4569</v>
      </c>
      <c r="E70" s="79" t="s">
        <v>7434</v>
      </c>
      <c r="F70" s="80">
        <v>35916</v>
      </c>
      <c r="G70" s="81" t="s">
        <v>3707</v>
      </c>
    </row>
    <row r="71" spans="1:7" x14ac:dyDescent="0.3">
      <c r="A71" s="76" t="s">
        <v>4642</v>
      </c>
      <c r="B71" s="77" t="s">
        <v>4643</v>
      </c>
      <c r="C71" s="78">
        <v>4137</v>
      </c>
      <c r="D71" s="79" t="s">
        <v>4668</v>
      </c>
      <c r="E71" s="79" t="s">
        <v>7435</v>
      </c>
      <c r="F71" s="80">
        <v>37288</v>
      </c>
      <c r="G71" s="81" t="s">
        <v>3707</v>
      </c>
    </row>
    <row r="72" spans="1:7" x14ac:dyDescent="0.3">
      <c r="A72" s="76" t="s">
        <v>4642</v>
      </c>
      <c r="B72" s="77" t="s">
        <v>4643</v>
      </c>
      <c r="C72" s="78">
        <v>4138</v>
      </c>
      <c r="D72" s="79" t="s">
        <v>4669</v>
      </c>
      <c r="E72" s="79" t="s">
        <v>7436</v>
      </c>
      <c r="F72" s="80">
        <v>37288</v>
      </c>
      <c r="G72" s="81" t="s">
        <v>3707</v>
      </c>
    </row>
    <row r="73" spans="1:7" x14ac:dyDescent="0.3">
      <c r="A73" s="76" t="s">
        <v>4642</v>
      </c>
      <c r="B73" s="77" t="s">
        <v>4643</v>
      </c>
      <c r="C73" s="78">
        <v>4139</v>
      </c>
      <c r="D73" s="79" t="s">
        <v>4670</v>
      </c>
      <c r="E73" s="79" t="s">
        <v>7437</v>
      </c>
      <c r="F73" s="80">
        <v>37288</v>
      </c>
      <c r="G73" s="81" t="s">
        <v>3707</v>
      </c>
    </row>
    <row r="74" spans="1:7" x14ac:dyDescent="0.3">
      <c r="A74" s="76" t="s">
        <v>4642</v>
      </c>
      <c r="B74" s="77" t="s">
        <v>4643</v>
      </c>
      <c r="C74" s="78">
        <v>4474</v>
      </c>
      <c r="D74" s="79" t="s">
        <v>4655</v>
      </c>
      <c r="E74" s="79" t="s">
        <v>7438</v>
      </c>
      <c r="F74" s="80">
        <v>37469</v>
      </c>
      <c r="G74" s="81" t="s">
        <v>3707</v>
      </c>
    </row>
    <row r="75" spans="1:7" x14ac:dyDescent="0.3">
      <c r="A75" s="76" t="s">
        <v>4642</v>
      </c>
      <c r="B75" s="77" t="s">
        <v>4643</v>
      </c>
      <c r="C75" s="78">
        <v>4616</v>
      </c>
      <c r="D75" s="79" t="s">
        <v>4656</v>
      </c>
      <c r="E75" s="79" t="s">
        <v>7439</v>
      </c>
      <c r="F75" s="80">
        <v>37561</v>
      </c>
      <c r="G75" s="81" t="s">
        <v>3707</v>
      </c>
    </row>
    <row r="76" spans="1:7" x14ac:dyDescent="0.3">
      <c r="A76" s="76" t="s">
        <v>4642</v>
      </c>
      <c r="B76" s="77" t="s">
        <v>4643</v>
      </c>
      <c r="C76" s="78">
        <v>4617</v>
      </c>
      <c r="D76" s="79" t="s">
        <v>4657</v>
      </c>
      <c r="E76" s="79" t="s">
        <v>7440</v>
      </c>
      <c r="F76" s="80">
        <v>37561</v>
      </c>
      <c r="G76" s="81" t="s">
        <v>3707</v>
      </c>
    </row>
    <row r="77" spans="1:7" x14ac:dyDescent="0.3">
      <c r="A77" s="76" t="s">
        <v>4642</v>
      </c>
      <c r="B77" s="77" t="s">
        <v>4643</v>
      </c>
      <c r="C77" s="78">
        <v>4618</v>
      </c>
      <c r="D77" s="79" t="s">
        <v>4658</v>
      </c>
      <c r="E77" s="79" t="s">
        <v>7441</v>
      </c>
      <c r="F77" s="80">
        <v>37561</v>
      </c>
      <c r="G77" s="81" t="s">
        <v>3707</v>
      </c>
    </row>
    <row r="78" spans="1:7" x14ac:dyDescent="0.3">
      <c r="A78" s="76" t="s">
        <v>4642</v>
      </c>
      <c r="B78" s="77" t="s">
        <v>4643</v>
      </c>
      <c r="C78" s="78">
        <v>4619</v>
      </c>
      <c r="D78" s="79" t="s">
        <v>4659</v>
      </c>
      <c r="E78" s="79" t="s">
        <v>7442</v>
      </c>
      <c r="F78" s="80">
        <v>37561</v>
      </c>
      <c r="G78" s="81" t="s">
        <v>3707</v>
      </c>
    </row>
    <row r="79" spans="1:7" x14ac:dyDescent="0.3">
      <c r="A79" s="76" t="s">
        <v>4642</v>
      </c>
      <c r="B79" s="77" t="s">
        <v>4643</v>
      </c>
      <c r="C79" s="78">
        <v>4620</v>
      </c>
      <c r="D79" s="79" t="s">
        <v>4660</v>
      </c>
      <c r="E79" s="79" t="s">
        <v>7443</v>
      </c>
      <c r="F79" s="80">
        <v>37561</v>
      </c>
      <c r="G79" s="81" t="s">
        <v>3707</v>
      </c>
    </row>
    <row r="80" spans="1:7" x14ac:dyDescent="0.3">
      <c r="A80" s="76" t="s">
        <v>4642</v>
      </c>
      <c r="B80" s="77" t="s">
        <v>4643</v>
      </c>
      <c r="C80" s="78">
        <v>4621</v>
      </c>
      <c r="D80" s="79" t="s">
        <v>4661</v>
      </c>
      <c r="E80" s="79" t="s">
        <v>7444</v>
      </c>
      <c r="F80" s="80">
        <v>37561</v>
      </c>
      <c r="G80" s="81" t="s">
        <v>3707</v>
      </c>
    </row>
    <row r="81" spans="1:7" x14ac:dyDescent="0.3">
      <c r="A81" s="76" t="s">
        <v>4642</v>
      </c>
      <c r="B81" s="77" t="s">
        <v>4643</v>
      </c>
      <c r="C81" s="78">
        <v>4622</v>
      </c>
      <c r="D81" s="79" t="s">
        <v>4662</v>
      </c>
      <c r="E81" s="79" t="s">
        <v>7445</v>
      </c>
      <c r="F81" s="80">
        <v>37561</v>
      </c>
      <c r="G81" s="81" t="s">
        <v>3707</v>
      </c>
    </row>
    <row r="82" spans="1:7" x14ac:dyDescent="0.3">
      <c r="A82" s="76" t="s">
        <v>4642</v>
      </c>
      <c r="B82" s="77" t="s">
        <v>4643</v>
      </c>
      <c r="C82" s="78">
        <v>4625</v>
      </c>
      <c r="D82" s="79" t="s">
        <v>4663</v>
      </c>
      <c r="E82" s="79" t="s">
        <v>7446</v>
      </c>
      <c r="F82" s="80">
        <v>37561</v>
      </c>
      <c r="G82" s="81" t="s">
        <v>3707</v>
      </c>
    </row>
    <row r="83" spans="1:7" x14ac:dyDescent="0.3">
      <c r="A83" s="76" t="s">
        <v>4642</v>
      </c>
      <c r="B83" s="77" t="s">
        <v>4643</v>
      </c>
      <c r="C83" s="78">
        <v>4626</v>
      </c>
      <c r="D83" s="79" t="s">
        <v>4664</v>
      </c>
      <c r="E83" s="79" t="s">
        <v>7447</v>
      </c>
      <c r="F83" s="80">
        <v>37561</v>
      </c>
      <c r="G83" s="81" t="s">
        <v>3707</v>
      </c>
    </row>
    <row r="84" spans="1:7" x14ac:dyDescent="0.3">
      <c r="A84" s="76" t="s">
        <v>4642</v>
      </c>
      <c r="B84" s="77" t="s">
        <v>4643</v>
      </c>
      <c r="C84" s="78">
        <v>4627</v>
      </c>
      <c r="D84" s="79" t="s">
        <v>4665</v>
      </c>
      <c r="E84" s="79" t="s">
        <v>7448</v>
      </c>
      <c r="F84" s="80">
        <v>37561</v>
      </c>
      <c r="G84" s="81" t="s">
        <v>3707</v>
      </c>
    </row>
    <row r="85" spans="1:7" x14ac:dyDescent="0.3">
      <c r="A85" s="76" t="s">
        <v>4642</v>
      </c>
      <c r="B85" s="77" t="s">
        <v>4643</v>
      </c>
      <c r="C85" s="78">
        <v>4629</v>
      </c>
      <c r="D85" s="79" t="s">
        <v>4666</v>
      </c>
      <c r="E85" s="79" t="s">
        <v>7449</v>
      </c>
      <c r="F85" s="80">
        <v>37561</v>
      </c>
      <c r="G85" s="81" t="s">
        <v>3707</v>
      </c>
    </row>
    <row r="86" spans="1:7" x14ac:dyDescent="0.3">
      <c r="A86" s="76" t="s">
        <v>4642</v>
      </c>
      <c r="B86" s="77" t="s">
        <v>4643</v>
      </c>
      <c r="C86" s="78">
        <v>4632</v>
      </c>
      <c r="D86" s="79" t="s">
        <v>4667</v>
      </c>
      <c r="E86" s="79" t="s">
        <v>7450</v>
      </c>
      <c r="F86" s="80">
        <v>37561</v>
      </c>
      <c r="G86" s="81" t="s">
        <v>3707</v>
      </c>
    </row>
    <row r="87" spans="1:7" x14ac:dyDescent="0.3">
      <c r="A87" s="76" t="s">
        <v>4642</v>
      </c>
      <c r="B87" s="77" t="s">
        <v>4643</v>
      </c>
      <c r="C87" s="78">
        <v>5117</v>
      </c>
      <c r="D87" s="79" t="s">
        <v>4644</v>
      </c>
      <c r="E87" s="79" t="s">
        <v>7451</v>
      </c>
      <c r="F87" s="80">
        <v>37926</v>
      </c>
      <c r="G87" s="81" t="s">
        <v>3707</v>
      </c>
    </row>
    <row r="88" spans="1:7" x14ac:dyDescent="0.3">
      <c r="A88" s="76" t="s">
        <v>4642</v>
      </c>
      <c r="B88" s="77" t="s">
        <v>4643</v>
      </c>
      <c r="C88" s="78">
        <v>5118</v>
      </c>
      <c r="D88" s="79" t="s">
        <v>4645</v>
      </c>
      <c r="E88" s="79" t="s">
        <v>7452</v>
      </c>
      <c r="F88" s="80">
        <v>37926</v>
      </c>
      <c r="G88" s="81" t="s">
        <v>3707</v>
      </c>
    </row>
    <row r="89" spans="1:7" x14ac:dyDescent="0.3">
      <c r="A89" s="76" t="s">
        <v>4642</v>
      </c>
      <c r="B89" s="77" t="s">
        <v>4643</v>
      </c>
      <c r="C89" s="78">
        <v>5120</v>
      </c>
      <c r="D89" s="79" t="s">
        <v>4646</v>
      </c>
      <c r="E89" s="79" t="s">
        <v>7453</v>
      </c>
      <c r="F89" s="80">
        <v>37926</v>
      </c>
      <c r="G89" s="81" t="s">
        <v>3707</v>
      </c>
    </row>
    <row r="90" spans="1:7" x14ac:dyDescent="0.3">
      <c r="A90" s="76" t="s">
        <v>4642</v>
      </c>
      <c r="B90" s="77" t="s">
        <v>4643</v>
      </c>
      <c r="C90" s="78">
        <v>5121</v>
      </c>
      <c r="D90" s="79" t="s">
        <v>4647</v>
      </c>
      <c r="E90" s="79" t="s">
        <v>7454</v>
      </c>
      <c r="F90" s="80">
        <v>37926</v>
      </c>
      <c r="G90" s="81" t="s">
        <v>3707</v>
      </c>
    </row>
    <row r="91" spans="1:7" x14ac:dyDescent="0.3">
      <c r="A91" s="76" t="s">
        <v>4642</v>
      </c>
      <c r="B91" s="77" t="s">
        <v>4643</v>
      </c>
      <c r="C91" s="78">
        <v>5122</v>
      </c>
      <c r="D91" s="79" t="s">
        <v>4648</v>
      </c>
      <c r="E91" s="79" t="s">
        <v>7455</v>
      </c>
      <c r="F91" s="80">
        <v>37926</v>
      </c>
      <c r="G91" s="81" t="s">
        <v>3707</v>
      </c>
    </row>
    <row r="92" spans="1:7" x14ac:dyDescent="0.3">
      <c r="A92" s="76" t="s">
        <v>4642</v>
      </c>
      <c r="B92" s="77" t="s">
        <v>4643</v>
      </c>
      <c r="C92" s="78">
        <v>5123</v>
      </c>
      <c r="D92" s="79" t="s">
        <v>4649</v>
      </c>
      <c r="E92" s="79" t="s">
        <v>7456</v>
      </c>
      <c r="F92" s="80">
        <v>37926</v>
      </c>
      <c r="G92" s="81" t="s">
        <v>3707</v>
      </c>
    </row>
    <row r="93" spans="1:7" x14ac:dyDescent="0.3">
      <c r="A93" s="76" t="s">
        <v>4642</v>
      </c>
      <c r="B93" s="77" t="s">
        <v>4643</v>
      </c>
      <c r="C93" s="78">
        <v>5124</v>
      </c>
      <c r="D93" s="79" t="s">
        <v>4650</v>
      </c>
      <c r="E93" s="79" t="s">
        <v>7457</v>
      </c>
      <c r="F93" s="80">
        <v>37926</v>
      </c>
      <c r="G93" s="81" t="s">
        <v>3707</v>
      </c>
    </row>
    <row r="94" spans="1:7" x14ac:dyDescent="0.3">
      <c r="A94" s="76" t="s">
        <v>4642</v>
      </c>
      <c r="B94" s="77" t="s">
        <v>4643</v>
      </c>
      <c r="C94" s="78">
        <v>5125</v>
      </c>
      <c r="D94" s="79" t="s">
        <v>4651</v>
      </c>
      <c r="E94" s="79" t="s">
        <v>7458</v>
      </c>
      <c r="F94" s="80">
        <v>37926</v>
      </c>
      <c r="G94" s="81" t="s">
        <v>3707</v>
      </c>
    </row>
    <row r="95" spans="1:7" x14ac:dyDescent="0.3">
      <c r="A95" s="76" t="s">
        <v>4642</v>
      </c>
      <c r="B95" s="77" t="s">
        <v>4643</v>
      </c>
      <c r="C95" s="78">
        <v>5127</v>
      </c>
      <c r="D95" s="79" t="s">
        <v>4652</v>
      </c>
      <c r="E95" s="79" t="s">
        <v>7459</v>
      </c>
      <c r="F95" s="80">
        <v>37926</v>
      </c>
      <c r="G95" s="81" t="s">
        <v>3707</v>
      </c>
    </row>
    <row r="96" spans="1:7" x14ac:dyDescent="0.3">
      <c r="A96" s="76" t="s">
        <v>4642</v>
      </c>
      <c r="B96" s="77" t="s">
        <v>4643</v>
      </c>
      <c r="C96" s="78">
        <v>5128</v>
      </c>
      <c r="D96" s="79" t="s">
        <v>4653</v>
      </c>
      <c r="E96" s="79" t="s">
        <v>7460</v>
      </c>
      <c r="F96" s="80">
        <v>37926</v>
      </c>
      <c r="G96" s="81" t="s">
        <v>3707</v>
      </c>
    </row>
    <row r="97" spans="1:7" x14ac:dyDescent="0.3">
      <c r="A97" s="76" t="s">
        <v>4642</v>
      </c>
      <c r="B97" s="77" t="s">
        <v>4643</v>
      </c>
      <c r="C97" s="78">
        <v>5129</v>
      </c>
      <c r="D97" s="79" t="s">
        <v>4654</v>
      </c>
      <c r="E97" s="79" t="s">
        <v>7461</v>
      </c>
      <c r="F97" s="80">
        <v>37926</v>
      </c>
      <c r="G97" s="81" t="s">
        <v>3707</v>
      </c>
    </row>
    <row r="98" spans="1:7" x14ac:dyDescent="0.3">
      <c r="A98" s="76" t="s">
        <v>4642</v>
      </c>
      <c r="B98" s="77" t="s">
        <v>4643</v>
      </c>
      <c r="C98" s="78">
        <v>7290</v>
      </c>
      <c r="D98" s="79" t="s">
        <v>4671</v>
      </c>
      <c r="E98" s="79" t="s">
        <v>7462</v>
      </c>
      <c r="F98" s="80">
        <v>38838</v>
      </c>
      <c r="G98" s="81" t="s">
        <v>3707</v>
      </c>
    </row>
    <row r="99" spans="1:7" x14ac:dyDescent="0.3">
      <c r="A99" s="76" t="s">
        <v>4642</v>
      </c>
      <c r="B99" s="77" t="s">
        <v>4643</v>
      </c>
      <c r="C99" s="78">
        <v>7291</v>
      </c>
      <c r="D99" s="79" t="s">
        <v>4672</v>
      </c>
      <c r="E99" s="79" t="s">
        <v>7463</v>
      </c>
      <c r="F99" s="80">
        <v>38838</v>
      </c>
      <c r="G99" s="81" t="s">
        <v>3707</v>
      </c>
    </row>
    <row r="100" spans="1:7" x14ac:dyDescent="0.3">
      <c r="A100" s="76" t="s">
        <v>4642</v>
      </c>
      <c r="B100" s="77" t="s">
        <v>4643</v>
      </c>
      <c r="C100" s="78">
        <v>7292</v>
      </c>
      <c r="D100" s="79" t="s">
        <v>4673</v>
      </c>
      <c r="E100" s="79" t="s">
        <v>7464</v>
      </c>
      <c r="F100" s="80">
        <v>38838</v>
      </c>
      <c r="G100" s="81" t="s">
        <v>3707</v>
      </c>
    </row>
    <row r="101" spans="1:7" x14ac:dyDescent="0.3">
      <c r="A101" s="76" t="s">
        <v>4642</v>
      </c>
      <c r="B101" s="77" t="s">
        <v>4643</v>
      </c>
      <c r="C101" s="78">
        <v>7293</v>
      </c>
      <c r="D101" s="79" t="s">
        <v>4674</v>
      </c>
      <c r="E101" s="79" t="s">
        <v>7465</v>
      </c>
      <c r="F101" s="80">
        <v>38838</v>
      </c>
      <c r="G101" s="81" t="s">
        <v>3707</v>
      </c>
    </row>
    <row r="102" spans="1:7" x14ac:dyDescent="0.3">
      <c r="A102" s="76" t="s">
        <v>4642</v>
      </c>
      <c r="B102" s="77" t="s">
        <v>4643</v>
      </c>
      <c r="C102" s="78">
        <v>7294</v>
      </c>
      <c r="D102" s="79" t="s">
        <v>4675</v>
      </c>
      <c r="E102" s="79" t="s">
        <v>7466</v>
      </c>
      <c r="F102" s="80">
        <v>38838</v>
      </c>
      <c r="G102" s="81" t="s">
        <v>3707</v>
      </c>
    </row>
    <row r="103" spans="1:7" x14ac:dyDescent="0.3">
      <c r="A103" s="76" t="s">
        <v>4410</v>
      </c>
      <c r="B103" s="77" t="s">
        <v>4411</v>
      </c>
      <c r="C103" s="78">
        <v>1407</v>
      </c>
      <c r="D103" s="79" t="s">
        <v>4412</v>
      </c>
      <c r="E103" s="79" t="s">
        <v>7467</v>
      </c>
      <c r="F103" s="80">
        <v>35551</v>
      </c>
      <c r="G103" s="81" t="s">
        <v>3707</v>
      </c>
    </row>
    <row r="104" spans="1:7" x14ac:dyDescent="0.3">
      <c r="A104" s="76" t="s">
        <v>4410</v>
      </c>
      <c r="B104" s="77" t="s">
        <v>4411</v>
      </c>
      <c r="C104" s="78">
        <v>1841</v>
      </c>
      <c r="D104" s="79" t="s">
        <v>4414</v>
      </c>
      <c r="E104" s="79" t="s">
        <v>7468</v>
      </c>
      <c r="F104" s="80">
        <v>35827</v>
      </c>
      <c r="G104" s="81" t="s">
        <v>3707</v>
      </c>
    </row>
    <row r="105" spans="1:7" x14ac:dyDescent="0.3">
      <c r="A105" s="76" t="s">
        <v>4410</v>
      </c>
      <c r="B105" s="77" t="s">
        <v>4411</v>
      </c>
      <c r="C105" s="78">
        <v>2814</v>
      </c>
      <c r="D105" s="79" t="s">
        <v>4413</v>
      </c>
      <c r="E105" s="79" t="s">
        <v>7469</v>
      </c>
      <c r="F105" s="80">
        <v>36281</v>
      </c>
      <c r="G105" s="81" t="s">
        <v>3707</v>
      </c>
    </row>
    <row r="106" spans="1:7" x14ac:dyDescent="0.3">
      <c r="A106" s="76" t="s">
        <v>4410</v>
      </c>
      <c r="B106" s="77" t="s">
        <v>4411</v>
      </c>
      <c r="C106" s="78">
        <v>2923</v>
      </c>
      <c r="D106" s="79" t="s">
        <v>4416</v>
      </c>
      <c r="E106" s="79" t="s">
        <v>7470</v>
      </c>
      <c r="F106" s="80">
        <v>36465</v>
      </c>
      <c r="G106" s="81" t="s">
        <v>3707</v>
      </c>
    </row>
    <row r="107" spans="1:7" x14ac:dyDescent="0.3">
      <c r="A107" s="76" t="s">
        <v>4410</v>
      </c>
      <c r="B107" s="77" t="s">
        <v>4411</v>
      </c>
      <c r="C107" s="78">
        <v>3012</v>
      </c>
      <c r="D107" s="79" t="s">
        <v>4417</v>
      </c>
      <c r="E107" s="79" t="s">
        <v>7471</v>
      </c>
      <c r="F107" s="80">
        <v>36557</v>
      </c>
      <c r="G107" s="81" t="s">
        <v>3707</v>
      </c>
    </row>
    <row r="108" spans="1:7" x14ac:dyDescent="0.3">
      <c r="A108" s="76" t="s">
        <v>4410</v>
      </c>
      <c r="B108" s="77" t="s">
        <v>4411</v>
      </c>
      <c r="C108" s="78">
        <v>4122</v>
      </c>
      <c r="D108" s="79" t="s">
        <v>4415</v>
      </c>
      <c r="E108" s="79" t="s">
        <v>7472</v>
      </c>
      <c r="F108" s="80">
        <v>37288</v>
      </c>
      <c r="G108" s="81" t="s">
        <v>3707</v>
      </c>
    </row>
    <row r="109" spans="1:7" x14ac:dyDescent="0.3">
      <c r="A109" s="76" t="s">
        <v>3792</v>
      </c>
      <c r="B109" s="77" t="s">
        <v>3793</v>
      </c>
      <c r="C109" s="78">
        <v>1367</v>
      </c>
      <c r="D109" s="79" t="s">
        <v>256</v>
      </c>
      <c r="E109" s="79" t="s">
        <v>7473</v>
      </c>
      <c r="F109" s="80">
        <v>35551</v>
      </c>
      <c r="G109" s="81" t="s">
        <v>3253</v>
      </c>
    </row>
    <row r="110" spans="1:7" x14ac:dyDescent="0.3">
      <c r="A110" s="76" t="s">
        <v>3792</v>
      </c>
      <c r="B110" s="77" t="s">
        <v>3793</v>
      </c>
      <c r="C110" s="78">
        <v>2121</v>
      </c>
      <c r="D110" s="79" t="s">
        <v>332</v>
      </c>
      <c r="E110" s="79" t="s">
        <v>7474</v>
      </c>
      <c r="F110" s="80">
        <v>36041</v>
      </c>
      <c r="G110" s="81" t="s">
        <v>3253</v>
      </c>
    </row>
    <row r="111" spans="1:7" x14ac:dyDescent="0.3">
      <c r="A111" s="76" t="s">
        <v>3792</v>
      </c>
      <c r="B111" s="77" t="s">
        <v>3793</v>
      </c>
      <c r="C111" s="78">
        <v>2122</v>
      </c>
      <c r="D111" s="79" t="s">
        <v>334</v>
      </c>
      <c r="E111" s="79" t="s">
        <v>7475</v>
      </c>
      <c r="F111" s="80">
        <v>36008</v>
      </c>
      <c r="G111" s="81" t="s">
        <v>3253</v>
      </c>
    </row>
    <row r="112" spans="1:7" x14ac:dyDescent="0.3">
      <c r="A112" s="76" t="s">
        <v>3792</v>
      </c>
      <c r="B112" s="77" t="s">
        <v>3793</v>
      </c>
      <c r="C112" s="78">
        <v>5278</v>
      </c>
      <c r="D112" s="79" t="s">
        <v>609</v>
      </c>
      <c r="E112" s="79" t="s">
        <v>7476</v>
      </c>
      <c r="F112" s="80">
        <v>38108</v>
      </c>
      <c r="G112" s="81" t="s">
        <v>3253</v>
      </c>
    </row>
    <row r="113" spans="1:7" x14ac:dyDescent="0.3">
      <c r="A113" s="76" t="s">
        <v>3792</v>
      </c>
      <c r="B113" s="77" t="s">
        <v>3793</v>
      </c>
      <c r="C113" s="78">
        <v>6204</v>
      </c>
      <c r="D113" s="79" t="s">
        <v>733</v>
      </c>
      <c r="E113" s="79" t="s">
        <v>7477</v>
      </c>
      <c r="F113" s="80">
        <v>38473</v>
      </c>
      <c r="G113" s="81" t="s">
        <v>3253</v>
      </c>
    </row>
    <row r="114" spans="1:7" x14ac:dyDescent="0.3">
      <c r="A114" s="76" t="s">
        <v>3792</v>
      </c>
      <c r="B114" s="77" t="s">
        <v>3793</v>
      </c>
      <c r="C114" s="78">
        <v>7400</v>
      </c>
      <c r="D114" s="79" t="s">
        <v>3794</v>
      </c>
      <c r="E114" s="79" t="s">
        <v>7478</v>
      </c>
      <c r="F114" s="80">
        <v>39022</v>
      </c>
      <c r="G114" s="81" t="s">
        <v>3707</v>
      </c>
    </row>
    <row r="115" spans="1:7" x14ac:dyDescent="0.3">
      <c r="A115" s="76" t="s">
        <v>3792</v>
      </c>
      <c r="B115" s="77" t="s">
        <v>3793</v>
      </c>
      <c r="C115" s="78">
        <v>20691</v>
      </c>
      <c r="D115" s="79" t="s">
        <v>7479</v>
      </c>
      <c r="E115" s="79" t="s">
        <v>7480</v>
      </c>
      <c r="F115" s="80">
        <v>44228</v>
      </c>
      <c r="G115" s="81" t="s">
        <v>3707</v>
      </c>
    </row>
    <row r="116" spans="1:7" x14ac:dyDescent="0.3">
      <c r="A116" s="76" t="s">
        <v>7481</v>
      </c>
      <c r="B116" s="77" t="s">
        <v>7330</v>
      </c>
      <c r="C116" s="78">
        <v>19716</v>
      </c>
      <c r="D116" s="79" t="s">
        <v>5193</v>
      </c>
      <c r="E116" s="79" t="s">
        <v>7482</v>
      </c>
      <c r="F116" s="80">
        <v>43221</v>
      </c>
      <c r="G116" s="81" t="s">
        <v>3253</v>
      </c>
    </row>
    <row r="117" spans="1:7" x14ac:dyDescent="0.3">
      <c r="A117" s="76" t="s">
        <v>7481</v>
      </c>
      <c r="B117" s="77" t="s">
        <v>7330</v>
      </c>
      <c r="C117" s="78">
        <v>19717</v>
      </c>
      <c r="D117" s="79" t="s">
        <v>6238</v>
      </c>
      <c r="E117" s="79" t="s">
        <v>7483</v>
      </c>
      <c r="F117" s="80">
        <v>43221</v>
      </c>
      <c r="G117" s="81" t="s">
        <v>3253</v>
      </c>
    </row>
    <row r="118" spans="1:7" x14ac:dyDescent="0.3">
      <c r="A118" s="76" t="s">
        <v>7481</v>
      </c>
      <c r="B118" s="77" t="s">
        <v>7330</v>
      </c>
      <c r="C118" s="78">
        <v>19718</v>
      </c>
      <c r="D118" s="79" t="s">
        <v>7484</v>
      </c>
      <c r="E118" s="79" t="s">
        <v>7485</v>
      </c>
      <c r="F118" s="80">
        <v>43221</v>
      </c>
      <c r="G118" s="81" t="s">
        <v>3707</v>
      </c>
    </row>
    <row r="119" spans="1:7" x14ac:dyDescent="0.3">
      <c r="A119" s="76" t="s">
        <v>7481</v>
      </c>
      <c r="B119" s="77" t="s">
        <v>7330</v>
      </c>
      <c r="C119" s="78">
        <v>19719</v>
      </c>
      <c r="D119" s="79" t="s">
        <v>7486</v>
      </c>
      <c r="E119" s="79" t="s">
        <v>7487</v>
      </c>
      <c r="F119" s="80">
        <v>43221</v>
      </c>
      <c r="G119" s="81" t="s">
        <v>3707</v>
      </c>
    </row>
    <row r="120" spans="1:7" x14ac:dyDescent="0.3">
      <c r="A120" s="76" t="s">
        <v>7481</v>
      </c>
      <c r="B120" s="77" t="s">
        <v>7330</v>
      </c>
      <c r="C120" s="78">
        <v>19720</v>
      </c>
      <c r="D120" s="79" t="s">
        <v>7488</v>
      </c>
      <c r="E120" s="79" t="s">
        <v>7489</v>
      </c>
      <c r="F120" s="80">
        <v>43221</v>
      </c>
      <c r="G120" s="81" t="s">
        <v>3707</v>
      </c>
    </row>
    <row r="121" spans="1:7" x14ac:dyDescent="0.3">
      <c r="A121" s="76" t="s">
        <v>7481</v>
      </c>
      <c r="B121" s="77" t="s">
        <v>7330</v>
      </c>
      <c r="C121" s="78">
        <v>19721</v>
      </c>
      <c r="D121" s="79" t="s">
        <v>7490</v>
      </c>
      <c r="E121" s="79" t="s">
        <v>7491</v>
      </c>
      <c r="F121" s="80">
        <v>43221</v>
      </c>
      <c r="G121" s="81" t="s">
        <v>3707</v>
      </c>
    </row>
    <row r="122" spans="1:7" x14ac:dyDescent="0.3">
      <c r="A122" s="76" t="s">
        <v>7481</v>
      </c>
      <c r="B122" s="77" t="s">
        <v>7330</v>
      </c>
      <c r="C122" s="78">
        <v>20246</v>
      </c>
      <c r="D122" s="79" t="s">
        <v>7492</v>
      </c>
      <c r="E122" s="79" t="s">
        <v>7493</v>
      </c>
      <c r="F122" s="80">
        <v>43709</v>
      </c>
      <c r="G122" s="81" t="s">
        <v>3707</v>
      </c>
    </row>
    <row r="123" spans="1:7" x14ac:dyDescent="0.3">
      <c r="A123" s="76" t="s">
        <v>7494</v>
      </c>
      <c r="B123" s="77" t="s">
        <v>7346</v>
      </c>
      <c r="C123" s="78">
        <v>20142</v>
      </c>
      <c r="D123" s="79" t="s">
        <v>6261</v>
      </c>
      <c r="E123" s="79" t="s">
        <v>7495</v>
      </c>
      <c r="F123" s="80">
        <v>43770</v>
      </c>
      <c r="G123" s="81" t="s">
        <v>3253</v>
      </c>
    </row>
    <row r="124" spans="1:7" x14ac:dyDescent="0.3">
      <c r="A124" s="76" t="s">
        <v>7494</v>
      </c>
      <c r="B124" s="77" t="s">
        <v>7346</v>
      </c>
      <c r="C124" s="78">
        <v>20390</v>
      </c>
      <c r="D124" s="79" t="s">
        <v>6289</v>
      </c>
      <c r="E124" s="79" t="s">
        <v>7496</v>
      </c>
      <c r="F124" s="80">
        <v>43862</v>
      </c>
      <c r="G124" s="81" t="s">
        <v>3253</v>
      </c>
    </row>
    <row r="125" spans="1:7" x14ac:dyDescent="0.3">
      <c r="A125" s="76" t="s">
        <v>7497</v>
      </c>
      <c r="B125" s="77" t="s">
        <v>7272</v>
      </c>
      <c r="C125" s="78">
        <v>17470</v>
      </c>
      <c r="D125" s="79" t="s">
        <v>2487</v>
      </c>
      <c r="E125" s="79" t="s">
        <v>7498</v>
      </c>
      <c r="F125" s="80">
        <v>41487</v>
      </c>
      <c r="G125" s="81" t="s">
        <v>3253</v>
      </c>
    </row>
    <row r="126" spans="1:7" x14ac:dyDescent="0.3">
      <c r="A126" s="76" t="s">
        <v>7497</v>
      </c>
      <c r="B126" s="77" t="s">
        <v>7272</v>
      </c>
      <c r="C126" s="78">
        <v>19909</v>
      </c>
      <c r="D126" s="79" t="s">
        <v>7499</v>
      </c>
      <c r="E126" s="79" t="s">
        <v>7500</v>
      </c>
      <c r="F126" s="80">
        <v>43344</v>
      </c>
      <c r="G126" s="81" t="s">
        <v>3707</v>
      </c>
    </row>
    <row r="127" spans="1:7" x14ac:dyDescent="0.3">
      <c r="A127" s="76" t="s">
        <v>4014</v>
      </c>
      <c r="B127" s="77" t="s">
        <v>4015</v>
      </c>
      <c r="C127" s="78">
        <v>7552</v>
      </c>
      <c r="D127" s="79" t="s">
        <v>955</v>
      </c>
      <c r="E127" s="79" t="s">
        <v>7501</v>
      </c>
      <c r="F127" s="80">
        <v>39387</v>
      </c>
      <c r="G127" s="81" t="s">
        <v>3253</v>
      </c>
    </row>
    <row r="128" spans="1:7" x14ac:dyDescent="0.3">
      <c r="A128" s="76" t="s">
        <v>4014</v>
      </c>
      <c r="B128" s="77" t="s">
        <v>4015</v>
      </c>
      <c r="C128" s="78">
        <v>7553</v>
      </c>
      <c r="D128" s="79" t="s">
        <v>4016</v>
      </c>
      <c r="E128" s="79" t="s">
        <v>7502</v>
      </c>
      <c r="F128" s="80">
        <v>39387</v>
      </c>
      <c r="G128" s="81" t="s">
        <v>3707</v>
      </c>
    </row>
    <row r="129" spans="1:7" x14ac:dyDescent="0.3">
      <c r="A129" s="76" t="s">
        <v>4014</v>
      </c>
      <c r="B129" s="77" t="s">
        <v>4015</v>
      </c>
      <c r="C129" s="78">
        <v>7554</v>
      </c>
      <c r="D129" s="79" t="s">
        <v>4017</v>
      </c>
      <c r="E129" s="79" t="s">
        <v>7503</v>
      </c>
      <c r="F129" s="80">
        <v>39387</v>
      </c>
      <c r="G129" s="81" t="s">
        <v>3707</v>
      </c>
    </row>
    <row r="130" spans="1:7" x14ac:dyDescent="0.3">
      <c r="A130" s="76" t="s">
        <v>4014</v>
      </c>
      <c r="B130" s="77" t="s">
        <v>4015</v>
      </c>
      <c r="C130" s="78">
        <v>7556</v>
      </c>
      <c r="D130" s="79" t="s">
        <v>957</v>
      </c>
      <c r="E130" s="79" t="s">
        <v>7504</v>
      </c>
      <c r="F130" s="80">
        <v>39387</v>
      </c>
      <c r="G130" s="81" t="s">
        <v>3253</v>
      </c>
    </row>
    <row r="131" spans="1:7" x14ac:dyDescent="0.3">
      <c r="A131" s="76" t="s">
        <v>4014</v>
      </c>
      <c r="B131" s="77" t="s">
        <v>4015</v>
      </c>
      <c r="C131" s="78">
        <v>7557</v>
      </c>
      <c r="D131" s="79" t="s">
        <v>959</v>
      </c>
      <c r="E131" s="79" t="s">
        <v>7505</v>
      </c>
      <c r="F131" s="80">
        <v>39387</v>
      </c>
      <c r="G131" s="81" t="s">
        <v>3253</v>
      </c>
    </row>
    <row r="132" spans="1:7" x14ac:dyDescent="0.3">
      <c r="A132" s="76" t="s">
        <v>5114</v>
      </c>
      <c r="B132" s="77" t="s">
        <v>5115</v>
      </c>
      <c r="C132" s="78">
        <v>2858</v>
      </c>
      <c r="D132" s="79" t="s">
        <v>381</v>
      </c>
      <c r="E132" s="79" t="s">
        <v>7506</v>
      </c>
      <c r="F132" s="80">
        <v>36373</v>
      </c>
      <c r="G132" s="81" t="s">
        <v>3253</v>
      </c>
    </row>
    <row r="133" spans="1:7" x14ac:dyDescent="0.3">
      <c r="A133" s="76" t="s">
        <v>5114</v>
      </c>
      <c r="B133" s="77" t="s">
        <v>5115</v>
      </c>
      <c r="C133" s="78">
        <v>3443</v>
      </c>
      <c r="D133" s="79" t="s">
        <v>462</v>
      </c>
      <c r="E133" s="79" t="s">
        <v>7507</v>
      </c>
      <c r="F133" s="80">
        <v>37012</v>
      </c>
      <c r="G133" s="81" t="s">
        <v>3707</v>
      </c>
    </row>
    <row r="134" spans="1:7" x14ac:dyDescent="0.3">
      <c r="A134" s="76" t="s">
        <v>5114</v>
      </c>
      <c r="B134" s="77" t="s">
        <v>5115</v>
      </c>
      <c r="C134" s="78">
        <v>8365</v>
      </c>
      <c r="D134" s="79" t="s">
        <v>1124</v>
      </c>
      <c r="E134" s="79" t="s">
        <v>7508</v>
      </c>
      <c r="F134" s="80">
        <v>40026</v>
      </c>
      <c r="G134" s="81" t="s">
        <v>3253</v>
      </c>
    </row>
    <row r="135" spans="1:7" x14ac:dyDescent="0.3">
      <c r="A135" s="76" t="s">
        <v>5114</v>
      </c>
      <c r="B135" s="77" t="s">
        <v>5115</v>
      </c>
      <c r="C135" s="78">
        <v>8367</v>
      </c>
      <c r="D135" s="79" t="s">
        <v>5116</v>
      </c>
      <c r="E135" s="79" t="s">
        <v>7509</v>
      </c>
      <c r="F135" s="80">
        <v>40040</v>
      </c>
      <c r="G135" s="81" t="s">
        <v>3707</v>
      </c>
    </row>
    <row r="136" spans="1:7" x14ac:dyDescent="0.3">
      <c r="A136" s="76" t="s">
        <v>5114</v>
      </c>
      <c r="B136" s="77" t="s">
        <v>5115</v>
      </c>
      <c r="C136" s="78">
        <v>20870</v>
      </c>
      <c r="D136" s="79" t="s">
        <v>7510</v>
      </c>
      <c r="E136" s="79" t="s">
        <v>7511</v>
      </c>
      <c r="F136" s="80">
        <v>44378</v>
      </c>
      <c r="G136" s="81" t="s">
        <v>3707</v>
      </c>
    </row>
    <row r="137" spans="1:7" x14ac:dyDescent="0.3">
      <c r="A137" s="76" t="s">
        <v>3861</v>
      </c>
      <c r="B137" s="77" t="s">
        <v>3862</v>
      </c>
      <c r="C137" s="78">
        <v>711</v>
      </c>
      <c r="D137" s="79" t="s">
        <v>141</v>
      </c>
      <c r="E137" s="79" t="s">
        <v>7512</v>
      </c>
      <c r="F137" s="80">
        <v>35004</v>
      </c>
      <c r="G137" s="81" t="s">
        <v>3253</v>
      </c>
    </row>
    <row r="138" spans="1:7" x14ac:dyDescent="0.3">
      <c r="A138" s="76" t="s">
        <v>3861</v>
      </c>
      <c r="B138" s="77" t="s">
        <v>3862</v>
      </c>
      <c r="C138" s="78">
        <v>712</v>
      </c>
      <c r="D138" s="79" t="s">
        <v>3254</v>
      </c>
      <c r="E138" s="79" t="s">
        <v>7513</v>
      </c>
      <c r="F138" s="80">
        <v>35004</v>
      </c>
      <c r="G138" s="81" t="s">
        <v>3253</v>
      </c>
    </row>
    <row r="139" spans="1:7" x14ac:dyDescent="0.3">
      <c r="A139" s="76" t="s">
        <v>3861</v>
      </c>
      <c r="B139" s="77" t="s">
        <v>3862</v>
      </c>
      <c r="C139" s="78">
        <v>1089</v>
      </c>
      <c r="D139" s="79" t="s">
        <v>3258</v>
      </c>
      <c r="E139" s="79" t="s">
        <v>7514</v>
      </c>
      <c r="F139" s="80">
        <v>35278</v>
      </c>
      <c r="G139" s="81" t="s">
        <v>3253</v>
      </c>
    </row>
    <row r="140" spans="1:7" x14ac:dyDescent="0.3">
      <c r="A140" s="76" t="s">
        <v>3861</v>
      </c>
      <c r="B140" s="77" t="s">
        <v>3862</v>
      </c>
      <c r="C140" s="78">
        <v>6821</v>
      </c>
      <c r="D140" s="79" t="s">
        <v>3270</v>
      </c>
      <c r="E140" s="79" t="s">
        <v>7515</v>
      </c>
      <c r="F140" s="80">
        <v>38657</v>
      </c>
      <c r="G140" s="81" t="s">
        <v>3707</v>
      </c>
    </row>
    <row r="141" spans="1:7" x14ac:dyDescent="0.3">
      <c r="A141" s="76" t="s">
        <v>3861</v>
      </c>
      <c r="B141" s="77" t="s">
        <v>3862</v>
      </c>
      <c r="C141" s="78">
        <v>6824</v>
      </c>
      <c r="D141" s="79" t="s">
        <v>794</v>
      </c>
      <c r="E141" s="79" t="s">
        <v>7516</v>
      </c>
      <c r="F141" s="80">
        <v>38657</v>
      </c>
      <c r="G141" s="81" t="s">
        <v>3253</v>
      </c>
    </row>
    <row r="142" spans="1:7" x14ac:dyDescent="0.3">
      <c r="A142" s="76" t="s">
        <v>3861</v>
      </c>
      <c r="B142" s="77" t="s">
        <v>3862</v>
      </c>
      <c r="C142" s="78">
        <v>6825</v>
      </c>
      <c r="D142" s="79" t="s">
        <v>796</v>
      </c>
      <c r="E142" s="79" t="s">
        <v>7517</v>
      </c>
      <c r="F142" s="80">
        <v>38657</v>
      </c>
      <c r="G142" s="81" t="s">
        <v>3253</v>
      </c>
    </row>
    <row r="143" spans="1:7" x14ac:dyDescent="0.3">
      <c r="A143" s="76" t="s">
        <v>3861</v>
      </c>
      <c r="B143" s="77" t="s">
        <v>3862</v>
      </c>
      <c r="C143" s="78">
        <v>6868</v>
      </c>
      <c r="D143" s="79" t="s">
        <v>3863</v>
      </c>
      <c r="E143" s="79" t="s">
        <v>7518</v>
      </c>
      <c r="F143" s="80">
        <v>38657</v>
      </c>
      <c r="G143" s="81" t="s">
        <v>3707</v>
      </c>
    </row>
    <row r="144" spans="1:7" x14ac:dyDescent="0.3">
      <c r="A144" s="76" t="s">
        <v>3861</v>
      </c>
      <c r="B144" s="77" t="s">
        <v>3862</v>
      </c>
      <c r="C144" s="78">
        <v>6869</v>
      </c>
      <c r="D144" s="79" t="s">
        <v>3864</v>
      </c>
      <c r="E144" s="79" t="s">
        <v>7519</v>
      </c>
      <c r="F144" s="80">
        <v>38657</v>
      </c>
      <c r="G144" s="81" t="s">
        <v>3707</v>
      </c>
    </row>
    <row r="145" spans="1:7" x14ac:dyDescent="0.3">
      <c r="A145" s="76" t="s">
        <v>3861</v>
      </c>
      <c r="B145" s="77" t="s">
        <v>3862</v>
      </c>
      <c r="C145" s="78">
        <v>6872</v>
      </c>
      <c r="D145" s="79" t="s">
        <v>3865</v>
      </c>
      <c r="E145" s="79" t="s">
        <v>7520</v>
      </c>
      <c r="F145" s="80">
        <v>38657</v>
      </c>
      <c r="G145" s="81" t="s">
        <v>3707</v>
      </c>
    </row>
    <row r="146" spans="1:7" x14ac:dyDescent="0.3">
      <c r="A146" s="76" t="s">
        <v>3861</v>
      </c>
      <c r="B146" s="77" t="s">
        <v>3862</v>
      </c>
      <c r="C146" s="78">
        <v>18012</v>
      </c>
      <c r="D146" s="79" t="s">
        <v>3866</v>
      </c>
      <c r="E146" s="79" t="s">
        <v>7521</v>
      </c>
      <c r="F146" s="80">
        <v>41913</v>
      </c>
      <c r="G146" s="81" t="s">
        <v>3707</v>
      </c>
    </row>
    <row r="147" spans="1:7" x14ac:dyDescent="0.3">
      <c r="A147" s="76" t="s">
        <v>3861</v>
      </c>
      <c r="B147" s="77" t="s">
        <v>3862</v>
      </c>
      <c r="C147" s="78">
        <v>20418</v>
      </c>
      <c r="D147" s="79" t="s">
        <v>7522</v>
      </c>
      <c r="E147" s="79" t="s">
        <v>7523</v>
      </c>
      <c r="F147" s="80">
        <v>43862</v>
      </c>
      <c r="G147" s="81" t="s">
        <v>3707</v>
      </c>
    </row>
    <row r="148" spans="1:7" x14ac:dyDescent="0.3">
      <c r="A148" s="76" t="s">
        <v>3861</v>
      </c>
      <c r="B148" s="77" t="s">
        <v>3862</v>
      </c>
      <c r="C148" s="78">
        <v>20419</v>
      </c>
      <c r="D148" s="79" t="s">
        <v>6300</v>
      </c>
      <c r="E148" s="79" t="s">
        <v>7524</v>
      </c>
      <c r="F148" s="80">
        <v>43862</v>
      </c>
      <c r="G148" s="81" t="s">
        <v>3253</v>
      </c>
    </row>
    <row r="149" spans="1:7" x14ac:dyDescent="0.3">
      <c r="A149" s="76" t="s">
        <v>3861</v>
      </c>
      <c r="B149" s="77" t="s">
        <v>3862</v>
      </c>
      <c r="C149" s="78">
        <v>20435</v>
      </c>
      <c r="D149" s="79" t="s">
        <v>7525</v>
      </c>
      <c r="E149" s="79" t="s">
        <v>7526</v>
      </c>
      <c r="F149" s="80">
        <v>43891</v>
      </c>
      <c r="G149" s="81" t="s">
        <v>3707</v>
      </c>
    </row>
    <row r="150" spans="1:7" x14ac:dyDescent="0.3">
      <c r="A150" s="76" t="s">
        <v>4274</v>
      </c>
      <c r="B150" s="77" t="s">
        <v>4275</v>
      </c>
      <c r="C150" s="78">
        <v>5995</v>
      </c>
      <c r="D150" s="79" t="s">
        <v>4276</v>
      </c>
      <c r="E150" s="79" t="s">
        <v>7527</v>
      </c>
      <c r="F150" s="80">
        <v>38384</v>
      </c>
      <c r="G150" s="81" t="s">
        <v>3707</v>
      </c>
    </row>
    <row r="151" spans="1:7" x14ac:dyDescent="0.3">
      <c r="A151" s="76" t="s">
        <v>4274</v>
      </c>
      <c r="B151" s="77" t="s">
        <v>4275</v>
      </c>
      <c r="C151" s="78">
        <v>5997</v>
      </c>
      <c r="D151" s="79" t="s">
        <v>4277</v>
      </c>
      <c r="E151" s="79" t="s">
        <v>7528</v>
      </c>
      <c r="F151" s="80">
        <v>38384</v>
      </c>
      <c r="G151" s="81" t="s">
        <v>3707</v>
      </c>
    </row>
    <row r="152" spans="1:7" x14ac:dyDescent="0.3">
      <c r="A152" s="76" t="s">
        <v>4274</v>
      </c>
      <c r="B152" s="77" t="s">
        <v>4275</v>
      </c>
      <c r="C152" s="78">
        <v>5998</v>
      </c>
      <c r="D152" s="79" t="s">
        <v>4278</v>
      </c>
      <c r="E152" s="79" t="s">
        <v>7529</v>
      </c>
      <c r="F152" s="80">
        <v>38384</v>
      </c>
      <c r="G152" s="81" t="s">
        <v>3707</v>
      </c>
    </row>
    <row r="153" spans="1:7" x14ac:dyDescent="0.3">
      <c r="A153" s="76" t="s">
        <v>4274</v>
      </c>
      <c r="B153" s="77" t="s">
        <v>4275</v>
      </c>
      <c r="C153" s="78">
        <v>5999</v>
      </c>
      <c r="D153" s="79" t="s">
        <v>4279</v>
      </c>
      <c r="E153" s="79" t="s">
        <v>7530</v>
      </c>
      <c r="F153" s="80">
        <v>38384</v>
      </c>
      <c r="G153" s="81" t="s">
        <v>3707</v>
      </c>
    </row>
    <row r="154" spans="1:7" x14ac:dyDescent="0.3">
      <c r="A154" s="76" t="s">
        <v>4274</v>
      </c>
      <c r="B154" s="77" t="s">
        <v>4275</v>
      </c>
      <c r="C154" s="78">
        <v>6000</v>
      </c>
      <c r="D154" s="79" t="s">
        <v>4280</v>
      </c>
      <c r="E154" s="79" t="s">
        <v>7531</v>
      </c>
      <c r="F154" s="80">
        <v>38384</v>
      </c>
      <c r="G154" s="81" t="s">
        <v>3707</v>
      </c>
    </row>
    <row r="155" spans="1:7" x14ac:dyDescent="0.3">
      <c r="A155" s="76" t="s">
        <v>4274</v>
      </c>
      <c r="B155" s="77" t="s">
        <v>4275</v>
      </c>
      <c r="C155" s="78">
        <v>6001</v>
      </c>
      <c r="D155" s="79" t="s">
        <v>4282</v>
      </c>
      <c r="E155" s="79" t="s">
        <v>7532</v>
      </c>
      <c r="F155" s="80">
        <v>38384</v>
      </c>
      <c r="G155" s="81" t="s">
        <v>3707</v>
      </c>
    </row>
    <row r="156" spans="1:7" x14ac:dyDescent="0.3">
      <c r="A156" s="76" t="s">
        <v>4274</v>
      </c>
      <c r="B156" s="77" t="s">
        <v>4275</v>
      </c>
      <c r="C156" s="78">
        <v>6003</v>
      </c>
      <c r="D156" s="79" t="s">
        <v>4284</v>
      </c>
      <c r="E156" s="79" t="s">
        <v>7533</v>
      </c>
      <c r="F156" s="80">
        <v>38384</v>
      </c>
      <c r="G156" s="81" t="s">
        <v>3707</v>
      </c>
    </row>
    <row r="157" spans="1:7" x14ac:dyDescent="0.3">
      <c r="A157" s="76" t="s">
        <v>4274</v>
      </c>
      <c r="B157" s="77" t="s">
        <v>4275</v>
      </c>
      <c r="C157" s="78">
        <v>6007</v>
      </c>
      <c r="D157" s="79" t="s">
        <v>4285</v>
      </c>
      <c r="E157" s="79" t="s">
        <v>7534</v>
      </c>
      <c r="F157" s="80">
        <v>38384</v>
      </c>
      <c r="G157" s="81" t="s">
        <v>3707</v>
      </c>
    </row>
    <row r="158" spans="1:7" x14ac:dyDescent="0.3">
      <c r="A158" s="76" t="s">
        <v>4274</v>
      </c>
      <c r="B158" s="77" t="s">
        <v>4275</v>
      </c>
      <c r="C158" s="78">
        <v>6009</v>
      </c>
      <c r="D158" s="79" t="s">
        <v>4286</v>
      </c>
      <c r="E158" s="79" t="s">
        <v>7535</v>
      </c>
      <c r="F158" s="80">
        <v>38384</v>
      </c>
      <c r="G158" s="81" t="s">
        <v>3707</v>
      </c>
    </row>
    <row r="159" spans="1:7" x14ac:dyDescent="0.3">
      <c r="A159" s="76" t="s">
        <v>4274</v>
      </c>
      <c r="B159" s="77" t="s">
        <v>4275</v>
      </c>
      <c r="C159" s="78">
        <v>6010</v>
      </c>
      <c r="D159" s="79" t="s">
        <v>4287</v>
      </c>
      <c r="E159" s="79" t="s">
        <v>7536</v>
      </c>
      <c r="F159" s="80">
        <v>38384</v>
      </c>
      <c r="G159" s="81" t="s">
        <v>3707</v>
      </c>
    </row>
    <row r="160" spans="1:7" x14ac:dyDescent="0.3">
      <c r="A160" s="76" t="s">
        <v>4274</v>
      </c>
      <c r="B160" s="77" t="s">
        <v>4275</v>
      </c>
      <c r="C160" s="78">
        <v>6012</v>
      </c>
      <c r="D160" s="79" t="s">
        <v>4288</v>
      </c>
      <c r="E160" s="79" t="s">
        <v>7537</v>
      </c>
      <c r="F160" s="80">
        <v>38384</v>
      </c>
      <c r="G160" s="81" t="s">
        <v>3707</v>
      </c>
    </row>
    <row r="161" spans="1:7" x14ac:dyDescent="0.3">
      <c r="A161" s="76" t="s">
        <v>4274</v>
      </c>
      <c r="B161" s="77" t="s">
        <v>4275</v>
      </c>
      <c r="C161" s="78">
        <v>6013</v>
      </c>
      <c r="D161" s="79" t="s">
        <v>4289</v>
      </c>
      <c r="E161" s="79" t="s">
        <v>7538</v>
      </c>
      <c r="F161" s="80">
        <v>38384</v>
      </c>
      <c r="G161" s="81" t="s">
        <v>3707</v>
      </c>
    </row>
    <row r="162" spans="1:7" x14ac:dyDescent="0.3">
      <c r="A162" s="76" t="s">
        <v>4274</v>
      </c>
      <c r="B162" s="77" t="s">
        <v>4275</v>
      </c>
      <c r="C162" s="78">
        <v>6014</v>
      </c>
      <c r="D162" s="79" t="s">
        <v>4290</v>
      </c>
      <c r="E162" s="79" t="s">
        <v>7539</v>
      </c>
      <c r="F162" s="80">
        <v>38384</v>
      </c>
      <c r="G162" s="81" t="s">
        <v>3707</v>
      </c>
    </row>
    <row r="163" spans="1:7" x14ac:dyDescent="0.3">
      <c r="A163" s="76" t="s">
        <v>4274</v>
      </c>
      <c r="B163" s="77" t="s">
        <v>4275</v>
      </c>
      <c r="C163" s="78">
        <v>6015</v>
      </c>
      <c r="D163" s="79" t="s">
        <v>4291</v>
      </c>
      <c r="E163" s="79" t="s">
        <v>7540</v>
      </c>
      <c r="F163" s="80">
        <v>38384</v>
      </c>
      <c r="G163" s="81" t="s">
        <v>3707</v>
      </c>
    </row>
    <row r="164" spans="1:7" x14ac:dyDescent="0.3">
      <c r="A164" s="76" t="s">
        <v>4274</v>
      </c>
      <c r="B164" s="77" t="s">
        <v>4275</v>
      </c>
      <c r="C164" s="78">
        <v>6016</v>
      </c>
      <c r="D164" s="79" t="s">
        <v>4292</v>
      </c>
      <c r="E164" s="79" t="s">
        <v>7541</v>
      </c>
      <c r="F164" s="80">
        <v>38384</v>
      </c>
      <c r="G164" s="81" t="s">
        <v>3707</v>
      </c>
    </row>
    <row r="165" spans="1:7" x14ac:dyDescent="0.3">
      <c r="A165" s="76" t="s">
        <v>4274</v>
      </c>
      <c r="B165" s="77" t="s">
        <v>4275</v>
      </c>
      <c r="C165" s="78">
        <v>6017</v>
      </c>
      <c r="D165" s="79" t="s">
        <v>4293</v>
      </c>
      <c r="E165" s="79" t="s">
        <v>7542</v>
      </c>
      <c r="F165" s="80">
        <v>38384</v>
      </c>
      <c r="G165" s="81" t="s">
        <v>3707</v>
      </c>
    </row>
    <row r="166" spans="1:7" x14ac:dyDescent="0.3">
      <c r="A166" s="76" t="s">
        <v>4274</v>
      </c>
      <c r="B166" s="77" t="s">
        <v>4275</v>
      </c>
      <c r="C166" s="78">
        <v>6018</v>
      </c>
      <c r="D166" s="79" t="s">
        <v>4294</v>
      </c>
      <c r="E166" s="79" t="s">
        <v>7543</v>
      </c>
      <c r="F166" s="80">
        <v>38384</v>
      </c>
      <c r="G166" s="81" t="s">
        <v>3707</v>
      </c>
    </row>
    <row r="167" spans="1:7" x14ac:dyDescent="0.3">
      <c r="A167" s="76" t="s">
        <v>4274</v>
      </c>
      <c r="B167" s="77" t="s">
        <v>4275</v>
      </c>
      <c r="C167" s="78">
        <v>6019</v>
      </c>
      <c r="D167" s="79" t="s">
        <v>4295</v>
      </c>
      <c r="E167" s="79" t="s">
        <v>7544</v>
      </c>
      <c r="F167" s="80">
        <v>38384</v>
      </c>
      <c r="G167" s="81" t="s">
        <v>3707</v>
      </c>
    </row>
    <row r="168" spans="1:7" x14ac:dyDescent="0.3">
      <c r="A168" s="76" t="s">
        <v>4274</v>
      </c>
      <c r="B168" s="77" t="s">
        <v>4275</v>
      </c>
      <c r="C168" s="78">
        <v>6021</v>
      </c>
      <c r="D168" s="79" t="s">
        <v>4297</v>
      </c>
      <c r="E168" s="79" t="s">
        <v>7545</v>
      </c>
      <c r="F168" s="80">
        <v>38384</v>
      </c>
      <c r="G168" s="81" t="s">
        <v>3707</v>
      </c>
    </row>
    <row r="169" spans="1:7" x14ac:dyDescent="0.3">
      <c r="A169" s="76" t="s">
        <v>4274</v>
      </c>
      <c r="B169" s="77" t="s">
        <v>4275</v>
      </c>
      <c r="C169" s="78">
        <v>6022</v>
      </c>
      <c r="D169" s="79" t="s">
        <v>4299</v>
      </c>
      <c r="E169" s="79" t="s">
        <v>7546</v>
      </c>
      <c r="F169" s="80">
        <v>38384</v>
      </c>
      <c r="G169" s="81" t="s">
        <v>3707</v>
      </c>
    </row>
    <row r="170" spans="1:7" x14ac:dyDescent="0.3">
      <c r="A170" s="76" t="s">
        <v>4274</v>
      </c>
      <c r="B170" s="77" t="s">
        <v>4275</v>
      </c>
      <c r="C170" s="78">
        <v>6023</v>
      </c>
      <c r="D170" s="79" t="s">
        <v>4301</v>
      </c>
      <c r="E170" s="79" t="s">
        <v>7547</v>
      </c>
      <c r="F170" s="80">
        <v>38384</v>
      </c>
      <c r="G170" s="81" t="s">
        <v>3707</v>
      </c>
    </row>
    <row r="171" spans="1:7" x14ac:dyDescent="0.3">
      <c r="A171" s="76" t="s">
        <v>4274</v>
      </c>
      <c r="B171" s="77" t="s">
        <v>4275</v>
      </c>
      <c r="C171" s="78">
        <v>6024</v>
      </c>
      <c r="D171" s="79" t="s">
        <v>4303</v>
      </c>
      <c r="E171" s="79" t="s">
        <v>7548</v>
      </c>
      <c r="F171" s="80">
        <v>38384</v>
      </c>
      <c r="G171" s="81" t="s">
        <v>3707</v>
      </c>
    </row>
    <row r="172" spans="1:7" x14ac:dyDescent="0.3">
      <c r="A172" s="76" t="s">
        <v>4274</v>
      </c>
      <c r="B172" s="77" t="s">
        <v>4275</v>
      </c>
      <c r="C172" s="78">
        <v>6025</v>
      </c>
      <c r="D172" s="79" t="s">
        <v>4304</v>
      </c>
      <c r="E172" s="79" t="s">
        <v>7549</v>
      </c>
      <c r="F172" s="80">
        <v>38384</v>
      </c>
      <c r="G172" s="81" t="s">
        <v>3707</v>
      </c>
    </row>
    <row r="173" spans="1:7" x14ac:dyDescent="0.3">
      <c r="A173" s="76" t="s">
        <v>4274</v>
      </c>
      <c r="B173" s="77" t="s">
        <v>4275</v>
      </c>
      <c r="C173" s="78">
        <v>6026</v>
      </c>
      <c r="D173" s="79" t="s">
        <v>4305</v>
      </c>
      <c r="E173" s="79" t="s">
        <v>7550</v>
      </c>
      <c r="F173" s="80">
        <v>38384</v>
      </c>
      <c r="G173" s="81" t="s">
        <v>3707</v>
      </c>
    </row>
    <row r="174" spans="1:7" x14ac:dyDescent="0.3">
      <c r="A174" s="76" t="s">
        <v>4274</v>
      </c>
      <c r="B174" s="77" t="s">
        <v>4275</v>
      </c>
      <c r="C174" s="78">
        <v>6027</v>
      </c>
      <c r="D174" s="79" t="s">
        <v>4306</v>
      </c>
      <c r="E174" s="79" t="s">
        <v>7551</v>
      </c>
      <c r="F174" s="80">
        <v>38384</v>
      </c>
      <c r="G174" s="81" t="s">
        <v>3707</v>
      </c>
    </row>
    <row r="175" spans="1:7" x14ac:dyDescent="0.3">
      <c r="A175" s="76" t="s">
        <v>4274</v>
      </c>
      <c r="B175" s="77" t="s">
        <v>4275</v>
      </c>
      <c r="C175" s="78">
        <v>6028</v>
      </c>
      <c r="D175" s="79" t="s">
        <v>4307</v>
      </c>
      <c r="E175" s="79" t="s">
        <v>7552</v>
      </c>
      <c r="F175" s="80">
        <v>38384</v>
      </c>
      <c r="G175" s="81" t="s">
        <v>3707</v>
      </c>
    </row>
    <row r="176" spans="1:7" x14ac:dyDescent="0.3">
      <c r="A176" s="76" t="s">
        <v>4274</v>
      </c>
      <c r="B176" s="77" t="s">
        <v>4275</v>
      </c>
      <c r="C176" s="78">
        <v>6030</v>
      </c>
      <c r="D176" s="79" t="s">
        <v>4308</v>
      </c>
      <c r="E176" s="79" t="s">
        <v>7553</v>
      </c>
      <c r="F176" s="80">
        <v>38384</v>
      </c>
      <c r="G176" s="81" t="s">
        <v>3707</v>
      </c>
    </row>
    <row r="177" spans="1:7" x14ac:dyDescent="0.3">
      <c r="A177" s="76" t="s">
        <v>4274</v>
      </c>
      <c r="B177" s="77" t="s">
        <v>4275</v>
      </c>
      <c r="C177" s="78">
        <v>6031</v>
      </c>
      <c r="D177" s="79" t="s">
        <v>4310</v>
      </c>
      <c r="E177" s="79" t="s">
        <v>7554</v>
      </c>
      <c r="F177" s="80">
        <v>38384</v>
      </c>
      <c r="G177" s="81" t="s">
        <v>3707</v>
      </c>
    </row>
    <row r="178" spans="1:7" x14ac:dyDescent="0.3">
      <c r="A178" s="76" t="s">
        <v>4274</v>
      </c>
      <c r="B178" s="77" t="s">
        <v>4275</v>
      </c>
      <c r="C178" s="78">
        <v>6032</v>
      </c>
      <c r="D178" s="79" t="s">
        <v>4312</v>
      </c>
      <c r="E178" s="79" t="s">
        <v>7555</v>
      </c>
      <c r="F178" s="80">
        <v>38384</v>
      </c>
      <c r="G178" s="81" t="s">
        <v>3707</v>
      </c>
    </row>
    <row r="179" spans="1:7" x14ac:dyDescent="0.3">
      <c r="A179" s="76" t="s">
        <v>4274</v>
      </c>
      <c r="B179" s="77" t="s">
        <v>4275</v>
      </c>
      <c r="C179" s="78">
        <v>6035</v>
      </c>
      <c r="D179" s="79" t="s">
        <v>4314</v>
      </c>
      <c r="E179" s="79" t="s">
        <v>7556</v>
      </c>
      <c r="F179" s="80">
        <v>38384</v>
      </c>
      <c r="G179" s="81" t="s">
        <v>3707</v>
      </c>
    </row>
    <row r="180" spans="1:7" x14ac:dyDescent="0.3">
      <c r="A180" s="76" t="s">
        <v>4274</v>
      </c>
      <c r="B180" s="77" t="s">
        <v>4275</v>
      </c>
      <c r="C180" s="78">
        <v>6036</v>
      </c>
      <c r="D180" s="79" t="s">
        <v>4316</v>
      </c>
      <c r="E180" s="79" t="s">
        <v>7557</v>
      </c>
      <c r="F180" s="80">
        <v>38384</v>
      </c>
      <c r="G180" s="81" t="s">
        <v>3707</v>
      </c>
    </row>
    <row r="181" spans="1:7" x14ac:dyDescent="0.3">
      <c r="A181" s="76" t="s">
        <v>4274</v>
      </c>
      <c r="B181" s="77" t="s">
        <v>4275</v>
      </c>
      <c r="C181" s="78">
        <v>6037</v>
      </c>
      <c r="D181" s="79" t="s">
        <v>4317</v>
      </c>
      <c r="E181" s="79" t="s">
        <v>7558</v>
      </c>
      <c r="F181" s="80">
        <v>38384</v>
      </c>
      <c r="G181" s="81" t="s">
        <v>3707</v>
      </c>
    </row>
    <row r="182" spans="1:7" x14ac:dyDescent="0.3">
      <c r="A182" s="76" t="s">
        <v>4274</v>
      </c>
      <c r="B182" s="77" t="s">
        <v>4275</v>
      </c>
      <c r="C182" s="78">
        <v>6038</v>
      </c>
      <c r="D182" s="79" t="s">
        <v>4318</v>
      </c>
      <c r="E182" s="79" t="s">
        <v>7559</v>
      </c>
      <c r="F182" s="80">
        <v>38384</v>
      </c>
      <c r="G182" s="81" t="s">
        <v>3707</v>
      </c>
    </row>
    <row r="183" spans="1:7" x14ac:dyDescent="0.3">
      <c r="A183" s="76" t="s">
        <v>4274</v>
      </c>
      <c r="B183" s="77" t="s">
        <v>4275</v>
      </c>
      <c r="C183" s="78">
        <v>6039</v>
      </c>
      <c r="D183" s="79" t="s">
        <v>4319</v>
      </c>
      <c r="E183" s="79" t="s">
        <v>7560</v>
      </c>
      <c r="F183" s="80">
        <v>38384</v>
      </c>
      <c r="G183" s="81" t="s">
        <v>3707</v>
      </c>
    </row>
    <row r="184" spans="1:7" x14ac:dyDescent="0.3">
      <c r="A184" s="76" t="s">
        <v>4274</v>
      </c>
      <c r="B184" s="77" t="s">
        <v>4275</v>
      </c>
      <c r="C184" s="78">
        <v>6041</v>
      </c>
      <c r="D184" s="79" t="s">
        <v>4321</v>
      </c>
      <c r="E184" s="79" t="s">
        <v>7561</v>
      </c>
      <c r="F184" s="80">
        <v>38384</v>
      </c>
      <c r="G184" s="81" t="s">
        <v>3707</v>
      </c>
    </row>
    <row r="185" spans="1:7" x14ac:dyDescent="0.3">
      <c r="A185" s="76" t="s">
        <v>4274</v>
      </c>
      <c r="B185" s="77" t="s">
        <v>4275</v>
      </c>
      <c r="C185" s="78">
        <v>6044</v>
      </c>
      <c r="D185" s="79" t="s">
        <v>4322</v>
      </c>
      <c r="E185" s="79" t="s">
        <v>7562</v>
      </c>
      <c r="F185" s="80">
        <v>38384</v>
      </c>
      <c r="G185" s="81" t="s">
        <v>3707</v>
      </c>
    </row>
    <row r="186" spans="1:7" x14ac:dyDescent="0.3">
      <c r="A186" s="76" t="s">
        <v>4274</v>
      </c>
      <c r="B186" s="77" t="s">
        <v>4275</v>
      </c>
      <c r="C186" s="78">
        <v>6046</v>
      </c>
      <c r="D186" s="79" t="s">
        <v>4324</v>
      </c>
      <c r="E186" s="79" t="s">
        <v>7563</v>
      </c>
      <c r="F186" s="80">
        <v>38384</v>
      </c>
      <c r="G186" s="81" t="s">
        <v>3707</v>
      </c>
    </row>
    <row r="187" spans="1:7" x14ac:dyDescent="0.3">
      <c r="A187" s="76" t="s">
        <v>4274</v>
      </c>
      <c r="B187" s="77" t="s">
        <v>4275</v>
      </c>
      <c r="C187" s="78">
        <v>6047</v>
      </c>
      <c r="D187" s="79" t="s">
        <v>4325</v>
      </c>
      <c r="E187" s="79" t="s">
        <v>7564</v>
      </c>
      <c r="F187" s="80">
        <v>38384</v>
      </c>
      <c r="G187" s="81" t="s">
        <v>3707</v>
      </c>
    </row>
    <row r="188" spans="1:7" x14ac:dyDescent="0.3">
      <c r="A188" s="76" t="s">
        <v>4274</v>
      </c>
      <c r="B188" s="77" t="s">
        <v>4275</v>
      </c>
      <c r="C188" s="78">
        <v>6048</v>
      </c>
      <c r="D188" s="79" t="s">
        <v>4326</v>
      </c>
      <c r="E188" s="79" t="s">
        <v>7565</v>
      </c>
      <c r="F188" s="80">
        <v>38384</v>
      </c>
      <c r="G188" s="81" t="s">
        <v>3707</v>
      </c>
    </row>
    <row r="189" spans="1:7" x14ac:dyDescent="0.3">
      <c r="A189" s="76" t="s">
        <v>4274</v>
      </c>
      <c r="B189" s="77" t="s">
        <v>4275</v>
      </c>
      <c r="C189" s="78">
        <v>6050</v>
      </c>
      <c r="D189" s="79" t="s">
        <v>4328</v>
      </c>
      <c r="E189" s="79" t="s">
        <v>7566</v>
      </c>
      <c r="F189" s="80">
        <v>38384</v>
      </c>
      <c r="G189" s="81" t="s">
        <v>3707</v>
      </c>
    </row>
    <row r="190" spans="1:7" x14ac:dyDescent="0.3">
      <c r="A190" s="76" t="s">
        <v>4274</v>
      </c>
      <c r="B190" s="77" t="s">
        <v>4275</v>
      </c>
      <c r="C190" s="78">
        <v>6052</v>
      </c>
      <c r="D190" s="79" t="s">
        <v>4330</v>
      </c>
      <c r="E190" s="79" t="s">
        <v>7567</v>
      </c>
      <c r="F190" s="80">
        <v>38384</v>
      </c>
      <c r="G190" s="81" t="s">
        <v>3707</v>
      </c>
    </row>
    <row r="191" spans="1:7" x14ac:dyDescent="0.3">
      <c r="A191" s="76" t="s">
        <v>4274</v>
      </c>
      <c r="B191" s="77" t="s">
        <v>4275</v>
      </c>
      <c r="C191" s="78">
        <v>6053</v>
      </c>
      <c r="D191" s="79" t="s">
        <v>4332</v>
      </c>
      <c r="E191" s="79" t="s">
        <v>7568</v>
      </c>
      <c r="F191" s="80">
        <v>38384</v>
      </c>
      <c r="G191" s="81" t="s">
        <v>3707</v>
      </c>
    </row>
    <row r="192" spans="1:7" x14ac:dyDescent="0.3">
      <c r="A192" s="76" t="s">
        <v>4274</v>
      </c>
      <c r="B192" s="77" t="s">
        <v>4275</v>
      </c>
      <c r="C192" s="78">
        <v>6054</v>
      </c>
      <c r="D192" s="79" t="s">
        <v>4333</v>
      </c>
      <c r="E192" s="79" t="s">
        <v>7569</v>
      </c>
      <c r="F192" s="80">
        <v>38384</v>
      </c>
      <c r="G192" s="81" t="s">
        <v>3707</v>
      </c>
    </row>
    <row r="193" spans="1:7" x14ac:dyDescent="0.3">
      <c r="A193" s="76" t="s">
        <v>4274</v>
      </c>
      <c r="B193" s="77" t="s">
        <v>4275</v>
      </c>
      <c r="C193" s="78">
        <v>6055</v>
      </c>
      <c r="D193" s="79" t="s">
        <v>4335</v>
      </c>
      <c r="E193" s="79" t="s">
        <v>7570</v>
      </c>
      <c r="F193" s="80">
        <v>38384</v>
      </c>
      <c r="G193" s="81" t="s">
        <v>3707</v>
      </c>
    </row>
    <row r="194" spans="1:7" x14ac:dyDescent="0.3">
      <c r="A194" s="76" t="s">
        <v>4274</v>
      </c>
      <c r="B194" s="77" t="s">
        <v>4275</v>
      </c>
      <c r="C194" s="78">
        <v>6056</v>
      </c>
      <c r="D194" s="79" t="s">
        <v>4337</v>
      </c>
      <c r="E194" s="79" t="s">
        <v>7571</v>
      </c>
      <c r="F194" s="80">
        <v>38384</v>
      </c>
      <c r="G194" s="81" t="s">
        <v>3707</v>
      </c>
    </row>
    <row r="195" spans="1:7" x14ac:dyDescent="0.3">
      <c r="A195" s="76" t="s">
        <v>4274</v>
      </c>
      <c r="B195" s="77" t="s">
        <v>4275</v>
      </c>
      <c r="C195" s="78">
        <v>6057</v>
      </c>
      <c r="D195" s="79" t="s">
        <v>4338</v>
      </c>
      <c r="E195" s="79" t="s">
        <v>7572</v>
      </c>
      <c r="F195" s="80">
        <v>38384</v>
      </c>
      <c r="G195" s="81" t="s">
        <v>3707</v>
      </c>
    </row>
    <row r="196" spans="1:7" x14ac:dyDescent="0.3">
      <c r="A196" s="76" t="s">
        <v>4274</v>
      </c>
      <c r="B196" s="77" t="s">
        <v>4275</v>
      </c>
      <c r="C196" s="78">
        <v>6058</v>
      </c>
      <c r="D196" s="79" t="s">
        <v>4339</v>
      </c>
      <c r="E196" s="79" t="s">
        <v>7573</v>
      </c>
      <c r="F196" s="80">
        <v>38384</v>
      </c>
      <c r="G196" s="81" t="s">
        <v>3707</v>
      </c>
    </row>
    <row r="197" spans="1:7" x14ac:dyDescent="0.3">
      <c r="A197" s="76" t="s">
        <v>4274</v>
      </c>
      <c r="B197" s="77" t="s">
        <v>4275</v>
      </c>
      <c r="C197" s="78">
        <v>6059</v>
      </c>
      <c r="D197" s="79" t="s">
        <v>4341</v>
      </c>
      <c r="E197" s="79" t="s">
        <v>7574</v>
      </c>
      <c r="F197" s="80">
        <v>38384</v>
      </c>
      <c r="G197" s="81" t="s">
        <v>3707</v>
      </c>
    </row>
    <row r="198" spans="1:7" x14ac:dyDescent="0.3">
      <c r="A198" s="76" t="s">
        <v>4274</v>
      </c>
      <c r="B198" s="77" t="s">
        <v>4275</v>
      </c>
      <c r="C198" s="78">
        <v>6060</v>
      </c>
      <c r="D198" s="79" t="s">
        <v>4343</v>
      </c>
      <c r="E198" s="79" t="s">
        <v>7575</v>
      </c>
      <c r="F198" s="80">
        <v>38384</v>
      </c>
      <c r="G198" s="81" t="s">
        <v>3707</v>
      </c>
    </row>
    <row r="199" spans="1:7" x14ac:dyDescent="0.3">
      <c r="A199" s="76" t="s">
        <v>4274</v>
      </c>
      <c r="B199" s="77" t="s">
        <v>4275</v>
      </c>
      <c r="C199" s="78">
        <v>6061</v>
      </c>
      <c r="D199" s="79" t="s">
        <v>4345</v>
      </c>
      <c r="E199" s="79" t="s">
        <v>7576</v>
      </c>
      <c r="F199" s="80">
        <v>38384</v>
      </c>
      <c r="G199" s="81" t="s">
        <v>3707</v>
      </c>
    </row>
    <row r="200" spans="1:7" x14ac:dyDescent="0.3">
      <c r="A200" s="76" t="s">
        <v>4274</v>
      </c>
      <c r="B200" s="77" t="s">
        <v>4275</v>
      </c>
      <c r="C200" s="78">
        <v>6062</v>
      </c>
      <c r="D200" s="79" t="s">
        <v>4346</v>
      </c>
      <c r="E200" s="79" t="s">
        <v>7577</v>
      </c>
      <c r="F200" s="80">
        <v>38384</v>
      </c>
      <c r="G200" s="81" t="s">
        <v>3707</v>
      </c>
    </row>
    <row r="201" spans="1:7" x14ac:dyDescent="0.3">
      <c r="A201" s="76" t="s">
        <v>4274</v>
      </c>
      <c r="B201" s="77" t="s">
        <v>4275</v>
      </c>
      <c r="C201" s="78">
        <v>6063</v>
      </c>
      <c r="D201" s="79" t="s">
        <v>4348</v>
      </c>
      <c r="E201" s="79" t="s">
        <v>7578</v>
      </c>
      <c r="F201" s="80">
        <v>38384</v>
      </c>
      <c r="G201" s="81" t="s">
        <v>3707</v>
      </c>
    </row>
    <row r="202" spans="1:7" x14ac:dyDescent="0.3">
      <c r="A202" s="76" t="s">
        <v>4274</v>
      </c>
      <c r="B202" s="77" t="s">
        <v>4275</v>
      </c>
      <c r="C202" s="78">
        <v>6064</v>
      </c>
      <c r="D202" s="79" t="s">
        <v>4349</v>
      </c>
      <c r="E202" s="79" t="s">
        <v>7579</v>
      </c>
      <c r="F202" s="80">
        <v>38384</v>
      </c>
      <c r="G202" s="81" t="s">
        <v>3707</v>
      </c>
    </row>
    <row r="203" spans="1:7" x14ac:dyDescent="0.3">
      <c r="A203" s="76" t="s">
        <v>4274</v>
      </c>
      <c r="B203" s="77" t="s">
        <v>4275</v>
      </c>
      <c r="C203" s="78">
        <v>6065</v>
      </c>
      <c r="D203" s="79" t="s">
        <v>4350</v>
      </c>
      <c r="E203" s="79" t="s">
        <v>7580</v>
      </c>
      <c r="F203" s="80">
        <v>38384</v>
      </c>
      <c r="G203" s="81" t="s">
        <v>3707</v>
      </c>
    </row>
    <row r="204" spans="1:7" x14ac:dyDescent="0.3">
      <c r="A204" s="76" t="s">
        <v>4274</v>
      </c>
      <c r="B204" s="77" t="s">
        <v>4275</v>
      </c>
      <c r="C204" s="78">
        <v>6066</v>
      </c>
      <c r="D204" s="79" t="s">
        <v>4352</v>
      </c>
      <c r="E204" s="79" t="s">
        <v>7581</v>
      </c>
      <c r="F204" s="80">
        <v>38384</v>
      </c>
      <c r="G204" s="81" t="s">
        <v>3707</v>
      </c>
    </row>
    <row r="205" spans="1:7" x14ac:dyDescent="0.3">
      <c r="A205" s="76" t="s">
        <v>4274</v>
      </c>
      <c r="B205" s="77" t="s">
        <v>4275</v>
      </c>
      <c r="C205" s="78">
        <v>6068</v>
      </c>
      <c r="D205" s="79" t="s">
        <v>4353</v>
      </c>
      <c r="E205" s="79" t="s">
        <v>7582</v>
      </c>
      <c r="F205" s="80">
        <v>38384</v>
      </c>
      <c r="G205" s="81" t="s">
        <v>3707</v>
      </c>
    </row>
    <row r="206" spans="1:7" x14ac:dyDescent="0.3">
      <c r="A206" s="76" t="s">
        <v>4274</v>
      </c>
      <c r="B206" s="77" t="s">
        <v>4275</v>
      </c>
      <c r="C206" s="78">
        <v>6069</v>
      </c>
      <c r="D206" s="79" t="s">
        <v>4355</v>
      </c>
      <c r="E206" s="79" t="s">
        <v>7583</v>
      </c>
      <c r="F206" s="80">
        <v>38384</v>
      </c>
      <c r="G206" s="81" t="s">
        <v>3707</v>
      </c>
    </row>
    <row r="207" spans="1:7" x14ac:dyDescent="0.3">
      <c r="A207" s="76" t="s">
        <v>4274</v>
      </c>
      <c r="B207" s="77" t="s">
        <v>4275</v>
      </c>
      <c r="C207" s="78">
        <v>6070</v>
      </c>
      <c r="D207" s="79" t="s">
        <v>4357</v>
      </c>
      <c r="E207" s="79" t="s">
        <v>7584</v>
      </c>
      <c r="F207" s="80">
        <v>38384</v>
      </c>
      <c r="G207" s="81" t="s">
        <v>3707</v>
      </c>
    </row>
    <row r="208" spans="1:7" x14ac:dyDescent="0.3">
      <c r="A208" s="76" t="s">
        <v>4274</v>
      </c>
      <c r="B208" s="77" t="s">
        <v>4275</v>
      </c>
      <c r="C208" s="78">
        <v>6071</v>
      </c>
      <c r="D208" s="79" t="s">
        <v>4359</v>
      </c>
      <c r="E208" s="79" t="s">
        <v>7585</v>
      </c>
      <c r="F208" s="80">
        <v>38384</v>
      </c>
      <c r="G208" s="81" t="s">
        <v>3707</v>
      </c>
    </row>
    <row r="209" spans="1:7" x14ac:dyDescent="0.3">
      <c r="A209" s="76" t="s">
        <v>4274</v>
      </c>
      <c r="B209" s="77" t="s">
        <v>4275</v>
      </c>
      <c r="C209" s="78">
        <v>6074</v>
      </c>
      <c r="D209" s="79" t="s">
        <v>4361</v>
      </c>
      <c r="E209" s="79" t="s">
        <v>7586</v>
      </c>
      <c r="F209" s="80">
        <v>38384</v>
      </c>
      <c r="G209" s="81" t="s">
        <v>3707</v>
      </c>
    </row>
    <row r="210" spans="1:7" x14ac:dyDescent="0.3">
      <c r="A210" s="76" t="s">
        <v>4274</v>
      </c>
      <c r="B210" s="77" t="s">
        <v>4275</v>
      </c>
      <c r="C210" s="78">
        <v>6075</v>
      </c>
      <c r="D210" s="79" t="s">
        <v>4362</v>
      </c>
      <c r="E210" s="79" t="s">
        <v>7587</v>
      </c>
      <c r="F210" s="80">
        <v>38384</v>
      </c>
      <c r="G210" s="81" t="s">
        <v>3707</v>
      </c>
    </row>
    <row r="211" spans="1:7" x14ac:dyDescent="0.3">
      <c r="A211" s="76" t="s">
        <v>4274</v>
      </c>
      <c r="B211" s="77" t="s">
        <v>4275</v>
      </c>
      <c r="C211" s="78">
        <v>6076</v>
      </c>
      <c r="D211" s="79" t="s">
        <v>4364</v>
      </c>
      <c r="E211" s="79" t="s">
        <v>7588</v>
      </c>
      <c r="F211" s="80">
        <v>38384</v>
      </c>
      <c r="G211" s="81" t="s">
        <v>3707</v>
      </c>
    </row>
    <row r="212" spans="1:7" x14ac:dyDescent="0.3">
      <c r="A212" s="76" t="s">
        <v>4274</v>
      </c>
      <c r="B212" s="77" t="s">
        <v>4275</v>
      </c>
      <c r="C212" s="78">
        <v>6078</v>
      </c>
      <c r="D212" s="79" t="s">
        <v>4366</v>
      </c>
      <c r="E212" s="79" t="s">
        <v>7589</v>
      </c>
      <c r="F212" s="80">
        <v>38384</v>
      </c>
      <c r="G212" s="81" t="s">
        <v>3707</v>
      </c>
    </row>
    <row r="213" spans="1:7" x14ac:dyDescent="0.3">
      <c r="A213" s="76" t="s">
        <v>4274</v>
      </c>
      <c r="B213" s="77" t="s">
        <v>4275</v>
      </c>
      <c r="C213" s="78">
        <v>6079</v>
      </c>
      <c r="D213" s="79" t="s">
        <v>4368</v>
      </c>
      <c r="E213" s="79" t="s">
        <v>7590</v>
      </c>
      <c r="F213" s="80">
        <v>38384</v>
      </c>
      <c r="G213" s="81" t="s">
        <v>3707</v>
      </c>
    </row>
    <row r="214" spans="1:7" x14ac:dyDescent="0.3">
      <c r="A214" s="76" t="s">
        <v>4274</v>
      </c>
      <c r="B214" s="77" t="s">
        <v>4275</v>
      </c>
      <c r="C214" s="78">
        <v>6080</v>
      </c>
      <c r="D214" s="79" t="s">
        <v>4370</v>
      </c>
      <c r="E214" s="79" t="s">
        <v>7591</v>
      </c>
      <c r="F214" s="80">
        <v>38384</v>
      </c>
      <c r="G214" s="81" t="s">
        <v>3707</v>
      </c>
    </row>
    <row r="215" spans="1:7" x14ac:dyDescent="0.3">
      <c r="A215" s="76" t="s">
        <v>4274</v>
      </c>
      <c r="B215" s="77" t="s">
        <v>4275</v>
      </c>
      <c r="C215" s="78">
        <v>6082</v>
      </c>
      <c r="D215" s="79" t="s">
        <v>4371</v>
      </c>
      <c r="E215" s="79" t="s">
        <v>7592</v>
      </c>
      <c r="F215" s="80">
        <v>38384</v>
      </c>
      <c r="G215" s="81" t="s">
        <v>3707</v>
      </c>
    </row>
    <row r="216" spans="1:7" x14ac:dyDescent="0.3">
      <c r="A216" s="76" t="s">
        <v>4274</v>
      </c>
      <c r="B216" s="77" t="s">
        <v>4275</v>
      </c>
      <c r="C216" s="78">
        <v>6083</v>
      </c>
      <c r="D216" s="79" t="s">
        <v>4372</v>
      </c>
      <c r="E216" s="79" t="s">
        <v>7593</v>
      </c>
      <c r="F216" s="80">
        <v>38384</v>
      </c>
      <c r="G216" s="81" t="s">
        <v>3707</v>
      </c>
    </row>
    <row r="217" spans="1:7" x14ac:dyDescent="0.3">
      <c r="A217" s="76" t="s">
        <v>4274</v>
      </c>
      <c r="B217" s="77" t="s">
        <v>4275</v>
      </c>
      <c r="C217" s="78">
        <v>6084</v>
      </c>
      <c r="D217" s="79" t="s">
        <v>4374</v>
      </c>
      <c r="E217" s="79" t="s">
        <v>7594</v>
      </c>
      <c r="F217" s="80">
        <v>38384</v>
      </c>
      <c r="G217" s="81" t="s">
        <v>3707</v>
      </c>
    </row>
    <row r="218" spans="1:7" x14ac:dyDescent="0.3">
      <c r="A218" s="76" t="s">
        <v>4274</v>
      </c>
      <c r="B218" s="77" t="s">
        <v>4275</v>
      </c>
      <c r="C218" s="78">
        <v>6085</v>
      </c>
      <c r="D218" s="79" t="s">
        <v>4375</v>
      </c>
      <c r="E218" s="79" t="s">
        <v>7595</v>
      </c>
      <c r="F218" s="80">
        <v>38384</v>
      </c>
      <c r="G218" s="81" t="s">
        <v>3707</v>
      </c>
    </row>
    <row r="219" spans="1:7" x14ac:dyDescent="0.3">
      <c r="A219" s="76" t="s">
        <v>4274</v>
      </c>
      <c r="B219" s="77" t="s">
        <v>4275</v>
      </c>
      <c r="C219" s="78">
        <v>6086</v>
      </c>
      <c r="D219" s="79" t="s">
        <v>4377</v>
      </c>
      <c r="E219" s="79" t="s">
        <v>7596</v>
      </c>
      <c r="F219" s="80">
        <v>38384</v>
      </c>
      <c r="G219" s="81" t="s">
        <v>3707</v>
      </c>
    </row>
    <row r="220" spans="1:7" x14ac:dyDescent="0.3">
      <c r="A220" s="76" t="s">
        <v>4274</v>
      </c>
      <c r="B220" s="77" t="s">
        <v>4275</v>
      </c>
      <c r="C220" s="78">
        <v>6087</v>
      </c>
      <c r="D220" s="79" t="s">
        <v>4379</v>
      </c>
      <c r="E220" s="79" t="s">
        <v>7597</v>
      </c>
      <c r="F220" s="80">
        <v>38384</v>
      </c>
      <c r="G220" s="81" t="s">
        <v>3707</v>
      </c>
    </row>
    <row r="221" spans="1:7" x14ac:dyDescent="0.3">
      <c r="A221" s="76" t="s">
        <v>4274</v>
      </c>
      <c r="B221" s="77" t="s">
        <v>4275</v>
      </c>
      <c r="C221" s="78">
        <v>6088</v>
      </c>
      <c r="D221" s="79" t="s">
        <v>4380</v>
      </c>
      <c r="E221" s="79" t="s">
        <v>7598</v>
      </c>
      <c r="F221" s="80">
        <v>38384</v>
      </c>
      <c r="G221" s="81" t="s">
        <v>3707</v>
      </c>
    </row>
    <row r="222" spans="1:7" x14ac:dyDescent="0.3">
      <c r="A222" s="76" t="s">
        <v>4274</v>
      </c>
      <c r="B222" s="77" t="s">
        <v>4275</v>
      </c>
      <c r="C222" s="78">
        <v>6089</v>
      </c>
      <c r="D222" s="79" t="s">
        <v>4381</v>
      </c>
      <c r="E222" s="79" t="s">
        <v>7599</v>
      </c>
      <c r="F222" s="80">
        <v>38384</v>
      </c>
      <c r="G222" s="81" t="s">
        <v>3707</v>
      </c>
    </row>
    <row r="223" spans="1:7" x14ac:dyDescent="0.3">
      <c r="A223" s="76" t="s">
        <v>4274</v>
      </c>
      <c r="B223" s="77" t="s">
        <v>4275</v>
      </c>
      <c r="C223" s="78">
        <v>6090</v>
      </c>
      <c r="D223" s="79" t="s">
        <v>4382</v>
      </c>
      <c r="E223" s="79" t="s">
        <v>7600</v>
      </c>
      <c r="F223" s="80">
        <v>38384</v>
      </c>
      <c r="G223" s="81" t="s">
        <v>3707</v>
      </c>
    </row>
    <row r="224" spans="1:7" x14ac:dyDescent="0.3">
      <c r="A224" s="76" t="s">
        <v>4274</v>
      </c>
      <c r="B224" s="77" t="s">
        <v>4275</v>
      </c>
      <c r="C224" s="78">
        <v>6091</v>
      </c>
      <c r="D224" s="79" t="s">
        <v>4384</v>
      </c>
      <c r="E224" s="79" t="s">
        <v>7601</v>
      </c>
      <c r="F224" s="80">
        <v>38384</v>
      </c>
      <c r="G224" s="81" t="s">
        <v>3707</v>
      </c>
    </row>
    <row r="225" spans="1:7" x14ac:dyDescent="0.3">
      <c r="A225" s="76" t="s">
        <v>4274</v>
      </c>
      <c r="B225" s="77" t="s">
        <v>4275</v>
      </c>
      <c r="C225" s="78">
        <v>6093</v>
      </c>
      <c r="D225" s="79" t="s">
        <v>4385</v>
      </c>
      <c r="E225" s="79" t="s">
        <v>7602</v>
      </c>
      <c r="F225" s="80">
        <v>38384</v>
      </c>
      <c r="G225" s="81" t="s">
        <v>3707</v>
      </c>
    </row>
    <row r="226" spans="1:7" x14ac:dyDescent="0.3">
      <c r="A226" s="76" t="s">
        <v>4274</v>
      </c>
      <c r="B226" s="77" t="s">
        <v>4275</v>
      </c>
      <c r="C226" s="78">
        <v>6094</v>
      </c>
      <c r="D226" s="79" t="s">
        <v>4387</v>
      </c>
      <c r="E226" s="79" t="s">
        <v>7603</v>
      </c>
      <c r="F226" s="80">
        <v>38384</v>
      </c>
      <c r="G226" s="81" t="s">
        <v>3707</v>
      </c>
    </row>
    <row r="227" spans="1:7" x14ac:dyDescent="0.3">
      <c r="A227" s="76" t="s">
        <v>4274</v>
      </c>
      <c r="B227" s="77" t="s">
        <v>4275</v>
      </c>
      <c r="C227" s="78">
        <v>6095</v>
      </c>
      <c r="D227" s="79" t="s">
        <v>4388</v>
      </c>
      <c r="E227" s="79" t="s">
        <v>7604</v>
      </c>
      <c r="F227" s="80">
        <v>38384</v>
      </c>
      <c r="G227" s="81" t="s">
        <v>3707</v>
      </c>
    </row>
    <row r="228" spans="1:7" x14ac:dyDescent="0.3">
      <c r="A228" s="76" t="s">
        <v>4274</v>
      </c>
      <c r="B228" s="77" t="s">
        <v>4275</v>
      </c>
      <c r="C228" s="78">
        <v>6096</v>
      </c>
      <c r="D228" s="79" t="s">
        <v>4390</v>
      </c>
      <c r="E228" s="79" t="s">
        <v>7605</v>
      </c>
      <c r="F228" s="80">
        <v>38384</v>
      </c>
      <c r="G228" s="81" t="s">
        <v>3707</v>
      </c>
    </row>
    <row r="229" spans="1:7" x14ac:dyDescent="0.3">
      <c r="A229" s="76" t="s">
        <v>4274</v>
      </c>
      <c r="B229" s="77" t="s">
        <v>4275</v>
      </c>
      <c r="C229" s="78">
        <v>6097</v>
      </c>
      <c r="D229" s="79" t="s">
        <v>4392</v>
      </c>
      <c r="E229" s="79" t="s">
        <v>7606</v>
      </c>
      <c r="F229" s="80">
        <v>38384</v>
      </c>
      <c r="G229" s="81" t="s">
        <v>3707</v>
      </c>
    </row>
    <row r="230" spans="1:7" x14ac:dyDescent="0.3">
      <c r="A230" s="76" t="s">
        <v>4274</v>
      </c>
      <c r="B230" s="77" t="s">
        <v>4275</v>
      </c>
      <c r="C230" s="78">
        <v>6098</v>
      </c>
      <c r="D230" s="79" t="s">
        <v>4394</v>
      </c>
      <c r="E230" s="79" t="s">
        <v>7607</v>
      </c>
      <c r="F230" s="80">
        <v>38384</v>
      </c>
      <c r="G230" s="81" t="s">
        <v>3707</v>
      </c>
    </row>
    <row r="231" spans="1:7" x14ac:dyDescent="0.3">
      <c r="A231" s="76" t="s">
        <v>4274</v>
      </c>
      <c r="B231" s="77" t="s">
        <v>4275</v>
      </c>
      <c r="C231" s="78">
        <v>6099</v>
      </c>
      <c r="D231" s="79" t="s">
        <v>4395</v>
      </c>
      <c r="E231" s="79" t="s">
        <v>7608</v>
      </c>
      <c r="F231" s="80">
        <v>38384</v>
      </c>
      <c r="G231" s="81" t="s">
        <v>3707</v>
      </c>
    </row>
    <row r="232" spans="1:7" x14ac:dyDescent="0.3">
      <c r="A232" s="76" t="s">
        <v>4274</v>
      </c>
      <c r="B232" s="77" t="s">
        <v>4275</v>
      </c>
      <c r="C232" s="78">
        <v>6100</v>
      </c>
      <c r="D232" s="79" t="s">
        <v>4397</v>
      </c>
      <c r="E232" s="79" t="s">
        <v>7609</v>
      </c>
      <c r="F232" s="80">
        <v>38384</v>
      </c>
      <c r="G232" s="81" t="s">
        <v>3707</v>
      </c>
    </row>
    <row r="233" spans="1:7" x14ac:dyDescent="0.3">
      <c r="A233" s="76" t="s">
        <v>4274</v>
      </c>
      <c r="B233" s="77" t="s">
        <v>4275</v>
      </c>
      <c r="C233" s="78">
        <v>6102</v>
      </c>
      <c r="D233" s="79" t="s">
        <v>4399</v>
      </c>
      <c r="E233" s="79" t="s">
        <v>7610</v>
      </c>
      <c r="F233" s="80">
        <v>38384</v>
      </c>
      <c r="G233" s="81" t="s">
        <v>3707</v>
      </c>
    </row>
    <row r="234" spans="1:7" x14ac:dyDescent="0.3">
      <c r="A234" s="76" t="s">
        <v>4563</v>
      </c>
      <c r="B234" s="77" t="s">
        <v>4564</v>
      </c>
      <c r="C234" s="78">
        <v>1797</v>
      </c>
      <c r="D234" s="79" t="s">
        <v>4566</v>
      </c>
      <c r="E234" s="79" t="s">
        <v>7611</v>
      </c>
      <c r="F234" s="80">
        <v>35827</v>
      </c>
      <c r="G234" s="81" t="s">
        <v>3707</v>
      </c>
    </row>
    <row r="235" spans="1:7" x14ac:dyDescent="0.3">
      <c r="A235" s="76" t="s">
        <v>4563</v>
      </c>
      <c r="B235" s="77" t="s">
        <v>4564</v>
      </c>
      <c r="C235" s="78">
        <v>1798</v>
      </c>
      <c r="D235" s="79" t="s">
        <v>4565</v>
      </c>
      <c r="E235" s="79" t="s">
        <v>7612</v>
      </c>
      <c r="F235" s="80">
        <v>35827</v>
      </c>
      <c r="G235" s="81" t="s">
        <v>3707</v>
      </c>
    </row>
    <row r="236" spans="1:7" x14ac:dyDescent="0.3">
      <c r="A236" s="76" t="s">
        <v>7613</v>
      </c>
      <c r="B236" s="77" t="s">
        <v>7364</v>
      </c>
      <c r="C236" s="78">
        <v>20861</v>
      </c>
      <c r="D236" s="79" t="s">
        <v>6760</v>
      </c>
      <c r="E236" s="79" t="s">
        <v>7614</v>
      </c>
      <c r="F236" s="80">
        <v>44409</v>
      </c>
      <c r="G236" s="81" t="s">
        <v>3253</v>
      </c>
    </row>
    <row r="237" spans="1:7" x14ac:dyDescent="0.3">
      <c r="A237" s="76" t="s">
        <v>7613</v>
      </c>
      <c r="B237" s="77" t="s">
        <v>7364</v>
      </c>
      <c r="C237" s="78">
        <v>20862</v>
      </c>
      <c r="D237" s="79" t="s">
        <v>6762</v>
      </c>
      <c r="E237" s="79" t="s">
        <v>7615</v>
      </c>
      <c r="F237" s="80">
        <v>44409</v>
      </c>
      <c r="G237" s="81" t="s">
        <v>3253</v>
      </c>
    </row>
    <row r="238" spans="1:7" x14ac:dyDescent="0.3">
      <c r="A238" s="76" t="s">
        <v>3774</v>
      </c>
      <c r="B238" s="77" t="s">
        <v>3775</v>
      </c>
      <c r="C238" s="78">
        <v>714</v>
      </c>
      <c r="D238" s="79" t="s">
        <v>143</v>
      </c>
      <c r="E238" s="79" t="s">
        <v>7616</v>
      </c>
      <c r="F238" s="80">
        <v>35004</v>
      </c>
      <c r="G238" s="81" t="s">
        <v>3253</v>
      </c>
    </row>
    <row r="239" spans="1:7" x14ac:dyDescent="0.3">
      <c r="A239" s="76" t="s">
        <v>3774</v>
      </c>
      <c r="B239" s="77" t="s">
        <v>3775</v>
      </c>
      <c r="C239" s="78">
        <v>2125</v>
      </c>
      <c r="D239" s="79" t="s">
        <v>336</v>
      </c>
      <c r="E239" s="79" t="s">
        <v>7617</v>
      </c>
      <c r="F239" s="80">
        <v>36008</v>
      </c>
      <c r="G239" s="81" t="s">
        <v>3253</v>
      </c>
    </row>
    <row r="240" spans="1:7" x14ac:dyDescent="0.3">
      <c r="A240" s="76" t="s">
        <v>3774</v>
      </c>
      <c r="B240" s="77" t="s">
        <v>3775</v>
      </c>
      <c r="C240" s="78">
        <v>20202</v>
      </c>
      <c r="D240" s="79" t="s">
        <v>7618</v>
      </c>
      <c r="E240" s="79" t="s">
        <v>7619</v>
      </c>
      <c r="F240" s="80">
        <v>43678</v>
      </c>
      <c r="G240" s="81" t="s">
        <v>3707</v>
      </c>
    </row>
    <row r="241" spans="1:7" x14ac:dyDescent="0.3">
      <c r="A241" s="76" t="s">
        <v>4225</v>
      </c>
      <c r="B241" s="77" t="s">
        <v>4226</v>
      </c>
      <c r="C241" s="78">
        <v>6164</v>
      </c>
      <c r="D241" s="79" t="s">
        <v>726</v>
      </c>
      <c r="E241" s="79" t="s">
        <v>7620</v>
      </c>
      <c r="F241" s="80">
        <v>38384</v>
      </c>
      <c r="G241" s="81" t="s">
        <v>3707</v>
      </c>
    </row>
    <row r="242" spans="1:7" x14ac:dyDescent="0.3">
      <c r="A242" s="76" t="s">
        <v>4225</v>
      </c>
      <c r="B242" s="77" t="s">
        <v>4226</v>
      </c>
      <c r="C242" s="78">
        <v>6165</v>
      </c>
      <c r="D242" s="79" t="s">
        <v>727</v>
      </c>
      <c r="E242" s="79" t="s">
        <v>7621</v>
      </c>
      <c r="F242" s="80">
        <v>38384</v>
      </c>
      <c r="G242" s="81" t="s">
        <v>3253</v>
      </c>
    </row>
    <row r="243" spans="1:7" x14ac:dyDescent="0.3">
      <c r="A243" s="76" t="s">
        <v>3754</v>
      </c>
      <c r="B243" s="77" t="s">
        <v>3755</v>
      </c>
      <c r="C243" s="78">
        <v>3168</v>
      </c>
      <c r="D243" s="79" t="s">
        <v>3756</v>
      </c>
      <c r="E243" s="79" t="s">
        <v>7622</v>
      </c>
      <c r="F243" s="80">
        <v>36739</v>
      </c>
      <c r="G243" s="81" t="s">
        <v>3707</v>
      </c>
    </row>
    <row r="244" spans="1:7" x14ac:dyDescent="0.3">
      <c r="A244" s="76" t="s">
        <v>3754</v>
      </c>
      <c r="B244" s="77" t="s">
        <v>3755</v>
      </c>
      <c r="C244" s="78">
        <v>3309</v>
      </c>
      <c r="D244" s="79" t="s">
        <v>3757</v>
      </c>
      <c r="E244" s="79" t="s">
        <v>7623</v>
      </c>
      <c r="F244" s="80">
        <v>36831</v>
      </c>
      <c r="G244" s="81" t="s">
        <v>3707</v>
      </c>
    </row>
    <row r="245" spans="1:7" x14ac:dyDescent="0.3">
      <c r="A245" s="76" t="s">
        <v>3754</v>
      </c>
      <c r="B245" s="77" t="s">
        <v>3755</v>
      </c>
      <c r="C245" s="78">
        <v>3310</v>
      </c>
      <c r="D245" s="79" t="s">
        <v>3758</v>
      </c>
      <c r="E245" s="79" t="s">
        <v>7624</v>
      </c>
      <c r="F245" s="80">
        <v>36831</v>
      </c>
      <c r="G245" s="81" t="s">
        <v>3707</v>
      </c>
    </row>
    <row r="246" spans="1:7" x14ac:dyDescent="0.3">
      <c r="A246" s="76" t="s">
        <v>3754</v>
      </c>
      <c r="B246" s="77" t="s">
        <v>3755</v>
      </c>
      <c r="C246" s="78">
        <v>3435</v>
      </c>
      <c r="D246" s="79" t="s">
        <v>456</v>
      </c>
      <c r="E246" s="79" t="s">
        <v>7625</v>
      </c>
      <c r="F246" s="80">
        <v>36982</v>
      </c>
      <c r="G246" s="81" t="s">
        <v>3253</v>
      </c>
    </row>
    <row r="247" spans="1:7" x14ac:dyDescent="0.3">
      <c r="A247" s="76" t="s">
        <v>3754</v>
      </c>
      <c r="B247" s="77" t="s">
        <v>3755</v>
      </c>
      <c r="C247" s="78">
        <v>3584</v>
      </c>
      <c r="D247" s="79" t="s">
        <v>3759</v>
      </c>
      <c r="E247" s="79" t="s">
        <v>7626</v>
      </c>
      <c r="F247" s="80">
        <v>37104</v>
      </c>
      <c r="G247" s="81" t="s">
        <v>3707</v>
      </c>
    </row>
    <row r="248" spans="1:7" x14ac:dyDescent="0.3">
      <c r="A248" s="76" t="s">
        <v>3754</v>
      </c>
      <c r="B248" s="77" t="s">
        <v>3755</v>
      </c>
      <c r="C248" s="78">
        <v>3585</v>
      </c>
      <c r="D248" s="79" t="s">
        <v>3760</v>
      </c>
      <c r="E248" s="79" t="s">
        <v>7627</v>
      </c>
      <c r="F248" s="80">
        <v>37104</v>
      </c>
      <c r="G248" s="81" t="s">
        <v>3707</v>
      </c>
    </row>
    <row r="249" spans="1:7" x14ac:dyDescent="0.3">
      <c r="A249" s="76" t="s">
        <v>3754</v>
      </c>
      <c r="B249" s="77" t="s">
        <v>3755</v>
      </c>
      <c r="C249" s="78">
        <v>3586</v>
      </c>
      <c r="D249" s="79" t="s">
        <v>3761</v>
      </c>
      <c r="E249" s="79" t="s">
        <v>7628</v>
      </c>
      <c r="F249" s="80">
        <v>37104</v>
      </c>
      <c r="G249" s="81" t="s">
        <v>3707</v>
      </c>
    </row>
    <row r="250" spans="1:7" x14ac:dyDescent="0.3">
      <c r="A250" s="76" t="s">
        <v>3754</v>
      </c>
      <c r="B250" s="77" t="s">
        <v>3755</v>
      </c>
      <c r="C250" s="78">
        <v>3589</v>
      </c>
      <c r="D250" s="79" t="s">
        <v>3762</v>
      </c>
      <c r="E250" s="79" t="s">
        <v>7629</v>
      </c>
      <c r="F250" s="80">
        <v>37104</v>
      </c>
      <c r="G250" s="81" t="s">
        <v>3707</v>
      </c>
    </row>
    <row r="251" spans="1:7" x14ac:dyDescent="0.3">
      <c r="A251" s="76" t="s">
        <v>3754</v>
      </c>
      <c r="B251" s="77" t="s">
        <v>3755</v>
      </c>
      <c r="C251" s="78">
        <v>3591</v>
      </c>
      <c r="D251" s="79" t="s">
        <v>3763</v>
      </c>
      <c r="E251" s="79" t="s">
        <v>7630</v>
      </c>
      <c r="F251" s="80">
        <v>37104</v>
      </c>
      <c r="G251" s="81" t="s">
        <v>3707</v>
      </c>
    </row>
    <row r="252" spans="1:7" x14ac:dyDescent="0.3">
      <c r="A252" s="76" t="s">
        <v>3754</v>
      </c>
      <c r="B252" s="77" t="s">
        <v>3755</v>
      </c>
      <c r="C252" s="78">
        <v>3673</v>
      </c>
      <c r="D252" s="79" t="s">
        <v>3764</v>
      </c>
      <c r="E252" s="79" t="s">
        <v>7631</v>
      </c>
      <c r="F252" s="80">
        <v>37196</v>
      </c>
      <c r="G252" s="81" t="s">
        <v>3253</v>
      </c>
    </row>
    <row r="253" spans="1:7" x14ac:dyDescent="0.3">
      <c r="A253" s="76" t="s">
        <v>3754</v>
      </c>
      <c r="B253" s="77" t="s">
        <v>3755</v>
      </c>
      <c r="C253" s="78">
        <v>5178</v>
      </c>
      <c r="D253" s="79" t="s">
        <v>3766</v>
      </c>
      <c r="E253" s="79" t="s">
        <v>7632</v>
      </c>
      <c r="F253" s="80">
        <v>38018</v>
      </c>
      <c r="G253" s="81" t="s">
        <v>3707</v>
      </c>
    </row>
    <row r="254" spans="1:7" x14ac:dyDescent="0.3">
      <c r="A254" s="76" t="s">
        <v>3754</v>
      </c>
      <c r="B254" s="77" t="s">
        <v>3755</v>
      </c>
      <c r="C254" s="78">
        <v>5468</v>
      </c>
      <c r="D254" s="79" t="s">
        <v>3768</v>
      </c>
      <c r="E254" s="79" t="s">
        <v>7633</v>
      </c>
      <c r="F254" s="80">
        <v>38292</v>
      </c>
      <c r="G254" s="81" t="s">
        <v>3707</v>
      </c>
    </row>
    <row r="255" spans="1:7" x14ac:dyDescent="0.3">
      <c r="A255" s="76" t="s">
        <v>3754</v>
      </c>
      <c r="B255" s="77" t="s">
        <v>3755</v>
      </c>
      <c r="C255" s="78">
        <v>5469</v>
      </c>
      <c r="D255" s="79" t="s">
        <v>3769</v>
      </c>
      <c r="E255" s="79" t="s">
        <v>7634</v>
      </c>
      <c r="F255" s="80">
        <v>38292</v>
      </c>
      <c r="G255" s="81" t="s">
        <v>3707</v>
      </c>
    </row>
    <row r="256" spans="1:7" x14ac:dyDescent="0.3">
      <c r="A256" s="76" t="s">
        <v>3754</v>
      </c>
      <c r="B256" s="77" t="s">
        <v>3755</v>
      </c>
      <c r="C256" s="78">
        <v>6584</v>
      </c>
      <c r="D256" s="79" t="s">
        <v>770</v>
      </c>
      <c r="E256" s="79" t="s">
        <v>7635</v>
      </c>
      <c r="F256" s="80">
        <v>38565</v>
      </c>
      <c r="G256" s="81" t="s">
        <v>3253</v>
      </c>
    </row>
    <row r="257" spans="1:7" x14ac:dyDescent="0.3">
      <c r="A257" s="76" t="s">
        <v>3754</v>
      </c>
      <c r="B257" s="77" t="s">
        <v>3755</v>
      </c>
      <c r="C257" s="78">
        <v>6801</v>
      </c>
      <c r="D257" s="79" t="s">
        <v>3771</v>
      </c>
      <c r="E257" s="79" t="s">
        <v>7636</v>
      </c>
      <c r="F257" s="80">
        <v>38565</v>
      </c>
      <c r="G257" s="81" t="s">
        <v>3707</v>
      </c>
    </row>
    <row r="258" spans="1:7" x14ac:dyDescent="0.3">
      <c r="A258" s="76" t="s">
        <v>3754</v>
      </c>
      <c r="B258" s="77" t="s">
        <v>3755</v>
      </c>
      <c r="C258" s="78">
        <v>6802</v>
      </c>
      <c r="D258" s="79" t="s">
        <v>3772</v>
      </c>
      <c r="E258" s="79" t="s">
        <v>7637</v>
      </c>
      <c r="F258" s="80">
        <v>38565</v>
      </c>
      <c r="G258" s="81" t="s">
        <v>3707</v>
      </c>
    </row>
    <row r="259" spans="1:7" x14ac:dyDescent="0.3">
      <c r="A259" s="76" t="s">
        <v>3754</v>
      </c>
      <c r="B259" s="77" t="s">
        <v>3755</v>
      </c>
      <c r="C259" s="78">
        <v>6826</v>
      </c>
      <c r="D259" s="79" t="s">
        <v>798</v>
      </c>
      <c r="E259" s="79" t="s">
        <v>7638</v>
      </c>
      <c r="F259" s="80">
        <v>38657</v>
      </c>
      <c r="G259" s="81" t="s">
        <v>3253</v>
      </c>
    </row>
    <row r="260" spans="1:7" x14ac:dyDescent="0.3">
      <c r="A260" s="76" t="s">
        <v>3754</v>
      </c>
      <c r="B260" s="77" t="s">
        <v>3755</v>
      </c>
      <c r="C260" s="78">
        <v>7285</v>
      </c>
      <c r="D260" s="79" t="s">
        <v>3767</v>
      </c>
      <c r="E260" s="79" t="s">
        <v>7639</v>
      </c>
      <c r="F260" s="80">
        <v>38838</v>
      </c>
      <c r="G260" s="81" t="s">
        <v>3707</v>
      </c>
    </row>
    <row r="261" spans="1:7" x14ac:dyDescent="0.3">
      <c r="A261" s="76" t="s">
        <v>3754</v>
      </c>
      <c r="B261" s="77" t="s">
        <v>3755</v>
      </c>
      <c r="C261" s="78">
        <v>7325</v>
      </c>
      <c r="D261" s="79" t="s">
        <v>3770</v>
      </c>
      <c r="E261" s="79" t="s">
        <v>7640</v>
      </c>
      <c r="F261" s="80">
        <v>38930</v>
      </c>
      <c r="G261" s="81" t="s">
        <v>3707</v>
      </c>
    </row>
    <row r="262" spans="1:7" x14ac:dyDescent="0.3">
      <c r="A262" s="76" t="s">
        <v>3754</v>
      </c>
      <c r="B262" s="77" t="s">
        <v>3755</v>
      </c>
      <c r="C262" s="78">
        <v>18909</v>
      </c>
      <c r="D262" s="79" t="s">
        <v>3773</v>
      </c>
      <c r="E262" s="79" t="s">
        <v>7641</v>
      </c>
      <c r="F262" s="80">
        <v>42491</v>
      </c>
      <c r="G262" s="81" t="s">
        <v>3707</v>
      </c>
    </row>
    <row r="263" spans="1:7" x14ac:dyDescent="0.3">
      <c r="A263" s="76" t="s">
        <v>3754</v>
      </c>
      <c r="B263" s="77" t="s">
        <v>3755</v>
      </c>
      <c r="C263" s="78">
        <v>20126</v>
      </c>
      <c r="D263" s="79" t="s">
        <v>7642</v>
      </c>
      <c r="E263" s="79" t="s">
        <v>7643</v>
      </c>
      <c r="F263" s="80">
        <v>43586</v>
      </c>
      <c r="G263" s="81" t="s">
        <v>3707</v>
      </c>
    </row>
    <row r="264" spans="1:7" x14ac:dyDescent="0.3">
      <c r="A264" s="76" t="s">
        <v>3754</v>
      </c>
      <c r="B264" s="77" t="s">
        <v>3755</v>
      </c>
      <c r="C264" s="78">
        <v>20312</v>
      </c>
      <c r="D264" s="79" t="s">
        <v>7644</v>
      </c>
      <c r="E264" s="79" t="s">
        <v>7645</v>
      </c>
      <c r="F264" s="80">
        <v>43770</v>
      </c>
      <c r="G264" s="81" t="s">
        <v>3707</v>
      </c>
    </row>
    <row r="265" spans="1:7" x14ac:dyDescent="0.3">
      <c r="A265" s="76" t="s">
        <v>3754</v>
      </c>
      <c r="B265" s="77" t="s">
        <v>3755</v>
      </c>
      <c r="C265" s="78">
        <v>21014</v>
      </c>
      <c r="D265" s="79" t="s">
        <v>7646</v>
      </c>
      <c r="E265" s="79" t="s">
        <v>7647</v>
      </c>
      <c r="F265" s="80">
        <v>44501</v>
      </c>
      <c r="G265" s="81" t="s">
        <v>3707</v>
      </c>
    </row>
    <row r="266" spans="1:7" x14ac:dyDescent="0.3">
      <c r="A266" s="76" t="s">
        <v>3754</v>
      </c>
      <c r="B266" s="77" t="s">
        <v>3755</v>
      </c>
      <c r="C266" s="78">
        <v>21015</v>
      </c>
      <c r="D266" s="79" t="s">
        <v>7648</v>
      </c>
      <c r="E266" s="79" t="s">
        <v>7649</v>
      </c>
      <c r="F266" s="80">
        <v>44501</v>
      </c>
      <c r="G266" s="81" t="s">
        <v>3707</v>
      </c>
    </row>
    <row r="267" spans="1:7" x14ac:dyDescent="0.3">
      <c r="A267" s="76" t="s">
        <v>3754</v>
      </c>
      <c r="B267" s="77" t="s">
        <v>3755</v>
      </c>
      <c r="C267" s="78">
        <v>21017</v>
      </c>
      <c r="D267" s="79" t="s">
        <v>7650</v>
      </c>
      <c r="E267" s="79" t="s">
        <v>7651</v>
      </c>
      <c r="F267" s="80">
        <v>44501</v>
      </c>
      <c r="G267" s="81" t="s">
        <v>3707</v>
      </c>
    </row>
    <row r="268" spans="1:7" x14ac:dyDescent="0.3">
      <c r="A268" s="76" t="s">
        <v>3787</v>
      </c>
      <c r="B268" s="77" t="s">
        <v>3788</v>
      </c>
      <c r="C268" s="78">
        <v>1604</v>
      </c>
      <c r="D268" s="79" t="s">
        <v>276</v>
      </c>
      <c r="E268" s="79" t="s">
        <v>7652</v>
      </c>
      <c r="F268" s="80">
        <v>35735</v>
      </c>
      <c r="G268" s="81" t="s">
        <v>3253</v>
      </c>
    </row>
    <row r="269" spans="1:7" x14ac:dyDescent="0.3">
      <c r="A269" s="76" t="s">
        <v>3787</v>
      </c>
      <c r="B269" s="77" t="s">
        <v>3788</v>
      </c>
      <c r="C269" s="78">
        <v>2676</v>
      </c>
      <c r="D269" s="79" t="s">
        <v>355</v>
      </c>
      <c r="E269" s="79" t="s">
        <v>7653</v>
      </c>
      <c r="F269" s="80">
        <v>36192</v>
      </c>
      <c r="G269" s="81" t="s">
        <v>3253</v>
      </c>
    </row>
    <row r="270" spans="1:7" x14ac:dyDescent="0.3">
      <c r="A270" s="76" t="s">
        <v>3787</v>
      </c>
      <c r="B270" s="77" t="s">
        <v>3788</v>
      </c>
      <c r="C270" s="78">
        <v>7267</v>
      </c>
      <c r="D270" s="79" t="s">
        <v>869</v>
      </c>
      <c r="E270" s="79" t="s">
        <v>7654</v>
      </c>
      <c r="F270" s="80">
        <v>38838</v>
      </c>
      <c r="G270" s="81" t="s">
        <v>3253</v>
      </c>
    </row>
    <row r="271" spans="1:7" x14ac:dyDescent="0.3">
      <c r="A271" s="76" t="s">
        <v>4814</v>
      </c>
      <c r="B271" s="77" t="s">
        <v>4815</v>
      </c>
      <c r="C271" s="78">
        <v>300</v>
      </c>
      <c r="D271" s="79" t="s">
        <v>90</v>
      </c>
      <c r="E271" s="79" t="s">
        <v>7655</v>
      </c>
      <c r="F271" s="80">
        <v>34731</v>
      </c>
      <c r="G271" s="81" t="s">
        <v>3253</v>
      </c>
    </row>
    <row r="272" spans="1:7" x14ac:dyDescent="0.3">
      <c r="A272" s="76" t="s">
        <v>4814</v>
      </c>
      <c r="B272" s="77" t="s">
        <v>4815</v>
      </c>
      <c r="C272" s="78">
        <v>18605</v>
      </c>
      <c r="D272" s="79" t="s">
        <v>2681</v>
      </c>
      <c r="E272" s="79" t="s">
        <v>7656</v>
      </c>
      <c r="F272" s="80">
        <v>42156</v>
      </c>
      <c r="G272" s="81" t="s">
        <v>3253</v>
      </c>
    </row>
    <row r="273" spans="1:7" x14ac:dyDescent="0.3">
      <c r="A273" s="76" t="s">
        <v>4963</v>
      </c>
      <c r="B273" s="77" t="s">
        <v>4964</v>
      </c>
      <c r="C273" s="78">
        <v>962</v>
      </c>
      <c r="D273" s="79" t="s">
        <v>3256</v>
      </c>
      <c r="E273" s="79" t="s">
        <v>7657</v>
      </c>
      <c r="F273" s="80">
        <v>35186</v>
      </c>
      <c r="G273" s="81" t="s">
        <v>3253</v>
      </c>
    </row>
    <row r="274" spans="1:7" x14ac:dyDescent="0.3">
      <c r="A274" s="76" t="s">
        <v>4963</v>
      </c>
      <c r="B274" s="77" t="s">
        <v>4964</v>
      </c>
      <c r="C274" s="78">
        <v>6874</v>
      </c>
      <c r="D274" s="79" t="s">
        <v>820</v>
      </c>
      <c r="E274" s="79" t="s">
        <v>7658</v>
      </c>
      <c r="F274" s="80">
        <v>38657</v>
      </c>
      <c r="G274" s="81" t="s">
        <v>3253</v>
      </c>
    </row>
    <row r="275" spans="1:7" x14ac:dyDescent="0.3">
      <c r="A275" s="76" t="s">
        <v>4963</v>
      </c>
      <c r="B275" s="77" t="s">
        <v>4964</v>
      </c>
      <c r="C275" s="78">
        <v>6875</v>
      </c>
      <c r="D275" s="79" t="s">
        <v>822</v>
      </c>
      <c r="E275" s="79" t="s">
        <v>7659</v>
      </c>
      <c r="F275" s="80">
        <v>38657</v>
      </c>
      <c r="G275" s="81" t="s">
        <v>3253</v>
      </c>
    </row>
    <row r="276" spans="1:7" x14ac:dyDescent="0.3">
      <c r="A276" s="76" t="s">
        <v>4963</v>
      </c>
      <c r="B276" s="77" t="s">
        <v>4964</v>
      </c>
      <c r="C276" s="78">
        <v>7268</v>
      </c>
      <c r="D276" s="79" t="s">
        <v>871</v>
      </c>
      <c r="E276" s="79" t="s">
        <v>7660</v>
      </c>
      <c r="F276" s="80">
        <v>38838</v>
      </c>
      <c r="G276" s="81" t="s">
        <v>3253</v>
      </c>
    </row>
    <row r="277" spans="1:7" x14ac:dyDescent="0.3">
      <c r="A277" s="76" t="s">
        <v>4770</v>
      </c>
      <c r="B277" s="77" t="s">
        <v>4771</v>
      </c>
      <c r="C277" s="78">
        <v>8040</v>
      </c>
      <c r="D277" s="79" t="s">
        <v>4772</v>
      </c>
      <c r="E277" s="79" t="s">
        <v>7661</v>
      </c>
      <c r="F277" s="80">
        <v>39630</v>
      </c>
      <c r="G277" s="81" t="s">
        <v>3707</v>
      </c>
    </row>
    <row r="278" spans="1:7" x14ac:dyDescent="0.3">
      <c r="A278" s="76" t="s">
        <v>4770</v>
      </c>
      <c r="B278" s="77" t="s">
        <v>4771</v>
      </c>
      <c r="C278" s="78">
        <v>8041</v>
      </c>
      <c r="D278" s="79" t="s">
        <v>4773</v>
      </c>
      <c r="E278" s="79" t="s">
        <v>7662</v>
      </c>
      <c r="F278" s="80">
        <v>39630</v>
      </c>
      <c r="G278" s="81" t="s">
        <v>3707</v>
      </c>
    </row>
    <row r="279" spans="1:7" x14ac:dyDescent="0.3">
      <c r="A279" s="76" t="s">
        <v>3789</v>
      </c>
      <c r="B279" s="77" t="s">
        <v>3790</v>
      </c>
      <c r="C279" s="78">
        <v>1390</v>
      </c>
      <c r="D279" s="79" t="s">
        <v>3791</v>
      </c>
      <c r="E279" s="79" t="s">
        <v>7663</v>
      </c>
      <c r="F279" s="80">
        <v>35551</v>
      </c>
      <c r="G279" s="81" t="s">
        <v>3253</v>
      </c>
    </row>
    <row r="280" spans="1:7" x14ac:dyDescent="0.3">
      <c r="A280" s="76" t="s">
        <v>3789</v>
      </c>
      <c r="B280" s="77" t="s">
        <v>3790</v>
      </c>
      <c r="C280" s="78">
        <v>18835</v>
      </c>
      <c r="D280" s="79" t="s">
        <v>2721</v>
      </c>
      <c r="E280" s="79" t="s">
        <v>7664</v>
      </c>
      <c r="F280" s="80">
        <v>42430</v>
      </c>
      <c r="G280" s="81" t="s">
        <v>3253</v>
      </c>
    </row>
    <row r="281" spans="1:7" x14ac:dyDescent="0.3">
      <c r="A281" s="76" t="s">
        <v>4145</v>
      </c>
      <c r="B281" s="77" t="s">
        <v>4146</v>
      </c>
      <c r="C281" s="78">
        <v>8429</v>
      </c>
      <c r="D281" s="79" t="s">
        <v>4147</v>
      </c>
      <c r="E281" s="79" t="s">
        <v>7665</v>
      </c>
      <c r="F281" s="80">
        <v>40360</v>
      </c>
      <c r="G281" s="81" t="s">
        <v>3707</v>
      </c>
    </row>
    <row r="282" spans="1:7" x14ac:dyDescent="0.3">
      <c r="A282" s="76" t="s">
        <v>4145</v>
      </c>
      <c r="B282" s="77" t="s">
        <v>4146</v>
      </c>
      <c r="C282" s="78">
        <v>18272</v>
      </c>
      <c r="D282" s="79" t="s">
        <v>4148</v>
      </c>
      <c r="E282" s="79" t="s">
        <v>7666</v>
      </c>
      <c r="F282" s="80">
        <v>41944</v>
      </c>
      <c r="G282" s="81" t="s">
        <v>3707</v>
      </c>
    </row>
    <row r="283" spans="1:7" x14ac:dyDescent="0.3">
      <c r="A283" s="76" t="s">
        <v>3749</v>
      </c>
      <c r="B283" s="77" t="s">
        <v>3750</v>
      </c>
      <c r="C283" s="78">
        <v>17375</v>
      </c>
      <c r="D283" s="79" t="s">
        <v>3753</v>
      </c>
      <c r="E283" s="79" t="s">
        <v>7667</v>
      </c>
      <c r="F283" s="80">
        <v>41306</v>
      </c>
      <c r="G283" s="81" t="s">
        <v>3707</v>
      </c>
    </row>
    <row r="284" spans="1:7" x14ac:dyDescent="0.3">
      <c r="A284" s="76" t="s">
        <v>3749</v>
      </c>
      <c r="B284" s="77" t="s">
        <v>3750</v>
      </c>
      <c r="C284" s="78">
        <v>17376</v>
      </c>
      <c r="D284" s="79" t="s">
        <v>3751</v>
      </c>
      <c r="E284" s="79" t="s">
        <v>7668</v>
      </c>
      <c r="F284" s="80">
        <v>41306</v>
      </c>
      <c r="G284" s="81" t="s">
        <v>3707</v>
      </c>
    </row>
    <row r="285" spans="1:7" x14ac:dyDescent="0.3">
      <c r="A285" s="76" t="s">
        <v>3717</v>
      </c>
      <c r="B285" s="77" t="s">
        <v>3718</v>
      </c>
      <c r="C285" s="78">
        <v>1871</v>
      </c>
      <c r="D285" s="79" t="s">
        <v>314</v>
      </c>
      <c r="E285" s="79" t="s">
        <v>7669</v>
      </c>
      <c r="F285" s="80">
        <v>35827</v>
      </c>
      <c r="G285" s="81" t="s">
        <v>3253</v>
      </c>
    </row>
    <row r="286" spans="1:7" x14ac:dyDescent="0.3">
      <c r="A286" s="76" t="s">
        <v>3717</v>
      </c>
      <c r="B286" s="77" t="s">
        <v>3718</v>
      </c>
      <c r="C286" s="78">
        <v>17819</v>
      </c>
      <c r="D286" s="79" t="s">
        <v>2553</v>
      </c>
      <c r="E286" s="79" t="s">
        <v>7670</v>
      </c>
      <c r="F286" s="80">
        <v>41579</v>
      </c>
      <c r="G286" s="81" t="s">
        <v>3253</v>
      </c>
    </row>
    <row r="287" spans="1:7" x14ac:dyDescent="0.3">
      <c r="A287" s="76" t="s">
        <v>3725</v>
      </c>
      <c r="B287" s="77" t="s">
        <v>3726</v>
      </c>
      <c r="C287" s="78">
        <v>7786</v>
      </c>
      <c r="D287" s="79" t="s">
        <v>3727</v>
      </c>
      <c r="E287" s="79" t="s">
        <v>7671</v>
      </c>
      <c r="F287" s="80">
        <v>39569</v>
      </c>
      <c r="G287" s="81" t="s">
        <v>3707</v>
      </c>
    </row>
    <row r="288" spans="1:7" x14ac:dyDescent="0.3">
      <c r="A288" s="76" t="s">
        <v>3725</v>
      </c>
      <c r="B288" s="77" t="s">
        <v>3726</v>
      </c>
      <c r="C288" s="78">
        <v>8783</v>
      </c>
      <c r="D288" s="79" t="s">
        <v>1191</v>
      </c>
      <c r="E288" s="79" t="s">
        <v>7672</v>
      </c>
      <c r="F288" s="80">
        <v>41000</v>
      </c>
      <c r="G288" s="81" t="s">
        <v>3253</v>
      </c>
    </row>
    <row r="289" spans="1:7" x14ac:dyDescent="0.3">
      <c r="A289" s="76" t="s">
        <v>3728</v>
      </c>
      <c r="B289" s="77" t="s">
        <v>3729</v>
      </c>
      <c r="C289" s="78">
        <v>2159</v>
      </c>
      <c r="D289" s="79" t="s">
        <v>340</v>
      </c>
      <c r="E289" s="79" t="s">
        <v>7673</v>
      </c>
      <c r="F289" s="80">
        <v>36008</v>
      </c>
      <c r="G289" s="81" t="s">
        <v>3707</v>
      </c>
    </row>
    <row r="290" spans="1:7" x14ac:dyDescent="0.3">
      <c r="A290" s="76" t="s">
        <v>3728</v>
      </c>
      <c r="B290" s="77" t="s">
        <v>3729</v>
      </c>
      <c r="C290" s="78">
        <v>4534</v>
      </c>
      <c r="D290" s="79" t="s">
        <v>3730</v>
      </c>
      <c r="E290" s="79" t="s">
        <v>7674</v>
      </c>
      <c r="F290" s="80">
        <v>37561</v>
      </c>
      <c r="G290" s="81" t="s">
        <v>3707</v>
      </c>
    </row>
    <row r="291" spans="1:7" x14ac:dyDescent="0.3">
      <c r="A291" s="76" t="s">
        <v>3728</v>
      </c>
      <c r="B291" s="77" t="s">
        <v>3729</v>
      </c>
      <c r="C291" s="78">
        <v>4535</v>
      </c>
      <c r="D291" s="79" t="s">
        <v>3732</v>
      </c>
      <c r="E291" s="79" t="s">
        <v>7675</v>
      </c>
      <c r="F291" s="80">
        <v>37561</v>
      </c>
      <c r="G291" s="81" t="s">
        <v>3707</v>
      </c>
    </row>
    <row r="292" spans="1:7" x14ac:dyDescent="0.3">
      <c r="A292" s="76" t="s">
        <v>3728</v>
      </c>
      <c r="B292" s="77" t="s">
        <v>3729</v>
      </c>
      <c r="C292" s="78">
        <v>4536</v>
      </c>
      <c r="D292" s="79" t="s">
        <v>3734</v>
      </c>
      <c r="E292" s="79" t="s">
        <v>7676</v>
      </c>
      <c r="F292" s="80">
        <v>37561</v>
      </c>
      <c r="G292" s="81" t="s">
        <v>3707</v>
      </c>
    </row>
    <row r="293" spans="1:7" x14ac:dyDescent="0.3">
      <c r="A293" s="76" t="s">
        <v>3728</v>
      </c>
      <c r="B293" s="77" t="s">
        <v>3729</v>
      </c>
      <c r="C293" s="78">
        <v>4537</v>
      </c>
      <c r="D293" s="79" t="s">
        <v>3736</v>
      </c>
      <c r="E293" s="79" t="s">
        <v>7677</v>
      </c>
      <c r="F293" s="80">
        <v>37561</v>
      </c>
      <c r="G293" s="81" t="s">
        <v>3707</v>
      </c>
    </row>
    <row r="294" spans="1:7" x14ac:dyDescent="0.3">
      <c r="A294" s="76" t="s">
        <v>3728</v>
      </c>
      <c r="B294" s="77" t="s">
        <v>3729</v>
      </c>
      <c r="C294" s="78">
        <v>4538</v>
      </c>
      <c r="D294" s="79" t="s">
        <v>3738</v>
      </c>
      <c r="E294" s="79" t="s">
        <v>7678</v>
      </c>
      <c r="F294" s="80">
        <v>37561</v>
      </c>
      <c r="G294" s="81" t="s">
        <v>3707</v>
      </c>
    </row>
    <row r="295" spans="1:7" x14ac:dyDescent="0.3">
      <c r="A295" s="76" t="s">
        <v>3728</v>
      </c>
      <c r="B295" s="77" t="s">
        <v>3729</v>
      </c>
      <c r="C295" s="78">
        <v>4539</v>
      </c>
      <c r="D295" s="79" t="s">
        <v>3740</v>
      </c>
      <c r="E295" s="79" t="s">
        <v>7679</v>
      </c>
      <c r="F295" s="80">
        <v>37561</v>
      </c>
      <c r="G295" s="81" t="s">
        <v>3707</v>
      </c>
    </row>
    <row r="296" spans="1:7" x14ac:dyDescent="0.3">
      <c r="A296" s="76" t="s">
        <v>3728</v>
      </c>
      <c r="B296" s="77" t="s">
        <v>3729</v>
      </c>
      <c r="C296" s="78">
        <v>4541</v>
      </c>
      <c r="D296" s="79" t="s">
        <v>3741</v>
      </c>
      <c r="E296" s="79" t="s">
        <v>7680</v>
      </c>
      <c r="F296" s="80">
        <v>37561</v>
      </c>
      <c r="G296" s="81" t="s">
        <v>3707</v>
      </c>
    </row>
    <row r="297" spans="1:7" x14ac:dyDescent="0.3">
      <c r="A297" s="76" t="s">
        <v>3728</v>
      </c>
      <c r="B297" s="77" t="s">
        <v>3729</v>
      </c>
      <c r="C297" s="78">
        <v>4542</v>
      </c>
      <c r="D297" s="79" t="s">
        <v>3743</v>
      </c>
      <c r="E297" s="79" t="s">
        <v>7681</v>
      </c>
      <c r="F297" s="80">
        <v>37561</v>
      </c>
      <c r="G297" s="81" t="s">
        <v>3707</v>
      </c>
    </row>
    <row r="298" spans="1:7" x14ac:dyDescent="0.3">
      <c r="A298" s="76" t="s">
        <v>3728</v>
      </c>
      <c r="B298" s="77" t="s">
        <v>3729</v>
      </c>
      <c r="C298" s="78">
        <v>4543</v>
      </c>
      <c r="D298" s="79" t="s">
        <v>3745</v>
      </c>
      <c r="E298" s="79" t="s">
        <v>7682</v>
      </c>
      <c r="F298" s="80">
        <v>37561</v>
      </c>
      <c r="G298" s="81" t="s">
        <v>3707</v>
      </c>
    </row>
    <row r="299" spans="1:7" x14ac:dyDescent="0.3">
      <c r="A299" s="76" t="s">
        <v>3728</v>
      </c>
      <c r="B299" s="77" t="s">
        <v>3729</v>
      </c>
      <c r="C299" s="78">
        <v>4544</v>
      </c>
      <c r="D299" s="79" t="s">
        <v>3747</v>
      </c>
      <c r="E299" s="79" t="s">
        <v>7683</v>
      </c>
      <c r="F299" s="80">
        <v>37561</v>
      </c>
      <c r="G299" s="81" t="s">
        <v>3707</v>
      </c>
    </row>
    <row r="300" spans="1:7" x14ac:dyDescent="0.3">
      <c r="A300" s="76" t="s">
        <v>3728</v>
      </c>
      <c r="B300" s="77" t="s">
        <v>3729</v>
      </c>
      <c r="C300" s="78">
        <v>20389</v>
      </c>
      <c r="D300" s="79" t="s">
        <v>6437</v>
      </c>
      <c r="E300" s="79" t="s">
        <v>7684</v>
      </c>
      <c r="F300" s="80">
        <v>43862</v>
      </c>
      <c r="G300" s="81" t="s">
        <v>3253</v>
      </c>
    </row>
    <row r="301" spans="1:7" x14ac:dyDescent="0.3">
      <c r="A301" s="76" t="s">
        <v>5000</v>
      </c>
      <c r="B301" s="77" t="s">
        <v>5001</v>
      </c>
      <c r="C301" s="78">
        <v>6167</v>
      </c>
      <c r="D301" s="79" t="s">
        <v>5002</v>
      </c>
      <c r="E301" s="79" t="s">
        <v>7685</v>
      </c>
      <c r="F301" s="80">
        <v>38384</v>
      </c>
      <c r="G301" s="81" t="s">
        <v>3707</v>
      </c>
    </row>
    <row r="302" spans="1:7" x14ac:dyDescent="0.3">
      <c r="A302" s="76" t="s">
        <v>5000</v>
      </c>
      <c r="B302" s="77" t="s">
        <v>5001</v>
      </c>
      <c r="C302" s="78">
        <v>6168</v>
      </c>
      <c r="D302" s="79" t="s">
        <v>5004</v>
      </c>
      <c r="E302" s="79" t="s">
        <v>7686</v>
      </c>
      <c r="F302" s="80">
        <v>38384</v>
      </c>
      <c r="G302" s="81" t="s">
        <v>3707</v>
      </c>
    </row>
    <row r="303" spans="1:7" x14ac:dyDescent="0.3">
      <c r="A303" s="76" t="s">
        <v>5000</v>
      </c>
      <c r="B303" s="77" t="s">
        <v>5001</v>
      </c>
      <c r="C303" s="78">
        <v>6171</v>
      </c>
      <c r="D303" s="79" t="s">
        <v>5006</v>
      </c>
      <c r="E303" s="79" t="s">
        <v>7687</v>
      </c>
      <c r="F303" s="80">
        <v>38384</v>
      </c>
      <c r="G303" s="81" t="s">
        <v>3707</v>
      </c>
    </row>
    <row r="304" spans="1:7" x14ac:dyDescent="0.3">
      <c r="A304" s="76" t="s">
        <v>5000</v>
      </c>
      <c r="B304" s="77" t="s">
        <v>5001</v>
      </c>
      <c r="C304" s="78">
        <v>6172</v>
      </c>
      <c r="D304" s="79" t="s">
        <v>5008</v>
      </c>
      <c r="E304" s="79" t="s">
        <v>7688</v>
      </c>
      <c r="F304" s="80">
        <v>38384</v>
      </c>
      <c r="G304" s="81" t="s">
        <v>3707</v>
      </c>
    </row>
    <row r="305" spans="1:7" x14ac:dyDescent="0.3">
      <c r="A305" s="76" t="s">
        <v>5000</v>
      </c>
      <c r="B305" s="77" t="s">
        <v>5001</v>
      </c>
      <c r="C305" s="78">
        <v>6173</v>
      </c>
      <c r="D305" s="79" t="s">
        <v>5010</v>
      </c>
      <c r="E305" s="79" t="s">
        <v>7689</v>
      </c>
      <c r="F305" s="80">
        <v>38384</v>
      </c>
      <c r="G305" s="81" t="s">
        <v>3707</v>
      </c>
    </row>
    <row r="306" spans="1:7" x14ac:dyDescent="0.3">
      <c r="A306" s="76" t="s">
        <v>5000</v>
      </c>
      <c r="B306" s="77" t="s">
        <v>5001</v>
      </c>
      <c r="C306" s="78">
        <v>7476</v>
      </c>
      <c r="D306" s="79" t="s">
        <v>5012</v>
      </c>
      <c r="E306" s="79" t="s">
        <v>7690</v>
      </c>
      <c r="F306" s="80">
        <v>39295</v>
      </c>
      <c r="G306" s="81" t="s">
        <v>3707</v>
      </c>
    </row>
    <row r="307" spans="1:7" x14ac:dyDescent="0.3">
      <c r="A307" s="76" t="s">
        <v>5000</v>
      </c>
      <c r="B307" s="77" t="s">
        <v>5001</v>
      </c>
      <c r="C307" s="78">
        <v>17218</v>
      </c>
      <c r="D307" s="79" t="s">
        <v>5014</v>
      </c>
      <c r="E307" s="79" t="s">
        <v>7691</v>
      </c>
      <c r="F307" s="80">
        <v>41306</v>
      </c>
      <c r="G307" s="81" t="s">
        <v>3707</v>
      </c>
    </row>
    <row r="308" spans="1:7" x14ac:dyDescent="0.3">
      <c r="A308" s="76" t="s">
        <v>5000</v>
      </c>
      <c r="B308" s="77" t="s">
        <v>5001</v>
      </c>
      <c r="C308" s="78">
        <v>17219</v>
      </c>
      <c r="D308" s="79" t="s">
        <v>5016</v>
      </c>
      <c r="E308" s="79" t="s">
        <v>7692</v>
      </c>
      <c r="F308" s="80">
        <v>41306</v>
      </c>
      <c r="G308" s="81" t="s">
        <v>3707</v>
      </c>
    </row>
    <row r="309" spans="1:7" x14ac:dyDescent="0.3">
      <c r="A309" s="76" t="s">
        <v>5000</v>
      </c>
      <c r="B309" s="77" t="s">
        <v>5001</v>
      </c>
      <c r="C309" s="78">
        <v>17220</v>
      </c>
      <c r="D309" s="79" t="s">
        <v>5018</v>
      </c>
      <c r="E309" s="79" t="s">
        <v>7693</v>
      </c>
      <c r="F309" s="80">
        <v>41306</v>
      </c>
      <c r="G309" s="81" t="s">
        <v>3707</v>
      </c>
    </row>
    <row r="310" spans="1:7" x14ac:dyDescent="0.3">
      <c r="A310" s="76" t="s">
        <v>5000</v>
      </c>
      <c r="B310" s="77" t="s">
        <v>5001</v>
      </c>
      <c r="C310" s="78">
        <v>17221</v>
      </c>
      <c r="D310" s="79" t="s">
        <v>5020</v>
      </c>
      <c r="E310" s="79" t="s">
        <v>7694</v>
      </c>
      <c r="F310" s="80">
        <v>41306</v>
      </c>
      <c r="G310" s="81" t="s">
        <v>3707</v>
      </c>
    </row>
    <row r="311" spans="1:7" x14ac:dyDescent="0.3">
      <c r="A311" s="76" t="s">
        <v>5000</v>
      </c>
      <c r="B311" s="77" t="s">
        <v>5001</v>
      </c>
      <c r="C311" s="78">
        <v>17222</v>
      </c>
      <c r="D311" s="79" t="s">
        <v>5022</v>
      </c>
      <c r="E311" s="79" t="s">
        <v>7695</v>
      </c>
      <c r="F311" s="80">
        <v>41306</v>
      </c>
      <c r="G311" s="81" t="s">
        <v>3707</v>
      </c>
    </row>
    <row r="312" spans="1:7" x14ac:dyDescent="0.3">
      <c r="A312" s="76" t="s">
        <v>5000</v>
      </c>
      <c r="B312" s="77" t="s">
        <v>5001</v>
      </c>
      <c r="C312" s="78">
        <v>17223</v>
      </c>
      <c r="D312" s="79" t="s">
        <v>5024</v>
      </c>
      <c r="E312" s="79" t="s">
        <v>7696</v>
      </c>
      <c r="F312" s="80">
        <v>41306</v>
      </c>
      <c r="G312" s="81" t="s">
        <v>3707</v>
      </c>
    </row>
    <row r="313" spans="1:7" x14ac:dyDescent="0.3">
      <c r="A313" s="76" t="s">
        <v>5000</v>
      </c>
      <c r="B313" s="77" t="s">
        <v>5001</v>
      </c>
      <c r="C313" s="78">
        <v>17224</v>
      </c>
      <c r="D313" s="79" t="s">
        <v>5026</v>
      </c>
      <c r="E313" s="79" t="s">
        <v>7697</v>
      </c>
      <c r="F313" s="80">
        <v>41306</v>
      </c>
      <c r="G313" s="81" t="s">
        <v>3707</v>
      </c>
    </row>
    <row r="314" spans="1:7" x14ac:dyDescent="0.3">
      <c r="A314" s="76" t="s">
        <v>5000</v>
      </c>
      <c r="B314" s="77" t="s">
        <v>5001</v>
      </c>
      <c r="C314" s="78">
        <v>17225</v>
      </c>
      <c r="D314" s="79" t="s">
        <v>5028</v>
      </c>
      <c r="E314" s="79" t="s">
        <v>7698</v>
      </c>
      <c r="F314" s="80">
        <v>41306</v>
      </c>
      <c r="G314" s="81" t="s">
        <v>3707</v>
      </c>
    </row>
    <row r="315" spans="1:7" x14ac:dyDescent="0.3">
      <c r="A315" s="76" t="s">
        <v>5000</v>
      </c>
      <c r="B315" s="77" t="s">
        <v>5001</v>
      </c>
      <c r="C315" s="78">
        <v>17226</v>
      </c>
      <c r="D315" s="79" t="s">
        <v>5030</v>
      </c>
      <c r="E315" s="79" t="s">
        <v>7699</v>
      </c>
      <c r="F315" s="80">
        <v>41306</v>
      </c>
      <c r="G315" s="81" t="s">
        <v>3707</v>
      </c>
    </row>
    <row r="316" spans="1:7" x14ac:dyDescent="0.3">
      <c r="A316" s="76" t="s">
        <v>5000</v>
      </c>
      <c r="B316" s="77" t="s">
        <v>5001</v>
      </c>
      <c r="C316" s="78">
        <v>17227</v>
      </c>
      <c r="D316" s="79" t="s">
        <v>5032</v>
      </c>
      <c r="E316" s="79" t="s">
        <v>7700</v>
      </c>
      <c r="F316" s="80">
        <v>41306</v>
      </c>
      <c r="G316" s="81" t="s">
        <v>3707</v>
      </c>
    </row>
    <row r="317" spans="1:7" x14ac:dyDescent="0.3">
      <c r="A317" s="76" t="s">
        <v>5000</v>
      </c>
      <c r="B317" s="77" t="s">
        <v>5001</v>
      </c>
      <c r="C317" s="78">
        <v>17228</v>
      </c>
      <c r="D317" s="79" t="s">
        <v>5033</v>
      </c>
      <c r="E317" s="79" t="s">
        <v>7701</v>
      </c>
      <c r="F317" s="80">
        <v>41306</v>
      </c>
      <c r="G317" s="81" t="s">
        <v>3707</v>
      </c>
    </row>
    <row r="318" spans="1:7" x14ac:dyDescent="0.3">
      <c r="A318" s="76" t="s">
        <v>5000</v>
      </c>
      <c r="B318" s="77" t="s">
        <v>5001</v>
      </c>
      <c r="C318" s="78">
        <v>17229</v>
      </c>
      <c r="D318" s="79" t="s">
        <v>5035</v>
      </c>
      <c r="E318" s="79" t="s">
        <v>7702</v>
      </c>
      <c r="F318" s="80">
        <v>41306</v>
      </c>
      <c r="G318" s="81" t="s">
        <v>3707</v>
      </c>
    </row>
    <row r="319" spans="1:7" x14ac:dyDescent="0.3">
      <c r="A319" s="76" t="s">
        <v>5000</v>
      </c>
      <c r="B319" s="77" t="s">
        <v>5001</v>
      </c>
      <c r="C319" s="78">
        <v>17230</v>
      </c>
      <c r="D319" s="79" t="s">
        <v>5037</v>
      </c>
      <c r="E319" s="79" t="s">
        <v>7703</v>
      </c>
      <c r="F319" s="80">
        <v>41306</v>
      </c>
      <c r="G319" s="81" t="s">
        <v>3707</v>
      </c>
    </row>
    <row r="320" spans="1:7" x14ac:dyDescent="0.3">
      <c r="A320" s="76" t="s">
        <v>5000</v>
      </c>
      <c r="B320" s="77" t="s">
        <v>5001</v>
      </c>
      <c r="C320" s="78">
        <v>17231</v>
      </c>
      <c r="D320" s="79" t="s">
        <v>5039</v>
      </c>
      <c r="E320" s="79" t="s">
        <v>7704</v>
      </c>
      <c r="F320" s="80">
        <v>41306</v>
      </c>
      <c r="G320" s="81" t="s">
        <v>3707</v>
      </c>
    </row>
    <row r="321" spans="1:7" x14ac:dyDescent="0.3">
      <c r="A321" s="76" t="s">
        <v>5000</v>
      </c>
      <c r="B321" s="77" t="s">
        <v>5001</v>
      </c>
      <c r="C321" s="78">
        <v>17232</v>
      </c>
      <c r="D321" s="79" t="s">
        <v>5041</v>
      </c>
      <c r="E321" s="79" t="s">
        <v>7705</v>
      </c>
      <c r="F321" s="80">
        <v>41306</v>
      </c>
      <c r="G321" s="81" t="s">
        <v>3707</v>
      </c>
    </row>
    <row r="322" spans="1:7" x14ac:dyDescent="0.3">
      <c r="A322" s="76" t="s">
        <v>5000</v>
      </c>
      <c r="B322" s="77" t="s">
        <v>5001</v>
      </c>
      <c r="C322" s="78">
        <v>17233</v>
      </c>
      <c r="D322" s="79" t="s">
        <v>5043</v>
      </c>
      <c r="E322" s="79" t="s">
        <v>7706</v>
      </c>
      <c r="F322" s="80">
        <v>41306</v>
      </c>
      <c r="G322" s="81" t="s">
        <v>3707</v>
      </c>
    </row>
    <row r="323" spans="1:7" x14ac:dyDescent="0.3">
      <c r="A323" s="76" t="s">
        <v>5000</v>
      </c>
      <c r="B323" s="77" t="s">
        <v>5001</v>
      </c>
      <c r="C323" s="78">
        <v>17234</v>
      </c>
      <c r="D323" s="79" t="s">
        <v>5045</v>
      </c>
      <c r="E323" s="79" t="s">
        <v>7707</v>
      </c>
      <c r="F323" s="80">
        <v>41306</v>
      </c>
      <c r="G323" s="81" t="s">
        <v>3707</v>
      </c>
    </row>
    <row r="324" spans="1:7" x14ac:dyDescent="0.3">
      <c r="A324" s="76" t="s">
        <v>5000</v>
      </c>
      <c r="B324" s="77" t="s">
        <v>5001</v>
      </c>
      <c r="C324" s="78">
        <v>17235</v>
      </c>
      <c r="D324" s="79" t="s">
        <v>5047</v>
      </c>
      <c r="E324" s="79" t="s">
        <v>7708</v>
      </c>
      <c r="F324" s="80">
        <v>41306</v>
      </c>
      <c r="G324" s="81" t="s">
        <v>3707</v>
      </c>
    </row>
    <row r="325" spans="1:7" x14ac:dyDescent="0.3">
      <c r="A325" s="76" t="s">
        <v>5000</v>
      </c>
      <c r="B325" s="77" t="s">
        <v>5001</v>
      </c>
      <c r="C325" s="78">
        <v>17236</v>
      </c>
      <c r="D325" s="79" t="s">
        <v>5049</v>
      </c>
      <c r="E325" s="79" t="s">
        <v>7709</v>
      </c>
      <c r="F325" s="80">
        <v>41306</v>
      </c>
      <c r="G325" s="81" t="s">
        <v>3707</v>
      </c>
    </row>
    <row r="326" spans="1:7" x14ac:dyDescent="0.3">
      <c r="A326" s="76" t="s">
        <v>5000</v>
      </c>
      <c r="B326" s="77" t="s">
        <v>5001</v>
      </c>
      <c r="C326" s="78">
        <v>17237</v>
      </c>
      <c r="D326" s="79" t="s">
        <v>5051</v>
      </c>
      <c r="E326" s="79" t="s">
        <v>7710</v>
      </c>
      <c r="F326" s="80">
        <v>41306</v>
      </c>
      <c r="G326" s="81" t="s">
        <v>3707</v>
      </c>
    </row>
    <row r="327" spans="1:7" x14ac:dyDescent="0.3">
      <c r="A327" s="76" t="s">
        <v>5000</v>
      </c>
      <c r="B327" s="77" t="s">
        <v>5001</v>
      </c>
      <c r="C327" s="78">
        <v>17238</v>
      </c>
      <c r="D327" s="79" t="s">
        <v>5053</v>
      </c>
      <c r="E327" s="79" t="s">
        <v>7711</v>
      </c>
      <c r="F327" s="80">
        <v>41306</v>
      </c>
      <c r="G327" s="81" t="s">
        <v>3707</v>
      </c>
    </row>
    <row r="328" spans="1:7" x14ac:dyDescent="0.3">
      <c r="A328" s="76" t="s">
        <v>5000</v>
      </c>
      <c r="B328" s="77" t="s">
        <v>5001</v>
      </c>
      <c r="C328" s="78">
        <v>17239</v>
      </c>
      <c r="D328" s="79" t="s">
        <v>5055</v>
      </c>
      <c r="E328" s="79" t="s">
        <v>7712</v>
      </c>
      <c r="F328" s="80">
        <v>41306</v>
      </c>
      <c r="G328" s="81" t="s">
        <v>3707</v>
      </c>
    </row>
    <row r="329" spans="1:7" x14ac:dyDescent="0.3">
      <c r="A329" s="76" t="s">
        <v>5000</v>
      </c>
      <c r="B329" s="77" t="s">
        <v>5001</v>
      </c>
      <c r="C329" s="78">
        <v>17240</v>
      </c>
      <c r="D329" s="79" t="s">
        <v>5057</v>
      </c>
      <c r="E329" s="79" t="s">
        <v>7713</v>
      </c>
      <c r="F329" s="80">
        <v>41306</v>
      </c>
      <c r="G329" s="81" t="s">
        <v>3707</v>
      </c>
    </row>
    <row r="330" spans="1:7" x14ac:dyDescent="0.3">
      <c r="A330" s="76" t="s">
        <v>5000</v>
      </c>
      <c r="B330" s="77" t="s">
        <v>5001</v>
      </c>
      <c r="C330" s="78">
        <v>17242</v>
      </c>
      <c r="D330" s="79" t="s">
        <v>5059</v>
      </c>
      <c r="E330" s="79" t="s">
        <v>7714</v>
      </c>
      <c r="F330" s="80">
        <v>41306</v>
      </c>
      <c r="G330" s="81" t="s">
        <v>3707</v>
      </c>
    </row>
    <row r="331" spans="1:7" x14ac:dyDescent="0.3">
      <c r="A331" s="76" t="s">
        <v>5000</v>
      </c>
      <c r="B331" s="77" t="s">
        <v>5001</v>
      </c>
      <c r="C331" s="78">
        <v>17243</v>
      </c>
      <c r="D331" s="79" t="s">
        <v>5061</v>
      </c>
      <c r="E331" s="79" t="s">
        <v>7715</v>
      </c>
      <c r="F331" s="80">
        <v>41306</v>
      </c>
      <c r="G331" s="81" t="s">
        <v>3707</v>
      </c>
    </row>
    <row r="332" spans="1:7" x14ac:dyDescent="0.3">
      <c r="A332" s="76" t="s">
        <v>5000</v>
      </c>
      <c r="B332" s="77" t="s">
        <v>5001</v>
      </c>
      <c r="C332" s="78">
        <v>17244</v>
      </c>
      <c r="D332" s="79" t="s">
        <v>5063</v>
      </c>
      <c r="E332" s="79" t="s">
        <v>7716</v>
      </c>
      <c r="F332" s="80">
        <v>41306</v>
      </c>
      <c r="G332" s="81" t="s">
        <v>3707</v>
      </c>
    </row>
    <row r="333" spans="1:7" x14ac:dyDescent="0.3">
      <c r="A333" s="76" t="s">
        <v>5000</v>
      </c>
      <c r="B333" s="77" t="s">
        <v>5001</v>
      </c>
      <c r="C333" s="78">
        <v>17245</v>
      </c>
      <c r="D333" s="79" t="s">
        <v>5065</v>
      </c>
      <c r="E333" s="79" t="s">
        <v>7717</v>
      </c>
      <c r="F333" s="80">
        <v>41306</v>
      </c>
      <c r="G333" s="81" t="s">
        <v>3707</v>
      </c>
    </row>
    <row r="334" spans="1:7" x14ac:dyDescent="0.3">
      <c r="A334" s="76" t="s">
        <v>5000</v>
      </c>
      <c r="B334" s="77" t="s">
        <v>5001</v>
      </c>
      <c r="C334" s="78">
        <v>17246</v>
      </c>
      <c r="D334" s="79" t="s">
        <v>5067</v>
      </c>
      <c r="E334" s="79" t="s">
        <v>7718</v>
      </c>
      <c r="F334" s="80">
        <v>41306</v>
      </c>
      <c r="G334" s="81" t="s">
        <v>3707</v>
      </c>
    </row>
    <row r="335" spans="1:7" x14ac:dyDescent="0.3">
      <c r="A335" s="76" t="s">
        <v>5000</v>
      </c>
      <c r="B335" s="77" t="s">
        <v>5001</v>
      </c>
      <c r="C335" s="78">
        <v>17247</v>
      </c>
      <c r="D335" s="79" t="s">
        <v>5068</v>
      </c>
      <c r="E335" s="79" t="s">
        <v>7719</v>
      </c>
      <c r="F335" s="80">
        <v>41306</v>
      </c>
      <c r="G335" s="81" t="s">
        <v>3707</v>
      </c>
    </row>
    <row r="336" spans="1:7" x14ac:dyDescent="0.3">
      <c r="A336" s="76" t="s">
        <v>5000</v>
      </c>
      <c r="B336" s="77" t="s">
        <v>5001</v>
      </c>
      <c r="C336" s="78">
        <v>17248</v>
      </c>
      <c r="D336" s="79" t="s">
        <v>5070</v>
      </c>
      <c r="E336" s="79" t="s">
        <v>7720</v>
      </c>
      <c r="F336" s="80">
        <v>41306</v>
      </c>
      <c r="G336" s="81" t="s">
        <v>3707</v>
      </c>
    </row>
    <row r="337" spans="1:7" x14ac:dyDescent="0.3">
      <c r="A337" s="76" t="s">
        <v>5000</v>
      </c>
      <c r="B337" s="77" t="s">
        <v>5001</v>
      </c>
      <c r="C337" s="78">
        <v>17249</v>
      </c>
      <c r="D337" s="79" t="s">
        <v>5072</v>
      </c>
      <c r="E337" s="79" t="s">
        <v>7721</v>
      </c>
      <c r="F337" s="80">
        <v>41306</v>
      </c>
      <c r="G337" s="81" t="s">
        <v>3707</v>
      </c>
    </row>
    <row r="338" spans="1:7" x14ac:dyDescent="0.3">
      <c r="A338" s="76" t="s">
        <v>5000</v>
      </c>
      <c r="B338" s="77" t="s">
        <v>5001</v>
      </c>
      <c r="C338" s="78">
        <v>17250</v>
      </c>
      <c r="D338" s="79" t="s">
        <v>5074</v>
      </c>
      <c r="E338" s="79" t="s">
        <v>7722</v>
      </c>
      <c r="F338" s="80">
        <v>41306</v>
      </c>
      <c r="G338" s="81" t="s">
        <v>3707</v>
      </c>
    </row>
    <row r="339" spans="1:7" x14ac:dyDescent="0.3">
      <c r="A339" s="76" t="s">
        <v>5000</v>
      </c>
      <c r="B339" s="77" t="s">
        <v>5001</v>
      </c>
      <c r="C339" s="78">
        <v>17859</v>
      </c>
      <c r="D339" s="79" t="s">
        <v>2576</v>
      </c>
      <c r="E339" s="79" t="s">
        <v>7723</v>
      </c>
      <c r="F339" s="80">
        <v>41671</v>
      </c>
      <c r="G339" s="81" t="s">
        <v>3707</v>
      </c>
    </row>
    <row r="340" spans="1:7" x14ac:dyDescent="0.3">
      <c r="A340" s="76" t="s">
        <v>4171</v>
      </c>
      <c r="B340" s="77" t="s">
        <v>4172</v>
      </c>
      <c r="C340" s="78">
        <v>7608</v>
      </c>
      <c r="D340" s="79" t="s">
        <v>971</v>
      </c>
      <c r="E340" s="79" t="s">
        <v>7724</v>
      </c>
      <c r="F340" s="80">
        <v>39387</v>
      </c>
      <c r="G340" s="81" t="s">
        <v>3253</v>
      </c>
    </row>
    <row r="341" spans="1:7" x14ac:dyDescent="0.3">
      <c r="A341" s="76" t="s">
        <v>4171</v>
      </c>
      <c r="B341" s="77" t="s">
        <v>4172</v>
      </c>
      <c r="C341" s="78">
        <v>7609</v>
      </c>
      <c r="D341" s="79" t="s">
        <v>973</v>
      </c>
      <c r="E341" s="79" t="s">
        <v>7725</v>
      </c>
      <c r="F341" s="80">
        <v>39387</v>
      </c>
      <c r="G341" s="81" t="s">
        <v>3253</v>
      </c>
    </row>
    <row r="342" spans="1:7" x14ac:dyDescent="0.3">
      <c r="A342" s="76" t="s">
        <v>3873</v>
      </c>
      <c r="B342" s="77" t="s">
        <v>3874</v>
      </c>
      <c r="C342" s="78">
        <v>5530</v>
      </c>
      <c r="D342" s="79" t="s">
        <v>670</v>
      </c>
      <c r="E342" s="79" t="s">
        <v>7726</v>
      </c>
      <c r="F342" s="80">
        <v>38292</v>
      </c>
      <c r="G342" s="81" t="s">
        <v>3253</v>
      </c>
    </row>
    <row r="343" spans="1:7" x14ac:dyDescent="0.3">
      <c r="A343" s="76" t="s">
        <v>3873</v>
      </c>
      <c r="B343" s="77" t="s">
        <v>3874</v>
      </c>
      <c r="C343" s="78">
        <v>5531</v>
      </c>
      <c r="D343" s="79" t="s">
        <v>3875</v>
      </c>
      <c r="E343" s="79" t="s">
        <v>7727</v>
      </c>
      <c r="F343" s="80">
        <v>38292</v>
      </c>
      <c r="G343" s="81" t="s">
        <v>3707</v>
      </c>
    </row>
    <row r="344" spans="1:7" x14ac:dyDescent="0.3">
      <c r="A344" s="76" t="s">
        <v>3719</v>
      </c>
      <c r="B344" s="77" t="s">
        <v>3720</v>
      </c>
      <c r="C344" s="78">
        <v>6153</v>
      </c>
      <c r="D344" s="79" t="s">
        <v>717</v>
      </c>
      <c r="E344" s="79" t="s">
        <v>7728</v>
      </c>
      <c r="F344" s="80">
        <v>38384</v>
      </c>
      <c r="G344" s="81" t="s">
        <v>3707</v>
      </c>
    </row>
    <row r="345" spans="1:7" x14ac:dyDescent="0.3">
      <c r="A345" s="76" t="s">
        <v>3719</v>
      </c>
      <c r="B345" s="77" t="s">
        <v>3720</v>
      </c>
      <c r="C345" s="78">
        <v>6154</v>
      </c>
      <c r="D345" s="79" t="s">
        <v>3721</v>
      </c>
      <c r="E345" s="79" t="s">
        <v>7729</v>
      </c>
      <c r="F345" s="80">
        <v>38384</v>
      </c>
      <c r="G345" s="81" t="s">
        <v>3707</v>
      </c>
    </row>
    <row r="346" spans="1:7" x14ac:dyDescent="0.3">
      <c r="A346" s="76" t="s">
        <v>3719</v>
      </c>
      <c r="B346" s="77" t="s">
        <v>3720</v>
      </c>
      <c r="C346" s="78">
        <v>6156</v>
      </c>
      <c r="D346" s="79" t="s">
        <v>718</v>
      </c>
      <c r="E346" s="79" t="s">
        <v>7730</v>
      </c>
      <c r="F346" s="80">
        <v>38384</v>
      </c>
      <c r="G346" s="81" t="s">
        <v>3253</v>
      </c>
    </row>
    <row r="347" spans="1:7" x14ac:dyDescent="0.3">
      <c r="A347" s="76" t="s">
        <v>5124</v>
      </c>
      <c r="B347" s="77" t="s">
        <v>5125</v>
      </c>
      <c r="C347" s="78">
        <v>18188</v>
      </c>
      <c r="D347" s="79" t="s">
        <v>5126</v>
      </c>
      <c r="E347" s="79" t="s">
        <v>7731</v>
      </c>
      <c r="F347" s="80">
        <v>41821</v>
      </c>
      <c r="G347" s="81" t="s">
        <v>3707</v>
      </c>
    </row>
    <row r="348" spans="1:7" x14ac:dyDescent="0.3">
      <c r="A348" s="76" t="s">
        <v>5124</v>
      </c>
      <c r="B348" s="77" t="s">
        <v>5125</v>
      </c>
      <c r="C348" s="78">
        <v>18189</v>
      </c>
      <c r="D348" s="79" t="s">
        <v>5127</v>
      </c>
      <c r="E348" s="79" t="s">
        <v>7732</v>
      </c>
      <c r="F348" s="80">
        <v>41821</v>
      </c>
      <c r="G348" s="81" t="s">
        <v>3707</v>
      </c>
    </row>
    <row r="349" spans="1:7" x14ac:dyDescent="0.3">
      <c r="A349" s="76" t="s">
        <v>5124</v>
      </c>
      <c r="B349" s="77" t="s">
        <v>5125</v>
      </c>
      <c r="C349" s="78">
        <v>18992</v>
      </c>
      <c r="D349" s="79" t="s">
        <v>5128</v>
      </c>
      <c r="E349" s="79" t="s">
        <v>7733</v>
      </c>
      <c r="F349" s="80">
        <v>42583</v>
      </c>
      <c r="G349" s="81" t="s">
        <v>3707</v>
      </c>
    </row>
    <row r="350" spans="1:7" x14ac:dyDescent="0.3">
      <c r="A350" s="76" t="s">
        <v>5124</v>
      </c>
      <c r="B350" s="77" t="s">
        <v>5125</v>
      </c>
      <c r="C350" s="78">
        <v>18993</v>
      </c>
      <c r="D350" s="79" t="s">
        <v>5129</v>
      </c>
      <c r="E350" s="79" t="s">
        <v>7734</v>
      </c>
      <c r="F350" s="80">
        <v>42583</v>
      </c>
      <c r="G350" s="81" t="s">
        <v>3707</v>
      </c>
    </row>
    <row r="351" spans="1:7" x14ac:dyDescent="0.3">
      <c r="A351" s="76" t="s">
        <v>4227</v>
      </c>
      <c r="B351" s="77" t="s">
        <v>4228</v>
      </c>
      <c r="C351" s="78">
        <v>1127</v>
      </c>
      <c r="D351" s="79" t="s">
        <v>216</v>
      </c>
      <c r="E351" s="79" t="s">
        <v>7735</v>
      </c>
      <c r="F351" s="80">
        <v>35278</v>
      </c>
      <c r="G351" s="81" t="s">
        <v>3707</v>
      </c>
    </row>
    <row r="352" spans="1:7" x14ac:dyDescent="0.3">
      <c r="A352" s="76" t="s">
        <v>4227</v>
      </c>
      <c r="B352" s="77" t="s">
        <v>4228</v>
      </c>
      <c r="C352" s="78">
        <v>3243</v>
      </c>
      <c r="D352" s="79" t="s">
        <v>426</v>
      </c>
      <c r="E352" s="79" t="s">
        <v>7736</v>
      </c>
      <c r="F352" s="80">
        <v>36770</v>
      </c>
      <c r="G352" s="81" t="s">
        <v>3253</v>
      </c>
    </row>
    <row r="353" spans="1:7" x14ac:dyDescent="0.3">
      <c r="A353" s="76" t="s">
        <v>4227</v>
      </c>
      <c r="B353" s="77" t="s">
        <v>4228</v>
      </c>
      <c r="C353" s="78">
        <v>8344</v>
      </c>
      <c r="D353" s="79" t="s">
        <v>4229</v>
      </c>
      <c r="E353" s="79" t="s">
        <v>7737</v>
      </c>
      <c r="F353" s="80">
        <v>39845</v>
      </c>
      <c r="G353" s="81" t="s">
        <v>3707</v>
      </c>
    </row>
    <row r="354" spans="1:7" x14ac:dyDescent="0.3">
      <c r="A354" s="76" t="s">
        <v>4519</v>
      </c>
      <c r="B354" s="77" t="s">
        <v>4520</v>
      </c>
      <c r="C354" s="78">
        <v>7050</v>
      </c>
      <c r="D354" s="79" t="s">
        <v>4521</v>
      </c>
      <c r="E354" s="79" t="s">
        <v>7738</v>
      </c>
      <c r="F354" s="80">
        <v>38657</v>
      </c>
      <c r="G354" s="81" t="s">
        <v>3707</v>
      </c>
    </row>
    <row r="355" spans="1:7" x14ac:dyDescent="0.3">
      <c r="A355" s="76" t="s">
        <v>4519</v>
      </c>
      <c r="B355" s="77" t="s">
        <v>4520</v>
      </c>
      <c r="C355" s="78">
        <v>7087</v>
      </c>
      <c r="D355" s="79" t="s">
        <v>855</v>
      </c>
      <c r="E355" s="79" t="s">
        <v>7739</v>
      </c>
      <c r="F355" s="80">
        <v>38749</v>
      </c>
      <c r="G355" s="81" t="s">
        <v>3253</v>
      </c>
    </row>
    <row r="356" spans="1:7" x14ac:dyDescent="0.3">
      <c r="A356" s="76" t="s">
        <v>4519</v>
      </c>
      <c r="B356" s="77" t="s">
        <v>4520</v>
      </c>
      <c r="C356" s="78">
        <v>7088</v>
      </c>
      <c r="D356" s="79" t="s">
        <v>4522</v>
      </c>
      <c r="E356" s="79" t="s">
        <v>7740</v>
      </c>
      <c r="F356" s="80">
        <v>38749</v>
      </c>
      <c r="G356" s="81" t="s">
        <v>3707</v>
      </c>
    </row>
    <row r="357" spans="1:7" x14ac:dyDescent="0.3">
      <c r="A357" s="76" t="s">
        <v>4519</v>
      </c>
      <c r="B357" s="77" t="s">
        <v>4520</v>
      </c>
      <c r="C357" s="78">
        <v>8326</v>
      </c>
      <c r="D357" s="79" t="s">
        <v>1114</v>
      </c>
      <c r="E357" s="79" t="s">
        <v>7741</v>
      </c>
      <c r="F357" s="80">
        <v>39753</v>
      </c>
      <c r="G357" s="81" t="s">
        <v>3253</v>
      </c>
    </row>
    <row r="358" spans="1:7" x14ac:dyDescent="0.3">
      <c r="A358" s="76" t="s">
        <v>3704</v>
      </c>
      <c r="B358" s="77" t="s">
        <v>3705</v>
      </c>
      <c r="C358" s="78">
        <v>17928</v>
      </c>
      <c r="D358" s="79" t="s">
        <v>3706</v>
      </c>
      <c r="E358" s="79" t="s">
        <v>7742</v>
      </c>
      <c r="F358" s="80">
        <v>41640</v>
      </c>
      <c r="G358" s="81" t="s">
        <v>3707</v>
      </c>
    </row>
    <row r="359" spans="1:7" x14ac:dyDescent="0.3">
      <c r="A359" s="76" t="s">
        <v>3704</v>
      </c>
      <c r="B359" s="77" t="s">
        <v>3705</v>
      </c>
      <c r="C359" s="78">
        <v>17929</v>
      </c>
      <c r="D359" s="79" t="s">
        <v>3708</v>
      </c>
      <c r="E359" s="79" t="s">
        <v>7743</v>
      </c>
      <c r="F359" s="80">
        <v>41640</v>
      </c>
      <c r="G359" s="81" t="s">
        <v>3707</v>
      </c>
    </row>
    <row r="360" spans="1:7" x14ac:dyDescent="0.3">
      <c r="A360" s="76" t="s">
        <v>4774</v>
      </c>
      <c r="B360" s="77" t="s">
        <v>4775</v>
      </c>
      <c r="C360" s="78">
        <v>17900</v>
      </c>
      <c r="D360" s="79" t="s">
        <v>4776</v>
      </c>
      <c r="E360" s="79" t="s">
        <v>7744</v>
      </c>
      <c r="F360" s="80">
        <v>41609</v>
      </c>
      <c r="G360" s="81" t="s">
        <v>3707</v>
      </c>
    </row>
    <row r="361" spans="1:7" x14ac:dyDescent="0.3">
      <c r="A361" s="76" t="s">
        <v>4774</v>
      </c>
      <c r="B361" s="77" t="s">
        <v>4775</v>
      </c>
      <c r="C361" s="78">
        <v>19237</v>
      </c>
      <c r="D361" s="79" t="s">
        <v>4777</v>
      </c>
      <c r="E361" s="79" t="s">
        <v>7745</v>
      </c>
      <c r="F361" s="80">
        <v>42795</v>
      </c>
      <c r="G361" s="81" t="s">
        <v>3707</v>
      </c>
    </row>
    <row r="362" spans="1:7" x14ac:dyDescent="0.3">
      <c r="A362" s="76" t="s">
        <v>7746</v>
      </c>
      <c r="B362" s="77" t="s">
        <v>7344</v>
      </c>
      <c r="C362" s="78">
        <v>5203</v>
      </c>
      <c r="D362" s="79" t="s">
        <v>7747</v>
      </c>
      <c r="E362" s="79" t="s">
        <v>7748</v>
      </c>
      <c r="F362" s="80">
        <v>38108</v>
      </c>
      <c r="G362" s="81" t="s">
        <v>3707</v>
      </c>
    </row>
    <row r="363" spans="1:7" x14ac:dyDescent="0.3">
      <c r="A363" s="76" t="s">
        <v>7746</v>
      </c>
      <c r="B363" s="77" t="s">
        <v>7344</v>
      </c>
      <c r="C363" s="78">
        <v>20089</v>
      </c>
      <c r="D363" s="79" t="s">
        <v>6068</v>
      </c>
      <c r="E363" s="79" t="s">
        <v>7749</v>
      </c>
      <c r="F363" s="80">
        <v>43556</v>
      </c>
      <c r="G363" s="81" t="s">
        <v>3253</v>
      </c>
    </row>
    <row r="364" spans="1:7" x14ac:dyDescent="0.3">
      <c r="A364" s="76" t="s">
        <v>7750</v>
      </c>
      <c r="B364" s="77" t="s">
        <v>7348</v>
      </c>
      <c r="C364" s="78">
        <v>20181</v>
      </c>
      <c r="D364" s="79" t="s">
        <v>6754</v>
      </c>
      <c r="E364" s="79" t="s">
        <v>7751</v>
      </c>
      <c r="F364" s="80">
        <v>43678</v>
      </c>
      <c r="G364" s="81" t="s">
        <v>3253</v>
      </c>
    </row>
    <row r="365" spans="1:7" x14ac:dyDescent="0.3">
      <c r="A365" s="76" t="s">
        <v>7750</v>
      </c>
      <c r="B365" s="77" t="s">
        <v>7348</v>
      </c>
      <c r="C365" s="78">
        <v>20182</v>
      </c>
      <c r="D365" s="79" t="s">
        <v>6267</v>
      </c>
      <c r="E365" s="79" t="s">
        <v>7752</v>
      </c>
      <c r="F365" s="80">
        <v>43678</v>
      </c>
      <c r="G365" s="81" t="s">
        <v>3253</v>
      </c>
    </row>
    <row r="366" spans="1:7" x14ac:dyDescent="0.3">
      <c r="A366" s="76" t="s">
        <v>7753</v>
      </c>
      <c r="B366" s="77" t="s">
        <v>7261</v>
      </c>
      <c r="C366" s="78">
        <v>17013</v>
      </c>
      <c r="D366" s="79" t="s">
        <v>2418</v>
      </c>
      <c r="E366" s="79" t="s">
        <v>7754</v>
      </c>
      <c r="F366" s="80">
        <v>41030</v>
      </c>
      <c r="G366" s="81" t="s">
        <v>3253</v>
      </c>
    </row>
    <row r="367" spans="1:7" x14ac:dyDescent="0.3">
      <c r="A367" s="76" t="s">
        <v>7753</v>
      </c>
      <c r="B367" s="77" t="s">
        <v>7261</v>
      </c>
      <c r="C367" s="78">
        <v>20188</v>
      </c>
      <c r="D367" s="79" t="s">
        <v>7755</v>
      </c>
      <c r="E367" s="79" t="s">
        <v>7756</v>
      </c>
      <c r="F367" s="80">
        <v>43678</v>
      </c>
      <c r="G367" s="81" t="s">
        <v>3707</v>
      </c>
    </row>
    <row r="368" spans="1:7" x14ac:dyDescent="0.3">
      <c r="A368" s="76" t="s">
        <v>4786</v>
      </c>
      <c r="B368" s="77" t="s">
        <v>4787</v>
      </c>
      <c r="C368" s="78">
        <v>80</v>
      </c>
      <c r="D368" s="79" t="s">
        <v>26</v>
      </c>
      <c r="E368" s="79" t="s">
        <v>7757</v>
      </c>
      <c r="F368" s="80">
        <v>34455</v>
      </c>
      <c r="G368" s="81" t="s">
        <v>3253</v>
      </c>
    </row>
    <row r="369" spans="1:7" x14ac:dyDescent="0.3">
      <c r="A369" s="76" t="s">
        <v>4786</v>
      </c>
      <c r="B369" s="77" t="s">
        <v>4787</v>
      </c>
      <c r="C369" s="78">
        <v>736</v>
      </c>
      <c r="D369" s="79" t="s">
        <v>153</v>
      </c>
      <c r="E369" s="79" t="s">
        <v>7758</v>
      </c>
      <c r="F369" s="80">
        <v>35096</v>
      </c>
      <c r="G369" s="81" t="s">
        <v>3253</v>
      </c>
    </row>
    <row r="370" spans="1:7" x14ac:dyDescent="0.3">
      <c r="A370" s="76" t="s">
        <v>4786</v>
      </c>
      <c r="B370" s="77" t="s">
        <v>4787</v>
      </c>
      <c r="C370" s="78">
        <v>5430</v>
      </c>
      <c r="D370" s="79" t="s">
        <v>645</v>
      </c>
      <c r="E370" s="79" t="s">
        <v>7759</v>
      </c>
      <c r="F370" s="80">
        <v>38427</v>
      </c>
      <c r="G370" s="81" t="s">
        <v>3253</v>
      </c>
    </row>
    <row r="371" spans="1:7" x14ac:dyDescent="0.3">
      <c r="A371" s="76" t="s">
        <v>3929</v>
      </c>
      <c r="B371" s="77" t="s">
        <v>3930</v>
      </c>
      <c r="C371" s="78">
        <v>3111</v>
      </c>
      <c r="D371" s="79" t="s">
        <v>3931</v>
      </c>
      <c r="E371" s="79" t="s">
        <v>7760</v>
      </c>
      <c r="F371" s="80">
        <v>36647</v>
      </c>
      <c r="G371" s="81" t="s">
        <v>3707</v>
      </c>
    </row>
    <row r="372" spans="1:7" x14ac:dyDescent="0.3">
      <c r="A372" s="76" t="s">
        <v>3929</v>
      </c>
      <c r="B372" s="77" t="s">
        <v>3930</v>
      </c>
      <c r="C372" s="78">
        <v>4685</v>
      </c>
      <c r="D372" s="79" t="s">
        <v>3932</v>
      </c>
      <c r="E372" s="79" t="s">
        <v>7761</v>
      </c>
      <c r="F372" s="80">
        <v>37653</v>
      </c>
      <c r="G372" s="81" t="s">
        <v>3707</v>
      </c>
    </row>
    <row r="373" spans="1:7" x14ac:dyDescent="0.3">
      <c r="A373" s="76" t="s">
        <v>3929</v>
      </c>
      <c r="B373" s="77" t="s">
        <v>3930</v>
      </c>
      <c r="C373" s="78">
        <v>6803</v>
      </c>
      <c r="D373" s="79" t="s">
        <v>3933</v>
      </c>
      <c r="E373" s="79" t="s">
        <v>7762</v>
      </c>
      <c r="F373" s="80">
        <v>38565</v>
      </c>
      <c r="G373" s="81" t="s">
        <v>3707</v>
      </c>
    </row>
    <row r="374" spans="1:7" x14ac:dyDescent="0.3">
      <c r="A374" s="76" t="s">
        <v>3390</v>
      </c>
      <c r="B374" s="77" t="s">
        <v>4553</v>
      </c>
      <c r="C374" s="78">
        <v>1814</v>
      </c>
      <c r="D374" s="79" t="s">
        <v>310</v>
      </c>
      <c r="E374" s="79" t="s">
        <v>7763</v>
      </c>
      <c r="F374" s="80">
        <v>35827</v>
      </c>
      <c r="G374" s="81" t="s">
        <v>3253</v>
      </c>
    </row>
    <row r="375" spans="1:7" x14ac:dyDescent="0.3">
      <c r="A375" s="76" t="s">
        <v>3390</v>
      </c>
      <c r="B375" s="77" t="s">
        <v>4553</v>
      </c>
      <c r="C375" s="78">
        <v>19542</v>
      </c>
      <c r="D375" s="79" t="s">
        <v>3391</v>
      </c>
      <c r="E375" s="79" t="s">
        <v>7764</v>
      </c>
      <c r="F375" s="80">
        <v>43070</v>
      </c>
      <c r="G375" s="81" t="s">
        <v>3253</v>
      </c>
    </row>
    <row r="376" spans="1:7" x14ac:dyDescent="0.3">
      <c r="A376" s="76" t="s">
        <v>3812</v>
      </c>
      <c r="B376" s="77" t="s">
        <v>3813</v>
      </c>
      <c r="C376" s="78">
        <v>75</v>
      </c>
      <c r="D376" s="79" t="s">
        <v>20</v>
      </c>
      <c r="E376" s="79" t="s">
        <v>7765</v>
      </c>
      <c r="F376" s="80">
        <v>34455</v>
      </c>
      <c r="G376" s="81" t="s">
        <v>3253</v>
      </c>
    </row>
    <row r="377" spans="1:7" x14ac:dyDescent="0.3">
      <c r="A377" s="76" t="s">
        <v>3812</v>
      </c>
      <c r="B377" s="77" t="s">
        <v>3813</v>
      </c>
      <c r="C377" s="78">
        <v>19402</v>
      </c>
      <c r="D377" s="79" t="s">
        <v>2771</v>
      </c>
      <c r="E377" s="79" t="s">
        <v>7766</v>
      </c>
      <c r="F377" s="80">
        <v>42948</v>
      </c>
      <c r="G377" s="81" t="s">
        <v>3253</v>
      </c>
    </row>
    <row r="378" spans="1:7" x14ac:dyDescent="0.3">
      <c r="A378" s="76" t="s">
        <v>4437</v>
      </c>
      <c r="B378" s="77" t="s">
        <v>4438</v>
      </c>
      <c r="C378" s="78">
        <v>4809</v>
      </c>
      <c r="D378" s="79" t="s">
        <v>4439</v>
      </c>
      <c r="E378" s="79" t="s">
        <v>7767</v>
      </c>
      <c r="F378" s="80">
        <v>37653</v>
      </c>
      <c r="G378" s="81" t="s">
        <v>3707</v>
      </c>
    </row>
    <row r="379" spans="1:7" x14ac:dyDescent="0.3">
      <c r="A379" s="76" t="s">
        <v>4437</v>
      </c>
      <c r="B379" s="77" t="s">
        <v>4438</v>
      </c>
      <c r="C379" s="78">
        <v>5433</v>
      </c>
      <c r="D379" s="79" t="s">
        <v>4440</v>
      </c>
      <c r="E379" s="79" t="s">
        <v>7768</v>
      </c>
      <c r="F379" s="80">
        <v>38292</v>
      </c>
      <c r="G379" s="81" t="s">
        <v>3707</v>
      </c>
    </row>
    <row r="380" spans="1:7" x14ac:dyDescent="0.3">
      <c r="A380" s="76" t="s">
        <v>4437</v>
      </c>
      <c r="B380" s="77" t="s">
        <v>4438</v>
      </c>
      <c r="C380" s="78">
        <v>20412</v>
      </c>
      <c r="D380" s="79" t="s">
        <v>6298</v>
      </c>
      <c r="E380" s="79" t="s">
        <v>7769</v>
      </c>
      <c r="F380" s="80">
        <v>43862</v>
      </c>
      <c r="G380" s="81" t="s">
        <v>3253</v>
      </c>
    </row>
    <row r="381" spans="1:7" x14ac:dyDescent="0.3">
      <c r="A381" s="76" t="s">
        <v>4810</v>
      </c>
      <c r="B381" s="77" t="s">
        <v>4811</v>
      </c>
      <c r="C381" s="78">
        <v>6398</v>
      </c>
      <c r="D381" s="79" t="s">
        <v>4812</v>
      </c>
      <c r="E381" s="79" t="s">
        <v>7770</v>
      </c>
      <c r="F381" s="80">
        <v>38473</v>
      </c>
      <c r="G381" s="81" t="s">
        <v>3707</v>
      </c>
    </row>
    <row r="382" spans="1:7" x14ac:dyDescent="0.3">
      <c r="A382" s="76" t="s">
        <v>4810</v>
      </c>
      <c r="B382" s="77" t="s">
        <v>4811</v>
      </c>
      <c r="C382" s="78">
        <v>7152</v>
      </c>
      <c r="D382" s="79" t="s">
        <v>4813</v>
      </c>
      <c r="E382" s="79" t="s">
        <v>7771</v>
      </c>
      <c r="F382" s="80">
        <v>38749</v>
      </c>
      <c r="G382" s="81" t="s">
        <v>3707</v>
      </c>
    </row>
    <row r="383" spans="1:7" x14ac:dyDescent="0.3">
      <c r="A383" s="76" t="s">
        <v>3921</v>
      </c>
      <c r="B383" s="77" t="s">
        <v>3922</v>
      </c>
      <c r="C383" s="78">
        <v>823</v>
      </c>
      <c r="D383" s="79" t="s">
        <v>170</v>
      </c>
      <c r="E383" s="79" t="s">
        <v>7772</v>
      </c>
      <c r="F383" s="80">
        <v>35096</v>
      </c>
      <c r="G383" s="81" t="s">
        <v>3253</v>
      </c>
    </row>
    <row r="384" spans="1:7" x14ac:dyDescent="0.3">
      <c r="A384" s="76" t="s">
        <v>3921</v>
      </c>
      <c r="B384" s="77" t="s">
        <v>3922</v>
      </c>
      <c r="C384" s="78">
        <v>3237</v>
      </c>
      <c r="D384" s="79" t="s">
        <v>420</v>
      </c>
      <c r="E384" s="79" t="s">
        <v>7773</v>
      </c>
      <c r="F384" s="80">
        <v>36739</v>
      </c>
      <c r="G384" s="81" t="s">
        <v>3253</v>
      </c>
    </row>
    <row r="385" spans="1:7" x14ac:dyDescent="0.3">
      <c r="A385" s="76" t="s">
        <v>3921</v>
      </c>
      <c r="B385" s="77" t="s">
        <v>3922</v>
      </c>
      <c r="C385" s="78">
        <v>6591</v>
      </c>
      <c r="D385" s="79" t="s">
        <v>774</v>
      </c>
      <c r="E385" s="79" t="s">
        <v>7774</v>
      </c>
      <c r="F385" s="80">
        <v>38758</v>
      </c>
      <c r="G385" s="81" t="s">
        <v>3253</v>
      </c>
    </row>
    <row r="386" spans="1:7" x14ac:dyDescent="0.3">
      <c r="A386" s="76" t="s">
        <v>3921</v>
      </c>
      <c r="B386" s="77" t="s">
        <v>3922</v>
      </c>
      <c r="C386" s="78">
        <v>8057</v>
      </c>
      <c r="D386" s="79" t="s">
        <v>3924</v>
      </c>
      <c r="E386" s="79" t="s">
        <v>7775</v>
      </c>
      <c r="F386" s="80">
        <v>39630</v>
      </c>
      <c r="G386" s="81" t="s">
        <v>3707</v>
      </c>
    </row>
    <row r="387" spans="1:7" x14ac:dyDescent="0.3">
      <c r="A387" s="76" t="s">
        <v>3921</v>
      </c>
      <c r="B387" s="77" t="s">
        <v>3922</v>
      </c>
      <c r="C387" s="78">
        <v>8491</v>
      </c>
      <c r="D387" s="79" t="s">
        <v>3923</v>
      </c>
      <c r="E387" s="79" t="s">
        <v>7776</v>
      </c>
      <c r="F387" s="80">
        <v>40360</v>
      </c>
      <c r="G387" s="81" t="s">
        <v>3707</v>
      </c>
    </row>
    <row r="388" spans="1:7" x14ac:dyDescent="0.3">
      <c r="A388" s="76" t="s">
        <v>3947</v>
      </c>
      <c r="B388" s="77" t="s">
        <v>3948</v>
      </c>
      <c r="C388" s="78">
        <v>1618</v>
      </c>
      <c r="D388" s="79" t="s">
        <v>3949</v>
      </c>
      <c r="E388" s="79" t="s">
        <v>7777</v>
      </c>
      <c r="F388" s="80">
        <v>35735</v>
      </c>
      <c r="G388" s="81" t="s">
        <v>3707</v>
      </c>
    </row>
    <row r="389" spans="1:7" x14ac:dyDescent="0.3">
      <c r="A389" s="76" t="s">
        <v>3947</v>
      </c>
      <c r="B389" s="77" t="s">
        <v>3948</v>
      </c>
      <c r="C389" s="78">
        <v>8233</v>
      </c>
      <c r="D389" s="79" t="s">
        <v>1104</v>
      </c>
      <c r="E389" s="79" t="s">
        <v>7778</v>
      </c>
      <c r="F389" s="80">
        <v>39661</v>
      </c>
      <c r="G389" s="81" t="s">
        <v>3253</v>
      </c>
    </row>
    <row r="390" spans="1:7" x14ac:dyDescent="0.3">
      <c r="A390" s="76" t="s">
        <v>4173</v>
      </c>
      <c r="B390" s="77" t="s">
        <v>4174</v>
      </c>
      <c r="C390" s="78">
        <v>6866</v>
      </c>
      <c r="D390" s="79" t="s">
        <v>816</v>
      </c>
      <c r="E390" s="79" t="s">
        <v>7779</v>
      </c>
      <c r="F390" s="80">
        <v>38657</v>
      </c>
      <c r="G390" s="81" t="s">
        <v>3253</v>
      </c>
    </row>
    <row r="391" spans="1:7" x14ac:dyDescent="0.3">
      <c r="A391" s="76" t="s">
        <v>4173</v>
      </c>
      <c r="B391" s="77" t="s">
        <v>4174</v>
      </c>
      <c r="C391" s="78">
        <v>6867</v>
      </c>
      <c r="D391" s="79" t="s">
        <v>818</v>
      </c>
      <c r="E391" s="79" t="s">
        <v>7780</v>
      </c>
      <c r="F391" s="80">
        <v>38657</v>
      </c>
      <c r="G391" s="81" t="s">
        <v>3253</v>
      </c>
    </row>
    <row r="392" spans="1:7" x14ac:dyDescent="0.3">
      <c r="A392" s="76" t="s">
        <v>4173</v>
      </c>
      <c r="B392" s="77" t="s">
        <v>4174</v>
      </c>
      <c r="C392" s="78">
        <v>19334</v>
      </c>
      <c r="D392" s="79" t="s">
        <v>2769</v>
      </c>
      <c r="E392" s="79" t="s">
        <v>7781</v>
      </c>
      <c r="F392" s="80">
        <v>42856</v>
      </c>
      <c r="G392" s="81" t="s">
        <v>3253</v>
      </c>
    </row>
    <row r="393" spans="1:7" x14ac:dyDescent="0.3">
      <c r="A393" s="76" t="s">
        <v>4173</v>
      </c>
      <c r="B393" s="77" t="s">
        <v>4174</v>
      </c>
      <c r="C393" s="78">
        <v>20528</v>
      </c>
      <c r="D393" s="79" t="s">
        <v>6690</v>
      </c>
      <c r="E393" s="79" t="s">
        <v>7782</v>
      </c>
      <c r="F393" s="80">
        <v>44013</v>
      </c>
      <c r="G393" s="81" t="s">
        <v>3253</v>
      </c>
    </row>
    <row r="394" spans="1:7" x14ac:dyDescent="0.3">
      <c r="A394" s="76" t="s">
        <v>4173</v>
      </c>
      <c r="B394" s="77" t="s">
        <v>4174</v>
      </c>
      <c r="C394" s="78">
        <v>20529</v>
      </c>
      <c r="D394" s="79" t="s">
        <v>6692</v>
      </c>
      <c r="E394" s="79" t="s">
        <v>7783</v>
      </c>
      <c r="F394" s="80">
        <v>44013</v>
      </c>
      <c r="G394" s="81" t="s">
        <v>3253</v>
      </c>
    </row>
    <row r="395" spans="1:7" x14ac:dyDescent="0.3">
      <c r="A395" s="76" t="s">
        <v>4173</v>
      </c>
      <c r="B395" s="77" t="s">
        <v>4174</v>
      </c>
      <c r="C395" s="78">
        <v>20530</v>
      </c>
      <c r="D395" s="79" t="s">
        <v>6694</v>
      </c>
      <c r="E395" s="79" t="s">
        <v>7784</v>
      </c>
      <c r="F395" s="80">
        <v>44013</v>
      </c>
      <c r="G395" s="81" t="s">
        <v>3253</v>
      </c>
    </row>
    <row r="396" spans="1:7" x14ac:dyDescent="0.3">
      <c r="A396" s="76" t="s">
        <v>4985</v>
      </c>
      <c r="B396" s="77" t="s">
        <v>4986</v>
      </c>
      <c r="C396" s="78">
        <v>17849</v>
      </c>
      <c r="D396" s="79" t="s">
        <v>2570</v>
      </c>
      <c r="E396" s="79" t="s">
        <v>7785</v>
      </c>
      <c r="F396" s="80">
        <v>41671</v>
      </c>
      <c r="G396" s="81" t="s">
        <v>3253</v>
      </c>
    </row>
    <row r="397" spans="1:7" x14ac:dyDescent="0.3">
      <c r="A397" s="76" t="s">
        <v>4985</v>
      </c>
      <c r="B397" s="77" t="s">
        <v>4986</v>
      </c>
      <c r="C397" s="78">
        <v>17850</v>
      </c>
      <c r="D397" s="79" t="s">
        <v>2572</v>
      </c>
      <c r="E397" s="79" t="s">
        <v>7786</v>
      </c>
      <c r="F397" s="80">
        <v>41671</v>
      </c>
      <c r="G397" s="81" t="s">
        <v>3707</v>
      </c>
    </row>
    <row r="398" spans="1:7" x14ac:dyDescent="0.3">
      <c r="A398" s="76" t="s">
        <v>4985</v>
      </c>
      <c r="B398" s="77" t="s">
        <v>4986</v>
      </c>
      <c r="C398" s="78">
        <v>17851</v>
      </c>
      <c r="D398" s="79" t="s">
        <v>2573</v>
      </c>
      <c r="E398" s="79" t="s">
        <v>7787</v>
      </c>
      <c r="F398" s="80">
        <v>41671</v>
      </c>
      <c r="G398" s="81" t="s">
        <v>3253</v>
      </c>
    </row>
    <row r="399" spans="1:7" x14ac:dyDescent="0.3">
      <c r="A399" s="76" t="s">
        <v>2591</v>
      </c>
      <c r="B399" s="77" t="s">
        <v>4137</v>
      </c>
      <c r="C399" s="78">
        <v>5205</v>
      </c>
      <c r="D399" s="79" t="s">
        <v>4138</v>
      </c>
      <c r="E399" s="79" t="s">
        <v>7788</v>
      </c>
      <c r="F399" s="80">
        <v>38108</v>
      </c>
      <c r="G399" s="81" t="s">
        <v>3707</v>
      </c>
    </row>
    <row r="400" spans="1:7" x14ac:dyDescent="0.3">
      <c r="A400" s="76" t="s">
        <v>2591</v>
      </c>
      <c r="B400" s="77" t="s">
        <v>4137</v>
      </c>
      <c r="C400" s="78">
        <v>8770</v>
      </c>
      <c r="D400" s="79" t="s">
        <v>4139</v>
      </c>
      <c r="E400" s="79" t="s">
        <v>7789</v>
      </c>
      <c r="F400" s="80">
        <v>40848</v>
      </c>
      <c r="G400" s="81" t="s">
        <v>3707</v>
      </c>
    </row>
    <row r="401" spans="1:7" x14ac:dyDescent="0.3">
      <c r="A401" s="76" t="s">
        <v>2591</v>
      </c>
      <c r="B401" s="77" t="s">
        <v>4137</v>
      </c>
      <c r="C401" s="78">
        <v>17874</v>
      </c>
      <c r="D401" s="79" t="s">
        <v>2590</v>
      </c>
      <c r="E401" s="79" t="s">
        <v>7790</v>
      </c>
      <c r="F401" s="80">
        <v>41671</v>
      </c>
      <c r="G401" s="81" t="s">
        <v>3253</v>
      </c>
    </row>
    <row r="402" spans="1:7" x14ac:dyDescent="0.3">
      <c r="A402" s="76" t="s">
        <v>4402</v>
      </c>
      <c r="B402" s="77" t="s">
        <v>4403</v>
      </c>
      <c r="C402" s="78">
        <v>1206</v>
      </c>
      <c r="D402" s="79" t="s">
        <v>4404</v>
      </c>
      <c r="E402" s="79" t="s">
        <v>7791</v>
      </c>
      <c r="F402" s="80">
        <v>35370</v>
      </c>
      <c r="G402" s="81" t="s">
        <v>3707</v>
      </c>
    </row>
    <row r="403" spans="1:7" x14ac:dyDescent="0.3">
      <c r="A403" s="76" t="s">
        <v>4402</v>
      </c>
      <c r="B403" s="77" t="s">
        <v>4403</v>
      </c>
      <c r="C403" s="78">
        <v>1207</v>
      </c>
      <c r="D403" s="79" t="s">
        <v>4405</v>
      </c>
      <c r="E403" s="79" t="s">
        <v>7792</v>
      </c>
      <c r="F403" s="80">
        <v>35370</v>
      </c>
      <c r="G403" s="81" t="s">
        <v>3707</v>
      </c>
    </row>
    <row r="404" spans="1:7" x14ac:dyDescent="0.3">
      <c r="A404" s="76" t="s">
        <v>4402</v>
      </c>
      <c r="B404" s="77" t="s">
        <v>4403</v>
      </c>
      <c r="C404" s="78">
        <v>5208</v>
      </c>
      <c r="D404" s="79" t="s">
        <v>568</v>
      </c>
      <c r="E404" s="79" t="s">
        <v>7793</v>
      </c>
      <c r="F404" s="80">
        <v>38108</v>
      </c>
      <c r="G404" s="81" t="s">
        <v>3707</v>
      </c>
    </row>
    <row r="405" spans="1:7" x14ac:dyDescent="0.3">
      <c r="A405" s="76" t="s">
        <v>4402</v>
      </c>
      <c r="B405" s="77" t="s">
        <v>4403</v>
      </c>
      <c r="C405" s="78">
        <v>7304</v>
      </c>
      <c r="D405" s="79" t="s">
        <v>4406</v>
      </c>
      <c r="E405" s="79" t="s">
        <v>7794</v>
      </c>
      <c r="F405" s="80">
        <v>38838</v>
      </c>
      <c r="G405" s="81" t="s">
        <v>3707</v>
      </c>
    </row>
    <row r="406" spans="1:7" x14ac:dyDescent="0.3">
      <c r="A406" s="76" t="s">
        <v>3984</v>
      </c>
      <c r="B406" s="77" t="s">
        <v>3985</v>
      </c>
      <c r="C406" s="78">
        <v>1611</v>
      </c>
      <c r="D406" s="79" t="s">
        <v>282</v>
      </c>
      <c r="E406" s="79" t="s">
        <v>7795</v>
      </c>
      <c r="F406" s="80">
        <v>35735</v>
      </c>
      <c r="G406" s="81" t="s">
        <v>3253</v>
      </c>
    </row>
    <row r="407" spans="1:7" x14ac:dyDescent="0.3">
      <c r="A407" s="76" t="s">
        <v>3984</v>
      </c>
      <c r="B407" s="77" t="s">
        <v>3985</v>
      </c>
      <c r="C407" s="78">
        <v>2108</v>
      </c>
      <c r="D407" s="79" t="s">
        <v>330</v>
      </c>
      <c r="E407" s="79" t="s">
        <v>7796</v>
      </c>
      <c r="F407" s="80">
        <v>36008</v>
      </c>
      <c r="G407" s="81" t="s">
        <v>3253</v>
      </c>
    </row>
    <row r="408" spans="1:7" x14ac:dyDescent="0.3">
      <c r="A408" s="76" t="s">
        <v>4195</v>
      </c>
      <c r="B408" s="77" t="s">
        <v>4196</v>
      </c>
      <c r="C408" s="78">
        <v>780</v>
      </c>
      <c r="D408" s="79" t="s">
        <v>156</v>
      </c>
      <c r="E408" s="79" t="s">
        <v>7797</v>
      </c>
      <c r="F408" s="80">
        <v>35004</v>
      </c>
      <c r="G408" s="81" t="s">
        <v>3253</v>
      </c>
    </row>
    <row r="409" spans="1:7" x14ac:dyDescent="0.3">
      <c r="A409" s="76" t="s">
        <v>4195</v>
      </c>
      <c r="B409" s="77" t="s">
        <v>4196</v>
      </c>
      <c r="C409" s="78">
        <v>1261</v>
      </c>
      <c r="D409" s="79" t="s">
        <v>239</v>
      </c>
      <c r="E409" s="79" t="s">
        <v>7798</v>
      </c>
      <c r="F409" s="80">
        <v>35462</v>
      </c>
      <c r="G409" s="81" t="s">
        <v>3707</v>
      </c>
    </row>
    <row r="410" spans="1:7" x14ac:dyDescent="0.3">
      <c r="A410" s="76" t="s">
        <v>4195</v>
      </c>
      <c r="B410" s="77" t="s">
        <v>4196</v>
      </c>
      <c r="C410" s="78">
        <v>2613</v>
      </c>
      <c r="D410" s="79" t="s">
        <v>4197</v>
      </c>
      <c r="E410" s="79" t="s">
        <v>7799</v>
      </c>
      <c r="F410" s="80">
        <v>36100</v>
      </c>
      <c r="G410" s="81" t="s">
        <v>3707</v>
      </c>
    </row>
    <row r="411" spans="1:7" x14ac:dyDescent="0.3">
      <c r="A411" s="76" t="s">
        <v>4195</v>
      </c>
      <c r="B411" s="77" t="s">
        <v>4196</v>
      </c>
      <c r="C411" s="78">
        <v>2921</v>
      </c>
      <c r="D411" s="79" t="s">
        <v>4200</v>
      </c>
      <c r="E411" s="79" t="s">
        <v>7800</v>
      </c>
      <c r="F411" s="80">
        <v>36465</v>
      </c>
      <c r="G411" s="81" t="s">
        <v>3707</v>
      </c>
    </row>
    <row r="412" spans="1:7" x14ac:dyDescent="0.3">
      <c r="A412" s="76" t="s">
        <v>4195</v>
      </c>
      <c r="B412" s="77" t="s">
        <v>4196</v>
      </c>
      <c r="C412" s="78">
        <v>4119</v>
      </c>
      <c r="D412" s="79" t="s">
        <v>4198</v>
      </c>
      <c r="E412" s="79" t="s">
        <v>7801</v>
      </c>
      <c r="F412" s="80">
        <v>37288</v>
      </c>
      <c r="G412" s="81" t="s">
        <v>3707</v>
      </c>
    </row>
    <row r="413" spans="1:7" x14ac:dyDescent="0.3">
      <c r="A413" s="76" t="s">
        <v>4195</v>
      </c>
      <c r="B413" s="77" t="s">
        <v>4196</v>
      </c>
      <c r="C413" s="78">
        <v>4120</v>
      </c>
      <c r="D413" s="79" t="s">
        <v>4199</v>
      </c>
      <c r="E413" s="79" t="s">
        <v>7802</v>
      </c>
      <c r="F413" s="80">
        <v>37288</v>
      </c>
      <c r="G413" s="81" t="s">
        <v>3707</v>
      </c>
    </row>
    <row r="414" spans="1:7" x14ac:dyDescent="0.3">
      <c r="A414" s="76" t="s">
        <v>4195</v>
      </c>
      <c r="B414" s="77" t="s">
        <v>4196</v>
      </c>
      <c r="C414" s="78">
        <v>7413</v>
      </c>
      <c r="D414" s="79" t="s">
        <v>882</v>
      </c>
      <c r="E414" s="79" t="s">
        <v>7803</v>
      </c>
      <c r="F414" s="80">
        <v>39264</v>
      </c>
      <c r="G414" s="81" t="s">
        <v>3707</v>
      </c>
    </row>
    <row r="415" spans="1:7" x14ac:dyDescent="0.3">
      <c r="A415" s="76" t="s">
        <v>4195</v>
      </c>
      <c r="B415" s="77" t="s">
        <v>4196</v>
      </c>
      <c r="C415" s="78">
        <v>7414</v>
      </c>
      <c r="D415" s="79" t="s">
        <v>4201</v>
      </c>
      <c r="E415" s="79" t="s">
        <v>7804</v>
      </c>
      <c r="F415" s="80">
        <v>39264</v>
      </c>
      <c r="G415" s="81" t="s">
        <v>3707</v>
      </c>
    </row>
    <row r="416" spans="1:7" x14ac:dyDescent="0.3">
      <c r="A416" s="76" t="s">
        <v>4195</v>
      </c>
      <c r="B416" s="77" t="s">
        <v>4196</v>
      </c>
      <c r="C416" s="78">
        <v>7415</v>
      </c>
      <c r="D416" s="79" t="s">
        <v>4202</v>
      </c>
      <c r="E416" s="79" t="s">
        <v>7805</v>
      </c>
      <c r="F416" s="80">
        <v>39264</v>
      </c>
      <c r="G416" s="81" t="s">
        <v>3707</v>
      </c>
    </row>
    <row r="417" spans="1:7" x14ac:dyDescent="0.3">
      <c r="A417" s="76" t="s">
        <v>4195</v>
      </c>
      <c r="B417" s="77" t="s">
        <v>4196</v>
      </c>
      <c r="C417" s="78">
        <v>8067</v>
      </c>
      <c r="D417" s="79" t="s">
        <v>4207</v>
      </c>
      <c r="E417" s="79" t="s">
        <v>7806</v>
      </c>
      <c r="F417" s="80">
        <v>39630</v>
      </c>
      <c r="G417" s="81" t="s">
        <v>3707</v>
      </c>
    </row>
    <row r="418" spans="1:7" x14ac:dyDescent="0.3">
      <c r="A418" s="76" t="s">
        <v>4195</v>
      </c>
      <c r="B418" s="77" t="s">
        <v>4196</v>
      </c>
      <c r="C418" s="78">
        <v>8068</v>
      </c>
      <c r="D418" s="79" t="s">
        <v>4208</v>
      </c>
      <c r="E418" s="79" t="s">
        <v>7807</v>
      </c>
      <c r="F418" s="80">
        <v>39630</v>
      </c>
      <c r="G418" s="81" t="s">
        <v>3707</v>
      </c>
    </row>
    <row r="419" spans="1:7" x14ac:dyDescent="0.3">
      <c r="A419" s="76" t="s">
        <v>4195</v>
      </c>
      <c r="B419" s="77" t="s">
        <v>4196</v>
      </c>
      <c r="C419" s="78">
        <v>8069</v>
      </c>
      <c r="D419" s="79" t="s">
        <v>4209</v>
      </c>
      <c r="E419" s="79" t="s">
        <v>7808</v>
      </c>
      <c r="F419" s="80">
        <v>39630</v>
      </c>
      <c r="G419" s="81" t="s">
        <v>3707</v>
      </c>
    </row>
    <row r="420" spans="1:7" x14ac:dyDescent="0.3">
      <c r="A420" s="76" t="s">
        <v>4195</v>
      </c>
      <c r="B420" s="77" t="s">
        <v>4196</v>
      </c>
      <c r="C420" s="78">
        <v>8070</v>
      </c>
      <c r="D420" s="79" t="s">
        <v>1069</v>
      </c>
      <c r="E420" s="79" t="s">
        <v>7809</v>
      </c>
      <c r="F420" s="80">
        <v>39630</v>
      </c>
      <c r="G420" s="81" t="s">
        <v>3707</v>
      </c>
    </row>
    <row r="421" spans="1:7" x14ac:dyDescent="0.3">
      <c r="A421" s="76" t="s">
        <v>4195</v>
      </c>
      <c r="B421" s="77" t="s">
        <v>4196</v>
      </c>
      <c r="C421" s="78">
        <v>8071</v>
      </c>
      <c r="D421" s="79" t="s">
        <v>4210</v>
      </c>
      <c r="E421" s="79" t="s">
        <v>7810</v>
      </c>
      <c r="F421" s="80">
        <v>39630</v>
      </c>
      <c r="G421" s="81" t="s">
        <v>3707</v>
      </c>
    </row>
    <row r="422" spans="1:7" x14ac:dyDescent="0.3">
      <c r="A422" s="76" t="s">
        <v>4195</v>
      </c>
      <c r="B422" s="77" t="s">
        <v>4196</v>
      </c>
      <c r="C422" s="78">
        <v>8072</v>
      </c>
      <c r="D422" s="79" t="s">
        <v>4211</v>
      </c>
      <c r="E422" s="79" t="s">
        <v>7811</v>
      </c>
      <c r="F422" s="80">
        <v>39630</v>
      </c>
      <c r="G422" s="81" t="s">
        <v>3707</v>
      </c>
    </row>
    <row r="423" spans="1:7" x14ac:dyDescent="0.3">
      <c r="A423" s="76" t="s">
        <v>4195</v>
      </c>
      <c r="B423" s="77" t="s">
        <v>4196</v>
      </c>
      <c r="C423" s="78">
        <v>8073</v>
      </c>
      <c r="D423" s="79" t="s">
        <v>4212</v>
      </c>
      <c r="E423" s="79" t="s">
        <v>7812</v>
      </c>
      <c r="F423" s="80">
        <v>39630</v>
      </c>
      <c r="G423" s="81" t="s">
        <v>3707</v>
      </c>
    </row>
    <row r="424" spans="1:7" x14ac:dyDescent="0.3">
      <c r="A424" s="76" t="s">
        <v>4195</v>
      </c>
      <c r="B424" s="77" t="s">
        <v>4196</v>
      </c>
      <c r="C424" s="78">
        <v>8074</v>
      </c>
      <c r="D424" s="79" t="s">
        <v>4213</v>
      </c>
      <c r="E424" s="79" t="s">
        <v>7813</v>
      </c>
      <c r="F424" s="80">
        <v>39630</v>
      </c>
      <c r="G424" s="81" t="s">
        <v>3707</v>
      </c>
    </row>
    <row r="425" spans="1:7" x14ac:dyDescent="0.3">
      <c r="A425" s="76" t="s">
        <v>4195</v>
      </c>
      <c r="B425" s="77" t="s">
        <v>4196</v>
      </c>
      <c r="C425" s="78">
        <v>8075</v>
      </c>
      <c r="D425" s="79" t="s">
        <v>4214</v>
      </c>
      <c r="E425" s="79" t="s">
        <v>7814</v>
      </c>
      <c r="F425" s="80">
        <v>39630</v>
      </c>
      <c r="G425" s="81" t="s">
        <v>3707</v>
      </c>
    </row>
    <row r="426" spans="1:7" x14ac:dyDescent="0.3">
      <c r="A426" s="76" t="s">
        <v>4195</v>
      </c>
      <c r="B426" s="77" t="s">
        <v>4196</v>
      </c>
      <c r="C426" s="78">
        <v>8076</v>
      </c>
      <c r="D426" s="79" t="s">
        <v>4215</v>
      </c>
      <c r="E426" s="79" t="s">
        <v>7815</v>
      </c>
      <c r="F426" s="80">
        <v>39630</v>
      </c>
      <c r="G426" s="81" t="s">
        <v>3707</v>
      </c>
    </row>
    <row r="427" spans="1:7" x14ac:dyDescent="0.3">
      <c r="A427" s="76" t="s">
        <v>4195</v>
      </c>
      <c r="B427" s="77" t="s">
        <v>4196</v>
      </c>
      <c r="C427" s="78">
        <v>8077</v>
      </c>
      <c r="D427" s="79" t="s">
        <v>4216</v>
      </c>
      <c r="E427" s="79" t="s">
        <v>7816</v>
      </c>
      <c r="F427" s="80">
        <v>39630</v>
      </c>
      <c r="G427" s="81" t="s">
        <v>3707</v>
      </c>
    </row>
    <row r="428" spans="1:7" x14ac:dyDescent="0.3">
      <c r="A428" s="76" t="s">
        <v>4195</v>
      </c>
      <c r="B428" s="77" t="s">
        <v>4196</v>
      </c>
      <c r="C428" s="78">
        <v>8078</v>
      </c>
      <c r="D428" s="79" t="s">
        <v>4217</v>
      </c>
      <c r="E428" s="79" t="s">
        <v>7817</v>
      </c>
      <c r="F428" s="80">
        <v>39630</v>
      </c>
      <c r="G428" s="81" t="s">
        <v>3707</v>
      </c>
    </row>
    <row r="429" spans="1:7" x14ac:dyDescent="0.3">
      <c r="A429" s="76" t="s">
        <v>4195</v>
      </c>
      <c r="B429" s="77" t="s">
        <v>4196</v>
      </c>
      <c r="C429" s="78">
        <v>8079</v>
      </c>
      <c r="D429" s="79" t="s">
        <v>4218</v>
      </c>
      <c r="E429" s="79" t="s">
        <v>7818</v>
      </c>
      <c r="F429" s="80">
        <v>39630</v>
      </c>
      <c r="G429" s="81" t="s">
        <v>3707</v>
      </c>
    </row>
    <row r="430" spans="1:7" x14ac:dyDescent="0.3">
      <c r="A430" s="76" t="s">
        <v>4195</v>
      </c>
      <c r="B430" s="77" t="s">
        <v>4196</v>
      </c>
      <c r="C430" s="78">
        <v>8080</v>
      </c>
      <c r="D430" s="79" t="s">
        <v>4219</v>
      </c>
      <c r="E430" s="79" t="s">
        <v>7819</v>
      </c>
      <c r="F430" s="80">
        <v>39630</v>
      </c>
      <c r="G430" s="81" t="s">
        <v>3707</v>
      </c>
    </row>
    <row r="431" spans="1:7" x14ac:dyDescent="0.3">
      <c r="A431" s="76" t="s">
        <v>4195</v>
      </c>
      <c r="B431" s="77" t="s">
        <v>4196</v>
      </c>
      <c r="C431" s="78">
        <v>8087</v>
      </c>
      <c r="D431" s="79" t="s">
        <v>1074</v>
      </c>
      <c r="E431" s="79" t="s">
        <v>7820</v>
      </c>
      <c r="F431" s="80">
        <v>39661</v>
      </c>
      <c r="G431" s="81" t="s">
        <v>3253</v>
      </c>
    </row>
    <row r="432" spans="1:7" x14ac:dyDescent="0.3">
      <c r="A432" s="76" t="s">
        <v>4195</v>
      </c>
      <c r="B432" s="77" t="s">
        <v>4196</v>
      </c>
      <c r="C432" s="78">
        <v>8088</v>
      </c>
      <c r="D432" s="79" t="s">
        <v>1076</v>
      </c>
      <c r="E432" s="79" t="s">
        <v>7821</v>
      </c>
      <c r="F432" s="80">
        <v>39661</v>
      </c>
      <c r="G432" s="81" t="s">
        <v>3253</v>
      </c>
    </row>
    <row r="433" spans="1:7" x14ac:dyDescent="0.3">
      <c r="A433" s="76" t="s">
        <v>4195</v>
      </c>
      <c r="B433" s="77" t="s">
        <v>4196</v>
      </c>
      <c r="C433" s="78">
        <v>8348</v>
      </c>
      <c r="D433" s="79" t="s">
        <v>4203</v>
      </c>
      <c r="E433" s="79" t="s">
        <v>7822</v>
      </c>
      <c r="F433" s="80">
        <v>39845</v>
      </c>
      <c r="G433" s="81" t="s">
        <v>3707</v>
      </c>
    </row>
    <row r="434" spans="1:7" x14ac:dyDescent="0.3">
      <c r="A434" s="76" t="s">
        <v>4195</v>
      </c>
      <c r="B434" s="77" t="s">
        <v>4196</v>
      </c>
      <c r="C434" s="78">
        <v>8349</v>
      </c>
      <c r="D434" s="79" t="s">
        <v>4204</v>
      </c>
      <c r="E434" s="79" t="s">
        <v>7823</v>
      </c>
      <c r="F434" s="80">
        <v>39845</v>
      </c>
      <c r="G434" s="81" t="s">
        <v>3707</v>
      </c>
    </row>
    <row r="435" spans="1:7" x14ac:dyDescent="0.3">
      <c r="A435" s="76" t="s">
        <v>4195</v>
      </c>
      <c r="B435" s="77" t="s">
        <v>4196</v>
      </c>
      <c r="C435" s="78">
        <v>8350</v>
      </c>
      <c r="D435" s="79" t="s">
        <v>4205</v>
      </c>
      <c r="E435" s="79" t="s">
        <v>7824</v>
      </c>
      <c r="F435" s="80">
        <v>39845</v>
      </c>
      <c r="G435" s="81" t="s">
        <v>3707</v>
      </c>
    </row>
    <row r="436" spans="1:7" x14ac:dyDescent="0.3">
      <c r="A436" s="76" t="s">
        <v>4195</v>
      </c>
      <c r="B436" s="77" t="s">
        <v>4196</v>
      </c>
      <c r="C436" s="78">
        <v>8410</v>
      </c>
      <c r="D436" s="79" t="s">
        <v>4206</v>
      </c>
      <c r="E436" s="79" t="s">
        <v>7825</v>
      </c>
      <c r="F436" s="80">
        <v>40026</v>
      </c>
      <c r="G436" s="81" t="s">
        <v>3707</v>
      </c>
    </row>
    <row r="437" spans="1:7" x14ac:dyDescent="0.3">
      <c r="A437" s="76" t="s">
        <v>4195</v>
      </c>
      <c r="B437" s="77" t="s">
        <v>4196</v>
      </c>
      <c r="C437" s="78">
        <v>8586</v>
      </c>
      <c r="D437" s="79" t="s">
        <v>4221</v>
      </c>
      <c r="E437" s="79" t="s">
        <v>7826</v>
      </c>
      <c r="F437" s="80">
        <v>40483</v>
      </c>
      <c r="G437" s="81" t="s">
        <v>3707</v>
      </c>
    </row>
    <row r="438" spans="1:7" x14ac:dyDescent="0.3">
      <c r="A438" s="76" t="s">
        <v>4195</v>
      </c>
      <c r="B438" s="77" t="s">
        <v>4196</v>
      </c>
      <c r="C438" s="78">
        <v>8587</v>
      </c>
      <c r="D438" s="79" t="s">
        <v>4222</v>
      </c>
      <c r="E438" s="79" t="s">
        <v>7827</v>
      </c>
      <c r="F438" s="80">
        <v>40483</v>
      </c>
      <c r="G438" s="81" t="s">
        <v>3707</v>
      </c>
    </row>
    <row r="439" spans="1:7" x14ac:dyDescent="0.3">
      <c r="A439" s="76" t="s">
        <v>4195</v>
      </c>
      <c r="B439" s="77" t="s">
        <v>4196</v>
      </c>
      <c r="C439" s="78">
        <v>8669</v>
      </c>
      <c r="D439" s="79" t="s">
        <v>4223</v>
      </c>
      <c r="E439" s="79" t="s">
        <v>7828</v>
      </c>
      <c r="F439" s="80">
        <v>40575</v>
      </c>
      <c r="G439" s="81" t="s">
        <v>3707</v>
      </c>
    </row>
    <row r="440" spans="1:7" x14ac:dyDescent="0.3">
      <c r="A440" s="76" t="s">
        <v>4195</v>
      </c>
      <c r="B440" s="77" t="s">
        <v>4196</v>
      </c>
      <c r="C440" s="78">
        <v>17687</v>
      </c>
      <c r="D440" s="79" t="s">
        <v>4220</v>
      </c>
      <c r="E440" s="79" t="s">
        <v>7829</v>
      </c>
      <c r="F440" s="80">
        <v>41518</v>
      </c>
      <c r="G440" s="81" t="s">
        <v>3707</v>
      </c>
    </row>
    <row r="441" spans="1:7" x14ac:dyDescent="0.3">
      <c r="A441" s="76" t="s">
        <v>4195</v>
      </c>
      <c r="B441" s="77" t="s">
        <v>4196</v>
      </c>
      <c r="C441" s="78">
        <v>20541</v>
      </c>
      <c r="D441" s="79" t="s">
        <v>6426</v>
      </c>
      <c r="E441" s="79" t="s">
        <v>7830</v>
      </c>
      <c r="F441" s="80">
        <v>44044</v>
      </c>
      <c r="G441" s="81" t="s">
        <v>3253</v>
      </c>
    </row>
    <row r="442" spans="1:7" x14ac:dyDescent="0.3">
      <c r="A442" s="76" t="s">
        <v>4195</v>
      </c>
      <c r="B442" s="77" t="s">
        <v>4196</v>
      </c>
      <c r="C442" s="78">
        <v>20657</v>
      </c>
      <c r="D442" s="79" t="s">
        <v>7831</v>
      </c>
      <c r="E442" s="79" t="s">
        <v>7832</v>
      </c>
      <c r="F442" s="80">
        <v>44197</v>
      </c>
      <c r="G442" s="81" t="s">
        <v>3707</v>
      </c>
    </row>
    <row r="443" spans="1:7" x14ac:dyDescent="0.3">
      <c r="A443" s="76" t="s">
        <v>4195</v>
      </c>
      <c r="B443" s="77" t="s">
        <v>4196</v>
      </c>
      <c r="C443" s="78">
        <v>20658</v>
      </c>
      <c r="D443" s="79" t="s">
        <v>7833</v>
      </c>
      <c r="E443" s="79" t="s">
        <v>7834</v>
      </c>
      <c r="F443" s="80">
        <v>44197</v>
      </c>
      <c r="G443" s="81" t="s">
        <v>3707</v>
      </c>
    </row>
    <row r="444" spans="1:7" x14ac:dyDescent="0.3">
      <c r="A444" s="76" t="s">
        <v>4195</v>
      </c>
      <c r="B444" s="77" t="s">
        <v>4196</v>
      </c>
      <c r="C444" s="78">
        <v>20659</v>
      </c>
      <c r="D444" s="79" t="s">
        <v>7835</v>
      </c>
      <c r="E444" s="79" t="s">
        <v>7836</v>
      </c>
      <c r="F444" s="80">
        <v>44197</v>
      </c>
      <c r="G444" s="81" t="s">
        <v>3707</v>
      </c>
    </row>
    <row r="445" spans="1:7" x14ac:dyDescent="0.3">
      <c r="A445" s="76" t="s">
        <v>4195</v>
      </c>
      <c r="B445" s="77" t="s">
        <v>4196</v>
      </c>
      <c r="C445" s="78">
        <v>20660</v>
      </c>
      <c r="D445" s="79" t="s">
        <v>7837</v>
      </c>
      <c r="E445" s="79" t="s">
        <v>7838</v>
      </c>
      <c r="F445" s="80">
        <v>44197</v>
      </c>
      <c r="G445" s="81" t="s">
        <v>3707</v>
      </c>
    </row>
    <row r="446" spans="1:7" x14ac:dyDescent="0.3">
      <c r="A446" s="76" t="s">
        <v>4195</v>
      </c>
      <c r="B446" s="77" t="s">
        <v>4196</v>
      </c>
      <c r="C446" s="78">
        <v>20661</v>
      </c>
      <c r="D446" s="79" t="s">
        <v>7839</v>
      </c>
      <c r="E446" s="79" t="s">
        <v>7840</v>
      </c>
      <c r="F446" s="80">
        <v>44197</v>
      </c>
      <c r="G446" s="81" t="s">
        <v>3707</v>
      </c>
    </row>
    <row r="447" spans="1:7" x14ac:dyDescent="0.3">
      <c r="A447" s="76" t="s">
        <v>4195</v>
      </c>
      <c r="B447" s="77" t="s">
        <v>4196</v>
      </c>
      <c r="C447" s="78">
        <v>20662</v>
      </c>
      <c r="D447" s="79" t="s">
        <v>7841</v>
      </c>
      <c r="E447" s="79" t="s">
        <v>7842</v>
      </c>
      <c r="F447" s="80">
        <v>44197</v>
      </c>
      <c r="G447" s="81" t="s">
        <v>3707</v>
      </c>
    </row>
    <row r="448" spans="1:7" x14ac:dyDescent="0.3">
      <c r="A448" s="76" t="s">
        <v>4195</v>
      </c>
      <c r="B448" s="77" t="s">
        <v>4196</v>
      </c>
      <c r="C448" s="78">
        <v>20663</v>
      </c>
      <c r="D448" s="79" t="s">
        <v>7843</v>
      </c>
      <c r="E448" s="79" t="s">
        <v>7844</v>
      </c>
      <c r="F448" s="80">
        <v>44197</v>
      </c>
      <c r="G448" s="81" t="s">
        <v>3707</v>
      </c>
    </row>
    <row r="449" spans="1:7" x14ac:dyDescent="0.3">
      <c r="A449" s="76" t="s">
        <v>4195</v>
      </c>
      <c r="B449" s="77" t="s">
        <v>4196</v>
      </c>
      <c r="C449" s="78">
        <v>20664</v>
      </c>
      <c r="D449" s="79" t="s">
        <v>7845</v>
      </c>
      <c r="E449" s="79" t="s">
        <v>7846</v>
      </c>
      <c r="F449" s="80">
        <v>44197</v>
      </c>
      <c r="G449" s="81" t="s">
        <v>3707</v>
      </c>
    </row>
    <row r="450" spans="1:7" x14ac:dyDescent="0.3">
      <c r="A450" s="76" t="s">
        <v>4195</v>
      </c>
      <c r="B450" s="77" t="s">
        <v>4196</v>
      </c>
      <c r="C450" s="78">
        <v>20665</v>
      </c>
      <c r="D450" s="79" t="s">
        <v>7847</v>
      </c>
      <c r="E450" s="79" t="s">
        <v>7848</v>
      </c>
      <c r="F450" s="80">
        <v>44197</v>
      </c>
      <c r="G450" s="81" t="s">
        <v>3707</v>
      </c>
    </row>
    <row r="451" spans="1:7" x14ac:dyDescent="0.3">
      <c r="A451" s="76" t="s">
        <v>4195</v>
      </c>
      <c r="B451" s="77" t="s">
        <v>4196</v>
      </c>
      <c r="C451" s="78">
        <v>20873</v>
      </c>
      <c r="D451" s="79" t="s">
        <v>6766</v>
      </c>
      <c r="E451" s="79" t="s">
        <v>7849</v>
      </c>
      <c r="F451" s="80">
        <v>44348</v>
      </c>
      <c r="G451" s="81" t="s">
        <v>3253</v>
      </c>
    </row>
    <row r="452" spans="1:7" x14ac:dyDescent="0.3">
      <c r="A452" s="76" t="s">
        <v>4195</v>
      </c>
      <c r="B452" s="77" t="s">
        <v>4196</v>
      </c>
      <c r="C452" s="78">
        <v>20874</v>
      </c>
      <c r="D452" s="79" t="s">
        <v>6768</v>
      </c>
      <c r="E452" s="79" t="s">
        <v>7850</v>
      </c>
      <c r="F452" s="80">
        <v>44348</v>
      </c>
      <c r="G452" s="81" t="s">
        <v>3253</v>
      </c>
    </row>
    <row r="453" spans="1:7" x14ac:dyDescent="0.3">
      <c r="A453" s="76" t="s">
        <v>4418</v>
      </c>
      <c r="B453" s="77" t="s">
        <v>4419</v>
      </c>
      <c r="C453" s="78">
        <v>7675</v>
      </c>
      <c r="D453" s="79" t="s">
        <v>4420</v>
      </c>
      <c r="E453" s="79" t="s">
        <v>7851</v>
      </c>
      <c r="F453" s="80">
        <v>39479</v>
      </c>
      <c r="G453" s="81" t="s">
        <v>3707</v>
      </c>
    </row>
    <row r="454" spans="1:7" x14ac:dyDescent="0.3">
      <c r="A454" s="76" t="s">
        <v>4418</v>
      </c>
      <c r="B454" s="77" t="s">
        <v>4419</v>
      </c>
      <c r="C454" s="78">
        <v>7677</v>
      </c>
      <c r="D454" s="79" t="s">
        <v>4421</v>
      </c>
      <c r="E454" s="79" t="s">
        <v>7852</v>
      </c>
      <c r="F454" s="80">
        <v>39479</v>
      </c>
      <c r="G454" s="81" t="s">
        <v>3253</v>
      </c>
    </row>
    <row r="455" spans="1:7" x14ac:dyDescent="0.3">
      <c r="A455" s="76" t="s">
        <v>4418</v>
      </c>
      <c r="B455" s="77" t="s">
        <v>4419</v>
      </c>
      <c r="C455" s="78">
        <v>8341</v>
      </c>
      <c r="D455" s="79" t="s">
        <v>1122</v>
      </c>
      <c r="E455" s="79" t="s">
        <v>7853</v>
      </c>
      <c r="F455" s="80">
        <v>39845</v>
      </c>
      <c r="G455" s="81" t="s">
        <v>3253</v>
      </c>
    </row>
    <row r="456" spans="1:7" x14ac:dyDescent="0.3">
      <c r="A456" s="76" t="s">
        <v>3859</v>
      </c>
      <c r="B456" s="77" t="s">
        <v>3860</v>
      </c>
      <c r="C456" s="78">
        <v>1360</v>
      </c>
      <c r="D456" s="79" t="s">
        <v>250</v>
      </c>
      <c r="E456" s="79" t="s">
        <v>7854</v>
      </c>
      <c r="F456" s="80">
        <v>35551</v>
      </c>
      <c r="G456" s="81" t="s">
        <v>3253</v>
      </c>
    </row>
    <row r="457" spans="1:7" x14ac:dyDescent="0.3">
      <c r="A457" s="76" t="s">
        <v>3859</v>
      </c>
      <c r="B457" s="77" t="s">
        <v>3860</v>
      </c>
      <c r="C457" s="78">
        <v>6207</v>
      </c>
      <c r="D457" s="79" t="s">
        <v>735</v>
      </c>
      <c r="E457" s="79" t="s">
        <v>7855</v>
      </c>
      <c r="F457" s="80">
        <v>38473</v>
      </c>
      <c r="G457" s="81" t="s">
        <v>3253</v>
      </c>
    </row>
    <row r="458" spans="1:7" x14ac:dyDescent="0.3">
      <c r="A458" s="76" t="s">
        <v>5083</v>
      </c>
      <c r="B458" s="77" t="s">
        <v>5084</v>
      </c>
      <c r="C458" s="78">
        <v>722</v>
      </c>
      <c r="D458" s="79" t="s">
        <v>145</v>
      </c>
      <c r="E458" s="79" t="s">
        <v>7856</v>
      </c>
      <c r="F458" s="80">
        <v>35004</v>
      </c>
      <c r="G458" s="81" t="s">
        <v>3253</v>
      </c>
    </row>
    <row r="459" spans="1:7" x14ac:dyDescent="0.3">
      <c r="A459" s="76" t="s">
        <v>5083</v>
      </c>
      <c r="B459" s="77" t="s">
        <v>5084</v>
      </c>
      <c r="C459" s="78">
        <v>1092</v>
      </c>
      <c r="D459" s="79" t="s">
        <v>210</v>
      </c>
      <c r="E459" s="79" t="s">
        <v>7857</v>
      </c>
      <c r="F459" s="80">
        <v>35278</v>
      </c>
      <c r="G459" s="81" t="s">
        <v>3253</v>
      </c>
    </row>
    <row r="460" spans="1:7" x14ac:dyDescent="0.3">
      <c r="A460" s="76" t="s">
        <v>5083</v>
      </c>
      <c r="B460" s="77" t="s">
        <v>5084</v>
      </c>
      <c r="C460" s="78">
        <v>1362</v>
      </c>
      <c r="D460" s="79" t="s">
        <v>254</v>
      </c>
      <c r="E460" s="79" t="s">
        <v>7858</v>
      </c>
      <c r="F460" s="80">
        <v>35551</v>
      </c>
      <c r="G460" s="81" t="s">
        <v>3253</v>
      </c>
    </row>
    <row r="461" spans="1:7" x14ac:dyDescent="0.3">
      <c r="A461" s="76" t="s">
        <v>5083</v>
      </c>
      <c r="B461" s="77" t="s">
        <v>5084</v>
      </c>
      <c r="C461" s="78">
        <v>1607</v>
      </c>
      <c r="D461" s="79" t="s">
        <v>278</v>
      </c>
      <c r="E461" s="79" t="s">
        <v>7859</v>
      </c>
      <c r="F461" s="80">
        <v>35735</v>
      </c>
      <c r="G461" s="81" t="s">
        <v>3253</v>
      </c>
    </row>
    <row r="462" spans="1:7" x14ac:dyDescent="0.3">
      <c r="A462" s="76" t="s">
        <v>5083</v>
      </c>
      <c r="B462" s="77" t="s">
        <v>5084</v>
      </c>
      <c r="C462" s="78">
        <v>1626</v>
      </c>
      <c r="D462" s="79" t="s">
        <v>296</v>
      </c>
      <c r="E462" s="79" t="s">
        <v>7860</v>
      </c>
      <c r="F462" s="80">
        <v>35735</v>
      </c>
      <c r="G462" s="81" t="s">
        <v>3253</v>
      </c>
    </row>
    <row r="463" spans="1:7" x14ac:dyDescent="0.3">
      <c r="A463" s="76" t="s">
        <v>5083</v>
      </c>
      <c r="B463" s="77" t="s">
        <v>5084</v>
      </c>
      <c r="C463" s="78">
        <v>3783</v>
      </c>
      <c r="D463" s="79" t="s">
        <v>487</v>
      </c>
      <c r="E463" s="79" t="s">
        <v>7861</v>
      </c>
      <c r="F463" s="80">
        <v>37196</v>
      </c>
      <c r="G463" s="81" t="s">
        <v>3707</v>
      </c>
    </row>
    <row r="464" spans="1:7" x14ac:dyDescent="0.3">
      <c r="A464" s="76" t="s">
        <v>5083</v>
      </c>
      <c r="B464" s="77" t="s">
        <v>5084</v>
      </c>
      <c r="C464" s="78">
        <v>4074</v>
      </c>
      <c r="D464" s="79" t="s">
        <v>492</v>
      </c>
      <c r="E464" s="79" t="s">
        <v>7862</v>
      </c>
      <c r="F464" s="80">
        <v>39052</v>
      </c>
      <c r="G464" s="81" t="s">
        <v>3253</v>
      </c>
    </row>
    <row r="465" spans="1:7" x14ac:dyDescent="0.3">
      <c r="A465" s="76" t="s">
        <v>5083</v>
      </c>
      <c r="B465" s="77" t="s">
        <v>5084</v>
      </c>
      <c r="C465" s="78">
        <v>4377</v>
      </c>
      <c r="D465" s="79" t="s">
        <v>510</v>
      </c>
      <c r="E465" s="79" t="s">
        <v>7863</v>
      </c>
      <c r="F465" s="80">
        <v>38565</v>
      </c>
      <c r="G465" s="81" t="s">
        <v>3253</v>
      </c>
    </row>
    <row r="466" spans="1:7" x14ac:dyDescent="0.3">
      <c r="A466" s="76" t="s">
        <v>5083</v>
      </c>
      <c r="B466" s="77" t="s">
        <v>5084</v>
      </c>
      <c r="C466" s="78">
        <v>5748</v>
      </c>
      <c r="D466" s="79" t="s">
        <v>686</v>
      </c>
      <c r="E466" s="79" t="s">
        <v>7864</v>
      </c>
      <c r="F466" s="80">
        <v>38384</v>
      </c>
      <c r="G466" s="81" t="s">
        <v>3253</v>
      </c>
    </row>
    <row r="467" spans="1:7" x14ac:dyDescent="0.3">
      <c r="A467" s="76" t="s">
        <v>5083</v>
      </c>
      <c r="B467" s="77" t="s">
        <v>5084</v>
      </c>
      <c r="C467" s="78">
        <v>7551</v>
      </c>
      <c r="D467" s="79" t="s">
        <v>5085</v>
      </c>
      <c r="E467" s="79" t="s">
        <v>7865</v>
      </c>
      <c r="F467" s="80">
        <v>39387</v>
      </c>
      <c r="G467" s="81" t="s">
        <v>3707</v>
      </c>
    </row>
    <row r="468" spans="1:7" x14ac:dyDescent="0.3">
      <c r="A468" s="76" t="s">
        <v>5083</v>
      </c>
      <c r="B468" s="77" t="s">
        <v>5084</v>
      </c>
      <c r="C468" s="78">
        <v>8198</v>
      </c>
      <c r="D468" s="79" t="s">
        <v>1089</v>
      </c>
      <c r="E468" s="79" t="s">
        <v>7866</v>
      </c>
      <c r="F468" s="80">
        <v>39661</v>
      </c>
      <c r="G468" s="81" t="s">
        <v>3707</v>
      </c>
    </row>
    <row r="469" spans="1:7" x14ac:dyDescent="0.3">
      <c r="A469" s="76" t="s">
        <v>5083</v>
      </c>
      <c r="B469" s="77" t="s">
        <v>5084</v>
      </c>
      <c r="C469" s="78">
        <v>17411</v>
      </c>
      <c r="D469" s="79" t="s">
        <v>2481</v>
      </c>
      <c r="E469" s="79" t="s">
        <v>7867</v>
      </c>
      <c r="F469" s="80">
        <v>41306</v>
      </c>
      <c r="G469" s="81" t="s">
        <v>3253</v>
      </c>
    </row>
    <row r="470" spans="1:7" x14ac:dyDescent="0.3">
      <c r="A470" s="76" t="s">
        <v>5083</v>
      </c>
      <c r="B470" s="77" t="s">
        <v>5084</v>
      </c>
      <c r="C470" s="78">
        <v>20311</v>
      </c>
      <c r="D470" s="79" t="s">
        <v>6312</v>
      </c>
      <c r="E470" s="79" t="s">
        <v>7868</v>
      </c>
      <c r="F470" s="80">
        <v>43770</v>
      </c>
      <c r="G470" s="81" t="s">
        <v>3707</v>
      </c>
    </row>
    <row r="471" spans="1:7" x14ac:dyDescent="0.3">
      <c r="A471" s="76" t="s">
        <v>5083</v>
      </c>
      <c r="B471" s="77" t="s">
        <v>5084</v>
      </c>
      <c r="C471" s="78">
        <v>20316</v>
      </c>
      <c r="D471" s="79" t="s">
        <v>6280</v>
      </c>
      <c r="E471" s="79" t="s">
        <v>7869</v>
      </c>
      <c r="F471" s="80">
        <v>43770</v>
      </c>
      <c r="G471" s="81" t="s">
        <v>3253</v>
      </c>
    </row>
    <row r="472" spans="1:7" x14ac:dyDescent="0.3">
      <c r="A472" s="76" t="s">
        <v>3722</v>
      </c>
      <c r="B472" s="77" t="s">
        <v>3723</v>
      </c>
      <c r="C472" s="78">
        <v>7561</v>
      </c>
      <c r="D472" s="79" t="s">
        <v>3724</v>
      </c>
      <c r="E472" s="79" t="s">
        <v>7870</v>
      </c>
      <c r="F472" s="80">
        <v>39387</v>
      </c>
      <c r="G472" s="81" t="s">
        <v>3707</v>
      </c>
    </row>
    <row r="473" spans="1:7" x14ac:dyDescent="0.3">
      <c r="A473" s="76" t="s">
        <v>3722</v>
      </c>
      <c r="B473" s="77" t="s">
        <v>3723</v>
      </c>
      <c r="C473" s="78">
        <v>19679</v>
      </c>
      <c r="D473" s="79" t="s">
        <v>5188</v>
      </c>
      <c r="E473" s="79" t="s">
        <v>7871</v>
      </c>
      <c r="F473" s="80">
        <v>43191</v>
      </c>
      <c r="G473" s="81" t="s">
        <v>3253</v>
      </c>
    </row>
    <row r="474" spans="1:7" x14ac:dyDescent="0.3">
      <c r="A474" s="76" t="s">
        <v>2619</v>
      </c>
      <c r="B474" s="77" t="s">
        <v>4429</v>
      </c>
      <c r="C474" s="78">
        <v>18071</v>
      </c>
      <c r="D474" s="79" t="s">
        <v>2618</v>
      </c>
      <c r="E474" s="79" t="s">
        <v>7872</v>
      </c>
      <c r="F474" s="80">
        <v>41760</v>
      </c>
      <c r="G474" s="81" t="s">
        <v>3253</v>
      </c>
    </row>
    <row r="475" spans="1:7" x14ac:dyDescent="0.3">
      <c r="A475" s="76" t="s">
        <v>2619</v>
      </c>
      <c r="B475" s="77" t="s">
        <v>4429</v>
      </c>
      <c r="C475" s="78">
        <v>18072</v>
      </c>
      <c r="D475" s="79" t="s">
        <v>2620</v>
      </c>
      <c r="E475" s="79" t="s">
        <v>7873</v>
      </c>
      <c r="F475" s="80">
        <v>41760</v>
      </c>
      <c r="G475" s="81" t="s">
        <v>3253</v>
      </c>
    </row>
    <row r="476" spans="1:7" x14ac:dyDescent="0.3">
      <c r="A476" s="76" t="s">
        <v>4006</v>
      </c>
      <c r="B476" s="77" t="s">
        <v>4007</v>
      </c>
      <c r="C476" s="78">
        <v>7527</v>
      </c>
      <c r="D476" s="79" t="s">
        <v>4008</v>
      </c>
      <c r="E476" s="79" t="s">
        <v>7874</v>
      </c>
      <c r="F476" s="80">
        <v>39387</v>
      </c>
      <c r="G476" s="81" t="s">
        <v>3707</v>
      </c>
    </row>
    <row r="477" spans="1:7" x14ac:dyDescent="0.3">
      <c r="A477" s="76" t="s">
        <v>4006</v>
      </c>
      <c r="B477" s="77" t="s">
        <v>4007</v>
      </c>
      <c r="C477" s="78">
        <v>8568</v>
      </c>
      <c r="D477" s="79" t="s">
        <v>4009</v>
      </c>
      <c r="E477" s="79" t="s">
        <v>7875</v>
      </c>
      <c r="F477" s="80">
        <v>40391</v>
      </c>
      <c r="G477" s="81" t="s">
        <v>3707</v>
      </c>
    </row>
    <row r="478" spans="1:7" x14ac:dyDescent="0.3">
      <c r="A478" s="76" t="s">
        <v>7876</v>
      </c>
      <c r="B478" s="77" t="s">
        <v>7024</v>
      </c>
      <c r="C478" s="78">
        <v>5489</v>
      </c>
      <c r="D478" s="79" t="s">
        <v>662</v>
      </c>
      <c r="E478" s="79" t="s">
        <v>7877</v>
      </c>
      <c r="F478" s="80">
        <v>38292</v>
      </c>
      <c r="G478" s="81" t="s">
        <v>3253</v>
      </c>
    </row>
    <row r="479" spans="1:7" x14ac:dyDescent="0.3">
      <c r="A479" s="76" t="s">
        <v>7876</v>
      </c>
      <c r="B479" s="77" t="s">
        <v>7024</v>
      </c>
      <c r="C479" s="78">
        <v>20319</v>
      </c>
      <c r="D479" s="79" t="s">
        <v>6281</v>
      </c>
      <c r="E479" s="79" t="s">
        <v>7878</v>
      </c>
      <c r="F479" s="80">
        <v>43770</v>
      </c>
      <c r="G479" s="81" t="s">
        <v>3707</v>
      </c>
    </row>
    <row r="480" spans="1:7" x14ac:dyDescent="0.3">
      <c r="A480" s="76" t="s">
        <v>4246</v>
      </c>
      <c r="B480" s="77" t="s">
        <v>4247</v>
      </c>
      <c r="C480" s="78">
        <v>724</v>
      </c>
      <c r="D480" s="79" t="s">
        <v>147</v>
      </c>
      <c r="E480" s="79" t="s">
        <v>7879</v>
      </c>
      <c r="F480" s="80">
        <v>35004</v>
      </c>
      <c r="G480" s="81" t="s">
        <v>3253</v>
      </c>
    </row>
    <row r="481" spans="1:7" x14ac:dyDescent="0.3">
      <c r="A481" s="76" t="s">
        <v>4246</v>
      </c>
      <c r="B481" s="77" t="s">
        <v>4247</v>
      </c>
      <c r="C481" s="78">
        <v>3632</v>
      </c>
      <c r="D481" s="79" t="s">
        <v>4248</v>
      </c>
      <c r="E481" s="79" t="s">
        <v>7880</v>
      </c>
      <c r="F481" s="80">
        <v>37196</v>
      </c>
      <c r="G481" s="81" t="s">
        <v>3707</v>
      </c>
    </row>
    <row r="482" spans="1:7" x14ac:dyDescent="0.3">
      <c r="A482" s="76" t="s">
        <v>3991</v>
      </c>
      <c r="B482" s="77" t="s">
        <v>3992</v>
      </c>
      <c r="C482" s="78">
        <v>8199</v>
      </c>
      <c r="D482" s="79" t="s">
        <v>3993</v>
      </c>
      <c r="E482" s="79" t="s">
        <v>7881</v>
      </c>
      <c r="F482" s="80">
        <v>39661</v>
      </c>
      <c r="G482" s="81" t="s">
        <v>3707</v>
      </c>
    </row>
    <row r="483" spans="1:7" x14ac:dyDescent="0.3">
      <c r="A483" s="76" t="s">
        <v>3991</v>
      </c>
      <c r="B483" s="77" t="s">
        <v>3992</v>
      </c>
      <c r="C483" s="78">
        <v>8200</v>
      </c>
      <c r="D483" s="79" t="s">
        <v>3994</v>
      </c>
      <c r="E483" s="79" t="s">
        <v>7882</v>
      </c>
      <c r="F483" s="80">
        <v>39661</v>
      </c>
      <c r="G483" s="81" t="s">
        <v>3707</v>
      </c>
    </row>
    <row r="484" spans="1:7" x14ac:dyDescent="0.3">
      <c r="A484" s="76" t="s">
        <v>4120</v>
      </c>
      <c r="B484" s="77" t="s">
        <v>4121</v>
      </c>
      <c r="C484" s="78">
        <v>2749</v>
      </c>
      <c r="D484" s="79" t="s">
        <v>4122</v>
      </c>
      <c r="E484" s="79" t="s">
        <v>7883</v>
      </c>
      <c r="F484" s="80">
        <v>36192</v>
      </c>
      <c r="G484" s="81" t="s">
        <v>3707</v>
      </c>
    </row>
    <row r="485" spans="1:7" x14ac:dyDescent="0.3">
      <c r="A485" s="76" t="s">
        <v>4120</v>
      </c>
      <c r="B485" s="77" t="s">
        <v>4121</v>
      </c>
      <c r="C485" s="78">
        <v>19331</v>
      </c>
      <c r="D485" s="79" t="s">
        <v>4123</v>
      </c>
      <c r="E485" s="79" t="s">
        <v>7884</v>
      </c>
      <c r="F485" s="80">
        <v>42856</v>
      </c>
      <c r="G485" s="81" t="s">
        <v>3707</v>
      </c>
    </row>
    <row r="486" spans="1:7" x14ac:dyDescent="0.3">
      <c r="A486" s="76" t="s">
        <v>3975</v>
      </c>
      <c r="B486" s="77" t="s">
        <v>3976</v>
      </c>
      <c r="C486" s="78">
        <v>424</v>
      </c>
      <c r="D486" s="79" t="s">
        <v>120</v>
      </c>
      <c r="E486" s="79" t="s">
        <v>7885</v>
      </c>
      <c r="F486" s="80">
        <v>34820</v>
      </c>
      <c r="G486" s="81" t="s">
        <v>3253</v>
      </c>
    </row>
    <row r="487" spans="1:7" x14ac:dyDescent="0.3">
      <c r="A487" s="76" t="s">
        <v>3975</v>
      </c>
      <c r="B487" s="77" t="s">
        <v>3976</v>
      </c>
      <c r="C487" s="78">
        <v>8520</v>
      </c>
      <c r="D487" s="79" t="s">
        <v>1147</v>
      </c>
      <c r="E487" s="79" t="s">
        <v>7886</v>
      </c>
      <c r="F487" s="80">
        <v>40360</v>
      </c>
      <c r="G487" s="81" t="s">
        <v>3253</v>
      </c>
    </row>
    <row r="488" spans="1:7" x14ac:dyDescent="0.3">
      <c r="A488" s="76" t="s">
        <v>7887</v>
      </c>
      <c r="B488" s="77" t="s">
        <v>5082</v>
      </c>
      <c r="C488" s="78">
        <v>1253</v>
      </c>
      <c r="D488" s="79" t="s">
        <v>229</v>
      </c>
      <c r="E488" s="79" t="s">
        <v>7888</v>
      </c>
      <c r="F488" s="80">
        <v>35462</v>
      </c>
      <c r="G488" s="81" t="s">
        <v>3253</v>
      </c>
    </row>
    <row r="489" spans="1:7" x14ac:dyDescent="0.3">
      <c r="A489" s="76" t="s">
        <v>7887</v>
      </c>
      <c r="B489" s="77" t="s">
        <v>5082</v>
      </c>
      <c r="C489" s="78">
        <v>1624</v>
      </c>
      <c r="D489" s="79" t="s">
        <v>294</v>
      </c>
      <c r="E489" s="79" t="s">
        <v>7889</v>
      </c>
      <c r="F489" s="80">
        <v>35735</v>
      </c>
      <c r="G489" s="81" t="s">
        <v>3253</v>
      </c>
    </row>
    <row r="490" spans="1:7" x14ac:dyDescent="0.3">
      <c r="A490" s="76" t="s">
        <v>7890</v>
      </c>
      <c r="B490" s="77" t="s">
        <v>7891</v>
      </c>
      <c r="C490" s="78">
        <v>19724</v>
      </c>
      <c r="D490" s="79" t="s">
        <v>7892</v>
      </c>
      <c r="E490" s="79" t="s">
        <v>7893</v>
      </c>
      <c r="F490" s="80">
        <v>43221</v>
      </c>
      <c r="G490" s="81" t="s">
        <v>3707</v>
      </c>
    </row>
    <row r="491" spans="1:7" x14ac:dyDescent="0.3">
      <c r="A491" s="76" t="s">
        <v>7890</v>
      </c>
      <c r="B491" s="77" t="s">
        <v>7891</v>
      </c>
      <c r="C491" s="78">
        <v>19725</v>
      </c>
      <c r="D491" s="79" t="s">
        <v>7894</v>
      </c>
      <c r="E491" s="79" t="s">
        <v>7895</v>
      </c>
      <c r="F491" s="80">
        <v>43221</v>
      </c>
      <c r="G491" s="81" t="s">
        <v>3707</v>
      </c>
    </row>
    <row r="492" spans="1:7" x14ac:dyDescent="0.3">
      <c r="A492" s="76" t="s">
        <v>4243</v>
      </c>
      <c r="B492" s="77" t="s">
        <v>4244</v>
      </c>
      <c r="C492" s="78">
        <v>325</v>
      </c>
      <c r="D492" s="79" t="s">
        <v>4245</v>
      </c>
      <c r="E492" s="79" t="s">
        <v>7896</v>
      </c>
      <c r="F492" s="80">
        <v>34731</v>
      </c>
      <c r="G492" s="81" t="s">
        <v>3707</v>
      </c>
    </row>
    <row r="493" spans="1:7" x14ac:dyDescent="0.3">
      <c r="A493" s="76" t="s">
        <v>4243</v>
      </c>
      <c r="B493" s="77" t="s">
        <v>4244</v>
      </c>
      <c r="C493" s="78">
        <v>1260</v>
      </c>
      <c r="D493" s="79" t="s">
        <v>237</v>
      </c>
      <c r="E493" s="79" t="s">
        <v>7897</v>
      </c>
      <c r="F493" s="80">
        <v>35462</v>
      </c>
      <c r="G493" s="81" t="s">
        <v>3253</v>
      </c>
    </row>
    <row r="494" spans="1:7" x14ac:dyDescent="0.3">
      <c r="A494" s="76" t="s">
        <v>5134</v>
      </c>
      <c r="B494" s="77" t="s">
        <v>5135</v>
      </c>
      <c r="C494" s="78">
        <v>8485</v>
      </c>
      <c r="D494" s="79" t="s">
        <v>5136</v>
      </c>
      <c r="E494" s="79" t="s">
        <v>7898</v>
      </c>
      <c r="F494" s="80">
        <v>40360</v>
      </c>
      <c r="G494" s="81" t="s">
        <v>3707</v>
      </c>
    </row>
    <row r="495" spans="1:7" x14ac:dyDescent="0.3">
      <c r="A495" s="76" t="s">
        <v>5134</v>
      </c>
      <c r="B495" s="77" t="s">
        <v>5135</v>
      </c>
      <c r="C495" s="78">
        <v>8486</v>
      </c>
      <c r="D495" s="79" t="s">
        <v>5137</v>
      </c>
      <c r="E495" s="79" t="s">
        <v>7899</v>
      </c>
      <c r="F495" s="80">
        <v>40360</v>
      </c>
      <c r="G495" s="81" t="s">
        <v>3707</v>
      </c>
    </row>
    <row r="496" spans="1:7" x14ac:dyDescent="0.3">
      <c r="A496" s="76" t="s">
        <v>7900</v>
      </c>
      <c r="B496" s="77" t="s">
        <v>3960</v>
      </c>
      <c r="C496" s="78">
        <v>7138</v>
      </c>
      <c r="D496" s="79" t="s">
        <v>3961</v>
      </c>
      <c r="E496" s="79" t="s">
        <v>7901</v>
      </c>
      <c r="F496" s="80">
        <v>38749</v>
      </c>
      <c r="G496" s="81" t="s">
        <v>3707</v>
      </c>
    </row>
    <row r="497" spans="1:7" x14ac:dyDescent="0.3">
      <c r="A497" s="76" t="s">
        <v>7900</v>
      </c>
      <c r="B497" s="77" t="s">
        <v>3960</v>
      </c>
      <c r="C497" s="78">
        <v>7139</v>
      </c>
      <c r="D497" s="79" t="s">
        <v>3962</v>
      </c>
      <c r="E497" s="79" t="s">
        <v>7902</v>
      </c>
      <c r="F497" s="80">
        <v>38749</v>
      </c>
      <c r="G497" s="81" t="s">
        <v>3707</v>
      </c>
    </row>
    <row r="498" spans="1:7" x14ac:dyDescent="0.3">
      <c r="A498" s="76" t="s">
        <v>4746</v>
      </c>
      <c r="B498" s="77" t="s">
        <v>4747</v>
      </c>
      <c r="C498" s="78">
        <v>915</v>
      </c>
      <c r="D498" s="79" t="s">
        <v>182</v>
      </c>
      <c r="E498" s="79" t="s">
        <v>7903</v>
      </c>
      <c r="F498" s="80">
        <v>35096</v>
      </c>
      <c r="G498" s="81" t="s">
        <v>3707</v>
      </c>
    </row>
    <row r="499" spans="1:7" x14ac:dyDescent="0.3">
      <c r="A499" s="76" t="s">
        <v>4746</v>
      </c>
      <c r="B499" s="77" t="s">
        <v>4747</v>
      </c>
      <c r="C499" s="78">
        <v>916</v>
      </c>
      <c r="D499" s="79" t="s">
        <v>183</v>
      </c>
      <c r="E499" s="79" t="s">
        <v>7904</v>
      </c>
      <c r="F499" s="80">
        <v>35096</v>
      </c>
      <c r="G499" s="81" t="s">
        <v>3253</v>
      </c>
    </row>
    <row r="500" spans="1:7" x14ac:dyDescent="0.3">
      <c r="A500" s="76" t="s">
        <v>4746</v>
      </c>
      <c r="B500" s="77" t="s">
        <v>4747</v>
      </c>
      <c r="C500" s="78">
        <v>1820</v>
      </c>
      <c r="D500" s="79" t="s">
        <v>312</v>
      </c>
      <c r="E500" s="79" t="s">
        <v>7905</v>
      </c>
      <c r="F500" s="80">
        <v>35827</v>
      </c>
      <c r="G500" s="81" t="s">
        <v>3707</v>
      </c>
    </row>
    <row r="501" spans="1:7" x14ac:dyDescent="0.3">
      <c r="A501" s="76" t="s">
        <v>4746</v>
      </c>
      <c r="B501" s="77" t="s">
        <v>4747</v>
      </c>
      <c r="C501" s="78">
        <v>20274</v>
      </c>
      <c r="D501" s="79" t="s">
        <v>6309</v>
      </c>
      <c r="E501" s="79" t="s">
        <v>7906</v>
      </c>
      <c r="F501" s="80">
        <v>43770</v>
      </c>
      <c r="G501" s="81" t="s">
        <v>3707</v>
      </c>
    </row>
    <row r="502" spans="1:7" x14ac:dyDescent="0.3">
      <c r="A502" s="76" t="s">
        <v>4746</v>
      </c>
      <c r="B502" s="77" t="s">
        <v>4747</v>
      </c>
      <c r="C502" s="78">
        <v>20282</v>
      </c>
      <c r="D502" s="79" t="s">
        <v>6276</v>
      </c>
      <c r="E502" s="79" t="s">
        <v>7907</v>
      </c>
      <c r="F502" s="80">
        <v>43770</v>
      </c>
      <c r="G502" s="81" t="s">
        <v>3253</v>
      </c>
    </row>
    <row r="503" spans="1:7" x14ac:dyDescent="0.3">
      <c r="A503" s="76" t="s">
        <v>4746</v>
      </c>
      <c r="B503" s="77" t="s">
        <v>4747</v>
      </c>
      <c r="C503" s="78">
        <v>20313</v>
      </c>
      <c r="D503" s="79" t="s">
        <v>6131</v>
      </c>
      <c r="E503" s="79" t="s">
        <v>7908</v>
      </c>
      <c r="F503" s="80">
        <v>43770</v>
      </c>
      <c r="G503" s="81" t="s">
        <v>3253</v>
      </c>
    </row>
    <row r="504" spans="1:7" x14ac:dyDescent="0.3">
      <c r="A504" s="76" t="s">
        <v>4746</v>
      </c>
      <c r="B504" s="77" t="s">
        <v>4747</v>
      </c>
      <c r="C504" s="78">
        <v>20344</v>
      </c>
      <c r="D504" s="79" t="s">
        <v>6136</v>
      </c>
      <c r="E504" s="79" t="s">
        <v>7909</v>
      </c>
      <c r="F504" s="80">
        <v>43770</v>
      </c>
      <c r="G504" s="81" t="s">
        <v>3253</v>
      </c>
    </row>
    <row r="505" spans="1:7" x14ac:dyDescent="0.3">
      <c r="A505" s="76" t="s">
        <v>3893</v>
      </c>
      <c r="B505" s="77" t="s">
        <v>3894</v>
      </c>
      <c r="C505" s="78">
        <v>2686</v>
      </c>
      <c r="D505" s="79" t="s">
        <v>363</v>
      </c>
      <c r="E505" s="79" t="s">
        <v>7910</v>
      </c>
      <c r="F505" s="80">
        <v>36192</v>
      </c>
      <c r="G505" s="81" t="s">
        <v>3253</v>
      </c>
    </row>
    <row r="506" spans="1:7" x14ac:dyDescent="0.3">
      <c r="A506" s="76" t="s">
        <v>3893</v>
      </c>
      <c r="B506" s="77" t="s">
        <v>3894</v>
      </c>
      <c r="C506" s="78">
        <v>7485</v>
      </c>
      <c r="D506" s="79" t="s">
        <v>911</v>
      </c>
      <c r="E506" s="79" t="s">
        <v>7911</v>
      </c>
      <c r="F506" s="80">
        <v>39387</v>
      </c>
      <c r="G506" s="81" t="s">
        <v>3253</v>
      </c>
    </row>
    <row r="507" spans="1:7" x14ac:dyDescent="0.3">
      <c r="A507" s="76" t="s">
        <v>4767</v>
      </c>
      <c r="B507" s="77" t="s">
        <v>4768</v>
      </c>
      <c r="C507" s="78">
        <v>2988</v>
      </c>
      <c r="D507" s="79" t="s">
        <v>409</v>
      </c>
      <c r="E507" s="79" t="s">
        <v>7912</v>
      </c>
      <c r="F507" s="80">
        <v>36557</v>
      </c>
      <c r="G507" s="81" t="s">
        <v>3253</v>
      </c>
    </row>
    <row r="508" spans="1:7" x14ac:dyDescent="0.3">
      <c r="A508" s="76" t="s">
        <v>4767</v>
      </c>
      <c r="B508" s="77" t="s">
        <v>4768</v>
      </c>
      <c r="C508" s="78">
        <v>2989</v>
      </c>
      <c r="D508" s="79" t="s">
        <v>411</v>
      </c>
      <c r="E508" s="79" t="s">
        <v>7913</v>
      </c>
      <c r="F508" s="80">
        <v>36634</v>
      </c>
      <c r="G508" s="81" t="s">
        <v>3253</v>
      </c>
    </row>
    <row r="509" spans="1:7" x14ac:dyDescent="0.3">
      <c r="A509" s="76" t="s">
        <v>2569</v>
      </c>
      <c r="B509" s="77" t="s">
        <v>4778</v>
      </c>
      <c r="C509" s="78">
        <v>17846</v>
      </c>
      <c r="D509" s="79" t="s">
        <v>4779</v>
      </c>
      <c r="E509" s="79" t="s">
        <v>7914</v>
      </c>
      <c r="F509" s="80">
        <v>41671</v>
      </c>
      <c r="G509" s="81" t="s">
        <v>3707</v>
      </c>
    </row>
    <row r="510" spans="1:7" x14ac:dyDescent="0.3">
      <c r="A510" s="76" t="s">
        <v>2569</v>
      </c>
      <c r="B510" s="77" t="s">
        <v>4778</v>
      </c>
      <c r="C510" s="78">
        <v>17847</v>
      </c>
      <c r="D510" s="79" t="s">
        <v>2566</v>
      </c>
      <c r="E510" s="79" t="s">
        <v>7915</v>
      </c>
      <c r="F510" s="80">
        <v>41671</v>
      </c>
      <c r="G510" s="81" t="s">
        <v>3253</v>
      </c>
    </row>
    <row r="511" spans="1:7" x14ac:dyDescent="0.3">
      <c r="A511" s="76" t="s">
        <v>2569</v>
      </c>
      <c r="B511" s="77" t="s">
        <v>4778</v>
      </c>
      <c r="C511" s="78">
        <v>17848</v>
      </c>
      <c r="D511" s="79" t="s">
        <v>2568</v>
      </c>
      <c r="E511" s="79" t="s">
        <v>7916</v>
      </c>
      <c r="F511" s="80">
        <v>41671</v>
      </c>
      <c r="G511" s="81" t="s">
        <v>3253</v>
      </c>
    </row>
    <row r="512" spans="1:7" x14ac:dyDescent="0.3">
      <c r="A512" s="76" t="s">
        <v>2569</v>
      </c>
      <c r="B512" s="77" t="s">
        <v>4778</v>
      </c>
      <c r="C512" s="78">
        <v>19174</v>
      </c>
      <c r="D512" s="79" t="s">
        <v>2756</v>
      </c>
      <c r="E512" s="79" t="s">
        <v>7917</v>
      </c>
      <c r="F512" s="80">
        <v>42767</v>
      </c>
      <c r="G512" s="81" t="s">
        <v>3253</v>
      </c>
    </row>
    <row r="513" spans="1:7" x14ac:dyDescent="0.3">
      <c r="A513" s="76" t="s">
        <v>5090</v>
      </c>
      <c r="B513" s="77" t="s">
        <v>5091</v>
      </c>
      <c r="C513" s="78">
        <v>6608</v>
      </c>
      <c r="D513" s="79" t="s">
        <v>5092</v>
      </c>
      <c r="E513" s="79" t="s">
        <v>7918</v>
      </c>
      <c r="F513" s="80">
        <v>38565</v>
      </c>
      <c r="G513" s="81" t="s">
        <v>3707</v>
      </c>
    </row>
    <row r="514" spans="1:7" x14ac:dyDescent="0.3">
      <c r="A514" s="76" t="s">
        <v>5090</v>
      </c>
      <c r="B514" s="77" t="s">
        <v>5091</v>
      </c>
      <c r="C514" s="78">
        <v>6609</v>
      </c>
      <c r="D514" s="79" t="s">
        <v>5093</v>
      </c>
      <c r="E514" s="79" t="s">
        <v>7919</v>
      </c>
      <c r="F514" s="80">
        <v>38565</v>
      </c>
      <c r="G514" s="81" t="s">
        <v>3707</v>
      </c>
    </row>
    <row r="515" spans="1:7" x14ac:dyDescent="0.3">
      <c r="A515" s="76" t="s">
        <v>5090</v>
      </c>
      <c r="B515" s="77" t="s">
        <v>5091</v>
      </c>
      <c r="C515" s="78">
        <v>6624</v>
      </c>
      <c r="D515" s="79" t="s">
        <v>5094</v>
      </c>
      <c r="E515" s="79" t="s">
        <v>7920</v>
      </c>
      <c r="F515" s="80">
        <v>38565</v>
      </c>
      <c r="G515" s="81" t="s">
        <v>3707</v>
      </c>
    </row>
    <row r="516" spans="1:7" x14ac:dyDescent="0.3">
      <c r="A516" s="76" t="s">
        <v>5095</v>
      </c>
      <c r="B516" s="77" t="s">
        <v>5096</v>
      </c>
      <c r="C516" s="78">
        <v>3674</v>
      </c>
      <c r="D516" s="79" t="s">
        <v>5097</v>
      </c>
      <c r="E516" s="79" t="s">
        <v>7921</v>
      </c>
      <c r="F516" s="80">
        <v>37196</v>
      </c>
      <c r="G516" s="81" t="s">
        <v>3707</v>
      </c>
    </row>
    <row r="517" spans="1:7" x14ac:dyDescent="0.3">
      <c r="A517" s="76" t="s">
        <v>5095</v>
      </c>
      <c r="B517" s="77" t="s">
        <v>5096</v>
      </c>
      <c r="C517" s="78">
        <v>5179</v>
      </c>
      <c r="D517" s="79" t="s">
        <v>5098</v>
      </c>
      <c r="E517" s="79" t="s">
        <v>7922</v>
      </c>
      <c r="F517" s="80">
        <v>38018</v>
      </c>
      <c r="G517" s="81" t="s">
        <v>3707</v>
      </c>
    </row>
    <row r="518" spans="1:7" x14ac:dyDescent="0.3">
      <c r="A518" s="76" t="s">
        <v>4018</v>
      </c>
      <c r="B518" s="77" t="s">
        <v>4019</v>
      </c>
      <c r="C518" s="78">
        <v>3269</v>
      </c>
      <c r="D518" s="79" t="s">
        <v>4020</v>
      </c>
      <c r="E518" s="79" t="s">
        <v>7923</v>
      </c>
      <c r="F518" s="80">
        <v>36831</v>
      </c>
      <c r="G518" s="81" t="s">
        <v>3707</v>
      </c>
    </row>
    <row r="519" spans="1:7" x14ac:dyDescent="0.3">
      <c r="A519" s="76" t="s">
        <v>4018</v>
      </c>
      <c r="B519" s="77" t="s">
        <v>4019</v>
      </c>
      <c r="C519" s="78">
        <v>3270</v>
      </c>
      <c r="D519" s="79" t="s">
        <v>4021</v>
      </c>
      <c r="E519" s="79" t="s">
        <v>7924</v>
      </c>
      <c r="F519" s="80">
        <v>36831</v>
      </c>
      <c r="G519" s="81" t="s">
        <v>3707</v>
      </c>
    </row>
    <row r="520" spans="1:7" x14ac:dyDescent="0.3">
      <c r="A520" s="76" t="s">
        <v>4018</v>
      </c>
      <c r="B520" s="77" t="s">
        <v>4019</v>
      </c>
      <c r="C520" s="78">
        <v>3271</v>
      </c>
      <c r="D520" s="79" t="s">
        <v>4022</v>
      </c>
      <c r="E520" s="79" t="s">
        <v>7925</v>
      </c>
      <c r="F520" s="80">
        <v>36831</v>
      </c>
      <c r="G520" s="81" t="s">
        <v>3707</v>
      </c>
    </row>
    <row r="521" spans="1:7" x14ac:dyDescent="0.3">
      <c r="A521" s="76" t="s">
        <v>4990</v>
      </c>
      <c r="B521" s="77" t="s">
        <v>4991</v>
      </c>
      <c r="C521" s="78">
        <v>8506</v>
      </c>
      <c r="D521" s="79" t="s">
        <v>4992</v>
      </c>
      <c r="E521" s="79" t="s">
        <v>7926</v>
      </c>
      <c r="F521" s="80">
        <v>40544</v>
      </c>
      <c r="G521" s="81" t="s">
        <v>3707</v>
      </c>
    </row>
    <row r="522" spans="1:7" x14ac:dyDescent="0.3">
      <c r="A522" s="76" t="s">
        <v>4990</v>
      </c>
      <c r="B522" s="77" t="s">
        <v>4991</v>
      </c>
      <c r="C522" s="78">
        <v>20437</v>
      </c>
      <c r="D522" s="79" t="s">
        <v>7927</v>
      </c>
      <c r="E522" s="79" t="s">
        <v>7928</v>
      </c>
      <c r="F522" s="80">
        <v>43891</v>
      </c>
      <c r="G522" s="81" t="s">
        <v>3707</v>
      </c>
    </row>
    <row r="523" spans="1:7" x14ac:dyDescent="0.3">
      <c r="A523" s="76" t="s">
        <v>4990</v>
      </c>
      <c r="B523" s="77" t="s">
        <v>4991</v>
      </c>
      <c r="C523" s="78">
        <v>20438</v>
      </c>
      <c r="D523" s="79" t="s">
        <v>7929</v>
      </c>
      <c r="E523" s="79" t="s">
        <v>7930</v>
      </c>
      <c r="F523" s="80">
        <v>43891</v>
      </c>
      <c r="G523" s="81" t="s">
        <v>3707</v>
      </c>
    </row>
    <row r="524" spans="1:7" x14ac:dyDescent="0.3">
      <c r="A524" s="76" t="s">
        <v>4995</v>
      </c>
      <c r="B524" s="77" t="s">
        <v>4996</v>
      </c>
      <c r="C524" s="78">
        <v>20814</v>
      </c>
      <c r="D524" s="79" t="s">
        <v>6756</v>
      </c>
      <c r="E524" s="79" t="s">
        <v>7931</v>
      </c>
      <c r="F524" s="80">
        <v>44317</v>
      </c>
      <c r="G524" s="81" t="s">
        <v>3253</v>
      </c>
    </row>
    <row r="525" spans="1:7" x14ac:dyDescent="0.3">
      <c r="A525" s="76" t="s">
        <v>4995</v>
      </c>
      <c r="B525" s="77" t="s">
        <v>4996</v>
      </c>
      <c r="C525" s="78">
        <v>20815</v>
      </c>
      <c r="D525" s="79" t="s">
        <v>7932</v>
      </c>
      <c r="E525" s="79" t="s">
        <v>7933</v>
      </c>
      <c r="F525" s="80">
        <v>44317</v>
      </c>
      <c r="G525" s="81" t="s">
        <v>3707</v>
      </c>
    </row>
    <row r="526" spans="1:7" x14ac:dyDescent="0.3">
      <c r="A526" s="76" t="s">
        <v>3953</v>
      </c>
      <c r="B526" s="77" t="s">
        <v>3954</v>
      </c>
      <c r="C526" s="78">
        <v>3452</v>
      </c>
      <c r="D526" s="79" t="s">
        <v>463</v>
      </c>
      <c r="E526" s="79" t="s">
        <v>7934</v>
      </c>
      <c r="F526" s="80">
        <v>37012</v>
      </c>
      <c r="G526" s="81" t="s">
        <v>3253</v>
      </c>
    </row>
    <row r="527" spans="1:7" x14ac:dyDescent="0.3">
      <c r="A527" s="76" t="s">
        <v>3953</v>
      </c>
      <c r="B527" s="77" t="s">
        <v>3954</v>
      </c>
      <c r="C527" s="78">
        <v>3453</v>
      </c>
      <c r="D527" s="79" t="s">
        <v>465</v>
      </c>
      <c r="E527" s="79" t="s">
        <v>7935</v>
      </c>
      <c r="F527" s="80">
        <v>37012</v>
      </c>
      <c r="G527" s="81" t="s">
        <v>3253</v>
      </c>
    </row>
    <row r="528" spans="1:7" x14ac:dyDescent="0.3">
      <c r="A528" s="76" t="s">
        <v>4071</v>
      </c>
      <c r="B528" s="77" t="s">
        <v>4072</v>
      </c>
      <c r="C528" s="78">
        <v>1758</v>
      </c>
      <c r="D528" s="79" t="s">
        <v>302</v>
      </c>
      <c r="E528" s="79" t="s">
        <v>7936</v>
      </c>
      <c r="F528" s="80">
        <v>35827</v>
      </c>
      <c r="G528" s="81" t="s">
        <v>3253</v>
      </c>
    </row>
    <row r="529" spans="1:7" x14ac:dyDescent="0.3">
      <c r="A529" s="76" t="s">
        <v>4071</v>
      </c>
      <c r="B529" s="77" t="s">
        <v>4072</v>
      </c>
      <c r="C529" s="78">
        <v>1759</v>
      </c>
      <c r="D529" s="79" t="s">
        <v>304</v>
      </c>
      <c r="E529" s="79" t="s">
        <v>7937</v>
      </c>
      <c r="F529" s="80">
        <v>35827</v>
      </c>
      <c r="G529" s="81" t="s">
        <v>3253</v>
      </c>
    </row>
    <row r="530" spans="1:7" x14ac:dyDescent="0.3">
      <c r="A530" s="76" t="s">
        <v>4071</v>
      </c>
      <c r="B530" s="77" t="s">
        <v>4072</v>
      </c>
      <c r="C530" s="78">
        <v>3240</v>
      </c>
      <c r="D530" s="79" t="s">
        <v>424</v>
      </c>
      <c r="E530" s="79" t="s">
        <v>7938</v>
      </c>
      <c r="F530" s="80">
        <v>36739</v>
      </c>
      <c r="G530" s="81" t="s">
        <v>3253</v>
      </c>
    </row>
    <row r="531" spans="1:7" x14ac:dyDescent="0.3">
      <c r="A531" s="76" t="s">
        <v>4071</v>
      </c>
      <c r="B531" s="77" t="s">
        <v>4072</v>
      </c>
      <c r="C531" s="78">
        <v>3502</v>
      </c>
      <c r="D531" s="79" t="s">
        <v>469</v>
      </c>
      <c r="E531" s="79" t="s">
        <v>7939</v>
      </c>
      <c r="F531" s="80">
        <v>37104</v>
      </c>
      <c r="G531" s="81" t="s">
        <v>3253</v>
      </c>
    </row>
    <row r="532" spans="1:7" x14ac:dyDescent="0.3">
      <c r="A532" s="76" t="s">
        <v>4071</v>
      </c>
      <c r="B532" s="77" t="s">
        <v>4072</v>
      </c>
      <c r="C532" s="78">
        <v>5211</v>
      </c>
      <c r="D532" s="79" t="s">
        <v>3266</v>
      </c>
      <c r="E532" s="79" t="s">
        <v>7940</v>
      </c>
      <c r="F532" s="80">
        <v>38108</v>
      </c>
      <c r="G532" s="81" t="s">
        <v>3253</v>
      </c>
    </row>
    <row r="533" spans="1:7" x14ac:dyDescent="0.3">
      <c r="A533" s="76" t="s">
        <v>4071</v>
      </c>
      <c r="B533" s="77" t="s">
        <v>4072</v>
      </c>
      <c r="C533" s="78">
        <v>5212</v>
      </c>
      <c r="D533" s="79" t="s">
        <v>569</v>
      </c>
      <c r="E533" s="79" t="s">
        <v>7941</v>
      </c>
      <c r="F533" s="80">
        <v>38108</v>
      </c>
      <c r="G533" s="81" t="s">
        <v>3707</v>
      </c>
    </row>
    <row r="534" spans="1:7" x14ac:dyDescent="0.3">
      <c r="A534" s="76" t="s">
        <v>4071</v>
      </c>
      <c r="B534" s="77" t="s">
        <v>4072</v>
      </c>
      <c r="C534" s="78">
        <v>5213</v>
      </c>
      <c r="D534" s="79" t="s">
        <v>4075</v>
      </c>
      <c r="E534" s="79" t="s">
        <v>7942</v>
      </c>
      <c r="F534" s="80">
        <v>38108</v>
      </c>
      <c r="G534" s="81" t="s">
        <v>3707</v>
      </c>
    </row>
    <row r="535" spans="1:7" x14ac:dyDescent="0.3">
      <c r="A535" s="76" t="s">
        <v>4071</v>
      </c>
      <c r="B535" s="77" t="s">
        <v>4072</v>
      </c>
      <c r="C535" s="78">
        <v>5214</v>
      </c>
      <c r="D535" s="79" t="s">
        <v>4076</v>
      </c>
      <c r="E535" s="79" t="s">
        <v>7943</v>
      </c>
      <c r="F535" s="80">
        <v>38108</v>
      </c>
      <c r="G535" s="81" t="s">
        <v>3707</v>
      </c>
    </row>
    <row r="536" spans="1:7" x14ac:dyDescent="0.3">
      <c r="A536" s="76" t="s">
        <v>4071</v>
      </c>
      <c r="B536" s="77" t="s">
        <v>4072</v>
      </c>
      <c r="C536" s="78">
        <v>5215</v>
      </c>
      <c r="D536" s="79" t="s">
        <v>570</v>
      </c>
      <c r="E536" s="79" t="s">
        <v>7944</v>
      </c>
      <c r="F536" s="80">
        <v>38108</v>
      </c>
      <c r="G536" s="81" t="s">
        <v>3253</v>
      </c>
    </row>
    <row r="537" spans="1:7" x14ac:dyDescent="0.3">
      <c r="A537" s="76" t="s">
        <v>4071</v>
      </c>
      <c r="B537" s="77" t="s">
        <v>4072</v>
      </c>
      <c r="C537" s="78">
        <v>5216</v>
      </c>
      <c r="D537" s="79" t="s">
        <v>4077</v>
      </c>
      <c r="E537" s="79" t="s">
        <v>7945</v>
      </c>
      <c r="F537" s="80">
        <v>38108</v>
      </c>
      <c r="G537" s="81" t="s">
        <v>3707</v>
      </c>
    </row>
    <row r="538" spans="1:7" x14ac:dyDescent="0.3">
      <c r="A538" s="76" t="s">
        <v>4071</v>
      </c>
      <c r="B538" s="77" t="s">
        <v>4072</v>
      </c>
      <c r="C538" s="78">
        <v>5217</v>
      </c>
      <c r="D538" s="79" t="s">
        <v>572</v>
      </c>
      <c r="E538" s="79" t="s">
        <v>7946</v>
      </c>
      <c r="F538" s="80">
        <v>38108</v>
      </c>
      <c r="G538" s="81" t="s">
        <v>3253</v>
      </c>
    </row>
    <row r="539" spans="1:7" x14ac:dyDescent="0.3">
      <c r="A539" s="76" t="s">
        <v>4071</v>
      </c>
      <c r="B539" s="77" t="s">
        <v>4072</v>
      </c>
      <c r="C539" s="78">
        <v>5218</v>
      </c>
      <c r="D539" s="79" t="s">
        <v>4078</v>
      </c>
      <c r="E539" s="79" t="s">
        <v>7947</v>
      </c>
      <c r="F539" s="80">
        <v>38108</v>
      </c>
      <c r="G539" s="81" t="s">
        <v>3707</v>
      </c>
    </row>
    <row r="540" spans="1:7" x14ac:dyDescent="0.3">
      <c r="A540" s="76" t="s">
        <v>4071</v>
      </c>
      <c r="B540" s="77" t="s">
        <v>4072</v>
      </c>
      <c r="C540" s="78">
        <v>5219</v>
      </c>
      <c r="D540" s="79" t="s">
        <v>574</v>
      </c>
      <c r="E540" s="79" t="s">
        <v>7948</v>
      </c>
      <c r="F540" s="80">
        <v>38108</v>
      </c>
      <c r="G540" s="81" t="s">
        <v>3707</v>
      </c>
    </row>
    <row r="541" spans="1:7" x14ac:dyDescent="0.3">
      <c r="A541" s="76" t="s">
        <v>4071</v>
      </c>
      <c r="B541" s="77" t="s">
        <v>4072</v>
      </c>
      <c r="C541" s="78">
        <v>5220</v>
      </c>
      <c r="D541" s="79" t="s">
        <v>575</v>
      </c>
      <c r="E541" s="79" t="s">
        <v>7949</v>
      </c>
      <c r="F541" s="80">
        <v>38108</v>
      </c>
      <c r="G541" s="81" t="s">
        <v>3253</v>
      </c>
    </row>
    <row r="542" spans="1:7" x14ac:dyDescent="0.3">
      <c r="A542" s="76" t="s">
        <v>4071</v>
      </c>
      <c r="B542" s="77" t="s">
        <v>4072</v>
      </c>
      <c r="C542" s="78">
        <v>5221</v>
      </c>
      <c r="D542" s="79" t="s">
        <v>4079</v>
      </c>
      <c r="E542" s="79" t="s">
        <v>7950</v>
      </c>
      <c r="F542" s="80">
        <v>38108</v>
      </c>
      <c r="G542" s="81" t="s">
        <v>3707</v>
      </c>
    </row>
    <row r="543" spans="1:7" x14ac:dyDescent="0.3">
      <c r="A543" s="76" t="s">
        <v>4071</v>
      </c>
      <c r="B543" s="77" t="s">
        <v>4072</v>
      </c>
      <c r="C543" s="78">
        <v>5222</v>
      </c>
      <c r="D543" s="79" t="s">
        <v>4080</v>
      </c>
      <c r="E543" s="79" t="s">
        <v>7951</v>
      </c>
      <c r="F543" s="80">
        <v>38108</v>
      </c>
      <c r="G543" s="81" t="s">
        <v>3707</v>
      </c>
    </row>
    <row r="544" spans="1:7" x14ac:dyDescent="0.3">
      <c r="A544" s="76" t="s">
        <v>4071</v>
      </c>
      <c r="B544" s="77" t="s">
        <v>4072</v>
      </c>
      <c r="C544" s="78">
        <v>5223</v>
      </c>
      <c r="D544" s="79" t="s">
        <v>4081</v>
      </c>
      <c r="E544" s="79" t="s">
        <v>7952</v>
      </c>
      <c r="F544" s="80">
        <v>38108</v>
      </c>
      <c r="G544" s="81" t="s">
        <v>3707</v>
      </c>
    </row>
    <row r="545" spans="1:7" x14ac:dyDescent="0.3">
      <c r="A545" s="76" t="s">
        <v>4071</v>
      </c>
      <c r="B545" s="77" t="s">
        <v>4072</v>
      </c>
      <c r="C545" s="78">
        <v>5224</v>
      </c>
      <c r="D545" s="79" t="s">
        <v>577</v>
      </c>
      <c r="E545" s="79" t="s">
        <v>7953</v>
      </c>
      <c r="F545" s="80">
        <v>38108</v>
      </c>
      <c r="G545" s="81" t="s">
        <v>3253</v>
      </c>
    </row>
    <row r="546" spans="1:7" x14ac:dyDescent="0.3">
      <c r="A546" s="76" t="s">
        <v>4071</v>
      </c>
      <c r="B546" s="77" t="s">
        <v>4072</v>
      </c>
      <c r="C546" s="78">
        <v>5225</v>
      </c>
      <c r="D546" s="79" t="s">
        <v>579</v>
      </c>
      <c r="E546" s="79" t="s">
        <v>7954</v>
      </c>
      <c r="F546" s="80">
        <v>38108</v>
      </c>
      <c r="G546" s="81" t="s">
        <v>3253</v>
      </c>
    </row>
    <row r="547" spans="1:7" x14ac:dyDescent="0.3">
      <c r="A547" s="76" t="s">
        <v>4071</v>
      </c>
      <c r="B547" s="77" t="s">
        <v>4072</v>
      </c>
      <c r="C547" s="78">
        <v>5226</v>
      </c>
      <c r="D547" s="79" t="s">
        <v>4082</v>
      </c>
      <c r="E547" s="79" t="s">
        <v>7955</v>
      </c>
      <c r="F547" s="80">
        <v>38108</v>
      </c>
      <c r="G547" s="81" t="s">
        <v>3707</v>
      </c>
    </row>
    <row r="548" spans="1:7" x14ac:dyDescent="0.3">
      <c r="A548" s="76" t="s">
        <v>4071</v>
      </c>
      <c r="B548" s="77" t="s">
        <v>4072</v>
      </c>
      <c r="C548" s="78">
        <v>5227</v>
      </c>
      <c r="D548" s="79" t="s">
        <v>4073</v>
      </c>
      <c r="E548" s="79" t="s">
        <v>7956</v>
      </c>
      <c r="F548" s="80">
        <v>38108</v>
      </c>
      <c r="G548" s="81" t="s">
        <v>3707</v>
      </c>
    </row>
    <row r="549" spans="1:7" x14ac:dyDescent="0.3">
      <c r="A549" s="76" t="s">
        <v>4071</v>
      </c>
      <c r="B549" s="77" t="s">
        <v>4072</v>
      </c>
      <c r="C549" s="78">
        <v>5228</v>
      </c>
      <c r="D549" s="79" t="s">
        <v>4074</v>
      </c>
      <c r="E549" s="79" t="s">
        <v>7957</v>
      </c>
      <c r="F549" s="80">
        <v>38108</v>
      </c>
      <c r="G549" s="81" t="s">
        <v>3707</v>
      </c>
    </row>
    <row r="550" spans="1:7" x14ac:dyDescent="0.3">
      <c r="A550" s="76" t="s">
        <v>4071</v>
      </c>
      <c r="B550" s="77" t="s">
        <v>4072</v>
      </c>
      <c r="C550" s="78">
        <v>5229</v>
      </c>
      <c r="D550" s="79" t="s">
        <v>581</v>
      </c>
      <c r="E550" s="79" t="s">
        <v>7958</v>
      </c>
      <c r="F550" s="80">
        <v>38108</v>
      </c>
      <c r="G550" s="81" t="s">
        <v>3253</v>
      </c>
    </row>
    <row r="551" spans="1:7" x14ac:dyDescent="0.3">
      <c r="A551" s="76" t="s">
        <v>4071</v>
      </c>
      <c r="B551" s="77" t="s">
        <v>4072</v>
      </c>
      <c r="C551" s="78">
        <v>5230</v>
      </c>
      <c r="D551" s="79" t="s">
        <v>583</v>
      </c>
      <c r="E551" s="79" t="s">
        <v>7959</v>
      </c>
      <c r="F551" s="80">
        <v>38108</v>
      </c>
      <c r="G551" s="81" t="s">
        <v>3253</v>
      </c>
    </row>
    <row r="552" spans="1:7" x14ac:dyDescent="0.3">
      <c r="A552" s="76" t="s">
        <v>4071</v>
      </c>
      <c r="B552" s="77" t="s">
        <v>4072</v>
      </c>
      <c r="C552" s="78">
        <v>6208</v>
      </c>
      <c r="D552" s="79" t="s">
        <v>737</v>
      </c>
      <c r="E552" s="79" t="s">
        <v>7960</v>
      </c>
      <c r="F552" s="80">
        <v>38473</v>
      </c>
      <c r="G552" s="81" t="s">
        <v>3253</v>
      </c>
    </row>
    <row r="553" spans="1:7" x14ac:dyDescent="0.3">
      <c r="A553" s="76" t="s">
        <v>4071</v>
      </c>
      <c r="B553" s="77" t="s">
        <v>4072</v>
      </c>
      <c r="C553" s="78">
        <v>6506</v>
      </c>
      <c r="D553" s="79" t="s">
        <v>4083</v>
      </c>
      <c r="E553" s="79" t="s">
        <v>7961</v>
      </c>
      <c r="F553" s="80">
        <v>38473</v>
      </c>
      <c r="G553" s="81" t="s">
        <v>3707</v>
      </c>
    </row>
    <row r="554" spans="1:7" x14ac:dyDescent="0.3">
      <c r="A554" s="76" t="s">
        <v>4071</v>
      </c>
      <c r="B554" s="77" t="s">
        <v>4072</v>
      </c>
      <c r="C554" s="78">
        <v>6507</v>
      </c>
      <c r="D554" s="79" t="s">
        <v>4084</v>
      </c>
      <c r="E554" s="79" t="s">
        <v>7962</v>
      </c>
      <c r="F554" s="80">
        <v>38473</v>
      </c>
      <c r="G554" s="81" t="s">
        <v>3707</v>
      </c>
    </row>
    <row r="555" spans="1:7" x14ac:dyDescent="0.3">
      <c r="A555" s="76" t="s">
        <v>4071</v>
      </c>
      <c r="B555" s="77" t="s">
        <v>4072</v>
      </c>
      <c r="C555" s="78">
        <v>6508</v>
      </c>
      <c r="D555" s="79" t="s">
        <v>4085</v>
      </c>
      <c r="E555" s="79" t="s">
        <v>7963</v>
      </c>
      <c r="F555" s="80">
        <v>38473</v>
      </c>
      <c r="G555" s="81" t="s">
        <v>3707</v>
      </c>
    </row>
    <row r="556" spans="1:7" x14ac:dyDescent="0.3">
      <c r="A556" s="76" t="s">
        <v>4071</v>
      </c>
      <c r="B556" s="77" t="s">
        <v>4072</v>
      </c>
      <c r="C556" s="78">
        <v>6509</v>
      </c>
      <c r="D556" s="79" t="s">
        <v>759</v>
      </c>
      <c r="E556" s="79" t="s">
        <v>7964</v>
      </c>
      <c r="F556" s="80">
        <v>38473</v>
      </c>
      <c r="G556" s="81" t="s">
        <v>3707</v>
      </c>
    </row>
    <row r="557" spans="1:7" x14ac:dyDescent="0.3">
      <c r="A557" s="76" t="s">
        <v>4071</v>
      </c>
      <c r="B557" s="77" t="s">
        <v>4072</v>
      </c>
      <c r="C557" s="78">
        <v>6510</v>
      </c>
      <c r="D557" s="79" t="s">
        <v>4086</v>
      </c>
      <c r="E557" s="79" t="s">
        <v>7965</v>
      </c>
      <c r="F557" s="80">
        <v>38473</v>
      </c>
      <c r="G557" s="81" t="s">
        <v>3707</v>
      </c>
    </row>
    <row r="558" spans="1:7" x14ac:dyDescent="0.3">
      <c r="A558" s="76" t="s">
        <v>4071</v>
      </c>
      <c r="B558" s="77" t="s">
        <v>4072</v>
      </c>
      <c r="C558" s="78">
        <v>6511</v>
      </c>
      <c r="D558" s="79" t="s">
        <v>4087</v>
      </c>
      <c r="E558" s="79" t="s">
        <v>7966</v>
      </c>
      <c r="F558" s="80">
        <v>38473</v>
      </c>
      <c r="G558" s="81" t="s">
        <v>3707</v>
      </c>
    </row>
    <row r="559" spans="1:7" x14ac:dyDescent="0.3">
      <c r="A559" s="76" t="s">
        <v>4071</v>
      </c>
      <c r="B559" s="77" t="s">
        <v>4072</v>
      </c>
      <c r="C559" s="78">
        <v>6512</v>
      </c>
      <c r="D559" s="79" t="s">
        <v>760</v>
      </c>
      <c r="E559" s="79" t="s">
        <v>7967</v>
      </c>
      <c r="F559" s="80">
        <v>38473</v>
      </c>
      <c r="G559" s="81" t="s">
        <v>3707</v>
      </c>
    </row>
    <row r="560" spans="1:7" x14ac:dyDescent="0.3">
      <c r="A560" s="76" t="s">
        <v>4071</v>
      </c>
      <c r="B560" s="77" t="s">
        <v>4072</v>
      </c>
      <c r="C560" s="78">
        <v>6513</v>
      </c>
      <c r="D560" s="79" t="s">
        <v>4088</v>
      </c>
      <c r="E560" s="79" t="s">
        <v>7968</v>
      </c>
      <c r="F560" s="80">
        <v>38473</v>
      </c>
      <c r="G560" s="81" t="s">
        <v>3707</v>
      </c>
    </row>
    <row r="561" spans="1:7" x14ac:dyDescent="0.3">
      <c r="A561" s="76" t="s">
        <v>4071</v>
      </c>
      <c r="B561" s="77" t="s">
        <v>4072</v>
      </c>
      <c r="C561" s="78">
        <v>6514</v>
      </c>
      <c r="D561" s="79" t="s">
        <v>4089</v>
      </c>
      <c r="E561" s="79" t="s">
        <v>7969</v>
      </c>
      <c r="F561" s="80">
        <v>38473</v>
      </c>
      <c r="G561" s="81" t="s">
        <v>3707</v>
      </c>
    </row>
    <row r="562" spans="1:7" x14ac:dyDescent="0.3">
      <c r="A562" s="76" t="s">
        <v>4071</v>
      </c>
      <c r="B562" s="77" t="s">
        <v>4072</v>
      </c>
      <c r="C562" s="78">
        <v>6515</v>
      </c>
      <c r="D562" s="79" t="s">
        <v>4090</v>
      </c>
      <c r="E562" s="79" t="s">
        <v>7970</v>
      </c>
      <c r="F562" s="80">
        <v>38473</v>
      </c>
      <c r="G562" s="81" t="s">
        <v>3707</v>
      </c>
    </row>
    <row r="563" spans="1:7" x14ac:dyDescent="0.3">
      <c r="A563" s="76" t="s">
        <v>4071</v>
      </c>
      <c r="B563" s="77" t="s">
        <v>4072</v>
      </c>
      <c r="C563" s="78">
        <v>6516</v>
      </c>
      <c r="D563" s="79" t="s">
        <v>4091</v>
      </c>
      <c r="E563" s="79" t="s">
        <v>7971</v>
      </c>
      <c r="F563" s="80">
        <v>38473</v>
      </c>
      <c r="G563" s="81" t="s">
        <v>3707</v>
      </c>
    </row>
    <row r="564" spans="1:7" x14ac:dyDescent="0.3">
      <c r="A564" s="76" t="s">
        <v>4071</v>
      </c>
      <c r="B564" s="77" t="s">
        <v>4072</v>
      </c>
      <c r="C564" s="78">
        <v>6517</v>
      </c>
      <c r="D564" s="79" t="s">
        <v>761</v>
      </c>
      <c r="E564" s="79" t="s">
        <v>7972</v>
      </c>
      <c r="F564" s="80">
        <v>38473</v>
      </c>
      <c r="G564" s="81" t="s">
        <v>3253</v>
      </c>
    </row>
    <row r="565" spans="1:7" x14ac:dyDescent="0.3">
      <c r="A565" s="76" t="s">
        <v>4071</v>
      </c>
      <c r="B565" s="77" t="s">
        <v>4072</v>
      </c>
      <c r="C565" s="78">
        <v>6518</v>
      </c>
      <c r="D565" s="79" t="s">
        <v>4092</v>
      </c>
      <c r="E565" s="79" t="s">
        <v>7973</v>
      </c>
      <c r="F565" s="80">
        <v>38473</v>
      </c>
      <c r="G565" s="81" t="s">
        <v>3707</v>
      </c>
    </row>
    <row r="566" spans="1:7" x14ac:dyDescent="0.3">
      <c r="A566" s="76" t="s">
        <v>4071</v>
      </c>
      <c r="B566" s="77" t="s">
        <v>4072</v>
      </c>
      <c r="C566" s="78">
        <v>6519</v>
      </c>
      <c r="D566" s="79" t="s">
        <v>4093</v>
      </c>
      <c r="E566" s="79" t="s">
        <v>7974</v>
      </c>
      <c r="F566" s="80">
        <v>38473</v>
      </c>
      <c r="G566" s="81" t="s">
        <v>3707</v>
      </c>
    </row>
    <row r="567" spans="1:7" x14ac:dyDescent="0.3">
      <c r="A567" s="76" t="s">
        <v>4071</v>
      </c>
      <c r="B567" s="77" t="s">
        <v>4072</v>
      </c>
      <c r="C567" s="78">
        <v>6520</v>
      </c>
      <c r="D567" s="79" t="s">
        <v>4094</v>
      </c>
      <c r="E567" s="79" t="s">
        <v>7975</v>
      </c>
      <c r="F567" s="80">
        <v>38473</v>
      </c>
      <c r="G567" s="81" t="s">
        <v>3707</v>
      </c>
    </row>
    <row r="568" spans="1:7" x14ac:dyDescent="0.3">
      <c r="A568" s="76" t="s">
        <v>4071</v>
      </c>
      <c r="B568" s="77" t="s">
        <v>4072</v>
      </c>
      <c r="C568" s="78">
        <v>6521</v>
      </c>
      <c r="D568" s="79" t="s">
        <v>4095</v>
      </c>
      <c r="E568" s="79" t="s">
        <v>7976</v>
      </c>
      <c r="F568" s="80">
        <v>38473</v>
      </c>
      <c r="G568" s="81" t="s">
        <v>3707</v>
      </c>
    </row>
    <row r="569" spans="1:7" x14ac:dyDescent="0.3">
      <c r="A569" s="76" t="s">
        <v>4071</v>
      </c>
      <c r="B569" s="77" t="s">
        <v>4072</v>
      </c>
      <c r="C569" s="78">
        <v>6522</v>
      </c>
      <c r="D569" s="79" t="s">
        <v>4096</v>
      </c>
      <c r="E569" s="79" t="s">
        <v>7977</v>
      </c>
      <c r="F569" s="80">
        <v>38473</v>
      </c>
      <c r="G569" s="81" t="s">
        <v>3707</v>
      </c>
    </row>
    <row r="570" spans="1:7" x14ac:dyDescent="0.3">
      <c r="A570" s="76" t="s">
        <v>4071</v>
      </c>
      <c r="B570" s="77" t="s">
        <v>4072</v>
      </c>
      <c r="C570" s="78">
        <v>6523</v>
      </c>
      <c r="D570" s="79" t="s">
        <v>4097</v>
      </c>
      <c r="E570" s="79" t="s">
        <v>7978</v>
      </c>
      <c r="F570" s="80">
        <v>38473</v>
      </c>
      <c r="G570" s="81" t="s">
        <v>3707</v>
      </c>
    </row>
    <row r="571" spans="1:7" x14ac:dyDescent="0.3">
      <c r="A571" s="76" t="s">
        <v>4071</v>
      </c>
      <c r="B571" s="77" t="s">
        <v>4072</v>
      </c>
      <c r="C571" s="78">
        <v>6524</v>
      </c>
      <c r="D571" s="79" t="s">
        <v>763</v>
      </c>
      <c r="E571" s="79" t="s">
        <v>7979</v>
      </c>
      <c r="F571" s="80">
        <v>38473</v>
      </c>
      <c r="G571" s="81" t="s">
        <v>3707</v>
      </c>
    </row>
    <row r="572" spans="1:7" x14ac:dyDescent="0.3">
      <c r="A572" s="76" t="s">
        <v>4071</v>
      </c>
      <c r="B572" s="77" t="s">
        <v>4072</v>
      </c>
      <c r="C572" s="78">
        <v>6525</v>
      </c>
      <c r="D572" s="79" t="s">
        <v>764</v>
      </c>
      <c r="E572" s="79" t="s">
        <v>7980</v>
      </c>
      <c r="F572" s="80">
        <v>38473</v>
      </c>
      <c r="G572" s="81" t="s">
        <v>3707</v>
      </c>
    </row>
    <row r="573" spans="1:7" x14ac:dyDescent="0.3">
      <c r="A573" s="76" t="s">
        <v>4071</v>
      </c>
      <c r="B573" s="77" t="s">
        <v>4072</v>
      </c>
      <c r="C573" s="78">
        <v>6526</v>
      </c>
      <c r="D573" s="79" t="s">
        <v>4098</v>
      </c>
      <c r="E573" s="79" t="s">
        <v>7981</v>
      </c>
      <c r="F573" s="80">
        <v>38473</v>
      </c>
      <c r="G573" s="81" t="s">
        <v>3707</v>
      </c>
    </row>
    <row r="574" spans="1:7" x14ac:dyDescent="0.3">
      <c r="A574" s="76" t="s">
        <v>4071</v>
      </c>
      <c r="B574" s="77" t="s">
        <v>4072</v>
      </c>
      <c r="C574" s="78">
        <v>6527</v>
      </c>
      <c r="D574" s="79" t="s">
        <v>4099</v>
      </c>
      <c r="E574" s="79" t="s">
        <v>7982</v>
      </c>
      <c r="F574" s="80">
        <v>38473</v>
      </c>
      <c r="G574" s="81" t="s">
        <v>3707</v>
      </c>
    </row>
    <row r="575" spans="1:7" x14ac:dyDescent="0.3">
      <c r="A575" s="76" t="s">
        <v>4071</v>
      </c>
      <c r="B575" s="77" t="s">
        <v>4072</v>
      </c>
      <c r="C575" s="78">
        <v>6528</v>
      </c>
      <c r="D575" s="79" t="s">
        <v>4100</v>
      </c>
      <c r="E575" s="79" t="s">
        <v>7983</v>
      </c>
      <c r="F575" s="80">
        <v>38473</v>
      </c>
      <c r="G575" s="81" t="s">
        <v>3707</v>
      </c>
    </row>
    <row r="576" spans="1:7" x14ac:dyDescent="0.3">
      <c r="A576" s="76" t="s">
        <v>4071</v>
      </c>
      <c r="B576" s="77" t="s">
        <v>4072</v>
      </c>
      <c r="C576" s="78">
        <v>6529</v>
      </c>
      <c r="D576" s="79" t="s">
        <v>4101</v>
      </c>
      <c r="E576" s="79" t="s">
        <v>7984</v>
      </c>
      <c r="F576" s="80">
        <v>38473</v>
      </c>
      <c r="G576" s="81" t="s">
        <v>3707</v>
      </c>
    </row>
    <row r="577" spans="1:7" x14ac:dyDescent="0.3">
      <c r="A577" s="76" t="s">
        <v>4071</v>
      </c>
      <c r="B577" s="77" t="s">
        <v>4072</v>
      </c>
      <c r="C577" s="78">
        <v>6530</v>
      </c>
      <c r="D577" s="79" t="s">
        <v>4102</v>
      </c>
      <c r="E577" s="79" t="s">
        <v>7985</v>
      </c>
      <c r="F577" s="80">
        <v>38473</v>
      </c>
      <c r="G577" s="81" t="s">
        <v>3707</v>
      </c>
    </row>
    <row r="578" spans="1:7" x14ac:dyDescent="0.3">
      <c r="A578" s="76" t="s">
        <v>4071</v>
      </c>
      <c r="B578" s="77" t="s">
        <v>4072</v>
      </c>
      <c r="C578" s="78">
        <v>6531</v>
      </c>
      <c r="D578" s="79" t="s">
        <v>4103</v>
      </c>
      <c r="E578" s="79" t="s">
        <v>7986</v>
      </c>
      <c r="F578" s="80">
        <v>38473</v>
      </c>
      <c r="G578" s="81" t="s">
        <v>3707</v>
      </c>
    </row>
    <row r="579" spans="1:7" x14ac:dyDescent="0.3">
      <c r="A579" s="76" t="s">
        <v>4071</v>
      </c>
      <c r="B579" s="77" t="s">
        <v>4072</v>
      </c>
      <c r="C579" s="78">
        <v>6532</v>
      </c>
      <c r="D579" s="79" t="s">
        <v>765</v>
      </c>
      <c r="E579" s="79" t="s">
        <v>7987</v>
      </c>
      <c r="F579" s="80">
        <v>38473</v>
      </c>
      <c r="G579" s="81" t="s">
        <v>3253</v>
      </c>
    </row>
    <row r="580" spans="1:7" x14ac:dyDescent="0.3">
      <c r="A580" s="76" t="s">
        <v>4071</v>
      </c>
      <c r="B580" s="77" t="s">
        <v>4072</v>
      </c>
      <c r="C580" s="78">
        <v>6533</v>
      </c>
      <c r="D580" s="79" t="s">
        <v>767</v>
      </c>
      <c r="E580" s="79" t="s">
        <v>7988</v>
      </c>
      <c r="F580" s="80">
        <v>38473</v>
      </c>
      <c r="G580" s="81" t="s">
        <v>3707</v>
      </c>
    </row>
    <row r="581" spans="1:7" x14ac:dyDescent="0.3">
      <c r="A581" s="76" t="s">
        <v>4071</v>
      </c>
      <c r="B581" s="77" t="s">
        <v>4072</v>
      </c>
      <c r="C581" s="78">
        <v>6534</v>
      </c>
      <c r="D581" s="79" t="s">
        <v>768</v>
      </c>
      <c r="E581" s="79" t="s">
        <v>7989</v>
      </c>
      <c r="F581" s="80">
        <v>38473</v>
      </c>
      <c r="G581" s="81" t="s">
        <v>3253</v>
      </c>
    </row>
    <row r="582" spans="1:7" x14ac:dyDescent="0.3">
      <c r="A582" s="76" t="s">
        <v>4071</v>
      </c>
      <c r="B582" s="77" t="s">
        <v>4072</v>
      </c>
      <c r="C582" s="78">
        <v>6535</v>
      </c>
      <c r="D582" s="79" t="s">
        <v>4104</v>
      </c>
      <c r="E582" s="79" t="s">
        <v>7990</v>
      </c>
      <c r="F582" s="80">
        <v>38473</v>
      </c>
      <c r="G582" s="81" t="s">
        <v>3707</v>
      </c>
    </row>
    <row r="583" spans="1:7" x14ac:dyDescent="0.3">
      <c r="A583" s="76" t="s">
        <v>4071</v>
      </c>
      <c r="B583" s="77" t="s">
        <v>4072</v>
      </c>
      <c r="C583" s="78">
        <v>6536</v>
      </c>
      <c r="D583" s="79" t="s">
        <v>4105</v>
      </c>
      <c r="E583" s="79" t="s">
        <v>7991</v>
      </c>
      <c r="F583" s="80">
        <v>38473</v>
      </c>
      <c r="G583" s="81" t="s">
        <v>3707</v>
      </c>
    </row>
    <row r="584" spans="1:7" x14ac:dyDescent="0.3">
      <c r="A584" s="76" t="s">
        <v>4071</v>
      </c>
      <c r="B584" s="77" t="s">
        <v>4072</v>
      </c>
      <c r="C584" s="78">
        <v>6537</v>
      </c>
      <c r="D584" s="79" t="s">
        <v>4106</v>
      </c>
      <c r="E584" s="79" t="s">
        <v>7992</v>
      </c>
      <c r="F584" s="80">
        <v>38473</v>
      </c>
      <c r="G584" s="81" t="s">
        <v>3707</v>
      </c>
    </row>
    <row r="585" spans="1:7" x14ac:dyDescent="0.3">
      <c r="A585" s="76" t="s">
        <v>4071</v>
      </c>
      <c r="B585" s="77" t="s">
        <v>4072</v>
      </c>
      <c r="C585" s="78">
        <v>6788</v>
      </c>
      <c r="D585" s="79" t="s">
        <v>4107</v>
      </c>
      <c r="E585" s="79" t="s">
        <v>7993</v>
      </c>
      <c r="F585" s="80">
        <v>38565</v>
      </c>
      <c r="G585" s="81" t="s">
        <v>3707</v>
      </c>
    </row>
    <row r="586" spans="1:7" x14ac:dyDescent="0.3">
      <c r="A586" s="76" t="s">
        <v>4071</v>
      </c>
      <c r="B586" s="77" t="s">
        <v>4072</v>
      </c>
      <c r="C586" s="78">
        <v>6789</v>
      </c>
      <c r="D586" s="79" t="s">
        <v>4108</v>
      </c>
      <c r="E586" s="79" t="s">
        <v>7994</v>
      </c>
      <c r="F586" s="80">
        <v>38565</v>
      </c>
      <c r="G586" s="81" t="s">
        <v>3707</v>
      </c>
    </row>
    <row r="587" spans="1:7" x14ac:dyDescent="0.3">
      <c r="A587" s="76" t="s">
        <v>4071</v>
      </c>
      <c r="B587" s="77" t="s">
        <v>4072</v>
      </c>
      <c r="C587" s="78">
        <v>6790</v>
      </c>
      <c r="D587" s="79" t="s">
        <v>4109</v>
      </c>
      <c r="E587" s="79" t="s">
        <v>7995</v>
      </c>
      <c r="F587" s="80">
        <v>38565</v>
      </c>
      <c r="G587" s="81" t="s">
        <v>3707</v>
      </c>
    </row>
    <row r="588" spans="1:7" x14ac:dyDescent="0.3">
      <c r="A588" s="76" t="s">
        <v>4071</v>
      </c>
      <c r="B588" s="77" t="s">
        <v>4072</v>
      </c>
      <c r="C588" s="78">
        <v>6791</v>
      </c>
      <c r="D588" s="79" t="s">
        <v>4110</v>
      </c>
      <c r="E588" s="79" t="s">
        <v>7996</v>
      </c>
      <c r="F588" s="80">
        <v>38565</v>
      </c>
      <c r="G588" s="81" t="s">
        <v>3707</v>
      </c>
    </row>
    <row r="589" spans="1:7" x14ac:dyDescent="0.3">
      <c r="A589" s="76" t="s">
        <v>4071</v>
      </c>
      <c r="B589" s="77" t="s">
        <v>4072</v>
      </c>
      <c r="C589" s="78">
        <v>6792</v>
      </c>
      <c r="D589" s="79" t="s">
        <v>4111</v>
      </c>
      <c r="E589" s="79" t="s">
        <v>7997</v>
      </c>
      <c r="F589" s="80">
        <v>38565</v>
      </c>
      <c r="G589" s="81" t="s">
        <v>3707</v>
      </c>
    </row>
    <row r="590" spans="1:7" x14ac:dyDescent="0.3">
      <c r="A590" s="76" t="s">
        <v>4071</v>
      </c>
      <c r="B590" s="77" t="s">
        <v>4072</v>
      </c>
      <c r="C590" s="78">
        <v>6793</v>
      </c>
      <c r="D590" s="79" t="s">
        <v>4112</v>
      </c>
      <c r="E590" s="79" t="s">
        <v>7998</v>
      </c>
      <c r="F590" s="80">
        <v>38565</v>
      </c>
      <c r="G590" s="81" t="s">
        <v>3707</v>
      </c>
    </row>
    <row r="591" spans="1:7" x14ac:dyDescent="0.3">
      <c r="A591" s="76" t="s">
        <v>4071</v>
      </c>
      <c r="B591" s="77" t="s">
        <v>4072</v>
      </c>
      <c r="C591" s="78">
        <v>8850</v>
      </c>
      <c r="D591" s="79" t="s">
        <v>4113</v>
      </c>
      <c r="E591" s="79" t="s">
        <v>7999</v>
      </c>
      <c r="F591" s="80">
        <v>40969</v>
      </c>
      <c r="G591" s="81" t="s">
        <v>3707</v>
      </c>
    </row>
    <row r="592" spans="1:7" x14ac:dyDescent="0.3">
      <c r="A592" s="76" t="s">
        <v>4071</v>
      </c>
      <c r="B592" s="77" t="s">
        <v>4072</v>
      </c>
      <c r="C592" s="78">
        <v>8851</v>
      </c>
      <c r="D592" s="79" t="s">
        <v>1206</v>
      </c>
      <c r="E592" s="79" t="s">
        <v>8000</v>
      </c>
      <c r="F592" s="80">
        <v>40969</v>
      </c>
      <c r="G592" s="81" t="s">
        <v>3253</v>
      </c>
    </row>
    <row r="593" spans="1:7" x14ac:dyDescent="0.3">
      <c r="A593" s="76" t="s">
        <v>4071</v>
      </c>
      <c r="B593" s="77" t="s">
        <v>4072</v>
      </c>
      <c r="C593" s="78">
        <v>8852</v>
      </c>
      <c r="D593" s="79" t="s">
        <v>4114</v>
      </c>
      <c r="E593" s="79" t="s">
        <v>8001</v>
      </c>
      <c r="F593" s="80">
        <v>40969</v>
      </c>
      <c r="G593" s="81" t="s">
        <v>3707</v>
      </c>
    </row>
    <row r="594" spans="1:7" x14ac:dyDescent="0.3">
      <c r="A594" s="76" t="s">
        <v>4071</v>
      </c>
      <c r="B594" s="77" t="s">
        <v>4072</v>
      </c>
      <c r="C594" s="78">
        <v>8853</v>
      </c>
      <c r="D594" s="79" t="s">
        <v>4115</v>
      </c>
      <c r="E594" s="79" t="s">
        <v>8002</v>
      </c>
      <c r="F594" s="80">
        <v>40969</v>
      </c>
      <c r="G594" s="81" t="s">
        <v>3707</v>
      </c>
    </row>
    <row r="595" spans="1:7" x14ac:dyDescent="0.3">
      <c r="A595" s="76" t="s">
        <v>4071</v>
      </c>
      <c r="B595" s="77" t="s">
        <v>4072</v>
      </c>
      <c r="C595" s="78">
        <v>8854</v>
      </c>
      <c r="D595" s="79" t="s">
        <v>1208</v>
      </c>
      <c r="E595" s="79" t="s">
        <v>8003</v>
      </c>
      <c r="F595" s="80">
        <v>40969</v>
      </c>
      <c r="G595" s="81" t="s">
        <v>3253</v>
      </c>
    </row>
    <row r="596" spans="1:7" x14ac:dyDescent="0.3">
      <c r="A596" s="76" t="s">
        <v>4071</v>
      </c>
      <c r="B596" s="77" t="s">
        <v>4072</v>
      </c>
      <c r="C596" s="78">
        <v>8855</v>
      </c>
      <c r="D596" s="79" t="s">
        <v>1210</v>
      </c>
      <c r="E596" s="79" t="s">
        <v>8004</v>
      </c>
      <c r="F596" s="80">
        <v>40969</v>
      </c>
      <c r="G596" s="81" t="s">
        <v>3253</v>
      </c>
    </row>
    <row r="597" spans="1:7" x14ac:dyDescent="0.3">
      <c r="A597" s="76" t="s">
        <v>4071</v>
      </c>
      <c r="B597" s="77" t="s">
        <v>4072</v>
      </c>
      <c r="C597" s="78">
        <v>8856</v>
      </c>
      <c r="D597" s="79" t="s">
        <v>1211</v>
      </c>
      <c r="E597" s="79" t="s">
        <v>8005</v>
      </c>
      <c r="F597" s="80">
        <v>40969</v>
      </c>
      <c r="G597" s="81" t="s">
        <v>3253</v>
      </c>
    </row>
    <row r="598" spans="1:7" x14ac:dyDescent="0.3">
      <c r="A598" s="76" t="s">
        <v>4071</v>
      </c>
      <c r="B598" s="77" t="s">
        <v>4072</v>
      </c>
      <c r="C598" s="78">
        <v>8857</v>
      </c>
      <c r="D598" s="79" t="s">
        <v>1213</v>
      </c>
      <c r="E598" s="79" t="s">
        <v>8006</v>
      </c>
      <c r="F598" s="80">
        <v>40969</v>
      </c>
      <c r="G598" s="81" t="s">
        <v>3253</v>
      </c>
    </row>
    <row r="599" spans="1:7" x14ac:dyDescent="0.3">
      <c r="A599" s="76" t="s">
        <v>4071</v>
      </c>
      <c r="B599" s="77" t="s">
        <v>4072</v>
      </c>
      <c r="C599" s="78">
        <v>8858</v>
      </c>
      <c r="D599" s="79" t="s">
        <v>1214</v>
      </c>
      <c r="E599" s="79" t="s">
        <v>8007</v>
      </c>
      <c r="F599" s="80">
        <v>40969</v>
      </c>
      <c r="G599" s="81" t="s">
        <v>3253</v>
      </c>
    </row>
    <row r="600" spans="1:7" x14ac:dyDescent="0.3">
      <c r="A600" s="76" t="s">
        <v>4071</v>
      </c>
      <c r="B600" s="77" t="s">
        <v>4072</v>
      </c>
      <c r="C600" s="78">
        <v>17263</v>
      </c>
      <c r="D600" s="79" t="s">
        <v>4116</v>
      </c>
      <c r="E600" s="79" t="s">
        <v>8008</v>
      </c>
      <c r="F600" s="80">
        <v>41306</v>
      </c>
      <c r="G600" s="81" t="s">
        <v>3707</v>
      </c>
    </row>
    <row r="601" spans="1:7" x14ac:dyDescent="0.3">
      <c r="A601" s="76" t="s">
        <v>4071</v>
      </c>
      <c r="B601" s="77" t="s">
        <v>4072</v>
      </c>
      <c r="C601" s="78">
        <v>17264</v>
      </c>
      <c r="D601" s="79" t="s">
        <v>4117</v>
      </c>
      <c r="E601" s="79" t="s">
        <v>8009</v>
      </c>
      <c r="F601" s="80">
        <v>41306</v>
      </c>
      <c r="G601" s="81" t="s">
        <v>3707</v>
      </c>
    </row>
    <row r="602" spans="1:7" x14ac:dyDescent="0.3">
      <c r="A602" s="76" t="s">
        <v>4071</v>
      </c>
      <c r="B602" s="77" t="s">
        <v>4072</v>
      </c>
      <c r="C602" s="78">
        <v>19728</v>
      </c>
      <c r="D602" s="79" t="s">
        <v>5201</v>
      </c>
      <c r="E602" s="79" t="s">
        <v>8010</v>
      </c>
      <c r="F602" s="80">
        <v>43221</v>
      </c>
      <c r="G602" s="81" t="s">
        <v>3253</v>
      </c>
    </row>
    <row r="603" spans="1:7" x14ac:dyDescent="0.3">
      <c r="A603" s="76" t="s">
        <v>4071</v>
      </c>
      <c r="B603" s="77" t="s">
        <v>4072</v>
      </c>
      <c r="C603" s="78">
        <v>19729</v>
      </c>
      <c r="D603" s="79" t="s">
        <v>5204</v>
      </c>
      <c r="E603" s="79" t="s">
        <v>8011</v>
      </c>
      <c r="F603" s="80">
        <v>43221</v>
      </c>
      <c r="G603" s="81" t="s">
        <v>3253</v>
      </c>
    </row>
    <row r="604" spans="1:7" x14ac:dyDescent="0.3">
      <c r="A604" s="76" t="s">
        <v>4071</v>
      </c>
      <c r="B604" s="77" t="s">
        <v>4072</v>
      </c>
      <c r="C604" s="78">
        <v>19730</v>
      </c>
      <c r="D604" s="79" t="s">
        <v>5202</v>
      </c>
      <c r="E604" s="79" t="s">
        <v>8012</v>
      </c>
      <c r="F604" s="80">
        <v>43221</v>
      </c>
      <c r="G604" s="81" t="s">
        <v>3253</v>
      </c>
    </row>
    <row r="605" spans="1:7" x14ac:dyDescent="0.3">
      <c r="A605" s="76" t="s">
        <v>4071</v>
      </c>
      <c r="B605" s="77" t="s">
        <v>4072</v>
      </c>
      <c r="C605" s="78">
        <v>19731</v>
      </c>
      <c r="D605" s="79" t="s">
        <v>5877</v>
      </c>
      <c r="E605" s="79" t="s">
        <v>8013</v>
      </c>
      <c r="F605" s="80">
        <v>43221</v>
      </c>
      <c r="G605" s="81" t="s">
        <v>3253</v>
      </c>
    </row>
    <row r="606" spans="1:7" x14ac:dyDescent="0.3">
      <c r="A606" s="76" t="s">
        <v>4071</v>
      </c>
      <c r="B606" s="77" t="s">
        <v>4072</v>
      </c>
      <c r="C606" s="78">
        <v>19732</v>
      </c>
      <c r="D606" s="79" t="s">
        <v>5203</v>
      </c>
      <c r="E606" s="79" t="s">
        <v>8014</v>
      </c>
      <c r="F606" s="80">
        <v>43221</v>
      </c>
      <c r="G606" s="81" t="s">
        <v>3253</v>
      </c>
    </row>
    <row r="607" spans="1:7" x14ac:dyDescent="0.3">
      <c r="A607" s="76" t="s">
        <v>4071</v>
      </c>
      <c r="B607" s="77" t="s">
        <v>4072</v>
      </c>
      <c r="C607" s="78">
        <v>19733</v>
      </c>
      <c r="D607" s="79" t="s">
        <v>5190</v>
      </c>
      <c r="E607" s="79" t="s">
        <v>8015</v>
      </c>
      <c r="F607" s="80">
        <v>43221</v>
      </c>
      <c r="G607" s="81" t="s">
        <v>3253</v>
      </c>
    </row>
    <row r="608" spans="1:7" x14ac:dyDescent="0.3">
      <c r="A608" s="76" t="s">
        <v>4071</v>
      </c>
      <c r="B608" s="77" t="s">
        <v>4072</v>
      </c>
      <c r="C608" s="78">
        <v>19734</v>
      </c>
      <c r="D608" s="79" t="s">
        <v>5197</v>
      </c>
      <c r="E608" s="79" t="s">
        <v>8016</v>
      </c>
      <c r="F608" s="80">
        <v>43221</v>
      </c>
      <c r="G608" s="81" t="s">
        <v>3253</v>
      </c>
    </row>
    <row r="609" spans="1:7" x14ac:dyDescent="0.3">
      <c r="A609" s="76" t="s">
        <v>4071</v>
      </c>
      <c r="B609" s="77" t="s">
        <v>4072</v>
      </c>
      <c r="C609" s="78">
        <v>20163</v>
      </c>
      <c r="D609" s="79" t="s">
        <v>6065</v>
      </c>
      <c r="E609" s="79" t="s">
        <v>8017</v>
      </c>
      <c r="F609" s="80">
        <v>43617</v>
      </c>
      <c r="G609" s="81" t="s">
        <v>3253</v>
      </c>
    </row>
    <row r="610" spans="1:7" x14ac:dyDescent="0.3">
      <c r="A610" s="76" t="s">
        <v>4071</v>
      </c>
      <c r="B610" s="77" t="s">
        <v>4072</v>
      </c>
      <c r="C610" s="78">
        <v>20495</v>
      </c>
      <c r="D610" s="79" t="s">
        <v>6685</v>
      </c>
      <c r="E610" s="79" t="s">
        <v>8018</v>
      </c>
      <c r="F610" s="80">
        <v>43983</v>
      </c>
      <c r="G610" s="81" t="s">
        <v>3253</v>
      </c>
    </row>
    <row r="611" spans="1:7" x14ac:dyDescent="0.3">
      <c r="A611" s="76" t="s">
        <v>4071</v>
      </c>
      <c r="B611" s="77" t="s">
        <v>4072</v>
      </c>
      <c r="C611" s="78">
        <v>20496</v>
      </c>
      <c r="D611" s="79" t="s">
        <v>6686</v>
      </c>
      <c r="E611" s="79" t="s">
        <v>8019</v>
      </c>
      <c r="F611" s="80">
        <v>43983</v>
      </c>
      <c r="G611" s="81" t="s">
        <v>3253</v>
      </c>
    </row>
    <row r="612" spans="1:7" x14ac:dyDescent="0.3">
      <c r="A612" s="76" t="s">
        <v>4071</v>
      </c>
      <c r="B612" s="77" t="s">
        <v>4072</v>
      </c>
      <c r="C612" s="78">
        <v>20497</v>
      </c>
      <c r="D612" s="79" t="s">
        <v>6687</v>
      </c>
      <c r="E612" s="79" t="s">
        <v>8020</v>
      </c>
      <c r="F612" s="80">
        <v>43983</v>
      </c>
      <c r="G612" s="81" t="s">
        <v>3253</v>
      </c>
    </row>
    <row r="613" spans="1:7" x14ac:dyDescent="0.3">
      <c r="A613" s="76" t="s">
        <v>4071</v>
      </c>
      <c r="B613" s="77" t="s">
        <v>4072</v>
      </c>
      <c r="C613" s="78">
        <v>20498</v>
      </c>
      <c r="D613" s="79" t="s">
        <v>6688</v>
      </c>
      <c r="E613" s="79" t="s">
        <v>8021</v>
      </c>
      <c r="F613" s="80">
        <v>43983</v>
      </c>
      <c r="G613" s="81" t="s">
        <v>3253</v>
      </c>
    </row>
    <row r="614" spans="1:7" x14ac:dyDescent="0.3">
      <c r="A614" s="76" t="s">
        <v>4071</v>
      </c>
      <c r="B614" s="77" t="s">
        <v>4072</v>
      </c>
      <c r="C614" s="78">
        <v>20499</v>
      </c>
      <c r="D614" s="79" t="s">
        <v>6689</v>
      </c>
      <c r="E614" s="79" t="s">
        <v>8022</v>
      </c>
      <c r="F614" s="80">
        <v>43983</v>
      </c>
      <c r="G614" s="81" t="s">
        <v>3253</v>
      </c>
    </row>
    <row r="615" spans="1:7" x14ac:dyDescent="0.3">
      <c r="A615" s="76" t="s">
        <v>4807</v>
      </c>
      <c r="B615" s="77" t="s">
        <v>4808</v>
      </c>
      <c r="C615" s="78">
        <v>17103</v>
      </c>
      <c r="D615" s="79" t="s">
        <v>4809</v>
      </c>
      <c r="E615" s="79" t="s">
        <v>8023</v>
      </c>
      <c r="F615" s="80">
        <v>41122</v>
      </c>
      <c r="G615" s="81" t="s">
        <v>3707</v>
      </c>
    </row>
    <row r="616" spans="1:7" x14ac:dyDescent="0.3">
      <c r="A616" s="76" t="s">
        <v>4807</v>
      </c>
      <c r="B616" s="77" t="s">
        <v>4808</v>
      </c>
      <c r="C616" s="78">
        <v>17104</v>
      </c>
      <c r="D616" s="79" t="s">
        <v>2431</v>
      </c>
      <c r="E616" s="79" t="s">
        <v>8024</v>
      </c>
      <c r="F616" s="80">
        <v>41122</v>
      </c>
      <c r="G616" s="81" t="s">
        <v>3707</v>
      </c>
    </row>
    <row r="617" spans="1:7" x14ac:dyDescent="0.3">
      <c r="A617" s="76" t="s">
        <v>3969</v>
      </c>
      <c r="B617" s="77" t="s">
        <v>3970</v>
      </c>
      <c r="C617" s="78">
        <v>3523</v>
      </c>
      <c r="D617" s="79" t="s">
        <v>473</v>
      </c>
      <c r="E617" s="79" t="s">
        <v>8025</v>
      </c>
      <c r="F617" s="80">
        <v>37104</v>
      </c>
      <c r="G617" s="81" t="s">
        <v>3707</v>
      </c>
    </row>
    <row r="618" spans="1:7" x14ac:dyDescent="0.3">
      <c r="A618" s="76" t="s">
        <v>3969</v>
      </c>
      <c r="B618" s="77" t="s">
        <v>3970</v>
      </c>
      <c r="C618" s="78">
        <v>6828</v>
      </c>
      <c r="D618" s="79" t="s">
        <v>800</v>
      </c>
      <c r="E618" s="79" t="s">
        <v>8026</v>
      </c>
      <c r="F618" s="80">
        <v>38657</v>
      </c>
      <c r="G618" s="81" t="s">
        <v>3253</v>
      </c>
    </row>
    <row r="619" spans="1:7" x14ac:dyDescent="0.3">
      <c r="A619" s="76" t="s">
        <v>4540</v>
      </c>
      <c r="B619" s="77" t="s">
        <v>4541</v>
      </c>
      <c r="C619" s="78">
        <v>5775</v>
      </c>
      <c r="D619" s="79" t="s">
        <v>4542</v>
      </c>
      <c r="E619" s="79" t="s">
        <v>8027</v>
      </c>
      <c r="F619" s="80">
        <v>38384</v>
      </c>
      <c r="G619" s="81" t="s">
        <v>3707</v>
      </c>
    </row>
    <row r="620" spans="1:7" x14ac:dyDescent="0.3">
      <c r="A620" s="76" t="s">
        <v>4540</v>
      </c>
      <c r="B620" s="77" t="s">
        <v>4541</v>
      </c>
      <c r="C620" s="78">
        <v>5776</v>
      </c>
      <c r="D620" s="79" t="s">
        <v>4543</v>
      </c>
      <c r="E620" s="79" t="s">
        <v>8028</v>
      </c>
      <c r="F620" s="80">
        <v>38384</v>
      </c>
      <c r="G620" s="81" t="s">
        <v>3707</v>
      </c>
    </row>
    <row r="621" spans="1:7" x14ac:dyDescent="0.3">
      <c r="A621" s="76" t="s">
        <v>4540</v>
      </c>
      <c r="B621" s="77" t="s">
        <v>4541</v>
      </c>
      <c r="C621" s="78">
        <v>5777</v>
      </c>
      <c r="D621" s="79" t="s">
        <v>4544</v>
      </c>
      <c r="E621" s="79" t="s">
        <v>8029</v>
      </c>
      <c r="F621" s="80">
        <v>38384</v>
      </c>
      <c r="G621" s="81" t="s">
        <v>3707</v>
      </c>
    </row>
    <row r="622" spans="1:7" x14ac:dyDescent="0.3">
      <c r="A622" s="76" t="s">
        <v>4540</v>
      </c>
      <c r="B622" s="77" t="s">
        <v>4541</v>
      </c>
      <c r="C622" s="78">
        <v>5778</v>
      </c>
      <c r="D622" s="79" t="s">
        <v>4545</v>
      </c>
      <c r="E622" s="79" t="s">
        <v>8030</v>
      </c>
      <c r="F622" s="80">
        <v>38384</v>
      </c>
      <c r="G622" s="81" t="s">
        <v>3707</v>
      </c>
    </row>
    <row r="623" spans="1:7" x14ac:dyDescent="0.3">
      <c r="A623" s="76" t="s">
        <v>3829</v>
      </c>
      <c r="B623" s="77" t="s">
        <v>3830</v>
      </c>
      <c r="C623" s="78">
        <v>964</v>
      </c>
      <c r="D623" s="79" t="s">
        <v>189</v>
      </c>
      <c r="E623" s="79" t="s">
        <v>8031</v>
      </c>
      <c r="F623" s="80">
        <v>35186</v>
      </c>
      <c r="G623" s="81" t="s">
        <v>3253</v>
      </c>
    </row>
    <row r="624" spans="1:7" x14ac:dyDescent="0.3">
      <c r="A624" s="76" t="s">
        <v>3829</v>
      </c>
      <c r="B624" s="77" t="s">
        <v>3830</v>
      </c>
      <c r="C624" s="78">
        <v>18043</v>
      </c>
      <c r="D624" s="79" t="s">
        <v>3831</v>
      </c>
      <c r="E624" s="79" t="s">
        <v>8032</v>
      </c>
      <c r="F624" s="80">
        <v>41671</v>
      </c>
      <c r="G624" s="81" t="s">
        <v>3707</v>
      </c>
    </row>
    <row r="625" spans="1:7" x14ac:dyDescent="0.3">
      <c r="A625" s="76" t="s">
        <v>4762</v>
      </c>
      <c r="B625" s="77" t="s">
        <v>4763</v>
      </c>
      <c r="C625" s="78">
        <v>2059</v>
      </c>
      <c r="D625" s="79" t="s">
        <v>4764</v>
      </c>
      <c r="E625" s="79" t="s">
        <v>8033</v>
      </c>
      <c r="F625" s="80">
        <v>35916</v>
      </c>
      <c r="G625" s="81" t="s">
        <v>3707</v>
      </c>
    </row>
    <row r="626" spans="1:7" x14ac:dyDescent="0.3">
      <c r="A626" s="76" t="s">
        <v>4762</v>
      </c>
      <c r="B626" s="77" t="s">
        <v>4763</v>
      </c>
      <c r="C626" s="78">
        <v>5163</v>
      </c>
      <c r="D626" s="79" t="s">
        <v>4765</v>
      </c>
      <c r="E626" s="79" t="s">
        <v>8034</v>
      </c>
      <c r="F626" s="80">
        <v>38018</v>
      </c>
      <c r="G626" s="81" t="s">
        <v>3707</v>
      </c>
    </row>
    <row r="627" spans="1:7" x14ac:dyDescent="0.3">
      <c r="A627" s="76" t="s">
        <v>4762</v>
      </c>
      <c r="B627" s="77" t="s">
        <v>4763</v>
      </c>
      <c r="C627" s="78">
        <v>19506</v>
      </c>
      <c r="D627" s="79" t="s">
        <v>4766</v>
      </c>
      <c r="E627" s="79" t="s">
        <v>8035</v>
      </c>
      <c r="F627" s="80">
        <v>43040</v>
      </c>
      <c r="G627" s="81" t="s">
        <v>3707</v>
      </c>
    </row>
    <row r="628" spans="1:7" x14ac:dyDescent="0.3">
      <c r="A628" s="76" t="s">
        <v>4638</v>
      </c>
      <c r="B628" s="77" t="s">
        <v>4639</v>
      </c>
      <c r="C628" s="78">
        <v>5232</v>
      </c>
      <c r="D628" s="79" t="s">
        <v>585</v>
      </c>
      <c r="E628" s="79" t="s">
        <v>8036</v>
      </c>
      <c r="F628" s="80">
        <v>38108</v>
      </c>
      <c r="G628" s="81" t="s">
        <v>3253</v>
      </c>
    </row>
    <row r="629" spans="1:7" x14ac:dyDescent="0.3">
      <c r="A629" s="76" t="s">
        <v>4638</v>
      </c>
      <c r="B629" s="77" t="s">
        <v>4639</v>
      </c>
      <c r="C629" s="78">
        <v>5966</v>
      </c>
      <c r="D629" s="79" t="s">
        <v>4641</v>
      </c>
      <c r="E629" s="79" t="s">
        <v>8037</v>
      </c>
      <c r="F629" s="80">
        <v>38384</v>
      </c>
      <c r="G629" s="81" t="s">
        <v>3707</v>
      </c>
    </row>
    <row r="630" spans="1:7" x14ac:dyDescent="0.3">
      <c r="A630" s="76" t="s">
        <v>4638</v>
      </c>
      <c r="B630" s="77" t="s">
        <v>4639</v>
      </c>
      <c r="C630" s="78">
        <v>6331</v>
      </c>
      <c r="D630" s="79" t="s">
        <v>4640</v>
      </c>
      <c r="E630" s="79" t="s">
        <v>8038</v>
      </c>
      <c r="F630" s="80">
        <v>38473</v>
      </c>
      <c r="G630" s="81" t="s">
        <v>3707</v>
      </c>
    </row>
    <row r="631" spans="1:7" x14ac:dyDescent="0.3">
      <c r="A631" s="76" t="s">
        <v>8039</v>
      </c>
      <c r="B631" s="77" t="s">
        <v>4124</v>
      </c>
      <c r="C631" s="78">
        <v>4114</v>
      </c>
      <c r="D631" s="79" t="s">
        <v>4125</v>
      </c>
      <c r="E631" s="79" t="s">
        <v>8040</v>
      </c>
      <c r="F631" s="80">
        <v>37288</v>
      </c>
      <c r="G631" s="81" t="s">
        <v>3707</v>
      </c>
    </row>
    <row r="632" spans="1:7" x14ac:dyDescent="0.3">
      <c r="A632" s="76" t="s">
        <v>8039</v>
      </c>
      <c r="B632" s="77" t="s">
        <v>4124</v>
      </c>
      <c r="C632" s="78">
        <v>4115</v>
      </c>
      <c r="D632" s="79" t="s">
        <v>4126</v>
      </c>
      <c r="E632" s="79" t="s">
        <v>8041</v>
      </c>
      <c r="F632" s="80">
        <v>37288</v>
      </c>
      <c r="G632" s="81" t="s">
        <v>3707</v>
      </c>
    </row>
    <row r="633" spans="1:7" x14ac:dyDescent="0.3">
      <c r="A633" s="76" t="s">
        <v>8039</v>
      </c>
      <c r="B633" s="77" t="s">
        <v>4124</v>
      </c>
      <c r="C633" s="78">
        <v>6347</v>
      </c>
      <c r="D633" s="79" t="s">
        <v>4127</v>
      </c>
      <c r="E633" s="79" t="s">
        <v>8042</v>
      </c>
      <c r="F633" s="80">
        <v>38473</v>
      </c>
      <c r="G633" s="81" t="s">
        <v>3707</v>
      </c>
    </row>
    <row r="634" spans="1:7" x14ac:dyDescent="0.3">
      <c r="A634" s="76" t="s">
        <v>8039</v>
      </c>
      <c r="B634" s="77" t="s">
        <v>4124</v>
      </c>
      <c r="C634" s="78">
        <v>20023</v>
      </c>
      <c r="D634" s="79" t="s">
        <v>5968</v>
      </c>
      <c r="E634" s="79" t="s">
        <v>8043</v>
      </c>
      <c r="F634" s="80">
        <v>43466</v>
      </c>
      <c r="G634" s="81" t="s">
        <v>3253</v>
      </c>
    </row>
    <row r="635" spans="1:7" x14ac:dyDescent="0.3">
      <c r="A635" s="76" t="s">
        <v>4628</v>
      </c>
      <c r="B635" s="77" t="s">
        <v>4629</v>
      </c>
      <c r="C635" s="78">
        <v>5509</v>
      </c>
      <c r="D635" s="79" t="s">
        <v>4631</v>
      </c>
      <c r="E635" s="79" t="s">
        <v>8044</v>
      </c>
      <c r="F635" s="80">
        <v>38292</v>
      </c>
      <c r="G635" s="81" t="s">
        <v>3707</v>
      </c>
    </row>
    <row r="636" spans="1:7" x14ac:dyDescent="0.3">
      <c r="A636" s="76" t="s">
        <v>4628</v>
      </c>
      <c r="B636" s="77" t="s">
        <v>4629</v>
      </c>
      <c r="C636" s="78">
        <v>5822</v>
      </c>
      <c r="D636" s="79" t="s">
        <v>4630</v>
      </c>
      <c r="E636" s="79" t="s">
        <v>8045</v>
      </c>
      <c r="F636" s="80">
        <v>38384</v>
      </c>
      <c r="G636" s="81" t="s">
        <v>3707</v>
      </c>
    </row>
    <row r="637" spans="1:7" x14ac:dyDescent="0.3">
      <c r="A637" s="76" t="s">
        <v>4628</v>
      </c>
      <c r="B637" s="77" t="s">
        <v>4629</v>
      </c>
      <c r="C637" s="78">
        <v>6940</v>
      </c>
      <c r="D637" s="79" t="s">
        <v>830</v>
      </c>
      <c r="E637" s="79" t="s">
        <v>8046</v>
      </c>
      <c r="F637" s="80">
        <v>38657</v>
      </c>
      <c r="G637" s="81" t="s">
        <v>3253</v>
      </c>
    </row>
    <row r="638" spans="1:7" x14ac:dyDescent="0.3">
      <c r="A638" s="76" t="s">
        <v>4788</v>
      </c>
      <c r="B638" s="77" t="s">
        <v>4789</v>
      </c>
      <c r="C638" s="78">
        <v>1956</v>
      </c>
      <c r="D638" s="79" t="s">
        <v>322</v>
      </c>
      <c r="E638" s="79" t="s">
        <v>8047</v>
      </c>
      <c r="F638" s="80">
        <v>35916</v>
      </c>
      <c r="G638" s="81" t="s">
        <v>3253</v>
      </c>
    </row>
    <row r="639" spans="1:7" x14ac:dyDescent="0.3">
      <c r="A639" s="76" t="s">
        <v>4788</v>
      </c>
      <c r="B639" s="77" t="s">
        <v>4789</v>
      </c>
      <c r="C639" s="78">
        <v>6209</v>
      </c>
      <c r="D639" s="79" t="s">
        <v>739</v>
      </c>
      <c r="E639" s="79" t="s">
        <v>8048</v>
      </c>
      <c r="F639" s="80">
        <v>38473</v>
      </c>
      <c r="G639" s="81" t="s">
        <v>3253</v>
      </c>
    </row>
    <row r="640" spans="1:7" x14ac:dyDescent="0.3">
      <c r="A640" s="76" t="s">
        <v>8049</v>
      </c>
      <c r="B640" s="77" t="s">
        <v>8050</v>
      </c>
      <c r="C640" s="78">
        <v>20405</v>
      </c>
      <c r="D640" s="79" t="s">
        <v>8051</v>
      </c>
      <c r="E640" s="79" t="s">
        <v>8052</v>
      </c>
      <c r="F640" s="80">
        <v>43862</v>
      </c>
      <c r="G640" s="81" t="s">
        <v>3707</v>
      </c>
    </row>
    <row r="641" spans="1:7" x14ac:dyDescent="0.3">
      <c r="A641" s="76" t="s">
        <v>8049</v>
      </c>
      <c r="B641" s="77" t="s">
        <v>8050</v>
      </c>
      <c r="C641" s="78">
        <v>20406</v>
      </c>
      <c r="D641" s="79" t="s">
        <v>8053</v>
      </c>
      <c r="E641" s="79" t="s">
        <v>8054</v>
      </c>
      <c r="F641" s="80">
        <v>43862</v>
      </c>
      <c r="G641" s="81" t="s">
        <v>3707</v>
      </c>
    </row>
    <row r="642" spans="1:7" x14ac:dyDescent="0.3">
      <c r="A642" s="76" t="s">
        <v>4793</v>
      </c>
      <c r="B642" s="77" t="s">
        <v>4794</v>
      </c>
      <c r="C642" s="78">
        <v>7525</v>
      </c>
      <c r="D642" s="79" t="s">
        <v>4795</v>
      </c>
      <c r="E642" s="79" t="s">
        <v>8055</v>
      </c>
      <c r="F642" s="80">
        <v>39387</v>
      </c>
      <c r="G642" s="81" t="s">
        <v>3707</v>
      </c>
    </row>
    <row r="643" spans="1:7" x14ac:dyDescent="0.3">
      <c r="A643" s="76" t="s">
        <v>4793</v>
      </c>
      <c r="B643" s="77" t="s">
        <v>4794</v>
      </c>
      <c r="C643" s="78">
        <v>7526</v>
      </c>
      <c r="D643" s="79" t="s">
        <v>4796</v>
      </c>
      <c r="E643" s="79" t="s">
        <v>8056</v>
      </c>
      <c r="F643" s="80">
        <v>39387</v>
      </c>
      <c r="G643" s="81" t="s">
        <v>3707</v>
      </c>
    </row>
    <row r="644" spans="1:7" x14ac:dyDescent="0.3">
      <c r="A644" s="76" t="s">
        <v>4793</v>
      </c>
      <c r="B644" s="77" t="s">
        <v>4794</v>
      </c>
      <c r="C644" s="78">
        <v>17472</v>
      </c>
      <c r="D644" s="79" t="s">
        <v>4797</v>
      </c>
      <c r="E644" s="79" t="s">
        <v>8057</v>
      </c>
      <c r="F644" s="80">
        <v>41487</v>
      </c>
      <c r="G644" s="81" t="s">
        <v>3707</v>
      </c>
    </row>
    <row r="645" spans="1:7" x14ac:dyDescent="0.3">
      <c r="A645" s="76" t="s">
        <v>4632</v>
      </c>
      <c r="B645" s="77" t="s">
        <v>4633</v>
      </c>
      <c r="C645" s="78">
        <v>5824</v>
      </c>
      <c r="D645" s="79" t="s">
        <v>4634</v>
      </c>
      <c r="E645" s="79" t="s">
        <v>8058</v>
      </c>
      <c r="F645" s="80">
        <v>38384</v>
      </c>
      <c r="G645" s="81" t="s">
        <v>3707</v>
      </c>
    </row>
    <row r="646" spans="1:7" x14ac:dyDescent="0.3">
      <c r="A646" s="76" t="s">
        <v>4632</v>
      </c>
      <c r="B646" s="77" t="s">
        <v>4633</v>
      </c>
      <c r="C646" s="78">
        <v>5825</v>
      </c>
      <c r="D646" s="79" t="s">
        <v>4635</v>
      </c>
      <c r="E646" s="79" t="s">
        <v>8059</v>
      </c>
      <c r="F646" s="80">
        <v>38384</v>
      </c>
      <c r="G646" s="81" t="s">
        <v>3707</v>
      </c>
    </row>
    <row r="647" spans="1:7" x14ac:dyDescent="0.3">
      <c r="A647" s="76" t="s">
        <v>4632</v>
      </c>
      <c r="B647" s="77" t="s">
        <v>4633</v>
      </c>
      <c r="C647" s="78">
        <v>5826</v>
      </c>
      <c r="D647" s="79" t="s">
        <v>4636</v>
      </c>
      <c r="E647" s="79" t="s">
        <v>8060</v>
      </c>
      <c r="F647" s="80">
        <v>38384</v>
      </c>
      <c r="G647" s="81" t="s">
        <v>3707</v>
      </c>
    </row>
    <row r="648" spans="1:7" x14ac:dyDescent="0.3">
      <c r="A648" s="76" t="s">
        <v>4632</v>
      </c>
      <c r="B648" s="77" t="s">
        <v>4633</v>
      </c>
      <c r="C648" s="78">
        <v>7142</v>
      </c>
      <c r="D648" s="79" t="s">
        <v>4637</v>
      </c>
      <c r="E648" s="79" t="s">
        <v>8061</v>
      </c>
      <c r="F648" s="80">
        <v>38749</v>
      </c>
      <c r="G648" s="81" t="s">
        <v>3707</v>
      </c>
    </row>
    <row r="649" spans="1:7" x14ac:dyDescent="0.3">
      <c r="A649" s="76" t="s">
        <v>4798</v>
      </c>
      <c r="B649" s="77" t="s">
        <v>4799</v>
      </c>
      <c r="C649" s="78">
        <v>3222</v>
      </c>
      <c r="D649" s="79" t="s">
        <v>4800</v>
      </c>
      <c r="E649" s="79" t="s">
        <v>8062</v>
      </c>
      <c r="F649" s="80">
        <v>36739</v>
      </c>
      <c r="G649" s="81" t="s">
        <v>3707</v>
      </c>
    </row>
    <row r="650" spans="1:7" x14ac:dyDescent="0.3">
      <c r="A650" s="76" t="s">
        <v>4798</v>
      </c>
      <c r="B650" s="77" t="s">
        <v>4799</v>
      </c>
      <c r="C650" s="78">
        <v>3223</v>
      </c>
      <c r="D650" s="79" t="s">
        <v>4801</v>
      </c>
      <c r="E650" s="79" t="s">
        <v>8063</v>
      </c>
      <c r="F650" s="80">
        <v>36739</v>
      </c>
      <c r="G650" s="81" t="s">
        <v>3707</v>
      </c>
    </row>
    <row r="651" spans="1:7" x14ac:dyDescent="0.3">
      <c r="A651" s="76" t="s">
        <v>4798</v>
      </c>
      <c r="B651" s="77" t="s">
        <v>4799</v>
      </c>
      <c r="C651" s="78">
        <v>3224</v>
      </c>
      <c r="D651" s="79" t="s">
        <v>4802</v>
      </c>
      <c r="E651" s="79" t="s">
        <v>8064</v>
      </c>
      <c r="F651" s="80">
        <v>36739</v>
      </c>
      <c r="G651" s="81" t="s">
        <v>3707</v>
      </c>
    </row>
    <row r="652" spans="1:7" x14ac:dyDescent="0.3">
      <c r="A652" s="76" t="s">
        <v>4505</v>
      </c>
      <c r="B652" s="77" t="s">
        <v>4506</v>
      </c>
      <c r="C652" s="78">
        <v>5827</v>
      </c>
      <c r="D652" s="79" t="s">
        <v>4507</v>
      </c>
      <c r="E652" s="79" t="s">
        <v>8065</v>
      </c>
      <c r="F652" s="80">
        <v>38384</v>
      </c>
      <c r="G652" s="81" t="s">
        <v>3707</v>
      </c>
    </row>
    <row r="653" spans="1:7" x14ac:dyDescent="0.3">
      <c r="A653" s="76" t="s">
        <v>4505</v>
      </c>
      <c r="B653" s="77" t="s">
        <v>4506</v>
      </c>
      <c r="C653" s="78">
        <v>5828</v>
      </c>
      <c r="D653" s="79" t="s">
        <v>4508</v>
      </c>
      <c r="E653" s="79" t="s">
        <v>8066</v>
      </c>
      <c r="F653" s="80">
        <v>38384</v>
      </c>
      <c r="G653" s="81" t="s">
        <v>3707</v>
      </c>
    </row>
    <row r="654" spans="1:7" x14ac:dyDescent="0.3">
      <c r="A654" s="76" t="s">
        <v>4505</v>
      </c>
      <c r="B654" s="77" t="s">
        <v>4506</v>
      </c>
      <c r="C654" s="78">
        <v>5830</v>
      </c>
      <c r="D654" s="79" t="s">
        <v>4509</v>
      </c>
      <c r="E654" s="79" t="s">
        <v>8067</v>
      </c>
      <c r="F654" s="80">
        <v>38384</v>
      </c>
      <c r="G654" s="81" t="s">
        <v>3707</v>
      </c>
    </row>
    <row r="655" spans="1:7" x14ac:dyDescent="0.3">
      <c r="A655" s="76" t="s">
        <v>4505</v>
      </c>
      <c r="B655" s="77" t="s">
        <v>4506</v>
      </c>
      <c r="C655" s="78">
        <v>5831</v>
      </c>
      <c r="D655" s="79" t="s">
        <v>4510</v>
      </c>
      <c r="E655" s="79" t="s">
        <v>8068</v>
      </c>
      <c r="F655" s="80">
        <v>38384</v>
      </c>
      <c r="G655" s="81" t="s">
        <v>3707</v>
      </c>
    </row>
    <row r="656" spans="1:7" x14ac:dyDescent="0.3">
      <c r="A656" s="76" t="s">
        <v>4748</v>
      </c>
      <c r="B656" s="77" t="s">
        <v>4749</v>
      </c>
      <c r="C656" s="78">
        <v>6947</v>
      </c>
      <c r="D656" s="79" t="s">
        <v>4750</v>
      </c>
      <c r="E656" s="79" t="s">
        <v>8069</v>
      </c>
      <c r="F656" s="80">
        <v>38657</v>
      </c>
      <c r="G656" s="81" t="s">
        <v>3707</v>
      </c>
    </row>
    <row r="657" spans="1:7" x14ac:dyDescent="0.3">
      <c r="A657" s="76" t="s">
        <v>4748</v>
      </c>
      <c r="B657" s="77" t="s">
        <v>4749</v>
      </c>
      <c r="C657" s="78">
        <v>19236</v>
      </c>
      <c r="D657" s="79" t="s">
        <v>4751</v>
      </c>
      <c r="E657" s="79" t="s">
        <v>8070</v>
      </c>
      <c r="F657" s="80">
        <v>42795</v>
      </c>
      <c r="G657" s="81" t="s">
        <v>3707</v>
      </c>
    </row>
    <row r="658" spans="1:7" x14ac:dyDescent="0.3">
      <c r="A658" s="76" t="s">
        <v>4533</v>
      </c>
      <c r="B658" s="77" t="s">
        <v>4534</v>
      </c>
      <c r="C658" s="78">
        <v>5235</v>
      </c>
      <c r="D658" s="79" t="s">
        <v>587</v>
      </c>
      <c r="E658" s="79" t="s">
        <v>8071</v>
      </c>
      <c r="F658" s="80">
        <v>38108</v>
      </c>
      <c r="G658" s="81" t="s">
        <v>3253</v>
      </c>
    </row>
    <row r="659" spans="1:7" x14ac:dyDescent="0.3">
      <c r="A659" s="76" t="s">
        <v>4533</v>
      </c>
      <c r="B659" s="77" t="s">
        <v>4534</v>
      </c>
      <c r="C659" s="78">
        <v>5428</v>
      </c>
      <c r="D659" s="79" t="s">
        <v>641</v>
      </c>
      <c r="E659" s="79" t="s">
        <v>8072</v>
      </c>
      <c r="F659" s="80">
        <v>38292</v>
      </c>
      <c r="G659" s="81" t="s">
        <v>3253</v>
      </c>
    </row>
    <row r="660" spans="1:7" x14ac:dyDescent="0.3">
      <c r="A660" s="76" t="s">
        <v>3886</v>
      </c>
      <c r="B660" s="77" t="s">
        <v>3887</v>
      </c>
      <c r="C660" s="78">
        <v>5813</v>
      </c>
      <c r="D660" s="79" t="s">
        <v>707</v>
      </c>
      <c r="E660" s="79" t="s">
        <v>8073</v>
      </c>
      <c r="F660" s="80">
        <v>38384</v>
      </c>
      <c r="G660" s="81" t="s">
        <v>3253</v>
      </c>
    </row>
    <row r="661" spans="1:7" x14ac:dyDescent="0.3">
      <c r="A661" s="76" t="s">
        <v>3886</v>
      </c>
      <c r="B661" s="77" t="s">
        <v>3887</v>
      </c>
      <c r="C661" s="78">
        <v>8891</v>
      </c>
      <c r="D661" s="79" t="s">
        <v>3888</v>
      </c>
      <c r="E661" s="79" t="s">
        <v>8074</v>
      </c>
      <c r="F661" s="80">
        <v>40969</v>
      </c>
      <c r="G661" s="81" t="s">
        <v>3707</v>
      </c>
    </row>
    <row r="662" spans="1:7" x14ac:dyDescent="0.3">
      <c r="A662" s="76" t="s">
        <v>3886</v>
      </c>
      <c r="B662" s="77" t="s">
        <v>3887</v>
      </c>
      <c r="C662" s="78">
        <v>20190</v>
      </c>
      <c r="D662" s="79" t="s">
        <v>6441</v>
      </c>
      <c r="E662" s="79" t="s">
        <v>8075</v>
      </c>
      <c r="F662" s="80">
        <v>43678</v>
      </c>
      <c r="G662" s="81" t="s">
        <v>3707</v>
      </c>
    </row>
    <row r="663" spans="1:7" x14ac:dyDescent="0.3">
      <c r="A663" s="76" t="s">
        <v>4526</v>
      </c>
      <c r="B663" s="77" t="s">
        <v>4527</v>
      </c>
      <c r="C663" s="78">
        <v>3003</v>
      </c>
      <c r="D663" s="79" t="s">
        <v>413</v>
      </c>
      <c r="E663" s="79" t="s">
        <v>8076</v>
      </c>
      <c r="F663" s="80">
        <v>36557</v>
      </c>
      <c r="G663" s="81" t="s">
        <v>3707</v>
      </c>
    </row>
    <row r="664" spans="1:7" x14ac:dyDescent="0.3">
      <c r="A664" s="76" t="s">
        <v>4526</v>
      </c>
      <c r="B664" s="77" t="s">
        <v>4527</v>
      </c>
      <c r="C664" s="78">
        <v>4410</v>
      </c>
      <c r="D664" s="79" t="s">
        <v>4528</v>
      </c>
      <c r="E664" s="79" t="s">
        <v>8077</v>
      </c>
      <c r="F664" s="80">
        <v>37377</v>
      </c>
      <c r="G664" s="81" t="s">
        <v>3707</v>
      </c>
    </row>
    <row r="665" spans="1:7" x14ac:dyDescent="0.3">
      <c r="A665" s="76" t="s">
        <v>4526</v>
      </c>
      <c r="B665" s="77" t="s">
        <v>4527</v>
      </c>
      <c r="C665" s="78">
        <v>8216</v>
      </c>
      <c r="D665" s="79" t="s">
        <v>4529</v>
      </c>
      <c r="E665" s="79" t="s">
        <v>8078</v>
      </c>
      <c r="F665" s="80">
        <v>39661</v>
      </c>
      <c r="G665" s="81" t="s">
        <v>3707</v>
      </c>
    </row>
    <row r="666" spans="1:7" x14ac:dyDescent="0.3">
      <c r="A666" s="76" t="s">
        <v>4526</v>
      </c>
      <c r="B666" s="77" t="s">
        <v>4527</v>
      </c>
      <c r="C666" s="78">
        <v>8217</v>
      </c>
      <c r="D666" s="79" t="s">
        <v>4530</v>
      </c>
      <c r="E666" s="79" t="s">
        <v>8079</v>
      </c>
      <c r="F666" s="80">
        <v>39661</v>
      </c>
      <c r="G666" s="81" t="s">
        <v>3707</v>
      </c>
    </row>
    <row r="667" spans="1:7" x14ac:dyDescent="0.3">
      <c r="A667" s="76" t="s">
        <v>4526</v>
      </c>
      <c r="B667" s="77" t="s">
        <v>4527</v>
      </c>
      <c r="C667" s="78">
        <v>8346</v>
      </c>
      <c r="D667" s="79" t="s">
        <v>4531</v>
      </c>
      <c r="E667" s="79" t="s">
        <v>8080</v>
      </c>
      <c r="F667" s="80">
        <v>39845</v>
      </c>
      <c r="G667" s="81" t="s">
        <v>3707</v>
      </c>
    </row>
    <row r="668" spans="1:7" x14ac:dyDescent="0.3">
      <c r="A668" s="76" t="s">
        <v>4526</v>
      </c>
      <c r="B668" s="77" t="s">
        <v>4527</v>
      </c>
      <c r="C668" s="78">
        <v>8347</v>
      </c>
      <c r="D668" s="79" t="s">
        <v>4532</v>
      </c>
      <c r="E668" s="79" t="s">
        <v>8081</v>
      </c>
      <c r="F668" s="80">
        <v>39845</v>
      </c>
      <c r="G668" s="81" t="s">
        <v>3707</v>
      </c>
    </row>
    <row r="669" spans="1:7" x14ac:dyDescent="0.3">
      <c r="A669" s="76" t="s">
        <v>5130</v>
      </c>
      <c r="B669" s="77" t="s">
        <v>5131</v>
      </c>
      <c r="C669" s="78">
        <v>17694</v>
      </c>
      <c r="D669" s="79" t="s">
        <v>5132</v>
      </c>
      <c r="E669" s="79" t="s">
        <v>8082</v>
      </c>
      <c r="F669" s="80">
        <v>41518</v>
      </c>
      <c r="G669" s="81" t="s">
        <v>3707</v>
      </c>
    </row>
    <row r="670" spans="1:7" x14ac:dyDescent="0.3">
      <c r="A670" s="76" t="s">
        <v>5130</v>
      </c>
      <c r="B670" s="77" t="s">
        <v>5131</v>
      </c>
      <c r="C670" s="78">
        <v>17701</v>
      </c>
      <c r="D670" s="79" t="s">
        <v>5133</v>
      </c>
      <c r="E670" s="79" t="s">
        <v>8083</v>
      </c>
      <c r="F670" s="80">
        <v>41518</v>
      </c>
      <c r="G670" s="81" t="s">
        <v>3707</v>
      </c>
    </row>
    <row r="671" spans="1:7" x14ac:dyDescent="0.3">
      <c r="A671" s="76" t="s">
        <v>3834</v>
      </c>
      <c r="B671" s="77" t="s">
        <v>3835</v>
      </c>
      <c r="C671" s="78">
        <v>5239</v>
      </c>
      <c r="D671" s="79" t="s">
        <v>3836</v>
      </c>
      <c r="E671" s="79" t="s">
        <v>8084</v>
      </c>
      <c r="F671" s="80">
        <v>38108</v>
      </c>
      <c r="G671" s="81" t="s">
        <v>3707</v>
      </c>
    </row>
    <row r="672" spans="1:7" x14ac:dyDescent="0.3">
      <c r="A672" s="76" t="s">
        <v>3834</v>
      </c>
      <c r="B672" s="77" t="s">
        <v>3835</v>
      </c>
      <c r="C672" s="78">
        <v>7167</v>
      </c>
      <c r="D672" s="79" t="s">
        <v>3837</v>
      </c>
      <c r="E672" s="79" t="s">
        <v>8085</v>
      </c>
      <c r="F672" s="80">
        <v>38749</v>
      </c>
      <c r="G672" s="81" t="s">
        <v>3707</v>
      </c>
    </row>
    <row r="673" spans="1:7" x14ac:dyDescent="0.3">
      <c r="A673" s="76" t="s">
        <v>3709</v>
      </c>
      <c r="B673" s="77" t="s">
        <v>3710</v>
      </c>
      <c r="C673" s="78">
        <v>4863</v>
      </c>
      <c r="D673" s="79" t="s">
        <v>3712</v>
      </c>
      <c r="E673" s="79" t="s">
        <v>8086</v>
      </c>
      <c r="F673" s="80">
        <v>37834</v>
      </c>
      <c r="G673" s="81" t="s">
        <v>3707</v>
      </c>
    </row>
    <row r="674" spans="1:7" x14ac:dyDescent="0.3">
      <c r="A674" s="76" t="s">
        <v>3709</v>
      </c>
      <c r="B674" s="77" t="s">
        <v>3710</v>
      </c>
      <c r="C674" s="78">
        <v>5080</v>
      </c>
      <c r="D674" s="79" t="s">
        <v>3711</v>
      </c>
      <c r="E674" s="79" t="s">
        <v>8087</v>
      </c>
      <c r="F674" s="80">
        <v>37926</v>
      </c>
      <c r="G674" s="81" t="s">
        <v>3707</v>
      </c>
    </row>
    <row r="675" spans="1:7" x14ac:dyDescent="0.3">
      <c r="A675" s="76" t="s">
        <v>3973</v>
      </c>
      <c r="B675" s="77" t="s">
        <v>3974</v>
      </c>
      <c r="C675" s="78">
        <v>5814</v>
      </c>
      <c r="D675" s="79" t="s">
        <v>709</v>
      </c>
      <c r="E675" s="79" t="s">
        <v>8088</v>
      </c>
      <c r="F675" s="80">
        <v>38384</v>
      </c>
      <c r="G675" s="81" t="s">
        <v>3253</v>
      </c>
    </row>
    <row r="676" spans="1:7" x14ac:dyDescent="0.3">
      <c r="A676" s="76" t="s">
        <v>3973</v>
      </c>
      <c r="B676" s="77" t="s">
        <v>3974</v>
      </c>
      <c r="C676" s="78">
        <v>5815</v>
      </c>
      <c r="D676" s="79" t="s">
        <v>711</v>
      </c>
      <c r="E676" s="79" t="s">
        <v>8089</v>
      </c>
      <c r="F676" s="80">
        <v>38384</v>
      </c>
      <c r="G676" s="81" t="s">
        <v>3253</v>
      </c>
    </row>
    <row r="677" spans="1:7" x14ac:dyDescent="0.3">
      <c r="A677" s="76" t="s">
        <v>4269</v>
      </c>
      <c r="B677" s="77" t="s">
        <v>4270</v>
      </c>
      <c r="C677" s="78">
        <v>7619</v>
      </c>
      <c r="D677" s="79" t="s">
        <v>4271</v>
      </c>
      <c r="E677" s="79" t="s">
        <v>8090</v>
      </c>
      <c r="F677" s="80">
        <v>39387</v>
      </c>
      <c r="G677" s="81" t="s">
        <v>3707</v>
      </c>
    </row>
    <row r="678" spans="1:7" x14ac:dyDescent="0.3">
      <c r="A678" s="76" t="s">
        <v>4269</v>
      </c>
      <c r="B678" s="77" t="s">
        <v>4270</v>
      </c>
      <c r="C678" s="78">
        <v>18896</v>
      </c>
      <c r="D678" s="79" t="s">
        <v>2731</v>
      </c>
      <c r="E678" s="79" t="s">
        <v>8091</v>
      </c>
      <c r="F678" s="80">
        <v>42491</v>
      </c>
      <c r="G678" s="81" t="s">
        <v>3253</v>
      </c>
    </row>
    <row r="679" spans="1:7" x14ac:dyDescent="0.3">
      <c r="A679" s="76" t="s">
        <v>3997</v>
      </c>
      <c r="B679" s="77" t="s">
        <v>3998</v>
      </c>
      <c r="C679" s="78">
        <v>3343</v>
      </c>
      <c r="D679" s="79" t="s">
        <v>3999</v>
      </c>
      <c r="E679" s="79" t="s">
        <v>8092</v>
      </c>
      <c r="F679" s="80">
        <v>36923</v>
      </c>
      <c r="G679" s="81" t="s">
        <v>3707</v>
      </c>
    </row>
    <row r="680" spans="1:7" x14ac:dyDescent="0.3">
      <c r="A680" s="76" t="s">
        <v>3997</v>
      </c>
      <c r="B680" s="77" t="s">
        <v>3998</v>
      </c>
      <c r="C680" s="78">
        <v>3344</v>
      </c>
      <c r="D680" s="79" t="s">
        <v>4000</v>
      </c>
      <c r="E680" s="79" t="s">
        <v>8093</v>
      </c>
      <c r="F680" s="80">
        <v>36923</v>
      </c>
      <c r="G680" s="81" t="s">
        <v>3707</v>
      </c>
    </row>
    <row r="681" spans="1:7" x14ac:dyDescent="0.3">
      <c r="A681" s="76" t="s">
        <v>3997</v>
      </c>
      <c r="B681" s="77" t="s">
        <v>3998</v>
      </c>
      <c r="C681" s="78">
        <v>3345</v>
      </c>
      <c r="D681" s="79" t="s">
        <v>444</v>
      </c>
      <c r="E681" s="79" t="s">
        <v>8094</v>
      </c>
      <c r="F681" s="80">
        <v>36923</v>
      </c>
      <c r="G681" s="81" t="s">
        <v>3253</v>
      </c>
    </row>
    <row r="682" spans="1:7" x14ac:dyDescent="0.3">
      <c r="A682" s="76" t="s">
        <v>329</v>
      </c>
      <c r="B682" s="77" t="s">
        <v>3971</v>
      </c>
      <c r="C682" s="78">
        <v>2087</v>
      </c>
      <c r="D682" s="79" t="s">
        <v>3972</v>
      </c>
      <c r="E682" s="79" t="s">
        <v>8095</v>
      </c>
      <c r="F682" s="80">
        <v>35916</v>
      </c>
      <c r="G682" s="81" t="s">
        <v>3707</v>
      </c>
    </row>
    <row r="683" spans="1:7" x14ac:dyDescent="0.3">
      <c r="A683" s="76" t="s">
        <v>329</v>
      </c>
      <c r="B683" s="77" t="s">
        <v>3971</v>
      </c>
      <c r="C683" s="78">
        <v>2094</v>
      </c>
      <c r="D683" s="79" t="s">
        <v>328</v>
      </c>
      <c r="E683" s="79" t="s">
        <v>8096</v>
      </c>
      <c r="F683" s="80">
        <v>35916</v>
      </c>
      <c r="G683" s="81" t="s">
        <v>3253</v>
      </c>
    </row>
    <row r="684" spans="1:7" x14ac:dyDescent="0.3">
      <c r="A684" s="76" t="s">
        <v>4128</v>
      </c>
      <c r="B684" s="77" t="s">
        <v>4129</v>
      </c>
      <c r="C684" s="78">
        <v>5086</v>
      </c>
      <c r="D684" s="79" t="s">
        <v>4130</v>
      </c>
      <c r="E684" s="79" t="s">
        <v>8097</v>
      </c>
      <c r="F684" s="80">
        <v>38108</v>
      </c>
      <c r="G684" s="81" t="s">
        <v>3707</v>
      </c>
    </row>
    <row r="685" spans="1:7" x14ac:dyDescent="0.3">
      <c r="A685" s="76" t="s">
        <v>4128</v>
      </c>
      <c r="B685" s="77" t="s">
        <v>4129</v>
      </c>
      <c r="C685" s="78">
        <v>6538</v>
      </c>
      <c r="D685" s="79" t="s">
        <v>4131</v>
      </c>
      <c r="E685" s="79" t="s">
        <v>8098</v>
      </c>
      <c r="F685" s="80">
        <v>38473</v>
      </c>
      <c r="G685" s="81" t="s">
        <v>3707</v>
      </c>
    </row>
    <row r="686" spans="1:7" x14ac:dyDescent="0.3">
      <c r="A686" s="76" t="s">
        <v>3891</v>
      </c>
      <c r="B686" s="77" t="s">
        <v>3892</v>
      </c>
      <c r="C686" s="78">
        <v>17871</v>
      </c>
      <c r="D686" s="79" t="s">
        <v>2584</v>
      </c>
      <c r="E686" s="79" t="s">
        <v>8099</v>
      </c>
      <c r="F686" s="80">
        <v>41671</v>
      </c>
      <c r="G686" s="81" t="s">
        <v>3253</v>
      </c>
    </row>
    <row r="687" spans="1:7" x14ac:dyDescent="0.3">
      <c r="A687" s="76" t="s">
        <v>3891</v>
      </c>
      <c r="B687" s="77" t="s">
        <v>3892</v>
      </c>
      <c r="C687" s="78">
        <v>17872</v>
      </c>
      <c r="D687" s="79" t="s">
        <v>2586</v>
      </c>
      <c r="E687" s="79" t="s">
        <v>8100</v>
      </c>
      <c r="F687" s="80">
        <v>41671</v>
      </c>
      <c r="G687" s="81" t="s">
        <v>3253</v>
      </c>
    </row>
    <row r="688" spans="1:7" x14ac:dyDescent="0.3">
      <c r="A688" s="76" t="s">
        <v>3891</v>
      </c>
      <c r="B688" s="77" t="s">
        <v>3892</v>
      </c>
      <c r="C688" s="78">
        <v>17873</v>
      </c>
      <c r="D688" s="79" t="s">
        <v>2588</v>
      </c>
      <c r="E688" s="79" t="s">
        <v>8101</v>
      </c>
      <c r="F688" s="80">
        <v>41671</v>
      </c>
      <c r="G688" s="81" t="s">
        <v>3253</v>
      </c>
    </row>
    <row r="689" spans="1:7" x14ac:dyDescent="0.3">
      <c r="A689" s="76" t="s">
        <v>3891</v>
      </c>
      <c r="B689" s="77" t="s">
        <v>3892</v>
      </c>
      <c r="C689" s="78">
        <v>19177</v>
      </c>
      <c r="D689" s="79" t="s">
        <v>2760</v>
      </c>
      <c r="E689" s="79" t="s">
        <v>8102</v>
      </c>
      <c r="F689" s="80">
        <v>42767</v>
      </c>
      <c r="G689" s="81" t="s">
        <v>3253</v>
      </c>
    </row>
    <row r="690" spans="1:7" x14ac:dyDescent="0.3">
      <c r="A690" s="76" t="s">
        <v>8103</v>
      </c>
      <c r="B690" s="77" t="s">
        <v>4004</v>
      </c>
      <c r="C690" s="78">
        <v>8234</v>
      </c>
      <c r="D690" s="79" t="s">
        <v>1106</v>
      </c>
      <c r="E690" s="79" t="s">
        <v>8104</v>
      </c>
      <c r="F690" s="80">
        <v>39661</v>
      </c>
      <c r="G690" s="81" t="s">
        <v>3253</v>
      </c>
    </row>
    <row r="691" spans="1:7" x14ac:dyDescent="0.3">
      <c r="A691" s="76" t="s">
        <v>8103</v>
      </c>
      <c r="B691" s="77" t="s">
        <v>4004</v>
      </c>
      <c r="C691" s="78">
        <v>20461</v>
      </c>
      <c r="D691" s="79" t="s">
        <v>6679</v>
      </c>
      <c r="E691" s="79" t="s">
        <v>8105</v>
      </c>
      <c r="F691" s="80">
        <v>43922</v>
      </c>
      <c r="G691" s="81" t="s">
        <v>3253</v>
      </c>
    </row>
    <row r="692" spans="1:7" x14ac:dyDescent="0.3">
      <c r="A692" s="76" t="s">
        <v>3809</v>
      </c>
      <c r="B692" s="77" t="s">
        <v>3810</v>
      </c>
      <c r="C692" s="78">
        <v>590</v>
      </c>
      <c r="D692" s="79" t="s">
        <v>3811</v>
      </c>
      <c r="E692" s="79" t="s">
        <v>8106</v>
      </c>
      <c r="F692" s="80">
        <v>34912</v>
      </c>
      <c r="G692" s="81" t="s">
        <v>3707</v>
      </c>
    </row>
    <row r="693" spans="1:7" x14ac:dyDescent="0.3">
      <c r="A693" s="76" t="s">
        <v>3809</v>
      </c>
      <c r="B693" s="77" t="s">
        <v>3810</v>
      </c>
      <c r="C693" s="78">
        <v>7512</v>
      </c>
      <c r="D693" s="79" t="s">
        <v>929</v>
      </c>
      <c r="E693" s="79" t="s">
        <v>8107</v>
      </c>
      <c r="F693" s="80">
        <v>39387</v>
      </c>
      <c r="G693" s="81" t="s">
        <v>3253</v>
      </c>
    </row>
    <row r="694" spans="1:7" x14ac:dyDescent="0.3">
      <c r="A694" s="76" t="s">
        <v>3804</v>
      </c>
      <c r="B694" s="77" t="s">
        <v>3805</v>
      </c>
      <c r="C694" s="78">
        <v>6223</v>
      </c>
      <c r="D694" s="79" t="s">
        <v>747</v>
      </c>
      <c r="E694" s="79" t="s">
        <v>8108</v>
      </c>
      <c r="F694" s="80">
        <v>38473</v>
      </c>
      <c r="G694" s="81" t="s">
        <v>3253</v>
      </c>
    </row>
    <row r="695" spans="1:7" x14ac:dyDescent="0.3">
      <c r="A695" s="76" t="s">
        <v>3804</v>
      </c>
      <c r="B695" s="77" t="s">
        <v>3805</v>
      </c>
      <c r="C695" s="78">
        <v>7137</v>
      </c>
      <c r="D695" s="79" t="s">
        <v>3806</v>
      </c>
      <c r="E695" s="79" t="s">
        <v>8109</v>
      </c>
      <c r="F695" s="80">
        <v>38749</v>
      </c>
      <c r="G695" s="81" t="s">
        <v>3253</v>
      </c>
    </row>
    <row r="696" spans="1:7" x14ac:dyDescent="0.3">
      <c r="A696" s="76" t="s">
        <v>3804</v>
      </c>
      <c r="B696" s="77" t="s">
        <v>3805</v>
      </c>
      <c r="C696" s="78">
        <v>17864</v>
      </c>
      <c r="D696" s="79" t="s">
        <v>3808</v>
      </c>
      <c r="E696" s="79" t="s">
        <v>8110</v>
      </c>
      <c r="F696" s="80">
        <v>41671</v>
      </c>
      <c r="G696" s="81" t="s">
        <v>3253</v>
      </c>
    </row>
    <row r="697" spans="1:7" x14ac:dyDescent="0.3">
      <c r="A697" s="76" t="s">
        <v>8111</v>
      </c>
      <c r="B697" s="77" t="s">
        <v>6931</v>
      </c>
      <c r="C697" s="78">
        <v>1075</v>
      </c>
      <c r="D697" s="79" t="s">
        <v>201</v>
      </c>
      <c r="E697" s="79" t="s">
        <v>8112</v>
      </c>
      <c r="F697" s="80">
        <v>35278</v>
      </c>
      <c r="G697" s="81" t="s">
        <v>3253</v>
      </c>
    </row>
    <row r="698" spans="1:7" x14ac:dyDescent="0.3">
      <c r="A698" s="76" t="s">
        <v>8111</v>
      </c>
      <c r="B698" s="77" t="s">
        <v>6931</v>
      </c>
      <c r="C698" s="78">
        <v>19997</v>
      </c>
      <c r="D698" s="79" t="s">
        <v>8113</v>
      </c>
      <c r="E698" s="79" t="s">
        <v>8114</v>
      </c>
      <c r="F698" s="80">
        <v>43435</v>
      </c>
      <c r="G698" s="81" t="s">
        <v>3707</v>
      </c>
    </row>
    <row r="699" spans="1:7" x14ac:dyDescent="0.3">
      <c r="A699" s="76" t="s">
        <v>8111</v>
      </c>
      <c r="B699" s="77" t="s">
        <v>6931</v>
      </c>
      <c r="C699" s="78">
        <v>21036</v>
      </c>
      <c r="D699" s="79" t="s">
        <v>8115</v>
      </c>
      <c r="E699" s="79" t="s">
        <v>8116</v>
      </c>
      <c r="F699" s="80">
        <v>44531</v>
      </c>
      <c r="G699" s="81" t="s">
        <v>3707</v>
      </c>
    </row>
    <row r="700" spans="1:7" x14ac:dyDescent="0.3">
      <c r="A700" s="76" t="s">
        <v>5138</v>
      </c>
      <c r="B700" s="77" t="s">
        <v>5139</v>
      </c>
      <c r="C700" s="78">
        <v>17970</v>
      </c>
      <c r="D700" s="79" t="s">
        <v>5140</v>
      </c>
      <c r="E700" s="79" t="s">
        <v>8117</v>
      </c>
      <c r="F700" s="80">
        <v>41671</v>
      </c>
      <c r="G700" s="81" t="s">
        <v>3707</v>
      </c>
    </row>
    <row r="701" spans="1:7" x14ac:dyDescent="0.3">
      <c r="A701" s="76" t="s">
        <v>5138</v>
      </c>
      <c r="B701" s="77" t="s">
        <v>5139</v>
      </c>
      <c r="C701" s="78">
        <v>17971</v>
      </c>
      <c r="D701" s="79" t="s">
        <v>5141</v>
      </c>
      <c r="E701" s="79" t="s">
        <v>8118</v>
      </c>
      <c r="F701" s="80">
        <v>41671</v>
      </c>
      <c r="G701" s="81" t="s">
        <v>3707</v>
      </c>
    </row>
    <row r="702" spans="1:7" x14ac:dyDescent="0.3">
      <c r="A702" s="76" t="s">
        <v>5138</v>
      </c>
      <c r="B702" s="77" t="s">
        <v>5139</v>
      </c>
      <c r="C702" s="78">
        <v>17972</v>
      </c>
      <c r="D702" s="79" t="s">
        <v>5142</v>
      </c>
      <c r="E702" s="79" t="s">
        <v>8119</v>
      </c>
      <c r="F702" s="80">
        <v>41671</v>
      </c>
      <c r="G702" s="81" t="s">
        <v>3707</v>
      </c>
    </row>
    <row r="703" spans="1:7" x14ac:dyDescent="0.3">
      <c r="A703" s="76" t="s">
        <v>5138</v>
      </c>
      <c r="B703" s="77" t="s">
        <v>5139</v>
      </c>
      <c r="C703" s="78">
        <v>17973</v>
      </c>
      <c r="D703" s="79" t="s">
        <v>5156</v>
      </c>
      <c r="E703" s="79" t="s">
        <v>8120</v>
      </c>
      <c r="F703" s="80">
        <v>41671</v>
      </c>
      <c r="G703" s="81" t="s">
        <v>3707</v>
      </c>
    </row>
    <row r="704" spans="1:7" x14ac:dyDescent="0.3">
      <c r="A704" s="76" t="s">
        <v>5138</v>
      </c>
      <c r="B704" s="77" t="s">
        <v>5139</v>
      </c>
      <c r="C704" s="78">
        <v>17974</v>
      </c>
      <c r="D704" s="79" t="s">
        <v>5157</v>
      </c>
      <c r="E704" s="79" t="s">
        <v>8121</v>
      </c>
      <c r="F704" s="80">
        <v>41671</v>
      </c>
      <c r="G704" s="81" t="s">
        <v>3707</v>
      </c>
    </row>
    <row r="705" spans="1:7" x14ac:dyDescent="0.3">
      <c r="A705" s="76" t="s">
        <v>5138</v>
      </c>
      <c r="B705" s="77" t="s">
        <v>5139</v>
      </c>
      <c r="C705" s="78">
        <v>17975</v>
      </c>
      <c r="D705" s="79" t="s">
        <v>5158</v>
      </c>
      <c r="E705" s="79" t="s">
        <v>8122</v>
      </c>
      <c r="F705" s="80">
        <v>41671</v>
      </c>
      <c r="G705" s="81" t="s">
        <v>3253</v>
      </c>
    </row>
    <row r="706" spans="1:7" x14ac:dyDescent="0.3">
      <c r="A706" s="76" t="s">
        <v>5138</v>
      </c>
      <c r="B706" s="77" t="s">
        <v>5139</v>
      </c>
      <c r="C706" s="78">
        <v>17976</v>
      </c>
      <c r="D706" s="79" t="s">
        <v>5160</v>
      </c>
      <c r="E706" s="79" t="s">
        <v>8123</v>
      </c>
      <c r="F706" s="80">
        <v>41671</v>
      </c>
      <c r="G706" s="81" t="s">
        <v>3707</v>
      </c>
    </row>
    <row r="707" spans="1:7" x14ac:dyDescent="0.3">
      <c r="A707" s="76" t="s">
        <v>5138</v>
      </c>
      <c r="B707" s="77" t="s">
        <v>5139</v>
      </c>
      <c r="C707" s="78">
        <v>17977</v>
      </c>
      <c r="D707" s="79" t="s">
        <v>2607</v>
      </c>
      <c r="E707" s="79" t="s">
        <v>8124</v>
      </c>
      <c r="F707" s="80">
        <v>41671</v>
      </c>
      <c r="G707" s="81" t="s">
        <v>3707</v>
      </c>
    </row>
    <row r="708" spans="1:7" x14ac:dyDescent="0.3">
      <c r="A708" s="76" t="s">
        <v>5138</v>
      </c>
      <c r="B708" s="77" t="s">
        <v>5139</v>
      </c>
      <c r="C708" s="78">
        <v>17978</v>
      </c>
      <c r="D708" s="79" t="s">
        <v>5161</v>
      </c>
      <c r="E708" s="79" t="s">
        <v>8125</v>
      </c>
      <c r="F708" s="80">
        <v>41671</v>
      </c>
      <c r="G708" s="81" t="s">
        <v>3707</v>
      </c>
    </row>
    <row r="709" spans="1:7" x14ac:dyDescent="0.3">
      <c r="A709" s="76" t="s">
        <v>5138</v>
      </c>
      <c r="B709" s="77" t="s">
        <v>5139</v>
      </c>
      <c r="C709" s="78">
        <v>17979</v>
      </c>
      <c r="D709" s="79" t="s">
        <v>5143</v>
      </c>
      <c r="E709" s="79" t="s">
        <v>8126</v>
      </c>
      <c r="F709" s="80">
        <v>41671</v>
      </c>
      <c r="G709" s="81" t="s">
        <v>3707</v>
      </c>
    </row>
    <row r="710" spans="1:7" x14ac:dyDescent="0.3">
      <c r="A710" s="76" t="s">
        <v>5138</v>
      </c>
      <c r="B710" s="77" t="s">
        <v>5139</v>
      </c>
      <c r="C710" s="78">
        <v>17981</v>
      </c>
      <c r="D710" s="79" t="s">
        <v>5144</v>
      </c>
      <c r="E710" s="79" t="s">
        <v>8127</v>
      </c>
      <c r="F710" s="80">
        <v>41671</v>
      </c>
      <c r="G710" s="81" t="s">
        <v>3707</v>
      </c>
    </row>
    <row r="711" spans="1:7" x14ac:dyDescent="0.3">
      <c r="A711" s="76" t="s">
        <v>5138</v>
      </c>
      <c r="B711" s="77" t="s">
        <v>5139</v>
      </c>
      <c r="C711" s="78">
        <v>17982</v>
      </c>
      <c r="D711" s="79" t="s">
        <v>5145</v>
      </c>
      <c r="E711" s="79" t="s">
        <v>8128</v>
      </c>
      <c r="F711" s="80">
        <v>41671</v>
      </c>
      <c r="G711" s="81" t="s">
        <v>3707</v>
      </c>
    </row>
    <row r="712" spans="1:7" x14ac:dyDescent="0.3">
      <c r="A712" s="76" t="s">
        <v>5138</v>
      </c>
      <c r="B712" s="77" t="s">
        <v>5139</v>
      </c>
      <c r="C712" s="78">
        <v>17983</v>
      </c>
      <c r="D712" s="79" t="s">
        <v>5146</v>
      </c>
      <c r="E712" s="79" t="s">
        <v>8129</v>
      </c>
      <c r="F712" s="80">
        <v>41671</v>
      </c>
      <c r="G712" s="81" t="s">
        <v>3707</v>
      </c>
    </row>
    <row r="713" spans="1:7" x14ac:dyDescent="0.3">
      <c r="A713" s="76" t="s">
        <v>5138</v>
      </c>
      <c r="B713" s="77" t="s">
        <v>5139</v>
      </c>
      <c r="C713" s="78">
        <v>17984</v>
      </c>
      <c r="D713" s="79" t="s">
        <v>5147</v>
      </c>
      <c r="E713" s="79" t="s">
        <v>8130</v>
      </c>
      <c r="F713" s="80">
        <v>41671</v>
      </c>
      <c r="G713" s="81" t="s">
        <v>3707</v>
      </c>
    </row>
    <row r="714" spans="1:7" x14ac:dyDescent="0.3">
      <c r="A714" s="76" t="s">
        <v>5138</v>
      </c>
      <c r="B714" s="77" t="s">
        <v>5139</v>
      </c>
      <c r="C714" s="78">
        <v>17985</v>
      </c>
      <c r="D714" s="79" t="s">
        <v>5148</v>
      </c>
      <c r="E714" s="79" t="s">
        <v>8131</v>
      </c>
      <c r="F714" s="80">
        <v>41671</v>
      </c>
      <c r="G714" s="81" t="s">
        <v>3707</v>
      </c>
    </row>
    <row r="715" spans="1:7" x14ac:dyDescent="0.3">
      <c r="A715" s="76" t="s">
        <v>5138</v>
      </c>
      <c r="B715" s="77" t="s">
        <v>5139</v>
      </c>
      <c r="C715" s="78">
        <v>17986</v>
      </c>
      <c r="D715" s="79" t="s">
        <v>5149</v>
      </c>
      <c r="E715" s="79" t="s">
        <v>8132</v>
      </c>
      <c r="F715" s="80">
        <v>41671</v>
      </c>
      <c r="G715" s="81" t="s">
        <v>3707</v>
      </c>
    </row>
    <row r="716" spans="1:7" x14ac:dyDescent="0.3">
      <c r="A716" s="76" t="s">
        <v>5138</v>
      </c>
      <c r="B716" s="77" t="s">
        <v>5139</v>
      </c>
      <c r="C716" s="78">
        <v>17987</v>
      </c>
      <c r="D716" s="79" t="s">
        <v>5150</v>
      </c>
      <c r="E716" s="79" t="s">
        <v>8133</v>
      </c>
      <c r="F716" s="80">
        <v>41671</v>
      </c>
      <c r="G716" s="81" t="s">
        <v>3707</v>
      </c>
    </row>
    <row r="717" spans="1:7" x14ac:dyDescent="0.3">
      <c r="A717" s="76" t="s">
        <v>5138</v>
      </c>
      <c r="B717" s="77" t="s">
        <v>5139</v>
      </c>
      <c r="C717" s="78">
        <v>17988</v>
      </c>
      <c r="D717" s="79" t="s">
        <v>5151</v>
      </c>
      <c r="E717" s="79" t="s">
        <v>8134</v>
      </c>
      <c r="F717" s="80">
        <v>41671</v>
      </c>
      <c r="G717" s="81" t="s">
        <v>3707</v>
      </c>
    </row>
    <row r="718" spans="1:7" x14ac:dyDescent="0.3">
      <c r="A718" s="76" t="s">
        <v>5138</v>
      </c>
      <c r="B718" s="77" t="s">
        <v>5139</v>
      </c>
      <c r="C718" s="78">
        <v>17989</v>
      </c>
      <c r="D718" s="79" t="s">
        <v>2608</v>
      </c>
      <c r="E718" s="79" t="s">
        <v>8135</v>
      </c>
      <c r="F718" s="80">
        <v>41671</v>
      </c>
      <c r="G718" s="81" t="s">
        <v>3253</v>
      </c>
    </row>
    <row r="719" spans="1:7" x14ac:dyDescent="0.3">
      <c r="A719" s="76" t="s">
        <v>5138</v>
      </c>
      <c r="B719" s="77" t="s">
        <v>5139</v>
      </c>
      <c r="C719" s="78">
        <v>17991</v>
      </c>
      <c r="D719" s="79" t="s">
        <v>5152</v>
      </c>
      <c r="E719" s="79" t="s">
        <v>8136</v>
      </c>
      <c r="F719" s="80">
        <v>41671</v>
      </c>
      <c r="G719" s="81" t="s">
        <v>3707</v>
      </c>
    </row>
    <row r="720" spans="1:7" x14ac:dyDescent="0.3">
      <c r="A720" s="76" t="s">
        <v>5138</v>
      </c>
      <c r="B720" s="77" t="s">
        <v>5139</v>
      </c>
      <c r="C720" s="78">
        <v>17992</v>
      </c>
      <c r="D720" s="79" t="s">
        <v>5153</v>
      </c>
      <c r="E720" s="79" t="s">
        <v>8137</v>
      </c>
      <c r="F720" s="80">
        <v>41671</v>
      </c>
      <c r="G720" s="81" t="s">
        <v>3707</v>
      </c>
    </row>
    <row r="721" spans="1:7" x14ac:dyDescent="0.3">
      <c r="A721" s="76" t="s">
        <v>5138</v>
      </c>
      <c r="B721" s="77" t="s">
        <v>5139</v>
      </c>
      <c r="C721" s="78">
        <v>17993</v>
      </c>
      <c r="D721" s="79" t="s">
        <v>2610</v>
      </c>
      <c r="E721" s="79" t="s">
        <v>8138</v>
      </c>
      <c r="F721" s="80">
        <v>41671</v>
      </c>
      <c r="G721" s="81" t="s">
        <v>3253</v>
      </c>
    </row>
    <row r="722" spans="1:7" x14ac:dyDescent="0.3">
      <c r="A722" s="76" t="s">
        <v>5138</v>
      </c>
      <c r="B722" s="77" t="s">
        <v>5139</v>
      </c>
      <c r="C722" s="78">
        <v>17994</v>
      </c>
      <c r="D722" s="79" t="s">
        <v>5154</v>
      </c>
      <c r="E722" s="79" t="s">
        <v>8139</v>
      </c>
      <c r="F722" s="80">
        <v>41671</v>
      </c>
      <c r="G722" s="81" t="s">
        <v>3707</v>
      </c>
    </row>
    <row r="723" spans="1:7" x14ac:dyDescent="0.3">
      <c r="A723" s="76" t="s">
        <v>5138</v>
      </c>
      <c r="B723" s="77" t="s">
        <v>5139</v>
      </c>
      <c r="C723" s="78">
        <v>17995</v>
      </c>
      <c r="D723" s="79" t="s">
        <v>3351</v>
      </c>
      <c r="E723" s="79" t="s">
        <v>8140</v>
      </c>
      <c r="F723" s="80">
        <v>41671</v>
      </c>
      <c r="G723" s="81" t="s">
        <v>3707</v>
      </c>
    </row>
    <row r="724" spans="1:7" x14ac:dyDescent="0.3">
      <c r="A724" s="76" t="s">
        <v>5138</v>
      </c>
      <c r="B724" s="77" t="s">
        <v>5139</v>
      </c>
      <c r="C724" s="78">
        <v>17996</v>
      </c>
      <c r="D724" s="79" t="s">
        <v>5155</v>
      </c>
      <c r="E724" s="79" t="s">
        <v>8141</v>
      </c>
      <c r="F724" s="80">
        <v>41671</v>
      </c>
      <c r="G724" s="81" t="s">
        <v>3707</v>
      </c>
    </row>
    <row r="725" spans="1:7" x14ac:dyDescent="0.3">
      <c r="A725" s="76" t="s">
        <v>5138</v>
      </c>
      <c r="B725" s="77" t="s">
        <v>5139</v>
      </c>
      <c r="C725" s="78">
        <v>18718</v>
      </c>
      <c r="D725" s="79" t="s">
        <v>5163</v>
      </c>
      <c r="E725" s="79" t="s">
        <v>8142</v>
      </c>
      <c r="F725" s="80">
        <v>42401</v>
      </c>
      <c r="G725" s="81" t="s">
        <v>3707</v>
      </c>
    </row>
    <row r="726" spans="1:7" x14ac:dyDescent="0.3">
      <c r="A726" s="76" t="s">
        <v>5138</v>
      </c>
      <c r="B726" s="77" t="s">
        <v>5139</v>
      </c>
      <c r="C726" s="78">
        <v>18719</v>
      </c>
      <c r="D726" s="79" t="s">
        <v>5164</v>
      </c>
      <c r="E726" s="79" t="s">
        <v>8143</v>
      </c>
      <c r="F726" s="80">
        <v>42401</v>
      </c>
      <c r="G726" s="81" t="s">
        <v>3707</v>
      </c>
    </row>
    <row r="727" spans="1:7" x14ac:dyDescent="0.3">
      <c r="A727" s="76" t="s">
        <v>5138</v>
      </c>
      <c r="B727" s="77" t="s">
        <v>5139</v>
      </c>
      <c r="C727" s="78">
        <v>18720</v>
      </c>
      <c r="D727" s="79" t="s">
        <v>5165</v>
      </c>
      <c r="E727" s="79" t="s">
        <v>8144</v>
      </c>
      <c r="F727" s="80">
        <v>42401</v>
      </c>
      <c r="G727" s="81" t="s">
        <v>3707</v>
      </c>
    </row>
    <row r="728" spans="1:7" x14ac:dyDescent="0.3">
      <c r="A728" s="76" t="s">
        <v>5138</v>
      </c>
      <c r="B728" s="77" t="s">
        <v>5139</v>
      </c>
      <c r="C728" s="78">
        <v>18721</v>
      </c>
      <c r="D728" s="79" t="s">
        <v>5166</v>
      </c>
      <c r="E728" s="79" t="s">
        <v>8145</v>
      </c>
      <c r="F728" s="80">
        <v>42401</v>
      </c>
      <c r="G728" s="81" t="s">
        <v>3707</v>
      </c>
    </row>
    <row r="729" spans="1:7" x14ac:dyDescent="0.3">
      <c r="A729" s="76" t="s">
        <v>5138</v>
      </c>
      <c r="B729" s="77" t="s">
        <v>5139</v>
      </c>
      <c r="C729" s="78">
        <v>18722</v>
      </c>
      <c r="D729" s="79" t="s">
        <v>5167</v>
      </c>
      <c r="E729" s="79" t="s">
        <v>8146</v>
      </c>
      <c r="F729" s="80">
        <v>42401</v>
      </c>
      <c r="G729" s="81" t="s">
        <v>3707</v>
      </c>
    </row>
    <row r="730" spans="1:7" x14ac:dyDescent="0.3">
      <c r="A730" s="76" t="s">
        <v>5138</v>
      </c>
      <c r="B730" s="77" t="s">
        <v>5139</v>
      </c>
      <c r="C730" s="78">
        <v>18723</v>
      </c>
      <c r="D730" s="79" t="s">
        <v>5168</v>
      </c>
      <c r="E730" s="79" t="s">
        <v>8147</v>
      </c>
      <c r="F730" s="80">
        <v>42401</v>
      </c>
      <c r="G730" s="81" t="s">
        <v>3707</v>
      </c>
    </row>
    <row r="731" spans="1:7" x14ac:dyDescent="0.3">
      <c r="A731" s="76" t="s">
        <v>5138</v>
      </c>
      <c r="B731" s="77" t="s">
        <v>5139</v>
      </c>
      <c r="C731" s="78">
        <v>18724</v>
      </c>
      <c r="D731" s="79" t="s">
        <v>5169</v>
      </c>
      <c r="E731" s="79" t="s">
        <v>8148</v>
      </c>
      <c r="F731" s="80">
        <v>42401</v>
      </c>
      <c r="G731" s="81" t="s">
        <v>3707</v>
      </c>
    </row>
    <row r="732" spans="1:7" x14ac:dyDescent="0.3">
      <c r="A732" s="76" t="s">
        <v>5138</v>
      </c>
      <c r="B732" s="77" t="s">
        <v>5139</v>
      </c>
      <c r="C732" s="78">
        <v>18725</v>
      </c>
      <c r="D732" s="79" t="s">
        <v>5170</v>
      </c>
      <c r="E732" s="79" t="s">
        <v>8149</v>
      </c>
      <c r="F732" s="80">
        <v>42401</v>
      </c>
      <c r="G732" s="81" t="s">
        <v>3707</v>
      </c>
    </row>
    <row r="733" spans="1:7" x14ac:dyDescent="0.3">
      <c r="A733" s="76" t="s">
        <v>5138</v>
      </c>
      <c r="B733" s="77" t="s">
        <v>5139</v>
      </c>
      <c r="C733" s="78">
        <v>18726</v>
      </c>
      <c r="D733" s="79" t="s">
        <v>5171</v>
      </c>
      <c r="E733" s="79" t="s">
        <v>8150</v>
      </c>
      <c r="F733" s="80">
        <v>42401</v>
      </c>
      <c r="G733" s="81" t="s">
        <v>3707</v>
      </c>
    </row>
    <row r="734" spans="1:7" x14ac:dyDescent="0.3">
      <c r="A734" s="76" t="s">
        <v>5138</v>
      </c>
      <c r="B734" s="77" t="s">
        <v>5139</v>
      </c>
      <c r="C734" s="78">
        <v>18727</v>
      </c>
      <c r="D734" s="79" t="s">
        <v>5172</v>
      </c>
      <c r="E734" s="79" t="s">
        <v>8151</v>
      </c>
      <c r="F734" s="80">
        <v>42401</v>
      </c>
      <c r="G734" s="81" t="s">
        <v>3707</v>
      </c>
    </row>
    <row r="735" spans="1:7" x14ac:dyDescent="0.3">
      <c r="A735" s="76" t="s">
        <v>5138</v>
      </c>
      <c r="B735" s="77" t="s">
        <v>5139</v>
      </c>
      <c r="C735" s="78">
        <v>18728</v>
      </c>
      <c r="D735" s="79" t="s">
        <v>2706</v>
      </c>
      <c r="E735" s="79" t="s">
        <v>8152</v>
      </c>
      <c r="F735" s="80">
        <v>42401</v>
      </c>
      <c r="G735" s="81" t="s">
        <v>3253</v>
      </c>
    </row>
    <row r="736" spans="1:7" x14ac:dyDescent="0.3">
      <c r="A736" s="76" t="s">
        <v>5138</v>
      </c>
      <c r="B736" s="77" t="s">
        <v>5139</v>
      </c>
      <c r="C736" s="78">
        <v>18729</v>
      </c>
      <c r="D736" s="79" t="s">
        <v>5173</v>
      </c>
      <c r="E736" s="79" t="s">
        <v>8153</v>
      </c>
      <c r="F736" s="80">
        <v>42401</v>
      </c>
      <c r="G736" s="81" t="s">
        <v>3707</v>
      </c>
    </row>
    <row r="737" spans="1:7" x14ac:dyDescent="0.3">
      <c r="A737" s="76" t="s">
        <v>5138</v>
      </c>
      <c r="B737" s="77" t="s">
        <v>5139</v>
      </c>
      <c r="C737" s="78">
        <v>18730</v>
      </c>
      <c r="D737" s="79" t="s">
        <v>5174</v>
      </c>
      <c r="E737" s="79" t="s">
        <v>8154</v>
      </c>
      <c r="F737" s="80">
        <v>42401</v>
      </c>
      <c r="G737" s="81" t="s">
        <v>3707</v>
      </c>
    </row>
    <row r="738" spans="1:7" x14ac:dyDescent="0.3">
      <c r="A738" s="76" t="s">
        <v>5138</v>
      </c>
      <c r="B738" s="77" t="s">
        <v>5139</v>
      </c>
      <c r="C738" s="78">
        <v>18731</v>
      </c>
      <c r="D738" s="79" t="s">
        <v>5175</v>
      </c>
      <c r="E738" s="79" t="s">
        <v>8155</v>
      </c>
      <c r="F738" s="80">
        <v>42401</v>
      </c>
      <c r="G738" s="81" t="s">
        <v>3707</v>
      </c>
    </row>
    <row r="739" spans="1:7" x14ac:dyDescent="0.3">
      <c r="A739" s="76" t="s">
        <v>5138</v>
      </c>
      <c r="B739" s="77" t="s">
        <v>5139</v>
      </c>
      <c r="C739" s="78">
        <v>18732</v>
      </c>
      <c r="D739" s="79" t="s">
        <v>5176</v>
      </c>
      <c r="E739" s="79" t="s">
        <v>8156</v>
      </c>
      <c r="F739" s="80">
        <v>42401</v>
      </c>
      <c r="G739" s="81" t="s">
        <v>3707</v>
      </c>
    </row>
    <row r="740" spans="1:7" x14ac:dyDescent="0.3">
      <c r="A740" s="76" t="s">
        <v>5138</v>
      </c>
      <c r="B740" s="77" t="s">
        <v>5139</v>
      </c>
      <c r="C740" s="78">
        <v>18733</v>
      </c>
      <c r="D740" s="79" t="s">
        <v>2708</v>
      </c>
      <c r="E740" s="79" t="s">
        <v>8157</v>
      </c>
      <c r="F740" s="80">
        <v>42401</v>
      </c>
      <c r="G740" s="81" t="s">
        <v>3253</v>
      </c>
    </row>
    <row r="741" spans="1:7" x14ac:dyDescent="0.3">
      <c r="A741" s="76" t="s">
        <v>5138</v>
      </c>
      <c r="B741" s="77" t="s">
        <v>5139</v>
      </c>
      <c r="C741" s="78">
        <v>19513</v>
      </c>
      <c r="D741" s="79" t="s">
        <v>5162</v>
      </c>
      <c r="E741" s="79" t="s">
        <v>8158</v>
      </c>
      <c r="F741" s="80">
        <v>43040</v>
      </c>
      <c r="G741" s="81" t="s">
        <v>3707</v>
      </c>
    </row>
    <row r="742" spans="1:7" x14ac:dyDescent="0.3">
      <c r="A742" s="76" t="s">
        <v>4451</v>
      </c>
      <c r="B742" s="77" t="s">
        <v>4452</v>
      </c>
      <c r="C742" s="78">
        <v>2061</v>
      </c>
      <c r="D742" s="79" t="s">
        <v>4454</v>
      </c>
      <c r="E742" s="79" t="s">
        <v>8159</v>
      </c>
      <c r="F742" s="80">
        <v>35916</v>
      </c>
      <c r="G742" s="81" t="s">
        <v>3707</v>
      </c>
    </row>
    <row r="743" spans="1:7" x14ac:dyDescent="0.3">
      <c r="A743" s="76" t="s">
        <v>4451</v>
      </c>
      <c r="B743" s="77" t="s">
        <v>4452</v>
      </c>
      <c r="C743" s="78">
        <v>2062</v>
      </c>
      <c r="D743" s="79" t="s">
        <v>4453</v>
      </c>
      <c r="E743" s="79" t="s">
        <v>8160</v>
      </c>
      <c r="F743" s="80">
        <v>35916</v>
      </c>
      <c r="G743" s="81" t="s">
        <v>3707</v>
      </c>
    </row>
    <row r="744" spans="1:7" x14ac:dyDescent="0.3">
      <c r="A744" s="76" t="s">
        <v>4451</v>
      </c>
      <c r="B744" s="77" t="s">
        <v>4452</v>
      </c>
      <c r="C744" s="78">
        <v>19737</v>
      </c>
      <c r="D744" s="79" t="s">
        <v>8161</v>
      </c>
      <c r="E744" s="79" t="s">
        <v>8162</v>
      </c>
      <c r="F744" s="80">
        <v>43221</v>
      </c>
      <c r="G744" s="81" t="s">
        <v>3707</v>
      </c>
    </row>
    <row r="745" spans="1:7" x14ac:dyDescent="0.3">
      <c r="A745" s="76" t="s">
        <v>2457</v>
      </c>
      <c r="B745" s="77" t="s">
        <v>7266</v>
      </c>
      <c r="C745" s="78">
        <v>17265</v>
      </c>
      <c r="D745" s="79" t="s">
        <v>2456</v>
      </c>
      <c r="E745" s="79" t="s">
        <v>8163</v>
      </c>
      <c r="F745" s="80">
        <v>41306</v>
      </c>
      <c r="G745" s="81" t="s">
        <v>3253</v>
      </c>
    </row>
    <row r="746" spans="1:7" x14ac:dyDescent="0.3">
      <c r="A746" s="76" t="s">
        <v>2457</v>
      </c>
      <c r="B746" s="77" t="s">
        <v>7266</v>
      </c>
      <c r="C746" s="78">
        <v>19738</v>
      </c>
      <c r="D746" s="79" t="s">
        <v>8164</v>
      </c>
      <c r="E746" s="79" t="s">
        <v>8165</v>
      </c>
      <c r="F746" s="80">
        <v>43221</v>
      </c>
      <c r="G746" s="81" t="s">
        <v>3707</v>
      </c>
    </row>
    <row r="747" spans="1:7" x14ac:dyDescent="0.3">
      <c r="A747" s="76" t="s">
        <v>8166</v>
      </c>
      <c r="B747" s="77" t="s">
        <v>7336</v>
      </c>
      <c r="C747" s="78">
        <v>19739</v>
      </c>
      <c r="D747" s="79" t="s">
        <v>8167</v>
      </c>
      <c r="E747" s="79" t="s">
        <v>8168</v>
      </c>
      <c r="F747" s="80">
        <v>43221</v>
      </c>
      <c r="G747" s="81" t="s">
        <v>3707</v>
      </c>
    </row>
    <row r="748" spans="1:7" x14ac:dyDescent="0.3">
      <c r="A748" s="76" t="s">
        <v>8166</v>
      </c>
      <c r="B748" s="77" t="s">
        <v>7336</v>
      </c>
      <c r="C748" s="78">
        <v>19914</v>
      </c>
      <c r="D748" s="79" t="s">
        <v>6248</v>
      </c>
      <c r="E748" s="79" t="s">
        <v>8169</v>
      </c>
      <c r="F748" s="80">
        <v>43344</v>
      </c>
      <c r="G748" s="81" t="s">
        <v>3253</v>
      </c>
    </row>
    <row r="749" spans="1:7" x14ac:dyDescent="0.3">
      <c r="A749" s="76" t="s">
        <v>3934</v>
      </c>
      <c r="B749" s="77" t="s">
        <v>3935</v>
      </c>
      <c r="C749" s="78">
        <v>8330</v>
      </c>
      <c r="D749" s="79" t="s">
        <v>1118</v>
      </c>
      <c r="E749" s="79" t="s">
        <v>8170</v>
      </c>
      <c r="F749" s="80">
        <v>39753</v>
      </c>
      <c r="G749" s="81" t="s">
        <v>3253</v>
      </c>
    </row>
    <row r="750" spans="1:7" x14ac:dyDescent="0.3">
      <c r="A750" s="76" t="s">
        <v>3934</v>
      </c>
      <c r="B750" s="77" t="s">
        <v>3935</v>
      </c>
      <c r="C750" s="78">
        <v>17799</v>
      </c>
      <c r="D750" s="79" t="s">
        <v>2533</v>
      </c>
      <c r="E750" s="79" t="s">
        <v>8171</v>
      </c>
      <c r="F750" s="80">
        <v>41579</v>
      </c>
      <c r="G750" s="81" t="s">
        <v>3253</v>
      </c>
    </row>
    <row r="751" spans="1:7" x14ac:dyDescent="0.3">
      <c r="A751" s="76" t="s">
        <v>4780</v>
      </c>
      <c r="B751" s="77" t="s">
        <v>4781</v>
      </c>
      <c r="C751" s="78">
        <v>3347</v>
      </c>
      <c r="D751" s="79" t="s">
        <v>4782</v>
      </c>
      <c r="E751" s="79" t="s">
        <v>8172</v>
      </c>
      <c r="F751" s="80">
        <v>36923</v>
      </c>
      <c r="G751" s="81" t="s">
        <v>3707</v>
      </c>
    </row>
    <row r="752" spans="1:7" x14ac:dyDescent="0.3">
      <c r="A752" s="76" t="s">
        <v>4780</v>
      </c>
      <c r="B752" s="77" t="s">
        <v>4781</v>
      </c>
      <c r="C752" s="78">
        <v>7283</v>
      </c>
      <c r="D752" s="79" t="s">
        <v>4783</v>
      </c>
      <c r="E752" s="79" t="s">
        <v>8173</v>
      </c>
      <c r="F752" s="80">
        <v>38838</v>
      </c>
      <c r="G752" s="81" t="s">
        <v>3707</v>
      </c>
    </row>
    <row r="753" spans="1:7" x14ac:dyDescent="0.3">
      <c r="A753" s="76" t="s">
        <v>4163</v>
      </c>
      <c r="B753" s="77" t="s">
        <v>4164</v>
      </c>
      <c r="C753" s="78">
        <v>5476</v>
      </c>
      <c r="D753" s="79" t="s">
        <v>4165</v>
      </c>
      <c r="E753" s="79" t="s">
        <v>8174</v>
      </c>
      <c r="F753" s="80">
        <v>38292</v>
      </c>
      <c r="G753" s="81" t="s">
        <v>3707</v>
      </c>
    </row>
    <row r="754" spans="1:7" x14ac:dyDescent="0.3">
      <c r="A754" s="76" t="s">
        <v>4163</v>
      </c>
      <c r="B754" s="77" t="s">
        <v>4164</v>
      </c>
      <c r="C754" s="78">
        <v>8177</v>
      </c>
      <c r="D754" s="79" t="s">
        <v>4166</v>
      </c>
      <c r="E754" s="79" t="s">
        <v>8175</v>
      </c>
      <c r="F754" s="80">
        <v>39661</v>
      </c>
      <c r="G754" s="81" t="s">
        <v>3707</v>
      </c>
    </row>
    <row r="755" spans="1:7" x14ac:dyDescent="0.3">
      <c r="A755" s="76" t="s">
        <v>4253</v>
      </c>
      <c r="B755" s="77" t="s">
        <v>4254</v>
      </c>
      <c r="C755" s="78">
        <v>5152</v>
      </c>
      <c r="D755" s="79" t="s">
        <v>4255</v>
      </c>
      <c r="E755" s="79" t="s">
        <v>8176</v>
      </c>
      <c r="F755" s="80">
        <v>37926</v>
      </c>
      <c r="G755" s="81" t="s">
        <v>3707</v>
      </c>
    </row>
    <row r="756" spans="1:7" x14ac:dyDescent="0.3">
      <c r="A756" s="76" t="s">
        <v>4253</v>
      </c>
      <c r="B756" s="77" t="s">
        <v>4254</v>
      </c>
      <c r="C756" s="78">
        <v>5396</v>
      </c>
      <c r="D756" s="79" t="s">
        <v>619</v>
      </c>
      <c r="E756" s="79" t="s">
        <v>8177</v>
      </c>
      <c r="F756" s="80">
        <v>38108</v>
      </c>
      <c r="G756" s="81" t="s">
        <v>3253</v>
      </c>
    </row>
    <row r="757" spans="1:7" x14ac:dyDescent="0.3">
      <c r="A757" s="76" t="s">
        <v>4253</v>
      </c>
      <c r="B757" s="77" t="s">
        <v>4254</v>
      </c>
      <c r="C757" s="78">
        <v>20189</v>
      </c>
      <c r="D757" s="79" t="s">
        <v>6268</v>
      </c>
      <c r="E757" s="79" t="s">
        <v>8178</v>
      </c>
      <c r="F757" s="80">
        <v>43678</v>
      </c>
      <c r="G757" s="81" t="s">
        <v>3253</v>
      </c>
    </row>
    <row r="758" spans="1:7" x14ac:dyDescent="0.3">
      <c r="A758" s="76" t="s">
        <v>3841</v>
      </c>
      <c r="B758" s="77" t="s">
        <v>3842</v>
      </c>
      <c r="C758" s="78">
        <v>170</v>
      </c>
      <c r="D758" s="79" t="s">
        <v>50</v>
      </c>
      <c r="E758" s="79" t="s">
        <v>8179</v>
      </c>
      <c r="F758" s="80">
        <v>34547</v>
      </c>
      <c r="G758" s="81" t="s">
        <v>3253</v>
      </c>
    </row>
    <row r="759" spans="1:7" x14ac:dyDescent="0.3">
      <c r="A759" s="76" t="s">
        <v>3841</v>
      </c>
      <c r="B759" s="77" t="s">
        <v>3842</v>
      </c>
      <c r="C759" s="78">
        <v>6983</v>
      </c>
      <c r="D759" s="79" t="s">
        <v>3843</v>
      </c>
      <c r="E759" s="79" t="s">
        <v>8180</v>
      </c>
      <c r="F759" s="80">
        <v>38657</v>
      </c>
      <c r="G759" s="81" t="s">
        <v>3707</v>
      </c>
    </row>
    <row r="760" spans="1:7" x14ac:dyDescent="0.3">
      <c r="A760" s="76" t="s">
        <v>3841</v>
      </c>
      <c r="B760" s="77" t="s">
        <v>3842</v>
      </c>
      <c r="C760" s="78">
        <v>6984</v>
      </c>
      <c r="D760" s="79" t="s">
        <v>3844</v>
      </c>
      <c r="E760" s="79" t="s">
        <v>8181</v>
      </c>
      <c r="F760" s="80">
        <v>38657</v>
      </c>
      <c r="G760" s="81" t="s">
        <v>3707</v>
      </c>
    </row>
    <row r="761" spans="1:7" x14ac:dyDescent="0.3">
      <c r="A761" s="76" t="s">
        <v>3841</v>
      </c>
      <c r="B761" s="77" t="s">
        <v>3842</v>
      </c>
      <c r="C761" s="78">
        <v>6985</v>
      </c>
      <c r="D761" s="79" t="s">
        <v>3845</v>
      </c>
      <c r="E761" s="79" t="s">
        <v>8182</v>
      </c>
      <c r="F761" s="80">
        <v>38657</v>
      </c>
      <c r="G761" s="81" t="s">
        <v>3707</v>
      </c>
    </row>
    <row r="762" spans="1:7" x14ac:dyDescent="0.3">
      <c r="A762" s="76" t="s">
        <v>113</v>
      </c>
      <c r="B762" s="77" t="s">
        <v>4436</v>
      </c>
      <c r="C762" s="78">
        <v>392</v>
      </c>
      <c r="D762" s="79" t="s">
        <v>112</v>
      </c>
      <c r="E762" s="79" t="s">
        <v>8183</v>
      </c>
      <c r="F762" s="80">
        <v>34820</v>
      </c>
      <c r="G762" s="81" t="s">
        <v>3253</v>
      </c>
    </row>
    <row r="763" spans="1:7" x14ac:dyDescent="0.3">
      <c r="A763" s="76" t="s">
        <v>113</v>
      </c>
      <c r="B763" s="77" t="s">
        <v>4436</v>
      </c>
      <c r="C763" s="78">
        <v>812</v>
      </c>
      <c r="D763" s="79" t="s">
        <v>158</v>
      </c>
      <c r="E763" s="79" t="s">
        <v>8184</v>
      </c>
      <c r="F763" s="80">
        <v>35034</v>
      </c>
      <c r="G763" s="81" t="s">
        <v>3253</v>
      </c>
    </row>
    <row r="764" spans="1:7" x14ac:dyDescent="0.3">
      <c r="A764" s="76" t="s">
        <v>113</v>
      </c>
      <c r="B764" s="77" t="s">
        <v>4436</v>
      </c>
      <c r="C764" s="78">
        <v>5429</v>
      </c>
      <c r="D764" s="79" t="s">
        <v>643</v>
      </c>
      <c r="E764" s="79" t="s">
        <v>8185</v>
      </c>
      <c r="F764" s="80">
        <v>38292</v>
      </c>
      <c r="G764" s="81" t="s">
        <v>3253</v>
      </c>
    </row>
    <row r="765" spans="1:7" x14ac:dyDescent="0.3">
      <c r="A765" s="76" t="s">
        <v>113</v>
      </c>
      <c r="B765" s="77" t="s">
        <v>4436</v>
      </c>
      <c r="C765" s="78">
        <v>18505</v>
      </c>
      <c r="D765" s="79" t="s">
        <v>2663</v>
      </c>
      <c r="E765" s="79" t="s">
        <v>8186</v>
      </c>
      <c r="F765" s="80">
        <v>42064</v>
      </c>
      <c r="G765" s="81" t="s">
        <v>3253</v>
      </c>
    </row>
    <row r="766" spans="1:7" x14ac:dyDescent="0.3">
      <c r="A766" s="76" t="s">
        <v>113</v>
      </c>
      <c r="B766" s="77" t="s">
        <v>4436</v>
      </c>
      <c r="C766" s="78">
        <v>18506</v>
      </c>
      <c r="D766" s="79" t="s">
        <v>2665</v>
      </c>
      <c r="E766" s="79" t="s">
        <v>8187</v>
      </c>
      <c r="F766" s="80">
        <v>42064</v>
      </c>
      <c r="G766" s="81" t="s">
        <v>3253</v>
      </c>
    </row>
    <row r="767" spans="1:7" x14ac:dyDescent="0.3">
      <c r="A767" s="76" t="s">
        <v>5102</v>
      </c>
      <c r="B767" s="77" t="s">
        <v>5103</v>
      </c>
      <c r="C767" s="78">
        <v>3760</v>
      </c>
      <c r="D767" s="79" t="s">
        <v>5104</v>
      </c>
      <c r="E767" s="79" t="s">
        <v>8188</v>
      </c>
      <c r="F767" s="80">
        <v>37196</v>
      </c>
      <c r="G767" s="81" t="s">
        <v>3707</v>
      </c>
    </row>
    <row r="768" spans="1:7" x14ac:dyDescent="0.3">
      <c r="A768" s="76" t="s">
        <v>5102</v>
      </c>
      <c r="B768" s="77" t="s">
        <v>5103</v>
      </c>
      <c r="C768" s="78">
        <v>3761</v>
      </c>
      <c r="D768" s="79" t="s">
        <v>5105</v>
      </c>
      <c r="E768" s="79" t="s">
        <v>8189</v>
      </c>
      <c r="F768" s="80">
        <v>37196</v>
      </c>
      <c r="G768" s="81" t="s">
        <v>3707</v>
      </c>
    </row>
    <row r="769" spans="1:7" x14ac:dyDescent="0.3">
      <c r="A769" s="76" t="s">
        <v>5102</v>
      </c>
      <c r="B769" s="77" t="s">
        <v>5103</v>
      </c>
      <c r="C769" s="78">
        <v>3762</v>
      </c>
      <c r="D769" s="79" t="s">
        <v>5106</v>
      </c>
      <c r="E769" s="79" t="s">
        <v>8190</v>
      </c>
      <c r="F769" s="80">
        <v>37196</v>
      </c>
      <c r="G769" s="81" t="s">
        <v>3707</v>
      </c>
    </row>
    <row r="770" spans="1:7" x14ac:dyDescent="0.3">
      <c r="A770" s="76" t="s">
        <v>5102</v>
      </c>
      <c r="B770" s="77" t="s">
        <v>5103</v>
      </c>
      <c r="C770" s="78">
        <v>3763</v>
      </c>
      <c r="D770" s="79" t="s">
        <v>5107</v>
      </c>
      <c r="E770" s="79" t="s">
        <v>8191</v>
      </c>
      <c r="F770" s="80">
        <v>37196</v>
      </c>
      <c r="G770" s="81" t="s">
        <v>3707</v>
      </c>
    </row>
    <row r="771" spans="1:7" x14ac:dyDescent="0.3">
      <c r="A771" s="76" t="s">
        <v>5102</v>
      </c>
      <c r="B771" s="77" t="s">
        <v>5103</v>
      </c>
      <c r="C771" s="78">
        <v>3765</v>
      </c>
      <c r="D771" s="79" t="s">
        <v>5108</v>
      </c>
      <c r="E771" s="79" t="s">
        <v>8192</v>
      </c>
      <c r="F771" s="80">
        <v>37196</v>
      </c>
      <c r="G771" s="81" t="s">
        <v>3707</v>
      </c>
    </row>
    <row r="772" spans="1:7" x14ac:dyDescent="0.3">
      <c r="A772" s="76" t="s">
        <v>5102</v>
      </c>
      <c r="B772" s="77" t="s">
        <v>5103</v>
      </c>
      <c r="C772" s="78">
        <v>3767</v>
      </c>
      <c r="D772" s="79" t="s">
        <v>5109</v>
      </c>
      <c r="E772" s="79" t="s">
        <v>8193</v>
      </c>
      <c r="F772" s="80">
        <v>37196</v>
      </c>
      <c r="G772" s="81" t="s">
        <v>3707</v>
      </c>
    </row>
    <row r="773" spans="1:7" x14ac:dyDescent="0.3">
      <c r="A773" s="76" t="s">
        <v>5102</v>
      </c>
      <c r="B773" s="77" t="s">
        <v>5103</v>
      </c>
      <c r="C773" s="78">
        <v>3768</v>
      </c>
      <c r="D773" s="79" t="s">
        <v>5110</v>
      </c>
      <c r="E773" s="79" t="s">
        <v>8194</v>
      </c>
      <c r="F773" s="80">
        <v>37196</v>
      </c>
      <c r="G773" s="81" t="s">
        <v>3707</v>
      </c>
    </row>
    <row r="774" spans="1:7" x14ac:dyDescent="0.3">
      <c r="A774" s="76" t="s">
        <v>5102</v>
      </c>
      <c r="B774" s="77" t="s">
        <v>5103</v>
      </c>
      <c r="C774" s="78">
        <v>3771</v>
      </c>
      <c r="D774" s="79" t="s">
        <v>5111</v>
      </c>
      <c r="E774" s="79" t="s">
        <v>8195</v>
      </c>
      <c r="F774" s="80">
        <v>37196</v>
      </c>
      <c r="G774" s="81" t="s">
        <v>3707</v>
      </c>
    </row>
    <row r="775" spans="1:7" x14ac:dyDescent="0.3">
      <c r="A775" s="76" t="s">
        <v>5102</v>
      </c>
      <c r="B775" s="77" t="s">
        <v>5103</v>
      </c>
      <c r="C775" s="78">
        <v>7472</v>
      </c>
      <c r="D775" s="79" t="s">
        <v>906</v>
      </c>
      <c r="E775" s="79" t="s">
        <v>8196</v>
      </c>
      <c r="F775" s="80">
        <v>39295</v>
      </c>
      <c r="G775" s="81" t="s">
        <v>3707</v>
      </c>
    </row>
    <row r="776" spans="1:7" x14ac:dyDescent="0.3">
      <c r="A776" s="76" t="s">
        <v>5102</v>
      </c>
      <c r="B776" s="77" t="s">
        <v>5103</v>
      </c>
      <c r="C776" s="78">
        <v>7474</v>
      </c>
      <c r="D776" s="79" t="s">
        <v>5112</v>
      </c>
      <c r="E776" s="79" t="s">
        <v>8197</v>
      </c>
      <c r="F776" s="80">
        <v>39295</v>
      </c>
      <c r="G776" s="81" t="s">
        <v>3707</v>
      </c>
    </row>
    <row r="777" spans="1:7" x14ac:dyDescent="0.3">
      <c r="A777" s="76" t="s">
        <v>5102</v>
      </c>
      <c r="B777" s="77" t="s">
        <v>5103</v>
      </c>
      <c r="C777" s="78">
        <v>7475</v>
      </c>
      <c r="D777" s="79" t="s">
        <v>5113</v>
      </c>
      <c r="E777" s="79" t="s">
        <v>8198</v>
      </c>
      <c r="F777" s="80">
        <v>39295</v>
      </c>
      <c r="G777" s="81" t="s">
        <v>3707</v>
      </c>
    </row>
    <row r="778" spans="1:7" x14ac:dyDescent="0.3">
      <c r="A778" s="76" t="s">
        <v>3713</v>
      </c>
      <c r="B778" s="77" t="s">
        <v>3714</v>
      </c>
      <c r="C778" s="78">
        <v>5851</v>
      </c>
      <c r="D778" s="79" t="s">
        <v>3715</v>
      </c>
      <c r="E778" s="79" t="s">
        <v>8199</v>
      </c>
      <c r="F778" s="80">
        <v>38384</v>
      </c>
      <c r="G778" s="81" t="s">
        <v>3707</v>
      </c>
    </row>
    <row r="779" spans="1:7" x14ac:dyDescent="0.3">
      <c r="A779" s="76" t="s">
        <v>3713</v>
      </c>
      <c r="B779" s="77" t="s">
        <v>3714</v>
      </c>
      <c r="C779" s="78">
        <v>5852</v>
      </c>
      <c r="D779" s="79" t="s">
        <v>3716</v>
      </c>
      <c r="E779" s="79" t="s">
        <v>8200</v>
      </c>
      <c r="F779" s="80">
        <v>38384</v>
      </c>
      <c r="G779" s="81" t="s">
        <v>3707</v>
      </c>
    </row>
    <row r="780" spans="1:7" x14ac:dyDescent="0.3">
      <c r="A780" s="76" t="s">
        <v>4488</v>
      </c>
      <c r="B780" s="77" t="s">
        <v>4489</v>
      </c>
      <c r="C780" s="78">
        <v>8670</v>
      </c>
      <c r="D780" s="79" t="s">
        <v>1169</v>
      </c>
      <c r="E780" s="79" t="s">
        <v>8201</v>
      </c>
      <c r="F780" s="80">
        <v>40575</v>
      </c>
      <c r="G780" s="81" t="s">
        <v>3707</v>
      </c>
    </row>
    <row r="781" spans="1:7" x14ac:dyDescent="0.3">
      <c r="A781" s="76" t="s">
        <v>4488</v>
      </c>
      <c r="B781" s="77" t="s">
        <v>4489</v>
      </c>
      <c r="C781" s="78">
        <v>8671</v>
      </c>
      <c r="D781" s="79" t="s">
        <v>1170</v>
      </c>
      <c r="E781" s="79" t="s">
        <v>8202</v>
      </c>
      <c r="F781" s="80">
        <v>40575</v>
      </c>
      <c r="G781" s="81" t="s">
        <v>3707</v>
      </c>
    </row>
    <row r="782" spans="1:7" x14ac:dyDescent="0.3">
      <c r="A782" s="76" t="s">
        <v>4488</v>
      </c>
      <c r="B782" s="77" t="s">
        <v>4489</v>
      </c>
      <c r="C782" s="78">
        <v>8843</v>
      </c>
      <c r="D782" s="79" t="s">
        <v>1204</v>
      </c>
      <c r="E782" s="79" t="s">
        <v>8203</v>
      </c>
      <c r="F782" s="80">
        <v>40969</v>
      </c>
      <c r="G782" s="81" t="s">
        <v>3707</v>
      </c>
    </row>
    <row r="783" spans="1:7" x14ac:dyDescent="0.3">
      <c r="A783" s="76" t="s">
        <v>2142</v>
      </c>
      <c r="B783" s="77" t="s">
        <v>4690</v>
      </c>
      <c r="C783" s="78">
        <v>1977</v>
      </c>
      <c r="D783" s="79" t="s">
        <v>4698</v>
      </c>
      <c r="E783" s="79" t="s">
        <v>8204</v>
      </c>
      <c r="F783" s="80">
        <v>35916</v>
      </c>
      <c r="G783" s="81" t="s">
        <v>3707</v>
      </c>
    </row>
    <row r="784" spans="1:7" x14ac:dyDescent="0.3">
      <c r="A784" s="76" t="s">
        <v>2142</v>
      </c>
      <c r="B784" s="77" t="s">
        <v>4690</v>
      </c>
      <c r="C784" s="78">
        <v>1994</v>
      </c>
      <c r="D784" s="79" t="s">
        <v>4699</v>
      </c>
      <c r="E784" s="79" t="s">
        <v>8205</v>
      </c>
      <c r="F784" s="80">
        <v>35916</v>
      </c>
      <c r="G784" s="81" t="s">
        <v>3707</v>
      </c>
    </row>
    <row r="785" spans="1:7" x14ac:dyDescent="0.3">
      <c r="A785" s="76" t="s">
        <v>2142</v>
      </c>
      <c r="B785" s="77" t="s">
        <v>4690</v>
      </c>
      <c r="C785" s="78">
        <v>2643</v>
      </c>
      <c r="D785" s="79" t="s">
        <v>4694</v>
      </c>
      <c r="E785" s="79" t="s">
        <v>8206</v>
      </c>
      <c r="F785" s="80">
        <v>36100</v>
      </c>
      <c r="G785" s="81" t="s">
        <v>3707</v>
      </c>
    </row>
    <row r="786" spans="1:7" x14ac:dyDescent="0.3">
      <c r="A786" s="76" t="s">
        <v>2142</v>
      </c>
      <c r="B786" s="77" t="s">
        <v>4690</v>
      </c>
      <c r="C786" s="78">
        <v>2644</v>
      </c>
      <c r="D786" s="79" t="s">
        <v>4695</v>
      </c>
      <c r="E786" s="79" t="s">
        <v>8207</v>
      </c>
      <c r="F786" s="80">
        <v>36100</v>
      </c>
      <c r="G786" s="81" t="s">
        <v>3707</v>
      </c>
    </row>
    <row r="787" spans="1:7" x14ac:dyDescent="0.3">
      <c r="A787" s="76" t="s">
        <v>2142</v>
      </c>
      <c r="B787" s="77" t="s">
        <v>4690</v>
      </c>
      <c r="C787" s="78">
        <v>2645</v>
      </c>
      <c r="D787" s="79" t="s">
        <v>4696</v>
      </c>
      <c r="E787" s="79" t="s">
        <v>8208</v>
      </c>
      <c r="F787" s="80">
        <v>36100</v>
      </c>
      <c r="G787" s="81" t="s">
        <v>3707</v>
      </c>
    </row>
    <row r="788" spans="1:7" x14ac:dyDescent="0.3">
      <c r="A788" s="76" t="s">
        <v>2142</v>
      </c>
      <c r="B788" s="77" t="s">
        <v>4690</v>
      </c>
      <c r="C788" s="78">
        <v>2646</v>
      </c>
      <c r="D788" s="79" t="s">
        <v>4697</v>
      </c>
      <c r="E788" s="79" t="s">
        <v>8209</v>
      </c>
      <c r="F788" s="80">
        <v>36100</v>
      </c>
      <c r="G788" s="81" t="s">
        <v>3707</v>
      </c>
    </row>
    <row r="789" spans="1:7" x14ac:dyDescent="0.3">
      <c r="A789" s="76" t="s">
        <v>2142</v>
      </c>
      <c r="B789" s="77" t="s">
        <v>4690</v>
      </c>
      <c r="C789" s="78">
        <v>2648</v>
      </c>
      <c r="D789" s="79" t="s">
        <v>4691</v>
      </c>
      <c r="E789" s="79" t="s">
        <v>8210</v>
      </c>
      <c r="F789" s="80">
        <v>36100</v>
      </c>
      <c r="G789" s="81" t="s">
        <v>3707</v>
      </c>
    </row>
    <row r="790" spans="1:7" x14ac:dyDescent="0.3">
      <c r="A790" s="76" t="s">
        <v>2142</v>
      </c>
      <c r="B790" s="77" t="s">
        <v>4690</v>
      </c>
      <c r="C790" s="78">
        <v>2653</v>
      </c>
      <c r="D790" s="79" t="s">
        <v>4692</v>
      </c>
      <c r="E790" s="79" t="s">
        <v>8211</v>
      </c>
      <c r="F790" s="80">
        <v>36100</v>
      </c>
      <c r="G790" s="81" t="s">
        <v>3707</v>
      </c>
    </row>
    <row r="791" spans="1:7" x14ac:dyDescent="0.3">
      <c r="A791" s="76" t="s">
        <v>2142</v>
      </c>
      <c r="B791" s="77" t="s">
        <v>4690</v>
      </c>
      <c r="C791" s="78">
        <v>2657</v>
      </c>
      <c r="D791" s="79" t="s">
        <v>4693</v>
      </c>
      <c r="E791" s="79" t="s">
        <v>8212</v>
      </c>
      <c r="F791" s="80">
        <v>36100</v>
      </c>
      <c r="G791" s="81" t="s">
        <v>3707</v>
      </c>
    </row>
    <row r="792" spans="1:7" x14ac:dyDescent="0.3">
      <c r="A792" s="76" t="s">
        <v>2142</v>
      </c>
      <c r="B792" s="77" t="s">
        <v>4690</v>
      </c>
      <c r="C792" s="78">
        <v>3162</v>
      </c>
      <c r="D792" s="79" t="s">
        <v>418</v>
      </c>
      <c r="E792" s="79" t="s">
        <v>8213</v>
      </c>
      <c r="F792" s="80">
        <v>36708</v>
      </c>
      <c r="G792" s="81" t="s">
        <v>3707</v>
      </c>
    </row>
    <row r="793" spans="1:7" x14ac:dyDescent="0.3">
      <c r="A793" s="76" t="s">
        <v>2142</v>
      </c>
      <c r="B793" s="77" t="s">
        <v>4690</v>
      </c>
      <c r="C793" s="78">
        <v>3324</v>
      </c>
      <c r="D793" s="79" t="s">
        <v>4700</v>
      </c>
      <c r="E793" s="79" t="s">
        <v>8214</v>
      </c>
      <c r="F793" s="80">
        <v>36831</v>
      </c>
      <c r="G793" s="81" t="s">
        <v>3707</v>
      </c>
    </row>
    <row r="794" spans="1:7" x14ac:dyDescent="0.3">
      <c r="A794" s="76" t="s">
        <v>2142</v>
      </c>
      <c r="B794" s="77" t="s">
        <v>4690</v>
      </c>
      <c r="C794" s="78">
        <v>3399</v>
      </c>
      <c r="D794" s="79" t="s">
        <v>454</v>
      </c>
      <c r="E794" s="79" t="s">
        <v>8215</v>
      </c>
      <c r="F794" s="80">
        <v>36923</v>
      </c>
      <c r="G794" s="81" t="s">
        <v>3253</v>
      </c>
    </row>
    <row r="795" spans="1:7" x14ac:dyDescent="0.3">
      <c r="A795" s="76" t="s">
        <v>2142</v>
      </c>
      <c r="B795" s="77" t="s">
        <v>4690</v>
      </c>
      <c r="C795" s="78">
        <v>3405</v>
      </c>
      <c r="D795" s="79" t="s">
        <v>4701</v>
      </c>
      <c r="E795" s="79" t="s">
        <v>8216</v>
      </c>
      <c r="F795" s="80">
        <v>36923</v>
      </c>
      <c r="G795" s="81" t="s">
        <v>3707</v>
      </c>
    </row>
    <row r="796" spans="1:7" x14ac:dyDescent="0.3">
      <c r="A796" s="76" t="s">
        <v>2142</v>
      </c>
      <c r="B796" s="77" t="s">
        <v>4690</v>
      </c>
      <c r="C796" s="78">
        <v>3406</v>
      </c>
      <c r="D796" s="79" t="s">
        <v>4702</v>
      </c>
      <c r="E796" s="79" t="s">
        <v>8217</v>
      </c>
      <c r="F796" s="80">
        <v>36923</v>
      </c>
      <c r="G796" s="81" t="s">
        <v>3707</v>
      </c>
    </row>
    <row r="797" spans="1:7" x14ac:dyDescent="0.3">
      <c r="A797" s="76" t="s">
        <v>2142</v>
      </c>
      <c r="B797" s="77" t="s">
        <v>4690</v>
      </c>
      <c r="C797" s="78">
        <v>3407</v>
      </c>
      <c r="D797" s="79" t="s">
        <v>4703</v>
      </c>
      <c r="E797" s="79" t="s">
        <v>8218</v>
      </c>
      <c r="F797" s="80">
        <v>36923</v>
      </c>
      <c r="G797" s="81" t="s">
        <v>3707</v>
      </c>
    </row>
    <row r="798" spans="1:7" x14ac:dyDescent="0.3">
      <c r="A798" s="76" t="s">
        <v>2142</v>
      </c>
      <c r="B798" s="77" t="s">
        <v>4690</v>
      </c>
      <c r="C798" s="78">
        <v>4027</v>
      </c>
      <c r="D798" s="79" t="s">
        <v>4704</v>
      </c>
      <c r="E798" s="79" t="s">
        <v>8219</v>
      </c>
      <c r="F798" s="80">
        <v>37288</v>
      </c>
      <c r="G798" s="81" t="s">
        <v>3707</v>
      </c>
    </row>
    <row r="799" spans="1:7" x14ac:dyDescent="0.3">
      <c r="A799" s="76" t="s">
        <v>2142</v>
      </c>
      <c r="B799" s="77" t="s">
        <v>4690</v>
      </c>
      <c r="C799" s="78">
        <v>4030</v>
      </c>
      <c r="D799" s="79" t="s">
        <v>4705</v>
      </c>
      <c r="E799" s="79" t="s">
        <v>8220</v>
      </c>
      <c r="F799" s="80">
        <v>37288</v>
      </c>
      <c r="G799" s="81" t="s">
        <v>3707</v>
      </c>
    </row>
    <row r="800" spans="1:7" x14ac:dyDescent="0.3">
      <c r="A800" s="76" t="s">
        <v>2142</v>
      </c>
      <c r="B800" s="77" t="s">
        <v>4690</v>
      </c>
      <c r="C800" s="78">
        <v>4032</v>
      </c>
      <c r="D800" s="79" t="s">
        <v>4706</v>
      </c>
      <c r="E800" s="79" t="s">
        <v>8221</v>
      </c>
      <c r="F800" s="80">
        <v>37288</v>
      </c>
      <c r="G800" s="81" t="s">
        <v>3707</v>
      </c>
    </row>
    <row r="801" spans="1:7" x14ac:dyDescent="0.3">
      <c r="A801" s="76" t="s">
        <v>2142</v>
      </c>
      <c r="B801" s="77" t="s">
        <v>4690</v>
      </c>
      <c r="C801" s="78">
        <v>4034</v>
      </c>
      <c r="D801" s="79" t="s">
        <v>4707</v>
      </c>
      <c r="E801" s="79" t="s">
        <v>8222</v>
      </c>
      <c r="F801" s="80">
        <v>37288</v>
      </c>
      <c r="G801" s="81" t="s">
        <v>3707</v>
      </c>
    </row>
    <row r="802" spans="1:7" x14ac:dyDescent="0.3">
      <c r="A802" s="76" t="s">
        <v>2142</v>
      </c>
      <c r="B802" s="77" t="s">
        <v>4690</v>
      </c>
      <c r="C802" s="78">
        <v>4035</v>
      </c>
      <c r="D802" s="79" t="s">
        <v>4708</v>
      </c>
      <c r="E802" s="79" t="s">
        <v>8223</v>
      </c>
      <c r="F802" s="80">
        <v>37288</v>
      </c>
      <c r="G802" s="81" t="s">
        <v>3707</v>
      </c>
    </row>
    <row r="803" spans="1:7" x14ac:dyDescent="0.3">
      <c r="A803" s="76" t="s">
        <v>2142</v>
      </c>
      <c r="B803" s="77" t="s">
        <v>4690</v>
      </c>
      <c r="C803" s="78">
        <v>4036</v>
      </c>
      <c r="D803" s="79" t="s">
        <v>4709</v>
      </c>
      <c r="E803" s="79" t="s">
        <v>8224</v>
      </c>
      <c r="F803" s="80">
        <v>37288</v>
      </c>
      <c r="G803" s="81" t="s">
        <v>3707</v>
      </c>
    </row>
    <row r="804" spans="1:7" x14ac:dyDescent="0.3">
      <c r="A804" s="76" t="s">
        <v>2142</v>
      </c>
      <c r="B804" s="77" t="s">
        <v>4690</v>
      </c>
      <c r="C804" s="78">
        <v>4037</v>
      </c>
      <c r="D804" s="79" t="s">
        <v>4710</v>
      </c>
      <c r="E804" s="79" t="s">
        <v>8225</v>
      </c>
      <c r="F804" s="80">
        <v>37288</v>
      </c>
      <c r="G804" s="81" t="s">
        <v>3707</v>
      </c>
    </row>
    <row r="805" spans="1:7" x14ac:dyDescent="0.3">
      <c r="A805" s="76" t="s">
        <v>2142</v>
      </c>
      <c r="B805" s="77" t="s">
        <v>4690</v>
      </c>
      <c r="C805" s="78">
        <v>4038</v>
      </c>
      <c r="D805" s="79" t="s">
        <v>4711</v>
      </c>
      <c r="E805" s="79" t="s">
        <v>8226</v>
      </c>
      <c r="F805" s="80">
        <v>37288</v>
      </c>
      <c r="G805" s="81" t="s">
        <v>3707</v>
      </c>
    </row>
    <row r="806" spans="1:7" x14ac:dyDescent="0.3">
      <c r="A806" s="76" t="s">
        <v>2142</v>
      </c>
      <c r="B806" s="77" t="s">
        <v>4690</v>
      </c>
      <c r="C806" s="78">
        <v>4039</v>
      </c>
      <c r="D806" s="79" t="s">
        <v>4712</v>
      </c>
      <c r="E806" s="79" t="s">
        <v>8227</v>
      </c>
      <c r="F806" s="80">
        <v>37288</v>
      </c>
      <c r="G806" s="81" t="s">
        <v>3707</v>
      </c>
    </row>
    <row r="807" spans="1:7" x14ac:dyDescent="0.3">
      <c r="A807" s="76" t="s">
        <v>2142</v>
      </c>
      <c r="B807" s="77" t="s">
        <v>4690</v>
      </c>
      <c r="C807" s="78">
        <v>4040</v>
      </c>
      <c r="D807" s="79" t="s">
        <v>4713</v>
      </c>
      <c r="E807" s="79" t="s">
        <v>8228</v>
      </c>
      <c r="F807" s="80">
        <v>37288</v>
      </c>
      <c r="G807" s="81" t="s">
        <v>3707</v>
      </c>
    </row>
    <row r="808" spans="1:7" x14ac:dyDescent="0.3">
      <c r="A808" s="76" t="s">
        <v>2142</v>
      </c>
      <c r="B808" s="77" t="s">
        <v>4690</v>
      </c>
      <c r="C808" s="78">
        <v>4041</v>
      </c>
      <c r="D808" s="79" t="s">
        <v>4714</v>
      </c>
      <c r="E808" s="79" t="s">
        <v>8229</v>
      </c>
      <c r="F808" s="80">
        <v>37288</v>
      </c>
      <c r="G808" s="81" t="s">
        <v>3707</v>
      </c>
    </row>
    <row r="809" spans="1:7" x14ac:dyDescent="0.3">
      <c r="A809" s="76" t="s">
        <v>2142</v>
      </c>
      <c r="B809" s="77" t="s">
        <v>4690</v>
      </c>
      <c r="C809" s="78">
        <v>5609</v>
      </c>
      <c r="D809" s="79" t="s">
        <v>682</v>
      </c>
      <c r="E809" s="79" t="s">
        <v>8230</v>
      </c>
      <c r="F809" s="80">
        <v>38292</v>
      </c>
      <c r="G809" s="81" t="s">
        <v>3707</v>
      </c>
    </row>
    <row r="810" spans="1:7" x14ac:dyDescent="0.3">
      <c r="A810" s="76" t="s">
        <v>2142</v>
      </c>
      <c r="B810" s="77" t="s">
        <v>4690</v>
      </c>
      <c r="C810" s="78">
        <v>5614</v>
      </c>
      <c r="D810" s="79" t="s">
        <v>4721</v>
      </c>
      <c r="E810" s="79" t="s">
        <v>8231</v>
      </c>
      <c r="F810" s="80">
        <v>38292</v>
      </c>
      <c r="G810" s="81" t="s">
        <v>3707</v>
      </c>
    </row>
    <row r="811" spans="1:7" x14ac:dyDescent="0.3">
      <c r="A811" s="76" t="s">
        <v>2142</v>
      </c>
      <c r="B811" s="77" t="s">
        <v>4690</v>
      </c>
      <c r="C811" s="78">
        <v>5615</v>
      </c>
      <c r="D811" s="79" t="s">
        <v>4722</v>
      </c>
      <c r="E811" s="79" t="s">
        <v>8232</v>
      </c>
      <c r="F811" s="80">
        <v>38292</v>
      </c>
      <c r="G811" s="81" t="s">
        <v>3707</v>
      </c>
    </row>
    <row r="812" spans="1:7" x14ac:dyDescent="0.3">
      <c r="A812" s="76" t="s">
        <v>2142</v>
      </c>
      <c r="B812" s="77" t="s">
        <v>4690</v>
      </c>
      <c r="C812" s="78">
        <v>5639</v>
      </c>
      <c r="D812" s="79" t="s">
        <v>4723</v>
      </c>
      <c r="E812" s="79" t="s">
        <v>8233</v>
      </c>
      <c r="F812" s="80">
        <v>38292</v>
      </c>
      <c r="G812" s="81" t="s">
        <v>3707</v>
      </c>
    </row>
    <row r="813" spans="1:7" x14ac:dyDescent="0.3">
      <c r="A813" s="76" t="s">
        <v>2142</v>
      </c>
      <c r="B813" s="77" t="s">
        <v>4690</v>
      </c>
      <c r="C813" s="78">
        <v>6614</v>
      </c>
      <c r="D813" s="79" t="s">
        <v>4716</v>
      </c>
      <c r="E813" s="79" t="s">
        <v>8234</v>
      </c>
      <c r="F813" s="80">
        <v>38565</v>
      </c>
      <c r="G813" s="81" t="s">
        <v>3707</v>
      </c>
    </row>
    <row r="814" spans="1:7" x14ac:dyDescent="0.3">
      <c r="A814" s="76" t="s">
        <v>2142</v>
      </c>
      <c r="B814" s="77" t="s">
        <v>4690</v>
      </c>
      <c r="C814" s="78">
        <v>6615</v>
      </c>
      <c r="D814" s="79" t="s">
        <v>4717</v>
      </c>
      <c r="E814" s="79" t="s">
        <v>8235</v>
      </c>
      <c r="F814" s="80">
        <v>38565</v>
      </c>
      <c r="G814" s="81" t="s">
        <v>3707</v>
      </c>
    </row>
    <row r="815" spans="1:7" x14ac:dyDescent="0.3">
      <c r="A815" s="76" t="s">
        <v>2142</v>
      </c>
      <c r="B815" s="77" t="s">
        <v>4690</v>
      </c>
      <c r="C815" s="78">
        <v>7131</v>
      </c>
      <c r="D815" s="79" t="s">
        <v>4718</v>
      </c>
      <c r="E815" s="79" t="s">
        <v>8236</v>
      </c>
      <c r="F815" s="80">
        <v>38777</v>
      </c>
      <c r="G815" s="81" t="s">
        <v>3707</v>
      </c>
    </row>
    <row r="816" spans="1:7" x14ac:dyDescent="0.3">
      <c r="A816" s="76" t="s">
        <v>2142</v>
      </c>
      <c r="B816" s="77" t="s">
        <v>4690</v>
      </c>
      <c r="C816" s="78">
        <v>7166</v>
      </c>
      <c r="D816" s="79" t="s">
        <v>4715</v>
      </c>
      <c r="E816" s="79" t="s">
        <v>8237</v>
      </c>
      <c r="F816" s="80">
        <v>38749</v>
      </c>
      <c r="G816" s="81" t="s">
        <v>3707</v>
      </c>
    </row>
    <row r="817" spans="1:7" x14ac:dyDescent="0.3">
      <c r="A817" s="76" t="s">
        <v>2142</v>
      </c>
      <c r="B817" s="77" t="s">
        <v>4690</v>
      </c>
      <c r="C817" s="78">
        <v>7438</v>
      </c>
      <c r="D817" s="79" t="s">
        <v>900</v>
      </c>
      <c r="E817" s="79" t="s">
        <v>8238</v>
      </c>
      <c r="F817" s="80">
        <v>39234</v>
      </c>
      <c r="G817" s="81" t="s">
        <v>3253</v>
      </c>
    </row>
    <row r="818" spans="1:7" x14ac:dyDescent="0.3">
      <c r="A818" s="76" t="s">
        <v>2142</v>
      </c>
      <c r="B818" s="77" t="s">
        <v>4690</v>
      </c>
      <c r="C818" s="78">
        <v>7439</v>
      </c>
      <c r="D818" s="79" t="s">
        <v>902</v>
      </c>
      <c r="E818" s="79" t="s">
        <v>8239</v>
      </c>
      <c r="F818" s="80">
        <v>39234</v>
      </c>
      <c r="G818" s="81" t="s">
        <v>3253</v>
      </c>
    </row>
    <row r="819" spans="1:7" x14ac:dyDescent="0.3">
      <c r="A819" s="76" t="s">
        <v>2142</v>
      </c>
      <c r="B819" s="77" t="s">
        <v>4690</v>
      </c>
      <c r="C819" s="78">
        <v>7440</v>
      </c>
      <c r="D819" s="79" t="s">
        <v>4719</v>
      </c>
      <c r="E819" s="79" t="s">
        <v>8240</v>
      </c>
      <c r="F819" s="80">
        <v>39234</v>
      </c>
      <c r="G819" s="81" t="s">
        <v>3707</v>
      </c>
    </row>
    <row r="820" spans="1:7" x14ac:dyDescent="0.3">
      <c r="A820" s="76" t="s">
        <v>2142</v>
      </c>
      <c r="B820" s="77" t="s">
        <v>4690</v>
      </c>
      <c r="C820" s="78">
        <v>7441</v>
      </c>
      <c r="D820" s="79" t="s">
        <v>4720</v>
      </c>
      <c r="E820" s="79" t="s">
        <v>8241</v>
      </c>
      <c r="F820" s="80">
        <v>39234</v>
      </c>
      <c r="G820" s="81" t="s">
        <v>3707</v>
      </c>
    </row>
    <row r="821" spans="1:7" x14ac:dyDescent="0.3">
      <c r="A821" s="76" t="s">
        <v>2142</v>
      </c>
      <c r="B821" s="77" t="s">
        <v>4690</v>
      </c>
      <c r="C821" s="78">
        <v>8674</v>
      </c>
      <c r="D821" s="79" t="s">
        <v>4727</v>
      </c>
      <c r="E821" s="79" t="s">
        <v>8242</v>
      </c>
      <c r="F821" s="80">
        <v>40575</v>
      </c>
      <c r="G821" s="81" t="s">
        <v>3707</v>
      </c>
    </row>
    <row r="822" spans="1:7" x14ac:dyDescent="0.3">
      <c r="A822" s="76" t="s">
        <v>2142</v>
      </c>
      <c r="B822" s="77" t="s">
        <v>4690</v>
      </c>
      <c r="C822" s="78">
        <v>8675</v>
      </c>
      <c r="D822" s="79" t="s">
        <v>4728</v>
      </c>
      <c r="E822" s="79" t="s">
        <v>8243</v>
      </c>
      <c r="F822" s="80">
        <v>40575</v>
      </c>
      <c r="G822" s="81" t="s">
        <v>3707</v>
      </c>
    </row>
    <row r="823" spans="1:7" x14ac:dyDescent="0.3">
      <c r="A823" s="76" t="s">
        <v>2142</v>
      </c>
      <c r="B823" s="77" t="s">
        <v>4690</v>
      </c>
      <c r="C823" s="78">
        <v>8676</v>
      </c>
      <c r="D823" s="79" t="s">
        <v>4729</v>
      </c>
      <c r="E823" s="79" t="s">
        <v>8244</v>
      </c>
      <c r="F823" s="80">
        <v>40575</v>
      </c>
      <c r="G823" s="81" t="s">
        <v>3707</v>
      </c>
    </row>
    <row r="824" spans="1:7" x14ac:dyDescent="0.3">
      <c r="A824" s="76" t="s">
        <v>2142</v>
      </c>
      <c r="B824" s="77" t="s">
        <v>4690</v>
      </c>
      <c r="C824" s="78">
        <v>8677</v>
      </c>
      <c r="D824" s="79" t="s">
        <v>4730</v>
      </c>
      <c r="E824" s="79" t="s">
        <v>8245</v>
      </c>
      <c r="F824" s="80">
        <v>40575</v>
      </c>
      <c r="G824" s="81" t="s">
        <v>3707</v>
      </c>
    </row>
    <row r="825" spans="1:7" x14ac:dyDescent="0.3">
      <c r="A825" s="76" t="s">
        <v>2142</v>
      </c>
      <c r="B825" s="77" t="s">
        <v>4690</v>
      </c>
      <c r="C825" s="78">
        <v>8678</v>
      </c>
      <c r="D825" s="79" t="s">
        <v>4731</v>
      </c>
      <c r="E825" s="79" t="s">
        <v>8246</v>
      </c>
      <c r="F825" s="80">
        <v>40575</v>
      </c>
      <c r="G825" s="81" t="s">
        <v>3707</v>
      </c>
    </row>
    <row r="826" spans="1:7" x14ac:dyDescent="0.3">
      <c r="A826" s="76" t="s">
        <v>2142</v>
      </c>
      <c r="B826" s="77" t="s">
        <v>4690</v>
      </c>
      <c r="C826" s="78">
        <v>8679</v>
      </c>
      <c r="D826" s="79" t="s">
        <v>4732</v>
      </c>
      <c r="E826" s="79" t="s">
        <v>8247</v>
      </c>
      <c r="F826" s="80">
        <v>40575</v>
      </c>
      <c r="G826" s="81" t="s">
        <v>3707</v>
      </c>
    </row>
    <row r="827" spans="1:7" x14ac:dyDescent="0.3">
      <c r="A827" s="76" t="s">
        <v>2142</v>
      </c>
      <c r="B827" s="77" t="s">
        <v>4690</v>
      </c>
      <c r="C827" s="78">
        <v>8680</v>
      </c>
      <c r="D827" s="79" t="s">
        <v>4733</v>
      </c>
      <c r="E827" s="79" t="s">
        <v>8248</v>
      </c>
      <c r="F827" s="80">
        <v>40575</v>
      </c>
      <c r="G827" s="81" t="s">
        <v>3707</v>
      </c>
    </row>
    <row r="828" spans="1:7" x14ac:dyDescent="0.3">
      <c r="A828" s="76" t="s">
        <v>2142</v>
      </c>
      <c r="B828" s="77" t="s">
        <v>4690</v>
      </c>
      <c r="C828" s="78">
        <v>8681</v>
      </c>
      <c r="D828" s="79" t="s">
        <v>4734</v>
      </c>
      <c r="E828" s="79" t="s">
        <v>8249</v>
      </c>
      <c r="F828" s="80">
        <v>40575</v>
      </c>
      <c r="G828" s="81" t="s">
        <v>3707</v>
      </c>
    </row>
    <row r="829" spans="1:7" x14ac:dyDescent="0.3">
      <c r="A829" s="76" t="s">
        <v>2142</v>
      </c>
      <c r="B829" s="77" t="s">
        <v>4690</v>
      </c>
      <c r="C829" s="78">
        <v>8682</v>
      </c>
      <c r="D829" s="79" t="s">
        <v>4735</v>
      </c>
      <c r="E829" s="79" t="s">
        <v>8250</v>
      </c>
      <c r="F829" s="80">
        <v>40575</v>
      </c>
      <c r="G829" s="81" t="s">
        <v>3707</v>
      </c>
    </row>
    <row r="830" spans="1:7" x14ac:dyDescent="0.3">
      <c r="A830" s="76" t="s">
        <v>2142</v>
      </c>
      <c r="B830" s="77" t="s">
        <v>4690</v>
      </c>
      <c r="C830" s="78">
        <v>8683</v>
      </c>
      <c r="D830" s="79" t="s">
        <v>4736</v>
      </c>
      <c r="E830" s="79" t="s">
        <v>8251</v>
      </c>
      <c r="F830" s="80">
        <v>40575</v>
      </c>
      <c r="G830" s="81" t="s">
        <v>3707</v>
      </c>
    </row>
    <row r="831" spans="1:7" x14ac:dyDescent="0.3">
      <c r="A831" s="76" t="s">
        <v>2142</v>
      </c>
      <c r="B831" s="77" t="s">
        <v>4690</v>
      </c>
      <c r="C831" s="78">
        <v>8684</v>
      </c>
      <c r="D831" s="79" t="s">
        <v>4737</v>
      </c>
      <c r="E831" s="79" t="s">
        <v>8252</v>
      </c>
      <c r="F831" s="80">
        <v>40575</v>
      </c>
      <c r="G831" s="81" t="s">
        <v>3707</v>
      </c>
    </row>
    <row r="832" spans="1:7" x14ac:dyDescent="0.3">
      <c r="A832" s="76" t="s">
        <v>2142</v>
      </c>
      <c r="B832" s="77" t="s">
        <v>4690</v>
      </c>
      <c r="C832" s="78">
        <v>8685</v>
      </c>
      <c r="D832" s="79" t="s">
        <v>4738</v>
      </c>
      <c r="E832" s="79" t="s">
        <v>8253</v>
      </c>
      <c r="F832" s="80">
        <v>40575</v>
      </c>
      <c r="G832" s="81" t="s">
        <v>3707</v>
      </c>
    </row>
    <row r="833" spans="1:7" x14ac:dyDescent="0.3">
      <c r="A833" s="76" t="s">
        <v>2142</v>
      </c>
      <c r="B833" s="77" t="s">
        <v>4690</v>
      </c>
      <c r="C833" s="78">
        <v>8686</v>
      </c>
      <c r="D833" s="79" t="s">
        <v>4739</v>
      </c>
      <c r="E833" s="79" t="s">
        <v>8254</v>
      </c>
      <c r="F833" s="80">
        <v>40575</v>
      </c>
      <c r="G833" s="81" t="s">
        <v>3707</v>
      </c>
    </row>
    <row r="834" spans="1:7" x14ac:dyDescent="0.3">
      <c r="A834" s="76" t="s">
        <v>2142</v>
      </c>
      <c r="B834" s="77" t="s">
        <v>4690</v>
      </c>
      <c r="C834" s="78">
        <v>8687</v>
      </c>
      <c r="D834" s="79" t="s">
        <v>4740</v>
      </c>
      <c r="E834" s="79" t="s">
        <v>8255</v>
      </c>
      <c r="F834" s="80">
        <v>40575</v>
      </c>
      <c r="G834" s="81" t="s">
        <v>3707</v>
      </c>
    </row>
    <row r="835" spans="1:7" x14ac:dyDescent="0.3">
      <c r="A835" s="76" t="s">
        <v>2142</v>
      </c>
      <c r="B835" s="77" t="s">
        <v>4690</v>
      </c>
      <c r="C835" s="78">
        <v>8688</v>
      </c>
      <c r="D835" s="79" t="s">
        <v>4741</v>
      </c>
      <c r="E835" s="79" t="s">
        <v>8256</v>
      </c>
      <c r="F835" s="80">
        <v>40575</v>
      </c>
      <c r="G835" s="81" t="s">
        <v>3707</v>
      </c>
    </row>
    <row r="836" spans="1:7" x14ac:dyDescent="0.3">
      <c r="A836" s="76" t="s">
        <v>2142</v>
      </c>
      <c r="B836" s="77" t="s">
        <v>4690</v>
      </c>
      <c r="C836" s="78">
        <v>8884</v>
      </c>
      <c r="D836" s="79" t="s">
        <v>4725</v>
      </c>
      <c r="E836" s="79" t="s">
        <v>8257</v>
      </c>
      <c r="F836" s="80">
        <v>40969</v>
      </c>
      <c r="G836" s="81" t="s">
        <v>3707</v>
      </c>
    </row>
    <row r="837" spans="1:7" x14ac:dyDescent="0.3">
      <c r="A837" s="76" t="s">
        <v>2142</v>
      </c>
      <c r="B837" s="77" t="s">
        <v>4690</v>
      </c>
      <c r="C837" s="78">
        <v>16897</v>
      </c>
      <c r="D837" s="79" t="s">
        <v>4726</v>
      </c>
      <c r="E837" s="79" t="s">
        <v>8258</v>
      </c>
      <c r="F837" s="80">
        <v>41000</v>
      </c>
      <c r="G837" s="81" t="s">
        <v>3707</v>
      </c>
    </row>
    <row r="838" spans="1:7" x14ac:dyDescent="0.3">
      <c r="A838" s="76" t="s">
        <v>2142</v>
      </c>
      <c r="B838" s="77" t="s">
        <v>4690</v>
      </c>
      <c r="C838" s="78">
        <v>17899</v>
      </c>
      <c r="D838" s="79" t="s">
        <v>4724</v>
      </c>
      <c r="E838" s="79" t="s">
        <v>8259</v>
      </c>
      <c r="F838" s="80">
        <v>41609</v>
      </c>
      <c r="G838" s="81" t="s">
        <v>3707</v>
      </c>
    </row>
    <row r="839" spans="1:7" x14ac:dyDescent="0.3">
      <c r="A839" s="76" t="s">
        <v>3899</v>
      </c>
      <c r="B839" s="77" t="s">
        <v>3900</v>
      </c>
      <c r="C839" s="78">
        <v>5265</v>
      </c>
      <c r="D839" s="79" t="s">
        <v>601</v>
      </c>
      <c r="E839" s="79" t="s">
        <v>8260</v>
      </c>
      <c r="F839" s="80">
        <v>38108</v>
      </c>
      <c r="G839" s="81" t="s">
        <v>3253</v>
      </c>
    </row>
    <row r="840" spans="1:7" x14ac:dyDescent="0.3">
      <c r="A840" s="76" t="s">
        <v>3899</v>
      </c>
      <c r="B840" s="77" t="s">
        <v>3900</v>
      </c>
      <c r="C840" s="78">
        <v>7563</v>
      </c>
      <c r="D840" s="79" t="s">
        <v>961</v>
      </c>
      <c r="E840" s="79" t="s">
        <v>8261</v>
      </c>
      <c r="F840" s="80">
        <v>39387</v>
      </c>
      <c r="G840" s="81" t="s">
        <v>3253</v>
      </c>
    </row>
    <row r="841" spans="1:7" x14ac:dyDescent="0.3">
      <c r="A841" s="76" t="s">
        <v>3899</v>
      </c>
      <c r="B841" s="77" t="s">
        <v>3900</v>
      </c>
      <c r="C841" s="78">
        <v>8509</v>
      </c>
      <c r="D841" s="79" t="s">
        <v>3901</v>
      </c>
      <c r="E841" s="79" t="s">
        <v>8262</v>
      </c>
      <c r="F841" s="80">
        <v>40544</v>
      </c>
      <c r="G841" s="81" t="s">
        <v>3707</v>
      </c>
    </row>
    <row r="842" spans="1:7" x14ac:dyDescent="0.3">
      <c r="A842" s="76" t="s">
        <v>3899</v>
      </c>
      <c r="B842" s="77" t="s">
        <v>3900</v>
      </c>
      <c r="C842" s="78">
        <v>8889</v>
      </c>
      <c r="D842" s="79" t="s">
        <v>1216</v>
      </c>
      <c r="E842" s="79" t="s">
        <v>8263</v>
      </c>
      <c r="F842" s="80">
        <v>40969</v>
      </c>
      <c r="G842" s="81" t="s">
        <v>3253</v>
      </c>
    </row>
    <row r="843" spans="1:7" x14ac:dyDescent="0.3">
      <c r="A843" s="76" t="s">
        <v>3846</v>
      </c>
      <c r="B843" s="77" t="s">
        <v>3847</v>
      </c>
      <c r="C843" s="78">
        <v>1255</v>
      </c>
      <c r="D843" s="79" t="s">
        <v>231</v>
      </c>
      <c r="E843" s="79" t="s">
        <v>8264</v>
      </c>
      <c r="F843" s="80">
        <v>35462</v>
      </c>
      <c r="G843" s="81" t="s">
        <v>3253</v>
      </c>
    </row>
    <row r="844" spans="1:7" x14ac:dyDescent="0.3">
      <c r="A844" s="76" t="s">
        <v>3846</v>
      </c>
      <c r="B844" s="77" t="s">
        <v>3847</v>
      </c>
      <c r="C844" s="78">
        <v>1256</v>
      </c>
      <c r="D844" s="79" t="s">
        <v>233</v>
      </c>
      <c r="E844" s="79" t="s">
        <v>8265</v>
      </c>
      <c r="F844" s="80">
        <v>35462</v>
      </c>
      <c r="G844" s="81" t="s">
        <v>3253</v>
      </c>
    </row>
    <row r="845" spans="1:7" x14ac:dyDescent="0.3">
      <c r="A845" s="76" t="s">
        <v>3781</v>
      </c>
      <c r="B845" s="77" t="s">
        <v>3782</v>
      </c>
      <c r="C845" s="78">
        <v>4568</v>
      </c>
      <c r="D845" s="79" t="s">
        <v>532</v>
      </c>
      <c r="E845" s="79" t="s">
        <v>8266</v>
      </c>
      <c r="F845" s="80">
        <v>37561</v>
      </c>
      <c r="G845" s="81" t="s">
        <v>3253</v>
      </c>
    </row>
    <row r="846" spans="1:7" x14ac:dyDescent="0.3">
      <c r="A846" s="76" t="s">
        <v>3781</v>
      </c>
      <c r="B846" s="77" t="s">
        <v>3782</v>
      </c>
      <c r="C846" s="78">
        <v>4864</v>
      </c>
      <c r="D846" s="79" t="s">
        <v>546</v>
      </c>
      <c r="E846" s="79" t="s">
        <v>8267</v>
      </c>
      <c r="F846" s="80">
        <v>37834</v>
      </c>
      <c r="G846" s="81" t="s">
        <v>3253</v>
      </c>
    </row>
    <row r="847" spans="1:7" x14ac:dyDescent="0.3">
      <c r="A847" s="76" t="s">
        <v>8268</v>
      </c>
      <c r="B847" s="77" t="s">
        <v>3945</v>
      </c>
      <c r="C847" s="78">
        <v>7384</v>
      </c>
      <c r="D847" s="79" t="s">
        <v>3946</v>
      </c>
      <c r="E847" s="79" t="s">
        <v>8269</v>
      </c>
      <c r="F847" s="80">
        <v>39052</v>
      </c>
      <c r="G847" s="81" t="s">
        <v>3707</v>
      </c>
    </row>
    <row r="848" spans="1:7" x14ac:dyDescent="0.3">
      <c r="A848" s="76" t="s">
        <v>8268</v>
      </c>
      <c r="B848" s="77" t="s">
        <v>3945</v>
      </c>
      <c r="C848" s="78">
        <v>17869</v>
      </c>
      <c r="D848" s="79" t="s">
        <v>2580</v>
      </c>
      <c r="E848" s="79" t="s">
        <v>8270</v>
      </c>
      <c r="F848" s="80">
        <v>41671</v>
      </c>
      <c r="G848" s="81" t="s">
        <v>3253</v>
      </c>
    </row>
    <row r="849" spans="1:7" x14ac:dyDescent="0.3">
      <c r="A849" s="76" t="s">
        <v>4524</v>
      </c>
      <c r="B849" s="77" t="s">
        <v>4525</v>
      </c>
      <c r="C849" s="78">
        <v>1426</v>
      </c>
      <c r="D849" s="79" t="s">
        <v>262</v>
      </c>
      <c r="E849" s="79" t="s">
        <v>8271</v>
      </c>
      <c r="F849" s="80">
        <v>35551</v>
      </c>
      <c r="G849" s="81" t="s">
        <v>3253</v>
      </c>
    </row>
    <row r="850" spans="1:7" x14ac:dyDescent="0.3">
      <c r="A850" s="76" t="s">
        <v>4524</v>
      </c>
      <c r="B850" s="77" t="s">
        <v>4525</v>
      </c>
      <c r="C850" s="78">
        <v>20374</v>
      </c>
      <c r="D850" s="79" t="s">
        <v>6676</v>
      </c>
      <c r="E850" s="79" t="s">
        <v>8272</v>
      </c>
      <c r="F850" s="80">
        <v>43831</v>
      </c>
      <c r="G850" s="81" t="s">
        <v>3253</v>
      </c>
    </row>
    <row r="851" spans="1:7" x14ac:dyDescent="0.3">
      <c r="A851" s="76" t="s">
        <v>4756</v>
      </c>
      <c r="B851" s="77" t="s">
        <v>4757</v>
      </c>
      <c r="C851" s="78">
        <v>8407</v>
      </c>
      <c r="D851" s="79" t="s">
        <v>1134</v>
      </c>
      <c r="E851" s="79" t="s">
        <v>8273</v>
      </c>
      <c r="F851" s="80">
        <v>40026</v>
      </c>
      <c r="G851" s="81" t="s">
        <v>3707</v>
      </c>
    </row>
    <row r="852" spans="1:7" x14ac:dyDescent="0.3">
      <c r="A852" s="76" t="s">
        <v>4756</v>
      </c>
      <c r="B852" s="77" t="s">
        <v>4757</v>
      </c>
      <c r="C852" s="78">
        <v>8774</v>
      </c>
      <c r="D852" s="79" t="s">
        <v>1188</v>
      </c>
      <c r="E852" s="79" t="s">
        <v>8274</v>
      </c>
      <c r="F852" s="80">
        <v>40756</v>
      </c>
      <c r="G852" s="81" t="s">
        <v>3707</v>
      </c>
    </row>
    <row r="853" spans="1:7" x14ac:dyDescent="0.3">
      <c r="A853" s="76" t="s">
        <v>4756</v>
      </c>
      <c r="B853" s="77" t="s">
        <v>4757</v>
      </c>
      <c r="C853" s="78">
        <v>8844</v>
      </c>
      <c r="D853" s="79" t="s">
        <v>1205</v>
      </c>
      <c r="E853" s="79" t="s">
        <v>8275</v>
      </c>
      <c r="F853" s="80">
        <v>40969</v>
      </c>
      <c r="G853" s="81" t="s">
        <v>3707</v>
      </c>
    </row>
    <row r="854" spans="1:7" x14ac:dyDescent="0.3">
      <c r="A854" s="76" t="s">
        <v>4118</v>
      </c>
      <c r="B854" s="77" t="s">
        <v>4119</v>
      </c>
      <c r="C854" s="78">
        <v>2800</v>
      </c>
      <c r="D854" s="79" t="s">
        <v>369</v>
      </c>
      <c r="E854" s="79" t="s">
        <v>8276</v>
      </c>
      <c r="F854" s="80">
        <v>36281</v>
      </c>
      <c r="G854" s="81" t="s">
        <v>3253</v>
      </c>
    </row>
    <row r="855" spans="1:7" x14ac:dyDescent="0.3">
      <c r="A855" s="76" t="s">
        <v>4118</v>
      </c>
      <c r="B855" s="77" t="s">
        <v>4119</v>
      </c>
      <c r="C855" s="78">
        <v>5274</v>
      </c>
      <c r="D855" s="79" t="s">
        <v>605</v>
      </c>
      <c r="E855" s="79" t="s">
        <v>8277</v>
      </c>
      <c r="F855" s="80">
        <v>38108</v>
      </c>
      <c r="G855" s="81" t="s">
        <v>3253</v>
      </c>
    </row>
    <row r="856" spans="1:7" x14ac:dyDescent="0.3">
      <c r="A856" s="76" t="s">
        <v>4423</v>
      </c>
      <c r="B856" s="77" t="s">
        <v>4424</v>
      </c>
      <c r="C856" s="78">
        <v>7536</v>
      </c>
      <c r="D856" s="79" t="s">
        <v>947</v>
      </c>
      <c r="E856" s="79" t="s">
        <v>8278</v>
      </c>
      <c r="F856" s="80">
        <v>39387</v>
      </c>
      <c r="G856" s="81" t="s">
        <v>3253</v>
      </c>
    </row>
    <row r="857" spans="1:7" x14ac:dyDescent="0.3">
      <c r="A857" s="76" t="s">
        <v>4423</v>
      </c>
      <c r="B857" s="77" t="s">
        <v>4424</v>
      </c>
      <c r="C857" s="78">
        <v>7537</v>
      </c>
      <c r="D857" s="79" t="s">
        <v>4425</v>
      </c>
      <c r="E857" s="79" t="s">
        <v>8279</v>
      </c>
      <c r="F857" s="80">
        <v>39387</v>
      </c>
      <c r="G857" s="81" t="s">
        <v>3707</v>
      </c>
    </row>
    <row r="858" spans="1:7" x14ac:dyDescent="0.3">
      <c r="A858" s="76" t="s">
        <v>3995</v>
      </c>
      <c r="B858" s="77" t="s">
        <v>3996</v>
      </c>
      <c r="C858" s="78">
        <v>710</v>
      </c>
      <c r="D858" s="79" t="s">
        <v>139</v>
      </c>
      <c r="E858" s="79" t="s">
        <v>8280</v>
      </c>
      <c r="F858" s="80">
        <v>35004</v>
      </c>
      <c r="G858" s="81" t="s">
        <v>3253</v>
      </c>
    </row>
    <row r="859" spans="1:7" x14ac:dyDescent="0.3">
      <c r="A859" s="76" t="s">
        <v>3995</v>
      </c>
      <c r="B859" s="77" t="s">
        <v>3996</v>
      </c>
      <c r="C859" s="78">
        <v>1470</v>
      </c>
      <c r="D859" s="79" t="s">
        <v>267</v>
      </c>
      <c r="E859" s="79" t="s">
        <v>8281</v>
      </c>
      <c r="F859" s="80">
        <v>35643</v>
      </c>
      <c r="G859" s="81" t="s">
        <v>3253</v>
      </c>
    </row>
    <row r="860" spans="1:7" x14ac:dyDescent="0.3">
      <c r="A860" s="76" t="s">
        <v>3995</v>
      </c>
      <c r="B860" s="77" t="s">
        <v>3996</v>
      </c>
      <c r="C860" s="78">
        <v>2130</v>
      </c>
      <c r="D860" s="79" t="s">
        <v>338</v>
      </c>
      <c r="E860" s="79" t="s">
        <v>8282</v>
      </c>
      <c r="F860" s="80">
        <v>36100</v>
      </c>
      <c r="G860" s="81" t="s">
        <v>3253</v>
      </c>
    </row>
    <row r="861" spans="1:7" x14ac:dyDescent="0.3">
      <c r="A861" s="76" t="s">
        <v>3995</v>
      </c>
      <c r="B861" s="77" t="s">
        <v>3996</v>
      </c>
      <c r="C861" s="78">
        <v>2673</v>
      </c>
      <c r="D861" s="79" t="s">
        <v>353</v>
      </c>
      <c r="E861" s="79" t="s">
        <v>8283</v>
      </c>
      <c r="F861" s="80">
        <v>36192</v>
      </c>
      <c r="G861" s="81" t="s">
        <v>3253</v>
      </c>
    </row>
    <row r="862" spans="1:7" x14ac:dyDescent="0.3">
      <c r="A862" s="76" t="s">
        <v>3995</v>
      </c>
      <c r="B862" s="77" t="s">
        <v>3996</v>
      </c>
      <c r="C862" s="78">
        <v>2682</v>
      </c>
      <c r="D862" s="79" t="s">
        <v>359</v>
      </c>
      <c r="E862" s="79" t="s">
        <v>8284</v>
      </c>
      <c r="F862" s="80">
        <v>36192</v>
      </c>
      <c r="G862" s="81" t="s">
        <v>3253</v>
      </c>
    </row>
    <row r="863" spans="1:7" x14ac:dyDescent="0.3">
      <c r="A863" s="76" t="s">
        <v>3995</v>
      </c>
      <c r="B863" s="77" t="s">
        <v>3996</v>
      </c>
      <c r="C863" s="78">
        <v>4079</v>
      </c>
      <c r="D863" s="79" t="s">
        <v>500</v>
      </c>
      <c r="E863" s="79" t="s">
        <v>8285</v>
      </c>
      <c r="F863" s="80">
        <v>37298</v>
      </c>
      <c r="G863" s="81" t="s">
        <v>3253</v>
      </c>
    </row>
    <row r="864" spans="1:7" x14ac:dyDescent="0.3">
      <c r="A864" s="76" t="s">
        <v>3995</v>
      </c>
      <c r="B864" s="77" t="s">
        <v>3996</v>
      </c>
      <c r="C864" s="78">
        <v>18630</v>
      </c>
      <c r="D864" s="79" t="s">
        <v>2687</v>
      </c>
      <c r="E864" s="79" t="s">
        <v>8286</v>
      </c>
      <c r="F864" s="80">
        <v>42186</v>
      </c>
      <c r="G864" s="81" t="s">
        <v>3253</v>
      </c>
    </row>
    <row r="865" spans="1:7" x14ac:dyDescent="0.3">
      <c r="A865" s="76" t="s">
        <v>4445</v>
      </c>
      <c r="B865" s="77" t="s">
        <v>4446</v>
      </c>
      <c r="C865" s="78">
        <v>6912</v>
      </c>
      <c r="D865" s="79" t="s">
        <v>4447</v>
      </c>
      <c r="E865" s="79" t="s">
        <v>8287</v>
      </c>
      <c r="F865" s="80">
        <v>38657</v>
      </c>
      <c r="G865" s="81" t="s">
        <v>3707</v>
      </c>
    </row>
    <row r="866" spans="1:7" x14ac:dyDescent="0.3">
      <c r="A866" s="76" t="s">
        <v>4445</v>
      </c>
      <c r="B866" s="77" t="s">
        <v>4446</v>
      </c>
      <c r="C866" s="78">
        <v>6913</v>
      </c>
      <c r="D866" s="79" t="s">
        <v>4448</v>
      </c>
      <c r="E866" s="79" t="s">
        <v>8288</v>
      </c>
      <c r="F866" s="80">
        <v>38657</v>
      </c>
      <c r="G866" s="81" t="s">
        <v>3707</v>
      </c>
    </row>
    <row r="867" spans="1:7" x14ac:dyDescent="0.3">
      <c r="A867" s="76" t="s">
        <v>3827</v>
      </c>
      <c r="B867" s="77" t="s">
        <v>3828</v>
      </c>
      <c r="C867" s="78">
        <v>51</v>
      </c>
      <c r="D867" s="79" t="s">
        <v>4</v>
      </c>
      <c r="E867" s="79" t="s">
        <v>8289</v>
      </c>
      <c r="F867" s="80">
        <v>34335</v>
      </c>
      <c r="G867" s="81" t="s">
        <v>3253</v>
      </c>
    </row>
    <row r="868" spans="1:7" x14ac:dyDescent="0.3">
      <c r="A868" s="76" t="s">
        <v>3827</v>
      </c>
      <c r="B868" s="77" t="s">
        <v>3828</v>
      </c>
      <c r="C868" s="78">
        <v>78</v>
      </c>
      <c r="D868" s="79" t="s">
        <v>22</v>
      </c>
      <c r="E868" s="79" t="s">
        <v>8290</v>
      </c>
      <c r="F868" s="80">
        <v>34455</v>
      </c>
      <c r="G868" s="81" t="s">
        <v>3253</v>
      </c>
    </row>
    <row r="869" spans="1:7" x14ac:dyDescent="0.3">
      <c r="A869" s="76" t="s">
        <v>3827</v>
      </c>
      <c r="B869" s="77" t="s">
        <v>3828</v>
      </c>
      <c r="C869" s="78">
        <v>2681</v>
      </c>
      <c r="D869" s="79" t="s">
        <v>357</v>
      </c>
      <c r="E869" s="79" t="s">
        <v>8291</v>
      </c>
      <c r="F869" s="80">
        <v>36192</v>
      </c>
      <c r="G869" s="81" t="s">
        <v>3253</v>
      </c>
    </row>
    <row r="870" spans="1:7" x14ac:dyDescent="0.3">
      <c r="A870" s="76" t="s">
        <v>3827</v>
      </c>
      <c r="B870" s="77" t="s">
        <v>3828</v>
      </c>
      <c r="C870" s="78">
        <v>2796</v>
      </c>
      <c r="D870" s="79" t="s">
        <v>367</v>
      </c>
      <c r="E870" s="79" t="s">
        <v>8292</v>
      </c>
      <c r="F870" s="80">
        <v>36495</v>
      </c>
      <c r="G870" s="81" t="s">
        <v>3253</v>
      </c>
    </row>
    <row r="871" spans="1:7" x14ac:dyDescent="0.3">
      <c r="A871" s="76" t="s">
        <v>3827</v>
      </c>
      <c r="B871" s="77" t="s">
        <v>3828</v>
      </c>
      <c r="C871" s="78">
        <v>2862</v>
      </c>
      <c r="D871" s="79" t="s">
        <v>383</v>
      </c>
      <c r="E871" s="79" t="s">
        <v>8293</v>
      </c>
      <c r="F871" s="80">
        <v>36465</v>
      </c>
      <c r="G871" s="81" t="s">
        <v>3253</v>
      </c>
    </row>
    <row r="872" spans="1:7" x14ac:dyDescent="0.3">
      <c r="A872" s="76" t="s">
        <v>4149</v>
      </c>
      <c r="B872" s="77" t="s">
        <v>4150</v>
      </c>
      <c r="C872" s="78">
        <v>3349</v>
      </c>
      <c r="D872" s="79" t="s">
        <v>446</v>
      </c>
      <c r="E872" s="79" t="s">
        <v>8294</v>
      </c>
      <c r="F872" s="80">
        <v>36923</v>
      </c>
      <c r="G872" s="81" t="s">
        <v>3253</v>
      </c>
    </row>
    <row r="873" spans="1:7" x14ac:dyDescent="0.3">
      <c r="A873" s="76" t="s">
        <v>4149</v>
      </c>
      <c r="B873" s="77" t="s">
        <v>4150</v>
      </c>
      <c r="C873" s="78">
        <v>3350</v>
      </c>
      <c r="D873" s="79" t="s">
        <v>4151</v>
      </c>
      <c r="E873" s="79" t="s">
        <v>8295</v>
      </c>
      <c r="F873" s="80">
        <v>36923</v>
      </c>
      <c r="G873" s="81" t="s">
        <v>3707</v>
      </c>
    </row>
    <row r="874" spans="1:7" x14ac:dyDescent="0.3">
      <c r="A874" s="76" t="s">
        <v>4149</v>
      </c>
      <c r="B874" s="77" t="s">
        <v>4150</v>
      </c>
      <c r="C874" s="78">
        <v>8313</v>
      </c>
      <c r="D874" s="79" t="s">
        <v>4152</v>
      </c>
      <c r="E874" s="79" t="s">
        <v>8296</v>
      </c>
      <c r="F874" s="80">
        <v>39753</v>
      </c>
      <c r="G874" s="81" t="s">
        <v>3707</v>
      </c>
    </row>
    <row r="875" spans="1:7" x14ac:dyDescent="0.3">
      <c r="A875" s="76" t="s">
        <v>5117</v>
      </c>
      <c r="B875" s="77" t="s">
        <v>5118</v>
      </c>
      <c r="C875" s="78">
        <v>7586</v>
      </c>
      <c r="D875" s="79" t="s">
        <v>967</v>
      </c>
      <c r="E875" s="79" t="s">
        <v>8297</v>
      </c>
      <c r="F875" s="80">
        <v>39387</v>
      </c>
      <c r="G875" s="81" t="s">
        <v>3253</v>
      </c>
    </row>
    <row r="876" spans="1:7" x14ac:dyDescent="0.3">
      <c r="A876" s="76" t="s">
        <v>5117</v>
      </c>
      <c r="B876" s="77" t="s">
        <v>5118</v>
      </c>
      <c r="C876" s="78">
        <v>7587</v>
      </c>
      <c r="D876" s="79" t="s">
        <v>5119</v>
      </c>
      <c r="E876" s="79" t="s">
        <v>8298</v>
      </c>
      <c r="F876" s="80">
        <v>39387</v>
      </c>
      <c r="G876" s="81" t="s">
        <v>3707</v>
      </c>
    </row>
    <row r="877" spans="1:7" x14ac:dyDescent="0.3">
      <c r="A877" s="76" t="s">
        <v>1064</v>
      </c>
      <c r="B877" s="77" t="s">
        <v>4820</v>
      </c>
      <c r="C877" s="78">
        <v>7702</v>
      </c>
      <c r="D877" s="79" t="s">
        <v>4821</v>
      </c>
      <c r="E877" s="79" t="s">
        <v>8299</v>
      </c>
      <c r="F877" s="80">
        <v>39630</v>
      </c>
      <c r="G877" s="81" t="s">
        <v>3707</v>
      </c>
    </row>
    <row r="878" spans="1:7" x14ac:dyDescent="0.3">
      <c r="A878" s="76" t="s">
        <v>1064</v>
      </c>
      <c r="B878" s="77" t="s">
        <v>4820</v>
      </c>
      <c r="C878" s="78">
        <v>7703</v>
      </c>
      <c r="D878" s="79" t="s">
        <v>4822</v>
      </c>
      <c r="E878" s="79" t="s">
        <v>8300</v>
      </c>
      <c r="F878" s="80">
        <v>39630</v>
      </c>
      <c r="G878" s="81" t="s">
        <v>3707</v>
      </c>
    </row>
    <row r="879" spans="1:7" x14ac:dyDescent="0.3">
      <c r="A879" s="76" t="s">
        <v>1064</v>
      </c>
      <c r="B879" s="77" t="s">
        <v>4820</v>
      </c>
      <c r="C879" s="78">
        <v>7704</v>
      </c>
      <c r="D879" s="79" t="s">
        <v>4823</v>
      </c>
      <c r="E879" s="79" t="s">
        <v>8301</v>
      </c>
      <c r="F879" s="80">
        <v>39630</v>
      </c>
      <c r="G879" s="81" t="s">
        <v>3707</v>
      </c>
    </row>
    <row r="880" spans="1:7" x14ac:dyDescent="0.3">
      <c r="A880" s="76" t="s">
        <v>1064</v>
      </c>
      <c r="B880" s="77" t="s">
        <v>4820</v>
      </c>
      <c r="C880" s="78">
        <v>7705</v>
      </c>
      <c r="D880" s="79" t="s">
        <v>4824</v>
      </c>
      <c r="E880" s="79" t="s">
        <v>8302</v>
      </c>
      <c r="F880" s="80">
        <v>39630</v>
      </c>
      <c r="G880" s="81" t="s">
        <v>3707</v>
      </c>
    </row>
    <row r="881" spans="1:7" x14ac:dyDescent="0.3">
      <c r="A881" s="76" t="s">
        <v>1064</v>
      </c>
      <c r="B881" s="77" t="s">
        <v>4820</v>
      </c>
      <c r="C881" s="78">
        <v>7706</v>
      </c>
      <c r="D881" s="79" t="s">
        <v>4825</v>
      </c>
      <c r="E881" s="79" t="s">
        <v>8303</v>
      </c>
      <c r="F881" s="80">
        <v>39630</v>
      </c>
      <c r="G881" s="81" t="s">
        <v>3707</v>
      </c>
    </row>
    <row r="882" spans="1:7" x14ac:dyDescent="0.3">
      <c r="A882" s="76" t="s">
        <v>1064</v>
      </c>
      <c r="B882" s="77" t="s">
        <v>4820</v>
      </c>
      <c r="C882" s="78">
        <v>7707</v>
      </c>
      <c r="D882" s="79" t="s">
        <v>4826</v>
      </c>
      <c r="E882" s="79" t="s">
        <v>8304</v>
      </c>
      <c r="F882" s="80">
        <v>39630</v>
      </c>
      <c r="G882" s="81" t="s">
        <v>3707</v>
      </c>
    </row>
    <row r="883" spans="1:7" x14ac:dyDescent="0.3">
      <c r="A883" s="76" t="s">
        <v>1064</v>
      </c>
      <c r="B883" s="77" t="s">
        <v>4820</v>
      </c>
      <c r="C883" s="78">
        <v>7708</v>
      </c>
      <c r="D883" s="79" t="s">
        <v>4827</v>
      </c>
      <c r="E883" s="79" t="s">
        <v>8305</v>
      </c>
      <c r="F883" s="80">
        <v>39630</v>
      </c>
      <c r="G883" s="81" t="s">
        <v>3707</v>
      </c>
    </row>
    <row r="884" spans="1:7" x14ac:dyDescent="0.3">
      <c r="A884" s="76" t="s">
        <v>1064</v>
      </c>
      <c r="B884" s="77" t="s">
        <v>4820</v>
      </c>
      <c r="C884" s="78">
        <v>7709</v>
      </c>
      <c r="D884" s="79" t="s">
        <v>4828</v>
      </c>
      <c r="E884" s="79" t="s">
        <v>8306</v>
      </c>
      <c r="F884" s="80">
        <v>39630</v>
      </c>
      <c r="G884" s="81" t="s">
        <v>3707</v>
      </c>
    </row>
    <row r="885" spans="1:7" x14ac:dyDescent="0.3">
      <c r="A885" s="76" t="s">
        <v>1064</v>
      </c>
      <c r="B885" s="77" t="s">
        <v>4820</v>
      </c>
      <c r="C885" s="78">
        <v>7710</v>
      </c>
      <c r="D885" s="79" t="s">
        <v>4829</v>
      </c>
      <c r="E885" s="79" t="s">
        <v>8307</v>
      </c>
      <c r="F885" s="80">
        <v>39630</v>
      </c>
      <c r="G885" s="81" t="s">
        <v>3707</v>
      </c>
    </row>
    <row r="886" spans="1:7" x14ac:dyDescent="0.3">
      <c r="A886" s="76" t="s">
        <v>1064</v>
      </c>
      <c r="B886" s="77" t="s">
        <v>4820</v>
      </c>
      <c r="C886" s="78">
        <v>7711</v>
      </c>
      <c r="D886" s="79" t="s">
        <v>4830</v>
      </c>
      <c r="E886" s="79" t="s">
        <v>8308</v>
      </c>
      <c r="F886" s="80">
        <v>39630</v>
      </c>
      <c r="G886" s="81" t="s">
        <v>3707</v>
      </c>
    </row>
    <row r="887" spans="1:7" x14ac:dyDescent="0.3">
      <c r="A887" s="76" t="s">
        <v>1064</v>
      </c>
      <c r="B887" s="77" t="s">
        <v>4820</v>
      </c>
      <c r="C887" s="78">
        <v>7714</v>
      </c>
      <c r="D887" s="79" t="s">
        <v>4831</v>
      </c>
      <c r="E887" s="79" t="s">
        <v>8309</v>
      </c>
      <c r="F887" s="80">
        <v>39630</v>
      </c>
      <c r="G887" s="81" t="s">
        <v>3707</v>
      </c>
    </row>
    <row r="888" spans="1:7" x14ac:dyDescent="0.3">
      <c r="A888" s="76" t="s">
        <v>1064</v>
      </c>
      <c r="B888" s="77" t="s">
        <v>4820</v>
      </c>
      <c r="C888" s="78">
        <v>7715</v>
      </c>
      <c r="D888" s="79" t="s">
        <v>4832</v>
      </c>
      <c r="E888" s="79" t="s">
        <v>8310</v>
      </c>
      <c r="F888" s="80">
        <v>39630</v>
      </c>
      <c r="G888" s="81" t="s">
        <v>3707</v>
      </c>
    </row>
    <row r="889" spans="1:7" x14ac:dyDescent="0.3">
      <c r="A889" s="76" t="s">
        <v>1064</v>
      </c>
      <c r="B889" s="77" t="s">
        <v>4820</v>
      </c>
      <c r="C889" s="78">
        <v>7716</v>
      </c>
      <c r="D889" s="79" t="s">
        <v>4833</v>
      </c>
      <c r="E889" s="79" t="s">
        <v>8311</v>
      </c>
      <c r="F889" s="80">
        <v>39630</v>
      </c>
      <c r="G889" s="81" t="s">
        <v>3707</v>
      </c>
    </row>
    <row r="890" spans="1:7" x14ac:dyDescent="0.3">
      <c r="A890" s="76" t="s">
        <v>1064</v>
      </c>
      <c r="B890" s="77" t="s">
        <v>4820</v>
      </c>
      <c r="C890" s="78">
        <v>7717</v>
      </c>
      <c r="D890" s="79" t="s">
        <v>4834</v>
      </c>
      <c r="E890" s="79" t="s">
        <v>8312</v>
      </c>
      <c r="F890" s="80">
        <v>39630</v>
      </c>
      <c r="G890" s="81" t="s">
        <v>3707</v>
      </c>
    </row>
    <row r="891" spans="1:7" x14ac:dyDescent="0.3">
      <c r="A891" s="76" t="s">
        <v>1064</v>
      </c>
      <c r="B891" s="77" t="s">
        <v>4820</v>
      </c>
      <c r="C891" s="78">
        <v>7718</v>
      </c>
      <c r="D891" s="79" t="s">
        <v>4835</v>
      </c>
      <c r="E891" s="79" t="s">
        <v>8313</v>
      </c>
      <c r="F891" s="80">
        <v>39630</v>
      </c>
      <c r="G891" s="81" t="s">
        <v>3707</v>
      </c>
    </row>
    <row r="892" spans="1:7" x14ac:dyDescent="0.3">
      <c r="A892" s="76" t="s">
        <v>1064</v>
      </c>
      <c r="B892" s="77" t="s">
        <v>4820</v>
      </c>
      <c r="C892" s="78">
        <v>7719</v>
      </c>
      <c r="D892" s="79" t="s">
        <v>4836</v>
      </c>
      <c r="E892" s="79" t="s">
        <v>8314</v>
      </c>
      <c r="F892" s="80">
        <v>39630</v>
      </c>
      <c r="G892" s="81" t="s">
        <v>3707</v>
      </c>
    </row>
    <row r="893" spans="1:7" x14ac:dyDescent="0.3">
      <c r="A893" s="76" t="s">
        <v>1064</v>
      </c>
      <c r="B893" s="77" t="s">
        <v>4820</v>
      </c>
      <c r="C893" s="78">
        <v>7721</v>
      </c>
      <c r="D893" s="79" t="s">
        <v>4837</v>
      </c>
      <c r="E893" s="79" t="s">
        <v>8315</v>
      </c>
      <c r="F893" s="80">
        <v>39630</v>
      </c>
      <c r="G893" s="81" t="s">
        <v>3707</v>
      </c>
    </row>
    <row r="894" spans="1:7" x14ac:dyDescent="0.3">
      <c r="A894" s="76" t="s">
        <v>1064</v>
      </c>
      <c r="B894" s="77" t="s">
        <v>4820</v>
      </c>
      <c r="C894" s="78">
        <v>7722</v>
      </c>
      <c r="D894" s="79" t="s">
        <v>4838</v>
      </c>
      <c r="E894" s="79" t="s">
        <v>8316</v>
      </c>
      <c r="F894" s="80">
        <v>39630</v>
      </c>
      <c r="G894" s="81" t="s">
        <v>3707</v>
      </c>
    </row>
    <row r="895" spans="1:7" x14ac:dyDescent="0.3">
      <c r="A895" s="76" t="s">
        <v>1064</v>
      </c>
      <c r="B895" s="77" t="s">
        <v>4820</v>
      </c>
      <c r="C895" s="78">
        <v>7723</v>
      </c>
      <c r="D895" s="79" t="s">
        <v>4839</v>
      </c>
      <c r="E895" s="79" t="s">
        <v>8317</v>
      </c>
      <c r="F895" s="80">
        <v>39630</v>
      </c>
      <c r="G895" s="81" t="s">
        <v>3707</v>
      </c>
    </row>
    <row r="896" spans="1:7" x14ac:dyDescent="0.3">
      <c r="A896" s="76" t="s">
        <v>1064</v>
      </c>
      <c r="B896" s="77" t="s">
        <v>4820</v>
      </c>
      <c r="C896" s="78">
        <v>7724</v>
      </c>
      <c r="D896" s="79" t="s">
        <v>4840</v>
      </c>
      <c r="E896" s="79" t="s">
        <v>8318</v>
      </c>
      <c r="F896" s="80">
        <v>39630</v>
      </c>
      <c r="G896" s="81" t="s">
        <v>3707</v>
      </c>
    </row>
    <row r="897" spans="1:7" x14ac:dyDescent="0.3">
      <c r="A897" s="76" t="s">
        <v>1064</v>
      </c>
      <c r="B897" s="77" t="s">
        <v>4820</v>
      </c>
      <c r="C897" s="78">
        <v>7726</v>
      </c>
      <c r="D897" s="79" t="s">
        <v>4841</v>
      </c>
      <c r="E897" s="79" t="s">
        <v>8319</v>
      </c>
      <c r="F897" s="80">
        <v>39630</v>
      </c>
      <c r="G897" s="81" t="s">
        <v>3707</v>
      </c>
    </row>
    <row r="898" spans="1:7" x14ac:dyDescent="0.3">
      <c r="A898" s="76" t="s">
        <v>1064</v>
      </c>
      <c r="B898" s="77" t="s">
        <v>4820</v>
      </c>
      <c r="C898" s="78">
        <v>7727</v>
      </c>
      <c r="D898" s="79" t="s">
        <v>4842</v>
      </c>
      <c r="E898" s="79" t="s">
        <v>8320</v>
      </c>
      <c r="F898" s="80">
        <v>39630</v>
      </c>
      <c r="G898" s="81" t="s">
        <v>3707</v>
      </c>
    </row>
    <row r="899" spans="1:7" x14ac:dyDescent="0.3">
      <c r="A899" s="76" t="s">
        <v>1064</v>
      </c>
      <c r="B899" s="77" t="s">
        <v>4820</v>
      </c>
      <c r="C899" s="78">
        <v>7728</v>
      </c>
      <c r="D899" s="79" t="s">
        <v>4843</v>
      </c>
      <c r="E899" s="79" t="s">
        <v>8321</v>
      </c>
      <c r="F899" s="80">
        <v>39630</v>
      </c>
      <c r="G899" s="81" t="s">
        <v>3707</v>
      </c>
    </row>
    <row r="900" spans="1:7" x14ac:dyDescent="0.3">
      <c r="A900" s="76" t="s">
        <v>1064</v>
      </c>
      <c r="B900" s="77" t="s">
        <v>4820</v>
      </c>
      <c r="C900" s="78">
        <v>7729</v>
      </c>
      <c r="D900" s="79" t="s">
        <v>4844</v>
      </c>
      <c r="E900" s="79" t="s">
        <v>8322</v>
      </c>
      <c r="F900" s="80">
        <v>39630</v>
      </c>
      <c r="G900" s="81" t="s">
        <v>3707</v>
      </c>
    </row>
    <row r="901" spans="1:7" x14ac:dyDescent="0.3">
      <c r="A901" s="76" t="s">
        <v>1064</v>
      </c>
      <c r="B901" s="77" t="s">
        <v>4820</v>
      </c>
      <c r="C901" s="78">
        <v>7730</v>
      </c>
      <c r="D901" s="79" t="s">
        <v>4845</v>
      </c>
      <c r="E901" s="79" t="s">
        <v>8323</v>
      </c>
      <c r="F901" s="80">
        <v>39630</v>
      </c>
      <c r="G901" s="81" t="s">
        <v>3707</v>
      </c>
    </row>
    <row r="902" spans="1:7" x14ac:dyDescent="0.3">
      <c r="A902" s="76" t="s">
        <v>1064</v>
      </c>
      <c r="B902" s="77" t="s">
        <v>4820</v>
      </c>
      <c r="C902" s="78">
        <v>7731</v>
      </c>
      <c r="D902" s="79" t="s">
        <v>4846</v>
      </c>
      <c r="E902" s="79" t="s">
        <v>8324</v>
      </c>
      <c r="F902" s="80">
        <v>39630</v>
      </c>
      <c r="G902" s="81" t="s">
        <v>3707</v>
      </c>
    </row>
    <row r="903" spans="1:7" x14ac:dyDescent="0.3">
      <c r="A903" s="76" t="s">
        <v>1064</v>
      </c>
      <c r="B903" s="77" t="s">
        <v>4820</v>
      </c>
      <c r="C903" s="78">
        <v>7734</v>
      </c>
      <c r="D903" s="79" t="s">
        <v>4847</v>
      </c>
      <c r="E903" s="79" t="s">
        <v>8325</v>
      </c>
      <c r="F903" s="80">
        <v>39630</v>
      </c>
      <c r="G903" s="81" t="s">
        <v>3707</v>
      </c>
    </row>
    <row r="904" spans="1:7" x14ac:dyDescent="0.3">
      <c r="A904" s="76" t="s">
        <v>1064</v>
      </c>
      <c r="B904" s="77" t="s">
        <v>4820</v>
      </c>
      <c r="C904" s="78">
        <v>7735</v>
      </c>
      <c r="D904" s="79" t="s">
        <v>4848</v>
      </c>
      <c r="E904" s="79" t="s">
        <v>8326</v>
      </c>
      <c r="F904" s="80">
        <v>39630</v>
      </c>
      <c r="G904" s="81" t="s">
        <v>3707</v>
      </c>
    </row>
    <row r="905" spans="1:7" x14ac:dyDescent="0.3">
      <c r="A905" s="76" t="s">
        <v>1064</v>
      </c>
      <c r="B905" s="77" t="s">
        <v>4820</v>
      </c>
      <c r="C905" s="78">
        <v>7736</v>
      </c>
      <c r="D905" s="79" t="s">
        <v>4849</v>
      </c>
      <c r="E905" s="79" t="s">
        <v>8327</v>
      </c>
      <c r="F905" s="80">
        <v>39630</v>
      </c>
      <c r="G905" s="81" t="s">
        <v>3707</v>
      </c>
    </row>
    <row r="906" spans="1:7" x14ac:dyDescent="0.3">
      <c r="A906" s="76" t="s">
        <v>1064</v>
      </c>
      <c r="B906" s="77" t="s">
        <v>4820</v>
      </c>
      <c r="C906" s="78">
        <v>7737</v>
      </c>
      <c r="D906" s="79" t="s">
        <v>4850</v>
      </c>
      <c r="E906" s="79" t="s">
        <v>8328</v>
      </c>
      <c r="F906" s="80">
        <v>39630</v>
      </c>
      <c r="G906" s="81" t="s">
        <v>3707</v>
      </c>
    </row>
    <row r="907" spans="1:7" x14ac:dyDescent="0.3">
      <c r="A907" s="76" t="s">
        <v>1064</v>
      </c>
      <c r="B907" s="77" t="s">
        <v>4820</v>
      </c>
      <c r="C907" s="78">
        <v>7738</v>
      </c>
      <c r="D907" s="79" t="s">
        <v>4851</v>
      </c>
      <c r="E907" s="79" t="s">
        <v>8329</v>
      </c>
      <c r="F907" s="80">
        <v>39630</v>
      </c>
      <c r="G907" s="81" t="s">
        <v>3707</v>
      </c>
    </row>
    <row r="908" spans="1:7" x14ac:dyDescent="0.3">
      <c r="A908" s="76" t="s">
        <v>1064</v>
      </c>
      <c r="B908" s="77" t="s">
        <v>4820</v>
      </c>
      <c r="C908" s="78">
        <v>7809</v>
      </c>
      <c r="D908" s="79" t="s">
        <v>4852</v>
      </c>
      <c r="E908" s="79" t="s">
        <v>8330</v>
      </c>
      <c r="F908" s="80">
        <v>39934</v>
      </c>
      <c r="G908" s="81" t="s">
        <v>3707</v>
      </c>
    </row>
    <row r="909" spans="1:7" x14ac:dyDescent="0.3">
      <c r="A909" s="76" t="s">
        <v>1064</v>
      </c>
      <c r="B909" s="77" t="s">
        <v>4820</v>
      </c>
      <c r="C909" s="78">
        <v>7810</v>
      </c>
      <c r="D909" s="79" t="s">
        <v>4853</v>
      </c>
      <c r="E909" s="79" t="s">
        <v>8331</v>
      </c>
      <c r="F909" s="80">
        <v>39965</v>
      </c>
      <c r="G909" s="81" t="s">
        <v>3707</v>
      </c>
    </row>
    <row r="910" spans="1:7" x14ac:dyDescent="0.3">
      <c r="A910" s="76" t="s">
        <v>1064</v>
      </c>
      <c r="B910" s="77" t="s">
        <v>4820</v>
      </c>
      <c r="C910" s="78">
        <v>7811</v>
      </c>
      <c r="D910" s="79" t="s">
        <v>4854</v>
      </c>
      <c r="E910" s="79" t="s">
        <v>8332</v>
      </c>
      <c r="F910" s="80">
        <v>39965</v>
      </c>
      <c r="G910" s="81" t="s">
        <v>3707</v>
      </c>
    </row>
    <row r="911" spans="1:7" x14ac:dyDescent="0.3">
      <c r="A911" s="76" t="s">
        <v>1064</v>
      </c>
      <c r="B911" s="77" t="s">
        <v>4820</v>
      </c>
      <c r="C911" s="78">
        <v>7813</v>
      </c>
      <c r="D911" s="79" t="s">
        <v>4855</v>
      </c>
      <c r="E911" s="79" t="s">
        <v>8333</v>
      </c>
      <c r="F911" s="80">
        <v>39965</v>
      </c>
      <c r="G911" s="81" t="s">
        <v>3707</v>
      </c>
    </row>
    <row r="912" spans="1:7" x14ac:dyDescent="0.3">
      <c r="A912" s="76" t="s">
        <v>1064</v>
      </c>
      <c r="B912" s="77" t="s">
        <v>4820</v>
      </c>
      <c r="C912" s="78">
        <v>7814</v>
      </c>
      <c r="D912" s="79" t="s">
        <v>4856</v>
      </c>
      <c r="E912" s="79" t="s">
        <v>8334</v>
      </c>
      <c r="F912" s="80">
        <v>39965</v>
      </c>
      <c r="G912" s="81" t="s">
        <v>3707</v>
      </c>
    </row>
    <row r="913" spans="1:7" x14ac:dyDescent="0.3">
      <c r="A913" s="76" t="s">
        <v>1064</v>
      </c>
      <c r="B913" s="77" t="s">
        <v>4820</v>
      </c>
      <c r="C913" s="78">
        <v>7815</v>
      </c>
      <c r="D913" s="79" t="s">
        <v>4857</v>
      </c>
      <c r="E913" s="79" t="s">
        <v>8335</v>
      </c>
      <c r="F913" s="80">
        <v>39965</v>
      </c>
      <c r="G913" s="81" t="s">
        <v>3707</v>
      </c>
    </row>
    <row r="914" spans="1:7" x14ac:dyDescent="0.3">
      <c r="A914" s="76" t="s">
        <v>1064</v>
      </c>
      <c r="B914" s="77" t="s">
        <v>4820</v>
      </c>
      <c r="C914" s="78">
        <v>7816</v>
      </c>
      <c r="D914" s="79" t="s">
        <v>4858</v>
      </c>
      <c r="E914" s="79" t="s">
        <v>8336</v>
      </c>
      <c r="F914" s="80">
        <v>39965</v>
      </c>
      <c r="G914" s="81" t="s">
        <v>3707</v>
      </c>
    </row>
    <row r="915" spans="1:7" x14ac:dyDescent="0.3">
      <c r="A915" s="76" t="s">
        <v>1064</v>
      </c>
      <c r="B915" s="77" t="s">
        <v>4820</v>
      </c>
      <c r="C915" s="78">
        <v>7817</v>
      </c>
      <c r="D915" s="79" t="s">
        <v>4859</v>
      </c>
      <c r="E915" s="79" t="s">
        <v>8337</v>
      </c>
      <c r="F915" s="80">
        <v>39965</v>
      </c>
      <c r="G915" s="81" t="s">
        <v>3707</v>
      </c>
    </row>
    <row r="916" spans="1:7" x14ac:dyDescent="0.3">
      <c r="A916" s="76" t="s">
        <v>1064</v>
      </c>
      <c r="B916" s="77" t="s">
        <v>4820</v>
      </c>
      <c r="C916" s="78">
        <v>7818</v>
      </c>
      <c r="D916" s="79" t="s">
        <v>4860</v>
      </c>
      <c r="E916" s="79" t="s">
        <v>8338</v>
      </c>
      <c r="F916" s="80">
        <v>39965</v>
      </c>
      <c r="G916" s="81" t="s">
        <v>3707</v>
      </c>
    </row>
    <row r="917" spans="1:7" x14ac:dyDescent="0.3">
      <c r="A917" s="76" t="s">
        <v>1064</v>
      </c>
      <c r="B917" s="77" t="s">
        <v>4820</v>
      </c>
      <c r="C917" s="78">
        <v>7819</v>
      </c>
      <c r="D917" s="79" t="s">
        <v>4861</v>
      </c>
      <c r="E917" s="79" t="s">
        <v>8339</v>
      </c>
      <c r="F917" s="80">
        <v>39965</v>
      </c>
      <c r="G917" s="81" t="s">
        <v>3707</v>
      </c>
    </row>
    <row r="918" spans="1:7" x14ac:dyDescent="0.3">
      <c r="A918" s="76" t="s">
        <v>1064</v>
      </c>
      <c r="B918" s="77" t="s">
        <v>4820</v>
      </c>
      <c r="C918" s="78">
        <v>7820</v>
      </c>
      <c r="D918" s="79" t="s">
        <v>4862</v>
      </c>
      <c r="E918" s="79" t="s">
        <v>8340</v>
      </c>
      <c r="F918" s="80">
        <v>39965</v>
      </c>
      <c r="G918" s="81" t="s">
        <v>3707</v>
      </c>
    </row>
    <row r="919" spans="1:7" x14ac:dyDescent="0.3">
      <c r="A919" s="76" t="s">
        <v>1064</v>
      </c>
      <c r="B919" s="77" t="s">
        <v>4820</v>
      </c>
      <c r="C919" s="78">
        <v>7821</v>
      </c>
      <c r="D919" s="79" t="s">
        <v>1039</v>
      </c>
      <c r="E919" s="79" t="s">
        <v>8341</v>
      </c>
      <c r="F919" s="80">
        <v>39965</v>
      </c>
      <c r="G919" s="81" t="s">
        <v>3253</v>
      </c>
    </row>
    <row r="920" spans="1:7" x14ac:dyDescent="0.3">
      <c r="A920" s="76" t="s">
        <v>1064</v>
      </c>
      <c r="B920" s="77" t="s">
        <v>4820</v>
      </c>
      <c r="C920" s="78">
        <v>7822</v>
      </c>
      <c r="D920" s="79" t="s">
        <v>4863</v>
      </c>
      <c r="E920" s="79" t="s">
        <v>8342</v>
      </c>
      <c r="F920" s="80">
        <v>39965</v>
      </c>
      <c r="G920" s="81" t="s">
        <v>3707</v>
      </c>
    </row>
    <row r="921" spans="1:7" x14ac:dyDescent="0.3">
      <c r="A921" s="76" t="s">
        <v>1064</v>
      </c>
      <c r="B921" s="77" t="s">
        <v>4820</v>
      </c>
      <c r="C921" s="78">
        <v>7823</v>
      </c>
      <c r="D921" s="79" t="s">
        <v>4864</v>
      </c>
      <c r="E921" s="79" t="s">
        <v>8343</v>
      </c>
      <c r="F921" s="80">
        <v>39965</v>
      </c>
      <c r="G921" s="81" t="s">
        <v>3707</v>
      </c>
    </row>
    <row r="922" spans="1:7" x14ac:dyDescent="0.3">
      <c r="A922" s="76" t="s">
        <v>1064</v>
      </c>
      <c r="B922" s="77" t="s">
        <v>4820</v>
      </c>
      <c r="C922" s="78">
        <v>7824</v>
      </c>
      <c r="D922" s="79" t="s">
        <v>4865</v>
      </c>
      <c r="E922" s="79" t="s">
        <v>8344</v>
      </c>
      <c r="F922" s="80">
        <v>39965</v>
      </c>
      <c r="G922" s="81" t="s">
        <v>3707</v>
      </c>
    </row>
    <row r="923" spans="1:7" x14ac:dyDescent="0.3">
      <c r="A923" s="76" t="s">
        <v>1064</v>
      </c>
      <c r="B923" s="77" t="s">
        <v>4820</v>
      </c>
      <c r="C923" s="78">
        <v>7825</v>
      </c>
      <c r="D923" s="79" t="s">
        <v>4866</v>
      </c>
      <c r="E923" s="79" t="s">
        <v>8345</v>
      </c>
      <c r="F923" s="80">
        <v>39965</v>
      </c>
      <c r="G923" s="81" t="s">
        <v>3707</v>
      </c>
    </row>
    <row r="924" spans="1:7" x14ac:dyDescent="0.3">
      <c r="A924" s="76" t="s">
        <v>1064</v>
      </c>
      <c r="B924" s="77" t="s">
        <v>4820</v>
      </c>
      <c r="C924" s="78">
        <v>7826</v>
      </c>
      <c r="D924" s="79" t="s">
        <v>4867</v>
      </c>
      <c r="E924" s="79" t="s">
        <v>8346</v>
      </c>
      <c r="F924" s="80">
        <v>39965</v>
      </c>
      <c r="G924" s="81" t="s">
        <v>3707</v>
      </c>
    </row>
    <row r="925" spans="1:7" x14ac:dyDescent="0.3">
      <c r="A925" s="76" t="s">
        <v>1064</v>
      </c>
      <c r="B925" s="77" t="s">
        <v>4820</v>
      </c>
      <c r="C925" s="78">
        <v>7827</v>
      </c>
      <c r="D925" s="79" t="s">
        <v>4868</v>
      </c>
      <c r="E925" s="79" t="s">
        <v>8347</v>
      </c>
      <c r="F925" s="80">
        <v>39965</v>
      </c>
      <c r="G925" s="81" t="s">
        <v>3707</v>
      </c>
    </row>
    <row r="926" spans="1:7" x14ac:dyDescent="0.3">
      <c r="A926" s="76" t="s">
        <v>1064</v>
      </c>
      <c r="B926" s="77" t="s">
        <v>4820</v>
      </c>
      <c r="C926" s="78">
        <v>7828</v>
      </c>
      <c r="D926" s="79" t="s">
        <v>4869</v>
      </c>
      <c r="E926" s="79" t="s">
        <v>8348</v>
      </c>
      <c r="F926" s="80">
        <v>39965</v>
      </c>
      <c r="G926" s="81" t="s">
        <v>3707</v>
      </c>
    </row>
    <row r="927" spans="1:7" x14ac:dyDescent="0.3">
      <c r="A927" s="76" t="s">
        <v>1064</v>
      </c>
      <c r="B927" s="77" t="s">
        <v>4820</v>
      </c>
      <c r="C927" s="78">
        <v>7829</v>
      </c>
      <c r="D927" s="79" t="s">
        <v>4870</v>
      </c>
      <c r="E927" s="79" t="s">
        <v>8349</v>
      </c>
      <c r="F927" s="80">
        <v>39965</v>
      </c>
      <c r="G927" s="81" t="s">
        <v>3707</v>
      </c>
    </row>
    <row r="928" spans="1:7" x14ac:dyDescent="0.3">
      <c r="A928" s="76" t="s">
        <v>1064</v>
      </c>
      <c r="B928" s="77" t="s">
        <v>4820</v>
      </c>
      <c r="C928" s="78">
        <v>7830</v>
      </c>
      <c r="D928" s="79" t="s">
        <v>4871</v>
      </c>
      <c r="E928" s="79" t="s">
        <v>8350</v>
      </c>
      <c r="F928" s="80">
        <v>39965</v>
      </c>
      <c r="G928" s="81" t="s">
        <v>3707</v>
      </c>
    </row>
    <row r="929" spans="1:7" x14ac:dyDescent="0.3">
      <c r="A929" s="76" t="s">
        <v>1064</v>
      </c>
      <c r="B929" s="77" t="s">
        <v>4820</v>
      </c>
      <c r="C929" s="78">
        <v>7831</v>
      </c>
      <c r="D929" s="79" t="s">
        <v>4872</v>
      </c>
      <c r="E929" s="79" t="s">
        <v>8351</v>
      </c>
      <c r="F929" s="80">
        <v>39965</v>
      </c>
      <c r="G929" s="81" t="s">
        <v>3707</v>
      </c>
    </row>
    <row r="930" spans="1:7" x14ac:dyDescent="0.3">
      <c r="A930" s="76" t="s">
        <v>1064</v>
      </c>
      <c r="B930" s="77" t="s">
        <v>4820</v>
      </c>
      <c r="C930" s="78">
        <v>7832</v>
      </c>
      <c r="D930" s="79" t="s">
        <v>4873</v>
      </c>
      <c r="E930" s="79" t="s">
        <v>8352</v>
      </c>
      <c r="F930" s="80">
        <v>39965</v>
      </c>
      <c r="G930" s="81" t="s">
        <v>3707</v>
      </c>
    </row>
    <row r="931" spans="1:7" x14ac:dyDescent="0.3">
      <c r="A931" s="76" t="s">
        <v>1064</v>
      </c>
      <c r="B931" s="77" t="s">
        <v>4820</v>
      </c>
      <c r="C931" s="78">
        <v>7833</v>
      </c>
      <c r="D931" s="79" t="s">
        <v>4874</v>
      </c>
      <c r="E931" s="79" t="s">
        <v>8353</v>
      </c>
      <c r="F931" s="80">
        <v>39965</v>
      </c>
      <c r="G931" s="81" t="s">
        <v>3707</v>
      </c>
    </row>
    <row r="932" spans="1:7" x14ac:dyDescent="0.3">
      <c r="A932" s="76" t="s">
        <v>1064</v>
      </c>
      <c r="B932" s="77" t="s">
        <v>4820</v>
      </c>
      <c r="C932" s="78">
        <v>7834</v>
      </c>
      <c r="D932" s="79" t="s">
        <v>4875</v>
      </c>
      <c r="E932" s="79" t="s">
        <v>8354</v>
      </c>
      <c r="F932" s="80">
        <v>39965</v>
      </c>
      <c r="G932" s="81" t="s">
        <v>3707</v>
      </c>
    </row>
    <row r="933" spans="1:7" x14ac:dyDescent="0.3">
      <c r="A933" s="76" t="s">
        <v>1064</v>
      </c>
      <c r="B933" s="77" t="s">
        <v>4820</v>
      </c>
      <c r="C933" s="78">
        <v>7835</v>
      </c>
      <c r="D933" s="79" t="s">
        <v>4876</v>
      </c>
      <c r="E933" s="79" t="s">
        <v>8355</v>
      </c>
      <c r="F933" s="80">
        <v>39965</v>
      </c>
      <c r="G933" s="81" t="s">
        <v>3707</v>
      </c>
    </row>
    <row r="934" spans="1:7" x14ac:dyDescent="0.3">
      <c r="A934" s="76" t="s">
        <v>1064</v>
      </c>
      <c r="B934" s="77" t="s">
        <v>4820</v>
      </c>
      <c r="C934" s="78">
        <v>7836</v>
      </c>
      <c r="D934" s="79" t="s">
        <v>4877</v>
      </c>
      <c r="E934" s="79" t="s">
        <v>8356</v>
      </c>
      <c r="F934" s="80">
        <v>39965</v>
      </c>
      <c r="G934" s="81" t="s">
        <v>3707</v>
      </c>
    </row>
    <row r="935" spans="1:7" x14ac:dyDescent="0.3">
      <c r="A935" s="76" t="s">
        <v>1064</v>
      </c>
      <c r="B935" s="77" t="s">
        <v>4820</v>
      </c>
      <c r="C935" s="78">
        <v>7841</v>
      </c>
      <c r="D935" s="79" t="s">
        <v>4878</v>
      </c>
      <c r="E935" s="79" t="s">
        <v>8357</v>
      </c>
      <c r="F935" s="80">
        <v>39965</v>
      </c>
      <c r="G935" s="81" t="s">
        <v>3707</v>
      </c>
    </row>
    <row r="936" spans="1:7" x14ac:dyDescent="0.3">
      <c r="A936" s="76" t="s">
        <v>1064</v>
      </c>
      <c r="B936" s="77" t="s">
        <v>4820</v>
      </c>
      <c r="C936" s="78">
        <v>7842</v>
      </c>
      <c r="D936" s="79" t="s">
        <v>4879</v>
      </c>
      <c r="E936" s="79" t="s">
        <v>8358</v>
      </c>
      <c r="F936" s="80">
        <v>39965</v>
      </c>
      <c r="G936" s="81" t="s">
        <v>3707</v>
      </c>
    </row>
    <row r="937" spans="1:7" x14ac:dyDescent="0.3">
      <c r="A937" s="76" t="s">
        <v>1064</v>
      </c>
      <c r="B937" s="77" t="s">
        <v>4820</v>
      </c>
      <c r="C937" s="78">
        <v>7843</v>
      </c>
      <c r="D937" s="79" t="s">
        <v>4880</v>
      </c>
      <c r="E937" s="79" t="s">
        <v>8359</v>
      </c>
      <c r="F937" s="80">
        <v>39965</v>
      </c>
      <c r="G937" s="81" t="s">
        <v>3707</v>
      </c>
    </row>
    <row r="938" spans="1:7" x14ac:dyDescent="0.3">
      <c r="A938" s="76" t="s">
        <v>1064</v>
      </c>
      <c r="B938" s="77" t="s">
        <v>4820</v>
      </c>
      <c r="C938" s="78">
        <v>7844</v>
      </c>
      <c r="D938" s="79" t="s">
        <v>4881</v>
      </c>
      <c r="E938" s="79" t="s">
        <v>8360</v>
      </c>
      <c r="F938" s="80">
        <v>39965</v>
      </c>
      <c r="G938" s="81" t="s">
        <v>3707</v>
      </c>
    </row>
    <row r="939" spans="1:7" x14ac:dyDescent="0.3">
      <c r="A939" s="76" t="s">
        <v>1064</v>
      </c>
      <c r="B939" s="77" t="s">
        <v>4820</v>
      </c>
      <c r="C939" s="78">
        <v>7846</v>
      </c>
      <c r="D939" s="79" t="s">
        <v>4882</v>
      </c>
      <c r="E939" s="79" t="s">
        <v>8361</v>
      </c>
      <c r="F939" s="80">
        <v>39965</v>
      </c>
      <c r="G939" s="81" t="s">
        <v>3707</v>
      </c>
    </row>
    <row r="940" spans="1:7" x14ac:dyDescent="0.3">
      <c r="A940" s="76" t="s">
        <v>1064</v>
      </c>
      <c r="B940" s="77" t="s">
        <v>4820</v>
      </c>
      <c r="C940" s="78">
        <v>7847</v>
      </c>
      <c r="D940" s="79" t="s">
        <v>1040</v>
      </c>
      <c r="E940" s="79" t="s">
        <v>8362</v>
      </c>
      <c r="F940" s="80">
        <v>39965</v>
      </c>
      <c r="G940" s="81" t="s">
        <v>3253</v>
      </c>
    </row>
    <row r="941" spans="1:7" x14ac:dyDescent="0.3">
      <c r="A941" s="76" t="s">
        <v>1064</v>
      </c>
      <c r="B941" s="77" t="s">
        <v>4820</v>
      </c>
      <c r="C941" s="78">
        <v>7848</v>
      </c>
      <c r="D941" s="79" t="s">
        <v>4883</v>
      </c>
      <c r="E941" s="79" t="s">
        <v>8363</v>
      </c>
      <c r="F941" s="80">
        <v>39965</v>
      </c>
      <c r="G941" s="81" t="s">
        <v>3707</v>
      </c>
    </row>
    <row r="942" spans="1:7" x14ac:dyDescent="0.3">
      <c r="A942" s="76" t="s">
        <v>1064</v>
      </c>
      <c r="B942" s="77" t="s">
        <v>4820</v>
      </c>
      <c r="C942" s="78">
        <v>7849</v>
      </c>
      <c r="D942" s="79" t="s">
        <v>4884</v>
      </c>
      <c r="E942" s="79" t="s">
        <v>8364</v>
      </c>
      <c r="F942" s="80">
        <v>39965</v>
      </c>
      <c r="G942" s="81" t="s">
        <v>3707</v>
      </c>
    </row>
    <row r="943" spans="1:7" x14ac:dyDescent="0.3">
      <c r="A943" s="76" t="s">
        <v>1064</v>
      </c>
      <c r="B943" s="77" t="s">
        <v>4820</v>
      </c>
      <c r="C943" s="78">
        <v>7850</v>
      </c>
      <c r="D943" s="79" t="s">
        <v>4885</v>
      </c>
      <c r="E943" s="79" t="s">
        <v>8365</v>
      </c>
      <c r="F943" s="80">
        <v>39965</v>
      </c>
      <c r="G943" s="81" t="s">
        <v>3707</v>
      </c>
    </row>
    <row r="944" spans="1:7" x14ac:dyDescent="0.3">
      <c r="A944" s="76" t="s">
        <v>1064</v>
      </c>
      <c r="B944" s="77" t="s">
        <v>4820</v>
      </c>
      <c r="C944" s="78">
        <v>7851</v>
      </c>
      <c r="D944" s="79" t="s">
        <v>4886</v>
      </c>
      <c r="E944" s="79" t="s">
        <v>8366</v>
      </c>
      <c r="F944" s="80">
        <v>39630</v>
      </c>
      <c r="G944" s="81" t="s">
        <v>3707</v>
      </c>
    </row>
    <row r="945" spans="1:7" x14ac:dyDescent="0.3">
      <c r="A945" s="76" t="s">
        <v>1064</v>
      </c>
      <c r="B945" s="77" t="s">
        <v>4820</v>
      </c>
      <c r="C945" s="78">
        <v>7852</v>
      </c>
      <c r="D945" s="79" t="s">
        <v>4887</v>
      </c>
      <c r="E945" s="79" t="s">
        <v>8367</v>
      </c>
      <c r="F945" s="80">
        <v>39965</v>
      </c>
      <c r="G945" s="81" t="s">
        <v>3707</v>
      </c>
    </row>
    <row r="946" spans="1:7" x14ac:dyDescent="0.3">
      <c r="A946" s="76" t="s">
        <v>1064</v>
      </c>
      <c r="B946" s="77" t="s">
        <v>4820</v>
      </c>
      <c r="C946" s="78">
        <v>7854</v>
      </c>
      <c r="D946" s="79" t="s">
        <v>4888</v>
      </c>
      <c r="E946" s="79" t="s">
        <v>8368</v>
      </c>
      <c r="F946" s="80">
        <v>39965</v>
      </c>
      <c r="G946" s="81" t="s">
        <v>3707</v>
      </c>
    </row>
    <row r="947" spans="1:7" x14ac:dyDescent="0.3">
      <c r="A947" s="76" t="s">
        <v>1064</v>
      </c>
      <c r="B947" s="77" t="s">
        <v>4820</v>
      </c>
      <c r="C947" s="78">
        <v>7855</v>
      </c>
      <c r="D947" s="79" t="s">
        <v>1041</v>
      </c>
      <c r="E947" s="79" t="s">
        <v>8369</v>
      </c>
      <c r="F947" s="80">
        <v>39965</v>
      </c>
      <c r="G947" s="81" t="s">
        <v>3707</v>
      </c>
    </row>
    <row r="948" spans="1:7" x14ac:dyDescent="0.3">
      <c r="A948" s="76" t="s">
        <v>1064</v>
      </c>
      <c r="B948" s="77" t="s">
        <v>4820</v>
      </c>
      <c r="C948" s="78">
        <v>7856</v>
      </c>
      <c r="D948" s="79" t="s">
        <v>4889</v>
      </c>
      <c r="E948" s="79" t="s">
        <v>8370</v>
      </c>
      <c r="F948" s="80">
        <v>39934</v>
      </c>
      <c r="G948" s="81" t="s">
        <v>3707</v>
      </c>
    </row>
    <row r="949" spans="1:7" x14ac:dyDescent="0.3">
      <c r="A949" s="76" t="s">
        <v>1064</v>
      </c>
      <c r="B949" s="77" t="s">
        <v>4820</v>
      </c>
      <c r="C949" s="78">
        <v>7857</v>
      </c>
      <c r="D949" s="79" t="s">
        <v>3273</v>
      </c>
      <c r="E949" s="79" t="s">
        <v>8371</v>
      </c>
      <c r="F949" s="80">
        <v>39965</v>
      </c>
      <c r="G949" s="81" t="s">
        <v>3253</v>
      </c>
    </row>
    <row r="950" spans="1:7" x14ac:dyDescent="0.3">
      <c r="A950" s="76" t="s">
        <v>1064</v>
      </c>
      <c r="B950" s="77" t="s">
        <v>4820</v>
      </c>
      <c r="C950" s="78">
        <v>7858</v>
      </c>
      <c r="D950" s="79" t="s">
        <v>4890</v>
      </c>
      <c r="E950" s="79" t="s">
        <v>8372</v>
      </c>
      <c r="F950" s="80">
        <v>39965</v>
      </c>
      <c r="G950" s="81" t="s">
        <v>3707</v>
      </c>
    </row>
    <row r="951" spans="1:7" x14ac:dyDescent="0.3">
      <c r="A951" s="76" t="s">
        <v>1064</v>
      </c>
      <c r="B951" s="77" t="s">
        <v>4820</v>
      </c>
      <c r="C951" s="78">
        <v>7859</v>
      </c>
      <c r="D951" s="79" t="s">
        <v>4891</v>
      </c>
      <c r="E951" s="79" t="s">
        <v>8373</v>
      </c>
      <c r="F951" s="80">
        <v>39934</v>
      </c>
      <c r="G951" s="81" t="s">
        <v>3707</v>
      </c>
    </row>
    <row r="952" spans="1:7" x14ac:dyDescent="0.3">
      <c r="A952" s="76" t="s">
        <v>1064</v>
      </c>
      <c r="B952" s="77" t="s">
        <v>4820</v>
      </c>
      <c r="C952" s="78">
        <v>7860</v>
      </c>
      <c r="D952" s="79" t="s">
        <v>4892</v>
      </c>
      <c r="E952" s="79" t="s">
        <v>8374</v>
      </c>
      <c r="F952" s="80">
        <v>39965</v>
      </c>
      <c r="G952" s="81" t="s">
        <v>3707</v>
      </c>
    </row>
    <row r="953" spans="1:7" x14ac:dyDescent="0.3">
      <c r="A953" s="76" t="s">
        <v>1064</v>
      </c>
      <c r="B953" s="77" t="s">
        <v>4820</v>
      </c>
      <c r="C953" s="78">
        <v>7861</v>
      </c>
      <c r="D953" s="79" t="s">
        <v>1042</v>
      </c>
      <c r="E953" s="79" t="s">
        <v>8375</v>
      </c>
      <c r="F953" s="80">
        <v>39965</v>
      </c>
      <c r="G953" s="81" t="s">
        <v>3707</v>
      </c>
    </row>
    <row r="954" spans="1:7" x14ac:dyDescent="0.3">
      <c r="A954" s="76" t="s">
        <v>1064</v>
      </c>
      <c r="B954" s="77" t="s">
        <v>4820</v>
      </c>
      <c r="C954" s="78">
        <v>7862</v>
      </c>
      <c r="D954" s="79" t="s">
        <v>4893</v>
      </c>
      <c r="E954" s="79" t="s">
        <v>8376</v>
      </c>
      <c r="F954" s="80">
        <v>39965</v>
      </c>
      <c r="G954" s="81" t="s">
        <v>3707</v>
      </c>
    </row>
    <row r="955" spans="1:7" x14ac:dyDescent="0.3">
      <c r="A955" s="76" t="s">
        <v>1064</v>
      </c>
      <c r="B955" s="77" t="s">
        <v>4820</v>
      </c>
      <c r="C955" s="78">
        <v>7863</v>
      </c>
      <c r="D955" s="79" t="s">
        <v>4894</v>
      </c>
      <c r="E955" s="79" t="s">
        <v>8377</v>
      </c>
      <c r="F955" s="80">
        <v>39965</v>
      </c>
      <c r="G955" s="81" t="s">
        <v>3707</v>
      </c>
    </row>
    <row r="956" spans="1:7" x14ac:dyDescent="0.3">
      <c r="A956" s="76" t="s">
        <v>1064</v>
      </c>
      <c r="B956" s="77" t="s">
        <v>4820</v>
      </c>
      <c r="C956" s="78">
        <v>7864</v>
      </c>
      <c r="D956" s="79" t="s">
        <v>4895</v>
      </c>
      <c r="E956" s="79" t="s">
        <v>8378</v>
      </c>
      <c r="F956" s="80">
        <v>39965</v>
      </c>
      <c r="G956" s="81" t="s">
        <v>3707</v>
      </c>
    </row>
    <row r="957" spans="1:7" x14ac:dyDescent="0.3">
      <c r="A957" s="76" t="s">
        <v>1064</v>
      </c>
      <c r="B957" s="77" t="s">
        <v>4820</v>
      </c>
      <c r="C957" s="78">
        <v>7865</v>
      </c>
      <c r="D957" s="79" t="s">
        <v>4896</v>
      </c>
      <c r="E957" s="79" t="s">
        <v>8379</v>
      </c>
      <c r="F957" s="80">
        <v>39965</v>
      </c>
      <c r="G957" s="81" t="s">
        <v>3707</v>
      </c>
    </row>
    <row r="958" spans="1:7" x14ac:dyDescent="0.3">
      <c r="A958" s="76" t="s">
        <v>1064</v>
      </c>
      <c r="B958" s="77" t="s">
        <v>4820</v>
      </c>
      <c r="C958" s="78">
        <v>7866</v>
      </c>
      <c r="D958" s="79" t="s">
        <v>4897</v>
      </c>
      <c r="E958" s="79" t="s">
        <v>8380</v>
      </c>
      <c r="F958" s="80">
        <v>39965</v>
      </c>
      <c r="G958" s="81" t="s">
        <v>3707</v>
      </c>
    </row>
    <row r="959" spans="1:7" x14ac:dyDescent="0.3">
      <c r="A959" s="76" t="s">
        <v>1064</v>
      </c>
      <c r="B959" s="77" t="s">
        <v>4820</v>
      </c>
      <c r="C959" s="78">
        <v>7867</v>
      </c>
      <c r="D959" s="79" t="s">
        <v>4898</v>
      </c>
      <c r="E959" s="79" t="s">
        <v>8381</v>
      </c>
      <c r="F959" s="80">
        <v>39965</v>
      </c>
      <c r="G959" s="81" t="s">
        <v>3707</v>
      </c>
    </row>
    <row r="960" spans="1:7" x14ac:dyDescent="0.3">
      <c r="A960" s="76" t="s">
        <v>1064</v>
      </c>
      <c r="B960" s="77" t="s">
        <v>4820</v>
      </c>
      <c r="C960" s="78">
        <v>7868</v>
      </c>
      <c r="D960" s="79" t="s">
        <v>4899</v>
      </c>
      <c r="E960" s="79" t="s">
        <v>8382</v>
      </c>
      <c r="F960" s="80">
        <v>39965</v>
      </c>
      <c r="G960" s="81" t="s">
        <v>3707</v>
      </c>
    </row>
    <row r="961" spans="1:7" x14ac:dyDescent="0.3">
      <c r="A961" s="76" t="s">
        <v>1064</v>
      </c>
      <c r="B961" s="77" t="s">
        <v>4820</v>
      </c>
      <c r="C961" s="78">
        <v>7869</v>
      </c>
      <c r="D961" s="79" t="s">
        <v>4900</v>
      </c>
      <c r="E961" s="79" t="s">
        <v>8383</v>
      </c>
      <c r="F961" s="80">
        <v>39965</v>
      </c>
      <c r="G961" s="81" t="s">
        <v>3707</v>
      </c>
    </row>
    <row r="962" spans="1:7" x14ac:dyDescent="0.3">
      <c r="A962" s="76" t="s">
        <v>1064</v>
      </c>
      <c r="B962" s="77" t="s">
        <v>4820</v>
      </c>
      <c r="C962" s="78">
        <v>7870</v>
      </c>
      <c r="D962" s="79" t="s">
        <v>4901</v>
      </c>
      <c r="E962" s="79" t="s">
        <v>8384</v>
      </c>
      <c r="F962" s="80">
        <v>39965</v>
      </c>
      <c r="G962" s="81" t="s">
        <v>3707</v>
      </c>
    </row>
    <row r="963" spans="1:7" x14ac:dyDescent="0.3">
      <c r="A963" s="76" t="s">
        <v>1064</v>
      </c>
      <c r="B963" s="77" t="s">
        <v>4820</v>
      </c>
      <c r="C963" s="78">
        <v>7871</v>
      </c>
      <c r="D963" s="79" t="s">
        <v>4902</v>
      </c>
      <c r="E963" s="79" t="s">
        <v>8385</v>
      </c>
      <c r="F963" s="80">
        <v>39965</v>
      </c>
      <c r="G963" s="81" t="s">
        <v>3707</v>
      </c>
    </row>
    <row r="964" spans="1:7" x14ac:dyDescent="0.3">
      <c r="A964" s="76" t="s">
        <v>1064</v>
      </c>
      <c r="B964" s="77" t="s">
        <v>4820</v>
      </c>
      <c r="C964" s="78">
        <v>7872</v>
      </c>
      <c r="D964" s="79" t="s">
        <v>1043</v>
      </c>
      <c r="E964" s="79" t="s">
        <v>8386</v>
      </c>
      <c r="F964" s="80">
        <v>39965</v>
      </c>
      <c r="G964" s="81" t="s">
        <v>3253</v>
      </c>
    </row>
    <row r="965" spans="1:7" x14ac:dyDescent="0.3">
      <c r="A965" s="76" t="s">
        <v>1064</v>
      </c>
      <c r="B965" s="77" t="s">
        <v>4820</v>
      </c>
      <c r="C965" s="78">
        <v>7873</v>
      </c>
      <c r="D965" s="79" t="s">
        <v>4903</v>
      </c>
      <c r="E965" s="79" t="s">
        <v>8387</v>
      </c>
      <c r="F965" s="80">
        <v>39965</v>
      </c>
      <c r="G965" s="81" t="s">
        <v>3707</v>
      </c>
    </row>
    <row r="966" spans="1:7" x14ac:dyDescent="0.3">
      <c r="A966" s="76" t="s">
        <v>1064</v>
      </c>
      <c r="B966" s="77" t="s">
        <v>4820</v>
      </c>
      <c r="C966" s="78">
        <v>7874</v>
      </c>
      <c r="D966" s="79" t="s">
        <v>4904</v>
      </c>
      <c r="E966" s="79" t="s">
        <v>8388</v>
      </c>
      <c r="F966" s="80">
        <v>39965</v>
      </c>
      <c r="G966" s="81" t="s">
        <v>3707</v>
      </c>
    </row>
    <row r="967" spans="1:7" x14ac:dyDescent="0.3">
      <c r="A967" s="76" t="s">
        <v>1064</v>
      </c>
      <c r="B967" s="77" t="s">
        <v>4820</v>
      </c>
      <c r="C967" s="78">
        <v>7875</v>
      </c>
      <c r="D967" s="79" t="s">
        <v>4905</v>
      </c>
      <c r="E967" s="79" t="s">
        <v>8389</v>
      </c>
      <c r="F967" s="80">
        <v>39965</v>
      </c>
      <c r="G967" s="81" t="s">
        <v>3707</v>
      </c>
    </row>
    <row r="968" spans="1:7" x14ac:dyDescent="0.3">
      <c r="A968" s="76" t="s">
        <v>1064</v>
      </c>
      <c r="B968" s="77" t="s">
        <v>4820</v>
      </c>
      <c r="C968" s="78">
        <v>7876</v>
      </c>
      <c r="D968" s="79" t="s">
        <v>4906</v>
      </c>
      <c r="E968" s="79" t="s">
        <v>8390</v>
      </c>
      <c r="F968" s="80">
        <v>39965</v>
      </c>
      <c r="G968" s="81" t="s">
        <v>3707</v>
      </c>
    </row>
    <row r="969" spans="1:7" x14ac:dyDescent="0.3">
      <c r="A969" s="76" t="s">
        <v>1064</v>
      </c>
      <c r="B969" s="77" t="s">
        <v>4820</v>
      </c>
      <c r="C969" s="78">
        <v>7878</v>
      </c>
      <c r="D969" s="79" t="s">
        <v>4907</v>
      </c>
      <c r="E969" s="79" t="s">
        <v>8391</v>
      </c>
      <c r="F969" s="80">
        <v>39965</v>
      </c>
      <c r="G969" s="81" t="s">
        <v>3707</v>
      </c>
    </row>
    <row r="970" spans="1:7" x14ac:dyDescent="0.3">
      <c r="A970" s="76" t="s">
        <v>1064</v>
      </c>
      <c r="B970" s="77" t="s">
        <v>4820</v>
      </c>
      <c r="C970" s="78">
        <v>7880</v>
      </c>
      <c r="D970" s="79" t="s">
        <v>4908</v>
      </c>
      <c r="E970" s="79" t="s">
        <v>8392</v>
      </c>
      <c r="F970" s="80">
        <v>39965</v>
      </c>
      <c r="G970" s="81" t="s">
        <v>3707</v>
      </c>
    </row>
    <row r="971" spans="1:7" x14ac:dyDescent="0.3">
      <c r="A971" s="76" t="s">
        <v>1064</v>
      </c>
      <c r="B971" s="77" t="s">
        <v>4820</v>
      </c>
      <c r="C971" s="78">
        <v>7881</v>
      </c>
      <c r="D971" s="79" t="s">
        <v>4909</v>
      </c>
      <c r="E971" s="79" t="s">
        <v>8393</v>
      </c>
      <c r="F971" s="80">
        <v>39965</v>
      </c>
      <c r="G971" s="81" t="s">
        <v>3707</v>
      </c>
    </row>
    <row r="972" spans="1:7" x14ac:dyDescent="0.3">
      <c r="A972" s="76" t="s">
        <v>1064</v>
      </c>
      <c r="B972" s="77" t="s">
        <v>4820</v>
      </c>
      <c r="C972" s="78">
        <v>7882</v>
      </c>
      <c r="D972" s="79" t="s">
        <v>4910</v>
      </c>
      <c r="E972" s="79" t="s">
        <v>8394</v>
      </c>
      <c r="F972" s="80">
        <v>39965</v>
      </c>
      <c r="G972" s="81" t="s">
        <v>3707</v>
      </c>
    </row>
    <row r="973" spans="1:7" x14ac:dyDescent="0.3">
      <c r="A973" s="76" t="s">
        <v>1064</v>
      </c>
      <c r="B973" s="77" t="s">
        <v>4820</v>
      </c>
      <c r="C973" s="78">
        <v>7883</v>
      </c>
      <c r="D973" s="79" t="s">
        <v>4911</v>
      </c>
      <c r="E973" s="79" t="s">
        <v>8395</v>
      </c>
      <c r="F973" s="80">
        <v>39965</v>
      </c>
      <c r="G973" s="81" t="s">
        <v>3707</v>
      </c>
    </row>
    <row r="974" spans="1:7" x14ac:dyDescent="0.3">
      <c r="A974" s="76" t="s">
        <v>1064</v>
      </c>
      <c r="B974" s="77" t="s">
        <v>4820</v>
      </c>
      <c r="C974" s="78">
        <v>7884</v>
      </c>
      <c r="D974" s="79" t="s">
        <v>1044</v>
      </c>
      <c r="E974" s="79" t="s">
        <v>8396</v>
      </c>
      <c r="F974" s="80">
        <v>39965</v>
      </c>
      <c r="G974" s="81" t="s">
        <v>3707</v>
      </c>
    </row>
    <row r="975" spans="1:7" x14ac:dyDescent="0.3">
      <c r="A975" s="76" t="s">
        <v>1064</v>
      </c>
      <c r="B975" s="77" t="s">
        <v>4820</v>
      </c>
      <c r="C975" s="78">
        <v>7885</v>
      </c>
      <c r="D975" s="79" t="s">
        <v>4912</v>
      </c>
      <c r="E975" s="79" t="s">
        <v>8397</v>
      </c>
      <c r="F975" s="80">
        <v>39965</v>
      </c>
      <c r="G975" s="81" t="s">
        <v>3707</v>
      </c>
    </row>
    <row r="976" spans="1:7" x14ac:dyDescent="0.3">
      <c r="A976" s="76" t="s">
        <v>1064</v>
      </c>
      <c r="B976" s="77" t="s">
        <v>4820</v>
      </c>
      <c r="C976" s="78">
        <v>7888</v>
      </c>
      <c r="D976" s="79" t="s">
        <v>4913</v>
      </c>
      <c r="E976" s="79" t="s">
        <v>8398</v>
      </c>
      <c r="F976" s="80">
        <v>39965</v>
      </c>
      <c r="G976" s="81" t="s">
        <v>3707</v>
      </c>
    </row>
    <row r="977" spans="1:7" x14ac:dyDescent="0.3">
      <c r="A977" s="76" t="s">
        <v>1064</v>
      </c>
      <c r="B977" s="77" t="s">
        <v>4820</v>
      </c>
      <c r="C977" s="78">
        <v>7889</v>
      </c>
      <c r="D977" s="79" t="s">
        <v>4914</v>
      </c>
      <c r="E977" s="79" t="s">
        <v>8399</v>
      </c>
      <c r="F977" s="80">
        <v>39965</v>
      </c>
      <c r="G977" s="81" t="s">
        <v>3707</v>
      </c>
    </row>
    <row r="978" spans="1:7" x14ac:dyDescent="0.3">
      <c r="A978" s="76" t="s">
        <v>1064</v>
      </c>
      <c r="B978" s="77" t="s">
        <v>4820</v>
      </c>
      <c r="C978" s="78">
        <v>7890</v>
      </c>
      <c r="D978" s="79" t="s">
        <v>4915</v>
      </c>
      <c r="E978" s="79" t="s">
        <v>8400</v>
      </c>
      <c r="F978" s="80">
        <v>39965</v>
      </c>
      <c r="G978" s="81" t="s">
        <v>3707</v>
      </c>
    </row>
    <row r="979" spans="1:7" x14ac:dyDescent="0.3">
      <c r="A979" s="76" t="s">
        <v>1064</v>
      </c>
      <c r="B979" s="77" t="s">
        <v>4820</v>
      </c>
      <c r="C979" s="78">
        <v>7892</v>
      </c>
      <c r="D979" s="79" t="s">
        <v>4916</v>
      </c>
      <c r="E979" s="79" t="s">
        <v>8401</v>
      </c>
      <c r="F979" s="80">
        <v>39965</v>
      </c>
      <c r="G979" s="81" t="s">
        <v>3707</v>
      </c>
    </row>
    <row r="980" spans="1:7" x14ac:dyDescent="0.3">
      <c r="A980" s="76" t="s">
        <v>1064</v>
      </c>
      <c r="B980" s="77" t="s">
        <v>4820</v>
      </c>
      <c r="C980" s="78">
        <v>7893</v>
      </c>
      <c r="D980" s="79" t="s">
        <v>4917</v>
      </c>
      <c r="E980" s="79" t="s">
        <v>8402</v>
      </c>
      <c r="F980" s="80">
        <v>39965</v>
      </c>
      <c r="G980" s="81" t="s">
        <v>3707</v>
      </c>
    </row>
    <row r="981" spans="1:7" x14ac:dyDescent="0.3">
      <c r="A981" s="76" t="s">
        <v>1064</v>
      </c>
      <c r="B981" s="77" t="s">
        <v>4820</v>
      </c>
      <c r="C981" s="78">
        <v>7894</v>
      </c>
      <c r="D981" s="79" t="s">
        <v>4918</v>
      </c>
      <c r="E981" s="79" t="s">
        <v>8403</v>
      </c>
      <c r="F981" s="80">
        <v>39965</v>
      </c>
      <c r="G981" s="81" t="s">
        <v>3707</v>
      </c>
    </row>
    <row r="982" spans="1:7" x14ac:dyDescent="0.3">
      <c r="A982" s="76" t="s">
        <v>1064</v>
      </c>
      <c r="B982" s="77" t="s">
        <v>4820</v>
      </c>
      <c r="C982" s="78">
        <v>7895</v>
      </c>
      <c r="D982" s="79" t="s">
        <v>4919</v>
      </c>
      <c r="E982" s="79" t="s">
        <v>8404</v>
      </c>
      <c r="F982" s="80">
        <v>39965</v>
      </c>
      <c r="G982" s="81" t="s">
        <v>3707</v>
      </c>
    </row>
    <row r="983" spans="1:7" x14ac:dyDescent="0.3">
      <c r="A983" s="76" t="s">
        <v>1064</v>
      </c>
      <c r="B983" s="77" t="s">
        <v>4820</v>
      </c>
      <c r="C983" s="78">
        <v>7896</v>
      </c>
      <c r="D983" s="79" t="s">
        <v>4920</v>
      </c>
      <c r="E983" s="79" t="s">
        <v>8405</v>
      </c>
      <c r="F983" s="80">
        <v>39965</v>
      </c>
      <c r="G983" s="81" t="s">
        <v>3707</v>
      </c>
    </row>
    <row r="984" spans="1:7" x14ac:dyDescent="0.3">
      <c r="A984" s="76" t="s">
        <v>1064</v>
      </c>
      <c r="B984" s="77" t="s">
        <v>4820</v>
      </c>
      <c r="C984" s="78">
        <v>7897</v>
      </c>
      <c r="D984" s="79" t="s">
        <v>4921</v>
      </c>
      <c r="E984" s="79" t="s">
        <v>8406</v>
      </c>
      <c r="F984" s="80">
        <v>39965</v>
      </c>
      <c r="G984" s="81" t="s">
        <v>3707</v>
      </c>
    </row>
    <row r="985" spans="1:7" x14ac:dyDescent="0.3">
      <c r="A985" s="76" t="s">
        <v>1064</v>
      </c>
      <c r="B985" s="77" t="s">
        <v>4820</v>
      </c>
      <c r="C985" s="78">
        <v>7898</v>
      </c>
      <c r="D985" s="79" t="s">
        <v>4922</v>
      </c>
      <c r="E985" s="79" t="s">
        <v>8407</v>
      </c>
      <c r="F985" s="80">
        <v>39965</v>
      </c>
      <c r="G985" s="81" t="s">
        <v>3707</v>
      </c>
    </row>
    <row r="986" spans="1:7" x14ac:dyDescent="0.3">
      <c r="A986" s="76" t="s">
        <v>1064</v>
      </c>
      <c r="B986" s="77" t="s">
        <v>4820</v>
      </c>
      <c r="C986" s="78">
        <v>7899</v>
      </c>
      <c r="D986" s="79" t="s">
        <v>4923</v>
      </c>
      <c r="E986" s="79" t="s">
        <v>8408</v>
      </c>
      <c r="F986" s="80">
        <v>39630</v>
      </c>
      <c r="G986" s="81" t="s">
        <v>3707</v>
      </c>
    </row>
    <row r="987" spans="1:7" x14ac:dyDescent="0.3">
      <c r="A987" s="76" t="s">
        <v>1064</v>
      </c>
      <c r="B987" s="77" t="s">
        <v>4820</v>
      </c>
      <c r="C987" s="78">
        <v>7900</v>
      </c>
      <c r="D987" s="79" t="s">
        <v>4924</v>
      </c>
      <c r="E987" s="79" t="s">
        <v>8409</v>
      </c>
      <c r="F987" s="80">
        <v>39630</v>
      </c>
      <c r="G987" s="81" t="s">
        <v>3707</v>
      </c>
    </row>
    <row r="988" spans="1:7" x14ac:dyDescent="0.3">
      <c r="A988" s="76" t="s">
        <v>1064</v>
      </c>
      <c r="B988" s="77" t="s">
        <v>4820</v>
      </c>
      <c r="C988" s="78">
        <v>7901</v>
      </c>
      <c r="D988" s="79" t="s">
        <v>4925</v>
      </c>
      <c r="E988" s="79" t="s">
        <v>8410</v>
      </c>
      <c r="F988" s="80">
        <v>39965</v>
      </c>
      <c r="G988" s="81" t="s">
        <v>3707</v>
      </c>
    </row>
    <row r="989" spans="1:7" x14ac:dyDescent="0.3">
      <c r="A989" s="76" t="s">
        <v>1064</v>
      </c>
      <c r="B989" s="77" t="s">
        <v>4820</v>
      </c>
      <c r="C989" s="78">
        <v>7902</v>
      </c>
      <c r="D989" s="79" t="s">
        <v>4926</v>
      </c>
      <c r="E989" s="79" t="s">
        <v>8411</v>
      </c>
      <c r="F989" s="80">
        <v>39965</v>
      </c>
      <c r="G989" s="81" t="s">
        <v>3707</v>
      </c>
    </row>
    <row r="990" spans="1:7" x14ac:dyDescent="0.3">
      <c r="A990" s="76" t="s">
        <v>1064</v>
      </c>
      <c r="B990" s="77" t="s">
        <v>4820</v>
      </c>
      <c r="C990" s="78">
        <v>7903</v>
      </c>
      <c r="D990" s="79" t="s">
        <v>4927</v>
      </c>
      <c r="E990" s="79" t="s">
        <v>8412</v>
      </c>
      <c r="F990" s="80">
        <v>39965</v>
      </c>
      <c r="G990" s="81" t="s">
        <v>3707</v>
      </c>
    </row>
    <row r="991" spans="1:7" x14ac:dyDescent="0.3">
      <c r="A991" s="76" t="s">
        <v>1064</v>
      </c>
      <c r="B991" s="77" t="s">
        <v>4820</v>
      </c>
      <c r="C991" s="78">
        <v>7904</v>
      </c>
      <c r="D991" s="79" t="s">
        <v>4928</v>
      </c>
      <c r="E991" s="79" t="s">
        <v>8413</v>
      </c>
      <c r="F991" s="80">
        <v>39965</v>
      </c>
      <c r="G991" s="81" t="s">
        <v>3707</v>
      </c>
    </row>
    <row r="992" spans="1:7" x14ac:dyDescent="0.3">
      <c r="A992" s="76" t="s">
        <v>1064</v>
      </c>
      <c r="B992" s="77" t="s">
        <v>4820</v>
      </c>
      <c r="C992" s="78">
        <v>7905</v>
      </c>
      <c r="D992" s="79" t="s">
        <v>4929</v>
      </c>
      <c r="E992" s="79" t="s">
        <v>8414</v>
      </c>
      <c r="F992" s="80">
        <v>39965</v>
      </c>
      <c r="G992" s="81" t="s">
        <v>3707</v>
      </c>
    </row>
    <row r="993" spans="1:7" x14ac:dyDescent="0.3">
      <c r="A993" s="76" t="s">
        <v>1064</v>
      </c>
      <c r="B993" s="77" t="s">
        <v>4820</v>
      </c>
      <c r="C993" s="78">
        <v>7906</v>
      </c>
      <c r="D993" s="79" t="s">
        <v>4930</v>
      </c>
      <c r="E993" s="79" t="s">
        <v>8415</v>
      </c>
      <c r="F993" s="80">
        <v>39965</v>
      </c>
      <c r="G993" s="81" t="s">
        <v>3707</v>
      </c>
    </row>
    <row r="994" spans="1:7" x14ac:dyDescent="0.3">
      <c r="A994" s="76" t="s">
        <v>1064</v>
      </c>
      <c r="B994" s="77" t="s">
        <v>4820</v>
      </c>
      <c r="C994" s="78">
        <v>7907</v>
      </c>
      <c r="D994" s="79" t="s">
        <v>4931</v>
      </c>
      <c r="E994" s="79" t="s">
        <v>8416</v>
      </c>
      <c r="F994" s="80">
        <v>39965</v>
      </c>
      <c r="G994" s="81" t="s">
        <v>3707</v>
      </c>
    </row>
    <row r="995" spans="1:7" x14ac:dyDescent="0.3">
      <c r="A995" s="76" t="s">
        <v>1064</v>
      </c>
      <c r="B995" s="77" t="s">
        <v>4820</v>
      </c>
      <c r="C995" s="78">
        <v>7908</v>
      </c>
      <c r="D995" s="79" t="s">
        <v>4932</v>
      </c>
      <c r="E995" s="79" t="s">
        <v>8417</v>
      </c>
      <c r="F995" s="80">
        <v>39965</v>
      </c>
      <c r="G995" s="81" t="s">
        <v>3707</v>
      </c>
    </row>
    <row r="996" spans="1:7" x14ac:dyDescent="0.3">
      <c r="A996" s="76" t="s">
        <v>1064</v>
      </c>
      <c r="B996" s="77" t="s">
        <v>4820</v>
      </c>
      <c r="C996" s="78">
        <v>7909</v>
      </c>
      <c r="D996" s="79" t="s">
        <v>4933</v>
      </c>
      <c r="E996" s="79" t="s">
        <v>8418</v>
      </c>
      <c r="F996" s="80">
        <v>39965</v>
      </c>
      <c r="G996" s="81" t="s">
        <v>3707</v>
      </c>
    </row>
    <row r="997" spans="1:7" x14ac:dyDescent="0.3">
      <c r="A997" s="76" t="s">
        <v>1064</v>
      </c>
      <c r="B997" s="77" t="s">
        <v>4820</v>
      </c>
      <c r="C997" s="78">
        <v>7910</v>
      </c>
      <c r="D997" s="79" t="s">
        <v>4934</v>
      </c>
      <c r="E997" s="79" t="s">
        <v>8419</v>
      </c>
      <c r="F997" s="80">
        <v>39965</v>
      </c>
      <c r="G997" s="81" t="s">
        <v>3707</v>
      </c>
    </row>
    <row r="998" spans="1:7" x14ac:dyDescent="0.3">
      <c r="A998" s="76" t="s">
        <v>1064</v>
      </c>
      <c r="B998" s="77" t="s">
        <v>4820</v>
      </c>
      <c r="C998" s="78">
        <v>7911</v>
      </c>
      <c r="D998" s="79" t="s">
        <v>4935</v>
      </c>
      <c r="E998" s="79" t="s">
        <v>8420</v>
      </c>
      <c r="F998" s="80">
        <v>39965</v>
      </c>
      <c r="G998" s="81" t="s">
        <v>3707</v>
      </c>
    </row>
    <row r="999" spans="1:7" x14ac:dyDescent="0.3">
      <c r="A999" s="76" t="s">
        <v>1064</v>
      </c>
      <c r="B999" s="77" t="s">
        <v>4820</v>
      </c>
      <c r="C999" s="78">
        <v>7914</v>
      </c>
      <c r="D999" s="79" t="s">
        <v>4936</v>
      </c>
      <c r="E999" s="79" t="s">
        <v>8421</v>
      </c>
      <c r="F999" s="80">
        <v>39965</v>
      </c>
      <c r="G999" s="81" t="s">
        <v>3707</v>
      </c>
    </row>
    <row r="1000" spans="1:7" x14ac:dyDescent="0.3">
      <c r="A1000" s="76" t="s">
        <v>1064</v>
      </c>
      <c r="B1000" s="77" t="s">
        <v>4820</v>
      </c>
      <c r="C1000" s="78">
        <v>7915</v>
      </c>
      <c r="D1000" s="79" t="s">
        <v>4937</v>
      </c>
      <c r="E1000" s="79" t="s">
        <v>8422</v>
      </c>
      <c r="F1000" s="80">
        <v>39965</v>
      </c>
      <c r="G1000" s="81" t="s">
        <v>3707</v>
      </c>
    </row>
    <row r="1001" spans="1:7" x14ac:dyDescent="0.3">
      <c r="A1001" s="76" t="s">
        <v>1064</v>
      </c>
      <c r="B1001" s="77" t="s">
        <v>4820</v>
      </c>
      <c r="C1001" s="78">
        <v>7916</v>
      </c>
      <c r="D1001" s="79" t="s">
        <v>4938</v>
      </c>
      <c r="E1001" s="79" t="s">
        <v>8423</v>
      </c>
      <c r="F1001" s="80">
        <v>39965</v>
      </c>
      <c r="G1001" s="81" t="s">
        <v>3707</v>
      </c>
    </row>
    <row r="1002" spans="1:7" x14ac:dyDescent="0.3">
      <c r="A1002" s="76" t="s">
        <v>1064</v>
      </c>
      <c r="B1002" s="77" t="s">
        <v>4820</v>
      </c>
      <c r="C1002" s="78">
        <v>7917</v>
      </c>
      <c r="D1002" s="79" t="s">
        <v>4939</v>
      </c>
      <c r="E1002" s="79" t="s">
        <v>8424</v>
      </c>
      <c r="F1002" s="80">
        <v>39965</v>
      </c>
      <c r="G1002" s="81" t="s">
        <v>3707</v>
      </c>
    </row>
    <row r="1003" spans="1:7" x14ac:dyDescent="0.3">
      <c r="A1003" s="76" t="s">
        <v>1064</v>
      </c>
      <c r="B1003" s="77" t="s">
        <v>4820</v>
      </c>
      <c r="C1003" s="78">
        <v>7918</v>
      </c>
      <c r="D1003" s="79" t="s">
        <v>4940</v>
      </c>
      <c r="E1003" s="79" t="s">
        <v>8425</v>
      </c>
      <c r="F1003" s="80">
        <v>39965</v>
      </c>
      <c r="G1003" s="81" t="s">
        <v>3707</v>
      </c>
    </row>
    <row r="1004" spans="1:7" x14ac:dyDescent="0.3">
      <c r="A1004" s="76" t="s">
        <v>1064</v>
      </c>
      <c r="B1004" s="77" t="s">
        <v>4820</v>
      </c>
      <c r="C1004" s="78">
        <v>7919</v>
      </c>
      <c r="D1004" s="79" t="s">
        <v>4941</v>
      </c>
      <c r="E1004" s="79" t="s">
        <v>8426</v>
      </c>
      <c r="F1004" s="80">
        <v>39965</v>
      </c>
      <c r="G1004" s="81" t="s">
        <v>3707</v>
      </c>
    </row>
    <row r="1005" spans="1:7" x14ac:dyDescent="0.3">
      <c r="A1005" s="76" t="s">
        <v>1064</v>
      </c>
      <c r="B1005" s="77" t="s">
        <v>4820</v>
      </c>
      <c r="C1005" s="78">
        <v>7920</v>
      </c>
      <c r="D1005" s="79" t="s">
        <v>4942</v>
      </c>
      <c r="E1005" s="79" t="s">
        <v>8427</v>
      </c>
      <c r="F1005" s="80">
        <v>39965</v>
      </c>
      <c r="G1005" s="81" t="s">
        <v>3707</v>
      </c>
    </row>
    <row r="1006" spans="1:7" x14ac:dyDescent="0.3">
      <c r="A1006" s="76" t="s">
        <v>1064</v>
      </c>
      <c r="B1006" s="77" t="s">
        <v>4820</v>
      </c>
      <c r="C1006" s="78">
        <v>7921</v>
      </c>
      <c r="D1006" s="79" t="s">
        <v>4943</v>
      </c>
      <c r="E1006" s="79" t="s">
        <v>8428</v>
      </c>
      <c r="F1006" s="80">
        <v>39965</v>
      </c>
      <c r="G1006" s="81" t="s">
        <v>3707</v>
      </c>
    </row>
    <row r="1007" spans="1:7" x14ac:dyDescent="0.3">
      <c r="A1007" s="76" t="s">
        <v>1064</v>
      </c>
      <c r="B1007" s="77" t="s">
        <v>4820</v>
      </c>
      <c r="C1007" s="78">
        <v>8060</v>
      </c>
      <c r="D1007" s="79" t="s">
        <v>4945</v>
      </c>
      <c r="E1007" s="79" t="s">
        <v>8429</v>
      </c>
      <c r="F1007" s="80">
        <v>39630</v>
      </c>
      <c r="G1007" s="81" t="s">
        <v>3707</v>
      </c>
    </row>
    <row r="1008" spans="1:7" x14ac:dyDescent="0.3">
      <c r="A1008" s="76" t="s">
        <v>1064</v>
      </c>
      <c r="B1008" s="77" t="s">
        <v>4820</v>
      </c>
      <c r="C1008" s="78">
        <v>8061</v>
      </c>
      <c r="D1008" s="79" t="s">
        <v>1063</v>
      </c>
      <c r="E1008" s="79" t="s">
        <v>8430</v>
      </c>
      <c r="F1008" s="80">
        <v>39630</v>
      </c>
      <c r="G1008" s="81" t="s">
        <v>3707</v>
      </c>
    </row>
    <row r="1009" spans="1:7" x14ac:dyDescent="0.3">
      <c r="A1009" s="76" t="s">
        <v>1064</v>
      </c>
      <c r="B1009" s="77" t="s">
        <v>4820</v>
      </c>
      <c r="C1009" s="78">
        <v>8377</v>
      </c>
      <c r="D1009" s="79" t="s">
        <v>1130</v>
      </c>
      <c r="E1009" s="79" t="s">
        <v>8431</v>
      </c>
      <c r="F1009" s="80">
        <v>39934</v>
      </c>
      <c r="G1009" s="81" t="s">
        <v>3707</v>
      </c>
    </row>
    <row r="1010" spans="1:7" x14ac:dyDescent="0.3">
      <c r="A1010" s="76" t="s">
        <v>1064</v>
      </c>
      <c r="B1010" s="77" t="s">
        <v>4820</v>
      </c>
      <c r="C1010" s="78">
        <v>8378</v>
      </c>
      <c r="D1010" s="79" t="s">
        <v>4944</v>
      </c>
      <c r="E1010" s="79" t="s">
        <v>8432</v>
      </c>
      <c r="F1010" s="80">
        <v>39934</v>
      </c>
      <c r="G1010" s="81" t="s">
        <v>3707</v>
      </c>
    </row>
    <row r="1011" spans="1:7" x14ac:dyDescent="0.3">
      <c r="A1011" s="76" t="s">
        <v>1064</v>
      </c>
      <c r="B1011" s="77" t="s">
        <v>4820</v>
      </c>
      <c r="C1011" s="78">
        <v>8589</v>
      </c>
      <c r="D1011" s="79" t="s">
        <v>4962</v>
      </c>
      <c r="E1011" s="79" t="s">
        <v>8433</v>
      </c>
      <c r="F1011" s="80">
        <v>40483</v>
      </c>
      <c r="G1011" s="81" t="s">
        <v>3707</v>
      </c>
    </row>
    <row r="1012" spans="1:7" x14ac:dyDescent="0.3">
      <c r="A1012" s="76" t="s">
        <v>1064</v>
      </c>
      <c r="B1012" s="77" t="s">
        <v>4820</v>
      </c>
      <c r="C1012" s="78">
        <v>8800</v>
      </c>
      <c r="D1012" s="79" t="s">
        <v>4946</v>
      </c>
      <c r="E1012" s="79" t="s">
        <v>8434</v>
      </c>
      <c r="F1012" s="80">
        <v>40848</v>
      </c>
      <c r="G1012" s="81" t="s">
        <v>3707</v>
      </c>
    </row>
    <row r="1013" spans="1:7" x14ac:dyDescent="0.3">
      <c r="A1013" s="76" t="s">
        <v>1064</v>
      </c>
      <c r="B1013" s="77" t="s">
        <v>4820</v>
      </c>
      <c r="C1013" s="78">
        <v>8801</v>
      </c>
      <c r="D1013" s="79" t="s">
        <v>1197</v>
      </c>
      <c r="E1013" s="79" t="s">
        <v>8435</v>
      </c>
      <c r="F1013" s="80">
        <v>40848</v>
      </c>
      <c r="G1013" s="81" t="s">
        <v>3707</v>
      </c>
    </row>
    <row r="1014" spans="1:7" x14ac:dyDescent="0.3">
      <c r="A1014" s="76" t="s">
        <v>1064</v>
      </c>
      <c r="B1014" s="77" t="s">
        <v>4820</v>
      </c>
      <c r="C1014" s="78">
        <v>17271</v>
      </c>
      <c r="D1014" s="79" t="s">
        <v>4947</v>
      </c>
      <c r="E1014" s="79" t="s">
        <v>8436</v>
      </c>
      <c r="F1014" s="80">
        <v>41306</v>
      </c>
      <c r="G1014" s="81" t="s">
        <v>3707</v>
      </c>
    </row>
    <row r="1015" spans="1:7" x14ac:dyDescent="0.3">
      <c r="A1015" s="76" t="s">
        <v>1064</v>
      </c>
      <c r="B1015" s="77" t="s">
        <v>4820</v>
      </c>
      <c r="C1015" s="78">
        <v>17671</v>
      </c>
      <c r="D1015" s="79" t="s">
        <v>4948</v>
      </c>
      <c r="E1015" s="79" t="s">
        <v>8437</v>
      </c>
      <c r="F1015" s="80">
        <v>41518</v>
      </c>
      <c r="G1015" s="81" t="s">
        <v>3707</v>
      </c>
    </row>
    <row r="1016" spans="1:7" x14ac:dyDescent="0.3">
      <c r="A1016" s="76" t="s">
        <v>1064</v>
      </c>
      <c r="B1016" s="77" t="s">
        <v>4820</v>
      </c>
      <c r="C1016" s="78">
        <v>17672</v>
      </c>
      <c r="D1016" s="79" t="s">
        <v>4949</v>
      </c>
      <c r="E1016" s="79" t="s">
        <v>8438</v>
      </c>
      <c r="F1016" s="80">
        <v>41518</v>
      </c>
      <c r="G1016" s="81" t="s">
        <v>3707</v>
      </c>
    </row>
    <row r="1017" spans="1:7" x14ac:dyDescent="0.3">
      <c r="A1017" s="76" t="s">
        <v>1064</v>
      </c>
      <c r="B1017" s="77" t="s">
        <v>4820</v>
      </c>
      <c r="C1017" s="78">
        <v>17674</v>
      </c>
      <c r="D1017" s="79" t="s">
        <v>4951</v>
      </c>
      <c r="E1017" s="79" t="s">
        <v>8439</v>
      </c>
      <c r="F1017" s="80">
        <v>41518</v>
      </c>
      <c r="G1017" s="81" t="s">
        <v>3707</v>
      </c>
    </row>
    <row r="1018" spans="1:7" x14ac:dyDescent="0.3">
      <c r="A1018" s="76" t="s">
        <v>1064</v>
      </c>
      <c r="B1018" s="77" t="s">
        <v>4820</v>
      </c>
      <c r="C1018" s="78">
        <v>17675</v>
      </c>
      <c r="D1018" s="79" t="s">
        <v>4952</v>
      </c>
      <c r="E1018" s="79" t="s">
        <v>8440</v>
      </c>
      <c r="F1018" s="80">
        <v>41518</v>
      </c>
      <c r="G1018" s="81" t="s">
        <v>3707</v>
      </c>
    </row>
    <row r="1019" spans="1:7" x14ac:dyDescent="0.3">
      <c r="A1019" s="76" t="s">
        <v>1064</v>
      </c>
      <c r="B1019" s="77" t="s">
        <v>4820</v>
      </c>
      <c r="C1019" s="78">
        <v>17676</v>
      </c>
      <c r="D1019" s="79" t="s">
        <v>4950</v>
      </c>
      <c r="E1019" s="79" t="s">
        <v>8441</v>
      </c>
      <c r="F1019" s="80">
        <v>41518</v>
      </c>
      <c r="G1019" s="81" t="s">
        <v>3707</v>
      </c>
    </row>
    <row r="1020" spans="1:7" x14ac:dyDescent="0.3">
      <c r="A1020" s="76" t="s">
        <v>1064</v>
      </c>
      <c r="B1020" s="77" t="s">
        <v>4820</v>
      </c>
      <c r="C1020" s="78">
        <v>17677</v>
      </c>
      <c r="D1020" s="79" t="s">
        <v>4953</v>
      </c>
      <c r="E1020" s="79" t="s">
        <v>8442</v>
      </c>
      <c r="F1020" s="80">
        <v>41518</v>
      </c>
      <c r="G1020" s="81" t="s">
        <v>3707</v>
      </c>
    </row>
    <row r="1021" spans="1:7" x14ac:dyDescent="0.3">
      <c r="A1021" s="76" t="s">
        <v>1064</v>
      </c>
      <c r="B1021" s="77" t="s">
        <v>4820</v>
      </c>
      <c r="C1021" s="78">
        <v>17678</v>
      </c>
      <c r="D1021" s="79" t="s">
        <v>4954</v>
      </c>
      <c r="E1021" s="79" t="s">
        <v>8443</v>
      </c>
      <c r="F1021" s="80">
        <v>41518</v>
      </c>
      <c r="G1021" s="81" t="s">
        <v>3707</v>
      </c>
    </row>
    <row r="1022" spans="1:7" x14ac:dyDescent="0.3">
      <c r="A1022" s="76" t="s">
        <v>1064</v>
      </c>
      <c r="B1022" s="77" t="s">
        <v>4820</v>
      </c>
      <c r="C1022" s="78">
        <v>17679</v>
      </c>
      <c r="D1022" s="79" t="s">
        <v>4955</v>
      </c>
      <c r="E1022" s="79" t="s">
        <v>8444</v>
      </c>
      <c r="F1022" s="80">
        <v>41518</v>
      </c>
      <c r="G1022" s="81" t="s">
        <v>3707</v>
      </c>
    </row>
    <row r="1023" spans="1:7" x14ac:dyDescent="0.3">
      <c r="A1023" s="76" t="s">
        <v>1064</v>
      </c>
      <c r="B1023" s="77" t="s">
        <v>4820</v>
      </c>
      <c r="C1023" s="78">
        <v>17681</v>
      </c>
      <c r="D1023" s="79" t="s">
        <v>2510</v>
      </c>
      <c r="E1023" s="79" t="s">
        <v>8445</v>
      </c>
      <c r="F1023" s="80">
        <v>41518</v>
      </c>
      <c r="G1023" s="81" t="s">
        <v>3707</v>
      </c>
    </row>
    <row r="1024" spans="1:7" x14ac:dyDescent="0.3">
      <c r="A1024" s="76" t="s">
        <v>1064</v>
      </c>
      <c r="B1024" s="77" t="s">
        <v>4820</v>
      </c>
      <c r="C1024" s="78">
        <v>17682</v>
      </c>
      <c r="D1024" s="79" t="s">
        <v>4956</v>
      </c>
      <c r="E1024" s="79" t="s">
        <v>8446</v>
      </c>
      <c r="F1024" s="80">
        <v>41518</v>
      </c>
      <c r="G1024" s="81" t="s">
        <v>3707</v>
      </c>
    </row>
    <row r="1025" spans="1:7" x14ac:dyDescent="0.3">
      <c r="A1025" s="76" t="s">
        <v>1064</v>
      </c>
      <c r="B1025" s="77" t="s">
        <v>4820</v>
      </c>
      <c r="C1025" s="78">
        <v>17683</v>
      </c>
      <c r="D1025" s="79" t="s">
        <v>4957</v>
      </c>
      <c r="E1025" s="79" t="s">
        <v>8447</v>
      </c>
      <c r="F1025" s="80">
        <v>41518</v>
      </c>
      <c r="G1025" s="81" t="s">
        <v>3707</v>
      </c>
    </row>
    <row r="1026" spans="1:7" x14ac:dyDescent="0.3">
      <c r="A1026" s="76" t="s">
        <v>1064</v>
      </c>
      <c r="B1026" s="77" t="s">
        <v>4820</v>
      </c>
      <c r="C1026" s="78">
        <v>17684</v>
      </c>
      <c r="D1026" s="79" t="s">
        <v>2511</v>
      </c>
      <c r="E1026" s="79" t="s">
        <v>8448</v>
      </c>
      <c r="F1026" s="80">
        <v>41518</v>
      </c>
      <c r="G1026" s="81" t="s">
        <v>3707</v>
      </c>
    </row>
    <row r="1027" spans="1:7" x14ac:dyDescent="0.3">
      <c r="A1027" s="76" t="s">
        <v>1064</v>
      </c>
      <c r="B1027" s="77" t="s">
        <v>4820</v>
      </c>
      <c r="C1027" s="78">
        <v>17685</v>
      </c>
      <c r="D1027" s="79" t="s">
        <v>4958</v>
      </c>
      <c r="E1027" s="79" t="s">
        <v>8449</v>
      </c>
      <c r="F1027" s="80">
        <v>41518</v>
      </c>
      <c r="G1027" s="81" t="s">
        <v>3707</v>
      </c>
    </row>
    <row r="1028" spans="1:7" x14ac:dyDescent="0.3">
      <c r="A1028" s="76" t="s">
        <v>1064</v>
      </c>
      <c r="B1028" s="77" t="s">
        <v>4820</v>
      </c>
      <c r="C1028" s="78">
        <v>17686</v>
      </c>
      <c r="D1028" s="79" t="s">
        <v>4959</v>
      </c>
      <c r="E1028" s="79" t="s">
        <v>8450</v>
      </c>
      <c r="F1028" s="80">
        <v>41518</v>
      </c>
      <c r="G1028" s="81" t="s">
        <v>3707</v>
      </c>
    </row>
    <row r="1029" spans="1:7" x14ac:dyDescent="0.3">
      <c r="A1029" s="76" t="s">
        <v>1064</v>
      </c>
      <c r="B1029" s="77" t="s">
        <v>4820</v>
      </c>
      <c r="C1029" s="78">
        <v>17688</v>
      </c>
      <c r="D1029" s="79" t="s">
        <v>4960</v>
      </c>
      <c r="E1029" s="79" t="s">
        <v>8451</v>
      </c>
      <c r="F1029" s="80">
        <v>41518</v>
      </c>
      <c r="G1029" s="81" t="s">
        <v>3707</v>
      </c>
    </row>
    <row r="1030" spans="1:7" x14ac:dyDescent="0.3">
      <c r="A1030" s="76" t="s">
        <v>1064</v>
      </c>
      <c r="B1030" s="77" t="s">
        <v>4820</v>
      </c>
      <c r="C1030" s="78">
        <v>17689</v>
      </c>
      <c r="D1030" s="79" t="s">
        <v>4961</v>
      </c>
      <c r="E1030" s="79" t="s">
        <v>8452</v>
      </c>
      <c r="F1030" s="80">
        <v>41518</v>
      </c>
      <c r="G1030" s="81" t="s">
        <v>3707</v>
      </c>
    </row>
    <row r="1031" spans="1:7" x14ac:dyDescent="0.3">
      <c r="A1031" s="76" t="s">
        <v>5086</v>
      </c>
      <c r="B1031" s="77" t="s">
        <v>5087</v>
      </c>
      <c r="C1031" s="78">
        <v>7182</v>
      </c>
      <c r="D1031" s="79" t="s">
        <v>5088</v>
      </c>
      <c r="E1031" s="79" t="s">
        <v>8453</v>
      </c>
      <c r="F1031" s="80">
        <v>38749</v>
      </c>
      <c r="G1031" s="81" t="s">
        <v>3707</v>
      </c>
    </row>
    <row r="1032" spans="1:7" x14ac:dyDescent="0.3">
      <c r="A1032" s="76" t="s">
        <v>5086</v>
      </c>
      <c r="B1032" s="77" t="s">
        <v>5087</v>
      </c>
      <c r="C1032" s="78">
        <v>7183</v>
      </c>
      <c r="D1032" s="79" t="s">
        <v>5089</v>
      </c>
      <c r="E1032" s="79" t="s">
        <v>8454</v>
      </c>
      <c r="F1032" s="80">
        <v>38749</v>
      </c>
      <c r="G1032" s="81" t="s">
        <v>3707</v>
      </c>
    </row>
    <row r="1033" spans="1:7" x14ac:dyDescent="0.3">
      <c r="A1033" s="76" t="s">
        <v>4272</v>
      </c>
      <c r="B1033" s="77" t="s">
        <v>4273</v>
      </c>
      <c r="C1033" s="78">
        <v>1476</v>
      </c>
      <c r="D1033" s="79" t="s">
        <v>271</v>
      </c>
      <c r="E1033" s="79" t="s">
        <v>8455</v>
      </c>
      <c r="F1033" s="80">
        <v>35643</v>
      </c>
      <c r="G1033" s="81" t="s">
        <v>3707</v>
      </c>
    </row>
    <row r="1034" spans="1:7" x14ac:dyDescent="0.3">
      <c r="A1034" s="76" t="s">
        <v>4272</v>
      </c>
      <c r="B1034" s="77" t="s">
        <v>4273</v>
      </c>
      <c r="C1034" s="78">
        <v>4070</v>
      </c>
      <c r="D1034" s="79" t="s">
        <v>490</v>
      </c>
      <c r="E1034" s="79" t="s">
        <v>8456</v>
      </c>
      <c r="F1034" s="80">
        <v>39387</v>
      </c>
      <c r="G1034" s="81" t="s">
        <v>3253</v>
      </c>
    </row>
    <row r="1035" spans="1:7" x14ac:dyDescent="0.3">
      <c r="A1035" s="76" t="s">
        <v>4272</v>
      </c>
      <c r="B1035" s="77" t="s">
        <v>4273</v>
      </c>
      <c r="C1035" s="78">
        <v>5243</v>
      </c>
      <c r="D1035" s="79" t="s">
        <v>591</v>
      </c>
      <c r="E1035" s="79" t="s">
        <v>8457</v>
      </c>
      <c r="F1035" s="80">
        <v>38108</v>
      </c>
      <c r="G1035" s="81" t="s">
        <v>3253</v>
      </c>
    </row>
    <row r="1036" spans="1:7" x14ac:dyDescent="0.3">
      <c r="A1036" s="76" t="s">
        <v>2113</v>
      </c>
      <c r="B1036" s="77" t="s">
        <v>3928</v>
      </c>
      <c r="C1036" s="78">
        <v>17791</v>
      </c>
      <c r="D1036" s="79" t="s">
        <v>2526</v>
      </c>
      <c r="E1036" s="79" t="s">
        <v>8458</v>
      </c>
      <c r="F1036" s="80">
        <v>41579</v>
      </c>
      <c r="G1036" s="81" t="s">
        <v>3253</v>
      </c>
    </row>
    <row r="1037" spans="1:7" x14ac:dyDescent="0.3">
      <c r="A1037" s="76" t="s">
        <v>2113</v>
      </c>
      <c r="B1037" s="77" t="s">
        <v>3928</v>
      </c>
      <c r="C1037" s="78">
        <v>18041</v>
      </c>
      <c r="D1037" s="79" t="s">
        <v>2617</v>
      </c>
      <c r="E1037" s="79" t="s">
        <v>8459</v>
      </c>
      <c r="F1037" s="80">
        <v>41671</v>
      </c>
      <c r="G1037" s="81" t="s">
        <v>3253</v>
      </c>
    </row>
    <row r="1038" spans="1:7" x14ac:dyDescent="0.3">
      <c r="A1038" s="76" t="s">
        <v>8460</v>
      </c>
      <c r="B1038" s="77" t="s">
        <v>8461</v>
      </c>
      <c r="C1038" s="78">
        <v>20539</v>
      </c>
      <c r="D1038" s="79" t="s">
        <v>8462</v>
      </c>
      <c r="E1038" s="79" t="s">
        <v>8463</v>
      </c>
      <c r="F1038" s="80">
        <v>44044</v>
      </c>
      <c r="G1038" s="81" t="s">
        <v>3707</v>
      </c>
    </row>
    <row r="1039" spans="1:7" x14ac:dyDescent="0.3">
      <c r="A1039" s="76" t="s">
        <v>8460</v>
      </c>
      <c r="B1039" s="77" t="s">
        <v>8461</v>
      </c>
      <c r="C1039" s="78">
        <v>20540</v>
      </c>
      <c r="D1039" s="79" t="s">
        <v>8464</v>
      </c>
      <c r="E1039" s="79" t="s">
        <v>8465</v>
      </c>
      <c r="F1039" s="80">
        <v>44044</v>
      </c>
      <c r="G1039" s="81" t="s">
        <v>3707</v>
      </c>
    </row>
    <row r="1040" spans="1:7" x14ac:dyDescent="0.3">
      <c r="A1040" s="76" t="s">
        <v>4816</v>
      </c>
      <c r="B1040" s="77" t="s">
        <v>4817</v>
      </c>
      <c r="C1040" s="78">
        <v>17802</v>
      </c>
      <c r="D1040" s="79" t="s">
        <v>4819</v>
      </c>
      <c r="E1040" s="79" t="s">
        <v>8466</v>
      </c>
      <c r="F1040" s="80">
        <v>41579</v>
      </c>
      <c r="G1040" s="81" t="s">
        <v>3707</v>
      </c>
    </row>
    <row r="1041" spans="1:7" x14ac:dyDescent="0.3">
      <c r="A1041" s="76" t="s">
        <v>4816</v>
      </c>
      <c r="B1041" s="77" t="s">
        <v>4817</v>
      </c>
      <c r="C1041" s="78">
        <v>18107</v>
      </c>
      <c r="D1041" s="79" t="s">
        <v>4818</v>
      </c>
      <c r="E1041" s="79" t="s">
        <v>8467</v>
      </c>
      <c r="F1041" s="80">
        <v>41730</v>
      </c>
      <c r="G1041" s="81" t="s">
        <v>3707</v>
      </c>
    </row>
    <row r="1042" spans="1:7" x14ac:dyDescent="0.3">
      <c r="A1042" s="76" t="s">
        <v>4816</v>
      </c>
      <c r="B1042" s="77" t="s">
        <v>4817</v>
      </c>
      <c r="C1042" s="78">
        <v>20133</v>
      </c>
      <c r="D1042" s="79" t="s">
        <v>8468</v>
      </c>
      <c r="E1042" s="79" t="s">
        <v>8469</v>
      </c>
      <c r="F1042" s="80">
        <v>43586</v>
      </c>
      <c r="G1042" s="81" t="s">
        <v>3707</v>
      </c>
    </row>
    <row r="1043" spans="1:7" x14ac:dyDescent="0.3">
      <c r="A1043" s="76" t="s">
        <v>3989</v>
      </c>
      <c r="B1043" s="77" t="s">
        <v>3990</v>
      </c>
      <c r="C1043" s="78">
        <v>192</v>
      </c>
      <c r="D1043" s="79" t="s">
        <v>74</v>
      </c>
      <c r="E1043" s="79" t="s">
        <v>8470</v>
      </c>
      <c r="F1043" s="80">
        <v>34547</v>
      </c>
      <c r="G1043" s="81" t="s">
        <v>3253</v>
      </c>
    </row>
    <row r="1044" spans="1:7" x14ac:dyDescent="0.3">
      <c r="A1044" s="76" t="s">
        <v>3989</v>
      </c>
      <c r="B1044" s="77" t="s">
        <v>3990</v>
      </c>
      <c r="C1044" s="78">
        <v>8396</v>
      </c>
      <c r="D1044" s="79" t="s">
        <v>1132</v>
      </c>
      <c r="E1044" s="79" t="s">
        <v>8471</v>
      </c>
      <c r="F1044" s="80">
        <v>40026</v>
      </c>
      <c r="G1044" s="81" t="s">
        <v>3253</v>
      </c>
    </row>
    <row r="1045" spans="1:7" x14ac:dyDescent="0.3">
      <c r="A1045" s="76" t="s">
        <v>3989</v>
      </c>
      <c r="B1045" s="77" t="s">
        <v>3990</v>
      </c>
      <c r="C1045" s="78">
        <v>16957</v>
      </c>
      <c r="D1045" s="79" t="s">
        <v>2410</v>
      </c>
      <c r="E1045" s="79" t="s">
        <v>8472</v>
      </c>
      <c r="F1045" s="80">
        <v>41030</v>
      </c>
      <c r="G1045" s="81" t="s">
        <v>3253</v>
      </c>
    </row>
    <row r="1046" spans="1:7" x14ac:dyDescent="0.3">
      <c r="A1046" s="76" t="s">
        <v>3838</v>
      </c>
      <c r="B1046" s="77" t="s">
        <v>3839</v>
      </c>
      <c r="C1046" s="78">
        <v>289</v>
      </c>
      <c r="D1046" s="79" t="s">
        <v>84</v>
      </c>
      <c r="E1046" s="79" t="s">
        <v>8473</v>
      </c>
      <c r="F1046" s="80">
        <v>34731</v>
      </c>
      <c r="G1046" s="81" t="s">
        <v>3253</v>
      </c>
    </row>
    <row r="1047" spans="1:7" x14ac:dyDescent="0.3">
      <c r="A1047" s="76" t="s">
        <v>3838</v>
      </c>
      <c r="B1047" s="77" t="s">
        <v>3839</v>
      </c>
      <c r="C1047" s="78">
        <v>5738</v>
      </c>
      <c r="D1047" s="79" t="s">
        <v>3840</v>
      </c>
      <c r="E1047" s="79" t="s">
        <v>8474</v>
      </c>
      <c r="F1047" s="80">
        <v>38292</v>
      </c>
      <c r="G1047" s="81" t="s">
        <v>3707</v>
      </c>
    </row>
    <row r="1048" spans="1:7" x14ac:dyDescent="0.3">
      <c r="A1048" s="76" t="s">
        <v>4407</v>
      </c>
      <c r="B1048" s="77" t="s">
        <v>4408</v>
      </c>
      <c r="C1048" s="78">
        <v>1346</v>
      </c>
      <c r="D1048" s="79" t="s">
        <v>244</v>
      </c>
      <c r="E1048" s="79" t="s">
        <v>8475</v>
      </c>
      <c r="F1048" s="80">
        <v>35551</v>
      </c>
      <c r="G1048" s="81" t="s">
        <v>3253</v>
      </c>
    </row>
    <row r="1049" spans="1:7" x14ac:dyDescent="0.3">
      <c r="A1049" s="76" t="s">
        <v>4407</v>
      </c>
      <c r="B1049" s="77" t="s">
        <v>4408</v>
      </c>
      <c r="C1049" s="78">
        <v>1347</v>
      </c>
      <c r="D1049" s="79" t="s">
        <v>246</v>
      </c>
      <c r="E1049" s="79" t="s">
        <v>8476</v>
      </c>
      <c r="F1049" s="80">
        <v>35551</v>
      </c>
      <c r="G1049" s="81" t="s">
        <v>3707</v>
      </c>
    </row>
    <row r="1050" spans="1:7" x14ac:dyDescent="0.3">
      <c r="A1050" s="76" t="s">
        <v>4407</v>
      </c>
      <c r="B1050" s="77" t="s">
        <v>4408</v>
      </c>
      <c r="C1050" s="78">
        <v>2853</v>
      </c>
      <c r="D1050" s="79" t="s">
        <v>377</v>
      </c>
      <c r="E1050" s="79" t="s">
        <v>8477</v>
      </c>
      <c r="F1050" s="80">
        <v>36373</v>
      </c>
      <c r="G1050" s="81" t="s">
        <v>3253</v>
      </c>
    </row>
    <row r="1051" spans="1:7" x14ac:dyDescent="0.3">
      <c r="A1051" s="76" t="s">
        <v>4407</v>
      </c>
      <c r="B1051" s="77" t="s">
        <v>4408</v>
      </c>
      <c r="C1051" s="78">
        <v>2854</v>
      </c>
      <c r="D1051" s="79" t="s">
        <v>379</v>
      </c>
      <c r="E1051" s="79" t="s">
        <v>8478</v>
      </c>
      <c r="F1051" s="80">
        <v>36373</v>
      </c>
      <c r="G1051" s="81" t="s">
        <v>3253</v>
      </c>
    </row>
    <row r="1052" spans="1:7" x14ac:dyDescent="0.3">
      <c r="A1052" s="76" t="s">
        <v>4407</v>
      </c>
      <c r="B1052" s="77" t="s">
        <v>4408</v>
      </c>
      <c r="C1052" s="78">
        <v>2896</v>
      </c>
      <c r="D1052" s="79" t="s">
        <v>385</v>
      </c>
      <c r="E1052" s="79" t="s">
        <v>8479</v>
      </c>
      <c r="F1052" s="80">
        <v>36465</v>
      </c>
      <c r="G1052" s="81" t="s">
        <v>3253</v>
      </c>
    </row>
    <row r="1053" spans="1:7" x14ac:dyDescent="0.3">
      <c r="A1053" s="76" t="s">
        <v>4407</v>
      </c>
      <c r="B1053" s="77" t="s">
        <v>4408</v>
      </c>
      <c r="C1053" s="78">
        <v>3260</v>
      </c>
      <c r="D1053" s="79" t="s">
        <v>434</v>
      </c>
      <c r="E1053" s="79" t="s">
        <v>8480</v>
      </c>
      <c r="F1053" s="80">
        <v>36831</v>
      </c>
      <c r="G1053" s="81" t="s">
        <v>3253</v>
      </c>
    </row>
    <row r="1054" spans="1:7" x14ac:dyDescent="0.3">
      <c r="A1054" s="76" t="s">
        <v>4407</v>
      </c>
      <c r="B1054" s="77" t="s">
        <v>4408</v>
      </c>
      <c r="C1054" s="78">
        <v>3440</v>
      </c>
      <c r="D1054" s="79" t="s">
        <v>460</v>
      </c>
      <c r="E1054" s="79" t="s">
        <v>8481</v>
      </c>
      <c r="F1054" s="80">
        <v>37012</v>
      </c>
      <c r="G1054" s="81" t="s">
        <v>3253</v>
      </c>
    </row>
    <row r="1055" spans="1:7" x14ac:dyDescent="0.3">
      <c r="A1055" s="76" t="s">
        <v>4407</v>
      </c>
      <c r="B1055" s="77" t="s">
        <v>4408</v>
      </c>
      <c r="C1055" s="78">
        <v>4379</v>
      </c>
      <c r="D1055" s="79" t="s">
        <v>512</v>
      </c>
      <c r="E1055" s="79" t="s">
        <v>8482</v>
      </c>
      <c r="F1055" s="80">
        <v>37377</v>
      </c>
      <c r="G1055" s="81" t="s">
        <v>3253</v>
      </c>
    </row>
    <row r="1056" spans="1:7" x14ac:dyDescent="0.3">
      <c r="A1056" s="76" t="s">
        <v>4407</v>
      </c>
      <c r="B1056" s="77" t="s">
        <v>4408</v>
      </c>
      <c r="C1056" s="78">
        <v>6188</v>
      </c>
      <c r="D1056" s="79" t="s">
        <v>729</v>
      </c>
      <c r="E1056" s="79" t="s">
        <v>8483</v>
      </c>
      <c r="F1056" s="80">
        <v>38384</v>
      </c>
      <c r="G1056" s="81" t="s">
        <v>3253</v>
      </c>
    </row>
    <row r="1057" spans="1:7" x14ac:dyDescent="0.3">
      <c r="A1057" s="76" t="s">
        <v>4407</v>
      </c>
      <c r="B1057" s="77" t="s">
        <v>4408</v>
      </c>
      <c r="C1057" s="78">
        <v>6189</v>
      </c>
      <c r="D1057" s="79" t="s">
        <v>731</v>
      </c>
      <c r="E1057" s="79" t="s">
        <v>8484</v>
      </c>
      <c r="F1057" s="80">
        <v>38384</v>
      </c>
      <c r="G1057" s="81" t="s">
        <v>3707</v>
      </c>
    </row>
    <row r="1058" spans="1:7" x14ac:dyDescent="0.3">
      <c r="A1058" s="76" t="s">
        <v>4407</v>
      </c>
      <c r="B1058" s="77" t="s">
        <v>4408</v>
      </c>
      <c r="C1058" s="78">
        <v>6589</v>
      </c>
      <c r="D1058" s="79" t="s">
        <v>772</v>
      </c>
      <c r="E1058" s="79" t="s">
        <v>8485</v>
      </c>
      <c r="F1058" s="80">
        <v>38565</v>
      </c>
      <c r="G1058" s="81" t="s">
        <v>3253</v>
      </c>
    </row>
    <row r="1059" spans="1:7" x14ac:dyDescent="0.3">
      <c r="A1059" s="76" t="s">
        <v>4407</v>
      </c>
      <c r="B1059" s="77" t="s">
        <v>4408</v>
      </c>
      <c r="C1059" s="78">
        <v>17789</v>
      </c>
      <c r="D1059" s="79" t="s">
        <v>4409</v>
      </c>
      <c r="E1059" s="79" t="s">
        <v>8486</v>
      </c>
      <c r="F1059" s="80">
        <v>41579</v>
      </c>
      <c r="G1059" s="81" t="s">
        <v>3707</v>
      </c>
    </row>
    <row r="1060" spans="1:7" x14ac:dyDescent="0.3">
      <c r="A1060" s="76" t="s">
        <v>3779</v>
      </c>
      <c r="B1060" s="77" t="s">
        <v>3780</v>
      </c>
      <c r="C1060" s="78">
        <v>54</v>
      </c>
      <c r="D1060" s="79" t="s">
        <v>7</v>
      </c>
      <c r="E1060" s="79" t="s">
        <v>8487</v>
      </c>
      <c r="F1060" s="80">
        <v>34335</v>
      </c>
      <c r="G1060" s="81" t="s">
        <v>3253</v>
      </c>
    </row>
    <row r="1061" spans="1:7" x14ac:dyDescent="0.3">
      <c r="A1061" s="76" t="s">
        <v>3779</v>
      </c>
      <c r="B1061" s="77" t="s">
        <v>3780</v>
      </c>
      <c r="C1061" s="78">
        <v>2979</v>
      </c>
      <c r="D1061" s="79" t="s">
        <v>405</v>
      </c>
      <c r="E1061" s="79" t="s">
        <v>8488</v>
      </c>
      <c r="F1061" s="80">
        <v>36557</v>
      </c>
      <c r="G1061" s="81" t="s">
        <v>3253</v>
      </c>
    </row>
    <row r="1062" spans="1:7" x14ac:dyDescent="0.3">
      <c r="A1062" s="76" t="s">
        <v>3779</v>
      </c>
      <c r="B1062" s="77" t="s">
        <v>3780</v>
      </c>
      <c r="C1062" s="78">
        <v>4793</v>
      </c>
      <c r="D1062" s="79" t="s">
        <v>540</v>
      </c>
      <c r="E1062" s="79" t="s">
        <v>8489</v>
      </c>
      <c r="F1062" s="80">
        <v>37653</v>
      </c>
      <c r="G1062" s="81" t="s">
        <v>3253</v>
      </c>
    </row>
    <row r="1063" spans="1:7" x14ac:dyDescent="0.3">
      <c r="A1063" s="76" t="s">
        <v>3779</v>
      </c>
      <c r="B1063" s="77" t="s">
        <v>3780</v>
      </c>
      <c r="C1063" s="78">
        <v>4810</v>
      </c>
      <c r="D1063" s="79" t="s">
        <v>542</v>
      </c>
      <c r="E1063" s="79" t="s">
        <v>8490</v>
      </c>
      <c r="F1063" s="80">
        <v>37742</v>
      </c>
      <c r="G1063" s="81" t="s">
        <v>3253</v>
      </c>
    </row>
    <row r="1064" spans="1:7" x14ac:dyDescent="0.3">
      <c r="A1064" s="76" t="s">
        <v>3779</v>
      </c>
      <c r="B1064" s="77" t="s">
        <v>3780</v>
      </c>
      <c r="C1064" s="78">
        <v>7640</v>
      </c>
      <c r="D1064" s="79" t="s">
        <v>988</v>
      </c>
      <c r="E1064" s="79" t="s">
        <v>8491</v>
      </c>
      <c r="F1064" s="80">
        <v>39479</v>
      </c>
      <c r="G1064" s="81" t="s">
        <v>3253</v>
      </c>
    </row>
    <row r="1065" spans="1:7" x14ac:dyDescent="0.3">
      <c r="A1065" s="76" t="s">
        <v>3779</v>
      </c>
      <c r="B1065" s="77" t="s">
        <v>3780</v>
      </c>
      <c r="C1065" s="78">
        <v>7641</v>
      </c>
      <c r="D1065" s="79" t="s">
        <v>990</v>
      </c>
      <c r="E1065" s="79" t="s">
        <v>8492</v>
      </c>
      <c r="F1065" s="80">
        <v>39479</v>
      </c>
      <c r="G1065" s="81" t="s">
        <v>3253</v>
      </c>
    </row>
    <row r="1066" spans="1:7" x14ac:dyDescent="0.3">
      <c r="A1066" s="76" t="s">
        <v>3779</v>
      </c>
      <c r="B1066" s="77" t="s">
        <v>3780</v>
      </c>
      <c r="C1066" s="78">
        <v>7642</v>
      </c>
      <c r="D1066" s="79" t="s">
        <v>992</v>
      </c>
      <c r="E1066" s="79" t="s">
        <v>8493</v>
      </c>
      <c r="F1066" s="80">
        <v>39479</v>
      </c>
      <c r="G1066" s="81" t="s">
        <v>3253</v>
      </c>
    </row>
    <row r="1067" spans="1:7" x14ac:dyDescent="0.3">
      <c r="A1067" s="76" t="s">
        <v>3779</v>
      </c>
      <c r="B1067" s="77" t="s">
        <v>3780</v>
      </c>
      <c r="C1067" s="78">
        <v>20871</v>
      </c>
      <c r="D1067" s="79" t="s">
        <v>6764</v>
      </c>
      <c r="E1067" s="79" t="s">
        <v>8494</v>
      </c>
      <c r="F1067" s="80">
        <v>44348</v>
      </c>
      <c r="G1067" s="81" t="s">
        <v>3253</v>
      </c>
    </row>
    <row r="1068" spans="1:7" x14ac:dyDescent="0.3">
      <c r="A1068" s="76" t="s">
        <v>3779</v>
      </c>
      <c r="B1068" s="77" t="s">
        <v>3780</v>
      </c>
      <c r="C1068" s="78">
        <v>20872</v>
      </c>
      <c r="D1068" s="79" t="s">
        <v>6765</v>
      </c>
      <c r="E1068" s="79" t="s">
        <v>8495</v>
      </c>
      <c r="F1068" s="80">
        <v>44348</v>
      </c>
      <c r="G1068" s="81" t="s">
        <v>3253</v>
      </c>
    </row>
    <row r="1069" spans="1:7" x14ac:dyDescent="0.3">
      <c r="A1069" s="76" t="s">
        <v>4233</v>
      </c>
      <c r="B1069" s="77" t="s">
        <v>4234</v>
      </c>
      <c r="C1069" s="78">
        <v>3017</v>
      </c>
      <c r="D1069" s="79" t="s">
        <v>4235</v>
      </c>
      <c r="E1069" s="79" t="s">
        <v>8496</v>
      </c>
      <c r="F1069" s="80">
        <v>36557</v>
      </c>
      <c r="G1069" s="81" t="s">
        <v>3707</v>
      </c>
    </row>
    <row r="1070" spans="1:7" x14ac:dyDescent="0.3">
      <c r="A1070" s="76" t="s">
        <v>4233</v>
      </c>
      <c r="B1070" s="77" t="s">
        <v>4234</v>
      </c>
      <c r="C1070" s="78">
        <v>6797</v>
      </c>
      <c r="D1070" s="79" t="s">
        <v>4236</v>
      </c>
      <c r="E1070" s="79" t="s">
        <v>8497</v>
      </c>
      <c r="F1070" s="80">
        <v>38565</v>
      </c>
      <c r="G1070" s="81" t="s">
        <v>3707</v>
      </c>
    </row>
    <row r="1071" spans="1:7" x14ac:dyDescent="0.3">
      <c r="A1071" s="76" t="s">
        <v>4803</v>
      </c>
      <c r="B1071" s="77" t="s">
        <v>4804</v>
      </c>
      <c r="C1071" s="78">
        <v>7307</v>
      </c>
      <c r="D1071" s="79" t="s">
        <v>4805</v>
      </c>
      <c r="E1071" s="79" t="s">
        <v>8498</v>
      </c>
      <c r="F1071" s="80">
        <v>38838</v>
      </c>
      <c r="G1071" s="81" t="s">
        <v>3707</v>
      </c>
    </row>
    <row r="1072" spans="1:7" x14ac:dyDescent="0.3">
      <c r="A1072" s="76" t="s">
        <v>4803</v>
      </c>
      <c r="B1072" s="77" t="s">
        <v>4804</v>
      </c>
      <c r="C1072" s="78">
        <v>7308</v>
      </c>
      <c r="D1072" s="79" t="s">
        <v>4806</v>
      </c>
      <c r="E1072" s="79" t="s">
        <v>8499</v>
      </c>
      <c r="F1072" s="80">
        <v>38838</v>
      </c>
      <c r="G1072" s="81" t="s">
        <v>3707</v>
      </c>
    </row>
    <row r="1073" spans="1:7" x14ac:dyDescent="0.3">
      <c r="A1073" s="76" t="s">
        <v>4063</v>
      </c>
      <c r="B1073" s="77" t="s">
        <v>4064</v>
      </c>
      <c r="C1073" s="78">
        <v>819</v>
      </c>
      <c r="D1073" s="79" t="s">
        <v>166</v>
      </c>
      <c r="E1073" s="79" t="s">
        <v>8500</v>
      </c>
      <c r="F1073" s="80">
        <v>35096</v>
      </c>
      <c r="G1073" s="81" t="s">
        <v>3253</v>
      </c>
    </row>
    <row r="1074" spans="1:7" x14ac:dyDescent="0.3">
      <c r="A1074" s="76" t="s">
        <v>4063</v>
      </c>
      <c r="B1074" s="77" t="s">
        <v>4064</v>
      </c>
      <c r="C1074" s="78">
        <v>979</v>
      </c>
      <c r="D1074" s="79" t="s">
        <v>4069</v>
      </c>
      <c r="E1074" s="79" t="s">
        <v>8501</v>
      </c>
      <c r="F1074" s="80">
        <v>35186</v>
      </c>
      <c r="G1074" s="81" t="s">
        <v>3707</v>
      </c>
    </row>
    <row r="1075" spans="1:7" x14ac:dyDescent="0.3">
      <c r="A1075" s="76" t="s">
        <v>4063</v>
      </c>
      <c r="B1075" s="77" t="s">
        <v>4064</v>
      </c>
      <c r="C1075" s="78">
        <v>2410</v>
      </c>
      <c r="D1075" s="79" t="s">
        <v>347</v>
      </c>
      <c r="E1075" s="79" t="s">
        <v>8502</v>
      </c>
      <c r="F1075" s="80">
        <v>36100</v>
      </c>
      <c r="G1075" s="81" t="s">
        <v>3253</v>
      </c>
    </row>
    <row r="1076" spans="1:7" x14ac:dyDescent="0.3">
      <c r="A1076" s="76" t="s">
        <v>4063</v>
      </c>
      <c r="B1076" s="77" t="s">
        <v>4064</v>
      </c>
      <c r="C1076" s="78">
        <v>4364</v>
      </c>
      <c r="D1076" s="79" t="s">
        <v>4065</v>
      </c>
      <c r="E1076" s="79" t="s">
        <v>8503</v>
      </c>
      <c r="F1076" s="80">
        <v>37288</v>
      </c>
      <c r="G1076" s="81" t="s">
        <v>3707</v>
      </c>
    </row>
    <row r="1077" spans="1:7" x14ac:dyDescent="0.3">
      <c r="A1077" s="76" t="s">
        <v>4063</v>
      </c>
      <c r="B1077" s="77" t="s">
        <v>4064</v>
      </c>
      <c r="C1077" s="78">
        <v>4365</v>
      </c>
      <c r="D1077" s="79" t="s">
        <v>4067</v>
      </c>
      <c r="E1077" s="79" t="s">
        <v>8504</v>
      </c>
      <c r="F1077" s="80">
        <v>37288</v>
      </c>
      <c r="G1077" s="81" t="s">
        <v>3707</v>
      </c>
    </row>
    <row r="1078" spans="1:7" x14ac:dyDescent="0.3">
      <c r="A1078" s="76" t="s">
        <v>4063</v>
      </c>
      <c r="B1078" s="77" t="s">
        <v>4064</v>
      </c>
      <c r="C1078" s="78">
        <v>17260</v>
      </c>
      <c r="D1078" s="79" t="s">
        <v>2452</v>
      </c>
      <c r="E1078" s="79" t="s">
        <v>8505</v>
      </c>
      <c r="F1078" s="80">
        <v>41306</v>
      </c>
      <c r="G1078" s="81" t="s">
        <v>3253</v>
      </c>
    </row>
    <row r="1079" spans="1:7" x14ac:dyDescent="0.3">
      <c r="A1079" s="76" t="s">
        <v>4063</v>
      </c>
      <c r="B1079" s="77" t="s">
        <v>4064</v>
      </c>
      <c r="C1079" s="78">
        <v>17261</v>
      </c>
      <c r="D1079" s="79" t="s">
        <v>2454</v>
      </c>
      <c r="E1079" s="79" t="s">
        <v>8506</v>
      </c>
      <c r="F1079" s="80">
        <v>41306</v>
      </c>
      <c r="G1079" s="81" t="s">
        <v>3253</v>
      </c>
    </row>
    <row r="1080" spans="1:7" x14ac:dyDescent="0.3">
      <c r="A1080" s="76" t="s">
        <v>5120</v>
      </c>
      <c r="B1080" s="77" t="s">
        <v>5121</v>
      </c>
      <c r="C1080" s="78">
        <v>6639</v>
      </c>
      <c r="D1080" s="79" t="s">
        <v>5122</v>
      </c>
      <c r="E1080" s="79" t="s">
        <v>8507</v>
      </c>
      <c r="F1080" s="80">
        <v>38565</v>
      </c>
      <c r="G1080" s="81" t="s">
        <v>3253</v>
      </c>
    </row>
    <row r="1081" spans="1:7" x14ac:dyDescent="0.3">
      <c r="A1081" s="76" t="s">
        <v>5120</v>
      </c>
      <c r="B1081" s="77" t="s">
        <v>5121</v>
      </c>
      <c r="C1081" s="78">
        <v>6640</v>
      </c>
      <c r="D1081" s="79" t="s">
        <v>5123</v>
      </c>
      <c r="E1081" s="79" t="s">
        <v>8508</v>
      </c>
      <c r="F1081" s="80">
        <v>38565</v>
      </c>
      <c r="G1081" s="81" t="s">
        <v>3707</v>
      </c>
    </row>
    <row r="1082" spans="1:7" x14ac:dyDescent="0.3">
      <c r="A1082" s="76" t="s">
        <v>5120</v>
      </c>
      <c r="B1082" s="77" t="s">
        <v>5121</v>
      </c>
      <c r="C1082" s="78">
        <v>7208</v>
      </c>
      <c r="D1082" s="79" t="s">
        <v>867</v>
      </c>
      <c r="E1082" s="79" t="s">
        <v>8509</v>
      </c>
      <c r="F1082" s="80">
        <v>38749</v>
      </c>
      <c r="G1082" s="81" t="s">
        <v>3253</v>
      </c>
    </row>
    <row r="1083" spans="1:7" x14ac:dyDescent="0.3">
      <c r="A1083" s="76" t="s">
        <v>4624</v>
      </c>
      <c r="B1083" s="77" t="s">
        <v>4625</v>
      </c>
      <c r="C1083" s="78">
        <v>4811</v>
      </c>
      <c r="D1083" s="79" t="s">
        <v>544</v>
      </c>
      <c r="E1083" s="79" t="s">
        <v>8510</v>
      </c>
      <c r="F1083" s="80">
        <v>39387</v>
      </c>
      <c r="G1083" s="81" t="s">
        <v>3253</v>
      </c>
    </row>
    <row r="1084" spans="1:7" x14ac:dyDescent="0.3">
      <c r="A1084" s="76" t="s">
        <v>4624</v>
      </c>
      <c r="B1084" s="77" t="s">
        <v>4625</v>
      </c>
      <c r="C1084" s="78">
        <v>17659</v>
      </c>
      <c r="D1084" s="79" t="s">
        <v>4626</v>
      </c>
      <c r="E1084" s="79" t="s">
        <v>8511</v>
      </c>
      <c r="F1084" s="80">
        <v>41518</v>
      </c>
      <c r="G1084" s="81" t="s">
        <v>3707</v>
      </c>
    </row>
    <row r="1085" spans="1:7" x14ac:dyDescent="0.3">
      <c r="A1085" s="76" t="s">
        <v>4167</v>
      </c>
      <c r="B1085" s="77" t="s">
        <v>4168</v>
      </c>
      <c r="C1085" s="78">
        <v>8050</v>
      </c>
      <c r="D1085" s="79" t="s">
        <v>4169</v>
      </c>
      <c r="E1085" s="79" t="s">
        <v>8512</v>
      </c>
      <c r="F1085" s="80">
        <v>39630</v>
      </c>
      <c r="G1085" s="81" t="s">
        <v>3707</v>
      </c>
    </row>
    <row r="1086" spans="1:7" x14ac:dyDescent="0.3">
      <c r="A1086" s="76" t="s">
        <v>4167</v>
      </c>
      <c r="B1086" s="77" t="s">
        <v>4168</v>
      </c>
      <c r="C1086" s="78">
        <v>8051</v>
      </c>
      <c r="D1086" s="79" t="s">
        <v>4170</v>
      </c>
      <c r="E1086" s="79" t="s">
        <v>8513</v>
      </c>
      <c r="F1086" s="80">
        <v>39630</v>
      </c>
      <c r="G1086" s="81" t="s">
        <v>3707</v>
      </c>
    </row>
    <row r="1087" spans="1:7" x14ac:dyDescent="0.3">
      <c r="A1087" s="76" t="s">
        <v>4790</v>
      </c>
      <c r="B1087" s="77" t="s">
        <v>4791</v>
      </c>
      <c r="C1087" s="78">
        <v>5451</v>
      </c>
      <c r="D1087" s="79" t="s">
        <v>650</v>
      </c>
      <c r="E1087" s="79" t="s">
        <v>8514</v>
      </c>
      <c r="F1087" s="80">
        <v>38292</v>
      </c>
      <c r="G1087" s="81" t="s">
        <v>3253</v>
      </c>
    </row>
    <row r="1088" spans="1:7" x14ac:dyDescent="0.3">
      <c r="A1088" s="76" t="s">
        <v>4790</v>
      </c>
      <c r="B1088" s="77" t="s">
        <v>4791</v>
      </c>
      <c r="C1088" s="78">
        <v>6357</v>
      </c>
      <c r="D1088" s="79" t="s">
        <v>4792</v>
      </c>
      <c r="E1088" s="79" t="s">
        <v>8515</v>
      </c>
      <c r="F1088" s="80">
        <v>38473</v>
      </c>
      <c r="G1088" s="81" t="s">
        <v>3707</v>
      </c>
    </row>
    <row r="1089" spans="1:7" x14ac:dyDescent="0.3">
      <c r="A1089" s="76" t="s">
        <v>4400</v>
      </c>
      <c r="B1089" s="77" t="s">
        <v>4401</v>
      </c>
      <c r="C1089" s="78">
        <v>7673</v>
      </c>
      <c r="D1089" s="79" t="s">
        <v>1008</v>
      </c>
      <c r="E1089" s="79" t="s">
        <v>8516</v>
      </c>
      <c r="F1089" s="80">
        <v>39479</v>
      </c>
      <c r="G1089" s="81" t="s">
        <v>3253</v>
      </c>
    </row>
    <row r="1090" spans="1:7" x14ac:dyDescent="0.3">
      <c r="A1090" s="76" t="s">
        <v>4400</v>
      </c>
      <c r="B1090" s="77" t="s">
        <v>4401</v>
      </c>
      <c r="C1090" s="78">
        <v>8709</v>
      </c>
      <c r="D1090" s="79" t="s">
        <v>1175</v>
      </c>
      <c r="E1090" s="79" t="s">
        <v>8517</v>
      </c>
      <c r="F1090" s="80">
        <v>40817</v>
      </c>
      <c r="G1090" s="81" t="s">
        <v>3253</v>
      </c>
    </row>
    <row r="1091" spans="1:7" x14ac:dyDescent="0.3">
      <c r="A1091" s="76" t="s">
        <v>4758</v>
      </c>
      <c r="B1091" s="77" t="s">
        <v>4759</v>
      </c>
      <c r="C1091" s="78">
        <v>6680</v>
      </c>
      <c r="D1091" s="79" t="s">
        <v>4760</v>
      </c>
      <c r="E1091" s="79" t="s">
        <v>8518</v>
      </c>
      <c r="F1091" s="80">
        <v>38565</v>
      </c>
      <c r="G1091" s="81" t="s">
        <v>3707</v>
      </c>
    </row>
    <row r="1092" spans="1:7" x14ac:dyDescent="0.3">
      <c r="A1092" s="76" t="s">
        <v>4758</v>
      </c>
      <c r="B1092" s="77" t="s">
        <v>4759</v>
      </c>
      <c r="C1092" s="78">
        <v>19135</v>
      </c>
      <c r="D1092" s="79" t="s">
        <v>4761</v>
      </c>
      <c r="E1092" s="79" t="s">
        <v>8519</v>
      </c>
      <c r="F1092" s="80">
        <v>42736</v>
      </c>
      <c r="G1092" s="81" t="s">
        <v>3707</v>
      </c>
    </row>
    <row r="1093" spans="1:7" x14ac:dyDescent="0.3">
      <c r="A1093" s="76" t="s">
        <v>5080</v>
      </c>
      <c r="B1093" s="77" t="s">
        <v>5081</v>
      </c>
      <c r="C1093" s="78">
        <v>2470</v>
      </c>
      <c r="D1093" s="79" t="s">
        <v>349</v>
      </c>
      <c r="E1093" s="79" t="s">
        <v>8520</v>
      </c>
      <c r="F1093" s="80">
        <v>36100</v>
      </c>
      <c r="G1093" s="81" t="s">
        <v>3253</v>
      </c>
    </row>
    <row r="1094" spans="1:7" x14ac:dyDescent="0.3">
      <c r="A1094" s="76" t="s">
        <v>5080</v>
      </c>
      <c r="B1094" s="77" t="s">
        <v>5081</v>
      </c>
      <c r="C1094" s="78">
        <v>8742</v>
      </c>
      <c r="D1094" s="79" t="s">
        <v>1186</v>
      </c>
      <c r="E1094" s="79" t="s">
        <v>8521</v>
      </c>
      <c r="F1094" s="80">
        <v>40817</v>
      </c>
      <c r="G1094" s="81" t="s">
        <v>3707</v>
      </c>
    </row>
    <row r="1095" spans="1:7" x14ac:dyDescent="0.3">
      <c r="A1095" s="76" t="s">
        <v>5080</v>
      </c>
      <c r="B1095" s="77" t="s">
        <v>5081</v>
      </c>
      <c r="C1095" s="78">
        <v>8775</v>
      </c>
      <c r="D1095" s="79" t="s">
        <v>1189</v>
      </c>
      <c r="E1095" s="79" t="s">
        <v>8522</v>
      </c>
      <c r="F1095" s="80">
        <v>40940</v>
      </c>
      <c r="G1095" s="81" t="s">
        <v>3707</v>
      </c>
    </row>
    <row r="1096" spans="1:7" x14ac:dyDescent="0.3">
      <c r="A1096" s="76" t="s">
        <v>3925</v>
      </c>
      <c r="B1096" s="77" t="s">
        <v>3926</v>
      </c>
      <c r="C1096" s="78">
        <v>397</v>
      </c>
      <c r="D1096" s="79" t="s">
        <v>114</v>
      </c>
      <c r="E1096" s="79" t="s">
        <v>8523</v>
      </c>
      <c r="F1096" s="80">
        <v>34820</v>
      </c>
      <c r="G1096" s="81" t="s">
        <v>3253</v>
      </c>
    </row>
    <row r="1097" spans="1:7" x14ac:dyDescent="0.3">
      <c r="A1097" s="76" t="s">
        <v>3925</v>
      </c>
      <c r="B1097" s="77" t="s">
        <v>3926</v>
      </c>
      <c r="C1097" s="78">
        <v>732</v>
      </c>
      <c r="D1097" s="79" t="s">
        <v>149</v>
      </c>
      <c r="E1097" s="79" t="s">
        <v>8524</v>
      </c>
      <c r="F1097" s="80">
        <v>35004</v>
      </c>
      <c r="G1097" s="81" t="s">
        <v>3253</v>
      </c>
    </row>
    <row r="1098" spans="1:7" x14ac:dyDescent="0.3">
      <c r="A1098" s="76" t="s">
        <v>3925</v>
      </c>
      <c r="B1098" s="77" t="s">
        <v>3926</v>
      </c>
      <c r="C1098" s="78">
        <v>834</v>
      </c>
      <c r="D1098" s="79" t="s">
        <v>174</v>
      </c>
      <c r="E1098" s="79" t="s">
        <v>8525</v>
      </c>
      <c r="F1098" s="80">
        <v>35096</v>
      </c>
      <c r="G1098" s="81" t="s">
        <v>3253</v>
      </c>
    </row>
    <row r="1099" spans="1:7" x14ac:dyDescent="0.3">
      <c r="A1099" s="76" t="s">
        <v>3925</v>
      </c>
      <c r="B1099" s="77" t="s">
        <v>3926</v>
      </c>
      <c r="C1099" s="78">
        <v>4352</v>
      </c>
      <c r="D1099" s="79" t="s">
        <v>508</v>
      </c>
      <c r="E1099" s="79" t="s">
        <v>8526</v>
      </c>
      <c r="F1099" s="80">
        <v>37288</v>
      </c>
      <c r="G1099" s="81" t="s">
        <v>3253</v>
      </c>
    </row>
    <row r="1100" spans="1:7" x14ac:dyDescent="0.3">
      <c r="A1100" s="76" t="s">
        <v>3925</v>
      </c>
      <c r="B1100" s="77" t="s">
        <v>3926</v>
      </c>
      <c r="C1100" s="78">
        <v>19045</v>
      </c>
      <c r="D1100" s="79" t="s">
        <v>2742</v>
      </c>
      <c r="E1100" s="79" t="s">
        <v>8527</v>
      </c>
      <c r="F1100" s="80">
        <v>42614</v>
      </c>
      <c r="G1100" s="81" t="s">
        <v>3253</v>
      </c>
    </row>
    <row r="1101" spans="1:7" x14ac:dyDescent="0.3">
      <c r="A1101" s="76" t="s">
        <v>3925</v>
      </c>
      <c r="B1101" s="77" t="s">
        <v>3926</v>
      </c>
      <c r="C1101" s="78">
        <v>19046</v>
      </c>
      <c r="D1101" s="79" t="s">
        <v>2744</v>
      </c>
      <c r="E1101" s="79" t="s">
        <v>8528</v>
      </c>
      <c r="F1101" s="80">
        <v>42614</v>
      </c>
      <c r="G1101" s="81" t="s">
        <v>3253</v>
      </c>
    </row>
    <row r="1102" spans="1:7" x14ac:dyDescent="0.3">
      <c r="A1102" s="76" t="s">
        <v>3925</v>
      </c>
      <c r="B1102" s="77" t="s">
        <v>3926</v>
      </c>
      <c r="C1102" s="78">
        <v>19047</v>
      </c>
      <c r="D1102" s="79" t="s">
        <v>2746</v>
      </c>
      <c r="E1102" s="79" t="s">
        <v>8529</v>
      </c>
      <c r="F1102" s="80">
        <v>42614</v>
      </c>
      <c r="G1102" s="81" t="s">
        <v>3253</v>
      </c>
    </row>
    <row r="1103" spans="1:7" x14ac:dyDescent="0.3">
      <c r="A1103" s="76" t="s">
        <v>3925</v>
      </c>
      <c r="B1103" s="77" t="s">
        <v>3926</v>
      </c>
      <c r="C1103" s="78">
        <v>19048</v>
      </c>
      <c r="D1103" s="79" t="s">
        <v>2748</v>
      </c>
      <c r="E1103" s="79" t="s">
        <v>8530</v>
      </c>
      <c r="F1103" s="80">
        <v>42614</v>
      </c>
      <c r="G1103" s="81" t="s">
        <v>3253</v>
      </c>
    </row>
    <row r="1104" spans="1:7" x14ac:dyDescent="0.3">
      <c r="A1104" s="76" t="s">
        <v>3925</v>
      </c>
      <c r="B1104" s="77" t="s">
        <v>3926</v>
      </c>
      <c r="C1104" s="78">
        <v>19049</v>
      </c>
      <c r="D1104" s="79" t="s">
        <v>2750</v>
      </c>
      <c r="E1104" s="79" t="s">
        <v>8531</v>
      </c>
      <c r="F1104" s="80">
        <v>42614</v>
      </c>
      <c r="G1104" s="81" t="s">
        <v>3253</v>
      </c>
    </row>
    <row r="1105" spans="1:7" x14ac:dyDescent="0.3">
      <c r="A1105" s="76" t="s">
        <v>3925</v>
      </c>
      <c r="B1105" s="77" t="s">
        <v>3926</v>
      </c>
      <c r="C1105" s="78">
        <v>19051</v>
      </c>
      <c r="D1105" s="79" t="s">
        <v>2752</v>
      </c>
      <c r="E1105" s="79" t="s">
        <v>8532</v>
      </c>
      <c r="F1105" s="80">
        <v>42614</v>
      </c>
      <c r="G1105" s="81" t="s">
        <v>3253</v>
      </c>
    </row>
    <row r="1106" spans="1:7" x14ac:dyDescent="0.3">
      <c r="A1106" s="76" t="s">
        <v>3925</v>
      </c>
      <c r="B1106" s="77" t="s">
        <v>3926</v>
      </c>
      <c r="C1106" s="78">
        <v>20708</v>
      </c>
      <c r="D1106" s="79" t="s">
        <v>6755</v>
      </c>
      <c r="E1106" s="79" t="s">
        <v>8533</v>
      </c>
      <c r="F1106" s="80">
        <v>44287</v>
      </c>
      <c r="G1106" s="81" t="s">
        <v>3253</v>
      </c>
    </row>
    <row r="1107" spans="1:7" x14ac:dyDescent="0.3">
      <c r="A1107" s="76" t="s">
        <v>3795</v>
      </c>
      <c r="B1107" s="77" t="s">
        <v>3796</v>
      </c>
      <c r="C1107" s="78">
        <v>1351</v>
      </c>
      <c r="D1107" s="79" t="s">
        <v>248</v>
      </c>
      <c r="E1107" s="79" t="s">
        <v>8534</v>
      </c>
      <c r="F1107" s="80">
        <v>35551</v>
      </c>
      <c r="G1107" s="81" t="s">
        <v>3253</v>
      </c>
    </row>
    <row r="1108" spans="1:7" x14ac:dyDescent="0.3">
      <c r="A1108" s="76" t="s">
        <v>3795</v>
      </c>
      <c r="B1108" s="77" t="s">
        <v>3796</v>
      </c>
      <c r="C1108" s="78">
        <v>5425</v>
      </c>
      <c r="D1108" s="79" t="s">
        <v>637</v>
      </c>
      <c r="E1108" s="79" t="s">
        <v>8535</v>
      </c>
      <c r="F1108" s="80">
        <v>38292</v>
      </c>
      <c r="G1108" s="81" t="s">
        <v>3253</v>
      </c>
    </row>
    <row r="1109" spans="1:7" x14ac:dyDescent="0.3">
      <c r="A1109" s="76" t="s">
        <v>3795</v>
      </c>
      <c r="B1109" s="77" t="s">
        <v>3796</v>
      </c>
      <c r="C1109" s="78">
        <v>5427</v>
      </c>
      <c r="D1109" s="79" t="s">
        <v>639</v>
      </c>
      <c r="E1109" s="79" t="s">
        <v>8536</v>
      </c>
      <c r="F1109" s="80">
        <v>38292</v>
      </c>
      <c r="G1109" s="81" t="s">
        <v>3253</v>
      </c>
    </row>
    <row r="1110" spans="1:7" x14ac:dyDescent="0.3">
      <c r="A1110" s="76" t="s">
        <v>3795</v>
      </c>
      <c r="B1110" s="77" t="s">
        <v>3796</v>
      </c>
      <c r="C1110" s="78">
        <v>5447</v>
      </c>
      <c r="D1110" s="79" t="s">
        <v>647</v>
      </c>
      <c r="E1110" s="79" t="s">
        <v>8537</v>
      </c>
      <c r="F1110" s="80">
        <v>38292</v>
      </c>
      <c r="G1110" s="81" t="s">
        <v>3253</v>
      </c>
    </row>
    <row r="1111" spans="1:7" x14ac:dyDescent="0.3">
      <c r="A1111" s="76" t="s">
        <v>3795</v>
      </c>
      <c r="B1111" s="77" t="s">
        <v>3796</v>
      </c>
      <c r="C1111" s="78">
        <v>5448</v>
      </c>
      <c r="D1111" s="79" t="s">
        <v>649</v>
      </c>
      <c r="E1111" s="79" t="s">
        <v>8538</v>
      </c>
      <c r="F1111" s="80">
        <v>38292</v>
      </c>
      <c r="G1111" s="81" t="s">
        <v>3707</v>
      </c>
    </row>
    <row r="1112" spans="1:7" x14ac:dyDescent="0.3">
      <c r="A1112" s="76" t="s">
        <v>3795</v>
      </c>
      <c r="B1112" s="77" t="s">
        <v>3796</v>
      </c>
      <c r="C1112" s="78">
        <v>7320</v>
      </c>
      <c r="D1112" s="79" t="s">
        <v>877</v>
      </c>
      <c r="E1112" s="79" t="s">
        <v>8539</v>
      </c>
      <c r="F1112" s="80">
        <v>38930</v>
      </c>
      <c r="G1112" s="81" t="s">
        <v>3253</v>
      </c>
    </row>
    <row r="1113" spans="1:7" x14ac:dyDescent="0.3">
      <c r="A1113" s="76" t="s">
        <v>3795</v>
      </c>
      <c r="B1113" s="77" t="s">
        <v>3796</v>
      </c>
      <c r="C1113" s="78">
        <v>7429</v>
      </c>
      <c r="D1113" s="79" t="s">
        <v>893</v>
      </c>
      <c r="E1113" s="79" t="s">
        <v>8540</v>
      </c>
      <c r="F1113" s="80">
        <v>39114</v>
      </c>
      <c r="G1113" s="81" t="s">
        <v>3253</v>
      </c>
    </row>
    <row r="1114" spans="1:7" x14ac:dyDescent="0.3">
      <c r="A1114" s="76" t="s">
        <v>3795</v>
      </c>
      <c r="B1114" s="77" t="s">
        <v>3796</v>
      </c>
      <c r="C1114" s="78">
        <v>8527</v>
      </c>
      <c r="D1114" s="79" t="s">
        <v>1151</v>
      </c>
      <c r="E1114" s="79" t="s">
        <v>8541</v>
      </c>
      <c r="F1114" s="80">
        <v>40544</v>
      </c>
      <c r="G1114" s="81" t="s">
        <v>3253</v>
      </c>
    </row>
    <row r="1115" spans="1:7" x14ac:dyDescent="0.3">
      <c r="A1115" s="76" t="s">
        <v>3795</v>
      </c>
      <c r="B1115" s="77" t="s">
        <v>3796</v>
      </c>
      <c r="C1115" s="78">
        <v>8528</v>
      </c>
      <c r="D1115" s="79" t="s">
        <v>3797</v>
      </c>
      <c r="E1115" s="79" t="s">
        <v>8542</v>
      </c>
      <c r="F1115" s="80">
        <v>40544</v>
      </c>
      <c r="G1115" s="81" t="s">
        <v>3707</v>
      </c>
    </row>
    <row r="1116" spans="1:7" x14ac:dyDescent="0.3">
      <c r="A1116" s="76" t="s">
        <v>3795</v>
      </c>
      <c r="B1116" s="77" t="s">
        <v>3796</v>
      </c>
      <c r="C1116" s="78">
        <v>8529</v>
      </c>
      <c r="D1116" s="79" t="s">
        <v>3798</v>
      </c>
      <c r="E1116" s="79" t="s">
        <v>8543</v>
      </c>
      <c r="F1116" s="80">
        <v>40544</v>
      </c>
      <c r="G1116" s="81" t="s">
        <v>3707</v>
      </c>
    </row>
    <row r="1117" spans="1:7" x14ac:dyDescent="0.3">
      <c r="A1117" s="76" t="s">
        <v>3795</v>
      </c>
      <c r="B1117" s="77" t="s">
        <v>3796</v>
      </c>
      <c r="C1117" s="78">
        <v>17014</v>
      </c>
      <c r="D1117" s="79" t="s">
        <v>2419</v>
      </c>
      <c r="E1117" s="79" t="s">
        <v>8544</v>
      </c>
      <c r="F1117" s="80">
        <v>41030</v>
      </c>
      <c r="G1117" s="81" t="s">
        <v>3253</v>
      </c>
    </row>
    <row r="1118" spans="1:7" x14ac:dyDescent="0.3">
      <c r="A1118" s="76" t="s">
        <v>3795</v>
      </c>
      <c r="B1118" s="77" t="s">
        <v>3796</v>
      </c>
      <c r="C1118" s="78">
        <v>18044</v>
      </c>
      <c r="D1118" s="79" t="s">
        <v>3799</v>
      </c>
      <c r="E1118" s="79" t="s">
        <v>8545</v>
      </c>
      <c r="F1118" s="80">
        <v>41671</v>
      </c>
      <c r="G1118" s="81" t="s">
        <v>3707</v>
      </c>
    </row>
    <row r="1119" spans="1:7" x14ac:dyDescent="0.3">
      <c r="A1119" s="76" t="s">
        <v>3795</v>
      </c>
      <c r="B1119" s="77" t="s">
        <v>3796</v>
      </c>
      <c r="C1119" s="78">
        <v>18458</v>
      </c>
      <c r="D1119" s="79" t="s">
        <v>3800</v>
      </c>
      <c r="E1119" s="79" t="s">
        <v>8546</v>
      </c>
      <c r="F1119" s="80">
        <v>42036</v>
      </c>
      <c r="G1119" s="81" t="s">
        <v>3707</v>
      </c>
    </row>
    <row r="1120" spans="1:7" x14ac:dyDescent="0.3">
      <c r="A1120" s="76" t="s">
        <v>198</v>
      </c>
      <c r="B1120" s="77" t="s">
        <v>5099</v>
      </c>
      <c r="C1120" s="78">
        <v>1021</v>
      </c>
      <c r="D1120" s="79" t="s">
        <v>197</v>
      </c>
      <c r="E1120" s="79" t="s">
        <v>8547</v>
      </c>
      <c r="F1120" s="80">
        <v>35186</v>
      </c>
      <c r="G1120" s="81" t="s">
        <v>3253</v>
      </c>
    </row>
    <row r="1121" spans="1:7" x14ac:dyDescent="0.3">
      <c r="A1121" s="76" t="s">
        <v>198</v>
      </c>
      <c r="B1121" s="77" t="s">
        <v>5099</v>
      </c>
      <c r="C1121" s="78">
        <v>17806</v>
      </c>
      <c r="D1121" s="79" t="s">
        <v>5100</v>
      </c>
      <c r="E1121" s="79" t="s">
        <v>8548</v>
      </c>
      <c r="F1121" s="80">
        <v>41579</v>
      </c>
      <c r="G1121" s="81" t="s">
        <v>3253</v>
      </c>
    </row>
    <row r="1122" spans="1:7" x14ac:dyDescent="0.3">
      <c r="A1122" s="76" t="s">
        <v>3966</v>
      </c>
      <c r="B1122" s="77" t="s">
        <v>3967</v>
      </c>
      <c r="C1122" s="78">
        <v>5181</v>
      </c>
      <c r="D1122" s="79" t="s">
        <v>564</v>
      </c>
      <c r="E1122" s="79" t="s">
        <v>8549</v>
      </c>
      <c r="F1122" s="80">
        <v>38018</v>
      </c>
      <c r="G1122" s="81" t="s">
        <v>3253</v>
      </c>
    </row>
    <row r="1123" spans="1:7" x14ac:dyDescent="0.3">
      <c r="A1123" s="76" t="s">
        <v>3966</v>
      </c>
      <c r="B1123" s="77" t="s">
        <v>3967</v>
      </c>
      <c r="C1123" s="78">
        <v>8428</v>
      </c>
      <c r="D1123" s="79" t="s">
        <v>3968</v>
      </c>
      <c r="E1123" s="79" t="s">
        <v>8550</v>
      </c>
      <c r="F1123" s="80">
        <v>40360</v>
      </c>
      <c r="G1123" s="81" t="s">
        <v>3707</v>
      </c>
    </row>
    <row r="1124" spans="1:7" x14ac:dyDescent="0.3">
      <c r="A1124" s="76" t="s">
        <v>3783</v>
      </c>
      <c r="B1124" s="77" t="s">
        <v>3784</v>
      </c>
      <c r="C1124" s="78">
        <v>1257</v>
      </c>
      <c r="D1124" s="79" t="s">
        <v>235</v>
      </c>
      <c r="E1124" s="79" t="s">
        <v>8551</v>
      </c>
      <c r="F1124" s="80">
        <v>35462</v>
      </c>
      <c r="G1124" s="81" t="s">
        <v>3253</v>
      </c>
    </row>
    <row r="1125" spans="1:7" x14ac:dyDescent="0.3">
      <c r="A1125" s="76" t="s">
        <v>3783</v>
      </c>
      <c r="B1125" s="77" t="s">
        <v>3784</v>
      </c>
      <c r="C1125" s="78">
        <v>6836</v>
      </c>
      <c r="D1125" s="79" t="s">
        <v>810</v>
      </c>
      <c r="E1125" s="79" t="s">
        <v>8552</v>
      </c>
      <c r="F1125" s="80">
        <v>38657</v>
      </c>
      <c r="G1125" s="81" t="s">
        <v>3253</v>
      </c>
    </row>
    <row r="1126" spans="1:7" x14ac:dyDescent="0.3">
      <c r="A1126" s="76" t="s">
        <v>3783</v>
      </c>
      <c r="B1126" s="77" t="s">
        <v>3784</v>
      </c>
      <c r="C1126" s="78">
        <v>7593</v>
      </c>
      <c r="D1126" s="79" t="s">
        <v>969</v>
      </c>
      <c r="E1126" s="79" t="s">
        <v>8553</v>
      </c>
      <c r="F1126" s="80">
        <v>39387</v>
      </c>
      <c r="G1126" s="81" t="s">
        <v>3253</v>
      </c>
    </row>
    <row r="1127" spans="1:7" x14ac:dyDescent="0.3">
      <c r="A1127" s="76" t="s">
        <v>449</v>
      </c>
      <c r="B1127" s="77" t="s">
        <v>4784</v>
      </c>
      <c r="C1127" s="78">
        <v>3353</v>
      </c>
      <c r="D1127" s="79" t="s">
        <v>448</v>
      </c>
      <c r="E1127" s="79" t="s">
        <v>8554</v>
      </c>
      <c r="F1127" s="80">
        <v>36923</v>
      </c>
      <c r="G1127" s="81" t="s">
        <v>3253</v>
      </c>
    </row>
    <row r="1128" spans="1:7" x14ac:dyDescent="0.3">
      <c r="A1128" s="76" t="s">
        <v>449</v>
      </c>
      <c r="B1128" s="77" t="s">
        <v>4784</v>
      </c>
      <c r="C1128" s="78">
        <v>6216</v>
      </c>
      <c r="D1128" s="79" t="s">
        <v>4785</v>
      </c>
      <c r="E1128" s="79" t="s">
        <v>8555</v>
      </c>
      <c r="F1128" s="80">
        <v>38504</v>
      </c>
      <c r="G1128" s="81" t="s">
        <v>3707</v>
      </c>
    </row>
    <row r="1129" spans="1:7" x14ac:dyDescent="0.3">
      <c r="A1129" s="76" t="s">
        <v>4684</v>
      </c>
      <c r="B1129" s="77" t="s">
        <v>4685</v>
      </c>
      <c r="C1129" s="78">
        <v>2385</v>
      </c>
      <c r="D1129" s="79" t="s">
        <v>4686</v>
      </c>
      <c r="E1129" s="79" t="s">
        <v>8556</v>
      </c>
      <c r="F1129" s="80">
        <v>36008</v>
      </c>
      <c r="G1129" s="81" t="s">
        <v>3707</v>
      </c>
    </row>
    <row r="1130" spans="1:7" x14ac:dyDescent="0.3">
      <c r="A1130" s="76" t="s">
        <v>4684</v>
      </c>
      <c r="B1130" s="77" t="s">
        <v>4685</v>
      </c>
      <c r="C1130" s="78">
        <v>3211</v>
      </c>
      <c r="D1130" s="79" t="s">
        <v>4687</v>
      </c>
      <c r="E1130" s="79" t="s">
        <v>8557</v>
      </c>
      <c r="F1130" s="80">
        <v>36739</v>
      </c>
      <c r="G1130" s="81" t="s">
        <v>3707</v>
      </c>
    </row>
    <row r="1131" spans="1:7" x14ac:dyDescent="0.3">
      <c r="A1131" s="76" t="s">
        <v>4684</v>
      </c>
      <c r="B1131" s="77" t="s">
        <v>4685</v>
      </c>
      <c r="C1131" s="78">
        <v>3212</v>
      </c>
      <c r="D1131" s="79" t="s">
        <v>4688</v>
      </c>
      <c r="E1131" s="79" t="s">
        <v>8558</v>
      </c>
      <c r="F1131" s="80">
        <v>36739</v>
      </c>
      <c r="G1131" s="81" t="s">
        <v>3707</v>
      </c>
    </row>
    <row r="1132" spans="1:7" x14ac:dyDescent="0.3">
      <c r="A1132" s="76" t="s">
        <v>4684</v>
      </c>
      <c r="B1132" s="77" t="s">
        <v>4685</v>
      </c>
      <c r="C1132" s="78">
        <v>3213</v>
      </c>
      <c r="D1132" s="79" t="s">
        <v>4689</v>
      </c>
      <c r="E1132" s="79" t="s">
        <v>8559</v>
      </c>
      <c r="F1132" s="80">
        <v>36739</v>
      </c>
      <c r="G1132" s="81" t="s">
        <v>3707</v>
      </c>
    </row>
    <row r="1133" spans="1:7" x14ac:dyDescent="0.3">
      <c r="A1133" s="76" t="s">
        <v>4061</v>
      </c>
      <c r="B1133" s="77" t="s">
        <v>4062</v>
      </c>
      <c r="C1133" s="78">
        <v>6834</v>
      </c>
      <c r="D1133" s="79" t="s">
        <v>808</v>
      </c>
      <c r="E1133" s="79" t="s">
        <v>8560</v>
      </c>
      <c r="F1133" s="80">
        <v>38657</v>
      </c>
      <c r="G1133" s="81" t="s">
        <v>3253</v>
      </c>
    </row>
    <row r="1134" spans="1:7" x14ac:dyDescent="0.3">
      <c r="A1134" s="76" t="s">
        <v>4061</v>
      </c>
      <c r="B1134" s="77" t="s">
        <v>4062</v>
      </c>
      <c r="C1134" s="78">
        <v>6884</v>
      </c>
      <c r="D1134" s="79" t="s">
        <v>824</v>
      </c>
      <c r="E1134" s="79" t="s">
        <v>8561</v>
      </c>
      <c r="F1134" s="80">
        <v>38657</v>
      </c>
      <c r="G1134" s="81" t="s">
        <v>3253</v>
      </c>
    </row>
    <row r="1135" spans="1:7" x14ac:dyDescent="0.3">
      <c r="A1135" s="76" t="s">
        <v>4061</v>
      </c>
      <c r="B1135" s="77" t="s">
        <v>4062</v>
      </c>
      <c r="C1135" s="78">
        <v>18603</v>
      </c>
      <c r="D1135" s="79" t="s">
        <v>2677</v>
      </c>
      <c r="E1135" s="79" t="s">
        <v>8562</v>
      </c>
      <c r="F1135" s="80">
        <v>42156</v>
      </c>
      <c r="G1135" s="81" t="s">
        <v>3253</v>
      </c>
    </row>
    <row r="1136" spans="1:7" x14ac:dyDescent="0.3">
      <c r="A1136" s="76" t="s">
        <v>4061</v>
      </c>
      <c r="B1136" s="77" t="s">
        <v>4062</v>
      </c>
      <c r="C1136" s="78">
        <v>18604</v>
      </c>
      <c r="D1136" s="79" t="s">
        <v>2679</v>
      </c>
      <c r="E1136" s="79" t="s">
        <v>8563</v>
      </c>
      <c r="F1136" s="80">
        <v>42156</v>
      </c>
      <c r="G1136" s="81" t="s">
        <v>3253</v>
      </c>
    </row>
    <row r="1137" spans="1:7" x14ac:dyDescent="0.3">
      <c r="A1137" s="76" t="s">
        <v>8564</v>
      </c>
      <c r="B1137" s="77" t="s">
        <v>4997</v>
      </c>
      <c r="C1137" s="78">
        <v>7280</v>
      </c>
      <c r="D1137" s="79" t="s">
        <v>4998</v>
      </c>
      <c r="E1137" s="79" t="s">
        <v>8565</v>
      </c>
      <c r="F1137" s="80">
        <v>38838</v>
      </c>
      <c r="G1137" s="81" t="s">
        <v>3707</v>
      </c>
    </row>
    <row r="1138" spans="1:7" x14ac:dyDescent="0.3">
      <c r="A1138" s="76" t="s">
        <v>8564</v>
      </c>
      <c r="B1138" s="77" t="s">
        <v>4997</v>
      </c>
      <c r="C1138" s="78">
        <v>7281</v>
      </c>
      <c r="D1138" s="79" t="s">
        <v>4999</v>
      </c>
      <c r="E1138" s="79" t="s">
        <v>8566</v>
      </c>
      <c r="F1138" s="80">
        <v>38838</v>
      </c>
      <c r="G1138" s="81" t="s">
        <v>3707</v>
      </c>
    </row>
    <row r="1139" spans="1:7" x14ac:dyDescent="0.3">
      <c r="A1139" s="76" t="s">
        <v>4742</v>
      </c>
      <c r="B1139" s="77" t="s">
        <v>4743</v>
      </c>
      <c r="C1139" s="78">
        <v>4476</v>
      </c>
      <c r="D1139" s="79" t="s">
        <v>4744</v>
      </c>
      <c r="E1139" s="79" t="s">
        <v>8567</v>
      </c>
      <c r="F1139" s="80">
        <v>37469</v>
      </c>
      <c r="G1139" s="81" t="s">
        <v>3707</v>
      </c>
    </row>
    <row r="1140" spans="1:7" x14ac:dyDescent="0.3">
      <c r="A1140" s="76" t="s">
        <v>4742</v>
      </c>
      <c r="B1140" s="77" t="s">
        <v>4743</v>
      </c>
      <c r="C1140" s="78">
        <v>7470</v>
      </c>
      <c r="D1140" s="79" t="s">
        <v>4745</v>
      </c>
      <c r="E1140" s="79" t="s">
        <v>8568</v>
      </c>
      <c r="F1140" s="80">
        <v>39295</v>
      </c>
      <c r="G1140" s="81" t="s">
        <v>3707</v>
      </c>
    </row>
    <row r="1141" spans="1:7" x14ac:dyDescent="0.3">
      <c r="A1141" s="76" t="s">
        <v>3986</v>
      </c>
      <c r="B1141" s="77" t="s">
        <v>3987</v>
      </c>
      <c r="C1141" s="78">
        <v>19136</v>
      </c>
      <c r="D1141" s="79" t="s">
        <v>3988</v>
      </c>
      <c r="E1141" s="79" t="s">
        <v>8569</v>
      </c>
      <c r="F1141" s="80">
        <v>42736</v>
      </c>
      <c r="G1141" s="81" t="s">
        <v>3707</v>
      </c>
    </row>
    <row r="1142" spans="1:7" x14ac:dyDescent="0.3">
      <c r="A1142" s="76" t="s">
        <v>3986</v>
      </c>
      <c r="B1142" s="77" t="s">
        <v>3987</v>
      </c>
      <c r="C1142" s="78">
        <v>20410</v>
      </c>
      <c r="D1142" s="79" t="s">
        <v>6297</v>
      </c>
      <c r="E1142" s="79" t="s">
        <v>8570</v>
      </c>
      <c r="F1142" s="80">
        <v>43862</v>
      </c>
      <c r="G1142" s="81" t="s">
        <v>3253</v>
      </c>
    </row>
    <row r="1143" spans="1:7" x14ac:dyDescent="0.3">
      <c r="A1143" s="76" t="s">
        <v>4175</v>
      </c>
      <c r="B1143" s="77" t="s">
        <v>4176</v>
      </c>
      <c r="C1143" s="78">
        <v>8302</v>
      </c>
      <c r="D1143" s="79" t="s">
        <v>1111</v>
      </c>
      <c r="E1143" s="79" t="s">
        <v>8571</v>
      </c>
      <c r="F1143" s="80">
        <v>39753</v>
      </c>
      <c r="G1143" s="81" t="s">
        <v>3707</v>
      </c>
    </row>
    <row r="1144" spans="1:7" x14ac:dyDescent="0.3">
      <c r="A1144" s="76" t="s">
        <v>4175</v>
      </c>
      <c r="B1144" s="77" t="s">
        <v>4176</v>
      </c>
      <c r="C1144" s="78">
        <v>18451</v>
      </c>
      <c r="D1144" s="79" t="s">
        <v>4177</v>
      </c>
      <c r="E1144" s="79" t="s">
        <v>8572</v>
      </c>
      <c r="F1144" s="80">
        <v>42036</v>
      </c>
      <c r="G1144" s="81" t="s">
        <v>3707</v>
      </c>
    </row>
    <row r="1145" spans="1:7" x14ac:dyDescent="0.3">
      <c r="A1145" s="76" t="s">
        <v>3895</v>
      </c>
      <c r="B1145" s="77" t="s">
        <v>3896</v>
      </c>
      <c r="C1145" s="78">
        <v>5145</v>
      </c>
      <c r="D1145" s="79" t="s">
        <v>3897</v>
      </c>
      <c r="E1145" s="79" t="s">
        <v>8573</v>
      </c>
      <c r="F1145" s="80">
        <v>38108</v>
      </c>
      <c r="G1145" s="81" t="s">
        <v>3707</v>
      </c>
    </row>
    <row r="1146" spans="1:7" x14ac:dyDescent="0.3">
      <c r="A1146" s="76" t="s">
        <v>3895</v>
      </c>
      <c r="B1146" s="77" t="s">
        <v>3896</v>
      </c>
      <c r="C1146" s="78">
        <v>5146</v>
      </c>
      <c r="D1146" s="79" t="s">
        <v>3898</v>
      </c>
      <c r="E1146" s="79" t="s">
        <v>8574</v>
      </c>
      <c r="F1146" s="80">
        <v>38108</v>
      </c>
      <c r="G1146" s="81" t="s">
        <v>3707</v>
      </c>
    </row>
    <row r="1147" spans="1:7" x14ac:dyDescent="0.3">
      <c r="A1147" s="76" t="s">
        <v>8575</v>
      </c>
      <c r="B1147" s="77" t="s">
        <v>6920</v>
      </c>
      <c r="C1147" s="78">
        <v>738</v>
      </c>
      <c r="D1147" s="79" t="s">
        <v>155</v>
      </c>
      <c r="E1147" s="79" t="s">
        <v>8576</v>
      </c>
      <c r="F1147" s="80">
        <v>35004</v>
      </c>
      <c r="G1147" s="81" t="s">
        <v>3253</v>
      </c>
    </row>
    <row r="1148" spans="1:7" x14ac:dyDescent="0.3">
      <c r="A1148" s="76" t="s">
        <v>8575</v>
      </c>
      <c r="B1148" s="77" t="s">
        <v>6920</v>
      </c>
      <c r="C1148" s="78">
        <v>20492</v>
      </c>
      <c r="D1148" s="79" t="s">
        <v>6683</v>
      </c>
      <c r="E1148" s="79" t="s">
        <v>8577</v>
      </c>
      <c r="F1148" s="80">
        <v>43983</v>
      </c>
      <c r="G1148" s="81" t="s">
        <v>3253</v>
      </c>
    </row>
    <row r="1149" spans="1:7" x14ac:dyDescent="0.3">
      <c r="A1149" s="76" t="s">
        <v>3785</v>
      </c>
      <c r="B1149" s="77" t="s">
        <v>3786</v>
      </c>
      <c r="C1149" s="78">
        <v>7691</v>
      </c>
      <c r="D1149" s="79" t="s">
        <v>1022</v>
      </c>
      <c r="E1149" s="79" t="s">
        <v>8578</v>
      </c>
      <c r="F1149" s="80">
        <v>39479</v>
      </c>
      <c r="G1149" s="81" t="s">
        <v>3253</v>
      </c>
    </row>
    <row r="1150" spans="1:7" x14ac:dyDescent="0.3">
      <c r="A1150" s="76" t="s">
        <v>3785</v>
      </c>
      <c r="B1150" s="77" t="s">
        <v>3786</v>
      </c>
      <c r="C1150" s="78">
        <v>18736</v>
      </c>
      <c r="D1150" s="79" t="s">
        <v>2710</v>
      </c>
      <c r="E1150" s="79" t="s">
        <v>8579</v>
      </c>
      <c r="F1150" s="80">
        <v>42309</v>
      </c>
      <c r="G1150" s="81" t="s">
        <v>3253</v>
      </c>
    </row>
    <row r="1151" spans="1:7" x14ac:dyDescent="0.3">
      <c r="A1151" s="76" t="s">
        <v>3785</v>
      </c>
      <c r="B1151" s="77" t="s">
        <v>3786</v>
      </c>
      <c r="C1151" s="78">
        <v>20621</v>
      </c>
      <c r="D1151" s="79" t="s">
        <v>8580</v>
      </c>
      <c r="E1151" s="79" t="s">
        <v>8581</v>
      </c>
      <c r="F1151" s="80">
        <v>44136</v>
      </c>
      <c r="G1151" s="81" t="s">
        <v>3707</v>
      </c>
    </row>
    <row r="1152" spans="1:7" x14ac:dyDescent="0.3">
      <c r="A1152" s="76" t="s">
        <v>8582</v>
      </c>
      <c r="B1152" s="77" t="s">
        <v>7339</v>
      </c>
      <c r="C1152" s="78">
        <v>19939</v>
      </c>
      <c r="D1152" s="79" t="s">
        <v>5888</v>
      </c>
      <c r="E1152" s="79" t="s">
        <v>8583</v>
      </c>
      <c r="F1152" s="80">
        <v>43374</v>
      </c>
      <c r="G1152" s="81" t="s">
        <v>3253</v>
      </c>
    </row>
    <row r="1153" spans="1:7" x14ac:dyDescent="0.3">
      <c r="A1153" s="76" t="s">
        <v>8582</v>
      </c>
      <c r="B1153" s="77" t="s">
        <v>7339</v>
      </c>
      <c r="C1153" s="78">
        <v>20287</v>
      </c>
      <c r="D1153" s="79" t="s">
        <v>8584</v>
      </c>
      <c r="E1153" s="79" t="s">
        <v>8585</v>
      </c>
      <c r="F1153" s="80">
        <v>44246</v>
      </c>
      <c r="G1153" s="81" t="s">
        <v>3707</v>
      </c>
    </row>
    <row r="1154" spans="1:7" x14ac:dyDescent="0.3">
      <c r="A1154" s="76" t="s">
        <v>8582</v>
      </c>
      <c r="B1154" s="77" t="s">
        <v>7339</v>
      </c>
      <c r="C1154" s="78">
        <v>20816</v>
      </c>
      <c r="D1154" s="79" t="s">
        <v>6758</v>
      </c>
      <c r="E1154" s="79" t="s">
        <v>8586</v>
      </c>
      <c r="F1154" s="80">
        <v>44287</v>
      </c>
      <c r="G1154" s="81" t="s">
        <v>3253</v>
      </c>
    </row>
    <row r="1155" spans="1:7" x14ac:dyDescent="0.3">
      <c r="A1155" s="76" t="s">
        <v>8587</v>
      </c>
      <c r="B1155" s="77" t="s">
        <v>8588</v>
      </c>
      <c r="C1155" s="78">
        <v>3166</v>
      </c>
      <c r="D1155" s="79" t="s">
        <v>8589</v>
      </c>
      <c r="E1155" s="79" t="s">
        <v>8590</v>
      </c>
      <c r="F1155" s="80">
        <v>36739</v>
      </c>
      <c r="G1155" s="81" t="s">
        <v>3707</v>
      </c>
    </row>
    <row r="1156" spans="1:7" x14ac:dyDescent="0.3">
      <c r="A1156" s="76" t="s">
        <v>8587</v>
      </c>
      <c r="B1156" s="77" t="s">
        <v>8588</v>
      </c>
      <c r="C1156" s="78">
        <v>19766</v>
      </c>
      <c r="D1156" s="79" t="s">
        <v>8591</v>
      </c>
      <c r="E1156" s="79" t="s">
        <v>8592</v>
      </c>
      <c r="F1156" s="80">
        <v>43221</v>
      </c>
      <c r="G1156" s="81" t="s">
        <v>3707</v>
      </c>
    </row>
    <row r="1157" spans="1:7" x14ac:dyDescent="0.3">
      <c r="A1157" s="76" t="s">
        <v>4140</v>
      </c>
      <c r="B1157" s="77" t="s">
        <v>4141</v>
      </c>
      <c r="C1157" s="78">
        <v>7417</v>
      </c>
      <c r="D1157" s="79" t="s">
        <v>883</v>
      </c>
      <c r="E1157" s="79" t="s">
        <v>8593</v>
      </c>
      <c r="F1157" s="80">
        <v>39356</v>
      </c>
      <c r="G1157" s="81" t="s">
        <v>3253</v>
      </c>
    </row>
    <row r="1158" spans="1:7" x14ac:dyDescent="0.3">
      <c r="A1158" s="76" t="s">
        <v>4140</v>
      </c>
      <c r="B1158" s="77" t="s">
        <v>4141</v>
      </c>
      <c r="C1158" s="78">
        <v>7418</v>
      </c>
      <c r="D1158" s="79" t="s">
        <v>885</v>
      </c>
      <c r="E1158" s="79" t="s">
        <v>8594</v>
      </c>
      <c r="F1158" s="80">
        <v>39425</v>
      </c>
      <c r="G1158" s="81" t="s">
        <v>3253</v>
      </c>
    </row>
    <row r="1159" spans="1:7" x14ac:dyDescent="0.3">
      <c r="A1159" s="76" t="s">
        <v>8595</v>
      </c>
      <c r="B1159" s="77" t="s">
        <v>7333</v>
      </c>
      <c r="C1159" s="78">
        <v>19765</v>
      </c>
      <c r="D1159" s="79" t="s">
        <v>5209</v>
      </c>
      <c r="E1159" s="79" t="s">
        <v>8596</v>
      </c>
      <c r="F1159" s="80">
        <v>43221</v>
      </c>
      <c r="G1159" s="81" t="s">
        <v>3253</v>
      </c>
    </row>
    <row r="1160" spans="1:7" x14ac:dyDescent="0.3">
      <c r="A1160" s="76" t="s">
        <v>8595</v>
      </c>
      <c r="B1160" s="77" t="s">
        <v>7333</v>
      </c>
      <c r="C1160" s="78">
        <v>20355</v>
      </c>
      <c r="D1160" s="79" t="s">
        <v>6287</v>
      </c>
      <c r="E1160" s="79" t="s">
        <v>8597</v>
      </c>
      <c r="F1160" s="80">
        <v>43800</v>
      </c>
      <c r="G1160" s="81" t="s">
        <v>3253</v>
      </c>
    </row>
    <row r="1161" spans="1:7" x14ac:dyDescent="0.3">
      <c r="A1161" s="76" t="s">
        <v>8598</v>
      </c>
      <c r="B1161" s="77" t="s">
        <v>3869</v>
      </c>
      <c r="C1161" s="78">
        <v>7420</v>
      </c>
      <c r="D1161" s="79" t="s">
        <v>3870</v>
      </c>
      <c r="E1161" s="79" t="s">
        <v>8599</v>
      </c>
      <c r="F1161" s="80">
        <v>39295</v>
      </c>
      <c r="G1161" s="81" t="s">
        <v>3253</v>
      </c>
    </row>
    <row r="1162" spans="1:7" x14ac:dyDescent="0.3">
      <c r="A1162" s="76" t="s">
        <v>8598</v>
      </c>
      <c r="B1162" s="77" t="s">
        <v>3869</v>
      </c>
      <c r="C1162" s="78">
        <v>7421</v>
      </c>
      <c r="D1162" s="79" t="s">
        <v>889</v>
      </c>
      <c r="E1162" s="79" t="s">
        <v>8600</v>
      </c>
      <c r="F1162" s="80">
        <v>39295</v>
      </c>
      <c r="G1162" s="81" t="s">
        <v>3253</v>
      </c>
    </row>
    <row r="1163" spans="1:7" x14ac:dyDescent="0.3">
      <c r="A1163" s="76" t="s">
        <v>3854</v>
      </c>
      <c r="B1163" s="77" t="s">
        <v>3855</v>
      </c>
      <c r="C1163" s="78">
        <v>1685</v>
      </c>
      <c r="D1163" s="79" t="s">
        <v>3856</v>
      </c>
      <c r="E1163" s="79" t="s">
        <v>8601</v>
      </c>
      <c r="F1163" s="80">
        <v>35735</v>
      </c>
      <c r="G1163" s="81" t="s">
        <v>3707</v>
      </c>
    </row>
    <row r="1164" spans="1:7" x14ac:dyDescent="0.3">
      <c r="A1164" s="76" t="s">
        <v>3854</v>
      </c>
      <c r="B1164" s="77" t="s">
        <v>3855</v>
      </c>
      <c r="C1164" s="78">
        <v>7123</v>
      </c>
      <c r="D1164" s="79" t="s">
        <v>3857</v>
      </c>
      <c r="E1164" s="79" t="s">
        <v>8602</v>
      </c>
      <c r="F1164" s="80">
        <v>38777</v>
      </c>
      <c r="G1164" s="81" t="s">
        <v>3707</v>
      </c>
    </row>
    <row r="1165" spans="1:7" x14ac:dyDescent="0.3">
      <c r="A1165" s="76" t="s">
        <v>3854</v>
      </c>
      <c r="B1165" s="77" t="s">
        <v>3855</v>
      </c>
      <c r="C1165" s="78">
        <v>18268</v>
      </c>
      <c r="D1165" s="79" t="s">
        <v>3858</v>
      </c>
      <c r="E1165" s="79" t="s">
        <v>8603</v>
      </c>
      <c r="F1165" s="80">
        <v>41883</v>
      </c>
      <c r="G1165" s="81" t="s">
        <v>3707</v>
      </c>
    </row>
    <row r="1166" spans="1:7" x14ac:dyDescent="0.3">
      <c r="A1166" s="76" t="s">
        <v>8604</v>
      </c>
      <c r="B1166" s="77" t="s">
        <v>8605</v>
      </c>
      <c r="C1166" s="78">
        <v>19501</v>
      </c>
      <c r="D1166" s="79" t="s">
        <v>8606</v>
      </c>
      <c r="E1166" s="79" t="s">
        <v>8607</v>
      </c>
      <c r="F1166" s="80">
        <v>43040</v>
      </c>
      <c r="G1166" s="81" t="s">
        <v>3707</v>
      </c>
    </row>
    <row r="1167" spans="1:7" x14ac:dyDescent="0.3">
      <c r="A1167" s="76" t="s">
        <v>8604</v>
      </c>
      <c r="B1167" s="77" t="s">
        <v>8605</v>
      </c>
      <c r="C1167" s="78">
        <v>20433</v>
      </c>
      <c r="D1167" s="79" t="s">
        <v>8608</v>
      </c>
      <c r="E1167" s="79" t="s">
        <v>8609</v>
      </c>
      <c r="F1167" s="80">
        <v>43862</v>
      </c>
      <c r="G1167" s="81" t="s">
        <v>3707</v>
      </c>
    </row>
    <row r="1168" spans="1:7" x14ac:dyDescent="0.3">
      <c r="A1168" s="76" t="s">
        <v>8610</v>
      </c>
      <c r="B1168" s="77" t="s">
        <v>7170</v>
      </c>
      <c r="C1168" s="78">
        <v>8732</v>
      </c>
      <c r="D1168" s="79" t="s">
        <v>1183</v>
      </c>
      <c r="E1168" s="79" t="s">
        <v>8611</v>
      </c>
      <c r="F1168" s="80">
        <v>40664</v>
      </c>
      <c r="G1168" s="81" t="s">
        <v>3253</v>
      </c>
    </row>
    <row r="1169" spans="1:7" x14ac:dyDescent="0.3">
      <c r="A1169" s="76" t="s">
        <v>8610</v>
      </c>
      <c r="B1169" s="77" t="s">
        <v>7170</v>
      </c>
      <c r="C1169" s="78">
        <v>20697</v>
      </c>
      <c r="D1169" s="79" t="s">
        <v>6702</v>
      </c>
      <c r="E1169" s="79" t="s">
        <v>8612</v>
      </c>
      <c r="F1169" s="80">
        <v>44256</v>
      </c>
      <c r="G1169" s="81" t="s">
        <v>3253</v>
      </c>
    </row>
    <row r="1170" spans="1:7" x14ac:dyDescent="0.3">
      <c r="A1170" s="76" t="s">
        <v>4621</v>
      </c>
      <c r="B1170" s="77" t="s">
        <v>4622</v>
      </c>
      <c r="C1170" s="78">
        <v>4759</v>
      </c>
      <c r="D1170" s="79" t="s">
        <v>4623</v>
      </c>
      <c r="E1170" s="79" t="s">
        <v>8613</v>
      </c>
      <c r="F1170" s="80">
        <v>37653</v>
      </c>
      <c r="G1170" s="81" t="s">
        <v>3707</v>
      </c>
    </row>
    <row r="1171" spans="1:7" x14ac:dyDescent="0.3">
      <c r="A1171" s="76" t="s">
        <v>4621</v>
      </c>
      <c r="B1171" s="77" t="s">
        <v>4622</v>
      </c>
      <c r="C1171" s="78">
        <v>7433</v>
      </c>
      <c r="D1171" s="79" t="s">
        <v>897</v>
      </c>
      <c r="E1171" s="79" t="s">
        <v>8614</v>
      </c>
      <c r="F1171" s="80">
        <v>39234</v>
      </c>
      <c r="G1171" s="81" t="s">
        <v>3707</v>
      </c>
    </row>
    <row r="1172" spans="1:7" x14ac:dyDescent="0.3">
      <c r="A1172" s="76" t="s">
        <v>4554</v>
      </c>
      <c r="B1172" s="77" t="s">
        <v>4555</v>
      </c>
      <c r="C1172" s="78">
        <v>1144</v>
      </c>
      <c r="D1172" s="79" t="s">
        <v>3260</v>
      </c>
      <c r="E1172" s="79" t="s">
        <v>8615</v>
      </c>
      <c r="F1172" s="80">
        <v>35278</v>
      </c>
      <c r="G1172" s="81" t="s">
        <v>3253</v>
      </c>
    </row>
    <row r="1173" spans="1:7" x14ac:dyDescent="0.3">
      <c r="A1173" s="76" t="s">
        <v>4554</v>
      </c>
      <c r="B1173" s="77" t="s">
        <v>4555</v>
      </c>
      <c r="C1173" s="78">
        <v>7084</v>
      </c>
      <c r="D1173" s="79" t="s">
        <v>4556</v>
      </c>
      <c r="E1173" s="79" t="s">
        <v>8616</v>
      </c>
      <c r="F1173" s="80">
        <v>38749</v>
      </c>
      <c r="G1173" s="81" t="s">
        <v>3707</v>
      </c>
    </row>
    <row r="1174" spans="1:7" x14ac:dyDescent="0.3">
      <c r="A1174" s="76" t="s">
        <v>4237</v>
      </c>
      <c r="B1174" s="77" t="s">
        <v>4238</v>
      </c>
      <c r="C1174" s="78">
        <v>1106</v>
      </c>
      <c r="D1174" s="79" t="s">
        <v>4239</v>
      </c>
      <c r="E1174" s="79" t="s">
        <v>8617</v>
      </c>
      <c r="F1174" s="80">
        <v>35278</v>
      </c>
      <c r="G1174" s="81" t="s">
        <v>3707</v>
      </c>
    </row>
    <row r="1175" spans="1:7" x14ac:dyDescent="0.3">
      <c r="A1175" s="76" t="s">
        <v>4237</v>
      </c>
      <c r="B1175" s="77" t="s">
        <v>4238</v>
      </c>
      <c r="C1175" s="78">
        <v>1108</v>
      </c>
      <c r="D1175" s="79" t="s">
        <v>214</v>
      </c>
      <c r="E1175" s="79" t="s">
        <v>8618</v>
      </c>
      <c r="F1175" s="80">
        <v>35278</v>
      </c>
      <c r="G1175" s="81" t="s">
        <v>3253</v>
      </c>
    </row>
    <row r="1176" spans="1:7" x14ac:dyDescent="0.3">
      <c r="A1176" s="76" t="s">
        <v>4158</v>
      </c>
      <c r="B1176" s="77" t="s">
        <v>4159</v>
      </c>
      <c r="C1176" s="78">
        <v>2683</v>
      </c>
      <c r="D1176" s="79" t="s">
        <v>361</v>
      </c>
      <c r="E1176" s="79" t="s">
        <v>8619</v>
      </c>
      <c r="F1176" s="80">
        <v>36192</v>
      </c>
      <c r="G1176" s="81" t="s">
        <v>3253</v>
      </c>
    </row>
    <row r="1177" spans="1:7" x14ac:dyDescent="0.3">
      <c r="A1177" s="76" t="s">
        <v>4158</v>
      </c>
      <c r="B1177" s="77" t="s">
        <v>4159</v>
      </c>
      <c r="C1177" s="78">
        <v>2761</v>
      </c>
      <c r="D1177" s="79" t="s">
        <v>4160</v>
      </c>
      <c r="E1177" s="79" t="s">
        <v>8620</v>
      </c>
      <c r="F1177" s="80">
        <v>36192</v>
      </c>
      <c r="G1177" s="81" t="s">
        <v>3707</v>
      </c>
    </row>
    <row r="1178" spans="1:7" x14ac:dyDescent="0.3">
      <c r="A1178" s="76" t="s">
        <v>4158</v>
      </c>
      <c r="B1178" s="77" t="s">
        <v>4159</v>
      </c>
      <c r="C1178" s="78">
        <v>8375</v>
      </c>
      <c r="D1178" s="79" t="s">
        <v>1128</v>
      </c>
      <c r="E1178" s="79" t="s">
        <v>8621</v>
      </c>
      <c r="F1178" s="80">
        <v>39934</v>
      </c>
      <c r="G1178" s="81" t="s">
        <v>3253</v>
      </c>
    </row>
    <row r="1179" spans="1:7" x14ac:dyDescent="0.3">
      <c r="A1179" s="76" t="s">
        <v>4158</v>
      </c>
      <c r="B1179" s="77" t="s">
        <v>4159</v>
      </c>
      <c r="C1179" s="78">
        <v>8376</v>
      </c>
      <c r="D1179" s="79" t="s">
        <v>4161</v>
      </c>
      <c r="E1179" s="79" t="s">
        <v>8622</v>
      </c>
      <c r="F1179" s="80">
        <v>39934</v>
      </c>
      <c r="G1179" s="81" t="s">
        <v>3707</v>
      </c>
    </row>
    <row r="1180" spans="1:7" x14ac:dyDescent="0.3">
      <c r="A1180" s="76" t="s">
        <v>4158</v>
      </c>
      <c r="B1180" s="77" t="s">
        <v>4159</v>
      </c>
      <c r="C1180" s="78">
        <v>17081</v>
      </c>
      <c r="D1180" s="79" t="s">
        <v>4162</v>
      </c>
      <c r="E1180" s="79" t="s">
        <v>8623</v>
      </c>
      <c r="F1180" s="80">
        <v>41030</v>
      </c>
      <c r="G1180" s="81" t="s">
        <v>3707</v>
      </c>
    </row>
    <row r="1181" spans="1:7" x14ac:dyDescent="0.3">
      <c r="A1181" s="76" t="s">
        <v>3941</v>
      </c>
      <c r="B1181" s="77" t="s">
        <v>3942</v>
      </c>
      <c r="C1181" s="78">
        <v>5816</v>
      </c>
      <c r="D1181" s="79" t="s">
        <v>713</v>
      </c>
      <c r="E1181" s="79" t="s">
        <v>8624</v>
      </c>
      <c r="F1181" s="80">
        <v>38384</v>
      </c>
      <c r="G1181" s="81" t="s">
        <v>3253</v>
      </c>
    </row>
    <row r="1182" spans="1:7" x14ac:dyDescent="0.3">
      <c r="A1182" s="76" t="s">
        <v>3941</v>
      </c>
      <c r="B1182" s="77" t="s">
        <v>3942</v>
      </c>
      <c r="C1182" s="78">
        <v>17373</v>
      </c>
      <c r="D1182" s="79" t="s">
        <v>3943</v>
      </c>
      <c r="E1182" s="79" t="s">
        <v>8625</v>
      </c>
      <c r="F1182" s="80">
        <v>41306</v>
      </c>
      <c r="G1182" s="81" t="s">
        <v>3707</v>
      </c>
    </row>
    <row r="1183" spans="1:7" x14ac:dyDescent="0.3">
      <c r="A1183" s="76" t="s">
        <v>4536</v>
      </c>
      <c r="B1183" s="77" t="s">
        <v>4537</v>
      </c>
      <c r="C1183" s="78">
        <v>19643</v>
      </c>
      <c r="D1183" s="79" t="s">
        <v>4538</v>
      </c>
      <c r="E1183" s="79" t="s">
        <v>8626</v>
      </c>
      <c r="F1183" s="80">
        <v>43160</v>
      </c>
      <c r="G1183" s="81" t="s">
        <v>3253</v>
      </c>
    </row>
    <row r="1184" spans="1:7" x14ac:dyDescent="0.3">
      <c r="A1184" s="76" t="s">
        <v>4536</v>
      </c>
      <c r="B1184" s="77" t="s">
        <v>4537</v>
      </c>
      <c r="C1184" s="78">
        <v>19644</v>
      </c>
      <c r="D1184" s="79" t="s">
        <v>4539</v>
      </c>
      <c r="E1184" s="79" t="s">
        <v>8627</v>
      </c>
      <c r="F1184" s="80">
        <v>43160</v>
      </c>
      <c r="G1184" s="81" t="s">
        <v>3707</v>
      </c>
    </row>
    <row r="1185" spans="1:7" x14ac:dyDescent="0.3">
      <c r="A1185" s="76" t="s">
        <v>4230</v>
      </c>
      <c r="B1185" s="77" t="s">
        <v>4231</v>
      </c>
      <c r="C1185" s="78">
        <v>8192</v>
      </c>
      <c r="D1185" s="79" t="s">
        <v>4232</v>
      </c>
      <c r="E1185" s="79" t="s">
        <v>8628</v>
      </c>
      <c r="F1185" s="80">
        <v>39661</v>
      </c>
      <c r="G1185" s="81" t="s">
        <v>3707</v>
      </c>
    </row>
    <row r="1186" spans="1:7" x14ac:dyDescent="0.3">
      <c r="A1186" s="76" t="s">
        <v>4230</v>
      </c>
      <c r="B1186" s="77" t="s">
        <v>4231</v>
      </c>
      <c r="C1186" s="78">
        <v>18452</v>
      </c>
      <c r="D1186" s="79" t="s">
        <v>2652</v>
      </c>
      <c r="E1186" s="79" t="s">
        <v>8629</v>
      </c>
      <c r="F1186" s="80">
        <v>42036</v>
      </c>
      <c r="G1186" s="81" t="s">
        <v>3707</v>
      </c>
    </row>
    <row r="1187" spans="1:7" x14ac:dyDescent="0.3">
      <c r="A1187" s="76" t="s">
        <v>4426</v>
      </c>
      <c r="B1187" s="77" t="s">
        <v>4427</v>
      </c>
      <c r="C1187" s="78">
        <v>967</v>
      </c>
      <c r="D1187" s="79" t="s">
        <v>191</v>
      </c>
      <c r="E1187" s="79" t="s">
        <v>8630</v>
      </c>
      <c r="F1187" s="80">
        <v>35186</v>
      </c>
      <c r="G1187" s="81" t="s">
        <v>3253</v>
      </c>
    </row>
    <row r="1188" spans="1:7" x14ac:dyDescent="0.3">
      <c r="A1188" s="76" t="s">
        <v>4426</v>
      </c>
      <c r="B1188" s="77" t="s">
        <v>4427</v>
      </c>
      <c r="C1188" s="78">
        <v>970</v>
      </c>
      <c r="D1188" s="79" t="s">
        <v>193</v>
      </c>
      <c r="E1188" s="79" t="s">
        <v>8631</v>
      </c>
      <c r="F1188" s="80">
        <v>35186</v>
      </c>
      <c r="G1188" s="81" t="s">
        <v>3253</v>
      </c>
    </row>
    <row r="1189" spans="1:7" x14ac:dyDescent="0.3">
      <c r="A1189" s="76" t="s">
        <v>4426</v>
      </c>
      <c r="B1189" s="77" t="s">
        <v>4427</v>
      </c>
      <c r="C1189" s="78">
        <v>8323</v>
      </c>
      <c r="D1189" s="79" t="s">
        <v>4428</v>
      </c>
      <c r="E1189" s="79" t="s">
        <v>8632</v>
      </c>
      <c r="F1189" s="80">
        <v>39965</v>
      </c>
      <c r="G1189" s="81" t="s">
        <v>3707</v>
      </c>
    </row>
    <row r="1190" spans="1:7" x14ac:dyDescent="0.3">
      <c r="A1190" s="76" t="s">
        <v>4426</v>
      </c>
      <c r="B1190" s="77" t="s">
        <v>4427</v>
      </c>
      <c r="C1190" s="78">
        <v>20586</v>
      </c>
      <c r="D1190" s="79" t="s">
        <v>8633</v>
      </c>
      <c r="E1190" s="79" t="s">
        <v>8634</v>
      </c>
      <c r="F1190" s="80">
        <v>44105</v>
      </c>
      <c r="G1190" s="81" t="s">
        <v>3707</v>
      </c>
    </row>
    <row r="1191" spans="1:7" x14ac:dyDescent="0.3">
      <c r="A1191" s="76" t="s">
        <v>8635</v>
      </c>
      <c r="B1191" s="77" t="s">
        <v>8636</v>
      </c>
      <c r="C1191" s="78">
        <v>17471</v>
      </c>
      <c r="D1191" s="79" t="s">
        <v>8637</v>
      </c>
      <c r="E1191" s="79" t="s">
        <v>8638</v>
      </c>
      <c r="F1191" s="80">
        <v>41487</v>
      </c>
      <c r="G1191" s="81" t="s">
        <v>3707</v>
      </c>
    </row>
    <row r="1192" spans="1:7" x14ac:dyDescent="0.3">
      <c r="A1192" s="76" t="s">
        <v>8635</v>
      </c>
      <c r="B1192" s="77" t="s">
        <v>8636</v>
      </c>
      <c r="C1192" s="78">
        <v>19745</v>
      </c>
      <c r="D1192" s="79" t="s">
        <v>8639</v>
      </c>
      <c r="E1192" s="79" t="s">
        <v>8640</v>
      </c>
      <c r="F1192" s="80">
        <v>43221</v>
      </c>
      <c r="G1192" s="81" t="s">
        <v>3707</v>
      </c>
    </row>
    <row r="1193" spans="1:7" x14ac:dyDescent="0.3">
      <c r="A1193" s="76" t="s">
        <v>4511</v>
      </c>
      <c r="B1193" s="77" t="s">
        <v>4512</v>
      </c>
      <c r="C1193" s="78">
        <v>6410</v>
      </c>
      <c r="D1193" s="79" t="s">
        <v>4513</v>
      </c>
      <c r="E1193" s="79" t="s">
        <v>8641</v>
      </c>
      <c r="F1193" s="80">
        <v>38473</v>
      </c>
      <c r="G1193" s="81" t="s">
        <v>3707</v>
      </c>
    </row>
    <row r="1194" spans="1:7" x14ac:dyDescent="0.3">
      <c r="A1194" s="76" t="s">
        <v>4511</v>
      </c>
      <c r="B1194" s="77" t="s">
        <v>4512</v>
      </c>
      <c r="C1194" s="78">
        <v>6411</v>
      </c>
      <c r="D1194" s="79" t="s">
        <v>4514</v>
      </c>
      <c r="E1194" s="79" t="s">
        <v>8642</v>
      </c>
      <c r="F1194" s="80">
        <v>38473</v>
      </c>
      <c r="G1194" s="81" t="s">
        <v>3707</v>
      </c>
    </row>
    <row r="1195" spans="1:7" x14ac:dyDescent="0.3">
      <c r="A1195" s="76" t="s">
        <v>4142</v>
      </c>
      <c r="B1195" s="77" t="s">
        <v>4143</v>
      </c>
      <c r="C1195" s="78">
        <v>5573</v>
      </c>
      <c r="D1195" s="79" t="s">
        <v>678</v>
      </c>
      <c r="E1195" s="79" t="s">
        <v>8643</v>
      </c>
      <c r="F1195" s="80">
        <v>38292</v>
      </c>
      <c r="G1195" s="81" t="s">
        <v>3253</v>
      </c>
    </row>
    <row r="1196" spans="1:7" x14ac:dyDescent="0.3">
      <c r="A1196" s="76" t="s">
        <v>4142</v>
      </c>
      <c r="B1196" s="77" t="s">
        <v>4143</v>
      </c>
      <c r="C1196" s="78">
        <v>5971</v>
      </c>
      <c r="D1196" s="79" t="s">
        <v>4144</v>
      </c>
      <c r="E1196" s="79" t="s">
        <v>8644</v>
      </c>
      <c r="F1196" s="80">
        <v>38384</v>
      </c>
      <c r="G1196" s="81" t="s">
        <v>3707</v>
      </c>
    </row>
    <row r="1197" spans="1:7" x14ac:dyDescent="0.3">
      <c r="A1197" s="76" t="s">
        <v>4142</v>
      </c>
      <c r="B1197" s="77" t="s">
        <v>4143</v>
      </c>
      <c r="C1197" s="78">
        <v>6646</v>
      </c>
      <c r="D1197" s="79" t="s">
        <v>784</v>
      </c>
      <c r="E1197" s="79" t="s">
        <v>8645</v>
      </c>
      <c r="F1197" s="80">
        <v>38565</v>
      </c>
      <c r="G1197" s="81" t="s">
        <v>3253</v>
      </c>
    </row>
    <row r="1198" spans="1:7" x14ac:dyDescent="0.3">
      <c r="A1198" s="76" t="s">
        <v>3848</v>
      </c>
      <c r="B1198" s="77" t="s">
        <v>3849</v>
      </c>
      <c r="C1198" s="78">
        <v>4299</v>
      </c>
      <c r="D1198" s="79" t="s">
        <v>3851</v>
      </c>
      <c r="E1198" s="79" t="s">
        <v>8646</v>
      </c>
      <c r="F1198" s="80">
        <v>37288</v>
      </c>
      <c r="G1198" s="81" t="s">
        <v>3707</v>
      </c>
    </row>
    <row r="1199" spans="1:7" x14ac:dyDescent="0.3">
      <c r="A1199" s="76" t="s">
        <v>3848</v>
      </c>
      <c r="B1199" s="77" t="s">
        <v>3849</v>
      </c>
      <c r="C1199" s="78">
        <v>4674</v>
      </c>
      <c r="D1199" s="79" t="s">
        <v>3850</v>
      </c>
      <c r="E1199" s="79" t="s">
        <v>8647</v>
      </c>
      <c r="F1199" s="80">
        <v>37653</v>
      </c>
      <c r="G1199" s="81" t="s">
        <v>3707</v>
      </c>
    </row>
    <row r="1200" spans="1:7" x14ac:dyDescent="0.3">
      <c r="A1200" s="76" t="s">
        <v>3880</v>
      </c>
      <c r="B1200" s="77" t="s">
        <v>3881</v>
      </c>
      <c r="C1200" s="78">
        <v>4143</v>
      </c>
      <c r="D1200" s="79" t="s">
        <v>502</v>
      </c>
      <c r="E1200" s="79" t="s">
        <v>8648</v>
      </c>
      <c r="F1200" s="80">
        <v>37288</v>
      </c>
      <c r="G1200" s="81" t="s">
        <v>3253</v>
      </c>
    </row>
    <row r="1201" spans="1:7" x14ac:dyDescent="0.3">
      <c r="A1201" s="76" t="s">
        <v>3880</v>
      </c>
      <c r="B1201" s="77" t="s">
        <v>3881</v>
      </c>
      <c r="C1201" s="78">
        <v>8785</v>
      </c>
      <c r="D1201" s="79" t="s">
        <v>1193</v>
      </c>
      <c r="E1201" s="79" t="s">
        <v>8649</v>
      </c>
      <c r="F1201" s="80">
        <v>41000</v>
      </c>
      <c r="G1201" s="81" t="s">
        <v>3253</v>
      </c>
    </row>
    <row r="1202" spans="1:7" x14ac:dyDescent="0.3">
      <c r="A1202" s="76" t="s">
        <v>3852</v>
      </c>
      <c r="B1202" s="77" t="s">
        <v>3853</v>
      </c>
      <c r="C1202" s="78">
        <v>5275</v>
      </c>
      <c r="D1202" s="79" t="s">
        <v>607</v>
      </c>
      <c r="E1202" s="79" t="s">
        <v>8650</v>
      </c>
      <c r="F1202" s="80">
        <v>38169</v>
      </c>
      <c r="G1202" s="81" t="s">
        <v>3253</v>
      </c>
    </row>
    <row r="1203" spans="1:7" x14ac:dyDescent="0.3">
      <c r="A1203" s="76" t="s">
        <v>3852</v>
      </c>
      <c r="B1203" s="77" t="s">
        <v>3853</v>
      </c>
      <c r="C1203" s="78">
        <v>16861</v>
      </c>
      <c r="D1203" s="79" t="s">
        <v>2402</v>
      </c>
      <c r="E1203" s="79" t="s">
        <v>8651</v>
      </c>
      <c r="F1203" s="80">
        <v>40969</v>
      </c>
      <c r="G1203" s="81" t="s">
        <v>3253</v>
      </c>
    </row>
    <row r="1204" spans="1:7" x14ac:dyDescent="0.3">
      <c r="A1204" s="76" t="s">
        <v>8652</v>
      </c>
      <c r="B1204" s="77" t="s">
        <v>7335</v>
      </c>
      <c r="C1204" s="78">
        <v>19875</v>
      </c>
      <c r="D1204" s="79" t="s">
        <v>5884</v>
      </c>
      <c r="E1204" s="79" t="s">
        <v>8653</v>
      </c>
      <c r="F1204" s="80">
        <v>43313</v>
      </c>
      <c r="G1204" s="81" t="s">
        <v>3253</v>
      </c>
    </row>
    <row r="1205" spans="1:7" x14ac:dyDescent="0.3">
      <c r="A1205" s="76" t="s">
        <v>8652</v>
      </c>
      <c r="B1205" s="77" t="s">
        <v>7335</v>
      </c>
      <c r="C1205" s="78">
        <v>20557</v>
      </c>
      <c r="D1205" s="79" t="s">
        <v>8654</v>
      </c>
      <c r="E1205" s="79" t="s">
        <v>8655</v>
      </c>
      <c r="F1205" s="80">
        <v>44075</v>
      </c>
      <c r="G1205" s="81" t="s">
        <v>3707</v>
      </c>
    </row>
    <row r="1206" spans="1:7" x14ac:dyDescent="0.3">
      <c r="A1206" s="76" t="s">
        <v>8652</v>
      </c>
      <c r="B1206" s="77" t="s">
        <v>7335</v>
      </c>
      <c r="C1206" s="78">
        <v>20558</v>
      </c>
      <c r="D1206" s="79" t="s">
        <v>8656</v>
      </c>
      <c r="E1206" s="79" t="s">
        <v>8657</v>
      </c>
      <c r="F1206" s="80">
        <v>44075</v>
      </c>
      <c r="G1206" s="81" t="s">
        <v>3707</v>
      </c>
    </row>
    <row r="1207" spans="1:7" x14ac:dyDescent="0.3">
      <c r="A1207" s="76" t="s">
        <v>8652</v>
      </c>
      <c r="B1207" s="77" t="s">
        <v>7335</v>
      </c>
      <c r="C1207" s="78">
        <v>20559</v>
      </c>
      <c r="D1207" s="79" t="s">
        <v>8658</v>
      </c>
      <c r="E1207" s="79" t="s">
        <v>8659</v>
      </c>
      <c r="F1207" s="80">
        <v>44075</v>
      </c>
      <c r="G1207" s="81" t="s">
        <v>3707</v>
      </c>
    </row>
    <row r="1208" spans="1:7" x14ac:dyDescent="0.3">
      <c r="A1208" s="76" t="s">
        <v>8652</v>
      </c>
      <c r="B1208" s="77" t="s">
        <v>7335</v>
      </c>
      <c r="C1208" s="78">
        <v>20560</v>
      </c>
      <c r="D1208" s="79" t="s">
        <v>8660</v>
      </c>
      <c r="E1208" s="79" t="s">
        <v>8661</v>
      </c>
      <c r="F1208" s="80">
        <v>44075</v>
      </c>
      <c r="G1208" s="81" t="s">
        <v>3707</v>
      </c>
    </row>
    <row r="1209" spans="1:7" x14ac:dyDescent="0.3">
      <c r="A1209" s="76" t="s">
        <v>8652</v>
      </c>
      <c r="B1209" s="77" t="s">
        <v>7335</v>
      </c>
      <c r="C1209" s="78">
        <v>20566</v>
      </c>
      <c r="D1209" s="79" t="s">
        <v>8662</v>
      </c>
      <c r="E1209" s="79" t="s">
        <v>8663</v>
      </c>
      <c r="F1209" s="80">
        <v>44075</v>
      </c>
      <c r="G1209" s="81" t="s">
        <v>3707</v>
      </c>
    </row>
    <row r="1210" spans="1:7" x14ac:dyDescent="0.3">
      <c r="A1210" s="76" t="s">
        <v>8652</v>
      </c>
      <c r="B1210" s="77" t="s">
        <v>7335</v>
      </c>
      <c r="C1210" s="78">
        <v>20567</v>
      </c>
      <c r="D1210" s="79" t="s">
        <v>8664</v>
      </c>
      <c r="E1210" s="79" t="s">
        <v>8665</v>
      </c>
      <c r="F1210" s="80">
        <v>44075</v>
      </c>
      <c r="G1210" s="81" t="s">
        <v>3707</v>
      </c>
    </row>
    <row r="1211" spans="1:7" x14ac:dyDescent="0.3">
      <c r="A1211" s="76" t="s">
        <v>8652</v>
      </c>
      <c r="B1211" s="77" t="s">
        <v>7335</v>
      </c>
      <c r="C1211" s="78">
        <v>20568</v>
      </c>
      <c r="D1211" s="79" t="s">
        <v>8666</v>
      </c>
      <c r="E1211" s="79" t="s">
        <v>8667</v>
      </c>
      <c r="F1211" s="80">
        <v>44075</v>
      </c>
      <c r="G1211" s="81" t="s">
        <v>3707</v>
      </c>
    </row>
    <row r="1212" spans="1:7" x14ac:dyDescent="0.3">
      <c r="A1212" s="76" t="s">
        <v>8652</v>
      </c>
      <c r="B1212" s="77" t="s">
        <v>7335</v>
      </c>
      <c r="C1212" s="78">
        <v>20569</v>
      </c>
      <c r="D1212" s="79" t="s">
        <v>8668</v>
      </c>
      <c r="E1212" s="79" t="s">
        <v>8669</v>
      </c>
      <c r="F1212" s="80">
        <v>44075</v>
      </c>
      <c r="G1212" s="81" t="s">
        <v>3707</v>
      </c>
    </row>
    <row r="1213" spans="1:7" x14ac:dyDescent="0.3">
      <c r="A1213" s="76" t="s">
        <v>8652</v>
      </c>
      <c r="B1213" s="77" t="s">
        <v>7335</v>
      </c>
      <c r="C1213" s="78">
        <v>20570</v>
      </c>
      <c r="D1213" s="79" t="s">
        <v>8670</v>
      </c>
      <c r="E1213" s="79" t="s">
        <v>8671</v>
      </c>
      <c r="F1213" s="80">
        <v>44075</v>
      </c>
      <c r="G1213" s="81" t="s">
        <v>3707</v>
      </c>
    </row>
    <row r="1214" spans="1:7" x14ac:dyDescent="0.3">
      <c r="A1214" s="76" t="s">
        <v>8652</v>
      </c>
      <c r="B1214" s="77" t="s">
        <v>7335</v>
      </c>
      <c r="C1214" s="78">
        <v>20571</v>
      </c>
      <c r="D1214" s="79" t="s">
        <v>8672</v>
      </c>
      <c r="E1214" s="79" t="s">
        <v>8673</v>
      </c>
      <c r="F1214" s="80">
        <v>44075</v>
      </c>
      <c r="G1214" s="81" t="s">
        <v>3707</v>
      </c>
    </row>
    <row r="1215" spans="1:7" x14ac:dyDescent="0.3">
      <c r="A1215" s="76" t="s">
        <v>8652</v>
      </c>
      <c r="B1215" s="77" t="s">
        <v>7335</v>
      </c>
      <c r="C1215" s="78">
        <v>20572</v>
      </c>
      <c r="D1215" s="79" t="s">
        <v>8674</v>
      </c>
      <c r="E1215" s="79" t="s">
        <v>8675</v>
      </c>
      <c r="F1215" s="80">
        <v>44075</v>
      </c>
      <c r="G1215" s="81" t="s">
        <v>3707</v>
      </c>
    </row>
    <row r="1216" spans="1:7" x14ac:dyDescent="0.3">
      <c r="A1216" s="76" t="s">
        <v>4546</v>
      </c>
      <c r="B1216" s="77" t="s">
        <v>4547</v>
      </c>
      <c r="C1216" s="78">
        <v>482</v>
      </c>
      <c r="D1216" s="79" t="s">
        <v>4551</v>
      </c>
      <c r="E1216" s="79" t="s">
        <v>8676</v>
      </c>
      <c r="F1216" s="80">
        <v>34820</v>
      </c>
      <c r="G1216" s="81" t="s">
        <v>3707</v>
      </c>
    </row>
    <row r="1217" spans="1:7" x14ac:dyDescent="0.3">
      <c r="A1217" s="76" t="s">
        <v>4546</v>
      </c>
      <c r="B1217" s="77" t="s">
        <v>4547</v>
      </c>
      <c r="C1217" s="78">
        <v>2870</v>
      </c>
      <c r="D1217" s="79" t="s">
        <v>4548</v>
      </c>
      <c r="E1217" s="79" t="s">
        <v>8677</v>
      </c>
      <c r="F1217" s="80">
        <v>36373</v>
      </c>
      <c r="G1217" s="81" t="s">
        <v>3707</v>
      </c>
    </row>
    <row r="1218" spans="1:7" x14ac:dyDescent="0.3">
      <c r="A1218" s="76" t="s">
        <v>4546</v>
      </c>
      <c r="B1218" s="77" t="s">
        <v>4547</v>
      </c>
      <c r="C1218" s="78">
        <v>2871</v>
      </c>
      <c r="D1218" s="79" t="s">
        <v>4549</v>
      </c>
      <c r="E1218" s="79" t="s">
        <v>8678</v>
      </c>
      <c r="F1218" s="80">
        <v>36373</v>
      </c>
      <c r="G1218" s="81" t="s">
        <v>3253</v>
      </c>
    </row>
    <row r="1219" spans="1:7" x14ac:dyDescent="0.3">
      <c r="A1219" s="76" t="s">
        <v>4546</v>
      </c>
      <c r="B1219" s="77" t="s">
        <v>4547</v>
      </c>
      <c r="C1219" s="78">
        <v>3538</v>
      </c>
      <c r="D1219" s="79" t="s">
        <v>4552</v>
      </c>
      <c r="E1219" s="79" t="s">
        <v>8679</v>
      </c>
      <c r="F1219" s="80">
        <v>37104</v>
      </c>
      <c r="G1219" s="81" t="s">
        <v>3707</v>
      </c>
    </row>
    <row r="1220" spans="1:7" x14ac:dyDescent="0.3">
      <c r="A1220" s="76" t="s">
        <v>8680</v>
      </c>
      <c r="B1220" s="77" t="s">
        <v>7289</v>
      </c>
      <c r="C1220" s="78">
        <v>17811</v>
      </c>
      <c r="D1220" s="79" t="s">
        <v>2547</v>
      </c>
      <c r="E1220" s="79" t="s">
        <v>8681</v>
      </c>
      <c r="F1220" s="80">
        <v>41579</v>
      </c>
      <c r="G1220" s="81" t="s">
        <v>3253</v>
      </c>
    </row>
    <row r="1221" spans="1:7" x14ac:dyDescent="0.3">
      <c r="A1221" s="76" t="s">
        <v>8680</v>
      </c>
      <c r="B1221" s="77" t="s">
        <v>7289</v>
      </c>
      <c r="C1221" s="78">
        <v>20128</v>
      </c>
      <c r="D1221" s="79" t="s">
        <v>6061</v>
      </c>
      <c r="E1221" s="79" t="s">
        <v>8682</v>
      </c>
      <c r="F1221" s="80">
        <v>43586</v>
      </c>
      <c r="G1221" s="81" t="s">
        <v>3253</v>
      </c>
    </row>
    <row r="1222" spans="1:7" x14ac:dyDescent="0.3">
      <c r="A1222" s="76" t="s">
        <v>8680</v>
      </c>
      <c r="B1222" s="77" t="s">
        <v>7289</v>
      </c>
      <c r="C1222" s="78">
        <v>20129</v>
      </c>
      <c r="D1222" s="79" t="s">
        <v>8683</v>
      </c>
      <c r="E1222" s="79" t="s">
        <v>8684</v>
      </c>
      <c r="F1222" s="80">
        <v>43586</v>
      </c>
      <c r="G1222" s="81" t="s">
        <v>3707</v>
      </c>
    </row>
    <row r="1223" spans="1:7" x14ac:dyDescent="0.3">
      <c r="A1223" s="76" t="s">
        <v>4501</v>
      </c>
      <c r="B1223" s="77" t="s">
        <v>4502</v>
      </c>
      <c r="C1223" s="78">
        <v>2359</v>
      </c>
      <c r="D1223" s="79" t="s">
        <v>4503</v>
      </c>
      <c r="E1223" s="79" t="s">
        <v>8685</v>
      </c>
      <c r="F1223" s="80">
        <v>36008</v>
      </c>
      <c r="G1223" s="81" t="s">
        <v>3707</v>
      </c>
    </row>
    <row r="1224" spans="1:7" x14ac:dyDescent="0.3">
      <c r="A1224" s="76" t="s">
        <v>4501</v>
      </c>
      <c r="B1224" s="77" t="s">
        <v>4502</v>
      </c>
      <c r="C1224" s="78">
        <v>2360</v>
      </c>
      <c r="D1224" s="79" t="s">
        <v>4504</v>
      </c>
      <c r="E1224" s="79" t="s">
        <v>8686</v>
      </c>
      <c r="F1224" s="80">
        <v>36008</v>
      </c>
      <c r="G1224" s="81" t="s">
        <v>3707</v>
      </c>
    </row>
    <row r="1225" spans="1:7" x14ac:dyDescent="0.3">
      <c r="A1225" s="76" t="s">
        <v>8687</v>
      </c>
      <c r="B1225" s="77" t="s">
        <v>8688</v>
      </c>
      <c r="C1225" s="78">
        <v>20185</v>
      </c>
      <c r="D1225" s="79" t="s">
        <v>8689</v>
      </c>
      <c r="E1225" s="79" t="s">
        <v>8690</v>
      </c>
      <c r="F1225" s="80">
        <v>43678</v>
      </c>
      <c r="G1225" s="81" t="s">
        <v>3707</v>
      </c>
    </row>
    <row r="1226" spans="1:7" x14ac:dyDescent="0.3">
      <c r="A1226" s="76" t="s">
        <v>8687</v>
      </c>
      <c r="B1226" s="77" t="s">
        <v>8688</v>
      </c>
      <c r="C1226" s="78">
        <v>20187</v>
      </c>
      <c r="D1226" s="79" t="s">
        <v>8691</v>
      </c>
      <c r="E1226" s="79" t="s">
        <v>8692</v>
      </c>
      <c r="F1226" s="80">
        <v>43678</v>
      </c>
      <c r="G1226" s="81" t="s">
        <v>3707</v>
      </c>
    </row>
    <row r="1227" spans="1:7" x14ac:dyDescent="0.3">
      <c r="A1227" s="76" t="s">
        <v>3777</v>
      </c>
      <c r="B1227" s="77" t="s">
        <v>3778</v>
      </c>
      <c r="C1227" s="78">
        <v>7663</v>
      </c>
      <c r="D1227" s="79" t="s">
        <v>1002</v>
      </c>
      <c r="E1227" s="79" t="s">
        <v>8693</v>
      </c>
      <c r="F1227" s="80">
        <v>39479</v>
      </c>
      <c r="G1227" s="81" t="s">
        <v>3253</v>
      </c>
    </row>
    <row r="1228" spans="1:7" x14ac:dyDescent="0.3">
      <c r="A1228" s="76" t="s">
        <v>3777</v>
      </c>
      <c r="B1228" s="77" t="s">
        <v>3778</v>
      </c>
      <c r="C1228" s="78">
        <v>7664</v>
      </c>
      <c r="D1228" s="79" t="s">
        <v>1004</v>
      </c>
      <c r="E1228" s="79" t="s">
        <v>8694</v>
      </c>
      <c r="F1228" s="80">
        <v>39479</v>
      </c>
      <c r="G1228" s="81" t="s">
        <v>3253</v>
      </c>
    </row>
    <row r="1229" spans="1:7" x14ac:dyDescent="0.3">
      <c r="A1229" s="76" t="s">
        <v>4559</v>
      </c>
      <c r="B1229" s="77" t="s">
        <v>4560</v>
      </c>
      <c r="C1229" s="78">
        <v>6847</v>
      </c>
      <c r="D1229" s="79" t="s">
        <v>4561</v>
      </c>
      <c r="E1229" s="79" t="s">
        <v>8695</v>
      </c>
      <c r="F1229" s="80">
        <v>38657</v>
      </c>
      <c r="G1229" s="81" t="s">
        <v>3707</v>
      </c>
    </row>
    <row r="1230" spans="1:7" x14ac:dyDescent="0.3">
      <c r="A1230" s="76" t="s">
        <v>4559</v>
      </c>
      <c r="B1230" s="77" t="s">
        <v>4560</v>
      </c>
      <c r="C1230" s="78">
        <v>6848</v>
      </c>
      <c r="D1230" s="79" t="s">
        <v>4562</v>
      </c>
      <c r="E1230" s="79" t="s">
        <v>8696</v>
      </c>
      <c r="F1230" s="80">
        <v>38657</v>
      </c>
      <c r="G1230" s="81" t="s">
        <v>3707</v>
      </c>
    </row>
    <row r="1231" spans="1:7" x14ac:dyDescent="0.3">
      <c r="A1231" s="76" t="s">
        <v>4490</v>
      </c>
      <c r="B1231" s="77" t="s">
        <v>4491</v>
      </c>
      <c r="C1231" s="78">
        <v>2705</v>
      </c>
      <c r="D1231" s="79" t="s">
        <v>4492</v>
      </c>
      <c r="E1231" s="79" t="s">
        <v>8697</v>
      </c>
      <c r="F1231" s="80">
        <v>36281</v>
      </c>
      <c r="G1231" s="81" t="s">
        <v>3707</v>
      </c>
    </row>
    <row r="1232" spans="1:7" x14ac:dyDescent="0.3">
      <c r="A1232" s="76" t="s">
        <v>4490</v>
      </c>
      <c r="B1232" s="77" t="s">
        <v>4491</v>
      </c>
      <c r="C1232" s="78">
        <v>2706</v>
      </c>
      <c r="D1232" s="79" t="s">
        <v>4493</v>
      </c>
      <c r="E1232" s="79" t="s">
        <v>8698</v>
      </c>
      <c r="F1232" s="80">
        <v>36192</v>
      </c>
      <c r="G1232" s="81" t="s">
        <v>3707</v>
      </c>
    </row>
    <row r="1233" spans="1:7" x14ac:dyDescent="0.3">
      <c r="A1233" s="76" t="s">
        <v>4490</v>
      </c>
      <c r="B1233" s="77" t="s">
        <v>4491</v>
      </c>
      <c r="C1233" s="78">
        <v>2707</v>
      </c>
      <c r="D1233" s="79" t="s">
        <v>4494</v>
      </c>
      <c r="E1233" s="79" t="s">
        <v>8699</v>
      </c>
      <c r="F1233" s="80">
        <v>36192</v>
      </c>
      <c r="G1233" s="81" t="s">
        <v>3707</v>
      </c>
    </row>
    <row r="1234" spans="1:7" x14ac:dyDescent="0.3">
      <c r="A1234" s="76" t="s">
        <v>4490</v>
      </c>
      <c r="B1234" s="77" t="s">
        <v>4491</v>
      </c>
      <c r="C1234" s="78">
        <v>2708</v>
      </c>
      <c r="D1234" s="79" t="s">
        <v>4495</v>
      </c>
      <c r="E1234" s="79" t="s">
        <v>8700</v>
      </c>
      <c r="F1234" s="80">
        <v>36192</v>
      </c>
      <c r="G1234" s="81" t="s">
        <v>3707</v>
      </c>
    </row>
    <row r="1235" spans="1:7" x14ac:dyDescent="0.3">
      <c r="A1235" s="76" t="s">
        <v>4490</v>
      </c>
      <c r="B1235" s="77" t="s">
        <v>4491</v>
      </c>
      <c r="C1235" s="78">
        <v>3092</v>
      </c>
      <c r="D1235" s="79" t="s">
        <v>4496</v>
      </c>
      <c r="E1235" s="79" t="s">
        <v>8701</v>
      </c>
      <c r="F1235" s="80">
        <v>36647</v>
      </c>
      <c r="G1235" s="81" t="s">
        <v>3707</v>
      </c>
    </row>
    <row r="1236" spans="1:7" x14ac:dyDescent="0.3">
      <c r="A1236" s="76" t="s">
        <v>3905</v>
      </c>
      <c r="B1236" s="77" t="s">
        <v>3906</v>
      </c>
      <c r="C1236" s="78">
        <v>2953</v>
      </c>
      <c r="D1236" s="79" t="s">
        <v>3907</v>
      </c>
      <c r="E1236" s="79" t="s">
        <v>8702</v>
      </c>
      <c r="F1236" s="80">
        <v>36465</v>
      </c>
      <c r="G1236" s="81" t="s">
        <v>3707</v>
      </c>
    </row>
    <row r="1237" spans="1:7" x14ac:dyDescent="0.3">
      <c r="A1237" s="76" t="s">
        <v>3905</v>
      </c>
      <c r="B1237" s="77" t="s">
        <v>3906</v>
      </c>
      <c r="C1237" s="78">
        <v>2954</v>
      </c>
      <c r="D1237" s="79" t="s">
        <v>3908</v>
      </c>
      <c r="E1237" s="79" t="s">
        <v>8703</v>
      </c>
      <c r="F1237" s="80">
        <v>36465</v>
      </c>
      <c r="G1237" s="81" t="s">
        <v>3707</v>
      </c>
    </row>
    <row r="1238" spans="1:7" x14ac:dyDescent="0.3">
      <c r="A1238" s="76" t="s">
        <v>3905</v>
      </c>
      <c r="B1238" s="77" t="s">
        <v>3906</v>
      </c>
      <c r="C1238" s="78">
        <v>2955</v>
      </c>
      <c r="D1238" s="79" t="s">
        <v>3909</v>
      </c>
      <c r="E1238" s="79" t="s">
        <v>8704</v>
      </c>
      <c r="F1238" s="80">
        <v>36465</v>
      </c>
      <c r="G1238" s="81" t="s">
        <v>3707</v>
      </c>
    </row>
    <row r="1239" spans="1:7" x14ac:dyDescent="0.3">
      <c r="A1239" s="76" t="s">
        <v>3905</v>
      </c>
      <c r="B1239" s="77" t="s">
        <v>3906</v>
      </c>
      <c r="C1239" s="78">
        <v>2956</v>
      </c>
      <c r="D1239" s="79" t="s">
        <v>3910</v>
      </c>
      <c r="E1239" s="79" t="s">
        <v>8705</v>
      </c>
      <c r="F1239" s="80">
        <v>36465</v>
      </c>
      <c r="G1239" s="81" t="s">
        <v>3707</v>
      </c>
    </row>
    <row r="1240" spans="1:7" x14ac:dyDescent="0.3">
      <c r="A1240" s="76" t="s">
        <v>3905</v>
      </c>
      <c r="B1240" s="77" t="s">
        <v>3906</v>
      </c>
      <c r="C1240" s="78">
        <v>2957</v>
      </c>
      <c r="D1240" s="79" t="s">
        <v>399</v>
      </c>
      <c r="E1240" s="79" t="s">
        <v>8706</v>
      </c>
      <c r="F1240" s="80">
        <v>36465</v>
      </c>
      <c r="G1240" s="81" t="s">
        <v>3253</v>
      </c>
    </row>
    <row r="1241" spans="1:7" x14ac:dyDescent="0.3">
      <c r="A1241" s="76" t="s">
        <v>3905</v>
      </c>
      <c r="B1241" s="77" t="s">
        <v>3906</v>
      </c>
      <c r="C1241" s="78">
        <v>3058</v>
      </c>
      <c r="D1241" s="79" t="s">
        <v>3911</v>
      </c>
      <c r="E1241" s="79" t="s">
        <v>8707</v>
      </c>
      <c r="F1241" s="80">
        <v>36557</v>
      </c>
      <c r="G1241" s="81" t="s">
        <v>3707</v>
      </c>
    </row>
    <row r="1242" spans="1:7" x14ac:dyDescent="0.3">
      <c r="A1242" s="76" t="s">
        <v>3905</v>
      </c>
      <c r="B1242" s="77" t="s">
        <v>3906</v>
      </c>
      <c r="C1242" s="78">
        <v>3059</v>
      </c>
      <c r="D1242" s="79" t="s">
        <v>3912</v>
      </c>
      <c r="E1242" s="79" t="s">
        <v>8708</v>
      </c>
      <c r="F1242" s="80">
        <v>36557</v>
      </c>
      <c r="G1242" s="81" t="s">
        <v>3707</v>
      </c>
    </row>
    <row r="1243" spans="1:7" x14ac:dyDescent="0.3">
      <c r="A1243" s="76" t="s">
        <v>3905</v>
      </c>
      <c r="B1243" s="77" t="s">
        <v>3906</v>
      </c>
      <c r="C1243" s="78">
        <v>3774</v>
      </c>
      <c r="D1243" s="79" t="s">
        <v>485</v>
      </c>
      <c r="E1243" s="79" t="s">
        <v>8709</v>
      </c>
      <c r="F1243" s="80">
        <v>37196</v>
      </c>
      <c r="G1243" s="81" t="s">
        <v>3253</v>
      </c>
    </row>
    <row r="1244" spans="1:7" x14ac:dyDescent="0.3">
      <c r="A1244" s="76" t="s">
        <v>3905</v>
      </c>
      <c r="B1244" s="77" t="s">
        <v>3906</v>
      </c>
      <c r="C1244" s="78">
        <v>7422</v>
      </c>
      <c r="D1244" s="79" t="s">
        <v>891</v>
      </c>
      <c r="E1244" s="79" t="s">
        <v>8710</v>
      </c>
      <c r="F1244" s="80">
        <v>39114</v>
      </c>
      <c r="G1244" s="81" t="s">
        <v>3253</v>
      </c>
    </row>
    <row r="1245" spans="1:7" x14ac:dyDescent="0.3">
      <c r="A1245" s="76" t="s">
        <v>3905</v>
      </c>
      <c r="B1245" s="77" t="s">
        <v>3906</v>
      </c>
      <c r="C1245" s="78">
        <v>7423</v>
      </c>
      <c r="D1245" s="79" t="s">
        <v>3913</v>
      </c>
      <c r="E1245" s="79" t="s">
        <v>8711</v>
      </c>
      <c r="F1245" s="80">
        <v>39114</v>
      </c>
      <c r="G1245" s="81" t="s">
        <v>3707</v>
      </c>
    </row>
    <row r="1246" spans="1:7" x14ac:dyDescent="0.3">
      <c r="A1246" s="76" t="s">
        <v>3905</v>
      </c>
      <c r="B1246" s="77" t="s">
        <v>3906</v>
      </c>
      <c r="C1246" s="78">
        <v>7424</v>
      </c>
      <c r="D1246" s="79" t="s">
        <v>3914</v>
      </c>
      <c r="E1246" s="79" t="s">
        <v>8712</v>
      </c>
      <c r="F1246" s="80">
        <v>39114</v>
      </c>
      <c r="G1246" s="81" t="s">
        <v>3707</v>
      </c>
    </row>
    <row r="1247" spans="1:7" x14ac:dyDescent="0.3">
      <c r="A1247" s="76" t="s">
        <v>3905</v>
      </c>
      <c r="B1247" s="77" t="s">
        <v>3906</v>
      </c>
      <c r="C1247" s="78">
        <v>7425</v>
      </c>
      <c r="D1247" s="79" t="s">
        <v>3915</v>
      </c>
      <c r="E1247" s="79" t="s">
        <v>8713</v>
      </c>
      <c r="F1247" s="80">
        <v>39114</v>
      </c>
      <c r="G1247" s="81" t="s">
        <v>3707</v>
      </c>
    </row>
    <row r="1248" spans="1:7" x14ac:dyDescent="0.3">
      <c r="A1248" s="76" t="s">
        <v>3905</v>
      </c>
      <c r="B1248" s="77" t="s">
        <v>3906</v>
      </c>
      <c r="C1248" s="78">
        <v>7426</v>
      </c>
      <c r="D1248" s="79" t="s">
        <v>3916</v>
      </c>
      <c r="E1248" s="79" t="s">
        <v>8714</v>
      </c>
      <c r="F1248" s="80">
        <v>39114</v>
      </c>
      <c r="G1248" s="81" t="s">
        <v>3707</v>
      </c>
    </row>
    <row r="1249" spans="1:7" x14ac:dyDescent="0.3">
      <c r="A1249" s="76" t="s">
        <v>3905</v>
      </c>
      <c r="B1249" s="77" t="s">
        <v>3906</v>
      </c>
      <c r="C1249" s="78">
        <v>7427</v>
      </c>
      <c r="D1249" s="79" t="s">
        <v>3917</v>
      </c>
      <c r="E1249" s="79" t="s">
        <v>8715</v>
      </c>
      <c r="F1249" s="80">
        <v>39114</v>
      </c>
      <c r="G1249" s="81" t="s">
        <v>3707</v>
      </c>
    </row>
    <row r="1250" spans="1:7" x14ac:dyDescent="0.3">
      <c r="A1250" s="76" t="s">
        <v>3905</v>
      </c>
      <c r="B1250" s="77" t="s">
        <v>3906</v>
      </c>
      <c r="C1250" s="78">
        <v>7568</v>
      </c>
      <c r="D1250" s="79" t="s">
        <v>3918</v>
      </c>
      <c r="E1250" s="79" t="s">
        <v>8716</v>
      </c>
      <c r="F1250" s="80">
        <v>39387</v>
      </c>
      <c r="G1250" s="81" t="s">
        <v>3707</v>
      </c>
    </row>
    <row r="1251" spans="1:7" x14ac:dyDescent="0.3">
      <c r="A1251" s="76" t="s">
        <v>3905</v>
      </c>
      <c r="B1251" s="77" t="s">
        <v>3906</v>
      </c>
      <c r="C1251" s="78">
        <v>7569</v>
      </c>
      <c r="D1251" s="79" t="s">
        <v>3919</v>
      </c>
      <c r="E1251" s="79" t="s">
        <v>8717</v>
      </c>
      <c r="F1251" s="80">
        <v>39387</v>
      </c>
      <c r="G1251" s="81" t="s">
        <v>3707</v>
      </c>
    </row>
    <row r="1252" spans="1:7" x14ac:dyDescent="0.3">
      <c r="A1252" s="76" t="s">
        <v>3801</v>
      </c>
      <c r="B1252" s="77" t="s">
        <v>3802</v>
      </c>
      <c r="C1252" s="78">
        <v>139</v>
      </c>
      <c r="D1252" s="79" t="s">
        <v>46</v>
      </c>
      <c r="E1252" s="79" t="s">
        <v>8718</v>
      </c>
      <c r="F1252" s="80">
        <v>34486</v>
      </c>
      <c r="G1252" s="81" t="s">
        <v>3253</v>
      </c>
    </row>
    <row r="1253" spans="1:7" x14ac:dyDescent="0.3">
      <c r="A1253" s="76" t="s">
        <v>3801</v>
      </c>
      <c r="B1253" s="77" t="s">
        <v>3802</v>
      </c>
      <c r="C1253" s="78">
        <v>202</v>
      </c>
      <c r="D1253" s="79" t="s">
        <v>80</v>
      </c>
      <c r="E1253" s="79" t="s">
        <v>8719</v>
      </c>
      <c r="F1253" s="80">
        <v>34547</v>
      </c>
      <c r="G1253" s="81" t="s">
        <v>3253</v>
      </c>
    </row>
    <row r="1254" spans="1:7" x14ac:dyDescent="0.3">
      <c r="A1254" s="76" t="s">
        <v>3801</v>
      </c>
      <c r="B1254" s="77" t="s">
        <v>3802</v>
      </c>
      <c r="C1254" s="78">
        <v>6902</v>
      </c>
      <c r="D1254" s="79" t="s">
        <v>3803</v>
      </c>
      <c r="E1254" s="79" t="s">
        <v>8720</v>
      </c>
      <c r="F1254" s="80">
        <v>38657</v>
      </c>
      <c r="G1254" s="81" t="s">
        <v>3707</v>
      </c>
    </row>
    <row r="1255" spans="1:7" x14ac:dyDescent="0.3">
      <c r="A1255" s="76" t="s">
        <v>5076</v>
      </c>
      <c r="B1255" s="77" t="s">
        <v>5077</v>
      </c>
      <c r="C1255" s="78">
        <v>7535</v>
      </c>
      <c r="D1255" s="79" t="s">
        <v>5078</v>
      </c>
      <c r="E1255" s="79" t="s">
        <v>8721</v>
      </c>
      <c r="F1255" s="80">
        <v>39387</v>
      </c>
      <c r="G1255" s="81" t="s">
        <v>3707</v>
      </c>
    </row>
    <row r="1256" spans="1:7" x14ac:dyDescent="0.3">
      <c r="A1256" s="76" t="s">
        <v>5076</v>
      </c>
      <c r="B1256" s="77" t="s">
        <v>5077</v>
      </c>
      <c r="C1256" s="78">
        <v>19303</v>
      </c>
      <c r="D1256" s="79" t="s">
        <v>5079</v>
      </c>
      <c r="E1256" s="79" t="s">
        <v>8722</v>
      </c>
      <c r="F1256" s="80">
        <v>42826</v>
      </c>
      <c r="G1256" s="81" t="s">
        <v>3707</v>
      </c>
    </row>
    <row r="1257" spans="1:7" x14ac:dyDescent="0.3">
      <c r="A1257" s="76" t="s">
        <v>3955</v>
      </c>
      <c r="B1257" s="77" t="s">
        <v>3956</v>
      </c>
      <c r="C1257" s="78">
        <v>4555</v>
      </c>
      <c r="D1257" s="79" t="s">
        <v>528</v>
      </c>
      <c r="E1257" s="79" t="s">
        <v>8723</v>
      </c>
      <c r="F1257" s="80">
        <v>37561</v>
      </c>
      <c r="G1257" s="81" t="s">
        <v>3253</v>
      </c>
    </row>
    <row r="1258" spans="1:7" x14ac:dyDescent="0.3">
      <c r="A1258" s="76" t="s">
        <v>3955</v>
      </c>
      <c r="B1258" s="77" t="s">
        <v>3956</v>
      </c>
      <c r="C1258" s="78">
        <v>4556</v>
      </c>
      <c r="D1258" s="79" t="s">
        <v>3957</v>
      </c>
      <c r="E1258" s="79" t="s">
        <v>8724</v>
      </c>
      <c r="F1258" s="80">
        <v>37561</v>
      </c>
      <c r="G1258" s="81" t="s">
        <v>3707</v>
      </c>
    </row>
    <row r="1259" spans="1:7" x14ac:dyDescent="0.3">
      <c r="A1259" s="76" t="s">
        <v>3955</v>
      </c>
      <c r="B1259" s="77" t="s">
        <v>3956</v>
      </c>
      <c r="C1259" s="78">
        <v>8387</v>
      </c>
      <c r="D1259" s="79" t="s">
        <v>3958</v>
      </c>
      <c r="E1259" s="79" t="s">
        <v>8725</v>
      </c>
      <c r="F1259" s="80">
        <v>40057</v>
      </c>
      <c r="G1259" s="81" t="s">
        <v>3707</v>
      </c>
    </row>
    <row r="1260" spans="1:7" x14ac:dyDescent="0.3">
      <c r="A1260" s="76" t="s">
        <v>3955</v>
      </c>
      <c r="B1260" s="77" t="s">
        <v>3956</v>
      </c>
      <c r="C1260" s="78">
        <v>17947</v>
      </c>
      <c r="D1260" s="79" t="s">
        <v>2602</v>
      </c>
      <c r="E1260" s="79" t="s">
        <v>8726</v>
      </c>
      <c r="F1260" s="80">
        <v>41640</v>
      </c>
      <c r="G1260" s="81" t="s">
        <v>3253</v>
      </c>
    </row>
    <row r="1261" spans="1:7" x14ac:dyDescent="0.3">
      <c r="A1261" s="76" t="s">
        <v>3955</v>
      </c>
      <c r="B1261" s="77" t="s">
        <v>3956</v>
      </c>
      <c r="C1261" s="78">
        <v>17948</v>
      </c>
      <c r="D1261" s="79" t="s">
        <v>3959</v>
      </c>
      <c r="E1261" s="79" t="s">
        <v>8727</v>
      </c>
      <c r="F1261" s="80">
        <v>41640</v>
      </c>
      <c r="G1261" s="81" t="s">
        <v>3707</v>
      </c>
    </row>
    <row r="1262" spans="1:7" x14ac:dyDescent="0.3">
      <c r="A1262" s="76" t="s">
        <v>3955</v>
      </c>
      <c r="B1262" s="77" t="s">
        <v>3956</v>
      </c>
      <c r="C1262" s="78">
        <v>18459</v>
      </c>
      <c r="D1262" s="79" t="s">
        <v>2658</v>
      </c>
      <c r="E1262" s="79" t="s">
        <v>8728</v>
      </c>
      <c r="F1262" s="80">
        <v>42036</v>
      </c>
      <c r="G1262" s="81" t="s">
        <v>3253</v>
      </c>
    </row>
    <row r="1263" spans="1:7" x14ac:dyDescent="0.3">
      <c r="A1263" s="76" t="s">
        <v>4987</v>
      </c>
      <c r="B1263" s="77" t="s">
        <v>4988</v>
      </c>
      <c r="C1263" s="78">
        <v>8792</v>
      </c>
      <c r="D1263" s="79" t="s">
        <v>4989</v>
      </c>
      <c r="E1263" s="79" t="s">
        <v>8729</v>
      </c>
      <c r="F1263" s="80">
        <v>41000</v>
      </c>
      <c r="G1263" s="81" t="s">
        <v>3707</v>
      </c>
    </row>
    <row r="1264" spans="1:7" x14ac:dyDescent="0.3">
      <c r="A1264" s="76" t="s">
        <v>4987</v>
      </c>
      <c r="B1264" s="77" t="s">
        <v>4988</v>
      </c>
      <c r="C1264" s="78">
        <v>8793</v>
      </c>
      <c r="D1264" s="79" t="s">
        <v>1195</v>
      </c>
      <c r="E1264" s="79" t="s">
        <v>8730</v>
      </c>
      <c r="F1264" s="80">
        <v>41000</v>
      </c>
      <c r="G1264" s="81" t="s">
        <v>3253</v>
      </c>
    </row>
    <row r="1265" spans="1:7" x14ac:dyDescent="0.3">
      <c r="A1265" s="76" t="s">
        <v>8731</v>
      </c>
      <c r="B1265" s="77" t="s">
        <v>7358</v>
      </c>
      <c r="C1265" s="78">
        <v>20275</v>
      </c>
      <c r="D1265" s="79" t="s">
        <v>6368</v>
      </c>
      <c r="E1265" s="79" t="s">
        <v>8732</v>
      </c>
      <c r="F1265" s="80">
        <v>43770</v>
      </c>
      <c r="G1265" s="81" t="s">
        <v>3707</v>
      </c>
    </row>
    <row r="1266" spans="1:7" x14ac:dyDescent="0.3">
      <c r="A1266" s="76" t="s">
        <v>8731</v>
      </c>
      <c r="B1266" s="77" t="s">
        <v>7358</v>
      </c>
      <c r="C1266" s="78">
        <v>20303</v>
      </c>
      <c r="D1266" s="79" t="s">
        <v>6380</v>
      </c>
      <c r="E1266" s="79" t="s">
        <v>8733</v>
      </c>
      <c r="F1266" s="80">
        <v>43770</v>
      </c>
      <c r="G1266" s="81" t="s">
        <v>3707</v>
      </c>
    </row>
    <row r="1267" spans="1:7" x14ac:dyDescent="0.3">
      <c r="A1267" s="76" t="s">
        <v>8731</v>
      </c>
      <c r="B1267" s="77" t="s">
        <v>7358</v>
      </c>
      <c r="C1267" s="78">
        <v>20304</v>
      </c>
      <c r="D1267" s="79" t="s">
        <v>6378</v>
      </c>
      <c r="E1267" s="79" t="s">
        <v>8734</v>
      </c>
      <c r="F1267" s="80">
        <v>43770</v>
      </c>
      <c r="G1267" s="81" t="s">
        <v>3707</v>
      </c>
    </row>
    <row r="1268" spans="1:7" x14ac:dyDescent="0.3">
      <c r="A1268" s="76" t="s">
        <v>8731</v>
      </c>
      <c r="B1268" s="77" t="s">
        <v>7358</v>
      </c>
      <c r="C1268" s="78">
        <v>20305</v>
      </c>
      <c r="D1268" s="79" t="s">
        <v>6372</v>
      </c>
      <c r="E1268" s="79" t="s">
        <v>8735</v>
      </c>
      <c r="F1268" s="80">
        <v>43770</v>
      </c>
      <c r="G1268" s="81" t="s">
        <v>3707</v>
      </c>
    </row>
    <row r="1269" spans="1:7" x14ac:dyDescent="0.3">
      <c r="A1269" s="76" t="s">
        <v>8731</v>
      </c>
      <c r="B1269" s="77" t="s">
        <v>7358</v>
      </c>
      <c r="C1269" s="78">
        <v>20306</v>
      </c>
      <c r="D1269" s="79" t="s">
        <v>6374</v>
      </c>
      <c r="E1269" s="79" t="s">
        <v>8736</v>
      </c>
      <c r="F1269" s="80">
        <v>43770</v>
      </c>
      <c r="G1269" s="81" t="s">
        <v>3707</v>
      </c>
    </row>
    <row r="1270" spans="1:7" x14ac:dyDescent="0.3">
      <c r="A1270" s="76" t="s">
        <v>8731</v>
      </c>
      <c r="B1270" s="77" t="s">
        <v>7358</v>
      </c>
      <c r="C1270" s="78">
        <v>20307</v>
      </c>
      <c r="D1270" s="79" t="s">
        <v>6370</v>
      </c>
      <c r="E1270" s="79" t="s">
        <v>8737</v>
      </c>
      <c r="F1270" s="80">
        <v>43770</v>
      </c>
      <c r="G1270" s="81" t="s">
        <v>3707</v>
      </c>
    </row>
    <row r="1271" spans="1:7" x14ac:dyDescent="0.3">
      <c r="A1271" s="76" t="s">
        <v>8731</v>
      </c>
      <c r="B1271" s="77" t="s">
        <v>7358</v>
      </c>
      <c r="C1271" s="78">
        <v>20308</v>
      </c>
      <c r="D1271" s="79" t="s">
        <v>6366</v>
      </c>
      <c r="E1271" s="79" t="s">
        <v>8738</v>
      </c>
      <c r="F1271" s="80">
        <v>43770</v>
      </c>
      <c r="G1271" s="81" t="s">
        <v>3707</v>
      </c>
    </row>
    <row r="1272" spans="1:7" x14ac:dyDescent="0.3">
      <c r="A1272" s="76" t="s">
        <v>8731</v>
      </c>
      <c r="B1272" s="77" t="s">
        <v>7358</v>
      </c>
      <c r="C1272" s="78">
        <v>20309</v>
      </c>
      <c r="D1272" s="79" t="s">
        <v>6376</v>
      </c>
      <c r="E1272" s="79" t="s">
        <v>8739</v>
      </c>
      <c r="F1272" s="80">
        <v>43770</v>
      </c>
      <c r="G1272" s="81" t="s">
        <v>3707</v>
      </c>
    </row>
    <row r="1273" spans="1:7" x14ac:dyDescent="0.3">
      <c r="A1273" s="76" t="s">
        <v>8731</v>
      </c>
      <c r="B1273" s="77" t="s">
        <v>7358</v>
      </c>
      <c r="C1273" s="78">
        <v>20404</v>
      </c>
      <c r="D1273" s="79" t="s">
        <v>6295</v>
      </c>
      <c r="E1273" s="79" t="s">
        <v>8740</v>
      </c>
      <c r="F1273" s="80">
        <v>43862</v>
      </c>
      <c r="G1273" s="81" t="s">
        <v>3253</v>
      </c>
    </row>
    <row r="1274" spans="1:7" x14ac:dyDescent="0.3">
      <c r="A1274" s="76" t="s">
        <v>4265</v>
      </c>
      <c r="B1274" s="77" t="s">
        <v>4266</v>
      </c>
      <c r="C1274" s="78">
        <v>4322</v>
      </c>
      <c r="D1274" s="79" t="s">
        <v>4267</v>
      </c>
      <c r="E1274" s="79" t="s">
        <v>8741</v>
      </c>
      <c r="F1274" s="80">
        <v>37288</v>
      </c>
      <c r="G1274" s="81" t="s">
        <v>3707</v>
      </c>
    </row>
    <row r="1275" spans="1:7" x14ac:dyDescent="0.3">
      <c r="A1275" s="76" t="s">
        <v>4265</v>
      </c>
      <c r="B1275" s="77" t="s">
        <v>4266</v>
      </c>
      <c r="C1275" s="78">
        <v>4324</v>
      </c>
      <c r="D1275" s="79" t="s">
        <v>4268</v>
      </c>
      <c r="E1275" s="79" t="s">
        <v>8742</v>
      </c>
      <c r="F1275" s="80">
        <v>37288</v>
      </c>
      <c r="G1275" s="81" t="s">
        <v>3707</v>
      </c>
    </row>
    <row r="1276" spans="1:7" x14ac:dyDescent="0.3">
      <c r="A1276" s="76" t="s">
        <v>8743</v>
      </c>
      <c r="B1276" s="77" t="s">
        <v>8744</v>
      </c>
      <c r="C1276" s="78">
        <v>746</v>
      </c>
      <c r="D1276" s="79" t="s">
        <v>8745</v>
      </c>
      <c r="E1276" s="79" t="s">
        <v>8746</v>
      </c>
      <c r="F1276" s="80">
        <v>35004</v>
      </c>
      <c r="G1276" s="81" t="s">
        <v>3707</v>
      </c>
    </row>
    <row r="1277" spans="1:7" x14ac:dyDescent="0.3">
      <c r="A1277" s="76" t="s">
        <v>8743</v>
      </c>
      <c r="B1277" s="77" t="s">
        <v>8744</v>
      </c>
      <c r="C1277" s="78">
        <v>20527</v>
      </c>
      <c r="D1277" s="79" t="s">
        <v>8747</v>
      </c>
      <c r="E1277" s="79" t="s">
        <v>8748</v>
      </c>
      <c r="F1277" s="80">
        <v>44013</v>
      </c>
      <c r="G1277" s="81" t="s">
        <v>3707</v>
      </c>
    </row>
    <row r="1278" spans="1:7" x14ac:dyDescent="0.3">
      <c r="A1278" s="76" t="s">
        <v>8743</v>
      </c>
      <c r="B1278" s="77" t="s">
        <v>8744</v>
      </c>
      <c r="C1278" s="78">
        <v>20835</v>
      </c>
      <c r="D1278" s="79" t="s">
        <v>8749</v>
      </c>
      <c r="E1278" s="79" t="s">
        <v>8750</v>
      </c>
      <c r="F1278" s="80">
        <v>44348</v>
      </c>
      <c r="G1278" s="81" t="s">
        <v>3707</v>
      </c>
    </row>
    <row r="1279" spans="1:7" x14ac:dyDescent="0.3">
      <c r="A1279" s="76" t="s">
        <v>8751</v>
      </c>
      <c r="B1279" s="77" t="s">
        <v>7107</v>
      </c>
      <c r="C1279" s="78">
        <v>7637</v>
      </c>
      <c r="D1279" s="79" t="s">
        <v>984</v>
      </c>
      <c r="E1279" s="79" t="s">
        <v>8752</v>
      </c>
      <c r="F1279" s="80">
        <v>39725</v>
      </c>
      <c r="G1279" s="81" t="s">
        <v>3253</v>
      </c>
    </row>
    <row r="1280" spans="1:7" x14ac:dyDescent="0.3">
      <c r="A1280" s="76" t="s">
        <v>8751</v>
      </c>
      <c r="B1280" s="77" t="s">
        <v>7107</v>
      </c>
      <c r="C1280" s="78">
        <v>20828</v>
      </c>
      <c r="D1280" s="79" t="s">
        <v>8753</v>
      </c>
      <c r="E1280" s="79" t="s">
        <v>8754</v>
      </c>
      <c r="F1280" s="80">
        <v>44317</v>
      </c>
      <c r="G1280" s="81" t="s">
        <v>3707</v>
      </c>
    </row>
    <row r="1281" spans="1:7" x14ac:dyDescent="0.3">
      <c r="A1281" s="76" t="s">
        <v>3950</v>
      </c>
      <c r="B1281" s="77" t="s">
        <v>3951</v>
      </c>
      <c r="C1281" s="78">
        <v>56</v>
      </c>
      <c r="D1281" s="79" t="s">
        <v>11</v>
      </c>
      <c r="E1281" s="79" t="s">
        <v>8755</v>
      </c>
      <c r="F1281" s="80">
        <v>34335</v>
      </c>
      <c r="G1281" s="81" t="s">
        <v>3253</v>
      </c>
    </row>
    <row r="1282" spans="1:7" x14ac:dyDescent="0.3">
      <c r="A1282" s="76" t="s">
        <v>3950</v>
      </c>
      <c r="B1282" s="77" t="s">
        <v>3951</v>
      </c>
      <c r="C1282" s="78">
        <v>134</v>
      </c>
      <c r="D1282" s="79" t="s">
        <v>44</v>
      </c>
      <c r="E1282" s="79" t="s">
        <v>8756</v>
      </c>
      <c r="F1282" s="80">
        <v>34335</v>
      </c>
      <c r="G1282" s="81" t="s">
        <v>3253</v>
      </c>
    </row>
    <row r="1283" spans="1:7" x14ac:dyDescent="0.3">
      <c r="A1283" s="76" t="s">
        <v>3950</v>
      </c>
      <c r="B1283" s="77" t="s">
        <v>3951</v>
      </c>
      <c r="C1283" s="78">
        <v>203</v>
      </c>
      <c r="D1283" s="79" t="s">
        <v>82</v>
      </c>
      <c r="E1283" s="79" t="s">
        <v>8757</v>
      </c>
      <c r="F1283" s="80">
        <v>34547</v>
      </c>
      <c r="G1283" s="81" t="s">
        <v>3253</v>
      </c>
    </row>
    <row r="1284" spans="1:7" x14ac:dyDescent="0.3">
      <c r="A1284" s="76" t="s">
        <v>3950</v>
      </c>
      <c r="B1284" s="77" t="s">
        <v>3951</v>
      </c>
      <c r="C1284" s="78">
        <v>329</v>
      </c>
      <c r="D1284" s="79" t="s">
        <v>95</v>
      </c>
      <c r="E1284" s="79" t="s">
        <v>8758</v>
      </c>
      <c r="F1284" s="80">
        <v>34731</v>
      </c>
      <c r="G1284" s="81" t="s">
        <v>3253</v>
      </c>
    </row>
    <row r="1285" spans="1:7" x14ac:dyDescent="0.3">
      <c r="A1285" s="76" t="s">
        <v>3950</v>
      </c>
      <c r="B1285" s="77" t="s">
        <v>3951</v>
      </c>
      <c r="C1285" s="78">
        <v>330</v>
      </c>
      <c r="D1285" s="79" t="s">
        <v>3952</v>
      </c>
      <c r="E1285" s="79" t="s">
        <v>8759</v>
      </c>
      <c r="F1285" s="80">
        <v>34731</v>
      </c>
      <c r="G1285" s="81" t="s">
        <v>3707</v>
      </c>
    </row>
    <row r="1286" spans="1:7" x14ac:dyDescent="0.3">
      <c r="A1286" s="76" t="s">
        <v>3950</v>
      </c>
      <c r="B1286" s="77" t="s">
        <v>3951</v>
      </c>
      <c r="C1286" s="78">
        <v>1953</v>
      </c>
      <c r="D1286" s="79" t="s">
        <v>320</v>
      </c>
      <c r="E1286" s="79" t="s">
        <v>8760</v>
      </c>
      <c r="F1286" s="80">
        <v>35916</v>
      </c>
      <c r="G1286" s="81" t="s">
        <v>3253</v>
      </c>
    </row>
    <row r="1287" spans="1:7" x14ac:dyDescent="0.3">
      <c r="A1287" s="76" t="s">
        <v>8761</v>
      </c>
      <c r="B1287" s="77" t="s">
        <v>8762</v>
      </c>
      <c r="C1287" s="78">
        <v>1320</v>
      </c>
      <c r="D1287" s="79" t="s">
        <v>8763</v>
      </c>
      <c r="E1287" s="79" t="s">
        <v>8764</v>
      </c>
      <c r="F1287" s="80">
        <v>35462</v>
      </c>
      <c r="G1287" s="81" t="s">
        <v>3707</v>
      </c>
    </row>
    <row r="1288" spans="1:7" x14ac:dyDescent="0.3">
      <c r="A1288" s="76" t="s">
        <v>8761</v>
      </c>
      <c r="B1288" s="77" t="s">
        <v>8762</v>
      </c>
      <c r="C1288" s="78">
        <v>20012</v>
      </c>
      <c r="D1288" s="79" t="s">
        <v>8765</v>
      </c>
      <c r="E1288" s="79" t="s">
        <v>8766</v>
      </c>
      <c r="F1288" s="80">
        <v>43466</v>
      </c>
      <c r="G1288" s="81" t="s">
        <v>3707</v>
      </c>
    </row>
    <row r="1289" spans="1:7" x14ac:dyDescent="0.3">
      <c r="A1289" s="76" t="s">
        <v>4482</v>
      </c>
      <c r="B1289" s="77" t="s">
        <v>4483</v>
      </c>
      <c r="C1289" s="78">
        <v>7106</v>
      </c>
      <c r="D1289" s="79" t="s">
        <v>4484</v>
      </c>
      <c r="E1289" s="79" t="s">
        <v>8767</v>
      </c>
      <c r="F1289" s="80">
        <v>38777</v>
      </c>
      <c r="G1289" s="81" t="s">
        <v>3707</v>
      </c>
    </row>
    <row r="1290" spans="1:7" x14ac:dyDescent="0.3">
      <c r="A1290" s="76" t="s">
        <v>4482</v>
      </c>
      <c r="B1290" s="77" t="s">
        <v>4483</v>
      </c>
      <c r="C1290" s="78">
        <v>17032</v>
      </c>
      <c r="D1290" s="79" t="s">
        <v>4486</v>
      </c>
      <c r="E1290" s="79" t="s">
        <v>8768</v>
      </c>
      <c r="F1290" s="80">
        <v>41030</v>
      </c>
      <c r="G1290" s="81" t="s">
        <v>3253</v>
      </c>
    </row>
    <row r="1291" spans="1:7" x14ac:dyDescent="0.3">
      <c r="A1291" s="76" t="s">
        <v>4482</v>
      </c>
      <c r="B1291" s="77" t="s">
        <v>4483</v>
      </c>
      <c r="C1291" s="78">
        <v>17057</v>
      </c>
      <c r="D1291" s="79" t="s">
        <v>4485</v>
      </c>
      <c r="E1291" s="79" t="s">
        <v>8769</v>
      </c>
      <c r="F1291" s="80">
        <v>41214</v>
      </c>
      <c r="G1291" s="81" t="s">
        <v>3707</v>
      </c>
    </row>
    <row r="1292" spans="1:7" x14ac:dyDescent="0.3">
      <c r="A1292" s="76" t="s">
        <v>4482</v>
      </c>
      <c r="B1292" s="77" t="s">
        <v>4483</v>
      </c>
      <c r="C1292" s="78">
        <v>18472</v>
      </c>
      <c r="D1292" s="79" t="s">
        <v>4487</v>
      </c>
      <c r="E1292" s="79" t="s">
        <v>8770</v>
      </c>
      <c r="F1292" s="80">
        <v>42102</v>
      </c>
      <c r="G1292" s="81" t="s">
        <v>3707</v>
      </c>
    </row>
    <row r="1293" spans="1:7" x14ac:dyDescent="0.3">
      <c r="A1293" s="76" t="s">
        <v>4133</v>
      </c>
      <c r="B1293" s="77" t="s">
        <v>4134</v>
      </c>
      <c r="C1293" s="78">
        <v>1639</v>
      </c>
      <c r="D1293" s="79" t="s">
        <v>4136</v>
      </c>
      <c r="E1293" s="79" t="s">
        <v>8771</v>
      </c>
      <c r="F1293" s="80">
        <v>35735</v>
      </c>
      <c r="G1293" s="81" t="s">
        <v>3707</v>
      </c>
    </row>
    <row r="1294" spans="1:7" x14ac:dyDescent="0.3">
      <c r="A1294" s="76" t="s">
        <v>4133</v>
      </c>
      <c r="B1294" s="77" t="s">
        <v>4134</v>
      </c>
      <c r="C1294" s="78">
        <v>2363</v>
      </c>
      <c r="D1294" s="79" t="s">
        <v>4135</v>
      </c>
      <c r="E1294" s="79" t="s">
        <v>8772</v>
      </c>
      <c r="F1294" s="80">
        <v>36008</v>
      </c>
      <c r="G1294" s="81" t="s">
        <v>3707</v>
      </c>
    </row>
    <row r="1295" spans="1:7" x14ac:dyDescent="0.3">
      <c r="A1295" s="76" t="s">
        <v>3867</v>
      </c>
      <c r="B1295" s="77" t="s">
        <v>3868</v>
      </c>
      <c r="C1295" s="78">
        <v>88</v>
      </c>
      <c r="D1295" s="79" t="s">
        <v>32</v>
      </c>
      <c r="E1295" s="79" t="s">
        <v>8773</v>
      </c>
      <c r="F1295" s="80">
        <v>34455</v>
      </c>
      <c r="G1295" s="81" t="s">
        <v>3253</v>
      </c>
    </row>
    <row r="1296" spans="1:7" x14ac:dyDescent="0.3">
      <c r="A1296" s="76" t="s">
        <v>3867</v>
      </c>
      <c r="B1296" s="77" t="s">
        <v>3868</v>
      </c>
      <c r="C1296" s="78">
        <v>19190</v>
      </c>
      <c r="D1296" s="79" t="s">
        <v>3366</v>
      </c>
      <c r="E1296" s="79" t="s">
        <v>8774</v>
      </c>
      <c r="F1296" s="80">
        <v>42767</v>
      </c>
      <c r="G1296" s="81" t="s">
        <v>3253</v>
      </c>
    </row>
    <row r="1297" spans="1:7" x14ac:dyDescent="0.3">
      <c r="A1297" s="76" t="s">
        <v>4256</v>
      </c>
      <c r="B1297" s="77" t="s">
        <v>4257</v>
      </c>
      <c r="C1297" s="78">
        <v>3275</v>
      </c>
      <c r="D1297" s="79" t="s">
        <v>4258</v>
      </c>
      <c r="E1297" s="79" t="s">
        <v>8775</v>
      </c>
      <c r="F1297" s="80">
        <v>36831</v>
      </c>
      <c r="G1297" s="81" t="s">
        <v>3707</v>
      </c>
    </row>
    <row r="1298" spans="1:7" x14ac:dyDescent="0.3">
      <c r="A1298" s="76" t="s">
        <v>4256</v>
      </c>
      <c r="B1298" s="77" t="s">
        <v>4257</v>
      </c>
      <c r="C1298" s="78">
        <v>16962</v>
      </c>
      <c r="D1298" s="79" t="s">
        <v>4261</v>
      </c>
      <c r="E1298" s="79" t="s">
        <v>8776</v>
      </c>
      <c r="F1298" s="80">
        <v>41030</v>
      </c>
      <c r="G1298" s="81" t="s">
        <v>3707</v>
      </c>
    </row>
    <row r="1299" spans="1:7" x14ac:dyDescent="0.3">
      <c r="A1299" s="76" t="s">
        <v>4256</v>
      </c>
      <c r="B1299" s="77" t="s">
        <v>4257</v>
      </c>
      <c r="C1299" s="78">
        <v>16963</v>
      </c>
      <c r="D1299" s="79" t="s">
        <v>4262</v>
      </c>
      <c r="E1299" s="79" t="s">
        <v>8777</v>
      </c>
      <c r="F1299" s="80">
        <v>41030</v>
      </c>
      <c r="G1299" s="81" t="s">
        <v>3707</v>
      </c>
    </row>
    <row r="1300" spans="1:7" x14ac:dyDescent="0.3">
      <c r="A1300" s="76" t="s">
        <v>4256</v>
      </c>
      <c r="B1300" s="77" t="s">
        <v>4257</v>
      </c>
      <c r="C1300" s="78">
        <v>16964</v>
      </c>
      <c r="D1300" s="79" t="s">
        <v>4263</v>
      </c>
      <c r="E1300" s="79" t="s">
        <v>8778</v>
      </c>
      <c r="F1300" s="80">
        <v>41030</v>
      </c>
      <c r="G1300" s="81" t="s">
        <v>3707</v>
      </c>
    </row>
    <row r="1301" spans="1:7" x14ac:dyDescent="0.3">
      <c r="A1301" s="76" t="s">
        <v>4256</v>
      </c>
      <c r="B1301" s="77" t="s">
        <v>4257</v>
      </c>
      <c r="C1301" s="78">
        <v>17879</v>
      </c>
      <c r="D1301" s="79" t="s">
        <v>4264</v>
      </c>
      <c r="E1301" s="79" t="s">
        <v>8779</v>
      </c>
      <c r="F1301" s="80">
        <v>41671</v>
      </c>
      <c r="G1301" s="81" t="s">
        <v>3707</v>
      </c>
    </row>
    <row r="1302" spans="1:7" x14ac:dyDescent="0.3">
      <c r="A1302" s="76" t="s">
        <v>4256</v>
      </c>
      <c r="B1302" s="77" t="s">
        <v>4257</v>
      </c>
      <c r="C1302" s="78">
        <v>18186</v>
      </c>
      <c r="D1302" s="79" t="s">
        <v>4259</v>
      </c>
      <c r="E1302" s="79" t="s">
        <v>8780</v>
      </c>
      <c r="F1302" s="80">
        <v>41821</v>
      </c>
      <c r="G1302" s="81" t="s">
        <v>3707</v>
      </c>
    </row>
    <row r="1303" spans="1:7" x14ac:dyDescent="0.3">
      <c r="A1303" s="76" t="s">
        <v>4256</v>
      </c>
      <c r="B1303" s="77" t="s">
        <v>4257</v>
      </c>
      <c r="C1303" s="78">
        <v>18187</v>
      </c>
      <c r="D1303" s="79" t="s">
        <v>4260</v>
      </c>
      <c r="E1303" s="79" t="s">
        <v>8781</v>
      </c>
      <c r="F1303" s="80">
        <v>41821</v>
      </c>
      <c r="G1303" s="81" t="s">
        <v>3707</v>
      </c>
    </row>
    <row r="1304" spans="1:7" x14ac:dyDescent="0.3">
      <c r="A1304" s="76" t="s">
        <v>4256</v>
      </c>
      <c r="B1304" s="77" t="s">
        <v>4257</v>
      </c>
      <c r="C1304" s="78">
        <v>19911</v>
      </c>
      <c r="D1304" s="79" t="s">
        <v>8782</v>
      </c>
      <c r="E1304" s="79" t="s">
        <v>8783</v>
      </c>
      <c r="F1304" s="80">
        <v>43344</v>
      </c>
      <c r="G1304" s="81" t="s">
        <v>3707</v>
      </c>
    </row>
    <row r="1305" spans="1:7" x14ac:dyDescent="0.3">
      <c r="A1305" s="76" t="s">
        <v>4256</v>
      </c>
      <c r="B1305" s="77" t="s">
        <v>4257</v>
      </c>
      <c r="C1305" s="78">
        <v>19912</v>
      </c>
      <c r="D1305" s="79" t="s">
        <v>8784</v>
      </c>
      <c r="E1305" s="79" t="s">
        <v>8785</v>
      </c>
      <c r="F1305" s="80">
        <v>43344</v>
      </c>
      <c r="G1305" s="81" t="s">
        <v>3707</v>
      </c>
    </row>
    <row r="1306" spans="1:7" x14ac:dyDescent="0.3">
      <c r="A1306" s="76" t="s">
        <v>4256</v>
      </c>
      <c r="B1306" s="77" t="s">
        <v>4257</v>
      </c>
      <c r="C1306" s="78">
        <v>20272</v>
      </c>
      <c r="D1306" s="79" t="s">
        <v>8786</v>
      </c>
      <c r="E1306" s="79" t="s">
        <v>8787</v>
      </c>
      <c r="F1306" s="80">
        <v>43770</v>
      </c>
      <c r="G1306" s="81" t="s">
        <v>3707</v>
      </c>
    </row>
    <row r="1307" spans="1:7" x14ac:dyDescent="0.3">
      <c r="A1307" s="76" t="s">
        <v>4256</v>
      </c>
      <c r="B1307" s="77" t="s">
        <v>4257</v>
      </c>
      <c r="C1307" s="78">
        <v>20278</v>
      </c>
      <c r="D1307" s="79" t="s">
        <v>8788</v>
      </c>
      <c r="E1307" s="79" t="s">
        <v>8789</v>
      </c>
      <c r="F1307" s="80">
        <v>43770</v>
      </c>
      <c r="G1307" s="81" t="s">
        <v>3707</v>
      </c>
    </row>
    <row r="1308" spans="1:7" x14ac:dyDescent="0.3">
      <c r="A1308" s="76" t="s">
        <v>4557</v>
      </c>
      <c r="B1308" s="77" t="s">
        <v>4558</v>
      </c>
      <c r="C1308" s="78">
        <v>1472</v>
      </c>
      <c r="D1308" s="79" t="s">
        <v>269</v>
      </c>
      <c r="E1308" s="79" t="s">
        <v>8790</v>
      </c>
      <c r="F1308" s="80">
        <v>35643</v>
      </c>
      <c r="G1308" s="81" t="s">
        <v>3253</v>
      </c>
    </row>
    <row r="1309" spans="1:7" x14ac:dyDescent="0.3">
      <c r="A1309" s="76" t="s">
        <v>4557</v>
      </c>
      <c r="B1309" s="77" t="s">
        <v>4558</v>
      </c>
      <c r="C1309" s="78">
        <v>4005</v>
      </c>
      <c r="D1309" s="79" t="s">
        <v>488</v>
      </c>
      <c r="E1309" s="79" t="s">
        <v>8791</v>
      </c>
      <c r="F1309" s="80">
        <v>37196</v>
      </c>
      <c r="G1309" s="81" t="s">
        <v>3253</v>
      </c>
    </row>
    <row r="1310" spans="1:7" x14ac:dyDescent="0.3">
      <c r="A1310" s="76" t="s">
        <v>8792</v>
      </c>
      <c r="B1310" s="77" t="s">
        <v>8793</v>
      </c>
      <c r="C1310" s="78">
        <v>6794</v>
      </c>
      <c r="D1310" s="79" t="s">
        <v>8794</v>
      </c>
      <c r="E1310" s="79" t="s">
        <v>8795</v>
      </c>
      <c r="F1310" s="80">
        <v>38565</v>
      </c>
      <c r="G1310" s="81" t="s">
        <v>3707</v>
      </c>
    </row>
    <row r="1311" spans="1:7" x14ac:dyDescent="0.3">
      <c r="A1311" s="76" t="s">
        <v>8792</v>
      </c>
      <c r="B1311" s="77" t="s">
        <v>8793</v>
      </c>
      <c r="C1311" s="78">
        <v>19749</v>
      </c>
      <c r="D1311" s="79" t="s">
        <v>8796</v>
      </c>
      <c r="E1311" s="79" t="s">
        <v>8797</v>
      </c>
      <c r="F1311" s="80">
        <v>43221</v>
      </c>
      <c r="G1311" s="81" t="s">
        <v>3707</v>
      </c>
    </row>
    <row r="1312" spans="1:7" x14ac:dyDescent="0.3">
      <c r="A1312" s="76" t="s">
        <v>8792</v>
      </c>
      <c r="B1312" s="77" t="s">
        <v>8793</v>
      </c>
      <c r="C1312" s="78">
        <v>19750</v>
      </c>
      <c r="D1312" s="79" t="s">
        <v>8798</v>
      </c>
      <c r="E1312" s="79" t="s">
        <v>8799</v>
      </c>
      <c r="F1312" s="80">
        <v>43221</v>
      </c>
      <c r="G1312" s="81" t="s">
        <v>3707</v>
      </c>
    </row>
    <row r="1313" spans="1:7" x14ac:dyDescent="0.3">
      <c r="A1313" s="76" t="s">
        <v>8800</v>
      </c>
      <c r="B1313" s="77" t="s">
        <v>8801</v>
      </c>
      <c r="C1313" s="78">
        <v>19753</v>
      </c>
      <c r="D1313" s="79" t="s">
        <v>8802</v>
      </c>
      <c r="E1313" s="79" t="s">
        <v>8803</v>
      </c>
      <c r="F1313" s="80">
        <v>43221</v>
      </c>
      <c r="G1313" s="81" t="s">
        <v>3707</v>
      </c>
    </row>
    <row r="1314" spans="1:7" x14ac:dyDescent="0.3">
      <c r="A1314" s="76" t="s">
        <v>8800</v>
      </c>
      <c r="B1314" s="77" t="s">
        <v>8801</v>
      </c>
      <c r="C1314" s="78">
        <v>19755</v>
      </c>
      <c r="D1314" s="79" t="s">
        <v>8804</v>
      </c>
      <c r="E1314" s="79" t="s">
        <v>8805</v>
      </c>
      <c r="F1314" s="80">
        <v>43221</v>
      </c>
      <c r="G1314" s="81" t="s">
        <v>3707</v>
      </c>
    </row>
    <row r="1315" spans="1:7" x14ac:dyDescent="0.3">
      <c r="A1315" s="76" t="s">
        <v>8800</v>
      </c>
      <c r="B1315" s="77" t="s">
        <v>8801</v>
      </c>
      <c r="C1315" s="78">
        <v>19756</v>
      </c>
      <c r="D1315" s="79" t="s">
        <v>8806</v>
      </c>
      <c r="E1315" s="79" t="s">
        <v>8807</v>
      </c>
      <c r="F1315" s="80">
        <v>43221</v>
      </c>
      <c r="G1315" s="81" t="s">
        <v>3707</v>
      </c>
    </row>
    <row r="1316" spans="1:7" x14ac:dyDescent="0.3">
      <c r="A1316" s="76" t="s">
        <v>4181</v>
      </c>
      <c r="B1316" s="77" t="s">
        <v>4182</v>
      </c>
      <c r="C1316" s="78">
        <v>1311</v>
      </c>
      <c r="D1316" s="79" t="s">
        <v>4187</v>
      </c>
      <c r="E1316" s="79" t="s">
        <v>8808</v>
      </c>
      <c r="F1316" s="80">
        <v>35462</v>
      </c>
      <c r="G1316" s="81" t="s">
        <v>3707</v>
      </c>
    </row>
    <row r="1317" spans="1:7" x14ac:dyDescent="0.3">
      <c r="A1317" s="76" t="s">
        <v>4181</v>
      </c>
      <c r="B1317" s="77" t="s">
        <v>4182</v>
      </c>
      <c r="C1317" s="78">
        <v>1312</v>
      </c>
      <c r="D1317" s="79" t="s">
        <v>4184</v>
      </c>
      <c r="E1317" s="79" t="s">
        <v>8809</v>
      </c>
      <c r="F1317" s="80">
        <v>35462</v>
      </c>
      <c r="G1317" s="81" t="s">
        <v>3707</v>
      </c>
    </row>
    <row r="1318" spans="1:7" x14ac:dyDescent="0.3">
      <c r="A1318" s="76" t="s">
        <v>4181</v>
      </c>
      <c r="B1318" s="77" t="s">
        <v>4182</v>
      </c>
      <c r="C1318" s="78">
        <v>1313</v>
      </c>
      <c r="D1318" s="79" t="s">
        <v>242</v>
      </c>
      <c r="E1318" s="79" t="s">
        <v>8810</v>
      </c>
      <c r="F1318" s="80">
        <v>35462</v>
      </c>
      <c r="G1318" s="81" t="s">
        <v>3253</v>
      </c>
    </row>
    <row r="1319" spans="1:7" x14ac:dyDescent="0.3">
      <c r="A1319" s="76" t="s">
        <v>4181</v>
      </c>
      <c r="B1319" s="77" t="s">
        <v>4182</v>
      </c>
      <c r="C1319" s="78">
        <v>1314</v>
      </c>
      <c r="D1319" s="79" t="s">
        <v>4186</v>
      </c>
      <c r="E1319" s="79" t="s">
        <v>8811</v>
      </c>
      <c r="F1319" s="80">
        <v>35462</v>
      </c>
      <c r="G1319" s="81" t="s">
        <v>3707</v>
      </c>
    </row>
    <row r="1320" spans="1:7" x14ac:dyDescent="0.3">
      <c r="A1320" s="76" t="s">
        <v>4181</v>
      </c>
      <c r="B1320" s="77" t="s">
        <v>4182</v>
      </c>
      <c r="C1320" s="78">
        <v>1315</v>
      </c>
      <c r="D1320" s="79" t="s">
        <v>4185</v>
      </c>
      <c r="E1320" s="79" t="s">
        <v>8812</v>
      </c>
      <c r="F1320" s="80">
        <v>35462</v>
      </c>
      <c r="G1320" s="81" t="s">
        <v>3707</v>
      </c>
    </row>
    <row r="1321" spans="1:7" x14ac:dyDescent="0.3">
      <c r="A1321" s="76" t="s">
        <v>4181</v>
      </c>
      <c r="B1321" s="77" t="s">
        <v>4182</v>
      </c>
      <c r="C1321" s="78">
        <v>1316</v>
      </c>
      <c r="D1321" s="79" t="s">
        <v>4188</v>
      </c>
      <c r="E1321" s="79" t="s">
        <v>8813</v>
      </c>
      <c r="F1321" s="80">
        <v>35462</v>
      </c>
      <c r="G1321" s="81" t="s">
        <v>3707</v>
      </c>
    </row>
    <row r="1322" spans="1:7" x14ac:dyDescent="0.3">
      <c r="A1322" s="76" t="s">
        <v>4181</v>
      </c>
      <c r="B1322" s="77" t="s">
        <v>4182</v>
      </c>
      <c r="C1322" s="78">
        <v>1317</v>
      </c>
      <c r="D1322" s="79" t="s">
        <v>4189</v>
      </c>
      <c r="E1322" s="79" t="s">
        <v>8814</v>
      </c>
      <c r="F1322" s="80">
        <v>35462</v>
      </c>
      <c r="G1322" s="81" t="s">
        <v>3707</v>
      </c>
    </row>
    <row r="1323" spans="1:7" x14ac:dyDescent="0.3">
      <c r="A1323" s="76" t="s">
        <v>4181</v>
      </c>
      <c r="B1323" s="77" t="s">
        <v>4182</v>
      </c>
      <c r="C1323" s="78">
        <v>1318</v>
      </c>
      <c r="D1323" s="79" t="s">
        <v>4190</v>
      </c>
      <c r="E1323" s="79" t="s">
        <v>8815</v>
      </c>
      <c r="F1323" s="80">
        <v>35462</v>
      </c>
      <c r="G1323" s="81" t="s">
        <v>3707</v>
      </c>
    </row>
    <row r="1324" spans="1:7" x14ac:dyDescent="0.3">
      <c r="A1324" s="76" t="s">
        <v>4181</v>
      </c>
      <c r="B1324" s="77" t="s">
        <v>4182</v>
      </c>
      <c r="C1324" s="78">
        <v>2521</v>
      </c>
      <c r="D1324" s="79" t="s">
        <v>4183</v>
      </c>
      <c r="E1324" s="79" t="s">
        <v>8816</v>
      </c>
      <c r="F1324" s="80">
        <v>36100</v>
      </c>
      <c r="G1324" s="81" t="s">
        <v>3707</v>
      </c>
    </row>
    <row r="1325" spans="1:7" x14ac:dyDescent="0.3">
      <c r="A1325" s="76" t="s">
        <v>4181</v>
      </c>
      <c r="B1325" s="77" t="s">
        <v>4182</v>
      </c>
      <c r="C1325" s="78">
        <v>4564</v>
      </c>
      <c r="D1325" s="79" t="s">
        <v>4191</v>
      </c>
      <c r="E1325" s="79" t="s">
        <v>8817</v>
      </c>
      <c r="F1325" s="80">
        <v>37561</v>
      </c>
      <c r="G1325" s="81" t="s">
        <v>3707</v>
      </c>
    </row>
    <row r="1326" spans="1:7" x14ac:dyDescent="0.3">
      <c r="A1326" s="76" t="s">
        <v>4181</v>
      </c>
      <c r="B1326" s="77" t="s">
        <v>4182</v>
      </c>
      <c r="C1326" s="78">
        <v>4565</v>
      </c>
      <c r="D1326" s="79" t="s">
        <v>4192</v>
      </c>
      <c r="E1326" s="79" t="s">
        <v>8818</v>
      </c>
      <c r="F1326" s="80">
        <v>37561</v>
      </c>
      <c r="G1326" s="81" t="s">
        <v>3707</v>
      </c>
    </row>
    <row r="1327" spans="1:7" x14ac:dyDescent="0.3">
      <c r="A1327" s="76" t="s">
        <v>4181</v>
      </c>
      <c r="B1327" s="77" t="s">
        <v>4182</v>
      </c>
      <c r="C1327" s="78">
        <v>4884</v>
      </c>
      <c r="D1327" s="79" t="s">
        <v>4193</v>
      </c>
      <c r="E1327" s="79" t="s">
        <v>8819</v>
      </c>
      <c r="F1327" s="80">
        <v>37834</v>
      </c>
      <c r="G1327" s="81" t="s">
        <v>3707</v>
      </c>
    </row>
    <row r="1328" spans="1:7" x14ac:dyDescent="0.3">
      <c r="A1328" s="76" t="s">
        <v>4181</v>
      </c>
      <c r="B1328" s="77" t="s">
        <v>4182</v>
      </c>
      <c r="C1328" s="78">
        <v>6544</v>
      </c>
      <c r="D1328" s="79" t="s">
        <v>4194</v>
      </c>
      <c r="E1328" s="79" t="s">
        <v>8820</v>
      </c>
      <c r="F1328" s="80">
        <v>38473</v>
      </c>
      <c r="G1328" s="81" t="s">
        <v>3707</v>
      </c>
    </row>
    <row r="1329" spans="1:7" x14ac:dyDescent="0.3">
      <c r="A1329" s="76" t="s">
        <v>4497</v>
      </c>
      <c r="B1329" s="77" t="s">
        <v>4498</v>
      </c>
      <c r="C1329" s="78">
        <v>5978</v>
      </c>
      <c r="D1329" s="79" t="s">
        <v>4499</v>
      </c>
      <c r="E1329" s="79" t="s">
        <v>8821</v>
      </c>
      <c r="F1329" s="80">
        <v>38384</v>
      </c>
      <c r="G1329" s="81" t="s">
        <v>3707</v>
      </c>
    </row>
    <row r="1330" spans="1:7" x14ac:dyDescent="0.3">
      <c r="A1330" s="76" t="s">
        <v>4497</v>
      </c>
      <c r="B1330" s="77" t="s">
        <v>4498</v>
      </c>
      <c r="C1330" s="78">
        <v>5979</v>
      </c>
      <c r="D1330" s="79" t="s">
        <v>4500</v>
      </c>
      <c r="E1330" s="79" t="s">
        <v>8822</v>
      </c>
      <c r="F1330" s="80">
        <v>38384</v>
      </c>
      <c r="G1330" s="81" t="s">
        <v>3707</v>
      </c>
    </row>
    <row r="1331" spans="1:7" x14ac:dyDescent="0.3">
      <c r="A1331" s="76" t="s">
        <v>4441</v>
      </c>
      <c r="B1331" s="77" t="s">
        <v>4442</v>
      </c>
      <c r="C1331" s="78">
        <v>2753</v>
      </c>
      <c r="D1331" s="79" t="s">
        <v>4443</v>
      </c>
      <c r="E1331" s="79" t="s">
        <v>8823</v>
      </c>
      <c r="F1331" s="80">
        <v>36192</v>
      </c>
      <c r="G1331" s="81" t="s">
        <v>3707</v>
      </c>
    </row>
    <row r="1332" spans="1:7" x14ac:dyDescent="0.3">
      <c r="A1332" s="76" t="s">
        <v>4441</v>
      </c>
      <c r="B1332" s="77" t="s">
        <v>4442</v>
      </c>
      <c r="C1332" s="78">
        <v>5483</v>
      </c>
      <c r="D1332" s="79" t="s">
        <v>4444</v>
      </c>
      <c r="E1332" s="79" t="s">
        <v>8824</v>
      </c>
      <c r="F1332" s="80">
        <v>38292</v>
      </c>
      <c r="G1332" s="81" t="s">
        <v>3707</v>
      </c>
    </row>
    <row r="1333" spans="1:7" x14ac:dyDescent="0.3">
      <c r="A1333" s="76" t="s">
        <v>8825</v>
      </c>
      <c r="B1333" s="77" t="s">
        <v>4132</v>
      </c>
      <c r="C1333" s="78">
        <v>531</v>
      </c>
      <c r="D1333" s="79" t="s">
        <v>124</v>
      </c>
      <c r="E1333" s="79" t="s">
        <v>8826</v>
      </c>
      <c r="F1333" s="80">
        <v>34912</v>
      </c>
      <c r="G1333" s="81" t="s">
        <v>3253</v>
      </c>
    </row>
    <row r="1334" spans="1:7" x14ac:dyDescent="0.3">
      <c r="A1334" s="76" t="s">
        <v>8825</v>
      </c>
      <c r="B1334" s="77" t="s">
        <v>4132</v>
      </c>
      <c r="C1334" s="78">
        <v>17841</v>
      </c>
      <c r="D1334" s="79" t="s">
        <v>2559</v>
      </c>
      <c r="E1334" s="79" t="s">
        <v>8827</v>
      </c>
      <c r="F1334" s="80">
        <v>41671</v>
      </c>
      <c r="G1334" s="81" t="s">
        <v>3253</v>
      </c>
    </row>
    <row r="1335" spans="1:7" x14ac:dyDescent="0.3">
      <c r="A1335" s="76" t="s">
        <v>4249</v>
      </c>
      <c r="B1335" s="77" t="s">
        <v>4250</v>
      </c>
      <c r="C1335" s="78">
        <v>17662</v>
      </c>
      <c r="D1335" s="79" t="s">
        <v>4251</v>
      </c>
      <c r="E1335" s="79" t="s">
        <v>8828</v>
      </c>
      <c r="F1335" s="80">
        <v>41518</v>
      </c>
      <c r="G1335" s="81" t="s">
        <v>3707</v>
      </c>
    </row>
    <row r="1336" spans="1:7" x14ac:dyDescent="0.3">
      <c r="A1336" s="76" t="s">
        <v>4249</v>
      </c>
      <c r="B1336" s="77" t="s">
        <v>4250</v>
      </c>
      <c r="C1336" s="78">
        <v>17663</v>
      </c>
      <c r="D1336" s="79" t="s">
        <v>4252</v>
      </c>
      <c r="E1336" s="79" t="s">
        <v>8829</v>
      </c>
      <c r="F1336" s="80">
        <v>41518</v>
      </c>
      <c r="G1336" s="81" t="s">
        <v>3707</v>
      </c>
    </row>
    <row r="1337" spans="1:7" x14ac:dyDescent="0.3">
      <c r="A1337" s="76" t="s">
        <v>3963</v>
      </c>
      <c r="B1337" s="77" t="s">
        <v>3964</v>
      </c>
      <c r="C1337" s="78">
        <v>1024</v>
      </c>
      <c r="D1337" s="79" t="s">
        <v>3965</v>
      </c>
      <c r="E1337" s="79" t="s">
        <v>8830</v>
      </c>
      <c r="F1337" s="80">
        <v>35186</v>
      </c>
      <c r="G1337" s="81" t="s">
        <v>3707</v>
      </c>
    </row>
    <row r="1338" spans="1:7" x14ac:dyDescent="0.3">
      <c r="A1338" s="76" t="s">
        <v>3963</v>
      </c>
      <c r="B1338" s="77" t="s">
        <v>3964</v>
      </c>
      <c r="C1338" s="78">
        <v>1093</v>
      </c>
      <c r="D1338" s="79" t="s">
        <v>212</v>
      </c>
      <c r="E1338" s="79" t="s">
        <v>8831</v>
      </c>
      <c r="F1338" s="80">
        <v>35278</v>
      </c>
      <c r="G1338" s="81" t="s">
        <v>3253</v>
      </c>
    </row>
    <row r="1339" spans="1:7" x14ac:dyDescent="0.3">
      <c r="A1339" s="76" t="s">
        <v>4455</v>
      </c>
      <c r="B1339" s="77" t="s">
        <v>4456</v>
      </c>
      <c r="C1339" s="78">
        <v>2387</v>
      </c>
      <c r="D1339" s="79" t="s">
        <v>4457</v>
      </c>
      <c r="E1339" s="79" t="s">
        <v>8832</v>
      </c>
      <c r="F1339" s="80">
        <v>36008</v>
      </c>
      <c r="G1339" s="81" t="s">
        <v>3707</v>
      </c>
    </row>
    <row r="1340" spans="1:7" x14ac:dyDescent="0.3">
      <c r="A1340" s="76" t="s">
        <v>4455</v>
      </c>
      <c r="B1340" s="77" t="s">
        <v>4456</v>
      </c>
      <c r="C1340" s="78">
        <v>4464</v>
      </c>
      <c r="D1340" s="79" t="s">
        <v>4458</v>
      </c>
      <c r="E1340" s="79" t="s">
        <v>8833</v>
      </c>
      <c r="F1340" s="80">
        <v>37469</v>
      </c>
      <c r="G1340" s="81" t="s">
        <v>3707</v>
      </c>
    </row>
    <row r="1341" spans="1:7" x14ac:dyDescent="0.3">
      <c r="A1341" s="76" t="s">
        <v>4455</v>
      </c>
      <c r="B1341" s="77" t="s">
        <v>4456</v>
      </c>
      <c r="C1341" s="78">
        <v>6385</v>
      </c>
      <c r="D1341" s="79" t="s">
        <v>4459</v>
      </c>
      <c r="E1341" s="79" t="s">
        <v>8834</v>
      </c>
      <c r="F1341" s="80">
        <v>38473</v>
      </c>
      <c r="G1341" s="81" t="s">
        <v>3707</v>
      </c>
    </row>
    <row r="1342" spans="1:7" x14ac:dyDescent="0.3">
      <c r="A1342" s="76" t="s">
        <v>4455</v>
      </c>
      <c r="B1342" s="77" t="s">
        <v>4456</v>
      </c>
      <c r="C1342" s="78">
        <v>6386</v>
      </c>
      <c r="D1342" s="79" t="s">
        <v>4460</v>
      </c>
      <c r="E1342" s="79" t="s">
        <v>8835</v>
      </c>
      <c r="F1342" s="80">
        <v>38473</v>
      </c>
      <c r="G1342" s="81" t="s">
        <v>3707</v>
      </c>
    </row>
    <row r="1343" spans="1:7" x14ac:dyDescent="0.3">
      <c r="A1343" s="76" t="s">
        <v>4455</v>
      </c>
      <c r="B1343" s="77" t="s">
        <v>4456</v>
      </c>
      <c r="C1343" s="78">
        <v>6387</v>
      </c>
      <c r="D1343" s="79" t="s">
        <v>4461</v>
      </c>
      <c r="E1343" s="79" t="s">
        <v>8836</v>
      </c>
      <c r="F1343" s="80">
        <v>38473</v>
      </c>
      <c r="G1343" s="81" t="s">
        <v>3707</v>
      </c>
    </row>
    <row r="1344" spans="1:7" x14ac:dyDescent="0.3">
      <c r="A1344" s="76" t="s">
        <v>4455</v>
      </c>
      <c r="B1344" s="77" t="s">
        <v>4456</v>
      </c>
      <c r="C1344" s="78">
        <v>6392</v>
      </c>
      <c r="D1344" s="79" t="s">
        <v>4462</v>
      </c>
      <c r="E1344" s="79" t="s">
        <v>8837</v>
      </c>
      <c r="F1344" s="80">
        <v>38473</v>
      </c>
      <c r="G1344" s="81" t="s">
        <v>3707</v>
      </c>
    </row>
    <row r="1345" spans="1:7" x14ac:dyDescent="0.3">
      <c r="A1345" s="76" t="s">
        <v>4455</v>
      </c>
      <c r="B1345" s="77" t="s">
        <v>4456</v>
      </c>
      <c r="C1345" s="78">
        <v>6393</v>
      </c>
      <c r="D1345" s="79" t="s">
        <v>4463</v>
      </c>
      <c r="E1345" s="79" t="s">
        <v>8838</v>
      </c>
      <c r="F1345" s="80">
        <v>38473</v>
      </c>
      <c r="G1345" s="81" t="s">
        <v>3707</v>
      </c>
    </row>
    <row r="1346" spans="1:7" x14ac:dyDescent="0.3">
      <c r="A1346" s="76" t="s">
        <v>4455</v>
      </c>
      <c r="B1346" s="77" t="s">
        <v>4456</v>
      </c>
      <c r="C1346" s="78">
        <v>6394</v>
      </c>
      <c r="D1346" s="79" t="s">
        <v>4464</v>
      </c>
      <c r="E1346" s="79" t="s">
        <v>8839</v>
      </c>
      <c r="F1346" s="80">
        <v>38473</v>
      </c>
      <c r="G1346" s="81" t="s">
        <v>3707</v>
      </c>
    </row>
    <row r="1347" spans="1:7" x14ac:dyDescent="0.3">
      <c r="A1347" s="76" t="s">
        <v>4455</v>
      </c>
      <c r="B1347" s="77" t="s">
        <v>4456</v>
      </c>
      <c r="C1347" s="78">
        <v>6395</v>
      </c>
      <c r="D1347" s="79" t="s">
        <v>4465</v>
      </c>
      <c r="E1347" s="79" t="s">
        <v>8840</v>
      </c>
      <c r="F1347" s="80">
        <v>38473</v>
      </c>
      <c r="G1347" s="81" t="s">
        <v>3707</v>
      </c>
    </row>
    <row r="1348" spans="1:7" x14ac:dyDescent="0.3">
      <c r="A1348" s="76" t="s">
        <v>4455</v>
      </c>
      <c r="B1348" s="77" t="s">
        <v>4456</v>
      </c>
      <c r="C1348" s="78">
        <v>7395</v>
      </c>
      <c r="D1348" s="79" t="s">
        <v>4466</v>
      </c>
      <c r="E1348" s="79" t="s">
        <v>8841</v>
      </c>
      <c r="F1348" s="80">
        <v>39022</v>
      </c>
      <c r="G1348" s="81" t="s">
        <v>3707</v>
      </c>
    </row>
    <row r="1349" spans="1:7" x14ac:dyDescent="0.3">
      <c r="A1349" s="76" t="s">
        <v>4455</v>
      </c>
      <c r="B1349" s="77" t="s">
        <v>4456</v>
      </c>
      <c r="C1349" s="78">
        <v>7396</v>
      </c>
      <c r="D1349" s="79" t="s">
        <v>4467</v>
      </c>
      <c r="E1349" s="79" t="s">
        <v>8842</v>
      </c>
      <c r="F1349" s="80">
        <v>39022</v>
      </c>
      <c r="G1349" s="81" t="s">
        <v>3707</v>
      </c>
    </row>
    <row r="1350" spans="1:7" x14ac:dyDescent="0.3">
      <c r="A1350" s="76" t="s">
        <v>4455</v>
      </c>
      <c r="B1350" s="77" t="s">
        <v>4456</v>
      </c>
      <c r="C1350" s="78">
        <v>7397</v>
      </c>
      <c r="D1350" s="79" t="s">
        <v>4468</v>
      </c>
      <c r="E1350" s="79" t="s">
        <v>8843</v>
      </c>
      <c r="F1350" s="80">
        <v>39022</v>
      </c>
      <c r="G1350" s="81" t="s">
        <v>3707</v>
      </c>
    </row>
    <row r="1351" spans="1:7" x14ac:dyDescent="0.3">
      <c r="A1351" s="76" t="s">
        <v>4455</v>
      </c>
      <c r="B1351" s="77" t="s">
        <v>4456</v>
      </c>
      <c r="C1351" s="78">
        <v>7398</v>
      </c>
      <c r="D1351" s="79" t="s">
        <v>4469</v>
      </c>
      <c r="E1351" s="79" t="s">
        <v>8844</v>
      </c>
      <c r="F1351" s="80">
        <v>39022</v>
      </c>
      <c r="G1351" s="81" t="s">
        <v>3707</v>
      </c>
    </row>
    <row r="1352" spans="1:7" x14ac:dyDescent="0.3">
      <c r="A1352" s="76" t="s">
        <v>4455</v>
      </c>
      <c r="B1352" s="77" t="s">
        <v>4456</v>
      </c>
      <c r="C1352" s="78">
        <v>17091</v>
      </c>
      <c r="D1352" s="79" t="s">
        <v>2425</v>
      </c>
      <c r="E1352" s="79" t="s">
        <v>8845</v>
      </c>
      <c r="F1352" s="80">
        <v>41122</v>
      </c>
      <c r="G1352" s="81" t="s">
        <v>3253</v>
      </c>
    </row>
    <row r="1353" spans="1:7" x14ac:dyDescent="0.3">
      <c r="A1353" s="76" t="s">
        <v>4455</v>
      </c>
      <c r="B1353" s="77" t="s">
        <v>4456</v>
      </c>
      <c r="C1353" s="78">
        <v>17092</v>
      </c>
      <c r="D1353" s="79" t="s">
        <v>4471</v>
      </c>
      <c r="E1353" s="79" t="s">
        <v>8846</v>
      </c>
      <c r="F1353" s="80">
        <v>41122</v>
      </c>
      <c r="G1353" s="81" t="s">
        <v>3253</v>
      </c>
    </row>
    <row r="1354" spans="1:7" x14ac:dyDescent="0.3">
      <c r="A1354" s="76" t="s">
        <v>4455</v>
      </c>
      <c r="B1354" s="77" t="s">
        <v>4456</v>
      </c>
      <c r="C1354" s="78">
        <v>17093</v>
      </c>
      <c r="D1354" s="79" t="s">
        <v>4472</v>
      </c>
      <c r="E1354" s="79" t="s">
        <v>8847</v>
      </c>
      <c r="F1354" s="80">
        <v>41122</v>
      </c>
      <c r="G1354" s="81" t="s">
        <v>3707</v>
      </c>
    </row>
    <row r="1355" spans="1:7" x14ac:dyDescent="0.3">
      <c r="A1355" s="76" t="s">
        <v>4455</v>
      </c>
      <c r="B1355" s="77" t="s">
        <v>4456</v>
      </c>
      <c r="C1355" s="78">
        <v>17094</v>
      </c>
      <c r="D1355" s="79" t="s">
        <v>2426</v>
      </c>
      <c r="E1355" s="79" t="s">
        <v>8848</v>
      </c>
      <c r="F1355" s="80">
        <v>41122</v>
      </c>
      <c r="G1355" s="81" t="s">
        <v>3253</v>
      </c>
    </row>
    <row r="1356" spans="1:7" x14ac:dyDescent="0.3">
      <c r="A1356" s="76" t="s">
        <v>4455</v>
      </c>
      <c r="B1356" s="77" t="s">
        <v>4456</v>
      </c>
      <c r="C1356" s="78">
        <v>17095</v>
      </c>
      <c r="D1356" s="79" t="s">
        <v>4474</v>
      </c>
      <c r="E1356" s="79" t="s">
        <v>8849</v>
      </c>
      <c r="F1356" s="80">
        <v>41122</v>
      </c>
      <c r="G1356" s="81" t="s">
        <v>3707</v>
      </c>
    </row>
    <row r="1357" spans="1:7" x14ac:dyDescent="0.3">
      <c r="A1357" s="76" t="s">
        <v>4455</v>
      </c>
      <c r="B1357" s="77" t="s">
        <v>4456</v>
      </c>
      <c r="C1357" s="78">
        <v>17096</v>
      </c>
      <c r="D1357" s="79" t="s">
        <v>2427</v>
      </c>
      <c r="E1357" s="79" t="s">
        <v>8850</v>
      </c>
      <c r="F1357" s="80">
        <v>41122</v>
      </c>
      <c r="G1357" s="81" t="s">
        <v>3253</v>
      </c>
    </row>
    <row r="1358" spans="1:7" x14ac:dyDescent="0.3">
      <c r="A1358" s="76" t="s">
        <v>4455</v>
      </c>
      <c r="B1358" s="77" t="s">
        <v>4456</v>
      </c>
      <c r="C1358" s="78">
        <v>17097</v>
      </c>
      <c r="D1358" s="79" t="s">
        <v>2428</v>
      </c>
      <c r="E1358" s="79" t="s">
        <v>8851</v>
      </c>
      <c r="F1358" s="80">
        <v>41122</v>
      </c>
      <c r="G1358" s="81" t="s">
        <v>3253</v>
      </c>
    </row>
    <row r="1359" spans="1:7" x14ac:dyDescent="0.3">
      <c r="A1359" s="76" t="s">
        <v>4455</v>
      </c>
      <c r="B1359" s="77" t="s">
        <v>4456</v>
      </c>
      <c r="C1359" s="78">
        <v>17098</v>
      </c>
      <c r="D1359" s="79" t="s">
        <v>3347</v>
      </c>
      <c r="E1359" s="79" t="s">
        <v>8852</v>
      </c>
      <c r="F1359" s="80">
        <v>41122</v>
      </c>
      <c r="G1359" s="81" t="s">
        <v>3707</v>
      </c>
    </row>
    <row r="1360" spans="1:7" x14ac:dyDescent="0.3">
      <c r="A1360" s="76" t="s">
        <v>4455</v>
      </c>
      <c r="B1360" s="77" t="s">
        <v>4456</v>
      </c>
      <c r="C1360" s="78">
        <v>17099</v>
      </c>
      <c r="D1360" s="79" t="s">
        <v>2429</v>
      </c>
      <c r="E1360" s="79" t="s">
        <v>8853</v>
      </c>
      <c r="F1360" s="80">
        <v>41122</v>
      </c>
      <c r="G1360" s="81" t="s">
        <v>3253</v>
      </c>
    </row>
    <row r="1361" spans="1:7" x14ac:dyDescent="0.3">
      <c r="A1361" s="76" t="s">
        <v>4455</v>
      </c>
      <c r="B1361" s="77" t="s">
        <v>4456</v>
      </c>
      <c r="C1361" s="78">
        <v>17100</v>
      </c>
      <c r="D1361" s="79" t="s">
        <v>4475</v>
      </c>
      <c r="E1361" s="79" t="s">
        <v>8854</v>
      </c>
      <c r="F1361" s="80">
        <v>41122</v>
      </c>
      <c r="G1361" s="81" t="s">
        <v>3707</v>
      </c>
    </row>
    <row r="1362" spans="1:7" x14ac:dyDescent="0.3">
      <c r="A1362" s="76" t="s">
        <v>4455</v>
      </c>
      <c r="B1362" s="77" t="s">
        <v>4456</v>
      </c>
      <c r="C1362" s="78">
        <v>17101</v>
      </c>
      <c r="D1362" s="79" t="s">
        <v>2430</v>
      </c>
      <c r="E1362" s="79" t="s">
        <v>8855</v>
      </c>
      <c r="F1362" s="80">
        <v>41122</v>
      </c>
      <c r="G1362" s="81" t="s">
        <v>3253</v>
      </c>
    </row>
    <row r="1363" spans="1:7" x14ac:dyDescent="0.3">
      <c r="A1363" s="76" t="s">
        <v>4455</v>
      </c>
      <c r="B1363" s="77" t="s">
        <v>4456</v>
      </c>
      <c r="C1363" s="78">
        <v>17102</v>
      </c>
      <c r="D1363" s="79" t="s">
        <v>4476</v>
      </c>
      <c r="E1363" s="79" t="s">
        <v>8856</v>
      </c>
      <c r="F1363" s="80">
        <v>41122</v>
      </c>
      <c r="G1363" s="81" t="s">
        <v>3707</v>
      </c>
    </row>
    <row r="1364" spans="1:7" x14ac:dyDescent="0.3">
      <c r="A1364" s="76" t="s">
        <v>4455</v>
      </c>
      <c r="B1364" s="77" t="s">
        <v>4456</v>
      </c>
      <c r="C1364" s="78">
        <v>17251</v>
      </c>
      <c r="D1364" s="79" t="s">
        <v>2448</v>
      </c>
      <c r="E1364" s="79" t="s">
        <v>8857</v>
      </c>
      <c r="F1364" s="80">
        <v>41306</v>
      </c>
      <c r="G1364" s="81" t="s">
        <v>3707</v>
      </c>
    </row>
    <row r="1365" spans="1:7" x14ac:dyDescent="0.3">
      <c r="A1365" s="76" t="s">
        <v>4455</v>
      </c>
      <c r="B1365" s="77" t="s">
        <v>4456</v>
      </c>
      <c r="C1365" s="78">
        <v>17252</v>
      </c>
      <c r="D1365" s="79" t="s">
        <v>4470</v>
      </c>
      <c r="E1365" s="79" t="s">
        <v>8858</v>
      </c>
      <c r="F1365" s="80">
        <v>41306</v>
      </c>
      <c r="G1365" s="81" t="s">
        <v>3707</v>
      </c>
    </row>
    <row r="1366" spans="1:7" x14ac:dyDescent="0.3">
      <c r="A1366" s="76" t="s">
        <v>4455</v>
      </c>
      <c r="B1366" s="77" t="s">
        <v>4456</v>
      </c>
      <c r="C1366" s="78">
        <v>17253</v>
      </c>
      <c r="D1366" s="79" t="s">
        <v>2449</v>
      </c>
      <c r="E1366" s="79" t="s">
        <v>8859</v>
      </c>
      <c r="F1366" s="80">
        <v>41306</v>
      </c>
      <c r="G1366" s="81" t="s">
        <v>3253</v>
      </c>
    </row>
    <row r="1367" spans="1:7" x14ac:dyDescent="0.3">
      <c r="A1367" s="76" t="s">
        <v>4455</v>
      </c>
      <c r="B1367" s="77" t="s">
        <v>4456</v>
      </c>
      <c r="C1367" s="78">
        <v>17341</v>
      </c>
      <c r="D1367" s="79" t="s">
        <v>2471</v>
      </c>
      <c r="E1367" s="79" t="s">
        <v>8860</v>
      </c>
      <c r="F1367" s="80">
        <v>41579</v>
      </c>
      <c r="G1367" s="81" t="s">
        <v>3253</v>
      </c>
    </row>
    <row r="1368" spans="1:7" x14ac:dyDescent="0.3">
      <c r="A1368" s="76" t="s">
        <v>1354</v>
      </c>
      <c r="B1368" s="77" t="s">
        <v>4477</v>
      </c>
      <c r="C1368" s="78">
        <v>7031</v>
      </c>
      <c r="D1368" s="79" t="s">
        <v>4478</v>
      </c>
      <c r="E1368" s="79" t="s">
        <v>8861</v>
      </c>
      <c r="F1368" s="80">
        <v>38657</v>
      </c>
      <c r="G1368" s="81" t="s">
        <v>3707</v>
      </c>
    </row>
    <row r="1369" spans="1:7" x14ac:dyDescent="0.3">
      <c r="A1369" s="76" t="s">
        <v>1354</v>
      </c>
      <c r="B1369" s="77" t="s">
        <v>4477</v>
      </c>
      <c r="C1369" s="78">
        <v>7057</v>
      </c>
      <c r="D1369" s="79" t="s">
        <v>842</v>
      </c>
      <c r="E1369" s="79" t="s">
        <v>8862</v>
      </c>
      <c r="F1369" s="80">
        <v>38657</v>
      </c>
      <c r="G1369" s="81" t="s">
        <v>3253</v>
      </c>
    </row>
    <row r="1370" spans="1:7" x14ac:dyDescent="0.3">
      <c r="A1370" s="76" t="s">
        <v>1354</v>
      </c>
      <c r="B1370" s="77" t="s">
        <v>4477</v>
      </c>
      <c r="C1370" s="78">
        <v>7058</v>
      </c>
      <c r="D1370" s="79" t="s">
        <v>4479</v>
      </c>
      <c r="E1370" s="79" t="s">
        <v>8863</v>
      </c>
      <c r="F1370" s="80">
        <v>38657</v>
      </c>
      <c r="G1370" s="81" t="s">
        <v>3707</v>
      </c>
    </row>
    <row r="1371" spans="1:7" x14ac:dyDescent="0.3">
      <c r="A1371" s="76" t="s">
        <v>1354</v>
      </c>
      <c r="B1371" s="77" t="s">
        <v>4477</v>
      </c>
      <c r="C1371" s="78">
        <v>7059</v>
      </c>
      <c r="D1371" s="79" t="s">
        <v>4480</v>
      </c>
      <c r="E1371" s="79" t="s">
        <v>8864</v>
      </c>
      <c r="F1371" s="80">
        <v>38657</v>
      </c>
      <c r="G1371" s="81" t="s">
        <v>3707</v>
      </c>
    </row>
    <row r="1372" spans="1:7" x14ac:dyDescent="0.3">
      <c r="A1372" s="76" t="s">
        <v>1354</v>
      </c>
      <c r="B1372" s="77" t="s">
        <v>4477</v>
      </c>
      <c r="C1372" s="78">
        <v>7061</v>
      </c>
      <c r="D1372" s="79" t="s">
        <v>844</v>
      </c>
      <c r="E1372" s="79" t="s">
        <v>8865</v>
      </c>
      <c r="F1372" s="80">
        <v>38657</v>
      </c>
      <c r="G1372" s="81" t="s">
        <v>3253</v>
      </c>
    </row>
    <row r="1373" spans="1:7" x14ac:dyDescent="0.3">
      <c r="A1373" s="76" t="s">
        <v>1354</v>
      </c>
      <c r="B1373" s="77" t="s">
        <v>4477</v>
      </c>
      <c r="C1373" s="78">
        <v>7069</v>
      </c>
      <c r="D1373" s="79" t="s">
        <v>4481</v>
      </c>
      <c r="E1373" s="79" t="s">
        <v>8866</v>
      </c>
      <c r="F1373" s="80">
        <v>38657</v>
      </c>
      <c r="G1373" s="81" t="s">
        <v>3707</v>
      </c>
    </row>
    <row r="1374" spans="1:7" x14ac:dyDescent="0.3">
      <c r="A1374" s="76" t="s">
        <v>4619</v>
      </c>
      <c r="B1374" s="77" t="s">
        <v>4620</v>
      </c>
      <c r="C1374" s="78">
        <v>3261</v>
      </c>
      <c r="D1374" s="79" t="s">
        <v>436</v>
      </c>
      <c r="E1374" s="79" t="s">
        <v>8867</v>
      </c>
      <c r="F1374" s="80">
        <v>36831</v>
      </c>
      <c r="G1374" s="81" t="s">
        <v>3253</v>
      </c>
    </row>
    <row r="1375" spans="1:7" x14ac:dyDescent="0.3">
      <c r="A1375" s="76" t="s">
        <v>4619</v>
      </c>
      <c r="B1375" s="77" t="s">
        <v>4620</v>
      </c>
      <c r="C1375" s="78">
        <v>8434</v>
      </c>
      <c r="D1375" s="79" t="s">
        <v>1139</v>
      </c>
      <c r="E1375" s="79" t="s">
        <v>8868</v>
      </c>
      <c r="F1375" s="80">
        <v>40118</v>
      </c>
      <c r="G1375" s="81" t="s">
        <v>3253</v>
      </c>
    </row>
    <row r="1376" spans="1:7" x14ac:dyDescent="0.3">
      <c r="A1376" s="76" t="s">
        <v>4178</v>
      </c>
      <c r="B1376" s="77" t="s">
        <v>4179</v>
      </c>
      <c r="C1376" s="78">
        <v>1088</v>
      </c>
      <c r="D1376" s="79" t="s">
        <v>208</v>
      </c>
      <c r="E1376" s="79" t="s">
        <v>8869</v>
      </c>
      <c r="F1376" s="80">
        <v>35278</v>
      </c>
      <c r="G1376" s="81" t="s">
        <v>3253</v>
      </c>
    </row>
    <row r="1377" spans="1:7" x14ac:dyDescent="0.3">
      <c r="A1377" s="76" t="s">
        <v>4178</v>
      </c>
      <c r="B1377" s="77" t="s">
        <v>4179</v>
      </c>
      <c r="C1377" s="78">
        <v>1105</v>
      </c>
      <c r="D1377" s="79" t="s">
        <v>4180</v>
      </c>
      <c r="E1377" s="79" t="s">
        <v>8870</v>
      </c>
      <c r="F1377" s="80">
        <v>35278</v>
      </c>
      <c r="G1377" s="81" t="s">
        <v>3707</v>
      </c>
    </row>
    <row r="1378" spans="1:7" x14ac:dyDescent="0.3">
      <c r="A1378" s="76" t="s">
        <v>4676</v>
      </c>
      <c r="B1378" s="77" t="s">
        <v>4677</v>
      </c>
      <c r="C1378" s="78">
        <v>18316</v>
      </c>
      <c r="D1378" s="79" t="s">
        <v>4678</v>
      </c>
      <c r="E1378" s="79" t="s">
        <v>8871</v>
      </c>
      <c r="F1378" s="80">
        <v>42036</v>
      </c>
      <c r="G1378" s="81" t="s">
        <v>3707</v>
      </c>
    </row>
    <row r="1379" spans="1:7" x14ac:dyDescent="0.3">
      <c r="A1379" s="76" t="s">
        <v>4676</v>
      </c>
      <c r="B1379" s="77" t="s">
        <v>4677</v>
      </c>
      <c r="C1379" s="78">
        <v>18317</v>
      </c>
      <c r="D1379" s="79" t="s">
        <v>2773</v>
      </c>
      <c r="E1379" s="79" t="s">
        <v>8872</v>
      </c>
      <c r="F1379" s="80">
        <v>42036</v>
      </c>
      <c r="G1379" s="81" t="s">
        <v>3707</v>
      </c>
    </row>
    <row r="1380" spans="1:7" x14ac:dyDescent="0.3">
      <c r="A1380" s="76" t="s">
        <v>4430</v>
      </c>
      <c r="B1380" s="77" t="s">
        <v>4431</v>
      </c>
      <c r="C1380" s="78">
        <v>1014</v>
      </c>
      <c r="D1380" s="79" t="s">
        <v>4432</v>
      </c>
      <c r="E1380" s="79" t="s">
        <v>8873</v>
      </c>
      <c r="F1380" s="80">
        <v>35186</v>
      </c>
      <c r="G1380" s="81" t="s">
        <v>3707</v>
      </c>
    </row>
    <row r="1381" spans="1:7" x14ac:dyDescent="0.3">
      <c r="A1381" s="76" t="s">
        <v>4430</v>
      </c>
      <c r="B1381" s="77" t="s">
        <v>4431</v>
      </c>
      <c r="C1381" s="78">
        <v>19189</v>
      </c>
      <c r="D1381" s="79" t="s">
        <v>2763</v>
      </c>
      <c r="E1381" s="79" t="s">
        <v>8874</v>
      </c>
      <c r="F1381" s="80">
        <v>42767</v>
      </c>
      <c r="G1381" s="81" t="s">
        <v>3253</v>
      </c>
    </row>
    <row r="1382" spans="1:7" x14ac:dyDescent="0.3">
      <c r="A1382" s="76" t="s">
        <v>3882</v>
      </c>
      <c r="B1382" s="77" t="s">
        <v>3883</v>
      </c>
      <c r="C1382" s="78">
        <v>5803</v>
      </c>
      <c r="D1382" s="79" t="s">
        <v>3884</v>
      </c>
      <c r="E1382" s="79" t="s">
        <v>8875</v>
      </c>
      <c r="F1382" s="80">
        <v>38384</v>
      </c>
      <c r="G1382" s="81" t="s">
        <v>3707</v>
      </c>
    </row>
    <row r="1383" spans="1:7" x14ac:dyDescent="0.3">
      <c r="A1383" s="76" t="s">
        <v>3882</v>
      </c>
      <c r="B1383" s="77" t="s">
        <v>3883</v>
      </c>
      <c r="C1383" s="78">
        <v>5804</v>
      </c>
      <c r="D1383" s="79" t="s">
        <v>3885</v>
      </c>
      <c r="E1383" s="79" t="s">
        <v>8876</v>
      </c>
      <c r="F1383" s="80">
        <v>38384</v>
      </c>
      <c r="G1383" s="81" t="s">
        <v>3707</v>
      </c>
    </row>
    <row r="1384" spans="1:7" x14ac:dyDescent="0.3">
      <c r="A1384" s="76" t="s">
        <v>8877</v>
      </c>
      <c r="B1384" s="77" t="s">
        <v>6999</v>
      </c>
      <c r="C1384" s="78">
        <v>5076</v>
      </c>
      <c r="D1384" s="79" t="s">
        <v>556</v>
      </c>
      <c r="E1384" s="79" t="s">
        <v>8878</v>
      </c>
      <c r="F1384" s="80">
        <v>38078</v>
      </c>
      <c r="G1384" s="81" t="s">
        <v>3253</v>
      </c>
    </row>
    <row r="1385" spans="1:7" x14ac:dyDescent="0.3">
      <c r="A1385" s="76" t="s">
        <v>8877</v>
      </c>
      <c r="B1385" s="77" t="s">
        <v>6999</v>
      </c>
      <c r="C1385" s="78">
        <v>20028</v>
      </c>
      <c r="D1385" s="79" t="s">
        <v>6063</v>
      </c>
      <c r="E1385" s="79" t="s">
        <v>8879</v>
      </c>
      <c r="F1385" s="80">
        <v>43466</v>
      </c>
      <c r="G1385" s="81" t="s">
        <v>3253</v>
      </c>
    </row>
    <row r="1386" spans="1:7" x14ac:dyDescent="0.3">
      <c r="A1386" s="76" t="s">
        <v>4010</v>
      </c>
      <c r="B1386" s="77" t="s">
        <v>4011</v>
      </c>
      <c r="C1386" s="78">
        <v>3359</v>
      </c>
      <c r="D1386" s="79" t="s">
        <v>450</v>
      </c>
      <c r="E1386" s="79" t="s">
        <v>8880</v>
      </c>
      <c r="F1386" s="80">
        <v>36923</v>
      </c>
      <c r="G1386" s="81" t="s">
        <v>3253</v>
      </c>
    </row>
    <row r="1387" spans="1:7" x14ac:dyDescent="0.3">
      <c r="A1387" s="76" t="s">
        <v>4010</v>
      </c>
      <c r="B1387" s="77" t="s">
        <v>4011</v>
      </c>
      <c r="C1387" s="78">
        <v>3360</v>
      </c>
      <c r="D1387" s="79" t="s">
        <v>4012</v>
      </c>
      <c r="E1387" s="79" t="s">
        <v>8881</v>
      </c>
      <c r="F1387" s="80">
        <v>36923</v>
      </c>
      <c r="G1387" s="81" t="s">
        <v>3707</v>
      </c>
    </row>
    <row r="1388" spans="1:7" x14ac:dyDescent="0.3">
      <c r="A1388" s="76" t="s">
        <v>4010</v>
      </c>
      <c r="B1388" s="77" t="s">
        <v>4011</v>
      </c>
      <c r="C1388" s="78">
        <v>18769</v>
      </c>
      <c r="D1388" s="79" t="s">
        <v>2715</v>
      </c>
      <c r="E1388" s="79" t="s">
        <v>8882</v>
      </c>
      <c r="F1388" s="80">
        <v>42370</v>
      </c>
      <c r="G1388" s="81" t="s">
        <v>3253</v>
      </c>
    </row>
    <row r="1389" spans="1:7" x14ac:dyDescent="0.3">
      <c r="A1389" s="76" t="s">
        <v>4515</v>
      </c>
      <c r="B1389" s="77" t="s">
        <v>4516</v>
      </c>
      <c r="C1389" s="78">
        <v>5985</v>
      </c>
      <c r="D1389" s="79" t="s">
        <v>4517</v>
      </c>
      <c r="E1389" s="79" t="s">
        <v>8883</v>
      </c>
      <c r="F1389" s="80">
        <v>38384</v>
      </c>
      <c r="G1389" s="81" t="s">
        <v>3707</v>
      </c>
    </row>
    <row r="1390" spans="1:7" x14ac:dyDescent="0.3">
      <c r="A1390" s="76" t="s">
        <v>4515</v>
      </c>
      <c r="B1390" s="77" t="s">
        <v>4516</v>
      </c>
      <c r="C1390" s="78">
        <v>5986</v>
      </c>
      <c r="D1390" s="79" t="s">
        <v>4518</v>
      </c>
      <c r="E1390" s="79" t="s">
        <v>8884</v>
      </c>
      <c r="F1390" s="80">
        <v>38384</v>
      </c>
      <c r="G1390" s="81" t="s">
        <v>3707</v>
      </c>
    </row>
    <row r="1391" spans="1:7" x14ac:dyDescent="0.3">
      <c r="A1391" s="76" t="s">
        <v>3820</v>
      </c>
      <c r="B1391" s="77" t="s">
        <v>3821</v>
      </c>
      <c r="C1391" s="78">
        <v>540</v>
      </c>
      <c r="D1391" s="79" t="s">
        <v>127</v>
      </c>
      <c r="E1391" s="79" t="s">
        <v>8885</v>
      </c>
      <c r="F1391" s="80">
        <v>34912</v>
      </c>
      <c r="G1391" s="81" t="s">
        <v>3253</v>
      </c>
    </row>
    <row r="1392" spans="1:7" x14ac:dyDescent="0.3">
      <c r="A1392" s="76" t="s">
        <v>3820</v>
      </c>
      <c r="B1392" s="77" t="s">
        <v>3821</v>
      </c>
      <c r="C1392" s="78">
        <v>6832</v>
      </c>
      <c r="D1392" s="79" t="s">
        <v>806</v>
      </c>
      <c r="E1392" s="79" t="s">
        <v>8886</v>
      </c>
      <c r="F1392" s="80">
        <v>38657</v>
      </c>
      <c r="G1392" s="81" t="s">
        <v>3253</v>
      </c>
    </row>
    <row r="1393" spans="1:7" x14ac:dyDescent="0.3">
      <c r="A1393" s="76" t="s">
        <v>3820</v>
      </c>
      <c r="B1393" s="77" t="s">
        <v>3821</v>
      </c>
      <c r="C1393" s="78">
        <v>7500</v>
      </c>
      <c r="D1393" s="79" t="s">
        <v>919</v>
      </c>
      <c r="E1393" s="79" t="s">
        <v>8887</v>
      </c>
      <c r="F1393" s="80">
        <v>39387</v>
      </c>
      <c r="G1393" s="81" t="s">
        <v>3253</v>
      </c>
    </row>
    <row r="1394" spans="1:7" x14ac:dyDescent="0.3">
      <c r="A1394" s="76" t="s">
        <v>3820</v>
      </c>
      <c r="B1394" s="77" t="s">
        <v>3821</v>
      </c>
      <c r="C1394" s="78">
        <v>7502</v>
      </c>
      <c r="D1394" s="79" t="s">
        <v>921</v>
      </c>
      <c r="E1394" s="79" t="s">
        <v>8888</v>
      </c>
      <c r="F1394" s="80">
        <v>39387</v>
      </c>
      <c r="G1394" s="81" t="s">
        <v>3253</v>
      </c>
    </row>
    <row r="1395" spans="1:7" x14ac:dyDescent="0.3">
      <c r="A1395" s="76" t="s">
        <v>3820</v>
      </c>
      <c r="B1395" s="77" t="s">
        <v>3821</v>
      </c>
      <c r="C1395" s="78">
        <v>7546</v>
      </c>
      <c r="D1395" s="79" t="s">
        <v>3822</v>
      </c>
      <c r="E1395" s="79" t="s">
        <v>8889</v>
      </c>
      <c r="F1395" s="80">
        <v>39387</v>
      </c>
      <c r="G1395" s="81" t="s">
        <v>3707</v>
      </c>
    </row>
    <row r="1396" spans="1:7" x14ac:dyDescent="0.3">
      <c r="A1396" s="76" t="s">
        <v>3820</v>
      </c>
      <c r="B1396" s="77" t="s">
        <v>3821</v>
      </c>
      <c r="C1396" s="78">
        <v>17804</v>
      </c>
      <c r="D1396" s="79" t="s">
        <v>3823</v>
      </c>
      <c r="E1396" s="79" t="s">
        <v>8890</v>
      </c>
      <c r="F1396" s="80">
        <v>41579</v>
      </c>
      <c r="G1396" s="81" t="s">
        <v>3707</v>
      </c>
    </row>
    <row r="1397" spans="1:7" x14ac:dyDescent="0.3">
      <c r="A1397" s="76" t="s">
        <v>346</v>
      </c>
      <c r="B1397" s="77" t="s">
        <v>3814</v>
      </c>
      <c r="C1397" s="78">
        <v>2400</v>
      </c>
      <c r="D1397" s="79" t="s">
        <v>345</v>
      </c>
      <c r="E1397" s="79" t="s">
        <v>8891</v>
      </c>
      <c r="F1397" s="80">
        <v>36008</v>
      </c>
      <c r="G1397" s="81" t="s">
        <v>3253</v>
      </c>
    </row>
    <row r="1398" spans="1:7" x14ac:dyDescent="0.3">
      <c r="A1398" s="76" t="s">
        <v>346</v>
      </c>
      <c r="B1398" s="77" t="s">
        <v>3814</v>
      </c>
      <c r="C1398" s="78">
        <v>7610</v>
      </c>
      <c r="D1398" s="79" t="s">
        <v>3815</v>
      </c>
      <c r="E1398" s="79" t="s">
        <v>8892</v>
      </c>
      <c r="F1398" s="80">
        <v>39387</v>
      </c>
      <c r="G1398" s="81" t="s">
        <v>3707</v>
      </c>
    </row>
    <row r="1399" spans="1:7" x14ac:dyDescent="0.3">
      <c r="A1399" s="76" t="s">
        <v>4993</v>
      </c>
      <c r="B1399" s="77" t="s">
        <v>4994</v>
      </c>
      <c r="C1399" s="78">
        <v>375</v>
      </c>
      <c r="D1399" s="79" t="s">
        <v>100</v>
      </c>
      <c r="E1399" s="79" t="s">
        <v>8893</v>
      </c>
      <c r="F1399" s="80">
        <v>34820</v>
      </c>
      <c r="G1399" s="81" t="s">
        <v>3253</v>
      </c>
    </row>
    <row r="1400" spans="1:7" x14ac:dyDescent="0.3">
      <c r="A1400" s="76" t="s">
        <v>4993</v>
      </c>
      <c r="B1400" s="77" t="s">
        <v>4994</v>
      </c>
      <c r="C1400" s="78">
        <v>378</v>
      </c>
      <c r="D1400" s="79" t="s">
        <v>102</v>
      </c>
      <c r="E1400" s="79" t="s">
        <v>8894</v>
      </c>
      <c r="F1400" s="80">
        <v>34820</v>
      </c>
      <c r="G1400" s="81" t="s">
        <v>3253</v>
      </c>
    </row>
    <row r="1401" spans="1:7" x14ac:dyDescent="0.3">
      <c r="A1401" s="76" t="s">
        <v>3530</v>
      </c>
      <c r="B1401" s="77" t="s">
        <v>3920</v>
      </c>
      <c r="C1401" s="78">
        <v>2388</v>
      </c>
      <c r="D1401" s="79" t="s">
        <v>343</v>
      </c>
      <c r="E1401" s="79" t="s">
        <v>8895</v>
      </c>
      <c r="F1401" s="80">
        <v>36008</v>
      </c>
      <c r="G1401" s="81" t="s">
        <v>3707</v>
      </c>
    </row>
    <row r="1402" spans="1:7" x14ac:dyDescent="0.3">
      <c r="A1402" s="76" t="s">
        <v>3530</v>
      </c>
      <c r="B1402" s="77" t="s">
        <v>3920</v>
      </c>
      <c r="C1402" s="78">
        <v>16956</v>
      </c>
      <c r="D1402" s="79" t="s">
        <v>2409</v>
      </c>
      <c r="E1402" s="79" t="s">
        <v>8896</v>
      </c>
      <c r="F1402" s="80">
        <v>41030</v>
      </c>
      <c r="G1402" s="81" t="s">
        <v>3253</v>
      </c>
    </row>
    <row r="1403" spans="1:7" x14ac:dyDescent="0.3">
      <c r="A1403" s="76" t="s">
        <v>4153</v>
      </c>
      <c r="B1403" s="77" t="s">
        <v>4154</v>
      </c>
      <c r="C1403" s="78">
        <v>1855</v>
      </c>
      <c r="D1403" s="79" t="s">
        <v>4155</v>
      </c>
      <c r="E1403" s="79" t="s">
        <v>8897</v>
      </c>
      <c r="F1403" s="80">
        <v>35827</v>
      </c>
      <c r="G1403" s="81" t="s">
        <v>3707</v>
      </c>
    </row>
    <row r="1404" spans="1:7" x14ac:dyDescent="0.3">
      <c r="A1404" s="76" t="s">
        <v>4153</v>
      </c>
      <c r="B1404" s="77" t="s">
        <v>4154</v>
      </c>
      <c r="C1404" s="78">
        <v>1856</v>
      </c>
      <c r="D1404" s="79" t="s">
        <v>4156</v>
      </c>
      <c r="E1404" s="79" t="s">
        <v>8898</v>
      </c>
      <c r="F1404" s="80">
        <v>35827</v>
      </c>
      <c r="G1404" s="81" t="s">
        <v>3707</v>
      </c>
    </row>
    <row r="1405" spans="1:7" x14ac:dyDescent="0.3">
      <c r="A1405" s="76" t="s">
        <v>4153</v>
      </c>
      <c r="B1405" s="77" t="s">
        <v>4154</v>
      </c>
      <c r="C1405" s="78">
        <v>19502</v>
      </c>
      <c r="D1405" s="79" t="s">
        <v>4157</v>
      </c>
      <c r="E1405" s="79" t="s">
        <v>8899</v>
      </c>
      <c r="F1405" s="80">
        <v>43040</v>
      </c>
      <c r="G1405" s="81" t="s">
        <v>3707</v>
      </c>
    </row>
    <row r="1406" spans="1:7" x14ac:dyDescent="0.3">
      <c r="A1406" s="76" t="s">
        <v>4153</v>
      </c>
      <c r="B1406" s="77" t="s">
        <v>4154</v>
      </c>
      <c r="C1406" s="78">
        <v>19757</v>
      </c>
      <c r="D1406" s="79" t="s">
        <v>8900</v>
      </c>
      <c r="E1406" s="79" t="s">
        <v>8901</v>
      </c>
      <c r="F1406" s="80">
        <v>43221</v>
      </c>
      <c r="G1406" s="81" t="s">
        <v>3707</v>
      </c>
    </row>
    <row r="1407" spans="1:7" x14ac:dyDescent="0.3">
      <c r="A1407" s="76" t="s">
        <v>4153</v>
      </c>
      <c r="B1407" s="77" t="s">
        <v>4154</v>
      </c>
      <c r="C1407" s="78">
        <v>19758</v>
      </c>
      <c r="D1407" s="79" t="s">
        <v>8902</v>
      </c>
      <c r="E1407" s="79" t="s">
        <v>8903</v>
      </c>
      <c r="F1407" s="80">
        <v>43221</v>
      </c>
      <c r="G1407" s="81" t="s">
        <v>3707</v>
      </c>
    </row>
    <row r="1408" spans="1:7" x14ac:dyDescent="0.3">
      <c r="A1408" s="76" t="s">
        <v>119</v>
      </c>
      <c r="B1408" s="77" t="s">
        <v>4240</v>
      </c>
      <c r="C1408" s="78">
        <v>404</v>
      </c>
      <c r="D1408" s="79" t="s">
        <v>118</v>
      </c>
      <c r="E1408" s="79" t="s">
        <v>8904</v>
      </c>
      <c r="F1408" s="80">
        <v>34820</v>
      </c>
      <c r="G1408" s="81" t="s">
        <v>3253</v>
      </c>
    </row>
    <row r="1409" spans="1:7" x14ac:dyDescent="0.3">
      <c r="A1409" s="76" t="s">
        <v>119</v>
      </c>
      <c r="B1409" s="77" t="s">
        <v>4240</v>
      </c>
      <c r="C1409" s="78">
        <v>6363</v>
      </c>
      <c r="D1409" s="79" t="s">
        <v>4241</v>
      </c>
      <c r="E1409" s="79" t="s">
        <v>8905</v>
      </c>
      <c r="F1409" s="80">
        <v>38473</v>
      </c>
      <c r="G1409" s="81" t="s">
        <v>3707</v>
      </c>
    </row>
    <row r="1410" spans="1:7" x14ac:dyDescent="0.3">
      <c r="A1410" s="76" t="s">
        <v>119</v>
      </c>
      <c r="B1410" s="77" t="s">
        <v>4240</v>
      </c>
      <c r="C1410" s="78">
        <v>6364</v>
      </c>
      <c r="D1410" s="79" t="s">
        <v>4242</v>
      </c>
      <c r="E1410" s="79" t="s">
        <v>8906</v>
      </c>
      <c r="F1410" s="80">
        <v>38473</v>
      </c>
      <c r="G1410" s="81" t="s">
        <v>3707</v>
      </c>
    </row>
    <row r="1411" spans="1:7" x14ac:dyDescent="0.3">
      <c r="A1411" s="76" t="s">
        <v>3902</v>
      </c>
      <c r="B1411" s="77" t="s">
        <v>3903</v>
      </c>
      <c r="C1411" s="78">
        <v>2915</v>
      </c>
      <c r="D1411" s="79" t="s">
        <v>393</v>
      </c>
      <c r="E1411" s="79" t="s">
        <v>8907</v>
      </c>
      <c r="F1411" s="80">
        <v>36465</v>
      </c>
      <c r="G1411" s="81" t="s">
        <v>3253</v>
      </c>
    </row>
    <row r="1412" spans="1:7" x14ac:dyDescent="0.3">
      <c r="A1412" s="76" t="s">
        <v>3902</v>
      </c>
      <c r="B1412" s="77" t="s">
        <v>3903</v>
      </c>
      <c r="C1412" s="78">
        <v>7434</v>
      </c>
      <c r="D1412" s="79" t="s">
        <v>3904</v>
      </c>
      <c r="E1412" s="79" t="s">
        <v>8908</v>
      </c>
      <c r="F1412" s="80">
        <v>39234</v>
      </c>
      <c r="G1412" s="81" t="s">
        <v>3707</v>
      </c>
    </row>
    <row r="1413" spans="1:7" x14ac:dyDescent="0.3">
      <c r="A1413" s="76" t="s">
        <v>4433</v>
      </c>
      <c r="B1413" s="77" t="s">
        <v>4434</v>
      </c>
      <c r="C1413" s="78">
        <v>5805</v>
      </c>
      <c r="D1413" s="79" t="s">
        <v>695</v>
      </c>
      <c r="E1413" s="79" t="s">
        <v>8909</v>
      </c>
      <c r="F1413" s="80">
        <v>38384</v>
      </c>
      <c r="G1413" s="81" t="s">
        <v>3707</v>
      </c>
    </row>
    <row r="1414" spans="1:7" x14ac:dyDescent="0.3">
      <c r="A1414" s="76" t="s">
        <v>4433</v>
      </c>
      <c r="B1414" s="77" t="s">
        <v>4434</v>
      </c>
      <c r="C1414" s="78">
        <v>19503</v>
      </c>
      <c r="D1414" s="79" t="s">
        <v>4435</v>
      </c>
      <c r="E1414" s="79" t="s">
        <v>8910</v>
      </c>
      <c r="F1414" s="80">
        <v>43040</v>
      </c>
      <c r="G1414" s="81" t="s">
        <v>3707</v>
      </c>
    </row>
    <row r="1415" spans="1:7" x14ac:dyDescent="0.3">
      <c r="A1415" s="76" t="s">
        <v>4679</v>
      </c>
      <c r="B1415" s="77" t="s">
        <v>4680</v>
      </c>
      <c r="C1415" s="78">
        <v>5788</v>
      </c>
      <c r="D1415" s="79" t="s">
        <v>692</v>
      </c>
      <c r="E1415" s="79" t="s">
        <v>8911</v>
      </c>
      <c r="F1415" s="80">
        <v>38384</v>
      </c>
      <c r="G1415" s="81" t="s">
        <v>3707</v>
      </c>
    </row>
    <row r="1416" spans="1:7" x14ac:dyDescent="0.3">
      <c r="A1416" s="76" t="s">
        <v>4679</v>
      </c>
      <c r="B1416" s="77" t="s">
        <v>4680</v>
      </c>
      <c r="C1416" s="78">
        <v>7306</v>
      </c>
      <c r="D1416" s="79" t="s">
        <v>4681</v>
      </c>
      <c r="E1416" s="79" t="s">
        <v>8912</v>
      </c>
      <c r="F1416" s="80">
        <v>38838</v>
      </c>
      <c r="G1416" s="81" t="s">
        <v>3707</v>
      </c>
    </row>
    <row r="1417" spans="1:7" x14ac:dyDescent="0.3">
      <c r="A1417" s="76" t="s">
        <v>4679</v>
      </c>
      <c r="B1417" s="77" t="s">
        <v>4680</v>
      </c>
      <c r="C1417" s="78">
        <v>7580</v>
      </c>
      <c r="D1417" s="79" t="s">
        <v>4682</v>
      </c>
      <c r="E1417" s="79" t="s">
        <v>8913</v>
      </c>
      <c r="F1417" s="80">
        <v>39387</v>
      </c>
      <c r="G1417" s="81" t="s">
        <v>3707</v>
      </c>
    </row>
    <row r="1418" spans="1:7" x14ac:dyDescent="0.3">
      <c r="A1418" s="76" t="s">
        <v>4679</v>
      </c>
      <c r="B1418" s="77" t="s">
        <v>4680</v>
      </c>
      <c r="C1418" s="78">
        <v>7581</v>
      </c>
      <c r="D1418" s="79" t="s">
        <v>4683</v>
      </c>
      <c r="E1418" s="79" t="s">
        <v>8914</v>
      </c>
      <c r="F1418" s="80">
        <v>39387</v>
      </c>
      <c r="G1418" s="81" t="s">
        <v>3707</v>
      </c>
    </row>
    <row r="1419" spans="1:7" x14ac:dyDescent="0.3">
      <c r="A1419" s="76" t="s">
        <v>3876</v>
      </c>
      <c r="B1419" s="77" t="s">
        <v>3877</v>
      </c>
      <c r="C1419" s="78">
        <v>6829</v>
      </c>
      <c r="D1419" s="79" t="s">
        <v>802</v>
      </c>
      <c r="E1419" s="79" t="s">
        <v>8915</v>
      </c>
      <c r="F1419" s="80">
        <v>38657</v>
      </c>
      <c r="G1419" s="81" t="s">
        <v>3253</v>
      </c>
    </row>
    <row r="1420" spans="1:7" x14ac:dyDescent="0.3">
      <c r="A1420" s="76" t="s">
        <v>3876</v>
      </c>
      <c r="B1420" s="77" t="s">
        <v>3877</v>
      </c>
      <c r="C1420" s="78">
        <v>6994</v>
      </c>
      <c r="D1420" s="79" t="s">
        <v>3878</v>
      </c>
      <c r="E1420" s="79" t="s">
        <v>8916</v>
      </c>
      <c r="F1420" s="80">
        <v>38657</v>
      </c>
      <c r="G1420" s="81" t="s">
        <v>3707</v>
      </c>
    </row>
    <row r="1421" spans="1:7" x14ac:dyDescent="0.3">
      <c r="A1421" s="76" t="s">
        <v>8917</v>
      </c>
      <c r="B1421" s="77" t="s">
        <v>7341</v>
      </c>
      <c r="C1421" s="78">
        <v>19944</v>
      </c>
      <c r="D1421" s="79" t="s">
        <v>8918</v>
      </c>
      <c r="E1421" s="79" t="s">
        <v>8919</v>
      </c>
      <c r="F1421" s="80">
        <v>43374</v>
      </c>
      <c r="G1421" s="81" t="s">
        <v>3707</v>
      </c>
    </row>
    <row r="1422" spans="1:7" x14ac:dyDescent="0.3">
      <c r="A1422" s="76" t="s">
        <v>8917</v>
      </c>
      <c r="B1422" s="77" t="s">
        <v>7341</v>
      </c>
      <c r="C1422" s="78">
        <v>19945</v>
      </c>
      <c r="D1422" s="79" t="s">
        <v>5890</v>
      </c>
      <c r="E1422" s="79" t="s">
        <v>8920</v>
      </c>
      <c r="F1422" s="80">
        <v>43374</v>
      </c>
      <c r="G1422" s="81" t="s">
        <v>3253</v>
      </c>
    </row>
    <row r="1423" spans="1:7" x14ac:dyDescent="0.3">
      <c r="A1423" s="76" t="s">
        <v>8917</v>
      </c>
      <c r="B1423" s="77" t="s">
        <v>7341</v>
      </c>
      <c r="C1423" s="78">
        <v>19946</v>
      </c>
      <c r="D1423" s="79" t="s">
        <v>5891</v>
      </c>
      <c r="E1423" s="79" t="s">
        <v>8921</v>
      </c>
      <c r="F1423" s="80">
        <v>43374</v>
      </c>
      <c r="G1423" s="81" t="s">
        <v>3253</v>
      </c>
    </row>
    <row r="1424" spans="1:7" x14ac:dyDescent="0.3">
      <c r="A1424" s="76" t="s">
        <v>8917</v>
      </c>
      <c r="B1424" s="77" t="s">
        <v>7341</v>
      </c>
      <c r="C1424" s="78">
        <v>19947</v>
      </c>
      <c r="D1424" s="79" t="s">
        <v>5892</v>
      </c>
      <c r="E1424" s="79" t="s">
        <v>8922</v>
      </c>
      <c r="F1424" s="80">
        <v>43374</v>
      </c>
      <c r="G1424" s="81" t="s">
        <v>3253</v>
      </c>
    </row>
    <row r="1425" spans="1:7" x14ac:dyDescent="0.3">
      <c r="A1425" s="76" t="s">
        <v>8917</v>
      </c>
      <c r="B1425" s="77" t="s">
        <v>7341</v>
      </c>
      <c r="C1425" s="78">
        <v>19948</v>
      </c>
      <c r="D1425" s="79" t="s">
        <v>5893</v>
      </c>
      <c r="E1425" s="79" t="s">
        <v>8923</v>
      </c>
      <c r="F1425" s="80">
        <v>43374</v>
      </c>
      <c r="G1425" s="81" t="s">
        <v>3253</v>
      </c>
    </row>
    <row r="1426" spans="1:7" x14ac:dyDescent="0.3">
      <c r="A1426" s="76" t="s">
        <v>4571</v>
      </c>
      <c r="B1426" s="77" t="s">
        <v>4572</v>
      </c>
      <c r="C1426" s="78">
        <v>4341</v>
      </c>
      <c r="D1426" s="79" t="s">
        <v>504</v>
      </c>
      <c r="E1426" s="79" t="s">
        <v>8924</v>
      </c>
      <c r="F1426" s="80">
        <v>37288</v>
      </c>
      <c r="G1426" s="81" t="s">
        <v>3253</v>
      </c>
    </row>
    <row r="1427" spans="1:7" x14ac:dyDescent="0.3">
      <c r="A1427" s="76" t="s">
        <v>4571</v>
      </c>
      <c r="B1427" s="77" t="s">
        <v>4572</v>
      </c>
      <c r="C1427" s="78">
        <v>4342</v>
      </c>
      <c r="D1427" s="79" t="s">
        <v>506</v>
      </c>
      <c r="E1427" s="79" t="s">
        <v>8925</v>
      </c>
      <c r="F1427" s="80">
        <v>37288</v>
      </c>
      <c r="G1427" s="81" t="s">
        <v>3253</v>
      </c>
    </row>
    <row r="1428" spans="1:7" x14ac:dyDescent="0.3">
      <c r="A1428" s="76" t="s">
        <v>4571</v>
      </c>
      <c r="B1428" s="77" t="s">
        <v>4572</v>
      </c>
      <c r="C1428" s="78">
        <v>5397</v>
      </c>
      <c r="D1428" s="79" t="s">
        <v>621</v>
      </c>
      <c r="E1428" s="79" t="s">
        <v>8926</v>
      </c>
      <c r="F1428" s="80">
        <v>38108</v>
      </c>
      <c r="G1428" s="81" t="s">
        <v>3253</v>
      </c>
    </row>
    <row r="1429" spans="1:7" x14ac:dyDescent="0.3">
      <c r="A1429" s="76" t="s">
        <v>4571</v>
      </c>
      <c r="B1429" s="77" t="s">
        <v>4572</v>
      </c>
      <c r="C1429" s="78">
        <v>5398</v>
      </c>
      <c r="D1429" s="79" t="s">
        <v>623</v>
      </c>
      <c r="E1429" s="79" t="s">
        <v>8927</v>
      </c>
      <c r="F1429" s="80">
        <v>38108</v>
      </c>
      <c r="G1429" s="81" t="s">
        <v>3253</v>
      </c>
    </row>
    <row r="1430" spans="1:7" x14ac:dyDescent="0.3">
      <c r="A1430" s="76" t="s">
        <v>4571</v>
      </c>
      <c r="B1430" s="77" t="s">
        <v>4572</v>
      </c>
      <c r="C1430" s="78">
        <v>5399</v>
      </c>
      <c r="D1430" s="79" t="s">
        <v>625</v>
      </c>
      <c r="E1430" s="79" t="s">
        <v>8928</v>
      </c>
      <c r="F1430" s="80">
        <v>38108</v>
      </c>
      <c r="G1430" s="81" t="s">
        <v>3253</v>
      </c>
    </row>
    <row r="1431" spans="1:7" x14ac:dyDescent="0.3">
      <c r="A1431" s="76" t="s">
        <v>4571</v>
      </c>
      <c r="B1431" s="77" t="s">
        <v>4572</v>
      </c>
      <c r="C1431" s="78">
        <v>5400</v>
      </c>
      <c r="D1431" s="79" t="s">
        <v>627</v>
      </c>
      <c r="E1431" s="79" t="s">
        <v>8929</v>
      </c>
      <c r="F1431" s="80">
        <v>38108</v>
      </c>
      <c r="G1431" s="81" t="s">
        <v>3253</v>
      </c>
    </row>
    <row r="1432" spans="1:7" x14ac:dyDescent="0.3">
      <c r="A1432" s="76" t="s">
        <v>4571</v>
      </c>
      <c r="B1432" s="77" t="s">
        <v>4572</v>
      </c>
      <c r="C1432" s="78">
        <v>5401</v>
      </c>
      <c r="D1432" s="79" t="s">
        <v>629</v>
      </c>
      <c r="E1432" s="79" t="s">
        <v>8930</v>
      </c>
      <c r="F1432" s="80">
        <v>38108</v>
      </c>
      <c r="G1432" s="81" t="s">
        <v>3253</v>
      </c>
    </row>
    <row r="1433" spans="1:7" x14ac:dyDescent="0.3">
      <c r="A1433" s="76" t="s">
        <v>4571</v>
      </c>
      <c r="B1433" s="77" t="s">
        <v>4572</v>
      </c>
      <c r="C1433" s="78">
        <v>5402</v>
      </c>
      <c r="D1433" s="79" t="s">
        <v>631</v>
      </c>
      <c r="E1433" s="79" t="s">
        <v>8931</v>
      </c>
      <c r="F1433" s="80">
        <v>38108</v>
      </c>
      <c r="G1433" s="81" t="s">
        <v>3253</v>
      </c>
    </row>
    <row r="1434" spans="1:7" x14ac:dyDescent="0.3">
      <c r="A1434" s="76" t="s">
        <v>4571</v>
      </c>
      <c r="B1434" s="77" t="s">
        <v>4572</v>
      </c>
      <c r="C1434" s="78">
        <v>5403</v>
      </c>
      <c r="D1434" s="79" t="s">
        <v>633</v>
      </c>
      <c r="E1434" s="79" t="s">
        <v>8932</v>
      </c>
      <c r="F1434" s="80">
        <v>38108</v>
      </c>
      <c r="G1434" s="81" t="s">
        <v>3253</v>
      </c>
    </row>
    <row r="1435" spans="1:7" x14ac:dyDescent="0.3">
      <c r="A1435" s="76" t="s">
        <v>4571</v>
      </c>
      <c r="B1435" s="77" t="s">
        <v>4572</v>
      </c>
      <c r="C1435" s="78">
        <v>8204</v>
      </c>
      <c r="D1435" s="79" t="s">
        <v>4573</v>
      </c>
      <c r="E1435" s="79" t="s">
        <v>8933</v>
      </c>
      <c r="F1435" s="80">
        <v>39661</v>
      </c>
      <c r="G1435" s="81" t="s">
        <v>3707</v>
      </c>
    </row>
    <row r="1436" spans="1:7" x14ac:dyDescent="0.3">
      <c r="A1436" s="76" t="s">
        <v>4571</v>
      </c>
      <c r="B1436" s="77" t="s">
        <v>4572</v>
      </c>
      <c r="C1436" s="78">
        <v>8205</v>
      </c>
      <c r="D1436" s="79" t="s">
        <v>4574</v>
      </c>
      <c r="E1436" s="79" t="s">
        <v>8934</v>
      </c>
      <c r="F1436" s="80">
        <v>39661</v>
      </c>
      <c r="G1436" s="81" t="s">
        <v>3707</v>
      </c>
    </row>
    <row r="1437" spans="1:7" x14ac:dyDescent="0.3">
      <c r="A1437" s="76" t="s">
        <v>4571</v>
      </c>
      <c r="B1437" s="77" t="s">
        <v>4572</v>
      </c>
      <c r="C1437" s="78">
        <v>8206</v>
      </c>
      <c r="D1437" s="79" t="s">
        <v>1091</v>
      </c>
      <c r="E1437" s="79" t="s">
        <v>8935</v>
      </c>
      <c r="F1437" s="80">
        <v>39661</v>
      </c>
      <c r="G1437" s="81" t="s">
        <v>3253</v>
      </c>
    </row>
    <row r="1438" spans="1:7" x14ac:dyDescent="0.3">
      <c r="A1438" s="76" t="s">
        <v>4571</v>
      </c>
      <c r="B1438" s="77" t="s">
        <v>4572</v>
      </c>
      <c r="C1438" s="78">
        <v>8207</v>
      </c>
      <c r="D1438" s="79" t="s">
        <v>1093</v>
      </c>
      <c r="E1438" s="79" t="s">
        <v>8936</v>
      </c>
      <c r="F1438" s="80">
        <v>39661</v>
      </c>
      <c r="G1438" s="81" t="s">
        <v>3253</v>
      </c>
    </row>
    <row r="1439" spans="1:7" x14ac:dyDescent="0.3">
      <c r="A1439" s="76" t="s">
        <v>4571</v>
      </c>
      <c r="B1439" s="77" t="s">
        <v>4572</v>
      </c>
      <c r="C1439" s="78">
        <v>8208</v>
      </c>
      <c r="D1439" s="79" t="s">
        <v>1095</v>
      </c>
      <c r="E1439" s="79" t="s">
        <v>8937</v>
      </c>
      <c r="F1439" s="80">
        <v>39661</v>
      </c>
      <c r="G1439" s="81" t="s">
        <v>3253</v>
      </c>
    </row>
    <row r="1440" spans="1:7" x14ac:dyDescent="0.3">
      <c r="A1440" s="76" t="s">
        <v>4571</v>
      </c>
      <c r="B1440" s="77" t="s">
        <v>4572</v>
      </c>
      <c r="C1440" s="78">
        <v>8209</v>
      </c>
      <c r="D1440" s="79" t="s">
        <v>1097</v>
      </c>
      <c r="E1440" s="79" t="s">
        <v>8938</v>
      </c>
      <c r="F1440" s="80">
        <v>39661</v>
      </c>
      <c r="G1440" s="81" t="s">
        <v>3253</v>
      </c>
    </row>
    <row r="1441" spans="1:7" x14ac:dyDescent="0.3">
      <c r="A1441" s="76" t="s">
        <v>4571</v>
      </c>
      <c r="B1441" s="77" t="s">
        <v>4572</v>
      </c>
      <c r="C1441" s="78">
        <v>8210</v>
      </c>
      <c r="D1441" s="79" t="s">
        <v>1099</v>
      </c>
      <c r="E1441" s="79" t="s">
        <v>8939</v>
      </c>
      <c r="F1441" s="80">
        <v>39661</v>
      </c>
      <c r="G1441" s="81" t="s">
        <v>3707</v>
      </c>
    </row>
    <row r="1442" spans="1:7" x14ac:dyDescent="0.3">
      <c r="A1442" s="76" t="s">
        <v>4571</v>
      </c>
      <c r="B1442" s="77" t="s">
        <v>4572</v>
      </c>
      <c r="C1442" s="78">
        <v>8211</v>
      </c>
      <c r="D1442" s="79" t="s">
        <v>1100</v>
      </c>
      <c r="E1442" s="79" t="s">
        <v>8940</v>
      </c>
      <c r="F1442" s="80">
        <v>39661</v>
      </c>
      <c r="G1442" s="81" t="s">
        <v>3707</v>
      </c>
    </row>
    <row r="1443" spans="1:7" x14ac:dyDescent="0.3">
      <c r="A1443" s="76" t="s">
        <v>4571</v>
      </c>
      <c r="B1443" s="77" t="s">
        <v>4572</v>
      </c>
      <c r="C1443" s="78">
        <v>8212</v>
      </c>
      <c r="D1443" s="79" t="s">
        <v>1101</v>
      </c>
      <c r="E1443" s="79" t="s">
        <v>8941</v>
      </c>
      <c r="F1443" s="80">
        <v>39661</v>
      </c>
      <c r="G1443" s="81" t="s">
        <v>3707</v>
      </c>
    </row>
    <row r="1444" spans="1:7" x14ac:dyDescent="0.3">
      <c r="A1444" s="76" t="s">
        <v>4571</v>
      </c>
      <c r="B1444" s="77" t="s">
        <v>4572</v>
      </c>
      <c r="C1444" s="78">
        <v>8213</v>
      </c>
      <c r="D1444" s="79" t="s">
        <v>4575</v>
      </c>
      <c r="E1444" s="79" t="s">
        <v>8942</v>
      </c>
      <c r="F1444" s="80">
        <v>39661</v>
      </c>
      <c r="G1444" s="81" t="s">
        <v>3707</v>
      </c>
    </row>
    <row r="1445" spans="1:7" x14ac:dyDescent="0.3">
      <c r="A1445" s="76" t="s">
        <v>4571</v>
      </c>
      <c r="B1445" s="77" t="s">
        <v>4572</v>
      </c>
      <c r="C1445" s="78">
        <v>8214</v>
      </c>
      <c r="D1445" s="79" t="s">
        <v>4576</v>
      </c>
      <c r="E1445" s="79" t="s">
        <v>8943</v>
      </c>
      <c r="F1445" s="80">
        <v>39661</v>
      </c>
      <c r="G1445" s="81" t="s">
        <v>3707</v>
      </c>
    </row>
    <row r="1446" spans="1:7" x14ac:dyDescent="0.3">
      <c r="A1446" s="76" t="s">
        <v>4571</v>
      </c>
      <c r="B1446" s="77" t="s">
        <v>4572</v>
      </c>
      <c r="C1446" s="78">
        <v>8380</v>
      </c>
      <c r="D1446" s="79" t="s">
        <v>1131</v>
      </c>
      <c r="E1446" s="79" t="s">
        <v>8944</v>
      </c>
      <c r="F1446" s="80">
        <v>39934</v>
      </c>
      <c r="G1446" s="81" t="s">
        <v>3707</v>
      </c>
    </row>
    <row r="1447" spans="1:7" x14ac:dyDescent="0.3">
      <c r="A1447" s="76" t="s">
        <v>4571</v>
      </c>
      <c r="B1447" s="77" t="s">
        <v>4572</v>
      </c>
      <c r="C1447" s="78">
        <v>8381</v>
      </c>
      <c r="D1447" s="79" t="s">
        <v>4577</v>
      </c>
      <c r="E1447" s="79" t="s">
        <v>8945</v>
      </c>
      <c r="F1447" s="80">
        <v>39934</v>
      </c>
      <c r="G1447" s="81" t="s">
        <v>3707</v>
      </c>
    </row>
    <row r="1448" spans="1:7" x14ac:dyDescent="0.3">
      <c r="A1448" s="76" t="s">
        <v>4571</v>
      </c>
      <c r="B1448" s="77" t="s">
        <v>4572</v>
      </c>
      <c r="C1448" s="78">
        <v>8382</v>
      </c>
      <c r="D1448" s="79" t="s">
        <v>4578</v>
      </c>
      <c r="E1448" s="79" t="s">
        <v>8946</v>
      </c>
      <c r="F1448" s="80">
        <v>39934</v>
      </c>
      <c r="G1448" s="81" t="s">
        <v>3707</v>
      </c>
    </row>
    <row r="1449" spans="1:7" x14ac:dyDescent="0.3">
      <c r="A1449" s="76" t="s">
        <v>4571</v>
      </c>
      <c r="B1449" s="77" t="s">
        <v>4572</v>
      </c>
      <c r="C1449" s="78">
        <v>8591</v>
      </c>
      <c r="D1449" s="79" t="s">
        <v>4599</v>
      </c>
      <c r="E1449" s="79" t="s">
        <v>8947</v>
      </c>
      <c r="F1449" s="80">
        <v>40483</v>
      </c>
      <c r="G1449" s="81" t="s">
        <v>3707</v>
      </c>
    </row>
    <row r="1450" spans="1:7" x14ac:dyDescent="0.3">
      <c r="A1450" s="76" t="s">
        <v>4571</v>
      </c>
      <c r="B1450" s="77" t="s">
        <v>4572</v>
      </c>
      <c r="C1450" s="78">
        <v>8592</v>
      </c>
      <c r="D1450" s="79" t="s">
        <v>4600</v>
      </c>
      <c r="E1450" s="79" t="s">
        <v>8948</v>
      </c>
      <c r="F1450" s="80">
        <v>40483</v>
      </c>
      <c r="G1450" s="81" t="s">
        <v>3707</v>
      </c>
    </row>
    <row r="1451" spans="1:7" x14ac:dyDescent="0.3">
      <c r="A1451" s="76" t="s">
        <v>4571</v>
      </c>
      <c r="B1451" s="77" t="s">
        <v>4572</v>
      </c>
      <c r="C1451" s="78">
        <v>8593</v>
      </c>
      <c r="D1451" s="79" t="s">
        <v>4601</v>
      </c>
      <c r="E1451" s="79" t="s">
        <v>8949</v>
      </c>
      <c r="F1451" s="80">
        <v>40483</v>
      </c>
      <c r="G1451" s="81" t="s">
        <v>3707</v>
      </c>
    </row>
    <row r="1452" spans="1:7" x14ac:dyDescent="0.3">
      <c r="A1452" s="76" t="s">
        <v>4571</v>
      </c>
      <c r="B1452" s="77" t="s">
        <v>4572</v>
      </c>
      <c r="C1452" s="78">
        <v>8594</v>
      </c>
      <c r="D1452" s="79" t="s">
        <v>4602</v>
      </c>
      <c r="E1452" s="79" t="s">
        <v>8950</v>
      </c>
      <c r="F1452" s="80">
        <v>40483</v>
      </c>
      <c r="G1452" s="81" t="s">
        <v>3707</v>
      </c>
    </row>
    <row r="1453" spans="1:7" x14ac:dyDescent="0.3">
      <c r="A1453" s="76" t="s">
        <v>4571</v>
      </c>
      <c r="B1453" s="77" t="s">
        <v>4572</v>
      </c>
      <c r="C1453" s="78">
        <v>8595</v>
      </c>
      <c r="D1453" s="79" t="s">
        <v>4603</v>
      </c>
      <c r="E1453" s="79" t="s">
        <v>8951</v>
      </c>
      <c r="F1453" s="80">
        <v>40483</v>
      </c>
      <c r="G1453" s="81" t="s">
        <v>3707</v>
      </c>
    </row>
    <row r="1454" spans="1:7" x14ac:dyDescent="0.3">
      <c r="A1454" s="76" t="s">
        <v>4571</v>
      </c>
      <c r="B1454" s="77" t="s">
        <v>4572</v>
      </c>
      <c r="C1454" s="78">
        <v>8596</v>
      </c>
      <c r="D1454" s="79" t="s">
        <v>4604</v>
      </c>
      <c r="E1454" s="79" t="s">
        <v>8952</v>
      </c>
      <c r="F1454" s="80">
        <v>40483</v>
      </c>
      <c r="G1454" s="81" t="s">
        <v>3707</v>
      </c>
    </row>
    <row r="1455" spans="1:7" x14ac:dyDescent="0.3">
      <c r="A1455" s="76" t="s">
        <v>4571</v>
      </c>
      <c r="B1455" s="77" t="s">
        <v>4572</v>
      </c>
      <c r="C1455" s="78">
        <v>8597</v>
      </c>
      <c r="D1455" s="79" t="s">
        <v>4605</v>
      </c>
      <c r="E1455" s="79" t="s">
        <v>8953</v>
      </c>
      <c r="F1455" s="80">
        <v>40483</v>
      </c>
      <c r="G1455" s="81" t="s">
        <v>3707</v>
      </c>
    </row>
    <row r="1456" spans="1:7" x14ac:dyDescent="0.3">
      <c r="A1456" s="76" t="s">
        <v>4571</v>
      </c>
      <c r="B1456" s="77" t="s">
        <v>4572</v>
      </c>
      <c r="C1456" s="78">
        <v>8598</v>
      </c>
      <c r="D1456" s="79" t="s">
        <v>4606</v>
      </c>
      <c r="E1456" s="79" t="s">
        <v>8954</v>
      </c>
      <c r="F1456" s="80">
        <v>40483</v>
      </c>
      <c r="G1456" s="81" t="s">
        <v>3707</v>
      </c>
    </row>
    <row r="1457" spans="1:7" x14ac:dyDescent="0.3">
      <c r="A1457" s="76" t="s">
        <v>4571</v>
      </c>
      <c r="B1457" s="77" t="s">
        <v>4572</v>
      </c>
      <c r="C1457" s="78">
        <v>8599</v>
      </c>
      <c r="D1457" s="79" t="s">
        <v>4607</v>
      </c>
      <c r="E1457" s="79" t="s">
        <v>8955</v>
      </c>
      <c r="F1457" s="80">
        <v>40483</v>
      </c>
      <c r="G1457" s="81" t="s">
        <v>3707</v>
      </c>
    </row>
    <row r="1458" spans="1:7" x14ac:dyDescent="0.3">
      <c r="A1458" s="76" t="s">
        <v>4571</v>
      </c>
      <c r="B1458" s="77" t="s">
        <v>4572</v>
      </c>
      <c r="C1458" s="78">
        <v>8600</v>
      </c>
      <c r="D1458" s="79" t="s">
        <v>4608</v>
      </c>
      <c r="E1458" s="79" t="s">
        <v>8956</v>
      </c>
      <c r="F1458" s="80">
        <v>40483</v>
      </c>
      <c r="G1458" s="81" t="s">
        <v>3707</v>
      </c>
    </row>
    <row r="1459" spans="1:7" x14ac:dyDescent="0.3">
      <c r="A1459" s="76" t="s">
        <v>4571</v>
      </c>
      <c r="B1459" s="77" t="s">
        <v>4572</v>
      </c>
      <c r="C1459" s="78">
        <v>8808</v>
      </c>
      <c r="D1459" s="79" t="s">
        <v>4579</v>
      </c>
      <c r="E1459" s="79" t="s">
        <v>8957</v>
      </c>
      <c r="F1459" s="80">
        <v>40848</v>
      </c>
      <c r="G1459" s="81" t="s">
        <v>3707</v>
      </c>
    </row>
    <row r="1460" spans="1:7" x14ac:dyDescent="0.3">
      <c r="A1460" s="76" t="s">
        <v>4571</v>
      </c>
      <c r="B1460" s="77" t="s">
        <v>4572</v>
      </c>
      <c r="C1460" s="78">
        <v>8809</v>
      </c>
      <c r="D1460" s="79" t="s">
        <v>4580</v>
      </c>
      <c r="E1460" s="79" t="s">
        <v>8958</v>
      </c>
      <c r="F1460" s="80">
        <v>40848</v>
      </c>
      <c r="G1460" s="81" t="s">
        <v>3707</v>
      </c>
    </row>
    <row r="1461" spans="1:7" x14ac:dyDescent="0.3">
      <c r="A1461" s="76" t="s">
        <v>4571</v>
      </c>
      <c r="B1461" s="77" t="s">
        <v>4572</v>
      </c>
      <c r="C1461" s="78">
        <v>8810</v>
      </c>
      <c r="D1461" s="79" t="s">
        <v>4581</v>
      </c>
      <c r="E1461" s="79" t="s">
        <v>8959</v>
      </c>
      <c r="F1461" s="80">
        <v>40848</v>
      </c>
      <c r="G1461" s="81" t="s">
        <v>3707</v>
      </c>
    </row>
    <row r="1462" spans="1:7" x14ac:dyDescent="0.3">
      <c r="A1462" s="76" t="s">
        <v>4571</v>
      </c>
      <c r="B1462" s="77" t="s">
        <v>4572</v>
      </c>
      <c r="C1462" s="78">
        <v>8811</v>
      </c>
      <c r="D1462" s="79" t="s">
        <v>4582</v>
      </c>
      <c r="E1462" s="79" t="s">
        <v>8960</v>
      </c>
      <c r="F1462" s="80">
        <v>40848</v>
      </c>
      <c r="G1462" s="81" t="s">
        <v>3707</v>
      </c>
    </row>
    <row r="1463" spans="1:7" x14ac:dyDescent="0.3">
      <c r="A1463" s="76" t="s">
        <v>4571</v>
      </c>
      <c r="B1463" s="77" t="s">
        <v>4572</v>
      </c>
      <c r="C1463" s="78">
        <v>8812</v>
      </c>
      <c r="D1463" s="79" t="s">
        <v>4583</v>
      </c>
      <c r="E1463" s="79" t="s">
        <v>8961</v>
      </c>
      <c r="F1463" s="80">
        <v>40848</v>
      </c>
      <c r="G1463" s="81" t="s">
        <v>3707</v>
      </c>
    </row>
    <row r="1464" spans="1:7" x14ac:dyDescent="0.3">
      <c r="A1464" s="76" t="s">
        <v>4571</v>
      </c>
      <c r="B1464" s="77" t="s">
        <v>4572</v>
      </c>
      <c r="C1464" s="78">
        <v>8813</v>
      </c>
      <c r="D1464" s="79" t="s">
        <v>4584</v>
      </c>
      <c r="E1464" s="79" t="s">
        <v>8962</v>
      </c>
      <c r="F1464" s="80">
        <v>40848</v>
      </c>
      <c r="G1464" s="81" t="s">
        <v>3707</v>
      </c>
    </row>
    <row r="1465" spans="1:7" x14ac:dyDescent="0.3">
      <c r="A1465" s="76" t="s">
        <v>4571</v>
      </c>
      <c r="B1465" s="77" t="s">
        <v>4572</v>
      </c>
      <c r="C1465" s="78">
        <v>8814</v>
      </c>
      <c r="D1465" s="79" t="s">
        <v>4585</v>
      </c>
      <c r="E1465" s="79" t="s">
        <v>8963</v>
      </c>
      <c r="F1465" s="80">
        <v>40848</v>
      </c>
      <c r="G1465" s="81" t="s">
        <v>3253</v>
      </c>
    </row>
    <row r="1466" spans="1:7" x14ac:dyDescent="0.3">
      <c r="A1466" s="76" t="s">
        <v>4571</v>
      </c>
      <c r="B1466" s="77" t="s">
        <v>4572</v>
      </c>
      <c r="C1466" s="78">
        <v>8815</v>
      </c>
      <c r="D1466" s="79" t="s">
        <v>4587</v>
      </c>
      <c r="E1466" s="79" t="s">
        <v>8964</v>
      </c>
      <c r="F1466" s="80">
        <v>40848</v>
      </c>
      <c r="G1466" s="81" t="s">
        <v>3707</v>
      </c>
    </row>
    <row r="1467" spans="1:7" x14ac:dyDescent="0.3">
      <c r="A1467" s="76" t="s">
        <v>4571</v>
      </c>
      <c r="B1467" s="77" t="s">
        <v>4572</v>
      </c>
      <c r="C1467" s="78">
        <v>17110</v>
      </c>
      <c r="D1467" s="79" t="s">
        <v>4592</v>
      </c>
      <c r="E1467" s="79" t="s">
        <v>8965</v>
      </c>
      <c r="F1467" s="80">
        <v>41122</v>
      </c>
      <c r="G1467" s="81" t="s">
        <v>3707</v>
      </c>
    </row>
    <row r="1468" spans="1:7" x14ac:dyDescent="0.3">
      <c r="A1468" s="76" t="s">
        <v>4571</v>
      </c>
      <c r="B1468" s="77" t="s">
        <v>4572</v>
      </c>
      <c r="C1468" s="78">
        <v>17112</v>
      </c>
      <c r="D1468" s="79" t="s">
        <v>4593</v>
      </c>
      <c r="E1468" s="79" t="s">
        <v>8966</v>
      </c>
      <c r="F1468" s="80">
        <v>41122</v>
      </c>
      <c r="G1468" s="81" t="s">
        <v>3707</v>
      </c>
    </row>
    <row r="1469" spans="1:7" x14ac:dyDescent="0.3">
      <c r="A1469" s="76" t="s">
        <v>4571</v>
      </c>
      <c r="B1469" s="77" t="s">
        <v>4572</v>
      </c>
      <c r="C1469" s="78">
        <v>17113</v>
      </c>
      <c r="D1469" s="79" t="s">
        <v>4594</v>
      </c>
      <c r="E1469" s="79" t="s">
        <v>8967</v>
      </c>
      <c r="F1469" s="80">
        <v>41122</v>
      </c>
      <c r="G1469" s="81" t="s">
        <v>3707</v>
      </c>
    </row>
    <row r="1470" spans="1:7" x14ac:dyDescent="0.3">
      <c r="A1470" s="76" t="s">
        <v>4571</v>
      </c>
      <c r="B1470" s="77" t="s">
        <v>4572</v>
      </c>
      <c r="C1470" s="78">
        <v>17114</v>
      </c>
      <c r="D1470" s="79" t="s">
        <v>4595</v>
      </c>
      <c r="E1470" s="79" t="s">
        <v>8968</v>
      </c>
      <c r="F1470" s="80">
        <v>41122</v>
      </c>
      <c r="G1470" s="81" t="s">
        <v>3707</v>
      </c>
    </row>
    <row r="1471" spans="1:7" x14ac:dyDescent="0.3">
      <c r="A1471" s="76" t="s">
        <v>4571</v>
      </c>
      <c r="B1471" s="77" t="s">
        <v>4572</v>
      </c>
      <c r="C1471" s="78">
        <v>17116</v>
      </c>
      <c r="D1471" s="79" t="s">
        <v>4596</v>
      </c>
      <c r="E1471" s="79" t="s">
        <v>8969</v>
      </c>
      <c r="F1471" s="80">
        <v>41122</v>
      </c>
      <c r="G1471" s="81" t="s">
        <v>3707</v>
      </c>
    </row>
    <row r="1472" spans="1:7" x14ac:dyDescent="0.3">
      <c r="A1472" s="76" t="s">
        <v>4571</v>
      </c>
      <c r="B1472" s="77" t="s">
        <v>4572</v>
      </c>
      <c r="C1472" s="78">
        <v>17118</v>
      </c>
      <c r="D1472" s="79" t="s">
        <v>4597</v>
      </c>
      <c r="E1472" s="79" t="s">
        <v>8970</v>
      </c>
      <c r="F1472" s="80">
        <v>41122</v>
      </c>
      <c r="G1472" s="81" t="s">
        <v>3707</v>
      </c>
    </row>
    <row r="1473" spans="1:7" x14ac:dyDescent="0.3">
      <c r="A1473" s="76" t="s">
        <v>4571</v>
      </c>
      <c r="B1473" s="77" t="s">
        <v>4572</v>
      </c>
      <c r="C1473" s="78">
        <v>17119</v>
      </c>
      <c r="D1473" s="79" t="s">
        <v>4598</v>
      </c>
      <c r="E1473" s="79" t="s">
        <v>8971</v>
      </c>
      <c r="F1473" s="80">
        <v>41122</v>
      </c>
      <c r="G1473" s="81" t="s">
        <v>3707</v>
      </c>
    </row>
    <row r="1474" spans="1:7" x14ac:dyDescent="0.3">
      <c r="A1474" s="76" t="s">
        <v>4571</v>
      </c>
      <c r="B1474" s="77" t="s">
        <v>4572</v>
      </c>
      <c r="C1474" s="78">
        <v>17256</v>
      </c>
      <c r="D1474" s="79" t="s">
        <v>4588</v>
      </c>
      <c r="E1474" s="79" t="s">
        <v>8972</v>
      </c>
      <c r="F1474" s="80">
        <v>41306</v>
      </c>
      <c r="G1474" s="81" t="s">
        <v>3707</v>
      </c>
    </row>
    <row r="1475" spans="1:7" x14ac:dyDescent="0.3">
      <c r="A1475" s="76" t="s">
        <v>4571</v>
      </c>
      <c r="B1475" s="77" t="s">
        <v>4572</v>
      </c>
      <c r="C1475" s="78">
        <v>17257</v>
      </c>
      <c r="D1475" s="79" t="s">
        <v>4589</v>
      </c>
      <c r="E1475" s="79" t="s">
        <v>8973</v>
      </c>
      <c r="F1475" s="80">
        <v>41306</v>
      </c>
      <c r="G1475" s="81" t="s">
        <v>3707</v>
      </c>
    </row>
    <row r="1476" spans="1:7" x14ac:dyDescent="0.3">
      <c r="A1476" s="76" t="s">
        <v>4571</v>
      </c>
      <c r="B1476" s="77" t="s">
        <v>4572</v>
      </c>
      <c r="C1476" s="78">
        <v>17258</v>
      </c>
      <c r="D1476" s="79" t="s">
        <v>4590</v>
      </c>
      <c r="E1476" s="79" t="s">
        <v>8974</v>
      </c>
      <c r="F1476" s="80">
        <v>41306</v>
      </c>
      <c r="G1476" s="81" t="s">
        <v>3707</v>
      </c>
    </row>
    <row r="1477" spans="1:7" x14ac:dyDescent="0.3">
      <c r="A1477" s="76" t="s">
        <v>4571</v>
      </c>
      <c r="B1477" s="77" t="s">
        <v>4572</v>
      </c>
      <c r="C1477" s="78">
        <v>17259</v>
      </c>
      <c r="D1477" s="79" t="s">
        <v>4591</v>
      </c>
      <c r="E1477" s="79" t="s">
        <v>8975</v>
      </c>
      <c r="F1477" s="80">
        <v>41306</v>
      </c>
      <c r="G1477" s="81" t="s">
        <v>3707</v>
      </c>
    </row>
    <row r="1478" spans="1:7" x14ac:dyDescent="0.3">
      <c r="A1478" s="76" t="s">
        <v>4571</v>
      </c>
      <c r="B1478" s="77" t="s">
        <v>4572</v>
      </c>
      <c r="C1478" s="78">
        <v>17816</v>
      </c>
      <c r="D1478" s="79" t="s">
        <v>4609</v>
      </c>
      <c r="E1478" s="79" t="s">
        <v>8976</v>
      </c>
      <c r="F1478" s="80">
        <v>41579</v>
      </c>
      <c r="G1478" s="81" t="s">
        <v>3707</v>
      </c>
    </row>
    <row r="1479" spans="1:7" x14ac:dyDescent="0.3">
      <c r="A1479" s="76" t="s">
        <v>4571</v>
      </c>
      <c r="B1479" s="77" t="s">
        <v>4572</v>
      </c>
      <c r="C1479" s="78">
        <v>17817</v>
      </c>
      <c r="D1479" s="79" t="s">
        <v>4610</v>
      </c>
      <c r="E1479" s="79" t="s">
        <v>8977</v>
      </c>
      <c r="F1479" s="80">
        <v>41579</v>
      </c>
      <c r="G1479" s="81" t="s">
        <v>3707</v>
      </c>
    </row>
    <row r="1480" spans="1:7" x14ac:dyDescent="0.3">
      <c r="A1480" s="76" t="s">
        <v>4571</v>
      </c>
      <c r="B1480" s="77" t="s">
        <v>4572</v>
      </c>
      <c r="C1480" s="78">
        <v>17823</v>
      </c>
      <c r="D1480" s="79" t="s">
        <v>4611</v>
      </c>
      <c r="E1480" s="79" t="s">
        <v>8978</v>
      </c>
      <c r="F1480" s="80">
        <v>41579</v>
      </c>
      <c r="G1480" s="81" t="s">
        <v>3707</v>
      </c>
    </row>
    <row r="1481" spans="1:7" x14ac:dyDescent="0.3">
      <c r="A1481" s="76" t="s">
        <v>4571</v>
      </c>
      <c r="B1481" s="77" t="s">
        <v>4572</v>
      </c>
      <c r="C1481" s="78">
        <v>17824</v>
      </c>
      <c r="D1481" s="79" t="s">
        <v>4612</v>
      </c>
      <c r="E1481" s="79" t="s">
        <v>8979</v>
      </c>
      <c r="F1481" s="80">
        <v>41579</v>
      </c>
      <c r="G1481" s="81" t="s">
        <v>3707</v>
      </c>
    </row>
    <row r="1482" spans="1:7" x14ac:dyDescent="0.3">
      <c r="A1482" s="76" t="s">
        <v>4571</v>
      </c>
      <c r="B1482" s="77" t="s">
        <v>4572</v>
      </c>
      <c r="C1482" s="78">
        <v>17825</v>
      </c>
      <c r="D1482" s="79" t="s">
        <v>4613</v>
      </c>
      <c r="E1482" s="79" t="s">
        <v>8980</v>
      </c>
      <c r="F1482" s="80">
        <v>41579</v>
      </c>
      <c r="G1482" s="81" t="s">
        <v>3707</v>
      </c>
    </row>
    <row r="1483" spans="1:7" x14ac:dyDescent="0.3">
      <c r="A1483" s="76" t="s">
        <v>4571</v>
      </c>
      <c r="B1483" s="77" t="s">
        <v>4572</v>
      </c>
      <c r="C1483" s="78">
        <v>17826</v>
      </c>
      <c r="D1483" s="79" t="s">
        <v>4614</v>
      </c>
      <c r="E1483" s="79" t="s">
        <v>8981</v>
      </c>
      <c r="F1483" s="80">
        <v>41579</v>
      </c>
      <c r="G1483" s="81" t="s">
        <v>3707</v>
      </c>
    </row>
    <row r="1484" spans="1:7" x14ac:dyDescent="0.3">
      <c r="A1484" s="76" t="s">
        <v>4571</v>
      </c>
      <c r="B1484" s="77" t="s">
        <v>4572</v>
      </c>
      <c r="C1484" s="78">
        <v>17827</v>
      </c>
      <c r="D1484" s="79" t="s">
        <v>4615</v>
      </c>
      <c r="E1484" s="79" t="s">
        <v>8982</v>
      </c>
      <c r="F1484" s="80">
        <v>41579</v>
      </c>
      <c r="G1484" s="81" t="s">
        <v>3707</v>
      </c>
    </row>
    <row r="1485" spans="1:7" x14ac:dyDescent="0.3">
      <c r="A1485" s="76" t="s">
        <v>4571</v>
      </c>
      <c r="B1485" s="77" t="s">
        <v>4572</v>
      </c>
      <c r="C1485" s="78">
        <v>17828</v>
      </c>
      <c r="D1485" s="79" t="s">
        <v>4616</v>
      </c>
      <c r="E1485" s="79" t="s">
        <v>8983</v>
      </c>
      <c r="F1485" s="80">
        <v>41579</v>
      </c>
      <c r="G1485" s="81" t="s">
        <v>3707</v>
      </c>
    </row>
    <row r="1486" spans="1:7" x14ac:dyDescent="0.3">
      <c r="A1486" s="76" t="s">
        <v>4571</v>
      </c>
      <c r="B1486" s="77" t="s">
        <v>4572</v>
      </c>
      <c r="C1486" s="78">
        <v>17830</v>
      </c>
      <c r="D1486" s="79" t="s">
        <v>4617</v>
      </c>
      <c r="E1486" s="79" t="s">
        <v>8984</v>
      </c>
      <c r="F1486" s="80">
        <v>41579</v>
      </c>
      <c r="G1486" s="81" t="s">
        <v>3707</v>
      </c>
    </row>
    <row r="1487" spans="1:7" x14ac:dyDescent="0.3">
      <c r="A1487" s="76" t="s">
        <v>4571</v>
      </c>
      <c r="B1487" s="77" t="s">
        <v>4572</v>
      </c>
      <c r="C1487" s="78">
        <v>17853</v>
      </c>
      <c r="D1487" s="79" t="s">
        <v>4618</v>
      </c>
      <c r="E1487" s="79" t="s">
        <v>8985</v>
      </c>
      <c r="F1487" s="80">
        <v>41671</v>
      </c>
      <c r="G1487" s="81" t="s">
        <v>3707</v>
      </c>
    </row>
    <row r="1488" spans="1:7" x14ac:dyDescent="0.3">
      <c r="A1488" s="76" t="s">
        <v>4571</v>
      </c>
      <c r="B1488" s="77" t="s">
        <v>4572</v>
      </c>
      <c r="C1488" s="78">
        <v>20579</v>
      </c>
      <c r="D1488" s="79" t="s">
        <v>6429</v>
      </c>
      <c r="E1488" s="79" t="s">
        <v>8986</v>
      </c>
      <c r="F1488" s="80">
        <v>44075</v>
      </c>
      <c r="G1488" s="81" t="s">
        <v>3253</v>
      </c>
    </row>
    <row r="1489" spans="1:7" x14ac:dyDescent="0.3">
      <c r="A1489" s="76" t="s">
        <v>4571</v>
      </c>
      <c r="B1489" s="77" t="s">
        <v>4572</v>
      </c>
      <c r="C1489" s="78">
        <v>20580</v>
      </c>
      <c r="D1489" s="79" t="s">
        <v>6430</v>
      </c>
      <c r="E1489" s="79" t="s">
        <v>8987</v>
      </c>
      <c r="F1489" s="80">
        <v>44075</v>
      </c>
      <c r="G1489" s="81" t="s">
        <v>3253</v>
      </c>
    </row>
    <row r="1490" spans="1:7" x14ac:dyDescent="0.3">
      <c r="A1490" s="76" t="s">
        <v>4571</v>
      </c>
      <c r="B1490" s="77" t="s">
        <v>4572</v>
      </c>
      <c r="C1490" s="78">
        <v>20581</v>
      </c>
      <c r="D1490" s="79" t="s">
        <v>8988</v>
      </c>
      <c r="E1490" s="79" t="s">
        <v>8989</v>
      </c>
      <c r="F1490" s="80">
        <v>44075</v>
      </c>
      <c r="G1490" s="81" t="s">
        <v>3707</v>
      </c>
    </row>
    <row r="1491" spans="1:7" x14ac:dyDescent="0.3">
      <c r="A1491" s="76" t="s">
        <v>3936</v>
      </c>
      <c r="B1491" s="77" t="s">
        <v>3937</v>
      </c>
      <c r="C1491" s="78">
        <v>18448</v>
      </c>
      <c r="D1491" s="79" t="s">
        <v>3938</v>
      </c>
      <c r="E1491" s="79" t="s">
        <v>8990</v>
      </c>
      <c r="F1491" s="80">
        <v>42036</v>
      </c>
      <c r="G1491" s="81" t="s">
        <v>3707</v>
      </c>
    </row>
    <row r="1492" spans="1:7" x14ac:dyDescent="0.3">
      <c r="A1492" s="76" t="s">
        <v>3936</v>
      </c>
      <c r="B1492" s="77" t="s">
        <v>3937</v>
      </c>
      <c r="C1492" s="78">
        <v>18450</v>
      </c>
      <c r="D1492" s="79" t="s">
        <v>3940</v>
      </c>
      <c r="E1492" s="79" t="s">
        <v>8991</v>
      </c>
      <c r="F1492" s="80">
        <v>42036</v>
      </c>
      <c r="G1492" s="81" t="s">
        <v>3707</v>
      </c>
    </row>
    <row r="1493" spans="1:7" x14ac:dyDescent="0.3">
      <c r="A1493" s="76" t="s">
        <v>4023</v>
      </c>
      <c r="B1493" s="77" t="s">
        <v>4024</v>
      </c>
      <c r="C1493" s="78">
        <v>73</v>
      </c>
      <c r="D1493" s="79" t="s">
        <v>18</v>
      </c>
      <c r="E1493" s="79" t="s">
        <v>8992</v>
      </c>
      <c r="F1493" s="80">
        <v>34455</v>
      </c>
      <c r="G1493" s="81" t="s">
        <v>3253</v>
      </c>
    </row>
    <row r="1494" spans="1:7" x14ac:dyDescent="0.3">
      <c r="A1494" s="76" t="s">
        <v>4023</v>
      </c>
      <c r="B1494" s="77" t="s">
        <v>4024</v>
      </c>
      <c r="C1494" s="78">
        <v>92</v>
      </c>
      <c r="D1494" s="79" t="s">
        <v>38</v>
      </c>
      <c r="E1494" s="79" t="s">
        <v>8993</v>
      </c>
      <c r="F1494" s="80">
        <v>34455</v>
      </c>
      <c r="G1494" s="81" t="s">
        <v>3253</v>
      </c>
    </row>
    <row r="1495" spans="1:7" x14ac:dyDescent="0.3">
      <c r="A1495" s="76" t="s">
        <v>4023</v>
      </c>
      <c r="B1495" s="77" t="s">
        <v>4024</v>
      </c>
      <c r="C1495" s="78">
        <v>93</v>
      </c>
      <c r="D1495" s="79" t="s">
        <v>40</v>
      </c>
      <c r="E1495" s="79" t="s">
        <v>8994</v>
      </c>
      <c r="F1495" s="80">
        <v>34455</v>
      </c>
      <c r="G1495" s="81" t="s">
        <v>3253</v>
      </c>
    </row>
    <row r="1496" spans="1:7" x14ac:dyDescent="0.3">
      <c r="A1496" s="76" t="s">
        <v>4023</v>
      </c>
      <c r="B1496" s="77" t="s">
        <v>4024</v>
      </c>
      <c r="C1496" s="78">
        <v>94</v>
      </c>
      <c r="D1496" s="79" t="s">
        <v>42</v>
      </c>
      <c r="E1496" s="79" t="s">
        <v>8995</v>
      </c>
      <c r="F1496" s="80">
        <v>34455</v>
      </c>
      <c r="G1496" s="81" t="s">
        <v>3253</v>
      </c>
    </row>
    <row r="1497" spans="1:7" x14ac:dyDescent="0.3">
      <c r="A1497" s="76" t="s">
        <v>4023</v>
      </c>
      <c r="B1497" s="77" t="s">
        <v>4024</v>
      </c>
      <c r="C1497" s="78">
        <v>96</v>
      </c>
      <c r="D1497" s="79" t="s">
        <v>4041</v>
      </c>
      <c r="E1497" s="79" t="s">
        <v>8996</v>
      </c>
      <c r="F1497" s="80">
        <v>34455</v>
      </c>
      <c r="G1497" s="81" t="s">
        <v>3253</v>
      </c>
    </row>
    <row r="1498" spans="1:7" x14ac:dyDescent="0.3">
      <c r="A1498" s="76" t="s">
        <v>4023</v>
      </c>
      <c r="B1498" s="77" t="s">
        <v>4024</v>
      </c>
      <c r="C1498" s="78">
        <v>539</v>
      </c>
      <c r="D1498" s="79" t="s">
        <v>125</v>
      </c>
      <c r="E1498" s="79" t="s">
        <v>8997</v>
      </c>
      <c r="F1498" s="80">
        <v>34912</v>
      </c>
      <c r="G1498" s="81" t="s">
        <v>3253</v>
      </c>
    </row>
    <row r="1499" spans="1:7" x14ac:dyDescent="0.3">
      <c r="A1499" s="76" t="s">
        <v>4023</v>
      </c>
      <c r="B1499" s="77" t="s">
        <v>4024</v>
      </c>
      <c r="C1499" s="78">
        <v>1376</v>
      </c>
      <c r="D1499" s="79" t="s">
        <v>258</v>
      </c>
      <c r="E1499" s="79" t="s">
        <v>8998</v>
      </c>
      <c r="F1499" s="80">
        <v>35551</v>
      </c>
      <c r="G1499" s="81" t="s">
        <v>3253</v>
      </c>
    </row>
    <row r="1500" spans="1:7" x14ac:dyDescent="0.3">
      <c r="A1500" s="76" t="s">
        <v>4023</v>
      </c>
      <c r="B1500" s="77" t="s">
        <v>4024</v>
      </c>
      <c r="C1500" s="78">
        <v>1401</v>
      </c>
      <c r="D1500" s="79" t="s">
        <v>260</v>
      </c>
      <c r="E1500" s="79" t="s">
        <v>8999</v>
      </c>
      <c r="F1500" s="80">
        <v>35551</v>
      </c>
      <c r="G1500" s="81" t="s">
        <v>3253</v>
      </c>
    </row>
    <row r="1501" spans="1:7" x14ac:dyDescent="0.3">
      <c r="A1501" s="76" t="s">
        <v>4023</v>
      </c>
      <c r="B1501" s="77" t="s">
        <v>4024</v>
      </c>
      <c r="C1501" s="78">
        <v>1968</v>
      </c>
      <c r="D1501" s="79" t="s">
        <v>4025</v>
      </c>
      <c r="E1501" s="79" t="s">
        <v>9000</v>
      </c>
      <c r="F1501" s="80">
        <v>35916</v>
      </c>
      <c r="G1501" s="81" t="s">
        <v>3253</v>
      </c>
    </row>
    <row r="1502" spans="1:7" x14ac:dyDescent="0.3">
      <c r="A1502" s="76" t="s">
        <v>4023</v>
      </c>
      <c r="B1502" s="77" t="s">
        <v>4024</v>
      </c>
      <c r="C1502" s="78">
        <v>2777</v>
      </c>
      <c r="D1502" s="79" t="s">
        <v>4043</v>
      </c>
      <c r="E1502" s="79" t="s">
        <v>9001</v>
      </c>
      <c r="F1502" s="80">
        <v>36192</v>
      </c>
      <c r="G1502" s="81" t="s">
        <v>3707</v>
      </c>
    </row>
    <row r="1503" spans="1:7" x14ac:dyDescent="0.3">
      <c r="A1503" s="76" t="s">
        <v>4023</v>
      </c>
      <c r="B1503" s="77" t="s">
        <v>4024</v>
      </c>
      <c r="C1503" s="78">
        <v>2778</v>
      </c>
      <c r="D1503" s="79" t="s">
        <v>4045</v>
      </c>
      <c r="E1503" s="79" t="s">
        <v>9002</v>
      </c>
      <c r="F1503" s="80">
        <v>36192</v>
      </c>
      <c r="G1503" s="81" t="s">
        <v>3707</v>
      </c>
    </row>
    <row r="1504" spans="1:7" x14ac:dyDescent="0.3">
      <c r="A1504" s="76" t="s">
        <v>4023</v>
      </c>
      <c r="B1504" s="77" t="s">
        <v>4024</v>
      </c>
      <c r="C1504" s="78">
        <v>2779</v>
      </c>
      <c r="D1504" s="79" t="s">
        <v>4047</v>
      </c>
      <c r="E1504" s="79" t="s">
        <v>9003</v>
      </c>
      <c r="F1504" s="80">
        <v>36192</v>
      </c>
      <c r="G1504" s="81" t="s">
        <v>3707</v>
      </c>
    </row>
    <row r="1505" spans="1:7" x14ac:dyDescent="0.3">
      <c r="A1505" s="76" t="s">
        <v>4023</v>
      </c>
      <c r="B1505" s="77" t="s">
        <v>4024</v>
      </c>
      <c r="C1505" s="78">
        <v>2782</v>
      </c>
      <c r="D1505" s="79" t="s">
        <v>365</v>
      </c>
      <c r="E1505" s="79" t="s">
        <v>9004</v>
      </c>
      <c r="F1505" s="80">
        <v>36192</v>
      </c>
      <c r="G1505" s="81" t="s">
        <v>3707</v>
      </c>
    </row>
    <row r="1506" spans="1:7" x14ac:dyDescent="0.3">
      <c r="A1506" s="76" t="s">
        <v>4023</v>
      </c>
      <c r="B1506" s="77" t="s">
        <v>4024</v>
      </c>
      <c r="C1506" s="78">
        <v>2783</v>
      </c>
      <c r="D1506" s="79" t="s">
        <v>4027</v>
      </c>
      <c r="E1506" s="79" t="s">
        <v>9005</v>
      </c>
      <c r="F1506" s="80">
        <v>36192</v>
      </c>
      <c r="G1506" s="81" t="s">
        <v>3707</v>
      </c>
    </row>
    <row r="1507" spans="1:7" x14ac:dyDescent="0.3">
      <c r="A1507" s="76" t="s">
        <v>4023</v>
      </c>
      <c r="B1507" s="77" t="s">
        <v>4024</v>
      </c>
      <c r="C1507" s="78">
        <v>2785</v>
      </c>
      <c r="D1507" s="79" t="s">
        <v>4029</v>
      </c>
      <c r="E1507" s="79" t="s">
        <v>9006</v>
      </c>
      <c r="F1507" s="80">
        <v>36192</v>
      </c>
      <c r="G1507" s="81" t="s">
        <v>3707</v>
      </c>
    </row>
    <row r="1508" spans="1:7" x14ac:dyDescent="0.3">
      <c r="A1508" s="76" t="s">
        <v>4023</v>
      </c>
      <c r="B1508" s="77" t="s">
        <v>4024</v>
      </c>
      <c r="C1508" s="78">
        <v>2786</v>
      </c>
      <c r="D1508" s="79" t="s">
        <v>4031</v>
      </c>
      <c r="E1508" s="79" t="s">
        <v>9007</v>
      </c>
      <c r="F1508" s="80">
        <v>36192</v>
      </c>
      <c r="G1508" s="81" t="s">
        <v>3707</v>
      </c>
    </row>
    <row r="1509" spans="1:7" x14ac:dyDescent="0.3">
      <c r="A1509" s="76" t="s">
        <v>4023</v>
      </c>
      <c r="B1509" s="77" t="s">
        <v>4024</v>
      </c>
      <c r="C1509" s="78">
        <v>2787</v>
      </c>
      <c r="D1509" s="79" t="s">
        <v>4033</v>
      </c>
      <c r="E1509" s="79" t="s">
        <v>9008</v>
      </c>
      <c r="F1509" s="80">
        <v>36192</v>
      </c>
      <c r="G1509" s="81" t="s">
        <v>3707</v>
      </c>
    </row>
    <row r="1510" spans="1:7" x14ac:dyDescent="0.3">
      <c r="A1510" s="76" t="s">
        <v>4023</v>
      </c>
      <c r="B1510" s="77" t="s">
        <v>4024</v>
      </c>
      <c r="C1510" s="78">
        <v>2788</v>
      </c>
      <c r="D1510" s="79" t="s">
        <v>4035</v>
      </c>
      <c r="E1510" s="79" t="s">
        <v>9009</v>
      </c>
      <c r="F1510" s="80">
        <v>36192</v>
      </c>
      <c r="G1510" s="81" t="s">
        <v>3707</v>
      </c>
    </row>
    <row r="1511" spans="1:7" x14ac:dyDescent="0.3">
      <c r="A1511" s="76" t="s">
        <v>4023</v>
      </c>
      <c r="B1511" s="77" t="s">
        <v>4024</v>
      </c>
      <c r="C1511" s="78">
        <v>2789</v>
      </c>
      <c r="D1511" s="79" t="s">
        <v>4037</v>
      </c>
      <c r="E1511" s="79" t="s">
        <v>9010</v>
      </c>
      <c r="F1511" s="80">
        <v>36192</v>
      </c>
      <c r="G1511" s="81" t="s">
        <v>3707</v>
      </c>
    </row>
    <row r="1512" spans="1:7" x14ac:dyDescent="0.3">
      <c r="A1512" s="76" t="s">
        <v>4023</v>
      </c>
      <c r="B1512" s="77" t="s">
        <v>4024</v>
      </c>
      <c r="C1512" s="78">
        <v>2790</v>
      </c>
      <c r="D1512" s="79" t="s">
        <v>4039</v>
      </c>
      <c r="E1512" s="79" t="s">
        <v>9011</v>
      </c>
      <c r="F1512" s="80">
        <v>36192</v>
      </c>
      <c r="G1512" s="81" t="s">
        <v>3707</v>
      </c>
    </row>
    <row r="1513" spans="1:7" x14ac:dyDescent="0.3">
      <c r="A1513" s="76" t="s">
        <v>4023</v>
      </c>
      <c r="B1513" s="77" t="s">
        <v>4024</v>
      </c>
      <c r="C1513" s="78">
        <v>2904</v>
      </c>
      <c r="D1513" s="79" t="s">
        <v>391</v>
      </c>
      <c r="E1513" s="79" t="s">
        <v>9012</v>
      </c>
      <c r="F1513" s="80">
        <v>36465</v>
      </c>
      <c r="G1513" s="81" t="s">
        <v>3253</v>
      </c>
    </row>
    <row r="1514" spans="1:7" x14ac:dyDescent="0.3">
      <c r="A1514" s="76" t="s">
        <v>4023</v>
      </c>
      <c r="B1514" s="77" t="s">
        <v>4024</v>
      </c>
      <c r="C1514" s="78">
        <v>4380</v>
      </c>
      <c r="D1514" s="79" t="s">
        <v>514</v>
      </c>
      <c r="E1514" s="79" t="s">
        <v>9013</v>
      </c>
      <c r="F1514" s="80">
        <v>37568</v>
      </c>
      <c r="G1514" s="81" t="s">
        <v>3253</v>
      </c>
    </row>
    <row r="1515" spans="1:7" x14ac:dyDescent="0.3">
      <c r="A1515" s="76" t="s">
        <v>4023</v>
      </c>
      <c r="B1515" s="77" t="s">
        <v>4024</v>
      </c>
      <c r="C1515" s="78">
        <v>4381</v>
      </c>
      <c r="D1515" s="79" t="s">
        <v>516</v>
      </c>
      <c r="E1515" s="79" t="s">
        <v>9014</v>
      </c>
      <c r="F1515" s="80">
        <v>37551</v>
      </c>
      <c r="G1515" s="81" t="s">
        <v>3253</v>
      </c>
    </row>
    <row r="1516" spans="1:7" x14ac:dyDescent="0.3">
      <c r="A1516" s="76" t="s">
        <v>4023</v>
      </c>
      <c r="B1516" s="77" t="s">
        <v>4024</v>
      </c>
      <c r="C1516" s="78">
        <v>4382</v>
      </c>
      <c r="D1516" s="79" t="s">
        <v>518</v>
      </c>
      <c r="E1516" s="79" t="s">
        <v>9015</v>
      </c>
      <c r="F1516" s="80">
        <v>37587</v>
      </c>
      <c r="G1516" s="81" t="s">
        <v>3253</v>
      </c>
    </row>
    <row r="1517" spans="1:7" x14ac:dyDescent="0.3">
      <c r="A1517" s="76" t="s">
        <v>4023</v>
      </c>
      <c r="B1517" s="77" t="s">
        <v>4024</v>
      </c>
      <c r="C1517" s="78">
        <v>4383</v>
      </c>
      <c r="D1517" s="79" t="s">
        <v>520</v>
      </c>
      <c r="E1517" s="79" t="s">
        <v>9016</v>
      </c>
      <c r="F1517" s="80">
        <v>37694</v>
      </c>
      <c r="G1517" s="81" t="s">
        <v>3253</v>
      </c>
    </row>
    <row r="1518" spans="1:7" x14ac:dyDescent="0.3">
      <c r="A1518" s="76" t="s">
        <v>4023</v>
      </c>
      <c r="B1518" s="77" t="s">
        <v>4024</v>
      </c>
      <c r="C1518" s="78">
        <v>5062</v>
      </c>
      <c r="D1518" s="79" t="s">
        <v>4049</v>
      </c>
      <c r="E1518" s="79" t="s">
        <v>9017</v>
      </c>
      <c r="F1518" s="80">
        <v>38657</v>
      </c>
      <c r="G1518" s="81" t="s">
        <v>3707</v>
      </c>
    </row>
    <row r="1519" spans="1:7" x14ac:dyDescent="0.3">
      <c r="A1519" s="76" t="s">
        <v>4023</v>
      </c>
      <c r="B1519" s="77" t="s">
        <v>4024</v>
      </c>
      <c r="C1519" s="78">
        <v>7094</v>
      </c>
      <c r="D1519" s="79" t="s">
        <v>857</v>
      </c>
      <c r="E1519" s="79" t="s">
        <v>9018</v>
      </c>
      <c r="F1519" s="80">
        <v>38777</v>
      </c>
      <c r="G1519" s="81" t="s">
        <v>3253</v>
      </c>
    </row>
    <row r="1520" spans="1:7" x14ac:dyDescent="0.3">
      <c r="A1520" s="76" t="s">
        <v>4023</v>
      </c>
      <c r="B1520" s="77" t="s">
        <v>4024</v>
      </c>
      <c r="C1520" s="78">
        <v>7110</v>
      </c>
      <c r="D1520" s="79" t="s">
        <v>4051</v>
      </c>
      <c r="E1520" s="79" t="s">
        <v>9019</v>
      </c>
      <c r="F1520" s="80">
        <v>38777</v>
      </c>
      <c r="G1520" s="81" t="s">
        <v>3707</v>
      </c>
    </row>
    <row r="1521" spans="1:7" x14ac:dyDescent="0.3">
      <c r="A1521" s="76" t="s">
        <v>4023</v>
      </c>
      <c r="B1521" s="77" t="s">
        <v>4024</v>
      </c>
      <c r="C1521" s="78">
        <v>7116</v>
      </c>
      <c r="D1521" s="79" t="s">
        <v>859</v>
      </c>
      <c r="E1521" s="79" t="s">
        <v>9020</v>
      </c>
      <c r="F1521" s="80">
        <v>38777</v>
      </c>
      <c r="G1521" s="81" t="s">
        <v>3253</v>
      </c>
    </row>
    <row r="1522" spans="1:7" x14ac:dyDescent="0.3">
      <c r="A1522" s="76" t="s">
        <v>4023</v>
      </c>
      <c r="B1522" s="77" t="s">
        <v>4024</v>
      </c>
      <c r="C1522" s="78">
        <v>7117</v>
      </c>
      <c r="D1522" s="79" t="s">
        <v>4053</v>
      </c>
      <c r="E1522" s="79" t="s">
        <v>9021</v>
      </c>
      <c r="F1522" s="80">
        <v>38777</v>
      </c>
      <c r="G1522" s="81" t="s">
        <v>3253</v>
      </c>
    </row>
    <row r="1523" spans="1:7" x14ac:dyDescent="0.3">
      <c r="A1523" s="76" t="s">
        <v>4023</v>
      </c>
      <c r="B1523" s="77" t="s">
        <v>4024</v>
      </c>
      <c r="C1523" s="78">
        <v>7127</v>
      </c>
      <c r="D1523" s="79" t="s">
        <v>861</v>
      </c>
      <c r="E1523" s="79" t="s">
        <v>9022</v>
      </c>
      <c r="F1523" s="80">
        <v>38777</v>
      </c>
      <c r="G1523" s="81" t="s">
        <v>3253</v>
      </c>
    </row>
    <row r="1524" spans="1:7" x14ac:dyDescent="0.3">
      <c r="A1524" s="76" t="s">
        <v>4023</v>
      </c>
      <c r="B1524" s="77" t="s">
        <v>4024</v>
      </c>
      <c r="C1524" s="78">
        <v>7128</v>
      </c>
      <c r="D1524" s="79" t="s">
        <v>4055</v>
      </c>
      <c r="E1524" s="79" t="s">
        <v>9023</v>
      </c>
      <c r="F1524" s="80">
        <v>38777</v>
      </c>
      <c r="G1524" s="81" t="s">
        <v>3707</v>
      </c>
    </row>
    <row r="1525" spans="1:7" x14ac:dyDescent="0.3">
      <c r="A1525" s="76" t="s">
        <v>4023</v>
      </c>
      <c r="B1525" s="77" t="s">
        <v>4024</v>
      </c>
      <c r="C1525" s="78">
        <v>7270</v>
      </c>
      <c r="D1525" s="79" t="s">
        <v>873</v>
      </c>
      <c r="E1525" s="79" t="s">
        <v>9024</v>
      </c>
      <c r="F1525" s="80">
        <v>38838</v>
      </c>
      <c r="G1525" s="81" t="s">
        <v>3253</v>
      </c>
    </row>
    <row r="1526" spans="1:7" x14ac:dyDescent="0.3">
      <c r="A1526" s="76" t="s">
        <v>4023</v>
      </c>
      <c r="B1526" s="77" t="s">
        <v>4024</v>
      </c>
      <c r="C1526" s="78">
        <v>8515</v>
      </c>
      <c r="D1526" s="79" t="s">
        <v>4059</v>
      </c>
      <c r="E1526" s="79" t="s">
        <v>9025</v>
      </c>
      <c r="F1526" s="80">
        <v>40210</v>
      </c>
      <c r="G1526" s="81" t="s">
        <v>3707</v>
      </c>
    </row>
    <row r="1527" spans="1:7" x14ac:dyDescent="0.3">
      <c r="A1527" s="76" t="s">
        <v>4023</v>
      </c>
      <c r="B1527" s="77" t="s">
        <v>4024</v>
      </c>
      <c r="C1527" s="78">
        <v>8579</v>
      </c>
      <c r="D1527" s="79" t="s">
        <v>1159</v>
      </c>
      <c r="E1527" s="79" t="s">
        <v>9026</v>
      </c>
      <c r="F1527" s="80">
        <v>40391</v>
      </c>
      <c r="G1527" s="81" t="s">
        <v>3253</v>
      </c>
    </row>
    <row r="1528" spans="1:7" x14ac:dyDescent="0.3">
      <c r="A1528" s="76" t="s">
        <v>4023</v>
      </c>
      <c r="B1528" s="77" t="s">
        <v>4024</v>
      </c>
      <c r="C1528" s="78">
        <v>17964</v>
      </c>
      <c r="D1528" s="79" t="s">
        <v>2604</v>
      </c>
      <c r="E1528" s="79" t="s">
        <v>9027</v>
      </c>
      <c r="F1528" s="80">
        <v>41671</v>
      </c>
      <c r="G1528" s="81" t="s">
        <v>3253</v>
      </c>
    </row>
    <row r="1529" spans="1:7" x14ac:dyDescent="0.3">
      <c r="A1529" s="76" t="s">
        <v>4023</v>
      </c>
      <c r="B1529" s="77" t="s">
        <v>4024</v>
      </c>
      <c r="C1529" s="78">
        <v>17965</v>
      </c>
      <c r="D1529" s="79" t="s">
        <v>2606</v>
      </c>
      <c r="E1529" s="79" t="s">
        <v>9028</v>
      </c>
      <c r="F1529" s="80">
        <v>41671</v>
      </c>
      <c r="G1529" s="81" t="s">
        <v>3253</v>
      </c>
    </row>
    <row r="1530" spans="1:7" x14ac:dyDescent="0.3">
      <c r="A1530" s="76" t="s">
        <v>4023</v>
      </c>
      <c r="B1530" s="77" t="s">
        <v>4024</v>
      </c>
      <c r="C1530" s="78">
        <v>17997</v>
      </c>
      <c r="D1530" s="79" t="s">
        <v>4057</v>
      </c>
      <c r="E1530" s="79" t="s">
        <v>9029</v>
      </c>
      <c r="F1530" s="80">
        <v>41671</v>
      </c>
      <c r="G1530" s="81" t="s">
        <v>3707</v>
      </c>
    </row>
    <row r="1531" spans="1:7" x14ac:dyDescent="0.3">
      <c r="A1531" s="76" t="s">
        <v>4023</v>
      </c>
      <c r="B1531" s="77" t="s">
        <v>4024</v>
      </c>
      <c r="C1531" s="78">
        <v>17998</v>
      </c>
      <c r="D1531" s="79" t="s">
        <v>4058</v>
      </c>
      <c r="E1531" s="79" t="s">
        <v>9030</v>
      </c>
      <c r="F1531" s="80">
        <v>41671</v>
      </c>
      <c r="G1531" s="81" t="s">
        <v>3707</v>
      </c>
    </row>
    <row r="1532" spans="1:7" x14ac:dyDescent="0.3">
      <c r="A1532" s="76" t="s">
        <v>4023</v>
      </c>
      <c r="B1532" s="77" t="s">
        <v>4024</v>
      </c>
      <c r="C1532" s="78">
        <v>17999</v>
      </c>
      <c r="D1532" s="79" t="s">
        <v>2612</v>
      </c>
      <c r="E1532" s="79" t="s">
        <v>9031</v>
      </c>
      <c r="F1532" s="80">
        <v>41671</v>
      </c>
      <c r="G1532" s="81" t="s">
        <v>3253</v>
      </c>
    </row>
    <row r="1533" spans="1:7" x14ac:dyDescent="0.3">
      <c r="A1533" s="76" t="s">
        <v>4023</v>
      </c>
      <c r="B1533" s="77" t="s">
        <v>4024</v>
      </c>
      <c r="C1533" s="78">
        <v>18113</v>
      </c>
      <c r="D1533" s="79" t="s">
        <v>2632</v>
      </c>
      <c r="E1533" s="79" t="s">
        <v>9032</v>
      </c>
      <c r="F1533" s="80">
        <v>41974</v>
      </c>
      <c r="G1533" s="81" t="s">
        <v>3253</v>
      </c>
    </row>
    <row r="1534" spans="1:7" x14ac:dyDescent="0.3">
      <c r="A1534" s="76" t="s">
        <v>4023</v>
      </c>
      <c r="B1534" s="77" t="s">
        <v>4024</v>
      </c>
      <c r="C1534" s="78">
        <v>18460</v>
      </c>
      <c r="D1534" s="79" t="s">
        <v>2659</v>
      </c>
      <c r="E1534" s="79" t="s">
        <v>9033</v>
      </c>
      <c r="F1534" s="80">
        <v>42125</v>
      </c>
      <c r="G1534" s="81" t="s">
        <v>3253</v>
      </c>
    </row>
    <row r="1535" spans="1:7" x14ac:dyDescent="0.3">
      <c r="A1535" s="76" t="s">
        <v>4023</v>
      </c>
      <c r="B1535" s="77" t="s">
        <v>4024</v>
      </c>
      <c r="C1535" s="78">
        <v>18667</v>
      </c>
      <c r="D1535" s="79" t="s">
        <v>2696</v>
      </c>
      <c r="E1535" s="79" t="s">
        <v>9034</v>
      </c>
      <c r="F1535" s="80">
        <v>42309</v>
      </c>
      <c r="G1535" s="81" t="s">
        <v>3707</v>
      </c>
    </row>
    <row r="1536" spans="1:7" x14ac:dyDescent="0.3">
      <c r="A1536" s="76" t="s">
        <v>4023</v>
      </c>
      <c r="B1536" s="77" t="s">
        <v>4024</v>
      </c>
      <c r="C1536" s="78">
        <v>19188</v>
      </c>
      <c r="D1536" s="79" t="s">
        <v>2761</v>
      </c>
      <c r="E1536" s="79" t="s">
        <v>9035</v>
      </c>
      <c r="F1536" s="80">
        <v>42767</v>
      </c>
      <c r="G1536" s="81" t="s">
        <v>3253</v>
      </c>
    </row>
    <row r="1537" spans="1:7" x14ac:dyDescent="0.3">
      <c r="A1537" s="76" t="s">
        <v>4023</v>
      </c>
      <c r="B1537" s="77" t="s">
        <v>4024</v>
      </c>
      <c r="C1537" s="78">
        <v>19998</v>
      </c>
      <c r="D1537" s="79" t="s">
        <v>5895</v>
      </c>
      <c r="E1537" s="79" t="s">
        <v>9036</v>
      </c>
      <c r="F1537" s="80">
        <v>43435</v>
      </c>
      <c r="G1537" s="81" t="s">
        <v>3253</v>
      </c>
    </row>
    <row r="1538" spans="1:7" x14ac:dyDescent="0.3">
      <c r="A1538" s="76" t="s">
        <v>4023</v>
      </c>
      <c r="B1538" s="77" t="s">
        <v>4024</v>
      </c>
      <c r="C1538" s="78">
        <v>20135</v>
      </c>
      <c r="D1538" s="79" t="s">
        <v>6066</v>
      </c>
      <c r="E1538" s="79" t="s">
        <v>9037</v>
      </c>
      <c r="F1538" s="80">
        <v>43617</v>
      </c>
      <c r="G1538" s="81" t="s">
        <v>3253</v>
      </c>
    </row>
    <row r="1539" spans="1:7" x14ac:dyDescent="0.3">
      <c r="A1539" s="76" t="s">
        <v>4023</v>
      </c>
      <c r="B1539" s="77" t="s">
        <v>4024</v>
      </c>
      <c r="C1539" s="78">
        <v>20641</v>
      </c>
      <c r="D1539" s="79" t="s">
        <v>9038</v>
      </c>
      <c r="E1539" s="79" t="s">
        <v>9039</v>
      </c>
      <c r="F1539" s="80">
        <v>44248</v>
      </c>
      <c r="G1539" s="81" t="s">
        <v>3707</v>
      </c>
    </row>
    <row r="1540" spans="1:7" x14ac:dyDescent="0.3">
      <c r="A1540" s="76" t="s">
        <v>4752</v>
      </c>
      <c r="B1540" s="77" t="s">
        <v>4753</v>
      </c>
      <c r="C1540" s="78">
        <v>7665</v>
      </c>
      <c r="D1540" s="79" t="s">
        <v>4754</v>
      </c>
      <c r="E1540" s="79" t="s">
        <v>9040</v>
      </c>
      <c r="F1540" s="80">
        <v>39479</v>
      </c>
      <c r="G1540" s="81" t="s">
        <v>3707</v>
      </c>
    </row>
    <row r="1541" spans="1:7" x14ac:dyDescent="0.3">
      <c r="A1541" s="76" t="s">
        <v>4752</v>
      </c>
      <c r="B1541" s="77" t="s">
        <v>4753</v>
      </c>
      <c r="C1541" s="78">
        <v>17661</v>
      </c>
      <c r="D1541" s="79" t="s">
        <v>4755</v>
      </c>
      <c r="E1541" s="79" t="s">
        <v>9041</v>
      </c>
      <c r="F1541" s="80">
        <v>41518</v>
      </c>
      <c r="G1541" s="81" t="s">
        <v>3707</v>
      </c>
    </row>
    <row r="1542" spans="1:7" x14ac:dyDescent="0.3">
      <c r="A1542" s="76"/>
      <c r="B1542" s="77"/>
      <c r="C1542" s="78"/>
      <c r="D1542" s="79"/>
      <c r="E1542" s="79"/>
      <c r="F1542" s="80"/>
      <c r="G1542" s="81"/>
    </row>
    <row r="1543" spans="1:7" x14ac:dyDescent="0.3">
      <c r="A1543" s="76"/>
      <c r="B1543" s="77"/>
      <c r="C1543" s="78"/>
      <c r="D1543" s="79"/>
      <c r="E1543" s="79"/>
      <c r="F1543" s="80"/>
      <c r="G1543" s="81"/>
    </row>
    <row r="1544" spans="1:7" x14ac:dyDescent="0.3">
      <c r="A1544" s="76"/>
      <c r="B1544" s="77"/>
      <c r="C1544" s="78"/>
      <c r="D1544" s="79"/>
      <c r="E1544" s="79"/>
      <c r="F1544" s="80"/>
      <c r="G1544" s="81"/>
    </row>
    <row r="1545" spans="1:7" x14ac:dyDescent="0.3">
      <c r="A1545" s="76"/>
      <c r="B1545" s="77"/>
      <c r="C1545" s="78"/>
      <c r="D1545" s="79"/>
      <c r="E1545" s="79"/>
      <c r="F1545" s="80"/>
      <c r="G1545" s="81"/>
    </row>
    <row r="1546" spans="1:7" x14ac:dyDescent="0.3">
      <c r="A1546" s="76"/>
      <c r="B1546" s="77"/>
      <c r="C1546" s="78"/>
      <c r="D1546" s="79"/>
      <c r="E1546" s="79"/>
      <c r="F1546" s="80"/>
      <c r="G1546" s="81"/>
    </row>
    <row r="1547" spans="1:7" x14ac:dyDescent="0.3">
      <c r="A1547" s="76"/>
      <c r="B1547" s="77"/>
      <c r="C1547" s="78"/>
      <c r="D1547" s="79"/>
      <c r="E1547" s="79"/>
      <c r="F1547" s="80"/>
      <c r="G1547" s="81"/>
    </row>
    <row r="1548" spans="1:7" x14ac:dyDescent="0.3">
      <c r="A1548" s="76"/>
      <c r="B1548" s="77"/>
      <c r="C1548" s="78"/>
      <c r="D1548" s="79"/>
      <c r="E1548" s="79"/>
      <c r="F1548" s="80"/>
      <c r="G1548" s="81"/>
    </row>
    <row r="1549" spans="1:7" x14ac:dyDescent="0.3">
      <c r="A1549" s="76"/>
      <c r="B1549" s="77"/>
      <c r="C1549" s="78"/>
      <c r="D1549" s="79"/>
      <c r="E1549" s="79"/>
      <c r="F1549" s="80"/>
      <c r="G1549" s="81"/>
    </row>
    <row r="1550" spans="1:7" x14ac:dyDescent="0.3">
      <c r="A1550" s="76"/>
      <c r="B1550" s="77"/>
      <c r="C1550" s="78"/>
      <c r="D1550" s="79"/>
      <c r="E1550" s="79"/>
      <c r="F1550" s="80"/>
      <c r="G1550" s="81"/>
    </row>
    <row r="1551" spans="1:7" x14ac:dyDescent="0.3">
      <c r="A1551" s="76"/>
      <c r="B1551" s="77"/>
      <c r="C1551" s="78"/>
      <c r="D1551" s="79"/>
      <c r="E1551" s="79"/>
      <c r="F1551" s="80"/>
      <c r="G1551" s="81"/>
    </row>
    <row r="1552" spans="1:7" x14ac:dyDescent="0.3">
      <c r="A1552" s="76"/>
      <c r="B1552" s="77"/>
      <c r="C1552" s="78"/>
      <c r="D1552" s="79"/>
      <c r="E1552" s="79"/>
      <c r="F1552" s="80"/>
      <c r="G1552" s="81"/>
    </row>
    <row r="1553" spans="1:7" x14ac:dyDescent="0.3">
      <c r="A1553" s="76"/>
      <c r="B1553" s="77"/>
      <c r="C1553" s="78"/>
      <c r="D1553" s="79"/>
      <c r="E1553" s="79"/>
      <c r="F1553" s="80"/>
      <c r="G1553" s="81"/>
    </row>
    <row r="1554" spans="1:7" x14ac:dyDescent="0.3">
      <c r="A1554" s="76"/>
      <c r="B1554" s="77"/>
      <c r="C1554" s="78"/>
      <c r="D1554" s="79"/>
      <c r="E1554" s="79"/>
      <c r="F1554" s="80"/>
      <c r="G1554" s="81"/>
    </row>
    <row r="1555" spans="1:7" x14ac:dyDescent="0.3">
      <c r="A1555" s="76"/>
      <c r="B1555" s="77"/>
      <c r="C1555" s="78"/>
      <c r="D1555" s="79"/>
      <c r="E1555" s="79"/>
      <c r="F1555" s="80"/>
      <c r="G1555" s="81"/>
    </row>
    <row r="1556" spans="1:7" x14ac:dyDescent="0.3">
      <c r="A1556" s="76"/>
      <c r="B1556" s="77"/>
      <c r="C1556" s="78"/>
      <c r="D1556" s="79"/>
      <c r="E1556" s="79"/>
      <c r="F1556" s="80"/>
      <c r="G1556" s="81"/>
    </row>
    <row r="1557" spans="1:7" x14ac:dyDescent="0.3">
      <c r="A1557" s="76"/>
      <c r="B1557" s="77"/>
      <c r="C1557" s="78"/>
      <c r="D1557" s="79"/>
      <c r="E1557" s="79"/>
      <c r="F1557" s="80"/>
      <c r="G1557" s="81"/>
    </row>
    <row r="1558" spans="1:7" x14ac:dyDescent="0.3">
      <c r="A1558" s="76"/>
      <c r="B1558" s="77"/>
      <c r="C1558" s="78"/>
      <c r="D1558" s="79"/>
      <c r="E1558" s="79"/>
      <c r="F1558" s="80"/>
      <c r="G1558" s="81"/>
    </row>
    <row r="1559" spans="1:7" x14ac:dyDescent="0.3">
      <c r="A1559" s="76"/>
      <c r="B1559" s="77"/>
      <c r="C1559" s="78"/>
      <c r="D1559" s="79"/>
      <c r="E1559" s="79"/>
      <c r="F1559" s="80"/>
      <c r="G1559" s="81"/>
    </row>
    <row r="1560" spans="1:7" x14ac:dyDescent="0.3">
      <c r="A1560" s="76"/>
      <c r="B1560" s="77"/>
      <c r="C1560" s="78"/>
      <c r="D1560" s="79"/>
      <c r="E1560" s="79"/>
      <c r="F1560" s="80"/>
      <c r="G1560" s="81"/>
    </row>
    <row r="1561" spans="1:7" x14ac:dyDescent="0.3">
      <c r="A1561" s="76"/>
      <c r="B1561" s="77"/>
      <c r="C1561" s="78"/>
      <c r="D1561" s="79"/>
      <c r="E1561" s="79"/>
      <c r="F1561" s="80"/>
      <c r="G1561" s="81"/>
    </row>
    <row r="1562" spans="1:7" x14ac:dyDescent="0.3">
      <c r="A1562" s="76"/>
      <c r="B1562" s="77"/>
      <c r="C1562" s="78"/>
      <c r="D1562" s="79"/>
      <c r="E1562" s="79"/>
      <c r="F1562" s="80"/>
      <c r="G1562" s="81"/>
    </row>
    <row r="1563" spans="1:7" x14ac:dyDescent="0.3">
      <c r="A1563" s="76"/>
      <c r="B1563" s="77"/>
      <c r="C1563" s="78"/>
      <c r="D1563" s="79"/>
      <c r="E1563" s="79"/>
      <c r="F1563" s="80"/>
      <c r="G1563" s="81"/>
    </row>
    <row r="1564" spans="1:7" x14ac:dyDescent="0.3">
      <c r="A1564" s="76"/>
      <c r="B1564" s="77"/>
      <c r="C1564" s="78"/>
      <c r="D1564" s="79"/>
      <c r="E1564" s="79"/>
      <c r="F1564" s="80"/>
      <c r="G1564" s="81"/>
    </row>
    <row r="1565" spans="1:7" x14ac:dyDescent="0.3">
      <c r="A1565" s="76"/>
      <c r="B1565" s="77"/>
      <c r="C1565" s="78"/>
      <c r="D1565" s="79"/>
      <c r="E1565" s="79"/>
      <c r="F1565" s="80"/>
      <c r="G1565" s="81"/>
    </row>
    <row r="1566" spans="1:7" x14ac:dyDescent="0.3">
      <c r="A1566" s="76"/>
      <c r="B1566" s="77"/>
      <c r="C1566" s="78"/>
      <c r="D1566" s="79"/>
      <c r="E1566" s="79"/>
      <c r="F1566" s="80"/>
      <c r="G1566" s="81"/>
    </row>
    <row r="1567" spans="1:7" x14ac:dyDescent="0.3">
      <c r="A1567" s="76"/>
      <c r="B1567" s="77"/>
      <c r="C1567" s="78"/>
      <c r="D1567" s="79"/>
      <c r="E1567" s="79"/>
      <c r="F1567" s="80"/>
      <c r="G1567" s="81"/>
    </row>
    <row r="1568" spans="1:7" x14ac:dyDescent="0.3">
      <c r="A1568" s="76"/>
      <c r="B1568" s="77"/>
      <c r="C1568" s="78"/>
      <c r="D1568" s="79"/>
      <c r="E1568" s="79"/>
      <c r="F1568" s="80"/>
      <c r="G1568" s="81"/>
    </row>
    <row r="1569" spans="1:7" x14ac:dyDescent="0.3">
      <c r="A1569" s="76"/>
      <c r="B1569" s="77"/>
      <c r="C1569" s="78"/>
      <c r="D1569" s="79"/>
      <c r="E1569" s="79"/>
      <c r="F1569" s="80"/>
      <c r="G1569" s="81"/>
    </row>
    <row r="1570" spans="1:7" x14ac:dyDescent="0.3">
      <c r="A1570" s="76"/>
      <c r="B1570" s="77"/>
      <c r="C1570" s="78"/>
      <c r="D1570" s="79"/>
      <c r="E1570" s="79"/>
      <c r="F1570" s="80"/>
      <c r="G1570" s="81"/>
    </row>
    <row r="1571" spans="1:7" x14ac:dyDescent="0.3">
      <c r="A1571" s="76"/>
      <c r="B1571" s="77"/>
      <c r="C1571" s="78"/>
      <c r="D1571" s="79"/>
      <c r="E1571" s="79"/>
      <c r="F1571" s="80"/>
      <c r="G1571" s="81"/>
    </row>
    <row r="1572" spans="1:7" x14ac:dyDescent="0.3">
      <c r="A1572" s="76"/>
      <c r="B1572" s="77"/>
      <c r="C1572" s="78"/>
      <c r="D1572" s="79"/>
      <c r="E1572" s="79"/>
      <c r="F1572" s="80"/>
      <c r="G1572" s="81"/>
    </row>
    <row r="1573" spans="1:7" x14ac:dyDescent="0.3">
      <c r="A1573" s="76"/>
      <c r="B1573" s="77"/>
      <c r="C1573" s="78"/>
      <c r="D1573" s="79"/>
      <c r="E1573" s="79"/>
      <c r="F1573" s="80"/>
      <c r="G1573" s="81"/>
    </row>
    <row r="1574" spans="1:7" x14ac:dyDescent="0.3">
      <c r="A1574" s="76"/>
      <c r="B1574" s="77"/>
      <c r="C1574" s="78"/>
      <c r="D1574" s="79"/>
      <c r="E1574" s="79"/>
      <c r="F1574" s="80"/>
      <c r="G1574" s="81"/>
    </row>
    <row r="1575" spans="1:7" x14ac:dyDescent="0.3">
      <c r="A1575" s="76"/>
      <c r="B1575" s="77"/>
      <c r="C1575" s="78"/>
      <c r="D1575" s="79"/>
      <c r="E1575" s="79"/>
      <c r="F1575" s="80"/>
      <c r="G1575" s="81"/>
    </row>
    <row r="1576" spans="1:7" x14ac:dyDescent="0.3">
      <c r="A1576" s="82"/>
      <c r="B1576" s="83"/>
      <c r="C1576" s="84"/>
      <c r="D1576" s="85"/>
      <c r="E1576" s="85"/>
      <c r="F1576" s="86"/>
      <c r="G1576" s="87"/>
    </row>
  </sheetData>
  <autoFilter ref="A10:G1576"/>
  <mergeCells count="2">
    <mergeCell ref="A1:G1"/>
    <mergeCell ref="A2:G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A2344"/>
  <sheetViews>
    <sheetView zoomScale="70" zoomScaleNormal="70" workbookViewId="0"/>
  </sheetViews>
  <sheetFormatPr baseColWidth="10" defaultRowHeight="14.4" x14ac:dyDescent="0.3"/>
  <cols>
    <col min="1" max="1" width="13.44140625" customWidth="1"/>
    <col min="2" max="2" width="32.44140625" bestFit="1" customWidth="1"/>
    <col min="3" max="3" width="17.44140625" bestFit="1" customWidth="1"/>
    <col min="4" max="4" width="32.88671875" bestFit="1" customWidth="1"/>
    <col min="5" max="5" width="23.109375" bestFit="1" customWidth="1"/>
    <col min="6" max="7" width="13" customWidth="1"/>
    <col min="8" max="8" width="28.44140625" bestFit="1" customWidth="1"/>
    <col min="9" max="9" width="11.5546875" bestFit="1" customWidth="1"/>
    <col min="10" max="10" width="11" bestFit="1" customWidth="1"/>
    <col min="12" max="12" width="12" customWidth="1"/>
    <col min="13" max="13" width="31.44140625" bestFit="1" customWidth="1"/>
    <col min="14" max="14" width="23.33203125" bestFit="1" customWidth="1"/>
    <col min="15" max="16" width="15.6640625" customWidth="1"/>
    <col min="17" max="17" width="12" customWidth="1"/>
    <col min="18" max="19" width="6.33203125" customWidth="1"/>
    <col min="20" max="20" width="12.44140625" bestFit="1" customWidth="1"/>
    <col min="22" max="22" width="16.33203125" bestFit="1" customWidth="1"/>
    <col min="23" max="23" width="31.5546875" bestFit="1" customWidth="1"/>
    <col min="24" max="24" width="12.6640625" customWidth="1"/>
    <col min="25" max="26" width="11.33203125" bestFit="1" customWidth="1"/>
    <col min="27" max="27" width="11" bestFit="1" customWidth="1"/>
  </cols>
  <sheetData>
    <row r="8" spans="1:27" ht="21" x14ac:dyDescent="0.3">
      <c r="A8" s="405" t="s">
        <v>9617</v>
      </c>
      <c r="L8" s="405" t="s">
        <v>9623</v>
      </c>
      <c r="V8" s="405" t="s">
        <v>9628</v>
      </c>
    </row>
    <row r="9" spans="1:27" x14ac:dyDescent="0.3">
      <c r="A9" s="423"/>
      <c r="L9" s="423" t="s">
        <v>6445</v>
      </c>
      <c r="V9" s="423"/>
    </row>
    <row r="10" spans="1:27" ht="30.6" x14ac:dyDescent="0.3">
      <c r="A10" s="428" t="s">
        <v>5708</v>
      </c>
      <c r="B10" s="429" t="s">
        <v>6431</v>
      </c>
      <c r="C10" s="429" t="s">
        <v>5709</v>
      </c>
      <c r="D10" s="429" t="s">
        <v>6432</v>
      </c>
      <c r="E10" s="429" t="s">
        <v>5960</v>
      </c>
      <c r="F10" s="429" t="s">
        <v>5961</v>
      </c>
      <c r="G10" s="429" t="s">
        <v>9042</v>
      </c>
      <c r="H10" s="429" t="s">
        <v>5710</v>
      </c>
      <c r="I10" s="429" t="s">
        <v>6116</v>
      </c>
      <c r="J10" s="430" t="s">
        <v>9624</v>
      </c>
      <c r="L10" s="428" t="s">
        <v>5709</v>
      </c>
      <c r="M10" s="429" t="s">
        <v>6432</v>
      </c>
      <c r="N10" s="429" t="s">
        <v>5960</v>
      </c>
      <c r="O10" s="429" t="s">
        <v>9625</v>
      </c>
      <c r="P10" s="429" t="s">
        <v>9626</v>
      </c>
      <c r="Q10" s="429" t="s">
        <v>9627</v>
      </c>
      <c r="R10" s="429" t="s">
        <v>6443</v>
      </c>
      <c r="S10" s="429" t="s">
        <v>6444</v>
      </c>
      <c r="T10" s="430" t="s">
        <v>5970</v>
      </c>
      <c r="V10" s="428" t="s">
        <v>5708</v>
      </c>
      <c r="W10" s="429" t="s">
        <v>6431</v>
      </c>
      <c r="X10" s="486" t="s">
        <v>9624</v>
      </c>
      <c r="Y10" s="486" t="s">
        <v>5971</v>
      </c>
      <c r="Z10" s="487" t="s">
        <v>9629</v>
      </c>
      <c r="AA10" s="488" t="s">
        <v>9630</v>
      </c>
    </row>
    <row r="11" spans="1:27" x14ac:dyDescent="0.3">
      <c r="A11" s="464" t="s">
        <v>6107</v>
      </c>
      <c r="B11" s="122" t="s">
        <v>6108</v>
      </c>
      <c r="C11" s="122" t="s">
        <v>774</v>
      </c>
      <c r="D11" s="122" t="s">
        <v>775</v>
      </c>
      <c r="E11" s="122" t="s">
        <v>6</v>
      </c>
      <c r="F11" s="466">
        <v>44136</v>
      </c>
      <c r="G11" s="466">
        <v>45961</v>
      </c>
      <c r="H11" s="467" t="s">
        <v>5962</v>
      </c>
      <c r="I11" s="468">
        <v>3644</v>
      </c>
      <c r="J11" s="469">
        <v>2800</v>
      </c>
      <c r="L11" s="464" t="s">
        <v>757</v>
      </c>
      <c r="M11" s="122" t="s">
        <v>758</v>
      </c>
      <c r="N11" s="122" t="s">
        <v>97</v>
      </c>
      <c r="O11" s="123">
        <v>2235.12</v>
      </c>
      <c r="P11" s="123">
        <v>860.0139999999999</v>
      </c>
      <c r="Q11" s="124">
        <v>0.38477307706073943</v>
      </c>
      <c r="R11" s="124" t="s">
        <v>3253</v>
      </c>
      <c r="S11" s="124" t="s">
        <v>3253</v>
      </c>
      <c r="T11" s="465">
        <v>44136</v>
      </c>
      <c r="V11" s="678" t="s">
        <v>6107</v>
      </c>
      <c r="W11" s="471" t="s">
        <v>6108</v>
      </c>
      <c r="X11" s="472">
        <v>54798.899000000005</v>
      </c>
      <c r="Y11" s="473">
        <v>42</v>
      </c>
      <c r="Z11" s="473">
        <v>22</v>
      </c>
      <c r="AA11" s="489">
        <v>20</v>
      </c>
    </row>
    <row r="12" spans="1:27" x14ac:dyDescent="0.3">
      <c r="A12" s="464" t="s">
        <v>6107</v>
      </c>
      <c r="B12" s="122" t="s">
        <v>6108</v>
      </c>
      <c r="C12" s="122" t="s">
        <v>774</v>
      </c>
      <c r="D12" s="122" t="s">
        <v>775</v>
      </c>
      <c r="E12" s="122" t="s">
        <v>6</v>
      </c>
      <c r="F12" s="466">
        <v>44136</v>
      </c>
      <c r="G12" s="466">
        <v>45961</v>
      </c>
      <c r="H12" s="467" t="s">
        <v>5963</v>
      </c>
      <c r="I12" s="468">
        <v>3645</v>
      </c>
      <c r="J12" s="469">
        <v>0</v>
      </c>
      <c r="L12" s="464" t="s">
        <v>2528</v>
      </c>
      <c r="M12" s="122" t="s">
        <v>2529</v>
      </c>
      <c r="N12" s="122" t="s">
        <v>6</v>
      </c>
      <c r="O12" s="123">
        <v>4828.6000000000004</v>
      </c>
      <c r="P12" s="123">
        <v>3750</v>
      </c>
      <c r="Q12" s="124">
        <v>0.77662262353477196</v>
      </c>
      <c r="R12" s="124" t="s">
        <v>3253</v>
      </c>
      <c r="S12" s="124" t="s">
        <v>3253</v>
      </c>
      <c r="T12" s="465">
        <v>43586</v>
      </c>
      <c r="V12" s="678" t="s">
        <v>6013</v>
      </c>
      <c r="W12" s="471" t="s">
        <v>6014</v>
      </c>
      <c r="X12" s="472">
        <v>97917.782000000021</v>
      </c>
      <c r="Y12" s="473">
        <v>22</v>
      </c>
      <c r="Z12" s="473">
        <v>22</v>
      </c>
      <c r="AA12" s="489">
        <v>0</v>
      </c>
    </row>
    <row r="13" spans="1:27" x14ac:dyDescent="0.3">
      <c r="A13" s="464" t="s">
        <v>6107</v>
      </c>
      <c r="B13" s="122" t="s">
        <v>6108</v>
      </c>
      <c r="C13" s="122" t="s">
        <v>800</v>
      </c>
      <c r="D13" s="122" t="s">
        <v>801</v>
      </c>
      <c r="E13" s="122" t="s">
        <v>6</v>
      </c>
      <c r="F13" s="466">
        <v>43678</v>
      </c>
      <c r="G13" s="466">
        <v>48883</v>
      </c>
      <c r="H13" s="467" t="s">
        <v>5962</v>
      </c>
      <c r="I13" s="468">
        <v>3207</v>
      </c>
      <c r="J13" s="469">
        <v>3600</v>
      </c>
      <c r="L13" s="464" t="s">
        <v>770</v>
      </c>
      <c r="M13" s="122" t="s">
        <v>771</v>
      </c>
      <c r="N13" s="122" t="s">
        <v>6</v>
      </c>
      <c r="O13" s="123">
        <v>1595.5</v>
      </c>
      <c r="P13" s="123">
        <v>403.44900000000001</v>
      </c>
      <c r="Q13" s="124">
        <v>0.25286681291131308</v>
      </c>
      <c r="R13" s="124" t="s">
        <v>3253</v>
      </c>
      <c r="S13" s="124" t="s">
        <v>3253</v>
      </c>
      <c r="T13" s="465">
        <v>43586</v>
      </c>
      <c r="V13" s="678" t="s">
        <v>6015</v>
      </c>
      <c r="W13" s="471" t="s">
        <v>6016</v>
      </c>
      <c r="X13" s="472">
        <v>40187.675000000003</v>
      </c>
      <c r="Y13" s="473">
        <v>16</v>
      </c>
      <c r="Z13" s="473">
        <v>16</v>
      </c>
      <c r="AA13" s="489">
        <v>0</v>
      </c>
    </row>
    <row r="14" spans="1:27" x14ac:dyDescent="0.3">
      <c r="A14" s="464" t="s">
        <v>6107</v>
      </c>
      <c r="B14" s="122" t="s">
        <v>6108</v>
      </c>
      <c r="C14" s="122" t="s">
        <v>800</v>
      </c>
      <c r="D14" s="122" t="s">
        <v>801</v>
      </c>
      <c r="E14" s="122" t="s">
        <v>6</v>
      </c>
      <c r="F14" s="466">
        <v>43678</v>
      </c>
      <c r="G14" s="466">
        <v>48883</v>
      </c>
      <c r="H14" s="467" t="s">
        <v>5963</v>
      </c>
      <c r="I14" s="468">
        <v>3208</v>
      </c>
      <c r="J14" s="469">
        <v>0</v>
      </c>
      <c r="L14" s="464" t="s">
        <v>798</v>
      </c>
      <c r="M14" s="122" t="s">
        <v>799</v>
      </c>
      <c r="N14" s="122" t="s">
        <v>6</v>
      </c>
      <c r="O14" s="123">
        <v>1361.7000000000003</v>
      </c>
      <c r="P14" s="123">
        <v>466.69599999999997</v>
      </c>
      <c r="Q14" s="124">
        <v>0.34273041051626635</v>
      </c>
      <c r="R14" s="124" t="s">
        <v>3253</v>
      </c>
      <c r="S14" s="124" t="s">
        <v>3253</v>
      </c>
      <c r="T14" s="465">
        <v>43586</v>
      </c>
      <c r="V14" s="678" t="s">
        <v>9043</v>
      </c>
      <c r="W14" s="471" t="s">
        <v>9044</v>
      </c>
      <c r="X14" s="472">
        <v>18363.345000000001</v>
      </c>
      <c r="Y14" s="473">
        <v>108</v>
      </c>
      <c r="Z14" s="473">
        <v>72</v>
      </c>
      <c r="AA14" s="489">
        <v>36</v>
      </c>
    </row>
    <row r="15" spans="1:27" x14ac:dyDescent="0.3">
      <c r="A15" s="464" t="s">
        <v>6107</v>
      </c>
      <c r="B15" s="122" t="s">
        <v>6108</v>
      </c>
      <c r="C15" s="122" t="s">
        <v>6769</v>
      </c>
      <c r="D15" s="122" t="s">
        <v>6770</v>
      </c>
      <c r="E15" s="122" t="s">
        <v>6</v>
      </c>
      <c r="F15" s="466">
        <v>44378</v>
      </c>
      <c r="G15" s="466">
        <v>48975</v>
      </c>
      <c r="H15" s="467" t="s">
        <v>5963</v>
      </c>
      <c r="I15" s="468">
        <v>4049</v>
      </c>
      <c r="J15" s="469">
        <v>1820.008</v>
      </c>
      <c r="L15" s="464" t="s">
        <v>9045</v>
      </c>
      <c r="M15" s="122" t="s">
        <v>9046</v>
      </c>
      <c r="N15" s="122" t="s">
        <v>97</v>
      </c>
      <c r="O15" s="123">
        <v>671.5200000000001</v>
      </c>
      <c r="P15" s="123">
        <v>448.62800000000004</v>
      </c>
      <c r="Q15" s="124">
        <v>0.66807838932570884</v>
      </c>
      <c r="R15" s="124" t="s">
        <v>5235</v>
      </c>
      <c r="S15" s="124" t="s">
        <v>3707</v>
      </c>
      <c r="T15" s="465" t="s">
        <v>3707</v>
      </c>
      <c r="V15" s="678" t="s">
        <v>6072</v>
      </c>
      <c r="W15" s="471" t="s">
        <v>6073</v>
      </c>
      <c r="X15" s="472">
        <v>21153.099000000002</v>
      </c>
      <c r="Y15" s="473">
        <v>76</v>
      </c>
      <c r="Z15" s="473">
        <v>16</v>
      </c>
      <c r="AA15" s="489">
        <v>60</v>
      </c>
    </row>
    <row r="16" spans="1:27" x14ac:dyDescent="0.3">
      <c r="A16" s="464" t="s">
        <v>6107</v>
      </c>
      <c r="B16" s="122" t="s">
        <v>6108</v>
      </c>
      <c r="C16" s="122" t="s">
        <v>6769</v>
      </c>
      <c r="D16" s="122" t="s">
        <v>6770</v>
      </c>
      <c r="E16" s="122" t="s">
        <v>6</v>
      </c>
      <c r="F16" s="466">
        <v>44378</v>
      </c>
      <c r="G16" s="466">
        <v>48975</v>
      </c>
      <c r="H16" s="467" t="s">
        <v>5962</v>
      </c>
      <c r="I16" s="468">
        <v>4050</v>
      </c>
      <c r="J16" s="469">
        <v>5437.951</v>
      </c>
      <c r="L16" s="464" t="s">
        <v>2518</v>
      </c>
      <c r="M16" s="122" t="s">
        <v>2519</v>
      </c>
      <c r="N16" s="122" t="s">
        <v>6</v>
      </c>
      <c r="O16" s="123">
        <v>86917.5</v>
      </c>
      <c r="P16" s="123">
        <v>23981.151000000002</v>
      </c>
      <c r="Q16" s="124">
        <v>0.27590704978859265</v>
      </c>
      <c r="R16" s="124" t="s">
        <v>3253</v>
      </c>
      <c r="S16" s="124" t="s">
        <v>3253</v>
      </c>
      <c r="T16" s="465">
        <v>43891</v>
      </c>
      <c r="V16" s="678" t="s">
        <v>6133</v>
      </c>
      <c r="W16" s="471" t="s">
        <v>6127</v>
      </c>
      <c r="X16" s="472">
        <v>32040.092000000001</v>
      </c>
      <c r="Y16" s="473">
        <v>46</v>
      </c>
      <c r="Z16" s="473">
        <v>16</v>
      </c>
      <c r="AA16" s="489">
        <v>30</v>
      </c>
    </row>
    <row r="17" spans="1:27" x14ac:dyDescent="0.3">
      <c r="A17" s="464" t="s">
        <v>6107</v>
      </c>
      <c r="B17" s="122" t="s">
        <v>6108</v>
      </c>
      <c r="C17" s="122" t="s">
        <v>6131</v>
      </c>
      <c r="D17" s="122" t="s">
        <v>6132</v>
      </c>
      <c r="E17" s="122" t="s">
        <v>6</v>
      </c>
      <c r="F17" s="466">
        <v>43770</v>
      </c>
      <c r="G17" s="466">
        <v>49248</v>
      </c>
      <c r="H17" s="467" t="s">
        <v>5963</v>
      </c>
      <c r="I17" s="468">
        <v>3263</v>
      </c>
      <c r="J17" s="469">
        <v>971.52800000000013</v>
      </c>
      <c r="L17" s="464" t="s">
        <v>48</v>
      </c>
      <c r="M17" s="122" t="s">
        <v>49</v>
      </c>
      <c r="N17" s="122" t="s">
        <v>6</v>
      </c>
      <c r="O17" s="123">
        <v>8546.1</v>
      </c>
      <c r="P17" s="123">
        <v>8546.0960000000014</v>
      </c>
      <c r="Q17" s="124">
        <v>0.99999953195024638</v>
      </c>
      <c r="R17" s="124" t="s">
        <v>3253</v>
      </c>
      <c r="S17" s="124" t="s">
        <v>3253</v>
      </c>
      <c r="T17" s="465">
        <v>43525</v>
      </c>
      <c r="V17" s="678" t="s">
        <v>6109</v>
      </c>
      <c r="W17" s="471" t="s">
        <v>6110</v>
      </c>
      <c r="X17" s="472">
        <v>63849.984000000004</v>
      </c>
      <c r="Y17" s="473">
        <v>139</v>
      </c>
      <c r="Z17" s="473">
        <v>71</v>
      </c>
      <c r="AA17" s="489">
        <v>68</v>
      </c>
    </row>
    <row r="18" spans="1:27" x14ac:dyDescent="0.3">
      <c r="A18" s="464" t="s">
        <v>6107</v>
      </c>
      <c r="B18" s="122" t="s">
        <v>6108</v>
      </c>
      <c r="C18" s="122" t="s">
        <v>6131</v>
      </c>
      <c r="D18" s="122" t="s">
        <v>6132</v>
      </c>
      <c r="E18" s="122" t="s">
        <v>6</v>
      </c>
      <c r="F18" s="466">
        <v>43770</v>
      </c>
      <c r="G18" s="466">
        <v>49248</v>
      </c>
      <c r="H18" s="467" t="s">
        <v>5962</v>
      </c>
      <c r="I18" s="468">
        <v>3264</v>
      </c>
      <c r="J18" s="469">
        <v>2543.886</v>
      </c>
      <c r="L18" s="464" t="s">
        <v>9</v>
      </c>
      <c r="M18" s="122" t="s">
        <v>10</v>
      </c>
      <c r="N18" s="122" t="s">
        <v>6</v>
      </c>
      <c r="O18" s="123">
        <v>291450.10000000003</v>
      </c>
      <c r="P18" s="123">
        <v>20401.858</v>
      </c>
      <c r="Q18" s="124">
        <v>7.0001204322798299E-2</v>
      </c>
      <c r="R18" s="124" t="s">
        <v>3253</v>
      </c>
      <c r="S18" s="124" t="s">
        <v>3707</v>
      </c>
      <c r="T18" s="465" t="s">
        <v>3707</v>
      </c>
      <c r="V18" s="678" t="s">
        <v>6800</v>
      </c>
      <c r="W18" s="471" t="s">
        <v>6801</v>
      </c>
      <c r="X18" s="472">
        <v>78706.915999999983</v>
      </c>
      <c r="Y18" s="473">
        <v>228</v>
      </c>
      <c r="Z18" s="473">
        <v>150</v>
      </c>
      <c r="AA18" s="489">
        <v>78</v>
      </c>
    </row>
    <row r="19" spans="1:27" x14ac:dyDescent="0.3">
      <c r="A19" s="464" t="s">
        <v>6107</v>
      </c>
      <c r="B19" s="122" t="s">
        <v>6108</v>
      </c>
      <c r="C19" s="122" t="s">
        <v>810</v>
      </c>
      <c r="D19" s="122" t="s">
        <v>811</v>
      </c>
      <c r="E19" s="122" t="s">
        <v>6</v>
      </c>
      <c r="F19" s="466">
        <v>44593</v>
      </c>
      <c r="G19" s="466">
        <v>46418</v>
      </c>
      <c r="H19" s="467" t="s">
        <v>5962</v>
      </c>
      <c r="I19" s="468">
        <v>4213</v>
      </c>
      <c r="J19" s="469">
        <v>3300</v>
      </c>
      <c r="L19" s="464" t="s">
        <v>5186</v>
      </c>
      <c r="M19" s="122" t="s">
        <v>5187</v>
      </c>
      <c r="N19" s="122" t="s">
        <v>97</v>
      </c>
      <c r="O19" s="123">
        <v>34.694000000000003</v>
      </c>
      <c r="P19" s="123">
        <v>34.694000000000003</v>
      </c>
      <c r="Q19" s="124">
        <v>1</v>
      </c>
      <c r="R19" s="124" t="s">
        <v>5235</v>
      </c>
      <c r="S19" s="124" t="s">
        <v>3707</v>
      </c>
      <c r="T19" s="465" t="s">
        <v>3707</v>
      </c>
      <c r="V19" s="678" t="s">
        <v>6435</v>
      </c>
      <c r="W19" s="471" t="s">
        <v>6436</v>
      </c>
      <c r="X19" s="472">
        <v>174120.97199999998</v>
      </c>
      <c r="Y19" s="473">
        <v>328</v>
      </c>
      <c r="Z19" s="473">
        <v>196</v>
      </c>
      <c r="AA19" s="489">
        <v>132</v>
      </c>
    </row>
    <row r="20" spans="1:27" x14ac:dyDescent="0.3">
      <c r="A20" s="464" t="s">
        <v>6107</v>
      </c>
      <c r="B20" s="122" t="s">
        <v>6108</v>
      </c>
      <c r="C20" s="122" t="s">
        <v>810</v>
      </c>
      <c r="D20" s="122" t="s">
        <v>811</v>
      </c>
      <c r="E20" s="122" t="s">
        <v>6</v>
      </c>
      <c r="F20" s="466">
        <v>44593</v>
      </c>
      <c r="G20" s="466">
        <v>46418</v>
      </c>
      <c r="H20" s="467" t="s">
        <v>5963</v>
      </c>
      <c r="I20" s="468">
        <v>4214</v>
      </c>
      <c r="J20" s="469">
        <v>0</v>
      </c>
      <c r="L20" s="464" t="s">
        <v>3397</v>
      </c>
      <c r="M20" s="122" t="s">
        <v>6235</v>
      </c>
      <c r="N20" s="122" t="s">
        <v>6</v>
      </c>
      <c r="O20" s="123">
        <v>6614.2000000000007</v>
      </c>
      <c r="P20" s="123">
        <v>2700</v>
      </c>
      <c r="Q20" s="124">
        <v>0.40821263342505515</v>
      </c>
      <c r="R20" s="124" t="s">
        <v>3253</v>
      </c>
      <c r="S20" s="124" t="s">
        <v>3253</v>
      </c>
      <c r="T20" s="465">
        <v>44228</v>
      </c>
      <c r="V20" s="678" t="s">
        <v>6302</v>
      </c>
      <c r="W20" s="471" t="s">
        <v>6147</v>
      </c>
      <c r="X20" s="472">
        <v>79801.554000000033</v>
      </c>
      <c r="Y20" s="473">
        <v>110</v>
      </c>
      <c r="Z20" s="473">
        <v>82</v>
      </c>
      <c r="AA20" s="489">
        <v>28</v>
      </c>
    </row>
    <row r="21" spans="1:27" x14ac:dyDescent="0.3">
      <c r="A21" s="464" t="s">
        <v>6107</v>
      </c>
      <c r="B21" s="122" t="s">
        <v>6108</v>
      </c>
      <c r="C21" s="122" t="s">
        <v>544</v>
      </c>
      <c r="D21" s="122" t="s">
        <v>545</v>
      </c>
      <c r="E21" s="122" t="s">
        <v>6</v>
      </c>
      <c r="F21" s="466">
        <v>44044</v>
      </c>
      <c r="G21" s="466">
        <v>45869</v>
      </c>
      <c r="H21" s="467" t="s">
        <v>5963</v>
      </c>
      <c r="I21" s="468">
        <v>3505</v>
      </c>
      <c r="J21" s="469">
        <v>7391.1660000000002</v>
      </c>
      <c r="L21" s="464" t="s">
        <v>1216</v>
      </c>
      <c r="M21" s="122" t="s">
        <v>1217</v>
      </c>
      <c r="N21" s="122" t="s">
        <v>97</v>
      </c>
      <c r="O21" s="123">
        <v>4189.8370000000004</v>
      </c>
      <c r="P21" s="123">
        <v>804.774</v>
      </c>
      <c r="Q21" s="124">
        <v>0.19207763929718505</v>
      </c>
      <c r="R21" s="124" t="s">
        <v>3253</v>
      </c>
      <c r="S21" s="124" t="s">
        <v>3253</v>
      </c>
      <c r="T21" s="465">
        <v>43922</v>
      </c>
      <c r="V21" s="678" t="s">
        <v>5713</v>
      </c>
      <c r="W21" s="471" t="s">
        <v>5714</v>
      </c>
      <c r="X21" s="472">
        <v>161896.06599999985</v>
      </c>
      <c r="Y21" s="473">
        <v>320</v>
      </c>
      <c r="Z21" s="473">
        <v>184</v>
      </c>
      <c r="AA21" s="489">
        <v>136</v>
      </c>
    </row>
    <row r="22" spans="1:27" x14ac:dyDescent="0.3">
      <c r="A22" s="464" t="s">
        <v>6107</v>
      </c>
      <c r="B22" s="122" t="s">
        <v>6108</v>
      </c>
      <c r="C22" s="122" t="s">
        <v>544</v>
      </c>
      <c r="D22" s="122" t="s">
        <v>545</v>
      </c>
      <c r="E22" s="122" t="s">
        <v>6</v>
      </c>
      <c r="F22" s="466">
        <v>44044</v>
      </c>
      <c r="G22" s="466">
        <v>45869</v>
      </c>
      <c r="H22" s="467" t="s">
        <v>5962</v>
      </c>
      <c r="I22" s="468">
        <v>3506</v>
      </c>
      <c r="J22" s="469">
        <v>973.55100000000004</v>
      </c>
      <c r="L22" s="464" t="s">
        <v>945</v>
      </c>
      <c r="M22" s="122" t="s">
        <v>946</v>
      </c>
      <c r="N22" s="122" t="s">
        <v>97</v>
      </c>
      <c r="O22" s="123">
        <v>2337.64</v>
      </c>
      <c r="P22" s="123">
        <v>770.31200000000013</v>
      </c>
      <c r="Q22" s="124">
        <v>0.32952550435481948</v>
      </c>
      <c r="R22" s="124" t="s">
        <v>3253</v>
      </c>
      <c r="S22" s="124" t="s">
        <v>3253</v>
      </c>
      <c r="T22" s="465">
        <v>43586</v>
      </c>
      <c r="V22" s="678" t="s">
        <v>6303</v>
      </c>
      <c r="W22" s="471" t="s">
        <v>6304</v>
      </c>
      <c r="X22" s="472">
        <v>30173.713000000007</v>
      </c>
      <c r="Y22" s="473">
        <v>248</v>
      </c>
      <c r="Z22" s="473">
        <v>26</v>
      </c>
      <c r="AA22" s="489">
        <v>222</v>
      </c>
    </row>
    <row r="23" spans="1:27" x14ac:dyDescent="0.3">
      <c r="A23" s="464" t="s">
        <v>6107</v>
      </c>
      <c r="B23" s="122" t="s">
        <v>6108</v>
      </c>
      <c r="C23" s="122" t="s">
        <v>5209</v>
      </c>
      <c r="D23" s="122" t="s">
        <v>5210</v>
      </c>
      <c r="E23" s="122" t="s">
        <v>6</v>
      </c>
      <c r="F23" s="466">
        <v>44044</v>
      </c>
      <c r="G23" s="466">
        <v>45138</v>
      </c>
      <c r="H23" s="467" t="s">
        <v>5963</v>
      </c>
      <c r="I23" s="468">
        <v>3511</v>
      </c>
      <c r="J23" s="469">
        <v>0</v>
      </c>
      <c r="L23" s="464" t="s">
        <v>566</v>
      </c>
      <c r="M23" s="122" t="s">
        <v>567</v>
      </c>
      <c r="N23" s="122" t="s">
        <v>97</v>
      </c>
      <c r="O23" s="123">
        <v>3580.08</v>
      </c>
      <c r="P23" s="123">
        <v>1851.9270000000001</v>
      </c>
      <c r="Q23" s="124">
        <v>0.51728648521820741</v>
      </c>
      <c r="R23" s="124" t="s">
        <v>3253</v>
      </c>
      <c r="S23" s="124" t="s">
        <v>3253</v>
      </c>
      <c r="T23" s="465">
        <v>43770</v>
      </c>
      <c r="V23" s="678" t="s">
        <v>6017</v>
      </c>
      <c r="W23" s="471" t="s">
        <v>6018</v>
      </c>
      <c r="X23" s="472">
        <v>178836.70200000002</v>
      </c>
      <c r="Y23" s="473">
        <v>370</v>
      </c>
      <c r="Z23" s="473">
        <v>87</v>
      </c>
      <c r="AA23" s="489">
        <v>283</v>
      </c>
    </row>
    <row r="24" spans="1:27" x14ac:dyDescent="0.3">
      <c r="A24" s="464" t="s">
        <v>6107</v>
      </c>
      <c r="B24" s="122" t="s">
        <v>6108</v>
      </c>
      <c r="C24" s="122" t="s">
        <v>5209</v>
      </c>
      <c r="D24" s="122" t="s">
        <v>5210</v>
      </c>
      <c r="E24" s="122" t="s">
        <v>6</v>
      </c>
      <c r="F24" s="466">
        <v>44044</v>
      </c>
      <c r="G24" s="466">
        <v>45138</v>
      </c>
      <c r="H24" s="467" t="s">
        <v>5962</v>
      </c>
      <c r="I24" s="468">
        <v>3512</v>
      </c>
      <c r="J24" s="469">
        <v>1140.5550000000001</v>
      </c>
      <c r="L24" s="464" t="s">
        <v>2774</v>
      </c>
      <c r="M24" s="122" t="s">
        <v>2775</v>
      </c>
      <c r="N24" s="122" t="s">
        <v>97</v>
      </c>
      <c r="O24" s="123">
        <v>987.90999999999985</v>
      </c>
      <c r="P24" s="123">
        <v>232.59399999999999</v>
      </c>
      <c r="Q24" s="124">
        <v>0.23544047534694459</v>
      </c>
      <c r="R24" s="124" t="s">
        <v>3253</v>
      </c>
      <c r="S24" s="124" t="s">
        <v>3253</v>
      </c>
      <c r="T24" s="465">
        <v>43586</v>
      </c>
      <c r="V24" s="678" t="s">
        <v>5711</v>
      </c>
      <c r="W24" s="471" t="s">
        <v>5712</v>
      </c>
      <c r="X24" s="472">
        <v>36446.643999999993</v>
      </c>
      <c r="Y24" s="473">
        <v>28</v>
      </c>
      <c r="Z24" s="473">
        <v>26</v>
      </c>
      <c r="AA24" s="489">
        <v>2</v>
      </c>
    </row>
    <row r="25" spans="1:27" x14ac:dyDescent="0.3">
      <c r="A25" s="464" t="s">
        <v>6107</v>
      </c>
      <c r="B25" s="122" t="s">
        <v>6108</v>
      </c>
      <c r="C25" s="122" t="s">
        <v>30</v>
      </c>
      <c r="D25" s="122" t="s">
        <v>31</v>
      </c>
      <c r="E25" s="122" t="s">
        <v>6</v>
      </c>
      <c r="F25" s="466">
        <v>44136</v>
      </c>
      <c r="G25" s="466">
        <v>45961</v>
      </c>
      <c r="H25" s="467" t="s">
        <v>5962</v>
      </c>
      <c r="I25" s="468">
        <v>3648</v>
      </c>
      <c r="J25" s="469">
        <v>2800</v>
      </c>
      <c r="L25" s="464" t="s">
        <v>272</v>
      </c>
      <c r="M25" s="122" t="s">
        <v>273</v>
      </c>
      <c r="N25" s="122" t="s">
        <v>97</v>
      </c>
      <c r="O25" s="123">
        <v>5579.5</v>
      </c>
      <c r="P25" s="123">
        <v>2058.9</v>
      </c>
      <c r="Q25" s="124">
        <v>0.36901156017564302</v>
      </c>
      <c r="R25" s="124" t="s">
        <v>3253</v>
      </c>
      <c r="S25" s="124" t="s">
        <v>3253</v>
      </c>
      <c r="T25" s="465">
        <v>44136</v>
      </c>
      <c r="V25" s="678" t="s">
        <v>6433</v>
      </c>
      <c r="W25" s="471" t="s">
        <v>6434</v>
      </c>
      <c r="X25" s="472">
        <v>144494.31599999993</v>
      </c>
      <c r="Y25" s="473">
        <v>76</v>
      </c>
      <c r="Z25" s="473">
        <v>32</v>
      </c>
      <c r="AA25" s="489">
        <v>44</v>
      </c>
    </row>
    <row r="26" spans="1:27" x14ac:dyDescent="0.3">
      <c r="A26" s="464" t="s">
        <v>6107</v>
      </c>
      <c r="B26" s="122" t="s">
        <v>6108</v>
      </c>
      <c r="C26" s="122" t="s">
        <v>30</v>
      </c>
      <c r="D26" s="122" t="s">
        <v>31</v>
      </c>
      <c r="E26" s="122" t="s">
        <v>6</v>
      </c>
      <c r="F26" s="466">
        <v>44136</v>
      </c>
      <c r="G26" s="466">
        <v>45961</v>
      </c>
      <c r="H26" s="467" t="s">
        <v>5963</v>
      </c>
      <c r="I26" s="468">
        <v>3649</v>
      </c>
      <c r="J26" s="469">
        <v>0</v>
      </c>
      <c r="L26" s="464" t="s">
        <v>927</v>
      </c>
      <c r="M26" s="122" t="s">
        <v>928</v>
      </c>
      <c r="N26" s="122" t="s">
        <v>6</v>
      </c>
      <c r="O26" s="123">
        <v>13848.2</v>
      </c>
      <c r="P26" s="123">
        <v>6376</v>
      </c>
      <c r="Q26" s="124">
        <v>0.46042084891899304</v>
      </c>
      <c r="R26" s="124" t="s">
        <v>3253</v>
      </c>
      <c r="S26" s="124" t="s">
        <v>3253</v>
      </c>
      <c r="T26" s="465">
        <v>43586</v>
      </c>
      <c r="V26" s="678" t="s">
        <v>6112</v>
      </c>
      <c r="W26" s="471" t="s">
        <v>6113</v>
      </c>
      <c r="X26" s="472">
        <v>1059.3689999999999</v>
      </c>
      <c r="Y26" s="473">
        <v>10</v>
      </c>
      <c r="Z26" s="473">
        <v>4</v>
      </c>
      <c r="AA26" s="489">
        <v>6</v>
      </c>
    </row>
    <row r="27" spans="1:27" x14ac:dyDescent="0.3">
      <c r="A27" s="464" t="s">
        <v>6107</v>
      </c>
      <c r="B27" s="122" t="s">
        <v>6108</v>
      </c>
      <c r="C27" s="122" t="s">
        <v>6287</v>
      </c>
      <c r="D27" s="122" t="s">
        <v>931</v>
      </c>
      <c r="E27" s="122" t="s">
        <v>6</v>
      </c>
      <c r="F27" s="466">
        <v>44044</v>
      </c>
      <c r="G27" s="466">
        <v>45138</v>
      </c>
      <c r="H27" s="467" t="s">
        <v>5963</v>
      </c>
      <c r="I27" s="468">
        <v>3513</v>
      </c>
      <c r="J27" s="469">
        <v>0</v>
      </c>
      <c r="L27" s="464" t="s">
        <v>6289</v>
      </c>
      <c r="M27" s="122" t="s">
        <v>6290</v>
      </c>
      <c r="N27" s="122" t="s">
        <v>6</v>
      </c>
      <c r="O27" s="123">
        <v>10715.9</v>
      </c>
      <c r="P27" s="123">
        <v>10715.938</v>
      </c>
      <c r="Q27" s="124">
        <v>1.0000035461323828</v>
      </c>
      <c r="R27" s="124" t="s">
        <v>3253</v>
      </c>
      <c r="S27" s="124" t="s">
        <v>3253</v>
      </c>
      <c r="T27" s="465">
        <v>43862</v>
      </c>
      <c r="V27" s="678" t="s">
        <v>5966</v>
      </c>
      <c r="W27" s="471" t="s">
        <v>5967</v>
      </c>
      <c r="X27" s="472">
        <v>3749.5570000000002</v>
      </c>
      <c r="Y27" s="473">
        <v>6</v>
      </c>
      <c r="Z27" s="473">
        <v>6</v>
      </c>
      <c r="AA27" s="489">
        <v>0</v>
      </c>
    </row>
    <row r="28" spans="1:27" x14ac:dyDescent="0.3">
      <c r="A28" s="464" t="s">
        <v>6107</v>
      </c>
      <c r="B28" s="122" t="s">
        <v>6108</v>
      </c>
      <c r="C28" s="122" t="s">
        <v>6287</v>
      </c>
      <c r="D28" s="122" t="s">
        <v>931</v>
      </c>
      <c r="E28" s="122" t="s">
        <v>6</v>
      </c>
      <c r="F28" s="466">
        <v>44044</v>
      </c>
      <c r="G28" s="466">
        <v>45138</v>
      </c>
      <c r="H28" s="467" t="s">
        <v>5962</v>
      </c>
      <c r="I28" s="468">
        <v>3514</v>
      </c>
      <c r="J28" s="469">
        <v>550.37900000000002</v>
      </c>
      <c r="L28" s="464" t="s">
        <v>2487</v>
      </c>
      <c r="M28" s="122" t="s">
        <v>2488</v>
      </c>
      <c r="N28" s="122" t="s">
        <v>97</v>
      </c>
      <c r="O28" s="123">
        <v>3324</v>
      </c>
      <c r="P28" s="123">
        <v>944.48300000000017</v>
      </c>
      <c r="Q28" s="124">
        <v>0.28414049338146818</v>
      </c>
      <c r="R28" s="124" t="s">
        <v>3253</v>
      </c>
      <c r="S28" s="124" t="s">
        <v>3253</v>
      </c>
      <c r="T28" s="465">
        <v>43586</v>
      </c>
      <c r="V28" s="678" t="s">
        <v>6305</v>
      </c>
      <c r="W28" s="471" t="s">
        <v>6306</v>
      </c>
      <c r="X28" s="472">
        <v>5065.26</v>
      </c>
      <c r="Y28" s="473">
        <v>18</v>
      </c>
      <c r="Z28" s="473">
        <v>8</v>
      </c>
      <c r="AA28" s="489">
        <v>10</v>
      </c>
    </row>
    <row r="29" spans="1:27" x14ac:dyDescent="0.3">
      <c r="A29" s="464" t="s">
        <v>6107</v>
      </c>
      <c r="B29" s="122" t="s">
        <v>6108</v>
      </c>
      <c r="C29" s="122" t="s">
        <v>208</v>
      </c>
      <c r="D29" s="122" t="s">
        <v>209</v>
      </c>
      <c r="E29" s="122" t="s">
        <v>6</v>
      </c>
      <c r="F29" s="466">
        <v>44501</v>
      </c>
      <c r="G29" s="466">
        <v>46326</v>
      </c>
      <c r="H29" s="467" t="s">
        <v>5962</v>
      </c>
      <c r="I29" s="468">
        <v>4082</v>
      </c>
      <c r="J29" s="469">
        <v>2240</v>
      </c>
      <c r="L29" s="464" t="s">
        <v>284</v>
      </c>
      <c r="M29" s="122" t="s">
        <v>285</v>
      </c>
      <c r="N29" s="122" t="s">
        <v>6</v>
      </c>
      <c r="O29" s="123">
        <v>7274.9000000000005</v>
      </c>
      <c r="P29" s="123">
        <v>1534.7850000000001</v>
      </c>
      <c r="Q29" s="124">
        <v>0.21096991023931599</v>
      </c>
      <c r="R29" s="124" t="s">
        <v>3253</v>
      </c>
      <c r="S29" s="124" t="s">
        <v>3253</v>
      </c>
      <c r="T29" s="465">
        <v>43586</v>
      </c>
      <c r="V29" s="678" t="s">
        <v>6364</v>
      </c>
      <c r="W29" s="471" t="s">
        <v>6358</v>
      </c>
      <c r="X29" s="472">
        <v>2278.1660000000002</v>
      </c>
      <c r="Y29" s="473">
        <v>2</v>
      </c>
      <c r="Z29" s="473">
        <v>2</v>
      </c>
      <c r="AA29" s="489">
        <v>0</v>
      </c>
    </row>
    <row r="30" spans="1:27" x14ac:dyDescent="0.3">
      <c r="A30" s="464" t="s">
        <v>6107</v>
      </c>
      <c r="B30" s="122" t="s">
        <v>6108</v>
      </c>
      <c r="C30" s="122" t="s">
        <v>208</v>
      </c>
      <c r="D30" s="122" t="s">
        <v>209</v>
      </c>
      <c r="E30" s="122" t="s">
        <v>6</v>
      </c>
      <c r="F30" s="466">
        <v>44501</v>
      </c>
      <c r="G30" s="466">
        <v>46326</v>
      </c>
      <c r="H30" s="467" t="s">
        <v>5963</v>
      </c>
      <c r="I30" s="468">
        <v>4083</v>
      </c>
      <c r="J30" s="469">
        <v>0</v>
      </c>
      <c r="L30" s="464" t="s">
        <v>458</v>
      </c>
      <c r="M30" s="122" t="s">
        <v>459</v>
      </c>
      <c r="N30" s="122" t="s">
        <v>97</v>
      </c>
      <c r="O30" s="123">
        <v>3936.4290000000005</v>
      </c>
      <c r="P30" s="123">
        <v>1572.6120000000001</v>
      </c>
      <c r="Q30" s="124">
        <v>0.39950218840476986</v>
      </c>
      <c r="R30" s="124" t="s">
        <v>3253</v>
      </c>
      <c r="S30" s="124" t="s">
        <v>3253</v>
      </c>
      <c r="T30" s="465">
        <v>43891</v>
      </c>
      <c r="V30" s="678" t="s">
        <v>6307</v>
      </c>
      <c r="W30" s="471" t="s">
        <v>6308</v>
      </c>
      <c r="X30" s="472">
        <v>5122.9980000000005</v>
      </c>
      <c r="Y30" s="473">
        <v>28</v>
      </c>
      <c r="Z30" s="473">
        <v>2</v>
      </c>
      <c r="AA30" s="489">
        <v>26</v>
      </c>
    </row>
    <row r="31" spans="1:27" x14ac:dyDescent="0.3">
      <c r="A31" s="464" t="s">
        <v>6107</v>
      </c>
      <c r="B31" s="122" t="s">
        <v>6108</v>
      </c>
      <c r="C31" s="122" t="s">
        <v>36</v>
      </c>
      <c r="D31" s="122" t="s">
        <v>37</v>
      </c>
      <c r="E31" s="122" t="s">
        <v>6</v>
      </c>
      <c r="F31" s="466">
        <v>44136</v>
      </c>
      <c r="G31" s="466">
        <v>45961</v>
      </c>
      <c r="H31" s="467" t="s">
        <v>5962</v>
      </c>
      <c r="I31" s="468">
        <v>3646</v>
      </c>
      <c r="J31" s="469">
        <v>7564.7170000000006</v>
      </c>
      <c r="L31" s="464" t="s">
        <v>1116</v>
      </c>
      <c r="M31" s="122" t="s">
        <v>1117</v>
      </c>
      <c r="N31" s="122" t="s">
        <v>97</v>
      </c>
      <c r="O31" s="123">
        <v>1555.7400000000002</v>
      </c>
      <c r="P31" s="123">
        <v>683.5150000000001</v>
      </c>
      <c r="Q31" s="124">
        <v>0.43935040559476518</v>
      </c>
      <c r="R31" s="124" t="s">
        <v>3253</v>
      </c>
      <c r="S31" s="124" t="s">
        <v>3253</v>
      </c>
      <c r="T31" s="465">
        <v>43586</v>
      </c>
      <c r="V31" s="678" t="s">
        <v>6019</v>
      </c>
      <c r="W31" s="471" t="s">
        <v>5998</v>
      </c>
      <c r="X31" s="472">
        <v>11200</v>
      </c>
      <c r="Y31" s="473">
        <v>20</v>
      </c>
      <c r="Z31" s="473">
        <v>12</v>
      </c>
      <c r="AA31" s="489">
        <v>8</v>
      </c>
    </row>
    <row r="32" spans="1:27" x14ac:dyDescent="0.3">
      <c r="A32" s="464" t="s">
        <v>6107</v>
      </c>
      <c r="B32" s="122" t="s">
        <v>6108</v>
      </c>
      <c r="C32" s="122" t="s">
        <v>36</v>
      </c>
      <c r="D32" s="122" t="s">
        <v>37</v>
      </c>
      <c r="E32" s="122" t="s">
        <v>6</v>
      </c>
      <c r="F32" s="466">
        <v>44136</v>
      </c>
      <c r="G32" s="466">
        <v>45961</v>
      </c>
      <c r="H32" s="467" t="s">
        <v>5963</v>
      </c>
      <c r="I32" s="468">
        <v>3647</v>
      </c>
      <c r="J32" s="469">
        <v>0</v>
      </c>
      <c r="L32" s="464" t="s">
        <v>4382</v>
      </c>
      <c r="M32" s="122" t="s">
        <v>4383</v>
      </c>
      <c r="N32" s="122" t="s">
        <v>97</v>
      </c>
      <c r="O32" s="123">
        <v>196.31200000000001</v>
      </c>
      <c r="P32" s="123">
        <v>158.40700000000001</v>
      </c>
      <c r="Q32" s="124">
        <v>0.80691450344349813</v>
      </c>
      <c r="R32" s="124" t="s">
        <v>5235</v>
      </c>
      <c r="S32" s="124" t="s">
        <v>3707</v>
      </c>
      <c r="T32" s="465" t="s">
        <v>3707</v>
      </c>
      <c r="V32" s="420" t="s">
        <v>3226</v>
      </c>
      <c r="W32" s="421"/>
      <c r="X32" s="422">
        <v>1241263.1089999997</v>
      </c>
      <c r="Y32" s="422">
        <v>2241</v>
      </c>
      <c r="Z32" s="422">
        <v>1052</v>
      </c>
      <c r="AA32" s="470">
        <v>1189</v>
      </c>
    </row>
    <row r="33" spans="1:20" x14ac:dyDescent="0.3">
      <c r="A33" s="464" t="s">
        <v>6107</v>
      </c>
      <c r="B33" s="122" t="s">
        <v>6108</v>
      </c>
      <c r="C33" s="122" t="s">
        <v>1055</v>
      </c>
      <c r="D33" s="122" t="s">
        <v>1056</v>
      </c>
      <c r="E33" s="122" t="s">
        <v>97</v>
      </c>
      <c r="F33" s="466">
        <v>44317</v>
      </c>
      <c r="G33" s="466">
        <v>46965</v>
      </c>
      <c r="H33" s="467" t="s">
        <v>5964</v>
      </c>
      <c r="I33" s="468">
        <v>39636</v>
      </c>
      <c r="J33" s="469">
        <v>0</v>
      </c>
      <c r="L33" s="464" t="s">
        <v>4392</v>
      </c>
      <c r="M33" s="122" t="s">
        <v>4393</v>
      </c>
      <c r="N33" s="122" t="s">
        <v>97</v>
      </c>
      <c r="O33" s="123">
        <v>112.898</v>
      </c>
      <c r="P33" s="123">
        <v>1.046</v>
      </c>
      <c r="Q33" s="124">
        <v>9.2650002657265855E-3</v>
      </c>
      <c r="R33" s="124" t="s">
        <v>5235</v>
      </c>
      <c r="S33" s="124" t="s">
        <v>3707</v>
      </c>
      <c r="T33" s="465" t="s">
        <v>3707</v>
      </c>
    </row>
    <row r="34" spans="1:20" x14ac:dyDescent="0.3">
      <c r="A34" s="464" t="s">
        <v>6107</v>
      </c>
      <c r="B34" s="122" t="s">
        <v>6108</v>
      </c>
      <c r="C34" s="122" t="s">
        <v>1055</v>
      </c>
      <c r="D34" s="122" t="s">
        <v>1056</v>
      </c>
      <c r="E34" s="122" t="s">
        <v>97</v>
      </c>
      <c r="F34" s="466">
        <v>44317</v>
      </c>
      <c r="G34" s="466">
        <v>46965</v>
      </c>
      <c r="H34" s="467" t="s">
        <v>5965</v>
      </c>
      <c r="I34" s="468">
        <v>39637</v>
      </c>
      <c r="J34" s="469">
        <v>127.161</v>
      </c>
      <c r="L34" s="464" t="s">
        <v>4328</v>
      </c>
      <c r="M34" s="122" t="s">
        <v>4329</v>
      </c>
      <c r="N34" s="122" t="s">
        <v>97</v>
      </c>
      <c r="O34" s="123">
        <v>116.96800000000002</v>
      </c>
      <c r="P34" s="123">
        <v>1.3080000000000001</v>
      </c>
      <c r="Q34" s="124">
        <v>1.1182545653512071E-2</v>
      </c>
      <c r="R34" s="124" t="s">
        <v>5235</v>
      </c>
      <c r="S34" s="124" t="s">
        <v>3707</v>
      </c>
      <c r="T34" s="465" t="s">
        <v>3707</v>
      </c>
    </row>
    <row r="35" spans="1:20" x14ac:dyDescent="0.3">
      <c r="A35" s="464" t="s">
        <v>6107</v>
      </c>
      <c r="B35" s="122" t="s">
        <v>6108</v>
      </c>
      <c r="C35" s="122" t="s">
        <v>6114</v>
      </c>
      <c r="D35" s="122" t="s">
        <v>6115</v>
      </c>
      <c r="E35" s="122" t="s">
        <v>97</v>
      </c>
      <c r="F35" s="466">
        <v>43678</v>
      </c>
      <c r="G35" s="466">
        <v>49064</v>
      </c>
      <c r="H35" s="467" t="s">
        <v>5964</v>
      </c>
      <c r="I35" s="468">
        <v>37969</v>
      </c>
      <c r="J35" s="469">
        <v>1106.8820000000001</v>
      </c>
      <c r="L35" s="464" t="s">
        <v>4330</v>
      </c>
      <c r="M35" s="122" t="s">
        <v>4331</v>
      </c>
      <c r="N35" s="122" t="s">
        <v>97</v>
      </c>
      <c r="O35" s="123">
        <v>150.405</v>
      </c>
      <c r="P35" s="123">
        <v>0</v>
      </c>
      <c r="Q35" s="124">
        <v>0</v>
      </c>
      <c r="R35" s="124" t="s">
        <v>5235</v>
      </c>
      <c r="S35" s="124" t="s">
        <v>3707</v>
      </c>
      <c r="T35" s="465" t="s">
        <v>3707</v>
      </c>
    </row>
    <row r="36" spans="1:20" x14ac:dyDescent="0.3">
      <c r="A36" s="464" t="s">
        <v>6107</v>
      </c>
      <c r="B36" s="122" t="s">
        <v>6108</v>
      </c>
      <c r="C36" s="122" t="s">
        <v>6114</v>
      </c>
      <c r="D36" s="122" t="s">
        <v>6115</v>
      </c>
      <c r="E36" s="122" t="s">
        <v>97</v>
      </c>
      <c r="F36" s="466">
        <v>43678</v>
      </c>
      <c r="G36" s="466">
        <v>49064</v>
      </c>
      <c r="H36" s="467" t="s">
        <v>5965</v>
      </c>
      <c r="I36" s="468">
        <v>37970</v>
      </c>
      <c r="J36" s="469">
        <v>1448.1260000000002</v>
      </c>
      <c r="L36" s="464" t="s">
        <v>4295</v>
      </c>
      <c r="M36" s="122" t="s">
        <v>4296</v>
      </c>
      <c r="N36" s="122" t="s">
        <v>97</v>
      </c>
      <c r="O36" s="123">
        <v>184.92000000000002</v>
      </c>
      <c r="P36" s="123">
        <v>0</v>
      </c>
      <c r="Q36" s="124">
        <v>0</v>
      </c>
      <c r="R36" s="124" t="s">
        <v>5235</v>
      </c>
      <c r="S36" s="124" t="s">
        <v>3707</v>
      </c>
      <c r="T36" s="465" t="s">
        <v>3707</v>
      </c>
    </row>
    <row r="37" spans="1:20" x14ac:dyDescent="0.3">
      <c r="A37" s="464" t="s">
        <v>6107</v>
      </c>
      <c r="B37" s="122" t="s">
        <v>6108</v>
      </c>
      <c r="C37" s="122" t="s">
        <v>473</v>
      </c>
      <c r="D37" s="122" t="s">
        <v>474</v>
      </c>
      <c r="E37" s="122" t="s">
        <v>97</v>
      </c>
      <c r="F37" s="466">
        <v>43678</v>
      </c>
      <c r="G37" s="466">
        <v>48883</v>
      </c>
      <c r="H37" s="467" t="s">
        <v>5965</v>
      </c>
      <c r="I37" s="468">
        <v>37963</v>
      </c>
      <c r="J37" s="469">
        <v>600</v>
      </c>
      <c r="L37" s="464" t="s">
        <v>4333</v>
      </c>
      <c r="M37" s="122" t="s">
        <v>4334</v>
      </c>
      <c r="N37" s="122" t="s">
        <v>97</v>
      </c>
      <c r="O37" s="123">
        <v>86.974000000000018</v>
      </c>
      <c r="P37" s="123">
        <v>7.1800000000000006</v>
      </c>
      <c r="Q37" s="124">
        <v>8.2553406765240173E-2</v>
      </c>
      <c r="R37" s="124" t="s">
        <v>5235</v>
      </c>
      <c r="S37" s="124" t="s">
        <v>3707</v>
      </c>
      <c r="T37" s="465" t="s">
        <v>3707</v>
      </c>
    </row>
    <row r="38" spans="1:20" x14ac:dyDescent="0.3">
      <c r="A38" s="464" t="s">
        <v>6107</v>
      </c>
      <c r="B38" s="122" t="s">
        <v>6108</v>
      </c>
      <c r="C38" s="122" t="s">
        <v>473</v>
      </c>
      <c r="D38" s="122" t="s">
        <v>474</v>
      </c>
      <c r="E38" s="122" t="s">
        <v>97</v>
      </c>
      <c r="F38" s="466">
        <v>43678</v>
      </c>
      <c r="G38" s="466">
        <v>48883</v>
      </c>
      <c r="H38" s="467" t="s">
        <v>5964</v>
      </c>
      <c r="I38" s="468">
        <v>37964</v>
      </c>
      <c r="J38" s="469">
        <v>0</v>
      </c>
      <c r="L38" s="464" t="s">
        <v>4335</v>
      </c>
      <c r="M38" s="122" t="s">
        <v>4336</v>
      </c>
      <c r="N38" s="122" t="s">
        <v>97</v>
      </c>
      <c r="O38" s="123">
        <v>173.24199999999999</v>
      </c>
      <c r="P38" s="123">
        <v>74.77000000000001</v>
      </c>
      <c r="Q38" s="124">
        <v>0.43159280082197166</v>
      </c>
      <c r="R38" s="124" t="s">
        <v>5235</v>
      </c>
      <c r="S38" s="124" t="s">
        <v>3707</v>
      </c>
      <c r="T38" s="465" t="s">
        <v>3707</v>
      </c>
    </row>
    <row r="39" spans="1:20" x14ac:dyDescent="0.3">
      <c r="A39" s="464" t="s">
        <v>6107</v>
      </c>
      <c r="B39" s="122" t="s">
        <v>6108</v>
      </c>
      <c r="C39" s="122" t="s">
        <v>6309</v>
      </c>
      <c r="D39" s="122" t="s">
        <v>4746</v>
      </c>
      <c r="E39" s="122" t="s">
        <v>97</v>
      </c>
      <c r="F39" s="466">
        <v>43862</v>
      </c>
      <c r="G39" s="466">
        <v>49340</v>
      </c>
      <c r="H39" s="467" t="s">
        <v>5964</v>
      </c>
      <c r="I39" s="468">
        <v>38473</v>
      </c>
      <c r="J39" s="469">
        <v>153.947</v>
      </c>
      <c r="L39" s="464" t="s">
        <v>4339</v>
      </c>
      <c r="M39" s="122" t="s">
        <v>4340</v>
      </c>
      <c r="N39" s="122" t="s">
        <v>97</v>
      </c>
      <c r="O39" s="123">
        <v>127.94799999999999</v>
      </c>
      <c r="P39" s="123">
        <v>0</v>
      </c>
      <c r="Q39" s="124">
        <v>0</v>
      </c>
      <c r="R39" s="124" t="s">
        <v>5235</v>
      </c>
      <c r="S39" s="124" t="s">
        <v>3707</v>
      </c>
      <c r="T39" s="465" t="s">
        <v>3707</v>
      </c>
    </row>
    <row r="40" spans="1:20" x14ac:dyDescent="0.3">
      <c r="A40" s="464" t="s">
        <v>6107</v>
      </c>
      <c r="B40" s="122" t="s">
        <v>6108</v>
      </c>
      <c r="C40" s="122" t="s">
        <v>6309</v>
      </c>
      <c r="D40" s="122" t="s">
        <v>4746</v>
      </c>
      <c r="E40" s="122" t="s">
        <v>97</v>
      </c>
      <c r="F40" s="466">
        <v>43862</v>
      </c>
      <c r="G40" s="466">
        <v>49340</v>
      </c>
      <c r="H40" s="467" t="s">
        <v>5965</v>
      </c>
      <c r="I40" s="468">
        <v>38474</v>
      </c>
      <c r="J40" s="469">
        <v>385.48300000000006</v>
      </c>
      <c r="L40" s="464" t="s">
        <v>4341</v>
      </c>
      <c r="M40" s="122" t="s">
        <v>4342</v>
      </c>
      <c r="N40" s="122" t="s">
        <v>97</v>
      </c>
      <c r="O40" s="123">
        <v>182.02700000000002</v>
      </c>
      <c r="P40" s="123">
        <v>155.35900000000001</v>
      </c>
      <c r="Q40" s="124">
        <v>0.85349426184027644</v>
      </c>
      <c r="R40" s="124" t="s">
        <v>5235</v>
      </c>
      <c r="S40" s="124" t="s">
        <v>3707</v>
      </c>
      <c r="T40" s="465" t="s">
        <v>3707</v>
      </c>
    </row>
    <row r="41" spans="1:20" x14ac:dyDescent="0.3">
      <c r="A41" s="464" t="s">
        <v>6107</v>
      </c>
      <c r="B41" s="122" t="s">
        <v>6108</v>
      </c>
      <c r="C41" s="122" t="s">
        <v>6276</v>
      </c>
      <c r="D41" s="122" t="s">
        <v>6277</v>
      </c>
      <c r="E41" s="122" t="s">
        <v>97</v>
      </c>
      <c r="F41" s="466">
        <v>43862</v>
      </c>
      <c r="G41" s="466">
        <v>49340</v>
      </c>
      <c r="H41" s="467" t="s">
        <v>5964</v>
      </c>
      <c r="I41" s="468">
        <v>38471</v>
      </c>
      <c r="J41" s="469">
        <v>1117.722</v>
      </c>
      <c r="L41" s="464" t="s">
        <v>4314</v>
      </c>
      <c r="M41" s="122" t="s">
        <v>4315</v>
      </c>
      <c r="N41" s="122" t="s">
        <v>97</v>
      </c>
      <c r="O41" s="123">
        <v>167.78400000000002</v>
      </c>
      <c r="P41" s="123">
        <v>0.84</v>
      </c>
      <c r="Q41" s="124">
        <v>5.0064368473751956E-3</v>
      </c>
      <c r="R41" s="124" t="s">
        <v>5235</v>
      </c>
      <c r="S41" s="124" t="s">
        <v>3707</v>
      </c>
      <c r="T41" s="465" t="s">
        <v>3707</v>
      </c>
    </row>
    <row r="42" spans="1:20" x14ac:dyDescent="0.3">
      <c r="A42" s="464" t="s">
        <v>6107</v>
      </c>
      <c r="B42" s="122" t="s">
        <v>6108</v>
      </c>
      <c r="C42" s="122" t="s">
        <v>6276</v>
      </c>
      <c r="D42" s="122" t="s">
        <v>6277</v>
      </c>
      <c r="E42" s="122" t="s">
        <v>97</v>
      </c>
      <c r="F42" s="466">
        <v>43862</v>
      </c>
      <c r="G42" s="466">
        <v>49340</v>
      </c>
      <c r="H42" s="467" t="s">
        <v>5965</v>
      </c>
      <c r="I42" s="468">
        <v>38472</v>
      </c>
      <c r="J42" s="469">
        <v>1106.9879999999998</v>
      </c>
      <c r="L42" s="464" t="s">
        <v>4343</v>
      </c>
      <c r="M42" s="122" t="s">
        <v>4344</v>
      </c>
      <c r="N42" s="122" t="s">
        <v>97</v>
      </c>
      <c r="O42" s="123">
        <v>167.31300000000002</v>
      </c>
      <c r="P42" s="123">
        <v>24.753999999999998</v>
      </c>
      <c r="Q42" s="124">
        <v>0.14795024893463146</v>
      </c>
      <c r="R42" s="124" t="s">
        <v>5235</v>
      </c>
      <c r="S42" s="124" t="s">
        <v>3707</v>
      </c>
      <c r="T42" s="465" t="s">
        <v>3707</v>
      </c>
    </row>
    <row r="43" spans="1:20" x14ac:dyDescent="0.3">
      <c r="A43" s="464" t="s">
        <v>6107</v>
      </c>
      <c r="B43" s="122" t="s">
        <v>6108</v>
      </c>
      <c r="C43" s="122" t="s">
        <v>183</v>
      </c>
      <c r="D43" s="122" t="s">
        <v>184</v>
      </c>
      <c r="E43" s="122" t="s">
        <v>97</v>
      </c>
      <c r="F43" s="466">
        <v>43770</v>
      </c>
      <c r="G43" s="466">
        <v>49248</v>
      </c>
      <c r="H43" s="467" t="s">
        <v>5964</v>
      </c>
      <c r="I43" s="468">
        <v>38178</v>
      </c>
      <c r="J43" s="469">
        <v>2.782</v>
      </c>
      <c r="L43" s="464" t="s">
        <v>4346</v>
      </c>
      <c r="M43" s="122" t="s">
        <v>4347</v>
      </c>
      <c r="N43" s="122" t="s">
        <v>97</v>
      </c>
      <c r="O43" s="123">
        <v>148.166</v>
      </c>
      <c r="P43" s="123">
        <v>26.428000000000001</v>
      </c>
      <c r="Q43" s="124">
        <v>0.1783675067154408</v>
      </c>
      <c r="R43" s="124" t="s">
        <v>5235</v>
      </c>
      <c r="S43" s="124" t="s">
        <v>3707</v>
      </c>
      <c r="T43" s="465" t="s">
        <v>3707</v>
      </c>
    </row>
    <row r="44" spans="1:20" x14ac:dyDescent="0.3">
      <c r="A44" s="464" t="s">
        <v>6107</v>
      </c>
      <c r="B44" s="122" t="s">
        <v>6108</v>
      </c>
      <c r="C44" s="122" t="s">
        <v>183</v>
      </c>
      <c r="D44" s="122" t="s">
        <v>184</v>
      </c>
      <c r="E44" s="122" t="s">
        <v>97</v>
      </c>
      <c r="F44" s="466">
        <v>43770</v>
      </c>
      <c r="G44" s="466">
        <v>49248</v>
      </c>
      <c r="H44" s="467" t="s">
        <v>5965</v>
      </c>
      <c r="I44" s="468">
        <v>38179</v>
      </c>
      <c r="J44" s="469">
        <v>1454.6579999999999</v>
      </c>
      <c r="L44" s="464" t="s">
        <v>4350</v>
      </c>
      <c r="M44" s="122" t="s">
        <v>4351</v>
      </c>
      <c r="N44" s="122" t="s">
        <v>97</v>
      </c>
      <c r="O44" s="123">
        <v>131.46800000000002</v>
      </c>
      <c r="P44" s="123">
        <v>4.9279999999999999</v>
      </c>
      <c r="Q44" s="124">
        <v>3.7484406851857478E-2</v>
      </c>
      <c r="R44" s="124" t="s">
        <v>5235</v>
      </c>
      <c r="S44" s="124" t="s">
        <v>3707</v>
      </c>
      <c r="T44" s="465" t="s">
        <v>3707</v>
      </c>
    </row>
    <row r="45" spans="1:20" x14ac:dyDescent="0.3">
      <c r="A45" s="464" t="s">
        <v>6107</v>
      </c>
      <c r="B45" s="122" t="s">
        <v>6108</v>
      </c>
      <c r="C45" s="122" t="s">
        <v>6136</v>
      </c>
      <c r="D45" s="122" t="s">
        <v>6132</v>
      </c>
      <c r="E45" s="122" t="s">
        <v>97</v>
      </c>
      <c r="F45" s="466">
        <v>43770</v>
      </c>
      <c r="G45" s="466">
        <v>49248</v>
      </c>
      <c r="H45" s="467" t="s">
        <v>5965</v>
      </c>
      <c r="I45" s="468">
        <v>38230</v>
      </c>
      <c r="J45" s="469">
        <v>167.166</v>
      </c>
      <c r="L45" s="464" t="s">
        <v>4310</v>
      </c>
      <c r="M45" s="122" t="s">
        <v>4311</v>
      </c>
      <c r="N45" s="122" t="s">
        <v>97</v>
      </c>
      <c r="O45" s="123">
        <v>183.94000000000003</v>
      </c>
      <c r="P45" s="123">
        <v>6.2219999999999995</v>
      </c>
      <c r="Q45" s="124">
        <v>3.3826247689463948E-2</v>
      </c>
      <c r="R45" s="124" t="s">
        <v>5235</v>
      </c>
      <c r="S45" s="124" t="s">
        <v>3707</v>
      </c>
      <c r="T45" s="465" t="s">
        <v>3707</v>
      </c>
    </row>
    <row r="46" spans="1:20" x14ac:dyDescent="0.3">
      <c r="A46" s="464" t="s">
        <v>6107</v>
      </c>
      <c r="B46" s="122" t="s">
        <v>6108</v>
      </c>
      <c r="C46" s="122" t="s">
        <v>6136</v>
      </c>
      <c r="D46" s="122" t="s">
        <v>6132</v>
      </c>
      <c r="E46" s="122" t="s">
        <v>97</v>
      </c>
      <c r="F46" s="466">
        <v>43770</v>
      </c>
      <c r="G46" s="466">
        <v>49248</v>
      </c>
      <c r="H46" s="467" t="s">
        <v>5964</v>
      </c>
      <c r="I46" s="468">
        <v>38231</v>
      </c>
      <c r="J46" s="469">
        <v>0</v>
      </c>
      <c r="L46" s="464" t="s">
        <v>4353</v>
      </c>
      <c r="M46" s="122" t="s">
        <v>4354</v>
      </c>
      <c r="N46" s="122" t="s">
        <v>97</v>
      </c>
      <c r="O46" s="123">
        <v>131.53400000000002</v>
      </c>
      <c r="P46" s="123">
        <v>4.4370000000000003</v>
      </c>
      <c r="Q46" s="124">
        <v>3.3732723098210349E-2</v>
      </c>
      <c r="R46" s="124" t="s">
        <v>5235</v>
      </c>
      <c r="S46" s="124" t="s">
        <v>3707</v>
      </c>
      <c r="T46" s="465" t="s">
        <v>3707</v>
      </c>
    </row>
    <row r="47" spans="1:20" x14ac:dyDescent="0.3">
      <c r="A47" s="464" t="s">
        <v>6107</v>
      </c>
      <c r="B47" s="122" t="s">
        <v>6108</v>
      </c>
      <c r="C47" s="122" t="s">
        <v>312</v>
      </c>
      <c r="D47" s="122" t="s">
        <v>313</v>
      </c>
      <c r="E47" s="122" t="s">
        <v>97</v>
      </c>
      <c r="F47" s="466">
        <v>43770</v>
      </c>
      <c r="G47" s="466">
        <v>49248</v>
      </c>
      <c r="H47" s="467" t="s">
        <v>5964</v>
      </c>
      <c r="I47" s="468">
        <v>38180</v>
      </c>
      <c r="J47" s="469">
        <v>0</v>
      </c>
      <c r="L47" s="464" t="s">
        <v>4355</v>
      </c>
      <c r="M47" s="122" t="s">
        <v>4356</v>
      </c>
      <c r="N47" s="122" t="s">
        <v>97</v>
      </c>
      <c r="O47" s="123">
        <v>146.06200000000001</v>
      </c>
      <c r="P47" s="123">
        <v>0</v>
      </c>
      <c r="Q47" s="124">
        <v>0</v>
      </c>
      <c r="R47" s="124" t="s">
        <v>5235</v>
      </c>
      <c r="S47" s="124" t="s">
        <v>3707</v>
      </c>
      <c r="T47" s="465" t="s">
        <v>3707</v>
      </c>
    </row>
    <row r="48" spans="1:20" x14ac:dyDescent="0.3">
      <c r="A48" s="464" t="s">
        <v>6107</v>
      </c>
      <c r="B48" s="122" t="s">
        <v>6108</v>
      </c>
      <c r="C48" s="122" t="s">
        <v>312</v>
      </c>
      <c r="D48" s="122" t="s">
        <v>313</v>
      </c>
      <c r="E48" s="122" t="s">
        <v>97</v>
      </c>
      <c r="F48" s="466">
        <v>43770</v>
      </c>
      <c r="G48" s="466">
        <v>49248</v>
      </c>
      <c r="H48" s="467" t="s">
        <v>5965</v>
      </c>
      <c r="I48" s="468">
        <v>38181</v>
      </c>
      <c r="J48" s="469">
        <v>128.41499999999999</v>
      </c>
      <c r="L48" s="464" t="s">
        <v>4357</v>
      </c>
      <c r="M48" s="122" t="s">
        <v>4358</v>
      </c>
      <c r="N48" s="122" t="s">
        <v>97</v>
      </c>
      <c r="O48" s="123">
        <v>166.22300000000004</v>
      </c>
      <c r="P48" s="123">
        <v>93.617000000000019</v>
      </c>
      <c r="Q48" s="124">
        <v>0.56320124170541985</v>
      </c>
      <c r="R48" s="124" t="s">
        <v>5235</v>
      </c>
      <c r="S48" s="124" t="s">
        <v>3707</v>
      </c>
      <c r="T48" s="465" t="s">
        <v>3707</v>
      </c>
    </row>
    <row r="49" spans="1:20" x14ac:dyDescent="0.3">
      <c r="A49" s="464" t="s">
        <v>6107</v>
      </c>
      <c r="B49" s="122" t="s">
        <v>6108</v>
      </c>
      <c r="C49" s="122" t="s">
        <v>264</v>
      </c>
      <c r="D49" s="122" t="s">
        <v>265</v>
      </c>
      <c r="E49" s="122" t="s">
        <v>97</v>
      </c>
      <c r="F49" s="466">
        <v>43678</v>
      </c>
      <c r="G49" s="466">
        <v>50617</v>
      </c>
      <c r="H49" s="467" t="s">
        <v>5964</v>
      </c>
      <c r="I49" s="468">
        <v>37967</v>
      </c>
      <c r="J49" s="469">
        <v>262.60599999999999</v>
      </c>
      <c r="L49" s="464" t="s">
        <v>4359</v>
      </c>
      <c r="M49" s="122" t="s">
        <v>4360</v>
      </c>
      <c r="N49" s="122" t="s">
        <v>97</v>
      </c>
      <c r="O49" s="123">
        <v>153.20200000000003</v>
      </c>
      <c r="P49" s="123">
        <v>0.13500000000000001</v>
      </c>
      <c r="Q49" s="124">
        <v>8.811895406065194E-4</v>
      </c>
      <c r="R49" s="124" t="s">
        <v>5235</v>
      </c>
      <c r="S49" s="124" t="s">
        <v>3707</v>
      </c>
      <c r="T49" s="465" t="s">
        <v>3707</v>
      </c>
    </row>
    <row r="50" spans="1:20" x14ac:dyDescent="0.3">
      <c r="A50" s="464" t="s">
        <v>6107</v>
      </c>
      <c r="B50" s="122" t="s">
        <v>6108</v>
      </c>
      <c r="C50" s="122" t="s">
        <v>264</v>
      </c>
      <c r="D50" s="122" t="s">
        <v>265</v>
      </c>
      <c r="E50" s="122" t="s">
        <v>97</v>
      </c>
      <c r="F50" s="466">
        <v>43678</v>
      </c>
      <c r="G50" s="466">
        <v>50617</v>
      </c>
      <c r="H50" s="467" t="s">
        <v>5965</v>
      </c>
      <c r="I50" s="468">
        <v>37968</v>
      </c>
      <c r="J50" s="469">
        <v>1337.5520000000001</v>
      </c>
      <c r="L50" s="464" t="s">
        <v>4326</v>
      </c>
      <c r="M50" s="122" t="s">
        <v>4327</v>
      </c>
      <c r="N50" s="122" t="s">
        <v>97</v>
      </c>
      <c r="O50" s="123">
        <v>269.03999999999996</v>
      </c>
      <c r="P50" s="123">
        <v>0</v>
      </c>
      <c r="Q50" s="124">
        <v>0</v>
      </c>
      <c r="R50" s="124" t="s">
        <v>5235</v>
      </c>
      <c r="S50" s="124" t="s">
        <v>3707</v>
      </c>
      <c r="T50" s="465" t="s">
        <v>3707</v>
      </c>
    </row>
    <row r="51" spans="1:20" x14ac:dyDescent="0.3">
      <c r="A51" s="464" t="s">
        <v>6107</v>
      </c>
      <c r="B51" s="122" t="s">
        <v>6108</v>
      </c>
      <c r="C51" s="122" t="s">
        <v>977</v>
      </c>
      <c r="D51" s="122" t="s">
        <v>978</v>
      </c>
      <c r="E51" s="122" t="s">
        <v>97</v>
      </c>
      <c r="F51" s="466">
        <v>43770</v>
      </c>
      <c r="G51" s="466">
        <v>49248</v>
      </c>
      <c r="H51" s="467" t="s">
        <v>5964</v>
      </c>
      <c r="I51" s="468">
        <v>38173</v>
      </c>
      <c r="J51" s="469">
        <v>1236.184</v>
      </c>
      <c r="L51" s="464" t="s">
        <v>4362</v>
      </c>
      <c r="M51" s="122" t="s">
        <v>4363</v>
      </c>
      <c r="N51" s="122" t="s">
        <v>97</v>
      </c>
      <c r="O51" s="123">
        <v>122.15800000000002</v>
      </c>
      <c r="P51" s="123">
        <v>0</v>
      </c>
      <c r="Q51" s="124">
        <v>0</v>
      </c>
      <c r="R51" s="124" t="s">
        <v>5235</v>
      </c>
      <c r="S51" s="124" t="s">
        <v>3707</v>
      </c>
      <c r="T51" s="465" t="s">
        <v>3707</v>
      </c>
    </row>
    <row r="52" spans="1:20" x14ac:dyDescent="0.3">
      <c r="A52" s="464" t="s">
        <v>6107</v>
      </c>
      <c r="B52" s="122" t="s">
        <v>6108</v>
      </c>
      <c r="C52" s="122" t="s">
        <v>977</v>
      </c>
      <c r="D52" s="122" t="s">
        <v>978</v>
      </c>
      <c r="E52" s="122" t="s">
        <v>97</v>
      </c>
      <c r="F52" s="466">
        <v>43770</v>
      </c>
      <c r="G52" s="466">
        <v>49248</v>
      </c>
      <c r="H52" s="467" t="s">
        <v>5965</v>
      </c>
      <c r="I52" s="468">
        <v>38175</v>
      </c>
      <c r="J52" s="469">
        <v>1029.4860000000001</v>
      </c>
      <c r="L52" s="464" t="s">
        <v>4364</v>
      </c>
      <c r="M52" s="122" t="s">
        <v>4365</v>
      </c>
      <c r="N52" s="122" t="s">
        <v>97</v>
      </c>
      <c r="O52" s="123">
        <v>142.94800000000001</v>
      </c>
      <c r="P52" s="123">
        <v>121.646</v>
      </c>
      <c r="Q52" s="124">
        <v>0.85098077622632007</v>
      </c>
      <c r="R52" s="124" t="s">
        <v>5235</v>
      </c>
      <c r="S52" s="124" t="s">
        <v>3707</v>
      </c>
      <c r="T52" s="465" t="s">
        <v>3707</v>
      </c>
    </row>
    <row r="53" spans="1:20" x14ac:dyDescent="0.3">
      <c r="A53" s="464" t="s">
        <v>6013</v>
      </c>
      <c r="B53" s="122" t="s">
        <v>6014</v>
      </c>
      <c r="C53" s="122" t="s">
        <v>6289</v>
      </c>
      <c r="D53" s="122" t="s">
        <v>6290</v>
      </c>
      <c r="E53" s="122" t="s">
        <v>6</v>
      </c>
      <c r="F53" s="466">
        <v>43862</v>
      </c>
      <c r="G53" s="466">
        <v>51166</v>
      </c>
      <c r="H53" s="467" t="s">
        <v>5963</v>
      </c>
      <c r="I53" s="468">
        <v>3402</v>
      </c>
      <c r="J53" s="469">
        <v>91.091000000000008</v>
      </c>
      <c r="L53" s="464" t="s">
        <v>4366</v>
      </c>
      <c r="M53" s="122" t="s">
        <v>4367</v>
      </c>
      <c r="N53" s="122" t="s">
        <v>97</v>
      </c>
      <c r="O53" s="123">
        <v>216.68299999999999</v>
      </c>
      <c r="P53" s="123">
        <v>33.775000000000006</v>
      </c>
      <c r="Q53" s="124">
        <v>0.15587286496864086</v>
      </c>
      <c r="R53" s="124" t="s">
        <v>5235</v>
      </c>
      <c r="S53" s="124" t="s">
        <v>3707</v>
      </c>
      <c r="T53" s="465" t="s">
        <v>3707</v>
      </c>
    </row>
    <row r="54" spans="1:20" x14ac:dyDescent="0.3">
      <c r="A54" s="464" t="s">
        <v>6013</v>
      </c>
      <c r="B54" s="122" t="s">
        <v>6014</v>
      </c>
      <c r="C54" s="122" t="s">
        <v>6289</v>
      </c>
      <c r="D54" s="122" t="s">
        <v>6290</v>
      </c>
      <c r="E54" s="122" t="s">
        <v>6</v>
      </c>
      <c r="F54" s="466">
        <v>43862</v>
      </c>
      <c r="G54" s="466">
        <v>51166</v>
      </c>
      <c r="H54" s="467" t="s">
        <v>5962</v>
      </c>
      <c r="I54" s="468">
        <v>3403</v>
      </c>
      <c r="J54" s="469">
        <v>10624.847</v>
      </c>
      <c r="L54" s="464" t="s">
        <v>4368</v>
      </c>
      <c r="M54" s="122" t="s">
        <v>4369</v>
      </c>
      <c r="N54" s="122" t="s">
        <v>97</v>
      </c>
      <c r="O54" s="123">
        <v>467.39799999999997</v>
      </c>
      <c r="P54" s="123">
        <v>325.74900000000002</v>
      </c>
      <c r="Q54" s="124">
        <v>0.69694136474696089</v>
      </c>
      <c r="R54" s="124" t="s">
        <v>5235</v>
      </c>
      <c r="S54" s="124" t="s">
        <v>3707</v>
      </c>
      <c r="T54" s="465" t="s">
        <v>3707</v>
      </c>
    </row>
    <row r="55" spans="1:20" x14ac:dyDescent="0.3">
      <c r="A55" s="464" t="s">
        <v>6013</v>
      </c>
      <c r="B55" s="122" t="s">
        <v>6014</v>
      </c>
      <c r="C55" s="122" t="s">
        <v>998</v>
      </c>
      <c r="D55" s="122" t="s">
        <v>999</v>
      </c>
      <c r="E55" s="122" t="s">
        <v>6</v>
      </c>
      <c r="F55" s="466">
        <v>43516</v>
      </c>
      <c r="G55" s="466">
        <v>50801</v>
      </c>
      <c r="H55" s="467" t="s">
        <v>5962</v>
      </c>
      <c r="I55" s="468">
        <v>3010</v>
      </c>
      <c r="J55" s="469">
        <v>21498.356</v>
      </c>
      <c r="L55" s="464" t="s">
        <v>4372</v>
      </c>
      <c r="M55" s="122" t="s">
        <v>4373</v>
      </c>
      <c r="N55" s="122" t="s">
        <v>97</v>
      </c>
      <c r="O55" s="123">
        <v>147.602</v>
      </c>
      <c r="P55" s="123">
        <v>1.9350000000000001</v>
      </c>
      <c r="Q55" s="124">
        <v>1.3109578460996463E-2</v>
      </c>
      <c r="R55" s="124" t="s">
        <v>5235</v>
      </c>
      <c r="S55" s="124" t="s">
        <v>3707</v>
      </c>
      <c r="T55" s="465" t="s">
        <v>3707</v>
      </c>
    </row>
    <row r="56" spans="1:20" x14ac:dyDescent="0.3">
      <c r="A56" s="464" t="s">
        <v>6013</v>
      </c>
      <c r="B56" s="122" t="s">
        <v>6014</v>
      </c>
      <c r="C56" s="122" t="s">
        <v>998</v>
      </c>
      <c r="D56" s="122" t="s">
        <v>999</v>
      </c>
      <c r="E56" s="122" t="s">
        <v>6</v>
      </c>
      <c r="F56" s="466">
        <v>43516</v>
      </c>
      <c r="G56" s="466">
        <v>50801</v>
      </c>
      <c r="H56" s="467" t="s">
        <v>5963</v>
      </c>
      <c r="I56" s="468">
        <v>3011</v>
      </c>
      <c r="J56" s="469">
        <v>4620.933</v>
      </c>
      <c r="L56" s="464" t="s">
        <v>4375</v>
      </c>
      <c r="M56" s="122" t="s">
        <v>4376</v>
      </c>
      <c r="N56" s="122" t="s">
        <v>97</v>
      </c>
      <c r="O56" s="123">
        <v>173.42500000000001</v>
      </c>
      <c r="P56" s="123">
        <v>34.17</v>
      </c>
      <c r="Q56" s="124">
        <v>0.19703041660660228</v>
      </c>
      <c r="R56" s="124" t="s">
        <v>5235</v>
      </c>
      <c r="S56" s="124" t="s">
        <v>3707</v>
      </c>
      <c r="T56" s="465" t="s">
        <v>3707</v>
      </c>
    </row>
    <row r="57" spans="1:20" x14ac:dyDescent="0.3">
      <c r="A57" s="464" t="s">
        <v>6013</v>
      </c>
      <c r="B57" s="122" t="s">
        <v>6014</v>
      </c>
      <c r="C57" s="122" t="s">
        <v>6764</v>
      </c>
      <c r="D57" s="122" t="s">
        <v>986</v>
      </c>
      <c r="E57" s="122" t="s">
        <v>6</v>
      </c>
      <c r="F57" s="466">
        <v>44348</v>
      </c>
      <c r="G57" s="466">
        <v>50801</v>
      </c>
      <c r="H57" s="467" t="s">
        <v>5962</v>
      </c>
      <c r="I57" s="468">
        <v>4013</v>
      </c>
      <c r="J57" s="469">
        <v>1956.7490000000003</v>
      </c>
      <c r="L57" s="464" t="s">
        <v>4377</v>
      </c>
      <c r="M57" s="122" t="s">
        <v>4378</v>
      </c>
      <c r="N57" s="122" t="s">
        <v>97</v>
      </c>
      <c r="O57" s="123">
        <v>98.72</v>
      </c>
      <c r="P57" s="123">
        <v>0</v>
      </c>
      <c r="Q57" s="124">
        <v>0</v>
      </c>
      <c r="R57" s="124" t="s">
        <v>5235</v>
      </c>
      <c r="S57" s="124" t="s">
        <v>3707</v>
      </c>
      <c r="T57" s="465" t="s">
        <v>3707</v>
      </c>
    </row>
    <row r="58" spans="1:20" x14ac:dyDescent="0.3">
      <c r="A58" s="464" t="s">
        <v>6013</v>
      </c>
      <c r="B58" s="122" t="s">
        <v>6014</v>
      </c>
      <c r="C58" s="122" t="s">
        <v>6764</v>
      </c>
      <c r="D58" s="122" t="s">
        <v>986</v>
      </c>
      <c r="E58" s="122" t="s">
        <v>6</v>
      </c>
      <c r="F58" s="466">
        <v>44348</v>
      </c>
      <c r="G58" s="466">
        <v>50801</v>
      </c>
      <c r="H58" s="467" t="s">
        <v>5963</v>
      </c>
      <c r="I58" s="468">
        <v>4016</v>
      </c>
      <c r="J58" s="469">
        <v>0</v>
      </c>
      <c r="L58" s="464" t="s">
        <v>4385</v>
      </c>
      <c r="M58" s="122" t="s">
        <v>4386</v>
      </c>
      <c r="N58" s="122" t="s">
        <v>97</v>
      </c>
      <c r="O58" s="123">
        <v>149.75800000000001</v>
      </c>
      <c r="P58" s="123">
        <v>0</v>
      </c>
      <c r="Q58" s="124">
        <v>0</v>
      </c>
      <c r="R58" s="124" t="s">
        <v>5235</v>
      </c>
      <c r="S58" s="124" t="s">
        <v>3707</v>
      </c>
      <c r="T58" s="465" t="s">
        <v>3707</v>
      </c>
    </row>
    <row r="59" spans="1:20" x14ac:dyDescent="0.3">
      <c r="A59" s="464" t="s">
        <v>6013</v>
      </c>
      <c r="B59" s="122" t="s">
        <v>6014</v>
      </c>
      <c r="C59" s="122" t="s">
        <v>7</v>
      </c>
      <c r="D59" s="122" t="s">
        <v>8</v>
      </c>
      <c r="E59" s="122" t="s">
        <v>6</v>
      </c>
      <c r="F59" s="466">
        <v>43516</v>
      </c>
      <c r="G59" s="466">
        <v>50801</v>
      </c>
      <c r="H59" s="467" t="s">
        <v>5962</v>
      </c>
      <c r="I59" s="468">
        <v>2972</v>
      </c>
      <c r="J59" s="469">
        <v>13272.930000000002</v>
      </c>
      <c r="L59" s="464" t="s">
        <v>4388</v>
      </c>
      <c r="M59" s="122" t="s">
        <v>4389</v>
      </c>
      <c r="N59" s="122" t="s">
        <v>97</v>
      </c>
      <c r="O59" s="123">
        <v>162.102</v>
      </c>
      <c r="P59" s="123">
        <v>46.724000000000004</v>
      </c>
      <c r="Q59" s="124">
        <v>0.28823826973140371</v>
      </c>
      <c r="R59" s="124" t="s">
        <v>5235</v>
      </c>
      <c r="S59" s="124" t="s">
        <v>3707</v>
      </c>
      <c r="T59" s="465" t="s">
        <v>3707</v>
      </c>
    </row>
    <row r="60" spans="1:20" x14ac:dyDescent="0.3">
      <c r="A60" s="464" t="s">
        <v>6013</v>
      </c>
      <c r="B60" s="122" t="s">
        <v>6014</v>
      </c>
      <c r="C60" s="122" t="s">
        <v>7</v>
      </c>
      <c r="D60" s="122" t="s">
        <v>8</v>
      </c>
      <c r="E60" s="122" t="s">
        <v>6</v>
      </c>
      <c r="F60" s="466">
        <v>43516</v>
      </c>
      <c r="G60" s="466">
        <v>50801</v>
      </c>
      <c r="H60" s="467" t="s">
        <v>5963</v>
      </c>
      <c r="I60" s="468">
        <v>2973</v>
      </c>
      <c r="J60" s="469">
        <v>0</v>
      </c>
      <c r="L60" s="464" t="s">
        <v>4390</v>
      </c>
      <c r="M60" s="122" t="s">
        <v>4391</v>
      </c>
      <c r="N60" s="122" t="s">
        <v>97</v>
      </c>
      <c r="O60" s="123">
        <v>172.404</v>
      </c>
      <c r="P60" s="123">
        <v>26.833000000000002</v>
      </c>
      <c r="Q60" s="124">
        <v>0.15564024036565277</v>
      </c>
      <c r="R60" s="124" t="s">
        <v>5235</v>
      </c>
      <c r="S60" s="124" t="s">
        <v>3707</v>
      </c>
      <c r="T60" s="465" t="s">
        <v>3707</v>
      </c>
    </row>
    <row r="61" spans="1:20" x14ac:dyDescent="0.3">
      <c r="A61" s="464" t="s">
        <v>6013</v>
      </c>
      <c r="B61" s="122" t="s">
        <v>6014</v>
      </c>
      <c r="C61" s="122" t="s">
        <v>540</v>
      </c>
      <c r="D61" s="122" t="s">
        <v>541</v>
      </c>
      <c r="E61" s="122" t="s">
        <v>6</v>
      </c>
      <c r="F61" s="466">
        <v>43516</v>
      </c>
      <c r="G61" s="466">
        <v>50801</v>
      </c>
      <c r="H61" s="467" t="s">
        <v>5962</v>
      </c>
      <c r="I61" s="468">
        <v>2982</v>
      </c>
      <c r="J61" s="469">
        <v>32853.023000000001</v>
      </c>
      <c r="L61" s="464" t="s">
        <v>4395</v>
      </c>
      <c r="M61" s="122" t="s">
        <v>4396</v>
      </c>
      <c r="N61" s="122" t="s">
        <v>97</v>
      </c>
      <c r="O61" s="123">
        <v>148.61900000000003</v>
      </c>
      <c r="P61" s="123">
        <v>3.8970000000000002</v>
      </c>
      <c r="Q61" s="124">
        <v>2.6221411797953151E-2</v>
      </c>
      <c r="R61" s="124" t="s">
        <v>5235</v>
      </c>
      <c r="S61" s="124" t="s">
        <v>3707</v>
      </c>
      <c r="T61" s="465" t="s">
        <v>3707</v>
      </c>
    </row>
    <row r="62" spans="1:20" x14ac:dyDescent="0.3">
      <c r="A62" s="464" t="s">
        <v>6013</v>
      </c>
      <c r="B62" s="122" t="s">
        <v>6014</v>
      </c>
      <c r="C62" s="122" t="s">
        <v>540</v>
      </c>
      <c r="D62" s="122" t="s">
        <v>541</v>
      </c>
      <c r="E62" s="122" t="s">
        <v>6</v>
      </c>
      <c r="F62" s="466">
        <v>43516</v>
      </c>
      <c r="G62" s="466">
        <v>50801</v>
      </c>
      <c r="H62" s="467" t="s">
        <v>5963</v>
      </c>
      <c r="I62" s="468">
        <v>2983</v>
      </c>
      <c r="J62" s="469">
        <v>0</v>
      </c>
      <c r="L62" s="464" t="s">
        <v>4397</v>
      </c>
      <c r="M62" s="122" t="s">
        <v>4398</v>
      </c>
      <c r="N62" s="122" t="s">
        <v>97</v>
      </c>
      <c r="O62" s="123">
        <v>166.846</v>
      </c>
      <c r="P62" s="123">
        <v>10.412000000000001</v>
      </c>
      <c r="Q62" s="124">
        <v>6.2404852378840373E-2</v>
      </c>
      <c r="R62" s="124" t="s">
        <v>5235</v>
      </c>
      <c r="S62" s="124" t="s">
        <v>3707</v>
      </c>
      <c r="T62" s="465" t="s">
        <v>3707</v>
      </c>
    </row>
    <row r="63" spans="1:20" x14ac:dyDescent="0.3">
      <c r="A63" s="464" t="s">
        <v>6013</v>
      </c>
      <c r="B63" s="122" t="s">
        <v>6014</v>
      </c>
      <c r="C63" s="122" t="s">
        <v>542</v>
      </c>
      <c r="D63" s="122" t="s">
        <v>543</v>
      </c>
      <c r="E63" s="122" t="s">
        <v>6</v>
      </c>
      <c r="F63" s="466">
        <v>43516</v>
      </c>
      <c r="G63" s="466">
        <v>50801</v>
      </c>
      <c r="H63" s="467" t="s">
        <v>5962</v>
      </c>
      <c r="I63" s="468">
        <v>2974</v>
      </c>
      <c r="J63" s="469">
        <v>5785.6640000000007</v>
      </c>
      <c r="L63" s="464" t="s">
        <v>4280</v>
      </c>
      <c r="M63" s="122" t="s">
        <v>4281</v>
      </c>
      <c r="N63" s="122" t="s">
        <v>97</v>
      </c>
      <c r="O63" s="123">
        <v>135.72</v>
      </c>
      <c r="P63" s="123">
        <v>21.723999999999997</v>
      </c>
      <c r="Q63" s="124">
        <v>0.16006483937518418</v>
      </c>
      <c r="R63" s="124" t="s">
        <v>5235</v>
      </c>
      <c r="S63" s="124" t="s">
        <v>3707</v>
      </c>
      <c r="T63" s="465" t="s">
        <v>3707</v>
      </c>
    </row>
    <row r="64" spans="1:20" x14ac:dyDescent="0.3">
      <c r="A64" s="464" t="s">
        <v>6013</v>
      </c>
      <c r="B64" s="122" t="s">
        <v>6014</v>
      </c>
      <c r="C64" s="122" t="s">
        <v>542</v>
      </c>
      <c r="D64" s="122" t="s">
        <v>543</v>
      </c>
      <c r="E64" s="122" t="s">
        <v>6</v>
      </c>
      <c r="F64" s="466">
        <v>43516</v>
      </c>
      <c r="G64" s="466">
        <v>50801</v>
      </c>
      <c r="H64" s="467" t="s">
        <v>5963</v>
      </c>
      <c r="I64" s="468">
        <v>2975</v>
      </c>
      <c r="J64" s="469">
        <v>0</v>
      </c>
      <c r="L64" s="464" t="s">
        <v>4282</v>
      </c>
      <c r="M64" s="122" t="s">
        <v>4283</v>
      </c>
      <c r="N64" s="122" t="s">
        <v>97</v>
      </c>
      <c r="O64" s="123">
        <v>181.24799999999996</v>
      </c>
      <c r="P64" s="123">
        <v>151.72800000000001</v>
      </c>
      <c r="Q64" s="124">
        <v>0.83712923728813582</v>
      </c>
      <c r="R64" s="124" t="s">
        <v>5235</v>
      </c>
      <c r="S64" s="124" t="s">
        <v>3707</v>
      </c>
      <c r="T64" s="465" t="s">
        <v>3707</v>
      </c>
    </row>
    <row r="65" spans="1:20" x14ac:dyDescent="0.3">
      <c r="A65" s="464" t="s">
        <v>6013</v>
      </c>
      <c r="B65" s="122" t="s">
        <v>6014</v>
      </c>
      <c r="C65" s="122" t="s">
        <v>990</v>
      </c>
      <c r="D65" s="122" t="s">
        <v>991</v>
      </c>
      <c r="E65" s="122" t="s">
        <v>6</v>
      </c>
      <c r="F65" s="466">
        <v>43516</v>
      </c>
      <c r="G65" s="466">
        <v>50801</v>
      </c>
      <c r="H65" s="467" t="s">
        <v>5962</v>
      </c>
      <c r="I65" s="468">
        <v>2986</v>
      </c>
      <c r="J65" s="469">
        <v>1634.364</v>
      </c>
      <c r="L65" s="464" t="s">
        <v>4301</v>
      </c>
      <c r="M65" s="122" t="s">
        <v>4302</v>
      </c>
      <c r="N65" s="122" t="s">
        <v>97</v>
      </c>
      <c r="O65" s="123">
        <v>142.77600000000001</v>
      </c>
      <c r="P65" s="123">
        <v>12.119</v>
      </c>
      <c r="Q65" s="124">
        <v>8.4881212528716304E-2</v>
      </c>
      <c r="R65" s="124" t="s">
        <v>5235</v>
      </c>
      <c r="S65" s="124" t="s">
        <v>3707</v>
      </c>
      <c r="T65" s="465" t="s">
        <v>3707</v>
      </c>
    </row>
    <row r="66" spans="1:20" x14ac:dyDescent="0.3">
      <c r="A66" s="464" t="s">
        <v>6013</v>
      </c>
      <c r="B66" s="122" t="s">
        <v>6014</v>
      </c>
      <c r="C66" s="122" t="s">
        <v>990</v>
      </c>
      <c r="D66" s="122" t="s">
        <v>991</v>
      </c>
      <c r="E66" s="122" t="s">
        <v>6</v>
      </c>
      <c r="F66" s="466">
        <v>43516</v>
      </c>
      <c r="G66" s="466">
        <v>50801</v>
      </c>
      <c r="H66" s="467" t="s">
        <v>5963</v>
      </c>
      <c r="I66" s="468">
        <v>2987</v>
      </c>
      <c r="J66" s="469">
        <v>0</v>
      </c>
      <c r="L66" s="464" t="s">
        <v>4308</v>
      </c>
      <c r="M66" s="122" t="s">
        <v>4309</v>
      </c>
      <c r="N66" s="122" t="s">
        <v>97</v>
      </c>
      <c r="O66" s="123">
        <v>177.036</v>
      </c>
      <c r="P66" s="123">
        <v>153.875</v>
      </c>
      <c r="Q66" s="124">
        <v>0.86917350143473648</v>
      </c>
      <c r="R66" s="124" t="s">
        <v>5235</v>
      </c>
      <c r="S66" s="124" t="s">
        <v>3707</v>
      </c>
      <c r="T66" s="465" t="s">
        <v>3707</v>
      </c>
    </row>
    <row r="67" spans="1:20" x14ac:dyDescent="0.3">
      <c r="A67" s="464" t="s">
        <v>6013</v>
      </c>
      <c r="B67" s="122" t="s">
        <v>6014</v>
      </c>
      <c r="C67" s="122" t="s">
        <v>6765</v>
      </c>
      <c r="D67" s="122" t="s">
        <v>987</v>
      </c>
      <c r="E67" s="122" t="s">
        <v>6</v>
      </c>
      <c r="F67" s="466">
        <v>44348</v>
      </c>
      <c r="G67" s="466">
        <v>50801</v>
      </c>
      <c r="H67" s="467" t="s">
        <v>5962</v>
      </c>
      <c r="I67" s="468">
        <v>4021</v>
      </c>
      <c r="J67" s="469">
        <v>99.007000000000005</v>
      </c>
      <c r="L67" s="464" t="s">
        <v>4322</v>
      </c>
      <c r="M67" s="122" t="s">
        <v>4323</v>
      </c>
      <c r="N67" s="122" t="s">
        <v>97</v>
      </c>
      <c r="O67" s="123">
        <v>146.184</v>
      </c>
      <c r="P67" s="123">
        <v>25.733000000000004</v>
      </c>
      <c r="Q67" s="124">
        <v>0.17603157664313471</v>
      </c>
      <c r="R67" s="124" t="s">
        <v>5235</v>
      </c>
      <c r="S67" s="124" t="s">
        <v>3707</v>
      </c>
      <c r="T67" s="465" t="s">
        <v>3707</v>
      </c>
    </row>
    <row r="68" spans="1:20" x14ac:dyDescent="0.3">
      <c r="A68" s="464" t="s">
        <v>6013</v>
      </c>
      <c r="B68" s="122" t="s">
        <v>6014</v>
      </c>
      <c r="C68" s="122" t="s">
        <v>6765</v>
      </c>
      <c r="D68" s="122" t="s">
        <v>987</v>
      </c>
      <c r="E68" s="122" t="s">
        <v>6</v>
      </c>
      <c r="F68" s="466">
        <v>44348</v>
      </c>
      <c r="G68" s="466">
        <v>50801</v>
      </c>
      <c r="H68" s="467" t="s">
        <v>5963</v>
      </c>
      <c r="I68" s="468">
        <v>4024</v>
      </c>
      <c r="J68" s="469">
        <v>0</v>
      </c>
      <c r="L68" s="464" t="s">
        <v>4312</v>
      </c>
      <c r="M68" s="122" t="s">
        <v>4313</v>
      </c>
      <c r="N68" s="122" t="s">
        <v>97</v>
      </c>
      <c r="O68" s="123">
        <v>163.488</v>
      </c>
      <c r="P68" s="123">
        <v>3.99</v>
      </c>
      <c r="Q68" s="124">
        <v>2.4405460951262479E-2</v>
      </c>
      <c r="R68" s="124" t="s">
        <v>5235</v>
      </c>
      <c r="S68" s="124" t="s">
        <v>3707</v>
      </c>
      <c r="T68" s="465" t="s">
        <v>3707</v>
      </c>
    </row>
    <row r="69" spans="1:20" x14ac:dyDescent="0.3">
      <c r="A69" s="464" t="s">
        <v>6013</v>
      </c>
      <c r="B69" s="122" t="s">
        <v>6014</v>
      </c>
      <c r="C69" s="122" t="s">
        <v>992</v>
      </c>
      <c r="D69" s="122" t="s">
        <v>993</v>
      </c>
      <c r="E69" s="122" t="s">
        <v>6</v>
      </c>
      <c r="F69" s="466">
        <v>43516</v>
      </c>
      <c r="G69" s="466">
        <v>50801</v>
      </c>
      <c r="H69" s="467" t="s">
        <v>5962</v>
      </c>
      <c r="I69" s="468">
        <v>2988</v>
      </c>
      <c r="J69" s="469">
        <v>872.99399999999991</v>
      </c>
      <c r="L69" s="464" t="s">
        <v>4319</v>
      </c>
      <c r="M69" s="122" t="s">
        <v>4320</v>
      </c>
      <c r="N69" s="122" t="s">
        <v>97</v>
      </c>
      <c r="O69" s="123">
        <v>160.94399999999999</v>
      </c>
      <c r="P69" s="123">
        <v>33.548000000000002</v>
      </c>
      <c r="Q69" s="124">
        <v>0.20844517347648875</v>
      </c>
      <c r="R69" s="124" t="s">
        <v>5235</v>
      </c>
      <c r="S69" s="124" t="s">
        <v>3707</v>
      </c>
      <c r="T69" s="465" t="s">
        <v>3707</v>
      </c>
    </row>
    <row r="70" spans="1:20" x14ac:dyDescent="0.3">
      <c r="A70" s="464" t="s">
        <v>6013</v>
      </c>
      <c r="B70" s="122" t="s">
        <v>6014</v>
      </c>
      <c r="C70" s="122" t="s">
        <v>992</v>
      </c>
      <c r="D70" s="122" t="s">
        <v>993</v>
      </c>
      <c r="E70" s="122" t="s">
        <v>6</v>
      </c>
      <c r="F70" s="466">
        <v>43516</v>
      </c>
      <c r="G70" s="466">
        <v>50801</v>
      </c>
      <c r="H70" s="467" t="s">
        <v>5963</v>
      </c>
      <c r="I70" s="468">
        <v>2989</v>
      </c>
      <c r="J70" s="469">
        <v>0</v>
      </c>
      <c r="L70" s="464" t="s">
        <v>4297</v>
      </c>
      <c r="M70" s="122" t="s">
        <v>4298</v>
      </c>
      <c r="N70" s="122" t="s">
        <v>97</v>
      </c>
      <c r="O70" s="123">
        <v>215.32799999999997</v>
      </c>
      <c r="P70" s="123">
        <v>32.153000000000006</v>
      </c>
      <c r="Q70" s="124">
        <v>0.14932103581512859</v>
      </c>
      <c r="R70" s="124" t="s">
        <v>5235</v>
      </c>
      <c r="S70" s="124" t="s">
        <v>3707</v>
      </c>
      <c r="T70" s="465" t="s">
        <v>3707</v>
      </c>
    </row>
    <row r="71" spans="1:20" x14ac:dyDescent="0.3">
      <c r="A71" s="464" t="s">
        <v>6013</v>
      </c>
      <c r="B71" s="122" t="s">
        <v>6014</v>
      </c>
      <c r="C71" s="122" t="s">
        <v>405</v>
      </c>
      <c r="D71" s="122" t="s">
        <v>406</v>
      </c>
      <c r="E71" s="122" t="s">
        <v>6</v>
      </c>
      <c r="F71" s="466">
        <v>43516</v>
      </c>
      <c r="G71" s="466">
        <v>50801</v>
      </c>
      <c r="H71" s="467" t="s">
        <v>5962</v>
      </c>
      <c r="I71" s="468">
        <v>2980</v>
      </c>
      <c r="J71" s="469">
        <v>843.69</v>
      </c>
      <c r="L71" s="464" t="s">
        <v>4299</v>
      </c>
      <c r="M71" s="122" t="s">
        <v>4300</v>
      </c>
      <c r="N71" s="122" t="s">
        <v>97</v>
      </c>
      <c r="O71" s="123">
        <v>133.464</v>
      </c>
      <c r="P71" s="123">
        <v>0.55800000000000005</v>
      </c>
      <c r="Q71" s="124">
        <v>4.180902715338968E-3</v>
      </c>
      <c r="R71" s="124" t="s">
        <v>5235</v>
      </c>
      <c r="S71" s="124" t="s">
        <v>3707</v>
      </c>
      <c r="T71" s="465" t="s">
        <v>3707</v>
      </c>
    </row>
    <row r="72" spans="1:20" x14ac:dyDescent="0.3">
      <c r="A72" s="464" t="s">
        <v>6013</v>
      </c>
      <c r="B72" s="122" t="s">
        <v>6014</v>
      </c>
      <c r="C72" s="122" t="s">
        <v>405</v>
      </c>
      <c r="D72" s="122" t="s">
        <v>406</v>
      </c>
      <c r="E72" s="122" t="s">
        <v>6</v>
      </c>
      <c r="F72" s="466">
        <v>43516</v>
      </c>
      <c r="G72" s="466">
        <v>50801</v>
      </c>
      <c r="H72" s="467" t="s">
        <v>5963</v>
      </c>
      <c r="I72" s="468">
        <v>2981</v>
      </c>
      <c r="J72" s="469">
        <v>0</v>
      </c>
      <c r="L72" s="464" t="s">
        <v>690</v>
      </c>
      <c r="M72" s="122" t="s">
        <v>691</v>
      </c>
      <c r="N72" s="122" t="s">
        <v>97</v>
      </c>
      <c r="O72" s="123">
        <v>1365.96</v>
      </c>
      <c r="P72" s="123">
        <v>563.34199999999998</v>
      </c>
      <c r="Q72" s="124">
        <v>0.41241471199742302</v>
      </c>
      <c r="R72" s="124" t="s">
        <v>3253</v>
      </c>
      <c r="S72" s="124" t="s">
        <v>3253</v>
      </c>
      <c r="T72" s="465">
        <v>43922</v>
      </c>
    </row>
    <row r="73" spans="1:20" x14ac:dyDescent="0.3">
      <c r="A73" s="464" t="s">
        <v>6013</v>
      </c>
      <c r="B73" s="122" t="s">
        <v>6014</v>
      </c>
      <c r="C73" s="122" t="s">
        <v>988</v>
      </c>
      <c r="D73" s="122" t="s">
        <v>989</v>
      </c>
      <c r="E73" s="122" t="s">
        <v>6</v>
      </c>
      <c r="F73" s="466">
        <v>43516</v>
      </c>
      <c r="G73" s="466">
        <v>50801</v>
      </c>
      <c r="H73" s="467" t="s">
        <v>5962</v>
      </c>
      <c r="I73" s="468">
        <v>2984</v>
      </c>
      <c r="J73" s="469">
        <v>3764.134</v>
      </c>
      <c r="L73" s="464" t="s">
        <v>3764</v>
      </c>
      <c r="M73" s="122" t="s">
        <v>3765</v>
      </c>
      <c r="N73" s="122" t="s">
        <v>97</v>
      </c>
      <c r="O73" s="123">
        <v>1068.6300000000001</v>
      </c>
      <c r="P73" s="123">
        <v>267.33100000000002</v>
      </c>
      <c r="Q73" s="124">
        <v>0.25016235741089055</v>
      </c>
      <c r="R73" s="124" t="s">
        <v>3253</v>
      </c>
      <c r="S73" s="124" t="s">
        <v>3253</v>
      </c>
      <c r="T73" s="465">
        <v>43678</v>
      </c>
    </row>
    <row r="74" spans="1:20" x14ac:dyDescent="0.3">
      <c r="A74" s="464" t="s">
        <v>6013</v>
      </c>
      <c r="B74" s="122" t="s">
        <v>6014</v>
      </c>
      <c r="C74" s="122" t="s">
        <v>988</v>
      </c>
      <c r="D74" s="122" t="s">
        <v>989</v>
      </c>
      <c r="E74" s="122" t="s">
        <v>6</v>
      </c>
      <c r="F74" s="466">
        <v>43516</v>
      </c>
      <c r="G74" s="466">
        <v>50801</v>
      </c>
      <c r="H74" s="467" t="s">
        <v>5963</v>
      </c>
      <c r="I74" s="468">
        <v>2985</v>
      </c>
      <c r="J74" s="469">
        <v>0</v>
      </c>
      <c r="L74" s="464" t="s">
        <v>456</v>
      </c>
      <c r="M74" s="122" t="s">
        <v>457</v>
      </c>
      <c r="N74" s="122" t="s">
        <v>97</v>
      </c>
      <c r="O74" s="123">
        <v>673.66800000000001</v>
      </c>
      <c r="P74" s="123">
        <v>202.28400000000005</v>
      </c>
      <c r="Q74" s="124">
        <v>0.30027253780794105</v>
      </c>
      <c r="R74" s="124" t="s">
        <v>5235</v>
      </c>
      <c r="S74" s="124" t="s">
        <v>3707</v>
      </c>
      <c r="T74" s="465" t="s">
        <v>3707</v>
      </c>
    </row>
    <row r="75" spans="1:20" x14ac:dyDescent="0.3">
      <c r="A75" s="464" t="s">
        <v>6015</v>
      </c>
      <c r="B75" s="122" t="s">
        <v>6016</v>
      </c>
      <c r="C75" s="122" t="s">
        <v>48</v>
      </c>
      <c r="D75" s="122" t="s">
        <v>49</v>
      </c>
      <c r="E75" s="122" t="s">
        <v>6</v>
      </c>
      <c r="F75" s="466">
        <v>43574</v>
      </c>
      <c r="G75" s="466">
        <v>50890</v>
      </c>
      <c r="H75" s="467" t="s">
        <v>5962</v>
      </c>
      <c r="I75" s="468">
        <v>3041</v>
      </c>
      <c r="J75" s="469">
        <v>8385.5410000000011</v>
      </c>
      <c r="L75" s="464" t="s">
        <v>869</v>
      </c>
      <c r="M75" s="122" t="s">
        <v>870</v>
      </c>
      <c r="N75" s="122" t="s">
        <v>6</v>
      </c>
      <c r="O75" s="123">
        <v>5622.6</v>
      </c>
      <c r="P75" s="123">
        <v>2904.4770000000003</v>
      </c>
      <c r="Q75" s="124">
        <v>0.51657187066481702</v>
      </c>
      <c r="R75" s="124" t="s">
        <v>3253</v>
      </c>
      <c r="S75" s="124" t="s">
        <v>3253</v>
      </c>
      <c r="T75" s="465">
        <v>43891</v>
      </c>
    </row>
    <row r="76" spans="1:20" x14ac:dyDescent="0.3">
      <c r="A76" s="464" t="s">
        <v>6015</v>
      </c>
      <c r="B76" s="122" t="s">
        <v>6016</v>
      </c>
      <c r="C76" s="122" t="s">
        <v>48</v>
      </c>
      <c r="D76" s="122" t="s">
        <v>49</v>
      </c>
      <c r="E76" s="122" t="s">
        <v>6</v>
      </c>
      <c r="F76" s="466">
        <v>43574</v>
      </c>
      <c r="G76" s="466">
        <v>50890</v>
      </c>
      <c r="H76" s="467" t="s">
        <v>5963</v>
      </c>
      <c r="I76" s="468">
        <v>3042</v>
      </c>
      <c r="J76" s="469">
        <v>160.55500000000001</v>
      </c>
      <c r="L76" s="464" t="s">
        <v>276</v>
      </c>
      <c r="M76" s="122" t="s">
        <v>277</v>
      </c>
      <c r="N76" s="122" t="s">
        <v>6</v>
      </c>
      <c r="O76" s="123">
        <v>36102.800000000003</v>
      </c>
      <c r="P76" s="123">
        <v>19132.419999999998</v>
      </c>
      <c r="Q76" s="124">
        <v>0.52994282991900898</v>
      </c>
      <c r="R76" s="124" t="s">
        <v>3253</v>
      </c>
      <c r="S76" s="124" t="s">
        <v>3253</v>
      </c>
      <c r="T76" s="465">
        <v>43891</v>
      </c>
    </row>
    <row r="77" spans="1:20" x14ac:dyDescent="0.3">
      <c r="A77" s="464" t="s">
        <v>6015</v>
      </c>
      <c r="B77" s="122" t="s">
        <v>6016</v>
      </c>
      <c r="C77" s="122" t="s">
        <v>48</v>
      </c>
      <c r="D77" s="122" t="s">
        <v>49</v>
      </c>
      <c r="E77" s="122" t="s">
        <v>6</v>
      </c>
      <c r="F77" s="466">
        <v>43574</v>
      </c>
      <c r="G77" s="466">
        <v>50890</v>
      </c>
      <c r="H77" s="467" t="s">
        <v>5962</v>
      </c>
      <c r="I77" s="468">
        <v>3049</v>
      </c>
      <c r="J77" s="469">
        <v>0</v>
      </c>
      <c r="L77" s="464" t="s">
        <v>355</v>
      </c>
      <c r="M77" s="122" t="s">
        <v>356</v>
      </c>
      <c r="N77" s="122" t="s">
        <v>6</v>
      </c>
      <c r="O77" s="123">
        <v>3793.6000000000004</v>
      </c>
      <c r="P77" s="123">
        <v>1371.221</v>
      </c>
      <c r="Q77" s="124">
        <v>0.36145640025305775</v>
      </c>
      <c r="R77" s="124" t="s">
        <v>3253</v>
      </c>
      <c r="S77" s="124" t="s">
        <v>3253</v>
      </c>
      <c r="T77" s="465">
        <v>43891</v>
      </c>
    </row>
    <row r="78" spans="1:20" x14ac:dyDescent="0.3">
      <c r="A78" s="464" t="s">
        <v>6015</v>
      </c>
      <c r="B78" s="122" t="s">
        <v>6016</v>
      </c>
      <c r="C78" s="122" t="s">
        <v>48</v>
      </c>
      <c r="D78" s="122" t="s">
        <v>49</v>
      </c>
      <c r="E78" s="122" t="s">
        <v>6</v>
      </c>
      <c r="F78" s="466">
        <v>43574</v>
      </c>
      <c r="G78" s="466">
        <v>50890</v>
      </c>
      <c r="H78" s="467" t="s">
        <v>5963</v>
      </c>
      <c r="I78" s="468">
        <v>3050</v>
      </c>
      <c r="J78" s="469">
        <v>0</v>
      </c>
      <c r="L78" s="464" t="s">
        <v>6481</v>
      </c>
      <c r="M78" s="122" t="s">
        <v>881</v>
      </c>
      <c r="N78" s="122" t="s">
        <v>97</v>
      </c>
      <c r="O78" s="123">
        <v>2918.6000000000004</v>
      </c>
      <c r="P78" s="123">
        <v>1473.0920000000001</v>
      </c>
      <c r="Q78" s="124">
        <v>0.50472555334749536</v>
      </c>
      <c r="R78" s="124" t="s">
        <v>3253</v>
      </c>
      <c r="S78" s="124" t="s">
        <v>3253</v>
      </c>
      <c r="T78" s="465">
        <v>44105</v>
      </c>
    </row>
    <row r="79" spans="1:20" x14ac:dyDescent="0.3">
      <c r="A79" s="464" t="s">
        <v>6015</v>
      </c>
      <c r="B79" s="122" t="s">
        <v>6016</v>
      </c>
      <c r="C79" s="122" t="s">
        <v>9</v>
      </c>
      <c r="D79" s="122" t="s">
        <v>10</v>
      </c>
      <c r="E79" s="122" t="s">
        <v>6</v>
      </c>
      <c r="F79" s="466">
        <v>43574</v>
      </c>
      <c r="G79" s="466">
        <v>50890</v>
      </c>
      <c r="H79" s="467" t="s">
        <v>5962</v>
      </c>
      <c r="I79" s="468">
        <v>3043</v>
      </c>
      <c r="J79" s="469">
        <v>19585.275000000001</v>
      </c>
      <c r="L79" s="464" t="s">
        <v>14</v>
      </c>
      <c r="M79" s="122" t="s">
        <v>15</v>
      </c>
      <c r="N79" s="122" t="s">
        <v>6</v>
      </c>
      <c r="O79" s="123">
        <v>11109.6</v>
      </c>
      <c r="P79" s="123">
        <v>1993.9090000000001</v>
      </c>
      <c r="Q79" s="124">
        <v>0.17947621876575215</v>
      </c>
      <c r="R79" s="124" t="s">
        <v>3253</v>
      </c>
      <c r="S79" s="124" t="s">
        <v>3253</v>
      </c>
      <c r="T79" s="465">
        <v>43678</v>
      </c>
    </row>
    <row r="80" spans="1:20" x14ac:dyDescent="0.3">
      <c r="A80" s="464" t="s">
        <v>6015</v>
      </c>
      <c r="B80" s="122" t="s">
        <v>6016</v>
      </c>
      <c r="C80" s="122" t="s">
        <v>9</v>
      </c>
      <c r="D80" s="122" t="s">
        <v>10</v>
      </c>
      <c r="E80" s="122" t="s">
        <v>6</v>
      </c>
      <c r="F80" s="466">
        <v>43574</v>
      </c>
      <c r="G80" s="466">
        <v>50890</v>
      </c>
      <c r="H80" s="467" t="s">
        <v>5963</v>
      </c>
      <c r="I80" s="468">
        <v>3044</v>
      </c>
      <c r="J80" s="469">
        <v>0</v>
      </c>
      <c r="L80" s="464" t="s">
        <v>16</v>
      </c>
      <c r="M80" s="122" t="s">
        <v>17</v>
      </c>
      <c r="N80" s="122" t="s">
        <v>6</v>
      </c>
      <c r="O80" s="123">
        <v>13233</v>
      </c>
      <c r="P80" s="123">
        <v>2348.4180000000001</v>
      </c>
      <c r="Q80" s="124">
        <v>0.17746678757651327</v>
      </c>
      <c r="R80" s="124" t="s">
        <v>3253</v>
      </c>
      <c r="S80" s="124" t="s">
        <v>3253</v>
      </c>
      <c r="T80" s="465">
        <v>43678</v>
      </c>
    </row>
    <row r="81" spans="1:20" x14ac:dyDescent="0.3">
      <c r="A81" s="464" t="s">
        <v>6015</v>
      </c>
      <c r="B81" s="122" t="s">
        <v>6016</v>
      </c>
      <c r="C81" s="122" t="s">
        <v>9</v>
      </c>
      <c r="D81" s="122" t="s">
        <v>10</v>
      </c>
      <c r="E81" s="122" t="s">
        <v>6</v>
      </c>
      <c r="F81" s="466">
        <v>43574</v>
      </c>
      <c r="G81" s="466">
        <v>50890</v>
      </c>
      <c r="H81" s="467" t="s">
        <v>5962</v>
      </c>
      <c r="I81" s="468">
        <v>3051</v>
      </c>
      <c r="J81" s="469">
        <v>816.58300000000008</v>
      </c>
      <c r="L81" s="464" t="s">
        <v>62</v>
      </c>
      <c r="M81" s="122" t="s">
        <v>63</v>
      </c>
      <c r="N81" s="122" t="s">
        <v>6</v>
      </c>
      <c r="O81" s="123">
        <v>14776.4</v>
      </c>
      <c r="P81" s="123">
        <v>2677.8720000000003</v>
      </c>
      <c r="Q81" s="124">
        <v>0.1812262797433746</v>
      </c>
      <c r="R81" s="124" t="s">
        <v>3253</v>
      </c>
      <c r="S81" s="124" t="s">
        <v>3253</v>
      </c>
      <c r="T81" s="465">
        <v>43678</v>
      </c>
    </row>
    <row r="82" spans="1:20" x14ac:dyDescent="0.3">
      <c r="A82" s="464" t="s">
        <v>6015</v>
      </c>
      <c r="B82" s="122" t="s">
        <v>6016</v>
      </c>
      <c r="C82" s="122" t="s">
        <v>9</v>
      </c>
      <c r="D82" s="122" t="s">
        <v>10</v>
      </c>
      <c r="E82" s="122" t="s">
        <v>6</v>
      </c>
      <c r="F82" s="466">
        <v>43574</v>
      </c>
      <c r="G82" s="466">
        <v>50890</v>
      </c>
      <c r="H82" s="467" t="s">
        <v>5963</v>
      </c>
      <c r="I82" s="468">
        <v>3052</v>
      </c>
      <c r="J82" s="469">
        <v>0</v>
      </c>
      <c r="L82" s="464" t="s">
        <v>52</v>
      </c>
      <c r="M82" s="122" t="s">
        <v>53</v>
      </c>
      <c r="N82" s="122" t="s">
        <v>6</v>
      </c>
      <c r="O82" s="123">
        <v>24305.200000000001</v>
      </c>
      <c r="P82" s="123">
        <v>4055.6080000000002</v>
      </c>
      <c r="Q82" s="124">
        <v>0.16686174152033309</v>
      </c>
      <c r="R82" s="124" t="s">
        <v>3253</v>
      </c>
      <c r="S82" s="124" t="s">
        <v>3253</v>
      </c>
      <c r="T82" s="465">
        <v>43678</v>
      </c>
    </row>
    <row r="83" spans="1:20" x14ac:dyDescent="0.3">
      <c r="A83" s="464" t="s">
        <v>6015</v>
      </c>
      <c r="B83" s="122" t="s">
        <v>6016</v>
      </c>
      <c r="C83" s="122" t="s">
        <v>996</v>
      </c>
      <c r="D83" s="122" t="s">
        <v>997</v>
      </c>
      <c r="E83" s="122" t="s">
        <v>6</v>
      </c>
      <c r="F83" s="466">
        <v>44317</v>
      </c>
      <c r="G83" s="466">
        <v>45046</v>
      </c>
      <c r="H83" s="467" t="s">
        <v>5962</v>
      </c>
      <c r="I83" s="468">
        <v>3765</v>
      </c>
      <c r="J83" s="469">
        <v>515.81700000000001</v>
      </c>
      <c r="L83" s="464" t="s">
        <v>496</v>
      </c>
      <c r="M83" s="122" t="s">
        <v>497</v>
      </c>
      <c r="N83" s="122" t="s">
        <v>6</v>
      </c>
      <c r="O83" s="123">
        <v>6548.9</v>
      </c>
      <c r="P83" s="123">
        <v>1026.2400000000002</v>
      </c>
      <c r="Q83" s="124">
        <v>0.1567041793278261</v>
      </c>
      <c r="R83" s="124" t="s">
        <v>3253</v>
      </c>
      <c r="S83" s="124" t="s">
        <v>3253</v>
      </c>
      <c r="T83" s="465">
        <v>43678</v>
      </c>
    </row>
    <row r="84" spans="1:20" x14ac:dyDescent="0.3">
      <c r="A84" s="464" t="s">
        <v>6015</v>
      </c>
      <c r="B84" s="122" t="s">
        <v>6016</v>
      </c>
      <c r="C84" s="122" t="s">
        <v>996</v>
      </c>
      <c r="D84" s="122" t="s">
        <v>997</v>
      </c>
      <c r="E84" s="122" t="s">
        <v>6</v>
      </c>
      <c r="F84" s="466">
        <v>44317</v>
      </c>
      <c r="G84" s="466">
        <v>45046</v>
      </c>
      <c r="H84" s="467" t="s">
        <v>5963</v>
      </c>
      <c r="I84" s="468">
        <v>3766</v>
      </c>
      <c r="J84" s="469">
        <v>0</v>
      </c>
      <c r="L84" s="464" t="s">
        <v>64</v>
      </c>
      <c r="M84" s="122" t="s">
        <v>65</v>
      </c>
      <c r="N84" s="122" t="s">
        <v>6</v>
      </c>
      <c r="O84" s="123">
        <v>7890.6</v>
      </c>
      <c r="P84" s="123">
        <v>1329.615</v>
      </c>
      <c r="Q84" s="124">
        <v>0.1685061972473576</v>
      </c>
      <c r="R84" s="124" t="s">
        <v>3253</v>
      </c>
      <c r="S84" s="124" t="s">
        <v>3253</v>
      </c>
      <c r="T84" s="465">
        <v>43678</v>
      </c>
    </row>
    <row r="85" spans="1:20" x14ac:dyDescent="0.3">
      <c r="A85" s="464" t="s">
        <v>6015</v>
      </c>
      <c r="B85" s="122" t="s">
        <v>6016</v>
      </c>
      <c r="C85" s="122" t="s">
        <v>883</v>
      </c>
      <c r="D85" s="122" t="s">
        <v>884</v>
      </c>
      <c r="E85" s="122" t="s">
        <v>6</v>
      </c>
      <c r="F85" s="466">
        <v>43574</v>
      </c>
      <c r="G85" s="466">
        <v>50890</v>
      </c>
      <c r="H85" s="467" t="s">
        <v>5963</v>
      </c>
      <c r="I85" s="468">
        <v>3047</v>
      </c>
      <c r="J85" s="469">
        <v>1323.3290000000002</v>
      </c>
      <c r="L85" s="464" t="s">
        <v>252</v>
      </c>
      <c r="M85" s="122" t="s">
        <v>253</v>
      </c>
      <c r="N85" s="122" t="s">
        <v>6</v>
      </c>
      <c r="O85" s="123">
        <v>8442</v>
      </c>
      <c r="P85" s="123">
        <v>1518.21</v>
      </c>
      <c r="Q85" s="124">
        <v>0.17984008528784648</v>
      </c>
      <c r="R85" s="124" t="s">
        <v>3253</v>
      </c>
      <c r="S85" s="124" t="s">
        <v>3253</v>
      </c>
      <c r="T85" s="465">
        <v>43678</v>
      </c>
    </row>
    <row r="86" spans="1:20" x14ac:dyDescent="0.3">
      <c r="A86" s="464" t="s">
        <v>6015</v>
      </c>
      <c r="B86" s="122" t="s">
        <v>6016</v>
      </c>
      <c r="C86" s="122" t="s">
        <v>883</v>
      </c>
      <c r="D86" s="122" t="s">
        <v>884</v>
      </c>
      <c r="E86" s="122" t="s">
        <v>6</v>
      </c>
      <c r="F86" s="466">
        <v>43574</v>
      </c>
      <c r="G86" s="466">
        <v>50890</v>
      </c>
      <c r="H86" s="467" t="s">
        <v>5962</v>
      </c>
      <c r="I86" s="468">
        <v>3048</v>
      </c>
      <c r="J86" s="469">
        <v>658.32100000000003</v>
      </c>
      <c r="L86" s="464" t="s">
        <v>68</v>
      </c>
      <c r="M86" s="122" t="s">
        <v>69</v>
      </c>
      <c r="N86" s="122" t="s">
        <v>6</v>
      </c>
      <c r="O86" s="123">
        <v>37604.1</v>
      </c>
      <c r="P86" s="123">
        <v>6925.174</v>
      </c>
      <c r="Q86" s="124">
        <v>0.18416007828933548</v>
      </c>
      <c r="R86" s="124" t="s">
        <v>3253</v>
      </c>
      <c r="S86" s="124" t="s">
        <v>3253</v>
      </c>
      <c r="T86" s="465">
        <v>43678</v>
      </c>
    </row>
    <row r="87" spans="1:20" x14ac:dyDescent="0.3">
      <c r="A87" s="464" t="s">
        <v>6015</v>
      </c>
      <c r="B87" s="122" t="s">
        <v>6016</v>
      </c>
      <c r="C87" s="122" t="s">
        <v>885</v>
      </c>
      <c r="D87" s="122" t="s">
        <v>886</v>
      </c>
      <c r="E87" s="122" t="s">
        <v>6</v>
      </c>
      <c r="F87" s="466">
        <v>43574</v>
      </c>
      <c r="G87" s="466">
        <v>50890</v>
      </c>
      <c r="H87" s="467" t="s">
        <v>5963</v>
      </c>
      <c r="I87" s="468">
        <v>3045</v>
      </c>
      <c r="J87" s="469">
        <v>2328.0800000000004</v>
      </c>
      <c r="L87" s="464" t="s">
        <v>6698</v>
      </c>
      <c r="M87" s="122" t="s">
        <v>6699</v>
      </c>
      <c r="N87" s="122" t="s">
        <v>6</v>
      </c>
      <c r="O87" s="123">
        <v>1789.6000000000001</v>
      </c>
      <c r="P87" s="123">
        <v>447.20900000000006</v>
      </c>
      <c r="Q87" s="124">
        <v>0.24989327223960664</v>
      </c>
      <c r="R87" s="124" t="s">
        <v>3253</v>
      </c>
      <c r="S87" s="124" t="s">
        <v>3253</v>
      </c>
      <c r="T87" s="465">
        <v>43466</v>
      </c>
    </row>
    <row r="88" spans="1:20" x14ac:dyDescent="0.3">
      <c r="A88" s="464" t="s">
        <v>6015</v>
      </c>
      <c r="B88" s="122" t="s">
        <v>6016</v>
      </c>
      <c r="C88" s="122" t="s">
        <v>885</v>
      </c>
      <c r="D88" s="122" t="s">
        <v>886</v>
      </c>
      <c r="E88" s="122" t="s">
        <v>6</v>
      </c>
      <c r="F88" s="466">
        <v>43574</v>
      </c>
      <c r="G88" s="466">
        <v>50890</v>
      </c>
      <c r="H88" s="467" t="s">
        <v>5962</v>
      </c>
      <c r="I88" s="468">
        <v>3046</v>
      </c>
      <c r="J88" s="469">
        <v>5868.2920000000004</v>
      </c>
      <c r="L88" s="464" t="s">
        <v>58</v>
      </c>
      <c r="M88" s="122" t="s">
        <v>59</v>
      </c>
      <c r="N88" s="122" t="s">
        <v>6</v>
      </c>
      <c r="O88" s="123">
        <v>9178.9</v>
      </c>
      <c r="P88" s="123">
        <v>1679.462</v>
      </c>
      <c r="Q88" s="124">
        <v>0.18296985477562672</v>
      </c>
      <c r="R88" s="124" t="s">
        <v>3253</v>
      </c>
      <c r="S88" s="124" t="s">
        <v>3253</v>
      </c>
      <c r="T88" s="465">
        <v>43678</v>
      </c>
    </row>
    <row r="89" spans="1:20" x14ac:dyDescent="0.3">
      <c r="A89" s="464" t="s">
        <v>6015</v>
      </c>
      <c r="B89" s="122" t="s">
        <v>6016</v>
      </c>
      <c r="C89" s="122" t="s">
        <v>6798</v>
      </c>
      <c r="D89" s="122" t="s">
        <v>6799</v>
      </c>
      <c r="E89" s="122" t="s">
        <v>6</v>
      </c>
      <c r="F89" s="466">
        <v>44317</v>
      </c>
      <c r="G89" s="466">
        <v>45412</v>
      </c>
      <c r="H89" s="467" t="s">
        <v>5963</v>
      </c>
      <c r="I89" s="468">
        <v>3767</v>
      </c>
      <c r="J89" s="469">
        <v>297.89800000000002</v>
      </c>
      <c r="L89" s="464" t="s">
        <v>86</v>
      </c>
      <c r="M89" s="122" t="s">
        <v>87</v>
      </c>
      <c r="N89" s="122" t="s">
        <v>6</v>
      </c>
      <c r="O89" s="123">
        <v>12093.2</v>
      </c>
      <c r="P89" s="123">
        <v>2245.9290000000001</v>
      </c>
      <c r="Q89" s="124">
        <v>0.18571833757814307</v>
      </c>
      <c r="R89" s="124" t="s">
        <v>3253</v>
      </c>
      <c r="S89" s="124" t="s">
        <v>3253</v>
      </c>
      <c r="T89" s="465">
        <v>43678</v>
      </c>
    </row>
    <row r="90" spans="1:20" x14ac:dyDescent="0.3">
      <c r="A90" s="464" t="s">
        <v>6015</v>
      </c>
      <c r="B90" s="122" t="s">
        <v>6016</v>
      </c>
      <c r="C90" s="122" t="s">
        <v>6798</v>
      </c>
      <c r="D90" s="122" t="s">
        <v>6799</v>
      </c>
      <c r="E90" s="122" t="s">
        <v>6</v>
      </c>
      <c r="F90" s="466">
        <v>44317</v>
      </c>
      <c r="G90" s="466">
        <v>45412</v>
      </c>
      <c r="H90" s="467" t="s">
        <v>5962</v>
      </c>
      <c r="I90" s="468">
        <v>3768</v>
      </c>
      <c r="J90" s="469">
        <v>247.98400000000004</v>
      </c>
      <c r="L90" s="464" t="s">
        <v>2553</v>
      </c>
      <c r="M90" s="122" t="s">
        <v>2554</v>
      </c>
      <c r="N90" s="122" t="s">
        <v>97</v>
      </c>
      <c r="O90" s="123">
        <v>1980</v>
      </c>
      <c r="P90" s="123">
        <v>1810.6029999999998</v>
      </c>
      <c r="Q90" s="124">
        <v>0.91444595959595953</v>
      </c>
      <c r="R90" s="124" t="s">
        <v>3253</v>
      </c>
      <c r="S90" s="124" t="s">
        <v>3253</v>
      </c>
      <c r="T90" s="465">
        <v>43647</v>
      </c>
    </row>
    <row r="91" spans="1:20" x14ac:dyDescent="0.3">
      <c r="A91" s="464" t="s">
        <v>9043</v>
      </c>
      <c r="B91" s="122" t="s">
        <v>9044</v>
      </c>
      <c r="C91" s="122" t="s">
        <v>7371</v>
      </c>
      <c r="D91" s="122" t="s">
        <v>7372</v>
      </c>
      <c r="E91" s="122" t="s">
        <v>13</v>
      </c>
      <c r="F91" s="466">
        <v>44552</v>
      </c>
      <c r="G91" s="466">
        <v>49795</v>
      </c>
      <c r="H91" s="467" t="s">
        <v>5962</v>
      </c>
      <c r="I91" s="468">
        <v>4182</v>
      </c>
      <c r="J91" s="469">
        <v>2318.627</v>
      </c>
      <c r="L91" s="464" t="s">
        <v>1191</v>
      </c>
      <c r="M91" s="122" t="s">
        <v>1192</v>
      </c>
      <c r="N91" s="122" t="s">
        <v>97</v>
      </c>
      <c r="O91" s="123">
        <v>1697.7600000000002</v>
      </c>
      <c r="P91" s="123">
        <v>326.79300000000001</v>
      </c>
      <c r="Q91" s="124">
        <v>0.19248480350579586</v>
      </c>
      <c r="R91" s="124" t="s">
        <v>3253</v>
      </c>
      <c r="S91" s="124" t="s">
        <v>3253</v>
      </c>
      <c r="T91" s="465">
        <v>43709</v>
      </c>
    </row>
    <row r="92" spans="1:20" x14ac:dyDescent="0.3">
      <c r="A92" s="464" t="s">
        <v>9043</v>
      </c>
      <c r="B92" s="122" t="s">
        <v>9044</v>
      </c>
      <c r="C92" s="122" t="s">
        <v>7371</v>
      </c>
      <c r="D92" s="122" t="s">
        <v>7372</v>
      </c>
      <c r="E92" s="122" t="s">
        <v>13</v>
      </c>
      <c r="F92" s="466">
        <v>44552</v>
      </c>
      <c r="G92" s="466">
        <v>49795</v>
      </c>
      <c r="H92" s="467" t="s">
        <v>5963</v>
      </c>
      <c r="I92" s="468">
        <v>4183</v>
      </c>
      <c r="J92" s="469">
        <v>0</v>
      </c>
      <c r="L92" s="464" t="s">
        <v>5045</v>
      </c>
      <c r="M92" s="122" t="s">
        <v>5046</v>
      </c>
      <c r="N92" s="122" t="s">
        <v>97</v>
      </c>
      <c r="O92" s="123">
        <v>25.967000000000006</v>
      </c>
      <c r="P92" s="123">
        <v>24.167000000000002</v>
      </c>
      <c r="Q92" s="124">
        <v>0.9306812492779295</v>
      </c>
      <c r="R92" s="124" t="s">
        <v>5235</v>
      </c>
      <c r="S92" s="124" t="s">
        <v>3707</v>
      </c>
      <c r="T92" s="465" t="s">
        <v>3707</v>
      </c>
    </row>
    <row r="93" spans="1:20" x14ac:dyDescent="0.3">
      <c r="A93" s="464" t="s">
        <v>9043</v>
      </c>
      <c r="B93" s="122" t="s">
        <v>9044</v>
      </c>
      <c r="C93" s="122" t="s">
        <v>4059</v>
      </c>
      <c r="D93" s="122" t="s">
        <v>4060</v>
      </c>
      <c r="E93" s="122" t="s">
        <v>13</v>
      </c>
      <c r="F93" s="466">
        <v>44552</v>
      </c>
      <c r="G93" s="466">
        <v>49795</v>
      </c>
      <c r="H93" s="467" t="s">
        <v>5963</v>
      </c>
      <c r="I93" s="468">
        <v>4149</v>
      </c>
      <c r="J93" s="469">
        <v>0.40400000000000003</v>
      </c>
      <c r="L93" s="464" t="s">
        <v>5051</v>
      </c>
      <c r="M93" s="122" t="s">
        <v>5052</v>
      </c>
      <c r="N93" s="122" t="s">
        <v>97</v>
      </c>
      <c r="O93" s="123">
        <v>26.599999999999998</v>
      </c>
      <c r="P93" s="123">
        <v>22.435000000000002</v>
      </c>
      <c r="Q93" s="124">
        <v>0.84342105263157907</v>
      </c>
      <c r="R93" s="124" t="s">
        <v>5235</v>
      </c>
      <c r="S93" s="124" t="s">
        <v>3707</v>
      </c>
      <c r="T93" s="465" t="s">
        <v>3707</v>
      </c>
    </row>
    <row r="94" spans="1:20" x14ac:dyDescent="0.3">
      <c r="A94" s="464" t="s">
        <v>9043</v>
      </c>
      <c r="B94" s="122" t="s">
        <v>9044</v>
      </c>
      <c r="C94" s="122" t="s">
        <v>4059</v>
      </c>
      <c r="D94" s="122" t="s">
        <v>4060</v>
      </c>
      <c r="E94" s="122" t="s">
        <v>13</v>
      </c>
      <c r="F94" s="466">
        <v>44552</v>
      </c>
      <c r="G94" s="466">
        <v>49795</v>
      </c>
      <c r="H94" s="467" t="s">
        <v>5962</v>
      </c>
      <c r="I94" s="468">
        <v>4177</v>
      </c>
      <c r="J94" s="469">
        <v>0</v>
      </c>
      <c r="L94" s="464" t="s">
        <v>5074</v>
      </c>
      <c r="M94" s="122" t="s">
        <v>5075</v>
      </c>
      <c r="N94" s="122" t="s">
        <v>97</v>
      </c>
      <c r="O94" s="123">
        <v>20.68</v>
      </c>
      <c r="P94" s="123">
        <v>11.472000000000001</v>
      </c>
      <c r="Q94" s="124">
        <v>0.5547388781431335</v>
      </c>
      <c r="R94" s="124" t="s">
        <v>5235</v>
      </c>
      <c r="S94" s="124" t="s">
        <v>3707</v>
      </c>
      <c r="T94" s="465" t="s">
        <v>3707</v>
      </c>
    </row>
    <row r="95" spans="1:20" x14ac:dyDescent="0.3">
      <c r="A95" s="464" t="s">
        <v>9043</v>
      </c>
      <c r="B95" s="122" t="s">
        <v>9044</v>
      </c>
      <c r="C95" s="122" t="s">
        <v>4055</v>
      </c>
      <c r="D95" s="122" t="s">
        <v>4056</v>
      </c>
      <c r="E95" s="122" t="s">
        <v>13</v>
      </c>
      <c r="F95" s="466">
        <v>44552</v>
      </c>
      <c r="G95" s="466">
        <v>49795</v>
      </c>
      <c r="H95" s="467" t="s">
        <v>5963</v>
      </c>
      <c r="I95" s="468">
        <v>4145</v>
      </c>
      <c r="J95" s="469">
        <v>5.4080000000000004</v>
      </c>
      <c r="L95" s="464" t="s">
        <v>5016</v>
      </c>
      <c r="M95" s="122" t="s">
        <v>5017</v>
      </c>
      <c r="N95" s="122" t="s">
        <v>97</v>
      </c>
      <c r="O95" s="123">
        <v>19.897000000000002</v>
      </c>
      <c r="P95" s="123">
        <v>16.737000000000002</v>
      </c>
      <c r="Q95" s="124">
        <v>0.84118208775192238</v>
      </c>
      <c r="R95" s="124" t="s">
        <v>5235</v>
      </c>
      <c r="S95" s="124" t="s">
        <v>3707</v>
      </c>
      <c r="T95" s="465" t="s">
        <v>3707</v>
      </c>
    </row>
    <row r="96" spans="1:20" x14ac:dyDescent="0.3">
      <c r="A96" s="464" t="s">
        <v>9043</v>
      </c>
      <c r="B96" s="122" t="s">
        <v>9044</v>
      </c>
      <c r="C96" s="122" t="s">
        <v>4055</v>
      </c>
      <c r="D96" s="122" t="s">
        <v>4056</v>
      </c>
      <c r="E96" s="122" t="s">
        <v>13</v>
      </c>
      <c r="F96" s="466">
        <v>44552</v>
      </c>
      <c r="G96" s="466">
        <v>49795</v>
      </c>
      <c r="H96" s="467" t="s">
        <v>5962</v>
      </c>
      <c r="I96" s="468">
        <v>4173</v>
      </c>
      <c r="J96" s="469">
        <v>0</v>
      </c>
      <c r="L96" s="464" t="s">
        <v>5028</v>
      </c>
      <c r="M96" s="122" t="s">
        <v>5029</v>
      </c>
      <c r="N96" s="122" t="s">
        <v>97</v>
      </c>
      <c r="O96" s="123">
        <v>15.486000000000002</v>
      </c>
      <c r="P96" s="123">
        <v>15.486000000000004</v>
      </c>
      <c r="Q96" s="124">
        <v>1.0000000000000002</v>
      </c>
      <c r="R96" s="124" t="s">
        <v>5235</v>
      </c>
      <c r="S96" s="124" t="s">
        <v>3707</v>
      </c>
      <c r="T96" s="465" t="s">
        <v>3707</v>
      </c>
    </row>
    <row r="97" spans="1:20" x14ac:dyDescent="0.3">
      <c r="A97" s="464" t="s">
        <v>9043</v>
      </c>
      <c r="B97" s="122" t="s">
        <v>9044</v>
      </c>
      <c r="C97" s="122" t="s">
        <v>258</v>
      </c>
      <c r="D97" s="122" t="s">
        <v>259</v>
      </c>
      <c r="E97" s="122" t="s">
        <v>13</v>
      </c>
      <c r="F97" s="466">
        <v>44552</v>
      </c>
      <c r="G97" s="466">
        <v>49795</v>
      </c>
      <c r="H97" s="467" t="s">
        <v>5963</v>
      </c>
      <c r="I97" s="468">
        <v>4128</v>
      </c>
      <c r="J97" s="469">
        <v>680.25700000000006</v>
      </c>
      <c r="L97" s="464" t="s">
        <v>5026</v>
      </c>
      <c r="M97" s="122" t="s">
        <v>5027</v>
      </c>
      <c r="N97" s="122" t="s">
        <v>97</v>
      </c>
      <c r="O97" s="123">
        <v>18.465000000000007</v>
      </c>
      <c r="P97" s="123">
        <v>18.465000000000003</v>
      </c>
      <c r="Q97" s="124">
        <v>0.99999999999999978</v>
      </c>
      <c r="R97" s="124" t="s">
        <v>5235</v>
      </c>
      <c r="S97" s="124" t="s">
        <v>3707</v>
      </c>
      <c r="T97" s="465" t="s">
        <v>3707</v>
      </c>
    </row>
    <row r="98" spans="1:20" x14ac:dyDescent="0.3">
      <c r="A98" s="464" t="s">
        <v>9043</v>
      </c>
      <c r="B98" s="122" t="s">
        <v>9044</v>
      </c>
      <c r="C98" s="122" t="s">
        <v>258</v>
      </c>
      <c r="D98" s="122" t="s">
        <v>259</v>
      </c>
      <c r="E98" s="122" t="s">
        <v>13</v>
      </c>
      <c r="F98" s="466">
        <v>44552</v>
      </c>
      <c r="G98" s="466">
        <v>49795</v>
      </c>
      <c r="H98" s="467" t="s">
        <v>5962</v>
      </c>
      <c r="I98" s="468">
        <v>4156</v>
      </c>
      <c r="J98" s="469">
        <v>3844.12</v>
      </c>
      <c r="L98" s="464" t="s">
        <v>5065</v>
      </c>
      <c r="M98" s="122" t="s">
        <v>5066</v>
      </c>
      <c r="N98" s="122" t="s">
        <v>97</v>
      </c>
      <c r="O98" s="123">
        <v>28.120000000000005</v>
      </c>
      <c r="P98" s="123">
        <v>25.247</v>
      </c>
      <c r="Q98" s="124">
        <v>0.89783072546230425</v>
      </c>
      <c r="R98" s="124" t="s">
        <v>5235</v>
      </c>
      <c r="S98" s="124" t="s">
        <v>3707</v>
      </c>
      <c r="T98" s="465" t="s">
        <v>3707</v>
      </c>
    </row>
    <row r="99" spans="1:20" x14ac:dyDescent="0.3">
      <c r="A99" s="464" t="s">
        <v>9043</v>
      </c>
      <c r="B99" s="122" t="s">
        <v>9044</v>
      </c>
      <c r="C99" s="122" t="s">
        <v>4025</v>
      </c>
      <c r="D99" s="122" t="s">
        <v>4026</v>
      </c>
      <c r="E99" s="122" t="s">
        <v>13</v>
      </c>
      <c r="F99" s="466">
        <v>44552</v>
      </c>
      <c r="G99" s="466">
        <v>49795</v>
      </c>
      <c r="H99" s="467" t="s">
        <v>5963</v>
      </c>
      <c r="I99" s="468">
        <v>4124</v>
      </c>
      <c r="J99" s="469">
        <v>0</v>
      </c>
      <c r="L99" s="464" t="s">
        <v>5043</v>
      </c>
      <c r="M99" s="122" t="s">
        <v>5044</v>
      </c>
      <c r="N99" s="122" t="s">
        <v>97</v>
      </c>
      <c r="O99" s="123">
        <v>20.587999999999997</v>
      </c>
      <c r="P99" s="123">
        <v>17.669</v>
      </c>
      <c r="Q99" s="124">
        <v>0.85821837963862457</v>
      </c>
      <c r="R99" s="124" t="s">
        <v>5235</v>
      </c>
      <c r="S99" s="124" t="s">
        <v>3707</v>
      </c>
      <c r="T99" s="465" t="s">
        <v>3707</v>
      </c>
    </row>
    <row r="100" spans="1:20" x14ac:dyDescent="0.3">
      <c r="A100" s="464" t="s">
        <v>9043</v>
      </c>
      <c r="B100" s="122" t="s">
        <v>9044</v>
      </c>
      <c r="C100" s="122" t="s">
        <v>4025</v>
      </c>
      <c r="D100" s="122" t="s">
        <v>4026</v>
      </c>
      <c r="E100" s="122" t="s">
        <v>13</v>
      </c>
      <c r="F100" s="466">
        <v>44552</v>
      </c>
      <c r="G100" s="466">
        <v>49795</v>
      </c>
      <c r="H100" s="467" t="s">
        <v>5962</v>
      </c>
      <c r="I100" s="468">
        <v>4152</v>
      </c>
      <c r="J100" s="469">
        <v>0</v>
      </c>
      <c r="L100" s="464" t="s">
        <v>5024</v>
      </c>
      <c r="M100" s="122" t="s">
        <v>5025</v>
      </c>
      <c r="N100" s="122" t="s">
        <v>97</v>
      </c>
      <c r="O100" s="123">
        <v>22.84500000000001</v>
      </c>
      <c r="P100" s="123">
        <v>22.845000000000006</v>
      </c>
      <c r="Q100" s="124">
        <v>0.99999999999999989</v>
      </c>
      <c r="R100" s="124" t="s">
        <v>5235</v>
      </c>
      <c r="S100" s="124" t="s">
        <v>3707</v>
      </c>
      <c r="T100" s="465" t="s">
        <v>3707</v>
      </c>
    </row>
    <row r="101" spans="1:20" x14ac:dyDescent="0.3">
      <c r="A101" s="464" t="s">
        <v>9043</v>
      </c>
      <c r="B101" s="122" t="s">
        <v>9044</v>
      </c>
      <c r="C101" s="122" t="s">
        <v>6066</v>
      </c>
      <c r="D101" s="122" t="s">
        <v>6067</v>
      </c>
      <c r="E101" s="122" t="s">
        <v>13</v>
      </c>
      <c r="F101" s="466">
        <v>44552</v>
      </c>
      <c r="G101" s="466">
        <v>49795</v>
      </c>
      <c r="H101" s="467" t="s">
        <v>5963</v>
      </c>
      <c r="I101" s="468">
        <v>4140</v>
      </c>
      <c r="J101" s="469">
        <v>0</v>
      </c>
      <c r="L101" s="464" t="s">
        <v>5022</v>
      </c>
      <c r="M101" s="122" t="s">
        <v>5023</v>
      </c>
      <c r="N101" s="122" t="s">
        <v>97</v>
      </c>
      <c r="O101" s="123">
        <v>28.734999999999999</v>
      </c>
      <c r="P101" s="123">
        <v>23.887</v>
      </c>
      <c r="Q101" s="124">
        <v>0.83128588828954242</v>
      </c>
      <c r="R101" s="124" t="s">
        <v>5235</v>
      </c>
      <c r="S101" s="124" t="s">
        <v>3707</v>
      </c>
      <c r="T101" s="465" t="s">
        <v>3707</v>
      </c>
    </row>
    <row r="102" spans="1:20" x14ac:dyDescent="0.3">
      <c r="A102" s="464" t="s">
        <v>9043</v>
      </c>
      <c r="B102" s="122" t="s">
        <v>9044</v>
      </c>
      <c r="C102" s="122" t="s">
        <v>6066</v>
      </c>
      <c r="D102" s="122" t="s">
        <v>6067</v>
      </c>
      <c r="E102" s="122" t="s">
        <v>13</v>
      </c>
      <c r="F102" s="466">
        <v>44552</v>
      </c>
      <c r="G102" s="466">
        <v>49795</v>
      </c>
      <c r="H102" s="467" t="s">
        <v>5962</v>
      </c>
      <c r="I102" s="468">
        <v>4168</v>
      </c>
      <c r="J102" s="469">
        <v>0</v>
      </c>
      <c r="L102" s="464" t="s">
        <v>1055</v>
      </c>
      <c r="M102" s="122" t="s">
        <v>1056</v>
      </c>
      <c r="N102" s="122" t="s">
        <v>97</v>
      </c>
      <c r="O102" s="123">
        <v>1080.3600000000001</v>
      </c>
      <c r="P102" s="123">
        <v>815.89200000000005</v>
      </c>
      <c r="Q102" s="124">
        <v>0.75520382094857263</v>
      </c>
      <c r="R102" s="124" t="s">
        <v>3253</v>
      </c>
      <c r="S102" s="124" t="s">
        <v>3253</v>
      </c>
      <c r="T102" s="465">
        <v>43313</v>
      </c>
    </row>
    <row r="103" spans="1:20" x14ac:dyDescent="0.3">
      <c r="A103" s="464" t="s">
        <v>9043</v>
      </c>
      <c r="B103" s="122" t="s">
        <v>9044</v>
      </c>
      <c r="C103" s="122" t="s">
        <v>367</v>
      </c>
      <c r="D103" s="122" t="s">
        <v>368</v>
      </c>
      <c r="E103" s="122" t="s">
        <v>6</v>
      </c>
      <c r="F103" s="466">
        <v>44593</v>
      </c>
      <c r="G103" s="466">
        <v>44957</v>
      </c>
      <c r="H103" s="467" t="s">
        <v>5963</v>
      </c>
      <c r="I103" s="468">
        <v>4203</v>
      </c>
      <c r="J103" s="469">
        <v>0</v>
      </c>
      <c r="L103" s="464" t="s">
        <v>5055</v>
      </c>
      <c r="M103" s="122" t="s">
        <v>5056</v>
      </c>
      <c r="N103" s="122" t="s">
        <v>97</v>
      </c>
      <c r="O103" s="123">
        <v>18.480000000000004</v>
      </c>
      <c r="P103" s="123">
        <v>16.144000000000002</v>
      </c>
      <c r="Q103" s="124">
        <v>0.87359307359307348</v>
      </c>
      <c r="R103" s="124" t="s">
        <v>5235</v>
      </c>
      <c r="S103" s="124" t="s">
        <v>3707</v>
      </c>
      <c r="T103" s="465" t="s">
        <v>3707</v>
      </c>
    </row>
    <row r="104" spans="1:20" x14ac:dyDescent="0.3">
      <c r="A104" s="464" t="s">
        <v>9043</v>
      </c>
      <c r="B104" s="122" t="s">
        <v>9044</v>
      </c>
      <c r="C104" s="122" t="s">
        <v>367</v>
      </c>
      <c r="D104" s="122" t="s">
        <v>368</v>
      </c>
      <c r="E104" s="122" t="s">
        <v>6</v>
      </c>
      <c r="F104" s="466">
        <v>44593</v>
      </c>
      <c r="G104" s="466">
        <v>44957</v>
      </c>
      <c r="H104" s="467" t="s">
        <v>5962</v>
      </c>
      <c r="I104" s="468">
        <v>4208</v>
      </c>
      <c r="J104" s="469">
        <v>0</v>
      </c>
      <c r="L104" s="464" t="s">
        <v>5049</v>
      </c>
      <c r="M104" s="122" t="s">
        <v>5050</v>
      </c>
      <c r="N104" s="122" t="s">
        <v>97</v>
      </c>
      <c r="O104" s="123">
        <v>24.823999999999995</v>
      </c>
      <c r="P104" s="123">
        <v>23.390999999999998</v>
      </c>
      <c r="Q104" s="124">
        <v>0.94227360618756051</v>
      </c>
      <c r="R104" s="124" t="s">
        <v>5235</v>
      </c>
      <c r="S104" s="124" t="s">
        <v>3707</v>
      </c>
      <c r="T104" s="465" t="s">
        <v>3707</v>
      </c>
    </row>
    <row r="105" spans="1:20" x14ac:dyDescent="0.3">
      <c r="A105" s="464" t="s">
        <v>9043</v>
      </c>
      <c r="B105" s="122" t="s">
        <v>9044</v>
      </c>
      <c r="C105" s="122" t="s">
        <v>357</v>
      </c>
      <c r="D105" s="122" t="s">
        <v>358</v>
      </c>
      <c r="E105" s="122" t="s">
        <v>6</v>
      </c>
      <c r="F105" s="466">
        <v>44593</v>
      </c>
      <c r="G105" s="466">
        <v>44957</v>
      </c>
      <c r="H105" s="467" t="s">
        <v>5963</v>
      </c>
      <c r="I105" s="468">
        <v>4202</v>
      </c>
      <c r="J105" s="469">
        <v>0</v>
      </c>
      <c r="L105" s="464" t="s">
        <v>5030</v>
      </c>
      <c r="M105" s="122" t="s">
        <v>5031</v>
      </c>
      <c r="N105" s="122" t="s">
        <v>97</v>
      </c>
      <c r="O105" s="123">
        <v>16.314</v>
      </c>
      <c r="P105" s="123">
        <v>14.546000000000001</v>
      </c>
      <c r="Q105" s="124">
        <v>0.89162682358710321</v>
      </c>
      <c r="R105" s="124" t="s">
        <v>5235</v>
      </c>
      <c r="S105" s="124" t="s">
        <v>3707</v>
      </c>
      <c r="T105" s="465" t="s">
        <v>3707</v>
      </c>
    </row>
    <row r="106" spans="1:20" x14ac:dyDescent="0.3">
      <c r="A106" s="464" t="s">
        <v>9043</v>
      </c>
      <c r="B106" s="122" t="s">
        <v>9044</v>
      </c>
      <c r="C106" s="122" t="s">
        <v>357</v>
      </c>
      <c r="D106" s="122" t="s">
        <v>358</v>
      </c>
      <c r="E106" s="122" t="s">
        <v>6</v>
      </c>
      <c r="F106" s="466">
        <v>44593</v>
      </c>
      <c r="G106" s="466">
        <v>44957</v>
      </c>
      <c r="H106" s="467" t="s">
        <v>5962</v>
      </c>
      <c r="I106" s="468">
        <v>4207</v>
      </c>
      <c r="J106" s="469">
        <v>0</v>
      </c>
      <c r="L106" s="464" t="s">
        <v>5061</v>
      </c>
      <c r="M106" s="122" t="s">
        <v>5062</v>
      </c>
      <c r="N106" s="122" t="s">
        <v>97</v>
      </c>
      <c r="O106" s="123">
        <v>24.360000000000007</v>
      </c>
      <c r="P106" s="123">
        <v>19.183999999999997</v>
      </c>
      <c r="Q106" s="124">
        <v>0.78752052545155959</v>
      </c>
      <c r="R106" s="124" t="s">
        <v>5235</v>
      </c>
      <c r="S106" s="124" t="s">
        <v>3707</v>
      </c>
      <c r="T106" s="465" t="s">
        <v>3707</v>
      </c>
    </row>
    <row r="107" spans="1:20" x14ac:dyDescent="0.3">
      <c r="A107" s="464" t="s">
        <v>9043</v>
      </c>
      <c r="B107" s="122" t="s">
        <v>9044</v>
      </c>
      <c r="C107" s="122" t="s">
        <v>383</v>
      </c>
      <c r="D107" s="122" t="s">
        <v>384</v>
      </c>
      <c r="E107" s="122" t="s">
        <v>6</v>
      </c>
      <c r="F107" s="466">
        <v>44593</v>
      </c>
      <c r="G107" s="466">
        <v>44957</v>
      </c>
      <c r="H107" s="467" t="s">
        <v>5963</v>
      </c>
      <c r="I107" s="468">
        <v>4204</v>
      </c>
      <c r="J107" s="469">
        <v>0</v>
      </c>
      <c r="L107" s="464" t="s">
        <v>5014</v>
      </c>
      <c r="M107" s="122" t="s">
        <v>5015</v>
      </c>
      <c r="N107" s="122" t="s">
        <v>97</v>
      </c>
      <c r="O107" s="123">
        <v>22.172000000000004</v>
      </c>
      <c r="P107" s="123">
        <v>21.303000000000001</v>
      </c>
      <c r="Q107" s="124">
        <v>0.96080642251488346</v>
      </c>
      <c r="R107" s="124" t="s">
        <v>5235</v>
      </c>
      <c r="S107" s="124" t="s">
        <v>3707</v>
      </c>
      <c r="T107" s="465" t="s">
        <v>3707</v>
      </c>
    </row>
    <row r="108" spans="1:20" x14ac:dyDescent="0.3">
      <c r="A108" s="464" t="s">
        <v>9043</v>
      </c>
      <c r="B108" s="122" t="s">
        <v>9044</v>
      </c>
      <c r="C108" s="122" t="s">
        <v>383</v>
      </c>
      <c r="D108" s="122" t="s">
        <v>384</v>
      </c>
      <c r="E108" s="122" t="s">
        <v>6</v>
      </c>
      <c r="F108" s="466">
        <v>44593</v>
      </c>
      <c r="G108" s="466">
        <v>44957</v>
      </c>
      <c r="H108" s="467" t="s">
        <v>5962</v>
      </c>
      <c r="I108" s="468">
        <v>4209</v>
      </c>
      <c r="J108" s="469">
        <v>0</v>
      </c>
      <c r="L108" s="464" t="s">
        <v>5035</v>
      </c>
      <c r="M108" s="122" t="s">
        <v>5036</v>
      </c>
      <c r="N108" s="122" t="s">
        <v>97</v>
      </c>
      <c r="O108" s="123">
        <v>20.912000000000006</v>
      </c>
      <c r="P108" s="123">
        <v>16.183999999999997</v>
      </c>
      <c r="Q108" s="124">
        <v>0.77390971690895149</v>
      </c>
      <c r="R108" s="124" t="s">
        <v>5235</v>
      </c>
      <c r="S108" s="124" t="s">
        <v>3707</v>
      </c>
      <c r="T108" s="465" t="s">
        <v>3707</v>
      </c>
    </row>
    <row r="109" spans="1:20" x14ac:dyDescent="0.3">
      <c r="A109" s="464" t="s">
        <v>9043</v>
      </c>
      <c r="B109" s="122" t="s">
        <v>9044</v>
      </c>
      <c r="C109" s="122" t="s">
        <v>4</v>
      </c>
      <c r="D109" s="122" t="s">
        <v>5</v>
      </c>
      <c r="E109" s="122" t="s">
        <v>6</v>
      </c>
      <c r="F109" s="466">
        <v>44593</v>
      </c>
      <c r="G109" s="466">
        <v>44957</v>
      </c>
      <c r="H109" s="467" t="s">
        <v>5963</v>
      </c>
      <c r="I109" s="468">
        <v>4200</v>
      </c>
      <c r="J109" s="469">
        <v>0</v>
      </c>
      <c r="L109" s="464" t="s">
        <v>5041</v>
      </c>
      <c r="M109" s="122" t="s">
        <v>5042</v>
      </c>
      <c r="N109" s="122" t="s">
        <v>97</v>
      </c>
      <c r="O109" s="123">
        <v>16.766999999999999</v>
      </c>
      <c r="P109" s="123">
        <v>15.963000000000001</v>
      </c>
      <c r="Q109" s="124">
        <v>0.95204866702451252</v>
      </c>
      <c r="R109" s="124" t="s">
        <v>5235</v>
      </c>
      <c r="S109" s="124" t="s">
        <v>3707</v>
      </c>
      <c r="T109" s="465" t="s">
        <v>3707</v>
      </c>
    </row>
    <row r="110" spans="1:20" x14ac:dyDescent="0.3">
      <c r="A110" s="464" t="s">
        <v>9043</v>
      </c>
      <c r="B110" s="122" t="s">
        <v>9044</v>
      </c>
      <c r="C110" s="122" t="s">
        <v>4</v>
      </c>
      <c r="D110" s="122" t="s">
        <v>5</v>
      </c>
      <c r="E110" s="122" t="s">
        <v>6</v>
      </c>
      <c r="F110" s="466">
        <v>44593</v>
      </c>
      <c r="G110" s="466">
        <v>44957</v>
      </c>
      <c r="H110" s="467" t="s">
        <v>5962</v>
      </c>
      <c r="I110" s="468">
        <v>4205</v>
      </c>
      <c r="J110" s="469">
        <v>0</v>
      </c>
      <c r="L110" s="464" t="s">
        <v>5072</v>
      </c>
      <c r="M110" s="122" t="s">
        <v>5073</v>
      </c>
      <c r="N110" s="122" t="s">
        <v>97</v>
      </c>
      <c r="O110" s="123">
        <v>24.64</v>
      </c>
      <c r="P110" s="123">
        <v>19.184000000000001</v>
      </c>
      <c r="Q110" s="124">
        <v>0.77857142857142858</v>
      </c>
      <c r="R110" s="124" t="s">
        <v>5235</v>
      </c>
      <c r="S110" s="124" t="s">
        <v>3707</v>
      </c>
      <c r="T110" s="465" t="s">
        <v>3707</v>
      </c>
    </row>
    <row r="111" spans="1:20" x14ac:dyDescent="0.3">
      <c r="A111" s="464" t="s">
        <v>9043</v>
      </c>
      <c r="B111" s="122" t="s">
        <v>9044</v>
      </c>
      <c r="C111" s="122" t="s">
        <v>22</v>
      </c>
      <c r="D111" s="122" t="s">
        <v>23</v>
      </c>
      <c r="E111" s="122" t="s">
        <v>6</v>
      </c>
      <c r="F111" s="466">
        <v>44593</v>
      </c>
      <c r="G111" s="466">
        <v>44957</v>
      </c>
      <c r="H111" s="467" t="s">
        <v>5963</v>
      </c>
      <c r="I111" s="468">
        <v>4201</v>
      </c>
      <c r="J111" s="469">
        <v>0</v>
      </c>
      <c r="L111" s="464" t="s">
        <v>5059</v>
      </c>
      <c r="M111" s="122" t="s">
        <v>5060</v>
      </c>
      <c r="N111" s="122" t="s">
        <v>97</v>
      </c>
      <c r="O111" s="123">
        <v>15.096</v>
      </c>
      <c r="P111" s="123">
        <v>14.302999999999999</v>
      </c>
      <c r="Q111" s="124">
        <v>0.94746952835188125</v>
      </c>
      <c r="R111" s="124" t="s">
        <v>5235</v>
      </c>
      <c r="S111" s="124" t="s">
        <v>3707</v>
      </c>
      <c r="T111" s="465" t="s">
        <v>3707</v>
      </c>
    </row>
    <row r="112" spans="1:20" x14ac:dyDescent="0.3">
      <c r="A112" s="464" t="s">
        <v>9043</v>
      </c>
      <c r="B112" s="122" t="s">
        <v>9044</v>
      </c>
      <c r="C112" s="122" t="s">
        <v>22</v>
      </c>
      <c r="D112" s="122" t="s">
        <v>23</v>
      </c>
      <c r="E112" s="122" t="s">
        <v>6</v>
      </c>
      <c r="F112" s="466">
        <v>44593</v>
      </c>
      <c r="G112" s="466">
        <v>44957</v>
      </c>
      <c r="H112" s="467" t="s">
        <v>5962</v>
      </c>
      <c r="I112" s="468">
        <v>4206</v>
      </c>
      <c r="J112" s="469">
        <v>0</v>
      </c>
      <c r="L112" s="464" t="s">
        <v>5033</v>
      </c>
      <c r="M112" s="122" t="s">
        <v>5034</v>
      </c>
      <c r="N112" s="122" t="s">
        <v>97</v>
      </c>
      <c r="O112" s="123">
        <v>45.570999999999998</v>
      </c>
      <c r="P112" s="123">
        <v>22.183999999999997</v>
      </c>
      <c r="Q112" s="124">
        <v>0.48680081630861727</v>
      </c>
      <c r="R112" s="124" t="s">
        <v>5235</v>
      </c>
      <c r="S112" s="124" t="s">
        <v>3707</v>
      </c>
      <c r="T112" s="465" t="s">
        <v>3707</v>
      </c>
    </row>
    <row r="113" spans="1:20" x14ac:dyDescent="0.3">
      <c r="A113" s="464" t="s">
        <v>9043</v>
      </c>
      <c r="B113" s="122" t="s">
        <v>9044</v>
      </c>
      <c r="C113" s="122" t="s">
        <v>371</v>
      </c>
      <c r="D113" s="122" t="s">
        <v>372</v>
      </c>
      <c r="E113" s="122" t="s">
        <v>6</v>
      </c>
      <c r="F113" s="466">
        <v>44552</v>
      </c>
      <c r="G113" s="466">
        <v>44865</v>
      </c>
      <c r="H113" s="467" t="s">
        <v>5963</v>
      </c>
      <c r="I113" s="468">
        <v>4184</v>
      </c>
      <c r="J113" s="469">
        <v>0</v>
      </c>
      <c r="L113" s="464" t="s">
        <v>5020</v>
      </c>
      <c r="M113" s="122" t="s">
        <v>5021</v>
      </c>
      <c r="N113" s="122" t="s">
        <v>97</v>
      </c>
      <c r="O113" s="123">
        <v>18.287000000000003</v>
      </c>
      <c r="P113" s="123">
        <v>17.335000000000001</v>
      </c>
      <c r="Q113" s="124">
        <v>0.94794116038716014</v>
      </c>
      <c r="R113" s="124" t="s">
        <v>5235</v>
      </c>
      <c r="S113" s="124" t="s">
        <v>3707</v>
      </c>
      <c r="T113" s="465" t="s">
        <v>3707</v>
      </c>
    </row>
    <row r="114" spans="1:20" x14ac:dyDescent="0.3">
      <c r="A114" s="464" t="s">
        <v>9043</v>
      </c>
      <c r="B114" s="122" t="s">
        <v>9044</v>
      </c>
      <c r="C114" s="122" t="s">
        <v>371</v>
      </c>
      <c r="D114" s="122" t="s">
        <v>372</v>
      </c>
      <c r="E114" s="122" t="s">
        <v>6</v>
      </c>
      <c r="F114" s="466">
        <v>44552</v>
      </c>
      <c r="G114" s="466">
        <v>44865</v>
      </c>
      <c r="H114" s="467" t="s">
        <v>5962</v>
      </c>
      <c r="I114" s="468">
        <v>4185</v>
      </c>
      <c r="J114" s="469">
        <v>0</v>
      </c>
      <c r="L114" s="464" t="s">
        <v>5070</v>
      </c>
      <c r="M114" s="122" t="s">
        <v>5071</v>
      </c>
      <c r="N114" s="122" t="s">
        <v>97</v>
      </c>
      <c r="O114" s="123">
        <v>42.191999999999993</v>
      </c>
      <c r="P114" s="123">
        <v>33.508000000000003</v>
      </c>
      <c r="Q114" s="124">
        <v>0.79417899127796754</v>
      </c>
      <c r="R114" s="124" t="s">
        <v>5235</v>
      </c>
      <c r="S114" s="124" t="s">
        <v>3707</v>
      </c>
      <c r="T114" s="465" t="s">
        <v>3707</v>
      </c>
    </row>
    <row r="115" spans="1:20" x14ac:dyDescent="0.3">
      <c r="A115" s="464" t="s">
        <v>9043</v>
      </c>
      <c r="B115" s="122" t="s">
        <v>9044</v>
      </c>
      <c r="C115" s="122" t="s">
        <v>42</v>
      </c>
      <c r="D115" s="122" t="s">
        <v>43</v>
      </c>
      <c r="E115" s="122" t="s">
        <v>6</v>
      </c>
      <c r="F115" s="466">
        <v>44552</v>
      </c>
      <c r="G115" s="466">
        <v>49795</v>
      </c>
      <c r="H115" s="467" t="s">
        <v>5963</v>
      </c>
      <c r="I115" s="468">
        <v>4125</v>
      </c>
      <c r="J115" s="469">
        <v>0</v>
      </c>
      <c r="L115" s="464" t="s">
        <v>5063</v>
      </c>
      <c r="M115" s="122" t="s">
        <v>5064</v>
      </c>
      <c r="N115" s="122" t="s">
        <v>97</v>
      </c>
      <c r="O115" s="123">
        <v>29.368000000000006</v>
      </c>
      <c r="P115" s="123">
        <v>26.064000000000007</v>
      </c>
      <c r="Q115" s="124">
        <v>0.88749659493326072</v>
      </c>
      <c r="R115" s="124" t="s">
        <v>5235</v>
      </c>
      <c r="S115" s="124" t="s">
        <v>3707</v>
      </c>
      <c r="T115" s="465" t="s">
        <v>3707</v>
      </c>
    </row>
    <row r="116" spans="1:20" x14ac:dyDescent="0.3">
      <c r="A116" s="464" t="s">
        <v>9043</v>
      </c>
      <c r="B116" s="122" t="s">
        <v>9044</v>
      </c>
      <c r="C116" s="122" t="s">
        <v>42</v>
      </c>
      <c r="D116" s="122" t="s">
        <v>43</v>
      </c>
      <c r="E116" s="122" t="s">
        <v>6</v>
      </c>
      <c r="F116" s="466">
        <v>44552</v>
      </c>
      <c r="G116" s="466">
        <v>49795</v>
      </c>
      <c r="H116" s="467" t="s">
        <v>5962</v>
      </c>
      <c r="I116" s="468">
        <v>4153</v>
      </c>
      <c r="J116" s="469">
        <v>1725.019</v>
      </c>
      <c r="L116" s="464" t="s">
        <v>5053</v>
      </c>
      <c r="M116" s="122" t="s">
        <v>5054</v>
      </c>
      <c r="N116" s="122" t="s">
        <v>97</v>
      </c>
      <c r="O116" s="123">
        <v>20.76</v>
      </c>
      <c r="P116" s="123">
        <v>20.759999999999998</v>
      </c>
      <c r="Q116" s="124">
        <v>0.99999999999999978</v>
      </c>
      <c r="R116" s="124" t="s">
        <v>5235</v>
      </c>
      <c r="S116" s="124" t="s">
        <v>3707</v>
      </c>
      <c r="T116" s="465" t="s">
        <v>3707</v>
      </c>
    </row>
    <row r="117" spans="1:20" x14ac:dyDescent="0.3">
      <c r="A117" s="464" t="s">
        <v>9043</v>
      </c>
      <c r="B117" s="122" t="s">
        <v>9044</v>
      </c>
      <c r="C117" s="122" t="s">
        <v>2606</v>
      </c>
      <c r="D117" s="122" t="s">
        <v>2605</v>
      </c>
      <c r="E117" s="122" t="s">
        <v>6</v>
      </c>
      <c r="F117" s="466">
        <v>44552</v>
      </c>
      <c r="G117" s="466">
        <v>49795</v>
      </c>
      <c r="H117" s="467" t="s">
        <v>5963</v>
      </c>
      <c r="I117" s="468">
        <v>4147</v>
      </c>
      <c r="J117" s="469">
        <v>0</v>
      </c>
      <c r="L117" s="464" t="s">
        <v>5012</v>
      </c>
      <c r="M117" s="122" t="s">
        <v>5013</v>
      </c>
      <c r="N117" s="122" t="s">
        <v>97</v>
      </c>
      <c r="O117" s="123">
        <v>143.86000000000001</v>
      </c>
      <c r="P117" s="123">
        <v>143.86000000000001</v>
      </c>
      <c r="Q117" s="124">
        <v>1</v>
      </c>
      <c r="R117" s="124" t="s">
        <v>5235</v>
      </c>
      <c r="S117" s="124" t="s">
        <v>3707</v>
      </c>
      <c r="T117" s="465" t="s">
        <v>3707</v>
      </c>
    </row>
    <row r="118" spans="1:20" x14ac:dyDescent="0.3">
      <c r="A118" s="464" t="s">
        <v>9043</v>
      </c>
      <c r="B118" s="122" t="s">
        <v>9044</v>
      </c>
      <c r="C118" s="122" t="s">
        <v>2606</v>
      </c>
      <c r="D118" s="122" t="s">
        <v>2605</v>
      </c>
      <c r="E118" s="122" t="s">
        <v>6</v>
      </c>
      <c r="F118" s="466">
        <v>44552</v>
      </c>
      <c r="G118" s="466">
        <v>49795</v>
      </c>
      <c r="H118" s="467" t="s">
        <v>5962</v>
      </c>
      <c r="I118" s="468">
        <v>4175</v>
      </c>
      <c r="J118" s="469">
        <v>753.66500000000008</v>
      </c>
      <c r="L118" s="464" t="s">
        <v>5039</v>
      </c>
      <c r="M118" s="122" t="s">
        <v>5040</v>
      </c>
      <c r="N118" s="122" t="s">
        <v>97</v>
      </c>
      <c r="O118" s="123">
        <v>22.282000000000004</v>
      </c>
      <c r="P118" s="123">
        <v>20.588000000000001</v>
      </c>
      <c r="Q118" s="124">
        <v>0.92397450857194141</v>
      </c>
      <c r="R118" s="124" t="s">
        <v>5235</v>
      </c>
      <c r="S118" s="124" t="s">
        <v>3707</v>
      </c>
      <c r="T118" s="465" t="s">
        <v>3707</v>
      </c>
    </row>
    <row r="119" spans="1:20" x14ac:dyDescent="0.3">
      <c r="A119" s="464" t="s">
        <v>9043</v>
      </c>
      <c r="B119" s="122" t="s">
        <v>9044</v>
      </c>
      <c r="C119" s="122" t="s">
        <v>40</v>
      </c>
      <c r="D119" s="122" t="s">
        <v>41</v>
      </c>
      <c r="E119" s="122" t="s">
        <v>6</v>
      </c>
      <c r="F119" s="466">
        <v>44552</v>
      </c>
      <c r="G119" s="466">
        <v>49795</v>
      </c>
      <c r="H119" s="467" t="s">
        <v>5963</v>
      </c>
      <c r="I119" s="468">
        <v>4130</v>
      </c>
      <c r="J119" s="469">
        <v>0</v>
      </c>
      <c r="L119" s="464" t="s">
        <v>5018</v>
      </c>
      <c r="M119" s="122" t="s">
        <v>5019</v>
      </c>
      <c r="N119" s="122" t="s">
        <v>97</v>
      </c>
      <c r="O119" s="123">
        <v>16.206</v>
      </c>
      <c r="P119" s="123">
        <v>12.323</v>
      </c>
      <c r="Q119" s="124">
        <v>0.76039738368505494</v>
      </c>
      <c r="R119" s="124" t="s">
        <v>5235</v>
      </c>
      <c r="S119" s="124" t="s">
        <v>3707</v>
      </c>
      <c r="T119" s="465" t="s">
        <v>3707</v>
      </c>
    </row>
    <row r="120" spans="1:20" x14ac:dyDescent="0.3">
      <c r="A120" s="464" t="s">
        <v>9043</v>
      </c>
      <c r="B120" s="122" t="s">
        <v>9044</v>
      </c>
      <c r="C120" s="122" t="s">
        <v>40</v>
      </c>
      <c r="D120" s="122" t="s">
        <v>41</v>
      </c>
      <c r="E120" s="122" t="s">
        <v>6</v>
      </c>
      <c r="F120" s="466">
        <v>44552</v>
      </c>
      <c r="G120" s="466">
        <v>49795</v>
      </c>
      <c r="H120" s="467" t="s">
        <v>5962</v>
      </c>
      <c r="I120" s="468">
        <v>4158</v>
      </c>
      <c r="J120" s="469">
        <v>480.99099999999999</v>
      </c>
      <c r="L120" s="464" t="s">
        <v>5057</v>
      </c>
      <c r="M120" s="122" t="s">
        <v>5058</v>
      </c>
      <c r="N120" s="122" t="s">
        <v>97</v>
      </c>
      <c r="O120" s="123">
        <v>16.252000000000002</v>
      </c>
      <c r="P120" s="123">
        <v>14.677</v>
      </c>
      <c r="Q120" s="124">
        <v>0.90308885060300259</v>
      </c>
      <c r="R120" s="124" t="s">
        <v>5235</v>
      </c>
      <c r="S120" s="124" t="s">
        <v>3707</v>
      </c>
      <c r="T120" s="465" t="s">
        <v>3707</v>
      </c>
    </row>
    <row r="121" spans="1:20" x14ac:dyDescent="0.3">
      <c r="A121" s="464" t="s">
        <v>9043</v>
      </c>
      <c r="B121" s="122" t="s">
        <v>9044</v>
      </c>
      <c r="C121" s="122" t="s">
        <v>38</v>
      </c>
      <c r="D121" s="122" t="s">
        <v>39</v>
      </c>
      <c r="E121" s="122" t="s">
        <v>6</v>
      </c>
      <c r="F121" s="466">
        <v>44552</v>
      </c>
      <c r="G121" s="466">
        <v>49795</v>
      </c>
      <c r="H121" s="467" t="s">
        <v>5963</v>
      </c>
      <c r="I121" s="468">
        <v>4126</v>
      </c>
      <c r="J121" s="469">
        <v>0</v>
      </c>
      <c r="L121" s="464" t="s">
        <v>5037</v>
      </c>
      <c r="M121" s="122" t="s">
        <v>5038</v>
      </c>
      <c r="N121" s="122" t="s">
        <v>97</v>
      </c>
      <c r="O121" s="123">
        <v>26.857999999999997</v>
      </c>
      <c r="P121" s="123">
        <v>21.826000000000004</v>
      </c>
      <c r="Q121" s="124">
        <v>0.81264427731029887</v>
      </c>
      <c r="R121" s="124" t="s">
        <v>5235</v>
      </c>
      <c r="S121" s="124" t="s">
        <v>3707</v>
      </c>
      <c r="T121" s="465" t="s">
        <v>3707</v>
      </c>
    </row>
    <row r="122" spans="1:20" x14ac:dyDescent="0.3">
      <c r="A122" s="464" t="s">
        <v>9043</v>
      </c>
      <c r="B122" s="122" t="s">
        <v>9044</v>
      </c>
      <c r="C122" s="122" t="s">
        <v>38</v>
      </c>
      <c r="D122" s="122" t="s">
        <v>39</v>
      </c>
      <c r="E122" s="122" t="s">
        <v>6</v>
      </c>
      <c r="F122" s="466">
        <v>44552</v>
      </c>
      <c r="G122" s="466">
        <v>49795</v>
      </c>
      <c r="H122" s="467" t="s">
        <v>5962</v>
      </c>
      <c r="I122" s="468">
        <v>4154</v>
      </c>
      <c r="J122" s="469">
        <v>606.78099999999995</v>
      </c>
      <c r="L122" s="464" t="s">
        <v>5008</v>
      </c>
      <c r="M122" s="122" t="s">
        <v>5009</v>
      </c>
      <c r="N122" s="122" t="s">
        <v>97</v>
      </c>
      <c r="O122" s="123">
        <v>32.411999999999999</v>
      </c>
      <c r="P122" s="123">
        <v>24.887</v>
      </c>
      <c r="Q122" s="124">
        <v>0.7678329013945453</v>
      </c>
      <c r="R122" s="124" t="s">
        <v>5235</v>
      </c>
      <c r="S122" s="124" t="s">
        <v>3707</v>
      </c>
      <c r="T122" s="465" t="s">
        <v>3707</v>
      </c>
    </row>
    <row r="123" spans="1:20" x14ac:dyDescent="0.3">
      <c r="A123" s="464" t="s">
        <v>9043</v>
      </c>
      <c r="B123" s="122" t="s">
        <v>9044</v>
      </c>
      <c r="C123" s="122" t="s">
        <v>518</v>
      </c>
      <c r="D123" s="122" t="s">
        <v>519</v>
      </c>
      <c r="E123" s="122" t="s">
        <v>6</v>
      </c>
      <c r="F123" s="466">
        <v>44552</v>
      </c>
      <c r="G123" s="466">
        <v>49795</v>
      </c>
      <c r="H123" s="467" t="s">
        <v>5963</v>
      </c>
      <c r="I123" s="468">
        <v>4133</v>
      </c>
      <c r="J123" s="469">
        <v>0</v>
      </c>
      <c r="L123" s="464" t="s">
        <v>5010</v>
      </c>
      <c r="M123" s="122" t="s">
        <v>5011</v>
      </c>
      <c r="N123" s="122" t="s">
        <v>97</v>
      </c>
      <c r="O123" s="123">
        <v>13.121999999999998</v>
      </c>
      <c r="P123" s="123">
        <v>12.491</v>
      </c>
      <c r="Q123" s="124">
        <v>0.95191281816796236</v>
      </c>
      <c r="R123" s="124" t="s">
        <v>5235</v>
      </c>
      <c r="S123" s="124" t="s">
        <v>3707</v>
      </c>
      <c r="T123" s="465" t="s">
        <v>3707</v>
      </c>
    </row>
    <row r="124" spans="1:20" x14ac:dyDescent="0.3">
      <c r="A124" s="464" t="s">
        <v>9043</v>
      </c>
      <c r="B124" s="122" t="s">
        <v>9044</v>
      </c>
      <c r="C124" s="122" t="s">
        <v>518</v>
      </c>
      <c r="D124" s="122" t="s">
        <v>519</v>
      </c>
      <c r="E124" s="122" t="s">
        <v>6</v>
      </c>
      <c r="F124" s="466">
        <v>44552</v>
      </c>
      <c r="G124" s="466">
        <v>49795</v>
      </c>
      <c r="H124" s="467" t="s">
        <v>5962</v>
      </c>
      <c r="I124" s="468">
        <v>4161</v>
      </c>
      <c r="J124" s="469">
        <v>88.665000000000006</v>
      </c>
      <c r="L124" s="464" t="s">
        <v>5006</v>
      </c>
      <c r="M124" s="122" t="s">
        <v>5007</v>
      </c>
      <c r="N124" s="122" t="s">
        <v>97</v>
      </c>
      <c r="O124" s="123">
        <v>21.048999999999999</v>
      </c>
      <c r="P124" s="123">
        <v>16.323</v>
      </c>
      <c r="Q124" s="124">
        <v>0.77547626965651584</v>
      </c>
      <c r="R124" s="124" t="s">
        <v>5235</v>
      </c>
      <c r="S124" s="124" t="s">
        <v>3707</v>
      </c>
      <c r="T124" s="465" t="s">
        <v>3707</v>
      </c>
    </row>
    <row r="125" spans="1:20" x14ac:dyDescent="0.3">
      <c r="A125" s="464" t="s">
        <v>9043</v>
      </c>
      <c r="B125" s="122" t="s">
        <v>9044</v>
      </c>
      <c r="C125" s="122" t="s">
        <v>516</v>
      </c>
      <c r="D125" s="122" t="s">
        <v>517</v>
      </c>
      <c r="E125" s="122" t="s">
        <v>6</v>
      </c>
      <c r="F125" s="466">
        <v>44552</v>
      </c>
      <c r="G125" s="466">
        <v>49795</v>
      </c>
      <c r="H125" s="467" t="s">
        <v>5963</v>
      </c>
      <c r="I125" s="468">
        <v>4132</v>
      </c>
      <c r="J125" s="469">
        <v>0</v>
      </c>
      <c r="L125" s="464" t="s">
        <v>5004</v>
      </c>
      <c r="M125" s="122" t="s">
        <v>5005</v>
      </c>
      <c r="N125" s="122" t="s">
        <v>97</v>
      </c>
      <c r="O125" s="123">
        <v>30.03</v>
      </c>
      <c r="P125" s="123">
        <v>22.881</v>
      </c>
      <c r="Q125" s="124">
        <v>0.76193806193806191</v>
      </c>
      <c r="R125" s="124" t="s">
        <v>5235</v>
      </c>
      <c r="S125" s="124" t="s">
        <v>3707</v>
      </c>
      <c r="T125" s="465" t="s">
        <v>3707</v>
      </c>
    </row>
    <row r="126" spans="1:20" x14ac:dyDescent="0.3">
      <c r="A126" s="464" t="s">
        <v>9043</v>
      </c>
      <c r="B126" s="122" t="s">
        <v>9044</v>
      </c>
      <c r="C126" s="122" t="s">
        <v>516</v>
      </c>
      <c r="D126" s="122" t="s">
        <v>517</v>
      </c>
      <c r="E126" s="122" t="s">
        <v>6</v>
      </c>
      <c r="F126" s="466">
        <v>44552</v>
      </c>
      <c r="G126" s="466">
        <v>49795</v>
      </c>
      <c r="H126" s="467" t="s">
        <v>5962</v>
      </c>
      <c r="I126" s="468">
        <v>4160</v>
      </c>
      <c r="J126" s="469">
        <v>114.88400000000001</v>
      </c>
      <c r="L126" s="464" t="s">
        <v>5002</v>
      </c>
      <c r="M126" s="122" t="s">
        <v>5003</v>
      </c>
      <c r="N126" s="122" t="s">
        <v>97</v>
      </c>
      <c r="O126" s="123">
        <v>20.723999999999997</v>
      </c>
      <c r="P126" s="123">
        <v>20.724</v>
      </c>
      <c r="Q126" s="124">
        <v>1.0000000000000002</v>
      </c>
      <c r="R126" s="124" t="s">
        <v>5235</v>
      </c>
      <c r="S126" s="124" t="s">
        <v>3707</v>
      </c>
      <c r="T126" s="465" t="s">
        <v>3707</v>
      </c>
    </row>
    <row r="127" spans="1:20" x14ac:dyDescent="0.3">
      <c r="A127" s="464" t="s">
        <v>9043</v>
      </c>
      <c r="B127" s="122" t="s">
        <v>9044</v>
      </c>
      <c r="C127" s="122" t="s">
        <v>514</v>
      </c>
      <c r="D127" s="122" t="s">
        <v>515</v>
      </c>
      <c r="E127" s="122" t="s">
        <v>6</v>
      </c>
      <c r="F127" s="466">
        <v>44552</v>
      </c>
      <c r="G127" s="466">
        <v>49795</v>
      </c>
      <c r="H127" s="467" t="s">
        <v>5963</v>
      </c>
      <c r="I127" s="468">
        <v>4131</v>
      </c>
      <c r="J127" s="469">
        <v>0</v>
      </c>
      <c r="L127" s="464" t="s">
        <v>2576</v>
      </c>
      <c r="M127" s="122" t="s">
        <v>2577</v>
      </c>
      <c r="N127" s="122" t="s">
        <v>97</v>
      </c>
      <c r="O127" s="123">
        <v>639.72</v>
      </c>
      <c r="P127" s="123">
        <v>0</v>
      </c>
      <c r="Q127" s="124">
        <v>0</v>
      </c>
      <c r="R127" s="124" t="s">
        <v>5235</v>
      </c>
      <c r="S127" s="124" t="s">
        <v>3707</v>
      </c>
      <c r="T127" s="465" t="s">
        <v>3707</v>
      </c>
    </row>
    <row r="128" spans="1:20" x14ac:dyDescent="0.3">
      <c r="A128" s="464" t="s">
        <v>9043</v>
      </c>
      <c r="B128" s="122" t="s">
        <v>9044</v>
      </c>
      <c r="C128" s="122" t="s">
        <v>514</v>
      </c>
      <c r="D128" s="122" t="s">
        <v>515</v>
      </c>
      <c r="E128" s="122" t="s">
        <v>6</v>
      </c>
      <c r="F128" s="466">
        <v>44552</v>
      </c>
      <c r="G128" s="466">
        <v>49795</v>
      </c>
      <c r="H128" s="467" t="s">
        <v>5962</v>
      </c>
      <c r="I128" s="468">
        <v>4159</v>
      </c>
      <c r="J128" s="469">
        <v>219.07000000000002</v>
      </c>
      <c r="L128" s="464" t="s">
        <v>670</v>
      </c>
      <c r="M128" s="122" t="s">
        <v>671</v>
      </c>
      <c r="N128" s="122" t="s">
        <v>97</v>
      </c>
      <c r="O128" s="123">
        <v>2158.8000000000002</v>
      </c>
      <c r="P128" s="123">
        <v>983.68600000000004</v>
      </c>
      <c r="Q128" s="124">
        <v>0.45566333148045207</v>
      </c>
      <c r="R128" s="124" t="s">
        <v>3253</v>
      </c>
      <c r="S128" s="124" t="s">
        <v>3253</v>
      </c>
      <c r="T128" s="465">
        <v>44593</v>
      </c>
    </row>
    <row r="129" spans="1:20" x14ac:dyDescent="0.3">
      <c r="A129" s="464" t="s">
        <v>9043</v>
      </c>
      <c r="B129" s="122" t="s">
        <v>9044</v>
      </c>
      <c r="C129" s="122" t="s">
        <v>859</v>
      </c>
      <c r="D129" s="122" t="s">
        <v>860</v>
      </c>
      <c r="E129" s="122" t="s">
        <v>6</v>
      </c>
      <c r="F129" s="466">
        <v>44552</v>
      </c>
      <c r="G129" s="466">
        <v>49795</v>
      </c>
      <c r="H129" s="467" t="s">
        <v>5963</v>
      </c>
      <c r="I129" s="468">
        <v>4142</v>
      </c>
      <c r="J129" s="469">
        <v>0</v>
      </c>
      <c r="L129" s="464" t="s">
        <v>4522</v>
      </c>
      <c r="M129" s="122" t="s">
        <v>4523</v>
      </c>
      <c r="N129" s="122" t="s">
        <v>97</v>
      </c>
      <c r="O129" s="123">
        <v>858.077</v>
      </c>
      <c r="P129" s="123">
        <v>240</v>
      </c>
      <c r="Q129" s="124">
        <v>0.27969517887089385</v>
      </c>
      <c r="R129" s="124" t="s">
        <v>5235</v>
      </c>
      <c r="S129" s="124" t="s">
        <v>3707</v>
      </c>
      <c r="T129" s="465" t="s">
        <v>3707</v>
      </c>
    </row>
    <row r="130" spans="1:20" x14ac:dyDescent="0.3">
      <c r="A130" s="464" t="s">
        <v>9043</v>
      </c>
      <c r="B130" s="122" t="s">
        <v>9044</v>
      </c>
      <c r="C130" s="122" t="s">
        <v>859</v>
      </c>
      <c r="D130" s="122" t="s">
        <v>860</v>
      </c>
      <c r="E130" s="122" t="s">
        <v>6</v>
      </c>
      <c r="F130" s="466">
        <v>44552</v>
      </c>
      <c r="G130" s="466">
        <v>49795</v>
      </c>
      <c r="H130" s="467" t="s">
        <v>5962</v>
      </c>
      <c r="I130" s="468">
        <v>4170</v>
      </c>
      <c r="J130" s="469">
        <v>174.81900000000002</v>
      </c>
      <c r="L130" s="464" t="s">
        <v>718</v>
      </c>
      <c r="M130" s="122" t="s">
        <v>719</v>
      </c>
      <c r="N130" s="122" t="s">
        <v>97</v>
      </c>
      <c r="O130" s="123">
        <v>1565.6399999999999</v>
      </c>
      <c r="P130" s="123">
        <v>1363.7789999999998</v>
      </c>
      <c r="Q130" s="124">
        <v>0.87106806162336159</v>
      </c>
      <c r="R130" s="124" t="s">
        <v>3253</v>
      </c>
      <c r="S130" s="124" t="s">
        <v>3253</v>
      </c>
      <c r="T130" s="465">
        <v>44044</v>
      </c>
    </row>
    <row r="131" spans="1:20" x14ac:dyDescent="0.3">
      <c r="A131" s="464" t="s">
        <v>9043</v>
      </c>
      <c r="B131" s="122" t="s">
        <v>9044</v>
      </c>
      <c r="C131" s="122" t="s">
        <v>520</v>
      </c>
      <c r="D131" s="122" t="s">
        <v>521</v>
      </c>
      <c r="E131" s="122" t="s">
        <v>6</v>
      </c>
      <c r="F131" s="466">
        <v>44552</v>
      </c>
      <c r="G131" s="466">
        <v>49795</v>
      </c>
      <c r="H131" s="467" t="s">
        <v>5963</v>
      </c>
      <c r="I131" s="468">
        <v>4134</v>
      </c>
      <c r="J131" s="469">
        <v>0</v>
      </c>
      <c r="L131" s="464" t="s">
        <v>6114</v>
      </c>
      <c r="M131" s="122" t="s">
        <v>6115</v>
      </c>
      <c r="N131" s="122" t="s">
        <v>97</v>
      </c>
      <c r="O131" s="123">
        <v>2692.5839999999994</v>
      </c>
      <c r="P131" s="123">
        <v>2555.0080000000003</v>
      </c>
      <c r="Q131" s="124">
        <v>0.94890558660379798</v>
      </c>
      <c r="R131" s="124" t="s">
        <v>3253</v>
      </c>
      <c r="S131" s="124" t="s">
        <v>3253</v>
      </c>
      <c r="T131" s="465">
        <v>43862</v>
      </c>
    </row>
    <row r="132" spans="1:20" x14ac:dyDescent="0.3">
      <c r="A132" s="464" t="s">
        <v>9043</v>
      </c>
      <c r="B132" s="122" t="s">
        <v>9044</v>
      </c>
      <c r="C132" s="122" t="s">
        <v>520</v>
      </c>
      <c r="D132" s="122" t="s">
        <v>521</v>
      </c>
      <c r="E132" s="122" t="s">
        <v>6</v>
      </c>
      <c r="F132" s="466">
        <v>44552</v>
      </c>
      <c r="G132" s="466">
        <v>49795</v>
      </c>
      <c r="H132" s="467" t="s">
        <v>5962</v>
      </c>
      <c r="I132" s="468">
        <v>4162</v>
      </c>
      <c r="J132" s="469">
        <v>112.84699999999999</v>
      </c>
      <c r="L132" s="464" t="s">
        <v>855</v>
      </c>
      <c r="M132" s="122" t="s">
        <v>856</v>
      </c>
      <c r="N132" s="122" t="s">
        <v>97</v>
      </c>
      <c r="O132" s="123">
        <v>2300.2860000000001</v>
      </c>
      <c r="P132" s="123">
        <v>600</v>
      </c>
      <c r="Q132" s="124">
        <v>0.26083713068722758</v>
      </c>
      <c r="R132" s="124" t="s">
        <v>3253</v>
      </c>
      <c r="S132" s="124" t="s">
        <v>3253</v>
      </c>
      <c r="T132" s="465">
        <v>43586</v>
      </c>
    </row>
    <row r="133" spans="1:20" x14ac:dyDescent="0.3">
      <c r="A133" s="464" t="s">
        <v>9043</v>
      </c>
      <c r="B133" s="122" t="s">
        <v>9044</v>
      </c>
      <c r="C133" s="122" t="s">
        <v>861</v>
      </c>
      <c r="D133" s="122" t="s">
        <v>862</v>
      </c>
      <c r="E133" s="122" t="s">
        <v>6</v>
      </c>
      <c r="F133" s="466">
        <v>44552</v>
      </c>
      <c r="G133" s="466">
        <v>49795</v>
      </c>
      <c r="H133" s="467" t="s">
        <v>5963</v>
      </c>
      <c r="I133" s="468">
        <v>4144</v>
      </c>
      <c r="J133" s="469">
        <v>0</v>
      </c>
      <c r="L133" s="464" t="s">
        <v>4521</v>
      </c>
      <c r="M133" s="122" t="s">
        <v>4519</v>
      </c>
      <c r="N133" s="122" t="s">
        <v>97</v>
      </c>
      <c r="O133" s="123">
        <v>970.48800000000017</v>
      </c>
      <c r="P133" s="123">
        <v>240</v>
      </c>
      <c r="Q133" s="124">
        <v>0.24729826643915223</v>
      </c>
      <c r="R133" s="124" t="s">
        <v>3253</v>
      </c>
      <c r="S133" s="124" t="s">
        <v>3707</v>
      </c>
      <c r="T133" s="465" t="s">
        <v>3707</v>
      </c>
    </row>
    <row r="134" spans="1:20" x14ac:dyDescent="0.3">
      <c r="A134" s="464" t="s">
        <v>9043</v>
      </c>
      <c r="B134" s="122" t="s">
        <v>9044</v>
      </c>
      <c r="C134" s="122" t="s">
        <v>861</v>
      </c>
      <c r="D134" s="122" t="s">
        <v>862</v>
      </c>
      <c r="E134" s="122" t="s">
        <v>6</v>
      </c>
      <c r="F134" s="466">
        <v>44552</v>
      </c>
      <c r="G134" s="466">
        <v>49795</v>
      </c>
      <c r="H134" s="467" t="s">
        <v>5962</v>
      </c>
      <c r="I134" s="468">
        <v>4172</v>
      </c>
      <c r="J134" s="469">
        <v>1664.0150000000001</v>
      </c>
      <c r="L134" s="464" t="s">
        <v>314</v>
      </c>
      <c r="M134" s="122" t="s">
        <v>315</v>
      </c>
      <c r="N134" s="122" t="s">
        <v>97</v>
      </c>
      <c r="O134" s="123">
        <v>2015.7600000000002</v>
      </c>
      <c r="P134" s="123">
        <v>681.92800000000011</v>
      </c>
      <c r="Q134" s="124">
        <v>0.33829821010437755</v>
      </c>
      <c r="R134" s="124" t="s">
        <v>3253</v>
      </c>
      <c r="S134" s="124" t="s">
        <v>3253</v>
      </c>
      <c r="T134" s="465">
        <v>43647</v>
      </c>
    </row>
    <row r="135" spans="1:20" x14ac:dyDescent="0.3">
      <c r="A135" s="464" t="s">
        <v>9043</v>
      </c>
      <c r="B135" s="122" t="s">
        <v>9044</v>
      </c>
      <c r="C135" s="122" t="s">
        <v>125</v>
      </c>
      <c r="D135" s="122" t="s">
        <v>126</v>
      </c>
      <c r="E135" s="122" t="s">
        <v>6</v>
      </c>
      <c r="F135" s="466">
        <v>44552</v>
      </c>
      <c r="G135" s="466">
        <v>49795</v>
      </c>
      <c r="H135" s="467" t="s">
        <v>5963</v>
      </c>
      <c r="I135" s="468">
        <v>4136</v>
      </c>
      <c r="J135" s="469">
        <v>0</v>
      </c>
      <c r="L135" s="464" t="s">
        <v>1114</v>
      </c>
      <c r="M135" s="122" t="s">
        <v>1115</v>
      </c>
      <c r="N135" s="122" t="s">
        <v>97</v>
      </c>
      <c r="O135" s="123">
        <v>1578.373</v>
      </c>
      <c r="P135" s="123">
        <v>400</v>
      </c>
      <c r="Q135" s="124">
        <v>0.25342552109038863</v>
      </c>
      <c r="R135" s="124" t="s">
        <v>3253</v>
      </c>
      <c r="S135" s="124" t="s">
        <v>3253</v>
      </c>
      <c r="T135" s="465">
        <v>43586</v>
      </c>
    </row>
    <row r="136" spans="1:20" x14ac:dyDescent="0.3">
      <c r="A136" s="464" t="s">
        <v>9043</v>
      </c>
      <c r="B136" s="122" t="s">
        <v>9044</v>
      </c>
      <c r="C136" s="122" t="s">
        <v>125</v>
      </c>
      <c r="D136" s="122" t="s">
        <v>126</v>
      </c>
      <c r="E136" s="122" t="s">
        <v>6</v>
      </c>
      <c r="F136" s="466">
        <v>44552</v>
      </c>
      <c r="G136" s="466">
        <v>49795</v>
      </c>
      <c r="H136" s="467" t="s">
        <v>5962</v>
      </c>
      <c r="I136" s="468">
        <v>4164</v>
      </c>
      <c r="J136" s="469">
        <v>980.49399999999991</v>
      </c>
      <c r="L136" s="464" t="s">
        <v>6068</v>
      </c>
      <c r="M136" s="122" t="s">
        <v>6069</v>
      </c>
      <c r="N136" s="122" t="s">
        <v>97</v>
      </c>
      <c r="O136" s="123">
        <v>1719.0720000000001</v>
      </c>
      <c r="P136" s="123">
        <v>926.30600000000004</v>
      </c>
      <c r="Q136" s="124">
        <v>0.53884072336702593</v>
      </c>
      <c r="R136" s="124" t="s">
        <v>3253</v>
      </c>
      <c r="S136" s="124" t="s">
        <v>3253</v>
      </c>
      <c r="T136" s="465">
        <v>43831</v>
      </c>
    </row>
    <row r="137" spans="1:20" x14ac:dyDescent="0.3">
      <c r="A137" s="464" t="s">
        <v>9043</v>
      </c>
      <c r="B137" s="122" t="s">
        <v>9044</v>
      </c>
      <c r="C137" s="122" t="s">
        <v>2604</v>
      </c>
      <c r="D137" s="122" t="s">
        <v>2605</v>
      </c>
      <c r="E137" s="122" t="s">
        <v>6</v>
      </c>
      <c r="F137" s="466">
        <v>44552</v>
      </c>
      <c r="G137" s="466">
        <v>49795</v>
      </c>
      <c r="H137" s="467" t="s">
        <v>5963</v>
      </c>
      <c r="I137" s="468">
        <v>4146</v>
      </c>
      <c r="J137" s="469">
        <v>0</v>
      </c>
      <c r="L137" s="464" t="s">
        <v>6437</v>
      </c>
      <c r="M137" s="122" t="s">
        <v>6438</v>
      </c>
      <c r="N137" s="122" t="s">
        <v>6</v>
      </c>
      <c r="O137" s="123">
        <v>3257</v>
      </c>
      <c r="P137" s="123">
        <v>3256.9809999999998</v>
      </c>
      <c r="Q137" s="124">
        <v>0.99999416641080741</v>
      </c>
      <c r="R137" s="124" t="s">
        <v>3253</v>
      </c>
      <c r="S137" s="124" t="s">
        <v>3253</v>
      </c>
      <c r="T137" s="465">
        <v>44409</v>
      </c>
    </row>
    <row r="138" spans="1:20" x14ac:dyDescent="0.3">
      <c r="A138" s="464" t="s">
        <v>9043</v>
      </c>
      <c r="B138" s="122" t="s">
        <v>9044</v>
      </c>
      <c r="C138" s="122" t="s">
        <v>2604</v>
      </c>
      <c r="D138" s="122" t="s">
        <v>2605</v>
      </c>
      <c r="E138" s="122" t="s">
        <v>6</v>
      </c>
      <c r="F138" s="466">
        <v>44552</v>
      </c>
      <c r="G138" s="466">
        <v>49795</v>
      </c>
      <c r="H138" s="467" t="s">
        <v>5962</v>
      </c>
      <c r="I138" s="468">
        <v>4174</v>
      </c>
      <c r="J138" s="469">
        <v>220.74599999999998</v>
      </c>
      <c r="L138" s="464" t="s">
        <v>3745</v>
      </c>
      <c r="M138" s="122" t="s">
        <v>3746</v>
      </c>
      <c r="N138" s="122" t="s">
        <v>97</v>
      </c>
      <c r="O138" s="123">
        <v>43.087000000000003</v>
      </c>
      <c r="P138" s="123">
        <v>19.621000000000002</v>
      </c>
      <c r="Q138" s="124">
        <v>0.45538097337944161</v>
      </c>
      <c r="R138" s="124" t="s">
        <v>5235</v>
      </c>
      <c r="S138" s="124" t="s">
        <v>3707</v>
      </c>
      <c r="T138" s="465" t="s">
        <v>3707</v>
      </c>
    </row>
    <row r="139" spans="1:20" x14ac:dyDescent="0.3">
      <c r="A139" s="464" t="s">
        <v>9043</v>
      </c>
      <c r="B139" s="122" t="s">
        <v>9044</v>
      </c>
      <c r="C139" s="122" t="s">
        <v>4049</v>
      </c>
      <c r="D139" s="122" t="s">
        <v>4050</v>
      </c>
      <c r="E139" s="122" t="s">
        <v>6</v>
      </c>
      <c r="F139" s="466">
        <v>44552</v>
      </c>
      <c r="G139" s="466">
        <v>49795</v>
      </c>
      <c r="H139" s="467" t="s">
        <v>5963</v>
      </c>
      <c r="I139" s="468">
        <v>4135</v>
      </c>
      <c r="J139" s="469">
        <v>0.108</v>
      </c>
      <c r="L139" s="464" t="s">
        <v>3730</v>
      </c>
      <c r="M139" s="122" t="s">
        <v>3731</v>
      </c>
      <c r="N139" s="122" t="s">
        <v>97</v>
      </c>
      <c r="O139" s="123">
        <v>63.380999999999993</v>
      </c>
      <c r="P139" s="123">
        <v>55.33</v>
      </c>
      <c r="Q139" s="124">
        <v>0.87297455073286956</v>
      </c>
      <c r="R139" s="124" t="s">
        <v>5235</v>
      </c>
      <c r="S139" s="124" t="s">
        <v>3707</v>
      </c>
      <c r="T139" s="465" t="s">
        <v>3707</v>
      </c>
    </row>
    <row r="140" spans="1:20" x14ac:dyDescent="0.3">
      <c r="A140" s="464" t="s">
        <v>9043</v>
      </c>
      <c r="B140" s="122" t="s">
        <v>9044</v>
      </c>
      <c r="C140" s="122" t="s">
        <v>4049</v>
      </c>
      <c r="D140" s="122" t="s">
        <v>4050</v>
      </c>
      <c r="E140" s="122" t="s">
        <v>6</v>
      </c>
      <c r="F140" s="466">
        <v>44552</v>
      </c>
      <c r="G140" s="466">
        <v>49795</v>
      </c>
      <c r="H140" s="467" t="s">
        <v>5962</v>
      </c>
      <c r="I140" s="468">
        <v>4163</v>
      </c>
      <c r="J140" s="469">
        <v>0</v>
      </c>
      <c r="L140" s="464" t="s">
        <v>3732</v>
      </c>
      <c r="M140" s="122" t="s">
        <v>3733</v>
      </c>
      <c r="N140" s="122" t="s">
        <v>97</v>
      </c>
      <c r="O140" s="123">
        <v>74.790000000000006</v>
      </c>
      <c r="P140" s="123">
        <v>56.356000000000009</v>
      </c>
      <c r="Q140" s="124">
        <v>0.75352319828854131</v>
      </c>
      <c r="R140" s="124" t="s">
        <v>5235</v>
      </c>
      <c r="S140" s="124" t="s">
        <v>3707</v>
      </c>
      <c r="T140" s="465" t="s">
        <v>3707</v>
      </c>
    </row>
    <row r="141" spans="1:20" x14ac:dyDescent="0.3">
      <c r="A141" s="464" t="s">
        <v>9043</v>
      </c>
      <c r="B141" s="122" t="s">
        <v>9044</v>
      </c>
      <c r="C141" s="122" t="s">
        <v>391</v>
      </c>
      <c r="D141" s="122" t="s">
        <v>392</v>
      </c>
      <c r="E141" s="122" t="s">
        <v>6</v>
      </c>
      <c r="F141" s="466">
        <v>44552</v>
      </c>
      <c r="G141" s="466">
        <v>49795</v>
      </c>
      <c r="H141" s="467" t="s">
        <v>5963</v>
      </c>
      <c r="I141" s="468">
        <v>4137</v>
      </c>
      <c r="J141" s="469">
        <v>0</v>
      </c>
      <c r="L141" s="464" t="s">
        <v>3743</v>
      </c>
      <c r="M141" s="122" t="s">
        <v>3744</v>
      </c>
      <c r="N141" s="122" t="s">
        <v>97</v>
      </c>
      <c r="O141" s="123">
        <v>39.265999999999998</v>
      </c>
      <c r="P141" s="123">
        <v>18.230999999999998</v>
      </c>
      <c r="Q141" s="124">
        <v>0.46429480975907905</v>
      </c>
      <c r="R141" s="124" t="s">
        <v>5235</v>
      </c>
      <c r="S141" s="124" t="s">
        <v>3707</v>
      </c>
      <c r="T141" s="465" t="s">
        <v>3707</v>
      </c>
    </row>
    <row r="142" spans="1:20" x14ac:dyDescent="0.3">
      <c r="A142" s="464" t="s">
        <v>9043</v>
      </c>
      <c r="B142" s="122" t="s">
        <v>9044</v>
      </c>
      <c r="C142" s="122" t="s">
        <v>391</v>
      </c>
      <c r="D142" s="122" t="s">
        <v>392</v>
      </c>
      <c r="E142" s="122" t="s">
        <v>6</v>
      </c>
      <c r="F142" s="466">
        <v>44552</v>
      </c>
      <c r="G142" s="466">
        <v>49795</v>
      </c>
      <c r="H142" s="467" t="s">
        <v>5962</v>
      </c>
      <c r="I142" s="468">
        <v>4165</v>
      </c>
      <c r="J142" s="469">
        <v>592.34400000000005</v>
      </c>
      <c r="L142" s="464" t="s">
        <v>3734</v>
      </c>
      <c r="M142" s="122" t="s">
        <v>3735</v>
      </c>
      <c r="N142" s="122" t="s">
        <v>97</v>
      </c>
      <c r="O142" s="123">
        <v>34.039000000000001</v>
      </c>
      <c r="P142" s="123">
        <v>8.4130000000000003</v>
      </c>
      <c r="Q142" s="124">
        <v>0.24715767208202355</v>
      </c>
      <c r="R142" s="124" t="s">
        <v>5235</v>
      </c>
      <c r="S142" s="124" t="s">
        <v>3707</v>
      </c>
      <c r="T142" s="465" t="s">
        <v>3707</v>
      </c>
    </row>
    <row r="143" spans="1:20" x14ac:dyDescent="0.3">
      <c r="A143" s="464" t="s">
        <v>9043</v>
      </c>
      <c r="B143" s="122" t="s">
        <v>9044</v>
      </c>
      <c r="C143" s="122" t="s">
        <v>1159</v>
      </c>
      <c r="D143" s="122" t="s">
        <v>1160</v>
      </c>
      <c r="E143" s="122" t="s">
        <v>6</v>
      </c>
      <c r="F143" s="466">
        <v>44552</v>
      </c>
      <c r="G143" s="466">
        <v>49795</v>
      </c>
      <c r="H143" s="467" t="s">
        <v>5963</v>
      </c>
      <c r="I143" s="468">
        <v>4150</v>
      </c>
      <c r="J143" s="469">
        <v>30.878</v>
      </c>
      <c r="L143" s="464" t="s">
        <v>3747</v>
      </c>
      <c r="M143" s="122" t="s">
        <v>3748</v>
      </c>
      <c r="N143" s="122" t="s">
        <v>97</v>
      </c>
      <c r="O143" s="123">
        <v>58.079000000000001</v>
      </c>
      <c r="P143" s="123">
        <v>44.114000000000004</v>
      </c>
      <c r="Q143" s="124">
        <v>0.75955164517295415</v>
      </c>
      <c r="R143" s="124" t="s">
        <v>5235</v>
      </c>
      <c r="S143" s="124" t="s">
        <v>3707</v>
      </c>
      <c r="T143" s="465" t="s">
        <v>3707</v>
      </c>
    </row>
    <row r="144" spans="1:20" x14ac:dyDescent="0.3">
      <c r="A144" s="464" t="s">
        <v>9043</v>
      </c>
      <c r="B144" s="122" t="s">
        <v>9044</v>
      </c>
      <c r="C144" s="122" t="s">
        <v>1159</v>
      </c>
      <c r="D144" s="122" t="s">
        <v>1160</v>
      </c>
      <c r="E144" s="122" t="s">
        <v>6</v>
      </c>
      <c r="F144" s="466">
        <v>44552</v>
      </c>
      <c r="G144" s="466">
        <v>49795</v>
      </c>
      <c r="H144" s="467" t="s">
        <v>5962</v>
      </c>
      <c r="I144" s="468">
        <v>4178</v>
      </c>
      <c r="J144" s="469">
        <v>122.47800000000001</v>
      </c>
      <c r="L144" s="464" t="s">
        <v>3738</v>
      </c>
      <c r="M144" s="122" t="s">
        <v>3739</v>
      </c>
      <c r="N144" s="122" t="s">
        <v>97</v>
      </c>
      <c r="O144" s="123">
        <v>37.926000000000002</v>
      </c>
      <c r="P144" s="123">
        <v>7.29</v>
      </c>
      <c r="Q144" s="124">
        <v>0.19221642145230183</v>
      </c>
      <c r="R144" s="124" t="s">
        <v>5235</v>
      </c>
      <c r="S144" s="124" t="s">
        <v>3707</v>
      </c>
      <c r="T144" s="465" t="s">
        <v>3707</v>
      </c>
    </row>
    <row r="145" spans="1:20" x14ac:dyDescent="0.3">
      <c r="A145" s="464" t="s">
        <v>9043</v>
      </c>
      <c r="B145" s="122" t="s">
        <v>9044</v>
      </c>
      <c r="C145" s="122" t="s">
        <v>4053</v>
      </c>
      <c r="D145" s="122" t="s">
        <v>4054</v>
      </c>
      <c r="E145" s="122" t="s">
        <v>6</v>
      </c>
      <c r="F145" s="466">
        <v>44552</v>
      </c>
      <c r="G145" s="466">
        <v>49795</v>
      </c>
      <c r="H145" s="467" t="s">
        <v>5963</v>
      </c>
      <c r="I145" s="468">
        <v>4143</v>
      </c>
      <c r="J145" s="469">
        <v>0</v>
      </c>
      <c r="L145" s="464" t="s">
        <v>3741</v>
      </c>
      <c r="M145" s="122" t="s">
        <v>3742</v>
      </c>
      <c r="N145" s="122" t="s">
        <v>97</v>
      </c>
      <c r="O145" s="123">
        <v>53.731999999999999</v>
      </c>
      <c r="P145" s="123">
        <v>27.784999999999997</v>
      </c>
      <c r="Q145" s="124">
        <v>0.5171034020695302</v>
      </c>
      <c r="R145" s="124" t="s">
        <v>5235</v>
      </c>
      <c r="S145" s="124" t="s">
        <v>3707</v>
      </c>
      <c r="T145" s="465" t="s">
        <v>3707</v>
      </c>
    </row>
    <row r="146" spans="1:20" x14ac:dyDescent="0.3">
      <c r="A146" s="464" t="s">
        <v>9043</v>
      </c>
      <c r="B146" s="122" t="s">
        <v>9044</v>
      </c>
      <c r="C146" s="122" t="s">
        <v>4053</v>
      </c>
      <c r="D146" s="122" t="s">
        <v>4054</v>
      </c>
      <c r="E146" s="122" t="s">
        <v>6</v>
      </c>
      <c r="F146" s="466">
        <v>44552</v>
      </c>
      <c r="G146" s="466">
        <v>49795</v>
      </c>
      <c r="H146" s="467" t="s">
        <v>5962</v>
      </c>
      <c r="I146" s="468">
        <v>4171</v>
      </c>
      <c r="J146" s="469">
        <v>530.87700000000007</v>
      </c>
      <c r="L146" s="464" t="s">
        <v>3736</v>
      </c>
      <c r="M146" s="122" t="s">
        <v>3737</v>
      </c>
      <c r="N146" s="122" t="s">
        <v>97</v>
      </c>
      <c r="O146" s="123">
        <v>48.25200000000001</v>
      </c>
      <c r="P146" s="123">
        <v>9.4160000000000004</v>
      </c>
      <c r="Q146" s="124">
        <v>0.19514217027273478</v>
      </c>
      <c r="R146" s="124" t="s">
        <v>5235</v>
      </c>
      <c r="S146" s="124" t="s">
        <v>3707</v>
      </c>
      <c r="T146" s="465" t="s">
        <v>3707</v>
      </c>
    </row>
    <row r="147" spans="1:20" x14ac:dyDescent="0.3">
      <c r="A147" s="464" t="s">
        <v>9043</v>
      </c>
      <c r="B147" s="122" t="s">
        <v>9044</v>
      </c>
      <c r="C147" s="122" t="s">
        <v>2761</v>
      </c>
      <c r="D147" s="122" t="s">
        <v>2762</v>
      </c>
      <c r="E147" s="122" t="s">
        <v>6</v>
      </c>
      <c r="F147" s="466">
        <v>44552</v>
      </c>
      <c r="G147" s="466">
        <v>49795</v>
      </c>
      <c r="H147" s="467" t="s">
        <v>5963</v>
      </c>
      <c r="I147" s="468">
        <v>4180</v>
      </c>
      <c r="J147" s="469">
        <v>0</v>
      </c>
      <c r="L147" s="464" t="s">
        <v>153</v>
      </c>
      <c r="M147" s="122" t="s">
        <v>154</v>
      </c>
      <c r="N147" s="122" t="s">
        <v>6</v>
      </c>
      <c r="O147" s="123">
        <v>9651.2000000000007</v>
      </c>
      <c r="P147" s="123">
        <v>653.62300000000005</v>
      </c>
      <c r="Q147" s="124">
        <v>6.7724531664456231E-2</v>
      </c>
      <c r="R147" s="124" t="s">
        <v>3253</v>
      </c>
      <c r="S147" s="124" t="s">
        <v>3253</v>
      </c>
      <c r="T147" s="465">
        <v>44593</v>
      </c>
    </row>
    <row r="148" spans="1:20" x14ac:dyDescent="0.3">
      <c r="A148" s="464" t="s">
        <v>9043</v>
      </c>
      <c r="B148" s="122" t="s">
        <v>9044</v>
      </c>
      <c r="C148" s="122" t="s">
        <v>2761</v>
      </c>
      <c r="D148" s="122" t="s">
        <v>2762</v>
      </c>
      <c r="E148" s="122" t="s">
        <v>6</v>
      </c>
      <c r="F148" s="466">
        <v>44552</v>
      </c>
      <c r="G148" s="466">
        <v>49795</v>
      </c>
      <c r="H148" s="467" t="s">
        <v>5962</v>
      </c>
      <c r="I148" s="468">
        <v>4181</v>
      </c>
      <c r="J148" s="469">
        <v>141.833</v>
      </c>
      <c r="L148" s="464" t="s">
        <v>26</v>
      </c>
      <c r="M148" s="122" t="s">
        <v>27</v>
      </c>
      <c r="N148" s="122" t="s">
        <v>6</v>
      </c>
      <c r="O148" s="123">
        <v>7584.2000000000007</v>
      </c>
      <c r="P148" s="123">
        <v>3606</v>
      </c>
      <c r="Q148" s="124">
        <v>0.47546214498562794</v>
      </c>
      <c r="R148" s="124" t="s">
        <v>3253</v>
      </c>
      <c r="S148" s="124" t="s">
        <v>3253</v>
      </c>
      <c r="T148" s="465">
        <v>44593</v>
      </c>
    </row>
    <row r="149" spans="1:20" x14ac:dyDescent="0.3">
      <c r="A149" s="464" t="s">
        <v>9043</v>
      </c>
      <c r="B149" s="122" t="s">
        <v>9044</v>
      </c>
      <c r="C149" s="122" t="s">
        <v>2696</v>
      </c>
      <c r="D149" s="122" t="s">
        <v>2697</v>
      </c>
      <c r="E149" s="122" t="s">
        <v>6</v>
      </c>
      <c r="F149" s="466">
        <v>44552</v>
      </c>
      <c r="G149" s="466">
        <v>49795</v>
      </c>
      <c r="H149" s="467" t="s">
        <v>5963</v>
      </c>
      <c r="I149" s="468">
        <v>4151</v>
      </c>
      <c r="J149" s="469">
        <v>16.811</v>
      </c>
      <c r="L149" s="464" t="s">
        <v>3932</v>
      </c>
      <c r="M149" s="122" t="s">
        <v>9618</v>
      </c>
      <c r="N149" s="122" t="s">
        <v>97</v>
      </c>
      <c r="O149" s="123">
        <v>87.768000000000001</v>
      </c>
      <c r="P149" s="123">
        <v>39</v>
      </c>
      <c r="Q149" s="124">
        <v>0.4443532950505879</v>
      </c>
      <c r="R149" s="124" t="s">
        <v>5235</v>
      </c>
      <c r="S149" s="124" t="s">
        <v>3707</v>
      </c>
      <c r="T149" s="465" t="s">
        <v>3707</v>
      </c>
    </row>
    <row r="150" spans="1:20" x14ac:dyDescent="0.3">
      <c r="A150" s="464" t="s">
        <v>9043</v>
      </c>
      <c r="B150" s="122" t="s">
        <v>9044</v>
      </c>
      <c r="C150" s="122" t="s">
        <v>2696</v>
      </c>
      <c r="D150" s="122" t="s">
        <v>2697</v>
      </c>
      <c r="E150" s="122" t="s">
        <v>6</v>
      </c>
      <c r="F150" s="466">
        <v>44552</v>
      </c>
      <c r="G150" s="466">
        <v>49795</v>
      </c>
      <c r="H150" s="467" t="s">
        <v>5962</v>
      </c>
      <c r="I150" s="468">
        <v>4179</v>
      </c>
      <c r="J150" s="469">
        <v>69.228000000000009</v>
      </c>
      <c r="L150" s="464" t="s">
        <v>3931</v>
      </c>
      <c r="M150" s="122" t="s">
        <v>9619</v>
      </c>
      <c r="N150" s="122" t="s">
        <v>9620</v>
      </c>
      <c r="O150" s="123">
        <v>57.228000000000009</v>
      </c>
      <c r="P150" s="123">
        <v>30</v>
      </c>
      <c r="Q150" s="124">
        <v>0.52421891381841046</v>
      </c>
      <c r="R150" s="124" t="s">
        <v>5235</v>
      </c>
      <c r="S150" s="124" t="s">
        <v>3707</v>
      </c>
      <c r="T150" s="465" t="s">
        <v>3707</v>
      </c>
    </row>
    <row r="151" spans="1:20" x14ac:dyDescent="0.3">
      <c r="A151" s="464" t="s">
        <v>9043</v>
      </c>
      <c r="B151" s="122" t="s">
        <v>9044</v>
      </c>
      <c r="C151" s="122" t="s">
        <v>873</v>
      </c>
      <c r="D151" s="122" t="s">
        <v>874</v>
      </c>
      <c r="E151" s="122" t="s">
        <v>6</v>
      </c>
      <c r="F151" s="466">
        <v>44552</v>
      </c>
      <c r="G151" s="466">
        <v>49795</v>
      </c>
      <c r="H151" s="467" t="s">
        <v>5963</v>
      </c>
      <c r="I151" s="468">
        <v>4138</v>
      </c>
      <c r="J151" s="469">
        <v>0</v>
      </c>
      <c r="L151" s="464" t="s">
        <v>9621</v>
      </c>
      <c r="M151" s="122" t="s">
        <v>9622</v>
      </c>
      <c r="N151" s="122" t="s">
        <v>97</v>
      </c>
      <c r="O151" s="123">
        <v>732.88800000000003</v>
      </c>
      <c r="P151" s="123">
        <v>74.678000000000011</v>
      </c>
      <c r="Q151" s="124">
        <v>0.10189551473076379</v>
      </c>
      <c r="R151" s="124" t="s">
        <v>5235</v>
      </c>
      <c r="S151" s="124" t="s">
        <v>3707</v>
      </c>
      <c r="T151" s="465" t="s">
        <v>3707</v>
      </c>
    </row>
    <row r="152" spans="1:20" x14ac:dyDescent="0.3">
      <c r="A152" s="464" t="s">
        <v>9043</v>
      </c>
      <c r="B152" s="122" t="s">
        <v>9044</v>
      </c>
      <c r="C152" s="122" t="s">
        <v>873</v>
      </c>
      <c r="D152" s="122" t="s">
        <v>874</v>
      </c>
      <c r="E152" s="122" t="s">
        <v>6</v>
      </c>
      <c r="F152" s="466">
        <v>44552</v>
      </c>
      <c r="G152" s="466">
        <v>49795</v>
      </c>
      <c r="H152" s="467" t="s">
        <v>5962</v>
      </c>
      <c r="I152" s="468">
        <v>4166</v>
      </c>
      <c r="J152" s="469">
        <v>84.840999999999994</v>
      </c>
      <c r="L152" s="464" t="s">
        <v>1002</v>
      </c>
      <c r="M152" s="122" t="s">
        <v>1003</v>
      </c>
      <c r="N152" s="122" t="s">
        <v>97</v>
      </c>
      <c r="O152" s="123">
        <v>2469.1200000000003</v>
      </c>
      <c r="P152" s="123">
        <v>1488.5169999999998</v>
      </c>
      <c r="Q152" s="124">
        <v>0.60285324326075673</v>
      </c>
      <c r="R152" s="124" t="s">
        <v>3253</v>
      </c>
      <c r="S152" s="124" t="s">
        <v>3253</v>
      </c>
      <c r="T152" s="465">
        <v>43435</v>
      </c>
    </row>
    <row r="153" spans="1:20" x14ac:dyDescent="0.3">
      <c r="A153" s="464" t="s">
        <v>9043</v>
      </c>
      <c r="B153" s="122" t="s">
        <v>9044</v>
      </c>
      <c r="C153" s="122" t="s">
        <v>4051</v>
      </c>
      <c r="D153" s="122" t="s">
        <v>4052</v>
      </c>
      <c r="E153" s="122" t="s">
        <v>6</v>
      </c>
      <c r="F153" s="466">
        <v>44552</v>
      </c>
      <c r="G153" s="466">
        <v>49795</v>
      </c>
      <c r="H153" s="467" t="s">
        <v>5963</v>
      </c>
      <c r="I153" s="468">
        <v>4141</v>
      </c>
      <c r="J153" s="469">
        <v>0</v>
      </c>
      <c r="L153" s="464" t="s">
        <v>1004</v>
      </c>
      <c r="M153" s="122" t="s">
        <v>1005</v>
      </c>
      <c r="N153" s="122" t="s">
        <v>97</v>
      </c>
      <c r="O153" s="123">
        <v>2059.56</v>
      </c>
      <c r="P153" s="123">
        <v>1212.2310000000002</v>
      </c>
      <c r="Q153" s="124">
        <v>0.58858736817572699</v>
      </c>
      <c r="R153" s="124" t="s">
        <v>3253</v>
      </c>
      <c r="S153" s="124" t="s">
        <v>3253</v>
      </c>
      <c r="T153" s="465">
        <v>43435</v>
      </c>
    </row>
    <row r="154" spans="1:20" x14ac:dyDescent="0.3">
      <c r="A154" s="464" t="s">
        <v>9043</v>
      </c>
      <c r="B154" s="122" t="s">
        <v>9044</v>
      </c>
      <c r="C154" s="122" t="s">
        <v>4051</v>
      </c>
      <c r="D154" s="122" t="s">
        <v>4052</v>
      </c>
      <c r="E154" s="122" t="s">
        <v>6</v>
      </c>
      <c r="F154" s="466">
        <v>44552</v>
      </c>
      <c r="G154" s="466">
        <v>49795</v>
      </c>
      <c r="H154" s="467" t="s">
        <v>5962</v>
      </c>
      <c r="I154" s="468">
        <v>4169</v>
      </c>
      <c r="J154" s="469">
        <v>0</v>
      </c>
      <c r="L154" s="464" t="s">
        <v>774</v>
      </c>
      <c r="M154" s="122" t="s">
        <v>775</v>
      </c>
      <c r="N154" s="122" t="s">
        <v>6</v>
      </c>
      <c r="O154" s="123">
        <v>15147.300000000001</v>
      </c>
      <c r="P154" s="123">
        <v>2800</v>
      </c>
      <c r="Q154" s="124">
        <v>0.18485142566662044</v>
      </c>
      <c r="R154" s="124" t="s">
        <v>3253</v>
      </c>
      <c r="S154" s="124" t="s">
        <v>3253</v>
      </c>
      <c r="T154" s="465">
        <v>44136</v>
      </c>
    </row>
    <row r="155" spans="1:20" x14ac:dyDescent="0.3">
      <c r="A155" s="464" t="s">
        <v>9043</v>
      </c>
      <c r="B155" s="122" t="s">
        <v>9044</v>
      </c>
      <c r="C155" s="122" t="s">
        <v>2632</v>
      </c>
      <c r="D155" s="122" t="s">
        <v>2633</v>
      </c>
      <c r="E155" s="122" t="s">
        <v>6</v>
      </c>
      <c r="F155" s="466">
        <v>44552</v>
      </c>
      <c r="G155" s="466">
        <v>49795</v>
      </c>
      <c r="H155" s="467" t="s">
        <v>5963</v>
      </c>
      <c r="I155" s="468">
        <v>4148</v>
      </c>
      <c r="J155" s="469">
        <v>48.833000000000006</v>
      </c>
      <c r="L155" s="464" t="s">
        <v>2437</v>
      </c>
      <c r="M155" s="122" t="s">
        <v>2438</v>
      </c>
      <c r="N155" s="122" t="s">
        <v>6</v>
      </c>
      <c r="O155" s="123">
        <v>4609</v>
      </c>
      <c r="P155" s="123">
        <v>1310.4000000000001</v>
      </c>
      <c r="Q155" s="124">
        <v>0.28431330006509004</v>
      </c>
      <c r="R155" s="124" t="s">
        <v>3253</v>
      </c>
      <c r="S155" s="124" t="s">
        <v>3253</v>
      </c>
      <c r="T155" s="465">
        <v>43952</v>
      </c>
    </row>
    <row r="156" spans="1:20" x14ac:dyDescent="0.3">
      <c r="A156" s="464" t="s">
        <v>9043</v>
      </c>
      <c r="B156" s="122" t="s">
        <v>9044</v>
      </c>
      <c r="C156" s="122" t="s">
        <v>2632</v>
      </c>
      <c r="D156" s="122" t="s">
        <v>2633</v>
      </c>
      <c r="E156" s="122" t="s">
        <v>6</v>
      </c>
      <c r="F156" s="466">
        <v>44552</v>
      </c>
      <c r="G156" s="466">
        <v>49795</v>
      </c>
      <c r="H156" s="467" t="s">
        <v>5962</v>
      </c>
      <c r="I156" s="468">
        <v>4176</v>
      </c>
      <c r="J156" s="469">
        <v>191.32300000000001</v>
      </c>
      <c r="L156" s="464" t="s">
        <v>2572</v>
      </c>
      <c r="M156" s="122" t="s">
        <v>2571</v>
      </c>
      <c r="N156" s="122" t="s">
        <v>97</v>
      </c>
      <c r="O156" s="123">
        <v>1073.3130000000001</v>
      </c>
      <c r="P156" s="123">
        <v>972.16000000000008</v>
      </c>
      <c r="Q156" s="124">
        <v>0.90575628917193773</v>
      </c>
      <c r="R156" s="124" t="s">
        <v>3253</v>
      </c>
      <c r="S156" s="124" t="s">
        <v>3253</v>
      </c>
      <c r="T156" s="465">
        <v>43586</v>
      </c>
    </row>
    <row r="157" spans="1:20" x14ac:dyDescent="0.3">
      <c r="A157" s="464" t="s">
        <v>9043</v>
      </c>
      <c r="B157" s="122" t="s">
        <v>9044</v>
      </c>
      <c r="C157" s="122" t="s">
        <v>4041</v>
      </c>
      <c r="D157" s="122" t="s">
        <v>4042</v>
      </c>
      <c r="E157" s="122" t="s">
        <v>6</v>
      </c>
      <c r="F157" s="466">
        <v>44552</v>
      </c>
      <c r="G157" s="466">
        <v>49795</v>
      </c>
      <c r="H157" s="467" t="s">
        <v>5963</v>
      </c>
      <c r="I157" s="468">
        <v>4127</v>
      </c>
      <c r="J157" s="469">
        <v>0</v>
      </c>
      <c r="L157" s="464" t="s">
        <v>2573</v>
      </c>
      <c r="M157" s="122" t="s">
        <v>2571</v>
      </c>
      <c r="N157" s="122" t="s">
        <v>97</v>
      </c>
      <c r="O157" s="123">
        <v>1881.049</v>
      </c>
      <c r="P157" s="123">
        <v>1621.7600000000002</v>
      </c>
      <c r="Q157" s="124">
        <v>0.86215723248038745</v>
      </c>
      <c r="R157" s="124" t="s">
        <v>3253</v>
      </c>
      <c r="S157" s="124" t="s">
        <v>3253</v>
      </c>
      <c r="T157" s="465">
        <v>43586</v>
      </c>
    </row>
    <row r="158" spans="1:20" x14ac:dyDescent="0.3">
      <c r="A158" s="464" t="s">
        <v>9043</v>
      </c>
      <c r="B158" s="122" t="s">
        <v>9044</v>
      </c>
      <c r="C158" s="122" t="s">
        <v>4041</v>
      </c>
      <c r="D158" s="122" t="s">
        <v>4042</v>
      </c>
      <c r="E158" s="122" t="s">
        <v>6</v>
      </c>
      <c r="F158" s="466">
        <v>44552</v>
      </c>
      <c r="G158" s="466">
        <v>49795</v>
      </c>
      <c r="H158" s="467" t="s">
        <v>5962</v>
      </c>
      <c r="I158" s="468">
        <v>4155</v>
      </c>
      <c r="J158" s="469">
        <v>698.02600000000007</v>
      </c>
      <c r="L158" s="464" t="s">
        <v>2570</v>
      </c>
      <c r="M158" s="122" t="s">
        <v>2571</v>
      </c>
      <c r="N158" s="122" t="s">
        <v>6</v>
      </c>
      <c r="O158" s="123">
        <v>5206</v>
      </c>
      <c r="P158" s="123">
        <v>3890.88</v>
      </c>
      <c r="Q158" s="124">
        <v>0.74738378793699578</v>
      </c>
      <c r="R158" s="124" t="s">
        <v>3253</v>
      </c>
      <c r="S158" s="124" t="s">
        <v>3253</v>
      </c>
      <c r="T158" s="465">
        <v>43586</v>
      </c>
    </row>
    <row r="159" spans="1:20" x14ac:dyDescent="0.3">
      <c r="A159" s="464" t="s">
        <v>9043</v>
      </c>
      <c r="B159" s="122" t="s">
        <v>9044</v>
      </c>
      <c r="C159" s="122" t="s">
        <v>857</v>
      </c>
      <c r="D159" s="122" t="s">
        <v>858</v>
      </c>
      <c r="E159" s="122" t="s">
        <v>6</v>
      </c>
      <c r="F159" s="466">
        <v>44552</v>
      </c>
      <c r="G159" s="466">
        <v>49795</v>
      </c>
      <c r="H159" s="467" t="s">
        <v>5963</v>
      </c>
      <c r="I159" s="468">
        <v>4139</v>
      </c>
      <c r="J159" s="469">
        <v>0</v>
      </c>
      <c r="L159" s="464" t="s">
        <v>699</v>
      </c>
      <c r="M159" s="122" t="s">
        <v>700</v>
      </c>
      <c r="N159" s="122" t="s">
        <v>97</v>
      </c>
      <c r="O159" s="123">
        <v>11793.84</v>
      </c>
      <c r="P159" s="123">
        <v>1649.47</v>
      </c>
      <c r="Q159" s="124">
        <v>0.13985860415267631</v>
      </c>
      <c r="R159" s="124" t="s">
        <v>3253</v>
      </c>
      <c r="S159" s="124" t="s">
        <v>3253</v>
      </c>
      <c r="T159" s="465">
        <v>43831</v>
      </c>
    </row>
    <row r="160" spans="1:20" x14ac:dyDescent="0.3">
      <c r="A160" s="464" t="s">
        <v>9043</v>
      </c>
      <c r="B160" s="122" t="s">
        <v>9044</v>
      </c>
      <c r="C160" s="122" t="s">
        <v>857</v>
      </c>
      <c r="D160" s="122" t="s">
        <v>858</v>
      </c>
      <c r="E160" s="122" t="s">
        <v>6</v>
      </c>
      <c r="F160" s="466">
        <v>44552</v>
      </c>
      <c r="G160" s="466">
        <v>49795</v>
      </c>
      <c r="H160" s="467" t="s">
        <v>5962</v>
      </c>
      <c r="I160" s="468">
        <v>4167</v>
      </c>
      <c r="J160" s="469">
        <v>29.893000000000001</v>
      </c>
      <c r="L160" s="464" t="s">
        <v>2543</v>
      </c>
      <c r="M160" s="122" t="s">
        <v>2544</v>
      </c>
      <c r="N160" s="122" t="s">
        <v>97</v>
      </c>
      <c r="O160" s="123">
        <v>2541.4270000000001</v>
      </c>
      <c r="P160" s="123">
        <v>1635.2539999999999</v>
      </c>
      <c r="Q160" s="124">
        <v>0.64343929611198736</v>
      </c>
      <c r="R160" s="124" t="s">
        <v>3253</v>
      </c>
      <c r="S160" s="124" t="s">
        <v>3253</v>
      </c>
      <c r="T160" s="465">
        <v>43678</v>
      </c>
    </row>
    <row r="161" spans="1:20" x14ac:dyDescent="0.3">
      <c r="A161" s="464" t="s">
        <v>9043</v>
      </c>
      <c r="B161" s="122" t="s">
        <v>9044</v>
      </c>
      <c r="C161" s="122" t="s">
        <v>18</v>
      </c>
      <c r="D161" s="122" t="s">
        <v>19</v>
      </c>
      <c r="E161" s="122" t="s">
        <v>6</v>
      </c>
      <c r="F161" s="466">
        <v>44552</v>
      </c>
      <c r="G161" s="466">
        <v>49795</v>
      </c>
      <c r="H161" s="467" t="s">
        <v>5963</v>
      </c>
      <c r="I161" s="468">
        <v>4129</v>
      </c>
      <c r="J161" s="469">
        <v>0</v>
      </c>
      <c r="L161" s="464" t="s">
        <v>2590</v>
      </c>
      <c r="M161" s="122" t="s">
        <v>2591</v>
      </c>
      <c r="N161" s="122" t="s">
        <v>97</v>
      </c>
      <c r="O161" s="123">
        <v>2376.8199999999997</v>
      </c>
      <c r="P161" s="123">
        <v>1309.3199999999997</v>
      </c>
      <c r="Q161" s="124">
        <v>0.55087049082387385</v>
      </c>
      <c r="R161" s="124" t="s">
        <v>3253</v>
      </c>
      <c r="S161" s="124" t="s">
        <v>3253</v>
      </c>
      <c r="T161" s="465">
        <v>43586</v>
      </c>
    </row>
    <row r="162" spans="1:20" x14ac:dyDescent="0.3">
      <c r="A162" s="464" t="s">
        <v>9043</v>
      </c>
      <c r="B162" s="122" t="s">
        <v>9044</v>
      </c>
      <c r="C162" s="122" t="s">
        <v>18</v>
      </c>
      <c r="D162" s="122" t="s">
        <v>19</v>
      </c>
      <c r="E162" s="122" t="s">
        <v>6</v>
      </c>
      <c r="F162" s="466">
        <v>44552</v>
      </c>
      <c r="G162" s="466">
        <v>49795</v>
      </c>
      <c r="H162" s="467" t="s">
        <v>5962</v>
      </c>
      <c r="I162" s="468">
        <v>4157</v>
      </c>
      <c r="J162" s="469">
        <v>1346.3100000000002</v>
      </c>
      <c r="L162" s="464" t="s">
        <v>1000</v>
      </c>
      <c r="M162" s="122" t="s">
        <v>1001</v>
      </c>
      <c r="N162" s="122" t="s">
        <v>97</v>
      </c>
      <c r="O162" s="123">
        <v>4053.6000000000004</v>
      </c>
      <c r="P162" s="123">
        <v>676.94900000000007</v>
      </c>
      <c r="Q162" s="124">
        <v>0.16699945727254786</v>
      </c>
      <c r="R162" s="124" t="s">
        <v>3253</v>
      </c>
      <c r="S162" s="124" t="s">
        <v>3253</v>
      </c>
      <c r="T162" s="465">
        <v>43831</v>
      </c>
    </row>
    <row r="163" spans="1:20" x14ac:dyDescent="0.3">
      <c r="A163" s="464" t="s">
        <v>9043</v>
      </c>
      <c r="B163" s="122" t="s">
        <v>9044</v>
      </c>
      <c r="C163" s="122" t="s">
        <v>4047</v>
      </c>
      <c r="D163" s="122" t="s">
        <v>4048</v>
      </c>
      <c r="E163" s="122" t="s">
        <v>97</v>
      </c>
      <c r="F163" s="466">
        <v>44552</v>
      </c>
      <c r="G163" s="466">
        <v>49795</v>
      </c>
      <c r="H163" s="467" t="s">
        <v>5964</v>
      </c>
      <c r="I163" s="468">
        <v>40236</v>
      </c>
      <c r="J163" s="469">
        <v>0</v>
      </c>
      <c r="L163" s="464" t="s">
        <v>1165</v>
      </c>
      <c r="M163" s="122" t="s">
        <v>1166</v>
      </c>
      <c r="N163" s="122" t="s">
        <v>97</v>
      </c>
      <c r="O163" s="123">
        <v>8538.48</v>
      </c>
      <c r="P163" s="123">
        <v>1119.42</v>
      </c>
      <c r="Q163" s="124">
        <v>0.13110295977738429</v>
      </c>
      <c r="R163" s="124" t="s">
        <v>3253</v>
      </c>
      <c r="S163" s="124" t="s">
        <v>3253</v>
      </c>
      <c r="T163" s="465">
        <v>43831</v>
      </c>
    </row>
    <row r="164" spans="1:20" x14ac:dyDescent="0.3">
      <c r="A164" s="464" t="s">
        <v>9043</v>
      </c>
      <c r="B164" s="122" t="s">
        <v>9044</v>
      </c>
      <c r="C164" s="122" t="s">
        <v>4047</v>
      </c>
      <c r="D164" s="122" t="s">
        <v>4048</v>
      </c>
      <c r="E164" s="122" t="s">
        <v>97</v>
      </c>
      <c r="F164" s="466">
        <v>44552</v>
      </c>
      <c r="G164" s="466">
        <v>49795</v>
      </c>
      <c r="H164" s="467" t="s">
        <v>5965</v>
      </c>
      <c r="I164" s="468">
        <v>40254</v>
      </c>
      <c r="J164" s="469">
        <v>3.5750000000000002</v>
      </c>
      <c r="L164" s="464" t="s">
        <v>2613</v>
      </c>
      <c r="M164" s="122" t="s">
        <v>2614</v>
      </c>
      <c r="N164" s="122" t="s">
        <v>97</v>
      </c>
      <c r="O164" s="123">
        <v>1282.8720000000001</v>
      </c>
      <c r="P164" s="123">
        <v>473.52900000000005</v>
      </c>
      <c r="Q164" s="124">
        <v>0.36911632649243264</v>
      </c>
      <c r="R164" s="124" t="s">
        <v>3253</v>
      </c>
      <c r="S164" s="124" t="s">
        <v>3253</v>
      </c>
      <c r="T164" s="465">
        <v>43709</v>
      </c>
    </row>
    <row r="165" spans="1:20" x14ac:dyDescent="0.3">
      <c r="A165" s="464" t="s">
        <v>9043</v>
      </c>
      <c r="B165" s="122" t="s">
        <v>9044</v>
      </c>
      <c r="C165" s="122" t="s">
        <v>4029</v>
      </c>
      <c r="D165" s="122" t="s">
        <v>4030</v>
      </c>
      <c r="E165" s="122" t="s">
        <v>97</v>
      </c>
      <c r="F165" s="466">
        <v>44552</v>
      </c>
      <c r="G165" s="466">
        <v>49795</v>
      </c>
      <c r="H165" s="467" t="s">
        <v>5964</v>
      </c>
      <c r="I165" s="468">
        <v>40228</v>
      </c>
      <c r="J165" s="469">
        <v>0</v>
      </c>
      <c r="L165" s="464" t="s">
        <v>6280</v>
      </c>
      <c r="M165" s="122" t="s">
        <v>146</v>
      </c>
      <c r="N165" s="122" t="s">
        <v>6</v>
      </c>
      <c r="O165" s="123">
        <v>9309.7000000000007</v>
      </c>
      <c r="P165" s="123">
        <v>9102.7919999999995</v>
      </c>
      <c r="Q165" s="124">
        <v>0.97777500886172475</v>
      </c>
      <c r="R165" s="124" t="s">
        <v>3253</v>
      </c>
      <c r="S165" s="124" t="s">
        <v>3253</v>
      </c>
      <c r="T165" s="465">
        <v>43831</v>
      </c>
    </row>
    <row r="166" spans="1:20" x14ac:dyDescent="0.3">
      <c r="A166" s="464" t="s">
        <v>9043</v>
      </c>
      <c r="B166" s="122" t="s">
        <v>9044</v>
      </c>
      <c r="C166" s="122" t="s">
        <v>4029</v>
      </c>
      <c r="D166" s="122" t="s">
        <v>4030</v>
      </c>
      <c r="E166" s="122" t="s">
        <v>97</v>
      </c>
      <c r="F166" s="466">
        <v>44552</v>
      </c>
      <c r="G166" s="466">
        <v>49795</v>
      </c>
      <c r="H166" s="467" t="s">
        <v>5965</v>
      </c>
      <c r="I166" s="468">
        <v>40246</v>
      </c>
      <c r="J166" s="469">
        <v>24.354000000000003</v>
      </c>
      <c r="L166" s="464" t="s">
        <v>6312</v>
      </c>
      <c r="M166" s="122" t="s">
        <v>146</v>
      </c>
      <c r="N166" s="122" t="s">
        <v>97</v>
      </c>
      <c r="O166" s="123">
        <v>189.21699999999998</v>
      </c>
      <c r="P166" s="123">
        <v>172.06799999999998</v>
      </c>
      <c r="Q166" s="124">
        <v>0.90936860852883195</v>
      </c>
      <c r="R166" s="124" t="s">
        <v>5235</v>
      </c>
      <c r="S166" s="124" t="s">
        <v>3707</v>
      </c>
      <c r="T166" s="465" t="s">
        <v>3707</v>
      </c>
    </row>
    <row r="167" spans="1:20" x14ac:dyDescent="0.3">
      <c r="A167" s="464" t="s">
        <v>9043</v>
      </c>
      <c r="B167" s="122" t="s">
        <v>9044</v>
      </c>
      <c r="C167" s="122" t="s">
        <v>4027</v>
      </c>
      <c r="D167" s="122" t="s">
        <v>4028</v>
      </c>
      <c r="E167" s="122" t="s">
        <v>97</v>
      </c>
      <c r="F167" s="466">
        <v>44552</v>
      </c>
      <c r="G167" s="466">
        <v>49795</v>
      </c>
      <c r="H167" s="467" t="s">
        <v>5964</v>
      </c>
      <c r="I167" s="468">
        <v>40227</v>
      </c>
      <c r="J167" s="469">
        <v>0</v>
      </c>
      <c r="L167" s="464" t="s">
        <v>1089</v>
      </c>
      <c r="M167" s="122" t="s">
        <v>1090</v>
      </c>
      <c r="N167" s="122" t="s">
        <v>97</v>
      </c>
      <c r="O167" s="123">
        <v>631.43999999999994</v>
      </c>
      <c r="P167" s="123">
        <v>631.44000000000005</v>
      </c>
      <c r="Q167" s="124">
        <v>1.0000000000000002</v>
      </c>
      <c r="R167" s="124" t="s">
        <v>5235</v>
      </c>
      <c r="S167" s="124" t="s">
        <v>3707</v>
      </c>
      <c r="T167" s="465" t="s">
        <v>3707</v>
      </c>
    </row>
    <row r="168" spans="1:20" x14ac:dyDescent="0.3">
      <c r="A168" s="464" t="s">
        <v>9043</v>
      </c>
      <c r="B168" s="122" t="s">
        <v>9044</v>
      </c>
      <c r="C168" s="122" t="s">
        <v>4027</v>
      </c>
      <c r="D168" s="122" t="s">
        <v>4028</v>
      </c>
      <c r="E168" s="122" t="s">
        <v>97</v>
      </c>
      <c r="F168" s="466">
        <v>44552</v>
      </c>
      <c r="G168" s="466">
        <v>49795</v>
      </c>
      <c r="H168" s="467" t="s">
        <v>5965</v>
      </c>
      <c r="I168" s="468">
        <v>40245</v>
      </c>
      <c r="J168" s="469">
        <v>8.0839999999999996</v>
      </c>
      <c r="L168" s="464" t="s">
        <v>6427</v>
      </c>
      <c r="M168" s="122" t="s">
        <v>6428</v>
      </c>
      <c r="N168" s="122" t="s">
        <v>6</v>
      </c>
      <c r="O168" s="123">
        <v>2856.7000000000003</v>
      </c>
      <c r="P168" s="123">
        <v>2471.5740000000001</v>
      </c>
      <c r="Q168" s="124">
        <v>0.86518500367556961</v>
      </c>
      <c r="R168" s="124" t="s">
        <v>3253</v>
      </c>
      <c r="S168" s="124" t="s">
        <v>3253</v>
      </c>
      <c r="T168" s="465">
        <v>44166</v>
      </c>
    </row>
    <row r="169" spans="1:20" x14ac:dyDescent="0.3">
      <c r="A169" s="464" t="s">
        <v>9043</v>
      </c>
      <c r="B169" s="122" t="s">
        <v>9044</v>
      </c>
      <c r="C169" s="122" t="s">
        <v>4043</v>
      </c>
      <c r="D169" s="122" t="s">
        <v>4044</v>
      </c>
      <c r="E169" s="122" t="s">
        <v>97</v>
      </c>
      <c r="F169" s="466">
        <v>44552</v>
      </c>
      <c r="G169" s="466">
        <v>49795</v>
      </c>
      <c r="H169" s="467" t="s">
        <v>5964</v>
      </c>
      <c r="I169" s="468">
        <v>40234</v>
      </c>
      <c r="J169" s="469">
        <v>0</v>
      </c>
      <c r="L169" s="464" t="s">
        <v>9591</v>
      </c>
      <c r="M169" s="122" t="s">
        <v>9592</v>
      </c>
      <c r="N169" s="122" t="s">
        <v>97</v>
      </c>
      <c r="O169" s="123">
        <v>10.004</v>
      </c>
      <c r="P169" s="123">
        <v>10.004000000000001</v>
      </c>
      <c r="Q169" s="124">
        <v>1.0000000000000002</v>
      </c>
      <c r="R169" s="124" t="s">
        <v>3253</v>
      </c>
      <c r="S169" s="124" t="s">
        <v>3253</v>
      </c>
      <c r="T169" s="465">
        <v>43586</v>
      </c>
    </row>
    <row r="170" spans="1:20" x14ac:dyDescent="0.3">
      <c r="A170" s="464" t="s">
        <v>9043</v>
      </c>
      <c r="B170" s="122" t="s">
        <v>9044</v>
      </c>
      <c r="C170" s="122" t="s">
        <v>4043</v>
      </c>
      <c r="D170" s="122" t="s">
        <v>4044</v>
      </c>
      <c r="E170" s="122" t="s">
        <v>97</v>
      </c>
      <c r="F170" s="466">
        <v>44552</v>
      </c>
      <c r="G170" s="466">
        <v>49795</v>
      </c>
      <c r="H170" s="467" t="s">
        <v>5965</v>
      </c>
      <c r="I170" s="468">
        <v>40252</v>
      </c>
      <c r="J170" s="469">
        <v>9.1820000000000004</v>
      </c>
      <c r="L170" s="464" t="s">
        <v>6439</v>
      </c>
      <c r="M170" s="122" t="s">
        <v>6440</v>
      </c>
      <c r="N170" s="122" t="s">
        <v>97</v>
      </c>
      <c r="O170" s="123">
        <v>976.2</v>
      </c>
      <c r="P170" s="123">
        <v>343.85699999999997</v>
      </c>
      <c r="Q170" s="124">
        <v>0.35224031960663793</v>
      </c>
      <c r="R170" s="124" t="s">
        <v>3253</v>
      </c>
      <c r="S170" s="124" t="s">
        <v>3707</v>
      </c>
      <c r="T170" s="465" t="s">
        <v>3707</v>
      </c>
    </row>
    <row r="171" spans="1:20" x14ac:dyDescent="0.3">
      <c r="A171" s="464" t="s">
        <v>9043</v>
      </c>
      <c r="B171" s="122" t="s">
        <v>9044</v>
      </c>
      <c r="C171" s="122" t="s">
        <v>2659</v>
      </c>
      <c r="D171" s="122" t="s">
        <v>2660</v>
      </c>
      <c r="E171" s="122" t="s">
        <v>97</v>
      </c>
      <c r="F171" s="466">
        <v>44552</v>
      </c>
      <c r="G171" s="466">
        <v>49795</v>
      </c>
      <c r="H171" s="467" t="s">
        <v>5964</v>
      </c>
      <c r="I171" s="468">
        <v>40240</v>
      </c>
      <c r="J171" s="469">
        <v>0</v>
      </c>
      <c r="L171" s="464" t="s">
        <v>2618</v>
      </c>
      <c r="M171" s="122" t="s">
        <v>2619</v>
      </c>
      <c r="N171" s="122" t="s">
        <v>97</v>
      </c>
      <c r="O171" s="123">
        <v>2270.88</v>
      </c>
      <c r="P171" s="123">
        <v>1259.962</v>
      </c>
      <c r="Q171" s="124">
        <v>0.554834249277813</v>
      </c>
      <c r="R171" s="124" t="s">
        <v>3253</v>
      </c>
      <c r="S171" s="124" t="s">
        <v>3253</v>
      </c>
      <c r="T171" s="465">
        <v>43922</v>
      </c>
    </row>
    <row r="172" spans="1:20" x14ac:dyDescent="0.3">
      <c r="A172" s="464" t="s">
        <v>9043</v>
      </c>
      <c r="B172" s="122" t="s">
        <v>9044</v>
      </c>
      <c r="C172" s="122" t="s">
        <v>2659</v>
      </c>
      <c r="D172" s="122" t="s">
        <v>2660</v>
      </c>
      <c r="E172" s="122" t="s">
        <v>97</v>
      </c>
      <c r="F172" s="466">
        <v>44552</v>
      </c>
      <c r="G172" s="466">
        <v>49795</v>
      </c>
      <c r="H172" s="467" t="s">
        <v>5965</v>
      </c>
      <c r="I172" s="468">
        <v>40258</v>
      </c>
      <c r="J172" s="469">
        <v>95.556000000000012</v>
      </c>
      <c r="L172" s="464" t="s">
        <v>2620</v>
      </c>
      <c r="M172" s="122" t="s">
        <v>2619</v>
      </c>
      <c r="N172" s="122" t="s">
        <v>97</v>
      </c>
      <c r="O172" s="123">
        <v>2841.6000000000004</v>
      </c>
      <c r="P172" s="123">
        <v>1042.162</v>
      </c>
      <c r="Q172" s="124">
        <v>0.36675182995495492</v>
      </c>
      <c r="R172" s="124" t="s">
        <v>3253</v>
      </c>
      <c r="S172" s="124" t="s">
        <v>3253</v>
      </c>
      <c r="T172" s="465">
        <v>43922</v>
      </c>
    </row>
    <row r="173" spans="1:20" x14ac:dyDescent="0.3">
      <c r="A173" s="464" t="s">
        <v>9043</v>
      </c>
      <c r="B173" s="122" t="s">
        <v>9044</v>
      </c>
      <c r="C173" s="122" t="s">
        <v>4045</v>
      </c>
      <c r="D173" s="122" t="s">
        <v>4046</v>
      </c>
      <c r="E173" s="122" t="s">
        <v>97</v>
      </c>
      <c r="F173" s="466">
        <v>44552</v>
      </c>
      <c r="G173" s="466">
        <v>49795</v>
      </c>
      <c r="H173" s="467" t="s">
        <v>5964</v>
      </c>
      <c r="I173" s="468">
        <v>40235</v>
      </c>
      <c r="J173" s="469">
        <v>0</v>
      </c>
      <c r="L173" s="464" t="s">
        <v>662</v>
      </c>
      <c r="M173" s="122" t="s">
        <v>663</v>
      </c>
      <c r="N173" s="122" t="s">
        <v>97</v>
      </c>
      <c r="O173" s="123">
        <v>5145.7000000000007</v>
      </c>
      <c r="P173" s="123">
        <v>1748.768</v>
      </c>
      <c r="Q173" s="124">
        <v>0.3398503604951707</v>
      </c>
      <c r="R173" s="124" t="s">
        <v>3253</v>
      </c>
      <c r="S173" s="124" t="s">
        <v>3253</v>
      </c>
      <c r="T173" s="465">
        <v>44044</v>
      </c>
    </row>
    <row r="174" spans="1:20" x14ac:dyDescent="0.3">
      <c r="A174" s="464" t="s">
        <v>9043</v>
      </c>
      <c r="B174" s="122" t="s">
        <v>9044</v>
      </c>
      <c r="C174" s="122" t="s">
        <v>4045</v>
      </c>
      <c r="D174" s="122" t="s">
        <v>4046</v>
      </c>
      <c r="E174" s="122" t="s">
        <v>97</v>
      </c>
      <c r="F174" s="466">
        <v>44552</v>
      </c>
      <c r="G174" s="466">
        <v>49795</v>
      </c>
      <c r="H174" s="467" t="s">
        <v>5965</v>
      </c>
      <c r="I174" s="468">
        <v>40253</v>
      </c>
      <c r="J174" s="469">
        <v>27.428999999999998</v>
      </c>
      <c r="L174" s="464" t="s">
        <v>6281</v>
      </c>
      <c r="M174" s="122" t="s">
        <v>6282</v>
      </c>
      <c r="N174" s="122" t="s">
        <v>6</v>
      </c>
      <c r="O174" s="123">
        <v>847.1</v>
      </c>
      <c r="P174" s="123">
        <v>301.79900000000004</v>
      </c>
      <c r="Q174" s="124">
        <v>0.35627316727659075</v>
      </c>
      <c r="R174" s="124" t="s">
        <v>5235</v>
      </c>
      <c r="S174" s="124" t="s">
        <v>3707</v>
      </c>
      <c r="T174" s="465" t="s">
        <v>3707</v>
      </c>
    </row>
    <row r="175" spans="1:20" x14ac:dyDescent="0.3">
      <c r="A175" s="464" t="s">
        <v>9043</v>
      </c>
      <c r="B175" s="122" t="s">
        <v>9044</v>
      </c>
      <c r="C175" s="122" t="s">
        <v>365</v>
      </c>
      <c r="D175" s="122" t="s">
        <v>366</v>
      </c>
      <c r="E175" s="122" t="s">
        <v>97</v>
      </c>
      <c r="F175" s="466">
        <v>44552</v>
      </c>
      <c r="G175" s="466">
        <v>49795</v>
      </c>
      <c r="H175" s="467" t="s">
        <v>5964</v>
      </c>
      <c r="I175" s="468">
        <v>40226</v>
      </c>
      <c r="J175" s="469">
        <v>0</v>
      </c>
      <c r="L175" s="464" t="s">
        <v>3271</v>
      </c>
      <c r="M175" s="122" t="s">
        <v>3272</v>
      </c>
      <c r="N175" s="122" t="s">
        <v>97</v>
      </c>
      <c r="O175" s="123">
        <v>999.81000000000006</v>
      </c>
      <c r="P175" s="123">
        <v>423.03000000000003</v>
      </c>
      <c r="Q175" s="124">
        <v>0.4231103909742851</v>
      </c>
      <c r="R175" s="124" t="s">
        <v>3253</v>
      </c>
      <c r="S175" s="124" t="s">
        <v>3253</v>
      </c>
      <c r="T175" s="465">
        <v>43952</v>
      </c>
    </row>
    <row r="176" spans="1:20" x14ac:dyDescent="0.3">
      <c r="A176" s="464" t="s">
        <v>9043</v>
      </c>
      <c r="B176" s="122" t="s">
        <v>9044</v>
      </c>
      <c r="C176" s="122" t="s">
        <v>365</v>
      </c>
      <c r="D176" s="122" t="s">
        <v>366</v>
      </c>
      <c r="E176" s="122" t="s">
        <v>97</v>
      </c>
      <c r="F176" s="466">
        <v>44552</v>
      </c>
      <c r="G176" s="466">
        <v>49795</v>
      </c>
      <c r="H176" s="467" t="s">
        <v>5965</v>
      </c>
      <c r="I176" s="468">
        <v>40244</v>
      </c>
      <c r="J176" s="469">
        <v>66.073000000000008</v>
      </c>
      <c r="L176" s="464" t="s">
        <v>6365</v>
      </c>
      <c r="M176" s="122" t="s">
        <v>6802</v>
      </c>
      <c r="N176" s="122" t="s">
        <v>97</v>
      </c>
      <c r="O176" s="123">
        <v>365.5440000000001</v>
      </c>
      <c r="P176" s="123">
        <v>164.971</v>
      </c>
      <c r="Q176" s="124">
        <v>0.45130271595211507</v>
      </c>
      <c r="R176" s="124" t="s">
        <v>5235</v>
      </c>
      <c r="S176" s="124" t="s">
        <v>3707</v>
      </c>
      <c r="T176" s="465" t="s">
        <v>3707</v>
      </c>
    </row>
    <row r="177" spans="1:20" x14ac:dyDescent="0.3">
      <c r="A177" s="464" t="s">
        <v>9043</v>
      </c>
      <c r="B177" s="122" t="s">
        <v>9044</v>
      </c>
      <c r="C177" s="122" t="s">
        <v>4039</v>
      </c>
      <c r="D177" s="122" t="s">
        <v>4040</v>
      </c>
      <c r="E177" s="122" t="s">
        <v>97</v>
      </c>
      <c r="F177" s="466">
        <v>44552</v>
      </c>
      <c r="G177" s="466">
        <v>49795</v>
      </c>
      <c r="H177" s="467" t="s">
        <v>5964</v>
      </c>
      <c r="I177" s="468">
        <v>40233</v>
      </c>
      <c r="J177" s="469">
        <v>1.2109999999999999</v>
      </c>
      <c r="L177" s="464" t="s">
        <v>672</v>
      </c>
      <c r="M177" s="122" t="s">
        <v>673</v>
      </c>
      <c r="N177" s="122" t="s">
        <v>97</v>
      </c>
      <c r="O177" s="123">
        <v>1835.423</v>
      </c>
      <c r="P177" s="123">
        <v>480</v>
      </c>
      <c r="Q177" s="124">
        <v>0.26152009645732893</v>
      </c>
      <c r="R177" s="124" t="s">
        <v>3253</v>
      </c>
      <c r="S177" s="124" t="s">
        <v>3253</v>
      </c>
      <c r="T177" s="465">
        <v>43770</v>
      </c>
    </row>
    <row r="178" spans="1:20" x14ac:dyDescent="0.3">
      <c r="A178" s="464" t="s">
        <v>9043</v>
      </c>
      <c r="B178" s="122" t="s">
        <v>9044</v>
      </c>
      <c r="C178" s="122" t="s">
        <v>4039</v>
      </c>
      <c r="D178" s="122" t="s">
        <v>4040</v>
      </c>
      <c r="E178" s="122" t="s">
        <v>97</v>
      </c>
      <c r="F178" s="466">
        <v>44552</v>
      </c>
      <c r="G178" s="466">
        <v>49795</v>
      </c>
      <c r="H178" s="467" t="s">
        <v>5965</v>
      </c>
      <c r="I178" s="468">
        <v>40251</v>
      </c>
      <c r="J178" s="469">
        <v>3.8879999999999999</v>
      </c>
      <c r="L178" s="464" t="s">
        <v>1147</v>
      </c>
      <c r="M178" s="122" t="s">
        <v>1148</v>
      </c>
      <c r="N178" s="122" t="s">
        <v>97</v>
      </c>
      <c r="O178" s="123">
        <v>6116.4000000000015</v>
      </c>
      <c r="P178" s="123">
        <v>5378.1370000000006</v>
      </c>
      <c r="Q178" s="124">
        <v>0.87929778954940807</v>
      </c>
      <c r="R178" s="124" t="s">
        <v>3253</v>
      </c>
      <c r="S178" s="124" t="s">
        <v>3253</v>
      </c>
      <c r="T178" s="465">
        <v>43405</v>
      </c>
    </row>
    <row r="179" spans="1:20" x14ac:dyDescent="0.3">
      <c r="A179" s="464" t="s">
        <v>9043</v>
      </c>
      <c r="B179" s="122" t="s">
        <v>9044</v>
      </c>
      <c r="C179" s="122" t="s">
        <v>260</v>
      </c>
      <c r="D179" s="122" t="s">
        <v>261</v>
      </c>
      <c r="E179" s="122" t="s">
        <v>97</v>
      </c>
      <c r="F179" s="466">
        <v>44552</v>
      </c>
      <c r="G179" s="466">
        <v>49795</v>
      </c>
      <c r="H179" s="467" t="s">
        <v>5964</v>
      </c>
      <c r="I179" s="468">
        <v>40225</v>
      </c>
      <c r="J179" s="469">
        <v>0</v>
      </c>
      <c r="L179" s="464" t="s">
        <v>120</v>
      </c>
      <c r="M179" s="122" t="s">
        <v>121</v>
      </c>
      <c r="N179" s="122" t="s">
        <v>6</v>
      </c>
      <c r="O179" s="123">
        <v>10899.800000000001</v>
      </c>
      <c r="P179" s="123">
        <v>9685.0550000000003</v>
      </c>
      <c r="Q179" s="124">
        <v>0.88855345969650812</v>
      </c>
      <c r="R179" s="124" t="s">
        <v>3253</v>
      </c>
      <c r="S179" s="124" t="s">
        <v>3253</v>
      </c>
      <c r="T179" s="465">
        <v>43405</v>
      </c>
    </row>
    <row r="180" spans="1:20" x14ac:dyDescent="0.3">
      <c r="A180" s="464" t="s">
        <v>9043</v>
      </c>
      <c r="B180" s="122" t="s">
        <v>9044</v>
      </c>
      <c r="C180" s="122" t="s">
        <v>260</v>
      </c>
      <c r="D180" s="122" t="s">
        <v>261</v>
      </c>
      <c r="E180" s="122" t="s">
        <v>97</v>
      </c>
      <c r="F180" s="466">
        <v>44552</v>
      </c>
      <c r="G180" s="466">
        <v>49795</v>
      </c>
      <c r="H180" s="467" t="s">
        <v>5965</v>
      </c>
      <c r="I180" s="468">
        <v>40243</v>
      </c>
      <c r="J180" s="469">
        <v>59.400999999999996</v>
      </c>
      <c r="L180" s="464" t="s">
        <v>983</v>
      </c>
      <c r="M180" s="122" t="s">
        <v>6555</v>
      </c>
      <c r="N180" s="122" t="s">
        <v>97</v>
      </c>
      <c r="O180" s="123">
        <v>2097.779</v>
      </c>
      <c r="P180" s="123">
        <v>332</v>
      </c>
      <c r="Q180" s="124">
        <v>0.15826261965631269</v>
      </c>
      <c r="R180" s="124" t="s">
        <v>3253</v>
      </c>
      <c r="S180" s="124" t="s">
        <v>3253</v>
      </c>
      <c r="T180" s="465">
        <v>43586</v>
      </c>
    </row>
    <row r="181" spans="1:20" x14ac:dyDescent="0.3">
      <c r="A181" s="464" t="s">
        <v>9043</v>
      </c>
      <c r="B181" s="122" t="s">
        <v>9044</v>
      </c>
      <c r="C181" s="122" t="s">
        <v>4035</v>
      </c>
      <c r="D181" s="122" t="s">
        <v>4036</v>
      </c>
      <c r="E181" s="122" t="s">
        <v>97</v>
      </c>
      <c r="F181" s="466">
        <v>44552</v>
      </c>
      <c r="G181" s="466">
        <v>49795</v>
      </c>
      <c r="H181" s="467" t="s">
        <v>5964</v>
      </c>
      <c r="I181" s="468">
        <v>40231</v>
      </c>
      <c r="J181" s="469">
        <v>6.4610000000000003</v>
      </c>
      <c r="L181" s="464" t="s">
        <v>786</v>
      </c>
      <c r="M181" s="122" t="s">
        <v>787</v>
      </c>
      <c r="N181" s="122" t="s">
        <v>97</v>
      </c>
      <c r="O181" s="123">
        <v>5347.0800000000008</v>
      </c>
      <c r="P181" s="123">
        <v>916.99</v>
      </c>
      <c r="Q181" s="124">
        <v>0.17149360024536753</v>
      </c>
      <c r="R181" s="124" t="s">
        <v>3253</v>
      </c>
      <c r="S181" s="124" t="s">
        <v>3253</v>
      </c>
      <c r="T181" s="465">
        <v>43831</v>
      </c>
    </row>
    <row r="182" spans="1:20" x14ac:dyDescent="0.3">
      <c r="A182" s="464" t="s">
        <v>9043</v>
      </c>
      <c r="B182" s="122" t="s">
        <v>9044</v>
      </c>
      <c r="C182" s="122" t="s">
        <v>4035</v>
      </c>
      <c r="D182" s="122" t="s">
        <v>4036</v>
      </c>
      <c r="E182" s="122" t="s">
        <v>97</v>
      </c>
      <c r="F182" s="466">
        <v>44552</v>
      </c>
      <c r="G182" s="466">
        <v>49795</v>
      </c>
      <c r="H182" s="467" t="s">
        <v>5965</v>
      </c>
      <c r="I182" s="468">
        <v>40249</v>
      </c>
      <c r="J182" s="469">
        <v>24.053000000000001</v>
      </c>
      <c r="L182" s="464" t="s">
        <v>2431</v>
      </c>
      <c r="M182" s="122" t="s">
        <v>6139</v>
      </c>
      <c r="N182" s="122" t="s">
        <v>97</v>
      </c>
      <c r="O182" s="123">
        <v>942.78000000000009</v>
      </c>
      <c r="P182" s="123">
        <v>925.58</v>
      </c>
      <c r="Q182" s="124">
        <v>0.98175608307346351</v>
      </c>
      <c r="R182" s="124" t="s">
        <v>5235</v>
      </c>
      <c r="S182" s="124" t="s">
        <v>3707</v>
      </c>
      <c r="T182" s="465" t="s">
        <v>3707</v>
      </c>
    </row>
    <row r="183" spans="1:20" x14ac:dyDescent="0.3">
      <c r="A183" s="464" t="s">
        <v>9043</v>
      </c>
      <c r="B183" s="122" t="s">
        <v>9044</v>
      </c>
      <c r="C183" s="122" t="s">
        <v>4033</v>
      </c>
      <c r="D183" s="122" t="s">
        <v>4034</v>
      </c>
      <c r="E183" s="122" t="s">
        <v>97</v>
      </c>
      <c r="F183" s="466">
        <v>44552</v>
      </c>
      <c r="G183" s="466">
        <v>49795</v>
      </c>
      <c r="H183" s="467" t="s">
        <v>5964</v>
      </c>
      <c r="I183" s="468">
        <v>40230</v>
      </c>
      <c r="J183" s="469">
        <v>0</v>
      </c>
      <c r="L183" s="464" t="s">
        <v>4809</v>
      </c>
      <c r="M183" s="122" t="s">
        <v>2432</v>
      </c>
      <c r="N183" s="122" t="s">
        <v>97</v>
      </c>
      <c r="O183" s="123">
        <v>650.0400000000003</v>
      </c>
      <c r="P183" s="123">
        <v>638.60000000000014</v>
      </c>
      <c r="Q183" s="124">
        <v>0.98240108301027607</v>
      </c>
      <c r="R183" s="124" t="s">
        <v>5235</v>
      </c>
      <c r="S183" s="124" t="s">
        <v>3707</v>
      </c>
      <c r="T183" s="465" t="s">
        <v>3707</v>
      </c>
    </row>
    <row r="184" spans="1:20" x14ac:dyDescent="0.3">
      <c r="A184" s="464" t="s">
        <v>9043</v>
      </c>
      <c r="B184" s="122" t="s">
        <v>9044</v>
      </c>
      <c r="C184" s="122" t="s">
        <v>4033</v>
      </c>
      <c r="D184" s="122" t="s">
        <v>4034</v>
      </c>
      <c r="E184" s="122" t="s">
        <v>97</v>
      </c>
      <c r="F184" s="466">
        <v>44552</v>
      </c>
      <c r="G184" s="466">
        <v>49795</v>
      </c>
      <c r="H184" s="467" t="s">
        <v>5965</v>
      </c>
      <c r="I184" s="468">
        <v>40248</v>
      </c>
      <c r="J184" s="469">
        <v>17.582999999999998</v>
      </c>
      <c r="L184" s="464" t="s">
        <v>800</v>
      </c>
      <c r="M184" s="122" t="s">
        <v>801</v>
      </c>
      <c r="N184" s="122" t="s">
        <v>6</v>
      </c>
      <c r="O184" s="123">
        <v>6288.9</v>
      </c>
      <c r="P184" s="123">
        <v>5718.4349999999995</v>
      </c>
      <c r="Q184" s="124">
        <v>0.90929017793254774</v>
      </c>
      <c r="R184" s="124" t="s">
        <v>3253</v>
      </c>
      <c r="S184" s="124" t="s">
        <v>3253</v>
      </c>
      <c r="T184" s="465">
        <v>43466</v>
      </c>
    </row>
    <row r="185" spans="1:20" x14ac:dyDescent="0.3">
      <c r="A185" s="464" t="s">
        <v>9043</v>
      </c>
      <c r="B185" s="122" t="s">
        <v>9044</v>
      </c>
      <c r="C185" s="122" t="s">
        <v>3940</v>
      </c>
      <c r="D185" s="122" t="s">
        <v>3936</v>
      </c>
      <c r="E185" s="122" t="s">
        <v>97</v>
      </c>
      <c r="F185" s="466">
        <v>44552</v>
      </c>
      <c r="G185" s="466">
        <v>49795</v>
      </c>
      <c r="H185" s="467" t="s">
        <v>5964</v>
      </c>
      <c r="I185" s="468">
        <v>40224</v>
      </c>
      <c r="J185" s="469">
        <v>0</v>
      </c>
      <c r="L185" s="464" t="s">
        <v>473</v>
      </c>
      <c r="M185" s="122" t="s">
        <v>474</v>
      </c>
      <c r="N185" s="122" t="s">
        <v>97</v>
      </c>
      <c r="O185" s="123">
        <v>1066.4340000000002</v>
      </c>
      <c r="P185" s="123">
        <v>929.00600000000009</v>
      </c>
      <c r="Q185" s="124">
        <v>0.87113314091636229</v>
      </c>
      <c r="R185" s="124" t="s">
        <v>3253</v>
      </c>
      <c r="S185" s="124" t="s">
        <v>3253</v>
      </c>
      <c r="T185" s="465">
        <v>43466</v>
      </c>
    </row>
    <row r="186" spans="1:20" x14ac:dyDescent="0.3">
      <c r="A186" s="464" t="s">
        <v>9043</v>
      </c>
      <c r="B186" s="122" t="s">
        <v>9044</v>
      </c>
      <c r="C186" s="122" t="s">
        <v>3940</v>
      </c>
      <c r="D186" s="122" t="s">
        <v>3936</v>
      </c>
      <c r="E186" s="122" t="s">
        <v>97</v>
      </c>
      <c r="F186" s="466">
        <v>44552</v>
      </c>
      <c r="G186" s="466">
        <v>49795</v>
      </c>
      <c r="H186" s="467" t="s">
        <v>5965</v>
      </c>
      <c r="I186" s="468">
        <v>40242</v>
      </c>
      <c r="J186" s="469">
        <v>5.4030000000000005</v>
      </c>
      <c r="L186" s="464" t="s">
        <v>5968</v>
      </c>
      <c r="M186" s="122" t="s">
        <v>5969</v>
      </c>
      <c r="N186" s="122" t="s">
        <v>6</v>
      </c>
      <c r="O186" s="123">
        <v>9002.7999999999993</v>
      </c>
      <c r="P186" s="123">
        <v>3749.5569999999998</v>
      </c>
      <c r="Q186" s="124">
        <v>0.41648787044030749</v>
      </c>
      <c r="R186" s="124" t="s">
        <v>3253</v>
      </c>
      <c r="S186" s="124" t="s">
        <v>3253</v>
      </c>
      <c r="T186" s="465">
        <v>43497</v>
      </c>
    </row>
    <row r="187" spans="1:20" x14ac:dyDescent="0.3">
      <c r="A187" s="464" t="s">
        <v>9043</v>
      </c>
      <c r="B187" s="122" t="s">
        <v>9044</v>
      </c>
      <c r="C187" s="122" t="s">
        <v>3938</v>
      </c>
      <c r="D187" s="122" t="s">
        <v>3939</v>
      </c>
      <c r="E187" s="122" t="s">
        <v>97</v>
      </c>
      <c r="F187" s="466">
        <v>44552</v>
      </c>
      <c r="G187" s="466">
        <v>49795</v>
      </c>
      <c r="H187" s="467" t="s">
        <v>5964</v>
      </c>
      <c r="I187" s="468">
        <v>40223</v>
      </c>
      <c r="J187" s="469">
        <v>2.7029999999999998</v>
      </c>
      <c r="L187" s="464" t="s">
        <v>5830</v>
      </c>
      <c r="M187" s="122" t="s">
        <v>5901</v>
      </c>
      <c r="N187" s="122" t="s">
        <v>97</v>
      </c>
      <c r="O187" s="123">
        <v>610.21199999999999</v>
      </c>
      <c r="P187" s="123">
        <v>402.38600000000002</v>
      </c>
      <c r="Q187" s="124">
        <v>0.65942000485077323</v>
      </c>
      <c r="R187" s="124" t="s">
        <v>5235</v>
      </c>
      <c r="S187" s="124" t="s">
        <v>3707</v>
      </c>
      <c r="T187" s="465" t="s">
        <v>3707</v>
      </c>
    </row>
    <row r="188" spans="1:20" x14ac:dyDescent="0.3">
      <c r="A188" s="464" t="s">
        <v>9043</v>
      </c>
      <c r="B188" s="122" t="s">
        <v>9044</v>
      </c>
      <c r="C188" s="122" t="s">
        <v>3938</v>
      </c>
      <c r="D188" s="122" t="s">
        <v>3939</v>
      </c>
      <c r="E188" s="122" t="s">
        <v>97</v>
      </c>
      <c r="F188" s="466">
        <v>44552</v>
      </c>
      <c r="G188" s="466">
        <v>49795</v>
      </c>
      <c r="H188" s="467" t="s">
        <v>5965</v>
      </c>
      <c r="I188" s="468">
        <v>40241</v>
      </c>
      <c r="J188" s="469">
        <v>9.9179999999999993</v>
      </c>
      <c r="L188" s="464" t="s">
        <v>830</v>
      </c>
      <c r="M188" s="122" t="s">
        <v>831</v>
      </c>
      <c r="N188" s="122" t="s">
        <v>97</v>
      </c>
      <c r="O188" s="123">
        <v>1051.4160000000002</v>
      </c>
      <c r="P188" s="123">
        <v>798.59799999999996</v>
      </c>
      <c r="Q188" s="124">
        <v>0.75954522282331616</v>
      </c>
      <c r="R188" s="124" t="s">
        <v>3253</v>
      </c>
      <c r="S188" s="124" t="s">
        <v>3253</v>
      </c>
      <c r="T188" s="465">
        <v>43952</v>
      </c>
    </row>
    <row r="189" spans="1:20" x14ac:dyDescent="0.3">
      <c r="A189" s="464" t="s">
        <v>9043</v>
      </c>
      <c r="B189" s="122" t="s">
        <v>9044</v>
      </c>
      <c r="C189" s="122" t="s">
        <v>4031</v>
      </c>
      <c r="D189" s="122" t="s">
        <v>4032</v>
      </c>
      <c r="E189" s="122" t="s">
        <v>97</v>
      </c>
      <c r="F189" s="466">
        <v>44552</v>
      </c>
      <c r="G189" s="466">
        <v>49795</v>
      </c>
      <c r="H189" s="467" t="s">
        <v>5964</v>
      </c>
      <c r="I189" s="468">
        <v>40229</v>
      </c>
      <c r="J189" s="469">
        <v>0</v>
      </c>
      <c r="L189" s="464" t="s">
        <v>6769</v>
      </c>
      <c r="M189" s="122" t="s">
        <v>6770</v>
      </c>
      <c r="N189" s="122" t="s">
        <v>6</v>
      </c>
      <c r="O189" s="123">
        <v>7573.7000000000007</v>
      </c>
      <c r="P189" s="123">
        <v>7257.9590000000007</v>
      </c>
      <c r="Q189" s="124">
        <v>0.95831086523099673</v>
      </c>
      <c r="R189" s="124" t="s">
        <v>3253</v>
      </c>
      <c r="S189" s="124" t="s">
        <v>3253</v>
      </c>
      <c r="T189" s="465">
        <v>43497</v>
      </c>
    </row>
    <row r="190" spans="1:20" x14ac:dyDescent="0.3">
      <c r="A190" s="464" t="s">
        <v>9043</v>
      </c>
      <c r="B190" s="122" t="s">
        <v>9044</v>
      </c>
      <c r="C190" s="122" t="s">
        <v>4031</v>
      </c>
      <c r="D190" s="122" t="s">
        <v>4032</v>
      </c>
      <c r="E190" s="122" t="s">
        <v>97</v>
      </c>
      <c r="F190" s="466">
        <v>44552</v>
      </c>
      <c r="G190" s="466">
        <v>49795</v>
      </c>
      <c r="H190" s="467" t="s">
        <v>5965</v>
      </c>
      <c r="I190" s="468">
        <v>40247</v>
      </c>
      <c r="J190" s="469">
        <v>25.324000000000002</v>
      </c>
      <c r="L190" s="464" t="s">
        <v>739</v>
      </c>
      <c r="M190" s="122" t="s">
        <v>740</v>
      </c>
      <c r="N190" s="122" t="s">
        <v>6</v>
      </c>
      <c r="O190" s="123">
        <v>2575.9</v>
      </c>
      <c r="P190" s="123">
        <v>2107.7950000000001</v>
      </c>
      <c r="Q190" s="124">
        <v>0.81827516596141159</v>
      </c>
      <c r="R190" s="124" t="s">
        <v>3253</v>
      </c>
      <c r="S190" s="124" t="s">
        <v>3253</v>
      </c>
      <c r="T190" s="465">
        <v>43497</v>
      </c>
    </row>
    <row r="191" spans="1:20" x14ac:dyDescent="0.3">
      <c r="A191" s="464" t="s">
        <v>9043</v>
      </c>
      <c r="B191" s="122" t="s">
        <v>9044</v>
      </c>
      <c r="C191" s="122" t="s">
        <v>4058</v>
      </c>
      <c r="D191" s="122" t="s">
        <v>2605</v>
      </c>
      <c r="E191" s="122" t="s">
        <v>97</v>
      </c>
      <c r="F191" s="466">
        <v>44552</v>
      </c>
      <c r="G191" s="466">
        <v>49795</v>
      </c>
      <c r="H191" s="467" t="s">
        <v>5964</v>
      </c>
      <c r="I191" s="468">
        <v>40238</v>
      </c>
      <c r="J191" s="469">
        <v>0</v>
      </c>
      <c r="L191" s="464" t="s">
        <v>322</v>
      </c>
      <c r="M191" s="122" t="s">
        <v>323</v>
      </c>
      <c r="N191" s="122" t="s">
        <v>6</v>
      </c>
      <c r="O191" s="123">
        <v>2429.1999999999998</v>
      </c>
      <c r="P191" s="123">
        <v>2011.5900000000001</v>
      </c>
      <c r="Q191" s="124">
        <v>0.82808743619298542</v>
      </c>
      <c r="R191" s="124" t="s">
        <v>3253</v>
      </c>
      <c r="S191" s="124" t="s">
        <v>3253</v>
      </c>
      <c r="T191" s="465">
        <v>43497</v>
      </c>
    </row>
    <row r="192" spans="1:20" x14ac:dyDescent="0.3">
      <c r="A192" s="464" t="s">
        <v>9043</v>
      </c>
      <c r="B192" s="122" t="s">
        <v>9044</v>
      </c>
      <c r="C192" s="122" t="s">
        <v>4058</v>
      </c>
      <c r="D192" s="122" t="s">
        <v>2605</v>
      </c>
      <c r="E192" s="122" t="s">
        <v>97</v>
      </c>
      <c r="F192" s="466">
        <v>44552</v>
      </c>
      <c r="G192" s="466">
        <v>49795</v>
      </c>
      <c r="H192" s="467" t="s">
        <v>5965</v>
      </c>
      <c r="I192" s="468">
        <v>40256</v>
      </c>
      <c r="J192" s="469">
        <v>17.927</v>
      </c>
      <c r="L192" s="464" t="s">
        <v>1081</v>
      </c>
      <c r="M192" s="122" t="s">
        <v>1082</v>
      </c>
      <c r="N192" s="122" t="s">
        <v>97</v>
      </c>
      <c r="O192" s="123">
        <v>2610.4799999999996</v>
      </c>
      <c r="P192" s="123">
        <v>1253.6690000000003</v>
      </c>
      <c r="Q192" s="124">
        <v>0.48024462934019818</v>
      </c>
      <c r="R192" s="124" t="s">
        <v>3253</v>
      </c>
      <c r="S192" s="124" t="s">
        <v>3253</v>
      </c>
      <c r="T192" s="465">
        <v>44044</v>
      </c>
    </row>
    <row r="193" spans="1:20" x14ac:dyDescent="0.3">
      <c r="A193" s="464" t="s">
        <v>9043</v>
      </c>
      <c r="B193" s="122" t="s">
        <v>9044</v>
      </c>
      <c r="C193" s="122" t="s">
        <v>4057</v>
      </c>
      <c r="D193" s="122" t="s">
        <v>2605</v>
      </c>
      <c r="E193" s="122" t="s">
        <v>97</v>
      </c>
      <c r="F193" s="466">
        <v>44552</v>
      </c>
      <c r="G193" s="466">
        <v>49795</v>
      </c>
      <c r="H193" s="467" t="s">
        <v>5964</v>
      </c>
      <c r="I193" s="468">
        <v>40237</v>
      </c>
      <c r="J193" s="469">
        <v>3.1669999999999998</v>
      </c>
      <c r="L193" s="464" t="s">
        <v>641</v>
      </c>
      <c r="M193" s="122" t="s">
        <v>642</v>
      </c>
      <c r="N193" s="122" t="s">
        <v>6</v>
      </c>
      <c r="O193" s="123">
        <v>4711.1000000000004</v>
      </c>
      <c r="P193" s="123">
        <v>1643.915</v>
      </c>
      <c r="Q193" s="124">
        <v>0.34894504468170912</v>
      </c>
      <c r="R193" s="124" t="s">
        <v>3253</v>
      </c>
      <c r="S193" s="124" t="s">
        <v>3253</v>
      </c>
      <c r="T193" s="465">
        <v>44044</v>
      </c>
    </row>
    <row r="194" spans="1:20" x14ac:dyDescent="0.3">
      <c r="A194" s="464" t="s">
        <v>9043</v>
      </c>
      <c r="B194" s="122" t="s">
        <v>9044</v>
      </c>
      <c r="C194" s="122" t="s">
        <v>4057</v>
      </c>
      <c r="D194" s="122" t="s">
        <v>2605</v>
      </c>
      <c r="E194" s="122" t="s">
        <v>97</v>
      </c>
      <c r="F194" s="466">
        <v>44552</v>
      </c>
      <c r="G194" s="466">
        <v>49795</v>
      </c>
      <c r="H194" s="467" t="s">
        <v>5965</v>
      </c>
      <c r="I194" s="468">
        <v>40255</v>
      </c>
      <c r="J194" s="469">
        <v>10.478999999999999</v>
      </c>
      <c r="L194" s="464" t="s">
        <v>587</v>
      </c>
      <c r="M194" s="122" t="s">
        <v>588</v>
      </c>
      <c r="N194" s="122" t="s">
        <v>97</v>
      </c>
      <c r="O194" s="123">
        <v>4990.68</v>
      </c>
      <c r="P194" s="123">
        <v>1685.847</v>
      </c>
      <c r="Q194" s="124">
        <v>0.33779905744307387</v>
      </c>
      <c r="R194" s="124" t="s">
        <v>3253</v>
      </c>
      <c r="S194" s="124" t="s">
        <v>3253</v>
      </c>
      <c r="T194" s="465">
        <v>44044</v>
      </c>
    </row>
    <row r="195" spans="1:20" x14ac:dyDescent="0.3">
      <c r="A195" s="464" t="s">
        <v>9043</v>
      </c>
      <c r="B195" s="122" t="s">
        <v>9044</v>
      </c>
      <c r="C195" s="122" t="s">
        <v>2612</v>
      </c>
      <c r="D195" s="122" t="s">
        <v>2605</v>
      </c>
      <c r="E195" s="122" t="s">
        <v>97</v>
      </c>
      <c r="F195" s="466">
        <v>44552</v>
      </c>
      <c r="G195" s="466">
        <v>49795</v>
      </c>
      <c r="H195" s="467" t="s">
        <v>5964</v>
      </c>
      <c r="I195" s="468">
        <v>40239</v>
      </c>
      <c r="J195" s="469">
        <v>0</v>
      </c>
      <c r="L195" s="464" t="s">
        <v>6706</v>
      </c>
      <c r="M195" s="122" t="s">
        <v>6707</v>
      </c>
      <c r="N195" s="122" t="s">
        <v>97</v>
      </c>
      <c r="O195" s="123">
        <v>332.91300000000001</v>
      </c>
      <c r="P195" s="123">
        <v>95.75800000000001</v>
      </c>
      <c r="Q195" s="124">
        <v>0.28763670989117279</v>
      </c>
      <c r="R195" s="124" t="s">
        <v>5235</v>
      </c>
      <c r="S195" s="124" t="s">
        <v>3707</v>
      </c>
      <c r="T195" s="465" t="s">
        <v>3707</v>
      </c>
    </row>
    <row r="196" spans="1:20" x14ac:dyDescent="0.3">
      <c r="A196" s="464" t="s">
        <v>9043</v>
      </c>
      <c r="B196" s="122" t="s">
        <v>9044</v>
      </c>
      <c r="C196" s="122" t="s">
        <v>2612</v>
      </c>
      <c r="D196" s="122" t="s">
        <v>2605</v>
      </c>
      <c r="E196" s="122" t="s">
        <v>97</v>
      </c>
      <c r="F196" s="466">
        <v>44552</v>
      </c>
      <c r="G196" s="466">
        <v>49795</v>
      </c>
      <c r="H196" s="467" t="s">
        <v>5965</v>
      </c>
      <c r="I196" s="468">
        <v>40257</v>
      </c>
      <c r="J196" s="469">
        <v>22.679000000000002</v>
      </c>
      <c r="L196" s="464" t="s">
        <v>707</v>
      </c>
      <c r="M196" s="122" t="s">
        <v>708</v>
      </c>
      <c r="N196" s="122" t="s">
        <v>97</v>
      </c>
      <c r="O196" s="123">
        <v>2097</v>
      </c>
      <c r="P196" s="123">
        <v>1282.4780000000001</v>
      </c>
      <c r="Q196" s="124">
        <v>0.61157749165474495</v>
      </c>
      <c r="R196" s="124" t="s">
        <v>3253</v>
      </c>
      <c r="S196" s="124" t="s">
        <v>3253</v>
      </c>
      <c r="T196" s="465">
        <v>43891</v>
      </c>
    </row>
    <row r="197" spans="1:20" x14ac:dyDescent="0.3">
      <c r="A197" s="464" t="s">
        <v>9043</v>
      </c>
      <c r="B197" s="122" t="s">
        <v>9044</v>
      </c>
      <c r="C197" s="122" t="s">
        <v>4037</v>
      </c>
      <c r="D197" s="122" t="s">
        <v>4038</v>
      </c>
      <c r="E197" s="122" t="s">
        <v>97</v>
      </c>
      <c r="F197" s="466">
        <v>44552</v>
      </c>
      <c r="G197" s="466">
        <v>49795</v>
      </c>
      <c r="H197" s="467" t="s">
        <v>5964</v>
      </c>
      <c r="I197" s="468">
        <v>40232</v>
      </c>
      <c r="J197" s="469">
        <v>0</v>
      </c>
      <c r="L197" s="464" t="s">
        <v>3888</v>
      </c>
      <c r="M197" s="122" t="s">
        <v>3889</v>
      </c>
      <c r="N197" s="122" t="s">
        <v>97</v>
      </c>
      <c r="O197" s="123">
        <v>664.8</v>
      </c>
      <c r="P197" s="123">
        <v>178.37400000000002</v>
      </c>
      <c r="Q197" s="124">
        <v>0.26831227436823107</v>
      </c>
      <c r="R197" s="124" t="s">
        <v>5235</v>
      </c>
      <c r="S197" s="124" t="s">
        <v>3707</v>
      </c>
      <c r="T197" s="465" t="s">
        <v>3707</v>
      </c>
    </row>
    <row r="198" spans="1:20" x14ac:dyDescent="0.3">
      <c r="A198" s="464" t="s">
        <v>9043</v>
      </c>
      <c r="B198" s="122" t="s">
        <v>9044</v>
      </c>
      <c r="C198" s="122" t="s">
        <v>4037</v>
      </c>
      <c r="D198" s="122" t="s">
        <v>4038</v>
      </c>
      <c r="E198" s="122" t="s">
        <v>97</v>
      </c>
      <c r="F198" s="466">
        <v>44552</v>
      </c>
      <c r="G198" s="466">
        <v>49795</v>
      </c>
      <c r="H198" s="467" t="s">
        <v>5965</v>
      </c>
      <c r="I198" s="468">
        <v>40250</v>
      </c>
      <c r="J198" s="469">
        <v>24.300000000000004</v>
      </c>
      <c r="L198" s="464" t="s">
        <v>879</v>
      </c>
      <c r="M198" s="122" t="s">
        <v>880</v>
      </c>
      <c r="N198" s="122" t="s">
        <v>6</v>
      </c>
      <c r="O198" s="123">
        <v>2523.6999999999998</v>
      </c>
      <c r="P198" s="123">
        <v>1842.2429999999999</v>
      </c>
      <c r="Q198" s="124">
        <v>0.72997701787058689</v>
      </c>
      <c r="R198" s="124" t="s">
        <v>3253</v>
      </c>
      <c r="S198" s="124" t="s">
        <v>3253</v>
      </c>
      <c r="T198" s="465">
        <v>44501</v>
      </c>
    </row>
    <row r="199" spans="1:20" x14ac:dyDescent="0.3">
      <c r="A199" s="464" t="s">
        <v>6072</v>
      </c>
      <c r="B199" s="122" t="s">
        <v>6073</v>
      </c>
      <c r="C199" s="122" t="s">
        <v>2402</v>
      </c>
      <c r="D199" s="122" t="s">
        <v>2403</v>
      </c>
      <c r="E199" s="122" t="s">
        <v>6</v>
      </c>
      <c r="F199" s="466">
        <v>43663</v>
      </c>
      <c r="G199" s="466">
        <v>46203</v>
      </c>
      <c r="H199" s="467" t="s">
        <v>5963</v>
      </c>
      <c r="I199" s="468">
        <v>3183</v>
      </c>
      <c r="J199" s="469">
        <v>2764</v>
      </c>
      <c r="L199" s="464" t="s">
        <v>942</v>
      </c>
      <c r="M199" s="122" t="s">
        <v>6359</v>
      </c>
      <c r="N199" s="122" t="s">
        <v>97</v>
      </c>
      <c r="O199" s="123">
        <v>4452.7000000000007</v>
      </c>
      <c r="P199" s="123">
        <v>3694.1570000000002</v>
      </c>
      <c r="Q199" s="124">
        <v>0.82964426078559061</v>
      </c>
      <c r="R199" s="124" t="s">
        <v>3253</v>
      </c>
      <c r="S199" s="124" t="s">
        <v>3253</v>
      </c>
      <c r="T199" s="465">
        <v>43586</v>
      </c>
    </row>
    <row r="200" spans="1:20" x14ac:dyDescent="0.3">
      <c r="A200" s="464" t="s">
        <v>6072</v>
      </c>
      <c r="B200" s="122" t="s">
        <v>6073</v>
      </c>
      <c r="C200" s="122" t="s">
        <v>2402</v>
      </c>
      <c r="D200" s="122" t="s">
        <v>2403</v>
      </c>
      <c r="E200" s="122" t="s">
        <v>6</v>
      </c>
      <c r="F200" s="466">
        <v>43663</v>
      </c>
      <c r="G200" s="466">
        <v>46203</v>
      </c>
      <c r="H200" s="467" t="s">
        <v>5962</v>
      </c>
      <c r="I200" s="468">
        <v>3184</v>
      </c>
      <c r="J200" s="469">
        <v>0</v>
      </c>
      <c r="L200" s="464" t="s">
        <v>558</v>
      </c>
      <c r="M200" s="122" t="s">
        <v>559</v>
      </c>
      <c r="N200" s="122" t="s">
        <v>97</v>
      </c>
      <c r="O200" s="123">
        <v>5639.04</v>
      </c>
      <c r="P200" s="123">
        <v>1400</v>
      </c>
      <c r="Q200" s="124">
        <v>0.24826920894336624</v>
      </c>
      <c r="R200" s="124" t="s">
        <v>3253</v>
      </c>
      <c r="S200" s="124" t="s">
        <v>3253</v>
      </c>
      <c r="T200" s="465">
        <v>44136</v>
      </c>
    </row>
    <row r="201" spans="1:20" x14ac:dyDescent="0.3">
      <c r="A201" s="464" t="s">
        <v>6072</v>
      </c>
      <c r="B201" s="122" t="s">
        <v>6073</v>
      </c>
      <c r="C201" s="122" t="s">
        <v>2402</v>
      </c>
      <c r="D201" s="122" t="s">
        <v>2403</v>
      </c>
      <c r="E201" s="122" t="s">
        <v>6</v>
      </c>
      <c r="F201" s="466">
        <v>43663</v>
      </c>
      <c r="G201" s="466">
        <v>46203</v>
      </c>
      <c r="H201" s="467" t="s">
        <v>5963</v>
      </c>
      <c r="I201" s="468">
        <v>3187</v>
      </c>
      <c r="J201" s="469">
        <v>955.99699999999996</v>
      </c>
      <c r="L201" s="464" t="s">
        <v>6309</v>
      </c>
      <c r="M201" s="122" t="s">
        <v>4746</v>
      </c>
      <c r="N201" s="122" t="s">
        <v>97</v>
      </c>
      <c r="O201" s="123">
        <v>539.43000000000006</v>
      </c>
      <c r="P201" s="123">
        <v>539.43000000000006</v>
      </c>
      <c r="Q201" s="124">
        <v>1</v>
      </c>
      <c r="R201" s="124" t="s">
        <v>5235</v>
      </c>
      <c r="S201" s="124" t="s">
        <v>3707</v>
      </c>
      <c r="T201" s="465" t="s">
        <v>3707</v>
      </c>
    </row>
    <row r="202" spans="1:20" x14ac:dyDescent="0.3">
      <c r="A202" s="464" t="s">
        <v>6072</v>
      </c>
      <c r="B202" s="122" t="s">
        <v>6073</v>
      </c>
      <c r="C202" s="122" t="s">
        <v>2402</v>
      </c>
      <c r="D202" s="122" t="s">
        <v>2403</v>
      </c>
      <c r="E202" s="122" t="s">
        <v>6</v>
      </c>
      <c r="F202" s="466">
        <v>43663</v>
      </c>
      <c r="G202" s="466">
        <v>46203</v>
      </c>
      <c r="H202" s="467" t="s">
        <v>5962</v>
      </c>
      <c r="I202" s="468">
        <v>3188</v>
      </c>
      <c r="J202" s="469">
        <v>0</v>
      </c>
      <c r="L202" s="464" t="s">
        <v>6276</v>
      </c>
      <c r="M202" s="122" t="s">
        <v>6277</v>
      </c>
      <c r="N202" s="122" t="s">
        <v>97</v>
      </c>
      <c r="O202" s="123">
        <v>2224.71</v>
      </c>
      <c r="P202" s="123">
        <v>2224.71</v>
      </c>
      <c r="Q202" s="124">
        <v>1</v>
      </c>
      <c r="R202" s="124" t="s">
        <v>3253</v>
      </c>
      <c r="S202" s="124" t="s">
        <v>3253</v>
      </c>
      <c r="T202" s="465">
        <v>43862</v>
      </c>
    </row>
    <row r="203" spans="1:20" x14ac:dyDescent="0.3">
      <c r="A203" s="464" t="s">
        <v>6072</v>
      </c>
      <c r="B203" s="122" t="s">
        <v>6073</v>
      </c>
      <c r="C203" s="122" t="s">
        <v>2402</v>
      </c>
      <c r="D203" s="122" t="s">
        <v>2403</v>
      </c>
      <c r="E203" s="122" t="s">
        <v>6</v>
      </c>
      <c r="F203" s="466">
        <v>43770</v>
      </c>
      <c r="G203" s="466">
        <v>46203</v>
      </c>
      <c r="H203" s="467" t="s">
        <v>5963</v>
      </c>
      <c r="I203" s="468">
        <v>3277</v>
      </c>
      <c r="J203" s="469">
        <v>710.50800000000004</v>
      </c>
      <c r="L203" s="464" t="s">
        <v>183</v>
      </c>
      <c r="M203" s="122" t="s">
        <v>184</v>
      </c>
      <c r="N203" s="122" t="s">
        <v>97</v>
      </c>
      <c r="O203" s="123">
        <v>1457.4400000000003</v>
      </c>
      <c r="P203" s="123">
        <v>1457.44</v>
      </c>
      <c r="Q203" s="124">
        <v>0.99999999999999989</v>
      </c>
      <c r="R203" s="124" t="s">
        <v>3253</v>
      </c>
      <c r="S203" s="124" t="s">
        <v>3253</v>
      </c>
      <c r="T203" s="465">
        <v>43831</v>
      </c>
    </row>
    <row r="204" spans="1:20" x14ac:dyDescent="0.3">
      <c r="A204" s="464" t="s">
        <v>6072</v>
      </c>
      <c r="B204" s="122" t="s">
        <v>6073</v>
      </c>
      <c r="C204" s="122" t="s">
        <v>2402</v>
      </c>
      <c r="D204" s="122" t="s">
        <v>2403</v>
      </c>
      <c r="E204" s="122" t="s">
        <v>6</v>
      </c>
      <c r="F204" s="466">
        <v>43770</v>
      </c>
      <c r="G204" s="466">
        <v>46203</v>
      </c>
      <c r="H204" s="467" t="s">
        <v>5962</v>
      </c>
      <c r="I204" s="468">
        <v>3278</v>
      </c>
      <c r="J204" s="469">
        <v>0</v>
      </c>
      <c r="L204" s="464" t="s">
        <v>6136</v>
      </c>
      <c r="M204" s="122" t="s">
        <v>6132</v>
      </c>
      <c r="N204" s="122" t="s">
        <v>97</v>
      </c>
      <c r="O204" s="123">
        <v>167.166</v>
      </c>
      <c r="P204" s="123">
        <v>167.16600000000003</v>
      </c>
      <c r="Q204" s="124">
        <v>1.0000000000000002</v>
      </c>
      <c r="R204" s="124" t="s">
        <v>3253</v>
      </c>
      <c r="S204" s="124" t="s">
        <v>3253</v>
      </c>
      <c r="T204" s="465">
        <v>43831</v>
      </c>
    </row>
    <row r="205" spans="1:20" x14ac:dyDescent="0.3">
      <c r="A205" s="464" t="s">
        <v>6072</v>
      </c>
      <c r="B205" s="122" t="s">
        <v>6073</v>
      </c>
      <c r="C205" s="122" t="s">
        <v>2402</v>
      </c>
      <c r="D205" s="122" t="s">
        <v>2403</v>
      </c>
      <c r="E205" s="122" t="s">
        <v>6</v>
      </c>
      <c r="F205" s="466">
        <v>44409</v>
      </c>
      <c r="G205" s="466">
        <v>46203</v>
      </c>
      <c r="H205" s="467" t="s">
        <v>5963</v>
      </c>
      <c r="I205" s="468">
        <v>4059</v>
      </c>
      <c r="J205" s="469">
        <v>124.83400000000002</v>
      </c>
      <c r="L205" s="464" t="s">
        <v>6131</v>
      </c>
      <c r="M205" s="122" t="s">
        <v>6132</v>
      </c>
      <c r="N205" s="122" t="s">
        <v>6</v>
      </c>
      <c r="O205" s="123">
        <v>3515.4</v>
      </c>
      <c r="P205" s="123">
        <v>3515.4140000000002</v>
      </c>
      <c r="Q205" s="124">
        <v>1.0000039824771008</v>
      </c>
      <c r="R205" s="124" t="s">
        <v>3253</v>
      </c>
      <c r="S205" s="124" t="s">
        <v>3253</v>
      </c>
      <c r="T205" s="465">
        <v>43831</v>
      </c>
    </row>
    <row r="206" spans="1:20" x14ac:dyDescent="0.3">
      <c r="A206" s="464" t="s">
        <v>6072</v>
      </c>
      <c r="B206" s="122" t="s">
        <v>6073</v>
      </c>
      <c r="C206" s="122" t="s">
        <v>2402</v>
      </c>
      <c r="D206" s="122" t="s">
        <v>2403</v>
      </c>
      <c r="E206" s="122" t="s">
        <v>6</v>
      </c>
      <c r="F206" s="466">
        <v>44409</v>
      </c>
      <c r="G206" s="466">
        <v>46203</v>
      </c>
      <c r="H206" s="467" t="s">
        <v>5962</v>
      </c>
      <c r="I206" s="468">
        <v>4060</v>
      </c>
      <c r="J206" s="469">
        <v>0</v>
      </c>
      <c r="L206" s="464" t="s">
        <v>312</v>
      </c>
      <c r="M206" s="122" t="s">
        <v>313</v>
      </c>
      <c r="N206" s="122" t="s">
        <v>97</v>
      </c>
      <c r="O206" s="123">
        <v>128.41499999999999</v>
      </c>
      <c r="P206" s="123">
        <v>128.41500000000002</v>
      </c>
      <c r="Q206" s="124">
        <v>1.0000000000000002</v>
      </c>
      <c r="R206" s="124" t="s">
        <v>5235</v>
      </c>
      <c r="S206" s="124" t="s">
        <v>3707</v>
      </c>
      <c r="T206" s="465" t="s">
        <v>3707</v>
      </c>
    </row>
    <row r="207" spans="1:20" x14ac:dyDescent="0.3">
      <c r="A207" s="464" t="s">
        <v>6072</v>
      </c>
      <c r="B207" s="122" t="s">
        <v>6073</v>
      </c>
      <c r="C207" s="122" t="s">
        <v>607</v>
      </c>
      <c r="D207" s="122" t="s">
        <v>608</v>
      </c>
      <c r="E207" s="122" t="s">
        <v>6</v>
      </c>
      <c r="F207" s="466">
        <v>43663</v>
      </c>
      <c r="G207" s="466">
        <v>46203</v>
      </c>
      <c r="H207" s="467" t="s">
        <v>5963</v>
      </c>
      <c r="I207" s="468">
        <v>3181</v>
      </c>
      <c r="J207" s="469">
        <v>142.815</v>
      </c>
      <c r="L207" s="464" t="s">
        <v>998</v>
      </c>
      <c r="M207" s="122" t="s">
        <v>999</v>
      </c>
      <c r="N207" s="122" t="s">
        <v>6</v>
      </c>
      <c r="O207" s="123">
        <v>26119.200000000001</v>
      </c>
      <c r="P207" s="123">
        <v>26119.289000000001</v>
      </c>
      <c r="Q207" s="124">
        <v>1.0000034074550521</v>
      </c>
      <c r="R207" s="124" t="s">
        <v>3253</v>
      </c>
      <c r="S207" s="124" t="s">
        <v>3253</v>
      </c>
      <c r="T207" s="465">
        <v>43497</v>
      </c>
    </row>
    <row r="208" spans="1:20" x14ac:dyDescent="0.3">
      <c r="A208" s="464" t="s">
        <v>6072</v>
      </c>
      <c r="B208" s="122" t="s">
        <v>6073</v>
      </c>
      <c r="C208" s="122" t="s">
        <v>607</v>
      </c>
      <c r="D208" s="122" t="s">
        <v>608</v>
      </c>
      <c r="E208" s="122" t="s">
        <v>6</v>
      </c>
      <c r="F208" s="466">
        <v>43663</v>
      </c>
      <c r="G208" s="466">
        <v>46203</v>
      </c>
      <c r="H208" s="467" t="s">
        <v>5962</v>
      </c>
      <c r="I208" s="468">
        <v>3182</v>
      </c>
      <c r="J208" s="469">
        <v>3865.1779999999999</v>
      </c>
      <c r="L208" s="464" t="s">
        <v>6704</v>
      </c>
      <c r="M208" s="122" t="s">
        <v>6705</v>
      </c>
      <c r="N208" s="122" t="s">
        <v>97</v>
      </c>
      <c r="O208" s="123">
        <v>413.09499999999997</v>
      </c>
      <c r="P208" s="123">
        <v>88.524000000000001</v>
      </c>
      <c r="Q208" s="124">
        <v>0.21429453273460103</v>
      </c>
      <c r="R208" s="124" t="s">
        <v>5235</v>
      </c>
      <c r="S208" s="124" t="s">
        <v>3707</v>
      </c>
      <c r="T208" s="465" t="s">
        <v>3707</v>
      </c>
    </row>
    <row r="209" spans="1:20" x14ac:dyDescent="0.3">
      <c r="A209" s="464" t="s">
        <v>6072</v>
      </c>
      <c r="B209" s="122" t="s">
        <v>6073</v>
      </c>
      <c r="C209" s="122" t="s">
        <v>607</v>
      </c>
      <c r="D209" s="122" t="s">
        <v>608</v>
      </c>
      <c r="E209" s="122" t="s">
        <v>6</v>
      </c>
      <c r="F209" s="466">
        <v>43663</v>
      </c>
      <c r="G209" s="466">
        <v>46203</v>
      </c>
      <c r="H209" s="467" t="s">
        <v>5963</v>
      </c>
      <c r="I209" s="468">
        <v>3185</v>
      </c>
      <c r="J209" s="469">
        <v>0</v>
      </c>
      <c r="L209" s="464" t="s">
        <v>444</v>
      </c>
      <c r="M209" s="122" t="s">
        <v>445</v>
      </c>
      <c r="N209" s="122" t="s">
        <v>97</v>
      </c>
      <c r="O209" s="123">
        <v>1409.624</v>
      </c>
      <c r="P209" s="123">
        <v>417.20000000000005</v>
      </c>
      <c r="Q209" s="124">
        <v>0.29596544894241306</v>
      </c>
      <c r="R209" s="124" t="s">
        <v>3253</v>
      </c>
      <c r="S209" s="124" t="s">
        <v>3253</v>
      </c>
      <c r="T209" s="465">
        <v>43586</v>
      </c>
    </row>
    <row r="210" spans="1:20" x14ac:dyDescent="0.3">
      <c r="A210" s="464" t="s">
        <v>6072</v>
      </c>
      <c r="B210" s="122" t="s">
        <v>6073</v>
      </c>
      <c r="C210" s="122" t="s">
        <v>607</v>
      </c>
      <c r="D210" s="122" t="s">
        <v>608</v>
      </c>
      <c r="E210" s="122" t="s">
        <v>6</v>
      </c>
      <c r="F210" s="466">
        <v>43663</v>
      </c>
      <c r="G210" s="466">
        <v>46203</v>
      </c>
      <c r="H210" s="467" t="s">
        <v>5962</v>
      </c>
      <c r="I210" s="468">
        <v>3186</v>
      </c>
      <c r="J210" s="469">
        <v>1310.883</v>
      </c>
      <c r="L210" s="464" t="s">
        <v>907</v>
      </c>
      <c r="M210" s="122" t="s">
        <v>908</v>
      </c>
      <c r="N210" s="122" t="s">
        <v>6</v>
      </c>
      <c r="O210" s="123">
        <v>16025.6</v>
      </c>
      <c r="P210" s="123">
        <v>9716.518</v>
      </c>
      <c r="Q210" s="124">
        <v>0.60631227535942489</v>
      </c>
      <c r="R210" s="124" t="s">
        <v>3253</v>
      </c>
      <c r="S210" s="124" t="s">
        <v>3253</v>
      </c>
      <c r="T210" s="465">
        <v>43770</v>
      </c>
    </row>
    <row r="211" spans="1:20" x14ac:dyDescent="0.3">
      <c r="A211" s="464" t="s">
        <v>6072</v>
      </c>
      <c r="B211" s="122" t="s">
        <v>6073</v>
      </c>
      <c r="C211" s="122" t="s">
        <v>607</v>
      </c>
      <c r="D211" s="122" t="s">
        <v>608</v>
      </c>
      <c r="E211" s="122" t="s">
        <v>6</v>
      </c>
      <c r="F211" s="466">
        <v>43770</v>
      </c>
      <c r="G211" s="466">
        <v>46203</v>
      </c>
      <c r="H211" s="467" t="s">
        <v>5963</v>
      </c>
      <c r="I211" s="468">
        <v>3275</v>
      </c>
      <c r="J211" s="469">
        <v>0</v>
      </c>
      <c r="L211" s="464" t="s">
        <v>863</v>
      </c>
      <c r="M211" s="122" t="s">
        <v>864</v>
      </c>
      <c r="N211" s="122" t="s">
        <v>97</v>
      </c>
      <c r="O211" s="123">
        <v>1212.48</v>
      </c>
      <c r="P211" s="123">
        <v>232.58699999999999</v>
      </c>
      <c r="Q211" s="124">
        <v>0.1918274940617577</v>
      </c>
      <c r="R211" s="124" t="s">
        <v>3253</v>
      </c>
      <c r="S211" s="124" t="s">
        <v>3253</v>
      </c>
      <c r="T211" s="465">
        <v>43586</v>
      </c>
    </row>
    <row r="212" spans="1:20" x14ac:dyDescent="0.3">
      <c r="A212" s="464" t="s">
        <v>6072</v>
      </c>
      <c r="B212" s="122" t="s">
        <v>6073</v>
      </c>
      <c r="C212" s="122" t="s">
        <v>607</v>
      </c>
      <c r="D212" s="122" t="s">
        <v>608</v>
      </c>
      <c r="E212" s="122" t="s">
        <v>6</v>
      </c>
      <c r="F212" s="466">
        <v>43770</v>
      </c>
      <c r="G212" s="466">
        <v>46203</v>
      </c>
      <c r="H212" s="467" t="s">
        <v>5962</v>
      </c>
      <c r="I212" s="468">
        <v>3276</v>
      </c>
      <c r="J212" s="469">
        <v>799.76900000000001</v>
      </c>
      <c r="L212" s="464" t="s">
        <v>534</v>
      </c>
      <c r="M212" s="122" t="s">
        <v>535</v>
      </c>
      <c r="N212" s="122" t="s">
        <v>97</v>
      </c>
      <c r="O212" s="123">
        <v>3472.08</v>
      </c>
      <c r="P212" s="123">
        <v>857.16699999999992</v>
      </c>
      <c r="Q212" s="124">
        <v>0.24687420796755832</v>
      </c>
      <c r="R212" s="124" t="s">
        <v>3253</v>
      </c>
      <c r="S212" s="124" t="s">
        <v>3253</v>
      </c>
      <c r="T212" s="465">
        <v>43891</v>
      </c>
    </row>
    <row r="213" spans="1:20" x14ac:dyDescent="0.3">
      <c r="A213" s="464" t="s">
        <v>6072</v>
      </c>
      <c r="B213" s="122" t="s">
        <v>6073</v>
      </c>
      <c r="C213" s="122" t="s">
        <v>607</v>
      </c>
      <c r="D213" s="122" t="s">
        <v>608</v>
      </c>
      <c r="E213" s="122" t="s">
        <v>6</v>
      </c>
      <c r="F213" s="466">
        <v>44409</v>
      </c>
      <c r="G213" s="466">
        <v>46203</v>
      </c>
      <c r="H213" s="467" t="s">
        <v>5963</v>
      </c>
      <c r="I213" s="468">
        <v>4057</v>
      </c>
      <c r="J213" s="469">
        <v>0</v>
      </c>
      <c r="L213" s="464" t="s">
        <v>1173</v>
      </c>
      <c r="M213" s="122" t="s">
        <v>1174</v>
      </c>
      <c r="N213" s="122" t="s">
        <v>97</v>
      </c>
      <c r="O213" s="123">
        <v>1010.9760000000001</v>
      </c>
      <c r="P213" s="123">
        <v>597.71399999999994</v>
      </c>
      <c r="Q213" s="124">
        <v>0.59122471750071204</v>
      </c>
      <c r="R213" s="124" t="s">
        <v>3253</v>
      </c>
      <c r="S213" s="124" t="s">
        <v>3253</v>
      </c>
      <c r="T213" s="465">
        <v>43647</v>
      </c>
    </row>
    <row r="214" spans="1:20" x14ac:dyDescent="0.3">
      <c r="A214" s="464" t="s">
        <v>6072</v>
      </c>
      <c r="B214" s="122" t="s">
        <v>6073</v>
      </c>
      <c r="C214" s="122" t="s">
        <v>607</v>
      </c>
      <c r="D214" s="122" t="s">
        <v>608</v>
      </c>
      <c r="E214" s="122" t="s">
        <v>6</v>
      </c>
      <c r="F214" s="466">
        <v>44409</v>
      </c>
      <c r="G214" s="466">
        <v>46203</v>
      </c>
      <c r="H214" s="467" t="s">
        <v>5962</v>
      </c>
      <c r="I214" s="468">
        <v>4058</v>
      </c>
      <c r="J214" s="469">
        <v>81.299000000000007</v>
      </c>
      <c r="L214" s="464" t="s">
        <v>2776</v>
      </c>
      <c r="M214" s="122" t="s">
        <v>2777</v>
      </c>
      <c r="N214" s="122" t="s">
        <v>97</v>
      </c>
      <c r="O214" s="123">
        <v>2844.0540000000001</v>
      </c>
      <c r="P214" s="123">
        <v>1652.3330000000001</v>
      </c>
      <c r="Q214" s="124">
        <v>0.58097806863020185</v>
      </c>
      <c r="R214" s="124" t="s">
        <v>3253</v>
      </c>
      <c r="S214" s="124" t="s">
        <v>3253</v>
      </c>
      <c r="T214" s="465">
        <v>43709</v>
      </c>
    </row>
    <row r="215" spans="1:20" x14ac:dyDescent="0.3">
      <c r="A215" s="464" t="s">
        <v>6072</v>
      </c>
      <c r="B215" s="122" t="s">
        <v>6073</v>
      </c>
      <c r="C215" s="122" t="s">
        <v>2553</v>
      </c>
      <c r="D215" s="122" t="s">
        <v>2554</v>
      </c>
      <c r="E215" s="122" t="s">
        <v>97</v>
      </c>
      <c r="F215" s="466">
        <v>43663</v>
      </c>
      <c r="G215" s="466">
        <v>47299</v>
      </c>
      <c r="H215" s="467" t="s">
        <v>5964</v>
      </c>
      <c r="I215" s="468">
        <v>37841</v>
      </c>
      <c r="J215" s="469">
        <v>996.61900000000003</v>
      </c>
      <c r="L215" s="464" t="s">
        <v>851</v>
      </c>
      <c r="M215" s="122" t="s">
        <v>852</v>
      </c>
      <c r="N215" s="122" t="s">
        <v>6</v>
      </c>
      <c r="O215" s="123">
        <v>5029.1000000000004</v>
      </c>
      <c r="P215" s="123">
        <v>1713.3290000000002</v>
      </c>
      <c r="Q215" s="124">
        <v>0.34068302479568913</v>
      </c>
      <c r="R215" s="124" t="s">
        <v>3253</v>
      </c>
      <c r="S215" s="124" t="s">
        <v>3253</v>
      </c>
      <c r="T215" s="465">
        <v>43891</v>
      </c>
    </row>
    <row r="216" spans="1:20" x14ac:dyDescent="0.3">
      <c r="A216" s="464" t="s">
        <v>6072</v>
      </c>
      <c r="B216" s="122" t="s">
        <v>6073</v>
      </c>
      <c r="C216" s="122" t="s">
        <v>2553</v>
      </c>
      <c r="D216" s="122" t="s">
        <v>2554</v>
      </c>
      <c r="E216" s="122" t="s">
        <v>97</v>
      </c>
      <c r="F216" s="466">
        <v>43663</v>
      </c>
      <c r="G216" s="466">
        <v>47299</v>
      </c>
      <c r="H216" s="467" t="s">
        <v>5965</v>
      </c>
      <c r="I216" s="468">
        <v>37842</v>
      </c>
      <c r="J216" s="469">
        <v>308.28100000000001</v>
      </c>
      <c r="L216" s="464" t="s">
        <v>3353</v>
      </c>
      <c r="M216" s="122" t="s">
        <v>3354</v>
      </c>
      <c r="N216" s="122" t="s">
        <v>97</v>
      </c>
      <c r="O216" s="123">
        <v>1301.6640000000002</v>
      </c>
      <c r="P216" s="123">
        <v>300</v>
      </c>
      <c r="Q216" s="124">
        <v>0.23047422376281432</v>
      </c>
      <c r="R216" s="124" t="s">
        <v>3253</v>
      </c>
      <c r="S216" s="124" t="s">
        <v>3253</v>
      </c>
      <c r="T216" s="465">
        <v>44136</v>
      </c>
    </row>
    <row r="217" spans="1:20" x14ac:dyDescent="0.3">
      <c r="A217" s="464" t="s">
        <v>6072</v>
      </c>
      <c r="B217" s="122" t="s">
        <v>6073</v>
      </c>
      <c r="C217" s="122" t="s">
        <v>2553</v>
      </c>
      <c r="D217" s="122" t="s">
        <v>2554</v>
      </c>
      <c r="E217" s="122" t="s">
        <v>97</v>
      </c>
      <c r="F217" s="466">
        <v>43663</v>
      </c>
      <c r="G217" s="466">
        <v>47299</v>
      </c>
      <c r="H217" s="467" t="s">
        <v>5964</v>
      </c>
      <c r="I217" s="468">
        <v>37861</v>
      </c>
      <c r="J217" s="469">
        <v>0</v>
      </c>
      <c r="L217" s="464" t="s">
        <v>1028</v>
      </c>
      <c r="M217" s="122" t="s">
        <v>1029</v>
      </c>
      <c r="N217" s="122" t="s">
        <v>97</v>
      </c>
      <c r="O217" s="123">
        <v>2254.8000000000002</v>
      </c>
      <c r="P217" s="123">
        <v>1011.1830000000001</v>
      </c>
      <c r="Q217" s="124">
        <v>0.44845795635976582</v>
      </c>
      <c r="R217" s="124" t="s">
        <v>3253</v>
      </c>
      <c r="S217" s="124" t="s">
        <v>3253</v>
      </c>
      <c r="T217" s="465">
        <v>43647</v>
      </c>
    </row>
    <row r="218" spans="1:20" x14ac:dyDescent="0.3">
      <c r="A218" s="464" t="s">
        <v>6072</v>
      </c>
      <c r="B218" s="122" t="s">
        <v>6073</v>
      </c>
      <c r="C218" s="122" t="s">
        <v>2553</v>
      </c>
      <c r="D218" s="122" t="s">
        <v>2554</v>
      </c>
      <c r="E218" s="122" t="s">
        <v>97</v>
      </c>
      <c r="F218" s="466">
        <v>43663</v>
      </c>
      <c r="G218" s="466">
        <v>47299</v>
      </c>
      <c r="H218" s="467" t="s">
        <v>5965</v>
      </c>
      <c r="I218" s="468">
        <v>37862</v>
      </c>
      <c r="J218" s="469">
        <v>439.11300000000006</v>
      </c>
      <c r="L218" s="464" t="s">
        <v>913</v>
      </c>
      <c r="M218" s="122" t="s">
        <v>914</v>
      </c>
      <c r="N218" s="122" t="s">
        <v>6</v>
      </c>
      <c r="O218" s="123">
        <v>10674.5</v>
      </c>
      <c r="P218" s="123">
        <v>3404.8</v>
      </c>
      <c r="Q218" s="124">
        <v>0.31896575952035228</v>
      </c>
      <c r="R218" s="124" t="s">
        <v>3253</v>
      </c>
      <c r="S218" s="124" t="s">
        <v>3253</v>
      </c>
      <c r="T218" s="465">
        <v>43586</v>
      </c>
    </row>
    <row r="219" spans="1:20" x14ac:dyDescent="0.3">
      <c r="A219" s="464" t="s">
        <v>6072</v>
      </c>
      <c r="B219" s="122" t="s">
        <v>6073</v>
      </c>
      <c r="C219" s="122" t="s">
        <v>2553</v>
      </c>
      <c r="D219" s="122" t="s">
        <v>2554</v>
      </c>
      <c r="E219" s="122" t="s">
        <v>97</v>
      </c>
      <c r="F219" s="466">
        <v>43770</v>
      </c>
      <c r="G219" s="466">
        <v>47299</v>
      </c>
      <c r="H219" s="467" t="s">
        <v>5964</v>
      </c>
      <c r="I219" s="468">
        <v>38194</v>
      </c>
      <c r="J219" s="469">
        <v>0</v>
      </c>
      <c r="L219" s="464" t="s">
        <v>5862</v>
      </c>
      <c r="M219" s="122" t="s">
        <v>5930</v>
      </c>
      <c r="N219" s="122" t="s">
        <v>97</v>
      </c>
      <c r="O219" s="123">
        <v>629.15599999999995</v>
      </c>
      <c r="P219" s="123">
        <v>401.53999999999996</v>
      </c>
      <c r="Q219" s="124">
        <v>0.63822009167837546</v>
      </c>
      <c r="R219" s="124" t="s">
        <v>5235</v>
      </c>
      <c r="S219" s="124" t="s">
        <v>3707</v>
      </c>
      <c r="T219" s="465" t="s">
        <v>3707</v>
      </c>
    </row>
    <row r="220" spans="1:20" x14ac:dyDescent="0.3">
      <c r="A220" s="464" t="s">
        <v>6072</v>
      </c>
      <c r="B220" s="122" t="s">
        <v>6073</v>
      </c>
      <c r="C220" s="122" t="s">
        <v>2553</v>
      </c>
      <c r="D220" s="122" t="s">
        <v>2554</v>
      </c>
      <c r="E220" s="122" t="s">
        <v>97</v>
      </c>
      <c r="F220" s="466">
        <v>43770</v>
      </c>
      <c r="G220" s="466">
        <v>47299</v>
      </c>
      <c r="H220" s="467" t="s">
        <v>5965</v>
      </c>
      <c r="I220" s="468">
        <v>38195</v>
      </c>
      <c r="J220" s="469">
        <v>66.59</v>
      </c>
      <c r="L220" s="464" t="s">
        <v>853</v>
      </c>
      <c r="M220" s="122" t="s">
        <v>854</v>
      </c>
      <c r="N220" s="122" t="s">
        <v>6</v>
      </c>
      <c r="O220" s="123">
        <v>11952.099999999999</v>
      </c>
      <c r="P220" s="123">
        <v>8908.237000000001</v>
      </c>
      <c r="Q220" s="124">
        <v>0.74532818500514575</v>
      </c>
      <c r="R220" s="124" t="s">
        <v>3253</v>
      </c>
      <c r="S220" s="124" t="s">
        <v>3253</v>
      </c>
      <c r="T220" s="465">
        <v>43891</v>
      </c>
    </row>
    <row r="221" spans="1:20" x14ac:dyDescent="0.3">
      <c r="A221" s="464" t="s">
        <v>6072</v>
      </c>
      <c r="B221" s="122" t="s">
        <v>6073</v>
      </c>
      <c r="C221" s="122" t="s">
        <v>314</v>
      </c>
      <c r="D221" s="122" t="s">
        <v>315</v>
      </c>
      <c r="E221" s="122" t="s">
        <v>97</v>
      </c>
      <c r="F221" s="466">
        <v>43663</v>
      </c>
      <c r="G221" s="466">
        <v>47299</v>
      </c>
      <c r="H221" s="467" t="s">
        <v>5964</v>
      </c>
      <c r="I221" s="468">
        <v>37843</v>
      </c>
      <c r="J221" s="469">
        <v>0</v>
      </c>
      <c r="L221" s="464" t="s">
        <v>1087</v>
      </c>
      <c r="M221" s="122" t="s">
        <v>1088</v>
      </c>
      <c r="N221" s="122" t="s">
        <v>97</v>
      </c>
      <c r="O221" s="123">
        <v>2783.62</v>
      </c>
      <c r="P221" s="123">
        <v>602</v>
      </c>
      <c r="Q221" s="124">
        <v>0.21626515113413469</v>
      </c>
      <c r="R221" s="124" t="s">
        <v>3253</v>
      </c>
      <c r="S221" s="124" t="s">
        <v>3253</v>
      </c>
      <c r="T221" s="465">
        <v>44228</v>
      </c>
    </row>
    <row r="222" spans="1:20" x14ac:dyDescent="0.3">
      <c r="A222" s="464" t="s">
        <v>6072</v>
      </c>
      <c r="B222" s="122" t="s">
        <v>6073</v>
      </c>
      <c r="C222" s="122" t="s">
        <v>314</v>
      </c>
      <c r="D222" s="122" t="s">
        <v>315</v>
      </c>
      <c r="E222" s="122" t="s">
        <v>97</v>
      </c>
      <c r="F222" s="466">
        <v>43663</v>
      </c>
      <c r="G222" s="466">
        <v>47299</v>
      </c>
      <c r="H222" s="467" t="s">
        <v>5965</v>
      </c>
      <c r="I222" s="468">
        <v>37844</v>
      </c>
      <c r="J222" s="469">
        <v>0</v>
      </c>
      <c r="L222" s="464" t="s">
        <v>925</v>
      </c>
      <c r="M222" s="122" t="s">
        <v>926</v>
      </c>
      <c r="N222" s="122" t="s">
        <v>6</v>
      </c>
      <c r="O222" s="123">
        <v>7517</v>
      </c>
      <c r="P222" s="123">
        <v>2657.9470000000001</v>
      </c>
      <c r="Q222" s="124">
        <v>0.35359145935878677</v>
      </c>
      <c r="R222" s="124" t="s">
        <v>3253</v>
      </c>
      <c r="S222" s="124" t="s">
        <v>3253</v>
      </c>
      <c r="T222" s="465">
        <v>43586</v>
      </c>
    </row>
    <row r="223" spans="1:20" x14ac:dyDescent="0.3">
      <c r="A223" s="464" t="s">
        <v>6072</v>
      </c>
      <c r="B223" s="122" t="s">
        <v>6073</v>
      </c>
      <c r="C223" s="122" t="s">
        <v>314</v>
      </c>
      <c r="D223" s="122" t="s">
        <v>315</v>
      </c>
      <c r="E223" s="122" t="s">
        <v>97</v>
      </c>
      <c r="F223" s="466">
        <v>43663</v>
      </c>
      <c r="G223" s="466">
        <v>47299</v>
      </c>
      <c r="H223" s="467" t="s">
        <v>5964</v>
      </c>
      <c r="I223" s="468">
        <v>37859</v>
      </c>
      <c r="J223" s="469">
        <v>0</v>
      </c>
      <c r="L223" s="464" t="s">
        <v>418</v>
      </c>
      <c r="M223" s="122" t="s">
        <v>419</v>
      </c>
      <c r="N223" s="122" t="s">
        <v>97</v>
      </c>
      <c r="O223" s="123">
        <v>1038.9019999999998</v>
      </c>
      <c r="P223" s="123">
        <v>807.80700000000002</v>
      </c>
      <c r="Q223" s="124">
        <v>0.77755842225734495</v>
      </c>
      <c r="R223" s="124" t="s">
        <v>5235</v>
      </c>
      <c r="S223" s="124" t="s">
        <v>3707</v>
      </c>
      <c r="T223" s="465" t="s">
        <v>3707</v>
      </c>
    </row>
    <row r="224" spans="1:20" x14ac:dyDescent="0.3">
      <c r="A224" s="464" t="s">
        <v>6072</v>
      </c>
      <c r="B224" s="122" t="s">
        <v>6073</v>
      </c>
      <c r="C224" s="122" t="s">
        <v>314</v>
      </c>
      <c r="D224" s="122" t="s">
        <v>315</v>
      </c>
      <c r="E224" s="122" t="s">
        <v>97</v>
      </c>
      <c r="F224" s="466">
        <v>43663</v>
      </c>
      <c r="G224" s="466">
        <v>47299</v>
      </c>
      <c r="H224" s="467" t="s">
        <v>5965</v>
      </c>
      <c r="I224" s="468">
        <v>37860</v>
      </c>
      <c r="J224" s="469">
        <v>0</v>
      </c>
      <c r="L224" s="464" t="s">
        <v>454</v>
      </c>
      <c r="M224" s="122" t="s">
        <v>455</v>
      </c>
      <c r="N224" s="122" t="s">
        <v>97</v>
      </c>
      <c r="O224" s="123">
        <v>1168.521</v>
      </c>
      <c r="P224" s="123">
        <v>938.91399999999999</v>
      </c>
      <c r="Q224" s="124">
        <v>0.80350631268073058</v>
      </c>
      <c r="R224" s="124" t="s">
        <v>3253</v>
      </c>
      <c r="S224" s="124" t="s">
        <v>3253</v>
      </c>
      <c r="T224" s="465">
        <v>43952</v>
      </c>
    </row>
    <row r="225" spans="1:20" x14ac:dyDescent="0.3">
      <c r="A225" s="464" t="s">
        <v>6072</v>
      </c>
      <c r="B225" s="122" t="s">
        <v>6073</v>
      </c>
      <c r="C225" s="122" t="s">
        <v>314</v>
      </c>
      <c r="D225" s="122" t="s">
        <v>315</v>
      </c>
      <c r="E225" s="122" t="s">
        <v>97</v>
      </c>
      <c r="F225" s="466">
        <v>43770</v>
      </c>
      <c r="G225" s="466">
        <v>47299</v>
      </c>
      <c r="H225" s="467" t="s">
        <v>5964</v>
      </c>
      <c r="I225" s="468">
        <v>38184</v>
      </c>
      <c r="J225" s="469">
        <v>0</v>
      </c>
      <c r="L225" s="464" t="s">
        <v>682</v>
      </c>
      <c r="M225" s="122" t="s">
        <v>683</v>
      </c>
      <c r="N225" s="122" t="s">
        <v>97</v>
      </c>
      <c r="O225" s="123">
        <v>899.1400000000001</v>
      </c>
      <c r="P225" s="123">
        <v>849.15800000000013</v>
      </c>
      <c r="Q225" s="124">
        <v>0.94441132637853953</v>
      </c>
      <c r="R225" s="124" t="s">
        <v>5235</v>
      </c>
      <c r="S225" s="124" t="s">
        <v>3707</v>
      </c>
      <c r="T225" s="465" t="s">
        <v>3707</v>
      </c>
    </row>
    <row r="226" spans="1:20" x14ac:dyDescent="0.3">
      <c r="A226" s="464" t="s">
        <v>6072</v>
      </c>
      <c r="B226" s="122" t="s">
        <v>6073</v>
      </c>
      <c r="C226" s="122" t="s">
        <v>314</v>
      </c>
      <c r="D226" s="122" t="s">
        <v>315</v>
      </c>
      <c r="E226" s="122" t="s">
        <v>97</v>
      </c>
      <c r="F226" s="466">
        <v>43770</v>
      </c>
      <c r="G226" s="466">
        <v>47299</v>
      </c>
      <c r="H226" s="467" t="s">
        <v>5965</v>
      </c>
      <c r="I226" s="468">
        <v>38193</v>
      </c>
      <c r="J226" s="469">
        <v>0</v>
      </c>
      <c r="L226" s="464" t="s">
        <v>961</v>
      </c>
      <c r="M226" s="122" t="s">
        <v>962</v>
      </c>
      <c r="N226" s="122" t="s">
        <v>97</v>
      </c>
      <c r="O226" s="123">
        <v>2149.8960000000002</v>
      </c>
      <c r="P226" s="123">
        <v>603.57999999999993</v>
      </c>
      <c r="Q226" s="124">
        <v>0.2807484641117523</v>
      </c>
      <c r="R226" s="124" t="s">
        <v>3253</v>
      </c>
      <c r="S226" s="124" t="s">
        <v>3253</v>
      </c>
      <c r="T226" s="465">
        <v>43922</v>
      </c>
    </row>
    <row r="227" spans="1:20" x14ac:dyDescent="0.3">
      <c r="A227" s="464" t="s">
        <v>6072</v>
      </c>
      <c r="B227" s="122" t="s">
        <v>6073</v>
      </c>
      <c r="C227" s="122" t="s">
        <v>2431</v>
      </c>
      <c r="D227" s="122" t="s">
        <v>6139</v>
      </c>
      <c r="E227" s="122" t="s">
        <v>97</v>
      </c>
      <c r="F227" s="466">
        <v>43663</v>
      </c>
      <c r="G227" s="466">
        <v>47299</v>
      </c>
      <c r="H227" s="467" t="s">
        <v>5964</v>
      </c>
      <c r="I227" s="468">
        <v>37873</v>
      </c>
      <c r="J227" s="469">
        <v>468.84300000000002</v>
      </c>
      <c r="L227" s="464" t="s">
        <v>292</v>
      </c>
      <c r="M227" s="122" t="s">
        <v>293</v>
      </c>
      <c r="N227" s="122" t="s">
        <v>6</v>
      </c>
      <c r="O227" s="123">
        <v>10408.400000000001</v>
      </c>
      <c r="P227" s="123">
        <v>6203.2290000000003</v>
      </c>
      <c r="Q227" s="124">
        <v>0.59598295607394025</v>
      </c>
      <c r="R227" s="124" t="s">
        <v>3253</v>
      </c>
      <c r="S227" s="124" t="s">
        <v>3253</v>
      </c>
      <c r="T227" s="465">
        <v>43405</v>
      </c>
    </row>
    <row r="228" spans="1:20" x14ac:dyDescent="0.3">
      <c r="A228" s="464" t="s">
        <v>6072</v>
      </c>
      <c r="B228" s="122" t="s">
        <v>6073</v>
      </c>
      <c r="C228" s="122" t="s">
        <v>2431</v>
      </c>
      <c r="D228" s="122" t="s">
        <v>6139</v>
      </c>
      <c r="E228" s="122" t="s">
        <v>97</v>
      </c>
      <c r="F228" s="466">
        <v>43663</v>
      </c>
      <c r="G228" s="466">
        <v>47299</v>
      </c>
      <c r="H228" s="467" t="s">
        <v>5965</v>
      </c>
      <c r="I228" s="468">
        <v>37876</v>
      </c>
      <c r="J228" s="469">
        <v>310.15699999999998</v>
      </c>
      <c r="L228" s="464" t="s">
        <v>904</v>
      </c>
      <c r="M228" s="122" t="s">
        <v>905</v>
      </c>
      <c r="N228" s="122" t="s">
        <v>97</v>
      </c>
      <c r="O228" s="123">
        <v>1856.1000000000001</v>
      </c>
      <c r="P228" s="123">
        <v>1651.4469999999999</v>
      </c>
      <c r="Q228" s="124">
        <v>0.88974031571574796</v>
      </c>
      <c r="R228" s="124" t="s">
        <v>3253</v>
      </c>
      <c r="S228" s="124" t="s">
        <v>3253</v>
      </c>
      <c r="T228" s="465">
        <v>43922</v>
      </c>
    </row>
    <row r="229" spans="1:20" x14ac:dyDescent="0.3">
      <c r="A229" s="464" t="s">
        <v>6072</v>
      </c>
      <c r="B229" s="122" t="s">
        <v>6073</v>
      </c>
      <c r="C229" s="122" t="s">
        <v>2431</v>
      </c>
      <c r="D229" s="122" t="s">
        <v>6139</v>
      </c>
      <c r="E229" s="122" t="s">
        <v>97</v>
      </c>
      <c r="F229" s="466">
        <v>43663</v>
      </c>
      <c r="G229" s="466">
        <v>47299</v>
      </c>
      <c r="H229" s="467" t="s">
        <v>5964</v>
      </c>
      <c r="I229" s="468">
        <v>37882</v>
      </c>
      <c r="J229" s="469">
        <v>0</v>
      </c>
      <c r="L229" s="464" t="s">
        <v>560</v>
      </c>
      <c r="M229" s="122" t="s">
        <v>561</v>
      </c>
      <c r="N229" s="122" t="s">
        <v>97</v>
      </c>
      <c r="O229" s="123">
        <v>1230.7460000000001</v>
      </c>
      <c r="P229" s="123">
        <v>630</v>
      </c>
      <c r="Q229" s="124">
        <v>0.51188466182299186</v>
      </c>
      <c r="R229" s="124" t="s">
        <v>3253</v>
      </c>
      <c r="S229" s="124" t="s">
        <v>3253</v>
      </c>
      <c r="T229" s="465">
        <v>43586</v>
      </c>
    </row>
    <row r="230" spans="1:20" x14ac:dyDescent="0.3">
      <c r="A230" s="464" t="s">
        <v>6072</v>
      </c>
      <c r="B230" s="122" t="s">
        <v>6073</v>
      </c>
      <c r="C230" s="122" t="s">
        <v>2431</v>
      </c>
      <c r="D230" s="122" t="s">
        <v>6139</v>
      </c>
      <c r="E230" s="122" t="s">
        <v>97</v>
      </c>
      <c r="F230" s="466">
        <v>43663</v>
      </c>
      <c r="G230" s="466">
        <v>47299</v>
      </c>
      <c r="H230" s="467" t="s">
        <v>5965</v>
      </c>
      <c r="I230" s="468">
        <v>37883</v>
      </c>
      <c r="J230" s="469">
        <v>146.58000000000001</v>
      </c>
      <c r="L230" s="464" t="s">
        <v>2545</v>
      </c>
      <c r="M230" s="122" t="s">
        <v>2546</v>
      </c>
      <c r="N230" s="122" t="s">
        <v>97</v>
      </c>
      <c r="O230" s="123">
        <v>1325.8389999999999</v>
      </c>
      <c r="P230" s="123">
        <v>1325.8390000000002</v>
      </c>
      <c r="Q230" s="124">
        <v>1.0000000000000002</v>
      </c>
      <c r="R230" s="124" t="s">
        <v>3253</v>
      </c>
      <c r="S230" s="124" t="s">
        <v>3253</v>
      </c>
      <c r="T230" s="465">
        <v>43862</v>
      </c>
    </row>
    <row r="231" spans="1:20" x14ac:dyDescent="0.3">
      <c r="A231" s="464" t="s">
        <v>6072</v>
      </c>
      <c r="B231" s="122" t="s">
        <v>6073</v>
      </c>
      <c r="C231" s="122" t="s">
        <v>2431</v>
      </c>
      <c r="D231" s="122" t="s">
        <v>6139</v>
      </c>
      <c r="E231" s="122" t="s">
        <v>97</v>
      </c>
      <c r="F231" s="466">
        <v>43770</v>
      </c>
      <c r="G231" s="466">
        <v>47299</v>
      </c>
      <c r="H231" s="467" t="s">
        <v>5964</v>
      </c>
      <c r="I231" s="468">
        <v>38204</v>
      </c>
      <c r="J231" s="469">
        <v>0</v>
      </c>
      <c r="L231" s="464" t="s">
        <v>601</v>
      </c>
      <c r="M231" s="122" t="s">
        <v>602</v>
      </c>
      <c r="N231" s="122" t="s">
        <v>97</v>
      </c>
      <c r="O231" s="123">
        <v>2407.6080000000002</v>
      </c>
      <c r="P231" s="123">
        <v>603.57999999999993</v>
      </c>
      <c r="Q231" s="124">
        <v>0.2506969573119876</v>
      </c>
      <c r="R231" s="124" t="s">
        <v>3253</v>
      </c>
      <c r="S231" s="124" t="s">
        <v>3253</v>
      </c>
      <c r="T231" s="465">
        <v>43922</v>
      </c>
    </row>
    <row r="232" spans="1:20" x14ac:dyDescent="0.3">
      <c r="A232" s="464" t="s">
        <v>6072</v>
      </c>
      <c r="B232" s="122" t="s">
        <v>6073</v>
      </c>
      <c r="C232" s="122" t="s">
        <v>2431</v>
      </c>
      <c r="D232" s="122" t="s">
        <v>6139</v>
      </c>
      <c r="E232" s="122" t="s">
        <v>97</v>
      </c>
      <c r="F232" s="466">
        <v>43770</v>
      </c>
      <c r="G232" s="466">
        <v>47299</v>
      </c>
      <c r="H232" s="467" t="s">
        <v>5965</v>
      </c>
      <c r="I232" s="468">
        <v>38205</v>
      </c>
      <c r="J232" s="469">
        <v>0</v>
      </c>
      <c r="L232" s="464" t="s">
        <v>124</v>
      </c>
      <c r="M232" s="122" t="s">
        <v>6135</v>
      </c>
      <c r="N232" s="122" t="s">
        <v>6</v>
      </c>
      <c r="O232" s="123">
        <v>22164.5</v>
      </c>
      <c r="P232" s="123">
        <v>4776.7169999999996</v>
      </c>
      <c r="Q232" s="124">
        <v>0.21551205756953687</v>
      </c>
      <c r="R232" s="124" t="s">
        <v>3253</v>
      </c>
      <c r="S232" s="124" t="s">
        <v>3253</v>
      </c>
      <c r="T232" s="465">
        <v>43678</v>
      </c>
    </row>
    <row r="233" spans="1:20" x14ac:dyDescent="0.3">
      <c r="A233" s="464" t="s">
        <v>6072</v>
      </c>
      <c r="B233" s="122" t="s">
        <v>6073</v>
      </c>
      <c r="C233" s="122" t="s">
        <v>4809</v>
      </c>
      <c r="D233" s="122" t="s">
        <v>2432</v>
      </c>
      <c r="E233" s="122" t="s">
        <v>97</v>
      </c>
      <c r="F233" s="466">
        <v>43663</v>
      </c>
      <c r="G233" s="466">
        <v>47299</v>
      </c>
      <c r="H233" s="467" t="s">
        <v>5964</v>
      </c>
      <c r="I233" s="468">
        <v>37869</v>
      </c>
      <c r="J233" s="469">
        <v>326.36300000000006</v>
      </c>
      <c r="L233" s="464" t="s">
        <v>2559</v>
      </c>
      <c r="M233" s="122" t="s">
        <v>6134</v>
      </c>
      <c r="N233" s="122" t="s">
        <v>6</v>
      </c>
      <c r="O233" s="123">
        <v>2852.2</v>
      </c>
      <c r="P233" s="123">
        <v>812.59800000000007</v>
      </c>
      <c r="Q233" s="124">
        <v>0.28490218077273688</v>
      </c>
      <c r="R233" s="124" t="s">
        <v>3253</v>
      </c>
      <c r="S233" s="124" t="s">
        <v>3253</v>
      </c>
      <c r="T233" s="465">
        <v>43678</v>
      </c>
    </row>
    <row r="234" spans="1:20" x14ac:dyDescent="0.3">
      <c r="A234" s="464" t="s">
        <v>6072</v>
      </c>
      <c r="B234" s="122" t="s">
        <v>6073</v>
      </c>
      <c r="C234" s="122" t="s">
        <v>4809</v>
      </c>
      <c r="D234" s="122" t="s">
        <v>2432</v>
      </c>
      <c r="E234" s="122" t="s">
        <v>97</v>
      </c>
      <c r="F234" s="466">
        <v>43663</v>
      </c>
      <c r="G234" s="466">
        <v>47299</v>
      </c>
      <c r="H234" s="467" t="s">
        <v>5965</v>
      </c>
      <c r="I234" s="468">
        <v>37871</v>
      </c>
      <c r="J234" s="469">
        <v>198.43700000000001</v>
      </c>
      <c r="L234" s="464" t="s">
        <v>446</v>
      </c>
      <c r="M234" s="122" t="s">
        <v>447</v>
      </c>
      <c r="N234" s="122" t="s">
        <v>97</v>
      </c>
      <c r="O234" s="123">
        <v>3276.7200000000003</v>
      </c>
      <c r="P234" s="123">
        <v>653.91</v>
      </c>
      <c r="Q234" s="124">
        <v>0.19956236724529405</v>
      </c>
      <c r="R234" s="124" t="s">
        <v>3253</v>
      </c>
      <c r="S234" s="124" t="s">
        <v>3253</v>
      </c>
      <c r="T234" s="465">
        <v>43586</v>
      </c>
    </row>
    <row r="235" spans="1:20" x14ac:dyDescent="0.3">
      <c r="A235" s="464" t="s">
        <v>6072</v>
      </c>
      <c r="B235" s="122" t="s">
        <v>6073</v>
      </c>
      <c r="C235" s="122" t="s">
        <v>4809</v>
      </c>
      <c r="D235" s="122" t="s">
        <v>2432</v>
      </c>
      <c r="E235" s="122" t="s">
        <v>97</v>
      </c>
      <c r="F235" s="466">
        <v>43663</v>
      </c>
      <c r="G235" s="466">
        <v>47299</v>
      </c>
      <c r="H235" s="467" t="s">
        <v>5964</v>
      </c>
      <c r="I235" s="468">
        <v>37884</v>
      </c>
      <c r="J235" s="469">
        <v>0</v>
      </c>
      <c r="L235" s="464" t="s">
        <v>810</v>
      </c>
      <c r="M235" s="122" t="s">
        <v>811</v>
      </c>
      <c r="N235" s="122" t="s">
        <v>6</v>
      </c>
      <c r="O235" s="123">
        <v>6290.4</v>
      </c>
      <c r="P235" s="123">
        <v>3300</v>
      </c>
      <c r="Q235" s="124">
        <v>0.52460892789011826</v>
      </c>
      <c r="R235" s="124" t="s">
        <v>3253</v>
      </c>
      <c r="S235" s="124" t="s">
        <v>3253</v>
      </c>
      <c r="T235" s="465">
        <v>44593</v>
      </c>
    </row>
    <row r="236" spans="1:20" x14ac:dyDescent="0.3">
      <c r="A236" s="464" t="s">
        <v>6072</v>
      </c>
      <c r="B236" s="122" t="s">
        <v>6073</v>
      </c>
      <c r="C236" s="122" t="s">
        <v>4809</v>
      </c>
      <c r="D236" s="122" t="s">
        <v>2432</v>
      </c>
      <c r="E236" s="122" t="s">
        <v>97</v>
      </c>
      <c r="F236" s="466">
        <v>43663</v>
      </c>
      <c r="G236" s="466">
        <v>47299</v>
      </c>
      <c r="H236" s="467" t="s">
        <v>5965</v>
      </c>
      <c r="I236" s="468">
        <v>37885</v>
      </c>
      <c r="J236" s="469">
        <v>113.80000000000001</v>
      </c>
      <c r="L236" s="464" t="s">
        <v>684</v>
      </c>
      <c r="M236" s="122" t="s">
        <v>685</v>
      </c>
      <c r="N236" s="122" t="s">
        <v>97</v>
      </c>
      <c r="O236" s="123">
        <v>5304.6459999999997</v>
      </c>
      <c r="P236" s="123">
        <v>1321.8460000000002</v>
      </c>
      <c r="Q236" s="124">
        <v>0.24918646786232301</v>
      </c>
      <c r="R236" s="124" t="s">
        <v>3253</v>
      </c>
      <c r="S236" s="124" t="s">
        <v>3253</v>
      </c>
      <c r="T236" s="465">
        <v>43586</v>
      </c>
    </row>
    <row r="237" spans="1:20" x14ac:dyDescent="0.3">
      <c r="A237" s="464" t="s">
        <v>6072</v>
      </c>
      <c r="B237" s="122" t="s">
        <v>6073</v>
      </c>
      <c r="C237" s="122" t="s">
        <v>4809</v>
      </c>
      <c r="D237" s="122" t="s">
        <v>2432</v>
      </c>
      <c r="E237" s="122" t="s">
        <v>97</v>
      </c>
      <c r="F237" s="466">
        <v>43770</v>
      </c>
      <c r="G237" s="466">
        <v>47299</v>
      </c>
      <c r="H237" s="467" t="s">
        <v>5964</v>
      </c>
      <c r="I237" s="468">
        <v>38206</v>
      </c>
      <c r="J237" s="469">
        <v>0</v>
      </c>
      <c r="L237" s="464" t="s">
        <v>475</v>
      </c>
      <c r="M237" s="122" t="s">
        <v>476</v>
      </c>
      <c r="N237" s="122" t="s">
        <v>97</v>
      </c>
      <c r="O237" s="123">
        <v>1030.2</v>
      </c>
      <c r="P237" s="123">
        <v>496.25</v>
      </c>
      <c r="Q237" s="124">
        <v>0.48170258202290817</v>
      </c>
      <c r="R237" s="124" t="s">
        <v>3253</v>
      </c>
      <c r="S237" s="124" t="s">
        <v>3253</v>
      </c>
      <c r="T237" s="465">
        <v>43586</v>
      </c>
    </row>
    <row r="238" spans="1:20" x14ac:dyDescent="0.3">
      <c r="A238" s="464" t="s">
        <v>6072</v>
      </c>
      <c r="B238" s="122" t="s">
        <v>6073</v>
      </c>
      <c r="C238" s="122" t="s">
        <v>4809</v>
      </c>
      <c r="D238" s="122" t="s">
        <v>2432</v>
      </c>
      <c r="E238" s="122" t="s">
        <v>97</v>
      </c>
      <c r="F238" s="466">
        <v>43770</v>
      </c>
      <c r="G238" s="466">
        <v>47299</v>
      </c>
      <c r="H238" s="467" t="s">
        <v>5965</v>
      </c>
      <c r="I238" s="468">
        <v>38207</v>
      </c>
      <c r="J238" s="469">
        <v>0</v>
      </c>
      <c r="L238" s="464" t="s">
        <v>9047</v>
      </c>
      <c r="M238" s="122" t="s">
        <v>9048</v>
      </c>
      <c r="N238" s="122" t="s">
        <v>97</v>
      </c>
      <c r="O238" s="123">
        <v>671.31600000000003</v>
      </c>
      <c r="P238" s="123">
        <v>200</v>
      </c>
      <c r="Q238" s="124">
        <v>0.29792228994988945</v>
      </c>
      <c r="R238" s="124" t="s">
        <v>5235</v>
      </c>
      <c r="S238" s="124" t="s">
        <v>3707</v>
      </c>
      <c r="T238" s="465" t="s">
        <v>3707</v>
      </c>
    </row>
    <row r="239" spans="1:20" x14ac:dyDescent="0.3">
      <c r="A239" s="464" t="s">
        <v>6072</v>
      </c>
      <c r="B239" s="122" t="s">
        <v>6073</v>
      </c>
      <c r="C239" s="122" t="s">
        <v>1173</v>
      </c>
      <c r="D239" s="122" t="s">
        <v>1174</v>
      </c>
      <c r="E239" s="122" t="s">
        <v>97</v>
      </c>
      <c r="F239" s="466">
        <v>43663</v>
      </c>
      <c r="G239" s="466">
        <v>47299</v>
      </c>
      <c r="H239" s="467" t="s">
        <v>5964</v>
      </c>
      <c r="I239" s="468">
        <v>37847</v>
      </c>
      <c r="J239" s="469">
        <v>167.006</v>
      </c>
      <c r="L239" s="464" t="s">
        <v>1059</v>
      </c>
      <c r="M239" s="122" t="s">
        <v>1060</v>
      </c>
      <c r="N239" s="122" t="s">
        <v>97</v>
      </c>
      <c r="O239" s="123">
        <v>2669.9949999999999</v>
      </c>
      <c r="P239" s="123">
        <v>744.85199999999998</v>
      </c>
      <c r="Q239" s="124">
        <v>0.27897130893503547</v>
      </c>
      <c r="R239" s="124" t="s">
        <v>3253</v>
      </c>
      <c r="S239" s="124" t="s">
        <v>3253</v>
      </c>
      <c r="T239" s="465">
        <v>43891</v>
      </c>
    </row>
    <row r="240" spans="1:20" x14ac:dyDescent="0.3">
      <c r="A240" s="464" t="s">
        <v>6072</v>
      </c>
      <c r="B240" s="122" t="s">
        <v>6073</v>
      </c>
      <c r="C240" s="122" t="s">
        <v>1173</v>
      </c>
      <c r="D240" s="122" t="s">
        <v>1174</v>
      </c>
      <c r="E240" s="122" t="s">
        <v>97</v>
      </c>
      <c r="F240" s="466">
        <v>43663</v>
      </c>
      <c r="G240" s="466">
        <v>47299</v>
      </c>
      <c r="H240" s="467" t="s">
        <v>5965</v>
      </c>
      <c r="I240" s="468">
        <v>37848</v>
      </c>
      <c r="J240" s="469">
        <v>192.09399999999999</v>
      </c>
      <c r="L240" s="464" t="s">
        <v>1034</v>
      </c>
      <c r="M240" s="122" t="s">
        <v>1035</v>
      </c>
      <c r="N240" s="122" t="s">
        <v>97</v>
      </c>
      <c r="O240" s="123">
        <v>5693.1600000000008</v>
      </c>
      <c r="P240" s="123">
        <v>2944.7920000000004</v>
      </c>
      <c r="Q240" s="124">
        <v>0.51725087649038493</v>
      </c>
      <c r="R240" s="124" t="s">
        <v>3253</v>
      </c>
      <c r="S240" s="124" t="s">
        <v>3253</v>
      </c>
      <c r="T240" s="465">
        <v>43831</v>
      </c>
    </row>
    <row r="241" spans="1:20" x14ac:dyDescent="0.3">
      <c r="A241" s="464" t="s">
        <v>6072</v>
      </c>
      <c r="B241" s="122" t="s">
        <v>6073</v>
      </c>
      <c r="C241" s="122" t="s">
        <v>1173</v>
      </c>
      <c r="D241" s="122" t="s">
        <v>1174</v>
      </c>
      <c r="E241" s="122" t="s">
        <v>97</v>
      </c>
      <c r="F241" s="466">
        <v>43663</v>
      </c>
      <c r="G241" s="466">
        <v>47299</v>
      </c>
      <c r="H241" s="467" t="s">
        <v>5964</v>
      </c>
      <c r="I241" s="468">
        <v>37865</v>
      </c>
      <c r="J241" s="469">
        <v>0</v>
      </c>
      <c r="L241" s="464" t="s">
        <v>7371</v>
      </c>
      <c r="M241" s="122" t="s">
        <v>7372</v>
      </c>
      <c r="N241" s="122" t="s">
        <v>13</v>
      </c>
      <c r="O241" s="123">
        <v>48965.2</v>
      </c>
      <c r="P241" s="123">
        <v>27074.106</v>
      </c>
      <c r="Q241" s="124">
        <v>0.55292546543259302</v>
      </c>
      <c r="R241" s="124" t="s">
        <v>5235</v>
      </c>
      <c r="S241" s="124" t="s">
        <v>3707</v>
      </c>
      <c r="T241" s="465" t="s">
        <v>3707</v>
      </c>
    </row>
    <row r="242" spans="1:20" x14ac:dyDescent="0.3">
      <c r="A242" s="464" t="s">
        <v>6072</v>
      </c>
      <c r="B242" s="122" t="s">
        <v>6073</v>
      </c>
      <c r="C242" s="122" t="s">
        <v>1173</v>
      </c>
      <c r="D242" s="122" t="s">
        <v>1174</v>
      </c>
      <c r="E242" s="122" t="s">
        <v>97</v>
      </c>
      <c r="F242" s="466">
        <v>43663</v>
      </c>
      <c r="G242" s="466">
        <v>47299</v>
      </c>
      <c r="H242" s="467" t="s">
        <v>5965</v>
      </c>
      <c r="I242" s="468">
        <v>37866</v>
      </c>
      <c r="J242" s="469">
        <v>149.524</v>
      </c>
      <c r="L242" s="464" t="s">
        <v>9049</v>
      </c>
      <c r="M242" s="122" t="s">
        <v>9050</v>
      </c>
      <c r="N242" s="122" t="s">
        <v>97</v>
      </c>
      <c r="O242" s="123">
        <v>957.6</v>
      </c>
      <c r="P242" s="123">
        <v>503.00300000000004</v>
      </c>
      <c r="Q242" s="124">
        <v>0.52527464494569764</v>
      </c>
      <c r="R242" s="124" t="s">
        <v>5235</v>
      </c>
      <c r="S242" s="124" t="s">
        <v>3707</v>
      </c>
      <c r="T242" s="465" t="s">
        <v>3707</v>
      </c>
    </row>
    <row r="243" spans="1:20" x14ac:dyDescent="0.3">
      <c r="A243" s="464" t="s">
        <v>6072</v>
      </c>
      <c r="B243" s="122" t="s">
        <v>6073</v>
      </c>
      <c r="C243" s="122" t="s">
        <v>1173</v>
      </c>
      <c r="D243" s="122" t="s">
        <v>1174</v>
      </c>
      <c r="E243" s="122" t="s">
        <v>97</v>
      </c>
      <c r="F243" s="466">
        <v>43770</v>
      </c>
      <c r="G243" s="466">
        <v>47299</v>
      </c>
      <c r="H243" s="467" t="s">
        <v>5964</v>
      </c>
      <c r="I243" s="468">
        <v>38198</v>
      </c>
      <c r="J243" s="469">
        <v>0</v>
      </c>
      <c r="L243" s="464" t="s">
        <v>743</v>
      </c>
      <c r="M243" s="122" t="s">
        <v>744</v>
      </c>
      <c r="N243" s="122" t="s">
        <v>6</v>
      </c>
      <c r="O243" s="123">
        <v>12372.6</v>
      </c>
      <c r="P243" s="123">
        <v>2032.5880000000002</v>
      </c>
      <c r="Q243" s="124">
        <v>0.16428139598790878</v>
      </c>
      <c r="R243" s="124" t="s">
        <v>3253</v>
      </c>
      <c r="S243" s="124" t="s">
        <v>3253</v>
      </c>
      <c r="T243" s="465">
        <v>43831</v>
      </c>
    </row>
    <row r="244" spans="1:20" x14ac:dyDescent="0.3">
      <c r="A244" s="464" t="s">
        <v>6072</v>
      </c>
      <c r="B244" s="122" t="s">
        <v>6073</v>
      </c>
      <c r="C244" s="122" t="s">
        <v>1173</v>
      </c>
      <c r="D244" s="122" t="s">
        <v>1174</v>
      </c>
      <c r="E244" s="122" t="s">
        <v>97</v>
      </c>
      <c r="F244" s="466">
        <v>43770</v>
      </c>
      <c r="G244" s="466">
        <v>47299</v>
      </c>
      <c r="H244" s="467" t="s">
        <v>5965</v>
      </c>
      <c r="I244" s="468">
        <v>38199</v>
      </c>
      <c r="J244" s="469">
        <v>89.09</v>
      </c>
      <c r="L244" s="464" t="s">
        <v>729</v>
      </c>
      <c r="M244" s="122" t="s">
        <v>730</v>
      </c>
      <c r="N244" s="122" t="s">
        <v>97</v>
      </c>
      <c r="O244" s="123">
        <v>924.58799999999997</v>
      </c>
      <c r="P244" s="123">
        <v>332</v>
      </c>
      <c r="Q244" s="124">
        <v>0.3590788545817164</v>
      </c>
      <c r="R244" s="124" t="s">
        <v>5235</v>
      </c>
      <c r="S244" s="124" t="s">
        <v>3707</v>
      </c>
      <c r="T244" s="465" t="s">
        <v>3707</v>
      </c>
    </row>
    <row r="245" spans="1:20" x14ac:dyDescent="0.3">
      <c r="A245" s="464" t="s">
        <v>6072</v>
      </c>
      <c r="B245" s="122" t="s">
        <v>6073</v>
      </c>
      <c r="C245" s="122" t="s">
        <v>5862</v>
      </c>
      <c r="D245" s="122" t="s">
        <v>5930</v>
      </c>
      <c r="E245" s="122" t="s">
        <v>97</v>
      </c>
      <c r="F245" s="466">
        <v>43663</v>
      </c>
      <c r="G245" s="466">
        <v>47299</v>
      </c>
      <c r="H245" s="467" t="s">
        <v>5964</v>
      </c>
      <c r="I245" s="468">
        <v>37851</v>
      </c>
      <c r="J245" s="469">
        <v>260.65200000000004</v>
      </c>
      <c r="L245" s="464" t="s">
        <v>9582</v>
      </c>
      <c r="M245" s="122" t="s">
        <v>435</v>
      </c>
      <c r="N245" s="122" t="s">
        <v>97</v>
      </c>
      <c r="O245" s="123">
        <v>1487.134</v>
      </c>
      <c r="P245" s="123">
        <v>468</v>
      </c>
      <c r="Q245" s="124">
        <v>0.3146992806297213</v>
      </c>
      <c r="R245" s="124" t="s">
        <v>3253</v>
      </c>
      <c r="S245" s="124" t="s">
        <v>3253</v>
      </c>
      <c r="T245" s="465">
        <v>43586</v>
      </c>
    </row>
    <row r="246" spans="1:20" x14ac:dyDescent="0.3">
      <c r="A246" s="464" t="s">
        <v>6072</v>
      </c>
      <c r="B246" s="122" t="s">
        <v>6073</v>
      </c>
      <c r="C246" s="122" t="s">
        <v>5862</v>
      </c>
      <c r="D246" s="122" t="s">
        <v>5930</v>
      </c>
      <c r="E246" s="122" t="s">
        <v>97</v>
      </c>
      <c r="F246" s="466">
        <v>43663</v>
      </c>
      <c r="G246" s="466">
        <v>47299</v>
      </c>
      <c r="H246" s="467" t="s">
        <v>5965</v>
      </c>
      <c r="I246" s="468">
        <v>37852</v>
      </c>
      <c r="J246" s="469">
        <v>8.048</v>
      </c>
      <c r="L246" s="464" t="s">
        <v>9581</v>
      </c>
      <c r="M246" s="122" t="s">
        <v>380</v>
      </c>
      <c r="N246" s="122" t="s">
        <v>97</v>
      </c>
      <c r="O246" s="123">
        <v>1401.0480000000002</v>
      </c>
      <c r="P246" s="123">
        <v>432</v>
      </c>
      <c r="Q246" s="124">
        <v>0.308340613597821</v>
      </c>
      <c r="R246" s="124" t="s">
        <v>3253</v>
      </c>
      <c r="S246" s="124" t="s">
        <v>3253</v>
      </c>
      <c r="T246" s="465">
        <v>43586</v>
      </c>
    </row>
    <row r="247" spans="1:20" x14ac:dyDescent="0.3">
      <c r="A247" s="464" t="s">
        <v>6072</v>
      </c>
      <c r="B247" s="122" t="s">
        <v>6073</v>
      </c>
      <c r="C247" s="122" t="s">
        <v>5862</v>
      </c>
      <c r="D247" s="122" t="s">
        <v>5930</v>
      </c>
      <c r="E247" s="122" t="s">
        <v>97</v>
      </c>
      <c r="F247" s="466">
        <v>43663</v>
      </c>
      <c r="G247" s="466">
        <v>47299</v>
      </c>
      <c r="H247" s="467" t="s">
        <v>5964</v>
      </c>
      <c r="I247" s="468">
        <v>37870</v>
      </c>
      <c r="J247" s="469">
        <v>54.273000000000003</v>
      </c>
      <c r="L247" s="464" t="s">
        <v>377</v>
      </c>
      <c r="M247" s="122" t="s">
        <v>378</v>
      </c>
      <c r="N247" s="122" t="s">
        <v>6</v>
      </c>
      <c r="O247" s="123">
        <v>3720.2</v>
      </c>
      <c r="P247" s="123">
        <v>1100</v>
      </c>
      <c r="Q247" s="124">
        <v>0.29568302779420463</v>
      </c>
      <c r="R247" s="124" t="s">
        <v>3253</v>
      </c>
      <c r="S247" s="124" t="s">
        <v>3253</v>
      </c>
      <c r="T247" s="465">
        <v>43586</v>
      </c>
    </row>
    <row r="248" spans="1:20" x14ac:dyDescent="0.3">
      <c r="A248" s="464" t="s">
        <v>6072</v>
      </c>
      <c r="B248" s="122" t="s">
        <v>6073</v>
      </c>
      <c r="C248" s="122" t="s">
        <v>5862</v>
      </c>
      <c r="D248" s="122" t="s">
        <v>5930</v>
      </c>
      <c r="E248" s="122" t="s">
        <v>97</v>
      </c>
      <c r="F248" s="466">
        <v>43663</v>
      </c>
      <c r="G248" s="466">
        <v>47299</v>
      </c>
      <c r="H248" s="467" t="s">
        <v>5965</v>
      </c>
      <c r="I248" s="468">
        <v>37872</v>
      </c>
      <c r="J248" s="469">
        <v>73.795000000000002</v>
      </c>
      <c r="L248" s="464" t="s">
        <v>244</v>
      </c>
      <c r="M248" s="122" t="s">
        <v>245</v>
      </c>
      <c r="N248" s="122" t="s">
        <v>6</v>
      </c>
      <c r="O248" s="123">
        <v>1594.8000000000002</v>
      </c>
      <c r="P248" s="123">
        <v>600</v>
      </c>
      <c r="Q248" s="124">
        <v>0.37622272385252065</v>
      </c>
      <c r="R248" s="124" t="s">
        <v>3253</v>
      </c>
      <c r="S248" s="124" t="s">
        <v>3253</v>
      </c>
      <c r="T248" s="465">
        <v>43586</v>
      </c>
    </row>
    <row r="249" spans="1:20" x14ac:dyDescent="0.3">
      <c r="A249" s="464" t="s">
        <v>6072</v>
      </c>
      <c r="B249" s="122" t="s">
        <v>6073</v>
      </c>
      <c r="C249" s="122" t="s">
        <v>5862</v>
      </c>
      <c r="D249" s="122" t="s">
        <v>5930</v>
      </c>
      <c r="E249" s="122" t="s">
        <v>97</v>
      </c>
      <c r="F249" s="466">
        <v>43770</v>
      </c>
      <c r="G249" s="466">
        <v>49125</v>
      </c>
      <c r="H249" s="467" t="s">
        <v>5964</v>
      </c>
      <c r="I249" s="468">
        <v>38200</v>
      </c>
      <c r="J249" s="469">
        <v>1.4020000000000001</v>
      </c>
      <c r="L249" s="464" t="s">
        <v>9583</v>
      </c>
      <c r="M249" s="122" t="s">
        <v>513</v>
      </c>
      <c r="N249" s="122" t="s">
        <v>97</v>
      </c>
      <c r="O249" s="123">
        <v>1292</v>
      </c>
      <c r="P249" s="123">
        <v>500</v>
      </c>
      <c r="Q249" s="124">
        <v>0.38699690402476783</v>
      </c>
      <c r="R249" s="124" t="s">
        <v>3253</v>
      </c>
      <c r="S249" s="124" t="s">
        <v>3253</v>
      </c>
      <c r="T249" s="465">
        <v>43586</v>
      </c>
    </row>
    <row r="250" spans="1:20" x14ac:dyDescent="0.3">
      <c r="A250" s="464" t="s">
        <v>6072</v>
      </c>
      <c r="B250" s="122" t="s">
        <v>6073</v>
      </c>
      <c r="C250" s="122" t="s">
        <v>5862</v>
      </c>
      <c r="D250" s="122" t="s">
        <v>5930</v>
      </c>
      <c r="E250" s="122" t="s">
        <v>97</v>
      </c>
      <c r="F250" s="466">
        <v>43770</v>
      </c>
      <c r="G250" s="466">
        <v>47299</v>
      </c>
      <c r="H250" s="467" t="s">
        <v>5965</v>
      </c>
      <c r="I250" s="468">
        <v>38201</v>
      </c>
      <c r="J250" s="469">
        <v>3.37</v>
      </c>
      <c r="L250" s="464" t="s">
        <v>9584</v>
      </c>
      <c r="M250" s="122" t="s">
        <v>461</v>
      </c>
      <c r="N250" s="122" t="s">
        <v>97</v>
      </c>
      <c r="O250" s="123">
        <v>2061.0100000000002</v>
      </c>
      <c r="P250" s="123">
        <v>600</v>
      </c>
      <c r="Q250" s="124">
        <v>0.2911194026229858</v>
      </c>
      <c r="R250" s="124" t="s">
        <v>3253</v>
      </c>
      <c r="S250" s="124" t="s">
        <v>3253</v>
      </c>
      <c r="T250" s="465">
        <v>43586</v>
      </c>
    </row>
    <row r="251" spans="1:20" x14ac:dyDescent="0.3">
      <c r="A251" s="464" t="s">
        <v>6072</v>
      </c>
      <c r="B251" s="122" t="s">
        <v>6073</v>
      </c>
      <c r="C251" s="122" t="s">
        <v>2574</v>
      </c>
      <c r="D251" s="122" t="s">
        <v>2575</v>
      </c>
      <c r="E251" s="122" t="s">
        <v>97</v>
      </c>
      <c r="F251" s="466">
        <v>43663</v>
      </c>
      <c r="G251" s="466">
        <v>49125</v>
      </c>
      <c r="H251" s="467" t="s">
        <v>5964</v>
      </c>
      <c r="I251" s="468">
        <v>37849</v>
      </c>
      <c r="J251" s="469">
        <v>1607.6560000000002</v>
      </c>
      <c r="L251" s="464" t="s">
        <v>9586</v>
      </c>
      <c r="M251" s="122" t="s">
        <v>247</v>
      </c>
      <c r="N251" s="122" t="s">
        <v>97</v>
      </c>
      <c r="O251" s="123">
        <v>1142.8800000000001</v>
      </c>
      <c r="P251" s="123">
        <v>368</v>
      </c>
      <c r="Q251" s="124">
        <v>0.32199356012879737</v>
      </c>
      <c r="R251" s="124" t="s">
        <v>3253</v>
      </c>
      <c r="S251" s="124" t="s">
        <v>3253</v>
      </c>
      <c r="T251" s="465">
        <v>43586</v>
      </c>
    </row>
    <row r="252" spans="1:20" x14ac:dyDescent="0.3">
      <c r="A252" s="464" t="s">
        <v>6072</v>
      </c>
      <c r="B252" s="122" t="s">
        <v>6073</v>
      </c>
      <c r="C252" s="122" t="s">
        <v>2574</v>
      </c>
      <c r="D252" s="122" t="s">
        <v>2575</v>
      </c>
      <c r="E252" s="122" t="s">
        <v>97</v>
      </c>
      <c r="F252" s="466">
        <v>43663</v>
      </c>
      <c r="G252" s="466">
        <v>49125</v>
      </c>
      <c r="H252" s="467" t="s">
        <v>5965</v>
      </c>
      <c r="I252" s="468">
        <v>37850</v>
      </c>
      <c r="J252" s="469">
        <v>1433.8720000000001</v>
      </c>
      <c r="L252" s="464" t="s">
        <v>9585</v>
      </c>
      <c r="M252" s="122" t="s">
        <v>386</v>
      </c>
      <c r="N252" s="122" t="s">
        <v>97</v>
      </c>
      <c r="O252" s="123">
        <v>2288.79</v>
      </c>
      <c r="P252" s="123">
        <v>632</v>
      </c>
      <c r="Q252" s="124">
        <v>0.27612843467509035</v>
      </c>
      <c r="R252" s="124" t="s">
        <v>3253</v>
      </c>
      <c r="S252" s="124" t="s">
        <v>3253</v>
      </c>
      <c r="T252" s="465">
        <v>43586</v>
      </c>
    </row>
    <row r="253" spans="1:20" x14ac:dyDescent="0.3">
      <c r="A253" s="464" t="s">
        <v>6072</v>
      </c>
      <c r="B253" s="122" t="s">
        <v>6073</v>
      </c>
      <c r="C253" s="122" t="s">
        <v>2574</v>
      </c>
      <c r="D253" s="122" t="s">
        <v>2575</v>
      </c>
      <c r="E253" s="122" t="s">
        <v>97</v>
      </c>
      <c r="F253" s="466">
        <v>43663</v>
      </c>
      <c r="G253" s="466">
        <v>49125</v>
      </c>
      <c r="H253" s="467" t="s">
        <v>5964</v>
      </c>
      <c r="I253" s="468">
        <v>37867</v>
      </c>
      <c r="J253" s="469">
        <v>0</v>
      </c>
      <c r="L253" s="464" t="s">
        <v>731</v>
      </c>
      <c r="M253" s="122" t="s">
        <v>732</v>
      </c>
      <c r="N253" s="122" t="s">
        <v>97</v>
      </c>
      <c r="O253" s="123">
        <v>957.02400000000011</v>
      </c>
      <c r="P253" s="123">
        <v>300</v>
      </c>
      <c r="Q253" s="124">
        <v>0.31347176246363723</v>
      </c>
      <c r="R253" s="124" t="s">
        <v>5235</v>
      </c>
      <c r="S253" s="124" t="s">
        <v>3707</v>
      </c>
      <c r="T253" s="465" t="s">
        <v>3707</v>
      </c>
    </row>
    <row r="254" spans="1:20" x14ac:dyDescent="0.3">
      <c r="A254" s="464" t="s">
        <v>6072</v>
      </c>
      <c r="B254" s="122" t="s">
        <v>6073</v>
      </c>
      <c r="C254" s="122" t="s">
        <v>2574</v>
      </c>
      <c r="D254" s="122" t="s">
        <v>2575</v>
      </c>
      <c r="E254" s="122" t="s">
        <v>97</v>
      </c>
      <c r="F254" s="466">
        <v>43663</v>
      </c>
      <c r="G254" s="466">
        <v>49125</v>
      </c>
      <c r="H254" s="467" t="s">
        <v>5965</v>
      </c>
      <c r="I254" s="468">
        <v>37868</v>
      </c>
      <c r="J254" s="469">
        <v>147</v>
      </c>
      <c r="L254" s="464" t="s">
        <v>9587</v>
      </c>
      <c r="M254" s="122" t="s">
        <v>773</v>
      </c>
      <c r="N254" s="122" t="s">
        <v>97</v>
      </c>
      <c r="O254" s="123">
        <v>1675.6410000000001</v>
      </c>
      <c r="P254" s="123">
        <v>532</v>
      </c>
      <c r="Q254" s="124">
        <v>0.31749044097154461</v>
      </c>
      <c r="R254" s="124" t="s">
        <v>3253</v>
      </c>
      <c r="S254" s="124" t="s">
        <v>3253</v>
      </c>
      <c r="T254" s="465">
        <v>43586</v>
      </c>
    </row>
    <row r="255" spans="1:20" x14ac:dyDescent="0.3">
      <c r="A255" s="464" t="s">
        <v>6072</v>
      </c>
      <c r="B255" s="122" t="s">
        <v>6073</v>
      </c>
      <c r="C255" s="122" t="s">
        <v>2574</v>
      </c>
      <c r="D255" s="122" t="s">
        <v>2575</v>
      </c>
      <c r="E255" s="122" t="s">
        <v>97</v>
      </c>
      <c r="F255" s="466">
        <v>44136</v>
      </c>
      <c r="G255" s="466">
        <v>49125</v>
      </c>
      <c r="H255" s="467" t="s">
        <v>5964</v>
      </c>
      <c r="I255" s="468">
        <v>39230</v>
      </c>
      <c r="J255" s="469">
        <v>0</v>
      </c>
      <c r="L255" s="464" t="s">
        <v>6764</v>
      </c>
      <c r="M255" s="122" t="s">
        <v>986</v>
      </c>
      <c r="N255" s="122" t="s">
        <v>6</v>
      </c>
      <c r="O255" s="123">
        <v>6514</v>
      </c>
      <c r="P255" s="123">
        <v>2642.5319999999997</v>
      </c>
      <c r="Q255" s="124">
        <v>0.40566963463309791</v>
      </c>
      <c r="R255" s="124" t="s">
        <v>3253</v>
      </c>
      <c r="S255" s="124" t="s">
        <v>3253</v>
      </c>
      <c r="T255" s="465">
        <v>43497</v>
      </c>
    </row>
    <row r="256" spans="1:20" x14ac:dyDescent="0.3">
      <c r="A256" s="464" t="s">
        <v>6072</v>
      </c>
      <c r="B256" s="122" t="s">
        <v>6073</v>
      </c>
      <c r="C256" s="122" t="s">
        <v>2574</v>
      </c>
      <c r="D256" s="122" t="s">
        <v>2575</v>
      </c>
      <c r="E256" s="122" t="s">
        <v>97</v>
      </c>
      <c r="F256" s="466">
        <v>44136</v>
      </c>
      <c r="G256" s="466">
        <v>49125</v>
      </c>
      <c r="H256" s="467" t="s">
        <v>5965</v>
      </c>
      <c r="I256" s="468">
        <v>39231</v>
      </c>
      <c r="J256" s="469">
        <v>0</v>
      </c>
      <c r="L256" s="464" t="s">
        <v>7</v>
      </c>
      <c r="M256" s="122" t="s">
        <v>8</v>
      </c>
      <c r="N256" s="122" t="s">
        <v>6</v>
      </c>
      <c r="O256" s="123">
        <v>44439.4</v>
      </c>
      <c r="P256" s="123">
        <v>18022.728000000003</v>
      </c>
      <c r="Q256" s="124">
        <v>0.40555741076612201</v>
      </c>
      <c r="R256" s="124" t="s">
        <v>3253</v>
      </c>
      <c r="S256" s="124" t="s">
        <v>3253</v>
      </c>
      <c r="T256" s="465">
        <v>43132</v>
      </c>
    </row>
    <row r="257" spans="1:20" x14ac:dyDescent="0.3">
      <c r="A257" s="464" t="s">
        <v>6072</v>
      </c>
      <c r="B257" s="122" t="s">
        <v>6073</v>
      </c>
      <c r="C257" s="122" t="s">
        <v>2477</v>
      </c>
      <c r="D257" s="122" t="s">
        <v>2478</v>
      </c>
      <c r="E257" s="122" t="s">
        <v>97</v>
      </c>
      <c r="F257" s="466">
        <v>43663</v>
      </c>
      <c r="G257" s="466">
        <v>47299</v>
      </c>
      <c r="H257" s="467" t="s">
        <v>5964</v>
      </c>
      <c r="I257" s="468">
        <v>37857</v>
      </c>
      <c r="J257" s="469">
        <v>1491.3030000000001</v>
      </c>
      <c r="L257" s="464" t="s">
        <v>540</v>
      </c>
      <c r="M257" s="122" t="s">
        <v>541</v>
      </c>
      <c r="N257" s="122" t="s">
        <v>6</v>
      </c>
      <c r="O257" s="123">
        <v>110627.20000000001</v>
      </c>
      <c r="P257" s="123">
        <v>44029.877999999997</v>
      </c>
      <c r="Q257" s="124">
        <v>0.39800228153654793</v>
      </c>
      <c r="R257" s="124" t="s">
        <v>3253</v>
      </c>
      <c r="S257" s="124" t="s">
        <v>3253</v>
      </c>
      <c r="T257" s="465">
        <v>43497</v>
      </c>
    </row>
    <row r="258" spans="1:20" x14ac:dyDescent="0.3">
      <c r="A258" s="464" t="s">
        <v>6072</v>
      </c>
      <c r="B258" s="122" t="s">
        <v>6073</v>
      </c>
      <c r="C258" s="122" t="s">
        <v>2477</v>
      </c>
      <c r="D258" s="122" t="s">
        <v>2478</v>
      </c>
      <c r="E258" s="122" t="s">
        <v>97</v>
      </c>
      <c r="F258" s="466">
        <v>43663</v>
      </c>
      <c r="G258" s="466">
        <v>47299</v>
      </c>
      <c r="H258" s="467" t="s">
        <v>5965</v>
      </c>
      <c r="I258" s="468">
        <v>37858</v>
      </c>
      <c r="J258" s="469">
        <v>134.62299999999999</v>
      </c>
      <c r="L258" s="464" t="s">
        <v>542</v>
      </c>
      <c r="M258" s="122" t="s">
        <v>543</v>
      </c>
      <c r="N258" s="122" t="s">
        <v>6</v>
      </c>
      <c r="O258" s="123">
        <v>19362.400000000001</v>
      </c>
      <c r="P258" s="123">
        <v>7996.1190000000006</v>
      </c>
      <c r="Q258" s="124">
        <v>0.41297148080816426</v>
      </c>
      <c r="R258" s="124" t="s">
        <v>3253</v>
      </c>
      <c r="S258" s="124" t="s">
        <v>3253</v>
      </c>
      <c r="T258" s="465">
        <v>43132</v>
      </c>
    </row>
    <row r="259" spans="1:20" x14ac:dyDescent="0.3">
      <c r="A259" s="464" t="s">
        <v>6072</v>
      </c>
      <c r="B259" s="122" t="s">
        <v>6073</v>
      </c>
      <c r="C259" s="122" t="s">
        <v>2477</v>
      </c>
      <c r="D259" s="122" t="s">
        <v>2478</v>
      </c>
      <c r="E259" s="122" t="s">
        <v>97</v>
      </c>
      <c r="F259" s="466">
        <v>43663</v>
      </c>
      <c r="G259" s="466">
        <v>47299</v>
      </c>
      <c r="H259" s="467" t="s">
        <v>5964</v>
      </c>
      <c r="I259" s="468">
        <v>37880</v>
      </c>
      <c r="J259" s="469">
        <v>35.701999999999998</v>
      </c>
      <c r="L259" s="464" t="s">
        <v>990</v>
      </c>
      <c r="M259" s="122" t="s">
        <v>991</v>
      </c>
      <c r="N259" s="122" t="s">
        <v>6</v>
      </c>
      <c r="O259" s="123">
        <v>5409.2</v>
      </c>
      <c r="P259" s="123">
        <v>2211.4140000000002</v>
      </c>
      <c r="Q259" s="124">
        <v>0.40882459513421582</v>
      </c>
      <c r="R259" s="124" t="s">
        <v>3253</v>
      </c>
      <c r="S259" s="124" t="s">
        <v>3253</v>
      </c>
      <c r="T259" s="465">
        <v>43497</v>
      </c>
    </row>
    <row r="260" spans="1:20" x14ac:dyDescent="0.3">
      <c r="A260" s="464" t="s">
        <v>6072</v>
      </c>
      <c r="B260" s="122" t="s">
        <v>6073</v>
      </c>
      <c r="C260" s="122" t="s">
        <v>2477</v>
      </c>
      <c r="D260" s="122" t="s">
        <v>2478</v>
      </c>
      <c r="E260" s="122" t="s">
        <v>97</v>
      </c>
      <c r="F260" s="466">
        <v>43663</v>
      </c>
      <c r="G260" s="466">
        <v>47299</v>
      </c>
      <c r="H260" s="467" t="s">
        <v>5965</v>
      </c>
      <c r="I260" s="468">
        <v>37881</v>
      </c>
      <c r="J260" s="469">
        <v>228.92099999999999</v>
      </c>
      <c r="L260" s="464" t="s">
        <v>6765</v>
      </c>
      <c r="M260" s="122" t="s">
        <v>987</v>
      </c>
      <c r="N260" s="122" t="s">
        <v>6</v>
      </c>
      <c r="O260" s="123">
        <v>330.2</v>
      </c>
      <c r="P260" s="123">
        <v>187.149</v>
      </c>
      <c r="Q260" s="124">
        <v>0.56677468201090253</v>
      </c>
      <c r="R260" s="124" t="s">
        <v>5235</v>
      </c>
      <c r="S260" s="124" t="s">
        <v>3707</v>
      </c>
      <c r="T260" s="465" t="s">
        <v>3707</v>
      </c>
    </row>
    <row r="261" spans="1:20" x14ac:dyDescent="0.3">
      <c r="A261" s="464" t="s">
        <v>6072</v>
      </c>
      <c r="B261" s="122" t="s">
        <v>6073</v>
      </c>
      <c r="C261" s="122" t="s">
        <v>2477</v>
      </c>
      <c r="D261" s="122" t="s">
        <v>2478</v>
      </c>
      <c r="E261" s="122" t="s">
        <v>97</v>
      </c>
      <c r="F261" s="466">
        <v>44044</v>
      </c>
      <c r="G261" s="466">
        <v>47299</v>
      </c>
      <c r="H261" s="467" t="s">
        <v>5965</v>
      </c>
      <c r="I261" s="468">
        <v>38971</v>
      </c>
      <c r="J261" s="469">
        <v>72.488</v>
      </c>
      <c r="L261" s="464" t="s">
        <v>992</v>
      </c>
      <c r="M261" s="122" t="s">
        <v>993</v>
      </c>
      <c r="N261" s="122" t="s">
        <v>6</v>
      </c>
      <c r="O261" s="123">
        <v>2915.2000000000003</v>
      </c>
      <c r="P261" s="123">
        <v>1170.0239999999999</v>
      </c>
      <c r="Q261" s="124">
        <v>0.40135290889132813</v>
      </c>
      <c r="R261" s="124" t="s">
        <v>3253</v>
      </c>
      <c r="S261" s="124" t="s">
        <v>3253</v>
      </c>
      <c r="T261" s="465">
        <v>43497</v>
      </c>
    </row>
    <row r="262" spans="1:20" x14ac:dyDescent="0.3">
      <c r="A262" s="464" t="s">
        <v>6072</v>
      </c>
      <c r="B262" s="122" t="s">
        <v>6073</v>
      </c>
      <c r="C262" s="122" t="s">
        <v>2477</v>
      </c>
      <c r="D262" s="122" t="s">
        <v>2478</v>
      </c>
      <c r="E262" s="122" t="s">
        <v>97</v>
      </c>
      <c r="F262" s="466">
        <v>44044</v>
      </c>
      <c r="G262" s="466">
        <v>47299</v>
      </c>
      <c r="H262" s="467" t="s">
        <v>5964</v>
      </c>
      <c r="I262" s="468">
        <v>38972</v>
      </c>
      <c r="J262" s="469">
        <v>0</v>
      </c>
      <c r="L262" s="464" t="s">
        <v>405</v>
      </c>
      <c r="M262" s="122" t="s">
        <v>406</v>
      </c>
      <c r="N262" s="122" t="s">
        <v>6</v>
      </c>
      <c r="O262" s="123">
        <v>2820.6</v>
      </c>
      <c r="P262" s="123">
        <v>1161.5610000000001</v>
      </c>
      <c r="Q262" s="124">
        <v>0.41181344394809621</v>
      </c>
      <c r="R262" s="124" t="s">
        <v>3253</v>
      </c>
      <c r="S262" s="124" t="s">
        <v>3253</v>
      </c>
      <c r="T262" s="465">
        <v>43497</v>
      </c>
    </row>
    <row r="263" spans="1:20" x14ac:dyDescent="0.3">
      <c r="A263" s="464" t="s">
        <v>6072</v>
      </c>
      <c r="B263" s="122" t="s">
        <v>6073</v>
      </c>
      <c r="C263" s="122" t="s">
        <v>949</v>
      </c>
      <c r="D263" s="122" t="s">
        <v>950</v>
      </c>
      <c r="E263" s="122" t="s">
        <v>97</v>
      </c>
      <c r="F263" s="466">
        <v>43663</v>
      </c>
      <c r="G263" s="466">
        <v>46203</v>
      </c>
      <c r="H263" s="467" t="s">
        <v>5964</v>
      </c>
      <c r="I263" s="468">
        <v>37845</v>
      </c>
      <c r="J263" s="469">
        <v>185.554</v>
      </c>
      <c r="L263" s="464" t="s">
        <v>988</v>
      </c>
      <c r="M263" s="122" t="s">
        <v>989</v>
      </c>
      <c r="N263" s="122" t="s">
        <v>6</v>
      </c>
      <c r="O263" s="123">
        <v>12592.099999999999</v>
      </c>
      <c r="P263" s="123">
        <v>5105.3360000000002</v>
      </c>
      <c r="Q263" s="124">
        <v>0.40543960101968701</v>
      </c>
      <c r="R263" s="124" t="s">
        <v>3253</v>
      </c>
      <c r="S263" s="124" t="s">
        <v>3253</v>
      </c>
      <c r="T263" s="465">
        <v>43497</v>
      </c>
    </row>
    <row r="264" spans="1:20" x14ac:dyDescent="0.3">
      <c r="A264" s="464" t="s">
        <v>6072</v>
      </c>
      <c r="B264" s="122" t="s">
        <v>6073</v>
      </c>
      <c r="C264" s="122" t="s">
        <v>949</v>
      </c>
      <c r="D264" s="122" t="s">
        <v>950</v>
      </c>
      <c r="E264" s="122" t="s">
        <v>97</v>
      </c>
      <c r="F264" s="466">
        <v>43663</v>
      </c>
      <c r="G264" s="466">
        <v>46203</v>
      </c>
      <c r="H264" s="467" t="s">
        <v>5965</v>
      </c>
      <c r="I264" s="468">
        <v>37846</v>
      </c>
      <c r="J264" s="469">
        <v>66.445999999999998</v>
      </c>
      <c r="L264" s="464" t="s">
        <v>6138</v>
      </c>
      <c r="M264" s="122" t="s">
        <v>6137</v>
      </c>
      <c r="N264" s="122" t="s">
        <v>97</v>
      </c>
      <c r="O264" s="123">
        <v>237.09700000000007</v>
      </c>
      <c r="P264" s="123">
        <v>237.09700000000001</v>
      </c>
      <c r="Q264" s="124">
        <v>0.99999999999999978</v>
      </c>
      <c r="R264" s="124" t="s">
        <v>5235</v>
      </c>
      <c r="S264" s="124" t="s">
        <v>3707</v>
      </c>
      <c r="T264" s="465" t="s">
        <v>3707</v>
      </c>
    </row>
    <row r="265" spans="1:20" x14ac:dyDescent="0.3">
      <c r="A265" s="464" t="s">
        <v>6072</v>
      </c>
      <c r="B265" s="122" t="s">
        <v>6073</v>
      </c>
      <c r="C265" s="122" t="s">
        <v>949</v>
      </c>
      <c r="D265" s="122" t="s">
        <v>950</v>
      </c>
      <c r="E265" s="122" t="s">
        <v>97</v>
      </c>
      <c r="F265" s="466">
        <v>43663</v>
      </c>
      <c r="G265" s="466">
        <v>46203</v>
      </c>
      <c r="H265" s="467" t="s">
        <v>5964</v>
      </c>
      <c r="I265" s="468">
        <v>37863</v>
      </c>
      <c r="J265" s="469">
        <v>21.827999999999999</v>
      </c>
      <c r="L265" s="464" t="s">
        <v>2656</v>
      </c>
      <c r="M265" s="122" t="s">
        <v>2657</v>
      </c>
      <c r="N265" s="122" t="s">
        <v>97</v>
      </c>
      <c r="O265" s="123">
        <v>2232.2400000000002</v>
      </c>
      <c r="P265" s="123">
        <v>600</v>
      </c>
      <c r="Q265" s="124">
        <v>0.26878830233308243</v>
      </c>
      <c r="R265" s="124" t="s">
        <v>3253</v>
      </c>
      <c r="S265" s="124" t="s">
        <v>3253</v>
      </c>
      <c r="T265" s="465">
        <v>44136</v>
      </c>
    </row>
    <row r="266" spans="1:20" x14ac:dyDescent="0.3">
      <c r="A266" s="464" t="s">
        <v>6072</v>
      </c>
      <c r="B266" s="122" t="s">
        <v>6073</v>
      </c>
      <c r="C266" s="122" t="s">
        <v>949</v>
      </c>
      <c r="D266" s="122" t="s">
        <v>950</v>
      </c>
      <c r="E266" s="122" t="s">
        <v>97</v>
      </c>
      <c r="F266" s="466">
        <v>43663</v>
      </c>
      <c r="G266" s="466">
        <v>46203</v>
      </c>
      <c r="H266" s="467" t="s">
        <v>5965</v>
      </c>
      <c r="I266" s="468">
        <v>37864</v>
      </c>
      <c r="J266" s="469">
        <v>71.019000000000005</v>
      </c>
      <c r="L266" s="464" t="s">
        <v>2458</v>
      </c>
      <c r="M266" s="122" t="s">
        <v>2459</v>
      </c>
      <c r="N266" s="122" t="s">
        <v>97</v>
      </c>
      <c r="O266" s="123">
        <v>1433.7360000000001</v>
      </c>
      <c r="P266" s="123">
        <v>824.19200000000023</v>
      </c>
      <c r="Q266" s="124">
        <v>0.57485617993828719</v>
      </c>
      <c r="R266" s="124" t="s">
        <v>3253</v>
      </c>
      <c r="S266" s="124" t="s">
        <v>3253</v>
      </c>
      <c r="T266" s="465">
        <v>43952</v>
      </c>
    </row>
    <row r="267" spans="1:20" x14ac:dyDescent="0.3">
      <c r="A267" s="464" t="s">
        <v>6072</v>
      </c>
      <c r="B267" s="122" t="s">
        <v>6073</v>
      </c>
      <c r="C267" s="122" t="s">
        <v>949</v>
      </c>
      <c r="D267" s="122" t="s">
        <v>950</v>
      </c>
      <c r="E267" s="122" t="s">
        <v>97</v>
      </c>
      <c r="F267" s="466">
        <v>43770</v>
      </c>
      <c r="G267" s="466">
        <v>46203</v>
      </c>
      <c r="H267" s="467" t="s">
        <v>5964</v>
      </c>
      <c r="I267" s="468">
        <v>38196</v>
      </c>
      <c r="J267" s="469">
        <v>19.431000000000001</v>
      </c>
      <c r="L267" s="464" t="s">
        <v>164</v>
      </c>
      <c r="M267" s="122" t="s">
        <v>165</v>
      </c>
      <c r="N267" s="122" t="s">
        <v>6</v>
      </c>
      <c r="O267" s="123">
        <v>10391.5</v>
      </c>
      <c r="P267" s="123">
        <v>7154.1869999999999</v>
      </c>
      <c r="Q267" s="124">
        <v>0.68846528412644947</v>
      </c>
      <c r="R267" s="124" t="s">
        <v>3253</v>
      </c>
      <c r="S267" s="124" t="s">
        <v>3253</v>
      </c>
      <c r="T267" s="465">
        <v>43556</v>
      </c>
    </row>
    <row r="268" spans="1:20" x14ac:dyDescent="0.3">
      <c r="A268" s="464" t="s">
        <v>6072</v>
      </c>
      <c r="B268" s="122" t="s">
        <v>6073</v>
      </c>
      <c r="C268" s="122" t="s">
        <v>949</v>
      </c>
      <c r="D268" s="122" t="s">
        <v>950</v>
      </c>
      <c r="E268" s="122" t="s">
        <v>97</v>
      </c>
      <c r="F268" s="466">
        <v>43770</v>
      </c>
      <c r="G268" s="466">
        <v>46203</v>
      </c>
      <c r="H268" s="467" t="s">
        <v>5965</v>
      </c>
      <c r="I268" s="468">
        <v>38197</v>
      </c>
      <c r="J268" s="469">
        <v>46.872999999999998</v>
      </c>
      <c r="L268" s="464" t="s">
        <v>6291</v>
      </c>
      <c r="M268" s="122" t="s">
        <v>6292</v>
      </c>
      <c r="N268" s="122" t="s">
        <v>6</v>
      </c>
      <c r="O268" s="123">
        <v>5349.4</v>
      </c>
      <c r="P268" s="123">
        <v>1962.721</v>
      </c>
      <c r="Q268" s="124">
        <v>0.3669048865293304</v>
      </c>
      <c r="R268" s="124" t="s">
        <v>3253</v>
      </c>
      <c r="S268" s="124" t="s">
        <v>3253</v>
      </c>
      <c r="T268" s="465">
        <v>43922</v>
      </c>
    </row>
    <row r="269" spans="1:20" x14ac:dyDescent="0.3">
      <c r="A269" s="464" t="s">
        <v>6072</v>
      </c>
      <c r="B269" s="122" t="s">
        <v>6073</v>
      </c>
      <c r="C269" s="122" t="s">
        <v>2485</v>
      </c>
      <c r="D269" s="122" t="s">
        <v>2486</v>
      </c>
      <c r="E269" s="122" t="s">
        <v>97</v>
      </c>
      <c r="F269" s="466">
        <v>43663</v>
      </c>
      <c r="G269" s="466">
        <v>45473</v>
      </c>
      <c r="H269" s="467" t="s">
        <v>5964</v>
      </c>
      <c r="I269" s="468">
        <v>37853</v>
      </c>
      <c r="J269" s="469">
        <v>312.89999999999998</v>
      </c>
      <c r="L269" s="464" t="s">
        <v>223</v>
      </c>
      <c r="M269" s="122" t="s">
        <v>224</v>
      </c>
      <c r="N269" s="122" t="s">
        <v>6</v>
      </c>
      <c r="O269" s="123">
        <v>14375.100000000002</v>
      </c>
      <c r="P269" s="123">
        <v>10524.148999999999</v>
      </c>
      <c r="Q269" s="124">
        <v>0.73210962010699043</v>
      </c>
      <c r="R269" s="124" t="s">
        <v>3253</v>
      </c>
      <c r="S269" s="124" t="s">
        <v>3253</v>
      </c>
      <c r="T269" s="465">
        <v>43862</v>
      </c>
    </row>
    <row r="270" spans="1:20" x14ac:dyDescent="0.3">
      <c r="A270" s="464" t="s">
        <v>6072</v>
      </c>
      <c r="B270" s="122" t="s">
        <v>6073</v>
      </c>
      <c r="C270" s="122" t="s">
        <v>2485</v>
      </c>
      <c r="D270" s="122" t="s">
        <v>2486</v>
      </c>
      <c r="E270" s="122" t="s">
        <v>97</v>
      </c>
      <c r="F270" s="466">
        <v>43663</v>
      </c>
      <c r="G270" s="466">
        <v>45473</v>
      </c>
      <c r="H270" s="467" t="s">
        <v>5965</v>
      </c>
      <c r="I270" s="468">
        <v>37854</v>
      </c>
      <c r="J270" s="469">
        <v>0</v>
      </c>
      <c r="L270" s="464" t="s">
        <v>2578</v>
      </c>
      <c r="M270" s="122" t="s">
        <v>2579</v>
      </c>
      <c r="N270" s="122" t="s">
        <v>97</v>
      </c>
      <c r="O270" s="123">
        <v>4189.0469999999996</v>
      </c>
      <c r="P270" s="123">
        <v>3677.1369999999997</v>
      </c>
      <c r="Q270" s="124">
        <v>0.87779798125922204</v>
      </c>
      <c r="R270" s="124" t="s">
        <v>3253</v>
      </c>
      <c r="S270" s="124" t="s">
        <v>3253</v>
      </c>
      <c r="T270" s="465">
        <v>43891</v>
      </c>
    </row>
    <row r="271" spans="1:20" x14ac:dyDescent="0.3">
      <c r="A271" s="464" t="s">
        <v>6072</v>
      </c>
      <c r="B271" s="122" t="s">
        <v>6073</v>
      </c>
      <c r="C271" s="122" t="s">
        <v>2485</v>
      </c>
      <c r="D271" s="122" t="s">
        <v>2486</v>
      </c>
      <c r="E271" s="122" t="s">
        <v>97</v>
      </c>
      <c r="F271" s="466">
        <v>43663</v>
      </c>
      <c r="G271" s="466">
        <v>45473</v>
      </c>
      <c r="H271" s="467" t="s">
        <v>5964</v>
      </c>
      <c r="I271" s="468">
        <v>37874</v>
      </c>
      <c r="J271" s="469">
        <v>115.39000000000001</v>
      </c>
      <c r="L271" s="464" t="s">
        <v>172</v>
      </c>
      <c r="M271" s="122" t="s">
        <v>173</v>
      </c>
      <c r="N271" s="122" t="s">
        <v>6</v>
      </c>
      <c r="O271" s="123">
        <v>3651.2000000000003</v>
      </c>
      <c r="P271" s="123">
        <v>1585.047</v>
      </c>
      <c r="Q271" s="124">
        <v>0.43411672874671337</v>
      </c>
      <c r="R271" s="124" t="s">
        <v>3253</v>
      </c>
      <c r="S271" s="124" t="s">
        <v>3253</v>
      </c>
      <c r="T271" s="465">
        <v>43952</v>
      </c>
    </row>
    <row r="272" spans="1:20" x14ac:dyDescent="0.3">
      <c r="A272" s="464" t="s">
        <v>6072</v>
      </c>
      <c r="B272" s="122" t="s">
        <v>6073</v>
      </c>
      <c r="C272" s="122" t="s">
        <v>2485</v>
      </c>
      <c r="D272" s="122" t="s">
        <v>2486</v>
      </c>
      <c r="E272" s="122" t="s">
        <v>97</v>
      </c>
      <c r="F272" s="466">
        <v>43663</v>
      </c>
      <c r="G272" s="466">
        <v>45473</v>
      </c>
      <c r="H272" s="467" t="s">
        <v>5965</v>
      </c>
      <c r="I272" s="468">
        <v>37875</v>
      </c>
      <c r="J272" s="469">
        <v>0</v>
      </c>
      <c r="L272" s="464" t="s">
        <v>2452</v>
      </c>
      <c r="M272" s="122" t="s">
        <v>2453</v>
      </c>
      <c r="N272" s="122" t="s">
        <v>97</v>
      </c>
      <c r="O272" s="123">
        <v>1851.9120000000003</v>
      </c>
      <c r="P272" s="123">
        <v>402.06600000000003</v>
      </c>
      <c r="Q272" s="124">
        <v>0.21710858831305158</v>
      </c>
      <c r="R272" s="124" t="s">
        <v>3253</v>
      </c>
      <c r="S272" s="124" t="s">
        <v>3253</v>
      </c>
      <c r="T272" s="465">
        <v>43831</v>
      </c>
    </row>
    <row r="273" spans="1:20" x14ac:dyDescent="0.3">
      <c r="A273" s="464" t="s">
        <v>6072</v>
      </c>
      <c r="B273" s="122" t="s">
        <v>6073</v>
      </c>
      <c r="C273" s="122" t="s">
        <v>2485</v>
      </c>
      <c r="D273" s="122" t="s">
        <v>2486</v>
      </c>
      <c r="E273" s="122" t="s">
        <v>97</v>
      </c>
      <c r="F273" s="466">
        <v>43770</v>
      </c>
      <c r="G273" s="466">
        <v>45473</v>
      </c>
      <c r="H273" s="467" t="s">
        <v>5964</v>
      </c>
      <c r="I273" s="468">
        <v>38202</v>
      </c>
      <c r="J273" s="469">
        <v>32.773000000000003</v>
      </c>
      <c r="L273" s="464" t="s">
        <v>4069</v>
      </c>
      <c r="M273" s="122" t="s">
        <v>4070</v>
      </c>
      <c r="N273" s="122" t="s">
        <v>97</v>
      </c>
      <c r="O273" s="123">
        <v>542.64</v>
      </c>
      <c r="P273" s="123">
        <v>102.30800000000002</v>
      </c>
      <c r="Q273" s="124">
        <v>0.18853752027126644</v>
      </c>
      <c r="R273" s="124" t="s">
        <v>5235</v>
      </c>
      <c r="S273" s="124" t="s">
        <v>3707</v>
      </c>
      <c r="T273" s="465" t="s">
        <v>3707</v>
      </c>
    </row>
    <row r="274" spans="1:20" x14ac:dyDescent="0.3">
      <c r="A274" s="464" t="s">
        <v>6072</v>
      </c>
      <c r="B274" s="122" t="s">
        <v>6073</v>
      </c>
      <c r="C274" s="122" t="s">
        <v>2485</v>
      </c>
      <c r="D274" s="122" t="s">
        <v>2486</v>
      </c>
      <c r="E274" s="122" t="s">
        <v>97</v>
      </c>
      <c r="F274" s="466">
        <v>43770</v>
      </c>
      <c r="G274" s="466">
        <v>45473</v>
      </c>
      <c r="H274" s="467" t="s">
        <v>5965</v>
      </c>
      <c r="I274" s="468">
        <v>38203</v>
      </c>
      <c r="J274" s="469">
        <v>0</v>
      </c>
      <c r="L274" s="464" t="s">
        <v>166</v>
      </c>
      <c r="M274" s="122" t="s">
        <v>167</v>
      </c>
      <c r="N274" s="122" t="s">
        <v>6</v>
      </c>
      <c r="O274" s="123">
        <v>26905</v>
      </c>
      <c r="P274" s="123">
        <v>7236.898000000001</v>
      </c>
      <c r="Q274" s="124">
        <v>0.26897966920646726</v>
      </c>
      <c r="R274" s="124" t="s">
        <v>3253</v>
      </c>
      <c r="S274" s="124" t="s">
        <v>3253</v>
      </c>
      <c r="T274" s="465">
        <v>43831</v>
      </c>
    </row>
    <row r="275" spans="1:20" x14ac:dyDescent="0.3">
      <c r="A275" s="464" t="s">
        <v>6133</v>
      </c>
      <c r="B275" s="122" t="s">
        <v>6127</v>
      </c>
      <c r="C275" s="122" t="s">
        <v>743</v>
      </c>
      <c r="D275" s="122" t="s">
        <v>744</v>
      </c>
      <c r="E275" s="122" t="s">
        <v>6</v>
      </c>
      <c r="F275" s="466">
        <v>43831</v>
      </c>
      <c r="G275" s="466">
        <v>45657</v>
      </c>
      <c r="H275" s="467" t="s">
        <v>5962</v>
      </c>
      <c r="I275" s="468">
        <v>3353</v>
      </c>
      <c r="J275" s="469">
        <v>2032.588</v>
      </c>
      <c r="L275" s="464" t="s">
        <v>4065</v>
      </c>
      <c r="M275" s="122" t="s">
        <v>4066</v>
      </c>
      <c r="N275" s="122" t="s">
        <v>97</v>
      </c>
      <c r="O275" s="123">
        <v>261.108</v>
      </c>
      <c r="P275" s="123">
        <v>91.602000000000004</v>
      </c>
      <c r="Q275" s="124">
        <v>0.35082035019991731</v>
      </c>
      <c r="R275" s="124" t="s">
        <v>5235</v>
      </c>
      <c r="S275" s="124" t="s">
        <v>3707</v>
      </c>
      <c r="T275" s="465" t="s">
        <v>3707</v>
      </c>
    </row>
    <row r="276" spans="1:20" x14ac:dyDescent="0.3">
      <c r="A276" s="464" t="s">
        <v>6133</v>
      </c>
      <c r="B276" s="122" t="s">
        <v>6127</v>
      </c>
      <c r="C276" s="122" t="s">
        <v>743</v>
      </c>
      <c r="D276" s="122" t="s">
        <v>744</v>
      </c>
      <c r="E276" s="122" t="s">
        <v>6</v>
      </c>
      <c r="F276" s="466">
        <v>43831</v>
      </c>
      <c r="G276" s="466">
        <v>45657</v>
      </c>
      <c r="H276" s="467" t="s">
        <v>5963</v>
      </c>
      <c r="I276" s="468">
        <v>3354</v>
      </c>
      <c r="J276" s="469">
        <v>0</v>
      </c>
      <c r="L276" s="464" t="s">
        <v>2454</v>
      </c>
      <c r="M276" s="122" t="s">
        <v>2455</v>
      </c>
      <c r="N276" s="122" t="s">
        <v>97</v>
      </c>
      <c r="O276" s="123">
        <v>1001.28</v>
      </c>
      <c r="P276" s="123">
        <v>309.59900000000005</v>
      </c>
      <c r="Q276" s="124">
        <v>0.30920321987855548</v>
      </c>
      <c r="R276" s="124" t="s">
        <v>3253</v>
      </c>
      <c r="S276" s="124" t="s">
        <v>3253</v>
      </c>
      <c r="T276" s="465">
        <v>43831</v>
      </c>
    </row>
    <row r="277" spans="1:20" x14ac:dyDescent="0.3">
      <c r="A277" s="464" t="s">
        <v>6133</v>
      </c>
      <c r="B277" s="122" t="s">
        <v>6127</v>
      </c>
      <c r="C277" s="122" t="s">
        <v>166</v>
      </c>
      <c r="D277" s="122" t="s">
        <v>167</v>
      </c>
      <c r="E277" s="122" t="s">
        <v>6</v>
      </c>
      <c r="F277" s="466">
        <v>43831</v>
      </c>
      <c r="G277" s="466">
        <v>47483</v>
      </c>
      <c r="H277" s="467" t="s">
        <v>5962</v>
      </c>
      <c r="I277" s="468">
        <v>3359</v>
      </c>
      <c r="J277" s="469">
        <v>7236.898000000001</v>
      </c>
      <c r="L277" s="464" t="s">
        <v>347</v>
      </c>
      <c r="M277" s="122" t="s">
        <v>348</v>
      </c>
      <c r="N277" s="122" t="s">
        <v>6</v>
      </c>
      <c r="O277" s="123">
        <v>12106.199999999999</v>
      </c>
      <c r="P277" s="123">
        <v>3933.0390000000007</v>
      </c>
      <c r="Q277" s="124">
        <v>0.32487807900084265</v>
      </c>
      <c r="R277" s="124" t="s">
        <v>3253</v>
      </c>
      <c r="S277" s="124" t="s">
        <v>3253</v>
      </c>
      <c r="T277" s="465">
        <v>43831</v>
      </c>
    </row>
    <row r="278" spans="1:20" x14ac:dyDescent="0.3">
      <c r="A278" s="464" t="s">
        <v>6133</v>
      </c>
      <c r="B278" s="122" t="s">
        <v>6127</v>
      </c>
      <c r="C278" s="122" t="s">
        <v>166</v>
      </c>
      <c r="D278" s="122" t="s">
        <v>167</v>
      </c>
      <c r="E278" s="122" t="s">
        <v>6</v>
      </c>
      <c r="F278" s="466">
        <v>43831</v>
      </c>
      <c r="G278" s="466">
        <v>47483</v>
      </c>
      <c r="H278" s="467" t="s">
        <v>5963</v>
      </c>
      <c r="I278" s="468">
        <v>3360</v>
      </c>
      <c r="J278" s="469">
        <v>0</v>
      </c>
      <c r="L278" s="464" t="s">
        <v>4067</v>
      </c>
      <c r="M278" s="122" t="s">
        <v>4068</v>
      </c>
      <c r="N278" s="122" t="s">
        <v>97</v>
      </c>
      <c r="O278" s="123">
        <v>450.81600000000003</v>
      </c>
      <c r="P278" s="123">
        <v>118.10600000000002</v>
      </c>
      <c r="Q278" s="124">
        <v>0.26198271578648497</v>
      </c>
      <c r="R278" s="124" t="s">
        <v>5235</v>
      </c>
      <c r="S278" s="124" t="s">
        <v>3707</v>
      </c>
      <c r="T278" s="465" t="s">
        <v>3707</v>
      </c>
    </row>
    <row r="279" spans="1:20" x14ac:dyDescent="0.3">
      <c r="A279" s="464" t="s">
        <v>6133</v>
      </c>
      <c r="B279" s="122" t="s">
        <v>6127</v>
      </c>
      <c r="C279" s="122" t="s">
        <v>347</v>
      </c>
      <c r="D279" s="122" t="s">
        <v>348</v>
      </c>
      <c r="E279" s="122" t="s">
        <v>6</v>
      </c>
      <c r="F279" s="466">
        <v>43831</v>
      </c>
      <c r="G279" s="466">
        <v>47483</v>
      </c>
      <c r="H279" s="467" t="s">
        <v>5962</v>
      </c>
      <c r="I279" s="468">
        <v>3357</v>
      </c>
      <c r="J279" s="469">
        <v>3933.0390000000002</v>
      </c>
      <c r="L279" s="464" t="s">
        <v>840</v>
      </c>
      <c r="M279" s="122" t="s">
        <v>841</v>
      </c>
      <c r="N279" s="122" t="s">
        <v>97</v>
      </c>
      <c r="O279" s="123">
        <v>3096</v>
      </c>
      <c r="P279" s="123">
        <v>676.94900000000007</v>
      </c>
      <c r="Q279" s="124">
        <v>0.21865277777777781</v>
      </c>
      <c r="R279" s="124" t="s">
        <v>3253</v>
      </c>
      <c r="S279" s="124" t="s">
        <v>3253</v>
      </c>
      <c r="T279" s="465">
        <v>43831</v>
      </c>
    </row>
    <row r="280" spans="1:20" x14ac:dyDescent="0.3">
      <c r="A280" s="464" t="s">
        <v>6133</v>
      </c>
      <c r="B280" s="122" t="s">
        <v>6127</v>
      </c>
      <c r="C280" s="122" t="s">
        <v>347</v>
      </c>
      <c r="D280" s="122" t="s">
        <v>348</v>
      </c>
      <c r="E280" s="122" t="s">
        <v>6</v>
      </c>
      <c r="F280" s="466">
        <v>43831</v>
      </c>
      <c r="G280" s="466">
        <v>47483</v>
      </c>
      <c r="H280" s="467" t="s">
        <v>5963</v>
      </c>
      <c r="I280" s="468">
        <v>3358</v>
      </c>
      <c r="J280" s="469">
        <v>0</v>
      </c>
      <c r="L280" s="464" t="s">
        <v>1104</v>
      </c>
      <c r="M280" s="122" t="s">
        <v>1105</v>
      </c>
      <c r="N280" s="122" t="s">
        <v>6</v>
      </c>
      <c r="O280" s="123">
        <v>5252.1</v>
      </c>
      <c r="P280" s="123">
        <v>1767.5790000000002</v>
      </c>
      <c r="Q280" s="124">
        <v>0.3365470954475353</v>
      </c>
      <c r="R280" s="124" t="s">
        <v>3253</v>
      </c>
      <c r="S280" s="124" t="s">
        <v>3253</v>
      </c>
      <c r="T280" s="465">
        <v>43831</v>
      </c>
    </row>
    <row r="281" spans="1:20" x14ac:dyDescent="0.3">
      <c r="A281" s="464" t="s">
        <v>6133</v>
      </c>
      <c r="B281" s="122" t="s">
        <v>6127</v>
      </c>
      <c r="C281" s="122" t="s">
        <v>1104</v>
      </c>
      <c r="D281" s="122" t="s">
        <v>1105</v>
      </c>
      <c r="E281" s="122" t="s">
        <v>6</v>
      </c>
      <c r="F281" s="466">
        <v>43831</v>
      </c>
      <c r="G281" s="466">
        <v>47483</v>
      </c>
      <c r="H281" s="467" t="s">
        <v>5962</v>
      </c>
      <c r="I281" s="468">
        <v>3351</v>
      </c>
      <c r="J281" s="469">
        <v>1674.7470000000001</v>
      </c>
      <c r="L281" s="464" t="s">
        <v>4626</v>
      </c>
      <c r="M281" s="122" t="s">
        <v>4627</v>
      </c>
      <c r="N281" s="122" t="s">
        <v>97</v>
      </c>
      <c r="O281" s="123">
        <v>640.39400000000001</v>
      </c>
      <c r="P281" s="123">
        <v>640.39400000000001</v>
      </c>
      <c r="Q281" s="124">
        <v>1</v>
      </c>
      <c r="R281" s="124" t="s">
        <v>5235</v>
      </c>
      <c r="S281" s="124" t="s">
        <v>3707</v>
      </c>
      <c r="T281" s="465" t="s">
        <v>3707</v>
      </c>
    </row>
    <row r="282" spans="1:20" x14ac:dyDescent="0.3">
      <c r="A282" s="464" t="s">
        <v>6133</v>
      </c>
      <c r="B282" s="122" t="s">
        <v>6127</v>
      </c>
      <c r="C282" s="122" t="s">
        <v>1104</v>
      </c>
      <c r="D282" s="122" t="s">
        <v>1105</v>
      </c>
      <c r="E282" s="122" t="s">
        <v>6</v>
      </c>
      <c r="F282" s="466">
        <v>43831</v>
      </c>
      <c r="G282" s="466">
        <v>47483</v>
      </c>
      <c r="H282" s="467" t="s">
        <v>5963</v>
      </c>
      <c r="I282" s="468">
        <v>3352</v>
      </c>
      <c r="J282" s="469">
        <v>92.832000000000008</v>
      </c>
      <c r="L282" s="464" t="s">
        <v>544</v>
      </c>
      <c r="M282" s="122" t="s">
        <v>545</v>
      </c>
      <c r="N282" s="122" t="s">
        <v>6</v>
      </c>
      <c r="O282" s="123">
        <v>22880.800000000003</v>
      </c>
      <c r="P282" s="123">
        <v>19343.980000000003</v>
      </c>
      <c r="Q282" s="124">
        <v>0.84542411104506843</v>
      </c>
      <c r="R282" s="124" t="s">
        <v>3253</v>
      </c>
      <c r="S282" s="124" t="s">
        <v>3253</v>
      </c>
      <c r="T282" s="465">
        <v>44075</v>
      </c>
    </row>
    <row r="283" spans="1:20" x14ac:dyDescent="0.3">
      <c r="A283" s="464" t="s">
        <v>6133</v>
      </c>
      <c r="B283" s="122" t="s">
        <v>6127</v>
      </c>
      <c r="C283" s="122" t="s">
        <v>994</v>
      </c>
      <c r="D283" s="122" t="s">
        <v>995</v>
      </c>
      <c r="E283" s="122" t="s">
        <v>6</v>
      </c>
      <c r="F283" s="466">
        <v>43831</v>
      </c>
      <c r="G283" s="466">
        <v>45657</v>
      </c>
      <c r="H283" s="467" t="s">
        <v>5962</v>
      </c>
      <c r="I283" s="468">
        <v>3355</v>
      </c>
      <c r="J283" s="469">
        <v>1490.1030000000001</v>
      </c>
      <c r="L283" s="464" t="s">
        <v>828</v>
      </c>
      <c r="M283" s="122" t="s">
        <v>829</v>
      </c>
      <c r="N283" s="122" t="s">
        <v>97</v>
      </c>
      <c r="O283" s="123">
        <v>2159.8000000000002</v>
      </c>
      <c r="P283" s="123">
        <v>485.62799999999999</v>
      </c>
      <c r="Q283" s="124">
        <v>0.22484859709232333</v>
      </c>
      <c r="R283" s="124" t="s">
        <v>3253</v>
      </c>
      <c r="S283" s="124" t="s">
        <v>3253</v>
      </c>
      <c r="T283" s="465">
        <v>43770</v>
      </c>
    </row>
    <row r="284" spans="1:20" x14ac:dyDescent="0.3">
      <c r="A284" s="464" t="s">
        <v>6133</v>
      </c>
      <c r="B284" s="122" t="s">
        <v>6127</v>
      </c>
      <c r="C284" s="122" t="s">
        <v>994</v>
      </c>
      <c r="D284" s="122" t="s">
        <v>995</v>
      </c>
      <c r="E284" s="122" t="s">
        <v>6</v>
      </c>
      <c r="F284" s="466">
        <v>43831</v>
      </c>
      <c r="G284" s="466">
        <v>45657</v>
      </c>
      <c r="H284" s="467" t="s">
        <v>5963</v>
      </c>
      <c r="I284" s="468">
        <v>3356</v>
      </c>
      <c r="J284" s="469">
        <v>0</v>
      </c>
      <c r="L284" s="464" t="s">
        <v>264</v>
      </c>
      <c r="M284" s="122" t="s">
        <v>265</v>
      </c>
      <c r="N284" s="122" t="s">
        <v>97</v>
      </c>
      <c r="O284" s="123">
        <v>3512.16</v>
      </c>
      <c r="P284" s="123">
        <v>3262.8380000000002</v>
      </c>
      <c r="Q284" s="124">
        <v>0.92901177622887354</v>
      </c>
      <c r="R284" s="124" t="s">
        <v>3253</v>
      </c>
      <c r="S284" s="124" t="s">
        <v>3253</v>
      </c>
      <c r="T284" s="465">
        <v>43313</v>
      </c>
    </row>
    <row r="285" spans="1:20" x14ac:dyDescent="0.3">
      <c r="A285" s="464" t="s">
        <v>6133</v>
      </c>
      <c r="B285" s="122" t="s">
        <v>6127</v>
      </c>
      <c r="C285" s="122" t="s">
        <v>110</v>
      </c>
      <c r="D285" s="122" t="s">
        <v>111</v>
      </c>
      <c r="E285" s="122" t="s">
        <v>6</v>
      </c>
      <c r="F285" s="466">
        <v>43770</v>
      </c>
      <c r="G285" s="466">
        <v>45596</v>
      </c>
      <c r="H285" s="467" t="s">
        <v>5963</v>
      </c>
      <c r="I285" s="468">
        <v>3270</v>
      </c>
      <c r="J285" s="469">
        <v>101.44800000000001</v>
      </c>
      <c r="L285" s="464" t="s">
        <v>2574</v>
      </c>
      <c r="M285" s="122" t="s">
        <v>2575</v>
      </c>
      <c r="N285" s="122" t="s">
        <v>97</v>
      </c>
      <c r="O285" s="123">
        <v>3205.2960000000003</v>
      </c>
      <c r="P285" s="123">
        <v>3188.5280000000002</v>
      </c>
      <c r="Q285" s="124">
        <v>0.99476865787122315</v>
      </c>
      <c r="R285" s="124" t="s">
        <v>3253</v>
      </c>
      <c r="S285" s="124" t="s">
        <v>3253</v>
      </c>
      <c r="T285" s="465">
        <v>43647</v>
      </c>
    </row>
    <row r="286" spans="1:20" x14ac:dyDescent="0.3">
      <c r="A286" s="464" t="s">
        <v>6133</v>
      </c>
      <c r="B286" s="122" t="s">
        <v>6127</v>
      </c>
      <c r="C286" s="122" t="s">
        <v>110</v>
      </c>
      <c r="D286" s="122" t="s">
        <v>111</v>
      </c>
      <c r="E286" s="122" t="s">
        <v>6</v>
      </c>
      <c r="F286" s="466">
        <v>43770</v>
      </c>
      <c r="G286" s="466">
        <v>45596</v>
      </c>
      <c r="H286" s="467" t="s">
        <v>5962</v>
      </c>
      <c r="I286" s="468">
        <v>3271</v>
      </c>
      <c r="J286" s="469">
        <v>3550.1930000000002</v>
      </c>
      <c r="L286" s="464" t="s">
        <v>996</v>
      </c>
      <c r="M286" s="122" t="s">
        <v>997</v>
      </c>
      <c r="N286" s="122" t="s">
        <v>6</v>
      </c>
      <c r="O286" s="123">
        <v>12580.900000000001</v>
      </c>
      <c r="P286" s="123">
        <v>2793.9830000000002</v>
      </c>
      <c r="Q286" s="124">
        <v>0.22208132963460483</v>
      </c>
      <c r="R286" s="124" t="s">
        <v>3253</v>
      </c>
      <c r="S286" s="124" t="s">
        <v>3253</v>
      </c>
      <c r="T286" s="465">
        <v>43586</v>
      </c>
    </row>
    <row r="287" spans="1:20" x14ac:dyDescent="0.3">
      <c r="A287" s="464" t="s">
        <v>6133</v>
      </c>
      <c r="B287" s="122" t="s">
        <v>6127</v>
      </c>
      <c r="C287" s="122" t="s">
        <v>556</v>
      </c>
      <c r="D287" s="122" t="s">
        <v>557</v>
      </c>
      <c r="E287" s="122" t="s">
        <v>6</v>
      </c>
      <c r="F287" s="466">
        <v>43862</v>
      </c>
      <c r="G287" s="466">
        <v>45688</v>
      </c>
      <c r="H287" s="467" t="s">
        <v>5963</v>
      </c>
      <c r="I287" s="468">
        <v>3373</v>
      </c>
      <c r="J287" s="469">
        <v>330.23500000000001</v>
      </c>
      <c r="L287" s="464" t="s">
        <v>367</v>
      </c>
      <c r="M287" s="122" t="s">
        <v>368</v>
      </c>
      <c r="N287" s="122" t="s">
        <v>6</v>
      </c>
      <c r="O287" s="123">
        <v>10696.4</v>
      </c>
      <c r="P287" s="123">
        <v>4622.4610000000002</v>
      </c>
      <c r="Q287" s="124">
        <v>0.4321510975655361</v>
      </c>
      <c r="R287" s="124" t="s">
        <v>3253</v>
      </c>
      <c r="S287" s="124" t="s">
        <v>3253</v>
      </c>
      <c r="T287" s="465">
        <v>44044</v>
      </c>
    </row>
    <row r="288" spans="1:20" x14ac:dyDescent="0.3">
      <c r="A288" s="464" t="s">
        <v>6133</v>
      </c>
      <c r="B288" s="122" t="s">
        <v>6127</v>
      </c>
      <c r="C288" s="122" t="s">
        <v>556</v>
      </c>
      <c r="D288" s="122" t="s">
        <v>557</v>
      </c>
      <c r="E288" s="122" t="s">
        <v>6</v>
      </c>
      <c r="F288" s="466">
        <v>43862</v>
      </c>
      <c r="G288" s="466">
        <v>45688</v>
      </c>
      <c r="H288" s="467" t="s">
        <v>5962</v>
      </c>
      <c r="I288" s="468">
        <v>3374</v>
      </c>
      <c r="J288" s="469">
        <v>0</v>
      </c>
      <c r="L288" s="464" t="s">
        <v>357</v>
      </c>
      <c r="M288" s="122" t="s">
        <v>358</v>
      </c>
      <c r="N288" s="122" t="s">
        <v>6</v>
      </c>
      <c r="O288" s="123">
        <v>27269.399999999998</v>
      </c>
      <c r="P288" s="123">
        <v>13734.982</v>
      </c>
      <c r="Q288" s="124">
        <v>0.50367745531621533</v>
      </c>
      <c r="R288" s="124" t="s">
        <v>3253</v>
      </c>
      <c r="S288" s="124" t="s">
        <v>3253</v>
      </c>
      <c r="T288" s="465">
        <v>44044</v>
      </c>
    </row>
    <row r="289" spans="1:20" x14ac:dyDescent="0.3">
      <c r="A289" s="464" t="s">
        <v>6133</v>
      </c>
      <c r="B289" s="122" t="s">
        <v>6127</v>
      </c>
      <c r="C289" s="122" t="s">
        <v>556</v>
      </c>
      <c r="D289" s="122" t="s">
        <v>557</v>
      </c>
      <c r="E289" s="122" t="s">
        <v>6</v>
      </c>
      <c r="F289" s="466">
        <v>44136</v>
      </c>
      <c r="G289" s="466">
        <v>44865</v>
      </c>
      <c r="H289" s="467" t="s">
        <v>5962</v>
      </c>
      <c r="I289" s="468">
        <v>3674</v>
      </c>
      <c r="J289" s="469">
        <v>0</v>
      </c>
      <c r="L289" s="464" t="s">
        <v>1189</v>
      </c>
      <c r="M289" s="122" t="s">
        <v>1190</v>
      </c>
      <c r="N289" s="122" t="s">
        <v>97</v>
      </c>
      <c r="O289" s="123">
        <v>849.09600000000012</v>
      </c>
      <c r="P289" s="123">
        <v>252.98099999999999</v>
      </c>
      <c r="Q289" s="124">
        <v>0.29794157551089623</v>
      </c>
      <c r="R289" s="124" t="s">
        <v>5235</v>
      </c>
      <c r="S289" s="124" t="s">
        <v>3707</v>
      </c>
      <c r="T289" s="465" t="s">
        <v>3707</v>
      </c>
    </row>
    <row r="290" spans="1:20" x14ac:dyDescent="0.3">
      <c r="A290" s="464" t="s">
        <v>6133</v>
      </c>
      <c r="B290" s="122" t="s">
        <v>6127</v>
      </c>
      <c r="C290" s="122" t="s">
        <v>556</v>
      </c>
      <c r="D290" s="122" t="s">
        <v>557</v>
      </c>
      <c r="E290" s="122" t="s">
        <v>6</v>
      </c>
      <c r="F290" s="466">
        <v>44136</v>
      </c>
      <c r="G290" s="466">
        <v>44865</v>
      </c>
      <c r="H290" s="467" t="s">
        <v>5963</v>
      </c>
      <c r="I290" s="468">
        <v>3675</v>
      </c>
      <c r="J290" s="469">
        <v>0</v>
      </c>
      <c r="L290" s="464" t="s">
        <v>383</v>
      </c>
      <c r="M290" s="122" t="s">
        <v>384</v>
      </c>
      <c r="N290" s="122" t="s">
        <v>6</v>
      </c>
      <c r="O290" s="123">
        <v>41408.600000000006</v>
      </c>
      <c r="P290" s="123">
        <v>16154.668</v>
      </c>
      <c r="Q290" s="124">
        <v>0.39012833082982756</v>
      </c>
      <c r="R290" s="124" t="s">
        <v>3253</v>
      </c>
      <c r="S290" s="124" t="s">
        <v>3253</v>
      </c>
      <c r="T290" s="465">
        <v>44044</v>
      </c>
    </row>
    <row r="291" spans="1:20" x14ac:dyDescent="0.3">
      <c r="A291" s="464" t="s">
        <v>6133</v>
      </c>
      <c r="B291" s="122" t="s">
        <v>6127</v>
      </c>
      <c r="C291" s="122" t="s">
        <v>566</v>
      </c>
      <c r="D291" s="122" t="s">
        <v>567</v>
      </c>
      <c r="E291" s="122" t="s">
        <v>97</v>
      </c>
      <c r="F291" s="466">
        <v>43770</v>
      </c>
      <c r="G291" s="466">
        <v>47422</v>
      </c>
      <c r="H291" s="467" t="s">
        <v>5964</v>
      </c>
      <c r="I291" s="468">
        <v>38222</v>
      </c>
      <c r="J291" s="469">
        <v>0</v>
      </c>
      <c r="L291" s="464" t="s">
        <v>4</v>
      </c>
      <c r="M291" s="122" t="s">
        <v>5</v>
      </c>
      <c r="N291" s="122" t="s">
        <v>6</v>
      </c>
      <c r="O291" s="123">
        <v>26238.9</v>
      </c>
      <c r="P291" s="123">
        <v>10674.959000000001</v>
      </c>
      <c r="Q291" s="124">
        <v>0.40683713875200561</v>
      </c>
      <c r="R291" s="124" t="s">
        <v>3253</v>
      </c>
      <c r="S291" s="124" t="s">
        <v>3253</v>
      </c>
      <c r="T291" s="465">
        <v>44044</v>
      </c>
    </row>
    <row r="292" spans="1:20" x14ac:dyDescent="0.3">
      <c r="A292" s="464" t="s">
        <v>6133</v>
      </c>
      <c r="B292" s="122" t="s">
        <v>6127</v>
      </c>
      <c r="C292" s="122" t="s">
        <v>566</v>
      </c>
      <c r="D292" s="122" t="s">
        <v>567</v>
      </c>
      <c r="E292" s="122" t="s">
        <v>97</v>
      </c>
      <c r="F292" s="466">
        <v>43770</v>
      </c>
      <c r="G292" s="466">
        <v>47422</v>
      </c>
      <c r="H292" s="467" t="s">
        <v>5965</v>
      </c>
      <c r="I292" s="468">
        <v>38223</v>
      </c>
      <c r="J292" s="469">
        <v>731.76900000000001</v>
      </c>
      <c r="L292" s="464" t="s">
        <v>1186</v>
      </c>
      <c r="M292" s="122" t="s">
        <v>1187</v>
      </c>
      <c r="N292" s="122" t="s">
        <v>97</v>
      </c>
      <c r="O292" s="123">
        <v>822.40200000000004</v>
      </c>
      <c r="P292" s="123">
        <v>304.863</v>
      </c>
      <c r="Q292" s="124">
        <v>0.37069827164817204</v>
      </c>
      <c r="R292" s="124" t="s">
        <v>3253</v>
      </c>
      <c r="S292" s="124" t="s">
        <v>3253</v>
      </c>
      <c r="T292" s="465">
        <v>43983</v>
      </c>
    </row>
    <row r="293" spans="1:20" x14ac:dyDescent="0.3">
      <c r="A293" s="464" t="s">
        <v>6133</v>
      </c>
      <c r="B293" s="122" t="s">
        <v>6127</v>
      </c>
      <c r="C293" s="122" t="s">
        <v>699</v>
      </c>
      <c r="D293" s="122" t="s">
        <v>700</v>
      </c>
      <c r="E293" s="122" t="s">
        <v>97</v>
      </c>
      <c r="F293" s="466">
        <v>43831</v>
      </c>
      <c r="G293" s="466">
        <v>45657</v>
      </c>
      <c r="H293" s="467" t="s">
        <v>5965</v>
      </c>
      <c r="I293" s="468">
        <v>38249</v>
      </c>
      <c r="J293" s="469">
        <v>1649.47</v>
      </c>
      <c r="L293" s="464" t="s">
        <v>349</v>
      </c>
      <c r="M293" s="122" t="s">
        <v>350</v>
      </c>
      <c r="N293" s="122" t="s">
        <v>97</v>
      </c>
      <c r="O293" s="123">
        <v>4801.6799999999994</v>
      </c>
      <c r="P293" s="123">
        <v>1978.1779999999999</v>
      </c>
      <c r="Q293" s="124">
        <v>0.41197622498792091</v>
      </c>
      <c r="R293" s="124" t="s">
        <v>3253</v>
      </c>
      <c r="S293" s="124" t="s">
        <v>3253</v>
      </c>
      <c r="T293" s="465">
        <v>43983</v>
      </c>
    </row>
    <row r="294" spans="1:20" x14ac:dyDescent="0.3">
      <c r="A294" s="464" t="s">
        <v>6133</v>
      </c>
      <c r="B294" s="122" t="s">
        <v>6127</v>
      </c>
      <c r="C294" s="122" t="s">
        <v>699</v>
      </c>
      <c r="D294" s="122" t="s">
        <v>700</v>
      </c>
      <c r="E294" s="122" t="s">
        <v>97</v>
      </c>
      <c r="F294" s="466">
        <v>43831</v>
      </c>
      <c r="G294" s="466">
        <v>45657</v>
      </c>
      <c r="H294" s="467" t="s">
        <v>5964</v>
      </c>
      <c r="I294" s="468">
        <v>38250</v>
      </c>
      <c r="J294" s="469">
        <v>0</v>
      </c>
      <c r="L294" s="464" t="s">
        <v>22</v>
      </c>
      <c r="M294" s="122" t="s">
        <v>23</v>
      </c>
      <c r="N294" s="122" t="s">
        <v>6</v>
      </c>
      <c r="O294" s="123">
        <v>541.6</v>
      </c>
      <c r="P294" s="123">
        <v>337.428</v>
      </c>
      <c r="Q294" s="124">
        <v>0.62302067946824224</v>
      </c>
      <c r="R294" s="124" t="s">
        <v>3253</v>
      </c>
      <c r="S294" s="124" t="s">
        <v>3253</v>
      </c>
      <c r="T294" s="465">
        <v>44044</v>
      </c>
    </row>
    <row r="295" spans="1:20" x14ac:dyDescent="0.3">
      <c r="A295" s="464" t="s">
        <v>6133</v>
      </c>
      <c r="B295" s="122" t="s">
        <v>6127</v>
      </c>
      <c r="C295" s="122" t="s">
        <v>1000</v>
      </c>
      <c r="D295" s="122" t="s">
        <v>1001</v>
      </c>
      <c r="E295" s="122" t="s">
        <v>97</v>
      </c>
      <c r="F295" s="466">
        <v>43831</v>
      </c>
      <c r="G295" s="466">
        <v>45657</v>
      </c>
      <c r="H295" s="467" t="s">
        <v>5965</v>
      </c>
      <c r="I295" s="468">
        <v>38245</v>
      </c>
      <c r="J295" s="469">
        <v>676.94900000000007</v>
      </c>
      <c r="L295" s="464" t="s">
        <v>1126</v>
      </c>
      <c r="M295" s="122" t="s">
        <v>1127</v>
      </c>
      <c r="N295" s="122" t="s">
        <v>6</v>
      </c>
      <c r="O295" s="123">
        <v>18498.2</v>
      </c>
      <c r="P295" s="123">
        <v>15246.464</v>
      </c>
      <c r="Q295" s="124">
        <v>0.82421338292374391</v>
      </c>
      <c r="R295" s="124" t="s">
        <v>3253</v>
      </c>
      <c r="S295" s="124" t="s">
        <v>3253</v>
      </c>
      <c r="T295" s="465">
        <v>43586</v>
      </c>
    </row>
    <row r="296" spans="1:20" x14ac:dyDescent="0.3">
      <c r="A296" s="464" t="s">
        <v>6133</v>
      </c>
      <c r="B296" s="122" t="s">
        <v>6127</v>
      </c>
      <c r="C296" s="122" t="s">
        <v>1000</v>
      </c>
      <c r="D296" s="122" t="s">
        <v>1001</v>
      </c>
      <c r="E296" s="122" t="s">
        <v>97</v>
      </c>
      <c r="F296" s="466">
        <v>43831</v>
      </c>
      <c r="G296" s="466">
        <v>45657</v>
      </c>
      <c r="H296" s="467" t="s">
        <v>5964</v>
      </c>
      <c r="I296" s="468">
        <v>38246</v>
      </c>
      <c r="J296" s="469">
        <v>0</v>
      </c>
      <c r="L296" s="464" t="s">
        <v>5829</v>
      </c>
      <c r="M296" s="122" t="s">
        <v>5900</v>
      </c>
      <c r="N296" s="122" t="s">
        <v>97</v>
      </c>
      <c r="O296" s="123">
        <v>937.41599999999994</v>
      </c>
      <c r="P296" s="123">
        <v>224.46800000000002</v>
      </c>
      <c r="Q296" s="124">
        <v>0.23945398841069496</v>
      </c>
      <c r="R296" s="124" t="s">
        <v>5235</v>
      </c>
      <c r="S296" s="124" t="s">
        <v>3707</v>
      </c>
      <c r="T296" s="465" t="s">
        <v>3707</v>
      </c>
    </row>
    <row r="297" spans="1:20" x14ac:dyDescent="0.3">
      <c r="A297" s="464" t="s">
        <v>6133</v>
      </c>
      <c r="B297" s="122" t="s">
        <v>6127</v>
      </c>
      <c r="C297" s="122" t="s">
        <v>1165</v>
      </c>
      <c r="D297" s="122" t="s">
        <v>1166</v>
      </c>
      <c r="E297" s="122" t="s">
        <v>97</v>
      </c>
      <c r="F297" s="466">
        <v>43831</v>
      </c>
      <c r="G297" s="466">
        <v>45657</v>
      </c>
      <c r="H297" s="467" t="s">
        <v>5965</v>
      </c>
      <c r="I297" s="468">
        <v>38247</v>
      </c>
      <c r="J297" s="469">
        <v>0</v>
      </c>
      <c r="L297" s="464" t="s">
        <v>5100</v>
      </c>
      <c r="M297" s="122" t="s">
        <v>5101</v>
      </c>
      <c r="N297" s="122" t="s">
        <v>97</v>
      </c>
      <c r="O297" s="123">
        <v>1107.9960000000001</v>
      </c>
      <c r="P297" s="123">
        <v>217.846</v>
      </c>
      <c r="Q297" s="124">
        <v>0.19661262315026407</v>
      </c>
      <c r="R297" s="124" t="s">
        <v>3253</v>
      </c>
      <c r="S297" s="124" t="s">
        <v>3253</v>
      </c>
      <c r="T297" s="465">
        <v>44409</v>
      </c>
    </row>
    <row r="298" spans="1:20" x14ac:dyDescent="0.3">
      <c r="A298" s="464" t="s">
        <v>6133</v>
      </c>
      <c r="B298" s="122" t="s">
        <v>6127</v>
      </c>
      <c r="C298" s="122" t="s">
        <v>1165</v>
      </c>
      <c r="D298" s="122" t="s">
        <v>1166</v>
      </c>
      <c r="E298" s="122" t="s">
        <v>97</v>
      </c>
      <c r="F298" s="466">
        <v>43831</v>
      </c>
      <c r="G298" s="466">
        <v>45657</v>
      </c>
      <c r="H298" s="467" t="s">
        <v>5964</v>
      </c>
      <c r="I298" s="468">
        <v>38248</v>
      </c>
      <c r="J298" s="469">
        <v>1119.42</v>
      </c>
      <c r="L298" s="464" t="s">
        <v>722</v>
      </c>
      <c r="M298" s="122" t="s">
        <v>723</v>
      </c>
      <c r="N298" s="122" t="s">
        <v>97</v>
      </c>
      <c r="O298" s="123">
        <v>3377.5160000000001</v>
      </c>
      <c r="P298" s="123">
        <v>795.90199999999993</v>
      </c>
      <c r="Q298" s="124">
        <v>0.23564714423262537</v>
      </c>
      <c r="R298" s="124" t="s">
        <v>3253</v>
      </c>
      <c r="S298" s="124" t="s">
        <v>3253</v>
      </c>
      <c r="T298" s="465">
        <v>44044</v>
      </c>
    </row>
    <row r="299" spans="1:20" x14ac:dyDescent="0.3">
      <c r="A299" s="464" t="s">
        <v>6133</v>
      </c>
      <c r="B299" s="122" t="s">
        <v>6127</v>
      </c>
      <c r="C299" s="122" t="s">
        <v>786</v>
      </c>
      <c r="D299" s="122" t="s">
        <v>787</v>
      </c>
      <c r="E299" s="122" t="s">
        <v>97</v>
      </c>
      <c r="F299" s="466">
        <v>43831</v>
      </c>
      <c r="G299" s="466">
        <v>45657</v>
      </c>
      <c r="H299" s="467" t="s">
        <v>5965</v>
      </c>
      <c r="I299" s="468">
        <v>38243</v>
      </c>
      <c r="J299" s="469">
        <v>916.99</v>
      </c>
      <c r="L299" s="464" t="s">
        <v>197</v>
      </c>
      <c r="M299" s="122" t="s">
        <v>198</v>
      </c>
      <c r="N299" s="122" t="s">
        <v>97</v>
      </c>
      <c r="O299" s="123">
        <v>1437.3929999999998</v>
      </c>
      <c r="P299" s="123">
        <v>608</v>
      </c>
      <c r="Q299" s="124">
        <v>0.42298800675945974</v>
      </c>
      <c r="R299" s="124" t="s">
        <v>3253</v>
      </c>
      <c r="S299" s="124" t="s">
        <v>3253</v>
      </c>
      <c r="T299" s="465">
        <v>43800</v>
      </c>
    </row>
    <row r="300" spans="1:20" x14ac:dyDescent="0.3">
      <c r="A300" s="464" t="s">
        <v>6133</v>
      </c>
      <c r="B300" s="122" t="s">
        <v>6127</v>
      </c>
      <c r="C300" s="122" t="s">
        <v>786</v>
      </c>
      <c r="D300" s="122" t="s">
        <v>787</v>
      </c>
      <c r="E300" s="122" t="s">
        <v>97</v>
      </c>
      <c r="F300" s="466">
        <v>43831</v>
      </c>
      <c r="G300" s="466">
        <v>45657</v>
      </c>
      <c r="H300" s="467" t="s">
        <v>5964</v>
      </c>
      <c r="I300" s="468">
        <v>38244</v>
      </c>
      <c r="J300" s="469">
        <v>0</v>
      </c>
      <c r="L300" s="464" t="s">
        <v>824</v>
      </c>
      <c r="M300" s="122" t="s">
        <v>825</v>
      </c>
      <c r="N300" s="122" t="s">
        <v>97</v>
      </c>
      <c r="O300" s="123">
        <v>1160.31</v>
      </c>
      <c r="P300" s="123">
        <v>868.51</v>
      </c>
      <c r="Q300" s="124">
        <v>0.74851548293128567</v>
      </c>
      <c r="R300" s="124" t="s">
        <v>3253</v>
      </c>
      <c r="S300" s="124" t="s">
        <v>3253</v>
      </c>
      <c r="T300" s="465">
        <v>43497</v>
      </c>
    </row>
    <row r="301" spans="1:20" x14ac:dyDescent="0.3">
      <c r="A301" s="464" t="s">
        <v>6133</v>
      </c>
      <c r="B301" s="122" t="s">
        <v>6127</v>
      </c>
      <c r="C301" s="122" t="s">
        <v>1034</v>
      </c>
      <c r="D301" s="122" t="s">
        <v>1035</v>
      </c>
      <c r="E301" s="122" t="s">
        <v>97</v>
      </c>
      <c r="F301" s="466">
        <v>43831</v>
      </c>
      <c r="G301" s="466">
        <v>45657</v>
      </c>
      <c r="H301" s="467" t="s">
        <v>5965</v>
      </c>
      <c r="I301" s="468">
        <v>38262</v>
      </c>
      <c r="J301" s="469">
        <v>2822.9389999999999</v>
      </c>
      <c r="L301" s="464" t="s">
        <v>2679</v>
      </c>
      <c r="M301" s="122" t="s">
        <v>2680</v>
      </c>
      <c r="N301" s="122" t="s">
        <v>97</v>
      </c>
      <c r="O301" s="123">
        <v>2933.5979999999995</v>
      </c>
      <c r="P301" s="123">
        <v>2188.0079999999998</v>
      </c>
      <c r="Q301" s="124">
        <v>0.74584452266465961</v>
      </c>
      <c r="R301" s="124" t="s">
        <v>3253</v>
      </c>
      <c r="S301" s="124" t="s">
        <v>3253</v>
      </c>
      <c r="T301" s="465">
        <v>43497</v>
      </c>
    </row>
    <row r="302" spans="1:20" x14ac:dyDescent="0.3">
      <c r="A302" s="464" t="s">
        <v>6133</v>
      </c>
      <c r="B302" s="122" t="s">
        <v>6127</v>
      </c>
      <c r="C302" s="122" t="s">
        <v>1034</v>
      </c>
      <c r="D302" s="122" t="s">
        <v>1035</v>
      </c>
      <c r="E302" s="122" t="s">
        <v>97</v>
      </c>
      <c r="F302" s="466">
        <v>43952</v>
      </c>
      <c r="G302" s="466">
        <v>45657</v>
      </c>
      <c r="H302" s="467" t="s">
        <v>5964</v>
      </c>
      <c r="I302" s="468">
        <v>38918</v>
      </c>
      <c r="J302" s="469">
        <v>121.85300000000001</v>
      </c>
      <c r="L302" s="464" t="s">
        <v>808</v>
      </c>
      <c r="M302" s="122" t="s">
        <v>809</v>
      </c>
      <c r="N302" s="122" t="s">
        <v>6</v>
      </c>
      <c r="O302" s="123">
        <v>10112.300000000001</v>
      </c>
      <c r="P302" s="123">
        <v>7523.0970000000007</v>
      </c>
      <c r="Q302" s="124">
        <v>0.74395508440216374</v>
      </c>
      <c r="R302" s="124" t="s">
        <v>3253</v>
      </c>
      <c r="S302" s="124" t="s">
        <v>3253</v>
      </c>
      <c r="T302" s="465">
        <v>43497</v>
      </c>
    </row>
    <row r="303" spans="1:20" x14ac:dyDescent="0.3">
      <c r="A303" s="464" t="s">
        <v>6133</v>
      </c>
      <c r="B303" s="122" t="s">
        <v>6127</v>
      </c>
      <c r="C303" s="122" t="s">
        <v>2452</v>
      </c>
      <c r="D303" s="122" t="s">
        <v>2453</v>
      </c>
      <c r="E303" s="122" t="s">
        <v>97</v>
      </c>
      <c r="F303" s="466">
        <v>43831</v>
      </c>
      <c r="G303" s="466">
        <v>47483</v>
      </c>
      <c r="H303" s="467" t="s">
        <v>5965</v>
      </c>
      <c r="I303" s="468">
        <v>38292</v>
      </c>
      <c r="J303" s="469">
        <v>402.06599999999997</v>
      </c>
      <c r="L303" s="464" t="s">
        <v>2677</v>
      </c>
      <c r="M303" s="122" t="s">
        <v>2678</v>
      </c>
      <c r="N303" s="122" t="s">
        <v>97</v>
      </c>
      <c r="O303" s="123">
        <v>3048.732</v>
      </c>
      <c r="P303" s="123">
        <v>2254.2339999999999</v>
      </c>
      <c r="Q303" s="124">
        <v>0.73940051142573371</v>
      </c>
      <c r="R303" s="124" t="s">
        <v>3253</v>
      </c>
      <c r="S303" s="124" t="s">
        <v>3253</v>
      </c>
      <c r="T303" s="465">
        <v>43497</v>
      </c>
    </row>
    <row r="304" spans="1:20" x14ac:dyDescent="0.3">
      <c r="A304" s="464" t="s">
        <v>6133</v>
      </c>
      <c r="B304" s="122" t="s">
        <v>6127</v>
      </c>
      <c r="C304" s="122" t="s">
        <v>2452</v>
      </c>
      <c r="D304" s="122" t="s">
        <v>2453</v>
      </c>
      <c r="E304" s="122" t="s">
        <v>97</v>
      </c>
      <c r="F304" s="466">
        <v>43831</v>
      </c>
      <c r="G304" s="466">
        <v>47483</v>
      </c>
      <c r="H304" s="467" t="s">
        <v>5964</v>
      </c>
      <c r="I304" s="468">
        <v>38300</v>
      </c>
      <c r="J304" s="469">
        <v>0</v>
      </c>
      <c r="L304" s="464" t="s">
        <v>2477</v>
      </c>
      <c r="M304" s="122" t="s">
        <v>2478</v>
      </c>
      <c r="N304" s="122" t="s">
        <v>97</v>
      </c>
      <c r="O304" s="123">
        <v>3034.0800000000004</v>
      </c>
      <c r="P304" s="123">
        <v>1963.037</v>
      </c>
      <c r="Q304" s="124">
        <v>0.64699579444180766</v>
      </c>
      <c r="R304" s="124" t="s">
        <v>3253</v>
      </c>
      <c r="S304" s="124" t="s">
        <v>3253</v>
      </c>
      <c r="T304" s="465">
        <v>43678</v>
      </c>
    </row>
    <row r="305" spans="1:20" x14ac:dyDescent="0.3">
      <c r="A305" s="464" t="s">
        <v>6133</v>
      </c>
      <c r="B305" s="122" t="s">
        <v>6127</v>
      </c>
      <c r="C305" s="122" t="s">
        <v>4069</v>
      </c>
      <c r="D305" s="122" t="s">
        <v>4070</v>
      </c>
      <c r="E305" s="122" t="s">
        <v>97</v>
      </c>
      <c r="F305" s="466">
        <v>43831</v>
      </c>
      <c r="G305" s="466">
        <v>47483</v>
      </c>
      <c r="H305" s="467" t="s">
        <v>5965</v>
      </c>
      <c r="I305" s="468">
        <v>38290</v>
      </c>
      <c r="J305" s="469">
        <v>102.30800000000001</v>
      </c>
      <c r="L305" s="464" t="s">
        <v>2418</v>
      </c>
      <c r="M305" s="122" t="s">
        <v>6111</v>
      </c>
      <c r="N305" s="122" t="s">
        <v>6</v>
      </c>
      <c r="O305" s="123">
        <v>2995.7000000000003</v>
      </c>
      <c r="P305" s="123">
        <v>1320</v>
      </c>
      <c r="Q305" s="124">
        <v>0.44063157191975161</v>
      </c>
      <c r="R305" s="124" t="s">
        <v>3253</v>
      </c>
      <c r="S305" s="124" t="s">
        <v>3253</v>
      </c>
      <c r="T305" s="465">
        <v>43678</v>
      </c>
    </row>
    <row r="306" spans="1:20" x14ac:dyDescent="0.3">
      <c r="A306" s="464" t="s">
        <v>6133</v>
      </c>
      <c r="B306" s="122" t="s">
        <v>6127</v>
      </c>
      <c r="C306" s="122" t="s">
        <v>4069</v>
      </c>
      <c r="D306" s="122" t="s">
        <v>4070</v>
      </c>
      <c r="E306" s="122" t="s">
        <v>97</v>
      </c>
      <c r="F306" s="466">
        <v>43831</v>
      </c>
      <c r="G306" s="466">
        <v>47483</v>
      </c>
      <c r="H306" s="467" t="s">
        <v>5964</v>
      </c>
      <c r="I306" s="468">
        <v>38291</v>
      </c>
      <c r="J306" s="469">
        <v>0</v>
      </c>
      <c r="L306" s="464" t="s">
        <v>1220</v>
      </c>
      <c r="M306" s="122" t="s">
        <v>1221</v>
      </c>
      <c r="N306" s="122" t="s">
        <v>97</v>
      </c>
      <c r="O306" s="123">
        <v>1539.7599999999998</v>
      </c>
      <c r="P306" s="123">
        <v>1088.3979999999999</v>
      </c>
      <c r="Q306" s="124">
        <v>0.70686210838052688</v>
      </c>
      <c r="R306" s="124" t="s">
        <v>3253</v>
      </c>
      <c r="S306" s="124" t="s">
        <v>3253</v>
      </c>
      <c r="T306" s="465">
        <v>43891</v>
      </c>
    </row>
    <row r="307" spans="1:20" x14ac:dyDescent="0.3">
      <c r="A307" s="464" t="s">
        <v>6133</v>
      </c>
      <c r="B307" s="122" t="s">
        <v>6127</v>
      </c>
      <c r="C307" s="122" t="s">
        <v>4065</v>
      </c>
      <c r="D307" s="122" t="s">
        <v>4066</v>
      </c>
      <c r="E307" s="122" t="s">
        <v>97</v>
      </c>
      <c r="F307" s="466">
        <v>43831</v>
      </c>
      <c r="G307" s="466">
        <v>47483</v>
      </c>
      <c r="H307" s="467" t="s">
        <v>5965</v>
      </c>
      <c r="I307" s="468">
        <v>38271</v>
      </c>
      <c r="J307" s="469">
        <v>91.602000000000004</v>
      </c>
      <c r="L307" s="464" t="s">
        <v>949</v>
      </c>
      <c r="M307" s="122" t="s">
        <v>950</v>
      </c>
      <c r="N307" s="122" t="s">
        <v>97</v>
      </c>
      <c r="O307" s="123">
        <v>1147.55</v>
      </c>
      <c r="P307" s="123">
        <v>411.15099999999995</v>
      </c>
      <c r="Q307" s="124">
        <v>0.35828591346782274</v>
      </c>
      <c r="R307" s="124" t="s">
        <v>3253</v>
      </c>
      <c r="S307" s="124" t="s">
        <v>3253</v>
      </c>
      <c r="T307" s="465">
        <v>43647</v>
      </c>
    </row>
    <row r="308" spans="1:20" x14ac:dyDescent="0.3">
      <c r="A308" s="464" t="s">
        <v>6133</v>
      </c>
      <c r="B308" s="122" t="s">
        <v>6127</v>
      </c>
      <c r="C308" s="122" t="s">
        <v>4065</v>
      </c>
      <c r="D308" s="122" t="s">
        <v>4066</v>
      </c>
      <c r="E308" s="122" t="s">
        <v>97</v>
      </c>
      <c r="F308" s="466">
        <v>43831</v>
      </c>
      <c r="G308" s="466">
        <v>47483</v>
      </c>
      <c r="H308" s="467" t="s">
        <v>5964</v>
      </c>
      <c r="I308" s="468">
        <v>38289</v>
      </c>
      <c r="J308" s="469">
        <v>0</v>
      </c>
      <c r="L308" s="464" t="s">
        <v>2479</v>
      </c>
      <c r="M308" s="122" t="s">
        <v>2480</v>
      </c>
      <c r="N308" s="122" t="s">
        <v>6</v>
      </c>
      <c r="O308" s="123">
        <v>33783</v>
      </c>
      <c r="P308" s="123">
        <v>13085.922000000002</v>
      </c>
      <c r="Q308" s="124">
        <v>0.38735227777284442</v>
      </c>
      <c r="R308" s="124" t="s">
        <v>3253</v>
      </c>
      <c r="S308" s="124" t="s">
        <v>3253</v>
      </c>
      <c r="T308" s="465">
        <v>43313</v>
      </c>
    </row>
    <row r="309" spans="1:20" x14ac:dyDescent="0.3">
      <c r="A309" s="464" t="s">
        <v>6133</v>
      </c>
      <c r="B309" s="122" t="s">
        <v>6127</v>
      </c>
      <c r="C309" s="122" t="s">
        <v>2454</v>
      </c>
      <c r="D309" s="122" t="s">
        <v>2455</v>
      </c>
      <c r="E309" s="122" t="s">
        <v>97</v>
      </c>
      <c r="F309" s="466">
        <v>43831</v>
      </c>
      <c r="G309" s="466">
        <v>47483</v>
      </c>
      <c r="H309" s="467" t="s">
        <v>5965</v>
      </c>
      <c r="I309" s="468">
        <v>38301</v>
      </c>
      <c r="J309" s="469">
        <v>309.59900000000005</v>
      </c>
      <c r="L309" s="464" t="s">
        <v>1185</v>
      </c>
      <c r="M309" s="122" t="s">
        <v>3278</v>
      </c>
      <c r="N309" s="122" t="s">
        <v>97</v>
      </c>
      <c r="O309" s="123">
        <v>2889.3599999999997</v>
      </c>
      <c r="P309" s="123">
        <v>470.56299999999999</v>
      </c>
      <c r="Q309" s="124">
        <v>0.16286063349669133</v>
      </c>
      <c r="R309" s="124" t="s">
        <v>3253</v>
      </c>
      <c r="S309" s="124" t="s">
        <v>3253</v>
      </c>
      <c r="T309" s="465">
        <v>43831</v>
      </c>
    </row>
    <row r="310" spans="1:20" x14ac:dyDescent="0.3">
      <c r="A310" s="464" t="s">
        <v>6133</v>
      </c>
      <c r="B310" s="122" t="s">
        <v>6127</v>
      </c>
      <c r="C310" s="122" t="s">
        <v>2454</v>
      </c>
      <c r="D310" s="122" t="s">
        <v>2455</v>
      </c>
      <c r="E310" s="122" t="s">
        <v>97</v>
      </c>
      <c r="F310" s="466">
        <v>43831</v>
      </c>
      <c r="G310" s="466">
        <v>47483</v>
      </c>
      <c r="H310" s="467" t="s">
        <v>5964</v>
      </c>
      <c r="I310" s="468">
        <v>38302</v>
      </c>
      <c r="J310" s="469">
        <v>0</v>
      </c>
      <c r="L310" s="464" t="s">
        <v>994</v>
      </c>
      <c r="M310" s="122" t="s">
        <v>995</v>
      </c>
      <c r="N310" s="122" t="s">
        <v>6</v>
      </c>
      <c r="O310" s="123">
        <v>8954.4</v>
      </c>
      <c r="P310" s="123">
        <v>1490.1030000000001</v>
      </c>
      <c r="Q310" s="124">
        <v>0.16641014473331547</v>
      </c>
      <c r="R310" s="124" t="s">
        <v>3253</v>
      </c>
      <c r="S310" s="124" t="s">
        <v>3253</v>
      </c>
      <c r="T310" s="465">
        <v>43831</v>
      </c>
    </row>
    <row r="311" spans="1:20" x14ac:dyDescent="0.3">
      <c r="A311" s="464" t="s">
        <v>6133</v>
      </c>
      <c r="B311" s="122" t="s">
        <v>6127</v>
      </c>
      <c r="C311" s="122" t="s">
        <v>4067</v>
      </c>
      <c r="D311" s="122" t="s">
        <v>4068</v>
      </c>
      <c r="E311" s="122" t="s">
        <v>97</v>
      </c>
      <c r="F311" s="466">
        <v>43831</v>
      </c>
      <c r="G311" s="466">
        <v>47483</v>
      </c>
      <c r="H311" s="467" t="s">
        <v>5965</v>
      </c>
      <c r="I311" s="468">
        <v>38344</v>
      </c>
      <c r="J311" s="469">
        <v>118.10600000000002</v>
      </c>
      <c r="L311" s="464" t="s">
        <v>6297</v>
      </c>
      <c r="M311" s="122" t="s">
        <v>2755</v>
      </c>
      <c r="N311" s="122" t="s">
        <v>97</v>
      </c>
      <c r="O311" s="123">
        <v>1883.8799999999997</v>
      </c>
      <c r="P311" s="123">
        <v>984.09899999999993</v>
      </c>
      <c r="Q311" s="124">
        <v>0.52237881393719354</v>
      </c>
      <c r="R311" s="124" t="s">
        <v>3253</v>
      </c>
      <c r="S311" s="124" t="s">
        <v>3253</v>
      </c>
      <c r="T311" s="465">
        <v>43862</v>
      </c>
    </row>
    <row r="312" spans="1:20" x14ac:dyDescent="0.3">
      <c r="A312" s="464" t="s">
        <v>6133</v>
      </c>
      <c r="B312" s="122" t="s">
        <v>6127</v>
      </c>
      <c r="C312" s="122" t="s">
        <v>4067</v>
      </c>
      <c r="D312" s="122" t="s">
        <v>4068</v>
      </c>
      <c r="E312" s="122" t="s">
        <v>97</v>
      </c>
      <c r="F312" s="466">
        <v>43831</v>
      </c>
      <c r="G312" s="466">
        <v>47483</v>
      </c>
      <c r="H312" s="467" t="s">
        <v>5964</v>
      </c>
      <c r="I312" s="468">
        <v>38345</v>
      </c>
      <c r="J312" s="469">
        <v>0</v>
      </c>
      <c r="L312" s="464" t="s">
        <v>6441</v>
      </c>
      <c r="M312" s="122" t="s">
        <v>6442</v>
      </c>
      <c r="N312" s="122" t="s">
        <v>97</v>
      </c>
      <c r="O312" s="123">
        <v>991.40899999999999</v>
      </c>
      <c r="P312" s="123">
        <v>371.26800000000003</v>
      </c>
      <c r="Q312" s="124">
        <v>0.37448520237359156</v>
      </c>
      <c r="R312" s="124" t="s">
        <v>3253</v>
      </c>
      <c r="S312" s="124" t="s">
        <v>3707</v>
      </c>
      <c r="T312" s="465" t="s">
        <v>3707</v>
      </c>
    </row>
    <row r="313" spans="1:20" x14ac:dyDescent="0.3">
      <c r="A313" s="464" t="s">
        <v>6133</v>
      </c>
      <c r="B313" s="122" t="s">
        <v>6127</v>
      </c>
      <c r="C313" s="122" t="s">
        <v>840</v>
      </c>
      <c r="D313" s="122" t="s">
        <v>841</v>
      </c>
      <c r="E313" s="122" t="s">
        <v>97</v>
      </c>
      <c r="F313" s="466">
        <v>43831</v>
      </c>
      <c r="G313" s="466">
        <v>47483</v>
      </c>
      <c r="H313" s="467" t="s">
        <v>5965</v>
      </c>
      <c r="I313" s="468">
        <v>38241</v>
      </c>
      <c r="J313" s="469">
        <v>676.94900000000007</v>
      </c>
      <c r="L313" s="464" t="s">
        <v>155</v>
      </c>
      <c r="M313" s="122" t="s">
        <v>6919</v>
      </c>
      <c r="N313" s="122" t="s">
        <v>6</v>
      </c>
      <c r="O313" s="123">
        <v>126691.70000000001</v>
      </c>
      <c r="P313" s="123">
        <v>28453.157000000007</v>
      </c>
      <c r="Q313" s="124">
        <v>0.2245858015955268</v>
      </c>
      <c r="R313" s="124" t="s">
        <v>3253</v>
      </c>
      <c r="S313" s="124" t="s">
        <v>3253</v>
      </c>
      <c r="T313" s="465">
        <v>43709</v>
      </c>
    </row>
    <row r="314" spans="1:20" x14ac:dyDescent="0.3">
      <c r="A314" s="464" t="s">
        <v>6133</v>
      </c>
      <c r="B314" s="122" t="s">
        <v>6127</v>
      </c>
      <c r="C314" s="122" t="s">
        <v>840</v>
      </c>
      <c r="D314" s="122" t="s">
        <v>841</v>
      </c>
      <c r="E314" s="122" t="s">
        <v>97</v>
      </c>
      <c r="F314" s="466">
        <v>43831</v>
      </c>
      <c r="G314" s="466">
        <v>47483</v>
      </c>
      <c r="H314" s="467" t="s">
        <v>5964</v>
      </c>
      <c r="I314" s="468">
        <v>38242</v>
      </c>
      <c r="J314" s="469">
        <v>0</v>
      </c>
      <c r="L314" s="464" t="s">
        <v>5209</v>
      </c>
      <c r="M314" s="122" t="s">
        <v>5210</v>
      </c>
      <c r="N314" s="122" t="s">
        <v>6</v>
      </c>
      <c r="O314" s="123">
        <v>31869.4</v>
      </c>
      <c r="P314" s="123">
        <v>11803.503000000001</v>
      </c>
      <c r="Q314" s="124">
        <v>0.37037104557977246</v>
      </c>
      <c r="R314" s="124" t="s">
        <v>3253</v>
      </c>
      <c r="S314" s="124" t="s">
        <v>3253</v>
      </c>
      <c r="T314" s="465">
        <v>43586</v>
      </c>
    </row>
    <row r="315" spans="1:20" x14ac:dyDescent="0.3">
      <c r="A315" s="464" t="s">
        <v>6133</v>
      </c>
      <c r="B315" s="122" t="s">
        <v>6127</v>
      </c>
      <c r="C315" s="122" t="s">
        <v>828</v>
      </c>
      <c r="D315" s="122" t="s">
        <v>829</v>
      </c>
      <c r="E315" s="122" t="s">
        <v>97</v>
      </c>
      <c r="F315" s="466">
        <v>43770</v>
      </c>
      <c r="G315" s="466">
        <v>45596</v>
      </c>
      <c r="H315" s="467" t="s">
        <v>5964</v>
      </c>
      <c r="I315" s="468">
        <v>38220</v>
      </c>
      <c r="J315" s="469">
        <v>357.84199999999998</v>
      </c>
      <c r="L315" s="464" t="s">
        <v>889</v>
      </c>
      <c r="M315" s="122" t="s">
        <v>890</v>
      </c>
      <c r="N315" s="122" t="s">
        <v>97</v>
      </c>
      <c r="O315" s="123">
        <v>1842.6599999999999</v>
      </c>
      <c r="P315" s="123">
        <v>788.875</v>
      </c>
      <c r="Q315" s="124">
        <v>0.4281175040430682</v>
      </c>
      <c r="R315" s="124" t="s">
        <v>3253</v>
      </c>
      <c r="S315" s="124" t="s">
        <v>3253</v>
      </c>
      <c r="T315" s="465">
        <v>43983</v>
      </c>
    </row>
    <row r="316" spans="1:20" x14ac:dyDescent="0.3">
      <c r="A316" s="464" t="s">
        <v>6133</v>
      </c>
      <c r="B316" s="122" t="s">
        <v>6127</v>
      </c>
      <c r="C316" s="122" t="s">
        <v>828</v>
      </c>
      <c r="D316" s="122" t="s">
        <v>829</v>
      </c>
      <c r="E316" s="122" t="s">
        <v>97</v>
      </c>
      <c r="F316" s="466">
        <v>43770</v>
      </c>
      <c r="G316" s="466">
        <v>45596</v>
      </c>
      <c r="H316" s="467" t="s">
        <v>5965</v>
      </c>
      <c r="I316" s="468">
        <v>38221</v>
      </c>
      <c r="J316" s="469">
        <v>127.786</v>
      </c>
      <c r="L316" s="464" t="s">
        <v>306</v>
      </c>
      <c r="M316" s="122" t="s">
        <v>307</v>
      </c>
      <c r="N316" s="122" t="s">
        <v>6</v>
      </c>
      <c r="O316" s="123">
        <v>11536.3</v>
      </c>
      <c r="P316" s="123">
        <v>5864</v>
      </c>
      <c r="Q316" s="124">
        <v>0.50830855646957862</v>
      </c>
      <c r="R316" s="124" t="s">
        <v>3253</v>
      </c>
      <c r="S316" s="124" t="s">
        <v>3253</v>
      </c>
      <c r="T316" s="465">
        <v>43952</v>
      </c>
    </row>
    <row r="317" spans="1:20" x14ac:dyDescent="0.3">
      <c r="A317" s="464" t="s">
        <v>6133</v>
      </c>
      <c r="B317" s="122" t="s">
        <v>6127</v>
      </c>
      <c r="C317" s="122" t="s">
        <v>1185</v>
      </c>
      <c r="D317" s="122" t="s">
        <v>3278</v>
      </c>
      <c r="E317" s="122" t="s">
        <v>97</v>
      </c>
      <c r="F317" s="466">
        <v>43831</v>
      </c>
      <c r="G317" s="466">
        <v>45657</v>
      </c>
      <c r="H317" s="467" t="s">
        <v>5965</v>
      </c>
      <c r="I317" s="468">
        <v>38251</v>
      </c>
      <c r="J317" s="469">
        <v>0</v>
      </c>
      <c r="L317" s="464" t="s">
        <v>30</v>
      </c>
      <c r="M317" s="122" t="s">
        <v>31</v>
      </c>
      <c r="N317" s="122" t="s">
        <v>6</v>
      </c>
      <c r="O317" s="123">
        <v>6448.1</v>
      </c>
      <c r="P317" s="123">
        <v>2800</v>
      </c>
      <c r="Q317" s="124">
        <v>0.43423644174252879</v>
      </c>
      <c r="R317" s="124" t="s">
        <v>3253</v>
      </c>
      <c r="S317" s="124" t="s">
        <v>3253</v>
      </c>
      <c r="T317" s="465">
        <v>44166</v>
      </c>
    </row>
    <row r="318" spans="1:20" x14ac:dyDescent="0.3">
      <c r="A318" s="464" t="s">
        <v>6133</v>
      </c>
      <c r="B318" s="122" t="s">
        <v>6127</v>
      </c>
      <c r="C318" s="122" t="s">
        <v>1185</v>
      </c>
      <c r="D318" s="122" t="s">
        <v>3278</v>
      </c>
      <c r="E318" s="122" t="s">
        <v>97</v>
      </c>
      <c r="F318" s="466">
        <v>43831</v>
      </c>
      <c r="G318" s="466">
        <v>45657</v>
      </c>
      <c r="H318" s="467" t="s">
        <v>5964</v>
      </c>
      <c r="I318" s="468">
        <v>38261</v>
      </c>
      <c r="J318" s="469">
        <v>470.56299999999999</v>
      </c>
      <c r="L318" s="464" t="s">
        <v>6287</v>
      </c>
      <c r="M318" s="122" t="s">
        <v>931</v>
      </c>
      <c r="N318" s="122" t="s">
        <v>6</v>
      </c>
      <c r="O318" s="123">
        <v>26315.4</v>
      </c>
      <c r="P318" s="123">
        <v>17746.326000000001</v>
      </c>
      <c r="Q318" s="124">
        <v>0.6743703686814565</v>
      </c>
      <c r="R318" s="124" t="s">
        <v>3253</v>
      </c>
      <c r="S318" s="124" t="s">
        <v>3253</v>
      </c>
      <c r="T318" s="465">
        <v>43800</v>
      </c>
    </row>
    <row r="319" spans="1:20" x14ac:dyDescent="0.3">
      <c r="A319" s="464" t="s">
        <v>6133</v>
      </c>
      <c r="B319" s="122" t="s">
        <v>6127</v>
      </c>
      <c r="C319" s="122" t="s">
        <v>891</v>
      </c>
      <c r="D319" s="122" t="s">
        <v>892</v>
      </c>
      <c r="E319" s="122" t="s">
        <v>97</v>
      </c>
      <c r="F319" s="466">
        <v>44136</v>
      </c>
      <c r="G319" s="466">
        <v>45596</v>
      </c>
      <c r="H319" s="467" t="s">
        <v>5965</v>
      </c>
      <c r="I319" s="468">
        <v>39240</v>
      </c>
      <c r="J319" s="469">
        <v>901.798</v>
      </c>
      <c r="L319" s="464" t="s">
        <v>597</v>
      </c>
      <c r="M319" s="122" t="s">
        <v>598</v>
      </c>
      <c r="N319" s="122" t="s">
        <v>97</v>
      </c>
      <c r="O319" s="123">
        <v>1713.78</v>
      </c>
      <c r="P319" s="123">
        <v>811.25799999999992</v>
      </c>
      <c r="Q319" s="124">
        <v>0.47337347850949357</v>
      </c>
      <c r="R319" s="124" t="s">
        <v>3253</v>
      </c>
      <c r="S319" s="124" t="s">
        <v>3253</v>
      </c>
      <c r="T319" s="465">
        <v>43709</v>
      </c>
    </row>
    <row r="320" spans="1:20" x14ac:dyDescent="0.3">
      <c r="A320" s="464" t="s">
        <v>6133</v>
      </c>
      <c r="B320" s="122" t="s">
        <v>6127</v>
      </c>
      <c r="C320" s="122" t="s">
        <v>891</v>
      </c>
      <c r="D320" s="122" t="s">
        <v>892</v>
      </c>
      <c r="E320" s="122" t="s">
        <v>97</v>
      </c>
      <c r="F320" s="466">
        <v>44136</v>
      </c>
      <c r="G320" s="466">
        <v>45596</v>
      </c>
      <c r="H320" s="467" t="s">
        <v>5964</v>
      </c>
      <c r="I320" s="468">
        <v>39241</v>
      </c>
      <c r="J320" s="469">
        <v>0</v>
      </c>
      <c r="L320" s="464" t="s">
        <v>526</v>
      </c>
      <c r="M320" s="122" t="s">
        <v>527</v>
      </c>
      <c r="N320" s="122" t="s">
        <v>97</v>
      </c>
      <c r="O320" s="123">
        <v>1835.847</v>
      </c>
      <c r="P320" s="123">
        <v>416</v>
      </c>
      <c r="Q320" s="124">
        <v>0.22659840389749256</v>
      </c>
      <c r="R320" s="124" t="s">
        <v>3253</v>
      </c>
      <c r="S320" s="124" t="s">
        <v>3253</v>
      </c>
      <c r="T320" s="465">
        <v>43586</v>
      </c>
    </row>
    <row r="321" spans="1:20" x14ac:dyDescent="0.3">
      <c r="A321" s="464" t="s">
        <v>6109</v>
      </c>
      <c r="B321" s="122" t="s">
        <v>6110</v>
      </c>
      <c r="C321" s="122" t="s">
        <v>14</v>
      </c>
      <c r="D321" s="122" t="s">
        <v>15</v>
      </c>
      <c r="E321" s="122" t="s">
        <v>6</v>
      </c>
      <c r="F321" s="466">
        <v>43722</v>
      </c>
      <c r="G321" s="466">
        <v>47361</v>
      </c>
      <c r="H321" s="467" t="s">
        <v>5963</v>
      </c>
      <c r="I321" s="468">
        <v>3237</v>
      </c>
      <c r="J321" s="469">
        <v>41.691000000000003</v>
      </c>
      <c r="L321" s="464" t="s">
        <v>1183</v>
      </c>
      <c r="M321" s="122" t="s">
        <v>1184</v>
      </c>
      <c r="N321" s="122" t="s">
        <v>97</v>
      </c>
      <c r="O321" s="123">
        <v>2105.1999999999998</v>
      </c>
      <c r="P321" s="123">
        <v>1312.4880000000001</v>
      </c>
      <c r="Q321" s="124">
        <v>0.62345050351510556</v>
      </c>
      <c r="R321" s="124" t="s">
        <v>3253</v>
      </c>
      <c r="S321" s="124" t="s">
        <v>3253</v>
      </c>
      <c r="T321" s="465">
        <v>43586</v>
      </c>
    </row>
    <row r="322" spans="1:20" x14ac:dyDescent="0.3">
      <c r="A322" s="464" t="s">
        <v>6109</v>
      </c>
      <c r="B322" s="122" t="s">
        <v>6110</v>
      </c>
      <c r="C322" s="122" t="s">
        <v>14</v>
      </c>
      <c r="D322" s="122" t="s">
        <v>15</v>
      </c>
      <c r="E322" s="122" t="s">
        <v>6</v>
      </c>
      <c r="F322" s="466">
        <v>43722</v>
      </c>
      <c r="G322" s="466">
        <v>47361</v>
      </c>
      <c r="H322" s="467" t="s">
        <v>5962</v>
      </c>
      <c r="I322" s="468">
        <v>3238</v>
      </c>
      <c r="J322" s="469">
        <v>1723.8890000000001</v>
      </c>
      <c r="L322" s="464" t="s">
        <v>6702</v>
      </c>
      <c r="M322" s="122" t="s">
        <v>6703</v>
      </c>
      <c r="N322" s="122" t="s">
        <v>97</v>
      </c>
      <c r="O322" s="123">
        <v>141.77200000000002</v>
      </c>
      <c r="P322" s="123">
        <v>141.77199999999999</v>
      </c>
      <c r="Q322" s="124">
        <v>0.99999999999999978</v>
      </c>
      <c r="R322" s="124" t="s">
        <v>5235</v>
      </c>
      <c r="S322" s="124" t="s">
        <v>3707</v>
      </c>
      <c r="T322" s="465" t="s">
        <v>3707</v>
      </c>
    </row>
    <row r="323" spans="1:20" x14ac:dyDescent="0.3">
      <c r="A323" s="464" t="s">
        <v>6109</v>
      </c>
      <c r="B323" s="122" t="s">
        <v>6110</v>
      </c>
      <c r="C323" s="122" t="s">
        <v>14</v>
      </c>
      <c r="D323" s="122" t="s">
        <v>15</v>
      </c>
      <c r="E323" s="122" t="s">
        <v>6</v>
      </c>
      <c r="F323" s="466">
        <v>43722</v>
      </c>
      <c r="G323" s="466">
        <v>47361</v>
      </c>
      <c r="H323" s="467" t="s">
        <v>5963</v>
      </c>
      <c r="I323" s="468">
        <v>3239</v>
      </c>
      <c r="J323" s="469">
        <v>0</v>
      </c>
      <c r="L323" s="464" t="s">
        <v>883</v>
      </c>
      <c r="M323" s="122" t="s">
        <v>884</v>
      </c>
      <c r="N323" s="122" t="s">
        <v>6</v>
      </c>
      <c r="O323" s="123">
        <v>3401.7000000000003</v>
      </c>
      <c r="P323" s="123">
        <v>1981.65</v>
      </c>
      <c r="Q323" s="124">
        <v>0.58254696181321097</v>
      </c>
      <c r="R323" s="124" t="s">
        <v>3253</v>
      </c>
      <c r="S323" s="124" t="s">
        <v>3253</v>
      </c>
      <c r="T323" s="465">
        <v>43525</v>
      </c>
    </row>
    <row r="324" spans="1:20" x14ac:dyDescent="0.3">
      <c r="A324" s="464" t="s">
        <v>6109</v>
      </c>
      <c r="B324" s="122" t="s">
        <v>6110</v>
      </c>
      <c r="C324" s="122" t="s">
        <v>14</v>
      </c>
      <c r="D324" s="122" t="s">
        <v>15</v>
      </c>
      <c r="E324" s="122" t="s">
        <v>6</v>
      </c>
      <c r="F324" s="466">
        <v>43722</v>
      </c>
      <c r="G324" s="466">
        <v>47361</v>
      </c>
      <c r="H324" s="467" t="s">
        <v>5962</v>
      </c>
      <c r="I324" s="468">
        <v>3240</v>
      </c>
      <c r="J324" s="469">
        <v>213.40299999999999</v>
      </c>
      <c r="L324" s="464" t="s">
        <v>885</v>
      </c>
      <c r="M324" s="122" t="s">
        <v>886</v>
      </c>
      <c r="N324" s="122" t="s">
        <v>6</v>
      </c>
      <c r="O324" s="123">
        <v>15373.599999999999</v>
      </c>
      <c r="P324" s="123">
        <v>8196.3720000000012</v>
      </c>
      <c r="Q324" s="124">
        <v>0.53314591247333099</v>
      </c>
      <c r="R324" s="124" t="s">
        <v>3253</v>
      </c>
      <c r="S324" s="124" t="s">
        <v>3253</v>
      </c>
      <c r="T324" s="465">
        <v>43525</v>
      </c>
    </row>
    <row r="325" spans="1:20" x14ac:dyDescent="0.3">
      <c r="A325" s="464" t="s">
        <v>6109</v>
      </c>
      <c r="B325" s="122" t="s">
        <v>6110</v>
      </c>
      <c r="C325" s="122" t="s">
        <v>14</v>
      </c>
      <c r="D325" s="122" t="s">
        <v>15</v>
      </c>
      <c r="E325" s="122" t="s">
        <v>6</v>
      </c>
      <c r="F325" s="466">
        <v>44228</v>
      </c>
      <c r="G325" s="466">
        <v>47361</v>
      </c>
      <c r="H325" s="467" t="s">
        <v>5962</v>
      </c>
      <c r="I325" s="468">
        <v>3739</v>
      </c>
      <c r="J325" s="469">
        <v>14.926</v>
      </c>
      <c r="L325" s="464" t="s">
        <v>713</v>
      </c>
      <c r="M325" s="122" t="s">
        <v>714</v>
      </c>
      <c r="N325" s="122" t="s">
        <v>97</v>
      </c>
      <c r="O325" s="123">
        <v>1825.5320000000002</v>
      </c>
      <c r="P325" s="123">
        <v>781.97899999999993</v>
      </c>
      <c r="Q325" s="124">
        <v>0.42835677490178198</v>
      </c>
      <c r="R325" s="124" t="s">
        <v>3253</v>
      </c>
      <c r="S325" s="124" t="s">
        <v>3253</v>
      </c>
      <c r="T325" s="465">
        <v>43709</v>
      </c>
    </row>
    <row r="326" spans="1:20" x14ac:dyDescent="0.3">
      <c r="A326" s="464" t="s">
        <v>6109</v>
      </c>
      <c r="B326" s="122" t="s">
        <v>6110</v>
      </c>
      <c r="C326" s="122" t="s">
        <v>14</v>
      </c>
      <c r="D326" s="122" t="s">
        <v>15</v>
      </c>
      <c r="E326" s="122" t="s">
        <v>6</v>
      </c>
      <c r="F326" s="466">
        <v>44228</v>
      </c>
      <c r="G326" s="466">
        <v>47361</v>
      </c>
      <c r="H326" s="467" t="s">
        <v>5963</v>
      </c>
      <c r="I326" s="468">
        <v>3740</v>
      </c>
      <c r="J326" s="469">
        <v>0</v>
      </c>
      <c r="L326" s="464" t="s">
        <v>3943</v>
      </c>
      <c r="M326" s="122" t="s">
        <v>3944</v>
      </c>
      <c r="N326" s="122" t="s">
        <v>97</v>
      </c>
      <c r="O326" s="123">
        <v>591.52599999999995</v>
      </c>
      <c r="P326" s="123">
        <v>166.09</v>
      </c>
      <c r="Q326" s="124">
        <v>0.28078224794852641</v>
      </c>
      <c r="R326" s="124" t="s">
        <v>5235</v>
      </c>
      <c r="S326" s="124" t="s">
        <v>3707</v>
      </c>
      <c r="T326" s="465" t="s">
        <v>3707</v>
      </c>
    </row>
    <row r="327" spans="1:20" x14ac:dyDescent="0.3">
      <c r="A327" s="464" t="s">
        <v>6109</v>
      </c>
      <c r="B327" s="122" t="s">
        <v>6110</v>
      </c>
      <c r="C327" s="122" t="s">
        <v>16</v>
      </c>
      <c r="D327" s="122" t="s">
        <v>17</v>
      </c>
      <c r="E327" s="122" t="s">
        <v>6</v>
      </c>
      <c r="F327" s="466">
        <v>43722</v>
      </c>
      <c r="G327" s="466">
        <v>47361</v>
      </c>
      <c r="H327" s="467" t="s">
        <v>5963</v>
      </c>
      <c r="I327" s="468">
        <v>3227</v>
      </c>
      <c r="J327" s="469">
        <v>0</v>
      </c>
      <c r="L327" s="464" t="s">
        <v>395</v>
      </c>
      <c r="M327" s="122" t="s">
        <v>396</v>
      </c>
      <c r="N327" s="122" t="s">
        <v>97</v>
      </c>
      <c r="O327" s="123">
        <v>2246.88</v>
      </c>
      <c r="P327" s="123">
        <v>466.93900000000002</v>
      </c>
      <c r="Q327" s="124">
        <v>0.20781661681976785</v>
      </c>
      <c r="R327" s="124" t="s">
        <v>3253</v>
      </c>
      <c r="S327" s="124" t="s">
        <v>3253</v>
      </c>
      <c r="T327" s="465">
        <v>43586</v>
      </c>
    </row>
    <row r="328" spans="1:20" x14ac:dyDescent="0.3">
      <c r="A328" s="464" t="s">
        <v>6109</v>
      </c>
      <c r="B328" s="122" t="s">
        <v>6110</v>
      </c>
      <c r="C328" s="122" t="s">
        <v>16</v>
      </c>
      <c r="D328" s="122" t="s">
        <v>17</v>
      </c>
      <c r="E328" s="122" t="s">
        <v>6</v>
      </c>
      <c r="F328" s="466">
        <v>43722</v>
      </c>
      <c r="G328" s="466">
        <v>47361</v>
      </c>
      <c r="H328" s="467" t="s">
        <v>5962</v>
      </c>
      <c r="I328" s="468">
        <v>3229</v>
      </c>
      <c r="J328" s="469">
        <v>2079.2600000000002</v>
      </c>
      <c r="L328" s="464" t="s">
        <v>371</v>
      </c>
      <c r="M328" s="122" t="s">
        <v>372</v>
      </c>
      <c r="N328" s="122" t="s">
        <v>6</v>
      </c>
      <c r="O328" s="123">
        <v>95554.3</v>
      </c>
      <c r="P328" s="123">
        <v>58873.08</v>
      </c>
      <c r="Q328" s="124">
        <v>0.61612172345985472</v>
      </c>
      <c r="R328" s="124" t="s">
        <v>3253</v>
      </c>
      <c r="S328" s="124" t="s">
        <v>3253</v>
      </c>
      <c r="T328" s="465">
        <v>43405</v>
      </c>
    </row>
    <row r="329" spans="1:20" x14ac:dyDescent="0.3">
      <c r="A329" s="464" t="s">
        <v>6109</v>
      </c>
      <c r="B329" s="122" t="s">
        <v>6110</v>
      </c>
      <c r="C329" s="122" t="s">
        <v>16</v>
      </c>
      <c r="D329" s="122" t="s">
        <v>17</v>
      </c>
      <c r="E329" s="122" t="s">
        <v>6</v>
      </c>
      <c r="F329" s="466">
        <v>43722</v>
      </c>
      <c r="G329" s="466">
        <v>47361</v>
      </c>
      <c r="H329" s="467" t="s">
        <v>5963</v>
      </c>
      <c r="I329" s="468">
        <v>3230</v>
      </c>
      <c r="J329" s="469">
        <v>0</v>
      </c>
      <c r="L329" s="464" t="s">
        <v>9051</v>
      </c>
      <c r="M329" s="122" t="s">
        <v>9052</v>
      </c>
      <c r="N329" s="122" t="s">
        <v>97</v>
      </c>
      <c r="O329" s="123">
        <v>347.22</v>
      </c>
      <c r="P329" s="123">
        <v>80</v>
      </c>
      <c r="Q329" s="124">
        <v>0.23040147456943721</v>
      </c>
      <c r="R329" s="124" t="s">
        <v>5235</v>
      </c>
      <c r="S329" s="124" t="s">
        <v>3707</v>
      </c>
      <c r="T329" s="465" t="s">
        <v>3707</v>
      </c>
    </row>
    <row r="330" spans="1:20" x14ac:dyDescent="0.3">
      <c r="A330" s="464" t="s">
        <v>6109</v>
      </c>
      <c r="B330" s="122" t="s">
        <v>6110</v>
      </c>
      <c r="C330" s="122" t="s">
        <v>16</v>
      </c>
      <c r="D330" s="122" t="s">
        <v>17</v>
      </c>
      <c r="E330" s="122" t="s">
        <v>6</v>
      </c>
      <c r="F330" s="466">
        <v>43722</v>
      </c>
      <c r="G330" s="466">
        <v>47361</v>
      </c>
      <c r="H330" s="467" t="s">
        <v>5962</v>
      </c>
      <c r="I330" s="468">
        <v>3231</v>
      </c>
      <c r="J330" s="469">
        <v>251.53100000000001</v>
      </c>
      <c r="L330" s="464" t="s">
        <v>6805</v>
      </c>
      <c r="M330" s="122" t="s">
        <v>6806</v>
      </c>
      <c r="N330" s="122" t="s">
        <v>97</v>
      </c>
      <c r="O330" s="123">
        <v>410.83300000000003</v>
      </c>
      <c r="P330" s="123">
        <v>410.83300000000003</v>
      </c>
      <c r="Q330" s="124">
        <v>1</v>
      </c>
      <c r="R330" s="124" t="s">
        <v>5235</v>
      </c>
      <c r="S330" s="124" t="s">
        <v>3707</v>
      </c>
      <c r="T330" s="465" t="s">
        <v>3707</v>
      </c>
    </row>
    <row r="331" spans="1:20" x14ac:dyDescent="0.3">
      <c r="A331" s="464" t="s">
        <v>6109</v>
      </c>
      <c r="B331" s="122" t="s">
        <v>6110</v>
      </c>
      <c r="C331" s="122" t="s">
        <v>16</v>
      </c>
      <c r="D331" s="122" t="s">
        <v>17</v>
      </c>
      <c r="E331" s="122" t="s">
        <v>6</v>
      </c>
      <c r="F331" s="466">
        <v>44228</v>
      </c>
      <c r="G331" s="466">
        <v>47361</v>
      </c>
      <c r="H331" s="467" t="s">
        <v>5962</v>
      </c>
      <c r="I331" s="468">
        <v>3733</v>
      </c>
      <c r="J331" s="469">
        <v>17.627000000000002</v>
      </c>
      <c r="L331" s="464" t="s">
        <v>1193</v>
      </c>
      <c r="M331" s="122" t="s">
        <v>1194</v>
      </c>
      <c r="N331" s="122" t="s">
        <v>97</v>
      </c>
      <c r="O331" s="123">
        <v>1904.3999999999999</v>
      </c>
      <c r="P331" s="123">
        <v>751.38900000000001</v>
      </c>
      <c r="Q331" s="124">
        <v>0.39455419029615629</v>
      </c>
      <c r="R331" s="124" t="s">
        <v>3253</v>
      </c>
      <c r="S331" s="124" t="s">
        <v>3253</v>
      </c>
      <c r="T331" s="465">
        <v>43952</v>
      </c>
    </row>
    <row r="332" spans="1:20" x14ac:dyDescent="0.3">
      <c r="A332" s="464" t="s">
        <v>6109</v>
      </c>
      <c r="B332" s="122" t="s">
        <v>6110</v>
      </c>
      <c r="C332" s="122" t="s">
        <v>16</v>
      </c>
      <c r="D332" s="122" t="s">
        <v>17</v>
      </c>
      <c r="E332" s="122" t="s">
        <v>6</v>
      </c>
      <c r="F332" s="466">
        <v>44228</v>
      </c>
      <c r="G332" s="466">
        <v>47361</v>
      </c>
      <c r="H332" s="467" t="s">
        <v>5963</v>
      </c>
      <c r="I332" s="468">
        <v>3734</v>
      </c>
      <c r="J332" s="469">
        <v>0</v>
      </c>
      <c r="L332" s="464" t="s">
        <v>502</v>
      </c>
      <c r="M332" s="122" t="s">
        <v>503</v>
      </c>
      <c r="N332" s="122" t="s">
        <v>97</v>
      </c>
      <c r="O332" s="123">
        <v>1940.8199999999997</v>
      </c>
      <c r="P332" s="123">
        <v>721.92700000000013</v>
      </c>
      <c r="Q332" s="124">
        <v>0.37197009511443629</v>
      </c>
      <c r="R332" s="124" t="s">
        <v>3253</v>
      </c>
      <c r="S332" s="124" t="s">
        <v>3253</v>
      </c>
      <c r="T332" s="465">
        <v>43952</v>
      </c>
    </row>
    <row r="333" spans="1:20" x14ac:dyDescent="0.3">
      <c r="A333" s="464" t="s">
        <v>6109</v>
      </c>
      <c r="B333" s="122" t="s">
        <v>6110</v>
      </c>
      <c r="C333" s="122" t="s">
        <v>62</v>
      </c>
      <c r="D333" s="122" t="s">
        <v>63</v>
      </c>
      <c r="E333" s="122" t="s">
        <v>6</v>
      </c>
      <c r="F333" s="466">
        <v>43722</v>
      </c>
      <c r="G333" s="466">
        <v>47361</v>
      </c>
      <c r="H333" s="467" t="s">
        <v>5963</v>
      </c>
      <c r="I333" s="468">
        <v>3223</v>
      </c>
      <c r="J333" s="469">
        <v>0</v>
      </c>
      <c r="L333" s="464" t="s">
        <v>492</v>
      </c>
      <c r="M333" s="122" t="s">
        <v>493</v>
      </c>
      <c r="N333" s="122" t="s">
        <v>6</v>
      </c>
      <c r="O333" s="123">
        <v>2058</v>
      </c>
      <c r="P333" s="123">
        <v>1784.9550000000002</v>
      </c>
      <c r="Q333" s="124">
        <v>0.86732507288629745</v>
      </c>
      <c r="R333" s="124" t="s">
        <v>3253</v>
      </c>
      <c r="S333" s="124" t="s">
        <v>3253</v>
      </c>
      <c r="T333" s="465">
        <v>43831</v>
      </c>
    </row>
    <row r="334" spans="1:20" x14ac:dyDescent="0.3">
      <c r="A334" s="464" t="s">
        <v>6109</v>
      </c>
      <c r="B334" s="122" t="s">
        <v>6110</v>
      </c>
      <c r="C334" s="122" t="s">
        <v>62</v>
      </c>
      <c r="D334" s="122" t="s">
        <v>63</v>
      </c>
      <c r="E334" s="122" t="s">
        <v>6</v>
      </c>
      <c r="F334" s="466">
        <v>43722</v>
      </c>
      <c r="G334" s="466">
        <v>47361</v>
      </c>
      <c r="H334" s="467" t="s">
        <v>5962</v>
      </c>
      <c r="I334" s="468">
        <v>3224</v>
      </c>
      <c r="J334" s="469">
        <v>2370.9499999999998</v>
      </c>
      <c r="L334" s="464" t="s">
        <v>296</v>
      </c>
      <c r="M334" s="122" t="s">
        <v>297</v>
      </c>
      <c r="N334" s="122" t="s">
        <v>6</v>
      </c>
      <c r="O334" s="123">
        <v>4763.5</v>
      </c>
      <c r="P334" s="123">
        <v>4557.9260000000004</v>
      </c>
      <c r="Q334" s="124">
        <v>0.95684391728770868</v>
      </c>
      <c r="R334" s="124" t="s">
        <v>3253</v>
      </c>
      <c r="S334" s="124" t="s">
        <v>3253</v>
      </c>
      <c r="T334" s="465">
        <v>43831</v>
      </c>
    </row>
    <row r="335" spans="1:20" x14ac:dyDescent="0.3">
      <c r="A335" s="464" t="s">
        <v>6109</v>
      </c>
      <c r="B335" s="122" t="s">
        <v>6110</v>
      </c>
      <c r="C335" s="122" t="s">
        <v>62</v>
      </c>
      <c r="D335" s="122" t="s">
        <v>63</v>
      </c>
      <c r="E335" s="122" t="s">
        <v>6</v>
      </c>
      <c r="F335" s="466">
        <v>43722</v>
      </c>
      <c r="G335" s="466">
        <v>47361</v>
      </c>
      <c r="H335" s="467" t="s">
        <v>5963</v>
      </c>
      <c r="I335" s="468">
        <v>3225</v>
      </c>
      <c r="J335" s="469">
        <v>0</v>
      </c>
      <c r="L335" s="464" t="s">
        <v>254</v>
      </c>
      <c r="M335" s="122" t="s">
        <v>255</v>
      </c>
      <c r="N335" s="122" t="s">
        <v>6</v>
      </c>
      <c r="O335" s="123">
        <v>6502</v>
      </c>
      <c r="P335" s="123">
        <v>6207.1230000000005</v>
      </c>
      <c r="Q335" s="124">
        <v>0.9546482620732083</v>
      </c>
      <c r="R335" s="124" t="s">
        <v>3253</v>
      </c>
      <c r="S335" s="124" t="s">
        <v>3253</v>
      </c>
      <c r="T335" s="465">
        <v>43831</v>
      </c>
    </row>
    <row r="336" spans="1:20" x14ac:dyDescent="0.3">
      <c r="A336" s="464" t="s">
        <v>6109</v>
      </c>
      <c r="B336" s="122" t="s">
        <v>6110</v>
      </c>
      <c r="C336" s="122" t="s">
        <v>62</v>
      </c>
      <c r="D336" s="122" t="s">
        <v>63</v>
      </c>
      <c r="E336" s="122" t="s">
        <v>6</v>
      </c>
      <c r="F336" s="466">
        <v>43722</v>
      </c>
      <c r="G336" s="466">
        <v>47361</v>
      </c>
      <c r="H336" s="467" t="s">
        <v>5962</v>
      </c>
      <c r="I336" s="468">
        <v>3226</v>
      </c>
      <c r="J336" s="469">
        <v>286.79600000000005</v>
      </c>
      <c r="L336" s="464" t="s">
        <v>2481</v>
      </c>
      <c r="M336" s="122" t="s">
        <v>2482</v>
      </c>
      <c r="N336" s="122" t="s">
        <v>6</v>
      </c>
      <c r="O336" s="123">
        <v>1489.4</v>
      </c>
      <c r="P336" s="123">
        <v>1086.1850000000002</v>
      </c>
      <c r="Q336" s="124">
        <v>0.72927689002282803</v>
      </c>
      <c r="R336" s="124" t="s">
        <v>3253</v>
      </c>
      <c r="S336" s="124" t="s">
        <v>3253</v>
      </c>
      <c r="T336" s="465">
        <v>43831</v>
      </c>
    </row>
    <row r="337" spans="1:20" x14ac:dyDescent="0.3">
      <c r="A337" s="464" t="s">
        <v>6109</v>
      </c>
      <c r="B337" s="122" t="s">
        <v>6110</v>
      </c>
      <c r="C337" s="122" t="s">
        <v>62</v>
      </c>
      <c r="D337" s="122" t="s">
        <v>63</v>
      </c>
      <c r="E337" s="122" t="s">
        <v>6</v>
      </c>
      <c r="F337" s="466">
        <v>44228</v>
      </c>
      <c r="G337" s="466">
        <v>47361</v>
      </c>
      <c r="H337" s="467" t="s">
        <v>5962</v>
      </c>
      <c r="I337" s="468">
        <v>3731</v>
      </c>
      <c r="J337" s="469">
        <v>20.126000000000001</v>
      </c>
      <c r="L337" s="464" t="s">
        <v>686</v>
      </c>
      <c r="M337" s="122" t="s">
        <v>687</v>
      </c>
      <c r="N337" s="122" t="s">
        <v>6</v>
      </c>
      <c r="O337" s="123">
        <v>1709.9</v>
      </c>
      <c r="P337" s="123">
        <v>1622.5119999999999</v>
      </c>
      <c r="Q337" s="124">
        <v>0.94889291771448614</v>
      </c>
      <c r="R337" s="124" t="s">
        <v>3253</v>
      </c>
      <c r="S337" s="124" t="s">
        <v>3253</v>
      </c>
      <c r="T337" s="465">
        <v>43831</v>
      </c>
    </row>
    <row r="338" spans="1:20" x14ac:dyDescent="0.3">
      <c r="A338" s="464" t="s">
        <v>6109</v>
      </c>
      <c r="B338" s="122" t="s">
        <v>6110</v>
      </c>
      <c r="C338" s="122" t="s">
        <v>62</v>
      </c>
      <c r="D338" s="122" t="s">
        <v>63</v>
      </c>
      <c r="E338" s="122" t="s">
        <v>6</v>
      </c>
      <c r="F338" s="466">
        <v>44228</v>
      </c>
      <c r="G338" s="466">
        <v>47361</v>
      </c>
      <c r="H338" s="467" t="s">
        <v>5963</v>
      </c>
      <c r="I338" s="468">
        <v>3732</v>
      </c>
      <c r="J338" s="469">
        <v>0</v>
      </c>
      <c r="L338" s="464" t="s">
        <v>210</v>
      </c>
      <c r="M338" s="122" t="s">
        <v>211</v>
      </c>
      <c r="N338" s="122" t="s">
        <v>6</v>
      </c>
      <c r="O338" s="123">
        <v>8947.2000000000007</v>
      </c>
      <c r="P338" s="123">
        <v>8101.4250000000011</v>
      </c>
      <c r="Q338" s="124">
        <v>0.90547042650214593</v>
      </c>
      <c r="R338" s="124" t="s">
        <v>3253</v>
      </c>
      <c r="S338" s="124" t="s">
        <v>3253</v>
      </c>
      <c r="T338" s="465">
        <v>43831</v>
      </c>
    </row>
    <row r="339" spans="1:20" x14ac:dyDescent="0.3">
      <c r="A339" s="464" t="s">
        <v>6109</v>
      </c>
      <c r="B339" s="122" t="s">
        <v>6110</v>
      </c>
      <c r="C339" s="122" t="s">
        <v>52</v>
      </c>
      <c r="D339" s="122" t="s">
        <v>53</v>
      </c>
      <c r="E339" s="122" t="s">
        <v>6</v>
      </c>
      <c r="F339" s="466">
        <v>43722</v>
      </c>
      <c r="G339" s="466">
        <v>47361</v>
      </c>
      <c r="H339" s="467" t="s">
        <v>5963</v>
      </c>
      <c r="I339" s="468">
        <v>3217</v>
      </c>
      <c r="J339" s="469">
        <v>0</v>
      </c>
      <c r="L339" s="464" t="s">
        <v>145</v>
      </c>
      <c r="M339" s="122" t="s">
        <v>146</v>
      </c>
      <c r="N339" s="122" t="s">
        <v>6</v>
      </c>
      <c r="O339" s="123">
        <v>13859</v>
      </c>
      <c r="P339" s="123">
        <v>12089.617000000002</v>
      </c>
      <c r="Q339" s="124">
        <v>0.87232967746590673</v>
      </c>
      <c r="R339" s="124" t="s">
        <v>3253</v>
      </c>
      <c r="S339" s="124" t="s">
        <v>3253</v>
      </c>
      <c r="T339" s="465">
        <v>43831</v>
      </c>
    </row>
    <row r="340" spans="1:20" x14ac:dyDescent="0.3">
      <c r="A340" s="464" t="s">
        <v>6109</v>
      </c>
      <c r="B340" s="122" t="s">
        <v>6110</v>
      </c>
      <c r="C340" s="122" t="s">
        <v>52</v>
      </c>
      <c r="D340" s="122" t="s">
        <v>53</v>
      </c>
      <c r="E340" s="122" t="s">
        <v>6</v>
      </c>
      <c r="F340" s="466">
        <v>43722</v>
      </c>
      <c r="G340" s="466">
        <v>47361</v>
      </c>
      <c r="H340" s="467" t="s">
        <v>5962</v>
      </c>
      <c r="I340" s="468">
        <v>3218</v>
      </c>
      <c r="J340" s="469">
        <v>3590.74</v>
      </c>
      <c r="L340" s="464" t="s">
        <v>510</v>
      </c>
      <c r="M340" s="122" t="s">
        <v>511</v>
      </c>
      <c r="N340" s="122" t="s">
        <v>6</v>
      </c>
      <c r="O340" s="123">
        <v>7191.3</v>
      </c>
      <c r="P340" s="123">
        <v>7000.7750000000015</v>
      </c>
      <c r="Q340" s="124">
        <v>0.97350618107991616</v>
      </c>
      <c r="R340" s="124" t="s">
        <v>3253</v>
      </c>
      <c r="S340" s="124" t="s">
        <v>3253</v>
      </c>
      <c r="T340" s="465">
        <v>43831</v>
      </c>
    </row>
    <row r="341" spans="1:20" x14ac:dyDescent="0.3">
      <c r="A341" s="464" t="s">
        <v>6109</v>
      </c>
      <c r="B341" s="122" t="s">
        <v>6110</v>
      </c>
      <c r="C341" s="122" t="s">
        <v>52</v>
      </c>
      <c r="D341" s="122" t="s">
        <v>53</v>
      </c>
      <c r="E341" s="122" t="s">
        <v>6</v>
      </c>
      <c r="F341" s="466">
        <v>43722</v>
      </c>
      <c r="G341" s="466">
        <v>47361</v>
      </c>
      <c r="H341" s="467" t="s">
        <v>5963</v>
      </c>
      <c r="I341" s="468">
        <v>3219</v>
      </c>
      <c r="J341" s="469">
        <v>0</v>
      </c>
      <c r="L341" s="464" t="s">
        <v>278</v>
      </c>
      <c r="M341" s="122" t="s">
        <v>279</v>
      </c>
      <c r="N341" s="122" t="s">
        <v>6</v>
      </c>
      <c r="O341" s="123">
        <v>21599.9</v>
      </c>
      <c r="P341" s="123">
        <v>21039.762999999999</v>
      </c>
      <c r="Q341" s="124">
        <v>0.9740676114241269</v>
      </c>
      <c r="R341" s="124" t="s">
        <v>3253</v>
      </c>
      <c r="S341" s="124" t="s">
        <v>3253</v>
      </c>
      <c r="T341" s="465">
        <v>43831</v>
      </c>
    </row>
    <row r="342" spans="1:20" x14ac:dyDescent="0.3">
      <c r="A342" s="464" t="s">
        <v>6109</v>
      </c>
      <c r="B342" s="122" t="s">
        <v>6110</v>
      </c>
      <c r="C342" s="122" t="s">
        <v>52</v>
      </c>
      <c r="D342" s="122" t="s">
        <v>53</v>
      </c>
      <c r="E342" s="122" t="s">
        <v>6</v>
      </c>
      <c r="F342" s="466">
        <v>43722</v>
      </c>
      <c r="G342" s="466">
        <v>47361</v>
      </c>
      <c r="H342" s="467" t="s">
        <v>5962</v>
      </c>
      <c r="I342" s="468">
        <v>3220</v>
      </c>
      <c r="J342" s="469">
        <v>434.30099999999999</v>
      </c>
      <c r="L342" s="464" t="s">
        <v>1083</v>
      </c>
      <c r="M342" s="122" t="s">
        <v>1084</v>
      </c>
      <c r="N342" s="122" t="s">
        <v>97</v>
      </c>
      <c r="O342" s="123">
        <v>1262.31</v>
      </c>
      <c r="P342" s="123">
        <v>453.92700000000002</v>
      </c>
      <c r="Q342" s="124">
        <v>0.35960025667229129</v>
      </c>
      <c r="R342" s="124" t="s">
        <v>3253</v>
      </c>
      <c r="S342" s="124" t="s">
        <v>3253</v>
      </c>
      <c r="T342" s="465">
        <v>43586</v>
      </c>
    </row>
    <row r="343" spans="1:20" x14ac:dyDescent="0.3">
      <c r="A343" s="464" t="s">
        <v>6109</v>
      </c>
      <c r="B343" s="122" t="s">
        <v>6110</v>
      </c>
      <c r="C343" s="122" t="s">
        <v>52</v>
      </c>
      <c r="D343" s="122" t="s">
        <v>53</v>
      </c>
      <c r="E343" s="122" t="s">
        <v>6</v>
      </c>
      <c r="F343" s="466">
        <v>44228</v>
      </c>
      <c r="G343" s="466">
        <v>47361</v>
      </c>
      <c r="H343" s="467" t="s">
        <v>5962</v>
      </c>
      <c r="I343" s="468">
        <v>3729</v>
      </c>
      <c r="J343" s="469">
        <v>30.567</v>
      </c>
      <c r="L343" s="464" t="s">
        <v>6798</v>
      </c>
      <c r="M343" s="122" t="s">
        <v>6799</v>
      </c>
      <c r="N343" s="122" t="s">
        <v>6</v>
      </c>
      <c r="O343" s="123">
        <v>545.9</v>
      </c>
      <c r="P343" s="123">
        <v>545.88200000000006</v>
      </c>
      <c r="Q343" s="124">
        <v>0.99996702692800898</v>
      </c>
      <c r="R343" s="124" t="s">
        <v>5235</v>
      </c>
      <c r="S343" s="124" t="s">
        <v>3707</v>
      </c>
      <c r="T343" s="465" t="s">
        <v>3707</v>
      </c>
    </row>
    <row r="344" spans="1:20" x14ac:dyDescent="0.3">
      <c r="A344" s="464" t="s">
        <v>6109</v>
      </c>
      <c r="B344" s="122" t="s">
        <v>6110</v>
      </c>
      <c r="C344" s="122" t="s">
        <v>52</v>
      </c>
      <c r="D344" s="122" t="s">
        <v>53</v>
      </c>
      <c r="E344" s="122" t="s">
        <v>6</v>
      </c>
      <c r="F344" s="466">
        <v>44228</v>
      </c>
      <c r="G344" s="466">
        <v>47361</v>
      </c>
      <c r="H344" s="467" t="s">
        <v>5963</v>
      </c>
      <c r="I344" s="468">
        <v>3730</v>
      </c>
      <c r="J344" s="469">
        <v>0</v>
      </c>
      <c r="L344" s="464" t="s">
        <v>2402</v>
      </c>
      <c r="M344" s="122" t="s">
        <v>2403</v>
      </c>
      <c r="N344" s="122" t="s">
        <v>6</v>
      </c>
      <c r="O344" s="123">
        <v>13663</v>
      </c>
      <c r="P344" s="123">
        <v>5324.0419999999995</v>
      </c>
      <c r="Q344" s="124">
        <v>0.38966859401302784</v>
      </c>
      <c r="R344" s="124" t="s">
        <v>3253</v>
      </c>
      <c r="S344" s="124" t="s">
        <v>3253</v>
      </c>
      <c r="T344" s="465">
        <v>43647</v>
      </c>
    </row>
    <row r="345" spans="1:20" x14ac:dyDescent="0.3">
      <c r="A345" s="464" t="s">
        <v>6109</v>
      </c>
      <c r="B345" s="122" t="s">
        <v>6110</v>
      </c>
      <c r="C345" s="122" t="s">
        <v>496</v>
      </c>
      <c r="D345" s="122" t="s">
        <v>497</v>
      </c>
      <c r="E345" s="122" t="s">
        <v>6</v>
      </c>
      <c r="F345" s="466">
        <v>43722</v>
      </c>
      <c r="G345" s="466">
        <v>47361</v>
      </c>
      <c r="H345" s="467" t="s">
        <v>5963</v>
      </c>
      <c r="I345" s="468">
        <v>3253</v>
      </c>
      <c r="J345" s="469">
        <v>0</v>
      </c>
      <c r="L345" s="464" t="s">
        <v>607</v>
      </c>
      <c r="M345" s="122" t="s">
        <v>608</v>
      </c>
      <c r="N345" s="122" t="s">
        <v>6</v>
      </c>
      <c r="O345" s="123">
        <v>8772.4</v>
      </c>
      <c r="P345" s="123">
        <v>7855.0010000000002</v>
      </c>
      <c r="Q345" s="124">
        <v>0.89542211937440164</v>
      </c>
      <c r="R345" s="124" t="s">
        <v>3253</v>
      </c>
      <c r="S345" s="124" t="s">
        <v>3253</v>
      </c>
      <c r="T345" s="465">
        <v>43647</v>
      </c>
    </row>
    <row r="346" spans="1:20" x14ac:dyDescent="0.3">
      <c r="A346" s="464" t="s">
        <v>6109</v>
      </c>
      <c r="B346" s="122" t="s">
        <v>6110</v>
      </c>
      <c r="C346" s="122" t="s">
        <v>496</v>
      </c>
      <c r="D346" s="122" t="s">
        <v>497</v>
      </c>
      <c r="E346" s="122" t="s">
        <v>6</v>
      </c>
      <c r="F346" s="466">
        <v>43722</v>
      </c>
      <c r="G346" s="466">
        <v>47361</v>
      </c>
      <c r="H346" s="467" t="s">
        <v>5962</v>
      </c>
      <c r="I346" s="468">
        <v>3254</v>
      </c>
      <c r="J346" s="469">
        <v>909.19</v>
      </c>
      <c r="L346" s="464" t="s">
        <v>9053</v>
      </c>
      <c r="M346" s="122" t="s">
        <v>9054</v>
      </c>
      <c r="N346" s="122" t="s">
        <v>97</v>
      </c>
      <c r="O346" s="123">
        <v>388.44000000000005</v>
      </c>
      <c r="P346" s="123">
        <v>80</v>
      </c>
      <c r="Q346" s="124">
        <v>0.20595201318092882</v>
      </c>
      <c r="R346" s="124" t="s">
        <v>5235</v>
      </c>
      <c r="S346" s="124" t="s">
        <v>3707</v>
      </c>
      <c r="T346" s="465" t="s">
        <v>3707</v>
      </c>
    </row>
    <row r="347" spans="1:20" x14ac:dyDescent="0.3">
      <c r="A347" s="464" t="s">
        <v>6109</v>
      </c>
      <c r="B347" s="122" t="s">
        <v>6110</v>
      </c>
      <c r="C347" s="122" t="s">
        <v>496</v>
      </c>
      <c r="D347" s="122" t="s">
        <v>497</v>
      </c>
      <c r="E347" s="122" t="s">
        <v>6</v>
      </c>
      <c r="F347" s="466">
        <v>43722</v>
      </c>
      <c r="G347" s="466">
        <v>47361</v>
      </c>
      <c r="H347" s="467" t="s">
        <v>5963</v>
      </c>
      <c r="I347" s="468">
        <v>3255</v>
      </c>
      <c r="J347" s="469">
        <v>0</v>
      </c>
      <c r="L347" s="464" t="s">
        <v>483</v>
      </c>
      <c r="M347" s="122" t="s">
        <v>484</v>
      </c>
      <c r="N347" s="122" t="s">
        <v>97</v>
      </c>
      <c r="O347" s="123">
        <v>1236.1199999999999</v>
      </c>
      <c r="P347" s="123">
        <v>960</v>
      </c>
      <c r="Q347" s="124">
        <v>0.77662362877390556</v>
      </c>
      <c r="R347" s="124" t="s">
        <v>3253</v>
      </c>
      <c r="S347" s="124" t="s">
        <v>3253</v>
      </c>
      <c r="T347" s="465">
        <v>44044</v>
      </c>
    </row>
    <row r="348" spans="1:20" x14ac:dyDescent="0.3">
      <c r="A348" s="464" t="s">
        <v>6109</v>
      </c>
      <c r="B348" s="122" t="s">
        <v>6110</v>
      </c>
      <c r="C348" s="122" t="s">
        <v>496</v>
      </c>
      <c r="D348" s="122" t="s">
        <v>497</v>
      </c>
      <c r="E348" s="122" t="s">
        <v>6</v>
      </c>
      <c r="F348" s="466">
        <v>43722</v>
      </c>
      <c r="G348" s="466">
        <v>47361</v>
      </c>
      <c r="H348" s="467" t="s">
        <v>5962</v>
      </c>
      <c r="I348" s="468">
        <v>3256</v>
      </c>
      <c r="J348" s="469">
        <v>109.49800000000002</v>
      </c>
      <c r="L348" s="464" t="s">
        <v>2594</v>
      </c>
      <c r="M348" s="122" t="s">
        <v>2595</v>
      </c>
      <c r="N348" s="122" t="s">
        <v>6</v>
      </c>
      <c r="O348" s="123">
        <v>18822.800000000003</v>
      </c>
      <c r="P348" s="123">
        <v>11780.493000000002</v>
      </c>
      <c r="Q348" s="124">
        <v>0.6258629428140341</v>
      </c>
      <c r="R348" s="124" t="s">
        <v>3253</v>
      </c>
      <c r="S348" s="124" t="s">
        <v>3253</v>
      </c>
      <c r="T348" s="465">
        <v>43586</v>
      </c>
    </row>
    <row r="349" spans="1:20" x14ac:dyDescent="0.3">
      <c r="A349" s="464" t="s">
        <v>6109</v>
      </c>
      <c r="B349" s="122" t="s">
        <v>6110</v>
      </c>
      <c r="C349" s="122" t="s">
        <v>496</v>
      </c>
      <c r="D349" s="122" t="s">
        <v>497</v>
      </c>
      <c r="E349" s="122" t="s">
        <v>6</v>
      </c>
      <c r="F349" s="466">
        <v>44228</v>
      </c>
      <c r="G349" s="466">
        <v>47361</v>
      </c>
      <c r="H349" s="467" t="s">
        <v>5962</v>
      </c>
      <c r="I349" s="468">
        <v>3745</v>
      </c>
      <c r="J349" s="469">
        <v>7.5520000000000005</v>
      </c>
      <c r="L349" s="464" t="s">
        <v>703</v>
      </c>
      <c r="M349" s="122" t="s">
        <v>704</v>
      </c>
      <c r="N349" s="122" t="s">
        <v>97</v>
      </c>
      <c r="O349" s="123">
        <v>6181.92</v>
      </c>
      <c r="P349" s="123">
        <v>1721.0830000000003</v>
      </c>
      <c r="Q349" s="124">
        <v>0.27840589978518004</v>
      </c>
      <c r="R349" s="124" t="s">
        <v>3253</v>
      </c>
      <c r="S349" s="124" t="s">
        <v>3253</v>
      </c>
      <c r="T349" s="465">
        <v>43586</v>
      </c>
    </row>
    <row r="350" spans="1:20" x14ac:dyDescent="0.3">
      <c r="A350" s="464" t="s">
        <v>6109</v>
      </c>
      <c r="B350" s="122" t="s">
        <v>6110</v>
      </c>
      <c r="C350" s="122" t="s">
        <v>496</v>
      </c>
      <c r="D350" s="122" t="s">
        <v>497</v>
      </c>
      <c r="E350" s="122" t="s">
        <v>6</v>
      </c>
      <c r="F350" s="466">
        <v>44228</v>
      </c>
      <c r="G350" s="466">
        <v>47361</v>
      </c>
      <c r="H350" s="467" t="s">
        <v>5963</v>
      </c>
      <c r="I350" s="468">
        <v>3746</v>
      </c>
      <c r="J350" s="469">
        <v>0</v>
      </c>
      <c r="L350" s="464" t="s">
        <v>1143</v>
      </c>
      <c r="M350" s="122" t="s">
        <v>1144</v>
      </c>
      <c r="N350" s="122" t="s">
        <v>97</v>
      </c>
      <c r="O350" s="123">
        <v>2449.44</v>
      </c>
      <c r="P350" s="123">
        <v>976.81100000000015</v>
      </c>
      <c r="Q350" s="124">
        <v>0.39878951923705014</v>
      </c>
      <c r="R350" s="124" t="s">
        <v>3253</v>
      </c>
      <c r="S350" s="124" t="s">
        <v>3253</v>
      </c>
      <c r="T350" s="465">
        <v>43862</v>
      </c>
    </row>
    <row r="351" spans="1:20" x14ac:dyDescent="0.3">
      <c r="A351" s="464" t="s">
        <v>6109</v>
      </c>
      <c r="B351" s="122" t="s">
        <v>6110</v>
      </c>
      <c r="C351" s="122" t="s">
        <v>64</v>
      </c>
      <c r="D351" s="122" t="s">
        <v>65</v>
      </c>
      <c r="E351" s="122" t="s">
        <v>6</v>
      </c>
      <c r="F351" s="466">
        <v>43722</v>
      </c>
      <c r="G351" s="466">
        <v>47361</v>
      </c>
      <c r="H351" s="467" t="s">
        <v>5963</v>
      </c>
      <c r="I351" s="468">
        <v>3249</v>
      </c>
      <c r="J351" s="469">
        <v>0</v>
      </c>
      <c r="L351" s="464" t="s">
        <v>977</v>
      </c>
      <c r="M351" s="122" t="s">
        <v>978</v>
      </c>
      <c r="N351" s="122" t="s">
        <v>97</v>
      </c>
      <c r="O351" s="123">
        <v>2458.6999999999998</v>
      </c>
      <c r="P351" s="123">
        <v>2265.67</v>
      </c>
      <c r="Q351" s="124">
        <v>0.9214910318460976</v>
      </c>
      <c r="R351" s="124" t="s">
        <v>3253</v>
      </c>
      <c r="S351" s="124" t="s">
        <v>3253</v>
      </c>
      <c r="T351" s="465">
        <v>43678</v>
      </c>
    </row>
    <row r="352" spans="1:20" x14ac:dyDescent="0.3">
      <c r="A352" s="464" t="s">
        <v>6109</v>
      </c>
      <c r="B352" s="122" t="s">
        <v>6110</v>
      </c>
      <c r="C352" s="122" t="s">
        <v>64</v>
      </c>
      <c r="D352" s="122" t="s">
        <v>65</v>
      </c>
      <c r="E352" s="122" t="s">
        <v>6</v>
      </c>
      <c r="F352" s="466">
        <v>43722</v>
      </c>
      <c r="G352" s="466">
        <v>47361</v>
      </c>
      <c r="H352" s="467" t="s">
        <v>5962</v>
      </c>
      <c r="I352" s="468">
        <v>3250</v>
      </c>
      <c r="J352" s="469">
        <v>1186.74</v>
      </c>
      <c r="L352" s="464" t="s">
        <v>891</v>
      </c>
      <c r="M352" s="122" t="s">
        <v>892</v>
      </c>
      <c r="N352" s="122" t="s">
        <v>97</v>
      </c>
      <c r="O352" s="123">
        <v>5185.3680000000004</v>
      </c>
      <c r="P352" s="123">
        <v>2632.1030000000001</v>
      </c>
      <c r="Q352" s="124">
        <v>0.50760196769062482</v>
      </c>
      <c r="R352" s="124" t="s">
        <v>3253</v>
      </c>
      <c r="S352" s="124" t="s">
        <v>3253</v>
      </c>
      <c r="T352" s="465">
        <v>44136</v>
      </c>
    </row>
    <row r="353" spans="1:20" x14ac:dyDescent="0.3">
      <c r="A353" s="464" t="s">
        <v>6109</v>
      </c>
      <c r="B353" s="122" t="s">
        <v>6110</v>
      </c>
      <c r="C353" s="122" t="s">
        <v>64</v>
      </c>
      <c r="D353" s="122" t="s">
        <v>65</v>
      </c>
      <c r="E353" s="122" t="s">
        <v>6</v>
      </c>
      <c r="F353" s="466">
        <v>43722</v>
      </c>
      <c r="G353" s="466">
        <v>47361</v>
      </c>
      <c r="H353" s="467" t="s">
        <v>5963</v>
      </c>
      <c r="I353" s="468">
        <v>3251</v>
      </c>
      <c r="J353" s="469">
        <v>0</v>
      </c>
      <c r="L353" s="464" t="s">
        <v>2621</v>
      </c>
      <c r="M353" s="122" t="s">
        <v>2622</v>
      </c>
      <c r="N353" s="122" t="s">
        <v>97</v>
      </c>
      <c r="O353" s="123">
        <v>3793.1999999999994</v>
      </c>
      <c r="P353" s="123">
        <v>3246.1659999999997</v>
      </c>
      <c r="Q353" s="124">
        <v>0.85578561636612893</v>
      </c>
      <c r="R353" s="124" t="s">
        <v>3253</v>
      </c>
      <c r="S353" s="124" t="s">
        <v>3253</v>
      </c>
      <c r="T353" s="465">
        <v>43831</v>
      </c>
    </row>
    <row r="354" spans="1:20" x14ac:dyDescent="0.3">
      <c r="A354" s="464" t="s">
        <v>6109</v>
      </c>
      <c r="B354" s="122" t="s">
        <v>6110</v>
      </c>
      <c r="C354" s="122" t="s">
        <v>64</v>
      </c>
      <c r="D354" s="122" t="s">
        <v>65</v>
      </c>
      <c r="E354" s="122" t="s">
        <v>6</v>
      </c>
      <c r="F354" s="466">
        <v>43722</v>
      </c>
      <c r="G354" s="466">
        <v>47361</v>
      </c>
      <c r="H354" s="467" t="s">
        <v>5962</v>
      </c>
      <c r="I354" s="468">
        <v>3252</v>
      </c>
      <c r="J354" s="469">
        <v>142.875</v>
      </c>
      <c r="L354" s="464" t="s">
        <v>6366</v>
      </c>
      <c r="M354" s="122" t="s">
        <v>6367</v>
      </c>
      <c r="N354" s="122" t="s">
        <v>97</v>
      </c>
      <c r="O354" s="123">
        <v>37.561000000000007</v>
      </c>
      <c r="P354" s="123">
        <v>37.561</v>
      </c>
      <c r="Q354" s="124">
        <v>0.99999999999999978</v>
      </c>
      <c r="R354" s="124" t="s">
        <v>5235</v>
      </c>
      <c r="S354" s="124" t="s">
        <v>3707</v>
      </c>
      <c r="T354" s="465" t="s">
        <v>3707</v>
      </c>
    </row>
    <row r="355" spans="1:20" x14ac:dyDescent="0.3">
      <c r="A355" s="464" t="s">
        <v>6109</v>
      </c>
      <c r="B355" s="122" t="s">
        <v>6110</v>
      </c>
      <c r="C355" s="122" t="s">
        <v>64</v>
      </c>
      <c r="D355" s="122" t="s">
        <v>65</v>
      </c>
      <c r="E355" s="122" t="s">
        <v>6</v>
      </c>
      <c r="F355" s="466">
        <v>44228</v>
      </c>
      <c r="G355" s="466">
        <v>47361</v>
      </c>
      <c r="H355" s="467" t="s">
        <v>5963</v>
      </c>
      <c r="I355" s="468">
        <v>3744</v>
      </c>
      <c r="J355" s="469">
        <v>0</v>
      </c>
      <c r="L355" s="464" t="s">
        <v>6368</v>
      </c>
      <c r="M355" s="122" t="s">
        <v>6369</v>
      </c>
      <c r="N355" s="122" t="s">
        <v>97</v>
      </c>
      <c r="O355" s="123">
        <v>77.365000000000009</v>
      </c>
      <c r="P355" s="123">
        <v>77.365000000000009</v>
      </c>
      <c r="Q355" s="124">
        <v>1</v>
      </c>
      <c r="R355" s="124" t="s">
        <v>5235</v>
      </c>
      <c r="S355" s="124" t="s">
        <v>3707</v>
      </c>
      <c r="T355" s="465" t="s">
        <v>3707</v>
      </c>
    </row>
    <row r="356" spans="1:20" x14ac:dyDescent="0.3">
      <c r="A356" s="464" t="s">
        <v>6109</v>
      </c>
      <c r="B356" s="122" t="s">
        <v>6110</v>
      </c>
      <c r="C356" s="122" t="s">
        <v>252</v>
      </c>
      <c r="D356" s="122" t="s">
        <v>253</v>
      </c>
      <c r="E356" s="122" t="s">
        <v>6</v>
      </c>
      <c r="F356" s="466">
        <v>43722</v>
      </c>
      <c r="G356" s="466">
        <v>47361</v>
      </c>
      <c r="H356" s="467" t="s">
        <v>5963</v>
      </c>
      <c r="I356" s="468">
        <v>3245</v>
      </c>
      <c r="J356" s="469">
        <v>67.004000000000005</v>
      </c>
      <c r="L356" s="464" t="s">
        <v>6370</v>
      </c>
      <c r="M356" s="122" t="s">
        <v>6371</v>
      </c>
      <c r="N356" s="122" t="s">
        <v>97</v>
      </c>
      <c r="O356" s="123">
        <v>53.101000000000006</v>
      </c>
      <c r="P356" s="123">
        <v>53.100999999999992</v>
      </c>
      <c r="Q356" s="124">
        <v>0.99999999999999978</v>
      </c>
      <c r="R356" s="124" t="s">
        <v>5235</v>
      </c>
      <c r="S356" s="124" t="s">
        <v>3707</v>
      </c>
      <c r="T356" s="465" t="s">
        <v>3707</v>
      </c>
    </row>
    <row r="357" spans="1:20" x14ac:dyDescent="0.3">
      <c r="A357" s="464" t="s">
        <v>6109</v>
      </c>
      <c r="B357" s="122" t="s">
        <v>6110</v>
      </c>
      <c r="C357" s="122" t="s">
        <v>252</v>
      </c>
      <c r="D357" s="122" t="s">
        <v>253</v>
      </c>
      <c r="E357" s="122" t="s">
        <v>6</v>
      </c>
      <c r="F357" s="466">
        <v>43722</v>
      </c>
      <c r="G357" s="466">
        <v>47361</v>
      </c>
      <c r="H357" s="467" t="s">
        <v>5962</v>
      </c>
      <c r="I357" s="468">
        <v>3246</v>
      </c>
      <c r="J357" s="469">
        <v>1277.7059999999999</v>
      </c>
      <c r="L357" s="464" t="s">
        <v>6372</v>
      </c>
      <c r="M357" s="122" t="s">
        <v>6373</v>
      </c>
      <c r="N357" s="122" t="s">
        <v>97</v>
      </c>
      <c r="O357" s="123">
        <v>63.462000000000018</v>
      </c>
      <c r="P357" s="123">
        <v>63.462000000000003</v>
      </c>
      <c r="Q357" s="124">
        <v>0.99999999999999978</v>
      </c>
      <c r="R357" s="124" t="s">
        <v>5235</v>
      </c>
      <c r="S357" s="124" t="s">
        <v>3707</v>
      </c>
      <c r="T357" s="465" t="s">
        <v>3707</v>
      </c>
    </row>
    <row r="358" spans="1:20" x14ac:dyDescent="0.3">
      <c r="A358" s="464" t="s">
        <v>6109</v>
      </c>
      <c r="B358" s="122" t="s">
        <v>6110</v>
      </c>
      <c r="C358" s="122" t="s">
        <v>252</v>
      </c>
      <c r="D358" s="122" t="s">
        <v>253</v>
      </c>
      <c r="E358" s="122" t="s">
        <v>6</v>
      </c>
      <c r="F358" s="466">
        <v>43722</v>
      </c>
      <c r="G358" s="466">
        <v>47361</v>
      </c>
      <c r="H358" s="467" t="s">
        <v>5963</v>
      </c>
      <c r="I358" s="468">
        <v>3247</v>
      </c>
      <c r="J358" s="469">
        <v>0</v>
      </c>
      <c r="L358" s="464" t="s">
        <v>6374</v>
      </c>
      <c r="M358" s="122" t="s">
        <v>6375</v>
      </c>
      <c r="N358" s="122" t="s">
        <v>97</v>
      </c>
      <c r="O358" s="123">
        <v>192.09300000000005</v>
      </c>
      <c r="P358" s="123">
        <v>192.09300000000002</v>
      </c>
      <c r="Q358" s="124">
        <v>0.99999999999999989</v>
      </c>
      <c r="R358" s="124" t="s">
        <v>5235</v>
      </c>
      <c r="S358" s="124" t="s">
        <v>3707</v>
      </c>
      <c r="T358" s="465" t="s">
        <v>3707</v>
      </c>
    </row>
    <row r="359" spans="1:20" x14ac:dyDescent="0.3">
      <c r="A359" s="464" t="s">
        <v>6109</v>
      </c>
      <c r="B359" s="122" t="s">
        <v>6110</v>
      </c>
      <c r="C359" s="122" t="s">
        <v>252</v>
      </c>
      <c r="D359" s="122" t="s">
        <v>253</v>
      </c>
      <c r="E359" s="122" t="s">
        <v>6</v>
      </c>
      <c r="F359" s="466">
        <v>43722</v>
      </c>
      <c r="G359" s="466">
        <v>47361</v>
      </c>
      <c r="H359" s="467" t="s">
        <v>5962</v>
      </c>
      <c r="I359" s="468">
        <v>3248</v>
      </c>
      <c r="J359" s="469">
        <v>162.19499999999999</v>
      </c>
      <c r="L359" s="464" t="s">
        <v>6376</v>
      </c>
      <c r="M359" s="122" t="s">
        <v>6377</v>
      </c>
      <c r="N359" s="122" t="s">
        <v>97</v>
      </c>
      <c r="O359" s="123">
        <v>60.632000000000019</v>
      </c>
      <c r="P359" s="123">
        <v>60.632000000000005</v>
      </c>
      <c r="Q359" s="124">
        <v>0.99999999999999978</v>
      </c>
      <c r="R359" s="124" t="s">
        <v>5235</v>
      </c>
      <c r="S359" s="124" t="s">
        <v>3707</v>
      </c>
      <c r="T359" s="465" t="s">
        <v>3707</v>
      </c>
    </row>
    <row r="360" spans="1:20" x14ac:dyDescent="0.3">
      <c r="A360" s="464" t="s">
        <v>6109</v>
      </c>
      <c r="B360" s="122" t="s">
        <v>6110</v>
      </c>
      <c r="C360" s="122" t="s">
        <v>252</v>
      </c>
      <c r="D360" s="122" t="s">
        <v>253</v>
      </c>
      <c r="E360" s="122" t="s">
        <v>6</v>
      </c>
      <c r="F360" s="466">
        <v>44228</v>
      </c>
      <c r="G360" s="466">
        <v>47361</v>
      </c>
      <c r="H360" s="467" t="s">
        <v>5962</v>
      </c>
      <c r="I360" s="468">
        <v>3741</v>
      </c>
      <c r="J360" s="469">
        <v>11.305</v>
      </c>
      <c r="L360" s="464" t="s">
        <v>6378</v>
      </c>
      <c r="M360" s="122" t="s">
        <v>6379</v>
      </c>
      <c r="N360" s="122" t="s">
        <v>97</v>
      </c>
      <c r="O360" s="123">
        <v>31.501000000000001</v>
      </c>
      <c r="P360" s="123">
        <v>30.704000000000004</v>
      </c>
      <c r="Q360" s="124">
        <v>0.97469921589790809</v>
      </c>
      <c r="R360" s="124" t="s">
        <v>5235</v>
      </c>
      <c r="S360" s="124" t="s">
        <v>3707</v>
      </c>
      <c r="T360" s="465" t="s">
        <v>3707</v>
      </c>
    </row>
    <row r="361" spans="1:20" x14ac:dyDescent="0.3">
      <c r="A361" s="464" t="s">
        <v>6109</v>
      </c>
      <c r="B361" s="122" t="s">
        <v>6110</v>
      </c>
      <c r="C361" s="122" t="s">
        <v>252</v>
      </c>
      <c r="D361" s="122" t="s">
        <v>253</v>
      </c>
      <c r="E361" s="122" t="s">
        <v>6</v>
      </c>
      <c r="F361" s="466">
        <v>44228</v>
      </c>
      <c r="G361" s="466">
        <v>47361</v>
      </c>
      <c r="H361" s="467" t="s">
        <v>5963</v>
      </c>
      <c r="I361" s="468">
        <v>3742</v>
      </c>
      <c r="J361" s="469">
        <v>0</v>
      </c>
      <c r="L361" s="464" t="s">
        <v>6380</v>
      </c>
      <c r="M361" s="122" t="s">
        <v>6381</v>
      </c>
      <c r="N361" s="122" t="s">
        <v>97</v>
      </c>
      <c r="O361" s="123">
        <v>36.908000000000001</v>
      </c>
      <c r="P361" s="123">
        <v>36.908000000000008</v>
      </c>
      <c r="Q361" s="124">
        <v>1.0000000000000002</v>
      </c>
      <c r="R361" s="124" t="s">
        <v>5235</v>
      </c>
      <c r="S361" s="124" t="s">
        <v>3707</v>
      </c>
      <c r="T361" s="465" t="s">
        <v>3707</v>
      </c>
    </row>
    <row r="362" spans="1:20" x14ac:dyDescent="0.3">
      <c r="A362" s="464" t="s">
        <v>6109</v>
      </c>
      <c r="B362" s="122" t="s">
        <v>6110</v>
      </c>
      <c r="C362" s="122" t="s">
        <v>68</v>
      </c>
      <c r="D362" s="122" t="s">
        <v>69</v>
      </c>
      <c r="E362" s="122" t="s">
        <v>6</v>
      </c>
      <c r="F362" s="466">
        <v>43722</v>
      </c>
      <c r="G362" s="466">
        <v>47361</v>
      </c>
      <c r="H362" s="467" t="s">
        <v>5963</v>
      </c>
      <c r="I362" s="468">
        <v>3211</v>
      </c>
      <c r="J362" s="469">
        <v>0</v>
      </c>
      <c r="L362" s="464" t="s">
        <v>6295</v>
      </c>
      <c r="M362" s="122" t="s">
        <v>6296</v>
      </c>
      <c r="N362" s="122" t="s">
        <v>6</v>
      </c>
      <c r="O362" s="123">
        <v>6240</v>
      </c>
      <c r="P362" s="123">
        <v>5865.8090000000002</v>
      </c>
      <c r="Q362" s="124">
        <v>0.94003349358974364</v>
      </c>
      <c r="R362" s="124" t="s">
        <v>3253</v>
      </c>
      <c r="S362" s="124" t="s">
        <v>3253</v>
      </c>
      <c r="T362" s="465">
        <v>44044</v>
      </c>
    </row>
    <row r="363" spans="1:20" x14ac:dyDescent="0.3">
      <c r="A363" s="464" t="s">
        <v>6109</v>
      </c>
      <c r="B363" s="122" t="s">
        <v>6110</v>
      </c>
      <c r="C363" s="122" t="s">
        <v>68</v>
      </c>
      <c r="D363" s="122" t="s">
        <v>69</v>
      </c>
      <c r="E363" s="122" t="s">
        <v>6</v>
      </c>
      <c r="F363" s="466">
        <v>43722</v>
      </c>
      <c r="G363" s="466">
        <v>47361</v>
      </c>
      <c r="H363" s="467" t="s">
        <v>5962</v>
      </c>
      <c r="I363" s="468">
        <v>3212</v>
      </c>
      <c r="J363" s="469">
        <v>6131.9</v>
      </c>
      <c r="L363" s="464" t="s">
        <v>110</v>
      </c>
      <c r="M363" s="122" t="s">
        <v>111</v>
      </c>
      <c r="N363" s="122" t="s">
        <v>6</v>
      </c>
      <c r="O363" s="123">
        <v>4966.8999999999996</v>
      </c>
      <c r="P363" s="123">
        <v>3816.7940000000003</v>
      </c>
      <c r="Q363" s="124">
        <v>0.76844591193702316</v>
      </c>
      <c r="R363" s="124" t="s">
        <v>3253</v>
      </c>
      <c r="S363" s="124" t="s">
        <v>3253</v>
      </c>
      <c r="T363" s="465">
        <v>43770</v>
      </c>
    </row>
    <row r="364" spans="1:20" x14ac:dyDescent="0.3">
      <c r="A364" s="464" t="s">
        <v>6109</v>
      </c>
      <c r="B364" s="122" t="s">
        <v>6110</v>
      </c>
      <c r="C364" s="122" t="s">
        <v>68</v>
      </c>
      <c r="D364" s="122" t="s">
        <v>69</v>
      </c>
      <c r="E364" s="122" t="s">
        <v>6</v>
      </c>
      <c r="F364" s="466">
        <v>43722</v>
      </c>
      <c r="G364" s="466">
        <v>47361</v>
      </c>
      <c r="H364" s="467" t="s">
        <v>5963</v>
      </c>
      <c r="I364" s="468">
        <v>3215</v>
      </c>
      <c r="J364" s="469">
        <v>0</v>
      </c>
      <c r="L364" s="464" t="s">
        <v>2485</v>
      </c>
      <c r="M364" s="122" t="s">
        <v>2486</v>
      </c>
      <c r="N364" s="122" t="s">
        <v>97</v>
      </c>
      <c r="O364" s="123">
        <v>2127.96</v>
      </c>
      <c r="P364" s="123">
        <v>461.06299999999999</v>
      </c>
      <c r="Q364" s="124">
        <v>0.21666901633489349</v>
      </c>
      <c r="R364" s="124" t="s">
        <v>3253</v>
      </c>
      <c r="S364" s="124" t="s">
        <v>3253</v>
      </c>
      <c r="T364" s="465">
        <v>43647</v>
      </c>
    </row>
    <row r="365" spans="1:20" x14ac:dyDescent="0.3">
      <c r="A365" s="464" t="s">
        <v>6109</v>
      </c>
      <c r="B365" s="122" t="s">
        <v>6110</v>
      </c>
      <c r="C365" s="122" t="s">
        <v>68</v>
      </c>
      <c r="D365" s="122" t="s">
        <v>69</v>
      </c>
      <c r="E365" s="122" t="s">
        <v>6</v>
      </c>
      <c r="F365" s="466">
        <v>43722</v>
      </c>
      <c r="G365" s="466">
        <v>47361</v>
      </c>
      <c r="H365" s="467" t="s">
        <v>5962</v>
      </c>
      <c r="I365" s="468">
        <v>3216</v>
      </c>
      <c r="J365" s="469">
        <v>740.86400000000003</v>
      </c>
      <c r="L365" s="464" t="s">
        <v>3366</v>
      </c>
      <c r="M365" s="122" t="s">
        <v>3367</v>
      </c>
      <c r="N365" s="122" t="s">
        <v>6</v>
      </c>
      <c r="O365" s="123">
        <v>53961.4</v>
      </c>
      <c r="P365" s="123">
        <v>23360</v>
      </c>
      <c r="Q365" s="124">
        <v>0.43290203738227695</v>
      </c>
      <c r="R365" s="124" t="s">
        <v>3253</v>
      </c>
      <c r="S365" s="124" t="s">
        <v>3253</v>
      </c>
      <c r="T365" s="465">
        <v>43678</v>
      </c>
    </row>
    <row r="366" spans="1:20" x14ac:dyDescent="0.3">
      <c r="A366" s="464" t="s">
        <v>6109</v>
      </c>
      <c r="B366" s="122" t="s">
        <v>6110</v>
      </c>
      <c r="C366" s="122" t="s">
        <v>68</v>
      </c>
      <c r="D366" s="122" t="s">
        <v>69</v>
      </c>
      <c r="E366" s="122" t="s">
        <v>6</v>
      </c>
      <c r="F366" s="466">
        <v>44228</v>
      </c>
      <c r="G366" s="466">
        <v>47361</v>
      </c>
      <c r="H366" s="467" t="s">
        <v>5962</v>
      </c>
      <c r="I366" s="468">
        <v>3727</v>
      </c>
      <c r="J366" s="469">
        <v>52.410000000000004</v>
      </c>
      <c r="L366" s="464" t="s">
        <v>32</v>
      </c>
      <c r="M366" s="122" t="s">
        <v>33</v>
      </c>
      <c r="N366" s="122" t="s">
        <v>6</v>
      </c>
      <c r="O366" s="123">
        <v>14034.6</v>
      </c>
      <c r="P366" s="123">
        <v>8760</v>
      </c>
      <c r="Q366" s="124">
        <v>0.6241716899662263</v>
      </c>
      <c r="R366" s="124" t="s">
        <v>3253</v>
      </c>
      <c r="S366" s="124" t="s">
        <v>3253</v>
      </c>
      <c r="T366" s="465">
        <v>43952</v>
      </c>
    </row>
    <row r="367" spans="1:20" x14ac:dyDescent="0.3">
      <c r="A367" s="464" t="s">
        <v>6109</v>
      </c>
      <c r="B367" s="122" t="s">
        <v>6110</v>
      </c>
      <c r="C367" s="122" t="s">
        <v>68</v>
      </c>
      <c r="D367" s="122" t="s">
        <v>69</v>
      </c>
      <c r="E367" s="122" t="s">
        <v>6</v>
      </c>
      <c r="F367" s="466">
        <v>44228</v>
      </c>
      <c r="G367" s="466">
        <v>47361</v>
      </c>
      <c r="H367" s="467" t="s">
        <v>5963</v>
      </c>
      <c r="I367" s="468">
        <v>3728</v>
      </c>
      <c r="J367" s="469">
        <v>0</v>
      </c>
      <c r="L367" s="464" t="s">
        <v>6310</v>
      </c>
      <c r="M367" s="122" t="s">
        <v>6311</v>
      </c>
      <c r="N367" s="122" t="s">
        <v>97</v>
      </c>
      <c r="O367" s="123">
        <v>602.29500000000007</v>
      </c>
      <c r="P367" s="123">
        <v>158.50300000000001</v>
      </c>
      <c r="Q367" s="124">
        <v>0.26316506031097719</v>
      </c>
      <c r="R367" s="124" t="s">
        <v>5235</v>
      </c>
      <c r="S367" s="124" t="s">
        <v>3707</v>
      </c>
      <c r="T367" s="465" t="s">
        <v>3707</v>
      </c>
    </row>
    <row r="368" spans="1:20" x14ac:dyDescent="0.3">
      <c r="A368" s="464" t="s">
        <v>6109</v>
      </c>
      <c r="B368" s="122" t="s">
        <v>6110</v>
      </c>
      <c r="C368" s="122" t="s">
        <v>6698</v>
      </c>
      <c r="D368" s="122" t="s">
        <v>6699</v>
      </c>
      <c r="E368" s="122" t="s">
        <v>6</v>
      </c>
      <c r="F368" s="466">
        <v>44228</v>
      </c>
      <c r="G368" s="466">
        <v>47391</v>
      </c>
      <c r="H368" s="467" t="s">
        <v>5962</v>
      </c>
      <c r="I368" s="468">
        <v>3747</v>
      </c>
      <c r="J368" s="469">
        <v>197.00200000000001</v>
      </c>
      <c r="L368" s="464" t="s">
        <v>902</v>
      </c>
      <c r="M368" s="122" t="s">
        <v>903</v>
      </c>
      <c r="N368" s="122" t="s">
        <v>97</v>
      </c>
      <c r="O368" s="123">
        <v>1446.174</v>
      </c>
      <c r="P368" s="123">
        <v>1136.268</v>
      </c>
      <c r="Q368" s="124">
        <v>0.78570628430603795</v>
      </c>
      <c r="R368" s="124" t="s">
        <v>3253</v>
      </c>
      <c r="S368" s="124" t="s">
        <v>3253</v>
      </c>
      <c r="T368" s="465">
        <v>43952</v>
      </c>
    </row>
    <row r="369" spans="1:20" x14ac:dyDescent="0.3">
      <c r="A369" s="464" t="s">
        <v>6109</v>
      </c>
      <c r="B369" s="122" t="s">
        <v>6110</v>
      </c>
      <c r="C369" s="122" t="s">
        <v>6698</v>
      </c>
      <c r="D369" s="122" t="s">
        <v>6699</v>
      </c>
      <c r="E369" s="122" t="s">
        <v>6</v>
      </c>
      <c r="F369" s="466">
        <v>44228</v>
      </c>
      <c r="G369" s="466">
        <v>47391</v>
      </c>
      <c r="H369" s="467" t="s">
        <v>5962</v>
      </c>
      <c r="I369" s="468">
        <v>3748</v>
      </c>
      <c r="J369" s="469">
        <v>47.829000000000001</v>
      </c>
      <c r="L369" s="464" t="s">
        <v>900</v>
      </c>
      <c r="M369" s="122" t="s">
        <v>901</v>
      </c>
      <c r="N369" s="122" t="s">
        <v>97</v>
      </c>
      <c r="O369" s="123">
        <v>1227.348</v>
      </c>
      <c r="P369" s="123">
        <v>1085.8609999999999</v>
      </c>
      <c r="Q369" s="124">
        <v>0.88472136671913748</v>
      </c>
      <c r="R369" s="124" t="s">
        <v>3253</v>
      </c>
      <c r="S369" s="124" t="s">
        <v>3253</v>
      </c>
      <c r="T369" s="465">
        <v>43952</v>
      </c>
    </row>
    <row r="370" spans="1:20" x14ac:dyDescent="0.3">
      <c r="A370" s="464" t="s">
        <v>6109</v>
      </c>
      <c r="B370" s="122" t="s">
        <v>6110</v>
      </c>
      <c r="C370" s="122" t="s">
        <v>6698</v>
      </c>
      <c r="D370" s="122" t="s">
        <v>6699</v>
      </c>
      <c r="E370" s="122" t="s">
        <v>6</v>
      </c>
      <c r="F370" s="466">
        <v>44228</v>
      </c>
      <c r="G370" s="466">
        <v>47391</v>
      </c>
      <c r="H370" s="467" t="s">
        <v>5962</v>
      </c>
      <c r="I370" s="468">
        <v>3749</v>
      </c>
      <c r="J370" s="469">
        <v>3.35</v>
      </c>
      <c r="L370" s="464" t="s">
        <v>5047</v>
      </c>
      <c r="M370" s="122" t="s">
        <v>5048</v>
      </c>
      <c r="N370" s="122" t="s">
        <v>97</v>
      </c>
      <c r="O370" s="123">
        <v>18.119999999999997</v>
      </c>
      <c r="P370" s="123">
        <v>16.384</v>
      </c>
      <c r="Q370" s="124">
        <v>0.90419426048565132</v>
      </c>
      <c r="R370" s="124" t="s">
        <v>5235</v>
      </c>
      <c r="S370" s="124" t="s">
        <v>3707</v>
      </c>
      <c r="T370" s="465" t="s">
        <v>3707</v>
      </c>
    </row>
    <row r="371" spans="1:20" x14ac:dyDescent="0.3">
      <c r="A371" s="464" t="s">
        <v>6109</v>
      </c>
      <c r="B371" s="122" t="s">
        <v>6110</v>
      </c>
      <c r="C371" s="122" t="s">
        <v>6698</v>
      </c>
      <c r="D371" s="122" t="s">
        <v>6699</v>
      </c>
      <c r="E371" s="122" t="s">
        <v>6</v>
      </c>
      <c r="F371" s="466">
        <v>44228</v>
      </c>
      <c r="G371" s="466">
        <v>47391</v>
      </c>
      <c r="H371" s="467" t="s">
        <v>5963</v>
      </c>
      <c r="I371" s="468">
        <v>3750</v>
      </c>
      <c r="J371" s="469">
        <v>199.02800000000002</v>
      </c>
      <c r="L371" s="464" t="s">
        <v>5068</v>
      </c>
      <c r="M371" s="122" t="s">
        <v>5069</v>
      </c>
      <c r="N371" s="122" t="s">
        <v>97</v>
      </c>
      <c r="O371" s="123">
        <v>30.480000000000004</v>
      </c>
      <c r="P371" s="123">
        <v>28.84</v>
      </c>
      <c r="Q371" s="124">
        <v>0.94619422572178469</v>
      </c>
      <c r="R371" s="124" t="s">
        <v>5235</v>
      </c>
      <c r="S371" s="124" t="s">
        <v>3707</v>
      </c>
      <c r="T371" s="465" t="s">
        <v>3707</v>
      </c>
    </row>
    <row r="372" spans="1:20" x14ac:dyDescent="0.3">
      <c r="A372" s="464" t="s">
        <v>6109</v>
      </c>
      <c r="B372" s="122" t="s">
        <v>6110</v>
      </c>
      <c r="C372" s="122" t="s">
        <v>6698</v>
      </c>
      <c r="D372" s="122" t="s">
        <v>6699</v>
      </c>
      <c r="E372" s="122" t="s">
        <v>6</v>
      </c>
      <c r="F372" s="466">
        <v>44228</v>
      </c>
      <c r="G372" s="466">
        <v>47391</v>
      </c>
      <c r="H372" s="467" t="s">
        <v>5963</v>
      </c>
      <c r="I372" s="468">
        <v>3751</v>
      </c>
      <c r="J372" s="469">
        <v>0</v>
      </c>
      <c r="L372" s="464" t="s">
        <v>6485</v>
      </c>
      <c r="M372" s="122" t="s">
        <v>6486</v>
      </c>
      <c r="N372" s="122" t="s">
        <v>97</v>
      </c>
      <c r="O372" s="123">
        <v>932.40000000000009</v>
      </c>
      <c r="P372" s="123">
        <v>271.90899999999999</v>
      </c>
      <c r="Q372" s="124">
        <v>0.29162269412269409</v>
      </c>
      <c r="R372" s="124" t="s">
        <v>5235</v>
      </c>
      <c r="S372" s="124" t="s">
        <v>3707</v>
      </c>
      <c r="T372" s="465" t="s">
        <v>3707</v>
      </c>
    </row>
    <row r="373" spans="1:20" x14ac:dyDescent="0.3">
      <c r="A373" s="464" t="s">
        <v>6109</v>
      </c>
      <c r="B373" s="122" t="s">
        <v>6110</v>
      </c>
      <c r="C373" s="122" t="s">
        <v>6698</v>
      </c>
      <c r="D373" s="122" t="s">
        <v>6699</v>
      </c>
      <c r="E373" s="122" t="s">
        <v>6</v>
      </c>
      <c r="F373" s="466">
        <v>44228</v>
      </c>
      <c r="G373" s="466">
        <v>47391</v>
      </c>
      <c r="H373" s="467" t="s">
        <v>5963</v>
      </c>
      <c r="I373" s="468">
        <v>3752</v>
      </c>
      <c r="J373" s="469">
        <v>0</v>
      </c>
      <c r="L373" s="464" t="s">
        <v>556</v>
      </c>
      <c r="M373" s="122" t="s">
        <v>557</v>
      </c>
      <c r="N373" s="122" t="s">
        <v>6</v>
      </c>
      <c r="O373" s="123">
        <v>95854.5</v>
      </c>
      <c r="P373" s="123">
        <v>59567.245999999999</v>
      </c>
      <c r="Q373" s="124">
        <v>0.62143400674981353</v>
      </c>
      <c r="R373" s="124" t="s">
        <v>3253</v>
      </c>
      <c r="S373" s="124" t="s">
        <v>3253</v>
      </c>
      <c r="T373" s="465">
        <v>43922</v>
      </c>
    </row>
    <row r="374" spans="1:20" x14ac:dyDescent="0.3">
      <c r="A374" s="464" t="s">
        <v>6109</v>
      </c>
      <c r="B374" s="122" t="s">
        <v>6110</v>
      </c>
      <c r="C374" s="122" t="s">
        <v>58</v>
      </c>
      <c r="D374" s="122" t="s">
        <v>59</v>
      </c>
      <c r="E374" s="122" t="s">
        <v>6</v>
      </c>
      <c r="F374" s="466">
        <v>43722</v>
      </c>
      <c r="G374" s="466">
        <v>47361</v>
      </c>
      <c r="H374" s="467" t="s">
        <v>5963</v>
      </c>
      <c r="I374" s="468">
        <v>3241</v>
      </c>
      <c r="J374" s="469">
        <v>0</v>
      </c>
      <c r="L374" s="464" t="s">
        <v>965</v>
      </c>
      <c r="M374" s="122" t="s">
        <v>966</v>
      </c>
      <c r="N374" s="122" t="s">
        <v>97</v>
      </c>
      <c r="O374" s="123">
        <v>880.41600000000005</v>
      </c>
      <c r="P374" s="123">
        <v>394.61700000000002</v>
      </c>
      <c r="Q374" s="124">
        <v>0.44821652491549446</v>
      </c>
      <c r="R374" s="124" t="s">
        <v>3253</v>
      </c>
      <c r="S374" s="124" t="s">
        <v>3253</v>
      </c>
      <c r="T374" s="465">
        <v>43586</v>
      </c>
    </row>
    <row r="375" spans="1:20" x14ac:dyDescent="0.3">
      <c r="A375" s="464" t="s">
        <v>6109</v>
      </c>
      <c r="B375" s="122" t="s">
        <v>6110</v>
      </c>
      <c r="C375" s="122" t="s">
        <v>58</v>
      </c>
      <c r="D375" s="122" t="s">
        <v>59</v>
      </c>
      <c r="E375" s="122" t="s">
        <v>6</v>
      </c>
      <c r="F375" s="466">
        <v>43722</v>
      </c>
      <c r="G375" s="466">
        <v>47361</v>
      </c>
      <c r="H375" s="467" t="s">
        <v>5962</v>
      </c>
      <c r="I375" s="468">
        <v>3242</v>
      </c>
      <c r="J375" s="469">
        <v>1487.0700000000002</v>
      </c>
      <c r="L375" s="464" t="s">
        <v>208</v>
      </c>
      <c r="M375" s="122" t="s">
        <v>209</v>
      </c>
      <c r="N375" s="122" t="s">
        <v>6</v>
      </c>
      <c r="O375" s="123">
        <v>3807.9</v>
      </c>
      <c r="P375" s="123">
        <v>2240</v>
      </c>
      <c r="Q375" s="124">
        <v>0.58825074187872584</v>
      </c>
      <c r="R375" s="124" t="s">
        <v>3253</v>
      </c>
      <c r="S375" s="124" t="s">
        <v>3253</v>
      </c>
      <c r="T375" s="465">
        <v>44501</v>
      </c>
    </row>
    <row r="376" spans="1:20" x14ac:dyDescent="0.3">
      <c r="A376" s="464" t="s">
        <v>6109</v>
      </c>
      <c r="B376" s="122" t="s">
        <v>6110</v>
      </c>
      <c r="C376" s="122" t="s">
        <v>58</v>
      </c>
      <c r="D376" s="122" t="s">
        <v>59</v>
      </c>
      <c r="E376" s="122" t="s">
        <v>6</v>
      </c>
      <c r="F376" s="466">
        <v>43722</v>
      </c>
      <c r="G376" s="466">
        <v>47361</v>
      </c>
      <c r="H376" s="467" t="s">
        <v>5963</v>
      </c>
      <c r="I376" s="468">
        <v>3243</v>
      </c>
      <c r="J376" s="469">
        <v>0</v>
      </c>
      <c r="L376" s="464" t="s">
        <v>565</v>
      </c>
      <c r="M376" s="122" t="s">
        <v>9126</v>
      </c>
      <c r="N376" s="122" t="s">
        <v>6</v>
      </c>
      <c r="O376" s="123">
        <v>5843.7000000000007</v>
      </c>
      <c r="P376" s="123">
        <v>2760</v>
      </c>
      <c r="Q376" s="124">
        <v>0.47230350634016116</v>
      </c>
      <c r="R376" s="124" t="s">
        <v>3253</v>
      </c>
      <c r="S376" s="124" t="s">
        <v>3253</v>
      </c>
      <c r="T376" s="465">
        <v>43586</v>
      </c>
    </row>
    <row r="377" spans="1:20" x14ac:dyDescent="0.3">
      <c r="A377" s="464" t="s">
        <v>6109</v>
      </c>
      <c r="B377" s="122" t="s">
        <v>6110</v>
      </c>
      <c r="C377" s="122" t="s">
        <v>58</v>
      </c>
      <c r="D377" s="122" t="s">
        <v>59</v>
      </c>
      <c r="E377" s="122" t="s">
        <v>6</v>
      </c>
      <c r="F377" s="466">
        <v>43722</v>
      </c>
      <c r="G377" s="466">
        <v>47361</v>
      </c>
      <c r="H377" s="467" t="s">
        <v>5962</v>
      </c>
      <c r="I377" s="468">
        <v>3244</v>
      </c>
      <c r="J377" s="469">
        <v>179.81100000000004</v>
      </c>
      <c r="L377" s="464" t="s">
        <v>2689</v>
      </c>
      <c r="M377" s="122" t="s">
        <v>2690</v>
      </c>
      <c r="N377" s="122" t="s">
        <v>6</v>
      </c>
      <c r="O377" s="123">
        <v>24712</v>
      </c>
      <c r="P377" s="123">
        <v>24321.331000000002</v>
      </c>
      <c r="Q377" s="124">
        <v>0.98419112172224033</v>
      </c>
      <c r="R377" s="124" t="s">
        <v>3253</v>
      </c>
      <c r="S377" s="124" t="s">
        <v>3253</v>
      </c>
      <c r="T377" s="465">
        <v>43405</v>
      </c>
    </row>
    <row r="378" spans="1:20" x14ac:dyDescent="0.3">
      <c r="A378" s="464" t="s">
        <v>6109</v>
      </c>
      <c r="B378" s="122" t="s">
        <v>6110</v>
      </c>
      <c r="C378" s="122" t="s">
        <v>58</v>
      </c>
      <c r="D378" s="122" t="s">
        <v>59</v>
      </c>
      <c r="E378" s="122" t="s">
        <v>6</v>
      </c>
      <c r="F378" s="466">
        <v>44228</v>
      </c>
      <c r="G378" s="466">
        <v>47361</v>
      </c>
      <c r="H378" s="467" t="s">
        <v>5962</v>
      </c>
      <c r="I378" s="468">
        <v>3737</v>
      </c>
      <c r="J378" s="469">
        <v>12.581</v>
      </c>
      <c r="L378" s="464" t="s">
        <v>118</v>
      </c>
      <c r="M378" s="122" t="s">
        <v>119</v>
      </c>
      <c r="N378" s="122" t="s">
        <v>6</v>
      </c>
      <c r="O378" s="123">
        <v>2445.1</v>
      </c>
      <c r="P378" s="123">
        <v>884.11599999999999</v>
      </c>
      <c r="Q378" s="124">
        <v>0.3615868471637152</v>
      </c>
      <c r="R378" s="124" t="s">
        <v>3253</v>
      </c>
      <c r="S378" s="124" t="s">
        <v>3253</v>
      </c>
      <c r="T378" s="465">
        <v>43922</v>
      </c>
    </row>
    <row r="379" spans="1:20" x14ac:dyDescent="0.3">
      <c r="A379" s="464" t="s">
        <v>6109</v>
      </c>
      <c r="B379" s="122" t="s">
        <v>6110</v>
      </c>
      <c r="C379" s="122" t="s">
        <v>58</v>
      </c>
      <c r="D379" s="122" t="s">
        <v>59</v>
      </c>
      <c r="E379" s="122" t="s">
        <v>6</v>
      </c>
      <c r="F379" s="466">
        <v>44228</v>
      </c>
      <c r="G379" s="466">
        <v>47361</v>
      </c>
      <c r="H379" s="467" t="s">
        <v>5963</v>
      </c>
      <c r="I379" s="468">
        <v>3738</v>
      </c>
      <c r="J379" s="469">
        <v>0</v>
      </c>
      <c r="L379" s="464" t="s">
        <v>393</v>
      </c>
      <c r="M379" s="122" t="s">
        <v>394</v>
      </c>
      <c r="N379" s="122" t="s">
        <v>97</v>
      </c>
      <c r="O379" s="123">
        <v>3052.8560000000002</v>
      </c>
      <c r="P379" s="123">
        <v>1169.5349999999999</v>
      </c>
      <c r="Q379" s="124">
        <v>0.38309537036794389</v>
      </c>
      <c r="R379" s="124" t="s">
        <v>3253</v>
      </c>
      <c r="S379" s="124" t="s">
        <v>3253</v>
      </c>
      <c r="T379" s="465">
        <v>43586</v>
      </c>
    </row>
    <row r="380" spans="1:20" x14ac:dyDescent="0.3">
      <c r="A380" s="464" t="s">
        <v>6109</v>
      </c>
      <c r="B380" s="122" t="s">
        <v>6110</v>
      </c>
      <c r="C380" s="122" t="s">
        <v>86</v>
      </c>
      <c r="D380" s="122" t="s">
        <v>87</v>
      </c>
      <c r="E380" s="122" t="s">
        <v>6</v>
      </c>
      <c r="F380" s="466">
        <v>43722</v>
      </c>
      <c r="G380" s="466">
        <v>47361</v>
      </c>
      <c r="H380" s="467" t="s">
        <v>5963</v>
      </c>
      <c r="I380" s="468">
        <v>3233</v>
      </c>
      <c r="J380" s="469">
        <v>71.818000000000012</v>
      </c>
      <c r="L380" s="464" t="s">
        <v>538</v>
      </c>
      <c r="M380" s="122" t="s">
        <v>539</v>
      </c>
      <c r="N380" s="122" t="s">
        <v>97</v>
      </c>
      <c r="O380" s="123">
        <v>1540.3220000000001</v>
      </c>
      <c r="P380" s="123">
        <v>1370.3120000000001</v>
      </c>
      <c r="Q380" s="124">
        <v>0.88962697410022062</v>
      </c>
      <c r="R380" s="124" t="s">
        <v>3253</v>
      </c>
      <c r="S380" s="124" t="s">
        <v>3253</v>
      </c>
      <c r="T380" s="465">
        <v>43586</v>
      </c>
    </row>
    <row r="381" spans="1:20" x14ac:dyDescent="0.3">
      <c r="A381" s="464" t="s">
        <v>6109</v>
      </c>
      <c r="B381" s="122" t="s">
        <v>6110</v>
      </c>
      <c r="C381" s="122" t="s">
        <v>86</v>
      </c>
      <c r="D381" s="122" t="s">
        <v>87</v>
      </c>
      <c r="E381" s="122" t="s">
        <v>6</v>
      </c>
      <c r="F381" s="466">
        <v>43722</v>
      </c>
      <c r="G381" s="466">
        <v>47361</v>
      </c>
      <c r="H381" s="467" t="s">
        <v>5962</v>
      </c>
      <c r="I381" s="468">
        <v>3234</v>
      </c>
      <c r="J381" s="469">
        <v>1916.8310000000001</v>
      </c>
      <c r="L381" s="464" t="s">
        <v>4435</v>
      </c>
      <c r="M381" s="122" t="s">
        <v>4433</v>
      </c>
      <c r="N381" s="122" t="s">
        <v>97</v>
      </c>
      <c r="O381" s="123">
        <v>203.39999999999998</v>
      </c>
      <c r="P381" s="123">
        <v>145.49900000000002</v>
      </c>
      <c r="Q381" s="124">
        <v>0.71533431661750269</v>
      </c>
      <c r="R381" s="124" t="s">
        <v>5235</v>
      </c>
      <c r="S381" s="124" t="s">
        <v>3707</v>
      </c>
      <c r="T381" s="465" t="s">
        <v>3707</v>
      </c>
    </row>
    <row r="382" spans="1:20" x14ac:dyDescent="0.3">
      <c r="A382" s="464" t="s">
        <v>6109</v>
      </c>
      <c r="B382" s="122" t="s">
        <v>6110</v>
      </c>
      <c r="C382" s="122" t="s">
        <v>86</v>
      </c>
      <c r="D382" s="122" t="s">
        <v>87</v>
      </c>
      <c r="E382" s="122" t="s">
        <v>6</v>
      </c>
      <c r="F382" s="466">
        <v>43722</v>
      </c>
      <c r="G382" s="466">
        <v>47361</v>
      </c>
      <c r="H382" s="467" t="s">
        <v>5963</v>
      </c>
      <c r="I382" s="468">
        <v>3235</v>
      </c>
      <c r="J382" s="469">
        <v>0</v>
      </c>
      <c r="L382" s="464" t="s">
        <v>695</v>
      </c>
      <c r="M382" s="122" t="s">
        <v>696</v>
      </c>
      <c r="N382" s="122" t="s">
        <v>97</v>
      </c>
      <c r="O382" s="123">
        <v>816.66600000000017</v>
      </c>
      <c r="P382" s="123">
        <v>585.80300000000011</v>
      </c>
      <c r="Q382" s="124">
        <v>0.71731038147786241</v>
      </c>
      <c r="R382" s="124" t="s">
        <v>5235</v>
      </c>
      <c r="S382" s="124" t="s">
        <v>3707</v>
      </c>
      <c r="T382" s="465" t="s">
        <v>3707</v>
      </c>
    </row>
    <row r="383" spans="1:20" x14ac:dyDescent="0.3">
      <c r="A383" s="464" t="s">
        <v>6109</v>
      </c>
      <c r="B383" s="122" t="s">
        <v>6110</v>
      </c>
      <c r="C383" s="122" t="s">
        <v>86</v>
      </c>
      <c r="D383" s="122" t="s">
        <v>87</v>
      </c>
      <c r="E383" s="122" t="s">
        <v>6</v>
      </c>
      <c r="F383" s="466">
        <v>43722</v>
      </c>
      <c r="G383" s="466">
        <v>47361</v>
      </c>
      <c r="H383" s="467" t="s">
        <v>5962</v>
      </c>
      <c r="I383" s="468">
        <v>3236</v>
      </c>
      <c r="J383" s="469">
        <v>240.43299999999999</v>
      </c>
      <c r="L383" s="464" t="s">
        <v>36</v>
      </c>
      <c r="M383" s="122" t="s">
        <v>37</v>
      </c>
      <c r="N383" s="122" t="s">
        <v>6</v>
      </c>
      <c r="O383" s="123">
        <v>18618.2</v>
      </c>
      <c r="P383" s="123">
        <v>7564.7170000000006</v>
      </c>
      <c r="Q383" s="124">
        <v>0.40630764520737772</v>
      </c>
      <c r="R383" s="124" t="s">
        <v>3253</v>
      </c>
      <c r="S383" s="124" t="s">
        <v>3253</v>
      </c>
      <c r="T383" s="465">
        <v>44166</v>
      </c>
    </row>
    <row r="384" spans="1:20" x14ac:dyDescent="0.3">
      <c r="A384" s="464" t="s">
        <v>6109</v>
      </c>
      <c r="B384" s="122" t="s">
        <v>6110</v>
      </c>
      <c r="C384" s="122" t="s">
        <v>86</v>
      </c>
      <c r="D384" s="122" t="s">
        <v>87</v>
      </c>
      <c r="E384" s="122" t="s">
        <v>6</v>
      </c>
      <c r="F384" s="466">
        <v>44228</v>
      </c>
      <c r="G384" s="466">
        <v>47361</v>
      </c>
      <c r="H384" s="467" t="s">
        <v>5962</v>
      </c>
      <c r="I384" s="468">
        <v>3735</v>
      </c>
      <c r="J384" s="469">
        <v>16.847000000000001</v>
      </c>
      <c r="L384" s="464" t="s">
        <v>6803</v>
      </c>
      <c r="M384" s="122" t="s">
        <v>6804</v>
      </c>
      <c r="N384" s="122" t="s">
        <v>97</v>
      </c>
      <c r="O384" s="123">
        <v>831.18000000000006</v>
      </c>
      <c r="P384" s="123">
        <v>94.617000000000004</v>
      </c>
      <c r="Q384" s="124">
        <v>0.11383454847325489</v>
      </c>
      <c r="R384" s="124" t="s">
        <v>5235</v>
      </c>
      <c r="S384" s="124" t="s">
        <v>3707</v>
      </c>
      <c r="T384" s="465" t="s">
        <v>3707</v>
      </c>
    </row>
    <row r="385" spans="1:20" x14ac:dyDescent="0.3">
      <c r="A385" s="464" t="s">
        <v>6109</v>
      </c>
      <c r="B385" s="122" t="s">
        <v>6110</v>
      </c>
      <c r="C385" s="122" t="s">
        <v>86</v>
      </c>
      <c r="D385" s="122" t="s">
        <v>87</v>
      </c>
      <c r="E385" s="122" t="s">
        <v>6</v>
      </c>
      <c r="F385" s="466">
        <v>44228</v>
      </c>
      <c r="G385" s="466">
        <v>47361</v>
      </c>
      <c r="H385" s="467" t="s">
        <v>5963</v>
      </c>
      <c r="I385" s="468">
        <v>3736</v>
      </c>
      <c r="J385" s="469">
        <v>0</v>
      </c>
      <c r="L385" s="464" t="s">
        <v>802</v>
      </c>
      <c r="M385" s="122" t="s">
        <v>803</v>
      </c>
      <c r="N385" s="122" t="s">
        <v>6</v>
      </c>
      <c r="O385" s="123">
        <v>15205.2</v>
      </c>
      <c r="P385" s="123">
        <v>7514.3040000000001</v>
      </c>
      <c r="Q385" s="124">
        <v>0.49419303922342356</v>
      </c>
      <c r="R385" s="124" t="s">
        <v>3253</v>
      </c>
      <c r="S385" s="124" t="s">
        <v>3253</v>
      </c>
      <c r="T385" s="465">
        <v>44593</v>
      </c>
    </row>
    <row r="386" spans="1:20" x14ac:dyDescent="0.3">
      <c r="A386" s="464" t="s">
        <v>6109</v>
      </c>
      <c r="B386" s="122" t="s">
        <v>6110</v>
      </c>
      <c r="C386" s="122" t="s">
        <v>155</v>
      </c>
      <c r="D386" s="122" t="s">
        <v>6919</v>
      </c>
      <c r="E386" s="122" t="s">
        <v>6</v>
      </c>
      <c r="F386" s="466">
        <v>43722</v>
      </c>
      <c r="G386" s="466">
        <v>45900</v>
      </c>
      <c r="H386" s="467" t="s">
        <v>5963</v>
      </c>
      <c r="I386" s="468">
        <v>3200</v>
      </c>
      <c r="J386" s="469">
        <v>14572.071</v>
      </c>
      <c r="L386" s="464" t="s">
        <v>2606</v>
      </c>
      <c r="M386" s="122" t="s">
        <v>2605</v>
      </c>
      <c r="N386" s="122" t="s">
        <v>6</v>
      </c>
      <c r="O386" s="123">
        <v>37164.700000000004</v>
      </c>
      <c r="P386" s="123">
        <v>11146.006000000003</v>
      </c>
      <c r="Q386" s="124">
        <v>0.29990840770946631</v>
      </c>
      <c r="R386" s="124" t="s">
        <v>3253</v>
      </c>
      <c r="S386" s="124" t="s">
        <v>3253</v>
      </c>
      <c r="T386" s="465">
        <v>43313</v>
      </c>
    </row>
    <row r="387" spans="1:20" x14ac:dyDescent="0.3">
      <c r="A387" s="464" t="s">
        <v>6109</v>
      </c>
      <c r="B387" s="122" t="s">
        <v>6110</v>
      </c>
      <c r="C387" s="122" t="s">
        <v>155</v>
      </c>
      <c r="D387" s="122" t="s">
        <v>6919</v>
      </c>
      <c r="E387" s="122" t="s">
        <v>6</v>
      </c>
      <c r="F387" s="466">
        <v>43722</v>
      </c>
      <c r="G387" s="466">
        <v>45900</v>
      </c>
      <c r="H387" s="467" t="s">
        <v>5962</v>
      </c>
      <c r="I387" s="468">
        <v>3201</v>
      </c>
      <c r="J387" s="469">
        <v>7747.6790000000001</v>
      </c>
      <c r="L387" s="464" t="s">
        <v>42</v>
      </c>
      <c r="M387" s="122" t="s">
        <v>43</v>
      </c>
      <c r="N387" s="122" t="s">
        <v>6</v>
      </c>
      <c r="O387" s="123">
        <v>86675.3</v>
      </c>
      <c r="P387" s="123">
        <v>25774.417000000001</v>
      </c>
      <c r="Q387" s="124">
        <v>0.29736749685319808</v>
      </c>
      <c r="R387" s="124" t="s">
        <v>3253</v>
      </c>
      <c r="S387" s="124" t="s">
        <v>3253</v>
      </c>
      <c r="T387" s="465">
        <v>43313</v>
      </c>
    </row>
    <row r="388" spans="1:20" x14ac:dyDescent="0.3">
      <c r="A388" s="464" t="s">
        <v>6109</v>
      </c>
      <c r="B388" s="122" t="s">
        <v>6110</v>
      </c>
      <c r="C388" s="122" t="s">
        <v>155</v>
      </c>
      <c r="D388" s="122" t="s">
        <v>6919</v>
      </c>
      <c r="E388" s="122" t="s">
        <v>6</v>
      </c>
      <c r="F388" s="466">
        <v>43722</v>
      </c>
      <c r="G388" s="466">
        <v>45900</v>
      </c>
      <c r="H388" s="467" t="s">
        <v>5963</v>
      </c>
      <c r="I388" s="468">
        <v>3202</v>
      </c>
      <c r="J388" s="469">
        <v>0</v>
      </c>
      <c r="L388" s="464" t="s">
        <v>40</v>
      </c>
      <c r="M388" s="122" t="s">
        <v>41</v>
      </c>
      <c r="N388" s="122" t="s">
        <v>6</v>
      </c>
      <c r="O388" s="123">
        <v>23568.600000000002</v>
      </c>
      <c r="P388" s="123">
        <v>7033.6660000000011</v>
      </c>
      <c r="Q388" s="124">
        <v>0.29843376356677953</v>
      </c>
      <c r="R388" s="124" t="s">
        <v>3253</v>
      </c>
      <c r="S388" s="124" t="s">
        <v>3253</v>
      </c>
      <c r="T388" s="465">
        <v>43313</v>
      </c>
    </row>
    <row r="389" spans="1:20" x14ac:dyDescent="0.3">
      <c r="A389" s="464" t="s">
        <v>6109</v>
      </c>
      <c r="B389" s="122" t="s">
        <v>6110</v>
      </c>
      <c r="C389" s="122" t="s">
        <v>155</v>
      </c>
      <c r="D389" s="122" t="s">
        <v>6919</v>
      </c>
      <c r="E389" s="122" t="s">
        <v>6</v>
      </c>
      <c r="F389" s="466">
        <v>43722</v>
      </c>
      <c r="G389" s="466">
        <v>45900</v>
      </c>
      <c r="H389" s="467" t="s">
        <v>5962</v>
      </c>
      <c r="I389" s="468">
        <v>3209</v>
      </c>
      <c r="J389" s="469">
        <v>5179.0380000000005</v>
      </c>
      <c r="L389" s="464" t="s">
        <v>38</v>
      </c>
      <c r="M389" s="122" t="s">
        <v>39</v>
      </c>
      <c r="N389" s="122" t="s">
        <v>6</v>
      </c>
      <c r="O389" s="123">
        <v>29673.699999999997</v>
      </c>
      <c r="P389" s="123">
        <v>9055.0930000000008</v>
      </c>
      <c r="Q389" s="124">
        <v>0.30515550807617525</v>
      </c>
      <c r="R389" s="124" t="s">
        <v>3253</v>
      </c>
      <c r="S389" s="124" t="s">
        <v>3253</v>
      </c>
      <c r="T389" s="465">
        <v>43313</v>
      </c>
    </row>
    <row r="390" spans="1:20" x14ac:dyDescent="0.3">
      <c r="A390" s="464" t="s">
        <v>6109</v>
      </c>
      <c r="B390" s="122" t="s">
        <v>6110</v>
      </c>
      <c r="C390" s="122" t="s">
        <v>155</v>
      </c>
      <c r="D390" s="122" t="s">
        <v>6919</v>
      </c>
      <c r="E390" s="122" t="s">
        <v>6</v>
      </c>
      <c r="F390" s="466">
        <v>44044</v>
      </c>
      <c r="G390" s="466">
        <v>45930</v>
      </c>
      <c r="H390" s="467" t="s">
        <v>5963</v>
      </c>
      <c r="I390" s="468">
        <v>3522</v>
      </c>
      <c r="J390" s="469">
        <v>0</v>
      </c>
      <c r="L390" s="464" t="s">
        <v>4047</v>
      </c>
      <c r="M390" s="122" t="s">
        <v>4048</v>
      </c>
      <c r="N390" s="122" t="s">
        <v>97</v>
      </c>
      <c r="O390" s="123">
        <v>76.03</v>
      </c>
      <c r="P390" s="123">
        <v>58.696999999999981</v>
      </c>
      <c r="Q390" s="124">
        <v>0.77202420097329971</v>
      </c>
      <c r="R390" s="124" t="s">
        <v>5235</v>
      </c>
      <c r="S390" s="124" t="s">
        <v>3707</v>
      </c>
      <c r="T390" s="465" t="s">
        <v>3707</v>
      </c>
    </row>
    <row r="391" spans="1:20" x14ac:dyDescent="0.3">
      <c r="A391" s="464" t="s">
        <v>6109</v>
      </c>
      <c r="B391" s="122" t="s">
        <v>6110</v>
      </c>
      <c r="C391" s="122" t="s">
        <v>155</v>
      </c>
      <c r="D391" s="122" t="s">
        <v>6919</v>
      </c>
      <c r="E391" s="122" t="s">
        <v>6</v>
      </c>
      <c r="F391" s="466">
        <v>44044</v>
      </c>
      <c r="G391" s="466">
        <v>45930</v>
      </c>
      <c r="H391" s="467" t="s">
        <v>5962</v>
      </c>
      <c r="I391" s="468">
        <v>3523</v>
      </c>
      <c r="J391" s="469">
        <v>0</v>
      </c>
      <c r="L391" s="464" t="s">
        <v>518</v>
      </c>
      <c r="M391" s="122" t="s">
        <v>519</v>
      </c>
      <c r="N391" s="122" t="s">
        <v>6</v>
      </c>
      <c r="O391" s="123">
        <v>1922.4</v>
      </c>
      <c r="P391" s="123">
        <v>1403.2269999999999</v>
      </c>
      <c r="Q391" s="124">
        <v>0.72993497711194333</v>
      </c>
      <c r="R391" s="124" t="s">
        <v>3253</v>
      </c>
      <c r="S391" s="124" t="s">
        <v>3253</v>
      </c>
      <c r="T391" s="465">
        <v>43313</v>
      </c>
    </row>
    <row r="392" spans="1:20" x14ac:dyDescent="0.3">
      <c r="A392" s="464" t="s">
        <v>6109</v>
      </c>
      <c r="B392" s="122" t="s">
        <v>6110</v>
      </c>
      <c r="C392" s="122" t="s">
        <v>272</v>
      </c>
      <c r="D392" s="122" t="s">
        <v>273</v>
      </c>
      <c r="E392" s="122" t="s">
        <v>97</v>
      </c>
      <c r="F392" s="466">
        <v>44136</v>
      </c>
      <c r="G392" s="466">
        <v>45961</v>
      </c>
      <c r="H392" s="467" t="s">
        <v>5964</v>
      </c>
      <c r="I392" s="468">
        <v>39242</v>
      </c>
      <c r="J392" s="469">
        <v>0</v>
      </c>
      <c r="L392" s="464" t="s">
        <v>516</v>
      </c>
      <c r="M392" s="122" t="s">
        <v>517</v>
      </c>
      <c r="N392" s="122" t="s">
        <v>6</v>
      </c>
      <c r="O392" s="123">
        <v>2479.4</v>
      </c>
      <c r="P392" s="123">
        <v>1858.5349999999999</v>
      </c>
      <c r="Q392" s="124">
        <v>0.74959062676453969</v>
      </c>
      <c r="R392" s="124" t="s">
        <v>3253</v>
      </c>
      <c r="S392" s="124" t="s">
        <v>3253</v>
      </c>
      <c r="T392" s="465">
        <v>43313</v>
      </c>
    </row>
    <row r="393" spans="1:20" x14ac:dyDescent="0.3">
      <c r="A393" s="464" t="s">
        <v>6109</v>
      </c>
      <c r="B393" s="122" t="s">
        <v>6110</v>
      </c>
      <c r="C393" s="122" t="s">
        <v>272</v>
      </c>
      <c r="D393" s="122" t="s">
        <v>273</v>
      </c>
      <c r="E393" s="122" t="s">
        <v>97</v>
      </c>
      <c r="F393" s="466">
        <v>44136</v>
      </c>
      <c r="G393" s="466">
        <v>45961</v>
      </c>
      <c r="H393" s="467" t="s">
        <v>5964</v>
      </c>
      <c r="I393" s="468">
        <v>39243</v>
      </c>
      <c r="J393" s="469">
        <v>0</v>
      </c>
      <c r="L393" s="464" t="s">
        <v>4029</v>
      </c>
      <c r="M393" s="122" t="s">
        <v>4030</v>
      </c>
      <c r="N393" s="122" t="s">
        <v>97</v>
      </c>
      <c r="O393" s="123">
        <v>507.84000000000015</v>
      </c>
      <c r="P393" s="123">
        <v>390.84700000000015</v>
      </c>
      <c r="Q393" s="124">
        <v>0.76962626023944558</v>
      </c>
      <c r="R393" s="124" t="s">
        <v>5235</v>
      </c>
      <c r="S393" s="124" t="s">
        <v>3707</v>
      </c>
      <c r="T393" s="465" t="s">
        <v>3707</v>
      </c>
    </row>
    <row r="394" spans="1:20" x14ac:dyDescent="0.3">
      <c r="A394" s="464" t="s">
        <v>6109</v>
      </c>
      <c r="B394" s="122" t="s">
        <v>6110</v>
      </c>
      <c r="C394" s="122" t="s">
        <v>272</v>
      </c>
      <c r="D394" s="122" t="s">
        <v>273</v>
      </c>
      <c r="E394" s="122" t="s">
        <v>97</v>
      </c>
      <c r="F394" s="466">
        <v>44136</v>
      </c>
      <c r="G394" s="466">
        <v>45961</v>
      </c>
      <c r="H394" s="467" t="s">
        <v>5964</v>
      </c>
      <c r="I394" s="468">
        <v>39244</v>
      </c>
      <c r="J394" s="469">
        <v>0</v>
      </c>
      <c r="L394" s="464" t="s">
        <v>4027</v>
      </c>
      <c r="M394" s="122" t="s">
        <v>4028</v>
      </c>
      <c r="N394" s="122" t="s">
        <v>97</v>
      </c>
      <c r="O394" s="123">
        <v>172.80000000000004</v>
      </c>
      <c r="P394" s="123">
        <v>132.072</v>
      </c>
      <c r="Q394" s="124">
        <v>0.76430555555555535</v>
      </c>
      <c r="R394" s="124" t="s">
        <v>5235</v>
      </c>
      <c r="S394" s="124" t="s">
        <v>3707</v>
      </c>
      <c r="T394" s="465" t="s">
        <v>3707</v>
      </c>
    </row>
    <row r="395" spans="1:20" x14ac:dyDescent="0.3">
      <c r="A395" s="464" t="s">
        <v>6109</v>
      </c>
      <c r="B395" s="122" t="s">
        <v>6110</v>
      </c>
      <c r="C395" s="122" t="s">
        <v>272</v>
      </c>
      <c r="D395" s="122" t="s">
        <v>273</v>
      </c>
      <c r="E395" s="122" t="s">
        <v>97</v>
      </c>
      <c r="F395" s="466">
        <v>44136</v>
      </c>
      <c r="G395" s="466">
        <v>45961</v>
      </c>
      <c r="H395" s="467" t="s">
        <v>5965</v>
      </c>
      <c r="I395" s="468">
        <v>39245</v>
      </c>
      <c r="J395" s="469">
        <v>1407.84</v>
      </c>
      <c r="L395" s="464" t="s">
        <v>4043</v>
      </c>
      <c r="M395" s="122" t="s">
        <v>4044</v>
      </c>
      <c r="N395" s="122" t="s">
        <v>97</v>
      </c>
      <c r="O395" s="123">
        <v>194.97600000000003</v>
      </c>
      <c r="P395" s="123">
        <v>150.709</v>
      </c>
      <c r="Q395" s="124">
        <v>0.77296180042671914</v>
      </c>
      <c r="R395" s="124" t="s">
        <v>5235</v>
      </c>
      <c r="S395" s="124" t="s">
        <v>3707</v>
      </c>
      <c r="T395" s="465" t="s">
        <v>3707</v>
      </c>
    </row>
    <row r="396" spans="1:20" x14ac:dyDescent="0.3">
      <c r="A396" s="464" t="s">
        <v>6109</v>
      </c>
      <c r="B396" s="122" t="s">
        <v>6110</v>
      </c>
      <c r="C396" s="122" t="s">
        <v>272</v>
      </c>
      <c r="D396" s="122" t="s">
        <v>273</v>
      </c>
      <c r="E396" s="122" t="s">
        <v>97</v>
      </c>
      <c r="F396" s="466">
        <v>44136</v>
      </c>
      <c r="G396" s="466">
        <v>45961</v>
      </c>
      <c r="H396" s="467" t="s">
        <v>5965</v>
      </c>
      <c r="I396" s="468">
        <v>39246</v>
      </c>
      <c r="J396" s="469">
        <v>624.89100000000008</v>
      </c>
      <c r="L396" s="464" t="s">
        <v>2659</v>
      </c>
      <c r="M396" s="122" t="s">
        <v>2660</v>
      </c>
      <c r="N396" s="122" t="s">
        <v>97</v>
      </c>
      <c r="O396" s="123">
        <v>1947.9839999999995</v>
      </c>
      <c r="P396" s="123">
        <v>1478.3400000000001</v>
      </c>
      <c r="Q396" s="124">
        <v>0.75890767069955434</v>
      </c>
      <c r="R396" s="124" t="s">
        <v>3253</v>
      </c>
      <c r="S396" s="124" t="s">
        <v>3253</v>
      </c>
      <c r="T396" s="465">
        <v>43313</v>
      </c>
    </row>
    <row r="397" spans="1:20" x14ac:dyDescent="0.3">
      <c r="A397" s="464" t="s">
        <v>6109</v>
      </c>
      <c r="B397" s="122" t="s">
        <v>6110</v>
      </c>
      <c r="C397" s="122" t="s">
        <v>272</v>
      </c>
      <c r="D397" s="122" t="s">
        <v>273</v>
      </c>
      <c r="E397" s="122" t="s">
        <v>97</v>
      </c>
      <c r="F397" s="466">
        <v>44136</v>
      </c>
      <c r="G397" s="466">
        <v>45961</v>
      </c>
      <c r="H397" s="467" t="s">
        <v>5965</v>
      </c>
      <c r="I397" s="468">
        <v>39247</v>
      </c>
      <c r="J397" s="469">
        <v>26.168999999999997</v>
      </c>
      <c r="L397" s="464" t="s">
        <v>514</v>
      </c>
      <c r="M397" s="122" t="s">
        <v>515</v>
      </c>
      <c r="N397" s="122" t="s">
        <v>6</v>
      </c>
      <c r="O397" s="123">
        <v>4736.1000000000004</v>
      </c>
      <c r="P397" s="123">
        <v>3573.4910000000004</v>
      </c>
      <c r="Q397" s="124">
        <v>0.75452186398091259</v>
      </c>
      <c r="R397" s="124" t="s">
        <v>3253</v>
      </c>
      <c r="S397" s="124" t="s">
        <v>3253</v>
      </c>
      <c r="T397" s="465">
        <v>43313</v>
      </c>
    </row>
    <row r="398" spans="1:20" x14ac:dyDescent="0.3">
      <c r="A398" s="464" t="s">
        <v>6109</v>
      </c>
      <c r="B398" s="122" t="s">
        <v>6110</v>
      </c>
      <c r="C398" s="122" t="s">
        <v>1191</v>
      </c>
      <c r="D398" s="122" t="s">
        <v>1192</v>
      </c>
      <c r="E398" s="122" t="s">
        <v>97</v>
      </c>
      <c r="F398" s="466">
        <v>43722</v>
      </c>
      <c r="G398" s="466">
        <v>45535</v>
      </c>
      <c r="H398" s="467" t="s">
        <v>5964</v>
      </c>
      <c r="I398" s="468">
        <v>37991</v>
      </c>
      <c r="J398" s="469">
        <v>222.48000000000002</v>
      </c>
      <c r="L398" s="464" t="s">
        <v>520</v>
      </c>
      <c r="M398" s="122" t="s">
        <v>521</v>
      </c>
      <c r="N398" s="122" t="s">
        <v>6</v>
      </c>
      <c r="O398" s="123">
        <v>2448.1999999999998</v>
      </c>
      <c r="P398" s="123">
        <v>1841.8920000000001</v>
      </c>
      <c r="Q398" s="124">
        <v>0.75234539661792343</v>
      </c>
      <c r="R398" s="124" t="s">
        <v>3253</v>
      </c>
      <c r="S398" s="124" t="s">
        <v>3253</v>
      </c>
      <c r="T398" s="465">
        <v>43313</v>
      </c>
    </row>
    <row r="399" spans="1:20" x14ac:dyDescent="0.3">
      <c r="A399" s="464" t="s">
        <v>6109</v>
      </c>
      <c r="B399" s="122" t="s">
        <v>6110</v>
      </c>
      <c r="C399" s="122" t="s">
        <v>1191</v>
      </c>
      <c r="D399" s="122" t="s">
        <v>1192</v>
      </c>
      <c r="E399" s="122" t="s">
        <v>97</v>
      </c>
      <c r="F399" s="466">
        <v>43722</v>
      </c>
      <c r="G399" s="466">
        <v>45535</v>
      </c>
      <c r="H399" s="467" t="s">
        <v>5965</v>
      </c>
      <c r="I399" s="468">
        <v>37992</v>
      </c>
      <c r="J399" s="469">
        <v>0</v>
      </c>
      <c r="L399" s="464" t="s">
        <v>4045</v>
      </c>
      <c r="M399" s="122" t="s">
        <v>4046</v>
      </c>
      <c r="N399" s="122" t="s">
        <v>97</v>
      </c>
      <c r="O399" s="123">
        <v>590.94800000000009</v>
      </c>
      <c r="P399" s="123">
        <v>453.45899999999995</v>
      </c>
      <c r="Q399" s="124">
        <v>0.76734162735130651</v>
      </c>
      <c r="R399" s="124" t="s">
        <v>5235</v>
      </c>
      <c r="S399" s="124" t="s">
        <v>3707</v>
      </c>
      <c r="T399" s="465" t="s">
        <v>3707</v>
      </c>
    </row>
    <row r="400" spans="1:20" x14ac:dyDescent="0.3">
      <c r="A400" s="464" t="s">
        <v>6109</v>
      </c>
      <c r="B400" s="122" t="s">
        <v>6110</v>
      </c>
      <c r="C400" s="122" t="s">
        <v>1191</v>
      </c>
      <c r="D400" s="122" t="s">
        <v>1192</v>
      </c>
      <c r="E400" s="122" t="s">
        <v>97</v>
      </c>
      <c r="F400" s="466">
        <v>43722</v>
      </c>
      <c r="G400" s="466">
        <v>45535</v>
      </c>
      <c r="H400" s="467" t="s">
        <v>5964</v>
      </c>
      <c r="I400" s="468">
        <v>37999</v>
      </c>
      <c r="J400" s="469">
        <v>104.313</v>
      </c>
      <c r="L400" s="464" t="s">
        <v>125</v>
      </c>
      <c r="M400" s="122" t="s">
        <v>126</v>
      </c>
      <c r="N400" s="122" t="s">
        <v>6</v>
      </c>
      <c r="O400" s="123">
        <v>51577.3</v>
      </c>
      <c r="P400" s="123">
        <v>15398.600000000002</v>
      </c>
      <c r="Q400" s="124">
        <v>0.29855382115775742</v>
      </c>
      <c r="R400" s="124" t="s">
        <v>3253</v>
      </c>
      <c r="S400" s="124" t="s">
        <v>3253</v>
      </c>
      <c r="T400" s="465">
        <v>43313</v>
      </c>
    </row>
    <row r="401" spans="1:20" x14ac:dyDescent="0.3">
      <c r="A401" s="464" t="s">
        <v>6109</v>
      </c>
      <c r="B401" s="122" t="s">
        <v>6110</v>
      </c>
      <c r="C401" s="122" t="s">
        <v>1191</v>
      </c>
      <c r="D401" s="122" t="s">
        <v>1192</v>
      </c>
      <c r="E401" s="122" t="s">
        <v>97</v>
      </c>
      <c r="F401" s="466">
        <v>43722</v>
      </c>
      <c r="G401" s="466">
        <v>45535</v>
      </c>
      <c r="H401" s="467" t="s">
        <v>5965</v>
      </c>
      <c r="I401" s="468">
        <v>38000</v>
      </c>
      <c r="J401" s="469">
        <v>0</v>
      </c>
      <c r="L401" s="464" t="s">
        <v>2604</v>
      </c>
      <c r="M401" s="122" t="s">
        <v>2605</v>
      </c>
      <c r="N401" s="122" t="s">
        <v>6</v>
      </c>
      <c r="O401" s="123">
        <v>3751.6000000000004</v>
      </c>
      <c r="P401" s="123">
        <v>3357.3609999999999</v>
      </c>
      <c r="Q401" s="124">
        <v>0.89491443650709024</v>
      </c>
      <c r="R401" s="124" t="s">
        <v>3253</v>
      </c>
      <c r="S401" s="124" t="s">
        <v>3253</v>
      </c>
      <c r="T401" s="465">
        <v>43313</v>
      </c>
    </row>
    <row r="402" spans="1:20" x14ac:dyDescent="0.3">
      <c r="A402" s="464" t="s">
        <v>6109</v>
      </c>
      <c r="B402" s="122" t="s">
        <v>6110</v>
      </c>
      <c r="C402" s="122" t="s">
        <v>1191</v>
      </c>
      <c r="D402" s="122" t="s">
        <v>1192</v>
      </c>
      <c r="E402" s="122" t="s">
        <v>97</v>
      </c>
      <c r="F402" s="466">
        <v>44228</v>
      </c>
      <c r="G402" s="466">
        <v>45535</v>
      </c>
      <c r="H402" s="467" t="s">
        <v>5965</v>
      </c>
      <c r="I402" s="468">
        <v>39401</v>
      </c>
      <c r="J402" s="469">
        <v>0</v>
      </c>
      <c r="L402" s="464" t="s">
        <v>365</v>
      </c>
      <c r="M402" s="122" t="s">
        <v>366</v>
      </c>
      <c r="N402" s="122" t="s">
        <v>97</v>
      </c>
      <c r="O402" s="123">
        <v>1438.7999999999997</v>
      </c>
      <c r="P402" s="123">
        <v>1187.4759999999999</v>
      </c>
      <c r="Q402" s="124">
        <v>0.82532388101195453</v>
      </c>
      <c r="R402" s="124" t="s">
        <v>3253</v>
      </c>
      <c r="S402" s="124" t="s">
        <v>3253</v>
      </c>
      <c r="T402" s="465">
        <v>43313</v>
      </c>
    </row>
    <row r="403" spans="1:20" x14ac:dyDescent="0.3">
      <c r="A403" s="464" t="s">
        <v>6109</v>
      </c>
      <c r="B403" s="122" t="s">
        <v>6110</v>
      </c>
      <c r="C403" s="122" t="s">
        <v>1191</v>
      </c>
      <c r="D403" s="122" t="s">
        <v>1192</v>
      </c>
      <c r="E403" s="122" t="s">
        <v>97</v>
      </c>
      <c r="F403" s="466">
        <v>44228</v>
      </c>
      <c r="G403" s="466">
        <v>45535</v>
      </c>
      <c r="H403" s="467" t="s">
        <v>5964</v>
      </c>
      <c r="I403" s="468">
        <v>39402</v>
      </c>
      <c r="J403" s="469">
        <v>0</v>
      </c>
      <c r="L403" s="464" t="s">
        <v>4039</v>
      </c>
      <c r="M403" s="122" t="s">
        <v>4040</v>
      </c>
      <c r="N403" s="122" t="s">
        <v>97</v>
      </c>
      <c r="O403" s="123">
        <v>107.87900000000002</v>
      </c>
      <c r="P403" s="123">
        <v>81.63000000000001</v>
      </c>
      <c r="Q403" s="124">
        <v>0.75668109641357439</v>
      </c>
      <c r="R403" s="124" t="s">
        <v>5235</v>
      </c>
      <c r="S403" s="124" t="s">
        <v>3707</v>
      </c>
      <c r="T403" s="465" t="s">
        <v>3707</v>
      </c>
    </row>
    <row r="404" spans="1:20" x14ac:dyDescent="0.3">
      <c r="A404" s="464" t="s">
        <v>6109</v>
      </c>
      <c r="B404" s="122" t="s">
        <v>6110</v>
      </c>
      <c r="C404" s="122" t="s">
        <v>718</v>
      </c>
      <c r="D404" s="122" t="s">
        <v>719</v>
      </c>
      <c r="E404" s="122" t="s">
        <v>97</v>
      </c>
      <c r="F404" s="466">
        <v>44044</v>
      </c>
      <c r="G404" s="466">
        <v>45869</v>
      </c>
      <c r="H404" s="467" t="s">
        <v>5965</v>
      </c>
      <c r="I404" s="468">
        <v>38984</v>
      </c>
      <c r="J404" s="469">
        <v>577.36299999999994</v>
      </c>
      <c r="L404" s="464" t="s">
        <v>4049</v>
      </c>
      <c r="M404" s="122" t="s">
        <v>4050</v>
      </c>
      <c r="N404" s="122" t="s">
        <v>6</v>
      </c>
      <c r="O404" s="123">
        <v>2.7</v>
      </c>
      <c r="P404" s="123">
        <v>1.1639999999999999</v>
      </c>
      <c r="Q404" s="124">
        <v>0.43111111111111106</v>
      </c>
      <c r="R404" s="124" t="s">
        <v>5235</v>
      </c>
      <c r="S404" s="124" t="s">
        <v>3707</v>
      </c>
      <c r="T404" s="465" t="s">
        <v>3707</v>
      </c>
    </row>
    <row r="405" spans="1:20" x14ac:dyDescent="0.3">
      <c r="A405" s="464" t="s">
        <v>6109</v>
      </c>
      <c r="B405" s="122" t="s">
        <v>6110</v>
      </c>
      <c r="C405" s="122" t="s">
        <v>718</v>
      </c>
      <c r="D405" s="122" t="s">
        <v>719</v>
      </c>
      <c r="E405" s="122" t="s">
        <v>97</v>
      </c>
      <c r="F405" s="466">
        <v>44044</v>
      </c>
      <c r="G405" s="466">
        <v>45869</v>
      </c>
      <c r="H405" s="467" t="s">
        <v>5965</v>
      </c>
      <c r="I405" s="468">
        <v>38985</v>
      </c>
      <c r="J405" s="469">
        <v>226.267</v>
      </c>
      <c r="L405" s="464" t="s">
        <v>258</v>
      </c>
      <c r="M405" s="122" t="s">
        <v>259</v>
      </c>
      <c r="N405" s="122" t="s">
        <v>13</v>
      </c>
      <c r="O405" s="123">
        <v>45970.7</v>
      </c>
      <c r="P405" s="123">
        <v>27765.648000000001</v>
      </c>
      <c r="Q405" s="124">
        <v>0.60398575614467487</v>
      </c>
      <c r="R405" s="124" t="s">
        <v>3253</v>
      </c>
      <c r="S405" s="124" t="s">
        <v>3253</v>
      </c>
      <c r="T405" s="465">
        <v>44409</v>
      </c>
    </row>
    <row r="406" spans="1:20" x14ac:dyDescent="0.3">
      <c r="A406" s="464" t="s">
        <v>6109</v>
      </c>
      <c r="B406" s="122" t="s">
        <v>6110</v>
      </c>
      <c r="C406" s="122" t="s">
        <v>718</v>
      </c>
      <c r="D406" s="122" t="s">
        <v>719</v>
      </c>
      <c r="E406" s="122" t="s">
        <v>97</v>
      </c>
      <c r="F406" s="466">
        <v>44044</v>
      </c>
      <c r="G406" s="466">
        <v>45869</v>
      </c>
      <c r="H406" s="467" t="s">
        <v>5965</v>
      </c>
      <c r="I406" s="468">
        <v>38986</v>
      </c>
      <c r="J406" s="469">
        <v>5.3120000000000003</v>
      </c>
      <c r="L406" s="464" t="s">
        <v>391</v>
      </c>
      <c r="M406" s="122" t="s">
        <v>392</v>
      </c>
      <c r="N406" s="122" t="s">
        <v>6</v>
      </c>
      <c r="O406" s="123">
        <v>50169.599999999999</v>
      </c>
      <c r="P406" s="123">
        <v>9511.3770000000004</v>
      </c>
      <c r="Q406" s="124">
        <v>0.18958446947952545</v>
      </c>
      <c r="R406" s="124" t="s">
        <v>3253</v>
      </c>
      <c r="S406" s="124" t="s">
        <v>3253</v>
      </c>
      <c r="T406" s="465">
        <v>43313</v>
      </c>
    </row>
    <row r="407" spans="1:20" x14ac:dyDescent="0.3">
      <c r="A407" s="464" t="s">
        <v>6109</v>
      </c>
      <c r="B407" s="122" t="s">
        <v>6110</v>
      </c>
      <c r="C407" s="122" t="s">
        <v>718</v>
      </c>
      <c r="D407" s="122" t="s">
        <v>719</v>
      </c>
      <c r="E407" s="122" t="s">
        <v>97</v>
      </c>
      <c r="F407" s="466">
        <v>44044</v>
      </c>
      <c r="G407" s="466">
        <v>45869</v>
      </c>
      <c r="H407" s="467" t="s">
        <v>5964</v>
      </c>
      <c r="I407" s="468">
        <v>38987</v>
      </c>
      <c r="J407" s="469">
        <v>554.83699999999999</v>
      </c>
      <c r="L407" s="464" t="s">
        <v>1159</v>
      </c>
      <c r="M407" s="122" t="s">
        <v>1160</v>
      </c>
      <c r="N407" s="122" t="s">
        <v>6</v>
      </c>
      <c r="O407" s="123">
        <v>3245.3</v>
      </c>
      <c r="P407" s="123">
        <v>2518.7179999999998</v>
      </c>
      <c r="Q407" s="124">
        <v>0.7761125319693094</v>
      </c>
      <c r="R407" s="124" t="s">
        <v>3253</v>
      </c>
      <c r="S407" s="124" t="s">
        <v>3253</v>
      </c>
      <c r="T407" s="465">
        <v>43313</v>
      </c>
    </row>
    <row r="408" spans="1:20" x14ac:dyDescent="0.3">
      <c r="A408" s="464" t="s">
        <v>6109</v>
      </c>
      <c r="B408" s="122" t="s">
        <v>6110</v>
      </c>
      <c r="C408" s="122" t="s">
        <v>718</v>
      </c>
      <c r="D408" s="122" t="s">
        <v>719</v>
      </c>
      <c r="E408" s="122" t="s">
        <v>97</v>
      </c>
      <c r="F408" s="466">
        <v>44044</v>
      </c>
      <c r="G408" s="466">
        <v>45869</v>
      </c>
      <c r="H408" s="467" t="s">
        <v>5964</v>
      </c>
      <c r="I408" s="468">
        <v>38988</v>
      </c>
      <c r="J408" s="469">
        <v>0</v>
      </c>
      <c r="L408" s="464" t="s">
        <v>2761</v>
      </c>
      <c r="M408" s="122" t="s">
        <v>2762</v>
      </c>
      <c r="N408" s="122" t="s">
        <v>6</v>
      </c>
      <c r="O408" s="123">
        <v>3003.2000000000003</v>
      </c>
      <c r="P408" s="123">
        <v>2359.502</v>
      </c>
      <c r="Q408" s="124">
        <v>0.78566262653169938</v>
      </c>
      <c r="R408" s="124" t="s">
        <v>3253</v>
      </c>
      <c r="S408" s="124" t="s">
        <v>3253</v>
      </c>
      <c r="T408" s="465">
        <v>43313</v>
      </c>
    </row>
    <row r="409" spans="1:20" x14ac:dyDescent="0.3">
      <c r="A409" s="464" t="s">
        <v>6109</v>
      </c>
      <c r="B409" s="122" t="s">
        <v>6110</v>
      </c>
      <c r="C409" s="122" t="s">
        <v>718</v>
      </c>
      <c r="D409" s="122" t="s">
        <v>719</v>
      </c>
      <c r="E409" s="122" t="s">
        <v>97</v>
      </c>
      <c r="F409" s="466">
        <v>44044</v>
      </c>
      <c r="G409" s="466">
        <v>45869</v>
      </c>
      <c r="H409" s="467" t="s">
        <v>5964</v>
      </c>
      <c r="I409" s="468">
        <v>38989</v>
      </c>
      <c r="J409" s="469">
        <v>0</v>
      </c>
      <c r="L409" s="464" t="s">
        <v>2696</v>
      </c>
      <c r="M409" s="122" t="s">
        <v>2697</v>
      </c>
      <c r="N409" s="122" t="s">
        <v>6</v>
      </c>
      <c r="O409" s="123">
        <v>1802.5</v>
      </c>
      <c r="P409" s="123">
        <v>1405.2</v>
      </c>
      <c r="Q409" s="124">
        <v>0.77958391123439674</v>
      </c>
      <c r="R409" s="124" t="s">
        <v>3253</v>
      </c>
      <c r="S409" s="124" t="s">
        <v>3253</v>
      </c>
      <c r="T409" s="465">
        <v>43313</v>
      </c>
    </row>
    <row r="410" spans="1:20" x14ac:dyDescent="0.3">
      <c r="A410" s="464" t="s">
        <v>6109</v>
      </c>
      <c r="B410" s="122" t="s">
        <v>6110</v>
      </c>
      <c r="C410" s="122" t="s">
        <v>3271</v>
      </c>
      <c r="D410" s="122" t="s">
        <v>3272</v>
      </c>
      <c r="E410" s="122" t="s">
        <v>97</v>
      </c>
      <c r="F410" s="466">
        <v>43952</v>
      </c>
      <c r="G410" s="466">
        <v>45777</v>
      </c>
      <c r="H410" s="467" t="s">
        <v>5964</v>
      </c>
      <c r="I410" s="468">
        <v>38693</v>
      </c>
      <c r="J410" s="469">
        <v>0</v>
      </c>
      <c r="L410" s="464" t="s">
        <v>4035</v>
      </c>
      <c r="M410" s="122" t="s">
        <v>4036</v>
      </c>
      <c r="N410" s="122" t="s">
        <v>97</v>
      </c>
      <c r="O410" s="123">
        <v>647.99999999999989</v>
      </c>
      <c r="P410" s="123">
        <v>500.88200000000006</v>
      </c>
      <c r="Q410" s="124">
        <v>0.77296604938271629</v>
      </c>
      <c r="R410" s="124" t="s">
        <v>5235</v>
      </c>
      <c r="S410" s="124" t="s">
        <v>3707</v>
      </c>
      <c r="T410" s="465" t="s">
        <v>3707</v>
      </c>
    </row>
    <row r="411" spans="1:20" x14ac:dyDescent="0.3">
      <c r="A411" s="464" t="s">
        <v>6109</v>
      </c>
      <c r="B411" s="122" t="s">
        <v>6110</v>
      </c>
      <c r="C411" s="122" t="s">
        <v>3271</v>
      </c>
      <c r="D411" s="122" t="s">
        <v>3272</v>
      </c>
      <c r="E411" s="122" t="s">
        <v>97</v>
      </c>
      <c r="F411" s="466">
        <v>43952</v>
      </c>
      <c r="G411" s="466">
        <v>45777</v>
      </c>
      <c r="H411" s="467" t="s">
        <v>5965</v>
      </c>
      <c r="I411" s="468">
        <v>38694</v>
      </c>
      <c r="J411" s="469">
        <v>265.93</v>
      </c>
      <c r="L411" s="464" t="s">
        <v>873</v>
      </c>
      <c r="M411" s="122" t="s">
        <v>874</v>
      </c>
      <c r="N411" s="122" t="s">
        <v>6</v>
      </c>
      <c r="O411" s="123">
        <v>1795.3</v>
      </c>
      <c r="P411" s="123">
        <v>1416.6780000000001</v>
      </c>
      <c r="Q411" s="124">
        <v>0.78910377095750017</v>
      </c>
      <c r="R411" s="124" t="s">
        <v>3253</v>
      </c>
      <c r="S411" s="124" t="s">
        <v>3253</v>
      </c>
      <c r="T411" s="465">
        <v>43313</v>
      </c>
    </row>
    <row r="412" spans="1:20" x14ac:dyDescent="0.3">
      <c r="A412" s="464" t="s">
        <v>6109</v>
      </c>
      <c r="B412" s="122" t="s">
        <v>6110</v>
      </c>
      <c r="C412" s="122" t="s">
        <v>3271</v>
      </c>
      <c r="D412" s="122" t="s">
        <v>3272</v>
      </c>
      <c r="E412" s="122" t="s">
        <v>97</v>
      </c>
      <c r="F412" s="466">
        <v>43952</v>
      </c>
      <c r="G412" s="466">
        <v>45777</v>
      </c>
      <c r="H412" s="467" t="s">
        <v>5964</v>
      </c>
      <c r="I412" s="468">
        <v>38695</v>
      </c>
      <c r="J412" s="469">
        <v>0</v>
      </c>
      <c r="L412" s="464" t="s">
        <v>4033</v>
      </c>
      <c r="M412" s="122" t="s">
        <v>4034</v>
      </c>
      <c r="N412" s="122" t="s">
        <v>97</v>
      </c>
      <c r="O412" s="123">
        <v>375.3</v>
      </c>
      <c r="P412" s="123">
        <v>288.18000000000006</v>
      </c>
      <c r="Q412" s="124">
        <v>0.76786570743405291</v>
      </c>
      <c r="R412" s="124" t="s">
        <v>5235</v>
      </c>
      <c r="S412" s="124" t="s">
        <v>3707</v>
      </c>
      <c r="T412" s="465" t="s">
        <v>3707</v>
      </c>
    </row>
    <row r="413" spans="1:20" x14ac:dyDescent="0.3">
      <c r="A413" s="464" t="s">
        <v>6109</v>
      </c>
      <c r="B413" s="122" t="s">
        <v>6110</v>
      </c>
      <c r="C413" s="122" t="s">
        <v>3271</v>
      </c>
      <c r="D413" s="122" t="s">
        <v>3272</v>
      </c>
      <c r="E413" s="122" t="s">
        <v>97</v>
      </c>
      <c r="F413" s="466">
        <v>43952</v>
      </c>
      <c r="G413" s="466">
        <v>45777</v>
      </c>
      <c r="H413" s="467" t="s">
        <v>5965</v>
      </c>
      <c r="I413" s="468">
        <v>38696</v>
      </c>
      <c r="J413" s="469">
        <v>157.10000000000002</v>
      </c>
      <c r="L413" s="464" t="s">
        <v>4031</v>
      </c>
      <c r="M413" s="122" t="s">
        <v>4032</v>
      </c>
      <c r="N413" s="122" t="s">
        <v>97</v>
      </c>
      <c r="O413" s="123">
        <v>570</v>
      </c>
      <c r="P413" s="123">
        <v>451.7399999999999</v>
      </c>
      <c r="Q413" s="124">
        <v>0.79252631578947352</v>
      </c>
      <c r="R413" s="124" t="s">
        <v>5235</v>
      </c>
      <c r="S413" s="124" t="s">
        <v>3707</v>
      </c>
      <c r="T413" s="465" t="s">
        <v>3707</v>
      </c>
    </row>
    <row r="414" spans="1:20" x14ac:dyDescent="0.3">
      <c r="A414" s="464" t="s">
        <v>6109</v>
      </c>
      <c r="B414" s="122" t="s">
        <v>6110</v>
      </c>
      <c r="C414" s="122" t="s">
        <v>3271</v>
      </c>
      <c r="D414" s="122" t="s">
        <v>3272</v>
      </c>
      <c r="E414" s="122" t="s">
        <v>97</v>
      </c>
      <c r="F414" s="466">
        <v>44228</v>
      </c>
      <c r="G414" s="466">
        <v>45777</v>
      </c>
      <c r="H414" s="467" t="s">
        <v>5965</v>
      </c>
      <c r="I414" s="468">
        <v>39415</v>
      </c>
      <c r="J414" s="469">
        <v>0</v>
      </c>
      <c r="L414" s="464" t="s">
        <v>2632</v>
      </c>
      <c r="M414" s="122" t="s">
        <v>2633</v>
      </c>
      <c r="N414" s="122" t="s">
        <v>6</v>
      </c>
      <c r="O414" s="123">
        <v>5035.1000000000004</v>
      </c>
      <c r="P414" s="123">
        <v>3902.0009999999997</v>
      </c>
      <c r="Q414" s="124">
        <v>0.77495998093384433</v>
      </c>
      <c r="R414" s="124" t="s">
        <v>3253</v>
      </c>
      <c r="S414" s="124" t="s">
        <v>3253</v>
      </c>
      <c r="T414" s="465">
        <v>43313</v>
      </c>
    </row>
    <row r="415" spans="1:20" x14ac:dyDescent="0.3">
      <c r="A415" s="464" t="s">
        <v>6109</v>
      </c>
      <c r="B415" s="122" t="s">
        <v>6110</v>
      </c>
      <c r="C415" s="122" t="s">
        <v>3271</v>
      </c>
      <c r="D415" s="122" t="s">
        <v>3272</v>
      </c>
      <c r="E415" s="122" t="s">
        <v>97</v>
      </c>
      <c r="F415" s="466">
        <v>44228</v>
      </c>
      <c r="G415" s="466">
        <v>45777</v>
      </c>
      <c r="H415" s="467" t="s">
        <v>5964</v>
      </c>
      <c r="I415" s="468">
        <v>39416</v>
      </c>
      <c r="J415" s="469">
        <v>0</v>
      </c>
      <c r="L415" s="464" t="s">
        <v>4041</v>
      </c>
      <c r="M415" s="122" t="s">
        <v>4042</v>
      </c>
      <c r="N415" s="122" t="s">
        <v>6</v>
      </c>
      <c r="O415" s="123">
        <v>14497.900000000001</v>
      </c>
      <c r="P415" s="123">
        <v>10961.915000000001</v>
      </c>
      <c r="Q415" s="124">
        <v>0.75610364259651397</v>
      </c>
      <c r="R415" s="124" t="s">
        <v>3253</v>
      </c>
      <c r="S415" s="124" t="s">
        <v>3253</v>
      </c>
      <c r="T415" s="465">
        <v>44044</v>
      </c>
    </row>
    <row r="416" spans="1:20" x14ac:dyDescent="0.3">
      <c r="A416" s="464" t="s">
        <v>6109</v>
      </c>
      <c r="B416" s="122" t="s">
        <v>6110</v>
      </c>
      <c r="C416" s="122" t="s">
        <v>6365</v>
      </c>
      <c r="D416" s="122" t="s">
        <v>6802</v>
      </c>
      <c r="E416" s="122" t="s">
        <v>97</v>
      </c>
      <c r="F416" s="466">
        <v>43952</v>
      </c>
      <c r="G416" s="466">
        <v>45777</v>
      </c>
      <c r="H416" s="467" t="s">
        <v>5964</v>
      </c>
      <c r="I416" s="468">
        <v>38697</v>
      </c>
      <c r="J416" s="469">
        <v>13.774000000000001</v>
      </c>
      <c r="L416" s="464" t="s">
        <v>4058</v>
      </c>
      <c r="M416" s="122" t="s">
        <v>2605</v>
      </c>
      <c r="N416" s="122" t="s">
        <v>97</v>
      </c>
      <c r="O416" s="123">
        <v>379.51199999999994</v>
      </c>
      <c r="P416" s="123">
        <v>295.37399999999997</v>
      </c>
      <c r="Q416" s="124">
        <v>0.77829950041105422</v>
      </c>
      <c r="R416" s="124" t="s">
        <v>5235</v>
      </c>
      <c r="S416" s="124" t="s">
        <v>3707</v>
      </c>
      <c r="T416" s="465" t="s">
        <v>3707</v>
      </c>
    </row>
    <row r="417" spans="1:20" x14ac:dyDescent="0.3">
      <c r="A417" s="464" t="s">
        <v>6109</v>
      </c>
      <c r="B417" s="122" t="s">
        <v>6110</v>
      </c>
      <c r="C417" s="122" t="s">
        <v>6365</v>
      </c>
      <c r="D417" s="122" t="s">
        <v>6802</v>
      </c>
      <c r="E417" s="122" t="s">
        <v>97</v>
      </c>
      <c r="F417" s="466">
        <v>43952</v>
      </c>
      <c r="G417" s="466">
        <v>45777</v>
      </c>
      <c r="H417" s="467" t="s">
        <v>5965</v>
      </c>
      <c r="I417" s="468">
        <v>38698</v>
      </c>
      <c r="J417" s="469">
        <v>90.455999999999989</v>
      </c>
      <c r="L417" s="464" t="s">
        <v>4057</v>
      </c>
      <c r="M417" s="122" t="s">
        <v>2605</v>
      </c>
      <c r="N417" s="122" t="s">
        <v>97</v>
      </c>
      <c r="O417" s="123">
        <v>289.15199999999999</v>
      </c>
      <c r="P417" s="123">
        <v>219.44799999999998</v>
      </c>
      <c r="Q417" s="124">
        <v>0.75893647631695438</v>
      </c>
      <c r="R417" s="124" t="s">
        <v>5235</v>
      </c>
      <c r="S417" s="124" t="s">
        <v>3707</v>
      </c>
      <c r="T417" s="465" t="s">
        <v>3707</v>
      </c>
    </row>
    <row r="418" spans="1:20" x14ac:dyDescent="0.3">
      <c r="A418" s="464" t="s">
        <v>6109</v>
      </c>
      <c r="B418" s="122" t="s">
        <v>6110</v>
      </c>
      <c r="C418" s="122" t="s">
        <v>6365</v>
      </c>
      <c r="D418" s="122" t="s">
        <v>6802</v>
      </c>
      <c r="E418" s="122" t="s">
        <v>97</v>
      </c>
      <c r="F418" s="466">
        <v>43952</v>
      </c>
      <c r="G418" s="466">
        <v>45777</v>
      </c>
      <c r="H418" s="467" t="s">
        <v>5964</v>
      </c>
      <c r="I418" s="468">
        <v>38699</v>
      </c>
      <c r="J418" s="469">
        <v>0</v>
      </c>
      <c r="L418" s="464" t="s">
        <v>2612</v>
      </c>
      <c r="M418" s="122" t="s">
        <v>2605</v>
      </c>
      <c r="N418" s="122" t="s">
        <v>97</v>
      </c>
      <c r="O418" s="123">
        <v>474.79000000000013</v>
      </c>
      <c r="P418" s="123">
        <v>358.22100000000006</v>
      </c>
      <c r="Q418" s="124">
        <v>0.75448303460477251</v>
      </c>
      <c r="R418" s="124" t="s">
        <v>3253</v>
      </c>
      <c r="S418" s="124" t="s">
        <v>3253</v>
      </c>
      <c r="T418" s="465">
        <v>43313</v>
      </c>
    </row>
    <row r="419" spans="1:20" x14ac:dyDescent="0.3">
      <c r="A419" s="464" t="s">
        <v>6109</v>
      </c>
      <c r="B419" s="122" t="s">
        <v>6110</v>
      </c>
      <c r="C419" s="122" t="s">
        <v>6365</v>
      </c>
      <c r="D419" s="122" t="s">
        <v>6802</v>
      </c>
      <c r="E419" s="122" t="s">
        <v>97</v>
      </c>
      <c r="F419" s="466">
        <v>43952</v>
      </c>
      <c r="G419" s="466">
        <v>45777</v>
      </c>
      <c r="H419" s="467" t="s">
        <v>5965</v>
      </c>
      <c r="I419" s="468">
        <v>38700</v>
      </c>
      <c r="J419" s="469">
        <v>60.741</v>
      </c>
      <c r="L419" s="464" t="s">
        <v>4037</v>
      </c>
      <c r="M419" s="122" t="s">
        <v>4038</v>
      </c>
      <c r="N419" s="122" t="s">
        <v>97</v>
      </c>
      <c r="O419" s="123">
        <v>516.48000000000013</v>
      </c>
      <c r="P419" s="123">
        <v>398.80800000000005</v>
      </c>
      <c r="Q419" s="124">
        <v>0.77216542750929362</v>
      </c>
      <c r="R419" s="124" t="s">
        <v>5235</v>
      </c>
      <c r="S419" s="124" t="s">
        <v>3707</v>
      </c>
      <c r="T419" s="465" t="s">
        <v>3707</v>
      </c>
    </row>
    <row r="420" spans="1:20" x14ac:dyDescent="0.3">
      <c r="A420" s="464" t="s">
        <v>6109</v>
      </c>
      <c r="B420" s="122" t="s">
        <v>6110</v>
      </c>
      <c r="C420" s="122" t="s">
        <v>6365</v>
      </c>
      <c r="D420" s="122" t="s">
        <v>6802</v>
      </c>
      <c r="E420" s="122" t="s">
        <v>97</v>
      </c>
      <c r="F420" s="466">
        <v>44228</v>
      </c>
      <c r="G420" s="466">
        <v>45777</v>
      </c>
      <c r="H420" s="467" t="s">
        <v>5965</v>
      </c>
      <c r="I420" s="468">
        <v>39417</v>
      </c>
      <c r="J420" s="469">
        <v>0</v>
      </c>
      <c r="L420" s="464" t="s">
        <v>18</v>
      </c>
      <c r="M420" s="122" t="s">
        <v>19</v>
      </c>
      <c r="N420" s="122" t="s">
        <v>6</v>
      </c>
      <c r="O420" s="123">
        <v>67497.600000000006</v>
      </c>
      <c r="P420" s="123">
        <v>20139.035000000003</v>
      </c>
      <c r="Q420" s="124">
        <v>0.29836668266723559</v>
      </c>
      <c r="R420" s="124" t="s">
        <v>3253</v>
      </c>
      <c r="S420" s="124" t="s">
        <v>3253</v>
      </c>
      <c r="T420" s="465">
        <v>43313</v>
      </c>
    </row>
    <row r="421" spans="1:20" x14ac:dyDescent="0.3">
      <c r="A421" s="464" t="s">
        <v>6109</v>
      </c>
      <c r="B421" s="122" t="s">
        <v>6110</v>
      </c>
      <c r="C421" s="122" t="s">
        <v>6365</v>
      </c>
      <c r="D421" s="122" t="s">
        <v>6802</v>
      </c>
      <c r="E421" s="122" t="s">
        <v>97</v>
      </c>
      <c r="F421" s="466">
        <v>44228</v>
      </c>
      <c r="G421" s="466">
        <v>45777</v>
      </c>
      <c r="H421" s="467" t="s">
        <v>5964</v>
      </c>
      <c r="I421" s="468">
        <v>39418</v>
      </c>
      <c r="J421" s="469">
        <v>0</v>
      </c>
      <c r="L421" s="464" t="s">
        <v>859</v>
      </c>
      <c r="M421" s="122" t="s">
        <v>860</v>
      </c>
      <c r="N421" s="122" t="s">
        <v>6</v>
      </c>
      <c r="O421" s="123">
        <v>14908.600000000002</v>
      </c>
      <c r="P421" s="123">
        <v>2762.9189999999999</v>
      </c>
      <c r="Q421" s="124">
        <v>0.18532383993131477</v>
      </c>
      <c r="R421" s="124" t="s">
        <v>3253</v>
      </c>
      <c r="S421" s="124" t="s">
        <v>3253</v>
      </c>
      <c r="T421" s="465">
        <v>43313</v>
      </c>
    </row>
    <row r="422" spans="1:20" x14ac:dyDescent="0.3">
      <c r="A422" s="464" t="s">
        <v>6109</v>
      </c>
      <c r="B422" s="122" t="s">
        <v>6110</v>
      </c>
      <c r="C422" s="122" t="s">
        <v>418</v>
      </c>
      <c r="D422" s="122" t="s">
        <v>419</v>
      </c>
      <c r="E422" s="122" t="s">
        <v>97</v>
      </c>
      <c r="F422" s="466">
        <v>43952</v>
      </c>
      <c r="G422" s="466">
        <v>45199</v>
      </c>
      <c r="H422" s="467" t="s">
        <v>5964</v>
      </c>
      <c r="I422" s="468">
        <v>38709</v>
      </c>
      <c r="J422" s="469">
        <v>72.874000000000009</v>
      </c>
      <c r="L422" s="464" t="s">
        <v>861</v>
      </c>
      <c r="M422" s="122" t="s">
        <v>862</v>
      </c>
      <c r="N422" s="122" t="s">
        <v>6</v>
      </c>
      <c r="O422" s="123">
        <v>84856.3</v>
      </c>
      <c r="P422" s="123">
        <v>25085.586000000003</v>
      </c>
      <c r="Q422" s="124">
        <v>0.29562432017422396</v>
      </c>
      <c r="R422" s="124" t="s">
        <v>3253</v>
      </c>
      <c r="S422" s="124" t="s">
        <v>3253</v>
      </c>
      <c r="T422" s="465">
        <v>43313</v>
      </c>
    </row>
    <row r="423" spans="1:20" x14ac:dyDescent="0.3">
      <c r="A423" s="464" t="s">
        <v>6109</v>
      </c>
      <c r="B423" s="122" t="s">
        <v>6110</v>
      </c>
      <c r="C423" s="122" t="s">
        <v>418</v>
      </c>
      <c r="D423" s="122" t="s">
        <v>419</v>
      </c>
      <c r="E423" s="122" t="s">
        <v>97</v>
      </c>
      <c r="F423" s="466">
        <v>43952</v>
      </c>
      <c r="G423" s="466">
        <v>45199</v>
      </c>
      <c r="H423" s="467" t="s">
        <v>5965</v>
      </c>
      <c r="I423" s="468">
        <v>38710</v>
      </c>
      <c r="J423" s="469">
        <v>526.88600000000008</v>
      </c>
      <c r="L423" s="464" t="s">
        <v>4059</v>
      </c>
      <c r="M423" s="122" t="s">
        <v>4060</v>
      </c>
      <c r="N423" s="122" t="s">
        <v>13</v>
      </c>
      <c r="O423" s="123">
        <v>2.6</v>
      </c>
      <c r="P423" s="123">
        <v>1.9630000000000001</v>
      </c>
      <c r="Q423" s="124">
        <v>0.755</v>
      </c>
      <c r="R423" s="124" t="s">
        <v>5235</v>
      </c>
      <c r="S423" s="124" t="s">
        <v>3707</v>
      </c>
      <c r="T423" s="465" t="s">
        <v>3707</v>
      </c>
    </row>
    <row r="424" spans="1:20" x14ac:dyDescent="0.3">
      <c r="A424" s="464" t="s">
        <v>6109</v>
      </c>
      <c r="B424" s="122" t="s">
        <v>6110</v>
      </c>
      <c r="C424" s="122" t="s">
        <v>418</v>
      </c>
      <c r="D424" s="122" t="s">
        <v>419</v>
      </c>
      <c r="E424" s="122" t="s">
        <v>97</v>
      </c>
      <c r="F424" s="466">
        <v>43952</v>
      </c>
      <c r="G424" s="466">
        <v>45199</v>
      </c>
      <c r="H424" s="467" t="s">
        <v>5965</v>
      </c>
      <c r="I424" s="468">
        <v>38711</v>
      </c>
      <c r="J424" s="469">
        <v>208.04700000000003</v>
      </c>
      <c r="L424" s="464" t="s">
        <v>4055</v>
      </c>
      <c r="M424" s="122" t="s">
        <v>4056</v>
      </c>
      <c r="N424" s="122" t="s">
        <v>13</v>
      </c>
      <c r="O424" s="123">
        <v>57.5</v>
      </c>
      <c r="P424" s="123">
        <v>25.884999999999998</v>
      </c>
      <c r="Q424" s="124">
        <v>0.4501739130434782</v>
      </c>
      <c r="R424" s="124" t="s">
        <v>5235</v>
      </c>
      <c r="S424" s="124" t="s">
        <v>3707</v>
      </c>
      <c r="T424" s="465" t="s">
        <v>3707</v>
      </c>
    </row>
    <row r="425" spans="1:20" x14ac:dyDescent="0.3">
      <c r="A425" s="464" t="s">
        <v>6109</v>
      </c>
      <c r="B425" s="122" t="s">
        <v>6110</v>
      </c>
      <c r="C425" s="122" t="s">
        <v>418</v>
      </c>
      <c r="D425" s="122" t="s">
        <v>419</v>
      </c>
      <c r="E425" s="122" t="s">
        <v>97</v>
      </c>
      <c r="F425" s="466">
        <v>43952</v>
      </c>
      <c r="G425" s="466">
        <v>45199</v>
      </c>
      <c r="H425" s="467" t="s">
        <v>5964</v>
      </c>
      <c r="I425" s="468">
        <v>38712</v>
      </c>
      <c r="J425" s="469">
        <v>0</v>
      </c>
      <c r="L425" s="464" t="s">
        <v>260</v>
      </c>
      <c r="M425" s="122" t="s">
        <v>261</v>
      </c>
      <c r="N425" s="122" t="s">
        <v>97</v>
      </c>
      <c r="O425" s="123">
        <v>1267.7440000000004</v>
      </c>
      <c r="P425" s="123">
        <v>988.36599999999987</v>
      </c>
      <c r="Q425" s="124">
        <v>0.77962585506222049</v>
      </c>
      <c r="R425" s="124" t="s">
        <v>3253</v>
      </c>
      <c r="S425" s="124" t="s">
        <v>3253</v>
      </c>
      <c r="T425" s="465">
        <v>43313</v>
      </c>
    </row>
    <row r="426" spans="1:20" x14ac:dyDescent="0.3">
      <c r="A426" s="464" t="s">
        <v>6109</v>
      </c>
      <c r="B426" s="122" t="s">
        <v>6110</v>
      </c>
      <c r="C426" s="122" t="s">
        <v>418</v>
      </c>
      <c r="D426" s="122" t="s">
        <v>419</v>
      </c>
      <c r="E426" s="122" t="s">
        <v>97</v>
      </c>
      <c r="F426" s="466">
        <v>44228</v>
      </c>
      <c r="G426" s="466">
        <v>45199</v>
      </c>
      <c r="H426" s="467" t="s">
        <v>5965</v>
      </c>
      <c r="I426" s="468">
        <v>39409</v>
      </c>
      <c r="J426" s="469">
        <v>0</v>
      </c>
      <c r="L426" s="464" t="s">
        <v>4025</v>
      </c>
      <c r="M426" s="122" t="s">
        <v>4026</v>
      </c>
      <c r="N426" s="122" t="s">
        <v>13</v>
      </c>
      <c r="O426" s="123">
        <v>0</v>
      </c>
      <c r="P426" s="123">
        <v>0</v>
      </c>
      <c r="Q426" s="124">
        <v>0</v>
      </c>
      <c r="R426" s="124" t="s">
        <v>5235</v>
      </c>
      <c r="S426" s="124" t="s">
        <v>3707</v>
      </c>
      <c r="T426" s="465" t="s">
        <v>3707</v>
      </c>
    </row>
    <row r="427" spans="1:20" x14ac:dyDescent="0.3">
      <c r="A427" s="464" t="s">
        <v>6109</v>
      </c>
      <c r="B427" s="122" t="s">
        <v>6110</v>
      </c>
      <c r="C427" s="122" t="s">
        <v>418</v>
      </c>
      <c r="D427" s="122" t="s">
        <v>419</v>
      </c>
      <c r="E427" s="122" t="s">
        <v>97</v>
      </c>
      <c r="F427" s="466">
        <v>44228</v>
      </c>
      <c r="G427" s="466">
        <v>45199</v>
      </c>
      <c r="H427" s="467" t="s">
        <v>5964</v>
      </c>
      <c r="I427" s="468">
        <v>39410</v>
      </c>
      <c r="J427" s="469">
        <v>0</v>
      </c>
      <c r="L427" s="464" t="s">
        <v>4053</v>
      </c>
      <c r="M427" s="122" t="s">
        <v>4054</v>
      </c>
      <c r="N427" s="122" t="s">
        <v>6</v>
      </c>
      <c r="O427" s="123">
        <v>11513.599999999999</v>
      </c>
      <c r="P427" s="123">
        <v>8021.7039999999997</v>
      </c>
      <c r="Q427" s="124">
        <v>0.69671553640911621</v>
      </c>
      <c r="R427" s="124" t="s">
        <v>3253</v>
      </c>
      <c r="S427" s="124" t="s">
        <v>3253</v>
      </c>
      <c r="T427" s="465">
        <v>44044</v>
      </c>
    </row>
    <row r="428" spans="1:20" x14ac:dyDescent="0.3">
      <c r="A428" s="464" t="s">
        <v>6109</v>
      </c>
      <c r="B428" s="122" t="s">
        <v>6110</v>
      </c>
      <c r="C428" s="122" t="s">
        <v>454</v>
      </c>
      <c r="D428" s="122" t="s">
        <v>455</v>
      </c>
      <c r="E428" s="122" t="s">
        <v>97</v>
      </c>
      <c r="F428" s="466">
        <v>43952</v>
      </c>
      <c r="G428" s="466">
        <v>45199</v>
      </c>
      <c r="H428" s="467" t="s">
        <v>5964</v>
      </c>
      <c r="I428" s="468">
        <v>38713</v>
      </c>
      <c r="J428" s="469">
        <v>25.109000000000002</v>
      </c>
      <c r="L428" s="464" t="s">
        <v>4051</v>
      </c>
      <c r="M428" s="122" t="s">
        <v>4052</v>
      </c>
      <c r="N428" s="122" t="s">
        <v>6</v>
      </c>
      <c r="O428" s="123">
        <v>0</v>
      </c>
      <c r="P428" s="123">
        <v>0</v>
      </c>
      <c r="Q428" s="124">
        <v>0</v>
      </c>
      <c r="R428" s="124" t="s">
        <v>5235</v>
      </c>
      <c r="S428" s="124" t="s">
        <v>3707</v>
      </c>
      <c r="T428" s="465" t="s">
        <v>3707</v>
      </c>
    </row>
    <row r="429" spans="1:20" x14ac:dyDescent="0.3">
      <c r="A429" s="464" t="s">
        <v>6109</v>
      </c>
      <c r="B429" s="122" t="s">
        <v>6110</v>
      </c>
      <c r="C429" s="122" t="s">
        <v>454</v>
      </c>
      <c r="D429" s="122" t="s">
        <v>455</v>
      </c>
      <c r="E429" s="122" t="s">
        <v>97</v>
      </c>
      <c r="F429" s="466">
        <v>43952</v>
      </c>
      <c r="G429" s="466">
        <v>45199</v>
      </c>
      <c r="H429" s="467" t="s">
        <v>5965</v>
      </c>
      <c r="I429" s="468">
        <v>38714</v>
      </c>
      <c r="J429" s="469">
        <v>666.67100000000005</v>
      </c>
      <c r="L429" s="464" t="s">
        <v>3940</v>
      </c>
      <c r="M429" s="122" t="s">
        <v>3936</v>
      </c>
      <c r="N429" s="122" t="s">
        <v>97</v>
      </c>
      <c r="O429" s="123">
        <v>112.32000000000005</v>
      </c>
      <c r="P429" s="123">
        <v>84.498000000000005</v>
      </c>
      <c r="Q429" s="124">
        <v>0.75229700854700821</v>
      </c>
      <c r="R429" s="124" t="s">
        <v>5235</v>
      </c>
      <c r="S429" s="124" t="s">
        <v>3707</v>
      </c>
      <c r="T429" s="465" t="s">
        <v>3707</v>
      </c>
    </row>
    <row r="430" spans="1:20" x14ac:dyDescent="0.3">
      <c r="A430" s="464" t="s">
        <v>6109</v>
      </c>
      <c r="B430" s="122" t="s">
        <v>6110</v>
      </c>
      <c r="C430" s="122" t="s">
        <v>454</v>
      </c>
      <c r="D430" s="122" t="s">
        <v>455</v>
      </c>
      <c r="E430" s="122" t="s">
        <v>97</v>
      </c>
      <c r="F430" s="466">
        <v>43952</v>
      </c>
      <c r="G430" s="466">
        <v>45199</v>
      </c>
      <c r="H430" s="467" t="s">
        <v>5964</v>
      </c>
      <c r="I430" s="468">
        <v>38715</v>
      </c>
      <c r="J430" s="469">
        <v>0</v>
      </c>
      <c r="L430" s="464" t="s">
        <v>3938</v>
      </c>
      <c r="M430" s="122" t="s">
        <v>3939</v>
      </c>
      <c r="N430" s="122" t="s">
        <v>97</v>
      </c>
      <c r="O430" s="123">
        <v>262.79899999999992</v>
      </c>
      <c r="P430" s="123">
        <v>202.00300000000004</v>
      </c>
      <c r="Q430" s="124">
        <v>0.76865969809626411</v>
      </c>
      <c r="R430" s="124" t="s">
        <v>5235</v>
      </c>
      <c r="S430" s="124" t="s">
        <v>3707</v>
      </c>
      <c r="T430" s="465" t="s">
        <v>3707</v>
      </c>
    </row>
    <row r="431" spans="1:20" x14ac:dyDescent="0.3">
      <c r="A431" s="464" t="s">
        <v>6109</v>
      </c>
      <c r="B431" s="122" t="s">
        <v>6110</v>
      </c>
      <c r="C431" s="122" t="s">
        <v>454</v>
      </c>
      <c r="D431" s="122" t="s">
        <v>455</v>
      </c>
      <c r="E431" s="122" t="s">
        <v>97</v>
      </c>
      <c r="F431" s="466">
        <v>43952</v>
      </c>
      <c r="G431" s="466">
        <v>45199</v>
      </c>
      <c r="H431" s="467" t="s">
        <v>5965</v>
      </c>
      <c r="I431" s="468">
        <v>38716</v>
      </c>
      <c r="J431" s="469">
        <v>247.13400000000001</v>
      </c>
      <c r="L431" s="464" t="s">
        <v>5715</v>
      </c>
      <c r="M431" s="122" t="s">
        <v>5716</v>
      </c>
      <c r="N431" s="122" t="s">
        <v>97</v>
      </c>
      <c r="O431" s="123">
        <v>549.90499999999997</v>
      </c>
      <c r="P431" s="123">
        <v>270.80599999999998</v>
      </c>
      <c r="Q431" s="124">
        <v>0.49245960665933208</v>
      </c>
      <c r="R431" s="124" t="s">
        <v>5235</v>
      </c>
      <c r="S431" s="124" t="s">
        <v>3707</v>
      </c>
      <c r="T431" s="465" t="s">
        <v>3707</v>
      </c>
    </row>
    <row r="432" spans="1:20" x14ac:dyDescent="0.3">
      <c r="A432" s="464" t="s">
        <v>6109</v>
      </c>
      <c r="B432" s="122" t="s">
        <v>6110</v>
      </c>
      <c r="C432" s="122" t="s">
        <v>454</v>
      </c>
      <c r="D432" s="122" t="s">
        <v>455</v>
      </c>
      <c r="E432" s="122" t="s">
        <v>97</v>
      </c>
      <c r="F432" s="466">
        <v>44228</v>
      </c>
      <c r="G432" s="466">
        <v>45199</v>
      </c>
      <c r="H432" s="467" t="s">
        <v>5965</v>
      </c>
      <c r="I432" s="468">
        <v>39411</v>
      </c>
      <c r="J432" s="469">
        <v>0</v>
      </c>
      <c r="L432" s="464" t="s">
        <v>857</v>
      </c>
      <c r="M432" s="122" t="s">
        <v>858</v>
      </c>
      <c r="N432" s="122" t="s">
        <v>6</v>
      </c>
      <c r="O432" s="123">
        <v>2559.7000000000003</v>
      </c>
      <c r="P432" s="123">
        <v>477.44100000000003</v>
      </c>
      <c r="Q432" s="124">
        <v>0.18652224870101963</v>
      </c>
      <c r="R432" s="124" t="s">
        <v>3253</v>
      </c>
      <c r="S432" s="124" t="s">
        <v>3253</v>
      </c>
      <c r="T432" s="465">
        <v>43313</v>
      </c>
    </row>
    <row r="433" spans="1:20" x14ac:dyDescent="0.3">
      <c r="A433" s="464" t="s">
        <v>6109</v>
      </c>
      <c r="B433" s="122" t="s">
        <v>6110</v>
      </c>
      <c r="C433" s="122" t="s">
        <v>454</v>
      </c>
      <c r="D433" s="122" t="s">
        <v>455</v>
      </c>
      <c r="E433" s="122" t="s">
        <v>97</v>
      </c>
      <c r="F433" s="466">
        <v>44228</v>
      </c>
      <c r="G433" s="466">
        <v>45199</v>
      </c>
      <c r="H433" s="467" t="s">
        <v>5964</v>
      </c>
      <c r="I433" s="468">
        <v>39412</v>
      </c>
      <c r="J433" s="469">
        <v>0</v>
      </c>
      <c r="L433" s="464" t="s">
        <v>6066</v>
      </c>
      <c r="M433" s="122" t="s">
        <v>6067</v>
      </c>
      <c r="N433" s="122" t="s">
        <v>13</v>
      </c>
      <c r="O433" s="123">
        <v>0</v>
      </c>
      <c r="P433" s="123">
        <v>0</v>
      </c>
      <c r="Q433" s="124">
        <v>0</v>
      </c>
      <c r="R433" s="124" t="s">
        <v>3253</v>
      </c>
      <c r="S433" s="124" t="s">
        <v>3253</v>
      </c>
      <c r="T433" s="465">
        <v>44044</v>
      </c>
    </row>
    <row r="434" spans="1:20" x14ac:dyDescent="0.3">
      <c r="A434" s="464" t="s">
        <v>6109</v>
      </c>
      <c r="B434" s="122" t="s">
        <v>6110</v>
      </c>
      <c r="C434" s="122" t="s">
        <v>682</v>
      </c>
      <c r="D434" s="122" t="s">
        <v>683</v>
      </c>
      <c r="E434" s="122" t="s">
        <v>97</v>
      </c>
      <c r="F434" s="466">
        <v>43952</v>
      </c>
      <c r="G434" s="466">
        <v>45199</v>
      </c>
      <c r="H434" s="467" t="s">
        <v>5964</v>
      </c>
      <c r="I434" s="468">
        <v>38717</v>
      </c>
      <c r="J434" s="469">
        <v>0</v>
      </c>
      <c r="L434" s="464"/>
      <c r="M434" s="122"/>
      <c r="N434" s="122"/>
      <c r="O434" s="123"/>
      <c r="P434" s="123"/>
      <c r="Q434" s="124"/>
      <c r="R434" s="124"/>
      <c r="S434" s="124"/>
      <c r="T434" s="465"/>
    </row>
    <row r="435" spans="1:20" x14ac:dyDescent="0.3">
      <c r="A435" s="464" t="s">
        <v>6109</v>
      </c>
      <c r="B435" s="122" t="s">
        <v>6110</v>
      </c>
      <c r="C435" s="122" t="s">
        <v>682</v>
      </c>
      <c r="D435" s="122" t="s">
        <v>683</v>
      </c>
      <c r="E435" s="122" t="s">
        <v>97</v>
      </c>
      <c r="F435" s="466">
        <v>43952</v>
      </c>
      <c r="G435" s="466">
        <v>45199</v>
      </c>
      <c r="H435" s="467" t="s">
        <v>5965</v>
      </c>
      <c r="I435" s="468">
        <v>38718</v>
      </c>
      <c r="J435" s="469">
        <v>670.51</v>
      </c>
      <c r="L435" s="464"/>
      <c r="M435" s="122"/>
      <c r="N435" s="122"/>
      <c r="O435" s="123"/>
      <c r="P435" s="123"/>
      <c r="Q435" s="124"/>
      <c r="R435" s="124"/>
      <c r="S435" s="124"/>
      <c r="T435" s="465"/>
    </row>
    <row r="436" spans="1:20" x14ac:dyDescent="0.3">
      <c r="A436" s="464" t="s">
        <v>6109</v>
      </c>
      <c r="B436" s="122" t="s">
        <v>6110</v>
      </c>
      <c r="C436" s="122" t="s">
        <v>682</v>
      </c>
      <c r="D436" s="122" t="s">
        <v>683</v>
      </c>
      <c r="E436" s="122" t="s">
        <v>97</v>
      </c>
      <c r="F436" s="466">
        <v>43952</v>
      </c>
      <c r="G436" s="466">
        <v>45199</v>
      </c>
      <c r="H436" s="467" t="s">
        <v>5964</v>
      </c>
      <c r="I436" s="468">
        <v>38719</v>
      </c>
      <c r="J436" s="469">
        <v>0</v>
      </c>
    </row>
    <row r="437" spans="1:20" x14ac:dyDescent="0.3">
      <c r="A437" s="464" t="s">
        <v>6109</v>
      </c>
      <c r="B437" s="122" t="s">
        <v>6110</v>
      </c>
      <c r="C437" s="122" t="s">
        <v>682</v>
      </c>
      <c r="D437" s="122" t="s">
        <v>683</v>
      </c>
      <c r="E437" s="122" t="s">
        <v>97</v>
      </c>
      <c r="F437" s="466">
        <v>43952</v>
      </c>
      <c r="G437" s="466">
        <v>45199</v>
      </c>
      <c r="H437" s="467" t="s">
        <v>5965</v>
      </c>
      <c r="I437" s="468">
        <v>38720</v>
      </c>
      <c r="J437" s="469">
        <v>178.64800000000002</v>
      </c>
    </row>
    <row r="438" spans="1:20" x14ac:dyDescent="0.3">
      <c r="A438" s="464" t="s">
        <v>6109</v>
      </c>
      <c r="B438" s="122" t="s">
        <v>6110</v>
      </c>
      <c r="C438" s="122" t="s">
        <v>682</v>
      </c>
      <c r="D438" s="122" t="s">
        <v>683</v>
      </c>
      <c r="E438" s="122" t="s">
        <v>97</v>
      </c>
      <c r="F438" s="466">
        <v>44228</v>
      </c>
      <c r="G438" s="466">
        <v>45199</v>
      </c>
      <c r="H438" s="467" t="s">
        <v>5965</v>
      </c>
      <c r="I438" s="468">
        <v>39413</v>
      </c>
      <c r="J438" s="469">
        <v>0</v>
      </c>
    </row>
    <row r="439" spans="1:20" x14ac:dyDescent="0.3">
      <c r="A439" s="464" t="s">
        <v>6109</v>
      </c>
      <c r="B439" s="122" t="s">
        <v>6110</v>
      </c>
      <c r="C439" s="122" t="s">
        <v>682</v>
      </c>
      <c r="D439" s="122" t="s">
        <v>683</v>
      </c>
      <c r="E439" s="122" t="s">
        <v>97</v>
      </c>
      <c r="F439" s="466">
        <v>44228</v>
      </c>
      <c r="G439" s="466">
        <v>45199</v>
      </c>
      <c r="H439" s="467" t="s">
        <v>5964</v>
      </c>
      <c r="I439" s="468">
        <v>39414</v>
      </c>
      <c r="J439" s="469">
        <v>0</v>
      </c>
    </row>
    <row r="440" spans="1:20" x14ac:dyDescent="0.3">
      <c r="A440" s="464" t="s">
        <v>6109</v>
      </c>
      <c r="B440" s="122" t="s">
        <v>6110</v>
      </c>
      <c r="C440" s="122" t="s">
        <v>713</v>
      </c>
      <c r="D440" s="122" t="s">
        <v>714</v>
      </c>
      <c r="E440" s="122" t="s">
        <v>97</v>
      </c>
      <c r="F440" s="466">
        <v>43722</v>
      </c>
      <c r="G440" s="466">
        <v>46265</v>
      </c>
      <c r="H440" s="467" t="s">
        <v>5964</v>
      </c>
      <c r="I440" s="468">
        <v>37987</v>
      </c>
      <c r="J440" s="469">
        <v>43.133000000000003</v>
      </c>
    </row>
    <row r="441" spans="1:20" x14ac:dyDescent="0.3">
      <c r="A441" s="464" t="s">
        <v>6109</v>
      </c>
      <c r="B441" s="122" t="s">
        <v>6110</v>
      </c>
      <c r="C441" s="122" t="s">
        <v>713</v>
      </c>
      <c r="D441" s="122" t="s">
        <v>714</v>
      </c>
      <c r="E441" s="122" t="s">
        <v>97</v>
      </c>
      <c r="F441" s="466">
        <v>43722</v>
      </c>
      <c r="G441" s="466">
        <v>46265</v>
      </c>
      <c r="H441" s="467" t="s">
        <v>5965</v>
      </c>
      <c r="I441" s="468">
        <v>37988</v>
      </c>
      <c r="J441" s="469">
        <v>491.66700000000003</v>
      </c>
    </row>
    <row r="442" spans="1:20" x14ac:dyDescent="0.3">
      <c r="A442" s="464" t="s">
        <v>6109</v>
      </c>
      <c r="B442" s="122" t="s">
        <v>6110</v>
      </c>
      <c r="C442" s="122" t="s">
        <v>713</v>
      </c>
      <c r="D442" s="122" t="s">
        <v>714</v>
      </c>
      <c r="E442" s="122" t="s">
        <v>97</v>
      </c>
      <c r="F442" s="466">
        <v>43722</v>
      </c>
      <c r="G442" s="466">
        <v>46265</v>
      </c>
      <c r="H442" s="467" t="s">
        <v>5964</v>
      </c>
      <c r="I442" s="468">
        <v>37997</v>
      </c>
      <c r="J442" s="469">
        <v>0</v>
      </c>
    </row>
    <row r="443" spans="1:20" x14ac:dyDescent="0.3">
      <c r="A443" s="464" t="s">
        <v>6109</v>
      </c>
      <c r="B443" s="122" t="s">
        <v>6110</v>
      </c>
      <c r="C443" s="122" t="s">
        <v>713</v>
      </c>
      <c r="D443" s="122" t="s">
        <v>714</v>
      </c>
      <c r="E443" s="122" t="s">
        <v>97</v>
      </c>
      <c r="F443" s="466">
        <v>43722</v>
      </c>
      <c r="G443" s="466">
        <v>46265</v>
      </c>
      <c r="H443" s="467" t="s">
        <v>5965</v>
      </c>
      <c r="I443" s="468">
        <v>37998</v>
      </c>
      <c r="J443" s="469">
        <v>247.17900000000003</v>
      </c>
    </row>
    <row r="444" spans="1:20" x14ac:dyDescent="0.3">
      <c r="A444" s="464" t="s">
        <v>6109</v>
      </c>
      <c r="B444" s="122" t="s">
        <v>6110</v>
      </c>
      <c r="C444" s="122" t="s">
        <v>713</v>
      </c>
      <c r="D444" s="122" t="s">
        <v>714</v>
      </c>
      <c r="E444" s="122" t="s">
        <v>97</v>
      </c>
      <c r="F444" s="466">
        <v>44228</v>
      </c>
      <c r="G444" s="466">
        <v>46265</v>
      </c>
      <c r="H444" s="467" t="s">
        <v>5965</v>
      </c>
      <c r="I444" s="468">
        <v>39403</v>
      </c>
      <c r="J444" s="469">
        <v>0</v>
      </c>
    </row>
    <row r="445" spans="1:20" x14ac:dyDescent="0.3">
      <c r="A445" s="464" t="s">
        <v>6109</v>
      </c>
      <c r="B445" s="122" t="s">
        <v>6110</v>
      </c>
      <c r="C445" s="122" t="s">
        <v>713</v>
      </c>
      <c r="D445" s="122" t="s">
        <v>714</v>
      </c>
      <c r="E445" s="122" t="s">
        <v>97</v>
      </c>
      <c r="F445" s="466">
        <v>44228</v>
      </c>
      <c r="G445" s="466">
        <v>46265</v>
      </c>
      <c r="H445" s="467" t="s">
        <v>5964</v>
      </c>
      <c r="I445" s="468">
        <v>39404</v>
      </c>
      <c r="J445" s="469">
        <v>0</v>
      </c>
    </row>
    <row r="446" spans="1:20" x14ac:dyDescent="0.3">
      <c r="A446" s="464" t="s">
        <v>6109</v>
      </c>
      <c r="B446" s="122" t="s">
        <v>6110</v>
      </c>
      <c r="C446" s="122" t="s">
        <v>3943</v>
      </c>
      <c r="D446" s="122" t="s">
        <v>3944</v>
      </c>
      <c r="E446" s="122" t="s">
        <v>97</v>
      </c>
      <c r="F446" s="466">
        <v>43722</v>
      </c>
      <c r="G446" s="466">
        <v>46265</v>
      </c>
      <c r="H446" s="467" t="s">
        <v>5964</v>
      </c>
      <c r="I446" s="468">
        <v>37989</v>
      </c>
      <c r="J446" s="469">
        <v>166.09</v>
      </c>
    </row>
    <row r="447" spans="1:20" x14ac:dyDescent="0.3">
      <c r="A447" s="464" t="s">
        <v>6109</v>
      </c>
      <c r="B447" s="122" t="s">
        <v>6110</v>
      </c>
      <c r="C447" s="122" t="s">
        <v>3943</v>
      </c>
      <c r="D447" s="122" t="s">
        <v>3944</v>
      </c>
      <c r="E447" s="122" t="s">
        <v>97</v>
      </c>
      <c r="F447" s="466">
        <v>43722</v>
      </c>
      <c r="G447" s="466">
        <v>46265</v>
      </c>
      <c r="H447" s="467" t="s">
        <v>5965</v>
      </c>
      <c r="I447" s="468">
        <v>37990</v>
      </c>
      <c r="J447" s="469">
        <v>0</v>
      </c>
    </row>
    <row r="448" spans="1:20" x14ac:dyDescent="0.3">
      <c r="A448" s="464" t="s">
        <v>6109</v>
      </c>
      <c r="B448" s="122" t="s">
        <v>6110</v>
      </c>
      <c r="C448" s="122" t="s">
        <v>902</v>
      </c>
      <c r="D448" s="122" t="s">
        <v>903</v>
      </c>
      <c r="E448" s="122" t="s">
        <v>97</v>
      </c>
      <c r="F448" s="466">
        <v>43952</v>
      </c>
      <c r="G448" s="466">
        <v>45199</v>
      </c>
      <c r="H448" s="467" t="s">
        <v>5964</v>
      </c>
      <c r="I448" s="468">
        <v>38705</v>
      </c>
      <c r="J448" s="469">
        <v>0</v>
      </c>
    </row>
    <row r="449" spans="1:10" x14ac:dyDescent="0.3">
      <c r="A449" s="464" t="s">
        <v>6109</v>
      </c>
      <c r="B449" s="122" t="s">
        <v>6110</v>
      </c>
      <c r="C449" s="122" t="s">
        <v>902</v>
      </c>
      <c r="D449" s="122" t="s">
        <v>903</v>
      </c>
      <c r="E449" s="122" t="s">
        <v>97</v>
      </c>
      <c r="F449" s="466">
        <v>43952</v>
      </c>
      <c r="G449" s="466">
        <v>45199</v>
      </c>
      <c r="H449" s="467" t="s">
        <v>5964</v>
      </c>
      <c r="I449" s="468">
        <v>38706</v>
      </c>
      <c r="J449" s="469">
        <v>0</v>
      </c>
    </row>
    <row r="450" spans="1:10" x14ac:dyDescent="0.3">
      <c r="A450" s="464" t="s">
        <v>6109</v>
      </c>
      <c r="B450" s="122" t="s">
        <v>6110</v>
      </c>
      <c r="C450" s="122" t="s">
        <v>902</v>
      </c>
      <c r="D450" s="122" t="s">
        <v>903</v>
      </c>
      <c r="E450" s="122" t="s">
        <v>97</v>
      </c>
      <c r="F450" s="466">
        <v>43952</v>
      </c>
      <c r="G450" s="466">
        <v>45199</v>
      </c>
      <c r="H450" s="467" t="s">
        <v>5965</v>
      </c>
      <c r="I450" s="468">
        <v>38707</v>
      </c>
      <c r="J450" s="469">
        <v>833.66000000000008</v>
      </c>
    </row>
    <row r="451" spans="1:10" x14ac:dyDescent="0.3">
      <c r="A451" s="464" t="s">
        <v>6109</v>
      </c>
      <c r="B451" s="122" t="s">
        <v>6110</v>
      </c>
      <c r="C451" s="122" t="s">
        <v>902</v>
      </c>
      <c r="D451" s="122" t="s">
        <v>903</v>
      </c>
      <c r="E451" s="122" t="s">
        <v>97</v>
      </c>
      <c r="F451" s="466">
        <v>43952</v>
      </c>
      <c r="G451" s="466">
        <v>45199</v>
      </c>
      <c r="H451" s="467" t="s">
        <v>5965</v>
      </c>
      <c r="I451" s="468">
        <v>38708</v>
      </c>
      <c r="J451" s="469">
        <v>302.608</v>
      </c>
    </row>
    <row r="452" spans="1:10" x14ac:dyDescent="0.3">
      <c r="A452" s="464" t="s">
        <v>6109</v>
      </c>
      <c r="B452" s="122" t="s">
        <v>6110</v>
      </c>
      <c r="C452" s="122" t="s">
        <v>902</v>
      </c>
      <c r="D452" s="122" t="s">
        <v>903</v>
      </c>
      <c r="E452" s="122" t="s">
        <v>97</v>
      </c>
      <c r="F452" s="466">
        <v>44228</v>
      </c>
      <c r="G452" s="466">
        <v>45199</v>
      </c>
      <c r="H452" s="467" t="s">
        <v>5965</v>
      </c>
      <c r="I452" s="468">
        <v>39407</v>
      </c>
      <c r="J452" s="469">
        <v>0</v>
      </c>
    </row>
    <row r="453" spans="1:10" x14ac:dyDescent="0.3">
      <c r="A453" s="464" t="s">
        <v>6109</v>
      </c>
      <c r="B453" s="122" t="s">
        <v>6110</v>
      </c>
      <c r="C453" s="122" t="s">
        <v>902</v>
      </c>
      <c r="D453" s="122" t="s">
        <v>903</v>
      </c>
      <c r="E453" s="122" t="s">
        <v>97</v>
      </c>
      <c r="F453" s="466">
        <v>44228</v>
      </c>
      <c r="G453" s="466">
        <v>45199</v>
      </c>
      <c r="H453" s="467" t="s">
        <v>5964</v>
      </c>
      <c r="I453" s="468">
        <v>39408</v>
      </c>
      <c r="J453" s="469">
        <v>0</v>
      </c>
    </row>
    <row r="454" spans="1:10" x14ac:dyDescent="0.3">
      <c r="A454" s="464" t="s">
        <v>6109</v>
      </c>
      <c r="B454" s="122" t="s">
        <v>6110</v>
      </c>
      <c r="C454" s="122" t="s">
        <v>900</v>
      </c>
      <c r="D454" s="122" t="s">
        <v>901</v>
      </c>
      <c r="E454" s="122" t="s">
        <v>97</v>
      </c>
      <c r="F454" s="466">
        <v>43952</v>
      </c>
      <c r="G454" s="466">
        <v>45199</v>
      </c>
      <c r="H454" s="467" t="s">
        <v>5964</v>
      </c>
      <c r="I454" s="468">
        <v>38701</v>
      </c>
      <c r="J454" s="469">
        <v>0</v>
      </c>
    </row>
    <row r="455" spans="1:10" x14ac:dyDescent="0.3">
      <c r="A455" s="464" t="s">
        <v>6109</v>
      </c>
      <c r="B455" s="122" t="s">
        <v>6110</v>
      </c>
      <c r="C455" s="122" t="s">
        <v>900</v>
      </c>
      <c r="D455" s="122" t="s">
        <v>901</v>
      </c>
      <c r="E455" s="122" t="s">
        <v>97</v>
      </c>
      <c r="F455" s="466">
        <v>43952</v>
      </c>
      <c r="G455" s="466">
        <v>45199</v>
      </c>
      <c r="H455" s="467" t="s">
        <v>5965</v>
      </c>
      <c r="I455" s="468">
        <v>38702</v>
      </c>
      <c r="J455" s="469">
        <v>828.18000000000006</v>
      </c>
    </row>
    <row r="456" spans="1:10" x14ac:dyDescent="0.3">
      <c r="A456" s="464" t="s">
        <v>6109</v>
      </c>
      <c r="B456" s="122" t="s">
        <v>6110</v>
      </c>
      <c r="C456" s="122" t="s">
        <v>900</v>
      </c>
      <c r="D456" s="122" t="s">
        <v>901</v>
      </c>
      <c r="E456" s="122" t="s">
        <v>97</v>
      </c>
      <c r="F456" s="466">
        <v>43952</v>
      </c>
      <c r="G456" s="466">
        <v>45199</v>
      </c>
      <c r="H456" s="467" t="s">
        <v>5964</v>
      </c>
      <c r="I456" s="468">
        <v>38703</v>
      </c>
      <c r="J456" s="469">
        <v>0</v>
      </c>
    </row>
    <row r="457" spans="1:10" x14ac:dyDescent="0.3">
      <c r="A457" s="464" t="s">
        <v>6109</v>
      </c>
      <c r="B457" s="122" t="s">
        <v>6110</v>
      </c>
      <c r="C457" s="122" t="s">
        <v>900</v>
      </c>
      <c r="D457" s="122" t="s">
        <v>901</v>
      </c>
      <c r="E457" s="122" t="s">
        <v>97</v>
      </c>
      <c r="F457" s="466">
        <v>43952</v>
      </c>
      <c r="G457" s="466">
        <v>45199</v>
      </c>
      <c r="H457" s="467" t="s">
        <v>5965</v>
      </c>
      <c r="I457" s="468">
        <v>38704</v>
      </c>
      <c r="J457" s="469">
        <v>257.68100000000004</v>
      </c>
    </row>
    <row r="458" spans="1:10" x14ac:dyDescent="0.3">
      <c r="A458" s="464" t="s">
        <v>6109</v>
      </c>
      <c r="B458" s="122" t="s">
        <v>6110</v>
      </c>
      <c r="C458" s="122" t="s">
        <v>900</v>
      </c>
      <c r="D458" s="122" t="s">
        <v>901</v>
      </c>
      <c r="E458" s="122" t="s">
        <v>97</v>
      </c>
      <c r="F458" s="466">
        <v>44228</v>
      </c>
      <c r="G458" s="466">
        <v>45199</v>
      </c>
      <c r="H458" s="467" t="s">
        <v>5965</v>
      </c>
      <c r="I458" s="468">
        <v>39405</v>
      </c>
      <c r="J458" s="469">
        <v>0</v>
      </c>
    </row>
    <row r="459" spans="1:10" x14ac:dyDescent="0.3">
      <c r="A459" s="464" t="s">
        <v>6109</v>
      </c>
      <c r="B459" s="122" t="s">
        <v>6110</v>
      </c>
      <c r="C459" s="122" t="s">
        <v>900</v>
      </c>
      <c r="D459" s="122" t="s">
        <v>901</v>
      </c>
      <c r="E459" s="122" t="s">
        <v>97</v>
      </c>
      <c r="F459" s="466">
        <v>44228</v>
      </c>
      <c r="G459" s="466">
        <v>45199</v>
      </c>
      <c r="H459" s="467" t="s">
        <v>5964</v>
      </c>
      <c r="I459" s="468">
        <v>39406</v>
      </c>
      <c r="J459" s="469">
        <v>0</v>
      </c>
    </row>
    <row r="460" spans="1:10" x14ac:dyDescent="0.3">
      <c r="A460" s="464" t="s">
        <v>6800</v>
      </c>
      <c r="B460" s="122" t="s">
        <v>6801</v>
      </c>
      <c r="C460" s="122" t="s">
        <v>7371</v>
      </c>
      <c r="D460" s="122" t="s">
        <v>7372</v>
      </c>
      <c r="E460" s="122" t="s">
        <v>13</v>
      </c>
      <c r="F460" s="466">
        <v>44531</v>
      </c>
      <c r="G460" s="466">
        <v>49795</v>
      </c>
      <c r="H460" s="467" t="s">
        <v>5962</v>
      </c>
      <c r="I460" s="468">
        <v>4107</v>
      </c>
      <c r="J460" s="469">
        <v>4473.4850000000006</v>
      </c>
    </row>
    <row r="461" spans="1:10" x14ac:dyDescent="0.3">
      <c r="A461" s="464" t="s">
        <v>6800</v>
      </c>
      <c r="B461" s="122" t="s">
        <v>6801</v>
      </c>
      <c r="C461" s="122" t="s">
        <v>7371</v>
      </c>
      <c r="D461" s="122" t="s">
        <v>7372</v>
      </c>
      <c r="E461" s="122" t="s">
        <v>13</v>
      </c>
      <c r="F461" s="466">
        <v>44531</v>
      </c>
      <c r="G461" s="466">
        <v>49795</v>
      </c>
      <c r="H461" s="467" t="s">
        <v>5962</v>
      </c>
      <c r="I461" s="468">
        <v>4108</v>
      </c>
      <c r="J461" s="469">
        <v>0</v>
      </c>
    </row>
    <row r="462" spans="1:10" x14ac:dyDescent="0.3">
      <c r="A462" s="464" t="s">
        <v>6800</v>
      </c>
      <c r="B462" s="122" t="s">
        <v>6801</v>
      </c>
      <c r="C462" s="122" t="s">
        <v>7371</v>
      </c>
      <c r="D462" s="122" t="s">
        <v>7372</v>
      </c>
      <c r="E462" s="122" t="s">
        <v>13</v>
      </c>
      <c r="F462" s="466">
        <v>44531</v>
      </c>
      <c r="G462" s="466">
        <v>49795</v>
      </c>
      <c r="H462" s="467" t="s">
        <v>5963</v>
      </c>
      <c r="I462" s="468">
        <v>4109</v>
      </c>
      <c r="J462" s="469">
        <v>0</v>
      </c>
    </row>
    <row r="463" spans="1:10" x14ac:dyDescent="0.3">
      <c r="A463" s="464" t="s">
        <v>6800</v>
      </c>
      <c r="B463" s="122" t="s">
        <v>6801</v>
      </c>
      <c r="C463" s="122" t="s">
        <v>7371</v>
      </c>
      <c r="D463" s="122" t="s">
        <v>7372</v>
      </c>
      <c r="E463" s="122" t="s">
        <v>13</v>
      </c>
      <c r="F463" s="466">
        <v>44531</v>
      </c>
      <c r="G463" s="466">
        <v>49795</v>
      </c>
      <c r="H463" s="467" t="s">
        <v>5963</v>
      </c>
      <c r="I463" s="468">
        <v>4110</v>
      </c>
      <c r="J463" s="469">
        <v>0</v>
      </c>
    </row>
    <row r="464" spans="1:10" x14ac:dyDescent="0.3">
      <c r="A464" s="464" t="s">
        <v>6800</v>
      </c>
      <c r="B464" s="122" t="s">
        <v>6801</v>
      </c>
      <c r="C464" s="122" t="s">
        <v>4059</v>
      </c>
      <c r="D464" s="122" t="s">
        <v>4060</v>
      </c>
      <c r="E464" s="122" t="s">
        <v>13</v>
      </c>
      <c r="F464" s="466">
        <v>44330</v>
      </c>
      <c r="G464" s="466">
        <v>49795</v>
      </c>
      <c r="H464" s="467" t="s">
        <v>5963</v>
      </c>
      <c r="I464" s="468">
        <v>3802</v>
      </c>
      <c r="J464" s="469">
        <v>0.82000000000000006</v>
      </c>
    </row>
    <row r="465" spans="1:10" x14ac:dyDescent="0.3">
      <c r="A465" s="464" t="s">
        <v>6800</v>
      </c>
      <c r="B465" s="122" t="s">
        <v>6801</v>
      </c>
      <c r="C465" s="122" t="s">
        <v>4059</v>
      </c>
      <c r="D465" s="122" t="s">
        <v>4060</v>
      </c>
      <c r="E465" s="122" t="s">
        <v>13</v>
      </c>
      <c r="F465" s="466">
        <v>44330</v>
      </c>
      <c r="G465" s="466">
        <v>49795</v>
      </c>
      <c r="H465" s="467" t="s">
        <v>5962</v>
      </c>
      <c r="I465" s="468">
        <v>3832</v>
      </c>
      <c r="J465" s="469">
        <v>0</v>
      </c>
    </row>
    <row r="466" spans="1:10" x14ac:dyDescent="0.3">
      <c r="A466" s="464" t="s">
        <v>6800</v>
      </c>
      <c r="B466" s="122" t="s">
        <v>6801</v>
      </c>
      <c r="C466" s="122" t="s">
        <v>4059</v>
      </c>
      <c r="D466" s="122" t="s">
        <v>4060</v>
      </c>
      <c r="E466" s="122" t="s">
        <v>13</v>
      </c>
      <c r="F466" s="466">
        <v>44330</v>
      </c>
      <c r="G466" s="466">
        <v>49795</v>
      </c>
      <c r="H466" s="467" t="s">
        <v>5963</v>
      </c>
      <c r="I466" s="468">
        <v>3914</v>
      </c>
      <c r="J466" s="469">
        <v>0</v>
      </c>
    </row>
    <row r="467" spans="1:10" x14ac:dyDescent="0.3">
      <c r="A467" s="464" t="s">
        <v>6800</v>
      </c>
      <c r="B467" s="122" t="s">
        <v>6801</v>
      </c>
      <c r="C467" s="122" t="s">
        <v>4059</v>
      </c>
      <c r="D467" s="122" t="s">
        <v>4060</v>
      </c>
      <c r="E467" s="122" t="s">
        <v>13</v>
      </c>
      <c r="F467" s="466">
        <v>44330</v>
      </c>
      <c r="G467" s="466">
        <v>49795</v>
      </c>
      <c r="H467" s="467" t="s">
        <v>5962</v>
      </c>
      <c r="I467" s="468">
        <v>3944</v>
      </c>
      <c r="J467" s="469">
        <v>0</v>
      </c>
    </row>
    <row r="468" spans="1:10" x14ac:dyDescent="0.3">
      <c r="A468" s="464" t="s">
        <v>6800</v>
      </c>
      <c r="B468" s="122" t="s">
        <v>6801</v>
      </c>
      <c r="C468" s="122" t="s">
        <v>4055</v>
      </c>
      <c r="D468" s="122" t="s">
        <v>4056</v>
      </c>
      <c r="E468" s="122" t="s">
        <v>13</v>
      </c>
      <c r="F468" s="466">
        <v>44330</v>
      </c>
      <c r="G468" s="466">
        <v>49795</v>
      </c>
      <c r="H468" s="467" t="s">
        <v>5963</v>
      </c>
      <c r="I468" s="468">
        <v>3798</v>
      </c>
      <c r="J468" s="469">
        <v>10.685</v>
      </c>
    </row>
    <row r="469" spans="1:10" x14ac:dyDescent="0.3">
      <c r="A469" s="464" t="s">
        <v>6800</v>
      </c>
      <c r="B469" s="122" t="s">
        <v>6801</v>
      </c>
      <c r="C469" s="122" t="s">
        <v>4055</v>
      </c>
      <c r="D469" s="122" t="s">
        <v>4056</v>
      </c>
      <c r="E469" s="122" t="s">
        <v>13</v>
      </c>
      <c r="F469" s="466">
        <v>44330</v>
      </c>
      <c r="G469" s="466">
        <v>49795</v>
      </c>
      <c r="H469" s="467" t="s">
        <v>5962</v>
      </c>
      <c r="I469" s="468">
        <v>3828</v>
      </c>
      <c r="J469" s="469">
        <v>0</v>
      </c>
    </row>
    <row r="470" spans="1:10" x14ac:dyDescent="0.3">
      <c r="A470" s="464" t="s">
        <v>6800</v>
      </c>
      <c r="B470" s="122" t="s">
        <v>6801</v>
      </c>
      <c r="C470" s="122" t="s">
        <v>4055</v>
      </c>
      <c r="D470" s="122" t="s">
        <v>4056</v>
      </c>
      <c r="E470" s="122" t="s">
        <v>13</v>
      </c>
      <c r="F470" s="466">
        <v>44330</v>
      </c>
      <c r="G470" s="466">
        <v>49795</v>
      </c>
      <c r="H470" s="467" t="s">
        <v>5963</v>
      </c>
      <c r="I470" s="468">
        <v>3910</v>
      </c>
      <c r="J470" s="469">
        <v>0</v>
      </c>
    </row>
    <row r="471" spans="1:10" x14ac:dyDescent="0.3">
      <c r="A471" s="464" t="s">
        <v>6800</v>
      </c>
      <c r="B471" s="122" t="s">
        <v>6801</v>
      </c>
      <c r="C471" s="122" t="s">
        <v>4055</v>
      </c>
      <c r="D471" s="122" t="s">
        <v>4056</v>
      </c>
      <c r="E471" s="122" t="s">
        <v>13</v>
      </c>
      <c r="F471" s="466">
        <v>44330</v>
      </c>
      <c r="G471" s="466">
        <v>49795</v>
      </c>
      <c r="H471" s="467" t="s">
        <v>5962</v>
      </c>
      <c r="I471" s="468">
        <v>3940</v>
      </c>
      <c r="J471" s="469">
        <v>0</v>
      </c>
    </row>
    <row r="472" spans="1:10" x14ac:dyDescent="0.3">
      <c r="A472" s="464" t="s">
        <v>6800</v>
      </c>
      <c r="B472" s="122" t="s">
        <v>6801</v>
      </c>
      <c r="C472" s="122" t="s">
        <v>258</v>
      </c>
      <c r="D472" s="122" t="s">
        <v>259</v>
      </c>
      <c r="E472" s="122" t="s">
        <v>13</v>
      </c>
      <c r="F472" s="466">
        <v>44330</v>
      </c>
      <c r="G472" s="466">
        <v>49795</v>
      </c>
      <c r="H472" s="467" t="s">
        <v>5963</v>
      </c>
      <c r="I472" s="468">
        <v>3781</v>
      </c>
      <c r="J472" s="469">
        <v>7688.0930000000008</v>
      </c>
    </row>
    <row r="473" spans="1:10" x14ac:dyDescent="0.3">
      <c r="A473" s="464" t="s">
        <v>6800</v>
      </c>
      <c r="B473" s="122" t="s">
        <v>6801</v>
      </c>
      <c r="C473" s="122" t="s">
        <v>258</v>
      </c>
      <c r="D473" s="122" t="s">
        <v>259</v>
      </c>
      <c r="E473" s="122" t="s">
        <v>13</v>
      </c>
      <c r="F473" s="466">
        <v>44330</v>
      </c>
      <c r="G473" s="466">
        <v>49795</v>
      </c>
      <c r="H473" s="467" t="s">
        <v>5962</v>
      </c>
      <c r="I473" s="468">
        <v>3811</v>
      </c>
      <c r="J473" s="469">
        <v>4316.6480000000001</v>
      </c>
    </row>
    <row r="474" spans="1:10" x14ac:dyDescent="0.3">
      <c r="A474" s="464" t="s">
        <v>6800</v>
      </c>
      <c r="B474" s="122" t="s">
        <v>6801</v>
      </c>
      <c r="C474" s="122" t="s">
        <v>258</v>
      </c>
      <c r="D474" s="122" t="s">
        <v>259</v>
      </c>
      <c r="E474" s="122" t="s">
        <v>13</v>
      </c>
      <c r="F474" s="466">
        <v>44330</v>
      </c>
      <c r="G474" s="466">
        <v>49795</v>
      </c>
      <c r="H474" s="467" t="s">
        <v>5963</v>
      </c>
      <c r="I474" s="468">
        <v>3893</v>
      </c>
      <c r="J474" s="469">
        <v>0</v>
      </c>
    </row>
    <row r="475" spans="1:10" x14ac:dyDescent="0.3">
      <c r="A475" s="464" t="s">
        <v>6800</v>
      </c>
      <c r="B475" s="122" t="s">
        <v>6801</v>
      </c>
      <c r="C475" s="122" t="s">
        <v>258</v>
      </c>
      <c r="D475" s="122" t="s">
        <v>259</v>
      </c>
      <c r="E475" s="122" t="s">
        <v>13</v>
      </c>
      <c r="F475" s="466">
        <v>44330</v>
      </c>
      <c r="G475" s="466">
        <v>49795</v>
      </c>
      <c r="H475" s="467" t="s">
        <v>5962</v>
      </c>
      <c r="I475" s="468">
        <v>3923</v>
      </c>
      <c r="J475" s="469">
        <v>0</v>
      </c>
    </row>
    <row r="476" spans="1:10" x14ac:dyDescent="0.3">
      <c r="A476" s="464" t="s">
        <v>6800</v>
      </c>
      <c r="B476" s="122" t="s">
        <v>6801</v>
      </c>
      <c r="C476" s="122" t="s">
        <v>4025</v>
      </c>
      <c r="D476" s="122" t="s">
        <v>4026</v>
      </c>
      <c r="E476" s="122" t="s">
        <v>13</v>
      </c>
      <c r="F476" s="466">
        <v>44330</v>
      </c>
      <c r="G476" s="466">
        <v>49795</v>
      </c>
      <c r="H476" s="467" t="s">
        <v>5963</v>
      </c>
      <c r="I476" s="468">
        <v>3776</v>
      </c>
      <c r="J476" s="469">
        <v>0</v>
      </c>
    </row>
    <row r="477" spans="1:10" x14ac:dyDescent="0.3">
      <c r="A477" s="464" t="s">
        <v>6800</v>
      </c>
      <c r="B477" s="122" t="s">
        <v>6801</v>
      </c>
      <c r="C477" s="122" t="s">
        <v>4025</v>
      </c>
      <c r="D477" s="122" t="s">
        <v>4026</v>
      </c>
      <c r="E477" s="122" t="s">
        <v>13</v>
      </c>
      <c r="F477" s="466">
        <v>44330</v>
      </c>
      <c r="G477" s="466">
        <v>49795</v>
      </c>
      <c r="H477" s="467" t="s">
        <v>5962</v>
      </c>
      <c r="I477" s="468">
        <v>3806</v>
      </c>
      <c r="J477" s="469">
        <v>0</v>
      </c>
    </row>
    <row r="478" spans="1:10" x14ac:dyDescent="0.3">
      <c r="A478" s="464" t="s">
        <v>6800</v>
      </c>
      <c r="B478" s="122" t="s">
        <v>6801</v>
      </c>
      <c r="C478" s="122" t="s">
        <v>4025</v>
      </c>
      <c r="D478" s="122" t="s">
        <v>4026</v>
      </c>
      <c r="E478" s="122" t="s">
        <v>13</v>
      </c>
      <c r="F478" s="466">
        <v>44330</v>
      </c>
      <c r="G478" s="466">
        <v>49795</v>
      </c>
      <c r="H478" s="467" t="s">
        <v>5963</v>
      </c>
      <c r="I478" s="468">
        <v>3888</v>
      </c>
      <c r="J478" s="469">
        <v>0</v>
      </c>
    </row>
    <row r="479" spans="1:10" x14ac:dyDescent="0.3">
      <c r="A479" s="464" t="s">
        <v>6800</v>
      </c>
      <c r="B479" s="122" t="s">
        <v>6801</v>
      </c>
      <c r="C479" s="122" t="s">
        <v>4025</v>
      </c>
      <c r="D479" s="122" t="s">
        <v>4026</v>
      </c>
      <c r="E479" s="122" t="s">
        <v>13</v>
      </c>
      <c r="F479" s="466">
        <v>44330</v>
      </c>
      <c r="G479" s="466">
        <v>49795</v>
      </c>
      <c r="H479" s="467" t="s">
        <v>5962</v>
      </c>
      <c r="I479" s="468">
        <v>3918</v>
      </c>
      <c r="J479" s="469">
        <v>0</v>
      </c>
    </row>
    <row r="480" spans="1:10" x14ac:dyDescent="0.3">
      <c r="A480" s="464" t="s">
        <v>6800</v>
      </c>
      <c r="B480" s="122" t="s">
        <v>6801</v>
      </c>
      <c r="C480" s="122" t="s">
        <v>6066</v>
      </c>
      <c r="D480" s="122" t="s">
        <v>6067</v>
      </c>
      <c r="E480" s="122" t="s">
        <v>13</v>
      </c>
      <c r="F480" s="466">
        <v>44330</v>
      </c>
      <c r="G480" s="466">
        <v>49795</v>
      </c>
      <c r="H480" s="467" t="s">
        <v>5963</v>
      </c>
      <c r="I480" s="468">
        <v>3793</v>
      </c>
      <c r="J480" s="469">
        <v>0</v>
      </c>
    </row>
    <row r="481" spans="1:10" x14ac:dyDescent="0.3">
      <c r="A481" s="464" t="s">
        <v>6800</v>
      </c>
      <c r="B481" s="122" t="s">
        <v>6801</v>
      </c>
      <c r="C481" s="122" t="s">
        <v>6066</v>
      </c>
      <c r="D481" s="122" t="s">
        <v>6067</v>
      </c>
      <c r="E481" s="122" t="s">
        <v>13</v>
      </c>
      <c r="F481" s="466">
        <v>44330</v>
      </c>
      <c r="G481" s="466">
        <v>49795</v>
      </c>
      <c r="H481" s="467" t="s">
        <v>5962</v>
      </c>
      <c r="I481" s="468">
        <v>3823</v>
      </c>
      <c r="J481" s="469">
        <v>0</v>
      </c>
    </row>
    <row r="482" spans="1:10" x14ac:dyDescent="0.3">
      <c r="A482" s="464" t="s">
        <v>6800</v>
      </c>
      <c r="B482" s="122" t="s">
        <v>6801</v>
      </c>
      <c r="C482" s="122" t="s">
        <v>6066</v>
      </c>
      <c r="D482" s="122" t="s">
        <v>6067</v>
      </c>
      <c r="E482" s="122" t="s">
        <v>13</v>
      </c>
      <c r="F482" s="466">
        <v>44330</v>
      </c>
      <c r="G482" s="466">
        <v>49795</v>
      </c>
      <c r="H482" s="467" t="s">
        <v>5963</v>
      </c>
      <c r="I482" s="468">
        <v>3905</v>
      </c>
      <c r="J482" s="469">
        <v>0</v>
      </c>
    </row>
    <row r="483" spans="1:10" x14ac:dyDescent="0.3">
      <c r="A483" s="464" t="s">
        <v>6800</v>
      </c>
      <c r="B483" s="122" t="s">
        <v>6801</v>
      </c>
      <c r="C483" s="122" t="s">
        <v>6066</v>
      </c>
      <c r="D483" s="122" t="s">
        <v>6067</v>
      </c>
      <c r="E483" s="122" t="s">
        <v>13</v>
      </c>
      <c r="F483" s="466">
        <v>44330</v>
      </c>
      <c r="G483" s="466">
        <v>49795</v>
      </c>
      <c r="H483" s="467" t="s">
        <v>5962</v>
      </c>
      <c r="I483" s="468">
        <v>3935</v>
      </c>
      <c r="J483" s="469">
        <v>0</v>
      </c>
    </row>
    <row r="484" spans="1:10" x14ac:dyDescent="0.3">
      <c r="A484" s="464" t="s">
        <v>6800</v>
      </c>
      <c r="B484" s="122" t="s">
        <v>6801</v>
      </c>
      <c r="C484" s="122" t="s">
        <v>284</v>
      </c>
      <c r="D484" s="122" t="s">
        <v>285</v>
      </c>
      <c r="E484" s="122" t="s">
        <v>6</v>
      </c>
      <c r="F484" s="466">
        <v>44409</v>
      </c>
      <c r="G484" s="466">
        <v>45504</v>
      </c>
      <c r="H484" s="467" t="s">
        <v>5963</v>
      </c>
      <c r="I484" s="468">
        <v>4035</v>
      </c>
      <c r="J484" s="469">
        <v>3.9950000000000001</v>
      </c>
    </row>
    <row r="485" spans="1:10" x14ac:dyDescent="0.3">
      <c r="A485" s="464" t="s">
        <v>6800</v>
      </c>
      <c r="B485" s="122" t="s">
        <v>6801</v>
      </c>
      <c r="C485" s="122" t="s">
        <v>284</v>
      </c>
      <c r="D485" s="122" t="s">
        <v>285</v>
      </c>
      <c r="E485" s="122" t="s">
        <v>6</v>
      </c>
      <c r="F485" s="466">
        <v>44409</v>
      </c>
      <c r="G485" s="466">
        <v>45504</v>
      </c>
      <c r="H485" s="467" t="s">
        <v>5962</v>
      </c>
      <c r="I485" s="468">
        <v>4036</v>
      </c>
      <c r="J485" s="469">
        <v>1530.79</v>
      </c>
    </row>
    <row r="486" spans="1:10" x14ac:dyDescent="0.3">
      <c r="A486" s="464" t="s">
        <v>6800</v>
      </c>
      <c r="B486" s="122" t="s">
        <v>6801</v>
      </c>
      <c r="C486" s="122" t="s">
        <v>907</v>
      </c>
      <c r="D486" s="122" t="s">
        <v>908</v>
      </c>
      <c r="E486" s="122" t="s">
        <v>6</v>
      </c>
      <c r="F486" s="466">
        <v>44501</v>
      </c>
      <c r="G486" s="466">
        <v>45900</v>
      </c>
      <c r="H486" s="467" t="s">
        <v>5963</v>
      </c>
      <c r="I486" s="468">
        <v>4092</v>
      </c>
      <c r="J486" s="469">
        <v>0</v>
      </c>
    </row>
    <row r="487" spans="1:10" x14ac:dyDescent="0.3">
      <c r="A487" s="464" t="s">
        <v>6800</v>
      </c>
      <c r="B487" s="122" t="s">
        <v>6801</v>
      </c>
      <c r="C487" s="122" t="s">
        <v>907</v>
      </c>
      <c r="D487" s="122" t="s">
        <v>908</v>
      </c>
      <c r="E487" s="122" t="s">
        <v>6</v>
      </c>
      <c r="F487" s="466">
        <v>44501</v>
      </c>
      <c r="G487" s="466">
        <v>45900</v>
      </c>
      <c r="H487" s="467" t="s">
        <v>5962</v>
      </c>
      <c r="I487" s="468">
        <v>4093</v>
      </c>
      <c r="J487" s="469">
        <v>1172.7329999999999</v>
      </c>
    </row>
    <row r="488" spans="1:10" x14ac:dyDescent="0.3">
      <c r="A488" s="464" t="s">
        <v>6800</v>
      </c>
      <c r="B488" s="122" t="s">
        <v>6801</v>
      </c>
      <c r="C488" s="122" t="s">
        <v>544</v>
      </c>
      <c r="D488" s="122" t="s">
        <v>545</v>
      </c>
      <c r="E488" s="122" t="s">
        <v>6</v>
      </c>
      <c r="F488" s="466">
        <v>44330</v>
      </c>
      <c r="G488" s="466">
        <v>44681</v>
      </c>
      <c r="H488" s="467" t="s">
        <v>5963</v>
      </c>
      <c r="I488" s="468">
        <v>3845</v>
      </c>
      <c r="J488" s="469">
        <v>0</v>
      </c>
    </row>
    <row r="489" spans="1:10" x14ac:dyDescent="0.3">
      <c r="A489" s="464" t="s">
        <v>6800</v>
      </c>
      <c r="B489" s="122" t="s">
        <v>6801</v>
      </c>
      <c r="C489" s="122" t="s">
        <v>544</v>
      </c>
      <c r="D489" s="122" t="s">
        <v>545</v>
      </c>
      <c r="E489" s="122" t="s">
        <v>6</v>
      </c>
      <c r="F489" s="466">
        <v>44330</v>
      </c>
      <c r="G489" s="466">
        <v>44681</v>
      </c>
      <c r="H489" s="467" t="s">
        <v>5962</v>
      </c>
      <c r="I489" s="468">
        <v>3846</v>
      </c>
      <c r="J489" s="469">
        <v>0</v>
      </c>
    </row>
    <row r="490" spans="1:10" x14ac:dyDescent="0.3">
      <c r="A490" s="464" t="s">
        <v>6800</v>
      </c>
      <c r="B490" s="122" t="s">
        <v>6801</v>
      </c>
      <c r="C490" s="122" t="s">
        <v>544</v>
      </c>
      <c r="D490" s="122" t="s">
        <v>545</v>
      </c>
      <c r="E490" s="122" t="s">
        <v>6</v>
      </c>
      <c r="F490" s="466">
        <v>44409</v>
      </c>
      <c r="G490" s="466">
        <v>46234</v>
      </c>
      <c r="H490" s="467" t="s">
        <v>5963</v>
      </c>
      <c r="I490" s="468">
        <v>4037</v>
      </c>
      <c r="J490" s="469">
        <v>0</v>
      </c>
    </row>
    <row r="491" spans="1:10" x14ac:dyDescent="0.3">
      <c r="A491" s="464" t="s">
        <v>6800</v>
      </c>
      <c r="B491" s="122" t="s">
        <v>6801</v>
      </c>
      <c r="C491" s="122" t="s">
        <v>544</v>
      </c>
      <c r="D491" s="122" t="s">
        <v>545</v>
      </c>
      <c r="E491" s="122" t="s">
        <v>6</v>
      </c>
      <c r="F491" s="466">
        <v>44409</v>
      </c>
      <c r="G491" s="466">
        <v>46234</v>
      </c>
      <c r="H491" s="467" t="s">
        <v>5962</v>
      </c>
      <c r="I491" s="468">
        <v>4038</v>
      </c>
      <c r="J491" s="469">
        <v>6868.2560000000003</v>
      </c>
    </row>
    <row r="492" spans="1:10" x14ac:dyDescent="0.3">
      <c r="A492" s="464" t="s">
        <v>6800</v>
      </c>
      <c r="B492" s="122" t="s">
        <v>6801</v>
      </c>
      <c r="C492" s="122" t="s">
        <v>367</v>
      </c>
      <c r="D492" s="122" t="s">
        <v>368</v>
      </c>
      <c r="E492" s="122" t="s">
        <v>6</v>
      </c>
      <c r="F492" s="466">
        <v>44330</v>
      </c>
      <c r="G492" s="466">
        <v>47726</v>
      </c>
      <c r="H492" s="467" t="s">
        <v>5963</v>
      </c>
      <c r="I492" s="468">
        <v>3838</v>
      </c>
      <c r="J492" s="469">
        <v>0</v>
      </c>
    </row>
    <row r="493" spans="1:10" x14ac:dyDescent="0.3">
      <c r="A493" s="464" t="s">
        <v>6800</v>
      </c>
      <c r="B493" s="122" t="s">
        <v>6801</v>
      </c>
      <c r="C493" s="122" t="s">
        <v>367</v>
      </c>
      <c r="D493" s="122" t="s">
        <v>368</v>
      </c>
      <c r="E493" s="122" t="s">
        <v>6</v>
      </c>
      <c r="F493" s="466">
        <v>44330</v>
      </c>
      <c r="G493" s="466">
        <v>47726</v>
      </c>
      <c r="H493" s="467" t="s">
        <v>5962</v>
      </c>
      <c r="I493" s="468">
        <v>3843</v>
      </c>
      <c r="J493" s="469">
        <v>2185.1570000000002</v>
      </c>
    </row>
    <row r="494" spans="1:10" x14ac:dyDescent="0.3">
      <c r="A494" s="464" t="s">
        <v>6800</v>
      </c>
      <c r="B494" s="122" t="s">
        <v>6801</v>
      </c>
      <c r="C494" s="122" t="s">
        <v>367</v>
      </c>
      <c r="D494" s="122" t="s">
        <v>368</v>
      </c>
      <c r="E494" s="122" t="s">
        <v>6</v>
      </c>
      <c r="F494" s="466">
        <v>44330</v>
      </c>
      <c r="G494" s="466">
        <v>44773</v>
      </c>
      <c r="H494" s="467" t="s">
        <v>5963</v>
      </c>
      <c r="I494" s="468">
        <v>3850</v>
      </c>
      <c r="J494" s="469">
        <v>0</v>
      </c>
    </row>
    <row r="495" spans="1:10" x14ac:dyDescent="0.3">
      <c r="A495" s="464" t="s">
        <v>6800</v>
      </c>
      <c r="B495" s="122" t="s">
        <v>6801</v>
      </c>
      <c r="C495" s="122" t="s">
        <v>367</v>
      </c>
      <c r="D495" s="122" t="s">
        <v>368</v>
      </c>
      <c r="E495" s="122" t="s">
        <v>6</v>
      </c>
      <c r="F495" s="466">
        <v>44330</v>
      </c>
      <c r="G495" s="466">
        <v>44773</v>
      </c>
      <c r="H495" s="467" t="s">
        <v>5962</v>
      </c>
      <c r="I495" s="468">
        <v>3855</v>
      </c>
      <c r="J495" s="469">
        <v>0</v>
      </c>
    </row>
    <row r="496" spans="1:10" x14ac:dyDescent="0.3">
      <c r="A496" s="464" t="s">
        <v>6800</v>
      </c>
      <c r="B496" s="122" t="s">
        <v>6801</v>
      </c>
      <c r="C496" s="122" t="s">
        <v>357</v>
      </c>
      <c r="D496" s="122" t="s">
        <v>358</v>
      </c>
      <c r="E496" s="122" t="s">
        <v>6</v>
      </c>
      <c r="F496" s="466">
        <v>44330</v>
      </c>
      <c r="G496" s="466">
        <v>47726</v>
      </c>
      <c r="H496" s="467" t="s">
        <v>5963</v>
      </c>
      <c r="I496" s="468">
        <v>3839</v>
      </c>
      <c r="J496" s="469">
        <v>0</v>
      </c>
    </row>
    <row r="497" spans="1:10" x14ac:dyDescent="0.3">
      <c r="A497" s="464" t="s">
        <v>6800</v>
      </c>
      <c r="B497" s="122" t="s">
        <v>6801</v>
      </c>
      <c r="C497" s="122" t="s">
        <v>357</v>
      </c>
      <c r="D497" s="122" t="s">
        <v>358</v>
      </c>
      <c r="E497" s="122" t="s">
        <v>6</v>
      </c>
      <c r="F497" s="466">
        <v>44330</v>
      </c>
      <c r="G497" s="466">
        <v>47726</v>
      </c>
      <c r="H497" s="467" t="s">
        <v>5962</v>
      </c>
      <c r="I497" s="468">
        <v>3844</v>
      </c>
      <c r="J497" s="469">
        <v>6463.2080000000005</v>
      </c>
    </row>
    <row r="498" spans="1:10" x14ac:dyDescent="0.3">
      <c r="A498" s="464" t="s">
        <v>6800</v>
      </c>
      <c r="B498" s="122" t="s">
        <v>6801</v>
      </c>
      <c r="C498" s="122" t="s">
        <v>357</v>
      </c>
      <c r="D498" s="122" t="s">
        <v>358</v>
      </c>
      <c r="E498" s="122" t="s">
        <v>6</v>
      </c>
      <c r="F498" s="466">
        <v>44330</v>
      </c>
      <c r="G498" s="466">
        <v>44773</v>
      </c>
      <c r="H498" s="467" t="s">
        <v>5963</v>
      </c>
      <c r="I498" s="468">
        <v>3851</v>
      </c>
      <c r="J498" s="469">
        <v>0</v>
      </c>
    </row>
    <row r="499" spans="1:10" x14ac:dyDescent="0.3">
      <c r="A499" s="464" t="s">
        <v>6800</v>
      </c>
      <c r="B499" s="122" t="s">
        <v>6801</v>
      </c>
      <c r="C499" s="122" t="s">
        <v>357</v>
      </c>
      <c r="D499" s="122" t="s">
        <v>358</v>
      </c>
      <c r="E499" s="122" t="s">
        <v>6</v>
      </c>
      <c r="F499" s="466">
        <v>44330</v>
      </c>
      <c r="G499" s="466">
        <v>44773</v>
      </c>
      <c r="H499" s="467" t="s">
        <v>5962</v>
      </c>
      <c r="I499" s="468">
        <v>3856</v>
      </c>
      <c r="J499" s="469">
        <v>0</v>
      </c>
    </row>
    <row r="500" spans="1:10" x14ac:dyDescent="0.3">
      <c r="A500" s="464" t="s">
        <v>6800</v>
      </c>
      <c r="B500" s="122" t="s">
        <v>6801</v>
      </c>
      <c r="C500" s="122" t="s">
        <v>383</v>
      </c>
      <c r="D500" s="122" t="s">
        <v>384</v>
      </c>
      <c r="E500" s="122" t="s">
        <v>6</v>
      </c>
      <c r="F500" s="466">
        <v>44330</v>
      </c>
      <c r="G500" s="466">
        <v>47726</v>
      </c>
      <c r="H500" s="467" t="s">
        <v>5963</v>
      </c>
      <c r="I500" s="468">
        <v>3837</v>
      </c>
      <c r="J500" s="469">
        <v>0</v>
      </c>
    </row>
    <row r="501" spans="1:10" x14ac:dyDescent="0.3">
      <c r="A501" s="464" t="s">
        <v>6800</v>
      </c>
      <c r="B501" s="122" t="s">
        <v>6801</v>
      </c>
      <c r="C501" s="122" t="s">
        <v>383</v>
      </c>
      <c r="D501" s="122" t="s">
        <v>384</v>
      </c>
      <c r="E501" s="122" t="s">
        <v>6</v>
      </c>
      <c r="F501" s="466">
        <v>44330</v>
      </c>
      <c r="G501" s="466">
        <v>47726</v>
      </c>
      <c r="H501" s="467" t="s">
        <v>5962</v>
      </c>
      <c r="I501" s="468">
        <v>3842</v>
      </c>
      <c r="J501" s="469">
        <v>7641.5440000000008</v>
      </c>
    </row>
    <row r="502" spans="1:10" x14ac:dyDescent="0.3">
      <c r="A502" s="464" t="s">
        <v>6800</v>
      </c>
      <c r="B502" s="122" t="s">
        <v>6801</v>
      </c>
      <c r="C502" s="122" t="s">
        <v>383</v>
      </c>
      <c r="D502" s="122" t="s">
        <v>384</v>
      </c>
      <c r="E502" s="122" t="s">
        <v>6</v>
      </c>
      <c r="F502" s="466">
        <v>44330</v>
      </c>
      <c r="G502" s="466">
        <v>44773</v>
      </c>
      <c r="H502" s="467" t="s">
        <v>5963</v>
      </c>
      <c r="I502" s="468">
        <v>3849</v>
      </c>
      <c r="J502" s="469">
        <v>0</v>
      </c>
    </row>
    <row r="503" spans="1:10" x14ac:dyDescent="0.3">
      <c r="A503" s="464" t="s">
        <v>6800</v>
      </c>
      <c r="B503" s="122" t="s">
        <v>6801</v>
      </c>
      <c r="C503" s="122" t="s">
        <v>383</v>
      </c>
      <c r="D503" s="122" t="s">
        <v>384</v>
      </c>
      <c r="E503" s="122" t="s">
        <v>6</v>
      </c>
      <c r="F503" s="466">
        <v>44330</v>
      </c>
      <c r="G503" s="466">
        <v>44773</v>
      </c>
      <c r="H503" s="467" t="s">
        <v>5962</v>
      </c>
      <c r="I503" s="468">
        <v>3854</v>
      </c>
      <c r="J503" s="469">
        <v>0</v>
      </c>
    </row>
    <row r="504" spans="1:10" x14ac:dyDescent="0.3">
      <c r="A504" s="464" t="s">
        <v>6800</v>
      </c>
      <c r="B504" s="122" t="s">
        <v>6801</v>
      </c>
      <c r="C504" s="122" t="s">
        <v>4</v>
      </c>
      <c r="D504" s="122" t="s">
        <v>5</v>
      </c>
      <c r="E504" s="122" t="s">
        <v>6</v>
      </c>
      <c r="F504" s="466">
        <v>44330</v>
      </c>
      <c r="G504" s="466">
        <v>47726</v>
      </c>
      <c r="H504" s="467" t="s">
        <v>5963</v>
      </c>
      <c r="I504" s="468">
        <v>3835</v>
      </c>
      <c r="J504" s="469">
        <v>0</v>
      </c>
    </row>
    <row r="505" spans="1:10" x14ac:dyDescent="0.3">
      <c r="A505" s="464" t="s">
        <v>6800</v>
      </c>
      <c r="B505" s="122" t="s">
        <v>6801</v>
      </c>
      <c r="C505" s="122" t="s">
        <v>4</v>
      </c>
      <c r="D505" s="122" t="s">
        <v>5</v>
      </c>
      <c r="E505" s="122" t="s">
        <v>6</v>
      </c>
      <c r="F505" s="466">
        <v>44330</v>
      </c>
      <c r="G505" s="466">
        <v>47726</v>
      </c>
      <c r="H505" s="467" t="s">
        <v>5962</v>
      </c>
      <c r="I505" s="468">
        <v>3840</v>
      </c>
      <c r="J505" s="469">
        <v>5127.6849999999995</v>
      </c>
    </row>
    <row r="506" spans="1:10" x14ac:dyDescent="0.3">
      <c r="A506" s="464" t="s">
        <v>6800</v>
      </c>
      <c r="B506" s="122" t="s">
        <v>6801</v>
      </c>
      <c r="C506" s="122" t="s">
        <v>4</v>
      </c>
      <c r="D506" s="122" t="s">
        <v>5</v>
      </c>
      <c r="E506" s="122" t="s">
        <v>6</v>
      </c>
      <c r="F506" s="466">
        <v>44330</v>
      </c>
      <c r="G506" s="466">
        <v>44773</v>
      </c>
      <c r="H506" s="467" t="s">
        <v>5963</v>
      </c>
      <c r="I506" s="468">
        <v>3847</v>
      </c>
      <c r="J506" s="469">
        <v>0</v>
      </c>
    </row>
    <row r="507" spans="1:10" x14ac:dyDescent="0.3">
      <c r="A507" s="464" t="s">
        <v>6800</v>
      </c>
      <c r="B507" s="122" t="s">
        <v>6801</v>
      </c>
      <c r="C507" s="122" t="s">
        <v>4</v>
      </c>
      <c r="D507" s="122" t="s">
        <v>5</v>
      </c>
      <c r="E507" s="122" t="s">
        <v>6</v>
      </c>
      <c r="F507" s="466">
        <v>44330</v>
      </c>
      <c r="G507" s="466">
        <v>44773</v>
      </c>
      <c r="H507" s="467" t="s">
        <v>5962</v>
      </c>
      <c r="I507" s="468">
        <v>3852</v>
      </c>
      <c r="J507" s="469">
        <v>0</v>
      </c>
    </row>
    <row r="508" spans="1:10" x14ac:dyDescent="0.3">
      <c r="A508" s="464" t="s">
        <v>6800</v>
      </c>
      <c r="B508" s="122" t="s">
        <v>6801</v>
      </c>
      <c r="C508" s="122" t="s">
        <v>22</v>
      </c>
      <c r="D508" s="122" t="s">
        <v>23</v>
      </c>
      <c r="E508" s="122" t="s">
        <v>6</v>
      </c>
      <c r="F508" s="466">
        <v>44330</v>
      </c>
      <c r="G508" s="466">
        <v>47726</v>
      </c>
      <c r="H508" s="467" t="s">
        <v>5963</v>
      </c>
      <c r="I508" s="468">
        <v>3836</v>
      </c>
      <c r="J508" s="469">
        <v>0</v>
      </c>
    </row>
    <row r="509" spans="1:10" x14ac:dyDescent="0.3">
      <c r="A509" s="464" t="s">
        <v>6800</v>
      </c>
      <c r="B509" s="122" t="s">
        <v>6801</v>
      </c>
      <c r="C509" s="122" t="s">
        <v>22</v>
      </c>
      <c r="D509" s="122" t="s">
        <v>23</v>
      </c>
      <c r="E509" s="122" t="s">
        <v>6</v>
      </c>
      <c r="F509" s="466">
        <v>44330</v>
      </c>
      <c r="G509" s="466">
        <v>47726</v>
      </c>
      <c r="H509" s="467" t="s">
        <v>5962</v>
      </c>
      <c r="I509" s="468">
        <v>3841</v>
      </c>
      <c r="J509" s="469">
        <v>155.988</v>
      </c>
    </row>
    <row r="510" spans="1:10" x14ac:dyDescent="0.3">
      <c r="A510" s="464" t="s">
        <v>6800</v>
      </c>
      <c r="B510" s="122" t="s">
        <v>6801</v>
      </c>
      <c r="C510" s="122" t="s">
        <v>22</v>
      </c>
      <c r="D510" s="122" t="s">
        <v>23</v>
      </c>
      <c r="E510" s="122" t="s">
        <v>6</v>
      </c>
      <c r="F510" s="466">
        <v>44330</v>
      </c>
      <c r="G510" s="466">
        <v>44773</v>
      </c>
      <c r="H510" s="467" t="s">
        <v>5963</v>
      </c>
      <c r="I510" s="468">
        <v>3848</v>
      </c>
      <c r="J510" s="469">
        <v>0</v>
      </c>
    </row>
    <row r="511" spans="1:10" x14ac:dyDescent="0.3">
      <c r="A511" s="464" t="s">
        <v>6800</v>
      </c>
      <c r="B511" s="122" t="s">
        <v>6801</v>
      </c>
      <c r="C511" s="122" t="s">
        <v>22</v>
      </c>
      <c r="D511" s="122" t="s">
        <v>23</v>
      </c>
      <c r="E511" s="122" t="s">
        <v>6</v>
      </c>
      <c r="F511" s="466">
        <v>44330</v>
      </c>
      <c r="G511" s="466">
        <v>44773</v>
      </c>
      <c r="H511" s="467" t="s">
        <v>5962</v>
      </c>
      <c r="I511" s="468">
        <v>3853</v>
      </c>
      <c r="J511" s="469">
        <v>0</v>
      </c>
    </row>
    <row r="512" spans="1:10" x14ac:dyDescent="0.3">
      <c r="A512" s="464" t="s">
        <v>6800</v>
      </c>
      <c r="B512" s="122" t="s">
        <v>6801</v>
      </c>
      <c r="C512" s="122" t="s">
        <v>371</v>
      </c>
      <c r="D512" s="122" t="s">
        <v>372</v>
      </c>
      <c r="E512" s="122" t="s">
        <v>6</v>
      </c>
      <c r="F512" s="466">
        <v>44501</v>
      </c>
      <c r="G512" s="466">
        <v>44865</v>
      </c>
      <c r="H512" s="467" t="s">
        <v>5963</v>
      </c>
      <c r="I512" s="468">
        <v>4098</v>
      </c>
      <c r="J512" s="469">
        <v>0</v>
      </c>
    </row>
    <row r="513" spans="1:10" x14ac:dyDescent="0.3">
      <c r="A513" s="464" t="s">
        <v>6800</v>
      </c>
      <c r="B513" s="122" t="s">
        <v>6801</v>
      </c>
      <c r="C513" s="122" t="s">
        <v>371</v>
      </c>
      <c r="D513" s="122" t="s">
        <v>372</v>
      </c>
      <c r="E513" s="122" t="s">
        <v>6</v>
      </c>
      <c r="F513" s="466">
        <v>44501</v>
      </c>
      <c r="G513" s="466">
        <v>44865</v>
      </c>
      <c r="H513" s="467" t="s">
        <v>5962</v>
      </c>
      <c r="I513" s="468">
        <v>4099</v>
      </c>
      <c r="J513" s="469">
        <v>0</v>
      </c>
    </row>
    <row r="514" spans="1:10" x14ac:dyDescent="0.3">
      <c r="A514" s="464" t="s">
        <v>6800</v>
      </c>
      <c r="B514" s="122" t="s">
        <v>6801</v>
      </c>
      <c r="C514" s="122" t="s">
        <v>42</v>
      </c>
      <c r="D514" s="122" t="s">
        <v>43</v>
      </c>
      <c r="E514" s="122" t="s">
        <v>6</v>
      </c>
      <c r="F514" s="466">
        <v>44330</v>
      </c>
      <c r="G514" s="466">
        <v>49795</v>
      </c>
      <c r="H514" s="467" t="s">
        <v>5963</v>
      </c>
      <c r="I514" s="468">
        <v>3777</v>
      </c>
      <c r="J514" s="469">
        <v>0</v>
      </c>
    </row>
    <row r="515" spans="1:10" x14ac:dyDescent="0.3">
      <c r="A515" s="464" t="s">
        <v>6800</v>
      </c>
      <c r="B515" s="122" t="s">
        <v>6801</v>
      </c>
      <c r="C515" s="122" t="s">
        <v>42</v>
      </c>
      <c r="D515" s="122" t="s">
        <v>43</v>
      </c>
      <c r="E515" s="122" t="s">
        <v>6</v>
      </c>
      <c r="F515" s="466">
        <v>44330</v>
      </c>
      <c r="G515" s="466">
        <v>49795</v>
      </c>
      <c r="H515" s="467" t="s">
        <v>5962</v>
      </c>
      <c r="I515" s="468">
        <v>3807</v>
      </c>
      <c r="J515" s="469">
        <v>4258.5590000000002</v>
      </c>
    </row>
    <row r="516" spans="1:10" x14ac:dyDescent="0.3">
      <c r="A516" s="464" t="s">
        <v>6800</v>
      </c>
      <c r="B516" s="122" t="s">
        <v>6801</v>
      </c>
      <c r="C516" s="122" t="s">
        <v>42</v>
      </c>
      <c r="D516" s="122" t="s">
        <v>43</v>
      </c>
      <c r="E516" s="122" t="s">
        <v>6</v>
      </c>
      <c r="F516" s="466">
        <v>44330</v>
      </c>
      <c r="G516" s="466">
        <v>49795</v>
      </c>
      <c r="H516" s="467" t="s">
        <v>5963</v>
      </c>
      <c r="I516" s="468">
        <v>3889</v>
      </c>
      <c r="J516" s="469">
        <v>0</v>
      </c>
    </row>
    <row r="517" spans="1:10" x14ac:dyDescent="0.3">
      <c r="A517" s="464" t="s">
        <v>6800</v>
      </c>
      <c r="B517" s="122" t="s">
        <v>6801</v>
      </c>
      <c r="C517" s="122" t="s">
        <v>42</v>
      </c>
      <c r="D517" s="122" t="s">
        <v>43</v>
      </c>
      <c r="E517" s="122" t="s">
        <v>6</v>
      </c>
      <c r="F517" s="466">
        <v>44330</v>
      </c>
      <c r="G517" s="466">
        <v>49795</v>
      </c>
      <c r="H517" s="467" t="s">
        <v>5962</v>
      </c>
      <c r="I517" s="468">
        <v>3919</v>
      </c>
      <c r="J517" s="469">
        <v>0</v>
      </c>
    </row>
    <row r="518" spans="1:10" x14ac:dyDescent="0.3">
      <c r="A518" s="464" t="s">
        <v>6800</v>
      </c>
      <c r="B518" s="122" t="s">
        <v>6801</v>
      </c>
      <c r="C518" s="122" t="s">
        <v>2606</v>
      </c>
      <c r="D518" s="122" t="s">
        <v>2605</v>
      </c>
      <c r="E518" s="122" t="s">
        <v>6</v>
      </c>
      <c r="F518" s="466">
        <v>44330</v>
      </c>
      <c r="G518" s="466">
        <v>49795</v>
      </c>
      <c r="H518" s="467" t="s">
        <v>5963</v>
      </c>
      <c r="I518" s="468">
        <v>3800</v>
      </c>
      <c r="J518" s="469">
        <v>0</v>
      </c>
    </row>
    <row r="519" spans="1:10" x14ac:dyDescent="0.3">
      <c r="A519" s="464" t="s">
        <v>6800</v>
      </c>
      <c r="B519" s="122" t="s">
        <v>6801</v>
      </c>
      <c r="C519" s="122" t="s">
        <v>2606</v>
      </c>
      <c r="D519" s="122" t="s">
        <v>2605</v>
      </c>
      <c r="E519" s="122" t="s">
        <v>6</v>
      </c>
      <c r="F519" s="466">
        <v>44330</v>
      </c>
      <c r="G519" s="466">
        <v>49795</v>
      </c>
      <c r="H519" s="467" t="s">
        <v>5962</v>
      </c>
      <c r="I519" s="468">
        <v>3830</v>
      </c>
      <c r="J519" s="469">
        <v>1843.8230000000003</v>
      </c>
    </row>
    <row r="520" spans="1:10" x14ac:dyDescent="0.3">
      <c r="A520" s="464" t="s">
        <v>6800</v>
      </c>
      <c r="B520" s="122" t="s">
        <v>6801</v>
      </c>
      <c r="C520" s="122" t="s">
        <v>2606</v>
      </c>
      <c r="D520" s="122" t="s">
        <v>2605</v>
      </c>
      <c r="E520" s="122" t="s">
        <v>6</v>
      </c>
      <c r="F520" s="466">
        <v>44330</v>
      </c>
      <c r="G520" s="466">
        <v>49795</v>
      </c>
      <c r="H520" s="467" t="s">
        <v>5963</v>
      </c>
      <c r="I520" s="468">
        <v>3912</v>
      </c>
      <c r="J520" s="469">
        <v>0</v>
      </c>
    </row>
    <row r="521" spans="1:10" x14ac:dyDescent="0.3">
      <c r="A521" s="464" t="s">
        <v>6800</v>
      </c>
      <c r="B521" s="122" t="s">
        <v>6801</v>
      </c>
      <c r="C521" s="122" t="s">
        <v>2606</v>
      </c>
      <c r="D521" s="122" t="s">
        <v>2605</v>
      </c>
      <c r="E521" s="122" t="s">
        <v>6</v>
      </c>
      <c r="F521" s="466">
        <v>44330</v>
      </c>
      <c r="G521" s="466">
        <v>49795</v>
      </c>
      <c r="H521" s="467" t="s">
        <v>5962</v>
      </c>
      <c r="I521" s="468">
        <v>3942</v>
      </c>
      <c r="J521" s="469">
        <v>0</v>
      </c>
    </row>
    <row r="522" spans="1:10" x14ac:dyDescent="0.3">
      <c r="A522" s="464" t="s">
        <v>6800</v>
      </c>
      <c r="B522" s="122" t="s">
        <v>6801</v>
      </c>
      <c r="C522" s="122" t="s">
        <v>40</v>
      </c>
      <c r="D522" s="122" t="s">
        <v>41</v>
      </c>
      <c r="E522" s="122" t="s">
        <v>6</v>
      </c>
      <c r="F522" s="466">
        <v>44330</v>
      </c>
      <c r="G522" s="466">
        <v>49795</v>
      </c>
      <c r="H522" s="467" t="s">
        <v>5963</v>
      </c>
      <c r="I522" s="468">
        <v>3783</v>
      </c>
      <c r="J522" s="469">
        <v>0</v>
      </c>
    </row>
    <row r="523" spans="1:10" x14ac:dyDescent="0.3">
      <c r="A523" s="464" t="s">
        <v>6800</v>
      </c>
      <c r="B523" s="122" t="s">
        <v>6801</v>
      </c>
      <c r="C523" s="122" t="s">
        <v>40</v>
      </c>
      <c r="D523" s="122" t="s">
        <v>41</v>
      </c>
      <c r="E523" s="122" t="s">
        <v>6</v>
      </c>
      <c r="F523" s="466">
        <v>44330</v>
      </c>
      <c r="G523" s="466">
        <v>49795</v>
      </c>
      <c r="H523" s="467" t="s">
        <v>5962</v>
      </c>
      <c r="I523" s="468">
        <v>3813</v>
      </c>
      <c r="J523" s="469">
        <v>1162.636</v>
      </c>
    </row>
    <row r="524" spans="1:10" x14ac:dyDescent="0.3">
      <c r="A524" s="464" t="s">
        <v>6800</v>
      </c>
      <c r="B524" s="122" t="s">
        <v>6801</v>
      </c>
      <c r="C524" s="122" t="s">
        <v>40</v>
      </c>
      <c r="D524" s="122" t="s">
        <v>41</v>
      </c>
      <c r="E524" s="122" t="s">
        <v>6</v>
      </c>
      <c r="F524" s="466">
        <v>44330</v>
      </c>
      <c r="G524" s="466">
        <v>49795</v>
      </c>
      <c r="H524" s="467" t="s">
        <v>5963</v>
      </c>
      <c r="I524" s="468">
        <v>3895</v>
      </c>
      <c r="J524" s="469">
        <v>0</v>
      </c>
    </row>
    <row r="525" spans="1:10" x14ac:dyDescent="0.3">
      <c r="A525" s="464" t="s">
        <v>6800</v>
      </c>
      <c r="B525" s="122" t="s">
        <v>6801</v>
      </c>
      <c r="C525" s="122" t="s">
        <v>40</v>
      </c>
      <c r="D525" s="122" t="s">
        <v>41</v>
      </c>
      <c r="E525" s="122" t="s">
        <v>6</v>
      </c>
      <c r="F525" s="466">
        <v>44330</v>
      </c>
      <c r="G525" s="466">
        <v>49795</v>
      </c>
      <c r="H525" s="467" t="s">
        <v>5962</v>
      </c>
      <c r="I525" s="468">
        <v>3925</v>
      </c>
      <c r="J525" s="469">
        <v>0</v>
      </c>
    </row>
    <row r="526" spans="1:10" x14ac:dyDescent="0.3">
      <c r="A526" s="464" t="s">
        <v>6800</v>
      </c>
      <c r="B526" s="122" t="s">
        <v>6801</v>
      </c>
      <c r="C526" s="122" t="s">
        <v>38</v>
      </c>
      <c r="D526" s="122" t="s">
        <v>39</v>
      </c>
      <c r="E526" s="122" t="s">
        <v>6</v>
      </c>
      <c r="F526" s="466">
        <v>44330</v>
      </c>
      <c r="G526" s="466">
        <v>49795</v>
      </c>
      <c r="H526" s="467" t="s">
        <v>5963</v>
      </c>
      <c r="I526" s="468">
        <v>3779</v>
      </c>
      <c r="J526" s="469">
        <v>0</v>
      </c>
    </row>
    <row r="527" spans="1:10" x14ac:dyDescent="0.3">
      <c r="A527" s="464" t="s">
        <v>6800</v>
      </c>
      <c r="B527" s="122" t="s">
        <v>6801</v>
      </c>
      <c r="C527" s="122" t="s">
        <v>38</v>
      </c>
      <c r="D527" s="122" t="s">
        <v>39</v>
      </c>
      <c r="E527" s="122" t="s">
        <v>6</v>
      </c>
      <c r="F527" s="466">
        <v>44330</v>
      </c>
      <c r="G527" s="466">
        <v>49795</v>
      </c>
      <c r="H527" s="467" t="s">
        <v>5962</v>
      </c>
      <c r="I527" s="468">
        <v>3809</v>
      </c>
      <c r="J527" s="469">
        <v>1502.8220000000001</v>
      </c>
    </row>
    <row r="528" spans="1:10" x14ac:dyDescent="0.3">
      <c r="A528" s="464" t="s">
        <v>6800</v>
      </c>
      <c r="B528" s="122" t="s">
        <v>6801</v>
      </c>
      <c r="C528" s="122" t="s">
        <v>38</v>
      </c>
      <c r="D528" s="122" t="s">
        <v>39</v>
      </c>
      <c r="E528" s="122" t="s">
        <v>6</v>
      </c>
      <c r="F528" s="466">
        <v>44330</v>
      </c>
      <c r="G528" s="466">
        <v>49795</v>
      </c>
      <c r="H528" s="467" t="s">
        <v>5963</v>
      </c>
      <c r="I528" s="468">
        <v>3891</v>
      </c>
      <c r="J528" s="469">
        <v>0</v>
      </c>
    </row>
    <row r="529" spans="1:10" x14ac:dyDescent="0.3">
      <c r="A529" s="464" t="s">
        <v>6800</v>
      </c>
      <c r="B529" s="122" t="s">
        <v>6801</v>
      </c>
      <c r="C529" s="122" t="s">
        <v>38</v>
      </c>
      <c r="D529" s="122" t="s">
        <v>39</v>
      </c>
      <c r="E529" s="122" t="s">
        <v>6</v>
      </c>
      <c r="F529" s="466">
        <v>44330</v>
      </c>
      <c r="G529" s="466">
        <v>49795</v>
      </c>
      <c r="H529" s="467" t="s">
        <v>5962</v>
      </c>
      <c r="I529" s="468">
        <v>3921</v>
      </c>
      <c r="J529" s="469">
        <v>0</v>
      </c>
    </row>
    <row r="530" spans="1:10" x14ac:dyDescent="0.3">
      <c r="A530" s="464" t="s">
        <v>6800</v>
      </c>
      <c r="B530" s="122" t="s">
        <v>6801</v>
      </c>
      <c r="C530" s="122" t="s">
        <v>518</v>
      </c>
      <c r="D530" s="122" t="s">
        <v>519</v>
      </c>
      <c r="E530" s="122" t="s">
        <v>6</v>
      </c>
      <c r="F530" s="466">
        <v>44330</v>
      </c>
      <c r="G530" s="466">
        <v>49795</v>
      </c>
      <c r="H530" s="467" t="s">
        <v>5963</v>
      </c>
      <c r="I530" s="468">
        <v>3786</v>
      </c>
      <c r="J530" s="469">
        <v>0</v>
      </c>
    </row>
    <row r="531" spans="1:10" x14ac:dyDescent="0.3">
      <c r="A531" s="464" t="s">
        <v>6800</v>
      </c>
      <c r="B531" s="122" t="s">
        <v>6801</v>
      </c>
      <c r="C531" s="122" t="s">
        <v>518</v>
      </c>
      <c r="D531" s="122" t="s">
        <v>519</v>
      </c>
      <c r="E531" s="122" t="s">
        <v>6</v>
      </c>
      <c r="F531" s="466">
        <v>44330</v>
      </c>
      <c r="G531" s="466">
        <v>49795</v>
      </c>
      <c r="H531" s="467" t="s">
        <v>5962</v>
      </c>
      <c r="I531" s="468">
        <v>3816</v>
      </c>
      <c r="J531" s="469">
        <v>228.65700000000001</v>
      </c>
    </row>
    <row r="532" spans="1:10" x14ac:dyDescent="0.3">
      <c r="A532" s="464" t="s">
        <v>6800</v>
      </c>
      <c r="B532" s="122" t="s">
        <v>6801</v>
      </c>
      <c r="C532" s="122" t="s">
        <v>518</v>
      </c>
      <c r="D532" s="122" t="s">
        <v>519</v>
      </c>
      <c r="E532" s="122" t="s">
        <v>6</v>
      </c>
      <c r="F532" s="466">
        <v>44330</v>
      </c>
      <c r="G532" s="466">
        <v>49795</v>
      </c>
      <c r="H532" s="467" t="s">
        <v>5963</v>
      </c>
      <c r="I532" s="468">
        <v>3898</v>
      </c>
      <c r="J532" s="469">
        <v>0</v>
      </c>
    </row>
    <row r="533" spans="1:10" x14ac:dyDescent="0.3">
      <c r="A533" s="464" t="s">
        <v>6800</v>
      </c>
      <c r="B533" s="122" t="s">
        <v>6801</v>
      </c>
      <c r="C533" s="122" t="s">
        <v>518</v>
      </c>
      <c r="D533" s="122" t="s">
        <v>519</v>
      </c>
      <c r="E533" s="122" t="s">
        <v>6</v>
      </c>
      <c r="F533" s="466">
        <v>44330</v>
      </c>
      <c r="G533" s="466">
        <v>49795</v>
      </c>
      <c r="H533" s="467" t="s">
        <v>5962</v>
      </c>
      <c r="I533" s="468">
        <v>3928</v>
      </c>
      <c r="J533" s="469">
        <v>0</v>
      </c>
    </row>
    <row r="534" spans="1:10" x14ac:dyDescent="0.3">
      <c r="A534" s="464" t="s">
        <v>6800</v>
      </c>
      <c r="B534" s="122" t="s">
        <v>6801</v>
      </c>
      <c r="C534" s="122" t="s">
        <v>516</v>
      </c>
      <c r="D534" s="122" t="s">
        <v>517</v>
      </c>
      <c r="E534" s="122" t="s">
        <v>6</v>
      </c>
      <c r="F534" s="466">
        <v>44330</v>
      </c>
      <c r="G534" s="466">
        <v>49795</v>
      </c>
      <c r="H534" s="467" t="s">
        <v>5963</v>
      </c>
      <c r="I534" s="468">
        <v>3785</v>
      </c>
      <c r="J534" s="469">
        <v>0</v>
      </c>
    </row>
    <row r="535" spans="1:10" x14ac:dyDescent="0.3">
      <c r="A535" s="464" t="s">
        <v>6800</v>
      </c>
      <c r="B535" s="122" t="s">
        <v>6801</v>
      </c>
      <c r="C535" s="122" t="s">
        <v>516</v>
      </c>
      <c r="D535" s="122" t="s">
        <v>517</v>
      </c>
      <c r="E535" s="122" t="s">
        <v>6</v>
      </c>
      <c r="F535" s="466">
        <v>44330</v>
      </c>
      <c r="G535" s="466">
        <v>49795</v>
      </c>
      <c r="H535" s="467" t="s">
        <v>5962</v>
      </c>
      <c r="I535" s="468">
        <v>3815</v>
      </c>
      <c r="J535" s="469">
        <v>302.96199999999999</v>
      </c>
    </row>
    <row r="536" spans="1:10" x14ac:dyDescent="0.3">
      <c r="A536" s="464" t="s">
        <v>6800</v>
      </c>
      <c r="B536" s="122" t="s">
        <v>6801</v>
      </c>
      <c r="C536" s="122" t="s">
        <v>516</v>
      </c>
      <c r="D536" s="122" t="s">
        <v>517</v>
      </c>
      <c r="E536" s="122" t="s">
        <v>6</v>
      </c>
      <c r="F536" s="466">
        <v>44330</v>
      </c>
      <c r="G536" s="466">
        <v>49795</v>
      </c>
      <c r="H536" s="467" t="s">
        <v>5963</v>
      </c>
      <c r="I536" s="468">
        <v>3897</v>
      </c>
      <c r="J536" s="469">
        <v>0</v>
      </c>
    </row>
    <row r="537" spans="1:10" x14ac:dyDescent="0.3">
      <c r="A537" s="464" t="s">
        <v>6800</v>
      </c>
      <c r="B537" s="122" t="s">
        <v>6801</v>
      </c>
      <c r="C537" s="122" t="s">
        <v>516</v>
      </c>
      <c r="D537" s="122" t="s">
        <v>517</v>
      </c>
      <c r="E537" s="122" t="s">
        <v>6</v>
      </c>
      <c r="F537" s="466">
        <v>44330</v>
      </c>
      <c r="G537" s="466">
        <v>49795</v>
      </c>
      <c r="H537" s="467" t="s">
        <v>5962</v>
      </c>
      <c r="I537" s="468">
        <v>3927</v>
      </c>
      <c r="J537" s="469">
        <v>0</v>
      </c>
    </row>
    <row r="538" spans="1:10" x14ac:dyDescent="0.3">
      <c r="A538" s="464" t="s">
        <v>6800</v>
      </c>
      <c r="B538" s="122" t="s">
        <v>6801</v>
      </c>
      <c r="C538" s="122" t="s">
        <v>514</v>
      </c>
      <c r="D538" s="122" t="s">
        <v>515</v>
      </c>
      <c r="E538" s="122" t="s">
        <v>6</v>
      </c>
      <c r="F538" s="466">
        <v>44330</v>
      </c>
      <c r="G538" s="466">
        <v>49795</v>
      </c>
      <c r="H538" s="467" t="s">
        <v>5963</v>
      </c>
      <c r="I538" s="468">
        <v>3784</v>
      </c>
      <c r="J538" s="469">
        <v>0</v>
      </c>
    </row>
    <row r="539" spans="1:10" x14ac:dyDescent="0.3">
      <c r="A539" s="464" t="s">
        <v>6800</v>
      </c>
      <c r="B539" s="122" t="s">
        <v>6801</v>
      </c>
      <c r="C539" s="122" t="s">
        <v>514</v>
      </c>
      <c r="D539" s="122" t="s">
        <v>515</v>
      </c>
      <c r="E539" s="122" t="s">
        <v>6</v>
      </c>
      <c r="F539" s="466">
        <v>44330</v>
      </c>
      <c r="G539" s="466">
        <v>49795</v>
      </c>
      <c r="H539" s="467" t="s">
        <v>5962</v>
      </c>
      <c r="I539" s="468">
        <v>3814</v>
      </c>
      <c r="J539" s="469">
        <v>582.53200000000004</v>
      </c>
    </row>
    <row r="540" spans="1:10" x14ac:dyDescent="0.3">
      <c r="A540" s="464" t="s">
        <v>6800</v>
      </c>
      <c r="B540" s="122" t="s">
        <v>6801</v>
      </c>
      <c r="C540" s="122" t="s">
        <v>514</v>
      </c>
      <c r="D540" s="122" t="s">
        <v>515</v>
      </c>
      <c r="E540" s="122" t="s">
        <v>6</v>
      </c>
      <c r="F540" s="466">
        <v>44330</v>
      </c>
      <c r="G540" s="466">
        <v>49795</v>
      </c>
      <c r="H540" s="467" t="s">
        <v>5963</v>
      </c>
      <c r="I540" s="468">
        <v>3896</v>
      </c>
      <c r="J540" s="469">
        <v>0</v>
      </c>
    </row>
    <row r="541" spans="1:10" x14ac:dyDescent="0.3">
      <c r="A541" s="464" t="s">
        <v>6800</v>
      </c>
      <c r="B541" s="122" t="s">
        <v>6801</v>
      </c>
      <c r="C541" s="122" t="s">
        <v>514</v>
      </c>
      <c r="D541" s="122" t="s">
        <v>515</v>
      </c>
      <c r="E541" s="122" t="s">
        <v>6</v>
      </c>
      <c r="F541" s="466">
        <v>44330</v>
      </c>
      <c r="G541" s="466">
        <v>49795</v>
      </c>
      <c r="H541" s="467" t="s">
        <v>5962</v>
      </c>
      <c r="I541" s="468">
        <v>3926</v>
      </c>
      <c r="J541" s="469">
        <v>0</v>
      </c>
    </row>
    <row r="542" spans="1:10" x14ac:dyDescent="0.3">
      <c r="A542" s="464" t="s">
        <v>6800</v>
      </c>
      <c r="B542" s="122" t="s">
        <v>6801</v>
      </c>
      <c r="C542" s="122" t="s">
        <v>859</v>
      </c>
      <c r="D542" s="122" t="s">
        <v>860</v>
      </c>
      <c r="E542" s="122" t="s">
        <v>6</v>
      </c>
      <c r="F542" s="466">
        <v>44330</v>
      </c>
      <c r="G542" s="466">
        <v>49795</v>
      </c>
      <c r="H542" s="467" t="s">
        <v>5963</v>
      </c>
      <c r="I542" s="468">
        <v>3795</v>
      </c>
      <c r="J542" s="469">
        <v>0</v>
      </c>
    </row>
    <row r="543" spans="1:10" x14ac:dyDescent="0.3">
      <c r="A543" s="464" t="s">
        <v>6800</v>
      </c>
      <c r="B543" s="122" t="s">
        <v>6801</v>
      </c>
      <c r="C543" s="122" t="s">
        <v>859</v>
      </c>
      <c r="D543" s="122" t="s">
        <v>860</v>
      </c>
      <c r="E543" s="122" t="s">
        <v>6</v>
      </c>
      <c r="F543" s="466">
        <v>44330</v>
      </c>
      <c r="G543" s="466">
        <v>49795</v>
      </c>
      <c r="H543" s="467" t="s">
        <v>5962</v>
      </c>
      <c r="I543" s="468">
        <v>3825</v>
      </c>
      <c r="J543" s="469">
        <v>447.81900000000002</v>
      </c>
    </row>
    <row r="544" spans="1:10" x14ac:dyDescent="0.3">
      <c r="A544" s="464" t="s">
        <v>6800</v>
      </c>
      <c r="B544" s="122" t="s">
        <v>6801</v>
      </c>
      <c r="C544" s="122" t="s">
        <v>859</v>
      </c>
      <c r="D544" s="122" t="s">
        <v>860</v>
      </c>
      <c r="E544" s="122" t="s">
        <v>6</v>
      </c>
      <c r="F544" s="466">
        <v>44330</v>
      </c>
      <c r="G544" s="466">
        <v>49795</v>
      </c>
      <c r="H544" s="467" t="s">
        <v>5963</v>
      </c>
      <c r="I544" s="468">
        <v>3907</v>
      </c>
      <c r="J544" s="469">
        <v>0</v>
      </c>
    </row>
    <row r="545" spans="1:10" x14ac:dyDescent="0.3">
      <c r="A545" s="464" t="s">
        <v>6800</v>
      </c>
      <c r="B545" s="122" t="s">
        <v>6801</v>
      </c>
      <c r="C545" s="122" t="s">
        <v>859</v>
      </c>
      <c r="D545" s="122" t="s">
        <v>860</v>
      </c>
      <c r="E545" s="122" t="s">
        <v>6</v>
      </c>
      <c r="F545" s="466">
        <v>44330</v>
      </c>
      <c r="G545" s="466">
        <v>49795</v>
      </c>
      <c r="H545" s="467" t="s">
        <v>5962</v>
      </c>
      <c r="I545" s="468">
        <v>3937</v>
      </c>
      <c r="J545" s="469">
        <v>0</v>
      </c>
    </row>
    <row r="546" spans="1:10" x14ac:dyDescent="0.3">
      <c r="A546" s="464" t="s">
        <v>6800</v>
      </c>
      <c r="B546" s="122" t="s">
        <v>6801</v>
      </c>
      <c r="C546" s="122" t="s">
        <v>520</v>
      </c>
      <c r="D546" s="122" t="s">
        <v>521</v>
      </c>
      <c r="E546" s="122" t="s">
        <v>6</v>
      </c>
      <c r="F546" s="466">
        <v>44330</v>
      </c>
      <c r="G546" s="466">
        <v>49795</v>
      </c>
      <c r="H546" s="467" t="s">
        <v>5963</v>
      </c>
      <c r="I546" s="468">
        <v>3787</v>
      </c>
      <c r="J546" s="469">
        <v>0</v>
      </c>
    </row>
    <row r="547" spans="1:10" x14ac:dyDescent="0.3">
      <c r="A547" s="464" t="s">
        <v>6800</v>
      </c>
      <c r="B547" s="122" t="s">
        <v>6801</v>
      </c>
      <c r="C547" s="122" t="s">
        <v>520</v>
      </c>
      <c r="D547" s="122" t="s">
        <v>521</v>
      </c>
      <c r="E547" s="122" t="s">
        <v>6</v>
      </c>
      <c r="F547" s="466">
        <v>44330</v>
      </c>
      <c r="G547" s="466">
        <v>49795</v>
      </c>
      <c r="H547" s="467" t="s">
        <v>5962</v>
      </c>
      <c r="I547" s="468">
        <v>3817</v>
      </c>
      <c r="J547" s="469">
        <v>300.09000000000003</v>
      </c>
    </row>
    <row r="548" spans="1:10" x14ac:dyDescent="0.3">
      <c r="A548" s="464" t="s">
        <v>6800</v>
      </c>
      <c r="B548" s="122" t="s">
        <v>6801</v>
      </c>
      <c r="C548" s="122" t="s">
        <v>520</v>
      </c>
      <c r="D548" s="122" t="s">
        <v>521</v>
      </c>
      <c r="E548" s="122" t="s">
        <v>6</v>
      </c>
      <c r="F548" s="466">
        <v>44330</v>
      </c>
      <c r="G548" s="466">
        <v>49795</v>
      </c>
      <c r="H548" s="467" t="s">
        <v>5963</v>
      </c>
      <c r="I548" s="468">
        <v>3899</v>
      </c>
      <c r="J548" s="469">
        <v>0</v>
      </c>
    </row>
    <row r="549" spans="1:10" x14ac:dyDescent="0.3">
      <c r="A549" s="464" t="s">
        <v>6800</v>
      </c>
      <c r="B549" s="122" t="s">
        <v>6801</v>
      </c>
      <c r="C549" s="122" t="s">
        <v>520</v>
      </c>
      <c r="D549" s="122" t="s">
        <v>521</v>
      </c>
      <c r="E549" s="122" t="s">
        <v>6</v>
      </c>
      <c r="F549" s="466">
        <v>44330</v>
      </c>
      <c r="G549" s="466">
        <v>49795</v>
      </c>
      <c r="H549" s="467" t="s">
        <v>5962</v>
      </c>
      <c r="I549" s="468">
        <v>3929</v>
      </c>
      <c r="J549" s="469">
        <v>0</v>
      </c>
    </row>
    <row r="550" spans="1:10" x14ac:dyDescent="0.3">
      <c r="A550" s="464" t="s">
        <v>6800</v>
      </c>
      <c r="B550" s="122" t="s">
        <v>6801</v>
      </c>
      <c r="C550" s="122" t="s">
        <v>861</v>
      </c>
      <c r="D550" s="122" t="s">
        <v>862</v>
      </c>
      <c r="E550" s="122" t="s">
        <v>6</v>
      </c>
      <c r="F550" s="466">
        <v>44330</v>
      </c>
      <c r="G550" s="466">
        <v>49795</v>
      </c>
      <c r="H550" s="467" t="s">
        <v>5963</v>
      </c>
      <c r="I550" s="468">
        <v>3797</v>
      </c>
      <c r="J550" s="469">
        <v>0</v>
      </c>
    </row>
    <row r="551" spans="1:10" x14ac:dyDescent="0.3">
      <c r="A551" s="464" t="s">
        <v>6800</v>
      </c>
      <c r="B551" s="122" t="s">
        <v>6801</v>
      </c>
      <c r="C551" s="122" t="s">
        <v>861</v>
      </c>
      <c r="D551" s="122" t="s">
        <v>862</v>
      </c>
      <c r="E551" s="122" t="s">
        <v>6</v>
      </c>
      <c r="F551" s="466">
        <v>44330</v>
      </c>
      <c r="G551" s="466">
        <v>49795</v>
      </c>
      <c r="H551" s="467" t="s">
        <v>5962</v>
      </c>
      <c r="I551" s="468">
        <v>3827</v>
      </c>
      <c r="J551" s="469">
        <v>4140.0790000000006</v>
      </c>
    </row>
    <row r="552" spans="1:10" x14ac:dyDescent="0.3">
      <c r="A552" s="464" t="s">
        <v>6800</v>
      </c>
      <c r="B552" s="122" t="s">
        <v>6801</v>
      </c>
      <c r="C552" s="122" t="s">
        <v>861</v>
      </c>
      <c r="D552" s="122" t="s">
        <v>862</v>
      </c>
      <c r="E552" s="122" t="s">
        <v>6</v>
      </c>
      <c r="F552" s="466">
        <v>44330</v>
      </c>
      <c r="G552" s="466">
        <v>49795</v>
      </c>
      <c r="H552" s="467" t="s">
        <v>5963</v>
      </c>
      <c r="I552" s="468">
        <v>3909</v>
      </c>
      <c r="J552" s="469">
        <v>0</v>
      </c>
    </row>
    <row r="553" spans="1:10" x14ac:dyDescent="0.3">
      <c r="A553" s="464" t="s">
        <v>6800</v>
      </c>
      <c r="B553" s="122" t="s">
        <v>6801</v>
      </c>
      <c r="C553" s="122" t="s">
        <v>861</v>
      </c>
      <c r="D553" s="122" t="s">
        <v>862</v>
      </c>
      <c r="E553" s="122" t="s">
        <v>6</v>
      </c>
      <c r="F553" s="466">
        <v>44330</v>
      </c>
      <c r="G553" s="466">
        <v>49795</v>
      </c>
      <c r="H553" s="467" t="s">
        <v>5962</v>
      </c>
      <c r="I553" s="468">
        <v>3939</v>
      </c>
      <c r="J553" s="469">
        <v>0</v>
      </c>
    </row>
    <row r="554" spans="1:10" x14ac:dyDescent="0.3">
      <c r="A554" s="464" t="s">
        <v>6800</v>
      </c>
      <c r="B554" s="122" t="s">
        <v>6801</v>
      </c>
      <c r="C554" s="122" t="s">
        <v>125</v>
      </c>
      <c r="D554" s="122" t="s">
        <v>126</v>
      </c>
      <c r="E554" s="122" t="s">
        <v>6</v>
      </c>
      <c r="F554" s="466">
        <v>44330</v>
      </c>
      <c r="G554" s="466">
        <v>49795</v>
      </c>
      <c r="H554" s="467" t="s">
        <v>5963</v>
      </c>
      <c r="I554" s="468">
        <v>3789</v>
      </c>
      <c r="J554" s="469">
        <v>0</v>
      </c>
    </row>
    <row r="555" spans="1:10" x14ac:dyDescent="0.3">
      <c r="A555" s="464" t="s">
        <v>6800</v>
      </c>
      <c r="B555" s="122" t="s">
        <v>6801</v>
      </c>
      <c r="C555" s="122" t="s">
        <v>125</v>
      </c>
      <c r="D555" s="122" t="s">
        <v>126</v>
      </c>
      <c r="E555" s="122" t="s">
        <v>6</v>
      </c>
      <c r="F555" s="466">
        <v>44330</v>
      </c>
      <c r="G555" s="466">
        <v>49795</v>
      </c>
      <c r="H555" s="467" t="s">
        <v>5962</v>
      </c>
      <c r="I555" s="468">
        <v>3819</v>
      </c>
      <c r="J555" s="469">
        <v>2538.8789999999999</v>
      </c>
    </row>
    <row r="556" spans="1:10" x14ac:dyDescent="0.3">
      <c r="A556" s="464" t="s">
        <v>6800</v>
      </c>
      <c r="B556" s="122" t="s">
        <v>6801</v>
      </c>
      <c r="C556" s="122" t="s">
        <v>125</v>
      </c>
      <c r="D556" s="122" t="s">
        <v>126</v>
      </c>
      <c r="E556" s="122" t="s">
        <v>6</v>
      </c>
      <c r="F556" s="466">
        <v>44330</v>
      </c>
      <c r="G556" s="466">
        <v>49795</v>
      </c>
      <c r="H556" s="467" t="s">
        <v>5963</v>
      </c>
      <c r="I556" s="468">
        <v>3901</v>
      </c>
      <c r="J556" s="469">
        <v>0</v>
      </c>
    </row>
    <row r="557" spans="1:10" x14ac:dyDescent="0.3">
      <c r="A557" s="464" t="s">
        <v>6800</v>
      </c>
      <c r="B557" s="122" t="s">
        <v>6801</v>
      </c>
      <c r="C557" s="122" t="s">
        <v>125</v>
      </c>
      <c r="D557" s="122" t="s">
        <v>126</v>
      </c>
      <c r="E557" s="122" t="s">
        <v>6</v>
      </c>
      <c r="F557" s="466">
        <v>44330</v>
      </c>
      <c r="G557" s="466">
        <v>49795</v>
      </c>
      <c r="H557" s="467" t="s">
        <v>5962</v>
      </c>
      <c r="I557" s="468">
        <v>3931</v>
      </c>
      <c r="J557" s="469">
        <v>0</v>
      </c>
    </row>
    <row r="558" spans="1:10" x14ac:dyDescent="0.3">
      <c r="A558" s="464" t="s">
        <v>6800</v>
      </c>
      <c r="B558" s="122" t="s">
        <v>6801</v>
      </c>
      <c r="C558" s="122" t="s">
        <v>2604</v>
      </c>
      <c r="D558" s="122" t="s">
        <v>2605</v>
      </c>
      <c r="E558" s="122" t="s">
        <v>6</v>
      </c>
      <c r="F558" s="466">
        <v>44330</v>
      </c>
      <c r="G558" s="466">
        <v>49795</v>
      </c>
      <c r="H558" s="467" t="s">
        <v>5963</v>
      </c>
      <c r="I558" s="468">
        <v>3799</v>
      </c>
      <c r="J558" s="469">
        <v>0</v>
      </c>
    </row>
    <row r="559" spans="1:10" x14ac:dyDescent="0.3">
      <c r="A559" s="464" t="s">
        <v>6800</v>
      </c>
      <c r="B559" s="122" t="s">
        <v>6801</v>
      </c>
      <c r="C559" s="122" t="s">
        <v>2604</v>
      </c>
      <c r="D559" s="122" t="s">
        <v>2605</v>
      </c>
      <c r="E559" s="122" t="s">
        <v>6</v>
      </c>
      <c r="F559" s="466">
        <v>44330</v>
      </c>
      <c r="G559" s="466">
        <v>49795</v>
      </c>
      <c r="H559" s="467" t="s">
        <v>5962</v>
      </c>
      <c r="I559" s="468">
        <v>3829</v>
      </c>
      <c r="J559" s="469">
        <v>537.04600000000005</v>
      </c>
    </row>
    <row r="560" spans="1:10" x14ac:dyDescent="0.3">
      <c r="A560" s="464" t="s">
        <v>6800</v>
      </c>
      <c r="B560" s="122" t="s">
        <v>6801</v>
      </c>
      <c r="C560" s="122" t="s">
        <v>2604</v>
      </c>
      <c r="D560" s="122" t="s">
        <v>2605</v>
      </c>
      <c r="E560" s="122" t="s">
        <v>6</v>
      </c>
      <c r="F560" s="466">
        <v>44330</v>
      </c>
      <c r="G560" s="466">
        <v>49795</v>
      </c>
      <c r="H560" s="467" t="s">
        <v>5963</v>
      </c>
      <c r="I560" s="468">
        <v>3911</v>
      </c>
      <c r="J560" s="469">
        <v>0</v>
      </c>
    </row>
    <row r="561" spans="1:10" x14ac:dyDescent="0.3">
      <c r="A561" s="464" t="s">
        <v>6800</v>
      </c>
      <c r="B561" s="122" t="s">
        <v>6801</v>
      </c>
      <c r="C561" s="122" t="s">
        <v>2604</v>
      </c>
      <c r="D561" s="122" t="s">
        <v>2605</v>
      </c>
      <c r="E561" s="122" t="s">
        <v>6</v>
      </c>
      <c r="F561" s="466">
        <v>44330</v>
      </c>
      <c r="G561" s="466">
        <v>49795</v>
      </c>
      <c r="H561" s="467" t="s">
        <v>5962</v>
      </c>
      <c r="I561" s="468">
        <v>3941</v>
      </c>
      <c r="J561" s="469">
        <v>0</v>
      </c>
    </row>
    <row r="562" spans="1:10" x14ac:dyDescent="0.3">
      <c r="A562" s="464" t="s">
        <v>6800</v>
      </c>
      <c r="B562" s="122" t="s">
        <v>6801</v>
      </c>
      <c r="C562" s="122" t="s">
        <v>4049</v>
      </c>
      <c r="D562" s="122" t="s">
        <v>4050</v>
      </c>
      <c r="E562" s="122" t="s">
        <v>6</v>
      </c>
      <c r="F562" s="466">
        <v>44330</v>
      </c>
      <c r="G562" s="466">
        <v>49795</v>
      </c>
      <c r="H562" s="467" t="s">
        <v>5963</v>
      </c>
      <c r="I562" s="468">
        <v>3788</v>
      </c>
      <c r="J562" s="469">
        <v>0.20200000000000001</v>
      </c>
    </row>
    <row r="563" spans="1:10" x14ac:dyDescent="0.3">
      <c r="A563" s="464" t="s">
        <v>6800</v>
      </c>
      <c r="B563" s="122" t="s">
        <v>6801</v>
      </c>
      <c r="C563" s="122" t="s">
        <v>4049</v>
      </c>
      <c r="D563" s="122" t="s">
        <v>4050</v>
      </c>
      <c r="E563" s="122" t="s">
        <v>6</v>
      </c>
      <c r="F563" s="466">
        <v>44330</v>
      </c>
      <c r="G563" s="466">
        <v>49795</v>
      </c>
      <c r="H563" s="467" t="s">
        <v>5962</v>
      </c>
      <c r="I563" s="468">
        <v>3818</v>
      </c>
      <c r="J563" s="469">
        <v>0</v>
      </c>
    </row>
    <row r="564" spans="1:10" x14ac:dyDescent="0.3">
      <c r="A564" s="464" t="s">
        <v>6800</v>
      </c>
      <c r="B564" s="122" t="s">
        <v>6801</v>
      </c>
      <c r="C564" s="122" t="s">
        <v>4049</v>
      </c>
      <c r="D564" s="122" t="s">
        <v>4050</v>
      </c>
      <c r="E564" s="122" t="s">
        <v>6</v>
      </c>
      <c r="F564" s="466">
        <v>44330</v>
      </c>
      <c r="G564" s="466">
        <v>49795</v>
      </c>
      <c r="H564" s="467" t="s">
        <v>5963</v>
      </c>
      <c r="I564" s="468">
        <v>3900</v>
      </c>
      <c r="J564" s="469">
        <v>0</v>
      </c>
    </row>
    <row r="565" spans="1:10" x14ac:dyDescent="0.3">
      <c r="A565" s="464" t="s">
        <v>6800</v>
      </c>
      <c r="B565" s="122" t="s">
        <v>6801</v>
      </c>
      <c r="C565" s="122" t="s">
        <v>4049</v>
      </c>
      <c r="D565" s="122" t="s">
        <v>4050</v>
      </c>
      <c r="E565" s="122" t="s">
        <v>6</v>
      </c>
      <c r="F565" s="466">
        <v>44330</v>
      </c>
      <c r="G565" s="466">
        <v>49795</v>
      </c>
      <c r="H565" s="467" t="s">
        <v>5962</v>
      </c>
      <c r="I565" s="468">
        <v>3930</v>
      </c>
      <c r="J565" s="469">
        <v>0</v>
      </c>
    </row>
    <row r="566" spans="1:10" x14ac:dyDescent="0.3">
      <c r="A566" s="464" t="s">
        <v>6800</v>
      </c>
      <c r="B566" s="122" t="s">
        <v>6801</v>
      </c>
      <c r="C566" s="122" t="s">
        <v>391</v>
      </c>
      <c r="D566" s="122" t="s">
        <v>392</v>
      </c>
      <c r="E566" s="122" t="s">
        <v>6</v>
      </c>
      <c r="F566" s="466">
        <v>44330</v>
      </c>
      <c r="G566" s="466">
        <v>49795</v>
      </c>
      <c r="H566" s="467" t="s">
        <v>5963</v>
      </c>
      <c r="I566" s="468">
        <v>3790</v>
      </c>
      <c r="J566" s="469">
        <v>0</v>
      </c>
    </row>
    <row r="567" spans="1:10" x14ac:dyDescent="0.3">
      <c r="A567" s="464" t="s">
        <v>6800</v>
      </c>
      <c r="B567" s="122" t="s">
        <v>6801</v>
      </c>
      <c r="C567" s="122" t="s">
        <v>391</v>
      </c>
      <c r="D567" s="122" t="s">
        <v>392</v>
      </c>
      <c r="E567" s="122" t="s">
        <v>6</v>
      </c>
      <c r="F567" s="466">
        <v>44330</v>
      </c>
      <c r="G567" s="466">
        <v>49795</v>
      </c>
      <c r="H567" s="467" t="s">
        <v>5962</v>
      </c>
      <c r="I567" s="468">
        <v>3820</v>
      </c>
      <c r="J567" s="469">
        <v>1539.1910000000003</v>
      </c>
    </row>
    <row r="568" spans="1:10" x14ac:dyDescent="0.3">
      <c r="A568" s="464" t="s">
        <v>6800</v>
      </c>
      <c r="B568" s="122" t="s">
        <v>6801</v>
      </c>
      <c r="C568" s="122" t="s">
        <v>391</v>
      </c>
      <c r="D568" s="122" t="s">
        <v>392</v>
      </c>
      <c r="E568" s="122" t="s">
        <v>6</v>
      </c>
      <c r="F568" s="466">
        <v>44330</v>
      </c>
      <c r="G568" s="466">
        <v>49795</v>
      </c>
      <c r="H568" s="467" t="s">
        <v>5963</v>
      </c>
      <c r="I568" s="468">
        <v>3902</v>
      </c>
      <c r="J568" s="469">
        <v>0</v>
      </c>
    </row>
    <row r="569" spans="1:10" x14ac:dyDescent="0.3">
      <c r="A569" s="464" t="s">
        <v>6800</v>
      </c>
      <c r="B569" s="122" t="s">
        <v>6801</v>
      </c>
      <c r="C569" s="122" t="s">
        <v>391</v>
      </c>
      <c r="D569" s="122" t="s">
        <v>392</v>
      </c>
      <c r="E569" s="122" t="s">
        <v>6</v>
      </c>
      <c r="F569" s="466">
        <v>44330</v>
      </c>
      <c r="G569" s="466">
        <v>49795</v>
      </c>
      <c r="H569" s="467" t="s">
        <v>5962</v>
      </c>
      <c r="I569" s="468">
        <v>3932</v>
      </c>
      <c r="J569" s="469">
        <v>0</v>
      </c>
    </row>
    <row r="570" spans="1:10" x14ac:dyDescent="0.3">
      <c r="A570" s="464" t="s">
        <v>6800</v>
      </c>
      <c r="B570" s="122" t="s">
        <v>6801</v>
      </c>
      <c r="C570" s="122" t="s">
        <v>1159</v>
      </c>
      <c r="D570" s="122" t="s">
        <v>1160</v>
      </c>
      <c r="E570" s="122" t="s">
        <v>6</v>
      </c>
      <c r="F570" s="466">
        <v>44330</v>
      </c>
      <c r="G570" s="466">
        <v>49795</v>
      </c>
      <c r="H570" s="467" t="s">
        <v>5963</v>
      </c>
      <c r="I570" s="468">
        <v>3803</v>
      </c>
      <c r="J570" s="469">
        <v>57.532000000000004</v>
      </c>
    </row>
    <row r="571" spans="1:10" x14ac:dyDescent="0.3">
      <c r="A571" s="464" t="s">
        <v>6800</v>
      </c>
      <c r="B571" s="122" t="s">
        <v>6801</v>
      </c>
      <c r="C571" s="122" t="s">
        <v>1159</v>
      </c>
      <c r="D571" s="122" t="s">
        <v>1160</v>
      </c>
      <c r="E571" s="122" t="s">
        <v>6</v>
      </c>
      <c r="F571" s="466">
        <v>44330</v>
      </c>
      <c r="G571" s="466">
        <v>49795</v>
      </c>
      <c r="H571" s="467" t="s">
        <v>5962</v>
      </c>
      <c r="I571" s="468">
        <v>3833</v>
      </c>
      <c r="J571" s="469">
        <v>352.14</v>
      </c>
    </row>
    <row r="572" spans="1:10" x14ac:dyDescent="0.3">
      <c r="A572" s="464" t="s">
        <v>6800</v>
      </c>
      <c r="B572" s="122" t="s">
        <v>6801</v>
      </c>
      <c r="C572" s="122" t="s">
        <v>1159</v>
      </c>
      <c r="D572" s="122" t="s">
        <v>1160</v>
      </c>
      <c r="E572" s="122" t="s">
        <v>6</v>
      </c>
      <c r="F572" s="466">
        <v>44330</v>
      </c>
      <c r="G572" s="466">
        <v>49795</v>
      </c>
      <c r="H572" s="467" t="s">
        <v>5963</v>
      </c>
      <c r="I572" s="468">
        <v>3915</v>
      </c>
      <c r="J572" s="469">
        <v>0</v>
      </c>
    </row>
    <row r="573" spans="1:10" x14ac:dyDescent="0.3">
      <c r="A573" s="464" t="s">
        <v>6800</v>
      </c>
      <c r="B573" s="122" t="s">
        <v>6801</v>
      </c>
      <c r="C573" s="122" t="s">
        <v>1159</v>
      </c>
      <c r="D573" s="122" t="s">
        <v>1160</v>
      </c>
      <c r="E573" s="122" t="s">
        <v>6</v>
      </c>
      <c r="F573" s="466">
        <v>44330</v>
      </c>
      <c r="G573" s="466">
        <v>49795</v>
      </c>
      <c r="H573" s="467" t="s">
        <v>5962</v>
      </c>
      <c r="I573" s="468">
        <v>3945</v>
      </c>
      <c r="J573" s="469">
        <v>0</v>
      </c>
    </row>
    <row r="574" spans="1:10" x14ac:dyDescent="0.3">
      <c r="A574" s="464" t="s">
        <v>6800</v>
      </c>
      <c r="B574" s="122" t="s">
        <v>6801</v>
      </c>
      <c r="C574" s="122" t="s">
        <v>4053</v>
      </c>
      <c r="D574" s="122" t="s">
        <v>4054</v>
      </c>
      <c r="E574" s="122" t="s">
        <v>6</v>
      </c>
      <c r="F574" s="466">
        <v>44330</v>
      </c>
      <c r="G574" s="466">
        <v>49795</v>
      </c>
      <c r="H574" s="467" t="s">
        <v>5963</v>
      </c>
      <c r="I574" s="468">
        <v>3796</v>
      </c>
      <c r="J574" s="469">
        <v>0</v>
      </c>
    </row>
    <row r="575" spans="1:10" x14ac:dyDescent="0.3">
      <c r="A575" s="464" t="s">
        <v>6800</v>
      </c>
      <c r="B575" s="122" t="s">
        <v>6801</v>
      </c>
      <c r="C575" s="122" t="s">
        <v>4053</v>
      </c>
      <c r="D575" s="122" t="s">
        <v>4054</v>
      </c>
      <c r="E575" s="122" t="s">
        <v>6</v>
      </c>
      <c r="F575" s="466">
        <v>44330</v>
      </c>
      <c r="G575" s="466">
        <v>49795</v>
      </c>
      <c r="H575" s="467" t="s">
        <v>5962</v>
      </c>
      <c r="I575" s="468">
        <v>3826</v>
      </c>
      <c r="J575" s="469">
        <v>1316.7170000000001</v>
      </c>
    </row>
    <row r="576" spans="1:10" x14ac:dyDescent="0.3">
      <c r="A576" s="464" t="s">
        <v>6800</v>
      </c>
      <c r="B576" s="122" t="s">
        <v>6801</v>
      </c>
      <c r="C576" s="122" t="s">
        <v>4053</v>
      </c>
      <c r="D576" s="122" t="s">
        <v>4054</v>
      </c>
      <c r="E576" s="122" t="s">
        <v>6</v>
      </c>
      <c r="F576" s="466">
        <v>44330</v>
      </c>
      <c r="G576" s="466">
        <v>49795</v>
      </c>
      <c r="H576" s="467" t="s">
        <v>5963</v>
      </c>
      <c r="I576" s="468">
        <v>3908</v>
      </c>
      <c r="J576" s="469">
        <v>0</v>
      </c>
    </row>
    <row r="577" spans="1:10" x14ac:dyDescent="0.3">
      <c r="A577" s="464" t="s">
        <v>6800</v>
      </c>
      <c r="B577" s="122" t="s">
        <v>6801</v>
      </c>
      <c r="C577" s="122" t="s">
        <v>4053</v>
      </c>
      <c r="D577" s="122" t="s">
        <v>4054</v>
      </c>
      <c r="E577" s="122" t="s">
        <v>6</v>
      </c>
      <c r="F577" s="466">
        <v>44330</v>
      </c>
      <c r="G577" s="466">
        <v>49795</v>
      </c>
      <c r="H577" s="467" t="s">
        <v>5962</v>
      </c>
      <c r="I577" s="468">
        <v>3938</v>
      </c>
      <c r="J577" s="469">
        <v>0</v>
      </c>
    </row>
    <row r="578" spans="1:10" x14ac:dyDescent="0.3">
      <c r="A578" s="464" t="s">
        <v>6800</v>
      </c>
      <c r="B578" s="122" t="s">
        <v>6801</v>
      </c>
      <c r="C578" s="122" t="s">
        <v>2761</v>
      </c>
      <c r="D578" s="122" t="s">
        <v>2762</v>
      </c>
      <c r="E578" s="122" t="s">
        <v>6</v>
      </c>
      <c r="F578" s="466">
        <v>44409</v>
      </c>
      <c r="G578" s="466">
        <v>49795</v>
      </c>
      <c r="H578" s="467" t="s">
        <v>5963</v>
      </c>
      <c r="I578" s="468">
        <v>4031</v>
      </c>
      <c r="J578" s="469">
        <v>0</v>
      </c>
    </row>
    <row r="579" spans="1:10" x14ac:dyDescent="0.3">
      <c r="A579" s="464" t="s">
        <v>6800</v>
      </c>
      <c r="B579" s="122" t="s">
        <v>6801</v>
      </c>
      <c r="C579" s="122" t="s">
        <v>2761</v>
      </c>
      <c r="D579" s="122" t="s">
        <v>2762</v>
      </c>
      <c r="E579" s="122" t="s">
        <v>6</v>
      </c>
      <c r="F579" s="466">
        <v>44409</v>
      </c>
      <c r="G579" s="466">
        <v>49795</v>
      </c>
      <c r="H579" s="467" t="s">
        <v>5962</v>
      </c>
      <c r="I579" s="468">
        <v>4032</v>
      </c>
      <c r="J579" s="469">
        <v>383.61</v>
      </c>
    </row>
    <row r="580" spans="1:10" x14ac:dyDescent="0.3">
      <c r="A580" s="464" t="s">
        <v>6800</v>
      </c>
      <c r="B580" s="122" t="s">
        <v>6801</v>
      </c>
      <c r="C580" s="122" t="s">
        <v>2761</v>
      </c>
      <c r="D580" s="122" t="s">
        <v>2762</v>
      </c>
      <c r="E580" s="122" t="s">
        <v>6</v>
      </c>
      <c r="F580" s="466">
        <v>44409</v>
      </c>
      <c r="G580" s="466">
        <v>49795</v>
      </c>
      <c r="H580" s="467" t="s">
        <v>5963</v>
      </c>
      <c r="I580" s="468">
        <v>4033</v>
      </c>
      <c r="J580" s="469">
        <v>0</v>
      </c>
    </row>
    <row r="581" spans="1:10" x14ac:dyDescent="0.3">
      <c r="A581" s="464" t="s">
        <v>6800</v>
      </c>
      <c r="B581" s="122" t="s">
        <v>6801</v>
      </c>
      <c r="C581" s="122" t="s">
        <v>2761</v>
      </c>
      <c r="D581" s="122" t="s">
        <v>2762</v>
      </c>
      <c r="E581" s="122" t="s">
        <v>6</v>
      </c>
      <c r="F581" s="466">
        <v>44409</v>
      </c>
      <c r="G581" s="466">
        <v>49795</v>
      </c>
      <c r="H581" s="467" t="s">
        <v>5962</v>
      </c>
      <c r="I581" s="468">
        <v>4034</v>
      </c>
      <c r="J581" s="469">
        <v>0</v>
      </c>
    </row>
    <row r="582" spans="1:10" x14ac:dyDescent="0.3">
      <c r="A582" s="464" t="s">
        <v>6800</v>
      </c>
      <c r="B582" s="122" t="s">
        <v>6801</v>
      </c>
      <c r="C582" s="122" t="s">
        <v>2696</v>
      </c>
      <c r="D582" s="122" t="s">
        <v>2697</v>
      </c>
      <c r="E582" s="122" t="s">
        <v>6</v>
      </c>
      <c r="F582" s="466">
        <v>44330</v>
      </c>
      <c r="G582" s="466">
        <v>49795</v>
      </c>
      <c r="H582" s="467" t="s">
        <v>5963</v>
      </c>
      <c r="I582" s="468">
        <v>3804</v>
      </c>
      <c r="J582" s="469">
        <v>31.323</v>
      </c>
    </row>
    <row r="583" spans="1:10" x14ac:dyDescent="0.3">
      <c r="A583" s="464" t="s">
        <v>6800</v>
      </c>
      <c r="B583" s="122" t="s">
        <v>6801</v>
      </c>
      <c r="C583" s="122" t="s">
        <v>2696</v>
      </c>
      <c r="D583" s="122" t="s">
        <v>2697</v>
      </c>
      <c r="E583" s="122" t="s">
        <v>6</v>
      </c>
      <c r="F583" s="466">
        <v>44330</v>
      </c>
      <c r="G583" s="466">
        <v>49795</v>
      </c>
      <c r="H583" s="467" t="s">
        <v>5962</v>
      </c>
      <c r="I583" s="468">
        <v>3834</v>
      </c>
      <c r="J583" s="469">
        <v>197.197</v>
      </c>
    </row>
    <row r="584" spans="1:10" x14ac:dyDescent="0.3">
      <c r="A584" s="464" t="s">
        <v>6800</v>
      </c>
      <c r="B584" s="122" t="s">
        <v>6801</v>
      </c>
      <c r="C584" s="122" t="s">
        <v>2696</v>
      </c>
      <c r="D584" s="122" t="s">
        <v>2697</v>
      </c>
      <c r="E584" s="122" t="s">
        <v>6</v>
      </c>
      <c r="F584" s="466">
        <v>44330</v>
      </c>
      <c r="G584" s="466">
        <v>49795</v>
      </c>
      <c r="H584" s="467" t="s">
        <v>5963</v>
      </c>
      <c r="I584" s="468">
        <v>3916</v>
      </c>
      <c r="J584" s="469">
        <v>0</v>
      </c>
    </row>
    <row r="585" spans="1:10" x14ac:dyDescent="0.3">
      <c r="A585" s="464" t="s">
        <v>6800</v>
      </c>
      <c r="B585" s="122" t="s">
        <v>6801</v>
      </c>
      <c r="C585" s="122" t="s">
        <v>2696</v>
      </c>
      <c r="D585" s="122" t="s">
        <v>2697</v>
      </c>
      <c r="E585" s="122" t="s">
        <v>6</v>
      </c>
      <c r="F585" s="466">
        <v>44330</v>
      </c>
      <c r="G585" s="466">
        <v>49795</v>
      </c>
      <c r="H585" s="467" t="s">
        <v>5962</v>
      </c>
      <c r="I585" s="468">
        <v>3946</v>
      </c>
      <c r="J585" s="469">
        <v>0</v>
      </c>
    </row>
    <row r="586" spans="1:10" x14ac:dyDescent="0.3">
      <c r="A586" s="464" t="s">
        <v>6800</v>
      </c>
      <c r="B586" s="122" t="s">
        <v>6801</v>
      </c>
      <c r="C586" s="122" t="s">
        <v>873</v>
      </c>
      <c r="D586" s="122" t="s">
        <v>874</v>
      </c>
      <c r="E586" s="122" t="s">
        <v>6</v>
      </c>
      <c r="F586" s="466">
        <v>44330</v>
      </c>
      <c r="G586" s="466">
        <v>49795</v>
      </c>
      <c r="H586" s="467" t="s">
        <v>5963</v>
      </c>
      <c r="I586" s="468">
        <v>3791</v>
      </c>
      <c r="J586" s="469">
        <v>0</v>
      </c>
    </row>
    <row r="587" spans="1:10" x14ac:dyDescent="0.3">
      <c r="A587" s="464" t="s">
        <v>6800</v>
      </c>
      <c r="B587" s="122" t="s">
        <v>6801</v>
      </c>
      <c r="C587" s="122" t="s">
        <v>873</v>
      </c>
      <c r="D587" s="122" t="s">
        <v>874</v>
      </c>
      <c r="E587" s="122" t="s">
        <v>6</v>
      </c>
      <c r="F587" s="466">
        <v>44330</v>
      </c>
      <c r="G587" s="466">
        <v>49795</v>
      </c>
      <c r="H587" s="467" t="s">
        <v>5962</v>
      </c>
      <c r="I587" s="468">
        <v>3821</v>
      </c>
      <c r="J587" s="469">
        <v>230.34100000000001</v>
      </c>
    </row>
    <row r="588" spans="1:10" x14ac:dyDescent="0.3">
      <c r="A588" s="464" t="s">
        <v>6800</v>
      </c>
      <c r="B588" s="122" t="s">
        <v>6801</v>
      </c>
      <c r="C588" s="122" t="s">
        <v>873</v>
      </c>
      <c r="D588" s="122" t="s">
        <v>874</v>
      </c>
      <c r="E588" s="122" t="s">
        <v>6</v>
      </c>
      <c r="F588" s="466">
        <v>44330</v>
      </c>
      <c r="G588" s="466">
        <v>49795</v>
      </c>
      <c r="H588" s="467" t="s">
        <v>5963</v>
      </c>
      <c r="I588" s="468">
        <v>3903</v>
      </c>
      <c r="J588" s="469">
        <v>0</v>
      </c>
    </row>
    <row r="589" spans="1:10" x14ac:dyDescent="0.3">
      <c r="A589" s="464" t="s">
        <v>6800</v>
      </c>
      <c r="B589" s="122" t="s">
        <v>6801</v>
      </c>
      <c r="C589" s="122" t="s">
        <v>873</v>
      </c>
      <c r="D589" s="122" t="s">
        <v>874</v>
      </c>
      <c r="E589" s="122" t="s">
        <v>6</v>
      </c>
      <c r="F589" s="466">
        <v>44330</v>
      </c>
      <c r="G589" s="466">
        <v>49795</v>
      </c>
      <c r="H589" s="467" t="s">
        <v>5962</v>
      </c>
      <c r="I589" s="468">
        <v>3933</v>
      </c>
      <c r="J589" s="469">
        <v>0</v>
      </c>
    </row>
    <row r="590" spans="1:10" x14ac:dyDescent="0.3">
      <c r="A590" s="464" t="s">
        <v>6800</v>
      </c>
      <c r="B590" s="122" t="s">
        <v>6801</v>
      </c>
      <c r="C590" s="122" t="s">
        <v>4051</v>
      </c>
      <c r="D590" s="122" t="s">
        <v>4052</v>
      </c>
      <c r="E590" s="122" t="s">
        <v>6</v>
      </c>
      <c r="F590" s="466">
        <v>44330</v>
      </c>
      <c r="G590" s="466">
        <v>49795</v>
      </c>
      <c r="H590" s="467" t="s">
        <v>5963</v>
      </c>
      <c r="I590" s="468">
        <v>3794</v>
      </c>
      <c r="J590" s="469">
        <v>0</v>
      </c>
    </row>
    <row r="591" spans="1:10" x14ac:dyDescent="0.3">
      <c r="A591" s="464" t="s">
        <v>6800</v>
      </c>
      <c r="B591" s="122" t="s">
        <v>6801</v>
      </c>
      <c r="C591" s="122" t="s">
        <v>4051</v>
      </c>
      <c r="D591" s="122" t="s">
        <v>4052</v>
      </c>
      <c r="E591" s="122" t="s">
        <v>6</v>
      </c>
      <c r="F591" s="466">
        <v>44330</v>
      </c>
      <c r="G591" s="466">
        <v>49795</v>
      </c>
      <c r="H591" s="467" t="s">
        <v>5962</v>
      </c>
      <c r="I591" s="468">
        <v>3824</v>
      </c>
      <c r="J591" s="469">
        <v>0</v>
      </c>
    </row>
    <row r="592" spans="1:10" x14ac:dyDescent="0.3">
      <c r="A592" s="464" t="s">
        <v>6800</v>
      </c>
      <c r="B592" s="122" t="s">
        <v>6801</v>
      </c>
      <c r="C592" s="122" t="s">
        <v>4051</v>
      </c>
      <c r="D592" s="122" t="s">
        <v>4052</v>
      </c>
      <c r="E592" s="122" t="s">
        <v>6</v>
      </c>
      <c r="F592" s="466">
        <v>44330</v>
      </c>
      <c r="G592" s="466">
        <v>49795</v>
      </c>
      <c r="H592" s="467" t="s">
        <v>5963</v>
      </c>
      <c r="I592" s="468">
        <v>3906</v>
      </c>
      <c r="J592" s="469">
        <v>0</v>
      </c>
    </row>
    <row r="593" spans="1:10" x14ac:dyDescent="0.3">
      <c r="A593" s="464" t="s">
        <v>6800</v>
      </c>
      <c r="B593" s="122" t="s">
        <v>6801</v>
      </c>
      <c r="C593" s="122" t="s">
        <v>4051</v>
      </c>
      <c r="D593" s="122" t="s">
        <v>4052</v>
      </c>
      <c r="E593" s="122" t="s">
        <v>6</v>
      </c>
      <c r="F593" s="466">
        <v>44330</v>
      </c>
      <c r="G593" s="466">
        <v>49795</v>
      </c>
      <c r="H593" s="467" t="s">
        <v>5962</v>
      </c>
      <c r="I593" s="468">
        <v>3936</v>
      </c>
      <c r="J593" s="469">
        <v>0</v>
      </c>
    </row>
    <row r="594" spans="1:10" x14ac:dyDescent="0.3">
      <c r="A594" s="464" t="s">
        <v>6800</v>
      </c>
      <c r="B594" s="122" t="s">
        <v>6801</v>
      </c>
      <c r="C594" s="122" t="s">
        <v>2632</v>
      </c>
      <c r="D594" s="122" t="s">
        <v>2633</v>
      </c>
      <c r="E594" s="122" t="s">
        <v>6</v>
      </c>
      <c r="F594" s="466">
        <v>44330</v>
      </c>
      <c r="G594" s="466">
        <v>49795</v>
      </c>
      <c r="H594" s="467" t="s">
        <v>5963</v>
      </c>
      <c r="I594" s="468">
        <v>3801</v>
      </c>
      <c r="J594" s="469">
        <v>90.988</v>
      </c>
    </row>
    <row r="595" spans="1:10" x14ac:dyDescent="0.3">
      <c r="A595" s="464" t="s">
        <v>6800</v>
      </c>
      <c r="B595" s="122" t="s">
        <v>6801</v>
      </c>
      <c r="C595" s="122" t="s">
        <v>2632</v>
      </c>
      <c r="D595" s="122" t="s">
        <v>2633</v>
      </c>
      <c r="E595" s="122" t="s">
        <v>6</v>
      </c>
      <c r="F595" s="466">
        <v>44330</v>
      </c>
      <c r="G595" s="466">
        <v>49795</v>
      </c>
      <c r="H595" s="467" t="s">
        <v>5962</v>
      </c>
      <c r="I595" s="468">
        <v>3831</v>
      </c>
      <c r="J595" s="469">
        <v>543.60400000000004</v>
      </c>
    </row>
    <row r="596" spans="1:10" x14ac:dyDescent="0.3">
      <c r="A596" s="464" t="s">
        <v>6800</v>
      </c>
      <c r="B596" s="122" t="s">
        <v>6801</v>
      </c>
      <c r="C596" s="122" t="s">
        <v>2632</v>
      </c>
      <c r="D596" s="122" t="s">
        <v>2633</v>
      </c>
      <c r="E596" s="122" t="s">
        <v>6</v>
      </c>
      <c r="F596" s="466">
        <v>44330</v>
      </c>
      <c r="G596" s="466">
        <v>49795</v>
      </c>
      <c r="H596" s="467" t="s">
        <v>5963</v>
      </c>
      <c r="I596" s="468">
        <v>3913</v>
      </c>
      <c r="J596" s="469">
        <v>0</v>
      </c>
    </row>
    <row r="597" spans="1:10" x14ac:dyDescent="0.3">
      <c r="A597" s="464" t="s">
        <v>6800</v>
      </c>
      <c r="B597" s="122" t="s">
        <v>6801</v>
      </c>
      <c r="C597" s="122" t="s">
        <v>2632</v>
      </c>
      <c r="D597" s="122" t="s">
        <v>2633</v>
      </c>
      <c r="E597" s="122" t="s">
        <v>6</v>
      </c>
      <c r="F597" s="466">
        <v>44330</v>
      </c>
      <c r="G597" s="466">
        <v>49795</v>
      </c>
      <c r="H597" s="467" t="s">
        <v>5962</v>
      </c>
      <c r="I597" s="468">
        <v>3943</v>
      </c>
      <c r="J597" s="469">
        <v>0</v>
      </c>
    </row>
    <row r="598" spans="1:10" x14ac:dyDescent="0.3">
      <c r="A598" s="464" t="s">
        <v>6800</v>
      </c>
      <c r="B598" s="122" t="s">
        <v>6801</v>
      </c>
      <c r="C598" s="122" t="s">
        <v>4041</v>
      </c>
      <c r="D598" s="122" t="s">
        <v>4042</v>
      </c>
      <c r="E598" s="122" t="s">
        <v>6</v>
      </c>
      <c r="F598" s="466">
        <v>44330</v>
      </c>
      <c r="G598" s="466">
        <v>49795</v>
      </c>
      <c r="H598" s="467" t="s">
        <v>5963</v>
      </c>
      <c r="I598" s="468">
        <v>3780</v>
      </c>
      <c r="J598" s="469">
        <v>0</v>
      </c>
    </row>
    <row r="599" spans="1:10" x14ac:dyDescent="0.3">
      <c r="A599" s="464" t="s">
        <v>6800</v>
      </c>
      <c r="B599" s="122" t="s">
        <v>6801</v>
      </c>
      <c r="C599" s="122" t="s">
        <v>4041</v>
      </c>
      <c r="D599" s="122" t="s">
        <v>4042</v>
      </c>
      <c r="E599" s="122" t="s">
        <v>6</v>
      </c>
      <c r="F599" s="466">
        <v>44330</v>
      </c>
      <c r="G599" s="466">
        <v>49795</v>
      </c>
      <c r="H599" s="467" t="s">
        <v>5962</v>
      </c>
      <c r="I599" s="468">
        <v>3810</v>
      </c>
      <c r="J599" s="469">
        <v>1784.6879999999999</v>
      </c>
    </row>
    <row r="600" spans="1:10" x14ac:dyDescent="0.3">
      <c r="A600" s="464" t="s">
        <v>6800</v>
      </c>
      <c r="B600" s="122" t="s">
        <v>6801</v>
      </c>
      <c r="C600" s="122" t="s">
        <v>4041</v>
      </c>
      <c r="D600" s="122" t="s">
        <v>4042</v>
      </c>
      <c r="E600" s="122" t="s">
        <v>6</v>
      </c>
      <c r="F600" s="466">
        <v>44330</v>
      </c>
      <c r="G600" s="466">
        <v>49795</v>
      </c>
      <c r="H600" s="467" t="s">
        <v>5963</v>
      </c>
      <c r="I600" s="468">
        <v>3892</v>
      </c>
      <c r="J600" s="469">
        <v>0</v>
      </c>
    </row>
    <row r="601" spans="1:10" x14ac:dyDescent="0.3">
      <c r="A601" s="464" t="s">
        <v>6800</v>
      </c>
      <c r="B601" s="122" t="s">
        <v>6801</v>
      </c>
      <c r="C601" s="122" t="s">
        <v>4041</v>
      </c>
      <c r="D601" s="122" t="s">
        <v>4042</v>
      </c>
      <c r="E601" s="122" t="s">
        <v>6</v>
      </c>
      <c r="F601" s="466">
        <v>44330</v>
      </c>
      <c r="G601" s="466">
        <v>49795</v>
      </c>
      <c r="H601" s="467" t="s">
        <v>5962</v>
      </c>
      <c r="I601" s="468">
        <v>3922</v>
      </c>
      <c r="J601" s="469">
        <v>0</v>
      </c>
    </row>
    <row r="602" spans="1:10" x14ac:dyDescent="0.3">
      <c r="A602" s="464" t="s">
        <v>6800</v>
      </c>
      <c r="B602" s="122" t="s">
        <v>6801</v>
      </c>
      <c r="C602" s="122" t="s">
        <v>857</v>
      </c>
      <c r="D602" s="122" t="s">
        <v>858</v>
      </c>
      <c r="E602" s="122" t="s">
        <v>6</v>
      </c>
      <c r="F602" s="466">
        <v>44330</v>
      </c>
      <c r="G602" s="466">
        <v>49795</v>
      </c>
      <c r="H602" s="467" t="s">
        <v>5963</v>
      </c>
      <c r="I602" s="468">
        <v>3792</v>
      </c>
      <c r="J602" s="469">
        <v>0</v>
      </c>
    </row>
    <row r="603" spans="1:10" x14ac:dyDescent="0.3">
      <c r="A603" s="464" t="s">
        <v>6800</v>
      </c>
      <c r="B603" s="122" t="s">
        <v>6801</v>
      </c>
      <c r="C603" s="122" t="s">
        <v>857</v>
      </c>
      <c r="D603" s="122" t="s">
        <v>858</v>
      </c>
      <c r="E603" s="122" t="s">
        <v>6</v>
      </c>
      <c r="F603" s="466">
        <v>44330</v>
      </c>
      <c r="G603" s="466">
        <v>49795</v>
      </c>
      <c r="H603" s="467" t="s">
        <v>5962</v>
      </c>
      <c r="I603" s="468">
        <v>3822</v>
      </c>
      <c r="J603" s="469">
        <v>77.351000000000013</v>
      </c>
    </row>
    <row r="604" spans="1:10" x14ac:dyDescent="0.3">
      <c r="A604" s="464" t="s">
        <v>6800</v>
      </c>
      <c r="B604" s="122" t="s">
        <v>6801</v>
      </c>
      <c r="C604" s="122" t="s">
        <v>857</v>
      </c>
      <c r="D604" s="122" t="s">
        <v>858</v>
      </c>
      <c r="E604" s="122" t="s">
        <v>6</v>
      </c>
      <c r="F604" s="466">
        <v>44330</v>
      </c>
      <c r="G604" s="466">
        <v>49795</v>
      </c>
      <c r="H604" s="467" t="s">
        <v>5963</v>
      </c>
      <c r="I604" s="468">
        <v>3904</v>
      </c>
      <c r="J604" s="469">
        <v>0</v>
      </c>
    </row>
    <row r="605" spans="1:10" x14ac:dyDescent="0.3">
      <c r="A605" s="464" t="s">
        <v>6800</v>
      </c>
      <c r="B605" s="122" t="s">
        <v>6801</v>
      </c>
      <c r="C605" s="122" t="s">
        <v>857</v>
      </c>
      <c r="D605" s="122" t="s">
        <v>858</v>
      </c>
      <c r="E605" s="122" t="s">
        <v>6</v>
      </c>
      <c r="F605" s="466">
        <v>44330</v>
      </c>
      <c r="G605" s="466">
        <v>49795</v>
      </c>
      <c r="H605" s="467" t="s">
        <v>5962</v>
      </c>
      <c r="I605" s="468">
        <v>3934</v>
      </c>
      <c r="J605" s="469">
        <v>0</v>
      </c>
    </row>
    <row r="606" spans="1:10" x14ac:dyDescent="0.3">
      <c r="A606" s="464" t="s">
        <v>6800</v>
      </c>
      <c r="B606" s="122" t="s">
        <v>6801</v>
      </c>
      <c r="C606" s="122" t="s">
        <v>18</v>
      </c>
      <c r="D606" s="122" t="s">
        <v>19</v>
      </c>
      <c r="E606" s="122" t="s">
        <v>6</v>
      </c>
      <c r="F606" s="466">
        <v>44330</v>
      </c>
      <c r="G606" s="466">
        <v>49795</v>
      </c>
      <c r="H606" s="467" t="s">
        <v>5963</v>
      </c>
      <c r="I606" s="468">
        <v>3782</v>
      </c>
      <c r="J606" s="469">
        <v>0</v>
      </c>
    </row>
    <row r="607" spans="1:10" x14ac:dyDescent="0.3">
      <c r="A607" s="464" t="s">
        <v>6800</v>
      </c>
      <c r="B607" s="122" t="s">
        <v>6801</v>
      </c>
      <c r="C607" s="122" t="s">
        <v>18</v>
      </c>
      <c r="D607" s="122" t="s">
        <v>19</v>
      </c>
      <c r="E607" s="122" t="s">
        <v>6</v>
      </c>
      <c r="F607" s="466">
        <v>44330</v>
      </c>
      <c r="G607" s="466">
        <v>49795</v>
      </c>
      <c r="H607" s="467" t="s">
        <v>5962</v>
      </c>
      <c r="I607" s="468">
        <v>3812</v>
      </c>
      <c r="J607" s="469">
        <v>3327.0940000000001</v>
      </c>
    </row>
    <row r="608" spans="1:10" x14ac:dyDescent="0.3">
      <c r="A608" s="464" t="s">
        <v>6800</v>
      </c>
      <c r="B608" s="122" t="s">
        <v>6801</v>
      </c>
      <c r="C608" s="122" t="s">
        <v>18</v>
      </c>
      <c r="D608" s="122" t="s">
        <v>19</v>
      </c>
      <c r="E608" s="122" t="s">
        <v>6</v>
      </c>
      <c r="F608" s="466">
        <v>44330</v>
      </c>
      <c r="G608" s="466">
        <v>49795</v>
      </c>
      <c r="H608" s="467" t="s">
        <v>5963</v>
      </c>
      <c r="I608" s="468">
        <v>3894</v>
      </c>
      <c r="J608" s="469">
        <v>0</v>
      </c>
    </row>
    <row r="609" spans="1:10" x14ac:dyDescent="0.3">
      <c r="A609" s="464" t="s">
        <v>6800</v>
      </c>
      <c r="B609" s="122" t="s">
        <v>6801</v>
      </c>
      <c r="C609" s="122" t="s">
        <v>18</v>
      </c>
      <c r="D609" s="122" t="s">
        <v>19</v>
      </c>
      <c r="E609" s="122" t="s">
        <v>6</v>
      </c>
      <c r="F609" s="466">
        <v>44330</v>
      </c>
      <c r="G609" s="466">
        <v>49795</v>
      </c>
      <c r="H609" s="467" t="s">
        <v>5962</v>
      </c>
      <c r="I609" s="468">
        <v>3924</v>
      </c>
      <c r="J609" s="469">
        <v>0</v>
      </c>
    </row>
    <row r="610" spans="1:10" x14ac:dyDescent="0.3">
      <c r="A610" s="464" t="s">
        <v>6800</v>
      </c>
      <c r="B610" s="122" t="s">
        <v>6801</v>
      </c>
      <c r="C610" s="122" t="s">
        <v>9045</v>
      </c>
      <c r="D610" s="122" t="s">
        <v>9046</v>
      </c>
      <c r="E610" s="122" t="s">
        <v>97</v>
      </c>
      <c r="F610" s="466">
        <v>44501</v>
      </c>
      <c r="G610" s="466">
        <v>46326</v>
      </c>
      <c r="H610" s="467" t="s">
        <v>5964</v>
      </c>
      <c r="I610" s="468">
        <v>40197</v>
      </c>
      <c r="J610" s="469">
        <v>338.27100000000002</v>
      </c>
    </row>
    <row r="611" spans="1:10" x14ac:dyDescent="0.3">
      <c r="A611" s="464" t="s">
        <v>6800</v>
      </c>
      <c r="B611" s="122" t="s">
        <v>6801</v>
      </c>
      <c r="C611" s="122" t="s">
        <v>9045</v>
      </c>
      <c r="D611" s="122" t="s">
        <v>9046</v>
      </c>
      <c r="E611" s="122" t="s">
        <v>97</v>
      </c>
      <c r="F611" s="466">
        <v>44501</v>
      </c>
      <c r="G611" s="466">
        <v>46326</v>
      </c>
      <c r="H611" s="467" t="s">
        <v>5965</v>
      </c>
      <c r="I611" s="468">
        <v>40198</v>
      </c>
      <c r="J611" s="469">
        <v>110.35700000000001</v>
      </c>
    </row>
    <row r="612" spans="1:10" x14ac:dyDescent="0.3">
      <c r="A612" s="464" t="s">
        <v>6800</v>
      </c>
      <c r="B612" s="122" t="s">
        <v>6801</v>
      </c>
      <c r="C612" s="122" t="s">
        <v>2487</v>
      </c>
      <c r="D612" s="122" t="s">
        <v>2488</v>
      </c>
      <c r="E612" s="122" t="s">
        <v>97</v>
      </c>
      <c r="F612" s="466">
        <v>44409</v>
      </c>
      <c r="G612" s="466">
        <v>45504</v>
      </c>
      <c r="H612" s="467" t="s">
        <v>5964</v>
      </c>
      <c r="I612" s="468">
        <v>39853</v>
      </c>
      <c r="J612" s="469">
        <v>934.60200000000009</v>
      </c>
    </row>
    <row r="613" spans="1:10" x14ac:dyDescent="0.3">
      <c r="A613" s="464" t="s">
        <v>6800</v>
      </c>
      <c r="B613" s="122" t="s">
        <v>6801</v>
      </c>
      <c r="C613" s="122" t="s">
        <v>2487</v>
      </c>
      <c r="D613" s="122" t="s">
        <v>2488</v>
      </c>
      <c r="E613" s="122" t="s">
        <v>97</v>
      </c>
      <c r="F613" s="466">
        <v>44409</v>
      </c>
      <c r="G613" s="466">
        <v>45504</v>
      </c>
      <c r="H613" s="467" t="s">
        <v>5965</v>
      </c>
      <c r="I613" s="468">
        <v>39854</v>
      </c>
      <c r="J613" s="469">
        <v>9.8810000000000002</v>
      </c>
    </row>
    <row r="614" spans="1:10" x14ac:dyDescent="0.3">
      <c r="A614" s="464" t="s">
        <v>6800</v>
      </c>
      <c r="B614" s="122" t="s">
        <v>6801</v>
      </c>
      <c r="C614" s="122" t="s">
        <v>4626</v>
      </c>
      <c r="D614" s="122" t="s">
        <v>4627</v>
      </c>
      <c r="E614" s="122" t="s">
        <v>97</v>
      </c>
      <c r="F614" s="466">
        <v>44409</v>
      </c>
      <c r="G614" s="466">
        <v>46234</v>
      </c>
      <c r="H614" s="467" t="s">
        <v>5964</v>
      </c>
      <c r="I614" s="468">
        <v>39855</v>
      </c>
      <c r="J614" s="469">
        <v>0.28899999999999998</v>
      </c>
    </row>
    <row r="615" spans="1:10" x14ac:dyDescent="0.3">
      <c r="A615" s="464" t="s">
        <v>6800</v>
      </c>
      <c r="B615" s="122" t="s">
        <v>6801</v>
      </c>
      <c r="C615" s="122" t="s">
        <v>4626</v>
      </c>
      <c r="D615" s="122" t="s">
        <v>4627</v>
      </c>
      <c r="E615" s="122" t="s">
        <v>97</v>
      </c>
      <c r="F615" s="466">
        <v>44409</v>
      </c>
      <c r="G615" s="466">
        <v>46234</v>
      </c>
      <c r="H615" s="467" t="s">
        <v>5965</v>
      </c>
      <c r="I615" s="468">
        <v>39856</v>
      </c>
      <c r="J615" s="469">
        <v>640.10500000000002</v>
      </c>
    </row>
    <row r="616" spans="1:10" x14ac:dyDescent="0.3">
      <c r="A616" s="464" t="s">
        <v>6800</v>
      </c>
      <c r="B616" s="122" t="s">
        <v>6801</v>
      </c>
      <c r="C616" s="122" t="s">
        <v>4047</v>
      </c>
      <c r="D616" s="122" t="s">
        <v>4048</v>
      </c>
      <c r="E616" s="122" t="s">
        <v>97</v>
      </c>
      <c r="F616" s="466">
        <v>44330</v>
      </c>
      <c r="G616" s="466">
        <v>49795</v>
      </c>
      <c r="H616" s="467" t="s">
        <v>5964</v>
      </c>
      <c r="I616" s="468">
        <v>39691</v>
      </c>
      <c r="J616" s="469">
        <v>0</v>
      </c>
    </row>
    <row r="617" spans="1:10" x14ac:dyDescent="0.3">
      <c r="A617" s="464" t="s">
        <v>6800</v>
      </c>
      <c r="B617" s="122" t="s">
        <v>6801</v>
      </c>
      <c r="C617" s="122" t="s">
        <v>4047</v>
      </c>
      <c r="D617" s="122" t="s">
        <v>4048</v>
      </c>
      <c r="E617" s="122" t="s">
        <v>97</v>
      </c>
      <c r="F617" s="466">
        <v>44330</v>
      </c>
      <c r="G617" s="466">
        <v>49795</v>
      </c>
      <c r="H617" s="467" t="s">
        <v>5965</v>
      </c>
      <c r="I617" s="468">
        <v>39709</v>
      </c>
      <c r="J617" s="469">
        <v>9.5659999999999989</v>
      </c>
    </row>
    <row r="618" spans="1:10" x14ac:dyDescent="0.3">
      <c r="A618" s="464" t="s">
        <v>6800</v>
      </c>
      <c r="B618" s="122" t="s">
        <v>6801</v>
      </c>
      <c r="C618" s="122" t="s">
        <v>4047</v>
      </c>
      <c r="D618" s="122" t="s">
        <v>4048</v>
      </c>
      <c r="E618" s="122" t="s">
        <v>97</v>
      </c>
      <c r="F618" s="466">
        <v>44330</v>
      </c>
      <c r="G618" s="466">
        <v>49795</v>
      </c>
      <c r="H618" s="467" t="s">
        <v>5964</v>
      </c>
      <c r="I618" s="468">
        <v>39745</v>
      </c>
      <c r="J618" s="469">
        <v>0</v>
      </c>
    </row>
    <row r="619" spans="1:10" x14ac:dyDescent="0.3">
      <c r="A619" s="464" t="s">
        <v>6800</v>
      </c>
      <c r="B619" s="122" t="s">
        <v>6801</v>
      </c>
      <c r="C619" s="122" t="s">
        <v>4047</v>
      </c>
      <c r="D619" s="122" t="s">
        <v>4048</v>
      </c>
      <c r="E619" s="122" t="s">
        <v>97</v>
      </c>
      <c r="F619" s="466">
        <v>44330</v>
      </c>
      <c r="G619" s="466">
        <v>49795</v>
      </c>
      <c r="H619" s="467" t="s">
        <v>5965</v>
      </c>
      <c r="I619" s="468">
        <v>39763</v>
      </c>
      <c r="J619" s="469">
        <v>0</v>
      </c>
    </row>
    <row r="620" spans="1:10" x14ac:dyDescent="0.3">
      <c r="A620" s="464" t="s">
        <v>6800</v>
      </c>
      <c r="B620" s="122" t="s">
        <v>6801</v>
      </c>
      <c r="C620" s="122" t="s">
        <v>4029</v>
      </c>
      <c r="D620" s="122" t="s">
        <v>4030</v>
      </c>
      <c r="E620" s="122" t="s">
        <v>97</v>
      </c>
      <c r="F620" s="466">
        <v>44330</v>
      </c>
      <c r="G620" s="466">
        <v>49795</v>
      </c>
      <c r="H620" s="467" t="s">
        <v>5964</v>
      </c>
      <c r="I620" s="468">
        <v>39683</v>
      </c>
      <c r="J620" s="469">
        <v>0</v>
      </c>
    </row>
    <row r="621" spans="1:10" x14ac:dyDescent="0.3">
      <c r="A621" s="464" t="s">
        <v>6800</v>
      </c>
      <c r="B621" s="122" t="s">
        <v>6801</v>
      </c>
      <c r="C621" s="122" t="s">
        <v>4029</v>
      </c>
      <c r="D621" s="122" t="s">
        <v>4030</v>
      </c>
      <c r="E621" s="122" t="s">
        <v>97</v>
      </c>
      <c r="F621" s="466">
        <v>44330</v>
      </c>
      <c r="G621" s="466">
        <v>49795</v>
      </c>
      <c r="H621" s="467" t="s">
        <v>5965</v>
      </c>
      <c r="I621" s="468">
        <v>39701</v>
      </c>
      <c r="J621" s="469">
        <v>63.518000000000001</v>
      </c>
    </row>
    <row r="622" spans="1:10" x14ac:dyDescent="0.3">
      <c r="A622" s="464" t="s">
        <v>6800</v>
      </c>
      <c r="B622" s="122" t="s">
        <v>6801</v>
      </c>
      <c r="C622" s="122" t="s">
        <v>4029</v>
      </c>
      <c r="D622" s="122" t="s">
        <v>4030</v>
      </c>
      <c r="E622" s="122" t="s">
        <v>97</v>
      </c>
      <c r="F622" s="466">
        <v>44330</v>
      </c>
      <c r="G622" s="466">
        <v>49795</v>
      </c>
      <c r="H622" s="467" t="s">
        <v>5964</v>
      </c>
      <c r="I622" s="468">
        <v>39737</v>
      </c>
      <c r="J622" s="469">
        <v>0</v>
      </c>
    </row>
    <row r="623" spans="1:10" x14ac:dyDescent="0.3">
      <c r="A623" s="464" t="s">
        <v>6800</v>
      </c>
      <c r="B623" s="122" t="s">
        <v>6801</v>
      </c>
      <c r="C623" s="122" t="s">
        <v>4029</v>
      </c>
      <c r="D623" s="122" t="s">
        <v>4030</v>
      </c>
      <c r="E623" s="122" t="s">
        <v>97</v>
      </c>
      <c r="F623" s="466">
        <v>44330</v>
      </c>
      <c r="G623" s="466">
        <v>49795</v>
      </c>
      <c r="H623" s="467" t="s">
        <v>5965</v>
      </c>
      <c r="I623" s="468">
        <v>39755</v>
      </c>
      <c r="J623" s="469">
        <v>0</v>
      </c>
    </row>
    <row r="624" spans="1:10" x14ac:dyDescent="0.3">
      <c r="A624" s="464" t="s">
        <v>6800</v>
      </c>
      <c r="B624" s="122" t="s">
        <v>6801</v>
      </c>
      <c r="C624" s="122" t="s">
        <v>4027</v>
      </c>
      <c r="D624" s="122" t="s">
        <v>4028</v>
      </c>
      <c r="E624" s="122" t="s">
        <v>97</v>
      </c>
      <c r="F624" s="466">
        <v>44330</v>
      </c>
      <c r="G624" s="466">
        <v>49795</v>
      </c>
      <c r="H624" s="467" t="s">
        <v>5964</v>
      </c>
      <c r="I624" s="468">
        <v>39682</v>
      </c>
      <c r="J624" s="469">
        <v>0</v>
      </c>
    </row>
    <row r="625" spans="1:10" x14ac:dyDescent="0.3">
      <c r="A625" s="464" t="s">
        <v>6800</v>
      </c>
      <c r="B625" s="122" t="s">
        <v>6801</v>
      </c>
      <c r="C625" s="122" t="s">
        <v>4027</v>
      </c>
      <c r="D625" s="122" t="s">
        <v>4028</v>
      </c>
      <c r="E625" s="122" t="s">
        <v>97</v>
      </c>
      <c r="F625" s="466">
        <v>44330</v>
      </c>
      <c r="G625" s="466">
        <v>49795</v>
      </c>
      <c r="H625" s="467" t="s">
        <v>5965</v>
      </c>
      <c r="I625" s="468">
        <v>39700</v>
      </c>
      <c r="J625" s="469">
        <v>21.538</v>
      </c>
    </row>
    <row r="626" spans="1:10" x14ac:dyDescent="0.3">
      <c r="A626" s="464" t="s">
        <v>6800</v>
      </c>
      <c r="B626" s="122" t="s">
        <v>6801</v>
      </c>
      <c r="C626" s="122" t="s">
        <v>4027</v>
      </c>
      <c r="D626" s="122" t="s">
        <v>4028</v>
      </c>
      <c r="E626" s="122" t="s">
        <v>97</v>
      </c>
      <c r="F626" s="466">
        <v>44330</v>
      </c>
      <c r="G626" s="466">
        <v>49795</v>
      </c>
      <c r="H626" s="467" t="s">
        <v>5964</v>
      </c>
      <c r="I626" s="468">
        <v>39736</v>
      </c>
      <c r="J626" s="469">
        <v>0</v>
      </c>
    </row>
    <row r="627" spans="1:10" x14ac:dyDescent="0.3">
      <c r="A627" s="464" t="s">
        <v>6800</v>
      </c>
      <c r="B627" s="122" t="s">
        <v>6801</v>
      </c>
      <c r="C627" s="122" t="s">
        <v>4027</v>
      </c>
      <c r="D627" s="122" t="s">
        <v>4028</v>
      </c>
      <c r="E627" s="122" t="s">
        <v>97</v>
      </c>
      <c r="F627" s="466">
        <v>44330</v>
      </c>
      <c r="G627" s="466">
        <v>49795</v>
      </c>
      <c r="H627" s="467" t="s">
        <v>5965</v>
      </c>
      <c r="I627" s="468">
        <v>39754</v>
      </c>
      <c r="J627" s="469">
        <v>0</v>
      </c>
    </row>
    <row r="628" spans="1:10" x14ac:dyDescent="0.3">
      <c r="A628" s="464" t="s">
        <v>6800</v>
      </c>
      <c r="B628" s="122" t="s">
        <v>6801</v>
      </c>
      <c r="C628" s="122" t="s">
        <v>4043</v>
      </c>
      <c r="D628" s="122" t="s">
        <v>4044</v>
      </c>
      <c r="E628" s="122" t="s">
        <v>97</v>
      </c>
      <c r="F628" s="466">
        <v>44330</v>
      </c>
      <c r="G628" s="466">
        <v>49795</v>
      </c>
      <c r="H628" s="467" t="s">
        <v>5964</v>
      </c>
      <c r="I628" s="468">
        <v>39689</v>
      </c>
      <c r="J628" s="469">
        <v>0</v>
      </c>
    </row>
    <row r="629" spans="1:10" x14ac:dyDescent="0.3">
      <c r="A629" s="464" t="s">
        <v>6800</v>
      </c>
      <c r="B629" s="122" t="s">
        <v>6801</v>
      </c>
      <c r="C629" s="122" t="s">
        <v>4043</v>
      </c>
      <c r="D629" s="122" t="s">
        <v>4044</v>
      </c>
      <c r="E629" s="122" t="s">
        <v>97</v>
      </c>
      <c r="F629" s="466">
        <v>44330</v>
      </c>
      <c r="G629" s="466">
        <v>49795</v>
      </c>
      <c r="H629" s="467" t="s">
        <v>5965</v>
      </c>
      <c r="I629" s="468">
        <v>39707</v>
      </c>
      <c r="J629" s="469">
        <v>24.53</v>
      </c>
    </row>
    <row r="630" spans="1:10" x14ac:dyDescent="0.3">
      <c r="A630" s="464" t="s">
        <v>6800</v>
      </c>
      <c r="B630" s="122" t="s">
        <v>6801</v>
      </c>
      <c r="C630" s="122" t="s">
        <v>4043</v>
      </c>
      <c r="D630" s="122" t="s">
        <v>4044</v>
      </c>
      <c r="E630" s="122" t="s">
        <v>97</v>
      </c>
      <c r="F630" s="466">
        <v>44330</v>
      </c>
      <c r="G630" s="466">
        <v>49795</v>
      </c>
      <c r="H630" s="467" t="s">
        <v>5964</v>
      </c>
      <c r="I630" s="468">
        <v>39743</v>
      </c>
      <c r="J630" s="469">
        <v>0</v>
      </c>
    </row>
    <row r="631" spans="1:10" x14ac:dyDescent="0.3">
      <c r="A631" s="464" t="s">
        <v>6800</v>
      </c>
      <c r="B631" s="122" t="s">
        <v>6801</v>
      </c>
      <c r="C631" s="122" t="s">
        <v>4043</v>
      </c>
      <c r="D631" s="122" t="s">
        <v>4044</v>
      </c>
      <c r="E631" s="122" t="s">
        <v>97</v>
      </c>
      <c r="F631" s="466">
        <v>44330</v>
      </c>
      <c r="G631" s="466">
        <v>49795</v>
      </c>
      <c r="H631" s="467" t="s">
        <v>5965</v>
      </c>
      <c r="I631" s="468">
        <v>39761</v>
      </c>
      <c r="J631" s="469">
        <v>0</v>
      </c>
    </row>
    <row r="632" spans="1:10" x14ac:dyDescent="0.3">
      <c r="A632" s="464" t="s">
        <v>6800</v>
      </c>
      <c r="B632" s="122" t="s">
        <v>6801</v>
      </c>
      <c r="C632" s="122" t="s">
        <v>2659</v>
      </c>
      <c r="D632" s="122" t="s">
        <v>2660</v>
      </c>
      <c r="E632" s="122" t="s">
        <v>97</v>
      </c>
      <c r="F632" s="466">
        <v>44330</v>
      </c>
      <c r="G632" s="466">
        <v>49795</v>
      </c>
      <c r="H632" s="467" t="s">
        <v>5964</v>
      </c>
      <c r="I632" s="468">
        <v>39695</v>
      </c>
      <c r="J632" s="469">
        <v>0</v>
      </c>
    </row>
    <row r="633" spans="1:10" x14ac:dyDescent="0.3">
      <c r="A633" s="464" t="s">
        <v>6800</v>
      </c>
      <c r="B633" s="122" t="s">
        <v>6801</v>
      </c>
      <c r="C633" s="122" t="s">
        <v>2659</v>
      </c>
      <c r="D633" s="122" t="s">
        <v>2660</v>
      </c>
      <c r="E633" s="122" t="s">
        <v>97</v>
      </c>
      <c r="F633" s="466">
        <v>44330</v>
      </c>
      <c r="G633" s="466">
        <v>49795</v>
      </c>
      <c r="H633" s="467" t="s">
        <v>5965</v>
      </c>
      <c r="I633" s="468">
        <v>39713</v>
      </c>
      <c r="J633" s="469">
        <v>239.572</v>
      </c>
    </row>
    <row r="634" spans="1:10" x14ac:dyDescent="0.3">
      <c r="A634" s="464" t="s">
        <v>6800</v>
      </c>
      <c r="B634" s="122" t="s">
        <v>6801</v>
      </c>
      <c r="C634" s="122" t="s">
        <v>2659</v>
      </c>
      <c r="D634" s="122" t="s">
        <v>2660</v>
      </c>
      <c r="E634" s="122" t="s">
        <v>97</v>
      </c>
      <c r="F634" s="466">
        <v>44330</v>
      </c>
      <c r="G634" s="466">
        <v>49795</v>
      </c>
      <c r="H634" s="467" t="s">
        <v>5964</v>
      </c>
      <c r="I634" s="468">
        <v>39749</v>
      </c>
      <c r="J634" s="469">
        <v>0</v>
      </c>
    </row>
    <row r="635" spans="1:10" x14ac:dyDescent="0.3">
      <c r="A635" s="464" t="s">
        <v>6800</v>
      </c>
      <c r="B635" s="122" t="s">
        <v>6801</v>
      </c>
      <c r="C635" s="122" t="s">
        <v>2659</v>
      </c>
      <c r="D635" s="122" t="s">
        <v>2660</v>
      </c>
      <c r="E635" s="122" t="s">
        <v>97</v>
      </c>
      <c r="F635" s="466">
        <v>44330</v>
      </c>
      <c r="G635" s="466">
        <v>49795</v>
      </c>
      <c r="H635" s="467" t="s">
        <v>5965</v>
      </c>
      <c r="I635" s="468">
        <v>39767</v>
      </c>
      <c r="J635" s="469">
        <v>0</v>
      </c>
    </row>
    <row r="636" spans="1:10" x14ac:dyDescent="0.3">
      <c r="A636" s="464" t="s">
        <v>6800</v>
      </c>
      <c r="B636" s="122" t="s">
        <v>6801</v>
      </c>
      <c r="C636" s="122" t="s">
        <v>4045</v>
      </c>
      <c r="D636" s="122" t="s">
        <v>4046</v>
      </c>
      <c r="E636" s="122" t="s">
        <v>97</v>
      </c>
      <c r="F636" s="466">
        <v>44330</v>
      </c>
      <c r="G636" s="466">
        <v>49795</v>
      </c>
      <c r="H636" s="467" t="s">
        <v>5964</v>
      </c>
      <c r="I636" s="468">
        <v>39690</v>
      </c>
      <c r="J636" s="469">
        <v>0</v>
      </c>
    </row>
    <row r="637" spans="1:10" x14ac:dyDescent="0.3">
      <c r="A637" s="464" t="s">
        <v>6800</v>
      </c>
      <c r="B637" s="122" t="s">
        <v>6801</v>
      </c>
      <c r="C637" s="122" t="s">
        <v>4045</v>
      </c>
      <c r="D637" s="122" t="s">
        <v>4046</v>
      </c>
      <c r="E637" s="122" t="s">
        <v>97</v>
      </c>
      <c r="F637" s="466">
        <v>44330</v>
      </c>
      <c r="G637" s="466">
        <v>49795</v>
      </c>
      <c r="H637" s="467" t="s">
        <v>5965</v>
      </c>
      <c r="I637" s="468">
        <v>39708</v>
      </c>
      <c r="J637" s="469">
        <v>73.981999999999999</v>
      </c>
    </row>
    <row r="638" spans="1:10" x14ac:dyDescent="0.3">
      <c r="A638" s="464" t="s">
        <v>6800</v>
      </c>
      <c r="B638" s="122" t="s">
        <v>6801</v>
      </c>
      <c r="C638" s="122" t="s">
        <v>4045</v>
      </c>
      <c r="D638" s="122" t="s">
        <v>4046</v>
      </c>
      <c r="E638" s="122" t="s">
        <v>97</v>
      </c>
      <c r="F638" s="466">
        <v>44330</v>
      </c>
      <c r="G638" s="466">
        <v>49795</v>
      </c>
      <c r="H638" s="467" t="s">
        <v>5964</v>
      </c>
      <c r="I638" s="468">
        <v>39744</v>
      </c>
      <c r="J638" s="469">
        <v>0</v>
      </c>
    </row>
    <row r="639" spans="1:10" x14ac:dyDescent="0.3">
      <c r="A639" s="464" t="s">
        <v>6800</v>
      </c>
      <c r="B639" s="122" t="s">
        <v>6801</v>
      </c>
      <c r="C639" s="122" t="s">
        <v>4045</v>
      </c>
      <c r="D639" s="122" t="s">
        <v>4046</v>
      </c>
      <c r="E639" s="122" t="s">
        <v>97</v>
      </c>
      <c r="F639" s="466">
        <v>44330</v>
      </c>
      <c r="G639" s="466">
        <v>49795</v>
      </c>
      <c r="H639" s="467" t="s">
        <v>5965</v>
      </c>
      <c r="I639" s="468">
        <v>39762</v>
      </c>
      <c r="J639" s="469">
        <v>0</v>
      </c>
    </row>
    <row r="640" spans="1:10" x14ac:dyDescent="0.3">
      <c r="A640" s="464" t="s">
        <v>6800</v>
      </c>
      <c r="B640" s="122" t="s">
        <v>6801</v>
      </c>
      <c r="C640" s="122" t="s">
        <v>365</v>
      </c>
      <c r="D640" s="122" t="s">
        <v>366</v>
      </c>
      <c r="E640" s="122" t="s">
        <v>97</v>
      </c>
      <c r="F640" s="466">
        <v>44330</v>
      </c>
      <c r="G640" s="466">
        <v>49795</v>
      </c>
      <c r="H640" s="467" t="s">
        <v>5964</v>
      </c>
      <c r="I640" s="468">
        <v>39681</v>
      </c>
      <c r="J640" s="469">
        <v>0</v>
      </c>
    </row>
    <row r="641" spans="1:10" x14ac:dyDescent="0.3">
      <c r="A641" s="464" t="s">
        <v>6800</v>
      </c>
      <c r="B641" s="122" t="s">
        <v>6801</v>
      </c>
      <c r="C641" s="122" t="s">
        <v>365</v>
      </c>
      <c r="D641" s="122" t="s">
        <v>366</v>
      </c>
      <c r="E641" s="122" t="s">
        <v>97</v>
      </c>
      <c r="F641" s="466">
        <v>44330</v>
      </c>
      <c r="G641" s="466">
        <v>49795</v>
      </c>
      <c r="H641" s="467" t="s">
        <v>5965</v>
      </c>
      <c r="I641" s="468">
        <v>39699</v>
      </c>
      <c r="J641" s="469">
        <v>193.315</v>
      </c>
    </row>
    <row r="642" spans="1:10" x14ac:dyDescent="0.3">
      <c r="A642" s="464" t="s">
        <v>6800</v>
      </c>
      <c r="B642" s="122" t="s">
        <v>6801</v>
      </c>
      <c r="C642" s="122" t="s">
        <v>365</v>
      </c>
      <c r="D642" s="122" t="s">
        <v>366</v>
      </c>
      <c r="E642" s="122" t="s">
        <v>97</v>
      </c>
      <c r="F642" s="466">
        <v>44330</v>
      </c>
      <c r="G642" s="466">
        <v>49795</v>
      </c>
      <c r="H642" s="467" t="s">
        <v>5964</v>
      </c>
      <c r="I642" s="468">
        <v>39735</v>
      </c>
      <c r="J642" s="469">
        <v>0</v>
      </c>
    </row>
    <row r="643" spans="1:10" x14ac:dyDescent="0.3">
      <c r="A643" s="464" t="s">
        <v>6800</v>
      </c>
      <c r="B643" s="122" t="s">
        <v>6801</v>
      </c>
      <c r="C643" s="122" t="s">
        <v>365</v>
      </c>
      <c r="D643" s="122" t="s">
        <v>366</v>
      </c>
      <c r="E643" s="122" t="s">
        <v>97</v>
      </c>
      <c r="F643" s="466">
        <v>44330</v>
      </c>
      <c r="G643" s="466">
        <v>49795</v>
      </c>
      <c r="H643" s="467" t="s">
        <v>5965</v>
      </c>
      <c r="I643" s="468">
        <v>39753</v>
      </c>
      <c r="J643" s="469">
        <v>0</v>
      </c>
    </row>
    <row r="644" spans="1:10" x14ac:dyDescent="0.3">
      <c r="A644" s="464" t="s">
        <v>6800</v>
      </c>
      <c r="B644" s="122" t="s">
        <v>6801</v>
      </c>
      <c r="C644" s="122" t="s">
        <v>4039</v>
      </c>
      <c r="D644" s="122" t="s">
        <v>4040</v>
      </c>
      <c r="E644" s="122" t="s">
        <v>97</v>
      </c>
      <c r="F644" s="466">
        <v>44330</v>
      </c>
      <c r="G644" s="466">
        <v>49795</v>
      </c>
      <c r="H644" s="467" t="s">
        <v>5964</v>
      </c>
      <c r="I644" s="468">
        <v>39688</v>
      </c>
      <c r="J644" s="469">
        <v>2.2560000000000002</v>
      </c>
    </row>
    <row r="645" spans="1:10" x14ac:dyDescent="0.3">
      <c r="A645" s="464" t="s">
        <v>6800</v>
      </c>
      <c r="B645" s="122" t="s">
        <v>6801</v>
      </c>
      <c r="C645" s="122" t="s">
        <v>4039</v>
      </c>
      <c r="D645" s="122" t="s">
        <v>4040</v>
      </c>
      <c r="E645" s="122" t="s">
        <v>97</v>
      </c>
      <c r="F645" s="466">
        <v>44330</v>
      </c>
      <c r="G645" s="466">
        <v>49795</v>
      </c>
      <c r="H645" s="467" t="s">
        <v>5965</v>
      </c>
      <c r="I645" s="468">
        <v>39706</v>
      </c>
      <c r="J645" s="469">
        <v>11.042000000000002</v>
      </c>
    </row>
    <row r="646" spans="1:10" x14ac:dyDescent="0.3">
      <c r="A646" s="464" t="s">
        <v>6800</v>
      </c>
      <c r="B646" s="122" t="s">
        <v>6801</v>
      </c>
      <c r="C646" s="122" t="s">
        <v>4039</v>
      </c>
      <c r="D646" s="122" t="s">
        <v>4040</v>
      </c>
      <c r="E646" s="122" t="s">
        <v>97</v>
      </c>
      <c r="F646" s="466">
        <v>44330</v>
      </c>
      <c r="G646" s="466">
        <v>49795</v>
      </c>
      <c r="H646" s="467" t="s">
        <v>5964</v>
      </c>
      <c r="I646" s="468">
        <v>39742</v>
      </c>
      <c r="J646" s="469">
        <v>0</v>
      </c>
    </row>
    <row r="647" spans="1:10" x14ac:dyDescent="0.3">
      <c r="A647" s="464" t="s">
        <v>6800</v>
      </c>
      <c r="B647" s="122" t="s">
        <v>6801</v>
      </c>
      <c r="C647" s="122" t="s">
        <v>4039</v>
      </c>
      <c r="D647" s="122" t="s">
        <v>4040</v>
      </c>
      <c r="E647" s="122" t="s">
        <v>97</v>
      </c>
      <c r="F647" s="466">
        <v>44330</v>
      </c>
      <c r="G647" s="466">
        <v>49795</v>
      </c>
      <c r="H647" s="467" t="s">
        <v>5965</v>
      </c>
      <c r="I647" s="468">
        <v>39760</v>
      </c>
      <c r="J647" s="469">
        <v>0</v>
      </c>
    </row>
    <row r="648" spans="1:10" x14ac:dyDescent="0.3">
      <c r="A648" s="464" t="s">
        <v>6800</v>
      </c>
      <c r="B648" s="122" t="s">
        <v>6801</v>
      </c>
      <c r="C648" s="122" t="s">
        <v>260</v>
      </c>
      <c r="D648" s="122" t="s">
        <v>261</v>
      </c>
      <c r="E648" s="122" t="s">
        <v>97</v>
      </c>
      <c r="F648" s="466">
        <v>44330</v>
      </c>
      <c r="G648" s="466">
        <v>49795</v>
      </c>
      <c r="H648" s="467" t="s">
        <v>5964</v>
      </c>
      <c r="I648" s="468">
        <v>39680</v>
      </c>
      <c r="J648" s="469">
        <v>0</v>
      </c>
    </row>
    <row r="649" spans="1:10" x14ac:dyDescent="0.3">
      <c r="A649" s="464" t="s">
        <v>6800</v>
      </c>
      <c r="B649" s="122" t="s">
        <v>6801</v>
      </c>
      <c r="C649" s="122" t="s">
        <v>260</v>
      </c>
      <c r="D649" s="122" t="s">
        <v>261</v>
      </c>
      <c r="E649" s="122" t="s">
        <v>97</v>
      </c>
      <c r="F649" s="466">
        <v>44330</v>
      </c>
      <c r="G649" s="466">
        <v>49795</v>
      </c>
      <c r="H649" s="467" t="s">
        <v>5965</v>
      </c>
      <c r="I649" s="468">
        <v>39698</v>
      </c>
      <c r="J649" s="469">
        <v>161.09000000000003</v>
      </c>
    </row>
    <row r="650" spans="1:10" x14ac:dyDescent="0.3">
      <c r="A650" s="464" t="s">
        <v>6800</v>
      </c>
      <c r="B650" s="122" t="s">
        <v>6801</v>
      </c>
      <c r="C650" s="122" t="s">
        <v>260</v>
      </c>
      <c r="D650" s="122" t="s">
        <v>261</v>
      </c>
      <c r="E650" s="122" t="s">
        <v>97</v>
      </c>
      <c r="F650" s="466">
        <v>44330</v>
      </c>
      <c r="G650" s="466">
        <v>49795</v>
      </c>
      <c r="H650" s="467" t="s">
        <v>5964</v>
      </c>
      <c r="I650" s="468">
        <v>39734</v>
      </c>
      <c r="J650" s="469">
        <v>0</v>
      </c>
    </row>
    <row r="651" spans="1:10" x14ac:dyDescent="0.3">
      <c r="A651" s="464" t="s">
        <v>6800</v>
      </c>
      <c r="B651" s="122" t="s">
        <v>6801</v>
      </c>
      <c r="C651" s="122" t="s">
        <v>260</v>
      </c>
      <c r="D651" s="122" t="s">
        <v>261</v>
      </c>
      <c r="E651" s="122" t="s">
        <v>97</v>
      </c>
      <c r="F651" s="466">
        <v>44330</v>
      </c>
      <c r="G651" s="466">
        <v>49795</v>
      </c>
      <c r="H651" s="467" t="s">
        <v>5965</v>
      </c>
      <c r="I651" s="468">
        <v>39752</v>
      </c>
      <c r="J651" s="469">
        <v>0</v>
      </c>
    </row>
    <row r="652" spans="1:10" x14ac:dyDescent="0.3">
      <c r="A652" s="464" t="s">
        <v>6800</v>
      </c>
      <c r="B652" s="122" t="s">
        <v>6801</v>
      </c>
      <c r="C652" s="122" t="s">
        <v>4035</v>
      </c>
      <c r="D652" s="122" t="s">
        <v>4036</v>
      </c>
      <c r="E652" s="122" t="s">
        <v>97</v>
      </c>
      <c r="F652" s="466">
        <v>44330</v>
      </c>
      <c r="G652" s="466">
        <v>49795</v>
      </c>
      <c r="H652" s="467" t="s">
        <v>5964</v>
      </c>
      <c r="I652" s="468">
        <v>39686</v>
      </c>
      <c r="J652" s="469">
        <v>12.039000000000001</v>
      </c>
    </row>
    <row r="653" spans="1:10" x14ac:dyDescent="0.3">
      <c r="A653" s="464" t="s">
        <v>6800</v>
      </c>
      <c r="B653" s="122" t="s">
        <v>6801</v>
      </c>
      <c r="C653" s="122" t="s">
        <v>4035</v>
      </c>
      <c r="D653" s="122" t="s">
        <v>4036</v>
      </c>
      <c r="E653" s="122" t="s">
        <v>97</v>
      </c>
      <c r="F653" s="466">
        <v>44330</v>
      </c>
      <c r="G653" s="466">
        <v>49795</v>
      </c>
      <c r="H653" s="467" t="s">
        <v>5965</v>
      </c>
      <c r="I653" s="468">
        <v>39704</v>
      </c>
      <c r="J653" s="469">
        <v>69.647999999999996</v>
      </c>
    </row>
    <row r="654" spans="1:10" x14ac:dyDescent="0.3">
      <c r="A654" s="464" t="s">
        <v>6800</v>
      </c>
      <c r="B654" s="122" t="s">
        <v>6801</v>
      </c>
      <c r="C654" s="122" t="s">
        <v>4035</v>
      </c>
      <c r="D654" s="122" t="s">
        <v>4036</v>
      </c>
      <c r="E654" s="122" t="s">
        <v>97</v>
      </c>
      <c r="F654" s="466">
        <v>44330</v>
      </c>
      <c r="G654" s="466">
        <v>49795</v>
      </c>
      <c r="H654" s="467" t="s">
        <v>5964</v>
      </c>
      <c r="I654" s="468">
        <v>39740</v>
      </c>
      <c r="J654" s="469">
        <v>0</v>
      </c>
    </row>
    <row r="655" spans="1:10" x14ac:dyDescent="0.3">
      <c r="A655" s="464" t="s">
        <v>6800</v>
      </c>
      <c r="B655" s="122" t="s">
        <v>6801</v>
      </c>
      <c r="C655" s="122" t="s">
        <v>4035</v>
      </c>
      <c r="D655" s="122" t="s">
        <v>4036</v>
      </c>
      <c r="E655" s="122" t="s">
        <v>97</v>
      </c>
      <c r="F655" s="466">
        <v>44330</v>
      </c>
      <c r="G655" s="466">
        <v>49795</v>
      </c>
      <c r="H655" s="467" t="s">
        <v>5965</v>
      </c>
      <c r="I655" s="468">
        <v>39758</v>
      </c>
      <c r="J655" s="469">
        <v>0</v>
      </c>
    </row>
    <row r="656" spans="1:10" x14ac:dyDescent="0.3">
      <c r="A656" s="464" t="s">
        <v>6800</v>
      </c>
      <c r="B656" s="122" t="s">
        <v>6801</v>
      </c>
      <c r="C656" s="122" t="s">
        <v>4033</v>
      </c>
      <c r="D656" s="122" t="s">
        <v>4034</v>
      </c>
      <c r="E656" s="122" t="s">
        <v>97</v>
      </c>
      <c r="F656" s="466">
        <v>44330</v>
      </c>
      <c r="G656" s="466">
        <v>49795</v>
      </c>
      <c r="H656" s="467" t="s">
        <v>5964</v>
      </c>
      <c r="I656" s="468">
        <v>39685</v>
      </c>
      <c r="J656" s="469">
        <v>0</v>
      </c>
    </row>
    <row r="657" spans="1:10" x14ac:dyDescent="0.3">
      <c r="A657" s="464" t="s">
        <v>6800</v>
      </c>
      <c r="B657" s="122" t="s">
        <v>6801</v>
      </c>
      <c r="C657" s="122" t="s">
        <v>4033</v>
      </c>
      <c r="D657" s="122" t="s">
        <v>4034</v>
      </c>
      <c r="E657" s="122" t="s">
        <v>97</v>
      </c>
      <c r="F657" s="466">
        <v>44330</v>
      </c>
      <c r="G657" s="466">
        <v>49795</v>
      </c>
      <c r="H657" s="467" t="s">
        <v>5965</v>
      </c>
      <c r="I657" s="468">
        <v>39703</v>
      </c>
      <c r="J657" s="469">
        <v>46.999000000000002</v>
      </c>
    </row>
    <row r="658" spans="1:10" x14ac:dyDescent="0.3">
      <c r="A658" s="464" t="s">
        <v>6800</v>
      </c>
      <c r="B658" s="122" t="s">
        <v>6801</v>
      </c>
      <c r="C658" s="122" t="s">
        <v>4033</v>
      </c>
      <c r="D658" s="122" t="s">
        <v>4034</v>
      </c>
      <c r="E658" s="122" t="s">
        <v>97</v>
      </c>
      <c r="F658" s="466">
        <v>44330</v>
      </c>
      <c r="G658" s="466">
        <v>49795</v>
      </c>
      <c r="H658" s="467" t="s">
        <v>5964</v>
      </c>
      <c r="I658" s="468">
        <v>39739</v>
      </c>
      <c r="J658" s="469">
        <v>0</v>
      </c>
    </row>
    <row r="659" spans="1:10" x14ac:dyDescent="0.3">
      <c r="A659" s="464" t="s">
        <v>6800</v>
      </c>
      <c r="B659" s="122" t="s">
        <v>6801</v>
      </c>
      <c r="C659" s="122" t="s">
        <v>4033</v>
      </c>
      <c r="D659" s="122" t="s">
        <v>4034</v>
      </c>
      <c r="E659" s="122" t="s">
        <v>97</v>
      </c>
      <c r="F659" s="466">
        <v>44330</v>
      </c>
      <c r="G659" s="466">
        <v>49795</v>
      </c>
      <c r="H659" s="467" t="s">
        <v>5965</v>
      </c>
      <c r="I659" s="468">
        <v>39757</v>
      </c>
      <c r="J659" s="469">
        <v>0</v>
      </c>
    </row>
    <row r="660" spans="1:10" x14ac:dyDescent="0.3">
      <c r="A660" s="464" t="s">
        <v>6800</v>
      </c>
      <c r="B660" s="122" t="s">
        <v>6801</v>
      </c>
      <c r="C660" s="122" t="s">
        <v>3940</v>
      </c>
      <c r="D660" s="122" t="s">
        <v>3936</v>
      </c>
      <c r="E660" s="122" t="s">
        <v>97</v>
      </c>
      <c r="F660" s="466">
        <v>44330</v>
      </c>
      <c r="G660" s="466">
        <v>49795</v>
      </c>
      <c r="H660" s="467" t="s">
        <v>5964</v>
      </c>
      <c r="I660" s="468">
        <v>39678</v>
      </c>
      <c r="J660" s="469">
        <v>0</v>
      </c>
    </row>
    <row r="661" spans="1:10" x14ac:dyDescent="0.3">
      <c r="A661" s="464" t="s">
        <v>6800</v>
      </c>
      <c r="B661" s="122" t="s">
        <v>6801</v>
      </c>
      <c r="C661" s="122" t="s">
        <v>3940</v>
      </c>
      <c r="D661" s="122" t="s">
        <v>3936</v>
      </c>
      <c r="E661" s="122" t="s">
        <v>97</v>
      </c>
      <c r="F661" s="466">
        <v>44330</v>
      </c>
      <c r="G661" s="466">
        <v>49795</v>
      </c>
      <c r="H661" s="467" t="s">
        <v>5965</v>
      </c>
      <c r="I661" s="468">
        <v>39697</v>
      </c>
      <c r="J661" s="469">
        <v>13.774000000000001</v>
      </c>
    </row>
    <row r="662" spans="1:10" x14ac:dyDescent="0.3">
      <c r="A662" s="464" t="s">
        <v>6800</v>
      </c>
      <c r="B662" s="122" t="s">
        <v>6801</v>
      </c>
      <c r="C662" s="122" t="s">
        <v>3940</v>
      </c>
      <c r="D662" s="122" t="s">
        <v>3936</v>
      </c>
      <c r="E662" s="122" t="s">
        <v>97</v>
      </c>
      <c r="F662" s="466">
        <v>44330</v>
      </c>
      <c r="G662" s="466">
        <v>49795</v>
      </c>
      <c r="H662" s="467" t="s">
        <v>5964</v>
      </c>
      <c r="I662" s="468">
        <v>39733</v>
      </c>
      <c r="J662" s="469">
        <v>0</v>
      </c>
    </row>
    <row r="663" spans="1:10" x14ac:dyDescent="0.3">
      <c r="A663" s="464" t="s">
        <v>6800</v>
      </c>
      <c r="B663" s="122" t="s">
        <v>6801</v>
      </c>
      <c r="C663" s="122" t="s">
        <v>3940</v>
      </c>
      <c r="D663" s="122" t="s">
        <v>3936</v>
      </c>
      <c r="E663" s="122" t="s">
        <v>97</v>
      </c>
      <c r="F663" s="466">
        <v>44330</v>
      </c>
      <c r="G663" s="466">
        <v>49795</v>
      </c>
      <c r="H663" s="467" t="s">
        <v>5965</v>
      </c>
      <c r="I663" s="468">
        <v>39751</v>
      </c>
      <c r="J663" s="469">
        <v>0</v>
      </c>
    </row>
    <row r="664" spans="1:10" x14ac:dyDescent="0.3">
      <c r="A664" s="464" t="s">
        <v>6800</v>
      </c>
      <c r="B664" s="122" t="s">
        <v>6801</v>
      </c>
      <c r="C664" s="122" t="s">
        <v>3938</v>
      </c>
      <c r="D664" s="122" t="s">
        <v>3939</v>
      </c>
      <c r="E664" s="122" t="s">
        <v>97</v>
      </c>
      <c r="F664" s="466">
        <v>44330</v>
      </c>
      <c r="G664" s="466">
        <v>49795</v>
      </c>
      <c r="H664" s="467" t="s">
        <v>5964</v>
      </c>
      <c r="I664" s="468">
        <v>39677</v>
      </c>
      <c r="J664" s="469">
        <v>5.0360000000000005</v>
      </c>
    </row>
    <row r="665" spans="1:10" x14ac:dyDescent="0.3">
      <c r="A665" s="464" t="s">
        <v>6800</v>
      </c>
      <c r="B665" s="122" t="s">
        <v>6801</v>
      </c>
      <c r="C665" s="122" t="s">
        <v>3938</v>
      </c>
      <c r="D665" s="122" t="s">
        <v>3939</v>
      </c>
      <c r="E665" s="122" t="s">
        <v>97</v>
      </c>
      <c r="F665" s="466">
        <v>44330</v>
      </c>
      <c r="G665" s="466">
        <v>49795</v>
      </c>
      <c r="H665" s="467" t="s">
        <v>5965</v>
      </c>
      <c r="I665" s="468">
        <v>39696</v>
      </c>
      <c r="J665" s="469">
        <v>27.818000000000001</v>
      </c>
    </row>
    <row r="666" spans="1:10" x14ac:dyDescent="0.3">
      <c r="A666" s="464" t="s">
        <v>6800</v>
      </c>
      <c r="B666" s="122" t="s">
        <v>6801</v>
      </c>
      <c r="C666" s="122" t="s">
        <v>3938</v>
      </c>
      <c r="D666" s="122" t="s">
        <v>3939</v>
      </c>
      <c r="E666" s="122" t="s">
        <v>97</v>
      </c>
      <c r="F666" s="466">
        <v>44330</v>
      </c>
      <c r="G666" s="466">
        <v>49795</v>
      </c>
      <c r="H666" s="467" t="s">
        <v>5964</v>
      </c>
      <c r="I666" s="468">
        <v>39732</v>
      </c>
      <c r="J666" s="469">
        <v>0</v>
      </c>
    </row>
    <row r="667" spans="1:10" x14ac:dyDescent="0.3">
      <c r="A667" s="464" t="s">
        <v>6800</v>
      </c>
      <c r="B667" s="122" t="s">
        <v>6801</v>
      </c>
      <c r="C667" s="122" t="s">
        <v>3938</v>
      </c>
      <c r="D667" s="122" t="s">
        <v>3939</v>
      </c>
      <c r="E667" s="122" t="s">
        <v>97</v>
      </c>
      <c r="F667" s="466">
        <v>44330</v>
      </c>
      <c r="G667" s="466">
        <v>49795</v>
      </c>
      <c r="H667" s="467" t="s">
        <v>5965</v>
      </c>
      <c r="I667" s="468">
        <v>39750</v>
      </c>
      <c r="J667" s="469">
        <v>0</v>
      </c>
    </row>
    <row r="668" spans="1:10" x14ac:dyDescent="0.3">
      <c r="A668" s="464" t="s">
        <v>6800</v>
      </c>
      <c r="B668" s="122" t="s">
        <v>6801</v>
      </c>
      <c r="C668" s="122" t="s">
        <v>4031</v>
      </c>
      <c r="D668" s="122" t="s">
        <v>4032</v>
      </c>
      <c r="E668" s="122" t="s">
        <v>97</v>
      </c>
      <c r="F668" s="466">
        <v>44330</v>
      </c>
      <c r="G668" s="466">
        <v>49795</v>
      </c>
      <c r="H668" s="467" t="s">
        <v>5964</v>
      </c>
      <c r="I668" s="468">
        <v>39684</v>
      </c>
      <c r="J668" s="469">
        <v>0</v>
      </c>
    </row>
    <row r="669" spans="1:10" x14ac:dyDescent="0.3">
      <c r="A669" s="464" t="s">
        <v>6800</v>
      </c>
      <c r="B669" s="122" t="s">
        <v>6801</v>
      </c>
      <c r="C669" s="122" t="s">
        <v>4031</v>
      </c>
      <c r="D669" s="122" t="s">
        <v>4032</v>
      </c>
      <c r="E669" s="122" t="s">
        <v>97</v>
      </c>
      <c r="F669" s="466">
        <v>44330</v>
      </c>
      <c r="G669" s="466">
        <v>49795</v>
      </c>
      <c r="H669" s="467" t="s">
        <v>5965</v>
      </c>
      <c r="I669" s="468">
        <v>39702</v>
      </c>
      <c r="J669" s="469">
        <v>73.76700000000001</v>
      </c>
    </row>
    <row r="670" spans="1:10" x14ac:dyDescent="0.3">
      <c r="A670" s="464" t="s">
        <v>6800</v>
      </c>
      <c r="B670" s="122" t="s">
        <v>6801</v>
      </c>
      <c r="C670" s="122" t="s">
        <v>4031</v>
      </c>
      <c r="D670" s="122" t="s">
        <v>4032</v>
      </c>
      <c r="E670" s="122" t="s">
        <v>97</v>
      </c>
      <c r="F670" s="466">
        <v>44330</v>
      </c>
      <c r="G670" s="466">
        <v>49795</v>
      </c>
      <c r="H670" s="467" t="s">
        <v>5964</v>
      </c>
      <c r="I670" s="468">
        <v>39738</v>
      </c>
      <c r="J670" s="469">
        <v>0</v>
      </c>
    </row>
    <row r="671" spans="1:10" x14ac:dyDescent="0.3">
      <c r="A671" s="464" t="s">
        <v>6800</v>
      </c>
      <c r="B671" s="122" t="s">
        <v>6801</v>
      </c>
      <c r="C671" s="122" t="s">
        <v>4031</v>
      </c>
      <c r="D671" s="122" t="s">
        <v>4032</v>
      </c>
      <c r="E671" s="122" t="s">
        <v>97</v>
      </c>
      <c r="F671" s="466">
        <v>44330</v>
      </c>
      <c r="G671" s="466">
        <v>49795</v>
      </c>
      <c r="H671" s="467" t="s">
        <v>5965</v>
      </c>
      <c r="I671" s="468">
        <v>39756</v>
      </c>
      <c r="J671" s="469">
        <v>0</v>
      </c>
    </row>
    <row r="672" spans="1:10" x14ac:dyDescent="0.3">
      <c r="A672" s="464" t="s">
        <v>6800</v>
      </c>
      <c r="B672" s="122" t="s">
        <v>6801</v>
      </c>
      <c r="C672" s="122" t="s">
        <v>4058</v>
      </c>
      <c r="D672" s="122" t="s">
        <v>2605</v>
      </c>
      <c r="E672" s="122" t="s">
        <v>97</v>
      </c>
      <c r="F672" s="466">
        <v>44330</v>
      </c>
      <c r="G672" s="466">
        <v>49795</v>
      </c>
      <c r="H672" s="467" t="s">
        <v>5964</v>
      </c>
      <c r="I672" s="468">
        <v>39693</v>
      </c>
      <c r="J672" s="469">
        <v>0</v>
      </c>
    </row>
    <row r="673" spans="1:10" x14ac:dyDescent="0.3">
      <c r="A673" s="464" t="s">
        <v>6800</v>
      </c>
      <c r="B673" s="122" t="s">
        <v>6801</v>
      </c>
      <c r="C673" s="122" t="s">
        <v>4058</v>
      </c>
      <c r="D673" s="122" t="s">
        <v>2605</v>
      </c>
      <c r="E673" s="122" t="s">
        <v>97</v>
      </c>
      <c r="F673" s="466">
        <v>44330</v>
      </c>
      <c r="G673" s="466">
        <v>49795</v>
      </c>
      <c r="H673" s="467" t="s">
        <v>5965</v>
      </c>
      <c r="I673" s="468">
        <v>39711</v>
      </c>
      <c r="J673" s="469">
        <v>48.067</v>
      </c>
    </row>
    <row r="674" spans="1:10" x14ac:dyDescent="0.3">
      <c r="A674" s="464" t="s">
        <v>6800</v>
      </c>
      <c r="B674" s="122" t="s">
        <v>6801</v>
      </c>
      <c r="C674" s="122" t="s">
        <v>4058</v>
      </c>
      <c r="D674" s="122" t="s">
        <v>2605</v>
      </c>
      <c r="E674" s="122" t="s">
        <v>97</v>
      </c>
      <c r="F674" s="466">
        <v>44330</v>
      </c>
      <c r="G674" s="466">
        <v>49795</v>
      </c>
      <c r="H674" s="467" t="s">
        <v>5964</v>
      </c>
      <c r="I674" s="468">
        <v>39747</v>
      </c>
      <c r="J674" s="469">
        <v>0</v>
      </c>
    </row>
    <row r="675" spans="1:10" x14ac:dyDescent="0.3">
      <c r="A675" s="464" t="s">
        <v>6800</v>
      </c>
      <c r="B675" s="122" t="s">
        <v>6801</v>
      </c>
      <c r="C675" s="122" t="s">
        <v>4058</v>
      </c>
      <c r="D675" s="122" t="s">
        <v>2605</v>
      </c>
      <c r="E675" s="122" t="s">
        <v>97</v>
      </c>
      <c r="F675" s="466">
        <v>44330</v>
      </c>
      <c r="G675" s="466">
        <v>49795</v>
      </c>
      <c r="H675" s="467" t="s">
        <v>5965</v>
      </c>
      <c r="I675" s="468">
        <v>39765</v>
      </c>
      <c r="J675" s="469">
        <v>0</v>
      </c>
    </row>
    <row r="676" spans="1:10" x14ac:dyDescent="0.3">
      <c r="A676" s="464" t="s">
        <v>6800</v>
      </c>
      <c r="B676" s="122" t="s">
        <v>6801</v>
      </c>
      <c r="C676" s="122" t="s">
        <v>4057</v>
      </c>
      <c r="D676" s="122" t="s">
        <v>2605</v>
      </c>
      <c r="E676" s="122" t="s">
        <v>97</v>
      </c>
      <c r="F676" s="466">
        <v>44330</v>
      </c>
      <c r="G676" s="466">
        <v>49795</v>
      </c>
      <c r="H676" s="467" t="s">
        <v>5964</v>
      </c>
      <c r="I676" s="468">
        <v>39692</v>
      </c>
      <c r="J676" s="469">
        <v>5.9009999999999998</v>
      </c>
    </row>
    <row r="677" spans="1:10" x14ac:dyDescent="0.3">
      <c r="A677" s="464" t="s">
        <v>6800</v>
      </c>
      <c r="B677" s="122" t="s">
        <v>6801</v>
      </c>
      <c r="C677" s="122" t="s">
        <v>4057</v>
      </c>
      <c r="D677" s="122" t="s">
        <v>2605</v>
      </c>
      <c r="E677" s="122" t="s">
        <v>97</v>
      </c>
      <c r="F677" s="466">
        <v>44330</v>
      </c>
      <c r="G677" s="466">
        <v>49795</v>
      </c>
      <c r="H677" s="467" t="s">
        <v>5965</v>
      </c>
      <c r="I677" s="468">
        <v>39710</v>
      </c>
      <c r="J677" s="469">
        <v>29.819000000000003</v>
      </c>
    </row>
    <row r="678" spans="1:10" x14ac:dyDescent="0.3">
      <c r="A678" s="464" t="s">
        <v>6800</v>
      </c>
      <c r="B678" s="122" t="s">
        <v>6801</v>
      </c>
      <c r="C678" s="122" t="s">
        <v>4057</v>
      </c>
      <c r="D678" s="122" t="s">
        <v>2605</v>
      </c>
      <c r="E678" s="122" t="s">
        <v>97</v>
      </c>
      <c r="F678" s="466">
        <v>44330</v>
      </c>
      <c r="G678" s="466">
        <v>49795</v>
      </c>
      <c r="H678" s="467" t="s">
        <v>5964</v>
      </c>
      <c r="I678" s="468">
        <v>39746</v>
      </c>
      <c r="J678" s="469">
        <v>0</v>
      </c>
    </row>
    <row r="679" spans="1:10" x14ac:dyDescent="0.3">
      <c r="A679" s="464" t="s">
        <v>6800</v>
      </c>
      <c r="B679" s="122" t="s">
        <v>6801</v>
      </c>
      <c r="C679" s="122" t="s">
        <v>4057</v>
      </c>
      <c r="D679" s="122" t="s">
        <v>2605</v>
      </c>
      <c r="E679" s="122" t="s">
        <v>97</v>
      </c>
      <c r="F679" s="466">
        <v>44330</v>
      </c>
      <c r="G679" s="466">
        <v>49795</v>
      </c>
      <c r="H679" s="467" t="s">
        <v>5965</v>
      </c>
      <c r="I679" s="468">
        <v>39764</v>
      </c>
      <c r="J679" s="469">
        <v>0</v>
      </c>
    </row>
    <row r="680" spans="1:10" x14ac:dyDescent="0.3">
      <c r="A680" s="464" t="s">
        <v>6800</v>
      </c>
      <c r="B680" s="122" t="s">
        <v>6801</v>
      </c>
      <c r="C680" s="122" t="s">
        <v>2612</v>
      </c>
      <c r="D680" s="122" t="s">
        <v>2605</v>
      </c>
      <c r="E680" s="122" t="s">
        <v>97</v>
      </c>
      <c r="F680" s="466">
        <v>44330</v>
      </c>
      <c r="G680" s="466">
        <v>49795</v>
      </c>
      <c r="H680" s="467" t="s">
        <v>5964</v>
      </c>
      <c r="I680" s="468">
        <v>39694</v>
      </c>
      <c r="J680" s="469">
        <v>0</v>
      </c>
    </row>
    <row r="681" spans="1:10" x14ac:dyDescent="0.3">
      <c r="A681" s="464" t="s">
        <v>6800</v>
      </c>
      <c r="B681" s="122" t="s">
        <v>6801</v>
      </c>
      <c r="C681" s="122" t="s">
        <v>2612</v>
      </c>
      <c r="D681" s="122" t="s">
        <v>2605</v>
      </c>
      <c r="E681" s="122" t="s">
        <v>97</v>
      </c>
      <c r="F681" s="466">
        <v>44330</v>
      </c>
      <c r="G681" s="466">
        <v>49795</v>
      </c>
      <c r="H681" s="467" t="s">
        <v>5965</v>
      </c>
      <c r="I681" s="468">
        <v>39712</v>
      </c>
      <c r="J681" s="469">
        <v>58.231000000000002</v>
      </c>
    </row>
    <row r="682" spans="1:10" x14ac:dyDescent="0.3">
      <c r="A682" s="464" t="s">
        <v>6800</v>
      </c>
      <c r="B682" s="122" t="s">
        <v>6801</v>
      </c>
      <c r="C682" s="122" t="s">
        <v>2612</v>
      </c>
      <c r="D682" s="122" t="s">
        <v>2605</v>
      </c>
      <c r="E682" s="122" t="s">
        <v>97</v>
      </c>
      <c r="F682" s="466">
        <v>44330</v>
      </c>
      <c r="G682" s="466">
        <v>49795</v>
      </c>
      <c r="H682" s="467" t="s">
        <v>5964</v>
      </c>
      <c r="I682" s="468">
        <v>39748</v>
      </c>
      <c r="J682" s="469">
        <v>0</v>
      </c>
    </row>
    <row r="683" spans="1:10" x14ac:dyDescent="0.3">
      <c r="A683" s="464" t="s">
        <v>6800</v>
      </c>
      <c r="B683" s="122" t="s">
        <v>6801</v>
      </c>
      <c r="C683" s="122" t="s">
        <v>2612</v>
      </c>
      <c r="D683" s="122" t="s">
        <v>2605</v>
      </c>
      <c r="E683" s="122" t="s">
        <v>97</v>
      </c>
      <c r="F683" s="466">
        <v>44330</v>
      </c>
      <c r="G683" s="466">
        <v>49795</v>
      </c>
      <c r="H683" s="467" t="s">
        <v>5965</v>
      </c>
      <c r="I683" s="468">
        <v>39766</v>
      </c>
      <c r="J683" s="469">
        <v>0</v>
      </c>
    </row>
    <row r="684" spans="1:10" x14ac:dyDescent="0.3">
      <c r="A684" s="464" t="s">
        <v>6800</v>
      </c>
      <c r="B684" s="122" t="s">
        <v>6801</v>
      </c>
      <c r="C684" s="122" t="s">
        <v>4037</v>
      </c>
      <c r="D684" s="122" t="s">
        <v>4038</v>
      </c>
      <c r="E684" s="122" t="s">
        <v>97</v>
      </c>
      <c r="F684" s="466">
        <v>44330</v>
      </c>
      <c r="G684" s="466">
        <v>49795</v>
      </c>
      <c r="H684" s="467" t="s">
        <v>5964</v>
      </c>
      <c r="I684" s="468">
        <v>39687</v>
      </c>
      <c r="J684" s="469">
        <v>0</v>
      </c>
    </row>
    <row r="685" spans="1:10" x14ac:dyDescent="0.3">
      <c r="A685" s="464" t="s">
        <v>6800</v>
      </c>
      <c r="B685" s="122" t="s">
        <v>6801</v>
      </c>
      <c r="C685" s="122" t="s">
        <v>4037</v>
      </c>
      <c r="D685" s="122" t="s">
        <v>4038</v>
      </c>
      <c r="E685" s="122" t="s">
        <v>97</v>
      </c>
      <c r="F685" s="466">
        <v>44330</v>
      </c>
      <c r="G685" s="466">
        <v>49795</v>
      </c>
      <c r="H685" s="467" t="s">
        <v>5965</v>
      </c>
      <c r="I685" s="468">
        <v>39705</v>
      </c>
      <c r="J685" s="469">
        <v>64.934000000000012</v>
      </c>
    </row>
    <row r="686" spans="1:10" x14ac:dyDescent="0.3">
      <c r="A686" s="464" t="s">
        <v>6800</v>
      </c>
      <c r="B686" s="122" t="s">
        <v>6801</v>
      </c>
      <c r="C686" s="122" t="s">
        <v>4037</v>
      </c>
      <c r="D686" s="122" t="s">
        <v>4038</v>
      </c>
      <c r="E686" s="122" t="s">
        <v>97</v>
      </c>
      <c r="F686" s="466">
        <v>44330</v>
      </c>
      <c r="G686" s="466">
        <v>49795</v>
      </c>
      <c r="H686" s="467" t="s">
        <v>5964</v>
      </c>
      <c r="I686" s="468">
        <v>39741</v>
      </c>
      <c r="J686" s="469">
        <v>0</v>
      </c>
    </row>
    <row r="687" spans="1:10" x14ac:dyDescent="0.3">
      <c r="A687" s="464" t="s">
        <v>6800</v>
      </c>
      <c r="B687" s="122" t="s">
        <v>6801</v>
      </c>
      <c r="C687" s="122" t="s">
        <v>4037</v>
      </c>
      <c r="D687" s="122" t="s">
        <v>4038</v>
      </c>
      <c r="E687" s="122" t="s">
        <v>97</v>
      </c>
      <c r="F687" s="466">
        <v>44330</v>
      </c>
      <c r="G687" s="466">
        <v>49795</v>
      </c>
      <c r="H687" s="467" t="s">
        <v>5965</v>
      </c>
      <c r="I687" s="468">
        <v>39759</v>
      </c>
      <c r="J687" s="469">
        <v>0</v>
      </c>
    </row>
    <row r="688" spans="1:10" x14ac:dyDescent="0.3">
      <c r="A688" s="464" t="s">
        <v>6435</v>
      </c>
      <c r="B688" s="122" t="s">
        <v>6436</v>
      </c>
      <c r="C688" s="122" t="s">
        <v>7371</v>
      </c>
      <c r="D688" s="122" t="s">
        <v>7372</v>
      </c>
      <c r="E688" s="122" t="s">
        <v>13</v>
      </c>
      <c r="F688" s="466">
        <v>44531</v>
      </c>
      <c r="G688" s="466">
        <v>49552</v>
      </c>
      <c r="H688" s="467" t="s">
        <v>5962</v>
      </c>
      <c r="I688" s="468">
        <v>4111</v>
      </c>
      <c r="J688" s="469">
        <v>0</v>
      </c>
    </row>
    <row r="689" spans="1:10" x14ac:dyDescent="0.3">
      <c r="A689" s="464" t="s">
        <v>6435</v>
      </c>
      <c r="B689" s="122" t="s">
        <v>6436</v>
      </c>
      <c r="C689" s="122" t="s">
        <v>7371</v>
      </c>
      <c r="D689" s="122" t="s">
        <v>7372</v>
      </c>
      <c r="E689" s="122" t="s">
        <v>13</v>
      </c>
      <c r="F689" s="466">
        <v>44531</v>
      </c>
      <c r="G689" s="466">
        <v>49552</v>
      </c>
      <c r="H689" s="467" t="s">
        <v>5963</v>
      </c>
      <c r="I689" s="468">
        <v>4112</v>
      </c>
      <c r="J689" s="469">
        <v>0</v>
      </c>
    </row>
    <row r="690" spans="1:10" x14ac:dyDescent="0.3">
      <c r="A690" s="464" t="s">
        <v>6435</v>
      </c>
      <c r="B690" s="122" t="s">
        <v>6436</v>
      </c>
      <c r="C690" s="122" t="s">
        <v>7371</v>
      </c>
      <c r="D690" s="122" t="s">
        <v>7372</v>
      </c>
      <c r="E690" s="122" t="s">
        <v>13</v>
      </c>
      <c r="F690" s="466">
        <v>44531</v>
      </c>
      <c r="G690" s="466">
        <v>49552</v>
      </c>
      <c r="H690" s="467" t="s">
        <v>5962</v>
      </c>
      <c r="I690" s="468">
        <v>4113</v>
      </c>
      <c r="J690" s="469">
        <v>4157.5320000000002</v>
      </c>
    </row>
    <row r="691" spans="1:10" x14ac:dyDescent="0.3">
      <c r="A691" s="464" t="s">
        <v>6435</v>
      </c>
      <c r="B691" s="122" t="s">
        <v>6436</v>
      </c>
      <c r="C691" s="122" t="s">
        <v>7371</v>
      </c>
      <c r="D691" s="122" t="s">
        <v>7372</v>
      </c>
      <c r="E691" s="122" t="s">
        <v>13</v>
      </c>
      <c r="F691" s="466">
        <v>44531</v>
      </c>
      <c r="G691" s="466">
        <v>49552</v>
      </c>
      <c r="H691" s="467" t="s">
        <v>5963</v>
      </c>
      <c r="I691" s="468">
        <v>4114</v>
      </c>
      <c r="J691" s="469">
        <v>0</v>
      </c>
    </row>
    <row r="692" spans="1:10" x14ac:dyDescent="0.3">
      <c r="A692" s="464" t="s">
        <v>6435</v>
      </c>
      <c r="B692" s="122" t="s">
        <v>6436</v>
      </c>
      <c r="C692" s="122" t="s">
        <v>4059</v>
      </c>
      <c r="D692" s="122" t="s">
        <v>4060</v>
      </c>
      <c r="E692" s="122" t="s">
        <v>13</v>
      </c>
      <c r="F692" s="466">
        <v>44089</v>
      </c>
      <c r="G692" s="466">
        <v>49552</v>
      </c>
      <c r="H692" s="467" t="s">
        <v>5963</v>
      </c>
      <c r="I692" s="468">
        <v>3636</v>
      </c>
      <c r="J692" s="469">
        <v>0.73899999999999999</v>
      </c>
    </row>
    <row r="693" spans="1:10" x14ac:dyDescent="0.3">
      <c r="A693" s="464" t="s">
        <v>6435</v>
      </c>
      <c r="B693" s="122" t="s">
        <v>6436</v>
      </c>
      <c r="C693" s="122" t="s">
        <v>4059</v>
      </c>
      <c r="D693" s="122" t="s">
        <v>4060</v>
      </c>
      <c r="E693" s="122" t="s">
        <v>13</v>
      </c>
      <c r="F693" s="466">
        <v>44089</v>
      </c>
      <c r="G693" s="466">
        <v>49552</v>
      </c>
      <c r="H693" s="467" t="s">
        <v>5962</v>
      </c>
      <c r="I693" s="468">
        <v>3637</v>
      </c>
      <c r="J693" s="469">
        <v>0</v>
      </c>
    </row>
    <row r="694" spans="1:10" x14ac:dyDescent="0.3">
      <c r="A694" s="464" t="s">
        <v>6435</v>
      </c>
      <c r="B694" s="122" t="s">
        <v>6436</v>
      </c>
      <c r="C694" s="122" t="s">
        <v>4059</v>
      </c>
      <c r="D694" s="122" t="s">
        <v>4060</v>
      </c>
      <c r="E694" s="122" t="s">
        <v>13</v>
      </c>
      <c r="F694" s="466">
        <v>44317</v>
      </c>
      <c r="G694" s="466">
        <v>49552</v>
      </c>
      <c r="H694" s="467" t="s">
        <v>5963</v>
      </c>
      <c r="I694" s="468">
        <v>3974</v>
      </c>
      <c r="J694" s="469">
        <v>0</v>
      </c>
    </row>
    <row r="695" spans="1:10" x14ac:dyDescent="0.3">
      <c r="A695" s="464" t="s">
        <v>6435</v>
      </c>
      <c r="B695" s="122" t="s">
        <v>6436</v>
      </c>
      <c r="C695" s="122" t="s">
        <v>4059</v>
      </c>
      <c r="D695" s="122" t="s">
        <v>4060</v>
      </c>
      <c r="E695" s="122" t="s">
        <v>13</v>
      </c>
      <c r="F695" s="466">
        <v>44317</v>
      </c>
      <c r="G695" s="466">
        <v>49552</v>
      </c>
      <c r="H695" s="467" t="s">
        <v>5962</v>
      </c>
      <c r="I695" s="468">
        <v>4004</v>
      </c>
      <c r="J695" s="469">
        <v>0</v>
      </c>
    </row>
    <row r="696" spans="1:10" x14ac:dyDescent="0.3">
      <c r="A696" s="464" t="s">
        <v>6435</v>
      </c>
      <c r="B696" s="122" t="s">
        <v>6436</v>
      </c>
      <c r="C696" s="122" t="s">
        <v>4055</v>
      </c>
      <c r="D696" s="122" t="s">
        <v>4056</v>
      </c>
      <c r="E696" s="122" t="s">
        <v>13</v>
      </c>
      <c r="F696" s="466">
        <v>44089</v>
      </c>
      <c r="G696" s="466">
        <v>49552</v>
      </c>
      <c r="H696" s="467" t="s">
        <v>5963</v>
      </c>
      <c r="I696" s="468">
        <v>3628</v>
      </c>
      <c r="J696" s="469">
        <v>9.7919999999999998</v>
      </c>
    </row>
    <row r="697" spans="1:10" x14ac:dyDescent="0.3">
      <c r="A697" s="464" t="s">
        <v>6435</v>
      </c>
      <c r="B697" s="122" t="s">
        <v>6436</v>
      </c>
      <c r="C697" s="122" t="s">
        <v>4055</v>
      </c>
      <c r="D697" s="122" t="s">
        <v>4056</v>
      </c>
      <c r="E697" s="122" t="s">
        <v>13</v>
      </c>
      <c r="F697" s="466">
        <v>44089</v>
      </c>
      <c r="G697" s="466">
        <v>49552</v>
      </c>
      <c r="H697" s="467" t="s">
        <v>5962</v>
      </c>
      <c r="I697" s="468">
        <v>3629</v>
      </c>
      <c r="J697" s="469">
        <v>0</v>
      </c>
    </row>
    <row r="698" spans="1:10" x14ac:dyDescent="0.3">
      <c r="A698" s="464" t="s">
        <v>6435</v>
      </c>
      <c r="B698" s="122" t="s">
        <v>6436</v>
      </c>
      <c r="C698" s="122" t="s">
        <v>4055</v>
      </c>
      <c r="D698" s="122" t="s">
        <v>4056</v>
      </c>
      <c r="E698" s="122" t="s">
        <v>13</v>
      </c>
      <c r="F698" s="466">
        <v>44317</v>
      </c>
      <c r="G698" s="466">
        <v>49552</v>
      </c>
      <c r="H698" s="467" t="s">
        <v>5963</v>
      </c>
      <c r="I698" s="468">
        <v>3970</v>
      </c>
      <c r="J698" s="469">
        <v>0</v>
      </c>
    </row>
    <row r="699" spans="1:10" x14ac:dyDescent="0.3">
      <c r="A699" s="464" t="s">
        <v>6435</v>
      </c>
      <c r="B699" s="122" t="s">
        <v>6436</v>
      </c>
      <c r="C699" s="122" t="s">
        <v>4055</v>
      </c>
      <c r="D699" s="122" t="s">
        <v>4056</v>
      </c>
      <c r="E699" s="122" t="s">
        <v>13</v>
      </c>
      <c r="F699" s="466">
        <v>44317</v>
      </c>
      <c r="G699" s="466">
        <v>49552</v>
      </c>
      <c r="H699" s="467" t="s">
        <v>5962</v>
      </c>
      <c r="I699" s="468">
        <v>4000</v>
      </c>
      <c r="J699" s="469">
        <v>0</v>
      </c>
    </row>
    <row r="700" spans="1:10" x14ac:dyDescent="0.3">
      <c r="A700" s="464" t="s">
        <v>6435</v>
      </c>
      <c r="B700" s="122" t="s">
        <v>6436</v>
      </c>
      <c r="C700" s="122" t="s">
        <v>258</v>
      </c>
      <c r="D700" s="122" t="s">
        <v>259</v>
      </c>
      <c r="E700" s="122" t="s">
        <v>13</v>
      </c>
      <c r="F700" s="466">
        <v>44089</v>
      </c>
      <c r="G700" s="466">
        <v>49552</v>
      </c>
      <c r="H700" s="467" t="s">
        <v>5963</v>
      </c>
      <c r="I700" s="468">
        <v>3592</v>
      </c>
      <c r="J700" s="469">
        <v>11236.53</v>
      </c>
    </row>
    <row r="701" spans="1:10" x14ac:dyDescent="0.3">
      <c r="A701" s="464" t="s">
        <v>6435</v>
      </c>
      <c r="B701" s="122" t="s">
        <v>6436</v>
      </c>
      <c r="C701" s="122" t="s">
        <v>258</v>
      </c>
      <c r="D701" s="122" t="s">
        <v>259</v>
      </c>
      <c r="E701" s="122" t="s">
        <v>13</v>
      </c>
      <c r="F701" s="466">
        <v>44089</v>
      </c>
      <c r="G701" s="466">
        <v>49552</v>
      </c>
      <c r="H701" s="467" t="s">
        <v>5962</v>
      </c>
      <c r="I701" s="468">
        <v>3593</v>
      </c>
      <c r="J701" s="469">
        <v>0</v>
      </c>
    </row>
    <row r="702" spans="1:10" x14ac:dyDescent="0.3">
      <c r="A702" s="464" t="s">
        <v>6435</v>
      </c>
      <c r="B702" s="122" t="s">
        <v>6436</v>
      </c>
      <c r="C702" s="122" t="s">
        <v>258</v>
      </c>
      <c r="D702" s="122" t="s">
        <v>259</v>
      </c>
      <c r="E702" s="122" t="s">
        <v>13</v>
      </c>
      <c r="F702" s="466">
        <v>44317</v>
      </c>
      <c r="G702" s="466">
        <v>49552</v>
      </c>
      <c r="H702" s="467" t="s">
        <v>5963</v>
      </c>
      <c r="I702" s="468">
        <v>3953</v>
      </c>
      <c r="J702" s="469">
        <v>0</v>
      </c>
    </row>
    <row r="703" spans="1:10" x14ac:dyDescent="0.3">
      <c r="A703" s="464" t="s">
        <v>6435</v>
      </c>
      <c r="B703" s="122" t="s">
        <v>6436</v>
      </c>
      <c r="C703" s="122" t="s">
        <v>258</v>
      </c>
      <c r="D703" s="122" t="s">
        <v>259</v>
      </c>
      <c r="E703" s="122" t="s">
        <v>13</v>
      </c>
      <c r="F703" s="466">
        <v>44317</v>
      </c>
      <c r="G703" s="466">
        <v>49552</v>
      </c>
      <c r="H703" s="467" t="s">
        <v>5962</v>
      </c>
      <c r="I703" s="468">
        <v>3983</v>
      </c>
      <c r="J703" s="469">
        <v>0</v>
      </c>
    </row>
    <row r="704" spans="1:10" x14ac:dyDescent="0.3">
      <c r="A704" s="464" t="s">
        <v>6435</v>
      </c>
      <c r="B704" s="122" t="s">
        <v>6436</v>
      </c>
      <c r="C704" s="122" t="s">
        <v>4025</v>
      </c>
      <c r="D704" s="122" t="s">
        <v>4026</v>
      </c>
      <c r="E704" s="122" t="s">
        <v>13</v>
      </c>
      <c r="F704" s="466">
        <v>44089</v>
      </c>
      <c r="G704" s="466">
        <v>49552</v>
      </c>
      <c r="H704" s="467" t="s">
        <v>5963</v>
      </c>
      <c r="I704" s="468">
        <v>3582</v>
      </c>
      <c r="J704" s="469">
        <v>0</v>
      </c>
    </row>
    <row r="705" spans="1:10" x14ac:dyDescent="0.3">
      <c r="A705" s="464" t="s">
        <v>6435</v>
      </c>
      <c r="B705" s="122" t="s">
        <v>6436</v>
      </c>
      <c r="C705" s="122" t="s">
        <v>4025</v>
      </c>
      <c r="D705" s="122" t="s">
        <v>4026</v>
      </c>
      <c r="E705" s="122" t="s">
        <v>13</v>
      </c>
      <c r="F705" s="466">
        <v>44089</v>
      </c>
      <c r="G705" s="466">
        <v>49552</v>
      </c>
      <c r="H705" s="467" t="s">
        <v>5962</v>
      </c>
      <c r="I705" s="468">
        <v>3583</v>
      </c>
      <c r="J705" s="469">
        <v>0</v>
      </c>
    </row>
    <row r="706" spans="1:10" x14ac:dyDescent="0.3">
      <c r="A706" s="464" t="s">
        <v>6435</v>
      </c>
      <c r="B706" s="122" t="s">
        <v>6436</v>
      </c>
      <c r="C706" s="122" t="s">
        <v>4025</v>
      </c>
      <c r="D706" s="122" t="s">
        <v>4026</v>
      </c>
      <c r="E706" s="122" t="s">
        <v>13</v>
      </c>
      <c r="F706" s="466">
        <v>44317</v>
      </c>
      <c r="G706" s="466">
        <v>49552</v>
      </c>
      <c r="H706" s="467" t="s">
        <v>5963</v>
      </c>
      <c r="I706" s="468">
        <v>3948</v>
      </c>
      <c r="J706" s="469">
        <v>0</v>
      </c>
    </row>
    <row r="707" spans="1:10" x14ac:dyDescent="0.3">
      <c r="A707" s="464" t="s">
        <v>6435</v>
      </c>
      <c r="B707" s="122" t="s">
        <v>6436</v>
      </c>
      <c r="C707" s="122" t="s">
        <v>4025</v>
      </c>
      <c r="D707" s="122" t="s">
        <v>4026</v>
      </c>
      <c r="E707" s="122" t="s">
        <v>13</v>
      </c>
      <c r="F707" s="466">
        <v>44317</v>
      </c>
      <c r="G707" s="466">
        <v>49552</v>
      </c>
      <c r="H707" s="467" t="s">
        <v>5962</v>
      </c>
      <c r="I707" s="468">
        <v>3978</v>
      </c>
      <c r="J707" s="469">
        <v>0</v>
      </c>
    </row>
    <row r="708" spans="1:10" x14ac:dyDescent="0.3">
      <c r="A708" s="464" t="s">
        <v>6435</v>
      </c>
      <c r="B708" s="122" t="s">
        <v>6436</v>
      </c>
      <c r="C708" s="122" t="s">
        <v>6066</v>
      </c>
      <c r="D708" s="122" t="s">
        <v>6067</v>
      </c>
      <c r="E708" s="122" t="s">
        <v>13</v>
      </c>
      <c r="F708" s="466">
        <v>44089</v>
      </c>
      <c r="G708" s="466">
        <v>47726</v>
      </c>
      <c r="H708" s="467" t="s">
        <v>5963</v>
      </c>
      <c r="I708" s="468">
        <v>3618</v>
      </c>
      <c r="J708" s="469">
        <v>0</v>
      </c>
    </row>
    <row r="709" spans="1:10" x14ac:dyDescent="0.3">
      <c r="A709" s="464" t="s">
        <v>6435</v>
      </c>
      <c r="B709" s="122" t="s">
        <v>6436</v>
      </c>
      <c r="C709" s="122" t="s">
        <v>6066</v>
      </c>
      <c r="D709" s="122" t="s">
        <v>6067</v>
      </c>
      <c r="E709" s="122" t="s">
        <v>13</v>
      </c>
      <c r="F709" s="466">
        <v>44089</v>
      </c>
      <c r="G709" s="466">
        <v>49552</v>
      </c>
      <c r="H709" s="467" t="s">
        <v>5962</v>
      </c>
      <c r="I709" s="468">
        <v>3619</v>
      </c>
      <c r="J709" s="469">
        <v>0</v>
      </c>
    </row>
    <row r="710" spans="1:10" x14ac:dyDescent="0.3">
      <c r="A710" s="464" t="s">
        <v>6435</v>
      </c>
      <c r="B710" s="122" t="s">
        <v>6436</v>
      </c>
      <c r="C710" s="122" t="s">
        <v>6066</v>
      </c>
      <c r="D710" s="122" t="s">
        <v>6067</v>
      </c>
      <c r="E710" s="122" t="s">
        <v>13</v>
      </c>
      <c r="F710" s="466">
        <v>44317</v>
      </c>
      <c r="G710" s="466">
        <v>49552</v>
      </c>
      <c r="H710" s="467" t="s">
        <v>5963</v>
      </c>
      <c r="I710" s="468">
        <v>3965</v>
      </c>
      <c r="J710" s="469">
        <v>0</v>
      </c>
    </row>
    <row r="711" spans="1:10" x14ac:dyDescent="0.3">
      <c r="A711" s="464" t="s">
        <v>6435</v>
      </c>
      <c r="B711" s="122" t="s">
        <v>6436</v>
      </c>
      <c r="C711" s="122" t="s">
        <v>6066</v>
      </c>
      <c r="D711" s="122" t="s">
        <v>6067</v>
      </c>
      <c r="E711" s="122" t="s">
        <v>13</v>
      </c>
      <c r="F711" s="466">
        <v>44317</v>
      </c>
      <c r="G711" s="466">
        <v>49552</v>
      </c>
      <c r="H711" s="467" t="s">
        <v>5962</v>
      </c>
      <c r="I711" s="468">
        <v>3995</v>
      </c>
      <c r="J711" s="469">
        <v>0</v>
      </c>
    </row>
    <row r="712" spans="1:10" x14ac:dyDescent="0.3">
      <c r="A712" s="464" t="s">
        <v>6435</v>
      </c>
      <c r="B712" s="122" t="s">
        <v>6436</v>
      </c>
      <c r="C712" s="122" t="s">
        <v>6437</v>
      </c>
      <c r="D712" s="122" t="s">
        <v>6438</v>
      </c>
      <c r="E712" s="122" t="s">
        <v>6</v>
      </c>
      <c r="F712" s="466">
        <v>44089</v>
      </c>
      <c r="G712" s="466">
        <v>47726</v>
      </c>
      <c r="H712" s="467" t="s">
        <v>5963</v>
      </c>
      <c r="I712" s="468">
        <v>3549</v>
      </c>
      <c r="J712" s="469">
        <v>1632.1110000000001</v>
      </c>
    </row>
    <row r="713" spans="1:10" x14ac:dyDescent="0.3">
      <c r="A713" s="464" t="s">
        <v>6435</v>
      </c>
      <c r="B713" s="122" t="s">
        <v>6436</v>
      </c>
      <c r="C713" s="122" t="s">
        <v>6437</v>
      </c>
      <c r="D713" s="122" t="s">
        <v>6438</v>
      </c>
      <c r="E713" s="122" t="s">
        <v>6</v>
      </c>
      <c r="F713" s="466">
        <v>44089</v>
      </c>
      <c r="G713" s="466">
        <v>47726</v>
      </c>
      <c r="H713" s="467" t="s">
        <v>5962</v>
      </c>
      <c r="I713" s="468">
        <v>3550</v>
      </c>
      <c r="J713" s="469">
        <v>1624.8700000000001</v>
      </c>
    </row>
    <row r="714" spans="1:10" x14ac:dyDescent="0.3">
      <c r="A714" s="464" t="s">
        <v>6435</v>
      </c>
      <c r="B714" s="122" t="s">
        <v>6436</v>
      </c>
      <c r="C714" s="122" t="s">
        <v>6281</v>
      </c>
      <c r="D714" s="122" t="s">
        <v>6282</v>
      </c>
      <c r="E714" s="122" t="s">
        <v>6</v>
      </c>
      <c r="F714" s="466">
        <v>44089</v>
      </c>
      <c r="G714" s="466">
        <v>47726</v>
      </c>
      <c r="H714" s="467" t="s">
        <v>5963</v>
      </c>
      <c r="I714" s="468">
        <v>3545</v>
      </c>
      <c r="J714" s="469">
        <v>3.8650000000000002</v>
      </c>
    </row>
    <row r="715" spans="1:10" x14ac:dyDescent="0.3">
      <c r="A715" s="464" t="s">
        <v>6435</v>
      </c>
      <c r="B715" s="122" t="s">
        <v>6436</v>
      </c>
      <c r="C715" s="122" t="s">
        <v>6281</v>
      </c>
      <c r="D715" s="122" t="s">
        <v>6282</v>
      </c>
      <c r="E715" s="122" t="s">
        <v>6</v>
      </c>
      <c r="F715" s="466">
        <v>44089</v>
      </c>
      <c r="G715" s="466">
        <v>47726</v>
      </c>
      <c r="H715" s="467" t="s">
        <v>5962</v>
      </c>
      <c r="I715" s="468">
        <v>3546</v>
      </c>
      <c r="J715" s="469">
        <v>297.93399999999997</v>
      </c>
    </row>
    <row r="716" spans="1:10" x14ac:dyDescent="0.3">
      <c r="A716" s="464" t="s">
        <v>6435</v>
      </c>
      <c r="B716" s="122" t="s">
        <v>6436</v>
      </c>
      <c r="C716" s="122" t="s">
        <v>120</v>
      </c>
      <c r="D716" s="122" t="s">
        <v>121</v>
      </c>
      <c r="E716" s="122" t="s">
        <v>6</v>
      </c>
      <c r="F716" s="466">
        <v>44089</v>
      </c>
      <c r="G716" s="466">
        <v>48883</v>
      </c>
      <c r="H716" s="467" t="s">
        <v>5963</v>
      </c>
      <c r="I716" s="468">
        <v>3528</v>
      </c>
      <c r="J716" s="469">
        <v>0</v>
      </c>
    </row>
    <row r="717" spans="1:10" x14ac:dyDescent="0.3">
      <c r="A717" s="464" t="s">
        <v>6435</v>
      </c>
      <c r="B717" s="122" t="s">
        <v>6436</v>
      </c>
      <c r="C717" s="122" t="s">
        <v>120</v>
      </c>
      <c r="D717" s="122" t="s">
        <v>121</v>
      </c>
      <c r="E717" s="122" t="s">
        <v>6</v>
      </c>
      <c r="F717" s="466">
        <v>44089</v>
      </c>
      <c r="G717" s="466">
        <v>48883</v>
      </c>
      <c r="H717" s="467" t="s">
        <v>5962</v>
      </c>
      <c r="I717" s="468">
        <v>3529</v>
      </c>
      <c r="J717" s="469">
        <v>4924.3810000000003</v>
      </c>
    </row>
    <row r="718" spans="1:10" x14ac:dyDescent="0.3">
      <c r="A718" s="464" t="s">
        <v>6435</v>
      </c>
      <c r="B718" s="122" t="s">
        <v>6436</v>
      </c>
      <c r="C718" s="122" t="s">
        <v>120</v>
      </c>
      <c r="D718" s="122" t="s">
        <v>121</v>
      </c>
      <c r="E718" s="122" t="s">
        <v>6</v>
      </c>
      <c r="F718" s="466">
        <v>44089</v>
      </c>
      <c r="G718" s="466">
        <v>48883</v>
      </c>
      <c r="H718" s="467" t="s">
        <v>5963</v>
      </c>
      <c r="I718" s="468">
        <v>3565</v>
      </c>
      <c r="J718" s="469">
        <v>0</v>
      </c>
    </row>
    <row r="719" spans="1:10" x14ac:dyDescent="0.3">
      <c r="A719" s="464" t="s">
        <v>6435</v>
      </c>
      <c r="B719" s="122" t="s">
        <v>6436</v>
      </c>
      <c r="C719" s="122" t="s">
        <v>120</v>
      </c>
      <c r="D719" s="122" t="s">
        <v>121</v>
      </c>
      <c r="E719" s="122" t="s">
        <v>6</v>
      </c>
      <c r="F719" s="466">
        <v>44089</v>
      </c>
      <c r="G719" s="466">
        <v>48883</v>
      </c>
      <c r="H719" s="467" t="s">
        <v>5962</v>
      </c>
      <c r="I719" s="468">
        <v>3566</v>
      </c>
      <c r="J719" s="469">
        <v>27.469000000000001</v>
      </c>
    </row>
    <row r="720" spans="1:10" x14ac:dyDescent="0.3">
      <c r="A720" s="464" t="s">
        <v>6435</v>
      </c>
      <c r="B720" s="122" t="s">
        <v>6436</v>
      </c>
      <c r="C720" s="122" t="s">
        <v>739</v>
      </c>
      <c r="D720" s="122" t="s">
        <v>740</v>
      </c>
      <c r="E720" s="122" t="s">
        <v>6</v>
      </c>
      <c r="F720" s="466">
        <v>44089</v>
      </c>
      <c r="G720" s="466">
        <v>45260</v>
      </c>
      <c r="H720" s="467" t="s">
        <v>5963</v>
      </c>
      <c r="I720" s="468">
        <v>3541</v>
      </c>
      <c r="J720" s="469">
        <v>864.59900000000005</v>
      </c>
    </row>
    <row r="721" spans="1:10" x14ac:dyDescent="0.3">
      <c r="A721" s="464" t="s">
        <v>6435</v>
      </c>
      <c r="B721" s="122" t="s">
        <v>6436</v>
      </c>
      <c r="C721" s="122" t="s">
        <v>739</v>
      </c>
      <c r="D721" s="122" t="s">
        <v>740</v>
      </c>
      <c r="E721" s="122" t="s">
        <v>6</v>
      </c>
      <c r="F721" s="466">
        <v>44089</v>
      </c>
      <c r="G721" s="466">
        <v>45260</v>
      </c>
      <c r="H721" s="467" t="s">
        <v>5962</v>
      </c>
      <c r="I721" s="468">
        <v>3542</v>
      </c>
      <c r="J721" s="469">
        <v>801.25199999999995</v>
      </c>
    </row>
    <row r="722" spans="1:10" x14ac:dyDescent="0.3">
      <c r="A722" s="464" t="s">
        <v>6435</v>
      </c>
      <c r="B722" s="122" t="s">
        <v>6436</v>
      </c>
      <c r="C722" s="122" t="s">
        <v>322</v>
      </c>
      <c r="D722" s="122" t="s">
        <v>323</v>
      </c>
      <c r="E722" s="122" t="s">
        <v>6</v>
      </c>
      <c r="F722" s="466">
        <v>44089</v>
      </c>
      <c r="G722" s="466">
        <v>45260</v>
      </c>
      <c r="H722" s="467" t="s">
        <v>5963</v>
      </c>
      <c r="I722" s="468">
        <v>3543</v>
      </c>
      <c r="J722" s="469">
        <v>0</v>
      </c>
    </row>
    <row r="723" spans="1:10" x14ac:dyDescent="0.3">
      <c r="A723" s="464" t="s">
        <v>6435</v>
      </c>
      <c r="B723" s="122" t="s">
        <v>6436</v>
      </c>
      <c r="C723" s="122" t="s">
        <v>322</v>
      </c>
      <c r="D723" s="122" t="s">
        <v>323</v>
      </c>
      <c r="E723" s="122" t="s">
        <v>6</v>
      </c>
      <c r="F723" s="466">
        <v>44089</v>
      </c>
      <c r="G723" s="466">
        <v>45260</v>
      </c>
      <c r="H723" s="467" t="s">
        <v>5962</v>
      </c>
      <c r="I723" s="468">
        <v>3544</v>
      </c>
      <c r="J723" s="469">
        <v>1587.3960000000002</v>
      </c>
    </row>
    <row r="724" spans="1:10" x14ac:dyDescent="0.3">
      <c r="A724" s="464" t="s">
        <v>6435</v>
      </c>
      <c r="B724" s="122" t="s">
        <v>6436</v>
      </c>
      <c r="C724" s="122" t="s">
        <v>641</v>
      </c>
      <c r="D724" s="122" t="s">
        <v>642</v>
      </c>
      <c r="E724" s="122" t="s">
        <v>6</v>
      </c>
      <c r="F724" s="466">
        <v>44089</v>
      </c>
      <c r="G724" s="466">
        <v>47726</v>
      </c>
      <c r="H724" s="467" t="s">
        <v>5963</v>
      </c>
      <c r="I724" s="468">
        <v>3547</v>
      </c>
      <c r="J724" s="469">
        <v>0</v>
      </c>
    </row>
    <row r="725" spans="1:10" x14ac:dyDescent="0.3">
      <c r="A725" s="464" t="s">
        <v>6435</v>
      </c>
      <c r="B725" s="122" t="s">
        <v>6436</v>
      </c>
      <c r="C725" s="122" t="s">
        <v>641</v>
      </c>
      <c r="D725" s="122" t="s">
        <v>642</v>
      </c>
      <c r="E725" s="122" t="s">
        <v>6</v>
      </c>
      <c r="F725" s="466">
        <v>44089</v>
      </c>
      <c r="G725" s="466">
        <v>47726</v>
      </c>
      <c r="H725" s="467" t="s">
        <v>5962</v>
      </c>
      <c r="I725" s="468">
        <v>3548</v>
      </c>
      <c r="J725" s="469">
        <v>1643.915</v>
      </c>
    </row>
    <row r="726" spans="1:10" x14ac:dyDescent="0.3">
      <c r="A726" s="464" t="s">
        <v>6435</v>
      </c>
      <c r="B726" s="122" t="s">
        <v>6436</v>
      </c>
      <c r="C726" s="122" t="s">
        <v>907</v>
      </c>
      <c r="D726" s="122" t="s">
        <v>908</v>
      </c>
      <c r="E726" s="122" t="s">
        <v>6</v>
      </c>
      <c r="F726" s="466">
        <v>44089</v>
      </c>
      <c r="G726" s="466">
        <v>45900</v>
      </c>
      <c r="H726" s="467" t="s">
        <v>5963</v>
      </c>
      <c r="I726" s="468">
        <v>3551</v>
      </c>
      <c r="J726" s="469">
        <v>590.04500000000007</v>
      </c>
    </row>
    <row r="727" spans="1:10" x14ac:dyDescent="0.3">
      <c r="A727" s="464" t="s">
        <v>6435</v>
      </c>
      <c r="B727" s="122" t="s">
        <v>6436</v>
      </c>
      <c r="C727" s="122" t="s">
        <v>907</v>
      </c>
      <c r="D727" s="122" t="s">
        <v>908</v>
      </c>
      <c r="E727" s="122" t="s">
        <v>6</v>
      </c>
      <c r="F727" s="466">
        <v>44089</v>
      </c>
      <c r="G727" s="466">
        <v>45900</v>
      </c>
      <c r="H727" s="467" t="s">
        <v>5962</v>
      </c>
      <c r="I727" s="468">
        <v>3552</v>
      </c>
      <c r="J727" s="469">
        <v>6496.6770000000006</v>
      </c>
    </row>
    <row r="728" spans="1:10" x14ac:dyDescent="0.3">
      <c r="A728" s="464" t="s">
        <v>6435</v>
      </c>
      <c r="B728" s="122" t="s">
        <v>6436</v>
      </c>
      <c r="C728" s="122" t="s">
        <v>292</v>
      </c>
      <c r="D728" s="122" t="s">
        <v>293</v>
      </c>
      <c r="E728" s="122" t="s">
        <v>6</v>
      </c>
      <c r="F728" s="466">
        <v>44089</v>
      </c>
      <c r="G728" s="466">
        <v>45230</v>
      </c>
      <c r="H728" s="467" t="s">
        <v>5963</v>
      </c>
      <c r="I728" s="468">
        <v>3539</v>
      </c>
      <c r="J728" s="469">
        <v>170.23400000000001</v>
      </c>
    </row>
    <row r="729" spans="1:10" x14ac:dyDescent="0.3">
      <c r="A729" s="464" t="s">
        <v>6435</v>
      </c>
      <c r="B729" s="122" t="s">
        <v>6436</v>
      </c>
      <c r="C729" s="122" t="s">
        <v>292</v>
      </c>
      <c r="D729" s="122" t="s">
        <v>293</v>
      </c>
      <c r="E729" s="122" t="s">
        <v>6</v>
      </c>
      <c r="F729" s="466">
        <v>44089</v>
      </c>
      <c r="G729" s="466">
        <v>45230</v>
      </c>
      <c r="H729" s="467" t="s">
        <v>5962</v>
      </c>
      <c r="I729" s="468">
        <v>3540</v>
      </c>
      <c r="J729" s="469">
        <v>4478.7939999999999</v>
      </c>
    </row>
    <row r="730" spans="1:10" x14ac:dyDescent="0.3">
      <c r="A730" s="464" t="s">
        <v>6435</v>
      </c>
      <c r="B730" s="122" t="s">
        <v>6436</v>
      </c>
      <c r="C730" s="122" t="s">
        <v>292</v>
      </c>
      <c r="D730" s="122" t="s">
        <v>293</v>
      </c>
      <c r="E730" s="122" t="s">
        <v>6</v>
      </c>
      <c r="F730" s="466">
        <v>44317</v>
      </c>
      <c r="G730" s="466">
        <v>45046</v>
      </c>
      <c r="H730" s="467" t="s">
        <v>5963</v>
      </c>
      <c r="I730" s="468">
        <v>3773</v>
      </c>
      <c r="J730" s="469">
        <v>0</v>
      </c>
    </row>
    <row r="731" spans="1:10" x14ac:dyDescent="0.3">
      <c r="A731" s="464" t="s">
        <v>6435</v>
      </c>
      <c r="B731" s="122" t="s">
        <v>6436</v>
      </c>
      <c r="C731" s="122" t="s">
        <v>292</v>
      </c>
      <c r="D731" s="122" t="s">
        <v>293</v>
      </c>
      <c r="E731" s="122" t="s">
        <v>6</v>
      </c>
      <c r="F731" s="466">
        <v>44317</v>
      </c>
      <c r="G731" s="466">
        <v>45046</v>
      </c>
      <c r="H731" s="467" t="s">
        <v>5962</v>
      </c>
      <c r="I731" s="468">
        <v>3774</v>
      </c>
      <c r="J731" s="469">
        <v>0</v>
      </c>
    </row>
    <row r="732" spans="1:10" x14ac:dyDescent="0.3">
      <c r="A732" s="464" t="s">
        <v>6435</v>
      </c>
      <c r="B732" s="122" t="s">
        <v>6436</v>
      </c>
      <c r="C732" s="122" t="s">
        <v>743</v>
      </c>
      <c r="D732" s="122" t="s">
        <v>744</v>
      </c>
      <c r="E732" s="122" t="s">
        <v>6</v>
      </c>
      <c r="F732" s="466">
        <v>44317</v>
      </c>
      <c r="G732" s="466">
        <v>44681</v>
      </c>
      <c r="H732" s="467" t="s">
        <v>5963</v>
      </c>
      <c r="I732" s="468">
        <v>3861</v>
      </c>
      <c r="J732" s="469">
        <v>0</v>
      </c>
    </row>
    <row r="733" spans="1:10" x14ac:dyDescent="0.3">
      <c r="A733" s="464" t="s">
        <v>6435</v>
      </c>
      <c r="B733" s="122" t="s">
        <v>6436</v>
      </c>
      <c r="C733" s="122" t="s">
        <v>743</v>
      </c>
      <c r="D733" s="122" t="s">
        <v>744</v>
      </c>
      <c r="E733" s="122" t="s">
        <v>6</v>
      </c>
      <c r="F733" s="466">
        <v>44317</v>
      </c>
      <c r="G733" s="466">
        <v>44681</v>
      </c>
      <c r="H733" s="467" t="s">
        <v>5962</v>
      </c>
      <c r="I733" s="468">
        <v>3862</v>
      </c>
      <c r="J733" s="469">
        <v>0</v>
      </c>
    </row>
    <row r="734" spans="1:10" x14ac:dyDescent="0.3">
      <c r="A734" s="464" t="s">
        <v>6435</v>
      </c>
      <c r="B734" s="122" t="s">
        <v>6436</v>
      </c>
      <c r="C734" s="122" t="s">
        <v>6764</v>
      </c>
      <c r="D734" s="122" t="s">
        <v>986</v>
      </c>
      <c r="E734" s="122" t="s">
        <v>6</v>
      </c>
      <c r="F734" s="466">
        <v>44348</v>
      </c>
      <c r="G734" s="466">
        <v>44681</v>
      </c>
      <c r="H734" s="467" t="s">
        <v>5962</v>
      </c>
      <c r="I734" s="468">
        <v>4018</v>
      </c>
      <c r="J734" s="469">
        <v>6.9720000000000004</v>
      </c>
    </row>
    <row r="735" spans="1:10" x14ac:dyDescent="0.3">
      <c r="A735" s="464" t="s">
        <v>6435</v>
      </c>
      <c r="B735" s="122" t="s">
        <v>6436</v>
      </c>
      <c r="C735" s="122" t="s">
        <v>6764</v>
      </c>
      <c r="D735" s="122" t="s">
        <v>986</v>
      </c>
      <c r="E735" s="122" t="s">
        <v>6</v>
      </c>
      <c r="F735" s="466">
        <v>44348</v>
      </c>
      <c r="G735" s="466">
        <v>44681</v>
      </c>
      <c r="H735" s="467" t="s">
        <v>5963</v>
      </c>
      <c r="I735" s="468">
        <v>4019</v>
      </c>
      <c r="J735" s="469">
        <v>0</v>
      </c>
    </row>
    <row r="736" spans="1:10" x14ac:dyDescent="0.3">
      <c r="A736" s="464" t="s">
        <v>6435</v>
      </c>
      <c r="B736" s="122" t="s">
        <v>6436</v>
      </c>
      <c r="C736" s="122" t="s">
        <v>7</v>
      </c>
      <c r="D736" s="122" t="s">
        <v>8</v>
      </c>
      <c r="E736" s="122" t="s">
        <v>6</v>
      </c>
      <c r="F736" s="466">
        <v>44317</v>
      </c>
      <c r="G736" s="466">
        <v>44681</v>
      </c>
      <c r="H736" s="467" t="s">
        <v>5963</v>
      </c>
      <c r="I736" s="468">
        <v>3873</v>
      </c>
      <c r="J736" s="469">
        <v>0</v>
      </c>
    </row>
    <row r="737" spans="1:10" x14ac:dyDescent="0.3">
      <c r="A737" s="464" t="s">
        <v>6435</v>
      </c>
      <c r="B737" s="122" t="s">
        <v>6436</v>
      </c>
      <c r="C737" s="122" t="s">
        <v>7</v>
      </c>
      <c r="D737" s="122" t="s">
        <v>8</v>
      </c>
      <c r="E737" s="122" t="s">
        <v>6</v>
      </c>
      <c r="F737" s="466">
        <v>44317</v>
      </c>
      <c r="G737" s="466">
        <v>44681</v>
      </c>
      <c r="H737" s="467" t="s">
        <v>5962</v>
      </c>
      <c r="I737" s="468">
        <v>3882</v>
      </c>
      <c r="J737" s="469">
        <v>0</v>
      </c>
    </row>
    <row r="738" spans="1:10" x14ac:dyDescent="0.3">
      <c r="A738" s="464" t="s">
        <v>6435</v>
      </c>
      <c r="B738" s="122" t="s">
        <v>6436</v>
      </c>
      <c r="C738" s="122" t="s">
        <v>540</v>
      </c>
      <c r="D738" s="122" t="s">
        <v>541</v>
      </c>
      <c r="E738" s="122" t="s">
        <v>6</v>
      </c>
      <c r="F738" s="466">
        <v>44317</v>
      </c>
      <c r="G738" s="466">
        <v>44681</v>
      </c>
      <c r="H738" s="467" t="s">
        <v>5963</v>
      </c>
      <c r="I738" s="468">
        <v>3867</v>
      </c>
      <c r="J738" s="469">
        <v>0</v>
      </c>
    </row>
    <row r="739" spans="1:10" x14ac:dyDescent="0.3">
      <c r="A739" s="464" t="s">
        <v>6435</v>
      </c>
      <c r="B739" s="122" t="s">
        <v>6436</v>
      </c>
      <c r="C739" s="122" t="s">
        <v>540</v>
      </c>
      <c r="D739" s="122" t="s">
        <v>541</v>
      </c>
      <c r="E739" s="122" t="s">
        <v>6</v>
      </c>
      <c r="F739" s="466">
        <v>44317</v>
      </c>
      <c r="G739" s="466">
        <v>44681</v>
      </c>
      <c r="H739" s="467" t="s">
        <v>5962</v>
      </c>
      <c r="I739" s="468">
        <v>3876</v>
      </c>
      <c r="J739" s="469">
        <v>0</v>
      </c>
    </row>
    <row r="740" spans="1:10" x14ac:dyDescent="0.3">
      <c r="A740" s="464" t="s">
        <v>6435</v>
      </c>
      <c r="B740" s="122" t="s">
        <v>6436</v>
      </c>
      <c r="C740" s="122" t="s">
        <v>542</v>
      </c>
      <c r="D740" s="122" t="s">
        <v>543</v>
      </c>
      <c r="E740" s="122" t="s">
        <v>6</v>
      </c>
      <c r="F740" s="466">
        <v>44317</v>
      </c>
      <c r="G740" s="466">
        <v>44681</v>
      </c>
      <c r="H740" s="467" t="s">
        <v>5963</v>
      </c>
      <c r="I740" s="468">
        <v>3868</v>
      </c>
      <c r="J740" s="469">
        <v>0</v>
      </c>
    </row>
    <row r="741" spans="1:10" x14ac:dyDescent="0.3">
      <c r="A741" s="464" t="s">
        <v>6435</v>
      </c>
      <c r="B741" s="122" t="s">
        <v>6436</v>
      </c>
      <c r="C741" s="122" t="s">
        <v>542</v>
      </c>
      <c r="D741" s="122" t="s">
        <v>543</v>
      </c>
      <c r="E741" s="122" t="s">
        <v>6</v>
      </c>
      <c r="F741" s="466">
        <v>44317</v>
      </c>
      <c r="G741" s="466">
        <v>44681</v>
      </c>
      <c r="H741" s="467" t="s">
        <v>5962</v>
      </c>
      <c r="I741" s="468">
        <v>3877</v>
      </c>
      <c r="J741" s="469">
        <v>0</v>
      </c>
    </row>
    <row r="742" spans="1:10" x14ac:dyDescent="0.3">
      <c r="A742" s="464" t="s">
        <v>6435</v>
      </c>
      <c r="B742" s="122" t="s">
        <v>6436</v>
      </c>
      <c r="C742" s="122" t="s">
        <v>990</v>
      </c>
      <c r="D742" s="122" t="s">
        <v>991</v>
      </c>
      <c r="E742" s="122" t="s">
        <v>6</v>
      </c>
      <c r="F742" s="466">
        <v>44317</v>
      </c>
      <c r="G742" s="466">
        <v>44681</v>
      </c>
      <c r="H742" s="467" t="s">
        <v>5963</v>
      </c>
      <c r="I742" s="468">
        <v>3871</v>
      </c>
      <c r="J742" s="469">
        <v>0</v>
      </c>
    </row>
    <row r="743" spans="1:10" x14ac:dyDescent="0.3">
      <c r="A743" s="464" t="s">
        <v>6435</v>
      </c>
      <c r="B743" s="122" t="s">
        <v>6436</v>
      </c>
      <c r="C743" s="122" t="s">
        <v>990</v>
      </c>
      <c r="D743" s="122" t="s">
        <v>991</v>
      </c>
      <c r="E743" s="122" t="s">
        <v>6</v>
      </c>
      <c r="F743" s="466">
        <v>44317</v>
      </c>
      <c r="G743" s="466">
        <v>44681</v>
      </c>
      <c r="H743" s="467" t="s">
        <v>5962</v>
      </c>
      <c r="I743" s="468">
        <v>3880</v>
      </c>
      <c r="J743" s="469">
        <v>0</v>
      </c>
    </row>
    <row r="744" spans="1:10" x14ac:dyDescent="0.3">
      <c r="A744" s="464" t="s">
        <v>6435</v>
      </c>
      <c r="B744" s="122" t="s">
        <v>6436</v>
      </c>
      <c r="C744" s="122" t="s">
        <v>6765</v>
      </c>
      <c r="D744" s="122" t="s">
        <v>987</v>
      </c>
      <c r="E744" s="122" t="s">
        <v>6</v>
      </c>
      <c r="F744" s="466">
        <v>44348</v>
      </c>
      <c r="G744" s="466">
        <v>44681</v>
      </c>
      <c r="H744" s="467" t="s">
        <v>5962</v>
      </c>
      <c r="I744" s="468">
        <v>4026</v>
      </c>
      <c r="J744" s="469">
        <v>50.478000000000002</v>
      </c>
    </row>
    <row r="745" spans="1:10" x14ac:dyDescent="0.3">
      <c r="A745" s="464" t="s">
        <v>6435</v>
      </c>
      <c r="B745" s="122" t="s">
        <v>6436</v>
      </c>
      <c r="C745" s="122" t="s">
        <v>6765</v>
      </c>
      <c r="D745" s="122" t="s">
        <v>987</v>
      </c>
      <c r="E745" s="122" t="s">
        <v>6</v>
      </c>
      <c r="F745" s="466">
        <v>44348</v>
      </c>
      <c r="G745" s="466">
        <v>44681</v>
      </c>
      <c r="H745" s="467" t="s">
        <v>5963</v>
      </c>
      <c r="I745" s="468">
        <v>4027</v>
      </c>
      <c r="J745" s="469">
        <v>0</v>
      </c>
    </row>
    <row r="746" spans="1:10" x14ac:dyDescent="0.3">
      <c r="A746" s="464" t="s">
        <v>6435</v>
      </c>
      <c r="B746" s="122" t="s">
        <v>6436</v>
      </c>
      <c r="C746" s="122" t="s">
        <v>992</v>
      </c>
      <c r="D746" s="122" t="s">
        <v>993</v>
      </c>
      <c r="E746" s="122" t="s">
        <v>6</v>
      </c>
      <c r="F746" s="466">
        <v>44317</v>
      </c>
      <c r="G746" s="466">
        <v>44681</v>
      </c>
      <c r="H746" s="467" t="s">
        <v>5963</v>
      </c>
      <c r="I746" s="468">
        <v>3872</v>
      </c>
      <c r="J746" s="469">
        <v>0</v>
      </c>
    </row>
    <row r="747" spans="1:10" x14ac:dyDescent="0.3">
      <c r="A747" s="464" t="s">
        <v>6435</v>
      </c>
      <c r="B747" s="122" t="s">
        <v>6436</v>
      </c>
      <c r="C747" s="122" t="s">
        <v>992</v>
      </c>
      <c r="D747" s="122" t="s">
        <v>993</v>
      </c>
      <c r="E747" s="122" t="s">
        <v>6</v>
      </c>
      <c r="F747" s="466">
        <v>44317</v>
      </c>
      <c r="G747" s="466">
        <v>44681</v>
      </c>
      <c r="H747" s="467" t="s">
        <v>5962</v>
      </c>
      <c r="I747" s="468">
        <v>3881</v>
      </c>
      <c r="J747" s="469">
        <v>0</v>
      </c>
    </row>
    <row r="748" spans="1:10" x14ac:dyDescent="0.3">
      <c r="A748" s="464" t="s">
        <v>6435</v>
      </c>
      <c r="B748" s="122" t="s">
        <v>6436</v>
      </c>
      <c r="C748" s="122" t="s">
        <v>405</v>
      </c>
      <c r="D748" s="122" t="s">
        <v>406</v>
      </c>
      <c r="E748" s="122" t="s">
        <v>6</v>
      </c>
      <c r="F748" s="466">
        <v>44317</v>
      </c>
      <c r="G748" s="466">
        <v>44681</v>
      </c>
      <c r="H748" s="467" t="s">
        <v>5963</v>
      </c>
      <c r="I748" s="468">
        <v>3875</v>
      </c>
      <c r="J748" s="469">
        <v>0</v>
      </c>
    </row>
    <row r="749" spans="1:10" x14ac:dyDescent="0.3">
      <c r="A749" s="464" t="s">
        <v>6435</v>
      </c>
      <c r="B749" s="122" t="s">
        <v>6436</v>
      </c>
      <c r="C749" s="122" t="s">
        <v>405</v>
      </c>
      <c r="D749" s="122" t="s">
        <v>406</v>
      </c>
      <c r="E749" s="122" t="s">
        <v>6</v>
      </c>
      <c r="F749" s="466">
        <v>44317</v>
      </c>
      <c r="G749" s="466">
        <v>44681</v>
      </c>
      <c r="H749" s="467" t="s">
        <v>5962</v>
      </c>
      <c r="I749" s="468">
        <v>3884</v>
      </c>
      <c r="J749" s="469">
        <v>0</v>
      </c>
    </row>
    <row r="750" spans="1:10" x14ac:dyDescent="0.3">
      <c r="A750" s="464" t="s">
        <v>6435</v>
      </c>
      <c r="B750" s="122" t="s">
        <v>6436</v>
      </c>
      <c r="C750" s="122" t="s">
        <v>988</v>
      </c>
      <c r="D750" s="122" t="s">
        <v>989</v>
      </c>
      <c r="E750" s="122" t="s">
        <v>6</v>
      </c>
      <c r="F750" s="466">
        <v>44317</v>
      </c>
      <c r="G750" s="466">
        <v>44681</v>
      </c>
      <c r="H750" s="467" t="s">
        <v>5963</v>
      </c>
      <c r="I750" s="468">
        <v>3874</v>
      </c>
      <c r="J750" s="469">
        <v>0</v>
      </c>
    </row>
    <row r="751" spans="1:10" x14ac:dyDescent="0.3">
      <c r="A751" s="464" t="s">
        <v>6435</v>
      </c>
      <c r="B751" s="122" t="s">
        <v>6436</v>
      </c>
      <c r="C751" s="122" t="s">
        <v>988</v>
      </c>
      <c r="D751" s="122" t="s">
        <v>989</v>
      </c>
      <c r="E751" s="122" t="s">
        <v>6</v>
      </c>
      <c r="F751" s="466">
        <v>44317</v>
      </c>
      <c r="G751" s="466">
        <v>44681</v>
      </c>
      <c r="H751" s="467" t="s">
        <v>5962</v>
      </c>
      <c r="I751" s="468">
        <v>3883</v>
      </c>
      <c r="J751" s="469">
        <v>0</v>
      </c>
    </row>
    <row r="752" spans="1:10" x14ac:dyDescent="0.3">
      <c r="A752" s="464" t="s">
        <v>6435</v>
      </c>
      <c r="B752" s="122" t="s">
        <v>6436</v>
      </c>
      <c r="C752" s="122" t="s">
        <v>367</v>
      </c>
      <c r="D752" s="122" t="s">
        <v>368</v>
      </c>
      <c r="E752" s="122" t="s">
        <v>6</v>
      </c>
      <c r="F752" s="466">
        <v>44089</v>
      </c>
      <c r="G752" s="466">
        <v>47726</v>
      </c>
      <c r="H752" s="467" t="s">
        <v>5963</v>
      </c>
      <c r="I752" s="468">
        <v>3559</v>
      </c>
      <c r="J752" s="469">
        <v>1536.8220000000001</v>
      </c>
    </row>
    <row r="753" spans="1:10" x14ac:dyDescent="0.3">
      <c r="A753" s="464" t="s">
        <v>6435</v>
      </c>
      <c r="B753" s="122" t="s">
        <v>6436</v>
      </c>
      <c r="C753" s="122" t="s">
        <v>367</v>
      </c>
      <c r="D753" s="122" t="s">
        <v>368</v>
      </c>
      <c r="E753" s="122" t="s">
        <v>6</v>
      </c>
      <c r="F753" s="466">
        <v>44089</v>
      </c>
      <c r="G753" s="466">
        <v>47726</v>
      </c>
      <c r="H753" s="467" t="s">
        <v>5962</v>
      </c>
      <c r="I753" s="468">
        <v>3560</v>
      </c>
      <c r="J753" s="469">
        <v>702.39800000000002</v>
      </c>
    </row>
    <row r="754" spans="1:10" x14ac:dyDescent="0.3">
      <c r="A754" s="464" t="s">
        <v>6435</v>
      </c>
      <c r="B754" s="122" t="s">
        <v>6436</v>
      </c>
      <c r="C754" s="122" t="s">
        <v>367</v>
      </c>
      <c r="D754" s="122" t="s">
        <v>368</v>
      </c>
      <c r="E754" s="122" t="s">
        <v>6</v>
      </c>
      <c r="F754" s="466">
        <v>44409</v>
      </c>
      <c r="G754" s="466">
        <v>44773</v>
      </c>
      <c r="H754" s="467" t="s">
        <v>5963</v>
      </c>
      <c r="I754" s="468">
        <v>4042</v>
      </c>
      <c r="J754" s="469">
        <v>0</v>
      </c>
    </row>
    <row r="755" spans="1:10" x14ac:dyDescent="0.3">
      <c r="A755" s="464" t="s">
        <v>6435</v>
      </c>
      <c r="B755" s="122" t="s">
        <v>6436</v>
      </c>
      <c r="C755" s="122" t="s">
        <v>367</v>
      </c>
      <c r="D755" s="122" t="s">
        <v>368</v>
      </c>
      <c r="E755" s="122" t="s">
        <v>6</v>
      </c>
      <c r="F755" s="466">
        <v>44409</v>
      </c>
      <c r="G755" s="466">
        <v>44773</v>
      </c>
      <c r="H755" s="467" t="s">
        <v>5962</v>
      </c>
      <c r="I755" s="468">
        <v>4047</v>
      </c>
      <c r="J755" s="469">
        <v>64.823000000000008</v>
      </c>
    </row>
    <row r="756" spans="1:10" x14ac:dyDescent="0.3">
      <c r="A756" s="464" t="s">
        <v>6435</v>
      </c>
      <c r="B756" s="122" t="s">
        <v>6436</v>
      </c>
      <c r="C756" s="122" t="s">
        <v>357</v>
      </c>
      <c r="D756" s="122" t="s">
        <v>358</v>
      </c>
      <c r="E756" s="122" t="s">
        <v>6</v>
      </c>
      <c r="F756" s="466">
        <v>44089</v>
      </c>
      <c r="G756" s="466">
        <v>47726</v>
      </c>
      <c r="H756" s="467" t="s">
        <v>5963</v>
      </c>
      <c r="I756" s="468">
        <v>3561</v>
      </c>
      <c r="J756" s="469">
        <v>1178.8770000000002</v>
      </c>
    </row>
    <row r="757" spans="1:10" x14ac:dyDescent="0.3">
      <c r="A757" s="464" t="s">
        <v>6435</v>
      </c>
      <c r="B757" s="122" t="s">
        <v>6436</v>
      </c>
      <c r="C757" s="122" t="s">
        <v>357</v>
      </c>
      <c r="D757" s="122" t="s">
        <v>358</v>
      </c>
      <c r="E757" s="122" t="s">
        <v>6</v>
      </c>
      <c r="F757" s="466">
        <v>44089</v>
      </c>
      <c r="G757" s="466">
        <v>47726</v>
      </c>
      <c r="H757" s="467" t="s">
        <v>5962</v>
      </c>
      <c r="I757" s="468">
        <v>3562</v>
      </c>
      <c r="J757" s="469">
        <v>5432.0309999999999</v>
      </c>
    </row>
    <row r="758" spans="1:10" x14ac:dyDescent="0.3">
      <c r="A758" s="464" t="s">
        <v>6435</v>
      </c>
      <c r="B758" s="122" t="s">
        <v>6436</v>
      </c>
      <c r="C758" s="122" t="s">
        <v>357</v>
      </c>
      <c r="D758" s="122" t="s">
        <v>358</v>
      </c>
      <c r="E758" s="122" t="s">
        <v>6</v>
      </c>
      <c r="F758" s="466">
        <v>44409</v>
      </c>
      <c r="G758" s="466">
        <v>44773</v>
      </c>
      <c r="H758" s="467" t="s">
        <v>5963</v>
      </c>
      <c r="I758" s="468">
        <v>4041</v>
      </c>
      <c r="J758" s="469">
        <v>0</v>
      </c>
    </row>
    <row r="759" spans="1:10" x14ac:dyDescent="0.3">
      <c r="A759" s="464" t="s">
        <v>6435</v>
      </c>
      <c r="B759" s="122" t="s">
        <v>6436</v>
      </c>
      <c r="C759" s="122" t="s">
        <v>357</v>
      </c>
      <c r="D759" s="122" t="s">
        <v>358</v>
      </c>
      <c r="E759" s="122" t="s">
        <v>6</v>
      </c>
      <c r="F759" s="466">
        <v>44409</v>
      </c>
      <c r="G759" s="466">
        <v>44773</v>
      </c>
      <c r="H759" s="467" t="s">
        <v>5962</v>
      </c>
      <c r="I759" s="468">
        <v>4046</v>
      </c>
      <c r="J759" s="469">
        <v>201.922</v>
      </c>
    </row>
    <row r="760" spans="1:10" x14ac:dyDescent="0.3">
      <c r="A760" s="464" t="s">
        <v>6435</v>
      </c>
      <c r="B760" s="122" t="s">
        <v>6436</v>
      </c>
      <c r="C760" s="122" t="s">
        <v>383</v>
      </c>
      <c r="D760" s="122" t="s">
        <v>384</v>
      </c>
      <c r="E760" s="122" t="s">
        <v>6</v>
      </c>
      <c r="F760" s="466">
        <v>44089</v>
      </c>
      <c r="G760" s="466">
        <v>47726</v>
      </c>
      <c r="H760" s="467" t="s">
        <v>5963</v>
      </c>
      <c r="I760" s="468">
        <v>3557</v>
      </c>
      <c r="J760" s="469">
        <v>137.56800000000001</v>
      </c>
    </row>
    <row r="761" spans="1:10" x14ac:dyDescent="0.3">
      <c r="A761" s="464" t="s">
        <v>6435</v>
      </c>
      <c r="B761" s="122" t="s">
        <v>6436</v>
      </c>
      <c r="C761" s="122" t="s">
        <v>383</v>
      </c>
      <c r="D761" s="122" t="s">
        <v>384</v>
      </c>
      <c r="E761" s="122" t="s">
        <v>6</v>
      </c>
      <c r="F761" s="466">
        <v>44089</v>
      </c>
      <c r="G761" s="466">
        <v>47726</v>
      </c>
      <c r="H761" s="467" t="s">
        <v>5962</v>
      </c>
      <c r="I761" s="468">
        <v>3558</v>
      </c>
      <c r="J761" s="469">
        <v>7689.1970000000001</v>
      </c>
    </row>
    <row r="762" spans="1:10" x14ac:dyDescent="0.3">
      <c r="A762" s="464" t="s">
        <v>6435</v>
      </c>
      <c r="B762" s="122" t="s">
        <v>6436</v>
      </c>
      <c r="C762" s="122" t="s">
        <v>383</v>
      </c>
      <c r="D762" s="122" t="s">
        <v>384</v>
      </c>
      <c r="E762" s="122" t="s">
        <v>6</v>
      </c>
      <c r="F762" s="466">
        <v>44409</v>
      </c>
      <c r="G762" s="466">
        <v>44773</v>
      </c>
      <c r="H762" s="467" t="s">
        <v>5963</v>
      </c>
      <c r="I762" s="468">
        <v>4043</v>
      </c>
      <c r="J762" s="469">
        <v>0</v>
      </c>
    </row>
    <row r="763" spans="1:10" x14ac:dyDescent="0.3">
      <c r="A763" s="464" t="s">
        <v>6435</v>
      </c>
      <c r="B763" s="122" t="s">
        <v>6436</v>
      </c>
      <c r="C763" s="122" t="s">
        <v>383</v>
      </c>
      <c r="D763" s="122" t="s">
        <v>384</v>
      </c>
      <c r="E763" s="122" t="s">
        <v>6</v>
      </c>
      <c r="F763" s="466">
        <v>44409</v>
      </c>
      <c r="G763" s="466">
        <v>44773</v>
      </c>
      <c r="H763" s="467" t="s">
        <v>5962</v>
      </c>
      <c r="I763" s="468">
        <v>4048</v>
      </c>
      <c r="J763" s="469">
        <v>278.625</v>
      </c>
    </row>
    <row r="764" spans="1:10" x14ac:dyDescent="0.3">
      <c r="A764" s="464" t="s">
        <v>6435</v>
      </c>
      <c r="B764" s="122" t="s">
        <v>6436</v>
      </c>
      <c r="C764" s="122" t="s">
        <v>4</v>
      </c>
      <c r="D764" s="122" t="s">
        <v>5</v>
      </c>
      <c r="E764" s="122" t="s">
        <v>6</v>
      </c>
      <c r="F764" s="466">
        <v>44089</v>
      </c>
      <c r="G764" s="466">
        <v>47726</v>
      </c>
      <c r="H764" s="467" t="s">
        <v>5963</v>
      </c>
      <c r="I764" s="468">
        <v>3553</v>
      </c>
      <c r="J764" s="469">
        <v>862.20699999999999</v>
      </c>
    </row>
    <row r="765" spans="1:10" x14ac:dyDescent="0.3">
      <c r="A765" s="464" t="s">
        <v>6435</v>
      </c>
      <c r="B765" s="122" t="s">
        <v>6436</v>
      </c>
      <c r="C765" s="122" t="s">
        <v>4</v>
      </c>
      <c r="D765" s="122" t="s">
        <v>5</v>
      </c>
      <c r="E765" s="122" t="s">
        <v>6</v>
      </c>
      <c r="F765" s="466">
        <v>44089</v>
      </c>
      <c r="G765" s="466">
        <v>47726</v>
      </c>
      <c r="H765" s="467" t="s">
        <v>5962</v>
      </c>
      <c r="I765" s="468">
        <v>3554</v>
      </c>
      <c r="J765" s="469">
        <v>4344.9470000000001</v>
      </c>
    </row>
    <row r="766" spans="1:10" x14ac:dyDescent="0.3">
      <c r="A766" s="464" t="s">
        <v>6435</v>
      </c>
      <c r="B766" s="122" t="s">
        <v>6436</v>
      </c>
      <c r="C766" s="122" t="s">
        <v>4</v>
      </c>
      <c r="D766" s="122" t="s">
        <v>5</v>
      </c>
      <c r="E766" s="122" t="s">
        <v>6</v>
      </c>
      <c r="F766" s="466">
        <v>44409</v>
      </c>
      <c r="G766" s="466">
        <v>44773</v>
      </c>
      <c r="H766" s="467" t="s">
        <v>5963</v>
      </c>
      <c r="I766" s="468">
        <v>4039</v>
      </c>
      <c r="J766" s="469">
        <v>0</v>
      </c>
    </row>
    <row r="767" spans="1:10" x14ac:dyDescent="0.3">
      <c r="A767" s="464" t="s">
        <v>6435</v>
      </c>
      <c r="B767" s="122" t="s">
        <v>6436</v>
      </c>
      <c r="C767" s="122" t="s">
        <v>4</v>
      </c>
      <c r="D767" s="122" t="s">
        <v>5</v>
      </c>
      <c r="E767" s="122" t="s">
        <v>6</v>
      </c>
      <c r="F767" s="466">
        <v>44409</v>
      </c>
      <c r="G767" s="466">
        <v>44773</v>
      </c>
      <c r="H767" s="467" t="s">
        <v>5962</v>
      </c>
      <c r="I767" s="468">
        <v>4044</v>
      </c>
      <c r="J767" s="469">
        <v>164.47</v>
      </c>
    </row>
    <row r="768" spans="1:10" x14ac:dyDescent="0.3">
      <c r="A768" s="464" t="s">
        <v>6435</v>
      </c>
      <c r="B768" s="122" t="s">
        <v>6436</v>
      </c>
      <c r="C768" s="122" t="s">
        <v>22</v>
      </c>
      <c r="D768" s="122" t="s">
        <v>23</v>
      </c>
      <c r="E768" s="122" t="s">
        <v>6</v>
      </c>
      <c r="F768" s="466">
        <v>44089</v>
      </c>
      <c r="G768" s="466">
        <v>47726</v>
      </c>
      <c r="H768" s="467" t="s">
        <v>5963</v>
      </c>
      <c r="I768" s="468">
        <v>3555</v>
      </c>
      <c r="J768" s="469">
        <v>0</v>
      </c>
    </row>
    <row r="769" spans="1:10" x14ac:dyDescent="0.3">
      <c r="A769" s="464" t="s">
        <v>6435</v>
      </c>
      <c r="B769" s="122" t="s">
        <v>6436</v>
      </c>
      <c r="C769" s="122" t="s">
        <v>22</v>
      </c>
      <c r="D769" s="122" t="s">
        <v>23</v>
      </c>
      <c r="E769" s="122" t="s">
        <v>6</v>
      </c>
      <c r="F769" s="466">
        <v>44089</v>
      </c>
      <c r="G769" s="466">
        <v>47726</v>
      </c>
      <c r="H769" s="467" t="s">
        <v>5962</v>
      </c>
      <c r="I769" s="468">
        <v>3556</v>
      </c>
      <c r="J769" s="469">
        <v>159.65600000000001</v>
      </c>
    </row>
    <row r="770" spans="1:10" x14ac:dyDescent="0.3">
      <c r="A770" s="464" t="s">
        <v>6435</v>
      </c>
      <c r="B770" s="122" t="s">
        <v>6436</v>
      </c>
      <c r="C770" s="122" t="s">
        <v>22</v>
      </c>
      <c r="D770" s="122" t="s">
        <v>23</v>
      </c>
      <c r="E770" s="122" t="s">
        <v>6</v>
      </c>
      <c r="F770" s="466">
        <v>44409</v>
      </c>
      <c r="G770" s="466">
        <v>44773</v>
      </c>
      <c r="H770" s="467" t="s">
        <v>5963</v>
      </c>
      <c r="I770" s="468">
        <v>4040</v>
      </c>
      <c r="J770" s="469">
        <v>0</v>
      </c>
    </row>
    <row r="771" spans="1:10" x14ac:dyDescent="0.3">
      <c r="A771" s="464" t="s">
        <v>6435</v>
      </c>
      <c r="B771" s="122" t="s">
        <v>6436</v>
      </c>
      <c r="C771" s="122" t="s">
        <v>22</v>
      </c>
      <c r="D771" s="122" t="s">
        <v>23</v>
      </c>
      <c r="E771" s="122" t="s">
        <v>6</v>
      </c>
      <c r="F771" s="466">
        <v>44409</v>
      </c>
      <c r="G771" s="466">
        <v>44773</v>
      </c>
      <c r="H771" s="467" t="s">
        <v>5962</v>
      </c>
      <c r="I771" s="468">
        <v>4045</v>
      </c>
      <c r="J771" s="469">
        <v>3.9470000000000001</v>
      </c>
    </row>
    <row r="772" spans="1:10" x14ac:dyDescent="0.3">
      <c r="A772" s="464" t="s">
        <v>6435</v>
      </c>
      <c r="B772" s="122" t="s">
        <v>6436</v>
      </c>
      <c r="C772" s="122" t="s">
        <v>808</v>
      </c>
      <c r="D772" s="122" t="s">
        <v>809</v>
      </c>
      <c r="E772" s="122" t="s">
        <v>6</v>
      </c>
      <c r="F772" s="466">
        <v>44089</v>
      </c>
      <c r="G772" s="466">
        <v>45900</v>
      </c>
      <c r="H772" s="467" t="s">
        <v>5963</v>
      </c>
      <c r="I772" s="468">
        <v>3533</v>
      </c>
      <c r="J772" s="469">
        <v>3780.7850000000008</v>
      </c>
    </row>
    <row r="773" spans="1:10" x14ac:dyDescent="0.3">
      <c r="A773" s="464" t="s">
        <v>6435</v>
      </c>
      <c r="B773" s="122" t="s">
        <v>6436</v>
      </c>
      <c r="C773" s="122" t="s">
        <v>808</v>
      </c>
      <c r="D773" s="122" t="s">
        <v>809</v>
      </c>
      <c r="E773" s="122" t="s">
        <v>6</v>
      </c>
      <c r="F773" s="466">
        <v>44089</v>
      </c>
      <c r="G773" s="466">
        <v>45900</v>
      </c>
      <c r="H773" s="467" t="s">
        <v>5962</v>
      </c>
      <c r="I773" s="468">
        <v>3534</v>
      </c>
      <c r="J773" s="469">
        <v>2168.0160000000001</v>
      </c>
    </row>
    <row r="774" spans="1:10" x14ac:dyDescent="0.3">
      <c r="A774" s="464" t="s">
        <v>6435</v>
      </c>
      <c r="B774" s="122" t="s">
        <v>6436</v>
      </c>
      <c r="C774" s="122" t="s">
        <v>808</v>
      </c>
      <c r="D774" s="122" t="s">
        <v>809</v>
      </c>
      <c r="E774" s="122" t="s">
        <v>6</v>
      </c>
      <c r="F774" s="466">
        <v>44317</v>
      </c>
      <c r="G774" s="466">
        <v>44681</v>
      </c>
      <c r="H774" s="467" t="s">
        <v>5963</v>
      </c>
      <c r="I774" s="468">
        <v>3857</v>
      </c>
      <c r="J774" s="469">
        <v>0</v>
      </c>
    </row>
    <row r="775" spans="1:10" x14ac:dyDescent="0.3">
      <c r="A775" s="464" t="s">
        <v>6435</v>
      </c>
      <c r="B775" s="122" t="s">
        <v>6436</v>
      </c>
      <c r="C775" s="122" t="s">
        <v>808</v>
      </c>
      <c r="D775" s="122" t="s">
        <v>809</v>
      </c>
      <c r="E775" s="122" t="s">
        <v>6</v>
      </c>
      <c r="F775" s="466">
        <v>44317</v>
      </c>
      <c r="G775" s="466">
        <v>44681</v>
      </c>
      <c r="H775" s="467" t="s">
        <v>5962</v>
      </c>
      <c r="I775" s="468">
        <v>3858</v>
      </c>
      <c r="J775" s="469">
        <v>0</v>
      </c>
    </row>
    <row r="776" spans="1:10" x14ac:dyDescent="0.3">
      <c r="A776" s="464" t="s">
        <v>6435</v>
      </c>
      <c r="B776" s="122" t="s">
        <v>6436</v>
      </c>
      <c r="C776" s="122" t="s">
        <v>994</v>
      </c>
      <c r="D776" s="122" t="s">
        <v>995</v>
      </c>
      <c r="E776" s="122" t="s">
        <v>6</v>
      </c>
      <c r="F776" s="466">
        <v>44317</v>
      </c>
      <c r="G776" s="466">
        <v>44681</v>
      </c>
      <c r="H776" s="467" t="s">
        <v>5963</v>
      </c>
      <c r="I776" s="468">
        <v>3863</v>
      </c>
      <c r="J776" s="469">
        <v>0</v>
      </c>
    </row>
    <row r="777" spans="1:10" x14ac:dyDescent="0.3">
      <c r="A777" s="464" t="s">
        <v>6435</v>
      </c>
      <c r="B777" s="122" t="s">
        <v>6436</v>
      </c>
      <c r="C777" s="122" t="s">
        <v>994</v>
      </c>
      <c r="D777" s="122" t="s">
        <v>995</v>
      </c>
      <c r="E777" s="122" t="s">
        <v>6</v>
      </c>
      <c r="F777" s="466">
        <v>44317</v>
      </c>
      <c r="G777" s="466">
        <v>44681</v>
      </c>
      <c r="H777" s="467" t="s">
        <v>5962</v>
      </c>
      <c r="I777" s="468">
        <v>3864</v>
      </c>
      <c r="J777" s="469">
        <v>0</v>
      </c>
    </row>
    <row r="778" spans="1:10" x14ac:dyDescent="0.3">
      <c r="A778" s="464" t="s">
        <v>6435</v>
      </c>
      <c r="B778" s="122" t="s">
        <v>6436</v>
      </c>
      <c r="C778" s="122" t="s">
        <v>155</v>
      </c>
      <c r="D778" s="122" t="s">
        <v>6919</v>
      </c>
      <c r="E778" s="122" t="s">
        <v>6</v>
      </c>
      <c r="F778" s="466">
        <v>44317</v>
      </c>
      <c r="G778" s="466">
        <v>45046</v>
      </c>
      <c r="H778" s="467" t="s">
        <v>5963</v>
      </c>
      <c r="I778" s="468">
        <v>3859</v>
      </c>
      <c r="J778" s="469">
        <v>0</v>
      </c>
    </row>
    <row r="779" spans="1:10" x14ac:dyDescent="0.3">
      <c r="A779" s="464" t="s">
        <v>6435</v>
      </c>
      <c r="B779" s="122" t="s">
        <v>6436</v>
      </c>
      <c r="C779" s="122" t="s">
        <v>155</v>
      </c>
      <c r="D779" s="122" t="s">
        <v>6919</v>
      </c>
      <c r="E779" s="122" t="s">
        <v>6</v>
      </c>
      <c r="F779" s="466">
        <v>44317</v>
      </c>
      <c r="G779" s="466">
        <v>45046</v>
      </c>
      <c r="H779" s="467" t="s">
        <v>5962</v>
      </c>
      <c r="I779" s="468">
        <v>3860</v>
      </c>
      <c r="J779" s="469">
        <v>0</v>
      </c>
    </row>
    <row r="780" spans="1:10" x14ac:dyDescent="0.3">
      <c r="A780" s="464" t="s">
        <v>6435</v>
      </c>
      <c r="B780" s="122" t="s">
        <v>6436</v>
      </c>
      <c r="C780" s="122" t="s">
        <v>371</v>
      </c>
      <c r="D780" s="122" t="s">
        <v>372</v>
      </c>
      <c r="E780" s="122" t="s">
        <v>6</v>
      </c>
      <c r="F780" s="466">
        <v>44089</v>
      </c>
      <c r="G780" s="466">
        <v>51379</v>
      </c>
      <c r="H780" s="467" t="s">
        <v>5963</v>
      </c>
      <c r="I780" s="468">
        <v>3537</v>
      </c>
      <c r="J780" s="469">
        <v>12020.276000000002</v>
      </c>
    </row>
    <row r="781" spans="1:10" x14ac:dyDescent="0.3">
      <c r="A781" s="464" t="s">
        <v>6435</v>
      </c>
      <c r="B781" s="122" t="s">
        <v>6436</v>
      </c>
      <c r="C781" s="122" t="s">
        <v>371</v>
      </c>
      <c r="D781" s="122" t="s">
        <v>372</v>
      </c>
      <c r="E781" s="122" t="s">
        <v>6</v>
      </c>
      <c r="F781" s="466">
        <v>44089</v>
      </c>
      <c r="G781" s="466">
        <v>51379</v>
      </c>
      <c r="H781" s="467" t="s">
        <v>5962</v>
      </c>
      <c r="I781" s="468">
        <v>3538</v>
      </c>
      <c r="J781" s="469">
        <v>32397.982000000004</v>
      </c>
    </row>
    <row r="782" spans="1:10" x14ac:dyDescent="0.3">
      <c r="A782" s="464" t="s">
        <v>6435</v>
      </c>
      <c r="B782" s="122" t="s">
        <v>6436</v>
      </c>
      <c r="C782" s="122" t="s">
        <v>371</v>
      </c>
      <c r="D782" s="122" t="s">
        <v>372</v>
      </c>
      <c r="E782" s="122" t="s">
        <v>6</v>
      </c>
      <c r="F782" s="466">
        <v>44501</v>
      </c>
      <c r="G782" s="466">
        <v>44865</v>
      </c>
      <c r="H782" s="467" t="s">
        <v>5963</v>
      </c>
      <c r="I782" s="468">
        <v>4096</v>
      </c>
      <c r="J782" s="469">
        <v>0</v>
      </c>
    </row>
    <row r="783" spans="1:10" x14ac:dyDescent="0.3">
      <c r="A783" s="464" t="s">
        <v>6435</v>
      </c>
      <c r="B783" s="122" t="s">
        <v>6436</v>
      </c>
      <c r="C783" s="122" t="s">
        <v>371</v>
      </c>
      <c r="D783" s="122" t="s">
        <v>372</v>
      </c>
      <c r="E783" s="122" t="s">
        <v>6</v>
      </c>
      <c r="F783" s="466">
        <v>44501</v>
      </c>
      <c r="G783" s="466">
        <v>44865</v>
      </c>
      <c r="H783" s="467" t="s">
        <v>5962</v>
      </c>
      <c r="I783" s="468">
        <v>4097</v>
      </c>
      <c r="J783" s="469">
        <v>2548.98</v>
      </c>
    </row>
    <row r="784" spans="1:10" x14ac:dyDescent="0.3">
      <c r="A784" s="464" t="s">
        <v>6435</v>
      </c>
      <c r="B784" s="122" t="s">
        <v>6436</v>
      </c>
      <c r="C784" s="122" t="s">
        <v>2689</v>
      </c>
      <c r="D784" s="122" t="s">
        <v>2690</v>
      </c>
      <c r="E784" s="122" t="s">
        <v>6</v>
      </c>
      <c r="F784" s="466">
        <v>44089</v>
      </c>
      <c r="G784" s="466">
        <v>47726</v>
      </c>
      <c r="H784" s="467" t="s">
        <v>5963</v>
      </c>
      <c r="I784" s="468">
        <v>3535</v>
      </c>
      <c r="J784" s="469">
        <v>2607.3980000000001</v>
      </c>
    </row>
    <row r="785" spans="1:10" x14ac:dyDescent="0.3">
      <c r="A785" s="464" t="s">
        <v>6435</v>
      </c>
      <c r="B785" s="122" t="s">
        <v>6436</v>
      </c>
      <c r="C785" s="122" t="s">
        <v>2689</v>
      </c>
      <c r="D785" s="122" t="s">
        <v>2690</v>
      </c>
      <c r="E785" s="122" t="s">
        <v>6</v>
      </c>
      <c r="F785" s="466">
        <v>44089</v>
      </c>
      <c r="G785" s="466">
        <v>47726</v>
      </c>
      <c r="H785" s="467" t="s">
        <v>5962</v>
      </c>
      <c r="I785" s="468">
        <v>3536</v>
      </c>
      <c r="J785" s="469">
        <v>11592.521999999999</v>
      </c>
    </row>
    <row r="786" spans="1:10" x14ac:dyDescent="0.3">
      <c r="A786" s="464" t="s">
        <v>6435</v>
      </c>
      <c r="B786" s="122" t="s">
        <v>6436</v>
      </c>
      <c r="C786" s="122" t="s">
        <v>2689</v>
      </c>
      <c r="D786" s="122" t="s">
        <v>2690</v>
      </c>
      <c r="E786" s="122" t="s">
        <v>6</v>
      </c>
      <c r="F786" s="466">
        <v>44317</v>
      </c>
      <c r="G786" s="466">
        <v>47057</v>
      </c>
      <c r="H786" s="467" t="s">
        <v>5963</v>
      </c>
      <c r="I786" s="468">
        <v>3885</v>
      </c>
      <c r="J786" s="469">
        <v>0</v>
      </c>
    </row>
    <row r="787" spans="1:10" x14ac:dyDescent="0.3">
      <c r="A787" s="464" t="s">
        <v>6435</v>
      </c>
      <c r="B787" s="122" t="s">
        <v>6436</v>
      </c>
      <c r="C787" s="122" t="s">
        <v>2689</v>
      </c>
      <c r="D787" s="122" t="s">
        <v>2690</v>
      </c>
      <c r="E787" s="122" t="s">
        <v>6</v>
      </c>
      <c r="F787" s="466">
        <v>44317</v>
      </c>
      <c r="G787" s="466">
        <v>47057</v>
      </c>
      <c r="H787" s="467" t="s">
        <v>5962</v>
      </c>
      <c r="I787" s="468">
        <v>3886</v>
      </c>
      <c r="J787" s="469">
        <v>3.7000000000000005E-2</v>
      </c>
    </row>
    <row r="788" spans="1:10" x14ac:dyDescent="0.3">
      <c r="A788" s="464" t="s">
        <v>6435</v>
      </c>
      <c r="B788" s="122" t="s">
        <v>6436</v>
      </c>
      <c r="C788" s="122" t="s">
        <v>118</v>
      </c>
      <c r="D788" s="122" t="s">
        <v>119</v>
      </c>
      <c r="E788" s="122" t="s">
        <v>6</v>
      </c>
      <c r="F788" s="466">
        <v>44317</v>
      </c>
      <c r="G788" s="466">
        <v>44681</v>
      </c>
      <c r="H788" s="467" t="s">
        <v>5963</v>
      </c>
      <c r="I788" s="468">
        <v>3865</v>
      </c>
      <c r="J788" s="469">
        <v>0</v>
      </c>
    </row>
    <row r="789" spans="1:10" x14ac:dyDescent="0.3">
      <c r="A789" s="464" t="s">
        <v>6435</v>
      </c>
      <c r="B789" s="122" t="s">
        <v>6436</v>
      </c>
      <c r="C789" s="122" t="s">
        <v>118</v>
      </c>
      <c r="D789" s="122" t="s">
        <v>119</v>
      </c>
      <c r="E789" s="122" t="s">
        <v>6</v>
      </c>
      <c r="F789" s="466">
        <v>44317</v>
      </c>
      <c r="G789" s="466">
        <v>44681</v>
      </c>
      <c r="H789" s="467" t="s">
        <v>5962</v>
      </c>
      <c r="I789" s="468">
        <v>3866</v>
      </c>
      <c r="J789" s="469">
        <v>0</v>
      </c>
    </row>
    <row r="790" spans="1:10" x14ac:dyDescent="0.3">
      <c r="A790" s="464" t="s">
        <v>6435</v>
      </c>
      <c r="B790" s="122" t="s">
        <v>6436</v>
      </c>
      <c r="C790" s="122" t="s">
        <v>42</v>
      </c>
      <c r="D790" s="122" t="s">
        <v>43</v>
      </c>
      <c r="E790" s="122" t="s">
        <v>6</v>
      </c>
      <c r="F790" s="466">
        <v>44089</v>
      </c>
      <c r="G790" s="466">
        <v>49552</v>
      </c>
      <c r="H790" s="467" t="s">
        <v>5963</v>
      </c>
      <c r="I790" s="468">
        <v>3584</v>
      </c>
      <c r="J790" s="469">
        <v>0</v>
      </c>
    </row>
    <row r="791" spans="1:10" x14ac:dyDescent="0.3">
      <c r="A791" s="464" t="s">
        <v>6435</v>
      </c>
      <c r="B791" s="122" t="s">
        <v>6436</v>
      </c>
      <c r="C791" s="122" t="s">
        <v>42</v>
      </c>
      <c r="D791" s="122" t="s">
        <v>43</v>
      </c>
      <c r="E791" s="122" t="s">
        <v>6</v>
      </c>
      <c r="F791" s="466">
        <v>44089</v>
      </c>
      <c r="G791" s="466">
        <v>49552</v>
      </c>
      <c r="H791" s="467" t="s">
        <v>5962</v>
      </c>
      <c r="I791" s="468">
        <v>3585</v>
      </c>
      <c r="J791" s="469">
        <v>4022.4400000000005</v>
      </c>
    </row>
    <row r="792" spans="1:10" x14ac:dyDescent="0.3">
      <c r="A792" s="464" t="s">
        <v>6435</v>
      </c>
      <c r="B792" s="122" t="s">
        <v>6436</v>
      </c>
      <c r="C792" s="122" t="s">
        <v>42</v>
      </c>
      <c r="D792" s="122" t="s">
        <v>43</v>
      </c>
      <c r="E792" s="122" t="s">
        <v>6</v>
      </c>
      <c r="F792" s="466">
        <v>44317</v>
      </c>
      <c r="G792" s="466">
        <v>49552</v>
      </c>
      <c r="H792" s="467" t="s">
        <v>5963</v>
      </c>
      <c r="I792" s="468">
        <v>3949</v>
      </c>
      <c r="J792" s="469">
        <v>0</v>
      </c>
    </row>
    <row r="793" spans="1:10" x14ac:dyDescent="0.3">
      <c r="A793" s="464" t="s">
        <v>6435</v>
      </c>
      <c r="B793" s="122" t="s">
        <v>6436</v>
      </c>
      <c r="C793" s="122" t="s">
        <v>42</v>
      </c>
      <c r="D793" s="122" t="s">
        <v>43</v>
      </c>
      <c r="E793" s="122" t="s">
        <v>6</v>
      </c>
      <c r="F793" s="466">
        <v>44317</v>
      </c>
      <c r="G793" s="466">
        <v>49552</v>
      </c>
      <c r="H793" s="467" t="s">
        <v>5962</v>
      </c>
      <c r="I793" s="468">
        <v>3979</v>
      </c>
      <c r="J793" s="469">
        <v>0</v>
      </c>
    </row>
    <row r="794" spans="1:10" x14ac:dyDescent="0.3">
      <c r="A794" s="464" t="s">
        <v>6435</v>
      </c>
      <c r="B794" s="122" t="s">
        <v>6436</v>
      </c>
      <c r="C794" s="122" t="s">
        <v>2606</v>
      </c>
      <c r="D794" s="122" t="s">
        <v>2605</v>
      </c>
      <c r="E794" s="122" t="s">
        <v>6</v>
      </c>
      <c r="F794" s="466">
        <v>44089</v>
      </c>
      <c r="G794" s="466">
        <v>49552</v>
      </c>
      <c r="H794" s="467" t="s">
        <v>5963</v>
      </c>
      <c r="I794" s="468">
        <v>3632</v>
      </c>
      <c r="J794" s="469">
        <v>0</v>
      </c>
    </row>
    <row r="795" spans="1:10" x14ac:dyDescent="0.3">
      <c r="A795" s="464" t="s">
        <v>6435</v>
      </c>
      <c r="B795" s="122" t="s">
        <v>6436</v>
      </c>
      <c r="C795" s="122" t="s">
        <v>2606</v>
      </c>
      <c r="D795" s="122" t="s">
        <v>2605</v>
      </c>
      <c r="E795" s="122" t="s">
        <v>6</v>
      </c>
      <c r="F795" s="466">
        <v>44089</v>
      </c>
      <c r="G795" s="466">
        <v>49552</v>
      </c>
      <c r="H795" s="467" t="s">
        <v>5962</v>
      </c>
      <c r="I795" s="468">
        <v>3633</v>
      </c>
      <c r="J795" s="469">
        <v>1741.6550000000002</v>
      </c>
    </row>
    <row r="796" spans="1:10" x14ac:dyDescent="0.3">
      <c r="A796" s="464" t="s">
        <v>6435</v>
      </c>
      <c r="B796" s="122" t="s">
        <v>6436</v>
      </c>
      <c r="C796" s="122" t="s">
        <v>2606</v>
      </c>
      <c r="D796" s="122" t="s">
        <v>2605</v>
      </c>
      <c r="E796" s="122" t="s">
        <v>6</v>
      </c>
      <c r="F796" s="466">
        <v>44317</v>
      </c>
      <c r="G796" s="466">
        <v>49552</v>
      </c>
      <c r="H796" s="467" t="s">
        <v>5963</v>
      </c>
      <c r="I796" s="468">
        <v>3972</v>
      </c>
      <c r="J796" s="469">
        <v>0</v>
      </c>
    </row>
    <row r="797" spans="1:10" x14ac:dyDescent="0.3">
      <c r="A797" s="464" t="s">
        <v>6435</v>
      </c>
      <c r="B797" s="122" t="s">
        <v>6436</v>
      </c>
      <c r="C797" s="122" t="s">
        <v>2606</v>
      </c>
      <c r="D797" s="122" t="s">
        <v>2605</v>
      </c>
      <c r="E797" s="122" t="s">
        <v>6</v>
      </c>
      <c r="F797" s="466">
        <v>44317</v>
      </c>
      <c r="G797" s="466">
        <v>49552</v>
      </c>
      <c r="H797" s="467" t="s">
        <v>5962</v>
      </c>
      <c r="I797" s="468">
        <v>4002</v>
      </c>
      <c r="J797" s="469">
        <v>0</v>
      </c>
    </row>
    <row r="798" spans="1:10" x14ac:dyDescent="0.3">
      <c r="A798" s="464" t="s">
        <v>6435</v>
      </c>
      <c r="B798" s="122" t="s">
        <v>6436</v>
      </c>
      <c r="C798" s="122" t="s">
        <v>40</v>
      </c>
      <c r="D798" s="122" t="s">
        <v>41</v>
      </c>
      <c r="E798" s="122" t="s">
        <v>6</v>
      </c>
      <c r="F798" s="466">
        <v>44089</v>
      </c>
      <c r="G798" s="466">
        <v>49552</v>
      </c>
      <c r="H798" s="467" t="s">
        <v>5963</v>
      </c>
      <c r="I798" s="468">
        <v>3596</v>
      </c>
      <c r="J798" s="469">
        <v>0</v>
      </c>
    </row>
    <row r="799" spans="1:10" x14ac:dyDescent="0.3">
      <c r="A799" s="464" t="s">
        <v>6435</v>
      </c>
      <c r="B799" s="122" t="s">
        <v>6436</v>
      </c>
      <c r="C799" s="122" t="s">
        <v>40</v>
      </c>
      <c r="D799" s="122" t="s">
        <v>41</v>
      </c>
      <c r="E799" s="122" t="s">
        <v>6</v>
      </c>
      <c r="F799" s="466">
        <v>44089</v>
      </c>
      <c r="G799" s="466">
        <v>49552</v>
      </c>
      <c r="H799" s="467" t="s">
        <v>5962</v>
      </c>
      <c r="I799" s="468">
        <v>3597</v>
      </c>
      <c r="J799" s="469">
        <v>1096.2629999999999</v>
      </c>
    </row>
    <row r="800" spans="1:10" x14ac:dyDescent="0.3">
      <c r="A800" s="464" t="s">
        <v>6435</v>
      </c>
      <c r="B800" s="122" t="s">
        <v>6436</v>
      </c>
      <c r="C800" s="122" t="s">
        <v>40</v>
      </c>
      <c r="D800" s="122" t="s">
        <v>41</v>
      </c>
      <c r="E800" s="122" t="s">
        <v>6</v>
      </c>
      <c r="F800" s="466">
        <v>44317</v>
      </c>
      <c r="G800" s="466">
        <v>49552</v>
      </c>
      <c r="H800" s="467" t="s">
        <v>5963</v>
      </c>
      <c r="I800" s="468">
        <v>3955</v>
      </c>
      <c r="J800" s="469">
        <v>0</v>
      </c>
    </row>
    <row r="801" spans="1:10" x14ac:dyDescent="0.3">
      <c r="A801" s="464" t="s">
        <v>6435</v>
      </c>
      <c r="B801" s="122" t="s">
        <v>6436</v>
      </c>
      <c r="C801" s="122" t="s">
        <v>40</v>
      </c>
      <c r="D801" s="122" t="s">
        <v>41</v>
      </c>
      <c r="E801" s="122" t="s">
        <v>6</v>
      </c>
      <c r="F801" s="466">
        <v>44317</v>
      </c>
      <c r="G801" s="466">
        <v>49552</v>
      </c>
      <c r="H801" s="467" t="s">
        <v>5962</v>
      </c>
      <c r="I801" s="468">
        <v>3985</v>
      </c>
      <c r="J801" s="469">
        <v>0</v>
      </c>
    </row>
    <row r="802" spans="1:10" x14ac:dyDescent="0.3">
      <c r="A802" s="464" t="s">
        <v>6435</v>
      </c>
      <c r="B802" s="122" t="s">
        <v>6436</v>
      </c>
      <c r="C802" s="122" t="s">
        <v>38</v>
      </c>
      <c r="D802" s="122" t="s">
        <v>39</v>
      </c>
      <c r="E802" s="122" t="s">
        <v>6</v>
      </c>
      <c r="F802" s="466">
        <v>44089</v>
      </c>
      <c r="G802" s="466">
        <v>49552</v>
      </c>
      <c r="H802" s="467" t="s">
        <v>5963</v>
      </c>
      <c r="I802" s="468">
        <v>3588</v>
      </c>
      <c r="J802" s="469">
        <v>0</v>
      </c>
    </row>
    <row r="803" spans="1:10" x14ac:dyDescent="0.3">
      <c r="A803" s="464" t="s">
        <v>6435</v>
      </c>
      <c r="B803" s="122" t="s">
        <v>6436</v>
      </c>
      <c r="C803" s="122" t="s">
        <v>38</v>
      </c>
      <c r="D803" s="122" t="s">
        <v>39</v>
      </c>
      <c r="E803" s="122" t="s">
        <v>6</v>
      </c>
      <c r="F803" s="466">
        <v>44089</v>
      </c>
      <c r="G803" s="466">
        <v>49552</v>
      </c>
      <c r="H803" s="467" t="s">
        <v>5962</v>
      </c>
      <c r="I803" s="468">
        <v>3589</v>
      </c>
      <c r="J803" s="469">
        <v>1425.2760000000001</v>
      </c>
    </row>
    <row r="804" spans="1:10" x14ac:dyDescent="0.3">
      <c r="A804" s="464" t="s">
        <v>6435</v>
      </c>
      <c r="B804" s="122" t="s">
        <v>6436</v>
      </c>
      <c r="C804" s="122" t="s">
        <v>38</v>
      </c>
      <c r="D804" s="122" t="s">
        <v>39</v>
      </c>
      <c r="E804" s="122" t="s">
        <v>6</v>
      </c>
      <c r="F804" s="466">
        <v>44317</v>
      </c>
      <c r="G804" s="466">
        <v>49552</v>
      </c>
      <c r="H804" s="467" t="s">
        <v>5963</v>
      </c>
      <c r="I804" s="468">
        <v>3951</v>
      </c>
      <c r="J804" s="469">
        <v>0</v>
      </c>
    </row>
    <row r="805" spans="1:10" x14ac:dyDescent="0.3">
      <c r="A805" s="464" t="s">
        <v>6435</v>
      </c>
      <c r="B805" s="122" t="s">
        <v>6436</v>
      </c>
      <c r="C805" s="122" t="s">
        <v>38</v>
      </c>
      <c r="D805" s="122" t="s">
        <v>39</v>
      </c>
      <c r="E805" s="122" t="s">
        <v>6</v>
      </c>
      <c r="F805" s="466">
        <v>44317</v>
      </c>
      <c r="G805" s="466">
        <v>49552</v>
      </c>
      <c r="H805" s="467" t="s">
        <v>5962</v>
      </c>
      <c r="I805" s="468">
        <v>3981</v>
      </c>
      <c r="J805" s="469">
        <v>0</v>
      </c>
    </row>
    <row r="806" spans="1:10" x14ac:dyDescent="0.3">
      <c r="A806" s="464" t="s">
        <v>6435</v>
      </c>
      <c r="B806" s="122" t="s">
        <v>6436</v>
      </c>
      <c r="C806" s="122" t="s">
        <v>518</v>
      </c>
      <c r="D806" s="122" t="s">
        <v>519</v>
      </c>
      <c r="E806" s="122" t="s">
        <v>6</v>
      </c>
      <c r="F806" s="466">
        <v>44089</v>
      </c>
      <c r="G806" s="466">
        <v>49552</v>
      </c>
      <c r="H806" s="467" t="s">
        <v>5963</v>
      </c>
      <c r="I806" s="468">
        <v>3602</v>
      </c>
      <c r="J806" s="469">
        <v>0</v>
      </c>
    </row>
    <row r="807" spans="1:10" x14ac:dyDescent="0.3">
      <c r="A807" s="464" t="s">
        <v>6435</v>
      </c>
      <c r="B807" s="122" t="s">
        <v>6436</v>
      </c>
      <c r="C807" s="122" t="s">
        <v>518</v>
      </c>
      <c r="D807" s="122" t="s">
        <v>519</v>
      </c>
      <c r="E807" s="122" t="s">
        <v>6</v>
      </c>
      <c r="F807" s="466">
        <v>44089</v>
      </c>
      <c r="G807" s="466">
        <v>49552</v>
      </c>
      <c r="H807" s="467" t="s">
        <v>5962</v>
      </c>
      <c r="I807" s="468">
        <v>3603</v>
      </c>
      <c r="J807" s="469">
        <v>215.61200000000002</v>
      </c>
    </row>
    <row r="808" spans="1:10" x14ac:dyDescent="0.3">
      <c r="A808" s="464" t="s">
        <v>6435</v>
      </c>
      <c r="B808" s="122" t="s">
        <v>6436</v>
      </c>
      <c r="C808" s="122" t="s">
        <v>518</v>
      </c>
      <c r="D808" s="122" t="s">
        <v>519</v>
      </c>
      <c r="E808" s="122" t="s">
        <v>6</v>
      </c>
      <c r="F808" s="466">
        <v>44317</v>
      </c>
      <c r="G808" s="466">
        <v>49552</v>
      </c>
      <c r="H808" s="467" t="s">
        <v>5963</v>
      </c>
      <c r="I808" s="468">
        <v>3958</v>
      </c>
      <c r="J808" s="469">
        <v>0</v>
      </c>
    </row>
    <row r="809" spans="1:10" x14ac:dyDescent="0.3">
      <c r="A809" s="464" t="s">
        <v>6435</v>
      </c>
      <c r="B809" s="122" t="s">
        <v>6436</v>
      </c>
      <c r="C809" s="122" t="s">
        <v>518</v>
      </c>
      <c r="D809" s="122" t="s">
        <v>519</v>
      </c>
      <c r="E809" s="122" t="s">
        <v>6</v>
      </c>
      <c r="F809" s="466">
        <v>44317</v>
      </c>
      <c r="G809" s="466">
        <v>49552</v>
      </c>
      <c r="H809" s="467" t="s">
        <v>5962</v>
      </c>
      <c r="I809" s="468">
        <v>3988</v>
      </c>
      <c r="J809" s="469">
        <v>0</v>
      </c>
    </row>
    <row r="810" spans="1:10" x14ac:dyDescent="0.3">
      <c r="A810" s="464" t="s">
        <v>6435</v>
      </c>
      <c r="B810" s="122" t="s">
        <v>6436</v>
      </c>
      <c r="C810" s="122" t="s">
        <v>516</v>
      </c>
      <c r="D810" s="122" t="s">
        <v>517</v>
      </c>
      <c r="E810" s="122" t="s">
        <v>6</v>
      </c>
      <c r="F810" s="466">
        <v>44089</v>
      </c>
      <c r="G810" s="466">
        <v>49552</v>
      </c>
      <c r="H810" s="467" t="s">
        <v>5963</v>
      </c>
      <c r="I810" s="468">
        <v>3600</v>
      </c>
      <c r="J810" s="469">
        <v>0</v>
      </c>
    </row>
    <row r="811" spans="1:10" x14ac:dyDescent="0.3">
      <c r="A811" s="464" t="s">
        <v>6435</v>
      </c>
      <c r="B811" s="122" t="s">
        <v>6436</v>
      </c>
      <c r="C811" s="122" t="s">
        <v>516</v>
      </c>
      <c r="D811" s="122" t="s">
        <v>517</v>
      </c>
      <c r="E811" s="122" t="s">
        <v>6</v>
      </c>
      <c r="F811" s="466">
        <v>44089</v>
      </c>
      <c r="G811" s="466">
        <v>49552</v>
      </c>
      <c r="H811" s="467" t="s">
        <v>5962</v>
      </c>
      <c r="I811" s="468">
        <v>3601</v>
      </c>
      <c r="J811" s="469">
        <v>285.31800000000004</v>
      </c>
    </row>
    <row r="812" spans="1:10" x14ac:dyDescent="0.3">
      <c r="A812" s="464" t="s">
        <v>6435</v>
      </c>
      <c r="B812" s="122" t="s">
        <v>6436</v>
      </c>
      <c r="C812" s="122" t="s">
        <v>516</v>
      </c>
      <c r="D812" s="122" t="s">
        <v>517</v>
      </c>
      <c r="E812" s="122" t="s">
        <v>6</v>
      </c>
      <c r="F812" s="466">
        <v>44317</v>
      </c>
      <c r="G812" s="466">
        <v>49552</v>
      </c>
      <c r="H812" s="467" t="s">
        <v>5963</v>
      </c>
      <c r="I812" s="468">
        <v>3957</v>
      </c>
      <c r="J812" s="469">
        <v>0</v>
      </c>
    </row>
    <row r="813" spans="1:10" x14ac:dyDescent="0.3">
      <c r="A813" s="464" t="s">
        <v>6435</v>
      </c>
      <c r="B813" s="122" t="s">
        <v>6436</v>
      </c>
      <c r="C813" s="122" t="s">
        <v>516</v>
      </c>
      <c r="D813" s="122" t="s">
        <v>517</v>
      </c>
      <c r="E813" s="122" t="s">
        <v>6</v>
      </c>
      <c r="F813" s="466">
        <v>44317</v>
      </c>
      <c r="G813" s="466">
        <v>49552</v>
      </c>
      <c r="H813" s="467" t="s">
        <v>5962</v>
      </c>
      <c r="I813" s="468">
        <v>3987</v>
      </c>
      <c r="J813" s="469">
        <v>0</v>
      </c>
    </row>
    <row r="814" spans="1:10" x14ac:dyDescent="0.3">
      <c r="A814" s="464" t="s">
        <v>6435</v>
      </c>
      <c r="B814" s="122" t="s">
        <v>6436</v>
      </c>
      <c r="C814" s="122" t="s">
        <v>514</v>
      </c>
      <c r="D814" s="122" t="s">
        <v>515</v>
      </c>
      <c r="E814" s="122" t="s">
        <v>6</v>
      </c>
      <c r="F814" s="466">
        <v>44089</v>
      </c>
      <c r="G814" s="466">
        <v>49552</v>
      </c>
      <c r="H814" s="467" t="s">
        <v>5963</v>
      </c>
      <c r="I814" s="468">
        <v>3598</v>
      </c>
      <c r="J814" s="469">
        <v>0</v>
      </c>
    </row>
    <row r="815" spans="1:10" x14ac:dyDescent="0.3">
      <c r="A815" s="464" t="s">
        <v>6435</v>
      </c>
      <c r="B815" s="122" t="s">
        <v>6436</v>
      </c>
      <c r="C815" s="122" t="s">
        <v>514</v>
      </c>
      <c r="D815" s="122" t="s">
        <v>515</v>
      </c>
      <c r="E815" s="122" t="s">
        <v>6</v>
      </c>
      <c r="F815" s="466">
        <v>44089</v>
      </c>
      <c r="G815" s="466">
        <v>49552</v>
      </c>
      <c r="H815" s="467" t="s">
        <v>5962</v>
      </c>
      <c r="I815" s="468">
        <v>3599</v>
      </c>
      <c r="J815" s="469">
        <v>548.75600000000009</v>
      </c>
    </row>
    <row r="816" spans="1:10" x14ac:dyDescent="0.3">
      <c r="A816" s="464" t="s">
        <v>6435</v>
      </c>
      <c r="B816" s="122" t="s">
        <v>6436</v>
      </c>
      <c r="C816" s="122" t="s">
        <v>514</v>
      </c>
      <c r="D816" s="122" t="s">
        <v>515</v>
      </c>
      <c r="E816" s="122" t="s">
        <v>6</v>
      </c>
      <c r="F816" s="466">
        <v>44317</v>
      </c>
      <c r="G816" s="466">
        <v>49552</v>
      </c>
      <c r="H816" s="467" t="s">
        <v>5963</v>
      </c>
      <c r="I816" s="468">
        <v>3956</v>
      </c>
      <c r="J816" s="469">
        <v>0</v>
      </c>
    </row>
    <row r="817" spans="1:10" x14ac:dyDescent="0.3">
      <c r="A817" s="464" t="s">
        <v>6435</v>
      </c>
      <c r="B817" s="122" t="s">
        <v>6436</v>
      </c>
      <c r="C817" s="122" t="s">
        <v>514</v>
      </c>
      <c r="D817" s="122" t="s">
        <v>515</v>
      </c>
      <c r="E817" s="122" t="s">
        <v>6</v>
      </c>
      <c r="F817" s="466">
        <v>44317</v>
      </c>
      <c r="G817" s="466">
        <v>49552</v>
      </c>
      <c r="H817" s="467" t="s">
        <v>5962</v>
      </c>
      <c r="I817" s="468">
        <v>3986</v>
      </c>
      <c r="J817" s="469">
        <v>0</v>
      </c>
    </row>
    <row r="818" spans="1:10" x14ac:dyDescent="0.3">
      <c r="A818" s="464" t="s">
        <v>6435</v>
      </c>
      <c r="B818" s="122" t="s">
        <v>6436</v>
      </c>
      <c r="C818" s="122" t="s">
        <v>859</v>
      </c>
      <c r="D818" s="122" t="s">
        <v>860</v>
      </c>
      <c r="E818" s="122" t="s">
        <v>6</v>
      </c>
      <c r="F818" s="466">
        <v>44089</v>
      </c>
      <c r="G818" s="466">
        <v>49552</v>
      </c>
      <c r="H818" s="467" t="s">
        <v>5963</v>
      </c>
      <c r="I818" s="468">
        <v>3622</v>
      </c>
      <c r="J818" s="469">
        <v>0</v>
      </c>
    </row>
    <row r="819" spans="1:10" x14ac:dyDescent="0.3">
      <c r="A819" s="464" t="s">
        <v>6435</v>
      </c>
      <c r="B819" s="122" t="s">
        <v>6436</v>
      </c>
      <c r="C819" s="122" t="s">
        <v>859</v>
      </c>
      <c r="D819" s="122" t="s">
        <v>860</v>
      </c>
      <c r="E819" s="122" t="s">
        <v>6</v>
      </c>
      <c r="F819" s="466">
        <v>44089</v>
      </c>
      <c r="G819" s="466">
        <v>49552</v>
      </c>
      <c r="H819" s="467" t="s">
        <v>5962</v>
      </c>
      <c r="I819" s="468">
        <v>3623</v>
      </c>
      <c r="J819" s="469">
        <v>419.37400000000002</v>
      </c>
    </row>
    <row r="820" spans="1:10" x14ac:dyDescent="0.3">
      <c r="A820" s="464" t="s">
        <v>6435</v>
      </c>
      <c r="B820" s="122" t="s">
        <v>6436</v>
      </c>
      <c r="C820" s="122" t="s">
        <v>859</v>
      </c>
      <c r="D820" s="122" t="s">
        <v>860</v>
      </c>
      <c r="E820" s="122" t="s">
        <v>6</v>
      </c>
      <c r="F820" s="466">
        <v>44317</v>
      </c>
      <c r="G820" s="466">
        <v>49552</v>
      </c>
      <c r="H820" s="467" t="s">
        <v>5963</v>
      </c>
      <c r="I820" s="468">
        <v>3967</v>
      </c>
      <c r="J820" s="469">
        <v>0</v>
      </c>
    </row>
    <row r="821" spans="1:10" x14ac:dyDescent="0.3">
      <c r="A821" s="464" t="s">
        <v>6435</v>
      </c>
      <c r="B821" s="122" t="s">
        <v>6436</v>
      </c>
      <c r="C821" s="122" t="s">
        <v>859</v>
      </c>
      <c r="D821" s="122" t="s">
        <v>860</v>
      </c>
      <c r="E821" s="122" t="s">
        <v>6</v>
      </c>
      <c r="F821" s="466">
        <v>44317</v>
      </c>
      <c r="G821" s="466">
        <v>49552</v>
      </c>
      <c r="H821" s="467" t="s">
        <v>5962</v>
      </c>
      <c r="I821" s="468">
        <v>3997</v>
      </c>
      <c r="J821" s="469">
        <v>0</v>
      </c>
    </row>
    <row r="822" spans="1:10" x14ac:dyDescent="0.3">
      <c r="A822" s="464" t="s">
        <v>6435</v>
      </c>
      <c r="B822" s="122" t="s">
        <v>6436</v>
      </c>
      <c r="C822" s="122" t="s">
        <v>520</v>
      </c>
      <c r="D822" s="122" t="s">
        <v>521</v>
      </c>
      <c r="E822" s="122" t="s">
        <v>6</v>
      </c>
      <c r="F822" s="466">
        <v>44089</v>
      </c>
      <c r="G822" s="466">
        <v>49552</v>
      </c>
      <c r="H822" s="467" t="s">
        <v>5963</v>
      </c>
      <c r="I822" s="468">
        <v>3604</v>
      </c>
      <c r="J822" s="469">
        <v>0</v>
      </c>
    </row>
    <row r="823" spans="1:10" x14ac:dyDescent="0.3">
      <c r="A823" s="464" t="s">
        <v>6435</v>
      </c>
      <c r="B823" s="122" t="s">
        <v>6436</v>
      </c>
      <c r="C823" s="122" t="s">
        <v>520</v>
      </c>
      <c r="D823" s="122" t="s">
        <v>521</v>
      </c>
      <c r="E823" s="122" t="s">
        <v>6</v>
      </c>
      <c r="F823" s="466">
        <v>44089</v>
      </c>
      <c r="G823" s="466">
        <v>49552</v>
      </c>
      <c r="H823" s="467" t="s">
        <v>5962</v>
      </c>
      <c r="I823" s="468">
        <v>3605</v>
      </c>
      <c r="J823" s="469">
        <v>282.98700000000002</v>
      </c>
    </row>
    <row r="824" spans="1:10" x14ac:dyDescent="0.3">
      <c r="A824" s="464" t="s">
        <v>6435</v>
      </c>
      <c r="B824" s="122" t="s">
        <v>6436</v>
      </c>
      <c r="C824" s="122" t="s">
        <v>520</v>
      </c>
      <c r="D824" s="122" t="s">
        <v>521</v>
      </c>
      <c r="E824" s="122" t="s">
        <v>6</v>
      </c>
      <c r="F824" s="466">
        <v>44317</v>
      </c>
      <c r="G824" s="466">
        <v>49552</v>
      </c>
      <c r="H824" s="467" t="s">
        <v>5963</v>
      </c>
      <c r="I824" s="468">
        <v>3959</v>
      </c>
      <c r="J824" s="469">
        <v>0</v>
      </c>
    </row>
    <row r="825" spans="1:10" x14ac:dyDescent="0.3">
      <c r="A825" s="464" t="s">
        <v>6435</v>
      </c>
      <c r="B825" s="122" t="s">
        <v>6436</v>
      </c>
      <c r="C825" s="122" t="s">
        <v>520</v>
      </c>
      <c r="D825" s="122" t="s">
        <v>521</v>
      </c>
      <c r="E825" s="122" t="s">
        <v>6</v>
      </c>
      <c r="F825" s="466">
        <v>44317</v>
      </c>
      <c r="G825" s="466">
        <v>49552</v>
      </c>
      <c r="H825" s="467" t="s">
        <v>5962</v>
      </c>
      <c r="I825" s="468">
        <v>3989</v>
      </c>
      <c r="J825" s="469">
        <v>0</v>
      </c>
    </row>
    <row r="826" spans="1:10" x14ac:dyDescent="0.3">
      <c r="A826" s="464" t="s">
        <v>6435</v>
      </c>
      <c r="B826" s="122" t="s">
        <v>6436</v>
      </c>
      <c r="C826" s="122" t="s">
        <v>861</v>
      </c>
      <c r="D826" s="122" t="s">
        <v>862</v>
      </c>
      <c r="E826" s="122" t="s">
        <v>6</v>
      </c>
      <c r="F826" s="466">
        <v>44089</v>
      </c>
      <c r="G826" s="466">
        <v>49552</v>
      </c>
      <c r="H826" s="467" t="s">
        <v>5963</v>
      </c>
      <c r="I826" s="468">
        <v>3626</v>
      </c>
      <c r="J826" s="469">
        <v>0</v>
      </c>
    </row>
    <row r="827" spans="1:10" x14ac:dyDescent="0.3">
      <c r="A827" s="464" t="s">
        <v>6435</v>
      </c>
      <c r="B827" s="122" t="s">
        <v>6436</v>
      </c>
      <c r="C827" s="122" t="s">
        <v>861</v>
      </c>
      <c r="D827" s="122" t="s">
        <v>862</v>
      </c>
      <c r="E827" s="122" t="s">
        <v>6</v>
      </c>
      <c r="F827" s="466">
        <v>44089</v>
      </c>
      <c r="G827" s="466">
        <v>49552</v>
      </c>
      <c r="H827" s="467" t="s">
        <v>5962</v>
      </c>
      <c r="I827" s="468">
        <v>3627</v>
      </c>
      <c r="J827" s="469">
        <v>3909.4840000000004</v>
      </c>
    </row>
    <row r="828" spans="1:10" x14ac:dyDescent="0.3">
      <c r="A828" s="464" t="s">
        <v>6435</v>
      </c>
      <c r="B828" s="122" t="s">
        <v>6436</v>
      </c>
      <c r="C828" s="122" t="s">
        <v>861</v>
      </c>
      <c r="D828" s="122" t="s">
        <v>862</v>
      </c>
      <c r="E828" s="122" t="s">
        <v>6</v>
      </c>
      <c r="F828" s="466">
        <v>44317</v>
      </c>
      <c r="G828" s="466">
        <v>49552</v>
      </c>
      <c r="H828" s="467" t="s">
        <v>5963</v>
      </c>
      <c r="I828" s="468">
        <v>3969</v>
      </c>
      <c r="J828" s="469">
        <v>0</v>
      </c>
    </row>
    <row r="829" spans="1:10" x14ac:dyDescent="0.3">
      <c r="A829" s="464" t="s">
        <v>6435</v>
      </c>
      <c r="B829" s="122" t="s">
        <v>6436</v>
      </c>
      <c r="C829" s="122" t="s">
        <v>861</v>
      </c>
      <c r="D829" s="122" t="s">
        <v>862</v>
      </c>
      <c r="E829" s="122" t="s">
        <v>6</v>
      </c>
      <c r="F829" s="466">
        <v>44317</v>
      </c>
      <c r="G829" s="466">
        <v>49552</v>
      </c>
      <c r="H829" s="467" t="s">
        <v>5962</v>
      </c>
      <c r="I829" s="468">
        <v>3999</v>
      </c>
      <c r="J829" s="469">
        <v>0</v>
      </c>
    </row>
    <row r="830" spans="1:10" x14ac:dyDescent="0.3">
      <c r="A830" s="464" t="s">
        <v>6435</v>
      </c>
      <c r="B830" s="122" t="s">
        <v>6436</v>
      </c>
      <c r="C830" s="122" t="s">
        <v>125</v>
      </c>
      <c r="D830" s="122" t="s">
        <v>126</v>
      </c>
      <c r="E830" s="122" t="s">
        <v>6</v>
      </c>
      <c r="F830" s="466">
        <v>44089</v>
      </c>
      <c r="G830" s="466">
        <v>49552</v>
      </c>
      <c r="H830" s="467" t="s">
        <v>5963</v>
      </c>
      <c r="I830" s="468">
        <v>3608</v>
      </c>
      <c r="J830" s="469">
        <v>191.76500000000001</v>
      </c>
    </row>
    <row r="831" spans="1:10" x14ac:dyDescent="0.3">
      <c r="A831" s="464" t="s">
        <v>6435</v>
      </c>
      <c r="B831" s="122" t="s">
        <v>6436</v>
      </c>
      <c r="C831" s="122" t="s">
        <v>125</v>
      </c>
      <c r="D831" s="122" t="s">
        <v>126</v>
      </c>
      <c r="E831" s="122" t="s">
        <v>6</v>
      </c>
      <c r="F831" s="466">
        <v>44089</v>
      </c>
      <c r="G831" s="466">
        <v>49552</v>
      </c>
      <c r="H831" s="467" t="s">
        <v>5962</v>
      </c>
      <c r="I831" s="468">
        <v>3609</v>
      </c>
      <c r="J831" s="469">
        <v>2215.7309999999998</v>
      </c>
    </row>
    <row r="832" spans="1:10" x14ac:dyDescent="0.3">
      <c r="A832" s="464" t="s">
        <v>6435</v>
      </c>
      <c r="B832" s="122" t="s">
        <v>6436</v>
      </c>
      <c r="C832" s="122" t="s">
        <v>125</v>
      </c>
      <c r="D832" s="122" t="s">
        <v>126</v>
      </c>
      <c r="E832" s="122" t="s">
        <v>6</v>
      </c>
      <c r="F832" s="466">
        <v>44317</v>
      </c>
      <c r="G832" s="466">
        <v>49552</v>
      </c>
      <c r="H832" s="467" t="s">
        <v>5963</v>
      </c>
      <c r="I832" s="468">
        <v>3961</v>
      </c>
      <c r="J832" s="469">
        <v>0</v>
      </c>
    </row>
    <row r="833" spans="1:10" x14ac:dyDescent="0.3">
      <c r="A833" s="464" t="s">
        <v>6435</v>
      </c>
      <c r="B833" s="122" t="s">
        <v>6436</v>
      </c>
      <c r="C833" s="122" t="s">
        <v>125</v>
      </c>
      <c r="D833" s="122" t="s">
        <v>126</v>
      </c>
      <c r="E833" s="122" t="s">
        <v>6</v>
      </c>
      <c r="F833" s="466">
        <v>44317</v>
      </c>
      <c r="G833" s="466">
        <v>49552</v>
      </c>
      <c r="H833" s="467" t="s">
        <v>5962</v>
      </c>
      <c r="I833" s="468">
        <v>3991</v>
      </c>
      <c r="J833" s="469">
        <v>0</v>
      </c>
    </row>
    <row r="834" spans="1:10" x14ac:dyDescent="0.3">
      <c r="A834" s="464" t="s">
        <v>6435</v>
      </c>
      <c r="B834" s="122" t="s">
        <v>6436</v>
      </c>
      <c r="C834" s="122" t="s">
        <v>2604</v>
      </c>
      <c r="D834" s="122" t="s">
        <v>2605</v>
      </c>
      <c r="E834" s="122" t="s">
        <v>6</v>
      </c>
      <c r="F834" s="466">
        <v>44089</v>
      </c>
      <c r="G834" s="466">
        <v>49552</v>
      </c>
      <c r="H834" s="467" t="s">
        <v>5963</v>
      </c>
      <c r="I834" s="468">
        <v>3630</v>
      </c>
      <c r="J834" s="469">
        <v>0</v>
      </c>
    </row>
    <row r="835" spans="1:10" x14ac:dyDescent="0.3">
      <c r="A835" s="464" t="s">
        <v>6435</v>
      </c>
      <c r="B835" s="122" t="s">
        <v>6436</v>
      </c>
      <c r="C835" s="122" t="s">
        <v>2604</v>
      </c>
      <c r="D835" s="122" t="s">
        <v>2605</v>
      </c>
      <c r="E835" s="122" t="s">
        <v>6</v>
      </c>
      <c r="F835" s="466">
        <v>44089</v>
      </c>
      <c r="G835" s="466">
        <v>49552</v>
      </c>
      <c r="H835" s="467" t="s">
        <v>5962</v>
      </c>
      <c r="I835" s="468">
        <v>3631</v>
      </c>
      <c r="J835" s="469">
        <v>490.06900000000007</v>
      </c>
    </row>
    <row r="836" spans="1:10" x14ac:dyDescent="0.3">
      <c r="A836" s="464" t="s">
        <v>6435</v>
      </c>
      <c r="B836" s="122" t="s">
        <v>6436</v>
      </c>
      <c r="C836" s="122" t="s">
        <v>2604</v>
      </c>
      <c r="D836" s="122" t="s">
        <v>2605</v>
      </c>
      <c r="E836" s="122" t="s">
        <v>6</v>
      </c>
      <c r="F836" s="466">
        <v>44317</v>
      </c>
      <c r="G836" s="466">
        <v>49552</v>
      </c>
      <c r="H836" s="467" t="s">
        <v>5963</v>
      </c>
      <c r="I836" s="468">
        <v>3971</v>
      </c>
      <c r="J836" s="469">
        <v>0</v>
      </c>
    </row>
    <row r="837" spans="1:10" x14ac:dyDescent="0.3">
      <c r="A837" s="464" t="s">
        <v>6435</v>
      </c>
      <c r="B837" s="122" t="s">
        <v>6436</v>
      </c>
      <c r="C837" s="122" t="s">
        <v>2604</v>
      </c>
      <c r="D837" s="122" t="s">
        <v>2605</v>
      </c>
      <c r="E837" s="122" t="s">
        <v>6</v>
      </c>
      <c r="F837" s="466">
        <v>44317</v>
      </c>
      <c r="G837" s="466">
        <v>49552</v>
      </c>
      <c r="H837" s="467" t="s">
        <v>5962</v>
      </c>
      <c r="I837" s="468">
        <v>4001</v>
      </c>
      <c r="J837" s="469">
        <v>0</v>
      </c>
    </row>
    <row r="838" spans="1:10" x14ac:dyDescent="0.3">
      <c r="A838" s="464" t="s">
        <v>6435</v>
      </c>
      <c r="B838" s="122" t="s">
        <v>6436</v>
      </c>
      <c r="C838" s="122" t="s">
        <v>4049</v>
      </c>
      <c r="D838" s="122" t="s">
        <v>4050</v>
      </c>
      <c r="E838" s="122" t="s">
        <v>6</v>
      </c>
      <c r="F838" s="466">
        <v>44089</v>
      </c>
      <c r="G838" s="466">
        <v>49552</v>
      </c>
      <c r="H838" s="467" t="s">
        <v>5963</v>
      </c>
      <c r="I838" s="468">
        <v>3606</v>
      </c>
      <c r="J838" s="469">
        <v>0.192</v>
      </c>
    </row>
    <row r="839" spans="1:10" x14ac:dyDescent="0.3">
      <c r="A839" s="464" t="s">
        <v>6435</v>
      </c>
      <c r="B839" s="122" t="s">
        <v>6436</v>
      </c>
      <c r="C839" s="122" t="s">
        <v>4049</v>
      </c>
      <c r="D839" s="122" t="s">
        <v>4050</v>
      </c>
      <c r="E839" s="122" t="s">
        <v>6</v>
      </c>
      <c r="F839" s="466">
        <v>44089</v>
      </c>
      <c r="G839" s="466">
        <v>49552</v>
      </c>
      <c r="H839" s="467" t="s">
        <v>5962</v>
      </c>
      <c r="I839" s="468">
        <v>3607</v>
      </c>
      <c r="J839" s="469">
        <v>0</v>
      </c>
    </row>
    <row r="840" spans="1:10" x14ac:dyDescent="0.3">
      <c r="A840" s="464" t="s">
        <v>6435</v>
      </c>
      <c r="B840" s="122" t="s">
        <v>6436</v>
      </c>
      <c r="C840" s="122" t="s">
        <v>4049</v>
      </c>
      <c r="D840" s="122" t="s">
        <v>4050</v>
      </c>
      <c r="E840" s="122" t="s">
        <v>6</v>
      </c>
      <c r="F840" s="466">
        <v>44317</v>
      </c>
      <c r="G840" s="466">
        <v>49552</v>
      </c>
      <c r="H840" s="467" t="s">
        <v>5963</v>
      </c>
      <c r="I840" s="468">
        <v>3960</v>
      </c>
      <c r="J840" s="469">
        <v>0</v>
      </c>
    </row>
    <row r="841" spans="1:10" x14ac:dyDescent="0.3">
      <c r="A841" s="464" t="s">
        <v>6435</v>
      </c>
      <c r="B841" s="122" t="s">
        <v>6436</v>
      </c>
      <c r="C841" s="122" t="s">
        <v>4049</v>
      </c>
      <c r="D841" s="122" t="s">
        <v>4050</v>
      </c>
      <c r="E841" s="122" t="s">
        <v>6</v>
      </c>
      <c r="F841" s="466">
        <v>44317</v>
      </c>
      <c r="G841" s="466">
        <v>49552</v>
      </c>
      <c r="H841" s="467" t="s">
        <v>5962</v>
      </c>
      <c r="I841" s="468">
        <v>3990</v>
      </c>
      <c r="J841" s="469">
        <v>0</v>
      </c>
    </row>
    <row r="842" spans="1:10" x14ac:dyDescent="0.3">
      <c r="A842" s="464" t="s">
        <v>6435</v>
      </c>
      <c r="B842" s="122" t="s">
        <v>6436</v>
      </c>
      <c r="C842" s="122" t="s">
        <v>391</v>
      </c>
      <c r="D842" s="122" t="s">
        <v>392</v>
      </c>
      <c r="E842" s="122" t="s">
        <v>6</v>
      </c>
      <c r="F842" s="466">
        <v>44089</v>
      </c>
      <c r="G842" s="466">
        <v>49552</v>
      </c>
      <c r="H842" s="467" t="s">
        <v>5963</v>
      </c>
      <c r="I842" s="468">
        <v>3610</v>
      </c>
      <c r="J842" s="469">
        <v>0</v>
      </c>
    </row>
    <row r="843" spans="1:10" x14ac:dyDescent="0.3">
      <c r="A843" s="464" t="s">
        <v>6435</v>
      </c>
      <c r="B843" s="122" t="s">
        <v>6436</v>
      </c>
      <c r="C843" s="122" t="s">
        <v>391</v>
      </c>
      <c r="D843" s="122" t="s">
        <v>392</v>
      </c>
      <c r="E843" s="122" t="s">
        <v>6</v>
      </c>
      <c r="F843" s="466">
        <v>44089</v>
      </c>
      <c r="G843" s="466">
        <v>49552</v>
      </c>
      <c r="H843" s="467" t="s">
        <v>5962</v>
      </c>
      <c r="I843" s="468">
        <v>3611</v>
      </c>
      <c r="J843" s="469">
        <v>1441.616</v>
      </c>
    </row>
    <row r="844" spans="1:10" x14ac:dyDescent="0.3">
      <c r="A844" s="464" t="s">
        <v>6435</v>
      </c>
      <c r="B844" s="122" t="s">
        <v>6436</v>
      </c>
      <c r="C844" s="122" t="s">
        <v>391</v>
      </c>
      <c r="D844" s="122" t="s">
        <v>392</v>
      </c>
      <c r="E844" s="122" t="s">
        <v>6</v>
      </c>
      <c r="F844" s="466">
        <v>44317</v>
      </c>
      <c r="G844" s="466">
        <v>49552</v>
      </c>
      <c r="H844" s="467" t="s">
        <v>5963</v>
      </c>
      <c r="I844" s="468">
        <v>3962</v>
      </c>
      <c r="J844" s="469">
        <v>0</v>
      </c>
    </row>
    <row r="845" spans="1:10" x14ac:dyDescent="0.3">
      <c r="A845" s="464" t="s">
        <v>6435</v>
      </c>
      <c r="B845" s="122" t="s">
        <v>6436</v>
      </c>
      <c r="C845" s="122" t="s">
        <v>391</v>
      </c>
      <c r="D845" s="122" t="s">
        <v>392</v>
      </c>
      <c r="E845" s="122" t="s">
        <v>6</v>
      </c>
      <c r="F845" s="466">
        <v>44317</v>
      </c>
      <c r="G845" s="466">
        <v>49552</v>
      </c>
      <c r="H845" s="467" t="s">
        <v>5962</v>
      </c>
      <c r="I845" s="468">
        <v>3992</v>
      </c>
      <c r="J845" s="469">
        <v>0</v>
      </c>
    </row>
    <row r="846" spans="1:10" x14ac:dyDescent="0.3">
      <c r="A846" s="464" t="s">
        <v>6435</v>
      </c>
      <c r="B846" s="122" t="s">
        <v>6436</v>
      </c>
      <c r="C846" s="122" t="s">
        <v>1159</v>
      </c>
      <c r="D846" s="122" t="s">
        <v>1160</v>
      </c>
      <c r="E846" s="122" t="s">
        <v>6</v>
      </c>
      <c r="F846" s="466">
        <v>44089</v>
      </c>
      <c r="G846" s="466">
        <v>47726</v>
      </c>
      <c r="H846" s="467" t="s">
        <v>5963</v>
      </c>
      <c r="I846" s="468">
        <v>3638</v>
      </c>
      <c r="J846" s="469">
        <v>54.588000000000001</v>
      </c>
    </row>
    <row r="847" spans="1:10" x14ac:dyDescent="0.3">
      <c r="A847" s="464" t="s">
        <v>6435</v>
      </c>
      <c r="B847" s="122" t="s">
        <v>6436</v>
      </c>
      <c r="C847" s="122" t="s">
        <v>1159</v>
      </c>
      <c r="D847" s="122" t="s">
        <v>1160</v>
      </c>
      <c r="E847" s="122" t="s">
        <v>6</v>
      </c>
      <c r="F847" s="466">
        <v>44089</v>
      </c>
      <c r="G847" s="466">
        <v>47726</v>
      </c>
      <c r="H847" s="467" t="s">
        <v>5962</v>
      </c>
      <c r="I847" s="468">
        <v>3639</v>
      </c>
      <c r="J847" s="469">
        <v>330.35700000000003</v>
      </c>
    </row>
    <row r="848" spans="1:10" x14ac:dyDescent="0.3">
      <c r="A848" s="464" t="s">
        <v>6435</v>
      </c>
      <c r="B848" s="122" t="s">
        <v>6436</v>
      </c>
      <c r="C848" s="122" t="s">
        <v>1159</v>
      </c>
      <c r="D848" s="122" t="s">
        <v>1160</v>
      </c>
      <c r="E848" s="122" t="s">
        <v>6</v>
      </c>
      <c r="F848" s="466">
        <v>44317</v>
      </c>
      <c r="G848" s="466">
        <v>49552</v>
      </c>
      <c r="H848" s="467" t="s">
        <v>5963</v>
      </c>
      <c r="I848" s="468">
        <v>3975</v>
      </c>
      <c r="J848" s="469">
        <v>0</v>
      </c>
    </row>
    <row r="849" spans="1:10" x14ac:dyDescent="0.3">
      <c r="A849" s="464" t="s">
        <v>6435</v>
      </c>
      <c r="B849" s="122" t="s">
        <v>6436</v>
      </c>
      <c r="C849" s="122" t="s">
        <v>1159</v>
      </c>
      <c r="D849" s="122" t="s">
        <v>1160</v>
      </c>
      <c r="E849" s="122" t="s">
        <v>6</v>
      </c>
      <c r="F849" s="466">
        <v>44317</v>
      </c>
      <c r="G849" s="466">
        <v>49552</v>
      </c>
      <c r="H849" s="467" t="s">
        <v>5962</v>
      </c>
      <c r="I849" s="468">
        <v>4005</v>
      </c>
      <c r="J849" s="469">
        <v>0</v>
      </c>
    </row>
    <row r="850" spans="1:10" x14ac:dyDescent="0.3">
      <c r="A850" s="464" t="s">
        <v>6435</v>
      </c>
      <c r="B850" s="122" t="s">
        <v>6436</v>
      </c>
      <c r="C850" s="122" t="s">
        <v>4053</v>
      </c>
      <c r="D850" s="122" t="s">
        <v>4054</v>
      </c>
      <c r="E850" s="122" t="s">
        <v>6</v>
      </c>
      <c r="F850" s="466">
        <v>44089</v>
      </c>
      <c r="G850" s="466">
        <v>49552</v>
      </c>
      <c r="H850" s="467" t="s">
        <v>5963</v>
      </c>
      <c r="I850" s="468">
        <v>3624</v>
      </c>
      <c r="J850" s="469">
        <v>0</v>
      </c>
    </row>
    <row r="851" spans="1:10" x14ac:dyDescent="0.3">
      <c r="A851" s="464" t="s">
        <v>6435</v>
      </c>
      <c r="B851" s="122" t="s">
        <v>6436</v>
      </c>
      <c r="C851" s="122" t="s">
        <v>4053</v>
      </c>
      <c r="D851" s="122" t="s">
        <v>4054</v>
      </c>
      <c r="E851" s="122" t="s">
        <v>6</v>
      </c>
      <c r="F851" s="466">
        <v>44089</v>
      </c>
      <c r="G851" s="466">
        <v>49552</v>
      </c>
      <c r="H851" s="467" t="s">
        <v>5962</v>
      </c>
      <c r="I851" s="468">
        <v>3625</v>
      </c>
      <c r="J851" s="469">
        <v>1235.817</v>
      </c>
    </row>
    <row r="852" spans="1:10" x14ac:dyDescent="0.3">
      <c r="A852" s="464" t="s">
        <v>6435</v>
      </c>
      <c r="B852" s="122" t="s">
        <v>6436</v>
      </c>
      <c r="C852" s="122" t="s">
        <v>4053</v>
      </c>
      <c r="D852" s="122" t="s">
        <v>4054</v>
      </c>
      <c r="E852" s="122" t="s">
        <v>6</v>
      </c>
      <c r="F852" s="466">
        <v>44317</v>
      </c>
      <c r="G852" s="466">
        <v>49552</v>
      </c>
      <c r="H852" s="467" t="s">
        <v>5963</v>
      </c>
      <c r="I852" s="468">
        <v>3968</v>
      </c>
      <c r="J852" s="469">
        <v>0</v>
      </c>
    </row>
    <row r="853" spans="1:10" x14ac:dyDescent="0.3">
      <c r="A853" s="464" t="s">
        <v>6435</v>
      </c>
      <c r="B853" s="122" t="s">
        <v>6436</v>
      </c>
      <c r="C853" s="122" t="s">
        <v>4053</v>
      </c>
      <c r="D853" s="122" t="s">
        <v>4054</v>
      </c>
      <c r="E853" s="122" t="s">
        <v>6</v>
      </c>
      <c r="F853" s="466">
        <v>44317</v>
      </c>
      <c r="G853" s="466">
        <v>49552</v>
      </c>
      <c r="H853" s="467" t="s">
        <v>5962</v>
      </c>
      <c r="I853" s="468">
        <v>3998</v>
      </c>
      <c r="J853" s="469">
        <v>0</v>
      </c>
    </row>
    <row r="854" spans="1:10" x14ac:dyDescent="0.3">
      <c r="A854" s="464" t="s">
        <v>6435</v>
      </c>
      <c r="B854" s="122" t="s">
        <v>6436</v>
      </c>
      <c r="C854" s="122" t="s">
        <v>2761</v>
      </c>
      <c r="D854" s="122" t="s">
        <v>2762</v>
      </c>
      <c r="E854" s="122" t="s">
        <v>6</v>
      </c>
      <c r="F854" s="466">
        <v>44089</v>
      </c>
      <c r="G854" s="466">
        <v>49552</v>
      </c>
      <c r="H854" s="467" t="s">
        <v>5963</v>
      </c>
      <c r="I854" s="468">
        <v>3642</v>
      </c>
      <c r="J854" s="469">
        <v>0</v>
      </c>
    </row>
    <row r="855" spans="1:10" x14ac:dyDescent="0.3">
      <c r="A855" s="464" t="s">
        <v>6435</v>
      </c>
      <c r="B855" s="122" t="s">
        <v>6436</v>
      </c>
      <c r="C855" s="122" t="s">
        <v>2761</v>
      </c>
      <c r="D855" s="122" t="s">
        <v>2762</v>
      </c>
      <c r="E855" s="122" t="s">
        <v>6</v>
      </c>
      <c r="F855" s="466">
        <v>44089</v>
      </c>
      <c r="G855" s="466">
        <v>49552</v>
      </c>
      <c r="H855" s="467" t="s">
        <v>5962</v>
      </c>
      <c r="I855" s="468">
        <v>3643</v>
      </c>
      <c r="J855" s="469">
        <v>360.59700000000004</v>
      </c>
    </row>
    <row r="856" spans="1:10" x14ac:dyDescent="0.3">
      <c r="A856" s="464" t="s">
        <v>6435</v>
      </c>
      <c r="B856" s="122" t="s">
        <v>6436</v>
      </c>
      <c r="C856" s="122" t="s">
        <v>2696</v>
      </c>
      <c r="D856" s="122" t="s">
        <v>2697</v>
      </c>
      <c r="E856" s="122" t="s">
        <v>6</v>
      </c>
      <c r="F856" s="466">
        <v>44089</v>
      </c>
      <c r="G856" s="466">
        <v>49552</v>
      </c>
      <c r="H856" s="467" t="s">
        <v>5963</v>
      </c>
      <c r="I856" s="468">
        <v>3640</v>
      </c>
      <c r="J856" s="469">
        <v>29.72</v>
      </c>
    </row>
    <row r="857" spans="1:10" x14ac:dyDescent="0.3">
      <c r="A857" s="464" t="s">
        <v>6435</v>
      </c>
      <c r="B857" s="122" t="s">
        <v>6436</v>
      </c>
      <c r="C857" s="122" t="s">
        <v>2696</v>
      </c>
      <c r="D857" s="122" t="s">
        <v>2697</v>
      </c>
      <c r="E857" s="122" t="s">
        <v>6</v>
      </c>
      <c r="F857" s="466">
        <v>44089</v>
      </c>
      <c r="G857" s="466">
        <v>49552</v>
      </c>
      <c r="H857" s="467" t="s">
        <v>5962</v>
      </c>
      <c r="I857" s="468">
        <v>3641</v>
      </c>
      <c r="J857" s="469">
        <v>184.625</v>
      </c>
    </row>
    <row r="858" spans="1:10" x14ac:dyDescent="0.3">
      <c r="A858" s="464" t="s">
        <v>6435</v>
      </c>
      <c r="B858" s="122" t="s">
        <v>6436</v>
      </c>
      <c r="C858" s="122" t="s">
        <v>2696</v>
      </c>
      <c r="D858" s="122" t="s">
        <v>2697</v>
      </c>
      <c r="E858" s="122" t="s">
        <v>6</v>
      </c>
      <c r="F858" s="466">
        <v>44317</v>
      </c>
      <c r="G858" s="466">
        <v>49552</v>
      </c>
      <c r="H858" s="467" t="s">
        <v>5963</v>
      </c>
      <c r="I858" s="468">
        <v>3976</v>
      </c>
      <c r="J858" s="469">
        <v>0</v>
      </c>
    </row>
    <row r="859" spans="1:10" x14ac:dyDescent="0.3">
      <c r="A859" s="464" t="s">
        <v>6435</v>
      </c>
      <c r="B859" s="122" t="s">
        <v>6436</v>
      </c>
      <c r="C859" s="122" t="s">
        <v>2696</v>
      </c>
      <c r="D859" s="122" t="s">
        <v>2697</v>
      </c>
      <c r="E859" s="122" t="s">
        <v>6</v>
      </c>
      <c r="F859" s="466">
        <v>44317</v>
      </c>
      <c r="G859" s="466">
        <v>49552</v>
      </c>
      <c r="H859" s="467" t="s">
        <v>5962</v>
      </c>
      <c r="I859" s="468">
        <v>4006</v>
      </c>
      <c r="J859" s="469">
        <v>0</v>
      </c>
    </row>
    <row r="860" spans="1:10" x14ac:dyDescent="0.3">
      <c r="A860" s="464" t="s">
        <v>6435</v>
      </c>
      <c r="B860" s="122" t="s">
        <v>6436</v>
      </c>
      <c r="C860" s="122" t="s">
        <v>873</v>
      </c>
      <c r="D860" s="122" t="s">
        <v>874</v>
      </c>
      <c r="E860" s="122" t="s">
        <v>6</v>
      </c>
      <c r="F860" s="466">
        <v>44089</v>
      </c>
      <c r="G860" s="466">
        <v>49552</v>
      </c>
      <c r="H860" s="467" t="s">
        <v>5963</v>
      </c>
      <c r="I860" s="468">
        <v>3612</v>
      </c>
      <c r="J860" s="469">
        <v>0</v>
      </c>
    </row>
    <row r="861" spans="1:10" x14ac:dyDescent="0.3">
      <c r="A861" s="464" t="s">
        <v>6435</v>
      </c>
      <c r="B861" s="122" t="s">
        <v>6436</v>
      </c>
      <c r="C861" s="122" t="s">
        <v>873</v>
      </c>
      <c r="D861" s="122" t="s">
        <v>874</v>
      </c>
      <c r="E861" s="122" t="s">
        <v>6</v>
      </c>
      <c r="F861" s="466">
        <v>44089</v>
      </c>
      <c r="G861" s="466">
        <v>49552</v>
      </c>
      <c r="H861" s="467" t="s">
        <v>5962</v>
      </c>
      <c r="I861" s="468">
        <v>3613</v>
      </c>
      <c r="J861" s="469">
        <v>216.483</v>
      </c>
    </row>
    <row r="862" spans="1:10" x14ac:dyDescent="0.3">
      <c r="A862" s="464" t="s">
        <v>6435</v>
      </c>
      <c r="B862" s="122" t="s">
        <v>6436</v>
      </c>
      <c r="C862" s="122" t="s">
        <v>873</v>
      </c>
      <c r="D862" s="122" t="s">
        <v>874</v>
      </c>
      <c r="E862" s="122" t="s">
        <v>6</v>
      </c>
      <c r="F862" s="466">
        <v>44317</v>
      </c>
      <c r="G862" s="466">
        <v>49552</v>
      </c>
      <c r="H862" s="467" t="s">
        <v>5963</v>
      </c>
      <c r="I862" s="468">
        <v>3963</v>
      </c>
      <c r="J862" s="469">
        <v>0</v>
      </c>
    </row>
    <row r="863" spans="1:10" x14ac:dyDescent="0.3">
      <c r="A863" s="464" t="s">
        <v>6435</v>
      </c>
      <c r="B863" s="122" t="s">
        <v>6436</v>
      </c>
      <c r="C863" s="122" t="s">
        <v>873</v>
      </c>
      <c r="D863" s="122" t="s">
        <v>874</v>
      </c>
      <c r="E863" s="122" t="s">
        <v>6</v>
      </c>
      <c r="F863" s="466">
        <v>44317</v>
      </c>
      <c r="G863" s="466">
        <v>49552</v>
      </c>
      <c r="H863" s="467" t="s">
        <v>5962</v>
      </c>
      <c r="I863" s="468">
        <v>3993</v>
      </c>
      <c r="J863" s="469">
        <v>0</v>
      </c>
    </row>
    <row r="864" spans="1:10" x14ac:dyDescent="0.3">
      <c r="A864" s="464" t="s">
        <v>6435</v>
      </c>
      <c r="B864" s="122" t="s">
        <v>6436</v>
      </c>
      <c r="C864" s="122" t="s">
        <v>4051</v>
      </c>
      <c r="D864" s="122" t="s">
        <v>4052</v>
      </c>
      <c r="E864" s="122" t="s">
        <v>6</v>
      </c>
      <c r="F864" s="466">
        <v>44089</v>
      </c>
      <c r="G864" s="466">
        <v>49552</v>
      </c>
      <c r="H864" s="467" t="s">
        <v>5963</v>
      </c>
      <c r="I864" s="468">
        <v>3620</v>
      </c>
      <c r="J864" s="469">
        <v>0</v>
      </c>
    </row>
    <row r="865" spans="1:10" x14ac:dyDescent="0.3">
      <c r="A865" s="464" t="s">
        <v>6435</v>
      </c>
      <c r="B865" s="122" t="s">
        <v>6436</v>
      </c>
      <c r="C865" s="122" t="s">
        <v>4051</v>
      </c>
      <c r="D865" s="122" t="s">
        <v>4052</v>
      </c>
      <c r="E865" s="122" t="s">
        <v>6</v>
      </c>
      <c r="F865" s="466">
        <v>44089</v>
      </c>
      <c r="G865" s="466">
        <v>49552</v>
      </c>
      <c r="H865" s="467" t="s">
        <v>5962</v>
      </c>
      <c r="I865" s="468">
        <v>3621</v>
      </c>
      <c r="J865" s="469">
        <v>0</v>
      </c>
    </row>
    <row r="866" spans="1:10" x14ac:dyDescent="0.3">
      <c r="A866" s="464" t="s">
        <v>6435</v>
      </c>
      <c r="B866" s="122" t="s">
        <v>6436</v>
      </c>
      <c r="C866" s="122" t="s">
        <v>4051</v>
      </c>
      <c r="D866" s="122" t="s">
        <v>4052</v>
      </c>
      <c r="E866" s="122" t="s">
        <v>6</v>
      </c>
      <c r="F866" s="466">
        <v>44317</v>
      </c>
      <c r="G866" s="466">
        <v>49552</v>
      </c>
      <c r="H866" s="467" t="s">
        <v>5963</v>
      </c>
      <c r="I866" s="468">
        <v>3966</v>
      </c>
      <c r="J866" s="469">
        <v>0</v>
      </c>
    </row>
    <row r="867" spans="1:10" x14ac:dyDescent="0.3">
      <c r="A867" s="464" t="s">
        <v>6435</v>
      </c>
      <c r="B867" s="122" t="s">
        <v>6436</v>
      </c>
      <c r="C867" s="122" t="s">
        <v>4051</v>
      </c>
      <c r="D867" s="122" t="s">
        <v>4052</v>
      </c>
      <c r="E867" s="122" t="s">
        <v>6</v>
      </c>
      <c r="F867" s="466">
        <v>44317</v>
      </c>
      <c r="G867" s="466">
        <v>49552</v>
      </c>
      <c r="H867" s="467" t="s">
        <v>5962</v>
      </c>
      <c r="I867" s="468">
        <v>3996</v>
      </c>
      <c r="J867" s="469">
        <v>0</v>
      </c>
    </row>
    <row r="868" spans="1:10" x14ac:dyDescent="0.3">
      <c r="A868" s="464" t="s">
        <v>6435</v>
      </c>
      <c r="B868" s="122" t="s">
        <v>6436</v>
      </c>
      <c r="C868" s="122" t="s">
        <v>2632</v>
      </c>
      <c r="D868" s="122" t="s">
        <v>2633</v>
      </c>
      <c r="E868" s="122" t="s">
        <v>6</v>
      </c>
      <c r="F868" s="466">
        <v>44089</v>
      </c>
      <c r="G868" s="466">
        <v>49552</v>
      </c>
      <c r="H868" s="467" t="s">
        <v>5963</v>
      </c>
      <c r="I868" s="468">
        <v>3634</v>
      </c>
      <c r="J868" s="469">
        <v>86.331000000000003</v>
      </c>
    </row>
    <row r="869" spans="1:10" x14ac:dyDescent="0.3">
      <c r="A869" s="464" t="s">
        <v>6435</v>
      </c>
      <c r="B869" s="122" t="s">
        <v>6436</v>
      </c>
      <c r="C869" s="122" t="s">
        <v>2632</v>
      </c>
      <c r="D869" s="122" t="s">
        <v>2633</v>
      </c>
      <c r="E869" s="122" t="s">
        <v>6</v>
      </c>
      <c r="F869" s="466">
        <v>44089</v>
      </c>
      <c r="G869" s="466">
        <v>49552</v>
      </c>
      <c r="H869" s="467" t="s">
        <v>5962</v>
      </c>
      <c r="I869" s="468">
        <v>3635</v>
      </c>
      <c r="J869" s="469">
        <v>508.96500000000003</v>
      </c>
    </row>
    <row r="870" spans="1:10" x14ac:dyDescent="0.3">
      <c r="A870" s="464" t="s">
        <v>6435</v>
      </c>
      <c r="B870" s="122" t="s">
        <v>6436</v>
      </c>
      <c r="C870" s="122" t="s">
        <v>2632</v>
      </c>
      <c r="D870" s="122" t="s">
        <v>2633</v>
      </c>
      <c r="E870" s="122" t="s">
        <v>6</v>
      </c>
      <c r="F870" s="466">
        <v>44317</v>
      </c>
      <c r="G870" s="466">
        <v>49552</v>
      </c>
      <c r="H870" s="467" t="s">
        <v>5963</v>
      </c>
      <c r="I870" s="468">
        <v>3973</v>
      </c>
      <c r="J870" s="469">
        <v>0</v>
      </c>
    </row>
    <row r="871" spans="1:10" x14ac:dyDescent="0.3">
      <c r="A871" s="464" t="s">
        <v>6435</v>
      </c>
      <c r="B871" s="122" t="s">
        <v>6436</v>
      </c>
      <c r="C871" s="122" t="s">
        <v>2632</v>
      </c>
      <c r="D871" s="122" t="s">
        <v>2633</v>
      </c>
      <c r="E871" s="122" t="s">
        <v>6</v>
      </c>
      <c r="F871" s="466">
        <v>44317</v>
      </c>
      <c r="G871" s="466">
        <v>49552</v>
      </c>
      <c r="H871" s="467" t="s">
        <v>5962</v>
      </c>
      <c r="I871" s="468">
        <v>4003</v>
      </c>
      <c r="J871" s="469">
        <v>0</v>
      </c>
    </row>
    <row r="872" spans="1:10" x14ac:dyDescent="0.3">
      <c r="A872" s="464" t="s">
        <v>6435</v>
      </c>
      <c r="B872" s="122" t="s">
        <v>6436</v>
      </c>
      <c r="C872" s="122" t="s">
        <v>4041</v>
      </c>
      <c r="D872" s="122" t="s">
        <v>4042</v>
      </c>
      <c r="E872" s="122" t="s">
        <v>6</v>
      </c>
      <c r="F872" s="466">
        <v>44089</v>
      </c>
      <c r="G872" s="466">
        <v>49552</v>
      </c>
      <c r="H872" s="467" t="s">
        <v>5963</v>
      </c>
      <c r="I872" s="468">
        <v>3590</v>
      </c>
      <c r="J872" s="469">
        <v>0</v>
      </c>
    </row>
    <row r="873" spans="1:10" x14ac:dyDescent="0.3">
      <c r="A873" s="464" t="s">
        <v>6435</v>
      </c>
      <c r="B873" s="122" t="s">
        <v>6436</v>
      </c>
      <c r="C873" s="122" t="s">
        <v>4041</v>
      </c>
      <c r="D873" s="122" t="s">
        <v>4042</v>
      </c>
      <c r="E873" s="122" t="s">
        <v>6</v>
      </c>
      <c r="F873" s="466">
        <v>44089</v>
      </c>
      <c r="G873" s="466">
        <v>49552</v>
      </c>
      <c r="H873" s="467" t="s">
        <v>5962</v>
      </c>
      <c r="I873" s="468">
        <v>3591</v>
      </c>
      <c r="J873" s="469">
        <v>1669.8500000000001</v>
      </c>
    </row>
    <row r="874" spans="1:10" x14ac:dyDescent="0.3">
      <c r="A874" s="464" t="s">
        <v>6435</v>
      </c>
      <c r="B874" s="122" t="s">
        <v>6436</v>
      </c>
      <c r="C874" s="122" t="s">
        <v>4041</v>
      </c>
      <c r="D874" s="122" t="s">
        <v>4042</v>
      </c>
      <c r="E874" s="122" t="s">
        <v>6</v>
      </c>
      <c r="F874" s="466">
        <v>44317</v>
      </c>
      <c r="G874" s="466">
        <v>49552</v>
      </c>
      <c r="H874" s="467" t="s">
        <v>5963</v>
      </c>
      <c r="I874" s="468">
        <v>3952</v>
      </c>
      <c r="J874" s="469">
        <v>0</v>
      </c>
    </row>
    <row r="875" spans="1:10" x14ac:dyDescent="0.3">
      <c r="A875" s="464" t="s">
        <v>6435</v>
      </c>
      <c r="B875" s="122" t="s">
        <v>6436</v>
      </c>
      <c r="C875" s="122" t="s">
        <v>4041</v>
      </c>
      <c r="D875" s="122" t="s">
        <v>4042</v>
      </c>
      <c r="E875" s="122" t="s">
        <v>6</v>
      </c>
      <c r="F875" s="466">
        <v>44317</v>
      </c>
      <c r="G875" s="466">
        <v>49552</v>
      </c>
      <c r="H875" s="467" t="s">
        <v>5962</v>
      </c>
      <c r="I875" s="468">
        <v>3982</v>
      </c>
      <c r="J875" s="469">
        <v>0</v>
      </c>
    </row>
    <row r="876" spans="1:10" x14ac:dyDescent="0.3">
      <c r="A876" s="464" t="s">
        <v>6435</v>
      </c>
      <c r="B876" s="122" t="s">
        <v>6436</v>
      </c>
      <c r="C876" s="122" t="s">
        <v>857</v>
      </c>
      <c r="D876" s="122" t="s">
        <v>858</v>
      </c>
      <c r="E876" s="122" t="s">
        <v>6</v>
      </c>
      <c r="F876" s="466">
        <v>44089</v>
      </c>
      <c r="G876" s="466">
        <v>49552</v>
      </c>
      <c r="H876" s="467" t="s">
        <v>5963</v>
      </c>
      <c r="I876" s="468">
        <v>3616</v>
      </c>
      <c r="J876" s="469">
        <v>0</v>
      </c>
    </row>
    <row r="877" spans="1:10" x14ac:dyDescent="0.3">
      <c r="A877" s="464" t="s">
        <v>6435</v>
      </c>
      <c r="B877" s="122" t="s">
        <v>6436</v>
      </c>
      <c r="C877" s="122" t="s">
        <v>857</v>
      </c>
      <c r="D877" s="122" t="s">
        <v>858</v>
      </c>
      <c r="E877" s="122" t="s">
        <v>6</v>
      </c>
      <c r="F877" s="466">
        <v>44089</v>
      </c>
      <c r="G877" s="466">
        <v>49552</v>
      </c>
      <c r="H877" s="467" t="s">
        <v>5962</v>
      </c>
      <c r="I877" s="468">
        <v>3617</v>
      </c>
      <c r="J877" s="469">
        <v>72.451999999999998</v>
      </c>
    </row>
    <row r="878" spans="1:10" x14ac:dyDescent="0.3">
      <c r="A878" s="464" t="s">
        <v>6435</v>
      </c>
      <c r="B878" s="122" t="s">
        <v>6436</v>
      </c>
      <c r="C878" s="122" t="s">
        <v>857</v>
      </c>
      <c r="D878" s="122" t="s">
        <v>858</v>
      </c>
      <c r="E878" s="122" t="s">
        <v>6</v>
      </c>
      <c r="F878" s="466">
        <v>44317</v>
      </c>
      <c r="G878" s="466">
        <v>49552</v>
      </c>
      <c r="H878" s="467" t="s">
        <v>5963</v>
      </c>
      <c r="I878" s="468">
        <v>3964</v>
      </c>
      <c r="J878" s="469">
        <v>0</v>
      </c>
    </row>
    <row r="879" spans="1:10" x14ac:dyDescent="0.3">
      <c r="A879" s="464" t="s">
        <v>6435</v>
      </c>
      <c r="B879" s="122" t="s">
        <v>6436</v>
      </c>
      <c r="C879" s="122" t="s">
        <v>857</v>
      </c>
      <c r="D879" s="122" t="s">
        <v>858</v>
      </c>
      <c r="E879" s="122" t="s">
        <v>6</v>
      </c>
      <c r="F879" s="466">
        <v>44317</v>
      </c>
      <c r="G879" s="466">
        <v>49552</v>
      </c>
      <c r="H879" s="467" t="s">
        <v>5962</v>
      </c>
      <c r="I879" s="468">
        <v>3994</v>
      </c>
      <c r="J879" s="469">
        <v>0</v>
      </c>
    </row>
    <row r="880" spans="1:10" x14ac:dyDescent="0.3">
      <c r="A880" s="464" t="s">
        <v>6435</v>
      </c>
      <c r="B880" s="122" t="s">
        <v>6436</v>
      </c>
      <c r="C880" s="122" t="s">
        <v>18</v>
      </c>
      <c r="D880" s="122" t="s">
        <v>19</v>
      </c>
      <c r="E880" s="122" t="s">
        <v>6</v>
      </c>
      <c r="F880" s="466">
        <v>44089</v>
      </c>
      <c r="G880" s="466">
        <v>49552</v>
      </c>
      <c r="H880" s="467" t="s">
        <v>5963</v>
      </c>
      <c r="I880" s="468">
        <v>3594</v>
      </c>
      <c r="J880" s="469">
        <v>738.36200000000008</v>
      </c>
    </row>
    <row r="881" spans="1:10" x14ac:dyDescent="0.3">
      <c r="A881" s="464" t="s">
        <v>6435</v>
      </c>
      <c r="B881" s="122" t="s">
        <v>6436</v>
      </c>
      <c r="C881" s="122" t="s">
        <v>18</v>
      </c>
      <c r="D881" s="122" t="s">
        <v>19</v>
      </c>
      <c r="E881" s="122" t="s">
        <v>6</v>
      </c>
      <c r="F881" s="466">
        <v>44089</v>
      </c>
      <c r="G881" s="466">
        <v>49552</v>
      </c>
      <c r="H881" s="467" t="s">
        <v>5962</v>
      </c>
      <c r="I881" s="468">
        <v>3595</v>
      </c>
      <c r="J881" s="469">
        <v>2404.2740000000003</v>
      </c>
    </row>
    <row r="882" spans="1:10" x14ac:dyDescent="0.3">
      <c r="A882" s="464" t="s">
        <v>6435</v>
      </c>
      <c r="B882" s="122" t="s">
        <v>6436</v>
      </c>
      <c r="C882" s="122" t="s">
        <v>18</v>
      </c>
      <c r="D882" s="122" t="s">
        <v>19</v>
      </c>
      <c r="E882" s="122" t="s">
        <v>6</v>
      </c>
      <c r="F882" s="466">
        <v>44317</v>
      </c>
      <c r="G882" s="466">
        <v>49552</v>
      </c>
      <c r="H882" s="467" t="s">
        <v>5963</v>
      </c>
      <c r="I882" s="468">
        <v>3954</v>
      </c>
      <c r="J882" s="469">
        <v>0</v>
      </c>
    </row>
    <row r="883" spans="1:10" x14ac:dyDescent="0.3">
      <c r="A883" s="464" t="s">
        <v>6435</v>
      </c>
      <c r="B883" s="122" t="s">
        <v>6436</v>
      </c>
      <c r="C883" s="122" t="s">
        <v>18</v>
      </c>
      <c r="D883" s="122" t="s">
        <v>19</v>
      </c>
      <c r="E883" s="122" t="s">
        <v>6</v>
      </c>
      <c r="F883" s="466">
        <v>44317</v>
      </c>
      <c r="G883" s="466">
        <v>49552</v>
      </c>
      <c r="H883" s="467" t="s">
        <v>5962</v>
      </c>
      <c r="I883" s="468">
        <v>3984</v>
      </c>
      <c r="J883" s="469">
        <v>0</v>
      </c>
    </row>
    <row r="884" spans="1:10" x14ac:dyDescent="0.3">
      <c r="A884" s="464" t="s">
        <v>6435</v>
      </c>
      <c r="B884" s="122" t="s">
        <v>6436</v>
      </c>
      <c r="C884" s="122" t="s">
        <v>3745</v>
      </c>
      <c r="D884" s="122" t="s">
        <v>3746</v>
      </c>
      <c r="E884" s="122" t="s">
        <v>97</v>
      </c>
      <c r="F884" s="466">
        <v>44409</v>
      </c>
      <c r="G884" s="466">
        <v>47726</v>
      </c>
      <c r="H884" s="467" t="s">
        <v>5964</v>
      </c>
      <c r="I884" s="468">
        <v>39859</v>
      </c>
      <c r="J884" s="469">
        <v>0</v>
      </c>
    </row>
    <row r="885" spans="1:10" x14ac:dyDescent="0.3">
      <c r="A885" s="464" t="s">
        <v>6435</v>
      </c>
      <c r="B885" s="122" t="s">
        <v>6436</v>
      </c>
      <c r="C885" s="122" t="s">
        <v>3745</v>
      </c>
      <c r="D885" s="122" t="s">
        <v>3746</v>
      </c>
      <c r="E885" s="122" t="s">
        <v>97</v>
      </c>
      <c r="F885" s="466">
        <v>44409</v>
      </c>
      <c r="G885" s="466">
        <v>47726</v>
      </c>
      <c r="H885" s="467" t="s">
        <v>5965</v>
      </c>
      <c r="I885" s="468">
        <v>39860</v>
      </c>
      <c r="J885" s="469">
        <v>19.621000000000002</v>
      </c>
    </row>
    <row r="886" spans="1:10" x14ac:dyDescent="0.3">
      <c r="A886" s="464" t="s">
        <v>6435</v>
      </c>
      <c r="B886" s="122" t="s">
        <v>6436</v>
      </c>
      <c r="C886" s="122" t="s">
        <v>3730</v>
      </c>
      <c r="D886" s="122" t="s">
        <v>3731</v>
      </c>
      <c r="E886" s="122" t="s">
        <v>97</v>
      </c>
      <c r="F886" s="466">
        <v>44409</v>
      </c>
      <c r="G886" s="466">
        <v>47726</v>
      </c>
      <c r="H886" s="467" t="s">
        <v>5964</v>
      </c>
      <c r="I886" s="468">
        <v>39865</v>
      </c>
      <c r="J886" s="469">
        <v>12.901999999999999</v>
      </c>
    </row>
    <row r="887" spans="1:10" x14ac:dyDescent="0.3">
      <c r="A887" s="464" t="s">
        <v>6435</v>
      </c>
      <c r="B887" s="122" t="s">
        <v>6436</v>
      </c>
      <c r="C887" s="122" t="s">
        <v>3730</v>
      </c>
      <c r="D887" s="122" t="s">
        <v>3731</v>
      </c>
      <c r="E887" s="122" t="s">
        <v>97</v>
      </c>
      <c r="F887" s="466">
        <v>44409</v>
      </c>
      <c r="G887" s="466">
        <v>47726</v>
      </c>
      <c r="H887" s="467" t="s">
        <v>5965</v>
      </c>
      <c r="I887" s="468">
        <v>39866</v>
      </c>
      <c r="J887" s="469">
        <v>42.428000000000011</v>
      </c>
    </row>
    <row r="888" spans="1:10" x14ac:dyDescent="0.3">
      <c r="A888" s="464" t="s">
        <v>6435</v>
      </c>
      <c r="B888" s="122" t="s">
        <v>6436</v>
      </c>
      <c r="C888" s="122" t="s">
        <v>3732</v>
      </c>
      <c r="D888" s="122" t="s">
        <v>3733</v>
      </c>
      <c r="E888" s="122" t="s">
        <v>97</v>
      </c>
      <c r="F888" s="466">
        <v>44409</v>
      </c>
      <c r="G888" s="466">
        <v>47726</v>
      </c>
      <c r="H888" s="467" t="s">
        <v>5964</v>
      </c>
      <c r="I888" s="468">
        <v>39887</v>
      </c>
      <c r="J888" s="469">
        <v>2.6160000000000001</v>
      </c>
    </row>
    <row r="889" spans="1:10" x14ac:dyDescent="0.3">
      <c r="A889" s="464" t="s">
        <v>6435</v>
      </c>
      <c r="B889" s="122" t="s">
        <v>6436</v>
      </c>
      <c r="C889" s="122" t="s">
        <v>3732</v>
      </c>
      <c r="D889" s="122" t="s">
        <v>3733</v>
      </c>
      <c r="E889" s="122" t="s">
        <v>97</v>
      </c>
      <c r="F889" s="466">
        <v>44409</v>
      </c>
      <c r="G889" s="466">
        <v>47726</v>
      </c>
      <c r="H889" s="467" t="s">
        <v>5965</v>
      </c>
      <c r="I889" s="468">
        <v>39888</v>
      </c>
      <c r="J889" s="469">
        <v>53.74</v>
      </c>
    </row>
    <row r="890" spans="1:10" x14ac:dyDescent="0.3">
      <c r="A890" s="464" t="s">
        <v>6435</v>
      </c>
      <c r="B890" s="122" t="s">
        <v>6436</v>
      </c>
      <c r="C890" s="122" t="s">
        <v>3743</v>
      </c>
      <c r="D890" s="122" t="s">
        <v>3744</v>
      </c>
      <c r="E890" s="122" t="s">
        <v>97</v>
      </c>
      <c r="F890" s="466">
        <v>44409</v>
      </c>
      <c r="G890" s="466">
        <v>47726</v>
      </c>
      <c r="H890" s="467" t="s">
        <v>5964</v>
      </c>
      <c r="I890" s="468">
        <v>39873</v>
      </c>
      <c r="J890" s="469">
        <v>0</v>
      </c>
    </row>
    <row r="891" spans="1:10" x14ac:dyDescent="0.3">
      <c r="A891" s="464" t="s">
        <v>6435</v>
      </c>
      <c r="B891" s="122" t="s">
        <v>6436</v>
      </c>
      <c r="C891" s="122" t="s">
        <v>3743</v>
      </c>
      <c r="D891" s="122" t="s">
        <v>3744</v>
      </c>
      <c r="E891" s="122" t="s">
        <v>97</v>
      </c>
      <c r="F891" s="466">
        <v>44409</v>
      </c>
      <c r="G891" s="466">
        <v>47726</v>
      </c>
      <c r="H891" s="467" t="s">
        <v>5965</v>
      </c>
      <c r="I891" s="468">
        <v>39874</v>
      </c>
      <c r="J891" s="469">
        <v>18.230999999999998</v>
      </c>
    </row>
    <row r="892" spans="1:10" x14ac:dyDescent="0.3">
      <c r="A892" s="464" t="s">
        <v>6435</v>
      </c>
      <c r="B892" s="122" t="s">
        <v>6436</v>
      </c>
      <c r="C892" s="122" t="s">
        <v>3734</v>
      </c>
      <c r="D892" s="122" t="s">
        <v>3735</v>
      </c>
      <c r="E892" s="122" t="s">
        <v>97</v>
      </c>
      <c r="F892" s="466">
        <v>44409</v>
      </c>
      <c r="G892" s="466">
        <v>47726</v>
      </c>
      <c r="H892" s="467" t="s">
        <v>5964</v>
      </c>
      <c r="I892" s="468">
        <v>39857</v>
      </c>
      <c r="J892" s="469">
        <v>0.42500000000000004</v>
      </c>
    </row>
    <row r="893" spans="1:10" x14ac:dyDescent="0.3">
      <c r="A893" s="464" t="s">
        <v>6435</v>
      </c>
      <c r="B893" s="122" t="s">
        <v>6436</v>
      </c>
      <c r="C893" s="122" t="s">
        <v>3734</v>
      </c>
      <c r="D893" s="122" t="s">
        <v>3735</v>
      </c>
      <c r="E893" s="122" t="s">
        <v>97</v>
      </c>
      <c r="F893" s="466">
        <v>44409</v>
      </c>
      <c r="G893" s="466">
        <v>47726</v>
      </c>
      <c r="H893" s="467" t="s">
        <v>5965</v>
      </c>
      <c r="I893" s="468">
        <v>39858</v>
      </c>
      <c r="J893" s="469">
        <v>7.9880000000000004</v>
      </c>
    </row>
    <row r="894" spans="1:10" x14ac:dyDescent="0.3">
      <c r="A894" s="464" t="s">
        <v>6435</v>
      </c>
      <c r="B894" s="122" t="s">
        <v>6436</v>
      </c>
      <c r="C894" s="122" t="s">
        <v>3747</v>
      </c>
      <c r="D894" s="122" t="s">
        <v>3748</v>
      </c>
      <c r="E894" s="122" t="s">
        <v>97</v>
      </c>
      <c r="F894" s="466">
        <v>44409</v>
      </c>
      <c r="G894" s="466">
        <v>47726</v>
      </c>
      <c r="H894" s="467" t="s">
        <v>5964</v>
      </c>
      <c r="I894" s="468">
        <v>39863</v>
      </c>
      <c r="J894" s="469">
        <v>4.4510000000000005</v>
      </c>
    </row>
    <row r="895" spans="1:10" x14ac:dyDescent="0.3">
      <c r="A895" s="464" t="s">
        <v>6435</v>
      </c>
      <c r="B895" s="122" t="s">
        <v>6436</v>
      </c>
      <c r="C895" s="122" t="s">
        <v>3747</v>
      </c>
      <c r="D895" s="122" t="s">
        <v>3748</v>
      </c>
      <c r="E895" s="122" t="s">
        <v>97</v>
      </c>
      <c r="F895" s="466">
        <v>44409</v>
      </c>
      <c r="G895" s="466">
        <v>47726</v>
      </c>
      <c r="H895" s="467" t="s">
        <v>5965</v>
      </c>
      <c r="I895" s="468">
        <v>39864</v>
      </c>
      <c r="J895" s="469">
        <v>39.662999999999997</v>
      </c>
    </row>
    <row r="896" spans="1:10" x14ac:dyDescent="0.3">
      <c r="A896" s="464" t="s">
        <v>6435</v>
      </c>
      <c r="B896" s="122" t="s">
        <v>6436</v>
      </c>
      <c r="C896" s="122" t="s">
        <v>3738</v>
      </c>
      <c r="D896" s="122" t="s">
        <v>3739</v>
      </c>
      <c r="E896" s="122" t="s">
        <v>97</v>
      </c>
      <c r="F896" s="466">
        <v>44409</v>
      </c>
      <c r="G896" s="466">
        <v>47726</v>
      </c>
      <c r="H896" s="467" t="s">
        <v>5964</v>
      </c>
      <c r="I896" s="468">
        <v>39867</v>
      </c>
      <c r="J896" s="469">
        <v>2.044</v>
      </c>
    </row>
    <row r="897" spans="1:10" x14ac:dyDescent="0.3">
      <c r="A897" s="464" t="s">
        <v>6435</v>
      </c>
      <c r="B897" s="122" t="s">
        <v>6436</v>
      </c>
      <c r="C897" s="122" t="s">
        <v>3738</v>
      </c>
      <c r="D897" s="122" t="s">
        <v>3739</v>
      </c>
      <c r="E897" s="122" t="s">
        <v>97</v>
      </c>
      <c r="F897" s="466">
        <v>44409</v>
      </c>
      <c r="G897" s="466">
        <v>47726</v>
      </c>
      <c r="H897" s="467" t="s">
        <v>5965</v>
      </c>
      <c r="I897" s="468">
        <v>39868</v>
      </c>
      <c r="J897" s="469">
        <v>5.2460000000000004</v>
      </c>
    </row>
    <row r="898" spans="1:10" x14ac:dyDescent="0.3">
      <c r="A898" s="464" t="s">
        <v>6435</v>
      </c>
      <c r="B898" s="122" t="s">
        <v>6436</v>
      </c>
      <c r="C898" s="122" t="s">
        <v>3741</v>
      </c>
      <c r="D898" s="122" t="s">
        <v>3742</v>
      </c>
      <c r="E898" s="122" t="s">
        <v>97</v>
      </c>
      <c r="F898" s="466">
        <v>44409</v>
      </c>
      <c r="G898" s="466">
        <v>47726</v>
      </c>
      <c r="H898" s="467" t="s">
        <v>5964</v>
      </c>
      <c r="I898" s="468">
        <v>39861</v>
      </c>
      <c r="J898" s="469">
        <v>2.3370000000000002</v>
      </c>
    </row>
    <row r="899" spans="1:10" x14ac:dyDescent="0.3">
      <c r="A899" s="464" t="s">
        <v>6435</v>
      </c>
      <c r="B899" s="122" t="s">
        <v>6436</v>
      </c>
      <c r="C899" s="122" t="s">
        <v>3741</v>
      </c>
      <c r="D899" s="122" t="s">
        <v>3742</v>
      </c>
      <c r="E899" s="122" t="s">
        <v>97</v>
      </c>
      <c r="F899" s="466">
        <v>44409</v>
      </c>
      <c r="G899" s="466">
        <v>47726</v>
      </c>
      <c r="H899" s="467" t="s">
        <v>5965</v>
      </c>
      <c r="I899" s="468">
        <v>39862</v>
      </c>
      <c r="J899" s="469">
        <v>25.448</v>
      </c>
    </row>
    <row r="900" spans="1:10" x14ac:dyDescent="0.3">
      <c r="A900" s="464" t="s">
        <v>6435</v>
      </c>
      <c r="B900" s="122" t="s">
        <v>6436</v>
      </c>
      <c r="C900" s="122" t="s">
        <v>3736</v>
      </c>
      <c r="D900" s="122" t="s">
        <v>3737</v>
      </c>
      <c r="E900" s="122" t="s">
        <v>97</v>
      </c>
      <c r="F900" s="466">
        <v>44409</v>
      </c>
      <c r="G900" s="466">
        <v>47726</v>
      </c>
      <c r="H900" s="467" t="s">
        <v>5964</v>
      </c>
      <c r="I900" s="468">
        <v>39869</v>
      </c>
      <c r="J900" s="469">
        <v>0.33700000000000002</v>
      </c>
    </row>
    <row r="901" spans="1:10" x14ac:dyDescent="0.3">
      <c r="A901" s="464" t="s">
        <v>6435</v>
      </c>
      <c r="B901" s="122" t="s">
        <v>6436</v>
      </c>
      <c r="C901" s="122" t="s">
        <v>3736</v>
      </c>
      <c r="D901" s="122" t="s">
        <v>3737</v>
      </c>
      <c r="E901" s="122" t="s">
        <v>97</v>
      </c>
      <c r="F901" s="466">
        <v>44409</v>
      </c>
      <c r="G901" s="466">
        <v>47726</v>
      </c>
      <c r="H901" s="467" t="s">
        <v>5965</v>
      </c>
      <c r="I901" s="468">
        <v>39870</v>
      </c>
      <c r="J901" s="469">
        <v>9.0790000000000006</v>
      </c>
    </row>
    <row r="902" spans="1:10" x14ac:dyDescent="0.3">
      <c r="A902" s="464" t="s">
        <v>6435</v>
      </c>
      <c r="B902" s="122" t="s">
        <v>6436</v>
      </c>
      <c r="C902" s="122" t="s">
        <v>1002</v>
      </c>
      <c r="D902" s="122" t="s">
        <v>1003</v>
      </c>
      <c r="E902" s="122" t="s">
        <v>97</v>
      </c>
      <c r="F902" s="466">
        <v>44089</v>
      </c>
      <c r="G902" s="466">
        <v>47087</v>
      </c>
      <c r="H902" s="467" t="s">
        <v>5964</v>
      </c>
      <c r="I902" s="468">
        <v>39018</v>
      </c>
      <c r="J902" s="469">
        <v>0</v>
      </c>
    </row>
    <row r="903" spans="1:10" x14ac:dyDescent="0.3">
      <c r="A903" s="464" t="s">
        <v>6435</v>
      </c>
      <c r="B903" s="122" t="s">
        <v>6436</v>
      </c>
      <c r="C903" s="122" t="s">
        <v>1002</v>
      </c>
      <c r="D903" s="122" t="s">
        <v>1003</v>
      </c>
      <c r="E903" s="122" t="s">
        <v>97</v>
      </c>
      <c r="F903" s="466">
        <v>44089</v>
      </c>
      <c r="G903" s="466">
        <v>47087</v>
      </c>
      <c r="H903" s="467" t="s">
        <v>5965</v>
      </c>
      <c r="I903" s="468">
        <v>39019</v>
      </c>
      <c r="J903" s="469">
        <v>1099.0889999999999</v>
      </c>
    </row>
    <row r="904" spans="1:10" x14ac:dyDescent="0.3">
      <c r="A904" s="464" t="s">
        <v>6435</v>
      </c>
      <c r="B904" s="122" t="s">
        <v>6436</v>
      </c>
      <c r="C904" s="122" t="s">
        <v>1004</v>
      </c>
      <c r="D904" s="122" t="s">
        <v>1005</v>
      </c>
      <c r="E904" s="122" t="s">
        <v>97</v>
      </c>
      <c r="F904" s="466">
        <v>44089</v>
      </c>
      <c r="G904" s="466">
        <v>47087</v>
      </c>
      <c r="H904" s="467" t="s">
        <v>5964</v>
      </c>
      <c r="I904" s="468">
        <v>39020</v>
      </c>
      <c r="J904" s="469">
        <v>715.95500000000004</v>
      </c>
    </row>
    <row r="905" spans="1:10" x14ac:dyDescent="0.3">
      <c r="A905" s="464" t="s">
        <v>6435</v>
      </c>
      <c r="B905" s="122" t="s">
        <v>6436</v>
      </c>
      <c r="C905" s="122" t="s">
        <v>1004</v>
      </c>
      <c r="D905" s="122" t="s">
        <v>1005</v>
      </c>
      <c r="E905" s="122" t="s">
        <v>97</v>
      </c>
      <c r="F905" s="466">
        <v>44089</v>
      </c>
      <c r="G905" s="466">
        <v>47087</v>
      </c>
      <c r="H905" s="467" t="s">
        <v>5965</v>
      </c>
      <c r="I905" s="468">
        <v>39021</v>
      </c>
      <c r="J905" s="469">
        <v>181.80799999999999</v>
      </c>
    </row>
    <row r="906" spans="1:10" x14ac:dyDescent="0.3">
      <c r="A906" s="464" t="s">
        <v>6435</v>
      </c>
      <c r="B906" s="122" t="s">
        <v>6436</v>
      </c>
      <c r="C906" s="122" t="s">
        <v>1000</v>
      </c>
      <c r="D906" s="122" t="s">
        <v>1001</v>
      </c>
      <c r="E906" s="122" t="s">
        <v>97</v>
      </c>
      <c r="F906" s="466">
        <v>44317</v>
      </c>
      <c r="G906" s="466">
        <v>44681</v>
      </c>
      <c r="H906" s="467" t="s">
        <v>5964</v>
      </c>
      <c r="I906" s="468">
        <v>39730</v>
      </c>
      <c r="J906" s="469">
        <v>0</v>
      </c>
    </row>
    <row r="907" spans="1:10" x14ac:dyDescent="0.3">
      <c r="A907" s="464" t="s">
        <v>6435</v>
      </c>
      <c r="B907" s="122" t="s">
        <v>6436</v>
      </c>
      <c r="C907" s="122" t="s">
        <v>1000</v>
      </c>
      <c r="D907" s="122" t="s">
        <v>1001</v>
      </c>
      <c r="E907" s="122" t="s">
        <v>97</v>
      </c>
      <c r="F907" s="466">
        <v>44317</v>
      </c>
      <c r="G907" s="466">
        <v>44681</v>
      </c>
      <c r="H907" s="467" t="s">
        <v>5965</v>
      </c>
      <c r="I907" s="468">
        <v>39731</v>
      </c>
      <c r="J907" s="469">
        <v>0</v>
      </c>
    </row>
    <row r="908" spans="1:10" x14ac:dyDescent="0.3">
      <c r="A908" s="464" t="s">
        <v>6435</v>
      </c>
      <c r="B908" s="122" t="s">
        <v>6436</v>
      </c>
      <c r="C908" s="122" t="s">
        <v>662</v>
      </c>
      <c r="D908" s="122" t="s">
        <v>663</v>
      </c>
      <c r="E908" s="122" t="s">
        <v>97</v>
      </c>
      <c r="F908" s="466">
        <v>44089</v>
      </c>
      <c r="G908" s="466">
        <v>47726</v>
      </c>
      <c r="H908" s="467" t="s">
        <v>5964</v>
      </c>
      <c r="I908" s="468">
        <v>39034</v>
      </c>
      <c r="J908" s="469">
        <v>0</v>
      </c>
    </row>
    <row r="909" spans="1:10" x14ac:dyDescent="0.3">
      <c r="A909" s="464" t="s">
        <v>6435</v>
      </c>
      <c r="B909" s="122" t="s">
        <v>6436</v>
      </c>
      <c r="C909" s="122" t="s">
        <v>662</v>
      </c>
      <c r="D909" s="122" t="s">
        <v>663</v>
      </c>
      <c r="E909" s="122" t="s">
        <v>97</v>
      </c>
      <c r="F909" s="466">
        <v>44089</v>
      </c>
      <c r="G909" s="466">
        <v>47726</v>
      </c>
      <c r="H909" s="467" t="s">
        <v>5965</v>
      </c>
      <c r="I909" s="468">
        <v>39035</v>
      </c>
      <c r="J909" s="469">
        <v>1748.768</v>
      </c>
    </row>
    <row r="910" spans="1:10" x14ac:dyDescent="0.3">
      <c r="A910" s="464" t="s">
        <v>6435</v>
      </c>
      <c r="B910" s="122" t="s">
        <v>6436</v>
      </c>
      <c r="C910" s="122" t="s">
        <v>1147</v>
      </c>
      <c r="D910" s="122" t="s">
        <v>1148</v>
      </c>
      <c r="E910" s="122" t="s">
        <v>97</v>
      </c>
      <c r="F910" s="466">
        <v>44089</v>
      </c>
      <c r="G910" s="466">
        <v>48883</v>
      </c>
      <c r="H910" s="467" t="s">
        <v>5964</v>
      </c>
      <c r="I910" s="468">
        <v>39016</v>
      </c>
      <c r="J910" s="469">
        <v>454.42500000000001</v>
      </c>
    </row>
    <row r="911" spans="1:10" x14ac:dyDescent="0.3">
      <c r="A911" s="464" t="s">
        <v>6435</v>
      </c>
      <c r="B911" s="122" t="s">
        <v>6436</v>
      </c>
      <c r="C911" s="122" t="s">
        <v>1147</v>
      </c>
      <c r="D911" s="122" t="s">
        <v>1148</v>
      </c>
      <c r="E911" s="122" t="s">
        <v>97</v>
      </c>
      <c r="F911" s="466">
        <v>44089</v>
      </c>
      <c r="G911" s="466">
        <v>48883</v>
      </c>
      <c r="H911" s="467" t="s">
        <v>5965</v>
      </c>
      <c r="I911" s="468">
        <v>39017</v>
      </c>
      <c r="J911" s="469">
        <v>2299.922</v>
      </c>
    </row>
    <row r="912" spans="1:10" x14ac:dyDescent="0.3">
      <c r="A912" s="464" t="s">
        <v>6435</v>
      </c>
      <c r="B912" s="122" t="s">
        <v>6436</v>
      </c>
      <c r="C912" s="122" t="s">
        <v>1147</v>
      </c>
      <c r="D912" s="122" t="s">
        <v>1148</v>
      </c>
      <c r="E912" s="122" t="s">
        <v>97</v>
      </c>
      <c r="F912" s="466">
        <v>44089</v>
      </c>
      <c r="G912" s="466">
        <v>48883</v>
      </c>
      <c r="H912" s="467" t="s">
        <v>5964</v>
      </c>
      <c r="I912" s="468">
        <v>39040</v>
      </c>
      <c r="J912" s="469">
        <v>0</v>
      </c>
    </row>
    <row r="913" spans="1:10" x14ac:dyDescent="0.3">
      <c r="A913" s="464" t="s">
        <v>6435</v>
      </c>
      <c r="B913" s="122" t="s">
        <v>6436</v>
      </c>
      <c r="C913" s="122" t="s">
        <v>1147</v>
      </c>
      <c r="D913" s="122" t="s">
        <v>1148</v>
      </c>
      <c r="E913" s="122" t="s">
        <v>97</v>
      </c>
      <c r="F913" s="466">
        <v>44089</v>
      </c>
      <c r="G913" s="466">
        <v>48883</v>
      </c>
      <c r="H913" s="467" t="s">
        <v>5965</v>
      </c>
      <c r="I913" s="468">
        <v>39041</v>
      </c>
      <c r="J913" s="469">
        <v>0</v>
      </c>
    </row>
    <row r="914" spans="1:10" x14ac:dyDescent="0.3">
      <c r="A914" s="464" t="s">
        <v>6435</v>
      </c>
      <c r="B914" s="122" t="s">
        <v>6436</v>
      </c>
      <c r="C914" s="122" t="s">
        <v>786</v>
      </c>
      <c r="D914" s="122" t="s">
        <v>787</v>
      </c>
      <c r="E914" s="122" t="s">
        <v>97</v>
      </c>
      <c r="F914" s="466">
        <v>44317</v>
      </c>
      <c r="G914" s="466">
        <v>44681</v>
      </c>
      <c r="H914" s="467" t="s">
        <v>5964</v>
      </c>
      <c r="I914" s="468">
        <v>39728</v>
      </c>
      <c r="J914" s="469">
        <v>0</v>
      </c>
    </row>
    <row r="915" spans="1:10" x14ac:dyDescent="0.3">
      <c r="A915" s="464" t="s">
        <v>6435</v>
      </c>
      <c r="B915" s="122" t="s">
        <v>6436</v>
      </c>
      <c r="C915" s="122" t="s">
        <v>786</v>
      </c>
      <c r="D915" s="122" t="s">
        <v>787</v>
      </c>
      <c r="E915" s="122" t="s">
        <v>97</v>
      </c>
      <c r="F915" s="466">
        <v>44317</v>
      </c>
      <c r="G915" s="466">
        <v>44681</v>
      </c>
      <c r="H915" s="467" t="s">
        <v>5965</v>
      </c>
      <c r="I915" s="468">
        <v>39729</v>
      </c>
      <c r="J915" s="469">
        <v>0</v>
      </c>
    </row>
    <row r="916" spans="1:10" x14ac:dyDescent="0.3">
      <c r="A916" s="464" t="s">
        <v>6435</v>
      </c>
      <c r="B916" s="122" t="s">
        <v>6436</v>
      </c>
      <c r="C916" s="122" t="s">
        <v>1081</v>
      </c>
      <c r="D916" s="122" t="s">
        <v>1082</v>
      </c>
      <c r="E916" s="122" t="s">
        <v>97</v>
      </c>
      <c r="F916" s="466">
        <v>44089</v>
      </c>
      <c r="G916" s="466">
        <v>47726</v>
      </c>
      <c r="H916" s="467" t="s">
        <v>5964</v>
      </c>
      <c r="I916" s="468">
        <v>39030</v>
      </c>
      <c r="J916" s="469">
        <v>1194.3990000000003</v>
      </c>
    </row>
    <row r="917" spans="1:10" x14ac:dyDescent="0.3">
      <c r="A917" s="464" t="s">
        <v>6435</v>
      </c>
      <c r="B917" s="122" t="s">
        <v>6436</v>
      </c>
      <c r="C917" s="122" t="s">
        <v>1081</v>
      </c>
      <c r="D917" s="122" t="s">
        <v>1082</v>
      </c>
      <c r="E917" s="122" t="s">
        <v>97</v>
      </c>
      <c r="F917" s="466">
        <v>44089</v>
      </c>
      <c r="G917" s="466">
        <v>47726</v>
      </c>
      <c r="H917" s="467" t="s">
        <v>5965</v>
      </c>
      <c r="I917" s="468">
        <v>39031</v>
      </c>
      <c r="J917" s="469">
        <v>59.27</v>
      </c>
    </row>
    <row r="918" spans="1:10" x14ac:dyDescent="0.3">
      <c r="A918" s="464" t="s">
        <v>6435</v>
      </c>
      <c r="B918" s="122" t="s">
        <v>6436</v>
      </c>
      <c r="C918" s="122" t="s">
        <v>587</v>
      </c>
      <c r="D918" s="122" t="s">
        <v>588</v>
      </c>
      <c r="E918" s="122" t="s">
        <v>97</v>
      </c>
      <c r="F918" s="466">
        <v>44089</v>
      </c>
      <c r="G918" s="466">
        <v>47726</v>
      </c>
      <c r="H918" s="467" t="s">
        <v>5964</v>
      </c>
      <c r="I918" s="468">
        <v>39036</v>
      </c>
      <c r="J918" s="469">
        <v>0</v>
      </c>
    </row>
    <row r="919" spans="1:10" x14ac:dyDescent="0.3">
      <c r="A919" s="464" t="s">
        <v>6435</v>
      </c>
      <c r="B919" s="122" t="s">
        <v>6436</v>
      </c>
      <c r="C919" s="122" t="s">
        <v>587</v>
      </c>
      <c r="D919" s="122" t="s">
        <v>588</v>
      </c>
      <c r="E919" s="122" t="s">
        <v>97</v>
      </c>
      <c r="F919" s="466">
        <v>44089</v>
      </c>
      <c r="G919" s="466">
        <v>47726</v>
      </c>
      <c r="H919" s="467" t="s">
        <v>5965</v>
      </c>
      <c r="I919" s="468">
        <v>39037</v>
      </c>
      <c r="J919" s="469">
        <v>1685.847</v>
      </c>
    </row>
    <row r="920" spans="1:10" x14ac:dyDescent="0.3">
      <c r="A920" s="464" t="s">
        <v>6435</v>
      </c>
      <c r="B920" s="122" t="s">
        <v>6436</v>
      </c>
      <c r="C920" s="122" t="s">
        <v>264</v>
      </c>
      <c r="D920" s="122" t="s">
        <v>265</v>
      </c>
      <c r="E920" s="122" t="s">
        <v>97</v>
      </c>
      <c r="F920" s="466">
        <v>44089</v>
      </c>
      <c r="G920" s="466">
        <v>51379</v>
      </c>
      <c r="H920" s="467" t="s">
        <v>5964</v>
      </c>
      <c r="I920" s="468">
        <v>39022</v>
      </c>
      <c r="J920" s="469">
        <v>1133.242</v>
      </c>
    </row>
    <row r="921" spans="1:10" x14ac:dyDescent="0.3">
      <c r="A921" s="464" t="s">
        <v>6435</v>
      </c>
      <c r="B921" s="122" t="s">
        <v>6436</v>
      </c>
      <c r="C921" s="122" t="s">
        <v>264</v>
      </c>
      <c r="D921" s="122" t="s">
        <v>265</v>
      </c>
      <c r="E921" s="122" t="s">
        <v>97</v>
      </c>
      <c r="F921" s="466">
        <v>44089</v>
      </c>
      <c r="G921" s="466">
        <v>51379</v>
      </c>
      <c r="H921" s="467" t="s">
        <v>5965</v>
      </c>
      <c r="I921" s="468">
        <v>39023</v>
      </c>
      <c r="J921" s="469">
        <v>529.43799999999999</v>
      </c>
    </row>
    <row r="922" spans="1:10" x14ac:dyDescent="0.3">
      <c r="A922" s="464" t="s">
        <v>6435</v>
      </c>
      <c r="B922" s="122" t="s">
        <v>6436</v>
      </c>
      <c r="C922" s="122" t="s">
        <v>722</v>
      </c>
      <c r="D922" s="122" t="s">
        <v>723</v>
      </c>
      <c r="E922" s="122" t="s">
        <v>97</v>
      </c>
      <c r="F922" s="466">
        <v>44593</v>
      </c>
      <c r="G922" s="466">
        <v>44957</v>
      </c>
      <c r="H922" s="467" t="s">
        <v>5965</v>
      </c>
      <c r="I922" s="468">
        <v>40379</v>
      </c>
      <c r="J922" s="469">
        <v>2E-3</v>
      </c>
    </row>
    <row r="923" spans="1:10" x14ac:dyDescent="0.3">
      <c r="A923" s="464" t="s">
        <v>6435</v>
      </c>
      <c r="B923" s="122" t="s">
        <v>6436</v>
      </c>
      <c r="C923" s="122" t="s">
        <v>722</v>
      </c>
      <c r="D923" s="122" t="s">
        <v>723</v>
      </c>
      <c r="E923" s="122" t="s">
        <v>97</v>
      </c>
      <c r="F923" s="466">
        <v>44593</v>
      </c>
      <c r="G923" s="466">
        <v>44957</v>
      </c>
      <c r="H923" s="467" t="s">
        <v>5964</v>
      </c>
      <c r="I923" s="468">
        <v>40380</v>
      </c>
      <c r="J923" s="469">
        <v>0</v>
      </c>
    </row>
    <row r="924" spans="1:10" x14ac:dyDescent="0.3">
      <c r="A924" s="464" t="s">
        <v>6435</v>
      </c>
      <c r="B924" s="122" t="s">
        <v>6436</v>
      </c>
      <c r="C924" s="122" t="s">
        <v>824</v>
      </c>
      <c r="D924" s="122" t="s">
        <v>825</v>
      </c>
      <c r="E924" s="122" t="s">
        <v>97</v>
      </c>
      <c r="F924" s="466">
        <v>44089</v>
      </c>
      <c r="G924" s="466">
        <v>45900</v>
      </c>
      <c r="H924" s="467" t="s">
        <v>5964</v>
      </c>
      <c r="I924" s="468">
        <v>39028</v>
      </c>
      <c r="J924" s="469">
        <v>77.625</v>
      </c>
    </row>
    <row r="925" spans="1:10" x14ac:dyDescent="0.3">
      <c r="A925" s="464" t="s">
        <v>6435</v>
      </c>
      <c r="B925" s="122" t="s">
        <v>6436</v>
      </c>
      <c r="C925" s="122" t="s">
        <v>824</v>
      </c>
      <c r="D925" s="122" t="s">
        <v>825</v>
      </c>
      <c r="E925" s="122" t="s">
        <v>97</v>
      </c>
      <c r="F925" s="466">
        <v>44089</v>
      </c>
      <c r="G925" s="466">
        <v>45900</v>
      </c>
      <c r="H925" s="467" t="s">
        <v>5965</v>
      </c>
      <c r="I925" s="468">
        <v>39029</v>
      </c>
      <c r="J925" s="469">
        <v>608.76099999999997</v>
      </c>
    </row>
    <row r="926" spans="1:10" x14ac:dyDescent="0.3">
      <c r="A926" s="464" t="s">
        <v>6435</v>
      </c>
      <c r="B926" s="122" t="s">
        <v>6436</v>
      </c>
      <c r="C926" s="122" t="s">
        <v>824</v>
      </c>
      <c r="D926" s="122" t="s">
        <v>825</v>
      </c>
      <c r="E926" s="122" t="s">
        <v>97</v>
      </c>
      <c r="F926" s="466">
        <v>44317</v>
      </c>
      <c r="G926" s="466">
        <v>44681</v>
      </c>
      <c r="H926" s="467" t="s">
        <v>5964</v>
      </c>
      <c r="I926" s="468">
        <v>39719</v>
      </c>
      <c r="J926" s="469">
        <v>0</v>
      </c>
    </row>
    <row r="927" spans="1:10" x14ac:dyDescent="0.3">
      <c r="A927" s="464" t="s">
        <v>6435</v>
      </c>
      <c r="B927" s="122" t="s">
        <v>6436</v>
      </c>
      <c r="C927" s="122" t="s">
        <v>824</v>
      </c>
      <c r="D927" s="122" t="s">
        <v>825</v>
      </c>
      <c r="E927" s="122" t="s">
        <v>97</v>
      </c>
      <c r="F927" s="466">
        <v>44317</v>
      </c>
      <c r="G927" s="466">
        <v>44681</v>
      </c>
      <c r="H927" s="467" t="s">
        <v>5965</v>
      </c>
      <c r="I927" s="468">
        <v>39722</v>
      </c>
      <c r="J927" s="469">
        <v>0</v>
      </c>
    </row>
    <row r="928" spans="1:10" x14ac:dyDescent="0.3">
      <c r="A928" s="464" t="s">
        <v>6435</v>
      </c>
      <c r="B928" s="122" t="s">
        <v>6436</v>
      </c>
      <c r="C928" s="122" t="s">
        <v>2679</v>
      </c>
      <c r="D928" s="122" t="s">
        <v>2680</v>
      </c>
      <c r="E928" s="122" t="s">
        <v>97</v>
      </c>
      <c r="F928" s="466">
        <v>44089</v>
      </c>
      <c r="G928" s="466">
        <v>45900</v>
      </c>
      <c r="H928" s="467" t="s">
        <v>5964</v>
      </c>
      <c r="I928" s="468">
        <v>39024</v>
      </c>
      <c r="J928" s="469">
        <v>0</v>
      </c>
    </row>
    <row r="929" spans="1:10" x14ac:dyDescent="0.3">
      <c r="A929" s="464" t="s">
        <v>6435</v>
      </c>
      <c r="B929" s="122" t="s">
        <v>6436</v>
      </c>
      <c r="C929" s="122" t="s">
        <v>2679</v>
      </c>
      <c r="D929" s="122" t="s">
        <v>2680</v>
      </c>
      <c r="E929" s="122" t="s">
        <v>97</v>
      </c>
      <c r="F929" s="466">
        <v>44089</v>
      </c>
      <c r="G929" s="466">
        <v>45900</v>
      </c>
      <c r="H929" s="467" t="s">
        <v>5965</v>
      </c>
      <c r="I929" s="468">
        <v>39025</v>
      </c>
      <c r="J929" s="469">
        <v>1728.8880000000001</v>
      </c>
    </row>
    <row r="930" spans="1:10" x14ac:dyDescent="0.3">
      <c r="A930" s="464" t="s">
        <v>6435</v>
      </c>
      <c r="B930" s="122" t="s">
        <v>6436</v>
      </c>
      <c r="C930" s="122" t="s">
        <v>2679</v>
      </c>
      <c r="D930" s="122" t="s">
        <v>2680</v>
      </c>
      <c r="E930" s="122" t="s">
        <v>97</v>
      </c>
      <c r="F930" s="466">
        <v>44317</v>
      </c>
      <c r="G930" s="466">
        <v>44681</v>
      </c>
      <c r="H930" s="467" t="s">
        <v>5964</v>
      </c>
      <c r="I930" s="468">
        <v>39717</v>
      </c>
      <c r="J930" s="469">
        <v>0</v>
      </c>
    </row>
    <row r="931" spans="1:10" x14ac:dyDescent="0.3">
      <c r="A931" s="464" t="s">
        <v>6435</v>
      </c>
      <c r="B931" s="122" t="s">
        <v>6436</v>
      </c>
      <c r="C931" s="122" t="s">
        <v>2679</v>
      </c>
      <c r="D931" s="122" t="s">
        <v>2680</v>
      </c>
      <c r="E931" s="122" t="s">
        <v>97</v>
      </c>
      <c r="F931" s="466">
        <v>44317</v>
      </c>
      <c r="G931" s="466">
        <v>44681</v>
      </c>
      <c r="H931" s="467" t="s">
        <v>5965</v>
      </c>
      <c r="I931" s="468">
        <v>39720</v>
      </c>
      <c r="J931" s="469">
        <v>0</v>
      </c>
    </row>
    <row r="932" spans="1:10" x14ac:dyDescent="0.3">
      <c r="A932" s="464" t="s">
        <v>6435</v>
      </c>
      <c r="B932" s="122" t="s">
        <v>6436</v>
      </c>
      <c r="C932" s="122" t="s">
        <v>2677</v>
      </c>
      <c r="D932" s="122" t="s">
        <v>2678</v>
      </c>
      <c r="E932" s="122" t="s">
        <v>97</v>
      </c>
      <c r="F932" s="466">
        <v>44089</v>
      </c>
      <c r="G932" s="466">
        <v>45900</v>
      </c>
      <c r="H932" s="467" t="s">
        <v>5964</v>
      </c>
      <c r="I932" s="468">
        <v>39026</v>
      </c>
      <c r="J932" s="469">
        <v>0</v>
      </c>
    </row>
    <row r="933" spans="1:10" x14ac:dyDescent="0.3">
      <c r="A933" s="464" t="s">
        <v>6435</v>
      </c>
      <c r="B933" s="122" t="s">
        <v>6436</v>
      </c>
      <c r="C933" s="122" t="s">
        <v>2677</v>
      </c>
      <c r="D933" s="122" t="s">
        <v>2678</v>
      </c>
      <c r="E933" s="122" t="s">
        <v>97</v>
      </c>
      <c r="F933" s="466">
        <v>44089</v>
      </c>
      <c r="G933" s="466">
        <v>45900</v>
      </c>
      <c r="H933" s="467" t="s">
        <v>5965</v>
      </c>
      <c r="I933" s="468">
        <v>39027</v>
      </c>
      <c r="J933" s="469">
        <v>1787.1670000000001</v>
      </c>
    </row>
    <row r="934" spans="1:10" x14ac:dyDescent="0.3">
      <c r="A934" s="464" t="s">
        <v>6435</v>
      </c>
      <c r="B934" s="122" t="s">
        <v>6436</v>
      </c>
      <c r="C934" s="122" t="s">
        <v>2677</v>
      </c>
      <c r="D934" s="122" t="s">
        <v>2678</v>
      </c>
      <c r="E934" s="122" t="s">
        <v>97</v>
      </c>
      <c r="F934" s="466">
        <v>44317</v>
      </c>
      <c r="G934" s="466">
        <v>44681</v>
      </c>
      <c r="H934" s="467" t="s">
        <v>5964</v>
      </c>
      <c r="I934" s="468">
        <v>39718</v>
      </c>
      <c r="J934" s="469">
        <v>0</v>
      </c>
    </row>
    <row r="935" spans="1:10" x14ac:dyDescent="0.3">
      <c r="A935" s="464" t="s">
        <v>6435</v>
      </c>
      <c r="B935" s="122" t="s">
        <v>6436</v>
      </c>
      <c r="C935" s="122" t="s">
        <v>2677</v>
      </c>
      <c r="D935" s="122" t="s">
        <v>2678</v>
      </c>
      <c r="E935" s="122" t="s">
        <v>97</v>
      </c>
      <c r="F935" s="466">
        <v>44317</v>
      </c>
      <c r="G935" s="466">
        <v>44681</v>
      </c>
      <c r="H935" s="467" t="s">
        <v>5965</v>
      </c>
      <c r="I935" s="468">
        <v>39721</v>
      </c>
      <c r="J935" s="469">
        <v>0</v>
      </c>
    </row>
    <row r="936" spans="1:10" x14ac:dyDescent="0.3">
      <c r="A936" s="464" t="s">
        <v>6435</v>
      </c>
      <c r="B936" s="122" t="s">
        <v>6436</v>
      </c>
      <c r="C936" s="122" t="s">
        <v>4435</v>
      </c>
      <c r="D936" s="122" t="s">
        <v>4433</v>
      </c>
      <c r="E936" s="122" t="s">
        <v>97</v>
      </c>
      <c r="F936" s="466">
        <v>44228</v>
      </c>
      <c r="G936" s="466">
        <v>44592</v>
      </c>
      <c r="H936" s="467" t="s">
        <v>5964</v>
      </c>
      <c r="I936" s="468">
        <v>39399</v>
      </c>
      <c r="J936" s="469">
        <v>29.8</v>
      </c>
    </row>
    <row r="937" spans="1:10" x14ac:dyDescent="0.3">
      <c r="A937" s="464" t="s">
        <v>6435</v>
      </c>
      <c r="B937" s="122" t="s">
        <v>6436</v>
      </c>
      <c r="C937" s="122" t="s">
        <v>4435</v>
      </c>
      <c r="D937" s="122" t="s">
        <v>4433</v>
      </c>
      <c r="E937" s="122" t="s">
        <v>97</v>
      </c>
      <c r="F937" s="466">
        <v>44228</v>
      </c>
      <c r="G937" s="466">
        <v>44592</v>
      </c>
      <c r="H937" s="467" t="s">
        <v>5965</v>
      </c>
      <c r="I937" s="468">
        <v>39400</v>
      </c>
      <c r="J937" s="469">
        <v>8.9410000000000007</v>
      </c>
    </row>
    <row r="938" spans="1:10" x14ac:dyDescent="0.3">
      <c r="A938" s="464" t="s">
        <v>6435</v>
      </c>
      <c r="B938" s="122" t="s">
        <v>6436</v>
      </c>
      <c r="C938" s="122" t="s">
        <v>4435</v>
      </c>
      <c r="D938" s="122" t="s">
        <v>4433</v>
      </c>
      <c r="E938" s="122" t="s">
        <v>97</v>
      </c>
      <c r="F938" s="466">
        <v>44593</v>
      </c>
      <c r="G938" s="466">
        <v>44957</v>
      </c>
      <c r="H938" s="467" t="s">
        <v>5964</v>
      </c>
      <c r="I938" s="468">
        <v>40364</v>
      </c>
      <c r="J938" s="469">
        <v>72.485000000000014</v>
      </c>
    </row>
    <row r="939" spans="1:10" x14ac:dyDescent="0.3">
      <c r="A939" s="464" t="s">
        <v>6435</v>
      </c>
      <c r="B939" s="122" t="s">
        <v>6436</v>
      </c>
      <c r="C939" s="122" t="s">
        <v>4435</v>
      </c>
      <c r="D939" s="122" t="s">
        <v>4433</v>
      </c>
      <c r="E939" s="122" t="s">
        <v>97</v>
      </c>
      <c r="F939" s="466">
        <v>44593</v>
      </c>
      <c r="G939" s="466">
        <v>44957</v>
      </c>
      <c r="H939" s="467" t="s">
        <v>5965</v>
      </c>
      <c r="I939" s="468">
        <v>40366</v>
      </c>
      <c r="J939" s="469">
        <v>34.272999999999996</v>
      </c>
    </row>
    <row r="940" spans="1:10" x14ac:dyDescent="0.3">
      <c r="A940" s="464" t="s">
        <v>6435</v>
      </c>
      <c r="B940" s="122" t="s">
        <v>6436</v>
      </c>
      <c r="C940" s="122" t="s">
        <v>695</v>
      </c>
      <c r="D940" s="122" t="s">
        <v>696</v>
      </c>
      <c r="E940" s="122" t="s">
        <v>97</v>
      </c>
      <c r="F940" s="466">
        <v>44228</v>
      </c>
      <c r="G940" s="466">
        <v>44592</v>
      </c>
      <c r="H940" s="467" t="s">
        <v>5964</v>
      </c>
      <c r="I940" s="468">
        <v>39397</v>
      </c>
      <c r="J940" s="469">
        <v>71.083000000000013</v>
      </c>
    </row>
    <row r="941" spans="1:10" x14ac:dyDescent="0.3">
      <c r="A941" s="464" t="s">
        <v>6435</v>
      </c>
      <c r="B941" s="122" t="s">
        <v>6436</v>
      </c>
      <c r="C941" s="122" t="s">
        <v>695</v>
      </c>
      <c r="D941" s="122" t="s">
        <v>696</v>
      </c>
      <c r="E941" s="122" t="s">
        <v>97</v>
      </c>
      <c r="F941" s="466">
        <v>44228</v>
      </c>
      <c r="G941" s="466">
        <v>44592</v>
      </c>
      <c r="H941" s="467" t="s">
        <v>5965</v>
      </c>
      <c r="I941" s="468">
        <v>39398</v>
      </c>
      <c r="J941" s="469">
        <v>77.564000000000007</v>
      </c>
    </row>
    <row r="942" spans="1:10" x14ac:dyDescent="0.3">
      <c r="A942" s="464" t="s">
        <v>6435</v>
      </c>
      <c r="B942" s="122" t="s">
        <v>6436</v>
      </c>
      <c r="C942" s="122" t="s">
        <v>695</v>
      </c>
      <c r="D942" s="122" t="s">
        <v>696</v>
      </c>
      <c r="E942" s="122" t="s">
        <v>97</v>
      </c>
      <c r="F942" s="466">
        <v>44593</v>
      </c>
      <c r="G942" s="466">
        <v>44957</v>
      </c>
      <c r="H942" s="467" t="s">
        <v>5964</v>
      </c>
      <c r="I942" s="468">
        <v>40363</v>
      </c>
      <c r="J942" s="469">
        <v>36.867000000000004</v>
      </c>
    </row>
    <row r="943" spans="1:10" x14ac:dyDescent="0.3">
      <c r="A943" s="464" t="s">
        <v>6435</v>
      </c>
      <c r="B943" s="122" t="s">
        <v>6436</v>
      </c>
      <c r="C943" s="122" t="s">
        <v>695</v>
      </c>
      <c r="D943" s="122" t="s">
        <v>696</v>
      </c>
      <c r="E943" s="122" t="s">
        <v>97</v>
      </c>
      <c r="F943" s="466">
        <v>44593</v>
      </c>
      <c r="G943" s="466">
        <v>44957</v>
      </c>
      <c r="H943" s="467" t="s">
        <v>5965</v>
      </c>
      <c r="I943" s="468">
        <v>40365</v>
      </c>
      <c r="J943" s="469">
        <v>400.28899999999999</v>
      </c>
    </row>
    <row r="944" spans="1:10" x14ac:dyDescent="0.3">
      <c r="A944" s="464" t="s">
        <v>6435</v>
      </c>
      <c r="B944" s="122" t="s">
        <v>6436</v>
      </c>
      <c r="C944" s="122" t="s">
        <v>4047</v>
      </c>
      <c r="D944" s="122" t="s">
        <v>4048</v>
      </c>
      <c r="E944" s="122" t="s">
        <v>97</v>
      </c>
      <c r="F944" s="466">
        <v>44089</v>
      </c>
      <c r="G944" s="466">
        <v>49552</v>
      </c>
      <c r="H944" s="467" t="s">
        <v>5964</v>
      </c>
      <c r="I944" s="468">
        <v>39068</v>
      </c>
      <c r="J944" s="469">
        <v>0</v>
      </c>
    </row>
    <row r="945" spans="1:10" x14ac:dyDescent="0.3">
      <c r="A945" s="464" t="s">
        <v>6435</v>
      </c>
      <c r="B945" s="122" t="s">
        <v>6436</v>
      </c>
      <c r="C945" s="122" t="s">
        <v>4047</v>
      </c>
      <c r="D945" s="122" t="s">
        <v>4048</v>
      </c>
      <c r="E945" s="122" t="s">
        <v>97</v>
      </c>
      <c r="F945" s="466">
        <v>44089</v>
      </c>
      <c r="G945" s="466">
        <v>49552</v>
      </c>
      <c r="H945" s="467" t="s">
        <v>5965</v>
      </c>
      <c r="I945" s="468">
        <v>39069</v>
      </c>
      <c r="J945" s="469">
        <v>8.9840000000000018</v>
      </c>
    </row>
    <row r="946" spans="1:10" x14ac:dyDescent="0.3">
      <c r="A946" s="464" t="s">
        <v>6435</v>
      </c>
      <c r="B946" s="122" t="s">
        <v>6436</v>
      </c>
      <c r="C946" s="122" t="s">
        <v>4047</v>
      </c>
      <c r="D946" s="122" t="s">
        <v>4048</v>
      </c>
      <c r="E946" s="122" t="s">
        <v>97</v>
      </c>
      <c r="F946" s="466">
        <v>44317</v>
      </c>
      <c r="G946" s="466">
        <v>49552</v>
      </c>
      <c r="H946" s="467" t="s">
        <v>5964</v>
      </c>
      <c r="I946" s="468">
        <v>39781</v>
      </c>
      <c r="J946" s="469">
        <v>0</v>
      </c>
    </row>
    <row r="947" spans="1:10" x14ac:dyDescent="0.3">
      <c r="A947" s="464" t="s">
        <v>6435</v>
      </c>
      <c r="B947" s="122" t="s">
        <v>6436</v>
      </c>
      <c r="C947" s="122" t="s">
        <v>4047</v>
      </c>
      <c r="D947" s="122" t="s">
        <v>4048</v>
      </c>
      <c r="E947" s="122" t="s">
        <v>97</v>
      </c>
      <c r="F947" s="466">
        <v>44317</v>
      </c>
      <c r="G947" s="466">
        <v>49552</v>
      </c>
      <c r="H947" s="467" t="s">
        <v>5965</v>
      </c>
      <c r="I947" s="468">
        <v>39799</v>
      </c>
      <c r="J947" s="469">
        <v>0</v>
      </c>
    </row>
    <row r="948" spans="1:10" x14ac:dyDescent="0.3">
      <c r="A948" s="464" t="s">
        <v>6435</v>
      </c>
      <c r="B948" s="122" t="s">
        <v>6436</v>
      </c>
      <c r="C948" s="122" t="s">
        <v>4029</v>
      </c>
      <c r="D948" s="122" t="s">
        <v>4030</v>
      </c>
      <c r="E948" s="122" t="s">
        <v>97</v>
      </c>
      <c r="F948" s="466">
        <v>44089</v>
      </c>
      <c r="G948" s="466">
        <v>49552</v>
      </c>
      <c r="H948" s="467" t="s">
        <v>5964</v>
      </c>
      <c r="I948" s="468">
        <v>39052</v>
      </c>
      <c r="J948" s="469">
        <v>0</v>
      </c>
    </row>
    <row r="949" spans="1:10" x14ac:dyDescent="0.3">
      <c r="A949" s="464" t="s">
        <v>6435</v>
      </c>
      <c r="B949" s="122" t="s">
        <v>6436</v>
      </c>
      <c r="C949" s="122" t="s">
        <v>4029</v>
      </c>
      <c r="D949" s="122" t="s">
        <v>4030</v>
      </c>
      <c r="E949" s="122" t="s">
        <v>97</v>
      </c>
      <c r="F949" s="466">
        <v>44089</v>
      </c>
      <c r="G949" s="466">
        <v>49552</v>
      </c>
      <c r="H949" s="467" t="s">
        <v>5965</v>
      </c>
      <c r="I949" s="468">
        <v>39053</v>
      </c>
      <c r="J949" s="469">
        <v>59.551000000000009</v>
      </c>
    </row>
    <row r="950" spans="1:10" x14ac:dyDescent="0.3">
      <c r="A950" s="464" t="s">
        <v>6435</v>
      </c>
      <c r="B950" s="122" t="s">
        <v>6436</v>
      </c>
      <c r="C950" s="122" t="s">
        <v>4029</v>
      </c>
      <c r="D950" s="122" t="s">
        <v>4030</v>
      </c>
      <c r="E950" s="122" t="s">
        <v>97</v>
      </c>
      <c r="F950" s="466">
        <v>44317</v>
      </c>
      <c r="G950" s="466">
        <v>49552</v>
      </c>
      <c r="H950" s="467" t="s">
        <v>5964</v>
      </c>
      <c r="I950" s="468">
        <v>39773</v>
      </c>
      <c r="J950" s="469">
        <v>0</v>
      </c>
    </row>
    <row r="951" spans="1:10" x14ac:dyDescent="0.3">
      <c r="A951" s="464" t="s">
        <v>6435</v>
      </c>
      <c r="B951" s="122" t="s">
        <v>6436</v>
      </c>
      <c r="C951" s="122" t="s">
        <v>4029</v>
      </c>
      <c r="D951" s="122" t="s">
        <v>4030</v>
      </c>
      <c r="E951" s="122" t="s">
        <v>97</v>
      </c>
      <c r="F951" s="466">
        <v>44317</v>
      </c>
      <c r="G951" s="466">
        <v>49552</v>
      </c>
      <c r="H951" s="467" t="s">
        <v>5965</v>
      </c>
      <c r="I951" s="468">
        <v>39791</v>
      </c>
      <c r="J951" s="469">
        <v>0</v>
      </c>
    </row>
    <row r="952" spans="1:10" x14ac:dyDescent="0.3">
      <c r="A952" s="464" t="s">
        <v>6435</v>
      </c>
      <c r="B952" s="122" t="s">
        <v>6436</v>
      </c>
      <c r="C952" s="122" t="s">
        <v>4027</v>
      </c>
      <c r="D952" s="122" t="s">
        <v>4028</v>
      </c>
      <c r="E952" s="122" t="s">
        <v>97</v>
      </c>
      <c r="F952" s="466">
        <v>44089</v>
      </c>
      <c r="G952" s="466">
        <v>49552</v>
      </c>
      <c r="H952" s="467" t="s">
        <v>5964</v>
      </c>
      <c r="I952" s="468">
        <v>39048</v>
      </c>
      <c r="J952" s="469">
        <v>0</v>
      </c>
    </row>
    <row r="953" spans="1:10" x14ac:dyDescent="0.3">
      <c r="A953" s="464" t="s">
        <v>6435</v>
      </c>
      <c r="B953" s="122" t="s">
        <v>6436</v>
      </c>
      <c r="C953" s="122" t="s">
        <v>4027</v>
      </c>
      <c r="D953" s="122" t="s">
        <v>4028</v>
      </c>
      <c r="E953" s="122" t="s">
        <v>97</v>
      </c>
      <c r="F953" s="466">
        <v>44089</v>
      </c>
      <c r="G953" s="466">
        <v>49552</v>
      </c>
      <c r="H953" s="467" t="s">
        <v>5965</v>
      </c>
      <c r="I953" s="468">
        <v>39049</v>
      </c>
      <c r="J953" s="469">
        <v>20.240000000000002</v>
      </c>
    </row>
    <row r="954" spans="1:10" x14ac:dyDescent="0.3">
      <c r="A954" s="464" t="s">
        <v>6435</v>
      </c>
      <c r="B954" s="122" t="s">
        <v>6436</v>
      </c>
      <c r="C954" s="122" t="s">
        <v>4027</v>
      </c>
      <c r="D954" s="122" t="s">
        <v>4028</v>
      </c>
      <c r="E954" s="122" t="s">
        <v>97</v>
      </c>
      <c r="F954" s="466">
        <v>44317</v>
      </c>
      <c r="G954" s="466">
        <v>49552</v>
      </c>
      <c r="H954" s="467" t="s">
        <v>5964</v>
      </c>
      <c r="I954" s="468">
        <v>39772</v>
      </c>
      <c r="J954" s="469">
        <v>0</v>
      </c>
    </row>
    <row r="955" spans="1:10" x14ac:dyDescent="0.3">
      <c r="A955" s="464" t="s">
        <v>6435</v>
      </c>
      <c r="B955" s="122" t="s">
        <v>6436</v>
      </c>
      <c r="C955" s="122" t="s">
        <v>4027</v>
      </c>
      <c r="D955" s="122" t="s">
        <v>4028</v>
      </c>
      <c r="E955" s="122" t="s">
        <v>97</v>
      </c>
      <c r="F955" s="466">
        <v>44317</v>
      </c>
      <c r="G955" s="466">
        <v>49552</v>
      </c>
      <c r="H955" s="467" t="s">
        <v>5965</v>
      </c>
      <c r="I955" s="468">
        <v>39790</v>
      </c>
      <c r="J955" s="469">
        <v>0</v>
      </c>
    </row>
    <row r="956" spans="1:10" x14ac:dyDescent="0.3">
      <c r="A956" s="464" t="s">
        <v>6435</v>
      </c>
      <c r="B956" s="122" t="s">
        <v>6436</v>
      </c>
      <c r="C956" s="122" t="s">
        <v>4043</v>
      </c>
      <c r="D956" s="122" t="s">
        <v>4044</v>
      </c>
      <c r="E956" s="122" t="s">
        <v>97</v>
      </c>
      <c r="F956" s="466">
        <v>44089</v>
      </c>
      <c r="G956" s="466">
        <v>49552</v>
      </c>
      <c r="H956" s="467" t="s">
        <v>5964</v>
      </c>
      <c r="I956" s="468">
        <v>39064</v>
      </c>
      <c r="J956" s="469">
        <v>0</v>
      </c>
    </row>
    <row r="957" spans="1:10" x14ac:dyDescent="0.3">
      <c r="A957" s="464" t="s">
        <v>6435</v>
      </c>
      <c r="B957" s="122" t="s">
        <v>6436</v>
      </c>
      <c r="C957" s="122" t="s">
        <v>4043</v>
      </c>
      <c r="D957" s="122" t="s">
        <v>4044</v>
      </c>
      <c r="E957" s="122" t="s">
        <v>97</v>
      </c>
      <c r="F957" s="466">
        <v>44089</v>
      </c>
      <c r="G957" s="466">
        <v>49552</v>
      </c>
      <c r="H957" s="467" t="s">
        <v>5965</v>
      </c>
      <c r="I957" s="468">
        <v>39065</v>
      </c>
      <c r="J957" s="469">
        <v>23.052</v>
      </c>
    </row>
    <row r="958" spans="1:10" x14ac:dyDescent="0.3">
      <c r="A958" s="464" t="s">
        <v>6435</v>
      </c>
      <c r="B958" s="122" t="s">
        <v>6436</v>
      </c>
      <c r="C958" s="122" t="s">
        <v>4043</v>
      </c>
      <c r="D958" s="122" t="s">
        <v>4044</v>
      </c>
      <c r="E958" s="122" t="s">
        <v>97</v>
      </c>
      <c r="F958" s="466">
        <v>44317</v>
      </c>
      <c r="G958" s="466">
        <v>49552</v>
      </c>
      <c r="H958" s="467" t="s">
        <v>5964</v>
      </c>
      <c r="I958" s="468">
        <v>39779</v>
      </c>
      <c r="J958" s="469">
        <v>0</v>
      </c>
    </row>
    <row r="959" spans="1:10" x14ac:dyDescent="0.3">
      <c r="A959" s="464" t="s">
        <v>6435</v>
      </c>
      <c r="B959" s="122" t="s">
        <v>6436</v>
      </c>
      <c r="C959" s="122" t="s">
        <v>4043</v>
      </c>
      <c r="D959" s="122" t="s">
        <v>4044</v>
      </c>
      <c r="E959" s="122" t="s">
        <v>97</v>
      </c>
      <c r="F959" s="466">
        <v>44317</v>
      </c>
      <c r="G959" s="466">
        <v>49552</v>
      </c>
      <c r="H959" s="467" t="s">
        <v>5965</v>
      </c>
      <c r="I959" s="468">
        <v>39797</v>
      </c>
      <c r="J959" s="469">
        <v>0</v>
      </c>
    </row>
    <row r="960" spans="1:10" x14ac:dyDescent="0.3">
      <c r="A960" s="464" t="s">
        <v>6435</v>
      </c>
      <c r="B960" s="122" t="s">
        <v>6436</v>
      </c>
      <c r="C960" s="122" t="s">
        <v>2659</v>
      </c>
      <c r="D960" s="122" t="s">
        <v>2660</v>
      </c>
      <c r="E960" s="122" t="s">
        <v>97</v>
      </c>
      <c r="F960" s="466">
        <v>44089</v>
      </c>
      <c r="G960" s="466">
        <v>49552</v>
      </c>
      <c r="H960" s="467" t="s">
        <v>5964</v>
      </c>
      <c r="I960" s="468">
        <v>39076</v>
      </c>
      <c r="J960" s="469">
        <v>0</v>
      </c>
    </row>
    <row r="961" spans="1:10" x14ac:dyDescent="0.3">
      <c r="A961" s="464" t="s">
        <v>6435</v>
      </c>
      <c r="B961" s="122" t="s">
        <v>6436</v>
      </c>
      <c r="C961" s="122" t="s">
        <v>2659</v>
      </c>
      <c r="D961" s="122" t="s">
        <v>2660</v>
      </c>
      <c r="E961" s="122" t="s">
        <v>97</v>
      </c>
      <c r="F961" s="466">
        <v>44089</v>
      </c>
      <c r="G961" s="466">
        <v>49552</v>
      </c>
      <c r="H961" s="467" t="s">
        <v>5965</v>
      </c>
      <c r="I961" s="468">
        <v>39077</v>
      </c>
      <c r="J961" s="469">
        <v>224.04200000000003</v>
      </c>
    </row>
    <row r="962" spans="1:10" x14ac:dyDescent="0.3">
      <c r="A962" s="464" t="s">
        <v>6435</v>
      </c>
      <c r="B962" s="122" t="s">
        <v>6436</v>
      </c>
      <c r="C962" s="122" t="s">
        <v>2659</v>
      </c>
      <c r="D962" s="122" t="s">
        <v>2660</v>
      </c>
      <c r="E962" s="122" t="s">
        <v>97</v>
      </c>
      <c r="F962" s="466">
        <v>44317</v>
      </c>
      <c r="G962" s="466">
        <v>49552</v>
      </c>
      <c r="H962" s="467" t="s">
        <v>5964</v>
      </c>
      <c r="I962" s="468">
        <v>39785</v>
      </c>
      <c r="J962" s="469">
        <v>0</v>
      </c>
    </row>
    <row r="963" spans="1:10" x14ac:dyDescent="0.3">
      <c r="A963" s="464" t="s">
        <v>6435</v>
      </c>
      <c r="B963" s="122" t="s">
        <v>6436</v>
      </c>
      <c r="C963" s="122" t="s">
        <v>2659</v>
      </c>
      <c r="D963" s="122" t="s">
        <v>2660</v>
      </c>
      <c r="E963" s="122" t="s">
        <v>97</v>
      </c>
      <c r="F963" s="466">
        <v>44317</v>
      </c>
      <c r="G963" s="466">
        <v>49552</v>
      </c>
      <c r="H963" s="467" t="s">
        <v>5965</v>
      </c>
      <c r="I963" s="468">
        <v>39803</v>
      </c>
      <c r="J963" s="469">
        <v>0</v>
      </c>
    </row>
    <row r="964" spans="1:10" x14ac:dyDescent="0.3">
      <c r="A964" s="464" t="s">
        <v>6435</v>
      </c>
      <c r="B964" s="122" t="s">
        <v>6436</v>
      </c>
      <c r="C964" s="122" t="s">
        <v>4045</v>
      </c>
      <c r="D964" s="122" t="s">
        <v>4046</v>
      </c>
      <c r="E964" s="122" t="s">
        <v>97</v>
      </c>
      <c r="F964" s="466">
        <v>44089</v>
      </c>
      <c r="G964" s="466">
        <v>49552</v>
      </c>
      <c r="H964" s="467" t="s">
        <v>5964</v>
      </c>
      <c r="I964" s="468">
        <v>39066</v>
      </c>
      <c r="J964" s="469">
        <v>0</v>
      </c>
    </row>
    <row r="965" spans="1:10" x14ac:dyDescent="0.3">
      <c r="A965" s="464" t="s">
        <v>6435</v>
      </c>
      <c r="B965" s="122" t="s">
        <v>6436</v>
      </c>
      <c r="C965" s="122" t="s">
        <v>4045</v>
      </c>
      <c r="D965" s="122" t="s">
        <v>4046</v>
      </c>
      <c r="E965" s="122" t="s">
        <v>97</v>
      </c>
      <c r="F965" s="466">
        <v>44089</v>
      </c>
      <c r="G965" s="466">
        <v>49552</v>
      </c>
      <c r="H965" s="467" t="s">
        <v>5965</v>
      </c>
      <c r="I965" s="468">
        <v>39067</v>
      </c>
      <c r="J965" s="469">
        <v>69.603000000000009</v>
      </c>
    </row>
    <row r="966" spans="1:10" x14ac:dyDescent="0.3">
      <c r="A966" s="464" t="s">
        <v>6435</v>
      </c>
      <c r="B966" s="122" t="s">
        <v>6436</v>
      </c>
      <c r="C966" s="122" t="s">
        <v>4045</v>
      </c>
      <c r="D966" s="122" t="s">
        <v>4046</v>
      </c>
      <c r="E966" s="122" t="s">
        <v>97</v>
      </c>
      <c r="F966" s="466">
        <v>44317</v>
      </c>
      <c r="G966" s="466">
        <v>49552</v>
      </c>
      <c r="H966" s="467" t="s">
        <v>5964</v>
      </c>
      <c r="I966" s="468">
        <v>39780</v>
      </c>
      <c r="J966" s="469">
        <v>0</v>
      </c>
    </row>
    <row r="967" spans="1:10" x14ac:dyDescent="0.3">
      <c r="A967" s="464" t="s">
        <v>6435</v>
      </c>
      <c r="B967" s="122" t="s">
        <v>6436</v>
      </c>
      <c r="C967" s="122" t="s">
        <v>4045</v>
      </c>
      <c r="D967" s="122" t="s">
        <v>4046</v>
      </c>
      <c r="E967" s="122" t="s">
        <v>97</v>
      </c>
      <c r="F967" s="466">
        <v>44317</v>
      </c>
      <c r="G967" s="466">
        <v>49552</v>
      </c>
      <c r="H967" s="467" t="s">
        <v>5965</v>
      </c>
      <c r="I967" s="468">
        <v>39798</v>
      </c>
      <c r="J967" s="469">
        <v>0</v>
      </c>
    </row>
    <row r="968" spans="1:10" x14ac:dyDescent="0.3">
      <c r="A968" s="464" t="s">
        <v>6435</v>
      </c>
      <c r="B968" s="122" t="s">
        <v>6436</v>
      </c>
      <c r="C968" s="122" t="s">
        <v>365</v>
      </c>
      <c r="D968" s="122" t="s">
        <v>366</v>
      </c>
      <c r="E968" s="122" t="s">
        <v>97</v>
      </c>
      <c r="F968" s="466">
        <v>44089</v>
      </c>
      <c r="G968" s="466">
        <v>49552</v>
      </c>
      <c r="H968" s="467" t="s">
        <v>5964</v>
      </c>
      <c r="I968" s="468">
        <v>39050</v>
      </c>
      <c r="J968" s="469">
        <v>0</v>
      </c>
    </row>
    <row r="969" spans="1:10" x14ac:dyDescent="0.3">
      <c r="A969" s="464" t="s">
        <v>6435</v>
      </c>
      <c r="B969" s="122" t="s">
        <v>6436</v>
      </c>
      <c r="C969" s="122" t="s">
        <v>365</v>
      </c>
      <c r="D969" s="122" t="s">
        <v>366</v>
      </c>
      <c r="E969" s="122" t="s">
        <v>97</v>
      </c>
      <c r="F969" s="466">
        <v>44089</v>
      </c>
      <c r="G969" s="466">
        <v>49552</v>
      </c>
      <c r="H969" s="467" t="s">
        <v>5965</v>
      </c>
      <c r="I969" s="468">
        <v>39051</v>
      </c>
      <c r="J969" s="469">
        <v>182.42500000000001</v>
      </c>
    </row>
    <row r="970" spans="1:10" x14ac:dyDescent="0.3">
      <c r="A970" s="464" t="s">
        <v>6435</v>
      </c>
      <c r="B970" s="122" t="s">
        <v>6436</v>
      </c>
      <c r="C970" s="122" t="s">
        <v>365</v>
      </c>
      <c r="D970" s="122" t="s">
        <v>366</v>
      </c>
      <c r="E970" s="122" t="s">
        <v>97</v>
      </c>
      <c r="F970" s="466">
        <v>44317</v>
      </c>
      <c r="G970" s="466">
        <v>49552</v>
      </c>
      <c r="H970" s="467" t="s">
        <v>5964</v>
      </c>
      <c r="I970" s="468">
        <v>39771</v>
      </c>
      <c r="J970" s="469">
        <v>0</v>
      </c>
    </row>
    <row r="971" spans="1:10" x14ac:dyDescent="0.3">
      <c r="A971" s="464" t="s">
        <v>6435</v>
      </c>
      <c r="B971" s="122" t="s">
        <v>6436</v>
      </c>
      <c r="C971" s="122" t="s">
        <v>365</v>
      </c>
      <c r="D971" s="122" t="s">
        <v>366</v>
      </c>
      <c r="E971" s="122" t="s">
        <v>97</v>
      </c>
      <c r="F971" s="466">
        <v>44317</v>
      </c>
      <c r="G971" s="466">
        <v>49552</v>
      </c>
      <c r="H971" s="467" t="s">
        <v>5965</v>
      </c>
      <c r="I971" s="468">
        <v>39789</v>
      </c>
      <c r="J971" s="469">
        <v>0</v>
      </c>
    </row>
    <row r="972" spans="1:10" x14ac:dyDescent="0.3">
      <c r="A972" s="464" t="s">
        <v>6435</v>
      </c>
      <c r="B972" s="122" t="s">
        <v>6436</v>
      </c>
      <c r="C972" s="122" t="s">
        <v>4039</v>
      </c>
      <c r="D972" s="122" t="s">
        <v>4040</v>
      </c>
      <c r="E972" s="122" t="s">
        <v>97</v>
      </c>
      <c r="F972" s="466">
        <v>44089</v>
      </c>
      <c r="G972" s="466">
        <v>49552</v>
      </c>
      <c r="H972" s="467" t="s">
        <v>5964</v>
      </c>
      <c r="I972" s="468">
        <v>39062</v>
      </c>
      <c r="J972" s="469">
        <v>2.141</v>
      </c>
    </row>
    <row r="973" spans="1:10" x14ac:dyDescent="0.3">
      <c r="A973" s="464" t="s">
        <v>6435</v>
      </c>
      <c r="B973" s="122" t="s">
        <v>6436</v>
      </c>
      <c r="C973" s="122" t="s">
        <v>4039</v>
      </c>
      <c r="D973" s="122" t="s">
        <v>4040</v>
      </c>
      <c r="E973" s="122" t="s">
        <v>97</v>
      </c>
      <c r="F973" s="466">
        <v>44089</v>
      </c>
      <c r="G973" s="466">
        <v>49552</v>
      </c>
      <c r="H973" s="467" t="s">
        <v>5965</v>
      </c>
      <c r="I973" s="468">
        <v>39063</v>
      </c>
      <c r="J973" s="469">
        <v>10.341000000000001</v>
      </c>
    </row>
    <row r="974" spans="1:10" x14ac:dyDescent="0.3">
      <c r="A974" s="464" t="s">
        <v>6435</v>
      </c>
      <c r="B974" s="122" t="s">
        <v>6436</v>
      </c>
      <c r="C974" s="122" t="s">
        <v>4039</v>
      </c>
      <c r="D974" s="122" t="s">
        <v>4040</v>
      </c>
      <c r="E974" s="122" t="s">
        <v>97</v>
      </c>
      <c r="F974" s="466">
        <v>44317</v>
      </c>
      <c r="G974" s="466">
        <v>49552</v>
      </c>
      <c r="H974" s="467" t="s">
        <v>5964</v>
      </c>
      <c r="I974" s="468">
        <v>39778</v>
      </c>
      <c r="J974" s="469">
        <v>0</v>
      </c>
    </row>
    <row r="975" spans="1:10" x14ac:dyDescent="0.3">
      <c r="A975" s="464" t="s">
        <v>6435</v>
      </c>
      <c r="B975" s="122" t="s">
        <v>6436</v>
      </c>
      <c r="C975" s="122" t="s">
        <v>4039</v>
      </c>
      <c r="D975" s="122" t="s">
        <v>4040</v>
      </c>
      <c r="E975" s="122" t="s">
        <v>97</v>
      </c>
      <c r="F975" s="466">
        <v>44317</v>
      </c>
      <c r="G975" s="466">
        <v>49552</v>
      </c>
      <c r="H975" s="467" t="s">
        <v>5965</v>
      </c>
      <c r="I975" s="468">
        <v>39796</v>
      </c>
      <c r="J975" s="469">
        <v>0</v>
      </c>
    </row>
    <row r="976" spans="1:10" x14ac:dyDescent="0.3">
      <c r="A976" s="464" t="s">
        <v>6435</v>
      </c>
      <c r="B976" s="122" t="s">
        <v>6436</v>
      </c>
      <c r="C976" s="122" t="s">
        <v>260</v>
      </c>
      <c r="D976" s="122" t="s">
        <v>261</v>
      </c>
      <c r="E976" s="122" t="s">
        <v>97</v>
      </c>
      <c r="F976" s="466">
        <v>44089</v>
      </c>
      <c r="G976" s="466">
        <v>49552</v>
      </c>
      <c r="H976" s="467" t="s">
        <v>5964</v>
      </c>
      <c r="I976" s="468">
        <v>39046</v>
      </c>
      <c r="J976" s="469">
        <v>7.3900000000000006</v>
      </c>
    </row>
    <row r="977" spans="1:10" x14ac:dyDescent="0.3">
      <c r="A977" s="464" t="s">
        <v>6435</v>
      </c>
      <c r="B977" s="122" t="s">
        <v>6436</v>
      </c>
      <c r="C977" s="122" t="s">
        <v>260</v>
      </c>
      <c r="D977" s="122" t="s">
        <v>261</v>
      </c>
      <c r="E977" s="122" t="s">
        <v>97</v>
      </c>
      <c r="F977" s="466">
        <v>44089</v>
      </c>
      <c r="G977" s="466">
        <v>49552</v>
      </c>
      <c r="H977" s="467" t="s">
        <v>5965</v>
      </c>
      <c r="I977" s="468">
        <v>39047</v>
      </c>
      <c r="J977" s="469">
        <v>144</v>
      </c>
    </row>
    <row r="978" spans="1:10" x14ac:dyDescent="0.3">
      <c r="A978" s="464" t="s">
        <v>6435</v>
      </c>
      <c r="B978" s="122" t="s">
        <v>6436</v>
      </c>
      <c r="C978" s="122" t="s">
        <v>260</v>
      </c>
      <c r="D978" s="122" t="s">
        <v>261</v>
      </c>
      <c r="E978" s="122" t="s">
        <v>97</v>
      </c>
      <c r="F978" s="466">
        <v>44317</v>
      </c>
      <c r="G978" s="466">
        <v>49552</v>
      </c>
      <c r="H978" s="467" t="s">
        <v>5964</v>
      </c>
      <c r="I978" s="468">
        <v>39770</v>
      </c>
      <c r="J978" s="469">
        <v>0</v>
      </c>
    </row>
    <row r="979" spans="1:10" x14ac:dyDescent="0.3">
      <c r="A979" s="464" t="s">
        <v>6435</v>
      </c>
      <c r="B979" s="122" t="s">
        <v>6436</v>
      </c>
      <c r="C979" s="122" t="s">
        <v>260</v>
      </c>
      <c r="D979" s="122" t="s">
        <v>261</v>
      </c>
      <c r="E979" s="122" t="s">
        <v>97</v>
      </c>
      <c r="F979" s="466">
        <v>44317</v>
      </c>
      <c r="G979" s="466">
        <v>49552</v>
      </c>
      <c r="H979" s="467" t="s">
        <v>5965</v>
      </c>
      <c r="I979" s="468">
        <v>39788</v>
      </c>
      <c r="J979" s="469">
        <v>0</v>
      </c>
    </row>
    <row r="980" spans="1:10" x14ac:dyDescent="0.3">
      <c r="A980" s="464" t="s">
        <v>6435</v>
      </c>
      <c r="B980" s="122" t="s">
        <v>6436</v>
      </c>
      <c r="C980" s="122" t="s">
        <v>4035</v>
      </c>
      <c r="D980" s="122" t="s">
        <v>4036</v>
      </c>
      <c r="E980" s="122" t="s">
        <v>97</v>
      </c>
      <c r="F980" s="466">
        <v>44089</v>
      </c>
      <c r="G980" s="466">
        <v>49552</v>
      </c>
      <c r="H980" s="467" t="s">
        <v>5964</v>
      </c>
      <c r="I980" s="468">
        <v>39058</v>
      </c>
      <c r="J980" s="469">
        <v>11.423000000000002</v>
      </c>
    </row>
    <row r="981" spans="1:10" x14ac:dyDescent="0.3">
      <c r="A981" s="464" t="s">
        <v>6435</v>
      </c>
      <c r="B981" s="122" t="s">
        <v>6436</v>
      </c>
      <c r="C981" s="122" t="s">
        <v>4035</v>
      </c>
      <c r="D981" s="122" t="s">
        <v>4036</v>
      </c>
      <c r="E981" s="122" t="s">
        <v>97</v>
      </c>
      <c r="F981" s="466">
        <v>44089</v>
      </c>
      <c r="G981" s="466">
        <v>49552</v>
      </c>
      <c r="H981" s="467" t="s">
        <v>5965</v>
      </c>
      <c r="I981" s="468">
        <v>39059</v>
      </c>
      <c r="J981" s="469">
        <v>65.244</v>
      </c>
    </row>
    <row r="982" spans="1:10" x14ac:dyDescent="0.3">
      <c r="A982" s="464" t="s">
        <v>6435</v>
      </c>
      <c r="B982" s="122" t="s">
        <v>6436</v>
      </c>
      <c r="C982" s="122" t="s">
        <v>4035</v>
      </c>
      <c r="D982" s="122" t="s">
        <v>4036</v>
      </c>
      <c r="E982" s="122" t="s">
        <v>97</v>
      </c>
      <c r="F982" s="466">
        <v>44317</v>
      </c>
      <c r="G982" s="466">
        <v>49552</v>
      </c>
      <c r="H982" s="467" t="s">
        <v>5964</v>
      </c>
      <c r="I982" s="468">
        <v>39776</v>
      </c>
      <c r="J982" s="469">
        <v>0</v>
      </c>
    </row>
    <row r="983" spans="1:10" x14ac:dyDescent="0.3">
      <c r="A983" s="464" t="s">
        <v>6435</v>
      </c>
      <c r="B983" s="122" t="s">
        <v>6436</v>
      </c>
      <c r="C983" s="122" t="s">
        <v>4035</v>
      </c>
      <c r="D983" s="122" t="s">
        <v>4036</v>
      </c>
      <c r="E983" s="122" t="s">
        <v>97</v>
      </c>
      <c r="F983" s="466">
        <v>44317</v>
      </c>
      <c r="G983" s="466">
        <v>49552</v>
      </c>
      <c r="H983" s="467" t="s">
        <v>5965</v>
      </c>
      <c r="I983" s="468">
        <v>39794</v>
      </c>
      <c r="J983" s="469">
        <v>0</v>
      </c>
    </row>
    <row r="984" spans="1:10" x14ac:dyDescent="0.3">
      <c r="A984" s="464" t="s">
        <v>6435</v>
      </c>
      <c r="B984" s="122" t="s">
        <v>6436</v>
      </c>
      <c r="C984" s="122" t="s">
        <v>4033</v>
      </c>
      <c r="D984" s="122" t="s">
        <v>4034</v>
      </c>
      <c r="E984" s="122" t="s">
        <v>97</v>
      </c>
      <c r="F984" s="466">
        <v>44089</v>
      </c>
      <c r="G984" s="466">
        <v>49552</v>
      </c>
      <c r="H984" s="467" t="s">
        <v>5964</v>
      </c>
      <c r="I984" s="468">
        <v>39056</v>
      </c>
      <c r="J984" s="469">
        <v>0</v>
      </c>
    </row>
    <row r="985" spans="1:10" x14ac:dyDescent="0.3">
      <c r="A985" s="464" t="s">
        <v>6435</v>
      </c>
      <c r="B985" s="122" t="s">
        <v>6436</v>
      </c>
      <c r="C985" s="122" t="s">
        <v>4033</v>
      </c>
      <c r="D985" s="122" t="s">
        <v>4034</v>
      </c>
      <c r="E985" s="122" t="s">
        <v>97</v>
      </c>
      <c r="F985" s="466">
        <v>44089</v>
      </c>
      <c r="G985" s="466">
        <v>49552</v>
      </c>
      <c r="H985" s="467" t="s">
        <v>5965</v>
      </c>
      <c r="I985" s="468">
        <v>39057</v>
      </c>
      <c r="J985" s="469">
        <v>44.153000000000006</v>
      </c>
    </row>
    <row r="986" spans="1:10" x14ac:dyDescent="0.3">
      <c r="A986" s="464" t="s">
        <v>6435</v>
      </c>
      <c r="B986" s="122" t="s">
        <v>6436</v>
      </c>
      <c r="C986" s="122" t="s">
        <v>4033</v>
      </c>
      <c r="D986" s="122" t="s">
        <v>4034</v>
      </c>
      <c r="E986" s="122" t="s">
        <v>97</v>
      </c>
      <c r="F986" s="466">
        <v>44317</v>
      </c>
      <c r="G986" s="466">
        <v>49552</v>
      </c>
      <c r="H986" s="467" t="s">
        <v>5964</v>
      </c>
      <c r="I986" s="468">
        <v>39775</v>
      </c>
      <c r="J986" s="469">
        <v>0</v>
      </c>
    </row>
    <row r="987" spans="1:10" x14ac:dyDescent="0.3">
      <c r="A987" s="464" t="s">
        <v>6435</v>
      </c>
      <c r="B987" s="122" t="s">
        <v>6436</v>
      </c>
      <c r="C987" s="122" t="s">
        <v>4033</v>
      </c>
      <c r="D987" s="122" t="s">
        <v>4034</v>
      </c>
      <c r="E987" s="122" t="s">
        <v>97</v>
      </c>
      <c r="F987" s="466">
        <v>44317</v>
      </c>
      <c r="G987" s="466">
        <v>49552</v>
      </c>
      <c r="H987" s="467" t="s">
        <v>5965</v>
      </c>
      <c r="I987" s="468">
        <v>39793</v>
      </c>
      <c r="J987" s="469">
        <v>0</v>
      </c>
    </row>
    <row r="988" spans="1:10" x14ac:dyDescent="0.3">
      <c r="A988" s="464" t="s">
        <v>6435</v>
      </c>
      <c r="B988" s="122" t="s">
        <v>6436</v>
      </c>
      <c r="C988" s="122" t="s">
        <v>3940</v>
      </c>
      <c r="D988" s="122" t="s">
        <v>3936</v>
      </c>
      <c r="E988" s="122" t="s">
        <v>97</v>
      </c>
      <c r="F988" s="466">
        <v>44089</v>
      </c>
      <c r="G988" s="466">
        <v>49552</v>
      </c>
      <c r="H988" s="467" t="s">
        <v>5964</v>
      </c>
      <c r="I988" s="468">
        <v>39044</v>
      </c>
      <c r="J988" s="469">
        <v>0</v>
      </c>
    </row>
    <row r="989" spans="1:10" x14ac:dyDescent="0.3">
      <c r="A989" s="464" t="s">
        <v>6435</v>
      </c>
      <c r="B989" s="122" t="s">
        <v>6436</v>
      </c>
      <c r="C989" s="122" t="s">
        <v>3940</v>
      </c>
      <c r="D989" s="122" t="s">
        <v>3936</v>
      </c>
      <c r="E989" s="122" t="s">
        <v>97</v>
      </c>
      <c r="F989" s="466">
        <v>44089</v>
      </c>
      <c r="G989" s="466">
        <v>49552</v>
      </c>
      <c r="H989" s="467" t="s">
        <v>5965</v>
      </c>
      <c r="I989" s="468">
        <v>39045</v>
      </c>
      <c r="J989" s="469">
        <v>12.878</v>
      </c>
    </row>
    <row r="990" spans="1:10" x14ac:dyDescent="0.3">
      <c r="A990" s="464" t="s">
        <v>6435</v>
      </c>
      <c r="B990" s="122" t="s">
        <v>6436</v>
      </c>
      <c r="C990" s="122" t="s">
        <v>3940</v>
      </c>
      <c r="D990" s="122" t="s">
        <v>3936</v>
      </c>
      <c r="E990" s="122" t="s">
        <v>97</v>
      </c>
      <c r="F990" s="466">
        <v>44317</v>
      </c>
      <c r="G990" s="466">
        <v>49552</v>
      </c>
      <c r="H990" s="467" t="s">
        <v>5964</v>
      </c>
      <c r="I990" s="468">
        <v>39769</v>
      </c>
      <c r="J990" s="469">
        <v>0</v>
      </c>
    </row>
    <row r="991" spans="1:10" x14ac:dyDescent="0.3">
      <c r="A991" s="464" t="s">
        <v>6435</v>
      </c>
      <c r="B991" s="122" t="s">
        <v>6436</v>
      </c>
      <c r="C991" s="122" t="s">
        <v>3940</v>
      </c>
      <c r="D991" s="122" t="s">
        <v>3936</v>
      </c>
      <c r="E991" s="122" t="s">
        <v>97</v>
      </c>
      <c r="F991" s="466">
        <v>44317</v>
      </c>
      <c r="G991" s="466">
        <v>49552</v>
      </c>
      <c r="H991" s="467" t="s">
        <v>5965</v>
      </c>
      <c r="I991" s="468">
        <v>39787</v>
      </c>
      <c r="J991" s="469">
        <v>0</v>
      </c>
    </row>
    <row r="992" spans="1:10" x14ac:dyDescent="0.3">
      <c r="A992" s="464" t="s">
        <v>6435</v>
      </c>
      <c r="B992" s="122" t="s">
        <v>6436</v>
      </c>
      <c r="C992" s="122" t="s">
        <v>3938</v>
      </c>
      <c r="D992" s="122" t="s">
        <v>3939</v>
      </c>
      <c r="E992" s="122" t="s">
        <v>97</v>
      </c>
      <c r="F992" s="466">
        <v>44089</v>
      </c>
      <c r="G992" s="466">
        <v>49552</v>
      </c>
      <c r="H992" s="467" t="s">
        <v>5964</v>
      </c>
      <c r="I992" s="468">
        <v>39042</v>
      </c>
      <c r="J992" s="469">
        <v>4.7789999999999999</v>
      </c>
    </row>
    <row r="993" spans="1:10" x14ac:dyDescent="0.3">
      <c r="A993" s="464" t="s">
        <v>6435</v>
      </c>
      <c r="B993" s="122" t="s">
        <v>6436</v>
      </c>
      <c r="C993" s="122" t="s">
        <v>3938</v>
      </c>
      <c r="D993" s="122" t="s">
        <v>3939</v>
      </c>
      <c r="E993" s="122" t="s">
        <v>97</v>
      </c>
      <c r="F993" s="466">
        <v>44089</v>
      </c>
      <c r="G993" s="466">
        <v>49552</v>
      </c>
      <c r="H993" s="467" t="s">
        <v>5965</v>
      </c>
      <c r="I993" s="468">
        <v>39043</v>
      </c>
      <c r="J993" s="469">
        <v>25.999000000000002</v>
      </c>
    </row>
    <row r="994" spans="1:10" x14ac:dyDescent="0.3">
      <c r="A994" s="464" t="s">
        <v>6435</v>
      </c>
      <c r="B994" s="122" t="s">
        <v>6436</v>
      </c>
      <c r="C994" s="122" t="s">
        <v>3938</v>
      </c>
      <c r="D994" s="122" t="s">
        <v>3939</v>
      </c>
      <c r="E994" s="122" t="s">
        <v>97</v>
      </c>
      <c r="F994" s="466">
        <v>44317</v>
      </c>
      <c r="G994" s="466">
        <v>49552</v>
      </c>
      <c r="H994" s="467" t="s">
        <v>5964</v>
      </c>
      <c r="I994" s="468">
        <v>39768</v>
      </c>
      <c r="J994" s="469">
        <v>0</v>
      </c>
    </row>
    <row r="995" spans="1:10" x14ac:dyDescent="0.3">
      <c r="A995" s="464" t="s">
        <v>6435</v>
      </c>
      <c r="B995" s="122" t="s">
        <v>6436</v>
      </c>
      <c r="C995" s="122" t="s">
        <v>3938</v>
      </c>
      <c r="D995" s="122" t="s">
        <v>3939</v>
      </c>
      <c r="E995" s="122" t="s">
        <v>97</v>
      </c>
      <c r="F995" s="466">
        <v>44317</v>
      </c>
      <c r="G995" s="466">
        <v>49552</v>
      </c>
      <c r="H995" s="467" t="s">
        <v>5965</v>
      </c>
      <c r="I995" s="468">
        <v>39786</v>
      </c>
      <c r="J995" s="469">
        <v>0</v>
      </c>
    </row>
    <row r="996" spans="1:10" x14ac:dyDescent="0.3">
      <c r="A996" s="464" t="s">
        <v>6435</v>
      </c>
      <c r="B996" s="122" t="s">
        <v>6436</v>
      </c>
      <c r="C996" s="122" t="s">
        <v>4031</v>
      </c>
      <c r="D996" s="122" t="s">
        <v>4032</v>
      </c>
      <c r="E996" s="122" t="s">
        <v>97</v>
      </c>
      <c r="F996" s="466">
        <v>44089</v>
      </c>
      <c r="G996" s="466">
        <v>49552</v>
      </c>
      <c r="H996" s="467" t="s">
        <v>5964</v>
      </c>
      <c r="I996" s="468">
        <v>39054</v>
      </c>
      <c r="J996" s="469">
        <v>0</v>
      </c>
    </row>
    <row r="997" spans="1:10" x14ac:dyDescent="0.3">
      <c r="A997" s="464" t="s">
        <v>6435</v>
      </c>
      <c r="B997" s="122" t="s">
        <v>6436</v>
      </c>
      <c r="C997" s="122" t="s">
        <v>4031</v>
      </c>
      <c r="D997" s="122" t="s">
        <v>4032</v>
      </c>
      <c r="E997" s="122" t="s">
        <v>97</v>
      </c>
      <c r="F997" s="466">
        <v>44089</v>
      </c>
      <c r="G997" s="466">
        <v>49552</v>
      </c>
      <c r="H997" s="467" t="s">
        <v>5965</v>
      </c>
      <c r="I997" s="468">
        <v>39055</v>
      </c>
      <c r="J997" s="469">
        <v>69.879000000000005</v>
      </c>
    </row>
    <row r="998" spans="1:10" x14ac:dyDescent="0.3">
      <c r="A998" s="464" t="s">
        <v>6435</v>
      </c>
      <c r="B998" s="122" t="s">
        <v>6436</v>
      </c>
      <c r="C998" s="122" t="s">
        <v>4031</v>
      </c>
      <c r="D998" s="122" t="s">
        <v>4032</v>
      </c>
      <c r="E998" s="122" t="s">
        <v>97</v>
      </c>
      <c r="F998" s="466">
        <v>44317</v>
      </c>
      <c r="G998" s="466">
        <v>49552</v>
      </c>
      <c r="H998" s="467" t="s">
        <v>5964</v>
      </c>
      <c r="I998" s="468">
        <v>39774</v>
      </c>
      <c r="J998" s="469">
        <v>0</v>
      </c>
    </row>
    <row r="999" spans="1:10" x14ac:dyDescent="0.3">
      <c r="A999" s="464" t="s">
        <v>6435</v>
      </c>
      <c r="B999" s="122" t="s">
        <v>6436</v>
      </c>
      <c r="C999" s="122" t="s">
        <v>4031</v>
      </c>
      <c r="D999" s="122" t="s">
        <v>4032</v>
      </c>
      <c r="E999" s="122" t="s">
        <v>97</v>
      </c>
      <c r="F999" s="466">
        <v>44317</v>
      </c>
      <c r="G999" s="466">
        <v>49552</v>
      </c>
      <c r="H999" s="467" t="s">
        <v>5965</v>
      </c>
      <c r="I999" s="468">
        <v>39792</v>
      </c>
      <c r="J999" s="469">
        <v>0</v>
      </c>
    </row>
    <row r="1000" spans="1:10" x14ac:dyDescent="0.3">
      <c r="A1000" s="464" t="s">
        <v>6435</v>
      </c>
      <c r="B1000" s="122" t="s">
        <v>6436</v>
      </c>
      <c r="C1000" s="122" t="s">
        <v>4058</v>
      </c>
      <c r="D1000" s="122" t="s">
        <v>2605</v>
      </c>
      <c r="E1000" s="122" t="s">
        <v>97</v>
      </c>
      <c r="F1000" s="466">
        <v>44089</v>
      </c>
      <c r="G1000" s="466">
        <v>49552</v>
      </c>
      <c r="H1000" s="467" t="s">
        <v>5964</v>
      </c>
      <c r="I1000" s="468">
        <v>39072</v>
      </c>
      <c r="J1000" s="469">
        <v>0</v>
      </c>
    </row>
    <row r="1001" spans="1:10" x14ac:dyDescent="0.3">
      <c r="A1001" s="464" t="s">
        <v>6435</v>
      </c>
      <c r="B1001" s="122" t="s">
        <v>6436</v>
      </c>
      <c r="C1001" s="122" t="s">
        <v>4058</v>
      </c>
      <c r="D1001" s="122" t="s">
        <v>2605</v>
      </c>
      <c r="E1001" s="122" t="s">
        <v>97</v>
      </c>
      <c r="F1001" s="466">
        <v>44089</v>
      </c>
      <c r="G1001" s="466">
        <v>49552</v>
      </c>
      <c r="H1001" s="467" t="s">
        <v>5965</v>
      </c>
      <c r="I1001" s="468">
        <v>39073</v>
      </c>
      <c r="J1001" s="469">
        <v>45.152999999999999</v>
      </c>
    </row>
    <row r="1002" spans="1:10" x14ac:dyDescent="0.3">
      <c r="A1002" s="464" t="s">
        <v>6435</v>
      </c>
      <c r="B1002" s="122" t="s">
        <v>6436</v>
      </c>
      <c r="C1002" s="122" t="s">
        <v>4058</v>
      </c>
      <c r="D1002" s="122" t="s">
        <v>2605</v>
      </c>
      <c r="E1002" s="122" t="s">
        <v>97</v>
      </c>
      <c r="F1002" s="466">
        <v>44317</v>
      </c>
      <c r="G1002" s="466">
        <v>49552</v>
      </c>
      <c r="H1002" s="467" t="s">
        <v>5964</v>
      </c>
      <c r="I1002" s="468">
        <v>39783</v>
      </c>
      <c r="J1002" s="469">
        <v>0</v>
      </c>
    </row>
    <row r="1003" spans="1:10" x14ac:dyDescent="0.3">
      <c r="A1003" s="464" t="s">
        <v>6435</v>
      </c>
      <c r="B1003" s="122" t="s">
        <v>6436</v>
      </c>
      <c r="C1003" s="122" t="s">
        <v>4058</v>
      </c>
      <c r="D1003" s="122" t="s">
        <v>2605</v>
      </c>
      <c r="E1003" s="122" t="s">
        <v>97</v>
      </c>
      <c r="F1003" s="466">
        <v>44317</v>
      </c>
      <c r="G1003" s="466">
        <v>49552</v>
      </c>
      <c r="H1003" s="467" t="s">
        <v>5965</v>
      </c>
      <c r="I1003" s="468">
        <v>39801</v>
      </c>
      <c r="J1003" s="469">
        <v>0</v>
      </c>
    </row>
    <row r="1004" spans="1:10" x14ac:dyDescent="0.3">
      <c r="A1004" s="464" t="s">
        <v>6435</v>
      </c>
      <c r="B1004" s="122" t="s">
        <v>6436</v>
      </c>
      <c r="C1004" s="122" t="s">
        <v>4057</v>
      </c>
      <c r="D1004" s="122" t="s">
        <v>2605</v>
      </c>
      <c r="E1004" s="122" t="s">
        <v>97</v>
      </c>
      <c r="F1004" s="466">
        <v>44089</v>
      </c>
      <c r="G1004" s="466">
        <v>49552</v>
      </c>
      <c r="H1004" s="467" t="s">
        <v>5964</v>
      </c>
      <c r="I1004" s="468">
        <v>39070</v>
      </c>
      <c r="J1004" s="469">
        <v>5.5980000000000008</v>
      </c>
    </row>
    <row r="1005" spans="1:10" x14ac:dyDescent="0.3">
      <c r="A1005" s="464" t="s">
        <v>6435</v>
      </c>
      <c r="B1005" s="122" t="s">
        <v>6436</v>
      </c>
      <c r="C1005" s="122" t="s">
        <v>4057</v>
      </c>
      <c r="D1005" s="122" t="s">
        <v>2605</v>
      </c>
      <c r="E1005" s="122" t="s">
        <v>97</v>
      </c>
      <c r="F1005" s="466">
        <v>44089</v>
      </c>
      <c r="G1005" s="466">
        <v>49552</v>
      </c>
      <c r="H1005" s="467" t="s">
        <v>5965</v>
      </c>
      <c r="I1005" s="468">
        <v>39071</v>
      </c>
      <c r="J1005" s="469">
        <v>27.957000000000001</v>
      </c>
    </row>
    <row r="1006" spans="1:10" x14ac:dyDescent="0.3">
      <c r="A1006" s="464" t="s">
        <v>6435</v>
      </c>
      <c r="B1006" s="122" t="s">
        <v>6436</v>
      </c>
      <c r="C1006" s="122" t="s">
        <v>4057</v>
      </c>
      <c r="D1006" s="122" t="s">
        <v>2605</v>
      </c>
      <c r="E1006" s="122" t="s">
        <v>97</v>
      </c>
      <c r="F1006" s="466">
        <v>44317</v>
      </c>
      <c r="G1006" s="466">
        <v>49552</v>
      </c>
      <c r="H1006" s="467" t="s">
        <v>5964</v>
      </c>
      <c r="I1006" s="468">
        <v>39782</v>
      </c>
      <c r="J1006" s="469">
        <v>0</v>
      </c>
    </row>
    <row r="1007" spans="1:10" x14ac:dyDescent="0.3">
      <c r="A1007" s="464" t="s">
        <v>6435</v>
      </c>
      <c r="B1007" s="122" t="s">
        <v>6436</v>
      </c>
      <c r="C1007" s="122" t="s">
        <v>4057</v>
      </c>
      <c r="D1007" s="122" t="s">
        <v>2605</v>
      </c>
      <c r="E1007" s="122" t="s">
        <v>97</v>
      </c>
      <c r="F1007" s="466">
        <v>44317</v>
      </c>
      <c r="G1007" s="466">
        <v>49552</v>
      </c>
      <c r="H1007" s="467" t="s">
        <v>5965</v>
      </c>
      <c r="I1007" s="468">
        <v>39800</v>
      </c>
      <c r="J1007" s="469">
        <v>0</v>
      </c>
    </row>
    <row r="1008" spans="1:10" x14ac:dyDescent="0.3">
      <c r="A1008" s="464" t="s">
        <v>6435</v>
      </c>
      <c r="B1008" s="122" t="s">
        <v>6436</v>
      </c>
      <c r="C1008" s="122" t="s">
        <v>2612</v>
      </c>
      <c r="D1008" s="122" t="s">
        <v>2605</v>
      </c>
      <c r="E1008" s="122" t="s">
        <v>97</v>
      </c>
      <c r="F1008" s="466">
        <v>44089</v>
      </c>
      <c r="G1008" s="466">
        <v>49552</v>
      </c>
      <c r="H1008" s="467" t="s">
        <v>5964</v>
      </c>
      <c r="I1008" s="468">
        <v>39074</v>
      </c>
      <c r="J1008" s="469">
        <v>0</v>
      </c>
    </row>
    <row r="1009" spans="1:10" x14ac:dyDescent="0.3">
      <c r="A1009" s="464" t="s">
        <v>6435</v>
      </c>
      <c r="B1009" s="122" t="s">
        <v>6436</v>
      </c>
      <c r="C1009" s="122" t="s">
        <v>2612</v>
      </c>
      <c r="D1009" s="122" t="s">
        <v>2605</v>
      </c>
      <c r="E1009" s="122" t="s">
        <v>97</v>
      </c>
      <c r="F1009" s="466">
        <v>44089</v>
      </c>
      <c r="G1009" s="466">
        <v>49552</v>
      </c>
      <c r="H1009" s="467" t="s">
        <v>5965</v>
      </c>
      <c r="I1009" s="468">
        <v>39075</v>
      </c>
      <c r="J1009" s="469">
        <v>54.624000000000002</v>
      </c>
    </row>
    <row r="1010" spans="1:10" x14ac:dyDescent="0.3">
      <c r="A1010" s="464" t="s">
        <v>6435</v>
      </c>
      <c r="B1010" s="122" t="s">
        <v>6436</v>
      </c>
      <c r="C1010" s="122" t="s">
        <v>2612</v>
      </c>
      <c r="D1010" s="122" t="s">
        <v>2605</v>
      </c>
      <c r="E1010" s="122" t="s">
        <v>97</v>
      </c>
      <c r="F1010" s="466">
        <v>44317</v>
      </c>
      <c r="G1010" s="466">
        <v>49552</v>
      </c>
      <c r="H1010" s="467" t="s">
        <v>5964</v>
      </c>
      <c r="I1010" s="468">
        <v>39784</v>
      </c>
      <c r="J1010" s="469">
        <v>0</v>
      </c>
    </row>
    <row r="1011" spans="1:10" x14ac:dyDescent="0.3">
      <c r="A1011" s="464" t="s">
        <v>6435</v>
      </c>
      <c r="B1011" s="122" t="s">
        <v>6436</v>
      </c>
      <c r="C1011" s="122" t="s">
        <v>2612</v>
      </c>
      <c r="D1011" s="122" t="s">
        <v>2605</v>
      </c>
      <c r="E1011" s="122" t="s">
        <v>97</v>
      </c>
      <c r="F1011" s="466">
        <v>44317</v>
      </c>
      <c r="G1011" s="466">
        <v>49552</v>
      </c>
      <c r="H1011" s="467" t="s">
        <v>5965</v>
      </c>
      <c r="I1011" s="468">
        <v>39802</v>
      </c>
      <c r="J1011" s="469">
        <v>0</v>
      </c>
    </row>
    <row r="1012" spans="1:10" x14ac:dyDescent="0.3">
      <c r="A1012" s="464" t="s">
        <v>6435</v>
      </c>
      <c r="B1012" s="122" t="s">
        <v>6436</v>
      </c>
      <c r="C1012" s="122" t="s">
        <v>4037</v>
      </c>
      <c r="D1012" s="122" t="s">
        <v>4038</v>
      </c>
      <c r="E1012" s="122" t="s">
        <v>97</v>
      </c>
      <c r="F1012" s="466">
        <v>44089</v>
      </c>
      <c r="G1012" s="466">
        <v>49552</v>
      </c>
      <c r="H1012" s="467" t="s">
        <v>5964</v>
      </c>
      <c r="I1012" s="468">
        <v>39060</v>
      </c>
      <c r="J1012" s="469">
        <v>0</v>
      </c>
    </row>
    <row r="1013" spans="1:10" x14ac:dyDescent="0.3">
      <c r="A1013" s="464" t="s">
        <v>6435</v>
      </c>
      <c r="B1013" s="122" t="s">
        <v>6436</v>
      </c>
      <c r="C1013" s="122" t="s">
        <v>4037</v>
      </c>
      <c r="D1013" s="122" t="s">
        <v>4038</v>
      </c>
      <c r="E1013" s="122" t="s">
        <v>97</v>
      </c>
      <c r="F1013" s="466">
        <v>44089</v>
      </c>
      <c r="G1013" s="466">
        <v>49552</v>
      </c>
      <c r="H1013" s="467" t="s">
        <v>5965</v>
      </c>
      <c r="I1013" s="468">
        <v>39061</v>
      </c>
      <c r="J1013" s="469">
        <v>61.022000000000006</v>
      </c>
    </row>
    <row r="1014" spans="1:10" x14ac:dyDescent="0.3">
      <c r="A1014" s="464" t="s">
        <v>6435</v>
      </c>
      <c r="B1014" s="122" t="s">
        <v>6436</v>
      </c>
      <c r="C1014" s="122" t="s">
        <v>4037</v>
      </c>
      <c r="D1014" s="122" t="s">
        <v>4038</v>
      </c>
      <c r="E1014" s="122" t="s">
        <v>97</v>
      </c>
      <c r="F1014" s="466">
        <v>44317</v>
      </c>
      <c r="G1014" s="466">
        <v>49552</v>
      </c>
      <c r="H1014" s="467" t="s">
        <v>5964</v>
      </c>
      <c r="I1014" s="468">
        <v>39777</v>
      </c>
      <c r="J1014" s="469">
        <v>0</v>
      </c>
    </row>
    <row r="1015" spans="1:10" x14ac:dyDescent="0.3">
      <c r="A1015" s="464" t="s">
        <v>6435</v>
      </c>
      <c r="B1015" s="122" t="s">
        <v>6436</v>
      </c>
      <c r="C1015" s="122" t="s">
        <v>4037</v>
      </c>
      <c r="D1015" s="122" t="s">
        <v>4038</v>
      </c>
      <c r="E1015" s="122" t="s">
        <v>97</v>
      </c>
      <c r="F1015" s="466">
        <v>44317</v>
      </c>
      <c r="G1015" s="466">
        <v>49552</v>
      </c>
      <c r="H1015" s="467" t="s">
        <v>5965</v>
      </c>
      <c r="I1015" s="468">
        <v>39795</v>
      </c>
      <c r="J1015" s="469">
        <v>0</v>
      </c>
    </row>
    <row r="1016" spans="1:10" x14ac:dyDescent="0.3">
      <c r="A1016" s="464" t="s">
        <v>6302</v>
      </c>
      <c r="B1016" s="122" t="s">
        <v>6147</v>
      </c>
      <c r="C1016" s="122" t="s">
        <v>6280</v>
      </c>
      <c r="D1016" s="122" t="s">
        <v>146</v>
      </c>
      <c r="E1016" s="122" t="s">
        <v>6</v>
      </c>
      <c r="F1016" s="466">
        <v>43806</v>
      </c>
      <c r="G1016" s="466">
        <v>51135</v>
      </c>
      <c r="H1016" s="467" t="s">
        <v>5963</v>
      </c>
      <c r="I1016" s="468">
        <v>3304</v>
      </c>
      <c r="J1016" s="469">
        <v>4492.2260000000006</v>
      </c>
    </row>
    <row r="1017" spans="1:10" x14ac:dyDescent="0.3">
      <c r="A1017" s="464" t="s">
        <v>6302</v>
      </c>
      <c r="B1017" s="122" t="s">
        <v>6147</v>
      </c>
      <c r="C1017" s="122" t="s">
        <v>6280</v>
      </c>
      <c r="D1017" s="122" t="s">
        <v>146</v>
      </c>
      <c r="E1017" s="122" t="s">
        <v>6</v>
      </c>
      <c r="F1017" s="466">
        <v>43806</v>
      </c>
      <c r="G1017" s="466">
        <v>51135</v>
      </c>
      <c r="H1017" s="467" t="s">
        <v>5962</v>
      </c>
      <c r="I1017" s="468">
        <v>3306</v>
      </c>
      <c r="J1017" s="469">
        <v>4433.973</v>
      </c>
    </row>
    <row r="1018" spans="1:10" x14ac:dyDescent="0.3">
      <c r="A1018" s="464" t="s">
        <v>6302</v>
      </c>
      <c r="B1018" s="122" t="s">
        <v>6147</v>
      </c>
      <c r="C1018" s="122" t="s">
        <v>6280</v>
      </c>
      <c r="D1018" s="122" t="s">
        <v>146</v>
      </c>
      <c r="E1018" s="122" t="s">
        <v>6</v>
      </c>
      <c r="F1018" s="466">
        <v>43806</v>
      </c>
      <c r="G1018" s="466">
        <v>51135</v>
      </c>
      <c r="H1018" s="467" t="s">
        <v>5963</v>
      </c>
      <c r="I1018" s="468">
        <v>3323</v>
      </c>
      <c r="J1018" s="469">
        <v>0</v>
      </c>
    </row>
    <row r="1019" spans="1:10" x14ac:dyDescent="0.3">
      <c r="A1019" s="464" t="s">
        <v>6302</v>
      </c>
      <c r="B1019" s="122" t="s">
        <v>6147</v>
      </c>
      <c r="C1019" s="122" t="s">
        <v>6280</v>
      </c>
      <c r="D1019" s="122" t="s">
        <v>146</v>
      </c>
      <c r="E1019" s="122" t="s">
        <v>6</v>
      </c>
      <c r="F1019" s="466">
        <v>43806</v>
      </c>
      <c r="G1019" s="466">
        <v>51135</v>
      </c>
      <c r="H1019" s="467" t="s">
        <v>5962</v>
      </c>
      <c r="I1019" s="468">
        <v>3326</v>
      </c>
      <c r="J1019" s="469">
        <v>168.05700000000002</v>
      </c>
    </row>
    <row r="1020" spans="1:10" x14ac:dyDescent="0.3">
      <c r="A1020" s="464" t="s">
        <v>6302</v>
      </c>
      <c r="B1020" s="122" t="s">
        <v>6147</v>
      </c>
      <c r="C1020" s="122" t="s">
        <v>6280</v>
      </c>
      <c r="D1020" s="122" t="s">
        <v>146</v>
      </c>
      <c r="E1020" s="122" t="s">
        <v>6</v>
      </c>
      <c r="F1020" s="466">
        <v>43806</v>
      </c>
      <c r="G1020" s="466">
        <v>51135</v>
      </c>
      <c r="H1020" s="467" t="s">
        <v>5963</v>
      </c>
      <c r="I1020" s="468">
        <v>3346</v>
      </c>
      <c r="J1020" s="469">
        <v>0</v>
      </c>
    </row>
    <row r="1021" spans="1:10" x14ac:dyDescent="0.3">
      <c r="A1021" s="464" t="s">
        <v>6302</v>
      </c>
      <c r="B1021" s="122" t="s">
        <v>6147</v>
      </c>
      <c r="C1021" s="122" t="s">
        <v>6280</v>
      </c>
      <c r="D1021" s="122" t="s">
        <v>146</v>
      </c>
      <c r="E1021" s="122" t="s">
        <v>6</v>
      </c>
      <c r="F1021" s="466">
        <v>43806</v>
      </c>
      <c r="G1021" s="466">
        <v>51135</v>
      </c>
      <c r="H1021" s="467" t="s">
        <v>5962</v>
      </c>
      <c r="I1021" s="468">
        <v>3347</v>
      </c>
      <c r="J1021" s="469">
        <v>8.5359999999999996</v>
      </c>
    </row>
    <row r="1022" spans="1:10" x14ac:dyDescent="0.3">
      <c r="A1022" s="464" t="s">
        <v>6302</v>
      </c>
      <c r="B1022" s="122" t="s">
        <v>6147</v>
      </c>
      <c r="C1022" s="122" t="s">
        <v>6291</v>
      </c>
      <c r="D1022" s="122" t="s">
        <v>6292</v>
      </c>
      <c r="E1022" s="122" t="s">
        <v>6</v>
      </c>
      <c r="F1022" s="466">
        <v>43891</v>
      </c>
      <c r="G1022" s="466">
        <v>51135</v>
      </c>
      <c r="H1022" s="467" t="s">
        <v>5962</v>
      </c>
      <c r="I1022" s="468">
        <v>3406</v>
      </c>
      <c r="J1022" s="469">
        <v>683.9</v>
      </c>
    </row>
    <row r="1023" spans="1:10" x14ac:dyDescent="0.3">
      <c r="A1023" s="464" t="s">
        <v>6302</v>
      </c>
      <c r="B1023" s="122" t="s">
        <v>6147</v>
      </c>
      <c r="C1023" s="122" t="s">
        <v>6291</v>
      </c>
      <c r="D1023" s="122" t="s">
        <v>6292</v>
      </c>
      <c r="E1023" s="122" t="s">
        <v>6</v>
      </c>
      <c r="F1023" s="466">
        <v>43891</v>
      </c>
      <c r="G1023" s="466">
        <v>51135</v>
      </c>
      <c r="H1023" s="467" t="s">
        <v>5963</v>
      </c>
      <c r="I1023" s="468">
        <v>3407</v>
      </c>
      <c r="J1023" s="469">
        <v>1138.2349999999999</v>
      </c>
    </row>
    <row r="1024" spans="1:10" x14ac:dyDescent="0.3">
      <c r="A1024" s="464" t="s">
        <v>6302</v>
      </c>
      <c r="B1024" s="122" t="s">
        <v>6147</v>
      </c>
      <c r="C1024" s="122" t="s">
        <v>6291</v>
      </c>
      <c r="D1024" s="122" t="s">
        <v>6292</v>
      </c>
      <c r="E1024" s="122" t="s">
        <v>6</v>
      </c>
      <c r="F1024" s="466">
        <v>43891</v>
      </c>
      <c r="G1024" s="466">
        <v>51135</v>
      </c>
      <c r="H1024" s="467" t="s">
        <v>5962</v>
      </c>
      <c r="I1024" s="468">
        <v>3408</v>
      </c>
      <c r="J1024" s="469">
        <v>0</v>
      </c>
    </row>
    <row r="1025" spans="1:10" x14ac:dyDescent="0.3">
      <c r="A1025" s="464" t="s">
        <v>6302</v>
      </c>
      <c r="B1025" s="122" t="s">
        <v>6147</v>
      </c>
      <c r="C1025" s="122" t="s">
        <v>6291</v>
      </c>
      <c r="D1025" s="122" t="s">
        <v>6292</v>
      </c>
      <c r="E1025" s="122" t="s">
        <v>6</v>
      </c>
      <c r="F1025" s="466">
        <v>43891</v>
      </c>
      <c r="G1025" s="466">
        <v>51135</v>
      </c>
      <c r="H1025" s="467" t="s">
        <v>5963</v>
      </c>
      <c r="I1025" s="468">
        <v>3409</v>
      </c>
      <c r="J1025" s="469">
        <v>89.963999999999999</v>
      </c>
    </row>
    <row r="1026" spans="1:10" x14ac:dyDescent="0.3">
      <c r="A1026" s="464" t="s">
        <v>6302</v>
      </c>
      <c r="B1026" s="122" t="s">
        <v>6147</v>
      </c>
      <c r="C1026" s="122" t="s">
        <v>6291</v>
      </c>
      <c r="D1026" s="122" t="s">
        <v>6292</v>
      </c>
      <c r="E1026" s="122" t="s">
        <v>6</v>
      </c>
      <c r="F1026" s="466">
        <v>43891</v>
      </c>
      <c r="G1026" s="466">
        <v>51135</v>
      </c>
      <c r="H1026" s="467" t="s">
        <v>5962</v>
      </c>
      <c r="I1026" s="468">
        <v>3410</v>
      </c>
      <c r="J1026" s="469">
        <v>0</v>
      </c>
    </row>
    <row r="1027" spans="1:10" x14ac:dyDescent="0.3">
      <c r="A1027" s="464" t="s">
        <v>6302</v>
      </c>
      <c r="B1027" s="122" t="s">
        <v>6147</v>
      </c>
      <c r="C1027" s="122" t="s">
        <v>6291</v>
      </c>
      <c r="D1027" s="122" t="s">
        <v>6292</v>
      </c>
      <c r="E1027" s="122" t="s">
        <v>6</v>
      </c>
      <c r="F1027" s="466">
        <v>43891</v>
      </c>
      <c r="G1027" s="466">
        <v>51135</v>
      </c>
      <c r="H1027" s="467" t="s">
        <v>5963</v>
      </c>
      <c r="I1027" s="468">
        <v>3411</v>
      </c>
      <c r="J1027" s="469">
        <v>50.622</v>
      </c>
    </row>
    <row r="1028" spans="1:10" x14ac:dyDescent="0.3">
      <c r="A1028" s="464" t="s">
        <v>6302</v>
      </c>
      <c r="B1028" s="122" t="s">
        <v>6147</v>
      </c>
      <c r="C1028" s="122" t="s">
        <v>357</v>
      </c>
      <c r="D1028" s="122" t="s">
        <v>358</v>
      </c>
      <c r="E1028" s="122" t="s">
        <v>6</v>
      </c>
      <c r="F1028" s="466">
        <v>44409</v>
      </c>
      <c r="G1028" s="466">
        <v>45138</v>
      </c>
      <c r="H1028" s="467" t="s">
        <v>5963</v>
      </c>
      <c r="I1028" s="468">
        <v>4068</v>
      </c>
      <c r="J1028" s="469">
        <v>0</v>
      </c>
    </row>
    <row r="1029" spans="1:10" x14ac:dyDescent="0.3">
      <c r="A1029" s="464" t="s">
        <v>6302</v>
      </c>
      <c r="B1029" s="122" t="s">
        <v>6147</v>
      </c>
      <c r="C1029" s="122" t="s">
        <v>357</v>
      </c>
      <c r="D1029" s="122" t="s">
        <v>358</v>
      </c>
      <c r="E1029" s="122" t="s">
        <v>6</v>
      </c>
      <c r="F1029" s="466">
        <v>44409</v>
      </c>
      <c r="G1029" s="466">
        <v>45138</v>
      </c>
      <c r="H1029" s="467" t="s">
        <v>5962</v>
      </c>
      <c r="I1029" s="468">
        <v>4069</v>
      </c>
      <c r="J1029" s="469">
        <v>310.40500000000003</v>
      </c>
    </row>
    <row r="1030" spans="1:10" x14ac:dyDescent="0.3">
      <c r="A1030" s="464" t="s">
        <v>6302</v>
      </c>
      <c r="B1030" s="122" t="s">
        <v>6147</v>
      </c>
      <c r="C1030" s="122" t="s">
        <v>155</v>
      </c>
      <c r="D1030" s="122" t="s">
        <v>6919</v>
      </c>
      <c r="E1030" s="122" t="s">
        <v>6</v>
      </c>
      <c r="F1030" s="466">
        <v>44136</v>
      </c>
      <c r="G1030" s="466">
        <v>44865</v>
      </c>
      <c r="H1030" s="467" t="s">
        <v>5963</v>
      </c>
      <c r="I1030" s="468">
        <v>3676</v>
      </c>
      <c r="J1030" s="469">
        <v>0</v>
      </c>
    </row>
    <row r="1031" spans="1:10" x14ac:dyDescent="0.3">
      <c r="A1031" s="464" t="s">
        <v>6302</v>
      </c>
      <c r="B1031" s="122" t="s">
        <v>6147</v>
      </c>
      <c r="C1031" s="122" t="s">
        <v>155</v>
      </c>
      <c r="D1031" s="122" t="s">
        <v>6919</v>
      </c>
      <c r="E1031" s="122" t="s">
        <v>6</v>
      </c>
      <c r="F1031" s="466">
        <v>44136</v>
      </c>
      <c r="G1031" s="466">
        <v>44865</v>
      </c>
      <c r="H1031" s="467" t="s">
        <v>5962</v>
      </c>
      <c r="I1031" s="468">
        <v>3677</v>
      </c>
      <c r="J1031" s="469">
        <v>47.022000000000006</v>
      </c>
    </row>
    <row r="1032" spans="1:10" x14ac:dyDescent="0.3">
      <c r="A1032" s="464" t="s">
        <v>6302</v>
      </c>
      <c r="B1032" s="122" t="s">
        <v>6147</v>
      </c>
      <c r="C1032" s="122" t="s">
        <v>155</v>
      </c>
      <c r="D1032" s="122" t="s">
        <v>6919</v>
      </c>
      <c r="E1032" s="122" t="s">
        <v>6</v>
      </c>
      <c r="F1032" s="466">
        <v>44409</v>
      </c>
      <c r="G1032" s="466">
        <v>44865</v>
      </c>
      <c r="H1032" s="467" t="s">
        <v>5963</v>
      </c>
      <c r="I1032" s="468">
        <v>4061</v>
      </c>
      <c r="J1032" s="469">
        <v>0</v>
      </c>
    </row>
    <row r="1033" spans="1:10" x14ac:dyDescent="0.3">
      <c r="A1033" s="464" t="s">
        <v>6302</v>
      </c>
      <c r="B1033" s="122" t="s">
        <v>6147</v>
      </c>
      <c r="C1033" s="122" t="s">
        <v>155</v>
      </c>
      <c r="D1033" s="122" t="s">
        <v>6919</v>
      </c>
      <c r="E1033" s="122" t="s">
        <v>6</v>
      </c>
      <c r="F1033" s="466">
        <v>44409</v>
      </c>
      <c r="G1033" s="466">
        <v>44865</v>
      </c>
      <c r="H1033" s="467" t="s">
        <v>5962</v>
      </c>
      <c r="I1033" s="468">
        <v>4062</v>
      </c>
      <c r="J1033" s="469">
        <v>897.91500000000008</v>
      </c>
    </row>
    <row r="1034" spans="1:10" x14ac:dyDescent="0.3">
      <c r="A1034" s="464" t="s">
        <v>6302</v>
      </c>
      <c r="B1034" s="122" t="s">
        <v>6147</v>
      </c>
      <c r="C1034" s="122" t="s">
        <v>155</v>
      </c>
      <c r="D1034" s="122" t="s">
        <v>6919</v>
      </c>
      <c r="E1034" s="122" t="s">
        <v>6</v>
      </c>
      <c r="F1034" s="466">
        <v>44593</v>
      </c>
      <c r="G1034" s="466">
        <v>44865</v>
      </c>
      <c r="H1034" s="467" t="s">
        <v>5963</v>
      </c>
      <c r="I1034" s="468">
        <v>4210</v>
      </c>
      <c r="J1034" s="469">
        <v>0</v>
      </c>
    </row>
    <row r="1035" spans="1:10" x14ac:dyDescent="0.3">
      <c r="A1035" s="464" t="s">
        <v>6302</v>
      </c>
      <c r="B1035" s="122" t="s">
        <v>6147</v>
      </c>
      <c r="C1035" s="122" t="s">
        <v>155</v>
      </c>
      <c r="D1035" s="122" t="s">
        <v>6919</v>
      </c>
      <c r="E1035" s="122" t="s">
        <v>6</v>
      </c>
      <c r="F1035" s="466">
        <v>44593</v>
      </c>
      <c r="G1035" s="466">
        <v>44865</v>
      </c>
      <c r="H1035" s="467" t="s">
        <v>5962</v>
      </c>
      <c r="I1035" s="468">
        <v>4211</v>
      </c>
      <c r="J1035" s="469">
        <v>9.4320000000000004</v>
      </c>
    </row>
    <row r="1036" spans="1:10" x14ac:dyDescent="0.3">
      <c r="A1036" s="464" t="s">
        <v>6302</v>
      </c>
      <c r="B1036" s="122" t="s">
        <v>6147</v>
      </c>
      <c r="C1036" s="122" t="s">
        <v>5209</v>
      </c>
      <c r="D1036" s="122" t="s">
        <v>5210</v>
      </c>
      <c r="E1036" s="122" t="s">
        <v>6</v>
      </c>
      <c r="F1036" s="466">
        <v>44228</v>
      </c>
      <c r="G1036" s="466">
        <v>45138</v>
      </c>
      <c r="H1036" s="467" t="s">
        <v>5963</v>
      </c>
      <c r="I1036" s="468">
        <v>3721</v>
      </c>
      <c r="J1036" s="469">
        <v>0</v>
      </c>
    </row>
    <row r="1037" spans="1:10" x14ac:dyDescent="0.3">
      <c r="A1037" s="464" t="s">
        <v>6302</v>
      </c>
      <c r="B1037" s="122" t="s">
        <v>6147</v>
      </c>
      <c r="C1037" s="122" t="s">
        <v>5209</v>
      </c>
      <c r="D1037" s="122" t="s">
        <v>5210</v>
      </c>
      <c r="E1037" s="122" t="s">
        <v>6</v>
      </c>
      <c r="F1037" s="466">
        <v>44228</v>
      </c>
      <c r="G1037" s="466">
        <v>45138</v>
      </c>
      <c r="H1037" s="467" t="s">
        <v>5962</v>
      </c>
      <c r="I1037" s="468">
        <v>3722</v>
      </c>
      <c r="J1037" s="469">
        <v>578.81600000000003</v>
      </c>
    </row>
    <row r="1038" spans="1:10" x14ac:dyDescent="0.3">
      <c r="A1038" s="464" t="s">
        <v>6302</v>
      </c>
      <c r="B1038" s="122" t="s">
        <v>6147</v>
      </c>
      <c r="C1038" s="122" t="s">
        <v>6287</v>
      </c>
      <c r="D1038" s="122" t="s">
        <v>931</v>
      </c>
      <c r="E1038" s="122" t="s">
        <v>6</v>
      </c>
      <c r="F1038" s="466">
        <v>44228</v>
      </c>
      <c r="G1038" s="466">
        <v>45138</v>
      </c>
      <c r="H1038" s="467" t="s">
        <v>5963</v>
      </c>
      <c r="I1038" s="468">
        <v>3719</v>
      </c>
      <c r="J1038" s="469">
        <v>0</v>
      </c>
    </row>
    <row r="1039" spans="1:10" x14ac:dyDescent="0.3">
      <c r="A1039" s="464" t="s">
        <v>6302</v>
      </c>
      <c r="B1039" s="122" t="s">
        <v>6147</v>
      </c>
      <c r="C1039" s="122" t="s">
        <v>6287</v>
      </c>
      <c r="D1039" s="122" t="s">
        <v>931</v>
      </c>
      <c r="E1039" s="122" t="s">
        <v>6</v>
      </c>
      <c r="F1039" s="466">
        <v>44228</v>
      </c>
      <c r="G1039" s="466">
        <v>45138</v>
      </c>
      <c r="H1039" s="467" t="s">
        <v>5962</v>
      </c>
      <c r="I1039" s="468">
        <v>3720</v>
      </c>
      <c r="J1039" s="469">
        <v>196.95400000000001</v>
      </c>
    </row>
    <row r="1040" spans="1:10" x14ac:dyDescent="0.3">
      <c r="A1040" s="464" t="s">
        <v>6302</v>
      </c>
      <c r="B1040" s="122" t="s">
        <v>6147</v>
      </c>
      <c r="C1040" s="122" t="s">
        <v>492</v>
      </c>
      <c r="D1040" s="122" t="s">
        <v>493</v>
      </c>
      <c r="E1040" s="122" t="s">
        <v>6</v>
      </c>
      <c r="F1040" s="466">
        <v>43806</v>
      </c>
      <c r="G1040" s="466">
        <v>51135</v>
      </c>
      <c r="H1040" s="467" t="s">
        <v>5963</v>
      </c>
      <c r="I1040" s="468">
        <v>3288</v>
      </c>
      <c r="J1040" s="469">
        <v>92.977000000000004</v>
      </c>
    </row>
    <row r="1041" spans="1:10" x14ac:dyDescent="0.3">
      <c r="A1041" s="464" t="s">
        <v>6302</v>
      </c>
      <c r="B1041" s="122" t="s">
        <v>6147</v>
      </c>
      <c r="C1041" s="122" t="s">
        <v>492</v>
      </c>
      <c r="D1041" s="122" t="s">
        <v>493</v>
      </c>
      <c r="E1041" s="122" t="s">
        <v>6</v>
      </c>
      <c r="F1041" s="466">
        <v>43806</v>
      </c>
      <c r="G1041" s="466">
        <v>51135</v>
      </c>
      <c r="H1041" s="467" t="s">
        <v>5962</v>
      </c>
      <c r="I1041" s="468">
        <v>3291</v>
      </c>
      <c r="J1041" s="469">
        <v>1441.2750000000001</v>
      </c>
    </row>
    <row r="1042" spans="1:10" x14ac:dyDescent="0.3">
      <c r="A1042" s="464" t="s">
        <v>6302</v>
      </c>
      <c r="B1042" s="122" t="s">
        <v>6147</v>
      </c>
      <c r="C1042" s="122" t="s">
        <v>492</v>
      </c>
      <c r="D1042" s="122" t="s">
        <v>493</v>
      </c>
      <c r="E1042" s="122" t="s">
        <v>6</v>
      </c>
      <c r="F1042" s="466">
        <v>43806</v>
      </c>
      <c r="G1042" s="466">
        <v>51135</v>
      </c>
      <c r="H1042" s="467" t="s">
        <v>5963</v>
      </c>
      <c r="I1042" s="468">
        <v>3308</v>
      </c>
      <c r="J1042" s="469">
        <v>0</v>
      </c>
    </row>
    <row r="1043" spans="1:10" x14ac:dyDescent="0.3">
      <c r="A1043" s="464" t="s">
        <v>6302</v>
      </c>
      <c r="B1043" s="122" t="s">
        <v>6147</v>
      </c>
      <c r="C1043" s="122" t="s">
        <v>492</v>
      </c>
      <c r="D1043" s="122" t="s">
        <v>493</v>
      </c>
      <c r="E1043" s="122" t="s">
        <v>6</v>
      </c>
      <c r="F1043" s="466">
        <v>43806</v>
      </c>
      <c r="G1043" s="466">
        <v>51135</v>
      </c>
      <c r="H1043" s="467" t="s">
        <v>5962</v>
      </c>
      <c r="I1043" s="468">
        <v>3310</v>
      </c>
      <c r="J1043" s="469">
        <v>203.16</v>
      </c>
    </row>
    <row r="1044" spans="1:10" x14ac:dyDescent="0.3">
      <c r="A1044" s="464" t="s">
        <v>6302</v>
      </c>
      <c r="B1044" s="122" t="s">
        <v>6147</v>
      </c>
      <c r="C1044" s="122" t="s">
        <v>492</v>
      </c>
      <c r="D1044" s="122" t="s">
        <v>493</v>
      </c>
      <c r="E1044" s="122" t="s">
        <v>6</v>
      </c>
      <c r="F1044" s="466">
        <v>43806</v>
      </c>
      <c r="G1044" s="466">
        <v>51135</v>
      </c>
      <c r="H1044" s="467" t="s">
        <v>5963</v>
      </c>
      <c r="I1044" s="468">
        <v>3328</v>
      </c>
      <c r="J1044" s="469">
        <v>0</v>
      </c>
    </row>
    <row r="1045" spans="1:10" x14ac:dyDescent="0.3">
      <c r="A1045" s="464" t="s">
        <v>6302</v>
      </c>
      <c r="B1045" s="122" t="s">
        <v>6147</v>
      </c>
      <c r="C1045" s="122" t="s">
        <v>492</v>
      </c>
      <c r="D1045" s="122" t="s">
        <v>493</v>
      </c>
      <c r="E1045" s="122" t="s">
        <v>6</v>
      </c>
      <c r="F1045" s="466">
        <v>43806</v>
      </c>
      <c r="G1045" s="466">
        <v>51135</v>
      </c>
      <c r="H1045" s="467" t="s">
        <v>5962</v>
      </c>
      <c r="I1045" s="468">
        <v>3329</v>
      </c>
      <c r="J1045" s="469">
        <v>47.543000000000006</v>
      </c>
    </row>
    <row r="1046" spans="1:10" x14ac:dyDescent="0.3">
      <c r="A1046" s="464" t="s">
        <v>6302</v>
      </c>
      <c r="B1046" s="122" t="s">
        <v>6147</v>
      </c>
      <c r="C1046" s="122" t="s">
        <v>296</v>
      </c>
      <c r="D1046" s="122" t="s">
        <v>297</v>
      </c>
      <c r="E1046" s="122" t="s">
        <v>6</v>
      </c>
      <c r="F1046" s="466">
        <v>43806</v>
      </c>
      <c r="G1046" s="466">
        <v>51135</v>
      </c>
      <c r="H1046" s="467" t="s">
        <v>5963</v>
      </c>
      <c r="I1046" s="468">
        <v>3289</v>
      </c>
      <c r="J1046" s="469">
        <v>206.095</v>
      </c>
    </row>
    <row r="1047" spans="1:10" x14ac:dyDescent="0.3">
      <c r="A1047" s="464" t="s">
        <v>6302</v>
      </c>
      <c r="B1047" s="122" t="s">
        <v>6147</v>
      </c>
      <c r="C1047" s="122" t="s">
        <v>296</v>
      </c>
      <c r="D1047" s="122" t="s">
        <v>297</v>
      </c>
      <c r="E1047" s="122" t="s">
        <v>6</v>
      </c>
      <c r="F1047" s="466">
        <v>43806</v>
      </c>
      <c r="G1047" s="466">
        <v>51135</v>
      </c>
      <c r="H1047" s="467" t="s">
        <v>5962</v>
      </c>
      <c r="I1047" s="468">
        <v>3290</v>
      </c>
      <c r="J1047" s="469">
        <v>4207.9709999999995</v>
      </c>
    </row>
    <row r="1048" spans="1:10" x14ac:dyDescent="0.3">
      <c r="A1048" s="464" t="s">
        <v>6302</v>
      </c>
      <c r="B1048" s="122" t="s">
        <v>6147</v>
      </c>
      <c r="C1048" s="122" t="s">
        <v>296</v>
      </c>
      <c r="D1048" s="122" t="s">
        <v>297</v>
      </c>
      <c r="E1048" s="122" t="s">
        <v>6</v>
      </c>
      <c r="F1048" s="466">
        <v>43806</v>
      </c>
      <c r="G1048" s="466">
        <v>51135</v>
      </c>
      <c r="H1048" s="467" t="s">
        <v>5963</v>
      </c>
      <c r="I1048" s="468">
        <v>3309</v>
      </c>
      <c r="J1048" s="469">
        <v>0</v>
      </c>
    </row>
    <row r="1049" spans="1:10" x14ac:dyDescent="0.3">
      <c r="A1049" s="464" t="s">
        <v>6302</v>
      </c>
      <c r="B1049" s="122" t="s">
        <v>6147</v>
      </c>
      <c r="C1049" s="122" t="s">
        <v>296</v>
      </c>
      <c r="D1049" s="122" t="s">
        <v>297</v>
      </c>
      <c r="E1049" s="122" t="s">
        <v>6</v>
      </c>
      <c r="F1049" s="466">
        <v>43806</v>
      </c>
      <c r="G1049" s="466">
        <v>51135</v>
      </c>
      <c r="H1049" s="467" t="s">
        <v>5962</v>
      </c>
      <c r="I1049" s="468">
        <v>3311</v>
      </c>
      <c r="J1049" s="469">
        <v>140.31</v>
      </c>
    </row>
    <row r="1050" spans="1:10" x14ac:dyDescent="0.3">
      <c r="A1050" s="464" t="s">
        <v>6302</v>
      </c>
      <c r="B1050" s="122" t="s">
        <v>6147</v>
      </c>
      <c r="C1050" s="122" t="s">
        <v>296</v>
      </c>
      <c r="D1050" s="122" t="s">
        <v>297</v>
      </c>
      <c r="E1050" s="122" t="s">
        <v>6</v>
      </c>
      <c r="F1050" s="466">
        <v>43806</v>
      </c>
      <c r="G1050" s="466">
        <v>51135</v>
      </c>
      <c r="H1050" s="467" t="s">
        <v>5963</v>
      </c>
      <c r="I1050" s="468">
        <v>3330</v>
      </c>
      <c r="J1050" s="469">
        <v>0</v>
      </c>
    </row>
    <row r="1051" spans="1:10" x14ac:dyDescent="0.3">
      <c r="A1051" s="464" t="s">
        <v>6302</v>
      </c>
      <c r="B1051" s="122" t="s">
        <v>6147</v>
      </c>
      <c r="C1051" s="122" t="s">
        <v>296</v>
      </c>
      <c r="D1051" s="122" t="s">
        <v>297</v>
      </c>
      <c r="E1051" s="122" t="s">
        <v>6</v>
      </c>
      <c r="F1051" s="466">
        <v>43806</v>
      </c>
      <c r="G1051" s="466">
        <v>51135</v>
      </c>
      <c r="H1051" s="467" t="s">
        <v>5962</v>
      </c>
      <c r="I1051" s="468">
        <v>3331</v>
      </c>
      <c r="J1051" s="469">
        <v>3.5500000000000003</v>
      </c>
    </row>
    <row r="1052" spans="1:10" x14ac:dyDescent="0.3">
      <c r="A1052" s="464" t="s">
        <v>6302</v>
      </c>
      <c r="B1052" s="122" t="s">
        <v>6147</v>
      </c>
      <c r="C1052" s="122" t="s">
        <v>254</v>
      </c>
      <c r="D1052" s="122" t="s">
        <v>255</v>
      </c>
      <c r="E1052" s="122" t="s">
        <v>6</v>
      </c>
      <c r="F1052" s="466">
        <v>43806</v>
      </c>
      <c r="G1052" s="466">
        <v>51135</v>
      </c>
      <c r="H1052" s="467" t="s">
        <v>5963</v>
      </c>
      <c r="I1052" s="468">
        <v>3293</v>
      </c>
      <c r="J1052" s="469">
        <v>2501.4929999999999</v>
      </c>
    </row>
    <row r="1053" spans="1:10" x14ac:dyDescent="0.3">
      <c r="A1053" s="464" t="s">
        <v>6302</v>
      </c>
      <c r="B1053" s="122" t="s">
        <v>6147</v>
      </c>
      <c r="C1053" s="122" t="s">
        <v>254</v>
      </c>
      <c r="D1053" s="122" t="s">
        <v>255</v>
      </c>
      <c r="E1053" s="122" t="s">
        <v>6</v>
      </c>
      <c r="F1053" s="466">
        <v>43806</v>
      </c>
      <c r="G1053" s="466">
        <v>51135</v>
      </c>
      <c r="H1053" s="467" t="s">
        <v>5962</v>
      </c>
      <c r="I1053" s="468">
        <v>3295</v>
      </c>
      <c r="J1053" s="469">
        <v>3222.8310000000001</v>
      </c>
    </row>
    <row r="1054" spans="1:10" x14ac:dyDescent="0.3">
      <c r="A1054" s="464" t="s">
        <v>6302</v>
      </c>
      <c r="B1054" s="122" t="s">
        <v>6147</v>
      </c>
      <c r="C1054" s="122" t="s">
        <v>254</v>
      </c>
      <c r="D1054" s="122" t="s">
        <v>255</v>
      </c>
      <c r="E1054" s="122" t="s">
        <v>6</v>
      </c>
      <c r="F1054" s="466">
        <v>43806</v>
      </c>
      <c r="G1054" s="466">
        <v>51135</v>
      </c>
      <c r="H1054" s="467" t="s">
        <v>5963</v>
      </c>
      <c r="I1054" s="468">
        <v>3312</v>
      </c>
      <c r="J1054" s="469">
        <v>0</v>
      </c>
    </row>
    <row r="1055" spans="1:10" x14ac:dyDescent="0.3">
      <c r="A1055" s="464" t="s">
        <v>6302</v>
      </c>
      <c r="B1055" s="122" t="s">
        <v>6147</v>
      </c>
      <c r="C1055" s="122" t="s">
        <v>254</v>
      </c>
      <c r="D1055" s="122" t="s">
        <v>255</v>
      </c>
      <c r="E1055" s="122" t="s">
        <v>6</v>
      </c>
      <c r="F1055" s="466">
        <v>43806</v>
      </c>
      <c r="G1055" s="466">
        <v>51135</v>
      </c>
      <c r="H1055" s="467" t="s">
        <v>5962</v>
      </c>
      <c r="I1055" s="468">
        <v>3314</v>
      </c>
      <c r="J1055" s="469">
        <v>350.93400000000003</v>
      </c>
    </row>
    <row r="1056" spans="1:10" x14ac:dyDescent="0.3">
      <c r="A1056" s="464" t="s">
        <v>6302</v>
      </c>
      <c r="B1056" s="122" t="s">
        <v>6147</v>
      </c>
      <c r="C1056" s="122" t="s">
        <v>254</v>
      </c>
      <c r="D1056" s="122" t="s">
        <v>255</v>
      </c>
      <c r="E1056" s="122" t="s">
        <v>6</v>
      </c>
      <c r="F1056" s="466">
        <v>43806</v>
      </c>
      <c r="G1056" s="466">
        <v>51135</v>
      </c>
      <c r="H1056" s="467" t="s">
        <v>5963</v>
      </c>
      <c r="I1056" s="468">
        <v>3332</v>
      </c>
      <c r="J1056" s="469">
        <v>0</v>
      </c>
    </row>
    <row r="1057" spans="1:10" x14ac:dyDescent="0.3">
      <c r="A1057" s="464" t="s">
        <v>6302</v>
      </c>
      <c r="B1057" s="122" t="s">
        <v>6147</v>
      </c>
      <c r="C1057" s="122" t="s">
        <v>254</v>
      </c>
      <c r="D1057" s="122" t="s">
        <v>255</v>
      </c>
      <c r="E1057" s="122" t="s">
        <v>6</v>
      </c>
      <c r="F1057" s="466">
        <v>43806</v>
      </c>
      <c r="G1057" s="466">
        <v>51135</v>
      </c>
      <c r="H1057" s="467" t="s">
        <v>5962</v>
      </c>
      <c r="I1057" s="468">
        <v>3333</v>
      </c>
      <c r="J1057" s="469">
        <v>131.86500000000001</v>
      </c>
    </row>
    <row r="1058" spans="1:10" x14ac:dyDescent="0.3">
      <c r="A1058" s="464" t="s">
        <v>6302</v>
      </c>
      <c r="B1058" s="122" t="s">
        <v>6147</v>
      </c>
      <c r="C1058" s="122" t="s">
        <v>2481</v>
      </c>
      <c r="D1058" s="122" t="s">
        <v>2482</v>
      </c>
      <c r="E1058" s="122" t="s">
        <v>6</v>
      </c>
      <c r="F1058" s="466">
        <v>43806</v>
      </c>
      <c r="G1058" s="466">
        <v>51135</v>
      </c>
      <c r="H1058" s="467" t="s">
        <v>5963</v>
      </c>
      <c r="I1058" s="468">
        <v>3292</v>
      </c>
      <c r="J1058" s="469">
        <v>777.84199999999998</v>
      </c>
    </row>
    <row r="1059" spans="1:10" x14ac:dyDescent="0.3">
      <c r="A1059" s="464" t="s">
        <v>6302</v>
      </c>
      <c r="B1059" s="122" t="s">
        <v>6147</v>
      </c>
      <c r="C1059" s="122" t="s">
        <v>2481</v>
      </c>
      <c r="D1059" s="122" t="s">
        <v>2482</v>
      </c>
      <c r="E1059" s="122" t="s">
        <v>6</v>
      </c>
      <c r="F1059" s="466">
        <v>43806</v>
      </c>
      <c r="G1059" s="466">
        <v>51135</v>
      </c>
      <c r="H1059" s="467" t="s">
        <v>5962</v>
      </c>
      <c r="I1059" s="468">
        <v>3294</v>
      </c>
      <c r="J1059" s="469">
        <v>185.292</v>
      </c>
    </row>
    <row r="1060" spans="1:10" x14ac:dyDescent="0.3">
      <c r="A1060" s="464" t="s">
        <v>6302</v>
      </c>
      <c r="B1060" s="122" t="s">
        <v>6147</v>
      </c>
      <c r="C1060" s="122" t="s">
        <v>2481</v>
      </c>
      <c r="D1060" s="122" t="s">
        <v>2482</v>
      </c>
      <c r="E1060" s="122" t="s">
        <v>6</v>
      </c>
      <c r="F1060" s="466">
        <v>43806</v>
      </c>
      <c r="G1060" s="466">
        <v>51135</v>
      </c>
      <c r="H1060" s="467" t="s">
        <v>5963</v>
      </c>
      <c r="I1060" s="468">
        <v>3313</v>
      </c>
      <c r="J1060" s="469">
        <v>0</v>
      </c>
    </row>
    <row r="1061" spans="1:10" x14ac:dyDescent="0.3">
      <c r="A1061" s="464" t="s">
        <v>6302</v>
      </c>
      <c r="B1061" s="122" t="s">
        <v>6147</v>
      </c>
      <c r="C1061" s="122" t="s">
        <v>2481</v>
      </c>
      <c r="D1061" s="122" t="s">
        <v>2482</v>
      </c>
      <c r="E1061" s="122" t="s">
        <v>6</v>
      </c>
      <c r="F1061" s="466">
        <v>43806</v>
      </c>
      <c r="G1061" s="466">
        <v>51135</v>
      </c>
      <c r="H1061" s="467" t="s">
        <v>5962</v>
      </c>
      <c r="I1061" s="468">
        <v>3315</v>
      </c>
      <c r="J1061" s="469">
        <v>79.097000000000008</v>
      </c>
    </row>
    <row r="1062" spans="1:10" x14ac:dyDescent="0.3">
      <c r="A1062" s="464" t="s">
        <v>6302</v>
      </c>
      <c r="B1062" s="122" t="s">
        <v>6147</v>
      </c>
      <c r="C1062" s="122" t="s">
        <v>2481</v>
      </c>
      <c r="D1062" s="122" t="s">
        <v>2482</v>
      </c>
      <c r="E1062" s="122" t="s">
        <v>6</v>
      </c>
      <c r="F1062" s="466">
        <v>43806</v>
      </c>
      <c r="G1062" s="466">
        <v>51135</v>
      </c>
      <c r="H1062" s="467" t="s">
        <v>5963</v>
      </c>
      <c r="I1062" s="468">
        <v>3334</v>
      </c>
      <c r="J1062" s="469">
        <v>0</v>
      </c>
    </row>
    <row r="1063" spans="1:10" x14ac:dyDescent="0.3">
      <c r="A1063" s="464" t="s">
        <v>6302</v>
      </c>
      <c r="B1063" s="122" t="s">
        <v>6147</v>
      </c>
      <c r="C1063" s="122" t="s">
        <v>2481</v>
      </c>
      <c r="D1063" s="122" t="s">
        <v>2482</v>
      </c>
      <c r="E1063" s="122" t="s">
        <v>6</v>
      </c>
      <c r="F1063" s="466">
        <v>43806</v>
      </c>
      <c r="G1063" s="466">
        <v>51135</v>
      </c>
      <c r="H1063" s="467" t="s">
        <v>5962</v>
      </c>
      <c r="I1063" s="468">
        <v>3335</v>
      </c>
      <c r="J1063" s="469">
        <v>43.954000000000008</v>
      </c>
    </row>
    <row r="1064" spans="1:10" x14ac:dyDescent="0.3">
      <c r="A1064" s="464" t="s">
        <v>6302</v>
      </c>
      <c r="B1064" s="122" t="s">
        <v>6147</v>
      </c>
      <c r="C1064" s="122" t="s">
        <v>686</v>
      </c>
      <c r="D1064" s="122" t="s">
        <v>687</v>
      </c>
      <c r="E1064" s="122" t="s">
        <v>6</v>
      </c>
      <c r="F1064" s="466">
        <v>43806</v>
      </c>
      <c r="G1064" s="466">
        <v>51135</v>
      </c>
      <c r="H1064" s="467" t="s">
        <v>5963</v>
      </c>
      <c r="I1064" s="468">
        <v>3296</v>
      </c>
      <c r="J1064" s="469">
        <v>1.0330000000000001</v>
      </c>
    </row>
    <row r="1065" spans="1:10" x14ac:dyDescent="0.3">
      <c r="A1065" s="464" t="s">
        <v>6302</v>
      </c>
      <c r="B1065" s="122" t="s">
        <v>6147</v>
      </c>
      <c r="C1065" s="122" t="s">
        <v>686</v>
      </c>
      <c r="D1065" s="122" t="s">
        <v>687</v>
      </c>
      <c r="E1065" s="122" t="s">
        <v>6</v>
      </c>
      <c r="F1065" s="466">
        <v>43806</v>
      </c>
      <c r="G1065" s="466">
        <v>51135</v>
      </c>
      <c r="H1065" s="467" t="s">
        <v>5962</v>
      </c>
      <c r="I1065" s="468">
        <v>3298</v>
      </c>
      <c r="J1065" s="469">
        <v>1531.7550000000001</v>
      </c>
    </row>
    <row r="1066" spans="1:10" x14ac:dyDescent="0.3">
      <c r="A1066" s="464" t="s">
        <v>6302</v>
      </c>
      <c r="B1066" s="122" t="s">
        <v>6147</v>
      </c>
      <c r="C1066" s="122" t="s">
        <v>686</v>
      </c>
      <c r="D1066" s="122" t="s">
        <v>687</v>
      </c>
      <c r="E1066" s="122" t="s">
        <v>6</v>
      </c>
      <c r="F1066" s="466">
        <v>43806</v>
      </c>
      <c r="G1066" s="466">
        <v>51135</v>
      </c>
      <c r="H1066" s="467" t="s">
        <v>5963</v>
      </c>
      <c r="I1066" s="468">
        <v>3317</v>
      </c>
      <c r="J1066" s="469">
        <v>0</v>
      </c>
    </row>
    <row r="1067" spans="1:10" x14ac:dyDescent="0.3">
      <c r="A1067" s="464" t="s">
        <v>6302</v>
      </c>
      <c r="B1067" s="122" t="s">
        <v>6147</v>
      </c>
      <c r="C1067" s="122" t="s">
        <v>686</v>
      </c>
      <c r="D1067" s="122" t="s">
        <v>687</v>
      </c>
      <c r="E1067" s="122" t="s">
        <v>6</v>
      </c>
      <c r="F1067" s="466">
        <v>43806</v>
      </c>
      <c r="G1067" s="466">
        <v>51135</v>
      </c>
      <c r="H1067" s="467" t="s">
        <v>5962</v>
      </c>
      <c r="I1067" s="468">
        <v>3319</v>
      </c>
      <c r="J1067" s="469">
        <v>73.536000000000001</v>
      </c>
    </row>
    <row r="1068" spans="1:10" x14ac:dyDescent="0.3">
      <c r="A1068" s="464" t="s">
        <v>6302</v>
      </c>
      <c r="B1068" s="122" t="s">
        <v>6147</v>
      </c>
      <c r="C1068" s="122" t="s">
        <v>686</v>
      </c>
      <c r="D1068" s="122" t="s">
        <v>687</v>
      </c>
      <c r="E1068" s="122" t="s">
        <v>6</v>
      </c>
      <c r="F1068" s="466">
        <v>43806</v>
      </c>
      <c r="G1068" s="466">
        <v>51135</v>
      </c>
      <c r="H1068" s="467" t="s">
        <v>5963</v>
      </c>
      <c r="I1068" s="468">
        <v>3336</v>
      </c>
      <c r="J1068" s="469">
        <v>0</v>
      </c>
    </row>
    <row r="1069" spans="1:10" x14ac:dyDescent="0.3">
      <c r="A1069" s="464" t="s">
        <v>6302</v>
      </c>
      <c r="B1069" s="122" t="s">
        <v>6147</v>
      </c>
      <c r="C1069" s="122" t="s">
        <v>686</v>
      </c>
      <c r="D1069" s="122" t="s">
        <v>687</v>
      </c>
      <c r="E1069" s="122" t="s">
        <v>6</v>
      </c>
      <c r="F1069" s="466">
        <v>43806</v>
      </c>
      <c r="G1069" s="466">
        <v>51135</v>
      </c>
      <c r="H1069" s="467" t="s">
        <v>5962</v>
      </c>
      <c r="I1069" s="468">
        <v>3337</v>
      </c>
      <c r="J1069" s="469">
        <v>16.187999999999999</v>
      </c>
    </row>
    <row r="1070" spans="1:10" x14ac:dyDescent="0.3">
      <c r="A1070" s="464" t="s">
        <v>6302</v>
      </c>
      <c r="B1070" s="122" t="s">
        <v>6147</v>
      </c>
      <c r="C1070" s="122" t="s">
        <v>210</v>
      </c>
      <c r="D1070" s="122" t="s">
        <v>211</v>
      </c>
      <c r="E1070" s="122" t="s">
        <v>6</v>
      </c>
      <c r="F1070" s="466">
        <v>43806</v>
      </c>
      <c r="G1070" s="466">
        <v>51135</v>
      </c>
      <c r="H1070" s="467" t="s">
        <v>5963</v>
      </c>
      <c r="I1070" s="468">
        <v>3297</v>
      </c>
      <c r="J1070" s="469">
        <v>23.197000000000003</v>
      </c>
    </row>
    <row r="1071" spans="1:10" x14ac:dyDescent="0.3">
      <c r="A1071" s="464" t="s">
        <v>6302</v>
      </c>
      <c r="B1071" s="122" t="s">
        <v>6147</v>
      </c>
      <c r="C1071" s="122" t="s">
        <v>210</v>
      </c>
      <c r="D1071" s="122" t="s">
        <v>211</v>
      </c>
      <c r="E1071" s="122" t="s">
        <v>6</v>
      </c>
      <c r="F1071" s="466">
        <v>43806</v>
      </c>
      <c r="G1071" s="466">
        <v>51135</v>
      </c>
      <c r="H1071" s="467" t="s">
        <v>5962</v>
      </c>
      <c r="I1071" s="468">
        <v>3299</v>
      </c>
      <c r="J1071" s="469">
        <v>7283.139000000001</v>
      </c>
    </row>
    <row r="1072" spans="1:10" x14ac:dyDescent="0.3">
      <c r="A1072" s="464" t="s">
        <v>6302</v>
      </c>
      <c r="B1072" s="122" t="s">
        <v>6147</v>
      </c>
      <c r="C1072" s="122" t="s">
        <v>210</v>
      </c>
      <c r="D1072" s="122" t="s">
        <v>211</v>
      </c>
      <c r="E1072" s="122" t="s">
        <v>6</v>
      </c>
      <c r="F1072" s="466">
        <v>43806</v>
      </c>
      <c r="G1072" s="466">
        <v>51135</v>
      </c>
      <c r="H1072" s="467" t="s">
        <v>5963</v>
      </c>
      <c r="I1072" s="468">
        <v>3316</v>
      </c>
      <c r="J1072" s="469">
        <v>0</v>
      </c>
    </row>
    <row r="1073" spans="1:10" x14ac:dyDescent="0.3">
      <c r="A1073" s="464" t="s">
        <v>6302</v>
      </c>
      <c r="B1073" s="122" t="s">
        <v>6147</v>
      </c>
      <c r="C1073" s="122" t="s">
        <v>210</v>
      </c>
      <c r="D1073" s="122" t="s">
        <v>211</v>
      </c>
      <c r="E1073" s="122" t="s">
        <v>6</v>
      </c>
      <c r="F1073" s="466">
        <v>43806</v>
      </c>
      <c r="G1073" s="466">
        <v>51135</v>
      </c>
      <c r="H1073" s="467" t="s">
        <v>5962</v>
      </c>
      <c r="I1073" s="468">
        <v>3318</v>
      </c>
      <c r="J1073" s="469">
        <v>719.077</v>
      </c>
    </row>
    <row r="1074" spans="1:10" x14ac:dyDescent="0.3">
      <c r="A1074" s="464" t="s">
        <v>6302</v>
      </c>
      <c r="B1074" s="122" t="s">
        <v>6147</v>
      </c>
      <c r="C1074" s="122" t="s">
        <v>210</v>
      </c>
      <c r="D1074" s="122" t="s">
        <v>211</v>
      </c>
      <c r="E1074" s="122" t="s">
        <v>6</v>
      </c>
      <c r="F1074" s="466">
        <v>43806</v>
      </c>
      <c r="G1074" s="466">
        <v>51135</v>
      </c>
      <c r="H1074" s="467" t="s">
        <v>5963</v>
      </c>
      <c r="I1074" s="468">
        <v>3338</v>
      </c>
      <c r="J1074" s="469">
        <v>0</v>
      </c>
    </row>
    <row r="1075" spans="1:10" x14ac:dyDescent="0.3">
      <c r="A1075" s="464" t="s">
        <v>6302</v>
      </c>
      <c r="B1075" s="122" t="s">
        <v>6147</v>
      </c>
      <c r="C1075" s="122" t="s">
        <v>210</v>
      </c>
      <c r="D1075" s="122" t="s">
        <v>211</v>
      </c>
      <c r="E1075" s="122" t="s">
        <v>6</v>
      </c>
      <c r="F1075" s="466">
        <v>43806</v>
      </c>
      <c r="G1075" s="466">
        <v>51135</v>
      </c>
      <c r="H1075" s="467" t="s">
        <v>5962</v>
      </c>
      <c r="I1075" s="468">
        <v>3339</v>
      </c>
      <c r="J1075" s="469">
        <v>76.012</v>
      </c>
    </row>
    <row r="1076" spans="1:10" x14ac:dyDescent="0.3">
      <c r="A1076" s="464" t="s">
        <v>6302</v>
      </c>
      <c r="B1076" s="122" t="s">
        <v>6147</v>
      </c>
      <c r="C1076" s="122" t="s">
        <v>145</v>
      </c>
      <c r="D1076" s="122" t="s">
        <v>146</v>
      </c>
      <c r="E1076" s="122" t="s">
        <v>6</v>
      </c>
      <c r="F1076" s="466">
        <v>43806</v>
      </c>
      <c r="G1076" s="466">
        <v>51135</v>
      </c>
      <c r="H1076" s="467" t="s">
        <v>5963</v>
      </c>
      <c r="I1076" s="468">
        <v>3301</v>
      </c>
      <c r="J1076" s="469">
        <v>831.73900000000003</v>
      </c>
    </row>
    <row r="1077" spans="1:10" x14ac:dyDescent="0.3">
      <c r="A1077" s="464" t="s">
        <v>6302</v>
      </c>
      <c r="B1077" s="122" t="s">
        <v>6147</v>
      </c>
      <c r="C1077" s="122" t="s">
        <v>145</v>
      </c>
      <c r="D1077" s="122" t="s">
        <v>146</v>
      </c>
      <c r="E1077" s="122" t="s">
        <v>6</v>
      </c>
      <c r="F1077" s="466">
        <v>43806</v>
      </c>
      <c r="G1077" s="466">
        <v>51135</v>
      </c>
      <c r="H1077" s="467" t="s">
        <v>5962</v>
      </c>
      <c r="I1077" s="468">
        <v>3303</v>
      </c>
      <c r="J1077" s="469">
        <v>9755.3630000000012</v>
      </c>
    </row>
    <row r="1078" spans="1:10" x14ac:dyDescent="0.3">
      <c r="A1078" s="464" t="s">
        <v>6302</v>
      </c>
      <c r="B1078" s="122" t="s">
        <v>6147</v>
      </c>
      <c r="C1078" s="122" t="s">
        <v>145</v>
      </c>
      <c r="D1078" s="122" t="s">
        <v>146</v>
      </c>
      <c r="E1078" s="122" t="s">
        <v>6</v>
      </c>
      <c r="F1078" s="466">
        <v>43806</v>
      </c>
      <c r="G1078" s="466">
        <v>51135</v>
      </c>
      <c r="H1078" s="467" t="s">
        <v>5963</v>
      </c>
      <c r="I1078" s="468">
        <v>3321</v>
      </c>
      <c r="J1078" s="469">
        <v>0</v>
      </c>
    </row>
    <row r="1079" spans="1:10" x14ac:dyDescent="0.3">
      <c r="A1079" s="464" t="s">
        <v>6302</v>
      </c>
      <c r="B1079" s="122" t="s">
        <v>6147</v>
      </c>
      <c r="C1079" s="122" t="s">
        <v>145</v>
      </c>
      <c r="D1079" s="122" t="s">
        <v>146</v>
      </c>
      <c r="E1079" s="122" t="s">
        <v>6</v>
      </c>
      <c r="F1079" s="466">
        <v>43806</v>
      </c>
      <c r="G1079" s="466">
        <v>51135</v>
      </c>
      <c r="H1079" s="467" t="s">
        <v>5962</v>
      </c>
      <c r="I1079" s="468">
        <v>3324</v>
      </c>
      <c r="J1079" s="469">
        <v>1234.7530000000002</v>
      </c>
    </row>
    <row r="1080" spans="1:10" x14ac:dyDescent="0.3">
      <c r="A1080" s="464" t="s">
        <v>6302</v>
      </c>
      <c r="B1080" s="122" t="s">
        <v>6147</v>
      </c>
      <c r="C1080" s="122" t="s">
        <v>145</v>
      </c>
      <c r="D1080" s="122" t="s">
        <v>146</v>
      </c>
      <c r="E1080" s="122" t="s">
        <v>6</v>
      </c>
      <c r="F1080" s="466">
        <v>43806</v>
      </c>
      <c r="G1080" s="466">
        <v>51135</v>
      </c>
      <c r="H1080" s="467" t="s">
        <v>5963</v>
      </c>
      <c r="I1080" s="468">
        <v>3340</v>
      </c>
      <c r="J1080" s="469">
        <v>0</v>
      </c>
    </row>
    <row r="1081" spans="1:10" x14ac:dyDescent="0.3">
      <c r="A1081" s="464" t="s">
        <v>6302</v>
      </c>
      <c r="B1081" s="122" t="s">
        <v>6147</v>
      </c>
      <c r="C1081" s="122" t="s">
        <v>145</v>
      </c>
      <c r="D1081" s="122" t="s">
        <v>146</v>
      </c>
      <c r="E1081" s="122" t="s">
        <v>6</v>
      </c>
      <c r="F1081" s="466">
        <v>43806</v>
      </c>
      <c r="G1081" s="466">
        <v>51135</v>
      </c>
      <c r="H1081" s="467" t="s">
        <v>5962</v>
      </c>
      <c r="I1081" s="468">
        <v>3341</v>
      </c>
      <c r="J1081" s="469">
        <v>267.762</v>
      </c>
    </row>
    <row r="1082" spans="1:10" x14ac:dyDescent="0.3">
      <c r="A1082" s="464" t="s">
        <v>6302</v>
      </c>
      <c r="B1082" s="122" t="s">
        <v>6147</v>
      </c>
      <c r="C1082" s="122" t="s">
        <v>510</v>
      </c>
      <c r="D1082" s="122" t="s">
        <v>511</v>
      </c>
      <c r="E1082" s="122" t="s">
        <v>6</v>
      </c>
      <c r="F1082" s="466">
        <v>43806</v>
      </c>
      <c r="G1082" s="466">
        <v>51135</v>
      </c>
      <c r="H1082" s="467" t="s">
        <v>5963</v>
      </c>
      <c r="I1082" s="468">
        <v>3300</v>
      </c>
      <c r="J1082" s="469">
        <v>3599.1610000000001</v>
      </c>
    </row>
    <row r="1083" spans="1:10" x14ac:dyDescent="0.3">
      <c r="A1083" s="464" t="s">
        <v>6302</v>
      </c>
      <c r="B1083" s="122" t="s">
        <v>6147</v>
      </c>
      <c r="C1083" s="122" t="s">
        <v>510</v>
      </c>
      <c r="D1083" s="122" t="s">
        <v>511</v>
      </c>
      <c r="E1083" s="122" t="s">
        <v>6</v>
      </c>
      <c r="F1083" s="466">
        <v>43806</v>
      </c>
      <c r="G1083" s="466">
        <v>51135</v>
      </c>
      <c r="H1083" s="467" t="s">
        <v>5962</v>
      </c>
      <c r="I1083" s="468">
        <v>3302</v>
      </c>
      <c r="J1083" s="469">
        <v>3067.3720000000003</v>
      </c>
    </row>
    <row r="1084" spans="1:10" x14ac:dyDescent="0.3">
      <c r="A1084" s="464" t="s">
        <v>6302</v>
      </c>
      <c r="B1084" s="122" t="s">
        <v>6147</v>
      </c>
      <c r="C1084" s="122" t="s">
        <v>510</v>
      </c>
      <c r="D1084" s="122" t="s">
        <v>511</v>
      </c>
      <c r="E1084" s="122" t="s">
        <v>6</v>
      </c>
      <c r="F1084" s="466">
        <v>43806</v>
      </c>
      <c r="G1084" s="466">
        <v>51135</v>
      </c>
      <c r="H1084" s="467" t="s">
        <v>5963</v>
      </c>
      <c r="I1084" s="468">
        <v>3320</v>
      </c>
      <c r="J1084" s="469">
        <v>0</v>
      </c>
    </row>
    <row r="1085" spans="1:10" x14ac:dyDescent="0.3">
      <c r="A1085" s="464" t="s">
        <v>6302</v>
      </c>
      <c r="B1085" s="122" t="s">
        <v>6147</v>
      </c>
      <c r="C1085" s="122" t="s">
        <v>510</v>
      </c>
      <c r="D1085" s="122" t="s">
        <v>511</v>
      </c>
      <c r="E1085" s="122" t="s">
        <v>6</v>
      </c>
      <c r="F1085" s="466">
        <v>43806</v>
      </c>
      <c r="G1085" s="466">
        <v>51135</v>
      </c>
      <c r="H1085" s="467" t="s">
        <v>5962</v>
      </c>
      <c r="I1085" s="468">
        <v>3322</v>
      </c>
      <c r="J1085" s="469">
        <v>329.072</v>
      </c>
    </row>
    <row r="1086" spans="1:10" x14ac:dyDescent="0.3">
      <c r="A1086" s="464" t="s">
        <v>6302</v>
      </c>
      <c r="B1086" s="122" t="s">
        <v>6147</v>
      </c>
      <c r="C1086" s="122" t="s">
        <v>510</v>
      </c>
      <c r="D1086" s="122" t="s">
        <v>511</v>
      </c>
      <c r="E1086" s="122" t="s">
        <v>6</v>
      </c>
      <c r="F1086" s="466">
        <v>43806</v>
      </c>
      <c r="G1086" s="466">
        <v>51135</v>
      </c>
      <c r="H1086" s="467" t="s">
        <v>5963</v>
      </c>
      <c r="I1086" s="468">
        <v>3342</v>
      </c>
      <c r="J1086" s="469">
        <v>0</v>
      </c>
    </row>
    <row r="1087" spans="1:10" x14ac:dyDescent="0.3">
      <c r="A1087" s="464" t="s">
        <v>6302</v>
      </c>
      <c r="B1087" s="122" t="s">
        <v>6147</v>
      </c>
      <c r="C1087" s="122" t="s">
        <v>510</v>
      </c>
      <c r="D1087" s="122" t="s">
        <v>511</v>
      </c>
      <c r="E1087" s="122" t="s">
        <v>6</v>
      </c>
      <c r="F1087" s="466">
        <v>43806</v>
      </c>
      <c r="G1087" s="466">
        <v>51135</v>
      </c>
      <c r="H1087" s="467" t="s">
        <v>5962</v>
      </c>
      <c r="I1087" s="468">
        <v>3343</v>
      </c>
      <c r="J1087" s="469">
        <v>5.17</v>
      </c>
    </row>
    <row r="1088" spans="1:10" x14ac:dyDescent="0.3">
      <c r="A1088" s="464" t="s">
        <v>6302</v>
      </c>
      <c r="B1088" s="122" t="s">
        <v>6147</v>
      </c>
      <c r="C1088" s="122" t="s">
        <v>278</v>
      </c>
      <c r="D1088" s="122" t="s">
        <v>279</v>
      </c>
      <c r="E1088" s="122" t="s">
        <v>6</v>
      </c>
      <c r="F1088" s="466">
        <v>43806</v>
      </c>
      <c r="G1088" s="466">
        <v>51135</v>
      </c>
      <c r="H1088" s="467" t="s">
        <v>5963</v>
      </c>
      <c r="I1088" s="468">
        <v>3305</v>
      </c>
      <c r="J1088" s="469">
        <v>7347.09</v>
      </c>
    </row>
    <row r="1089" spans="1:10" x14ac:dyDescent="0.3">
      <c r="A1089" s="464" t="s">
        <v>6302</v>
      </c>
      <c r="B1089" s="122" t="s">
        <v>6147</v>
      </c>
      <c r="C1089" s="122" t="s">
        <v>278</v>
      </c>
      <c r="D1089" s="122" t="s">
        <v>279</v>
      </c>
      <c r="E1089" s="122" t="s">
        <v>6</v>
      </c>
      <c r="F1089" s="466">
        <v>43806</v>
      </c>
      <c r="G1089" s="466">
        <v>51135</v>
      </c>
      <c r="H1089" s="467" t="s">
        <v>5962</v>
      </c>
      <c r="I1089" s="468">
        <v>3307</v>
      </c>
      <c r="J1089" s="469">
        <v>12915.796</v>
      </c>
    </row>
    <row r="1090" spans="1:10" x14ac:dyDescent="0.3">
      <c r="A1090" s="464" t="s">
        <v>6302</v>
      </c>
      <c r="B1090" s="122" t="s">
        <v>6147</v>
      </c>
      <c r="C1090" s="122" t="s">
        <v>278</v>
      </c>
      <c r="D1090" s="122" t="s">
        <v>279</v>
      </c>
      <c r="E1090" s="122" t="s">
        <v>6</v>
      </c>
      <c r="F1090" s="466">
        <v>43806</v>
      </c>
      <c r="G1090" s="466">
        <v>51135</v>
      </c>
      <c r="H1090" s="467" t="s">
        <v>5963</v>
      </c>
      <c r="I1090" s="468">
        <v>3325</v>
      </c>
      <c r="J1090" s="469">
        <v>0</v>
      </c>
    </row>
    <row r="1091" spans="1:10" x14ac:dyDescent="0.3">
      <c r="A1091" s="464" t="s">
        <v>6302</v>
      </c>
      <c r="B1091" s="122" t="s">
        <v>6147</v>
      </c>
      <c r="C1091" s="122" t="s">
        <v>278</v>
      </c>
      <c r="D1091" s="122" t="s">
        <v>279</v>
      </c>
      <c r="E1091" s="122" t="s">
        <v>6</v>
      </c>
      <c r="F1091" s="466">
        <v>43806</v>
      </c>
      <c r="G1091" s="466">
        <v>51135</v>
      </c>
      <c r="H1091" s="467" t="s">
        <v>5962</v>
      </c>
      <c r="I1091" s="468">
        <v>3327</v>
      </c>
      <c r="J1091" s="469">
        <v>758.80600000000004</v>
      </c>
    </row>
    <row r="1092" spans="1:10" x14ac:dyDescent="0.3">
      <c r="A1092" s="464" t="s">
        <v>6302</v>
      </c>
      <c r="B1092" s="122" t="s">
        <v>6147</v>
      </c>
      <c r="C1092" s="122" t="s">
        <v>278</v>
      </c>
      <c r="D1092" s="122" t="s">
        <v>279</v>
      </c>
      <c r="E1092" s="122" t="s">
        <v>6</v>
      </c>
      <c r="F1092" s="466">
        <v>43806</v>
      </c>
      <c r="G1092" s="466">
        <v>51135</v>
      </c>
      <c r="H1092" s="467" t="s">
        <v>5963</v>
      </c>
      <c r="I1092" s="468">
        <v>3344</v>
      </c>
      <c r="J1092" s="469">
        <v>0</v>
      </c>
    </row>
    <row r="1093" spans="1:10" x14ac:dyDescent="0.3">
      <c r="A1093" s="464" t="s">
        <v>6302</v>
      </c>
      <c r="B1093" s="122" t="s">
        <v>6147</v>
      </c>
      <c r="C1093" s="122" t="s">
        <v>278</v>
      </c>
      <c r="D1093" s="122" t="s">
        <v>279</v>
      </c>
      <c r="E1093" s="122" t="s">
        <v>6</v>
      </c>
      <c r="F1093" s="466">
        <v>43806</v>
      </c>
      <c r="G1093" s="466">
        <v>51135</v>
      </c>
      <c r="H1093" s="467" t="s">
        <v>5962</v>
      </c>
      <c r="I1093" s="468">
        <v>3345</v>
      </c>
      <c r="J1093" s="469">
        <v>18.071000000000002</v>
      </c>
    </row>
    <row r="1094" spans="1:10" x14ac:dyDescent="0.3">
      <c r="A1094" s="464" t="s">
        <v>6302</v>
      </c>
      <c r="B1094" s="122" t="s">
        <v>6147</v>
      </c>
      <c r="C1094" s="122" t="s">
        <v>110</v>
      </c>
      <c r="D1094" s="122" t="s">
        <v>111</v>
      </c>
      <c r="E1094" s="122" t="s">
        <v>6</v>
      </c>
      <c r="F1094" s="466">
        <v>44317</v>
      </c>
      <c r="G1094" s="466">
        <v>45869</v>
      </c>
      <c r="H1094" s="467" t="s">
        <v>5962</v>
      </c>
      <c r="I1094" s="468">
        <v>3769</v>
      </c>
      <c r="J1094" s="469">
        <v>16.53</v>
      </c>
    </row>
    <row r="1095" spans="1:10" x14ac:dyDescent="0.3">
      <c r="A1095" s="464" t="s">
        <v>6302</v>
      </c>
      <c r="B1095" s="122" t="s">
        <v>6147</v>
      </c>
      <c r="C1095" s="122" t="s">
        <v>110</v>
      </c>
      <c r="D1095" s="122" t="s">
        <v>111</v>
      </c>
      <c r="E1095" s="122" t="s">
        <v>6</v>
      </c>
      <c r="F1095" s="466">
        <v>44317</v>
      </c>
      <c r="G1095" s="466">
        <v>45869</v>
      </c>
      <c r="H1095" s="467" t="s">
        <v>5963</v>
      </c>
      <c r="I1095" s="468">
        <v>3770</v>
      </c>
      <c r="J1095" s="469">
        <v>25</v>
      </c>
    </row>
    <row r="1096" spans="1:10" x14ac:dyDescent="0.3">
      <c r="A1096" s="464" t="s">
        <v>6302</v>
      </c>
      <c r="B1096" s="122" t="s">
        <v>6147</v>
      </c>
      <c r="C1096" s="122" t="s">
        <v>110</v>
      </c>
      <c r="D1096" s="122" t="s">
        <v>111</v>
      </c>
      <c r="E1096" s="122" t="s">
        <v>6</v>
      </c>
      <c r="F1096" s="466">
        <v>44317</v>
      </c>
      <c r="G1096" s="466">
        <v>45869</v>
      </c>
      <c r="H1096" s="467" t="s">
        <v>5962</v>
      </c>
      <c r="I1096" s="468">
        <v>3771</v>
      </c>
      <c r="J1096" s="469">
        <v>73.623000000000005</v>
      </c>
    </row>
    <row r="1097" spans="1:10" x14ac:dyDescent="0.3">
      <c r="A1097" s="464" t="s">
        <v>6302</v>
      </c>
      <c r="B1097" s="122" t="s">
        <v>6147</v>
      </c>
      <c r="C1097" s="122" t="s">
        <v>110</v>
      </c>
      <c r="D1097" s="122" t="s">
        <v>111</v>
      </c>
      <c r="E1097" s="122" t="s">
        <v>6</v>
      </c>
      <c r="F1097" s="466">
        <v>44317</v>
      </c>
      <c r="G1097" s="466">
        <v>45869</v>
      </c>
      <c r="H1097" s="467" t="s">
        <v>5963</v>
      </c>
      <c r="I1097" s="468">
        <v>3772</v>
      </c>
      <c r="J1097" s="469">
        <v>50</v>
      </c>
    </row>
    <row r="1098" spans="1:10" x14ac:dyDescent="0.3">
      <c r="A1098" s="464" t="s">
        <v>6302</v>
      </c>
      <c r="B1098" s="122" t="s">
        <v>6147</v>
      </c>
      <c r="C1098" s="122" t="s">
        <v>757</v>
      </c>
      <c r="D1098" s="122" t="s">
        <v>758</v>
      </c>
      <c r="E1098" s="122" t="s">
        <v>97</v>
      </c>
      <c r="F1098" s="466">
        <v>44317</v>
      </c>
      <c r="G1098" s="466">
        <v>47787</v>
      </c>
      <c r="H1098" s="467" t="s">
        <v>5965</v>
      </c>
      <c r="I1098" s="468">
        <v>39647</v>
      </c>
      <c r="J1098" s="469">
        <v>99.361000000000004</v>
      </c>
    </row>
    <row r="1099" spans="1:10" x14ac:dyDescent="0.3">
      <c r="A1099" s="464" t="s">
        <v>6302</v>
      </c>
      <c r="B1099" s="122" t="s">
        <v>6147</v>
      </c>
      <c r="C1099" s="122" t="s">
        <v>757</v>
      </c>
      <c r="D1099" s="122" t="s">
        <v>758</v>
      </c>
      <c r="E1099" s="122" t="s">
        <v>97</v>
      </c>
      <c r="F1099" s="466">
        <v>44317</v>
      </c>
      <c r="G1099" s="466">
        <v>47787</v>
      </c>
      <c r="H1099" s="467" t="s">
        <v>5964</v>
      </c>
      <c r="I1099" s="468">
        <v>39648</v>
      </c>
      <c r="J1099" s="469">
        <v>0</v>
      </c>
    </row>
    <row r="1100" spans="1:10" x14ac:dyDescent="0.3">
      <c r="A1100" s="464" t="s">
        <v>6302</v>
      </c>
      <c r="B1100" s="122" t="s">
        <v>6147</v>
      </c>
      <c r="C1100" s="122" t="s">
        <v>757</v>
      </c>
      <c r="D1100" s="122" t="s">
        <v>758</v>
      </c>
      <c r="E1100" s="122" t="s">
        <v>97</v>
      </c>
      <c r="F1100" s="466">
        <v>44317</v>
      </c>
      <c r="G1100" s="466">
        <v>47787</v>
      </c>
      <c r="H1100" s="467" t="s">
        <v>5965</v>
      </c>
      <c r="I1100" s="468">
        <v>39659</v>
      </c>
      <c r="J1100" s="469">
        <v>123.623</v>
      </c>
    </row>
    <row r="1101" spans="1:10" x14ac:dyDescent="0.3">
      <c r="A1101" s="464" t="s">
        <v>6302</v>
      </c>
      <c r="B1101" s="122" t="s">
        <v>6147</v>
      </c>
      <c r="C1101" s="122" t="s">
        <v>757</v>
      </c>
      <c r="D1101" s="122" t="s">
        <v>758</v>
      </c>
      <c r="E1101" s="122" t="s">
        <v>97</v>
      </c>
      <c r="F1101" s="466">
        <v>44317</v>
      </c>
      <c r="G1101" s="466">
        <v>47787</v>
      </c>
      <c r="H1101" s="467" t="s">
        <v>5964</v>
      </c>
      <c r="I1101" s="468">
        <v>39660</v>
      </c>
      <c r="J1101" s="469">
        <v>0</v>
      </c>
    </row>
    <row r="1102" spans="1:10" x14ac:dyDescent="0.3">
      <c r="A1102" s="464" t="s">
        <v>6302</v>
      </c>
      <c r="B1102" s="122" t="s">
        <v>6147</v>
      </c>
      <c r="C1102" s="122" t="s">
        <v>1089</v>
      </c>
      <c r="D1102" s="122" t="s">
        <v>1090</v>
      </c>
      <c r="E1102" s="122" t="s">
        <v>97</v>
      </c>
      <c r="F1102" s="466">
        <v>43806</v>
      </c>
      <c r="G1102" s="466">
        <v>51135</v>
      </c>
      <c r="H1102" s="467" t="s">
        <v>5964</v>
      </c>
      <c r="I1102" s="468">
        <v>38232</v>
      </c>
      <c r="J1102" s="469">
        <v>0</v>
      </c>
    </row>
    <row r="1103" spans="1:10" x14ac:dyDescent="0.3">
      <c r="A1103" s="464" t="s">
        <v>6302</v>
      </c>
      <c r="B1103" s="122" t="s">
        <v>6147</v>
      </c>
      <c r="C1103" s="122" t="s">
        <v>1089</v>
      </c>
      <c r="D1103" s="122" t="s">
        <v>1090</v>
      </c>
      <c r="E1103" s="122" t="s">
        <v>97</v>
      </c>
      <c r="F1103" s="466">
        <v>43806</v>
      </c>
      <c r="G1103" s="466">
        <v>51135</v>
      </c>
      <c r="H1103" s="467" t="s">
        <v>5965</v>
      </c>
      <c r="I1103" s="468">
        <v>38233</v>
      </c>
      <c r="J1103" s="469">
        <v>631.43999999999994</v>
      </c>
    </row>
    <row r="1104" spans="1:10" x14ac:dyDescent="0.3">
      <c r="A1104" s="464" t="s">
        <v>6302</v>
      </c>
      <c r="B1104" s="122" t="s">
        <v>6147</v>
      </c>
      <c r="C1104" s="122" t="s">
        <v>1089</v>
      </c>
      <c r="D1104" s="122" t="s">
        <v>1090</v>
      </c>
      <c r="E1104" s="122" t="s">
        <v>97</v>
      </c>
      <c r="F1104" s="466">
        <v>43806</v>
      </c>
      <c r="G1104" s="466">
        <v>51135</v>
      </c>
      <c r="H1104" s="467" t="s">
        <v>5964</v>
      </c>
      <c r="I1104" s="468">
        <v>38234</v>
      </c>
      <c r="J1104" s="469">
        <v>0</v>
      </c>
    </row>
    <row r="1105" spans="1:10" x14ac:dyDescent="0.3">
      <c r="A1105" s="464" t="s">
        <v>6302</v>
      </c>
      <c r="B1105" s="122" t="s">
        <v>6147</v>
      </c>
      <c r="C1105" s="122" t="s">
        <v>1089</v>
      </c>
      <c r="D1105" s="122" t="s">
        <v>1090</v>
      </c>
      <c r="E1105" s="122" t="s">
        <v>97</v>
      </c>
      <c r="F1105" s="466">
        <v>43806</v>
      </c>
      <c r="G1105" s="466">
        <v>51135</v>
      </c>
      <c r="H1105" s="467" t="s">
        <v>5965</v>
      </c>
      <c r="I1105" s="468">
        <v>38235</v>
      </c>
      <c r="J1105" s="469">
        <v>0</v>
      </c>
    </row>
    <row r="1106" spans="1:10" x14ac:dyDescent="0.3">
      <c r="A1106" s="464" t="s">
        <v>6302</v>
      </c>
      <c r="B1106" s="122" t="s">
        <v>6147</v>
      </c>
      <c r="C1106" s="122" t="s">
        <v>1089</v>
      </c>
      <c r="D1106" s="122" t="s">
        <v>1090</v>
      </c>
      <c r="E1106" s="122" t="s">
        <v>97</v>
      </c>
      <c r="F1106" s="466">
        <v>43806</v>
      </c>
      <c r="G1106" s="466">
        <v>51135</v>
      </c>
      <c r="H1106" s="467" t="s">
        <v>5964</v>
      </c>
      <c r="I1106" s="468">
        <v>38236</v>
      </c>
      <c r="J1106" s="469">
        <v>0</v>
      </c>
    </row>
    <row r="1107" spans="1:10" x14ac:dyDescent="0.3">
      <c r="A1107" s="464" t="s">
        <v>6302</v>
      </c>
      <c r="B1107" s="122" t="s">
        <v>6147</v>
      </c>
      <c r="C1107" s="122" t="s">
        <v>1089</v>
      </c>
      <c r="D1107" s="122" t="s">
        <v>1090</v>
      </c>
      <c r="E1107" s="122" t="s">
        <v>97</v>
      </c>
      <c r="F1107" s="466">
        <v>43806</v>
      </c>
      <c r="G1107" s="466">
        <v>51135</v>
      </c>
      <c r="H1107" s="467" t="s">
        <v>5965</v>
      </c>
      <c r="I1107" s="468">
        <v>38237</v>
      </c>
      <c r="J1107" s="469">
        <v>0</v>
      </c>
    </row>
    <row r="1108" spans="1:10" x14ac:dyDescent="0.3">
      <c r="A1108" s="464" t="s">
        <v>6302</v>
      </c>
      <c r="B1108" s="122" t="s">
        <v>6147</v>
      </c>
      <c r="C1108" s="122" t="s">
        <v>830</v>
      </c>
      <c r="D1108" s="122" t="s">
        <v>831</v>
      </c>
      <c r="E1108" s="122" t="s">
        <v>97</v>
      </c>
      <c r="F1108" s="466">
        <v>44317</v>
      </c>
      <c r="G1108" s="466">
        <v>47603</v>
      </c>
      <c r="H1108" s="467" t="s">
        <v>5965</v>
      </c>
      <c r="I1108" s="468">
        <v>39649</v>
      </c>
      <c r="J1108" s="469">
        <v>149.00400000000002</v>
      </c>
    </row>
    <row r="1109" spans="1:10" x14ac:dyDescent="0.3">
      <c r="A1109" s="464" t="s">
        <v>6302</v>
      </c>
      <c r="B1109" s="122" t="s">
        <v>6147</v>
      </c>
      <c r="C1109" s="122" t="s">
        <v>830</v>
      </c>
      <c r="D1109" s="122" t="s">
        <v>831</v>
      </c>
      <c r="E1109" s="122" t="s">
        <v>97</v>
      </c>
      <c r="F1109" s="466">
        <v>44317</v>
      </c>
      <c r="G1109" s="466">
        <v>47603</v>
      </c>
      <c r="H1109" s="467" t="s">
        <v>5964</v>
      </c>
      <c r="I1109" s="468">
        <v>39650</v>
      </c>
      <c r="J1109" s="469">
        <v>0</v>
      </c>
    </row>
    <row r="1110" spans="1:10" x14ac:dyDescent="0.3">
      <c r="A1110" s="464" t="s">
        <v>6302</v>
      </c>
      <c r="B1110" s="122" t="s">
        <v>6147</v>
      </c>
      <c r="C1110" s="122" t="s">
        <v>830</v>
      </c>
      <c r="D1110" s="122" t="s">
        <v>831</v>
      </c>
      <c r="E1110" s="122" t="s">
        <v>97</v>
      </c>
      <c r="F1110" s="466">
        <v>44317</v>
      </c>
      <c r="G1110" s="466">
        <v>47603</v>
      </c>
      <c r="H1110" s="467" t="s">
        <v>5965</v>
      </c>
      <c r="I1110" s="468">
        <v>39661</v>
      </c>
      <c r="J1110" s="469">
        <v>121.31400000000001</v>
      </c>
    </row>
    <row r="1111" spans="1:10" x14ac:dyDescent="0.3">
      <c r="A1111" s="464" t="s">
        <v>6302</v>
      </c>
      <c r="B1111" s="122" t="s">
        <v>6147</v>
      </c>
      <c r="C1111" s="122" t="s">
        <v>830</v>
      </c>
      <c r="D1111" s="122" t="s">
        <v>831</v>
      </c>
      <c r="E1111" s="122" t="s">
        <v>97</v>
      </c>
      <c r="F1111" s="466">
        <v>44317</v>
      </c>
      <c r="G1111" s="466">
        <v>47603</v>
      </c>
      <c r="H1111" s="467" t="s">
        <v>5964</v>
      </c>
      <c r="I1111" s="468">
        <v>39662</v>
      </c>
      <c r="J1111" s="469">
        <v>0</v>
      </c>
    </row>
    <row r="1112" spans="1:10" x14ac:dyDescent="0.3">
      <c r="A1112" s="464" t="s">
        <v>6302</v>
      </c>
      <c r="B1112" s="122" t="s">
        <v>6147</v>
      </c>
      <c r="C1112" s="122" t="s">
        <v>2545</v>
      </c>
      <c r="D1112" s="122" t="s">
        <v>2546</v>
      </c>
      <c r="E1112" s="122" t="s">
        <v>97</v>
      </c>
      <c r="F1112" s="466">
        <v>44136</v>
      </c>
      <c r="G1112" s="466">
        <v>44865</v>
      </c>
      <c r="H1112" s="467" t="s">
        <v>5964</v>
      </c>
      <c r="I1112" s="468">
        <v>39272</v>
      </c>
      <c r="J1112" s="469">
        <v>0</v>
      </c>
    </row>
    <row r="1113" spans="1:10" x14ac:dyDescent="0.3">
      <c r="A1113" s="464" t="s">
        <v>6302</v>
      </c>
      <c r="B1113" s="122" t="s">
        <v>6147</v>
      </c>
      <c r="C1113" s="122" t="s">
        <v>2545</v>
      </c>
      <c r="D1113" s="122" t="s">
        <v>2546</v>
      </c>
      <c r="E1113" s="122" t="s">
        <v>97</v>
      </c>
      <c r="F1113" s="466">
        <v>44136</v>
      </c>
      <c r="G1113" s="466">
        <v>44865</v>
      </c>
      <c r="H1113" s="467" t="s">
        <v>5965</v>
      </c>
      <c r="I1113" s="468">
        <v>39273</v>
      </c>
      <c r="J1113" s="469">
        <v>0</v>
      </c>
    </row>
    <row r="1114" spans="1:10" x14ac:dyDescent="0.3">
      <c r="A1114" s="464" t="s">
        <v>6302</v>
      </c>
      <c r="B1114" s="122" t="s">
        <v>6147</v>
      </c>
      <c r="C1114" s="122" t="s">
        <v>2545</v>
      </c>
      <c r="D1114" s="122" t="s">
        <v>2546</v>
      </c>
      <c r="E1114" s="122" t="s">
        <v>97</v>
      </c>
      <c r="F1114" s="466">
        <v>44317</v>
      </c>
      <c r="G1114" s="466">
        <v>45688</v>
      </c>
      <c r="H1114" s="467" t="s">
        <v>5965</v>
      </c>
      <c r="I1114" s="468">
        <v>39651</v>
      </c>
      <c r="J1114" s="469">
        <v>0</v>
      </c>
    </row>
    <row r="1115" spans="1:10" x14ac:dyDescent="0.3">
      <c r="A1115" s="464" t="s">
        <v>6302</v>
      </c>
      <c r="B1115" s="122" t="s">
        <v>6147</v>
      </c>
      <c r="C1115" s="122" t="s">
        <v>2545</v>
      </c>
      <c r="D1115" s="122" t="s">
        <v>2546</v>
      </c>
      <c r="E1115" s="122" t="s">
        <v>97</v>
      </c>
      <c r="F1115" s="466">
        <v>44317</v>
      </c>
      <c r="G1115" s="466">
        <v>45688</v>
      </c>
      <c r="H1115" s="467" t="s">
        <v>5964</v>
      </c>
      <c r="I1115" s="468">
        <v>39652</v>
      </c>
      <c r="J1115" s="469">
        <v>0</v>
      </c>
    </row>
    <row r="1116" spans="1:10" x14ac:dyDescent="0.3">
      <c r="A1116" s="464" t="s">
        <v>6302</v>
      </c>
      <c r="B1116" s="122" t="s">
        <v>6147</v>
      </c>
      <c r="C1116" s="122" t="s">
        <v>2458</v>
      </c>
      <c r="D1116" s="122" t="s">
        <v>2459</v>
      </c>
      <c r="E1116" s="122" t="s">
        <v>97</v>
      </c>
      <c r="F1116" s="466">
        <v>44317</v>
      </c>
      <c r="G1116" s="466">
        <v>47603</v>
      </c>
      <c r="H1116" s="467" t="s">
        <v>5965</v>
      </c>
      <c r="I1116" s="468">
        <v>39653</v>
      </c>
      <c r="J1116" s="469">
        <v>100.929</v>
      </c>
    </row>
    <row r="1117" spans="1:10" x14ac:dyDescent="0.3">
      <c r="A1117" s="464" t="s">
        <v>6302</v>
      </c>
      <c r="B1117" s="122" t="s">
        <v>6147</v>
      </c>
      <c r="C1117" s="122" t="s">
        <v>2458</v>
      </c>
      <c r="D1117" s="122" t="s">
        <v>2459</v>
      </c>
      <c r="E1117" s="122" t="s">
        <v>97</v>
      </c>
      <c r="F1117" s="466">
        <v>44317</v>
      </c>
      <c r="G1117" s="466">
        <v>47603</v>
      </c>
      <c r="H1117" s="467" t="s">
        <v>5964</v>
      </c>
      <c r="I1117" s="468">
        <v>39654</v>
      </c>
      <c r="J1117" s="469">
        <v>23.215000000000003</v>
      </c>
    </row>
    <row r="1118" spans="1:10" x14ac:dyDescent="0.3">
      <c r="A1118" s="464" t="s">
        <v>6302</v>
      </c>
      <c r="B1118" s="122" t="s">
        <v>6147</v>
      </c>
      <c r="C1118" s="122" t="s">
        <v>722</v>
      </c>
      <c r="D1118" s="122" t="s">
        <v>723</v>
      </c>
      <c r="E1118" s="122" t="s">
        <v>97</v>
      </c>
      <c r="F1118" s="466">
        <v>44317</v>
      </c>
      <c r="G1118" s="466">
        <v>47695</v>
      </c>
      <c r="H1118" s="467" t="s">
        <v>5965</v>
      </c>
      <c r="I1118" s="468">
        <v>39655</v>
      </c>
      <c r="J1118" s="469">
        <v>123.623</v>
      </c>
    </row>
    <row r="1119" spans="1:10" x14ac:dyDescent="0.3">
      <c r="A1119" s="464" t="s">
        <v>6302</v>
      </c>
      <c r="B1119" s="122" t="s">
        <v>6147</v>
      </c>
      <c r="C1119" s="122" t="s">
        <v>722</v>
      </c>
      <c r="D1119" s="122" t="s">
        <v>723</v>
      </c>
      <c r="E1119" s="122" t="s">
        <v>97</v>
      </c>
      <c r="F1119" s="466">
        <v>44317</v>
      </c>
      <c r="G1119" s="466">
        <v>47695</v>
      </c>
      <c r="H1119" s="467" t="s">
        <v>5964</v>
      </c>
      <c r="I1119" s="468">
        <v>39656</v>
      </c>
      <c r="J1119" s="469">
        <v>0</v>
      </c>
    </row>
    <row r="1120" spans="1:10" x14ac:dyDescent="0.3">
      <c r="A1120" s="464" t="s">
        <v>6302</v>
      </c>
      <c r="B1120" s="122" t="s">
        <v>6147</v>
      </c>
      <c r="C1120" s="122" t="s">
        <v>703</v>
      </c>
      <c r="D1120" s="122" t="s">
        <v>704</v>
      </c>
      <c r="E1120" s="122" t="s">
        <v>97</v>
      </c>
      <c r="F1120" s="466">
        <v>44409</v>
      </c>
      <c r="G1120" s="466">
        <v>45138</v>
      </c>
      <c r="H1120" s="467" t="s">
        <v>5964</v>
      </c>
      <c r="I1120" s="468">
        <v>39881</v>
      </c>
      <c r="J1120" s="469">
        <v>94.332999999999998</v>
      </c>
    </row>
    <row r="1121" spans="1:10" x14ac:dyDescent="0.3">
      <c r="A1121" s="464" t="s">
        <v>6302</v>
      </c>
      <c r="B1121" s="122" t="s">
        <v>6147</v>
      </c>
      <c r="C1121" s="122" t="s">
        <v>703</v>
      </c>
      <c r="D1121" s="122" t="s">
        <v>704</v>
      </c>
      <c r="E1121" s="122" t="s">
        <v>97</v>
      </c>
      <c r="F1121" s="466">
        <v>44409</v>
      </c>
      <c r="G1121" s="466">
        <v>45138</v>
      </c>
      <c r="H1121" s="467" t="s">
        <v>5965</v>
      </c>
      <c r="I1121" s="468">
        <v>39882</v>
      </c>
      <c r="J1121" s="469">
        <v>42.825000000000003</v>
      </c>
    </row>
    <row r="1122" spans="1:10" x14ac:dyDescent="0.3">
      <c r="A1122" s="464" t="s">
        <v>6302</v>
      </c>
      <c r="B1122" s="122" t="s">
        <v>6147</v>
      </c>
      <c r="C1122" s="122" t="s">
        <v>1143</v>
      </c>
      <c r="D1122" s="122" t="s">
        <v>1144</v>
      </c>
      <c r="E1122" s="122" t="s">
        <v>97</v>
      </c>
      <c r="F1122" s="466">
        <v>44317</v>
      </c>
      <c r="G1122" s="466">
        <v>47514</v>
      </c>
      <c r="H1122" s="467" t="s">
        <v>5965</v>
      </c>
      <c r="I1122" s="468">
        <v>39657</v>
      </c>
      <c r="J1122" s="469">
        <v>57.953000000000003</v>
      </c>
    </row>
    <row r="1123" spans="1:10" x14ac:dyDescent="0.3">
      <c r="A1123" s="464" t="s">
        <v>6302</v>
      </c>
      <c r="B1123" s="122" t="s">
        <v>6147</v>
      </c>
      <c r="C1123" s="122" t="s">
        <v>1143</v>
      </c>
      <c r="D1123" s="122" t="s">
        <v>1144</v>
      </c>
      <c r="E1123" s="122" t="s">
        <v>97</v>
      </c>
      <c r="F1123" s="466">
        <v>44317</v>
      </c>
      <c r="G1123" s="466">
        <v>47514</v>
      </c>
      <c r="H1123" s="467" t="s">
        <v>5964</v>
      </c>
      <c r="I1123" s="468">
        <v>39658</v>
      </c>
      <c r="J1123" s="469">
        <v>0</v>
      </c>
    </row>
    <row r="1124" spans="1:10" x14ac:dyDescent="0.3">
      <c r="A1124" s="464" t="s">
        <v>6302</v>
      </c>
      <c r="B1124" s="122" t="s">
        <v>6147</v>
      </c>
      <c r="C1124" s="122" t="s">
        <v>2621</v>
      </c>
      <c r="D1124" s="122" t="s">
        <v>2622</v>
      </c>
      <c r="E1124" s="122" t="s">
        <v>97</v>
      </c>
      <c r="F1124" s="466">
        <v>44044</v>
      </c>
      <c r="G1124" s="466">
        <v>45869</v>
      </c>
      <c r="H1124" s="467" t="s">
        <v>5965</v>
      </c>
      <c r="I1124" s="468">
        <v>38990</v>
      </c>
      <c r="J1124" s="469">
        <v>1472.443</v>
      </c>
    </row>
    <row r="1125" spans="1:10" x14ac:dyDescent="0.3">
      <c r="A1125" s="464" t="s">
        <v>6302</v>
      </c>
      <c r="B1125" s="122" t="s">
        <v>6147</v>
      </c>
      <c r="C1125" s="122" t="s">
        <v>2621</v>
      </c>
      <c r="D1125" s="122" t="s">
        <v>2622</v>
      </c>
      <c r="E1125" s="122" t="s">
        <v>97</v>
      </c>
      <c r="F1125" s="466">
        <v>44044</v>
      </c>
      <c r="G1125" s="466">
        <v>45869</v>
      </c>
      <c r="H1125" s="467" t="s">
        <v>5964</v>
      </c>
      <c r="I1125" s="468">
        <v>38991</v>
      </c>
      <c r="J1125" s="469">
        <v>0</v>
      </c>
    </row>
    <row r="1126" spans="1:10" x14ac:dyDescent="0.3">
      <c r="A1126" s="464" t="s">
        <v>5713</v>
      </c>
      <c r="B1126" s="122" t="s">
        <v>5714</v>
      </c>
      <c r="C1126" s="122" t="s">
        <v>7371</v>
      </c>
      <c r="D1126" s="122" t="s">
        <v>7372</v>
      </c>
      <c r="E1126" s="122" t="s">
        <v>13</v>
      </c>
      <c r="F1126" s="466">
        <v>44531</v>
      </c>
      <c r="G1126" s="466">
        <v>48791</v>
      </c>
      <c r="H1126" s="467" t="s">
        <v>5962</v>
      </c>
      <c r="I1126" s="468">
        <v>4115</v>
      </c>
      <c r="J1126" s="469">
        <v>8182.4110000000001</v>
      </c>
    </row>
    <row r="1127" spans="1:10" x14ac:dyDescent="0.3">
      <c r="A1127" s="464" t="s">
        <v>5713</v>
      </c>
      <c r="B1127" s="122" t="s">
        <v>5714</v>
      </c>
      <c r="C1127" s="122" t="s">
        <v>7371</v>
      </c>
      <c r="D1127" s="122" t="s">
        <v>7372</v>
      </c>
      <c r="E1127" s="122" t="s">
        <v>13</v>
      </c>
      <c r="F1127" s="466">
        <v>44531</v>
      </c>
      <c r="G1127" s="466">
        <v>45961</v>
      </c>
      <c r="H1127" s="467" t="s">
        <v>5962</v>
      </c>
      <c r="I1127" s="468">
        <v>4116</v>
      </c>
      <c r="J1127" s="469">
        <v>5612.3519999999999</v>
      </c>
    </row>
    <row r="1128" spans="1:10" x14ac:dyDescent="0.3">
      <c r="A1128" s="464" t="s">
        <v>5713</v>
      </c>
      <c r="B1128" s="122" t="s">
        <v>5714</v>
      </c>
      <c r="C1128" s="122" t="s">
        <v>7371</v>
      </c>
      <c r="D1128" s="122" t="s">
        <v>7372</v>
      </c>
      <c r="E1128" s="122" t="s">
        <v>13</v>
      </c>
      <c r="F1128" s="466">
        <v>44531</v>
      </c>
      <c r="G1128" s="466">
        <v>45961</v>
      </c>
      <c r="H1128" s="467" t="s">
        <v>5962</v>
      </c>
      <c r="I1128" s="468">
        <v>4117</v>
      </c>
      <c r="J1128" s="469">
        <v>0</v>
      </c>
    </row>
    <row r="1129" spans="1:10" x14ac:dyDescent="0.3">
      <c r="A1129" s="464" t="s">
        <v>5713</v>
      </c>
      <c r="B1129" s="122" t="s">
        <v>5714</v>
      </c>
      <c r="C1129" s="122" t="s">
        <v>7371</v>
      </c>
      <c r="D1129" s="122" t="s">
        <v>7372</v>
      </c>
      <c r="E1129" s="122" t="s">
        <v>13</v>
      </c>
      <c r="F1129" s="466">
        <v>44531</v>
      </c>
      <c r="G1129" s="466">
        <v>48791</v>
      </c>
      <c r="H1129" s="467" t="s">
        <v>5963</v>
      </c>
      <c r="I1129" s="468">
        <v>4118</v>
      </c>
      <c r="J1129" s="469">
        <v>2329.6990000000001</v>
      </c>
    </row>
    <row r="1130" spans="1:10" x14ac:dyDescent="0.3">
      <c r="A1130" s="464" t="s">
        <v>5713</v>
      </c>
      <c r="B1130" s="122" t="s">
        <v>5714</v>
      </c>
      <c r="C1130" s="122" t="s">
        <v>7371</v>
      </c>
      <c r="D1130" s="122" t="s">
        <v>7372</v>
      </c>
      <c r="E1130" s="122" t="s">
        <v>13</v>
      </c>
      <c r="F1130" s="466">
        <v>44531</v>
      </c>
      <c r="G1130" s="466">
        <v>45961</v>
      </c>
      <c r="H1130" s="467" t="s">
        <v>5963</v>
      </c>
      <c r="I1130" s="468">
        <v>4119</v>
      </c>
      <c r="J1130" s="469">
        <v>0</v>
      </c>
    </row>
    <row r="1131" spans="1:10" x14ac:dyDescent="0.3">
      <c r="A1131" s="464" t="s">
        <v>5713</v>
      </c>
      <c r="B1131" s="122" t="s">
        <v>5714</v>
      </c>
      <c r="C1131" s="122" t="s">
        <v>7371</v>
      </c>
      <c r="D1131" s="122" t="s">
        <v>7372</v>
      </c>
      <c r="E1131" s="122" t="s">
        <v>13</v>
      </c>
      <c r="F1131" s="466">
        <v>44531</v>
      </c>
      <c r="G1131" s="466">
        <v>45961</v>
      </c>
      <c r="H1131" s="467" t="s">
        <v>5963</v>
      </c>
      <c r="I1131" s="468">
        <v>4120</v>
      </c>
      <c r="J1131" s="469">
        <v>0</v>
      </c>
    </row>
    <row r="1132" spans="1:10" x14ac:dyDescent="0.3">
      <c r="A1132" s="464" t="s">
        <v>5713</v>
      </c>
      <c r="B1132" s="122" t="s">
        <v>5714</v>
      </c>
      <c r="C1132" s="122" t="s">
        <v>6066</v>
      </c>
      <c r="D1132" s="122" t="s">
        <v>6067</v>
      </c>
      <c r="E1132" s="122" t="s">
        <v>13</v>
      </c>
      <c r="F1132" s="466">
        <v>43617</v>
      </c>
      <c r="G1132" s="466">
        <v>48791</v>
      </c>
      <c r="H1132" s="467" t="s">
        <v>5962</v>
      </c>
      <c r="I1132" s="468">
        <v>3175</v>
      </c>
      <c r="J1132" s="469">
        <v>0</v>
      </c>
    </row>
    <row r="1133" spans="1:10" x14ac:dyDescent="0.3">
      <c r="A1133" s="464" t="s">
        <v>5713</v>
      </c>
      <c r="B1133" s="122" t="s">
        <v>5714</v>
      </c>
      <c r="C1133" s="122" t="s">
        <v>6066</v>
      </c>
      <c r="D1133" s="122" t="s">
        <v>6067</v>
      </c>
      <c r="E1133" s="122" t="s">
        <v>13</v>
      </c>
      <c r="F1133" s="466">
        <v>43617</v>
      </c>
      <c r="G1133" s="466">
        <v>45961</v>
      </c>
      <c r="H1133" s="467" t="s">
        <v>5962</v>
      </c>
      <c r="I1133" s="468">
        <v>3176</v>
      </c>
      <c r="J1133" s="469">
        <v>0</v>
      </c>
    </row>
    <row r="1134" spans="1:10" x14ac:dyDescent="0.3">
      <c r="A1134" s="464" t="s">
        <v>5713</v>
      </c>
      <c r="B1134" s="122" t="s">
        <v>5714</v>
      </c>
      <c r="C1134" s="122" t="s">
        <v>6066</v>
      </c>
      <c r="D1134" s="122" t="s">
        <v>6067</v>
      </c>
      <c r="E1134" s="122" t="s">
        <v>13</v>
      </c>
      <c r="F1134" s="466">
        <v>43617</v>
      </c>
      <c r="G1134" s="466">
        <v>48791</v>
      </c>
      <c r="H1134" s="467" t="s">
        <v>5963</v>
      </c>
      <c r="I1134" s="468">
        <v>3177</v>
      </c>
      <c r="J1134" s="469">
        <v>0</v>
      </c>
    </row>
    <row r="1135" spans="1:10" x14ac:dyDescent="0.3">
      <c r="A1135" s="464" t="s">
        <v>5713</v>
      </c>
      <c r="B1135" s="122" t="s">
        <v>5714</v>
      </c>
      <c r="C1135" s="122" t="s">
        <v>6066</v>
      </c>
      <c r="D1135" s="122" t="s">
        <v>6067</v>
      </c>
      <c r="E1135" s="122" t="s">
        <v>13</v>
      </c>
      <c r="F1135" s="466">
        <v>43617</v>
      </c>
      <c r="G1135" s="466">
        <v>45961</v>
      </c>
      <c r="H1135" s="467" t="s">
        <v>5963</v>
      </c>
      <c r="I1135" s="468">
        <v>3178</v>
      </c>
      <c r="J1135" s="469">
        <v>0</v>
      </c>
    </row>
    <row r="1136" spans="1:10" x14ac:dyDescent="0.3">
      <c r="A1136" s="464" t="s">
        <v>5713</v>
      </c>
      <c r="B1136" s="122" t="s">
        <v>5714</v>
      </c>
      <c r="C1136" s="122" t="s">
        <v>6066</v>
      </c>
      <c r="D1136" s="122" t="s">
        <v>6067</v>
      </c>
      <c r="E1136" s="122" t="s">
        <v>13</v>
      </c>
      <c r="F1136" s="466">
        <v>43891</v>
      </c>
      <c r="G1136" s="466">
        <v>45961</v>
      </c>
      <c r="H1136" s="467" t="s">
        <v>5962</v>
      </c>
      <c r="I1136" s="468">
        <v>83725</v>
      </c>
      <c r="J1136" s="469">
        <v>0</v>
      </c>
    </row>
    <row r="1137" spans="1:10" x14ac:dyDescent="0.3">
      <c r="A1137" s="464" t="s">
        <v>5713</v>
      </c>
      <c r="B1137" s="122" t="s">
        <v>5714</v>
      </c>
      <c r="C1137" s="122" t="s">
        <v>6066</v>
      </c>
      <c r="D1137" s="122" t="s">
        <v>6067</v>
      </c>
      <c r="E1137" s="122" t="s">
        <v>13</v>
      </c>
      <c r="F1137" s="466">
        <v>43891</v>
      </c>
      <c r="G1137" s="466">
        <v>45961</v>
      </c>
      <c r="H1137" s="467" t="s">
        <v>5963</v>
      </c>
      <c r="I1137" s="468">
        <v>83726</v>
      </c>
      <c r="J1137" s="469">
        <v>0</v>
      </c>
    </row>
    <row r="1138" spans="1:10" x14ac:dyDescent="0.3">
      <c r="A1138" s="464" t="s">
        <v>5713</v>
      </c>
      <c r="B1138" s="122" t="s">
        <v>5714</v>
      </c>
      <c r="C1138" s="122" t="s">
        <v>120</v>
      </c>
      <c r="D1138" s="122" t="s">
        <v>121</v>
      </c>
      <c r="E1138" s="122" t="s">
        <v>6</v>
      </c>
      <c r="F1138" s="466">
        <v>43405</v>
      </c>
      <c r="G1138" s="466">
        <v>48883</v>
      </c>
      <c r="H1138" s="467" t="s">
        <v>5962</v>
      </c>
      <c r="I1138" s="468">
        <v>2878</v>
      </c>
      <c r="J1138" s="469">
        <v>4532.277</v>
      </c>
    </row>
    <row r="1139" spans="1:10" x14ac:dyDescent="0.3">
      <c r="A1139" s="464" t="s">
        <v>5713</v>
      </c>
      <c r="B1139" s="122" t="s">
        <v>5714</v>
      </c>
      <c r="C1139" s="122" t="s">
        <v>120</v>
      </c>
      <c r="D1139" s="122" t="s">
        <v>121</v>
      </c>
      <c r="E1139" s="122" t="s">
        <v>6</v>
      </c>
      <c r="F1139" s="466">
        <v>43405</v>
      </c>
      <c r="G1139" s="466">
        <v>48883</v>
      </c>
      <c r="H1139" s="467" t="s">
        <v>5963</v>
      </c>
      <c r="I1139" s="468">
        <v>2879</v>
      </c>
      <c r="J1139" s="469">
        <v>200.928</v>
      </c>
    </row>
    <row r="1140" spans="1:10" x14ac:dyDescent="0.3">
      <c r="A1140" s="464" t="s">
        <v>5713</v>
      </c>
      <c r="B1140" s="122" t="s">
        <v>5714</v>
      </c>
      <c r="C1140" s="122" t="s">
        <v>120</v>
      </c>
      <c r="D1140" s="122" t="s">
        <v>121</v>
      </c>
      <c r="E1140" s="122" t="s">
        <v>6</v>
      </c>
      <c r="F1140" s="466">
        <v>43891</v>
      </c>
      <c r="G1140" s="466">
        <v>48883</v>
      </c>
      <c r="H1140" s="467" t="s">
        <v>5962</v>
      </c>
      <c r="I1140" s="468">
        <v>83727</v>
      </c>
      <c r="J1140" s="469">
        <v>0</v>
      </c>
    </row>
    <row r="1141" spans="1:10" x14ac:dyDescent="0.3">
      <c r="A1141" s="464" t="s">
        <v>5713</v>
      </c>
      <c r="B1141" s="122" t="s">
        <v>5714</v>
      </c>
      <c r="C1141" s="122" t="s">
        <v>120</v>
      </c>
      <c r="D1141" s="122" t="s">
        <v>121</v>
      </c>
      <c r="E1141" s="122" t="s">
        <v>6</v>
      </c>
      <c r="F1141" s="466">
        <v>43891</v>
      </c>
      <c r="G1141" s="466">
        <v>48883</v>
      </c>
      <c r="H1141" s="467" t="s">
        <v>5963</v>
      </c>
      <c r="I1141" s="468">
        <v>83728</v>
      </c>
      <c r="J1141" s="469">
        <v>0</v>
      </c>
    </row>
    <row r="1142" spans="1:10" x14ac:dyDescent="0.3">
      <c r="A1142" s="464" t="s">
        <v>5713</v>
      </c>
      <c r="B1142" s="122" t="s">
        <v>5714</v>
      </c>
      <c r="C1142" s="122" t="s">
        <v>739</v>
      </c>
      <c r="D1142" s="122" t="s">
        <v>740</v>
      </c>
      <c r="E1142" s="122" t="s">
        <v>6</v>
      </c>
      <c r="F1142" s="466">
        <v>43405</v>
      </c>
      <c r="G1142" s="466">
        <v>45230</v>
      </c>
      <c r="H1142" s="467" t="s">
        <v>5962</v>
      </c>
      <c r="I1142" s="468">
        <v>2915</v>
      </c>
      <c r="J1142" s="469">
        <v>0</v>
      </c>
    </row>
    <row r="1143" spans="1:10" x14ac:dyDescent="0.3">
      <c r="A1143" s="464" t="s">
        <v>5713</v>
      </c>
      <c r="B1143" s="122" t="s">
        <v>5714</v>
      </c>
      <c r="C1143" s="122" t="s">
        <v>739</v>
      </c>
      <c r="D1143" s="122" t="s">
        <v>740</v>
      </c>
      <c r="E1143" s="122" t="s">
        <v>6</v>
      </c>
      <c r="F1143" s="466">
        <v>43405</v>
      </c>
      <c r="G1143" s="466">
        <v>45230</v>
      </c>
      <c r="H1143" s="467" t="s">
        <v>5963</v>
      </c>
      <c r="I1143" s="468">
        <v>2916</v>
      </c>
      <c r="J1143" s="469">
        <v>441.94399999999996</v>
      </c>
    </row>
    <row r="1144" spans="1:10" x14ac:dyDescent="0.3">
      <c r="A1144" s="464" t="s">
        <v>5713</v>
      </c>
      <c r="B1144" s="122" t="s">
        <v>5714</v>
      </c>
      <c r="C1144" s="122" t="s">
        <v>739</v>
      </c>
      <c r="D1144" s="122" t="s">
        <v>740</v>
      </c>
      <c r="E1144" s="122" t="s">
        <v>6</v>
      </c>
      <c r="F1144" s="466">
        <v>43891</v>
      </c>
      <c r="G1144" s="466">
        <v>45230</v>
      </c>
      <c r="H1144" s="467" t="s">
        <v>5962</v>
      </c>
      <c r="I1144" s="468">
        <v>83735</v>
      </c>
      <c r="J1144" s="469">
        <v>0</v>
      </c>
    </row>
    <row r="1145" spans="1:10" x14ac:dyDescent="0.3">
      <c r="A1145" s="464" t="s">
        <v>5713</v>
      </c>
      <c r="B1145" s="122" t="s">
        <v>5714</v>
      </c>
      <c r="C1145" s="122" t="s">
        <v>739</v>
      </c>
      <c r="D1145" s="122" t="s">
        <v>740</v>
      </c>
      <c r="E1145" s="122" t="s">
        <v>6</v>
      </c>
      <c r="F1145" s="466">
        <v>43891</v>
      </c>
      <c r="G1145" s="466">
        <v>45230</v>
      </c>
      <c r="H1145" s="467" t="s">
        <v>5963</v>
      </c>
      <c r="I1145" s="468">
        <v>83736</v>
      </c>
      <c r="J1145" s="469">
        <v>0</v>
      </c>
    </row>
    <row r="1146" spans="1:10" x14ac:dyDescent="0.3">
      <c r="A1146" s="464" t="s">
        <v>5713</v>
      </c>
      <c r="B1146" s="122" t="s">
        <v>5714</v>
      </c>
      <c r="C1146" s="122" t="s">
        <v>322</v>
      </c>
      <c r="D1146" s="122" t="s">
        <v>323</v>
      </c>
      <c r="E1146" s="122" t="s">
        <v>6</v>
      </c>
      <c r="F1146" s="466">
        <v>43405</v>
      </c>
      <c r="G1146" s="466">
        <v>45230</v>
      </c>
      <c r="H1146" s="467" t="s">
        <v>5962</v>
      </c>
      <c r="I1146" s="468">
        <v>2912</v>
      </c>
      <c r="J1146" s="469">
        <v>405.71100000000001</v>
      </c>
    </row>
    <row r="1147" spans="1:10" x14ac:dyDescent="0.3">
      <c r="A1147" s="464" t="s">
        <v>5713</v>
      </c>
      <c r="B1147" s="122" t="s">
        <v>5714</v>
      </c>
      <c r="C1147" s="122" t="s">
        <v>322</v>
      </c>
      <c r="D1147" s="122" t="s">
        <v>323</v>
      </c>
      <c r="E1147" s="122" t="s">
        <v>6</v>
      </c>
      <c r="F1147" s="466">
        <v>43405</v>
      </c>
      <c r="G1147" s="466">
        <v>45230</v>
      </c>
      <c r="H1147" s="467" t="s">
        <v>5963</v>
      </c>
      <c r="I1147" s="468">
        <v>2914</v>
      </c>
      <c r="J1147" s="469">
        <v>18.483000000000001</v>
      </c>
    </row>
    <row r="1148" spans="1:10" x14ac:dyDescent="0.3">
      <c r="A1148" s="464" t="s">
        <v>5713</v>
      </c>
      <c r="B1148" s="122" t="s">
        <v>5714</v>
      </c>
      <c r="C1148" s="122" t="s">
        <v>322</v>
      </c>
      <c r="D1148" s="122" t="s">
        <v>323</v>
      </c>
      <c r="E1148" s="122" t="s">
        <v>6</v>
      </c>
      <c r="F1148" s="466">
        <v>43891</v>
      </c>
      <c r="G1148" s="466">
        <v>45230</v>
      </c>
      <c r="H1148" s="467" t="s">
        <v>5962</v>
      </c>
      <c r="I1148" s="468">
        <v>83733</v>
      </c>
      <c r="J1148" s="469">
        <v>0</v>
      </c>
    </row>
    <row r="1149" spans="1:10" x14ac:dyDescent="0.3">
      <c r="A1149" s="464" t="s">
        <v>5713</v>
      </c>
      <c r="B1149" s="122" t="s">
        <v>5714</v>
      </c>
      <c r="C1149" s="122" t="s">
        <v>322</v>
      </c>
      <c r="D1149" s="122" t="s">
        <v>323</v>
      </c>
      <c r="E1149" s="122" t="s">
        <v>6</v>
      </c>
      <c r="F1149" s="466">
        <v>43891</v>
      </c>
      <c r="G1149" s="466">
        <v>45230</v>
      </c>
      <c r="H1149" s="467" t="s">
        <v>5963</v>
      </c>
      <c r="I1149" s="468">
        <v>83734</v>
      </c>
      <c r="J1149" s="469">
        <v>0</v>
      </c>
    </row>
    <row r="1150" spans="1:10" x14ac:dyDescent="0.3">
      <c r="A1150" s="464" t="s">
        <v>5713</v>
      </c>
      <c r="B1150" s="122" t="s">
        <v>5714</v>
      </c>
      <c r="C1150" s="122" t="s">
        <v>907</v>
      </c>
      <c r="D1150" s="122" t="s">
        <v>908</v>
      </c>
      <c r="E1150" s="122" t="s">
        <v>6</v>
      </c>
      <c r="F1150" s="466">
        <v>44501</v>
      </c>
      <c r="G1150" s="466">
        <v>45900</v>
      </c>
      <c r="H1150" s="467" t="s">
        <v>5963</v>
      </c>
      <c r="I1150" s="468">
        <v>4094</v>
      </c>
      <c r="J1150" s="469">
        <v>608.6450000000001</v>
      </c>
    </row>
    <row r="1151" spans="1:10" x14ac:dyDescent="0.3">
      <c r="A1151" s="464" t="s">
        <v>5713</v>
      </c>
      <c r="B1151" s="122" t="s">
        <v>5714</v>
      </c>
      <c r="C1151" s="122" t="s">
        <v>907</v>
      </c>
      <c r="D1151" s="122" t="s">
        <v>908</v>
      </c>
      <c r="E1151" s="122" t="s">
        <v>6</v>
      </c>
      <c r="F1151" s="466">
        <v>44501</v>
      </c>
      <c r="G1151" s="466">
        <v>45900</v>
      </c>
      <c r="H1151" s="467" t="s">
        <v>5962</v>
      </c>
      <c r="I1151" s="468">
        <v>4095</v>
      </c>
      <c r="J1151" s="469">
        <v>848.41800000000001</v>
      </c>
    </row>
    <row r="1152" spans="1:10" x14ac:dyDescent="0.3">
      <c r="A1152" s="464" t="s">
        <v>5713</v>
      </c>
      <c r="B1152" s="122" t="s">
        <v>5714</v>
      </c>
      <c r="C1152" s="122" t="s">
        <v>292</v>
      </c>
      <c r="D1152" s="122" t="s">
        <v>293</v>
      </c>
      <c r="E1152" s="122" t="s">
        <v>6</v>
      </c>
      <c r="F1152" s="466">
        <v>43405</v>
      </c>
      <c r="G1152" s="466">
        <v>45230</v>
      </c>
      <c r="H1152" s="467" t="s">
        <v>5962</v>
      </c>
      <c r="I1152" s="468">
        <v>2909</v>
      </c>
      <c r="J1152" s="469">
        <v>262.94600000000003</v>
      </c>
    </row>
    <row r="1153" spans="1:10" x14ac:dyDescent="0.3">
      <c r="A1153" s="464" t="s">
        <v>5713</v>
      </c>
      <c r="B1153" s="122" t="s">
        <v>5714</v>
      </c>
      <c r="C1153" s="122" t="s">
        <v>292</v>
      </c>
      <c r="D1153" s="122" t="s">
        <v>293</v>
      </c>
      <c r="E1153" s="122" t="s">
        <v>6</v>
      </c>
      <c r="F1153" s="466">
        <v>43405</v>
      </c>
      <c r="G1153" s="466">
        <v>45230</v>
      </c>
      <c r="H1153" s="467" t="s">
        <v>5963</v>
      </c>
      <c r="I1153" s="468">
        <v>2910</v>
      </c>
      <c r="J1153" s="469">
        <v>1291.2550000000001</v>
      </c>
    </row>
    <row r="1154" spans="1:10" x14ac:dyDescent="0.3">
      <c r="A1154" s="464" t="s">
        <v>5713</v>
      </c>
      <c r="B1154" s="122" t="s">
        <v>5714</v>
      </c>
      <c r="C1154" s="122" t="s">
        <v>292</v>
      </c>
      <c r="D1154" s="122" t="s">
        <v>293</v>
      </c>
      <c r="E1154" s="122" t="s">
        <v>6</v>
      </c>
      <c r="F1154" s="466">
        <v>43891</v>
      </c>
      <c r="G1154" s="466">
        <v>45230</v>
      </c>
      <c r="H1154" s="467" t="s">
        <v>5962</v>
      </c>
      <c r="I1154" s="468">
        <v>83731</v>
      </c>
      <c r="J1154" s="469">
        <v>0</v>
      </c>
    </row>
    <row r="1155" spans="1:10" x14ac:dyDescent="0.3">
      <c r="A1155" s="464" t="s">
        <v>5713</v>
      </c>
      <c r="B1155" s="122" t="s">
        <v>5714</v>
      </c>
      <c r="C1155" s="122" t="s">
        <v>292</v>
      </c>
      <c r="D1155" s="122" t="s">
        <v>293</v>
      </c>
      <c r="E1155" s="122" t="s">
        <v>6</v>
      </c>
      <c r="F1155" s="466">
        <v>43891</v>
      </c>
      <c r="G1155" s="466">
        <v>45230</v>
      </c>
      <c r="H1155" s="467" t="s">
        <v>5963</v>
      </c>
      <c r="I1155" s="468">
        <v>83732</v>
      </c>
      <c r="J1155" s="469">
        <v>0</v>
      </c>
    </row>
    <row r="1156" spans="1:10" x14ac:dyDescent="0.3">
      <c r="A1156" s="464" t="s">
        <v>5713</v>
      </c>
      <c r="B1156" s="122" t="s">
        <v>5714</v>
      </c>
      <c r="C1156" s="122" t="s">
        <v>808</v>
      </c>
      <c r="D1156" s="122" t="s">
        <v>809</v>
      </c>
      <c r="E1156" s="122" t="s">
        <v>6</v>
      </c>
      <c r="F1156" s="466">
        <v>43405</v>
      </c>
      <c r="G1156" s="466">
        <v>45230</v>
      </c>
      <c r="H1156" s="467" t="s">
        <v>5962</v>
      </c>
      <c r="I1156" s="468">
        <v>2966</v>
      </c>
      <c r="J1156" s="469">
        <v>0</v>
      </c>
    </row>
    <row r="1157" spans="1:10" x14ac:dyDescent="0.3">
      <c r="A1157" s="464" t="s">
        <v>5713</v>
      </c>
      <c r="B1157" s="122" t="s">
        <v>5714</v>
      </c>
      <c r="C1157" s="122" t="s">
        <v>808</v>
      </c>
      <c r="D1157" s="122" t="s">
        <v>809</v>
      </c>
      <c r="E1157" s="122" t="s">
        <v>6</v>
      </c>
      <c r="F1157" s="466">
        <v>43405</v>
      </c>
      <c r="G1157" s="466">
        <v>45230</v>
      </c>
      <c r="H1157" s="467" t="s">
        <v>5963</v>
      </c>
      <c r="I1157" s="468">
        <v>2967</v>
      </c>
      <c r="J1157" s="469">
        <v>1574.296</v>
      </c>
    </row>
    <row r="1158" spans="1:10" x14ac:dyDescent="0.3">
      <c r="A1158" s="464" t="s">
        <v>5713</v>
      </c>
      <c r="B1158" s="122" t="s">
        <v>5714</v>
      </c>
      <c r="C1158" s="122" t="s">
        <v>808</v>
      </c>
      <c r="D1158" s="122" t="s">
        <v>809</v>
      </c>
      <c r="E1158" s="122" t="s">
        <v>6</v>
      </c>
      <c r="F1158" s="466">
        <v>43891</v>
      </c>
      <c r="G1158" s="466">
        <v>45230</v>
      </c>
      <c r="H1158" s="467" t="s">
        <v>5962</v>
      </c>
      <c r="I1158" s="468">
        <v>83737</v>
      </c>
      <c r="J1158" s="469">
        <v>0</v>
      </c>
    </row>
    <row r="1159" spans="1:10" x14ac:dyDescent="0.3">
      <c r="A1159" s="464" t="s">
        <v>5713</v>
      </c>
      <c r="B1159" s="122" t="s">
        <v>5714</v>
      </c>
      <c r="C1159" s="122" t="s">
        <v>808</v>
      </c>
      <c r="D1159" s="122" t="s">
        <v>809</v>
      </c>
      <c r="E1159" s="122" t="s">
        <v>6</v>
      </c>
      <c r="F1159" s="466">
        <v>43891</v>
      </c>
      <c r="G1159" s="466">
        <v>45230</v>
      </c>
      <c r="H1159" s="467" t="s">
        <v>5963</v>
      </c>
      <c r="I1159" s="468">
        <v>83738</v>
      </c>
      <c r="J1159" s="469">
        <v>0</v>
      </c>
    </row>
    <row r="1160" spans="1:10" x14ac:dyDescent="0.3">
      <c r="A1160" s="464" t="s">
        <v>5713</v>
      </c>
      <c r="B1160" s="122" t="s">
        <v>5714</v>
      </c>
      <c r="C1160" s="122" t="s">
        <v>371</v>
      </c>
      <c r="D1160" s="122" t="s">
        <v>372</v>
      </c>
      <c r="E1160" s="122" t="s">
        <v>6</v>
      </c>
      <c r="F1160" s="466">
        <v>43405</v>
      </c>
      <c r="G1160" s="466">
        <v>50709</v>
      </c>
      <c r="H1160" s="467" t="s">
        <v>5962</v>
      </c>
      <c r="I1160" s="468">
        <v>2917</v>
      </c>
      <c r="J1160" s="469">
        <v>0</v>
      </c>
    </row>
    <row r="1161" spans="1:10" x14ac:dyDescent="0.3">
      <c r="A1161" s="464" t="s">
        <v>5713</v>
      </c>
      <c r="B1161" s="122" t="s">
        <v>5714</v>
      </c>
      <c r="C1161" s="122" t="s">
        <v>371</v>
      </c>
      <c r="D1161" s="122" t="s">
        <v>372</v>
      </c>
      <c r="E1161" s="122" t="s">
        <v>6</v>
      </c>
      <c r="F1161" s="466">
        <v>43405</v>
      </c>
      <c r="G1161" s="466">
        <v>50709</v>
      </c>
      <c r="H1161" s="467" t="s">
        <v>5963</v>
      </c>
      <c r="I1161" s="468">
        <v>2918</v>
      </c>
      <c r="J1161" s="469">
        <v>11905.842000000001</v>
      </c>
    </row>
    <row r="1162" spans="1:10" x14ac:dyDescent="0.3">
      <c r="A1162" s="464" t="s">
        <v>5713</v>
      </c>
      <c r="B1162" s="122" t="s">
        <v>5714</v>
      </c>
      <c r="C1162" s="122" t="s">
        <v>2689</v>
      </c>
      <c r="D1162" s="122" t="s">
        <v>2690</v>
      </c>
      <c r="E1162" s="122" t="s">
        <v>6</v>
      </c>
      <c r="F1162" s="466">
        <v>43405</v>
      </c>
      <c r="G1162" s="466">
        <v>47057</v>
      </c>
      <c r="H1162" s="467" t="s">
        <v>5962</v>
      </c>
      <c r="I1162" s="468">
        <v>2904</v>
      </c>
      <c r="J1162" s="469">
        <v>250.1</v>
      </c>
    </row>
    <row r="1163" spans="1:10" x14ac:dyDescent="0.3">
      <c r="A1163" s="464" t="s">
        <v>5713</v>
      </c>
      <c r="B1163" s="122" t="s">
        <v>5714</v>
      </c>
      <c r="C1163" s="122" t="s">
        <v>2689</v>
      </c>
      <c r="D1163" s="122" t="s">
        <v>2690</v>
      </c>
      <c r="E1163" s="122" t="s">
        <v>6</v>
      </c>
      <c r="F1163" s="466">
        <v>43405</v>
      </c>
      <c r="G1163" s="466">
        <v>47057</v>
      </c>
      <c r="H1163" s="467" t="s">
        <v>5963</v>
      </c>
      <c r="I1163" s="468">
        <v>2906</v>
      </c>
      <c r="J1163" s="469">
        <v>9871.2740000000013</v>
      </c>
    </row>
    <row r="1164" spans="1:10" x14ac:dyDescent="0.3">
      <c r="A1164" s="464" t="s">
        <v>5713</v>
      </c>
      <c r="B1164" s="122" t="s">
        <v>5714</v>
      </c>
      <c r="C1164" s="122" t="s">
        <v>2689</v>
      </c>
      <c r="D1164" s="122" t="s">
        <v>2690</v>
      </c>
      <c r="E1164" s="122" t="s">
        <v>6</v>
      </c>
      <c r="F1164" s="466">
        <v>43891</v>
      </c>
      <c r="G1164" s="466">
        <v>47057</v>
      </c>
      <c r="H1164" s="467" t="s">
        <v>5962</v>
      </c>
      <c r="I1164" s="468">
        <v>83729</v>
      </c>
      <c r="J1164" s="469">
        <v>0</v>
      </c>
    </row>
    <row r="1165" spans="1:10" x14ac:dyDescent="0.3">
      <c r="A1165" s="464" t="s">
        <v>5713</v>
      </c>
      <c r="B1165" s="122" t="s">
        <v>5714</v>
      </c>
      <c r="C1165" s="122" t="s">
        <v>2689</v>
      </c>
      <c r="D1165" s="122" t="s">
        <v>2690</v>
      </c>
      <c r="E1165" s="122" t="s">
        <v>6</v>
      </c>
      <c r="F1165" s="466">
        <v>43891</v>
      </c>
      <c r="G1165" s="466">
        <v>47057</v>
      </c>
      <c r="H1165" s="467" t="s">
        <v>5963</v>
      </c>
      <c r="I1165" s="468">
        <v>83730</v>
      </c>
      <c r="J1165" s="469">
        <v>0</v>
      </c>
    </row>
    <row r="1166" spans="1:10" x14ac:dyDescent="0.3">
      <c r="A1166" s="464" t="s">
        <v>5713</v>
      </c>
      <c r="B1166" s="122" t="s">
        <v>5714</v>
      </c>
      <c r="C1166" s="122" t="s">
        <v>42</v>
      </c>
      <c r="D1166" s="122" t="s">
        <v>43</v>
      </c>
      <c r="E1166" s="122" t="s">
        <v>6</v>
      </c>
      <c r="F1166" s="466">
        <v>43313</v>
      </c>
      <c r="G1166" s="466">
        <v>48791</v>
      </c>
      <c r="H1166" s="467" t="s">
        <v>5962</v>
      </c>
      <c r="I1166" s="468">
        <v>2837</v>
      </c>
      <c r="J1166" s="469">
        <v>6750.9960000000001</v>
      </c>
    </row>
    <row r="1167" spans="1:10" x14ac:dyDescent="0.3">
      <c r="A1167" s="464" t="s">
        <v>5713</v>
      </c>
      <c r="B1167" s="122" t="s">
        <v>5714</v>
      </c>
      <c r="C1167" s="122" t="s">
        <v>42</v>
      </c>
      <c r="D1167" s="122" t="s">
        <v>43</v>
      </c>
      <c r="E1167" s="122" t="s">
        <v>6</v>
      </c>
      <c r="F1167" s="466">
        <v>43313</v>
      </c>
      <c r="G1167" s="466">
        <v>48791</v>
      </c>
      <c r="H1167" s="467" t="s">
        <v>5963</v>
      </c>
      <c r="I1167" s="468">
        <v>2866</v>
      </c>
      <c r="J1167" s="469">
        <v>3430.4380000000001</v>
      </c>
    </row>
    <row r="1168" spans="1:10" x14ac:dyDescent="0.3">
      <c r="A1168" s="464" t="s">
        <v>5713</v>
      </c>
      <c r="B1168" s="122" t="s">
        <v>5714</v>
      </c>
      <c r="C1168" s="122" t="s">
        <v>42</v>
      </c>
      <c r="D1168" s="122" t="s">
        <v>43</v>
      </c>
      <c r="E1168" s="122" t="s">
        <v>6</v>
      </c>
      <c r="F1168" s="466">
        <v>43405</v>
      </c>
      <c r="G1168" s="466">
        <v>45961</v>
      </c>
      <c r="H1168" s="467" t="s">
        <v>5963</v>
      </c>
      <c r="I1168" s="468">
        <v>2907</v>
      </c>
      <c r="J1168" s="469">
        <v>1590.836</v>
      </c>
    </row>
    <row r="1169" spans="1:10" x14ac:dyDescent="0.3">
      <c r="A1169" s="464" t="s">
        <v>5713</v>
      </c>
      <c r="B1169" s="122" t="s">
        <v>5714</v>
      </c>
      <c r="C1169" s="122" t="s">
        <v>42</v>
      </c>
      <c r="D1169" s="122" t="s">
        <v>43</v>
      </c>
      <c r="E1169" s="122" t="s">
        <v>6</v>
      </c>
      <c r="F1169" s="466">
        <v>43405</v>
      </c>
      <c r="G1169" s="466">
        <v>45961</v>
      </c>
      <c r="H1169" s="467" t="s">
        <v>5962</v>
      </c>
      <c r="I1169" s="468">
        <v>2944</v>
      </c>
      <c r="J1169" s="469">
        <v>3996.1289999999999</v>
      </c>
    </row>
    <row r="1170" spans="1:10" x14ac:dyDescent="0.3">
      <c r="A1170" s="464" t="s">
        <v>5713</v>
      </c>
      <c r="B1170" s="122" t="s">
        <v>5714</v>
      </c>
      <c r="C1170" s="122" t="s">
        <v>42</v>
      </c>
      <c r="D1170" s="122" t="s">
        <v>43</v>
      </c>
      <c r="E1170" s="122" t="s">
        <v>6</v>
      </c>
      <c r="F1170" s="466">
        <v>43891</v>
      </c>
      <c r="G1170" s="466">
        <v>45961</v>
      </c>
      <c r="H1170" s="467" t="s">
        <v>5963</v>
      </c>
      <c r="I1170" s="468">
        <v>83694</v>
      </c>
      <c r="J1170" s="469">
        <v>0</v>
      </c>
    </row>
    <row r="1171" spans="1:10" x14ac:dyDescent="0.3">
      <c r="A1171" s="464" t="s">
        <v>5713</v>
      </c>
      <c r="B1171" s="122" t="s">
        <v>5714</v>
      </c>
      <c r="C1171" s="122" t="s">
        <v>42</v>
      </c>
      <c r="D1171" s="122" t="s">
        <v>43</v>
      </c>
      <c r="E1171" s="122" t="s">
        <v>6</v>
      </c>
      <c r="F1171" s="466">
        <v>43891</v>
      </c>
      <c r="G1171" s="466">
        <v>45961</v>
      </c>
      <c r="H1171" s="467" t="s">
        <v>5962</v>
      </c>
      <c r="I1171" s="468">
        <v>83721</v>
      </c>
      <c r="J1171" s="469">
        <v>0</v>
      </c>
    </row>
    <row r="1172" spans="1:10" x14ac:dyDescent="0.3">
      <c r="A1172" s="464" t="s">
        <v>5713</v>
      </c>
      <c r="B1172" s="122" t="s">
        <v>5714</v>
      </c>
      <c r="C1172" s="122" t="s">
        <v>2606</v>
      </c>
      <c r="D1172" s="122" t="s">
        <v>2605</v>
      </c>
      <c r="E1172" s="122" t="s">
        <v>6</v>
      </c>
      <c r="F1172" s="466">
        <v>43313</v>
      </c>
      <c r="G1172" s="466">
        <v>48791</v>
      </c>
      <c r="H1172" s="467" t="s">
        <v>5962</v>
      </c>
      <c r="I1172" s="468">
        <v>2838</v>
      </c>
      <c r="J1172" s="469">
        <v>4396.03</v>
      </c>
    </row>
    <row r="1173" spans="1:10" x14ac:dyDescent="0.3">
      <c r="A1173" s="464" t="s">
        <v>5713</v>
      </c>
      <c r="B1173" s="122" t="s">
        <v>5714</v>
      </c>
      <c r="C1173" s="122" t="s">
        <v>2606</v>
      </c>
      <c r="D1173" s="122" t="s">
        <v>2605</v>
      </c>
      <c r="E1173" s="122" t="s">
        <v>6</v>
      </c>
      <c r="F1173" s="466">
        <v>43313</v>
      </c>
      <c r="G1173" s="466">
        <v>48791</v>
      </c>
      <c r="H1173" s="467" t="s">
        <v>5963</v>
      </c>
      <c r="I1173" s="468">
        <v>2867</v>
      </c>
      <c r="J1173" s="469">
        <v>0</v>
      </c>
    </row>
    <row r="1174" spans="1:10" x14ac:dyDescent="0.3">
      <c r="A1174" s="464" t="s">
        <v>5713</v>
      </c>
      <c r="B1174" s="122" t="s">
        <v>5714</v>
      </c>
      <c r="C1174" s="122" t="s">
        <v>2606</v>
      </c>
      <c r="D1174" s="122" t="s">
        <v>2605</v>
      </c>
      <c r="E1174" s="122" t="s">
        <v>6</v>
      </c>
      <c r="F1174" s="466">
        <v>43405</v>
      </c>
      <c r="G1174" s="466">
        <v>45961</v>
      </c>
      <c r="H1174" s="467" t="s">
        <v>5963</v>
      </c>
      <c r="I1174" s="468">
        <v>2908</v>
      </c>
      <c r="J1174" s="469">
        <v>0</v>
      </c>
    </row>
    <row r="1175" spans="1:10" x14ac:dyDescent="0.3">
      <c r="A1175" s="464" t="s">
        <v>5713</v>
      </c>
      <c r="B1175" s="122" t="s">
        <v>5714</v>
      </c>
      <c r="C1175" s="122" t="s">
        <v>2606</v>
      </c>
      <c r="D1175" s="122" t="s">
        <v>2605</v>
      </c>
      <c r="E1175" s="122" t="s">
        <v>6</v>
      </c>
      <c r="F1175" s="466">
        <v>43405</v>
      </c>
      <c r="G1175" s="466">
        <v>45961</v>
      </c>
      <c r="H1175" s="467" t="s">
        <v>5962</v>
      </c>
      <c r="I1175" s="468">
        <v>2945</v>
      </c>
      <c r="J1175" s="469">
        <v>2410.8330000000001</v>
      </c>
    </row>
    <row r="1176" spans="1:10" x14ac:dyDescent="0.3">
      <c r="A1176" s="464" t="s">
        <v>5713</v>
      </c>
      <c r="B1176" s="122" t="s">
        <v>5714</v>
      </c>
      <c r="C1176" s="122" t="s">
        <v>2606</v>
      </c>
      <c r="D1176" s="122" t="s">
        <v>2605</v>
      </c>
      <c r="E1176" s="122" t="s">
        <v>6</v>
      </c>
      <c r="F1176" s="466">
        <v>43891</v>
      </c>
      <c r="G1176" s="466">
        <v>45961</v>
      </c>
      <c r="H1176" s="467" t="s">
        <v>5963</v>
      </c>
      <c r="I1176" s="468">
        <v>83695</v>
      </c>
      <c r="J1176" s="469">
        <v>0</v>
      </c>
    </row>
    <row r="1177" spans="1:10" x14ac:dyDescent="0.3">
      <c r="A1177" s="464" t="s">
        <v>5713</v>
      </c>
      <c r="B1177" s="122" t="s">
        <v>5714</v>
      </c>
      <c r="C1177" s="122" t="s">
        <v>2606</v>
      </c>
      <c r="D1177" s="122" t="s">
        <v>2605</v>
      </c>
      <c r="E1177" s="122" t="s">
        <v>6</v>
      </c>
      <c r="F1177" s="466">
        <v>43891</v>
      </c>
      <c r="G1177" s="466">
        <v>45961</v>
      </c>
      <c r="H1177" s="467" t="s">
        <v>5962</v>
      </c>
      <c r="I1177" s="468">
        <v>83722</v>
      </c>
      <c r="J1177" s="469">
        <v>0</v>
      </c>
    </row>
    <row r="1178" spans="1:10" x14ac:dyDescent="0.3">
      <c r="A1178" s="464" t="s">
        <v>5713</v>
      </c>
      <c r="B1178" s="122" t="s">
        <v>5714</v>
      </c>
      <c r="C1178" s="122" t="s">
        <v>40</v>
      </c>
      <c r="D1178" s="122" t="s">
        <v>41</v>
      </c>
      <c r="E1178" s="122" t="s">
        <v>6</v>
      </c>
      <c r="F1178" s="466">
        <v>43313</v>
      </c>
      <c r="G1178" s="466">
        <v>48791</v>
      </c>
      <c r="H1178" s="467" t="s">
        <v>5962</v>
      </c>
      <c r="I1178" s="468">
        <v>2839</v>
      </c>
      <c r="J1178" s="469">
        <v>2774.8519999999999</v>
      </c>
    </row>
    <row r="1179" spans="1:10" x14ac:dyDescent="0.3">
      <c r="A1179" s="464" t="s">
        <v>5713</v>
      </c>
      <c r="B1179" s="122" t="s">
        <v>5714</v>
      </c>
      <c r="C1179" s="122" t="s">
        <v>40</v>
      </c>
      <c r="D1179" s="122" t="s">
        <v>41</v>
      </c>
      <c r="E1179" s="122" t="s">
        <v>6</v>
      </c>
      <c r="F1179" s="466">
        <v>43313</v>
      </c>
      <c r="G1179" s="466">
        <v>48791</v>
      </c>
      <c r="H1179" s="467" t="s">
        <v>5963</v>
      </c>
      <c r="I1179" s="468">
        <v>2868</v>
      </c>
      <c r="J1179" s="469">
        <v>0</v>
      </c>
    </row>
    <row r="1180" spans="1:10" x14ac:dyDescent="0.3">
      <c r="A1180" s="464" t="s">
        <v>5713</v>
      </c>
      <c r="B1180" s="122" t="s">
        <v>5714</v>
      </c>
      <c r="C1180" s="122" t="s">
        <v>40</v>
      </c>
      <c r="D1180" s="122" t="s">
        <v>41</v>
      </c>
      <c r="E1180" s="122" t="s">
        <v>6</v>
      </c>
      <c r="F1180" s="466">
        <v>43405</v>
      </c>
      <c r="G1180" s="466">
        <v>45961</v>
      </c>
      <c r="H1180" s="467" t="s">
        <v>5963</v>
      </c>
      <c r="I1180" s="468">
        <v>2911</v>
      </c>
      <c r="J1180" s="469">
        <v>0</v>
      </c>
    </row>
    <row r="1181" spans="1:10" x14ac:dyDescent="0.3">
      <c r="A1181" s="464" t="s">
        <v>5713</v>
      </c>
      <c r="B1181" s="122" t="s">
        <v>5714</v>
      </c>
      <c r="C1181" s="122" t="s">
        <v>40</v>
      </c>
      <c r="D1181" s="122" t="s">
        <v>41</v>
      </c>
      <c r="E1181" s="122" t="s">
        <v>6</v>
      </c>
      <c r="F1181" s="466">
        <v>43405</v>
      </c>
      <c r="G1181" s="466">
        <v>45961</v>
      </c>
      <c r="H1181" s="467" t="s">
        <v>5962</v>
      </c>
      <c r="I1181" s="468">
        <v>2946</v>
      </c>
      <c r="J1181" s="469">
        <v>1518.9240000000002</v>
      </c>
    </row>
    <row r="1182" spans="1:10" x14ac:dyDescent="0.3">
      <c r="A1182" s="464" t="s">
        <v>5713</v>
      </c>
      <c r="B1182" s="122" t="s">
        <v>5714</v>
      </c>
      <c r="C1182" s="122" t="s">
        <v>40</v>
      </c>
      <c r="D1182" s="122" t="s">
        <v>41</v>
      </c>
      <c r="E1182" s="122" t="s">
        <v>6</v>
      </c>
      <c r="F1182" s="466">
        <v>43891</v>
      </c>
      <c r="G1182" s="466">
        <v>45961</v>
      </c>
      <c r="H1182" s="467" t="s">
        <v>5963</v>
      </c>
      <c r="I1182" s="468">
        <v>83696</v>
      </c>
      <c r="J1182" s="469">
        <v>0</v>
      </c>
    </row>
    <row r="1183" spans="1:10" x14ac:dyDescent="0.3">
      <c r="A1183" s="464" t="s">
        <v>5713</v>
      </c>
      <c r="B1183" s="122" t="s">
        <v>5714</v>
      </c>
      <c r="C1183" s="122" t="s">
        <v>40</v>
      </c>
      <c r="D1183" s="122" t="s">
        <v>41</v>
      </c>
      <c r="E1183" s="122" t="s">
        <v>6</v>
      </c>
      <c r="F1183" s="466">
        <v>43891</v>
      </c>
      <c r="G1183" s="466">
        <v>45961</v>
      </c>
      <c r="H1183" s="467" t="s">
        <v>5962</v>
      </c>
      <c r="I1183" s="468">
        <v>83723</v>
      </c>
      <c r="J1183" s="469">
        <v>0</v>
      </c>
    </row>
    <row r="1184" spans="1:10" x14ac:dyDescent="0.3">
      <c r="A1184" s="464" t="s">
        <v>5713</v>
      </c>
      <c r="B1184" s="122" t="s">
        <v>5714</v>
      </c>
      <c r="C1184" s="122" t="s">
        <v>38</v>
      </c>
      <c r="D1184" s="122" t="s">
        <v>39</v>
      </c>
      <c r="E1184" s="122" t="s">
        <v>6</v>
      </c>
      <c r="F1184" s="466">
        <v>43313</v>
      </c>
      <c r="G1184" s="466">
        <v>48791</v>
      </c>
      <c r="H1184" s="467" t="s">
        <v>5962</v>
      </c>
      <c r="I1184" s="468">
        <v>2840</v>
      </c>
      <c r="J1184" s="469">
        <v>3560.9679999999998</v>
      </c>
    </row>
    <row r="1185" spans="1:10" x14ac:dyDescent="0.3">
      <c r="A1185" s="464" t="s">
        <v>5713</v>
      </c>
      <c r="B1185" s="122" t="s">
        <v>5714</v>
      </c>
      <c r="C1185" s="122" t="s">
        <v>38</v>
      </c>
      <c r="D1185" s="122" t="s">
        <v>39</v>
      </c>
      <c r="E1185" s="122" t="s">
        <v>6</v>
      </c>
      <c r="F1185" s="466">
        <v>43313</v>
      </c>
      <c r="G1185" s="466">
        <v>48791</v>
      </c>
      <c r="H1185" s="467" t="s">
        <v>5963</v>
      </c>
      <c r="I1185" s="468">
        <v>2869</v>
      </c>
      <c r="J1185" s="469">
        <v>0</v>
      </c>
    </row>
    <row r="1186" spans="1:10" x14ac:dyDescent="0.3">
      <c r="A1186" s="464" t="s">
        <v>5713</v>
      </c>
      <c r="B1186" s="122" t="s">
        <v>5714</v>
      </c>
      <c r="C1186" s="122" t="s">
        <v>38</v>
      </c>
      <c r="D1186" s="122" t="s">
        <v>39</v>
      </c>
      <c r="E1186" s="122" t="s">
        <v>6</v>
      </c>
      <c r="F1186" s="466">
        <v>43405</v>
      </c>
      <c r="G1186" s="466">
        <v>45961</v>
      </c>
      <c r="H1186" s="467" t="s">
        <v>5963</v>
      </c>
      <c r="I1186" s="468">
        <v>2913</v>
      </c>
      <c r="J1186" s="469">
        <v>0</v>
      </c>
    </row>
    <row r="1187" spans="1:10" x14ac:dyDescent="0.3">
      <c r="A1187" s="464" t="s">
        <v>5713</v>
      </c>
      <c r="B1187" s="122" t="s">
        <v>5714</v>
      </c>
      <c r="C1187" s="122" t="s">
        <v>38</v>
      </c>
      <c r="D1187" s="122" t="s">
        <v>39</v>
      </c>
      <c r="E1187" s="122" t="s">
        <v>6</v>
      </c>
      <c r="F1187" s="466">
        <v>43405</v>
      </c>
      <c r="G1187" s="466">
        <v>45961</v>
      </c>
      <c r="H1187" s="467" t="s">
        <v>5962</v>
      </c>
      <c r="I1187" s="468">
        <v>2947</v>
      </c>
      <c r="J1187" s="469">
        <v>1959.2460000000001</v>
      </c>
    </row>
    <row r="1188" spans="1:10" x14ac:dyDescent="0.3">
      <c r="A1188" s="464" t="s">
        <v>5713</v>
      </c>
      <c r="B1188" s="122" t="s">
        <v>5714</v>
      </c>
      <c r="C1188" s="122" t="s">
        <v>38</v>
      </c>
      <c r="D1188" s="122" t="s">
        <v>39</v>
      </c>
      <c r="E1188" s="122" t="s">
        <v>6</v>
      </c>
      <c r="F1188" s="466">
        <v>43891</v>
      </c>
      <c r="G1188" s="466">
        <v>45961</v>
      </c>
      <c r="H1188" s="467" t="s">
        <v>5963</v>
      </c>
      <c r="I1188" s="468">
        <v>83697</v>
      </c>
      <c r="J1188" s="469">
        <v>0</v>
      </c>
    </row>
    <row r="1189" spans="1:10" x14ac:dyDescent="0.3">
      <c r="A1189" s="464" t="s">
        <v>5713</v>
      </c>
      <c r="B1189" s="122" t="s">
        <v>5714</v>
      </c>
      <c r="C1189" s="122" t="s">
        <v>38</v>
      </c>
      <c r="D1189" s="122" t="s">
        <v>39</v>
      </c>
      <c r="E1189" s="122" t="s">
        <v>6</v>
      </c>
      <c r="F1189" s="466">
        <v>43891</v>
      </c>
      <c r="G1189" s="466">
        <v>45961</v>
      </c>
      <c r="H1189" s="467" t="s">
        <v>5962</v>
      </c>
      <c r="I1189" s="468">
        <v>83724</v>
      </c>
      <c r="J1189" s="469">
        <v>0</v>
      </c>
    </row>
    <row r="1190" spans="1:10" x14ac:dyDescent="0.3">
      <c r="A1190" s="464" t="s">
        <v>5713</v>
      </c>
      <c r="B1190" s="122" t="s">
        <v>5714</v>
      </c>
      <c r="C1190" s="122" t="s">
        <v>518</v>
      </c>
      <c r="D1190" s="122" t="s">
        <v>519</v>
      </c>
      <c r="E1190" s="122" t="s">
        <v>6</v>
      </c>
      <c r="F1190" s="466">
        <v>43313</v>
      </c>
      <c r="G1190" s="466">
        <v>48791</v>
      </c>
      <c r="H1190" s="467" t="s">
        <v>5962</v>
      </c>
      <c r="I1190" s="468">
        <v>2812</v>
      </c>
      <c r="J1190" s="469">
        <v>533.11500000000001</v>
      </c>
    </row>
    <row r="1191" spans="1:10" x14ac:dyDescent="0.3">
      <c r="A1191" s="464" t="s">
        <v>5713</v>
      </c>
      <c r="B1191" s="122" t="s">
        <v>5714</v>
      </c>
      <c r="C1191" s="122" t="s">
        <v>518</v>
      </c>
      <c r="D1191" s="122" t="s">
        <v>519</v>
      </c>
      <c r="E1191" s="122" t="s">
        <v>6</v>
      </c>
      <c r="F1191" s="466">
        <v>43313</v>
      </c>
      <c r="G1191" s="466">
        <v>48791</v>
      </c>
      <c r="H1191" s="467" t="s">
        <v>5963</v>
      </c>
      <c r="I1191" s="468">
        <v>2841</v>
      </c>
      <c r="J1191" s="469">
        <v>28.299000000000003</v>
      </c>
    </row>
    <row r="1192" spans="1:10" x14ac:dyDescent="0.3">
      <c r="A1192" s="464" t="s">
        <v>5713</v>
      </c>
      <c r="B1192" s="122" t="s">
        <v>5714</v>
      </c>
      <c r="C1192" s="122" t="s">
        <v>518</v>
      </c>
      <c r="D1192" s="122" t="s">
        <v>519</v>
      </c>
      <c r="E1192" s="122" t="s">
        <v>6</v>
      </c>
      <c r="F1192" s="466">
        <v>43405</v>
      </c>
      <c r="G1192" s="466">
        <v>45961</v>
      </c>
      <c r="H1192" s="467" t="s">
        <v>5963</v>
      </c>
      <c r="I1192" s="468">
        <v>2880</v>
      </c>
      <c r="J1192" s="469">
        <v>0</v>
      </c>
    </row>
    <row r="1193" spans="1:10" x14ac:dyDescent="0.3">
      <c r="A1193" s="464" t="s">
        <v>5713</v>
      </c>
      <c r="B1193" s="122" t="s">
        <v>5714</v>
      </c>
      <c r="C1193" s="122" t="s">
        <v>518</v>
      </c>
      <c r="D1193" s="122" t="s">
        <v>519</v>
      </c>
      <c r="E1193" s="122" t="s">
        <v>6</v>
      </c>
      <c r="F1193" s="466">
        <v>43405</v>
      </c>
      <c r="G1193" s="466">
        <v>45961</v>
      </c>
      <c r="H1193" s="467" t="s">
        <v>5962</v>
      </c>
      <c r="I1193" s="468">
        <v>2919</v>
      </c>
      <c r="J1193" s="469">
        <v>308.87900000000002</v>
      </c>
    </row>
    <row r="1194" spans="1:10" x14ac:dyDescent="0.3">
      <c r="A1194" s="464" t="s">
        <v>5713</v>
      </c>
      <c r="B1194" s="122" t="s">
        <v>5714</v>
      </c>
      <c r="C1194" s="122" t="s">
        <v>518</v>
      </c>
      <c r="D1194" s="122" t="s">
        <v>519</v>
      </c>
      <c r="E1194" s="122" t="s">
        <v>6</v>
      </c>
      <c r="F1194" s="466">
        <v>43891</v>
      </c>
      <c r="G1194" s="466">
        <v>45961</v>
      </c>
      <c r="H1194" s="467" t="s">
        <v>5963</v>
      </c>
      <c r="I1194" s="468">
        <v>83671</v>
      </c>
      <c r="J1194" s="469">
        <v>0</v>
      </c>
    </row>
    <row r="1195" spans="1:10" x14ac:dyDescent="0.3">
      <c r="A1195" s="464" t="s">
        <v>5713</v>
      </c>
      <c r="B1195" s="122" t="s">
        <v>5714</v>
      </c>
      <c r="C1195" s="122" t="s">
        <v>518</v>
      </c>
      <c r="D1195" s="122" t="s">
        <v>519</v>
      </c>
      <c r="E1195" s="122" t="s">
        <v>6</v>
      </c>
      <c r="F1195" s="466">
        <v>43891</v>
      </c>
      <c r="G1195" s="466">
        <v>45961</v>
      </c>
      <c r="H1195" s="467" t="s">
        <v>5962</v>
      </c>
      <c r="I1195" s="468">
        <v>83698</v>
      </c>
      <c r="J1195" s="469">
        <v>0</v>
      </c>
    </row>
    <row r="1196" spans="1:10" x14ac:dyDescent="0.3">
      <c r="A1196" s="464" t="s">
        <v>5713</v>
      </c>
      <c r="B1196" s="122" t="s">
        <v>5714</v>
      </c>
      <c r="C1196" s="122" t="s">
        <v>516</v>
      </c>
      <c r="D1196" s="122" t="s">
        <v>517</v>
      </c>
      <c r="E1196" s="122" t="s">
        <v>6</v>
      </c>
      <c r="F1196" s="466">
        <v>43313</v>
      </c>
      <c r="G1196" s="466">
        <v>48791</v>
      </c>
      <c r="H1196" s="467" t="s">
        <v>5962</v>
      </c>
      <c r="I1196" s="468">
        <v>2813</v>
      </c>
      <c r="J1196" s="469">
        <v>704.57300000000009</v>
      </c>
    </row>
    <row r="1197" spans="1:10" x14ac:dyDescent="0.3">
      <c r="A1197" s="464" t="s">
        <v>5713</v>
      </c>
      <c r="B1197" s="122" t="s">
        <v>5714</v>
      </c>
      <c r="C1197" s="122" t="s">
        <v>516</v>
      </c>
      <c r="D1197" s="122" t="s">
        <v>517</v>
      </c>
      <c r="E1197" s="122" t="s">
        <v>6</v>
      </c>
      <c r="F1197" s="466">
        <v>43313</v>
      </c>
      <c r="G1197" s="466">
        <v>48791</v>
      </c>
      <c r="H1197" s="467" t="s">
        <v>5963</v>
      </c>
      <c r="I1197" s="468">
        <v>2842</v>
      </c>
      <c r="J1197" s="469">
        <v>40.709000000000003</v>
      </c>
    </row>
    <row r="1198" spans="1:10" x14ac:dyDescent="0.3">
      <c r="A1198" s="464" t="s">
        <v>5713</v>
      </c>
      <c r="B1198" s="122" t="s">
        <v>5714</v>
      </c>
      <c r="C1198" s="122" t="s">
        <v>516</v>
      </c>
      <c r="D1198" s="122" t="s">
        <v>517</v>
      </c>
      <c r="E1198" s="122" t="s">
        <v>6</v>
      </c>
      <c r="F1198" s="466">
        <v>43405</v>
      </c>
      <c r="G1198" s="466">
        <v>45961</v>
      </c>
      <c r="H1198" s="467" t="s">
        <v>5963</v>
      </c>
      <c r="I1198" s="468">
        <v>2881</v>
      </c>
      <c r="J1198" s="469">
        <v>0</v>
      </c>
    </row>
    <row r="1199" spans="1:10" x14ac:dyDescent="0.3">
      <c r="A1199" s="464" t="s">
        <v>5713</v>
      </c>
      <c r="B1199" s="122" t="s">
        <v>5714</v>
      </c>
      <c r="C1199" s="122" t="s">
        <v>516</v>
      </c>
      <c r="D1199" s="122" t="s">
        <v>517</v>
      </c>
      <c r="E1199" s="122" t="s">
        <v>6</v>
      </c>
      <c r="F1199" s="466">
        <v>43405</v>
      </c>
      <c r="G1199" s="466">
        <v>45961</v>
      </c>
      <c r="H1199" s="467" t="s">
        <v>5962</v>
      </c>
      <c r="I1199" s="468">
        <v>2920</v>
      </c>
      <c r="J1199" s="469">
        <v>410.089</v>
      </c>
    </row>
    <row r="1200" spans="1:10" x14ac:dyDescent="0.3">
      <c r="A1200" s="464" t="s">
        <v>5713</v>
      </c>
      <c r="B1200" s="122" t="s">
        <v>5714</v>
      </c>
      <c r="C1200" s="122" t="s">
        <v>516</v>
      </c>
      <c r="D1200" s="122" t="s">
        <v>517</v>
      </c>
      <c r="E1200" s="122" t="s">
        <v>6</v>
      </c>
      <c r="F1200" s="466">
        <v>43891</v>
      </c>
      <c r="G1200" s="466">
        <v>45961</v>
      </c>
      <c r="H1200" s="467" t="s">
        <v>5963</v>
      </c>
      <c r="I1200" s="468">
        <v>83672</v>
      </c>
      <c r="J1200" s="469">
        <v>0</v>
      </c>
    </row>
    <row r="1201" spans="1:10" x14ac:dyDescent="0.3">
      <c r="A1201" s="464" t="s">
        <v>5713</v>
      </c>
      <c r="B1201" s="122" t="s">
        <v>5714</v>
      </c>
      <c r="C1201" s="122" t="s">
        <v>516</v>
      </c>
      <c r="D1201" s="122" t="s">
        <v>517</v>
      </c>
      <c r="E1201" s="122" t="s">
        <v>6</v>
      </c>
      <c r="F1201" s="466">
        <v>43891</v>
      </c>
      <c r="G1201" s="466">
        <v>45961</v>
      </c>
      <c r="H1201" s="467" t="s">
        <v>5962</v>
      </c>
      <c r="I1201" s="468">
        <v>83699</v>
      </c>
      <c r="J1201" s="469">
        <v>0</v>
      </c>
    </row>
    <row r="1202" spans="1:10" x14ac:dyDescent="0.3">
      <c r="A1202" s="464" t="s">
        <v>5713</v>
      </c>
      <c r="B1202" s="122" t="s">
        <v>5714</v>
      </c>
      <c r="C1202" s="122" t="s">
        <v>514</v>
      </c>
      <c r="D1202" s="122" t="s">
        <v>515</v>
      </c>
      <c r="E1202" s="122" t="s">
        <v>6</v>
      </c>
      <c r="F1202" s="466">
        <v>43313</v>
      </c>
      <c r="G1202" s="466">
        <v>48791</v>
      </c>
      <c r="H1202" s="467" t="s">
        <v>5962</v>
      </c>
      <c r="I1202" s="468">
        <v>2814</v>
      </c>
      <c r="J1202" s="469">
        <v>1106.7080000000001</v>
      </c>
    </row>
    <row r="1203" spans="1:10" x14ac:dyDescent="0.3">
      <c r="A1203" s="464" t="s">
        <v>5713</v>
      </c>
      <c r="B1203" s="122" t="s">
        <v>5714</v>
      </c>
      <c r="C1203" s="122" t="s">
        <v>514</v>
      </c>
      <c r="D1203" s="122" t="s">
        <v>515</v>
      </c>
      <c r="E1203" s="122" t="s">
        <v>6</v>
      </c>
      <c r="F1203" s="466">
        <v>43313</v>
      </c>
      <c r="G1203" s="466">
        <v>48791</v>
      </c>
      <c r="H1203" s="467" t="s">
        <v>5963</v>
      </c>
      <c r="I1203" s="468">
        <v>2843</v>
      </c>
      <c r="J1203" s="469">
        <v>327.04500000000002</v>
      </c>
    </row>
    <row r="1204" spans="1:10" x14ac:dyDescent="0.3">
      <c r="A1204" s="464" t="s">
        <v>5713</v>
      </c>
      <c r="B1204" s="122" t="s">
        <v>5714</v>
      </c>
      <c r="C1204" s="122" t="s">
        <v>514</v>
      </c>
      <c r="D1204" s="122" t="s">
        <v>515</v>
      </c>
      <c r="E1204" s="122" t="s">
        <v>6</v>
      </c>
      <c r="F1204" s="466">
        <v>43405</v>
      </c>
      <c r="G1204" s="466">
        <v>45961</v>
      </c>
      <c r="H1204" s="467" t="s">
        <v>5963</v>
      </c>
      <c r="I1204" s="468">
        <v>2882</v>
      </c>
      <c r="J1204" s="469">
        <v>0</v>
      </c>
    </row>
    <row r="1205" spans="1:10" x14ac:dyDescent="0.3">
      <c r="A1205" s="464" t="s">
        <v>5713</v>
      </c>
      <c r="B1205" s="122" t="s">
        <v>5714</v>
      </c>
      <c r="C1205" s="122" t="s">
        <v>514</v>
      </c>
      <c r="D1205" s="122" t="s">
        <v>515</v>
      </c>
      <c r="E1205" s="122" t="s">
        <v>6</v>
      </c>
      <c r="F1205" s="466">
        <v>43405</v>
      </c>
      <c r="G1205" s="466">
        <v>45961</v>
      </c>
      <c r="H1205" s="467" t="s">
        <v>5962</v>
      </c>
      <c r="I1205" s="468">
        <v>2921</v>
      </c>
      <c r="J1205" s="469">
        <v>789.38</v>
      </c>
    </row>
    <row r="1206" spans="1:10" x14ac:dyDescent="0.3">
      <c r="A1206" s="464" t="s">
        <v>5713</v>
      </c>
      <c r="B1206" s="122" t="s">
        <v>5714</v>
      </c>
      <c r="C1206" s="122" t="s">
        <v>514</v>
      </c>
      <c r="D1206" s="122" t="s">
        <v>515</v>
      </c>
      <c r="E1206" s="122" t="s">
        <v>6</v>
      </c>
      <c r="F1206" s="466">
        <v>43891</v>
      </c>
      <c r="G1206" s="466">
        <v>45961</v>
      </c>
      <c r="H1206" s="467" t="s">
        <v>5963</v>
      </c>
      <c r="I1206" s="468">
        <v>83673</v>
      </c>
      <c r="J1206" s="469">
        <v>0</v>
      </c>
    </row>
    <row r="1207" spans="1:10" x14ac:dyDescent="0.3">
      <c r="A1207" s="464" t="s">
        <v>5713</v>
      </c>
      <c r="B1207" s="122" t="s">
        <v>5714</v>
      </c>
      <c r="C1207" s="122" t="s">
        <v>514</v>
      </c>
      <c r="D1207" s="122" t="s">
        <v>515</v>
      </c>
      <c r="E1207" s="122" t="s">
        <v>6</v>
      </c>
      <c r="F1207" s="466">
        <v>43891</v>
      </c>
      <c r="G1207" s="466">
        <v>45961</v>
      </c>
      <c r="H1207" s="467" t="s">
        <v>5962</v>
      </c>
      <c r="I1207" s="468">
        <v>83700</v>
      </c>
      <c r="J1207" s="469">
        <v>0</v>
      </c>
    </row>
    <row r="1208" spans="1:10" x14ac:dyDescent="0.3">
      <c r="A1208" s="464" t="s">
        <v>5713</v>
      </c>
      <c r="B1208" s="122" t="s">
        <v>5714</v>
      </c>
      <c r="C1208" s="122" t="s">
        <v>859</v>
      </c>
      <c r="D1208" s="122" t="s">
        <v>860</v>
      </c>
      <c r="E1208" s="122" t="s">
        <v>6</v>
      </c>
      <c r="F1208" s="466">
        <v>43313</v>
      </c>
      <c r="G1208" s="466">
        <v>48791</v>
      </c>
      <c r="H1208" s="467" t="s">
        <v>5962</v>
      </c>
      <c r="I1208" s="468">
        <v>2815</v>
      </c>
      <c r="J1208" s="469">
        <v>1111.9449999999999</v>
      </c>
    </row>
    <row r="1209" spans="1:10" x14ac:dyDescent="0.3">
      <c r="A1209" s="464" t="s">
        <v>5713</v>
      </c>
      <c r="B1209" s="122" t="s">
        <v>5714</v>
      </c>
      <c r="C1209" s="122" t="s">
        <v>859</v>
      </c>
      <c r="D1209" s="122" t="s">
        <v>860</v>
      </c>
      <c r="E1209" s="122" t="s">
        <v>6</v>
      </c>
      <c r="F1209" s="466">
        <v>43313</v>
      </c>
      <c r="G1209" s="466">
        <v>48791</v>
      </c>
      <c r="H1209" s="467" t="s">
        <v>5963</v>
      </c>
      <c r="I1209" s="468">
        <v>2844</v>
      </c>
      <c r="J1209" s="469">
        <v>0</v>
      </c>
    </row>
    <row r="1210" spans="1:10" x14ac:dyDescent="0.3">
      <c r="A1210" s="464" t="s">
        <v>5713</v>
      </c>
      <c r="B1210" s="122" t="s">
        <v>5714</v>
      </c>
      <c r="C1210" s="122" t="s">
        <v>859</v>
      </c>
      <c r="D1210" s="122" t="s">
        <v>860</v>
      </c>
      <c r="E1210" s="122" t="s">
        <v>6</v>
      </c>
      <c r="F1210" s="466">
        <v>43405</v>
      </c>
      <c r="G1210" s="466">
        <v>45961</v>
      </c>
      <c r="H1210" s="467" t="s">
        <v>5963</v>
      </c>
      <c r="I1210" s="468">
        <v>2883</v>
      </c>
      <c r="J1210" s="469">
        <v>0</v>
      </c>
    </row>
    <row r="1211" spans="1:10" x14ac:dyDescent="0.3">
      <c r="A1211" s="464" t="s">
        <v>5713</v>
      </c>
      <c r="B1211" s="122" t="s">
        <v>5714</v>
      </c>
      <c r="C1211" s="122" t="s">
        <v>859</v>
      </c>
      <c r="D1211" s="122" t="s">
        <v>860</v>
      </c>
      <c r="E1211" s="122" t="s">
        <v>6</v>
      </c>
      <c r="F1211" s="466">
        <v>43405</v>
      </c>
      <c r="G1211" s="466">
        <v>45961</v>
      </c>
      <c r="H1211" s="467" t="s">
        <v>5962</v>
      </c>
      <c r="I1211" s="468">
        <v>2922</v>
      </c>
      <c r="J1211" s="469">
        <v>608.96199999999999</v>
      </c>
    </row>
    <row r="1212" spans="1:10" x14ac:dyDescent="0.3">
      <c r="A1212" s="464" t="s">
        <v>5713</v>
      </c>
      <c r="B1212" s="122" t="s">
        <v>5714</v>
      </c>
      <c r="C1212" s="122" t="s">
        <v>859</v>
      </c>
      <c r="D1212" s="122" t="s">
        <v>860</v>
      </c>
      <c r="E1212" s="122" t="s">
        <v>6</v>
      </c>
      <c r="F1212" s="466">
        <v>43891</v>
      </c>
      <c r="G1212" s="466">
        <v>45961</v>
      </c>
      <c r="H1212" s="467" t="s">
        <v>5963</v>
      </c>
      <c r="I1212" s="468">
        <v>83674</v>
      </c>
      <c r="J1212" s="469">
        <v>0</v>
      </c>
    </row>
    <row r="1213" spans="1:10" x14ac:dyDescent="0.3">
      <c r="A1213" s="464" t="s">
        <v>5713</v>
      </c>
      <c r="B1213" s="122" t="s">
        <v>5714</v>
      </c>
      <c r="C1213" s="122" t="s">
        <v>859</v>
      </c>
      <c r="D1213" s="122" t="s">
        <v>860</v>
      </c>
      <c r="E1213" s="122" t="s">
        <v>6</v>
      </c>
      <c r="F1213" s="466">
        <v>43891</v>
      </c>
      <c r="G1213" s="466">
        <v>45961</v>
      </c>
      <c r="H1213" s="467" t="s">
        <v>5962</v>
      </c>
      <c r="I1213" s="468">
        <v>83701</v>
      </c>
      <c r="J1213" s="469">
        <v>0</v>
      </c>
    </row>
    <row r="1214" spans="1:10" x14ac:dyDescent="0.3">
      <c r="A1214" s="464" t="s">
        <v>5713</v>
      </c>
      <c r="B1214" s="122" t="s">
        <v>5714</v>
      </c>
      <c r="C1214" s="122" t="s">
        <v>520</v>
      </c>
      <c r="D1214" s="122" t="s">
        <v>521</v>
      </c>
      <c r="E1214" s="122" t="s">
        <v>6</v>
      </c>
      <c r="F1214" s="466">
        <v>43313</v>
      </c>
      <c r="G1214" s="466">
        <v>48791</v>
      </c>
      <c r="H1214" s="467" t="s">
        <v>5962</v>
      </c>
      <c r="I1214" s="468">
        <v>2819</v>
      </c>
      <c r="J1214" s="469">
        <v>722.28000000000009</v>
      </c>
    </row>
    <row r="1215" spans="1:10" x14ac:dyDescent="0.3">
      <c r="A1215" s="464" t="s">
        <v>5713</v>
      </c>
      <c r="B1215" s="122" t="s">
        <v>5714</v>
      </c>
      <c r="C1215" s="122" t="s">
        <v>520</v>
      </c>
      <c r="D1215" s="122" t="s">
        <v>521</v>
      </c>
      <c r="E1215" s="122" t="s">
        <v>6</v>
      </c>
      <c r="F1215" s="466">
        <v>43313</v>
      </c>
      <c r="G1215" s="466">
        <v>48791</v>
      </c>
      <c r="H1215" s="467" t="s">
        <v>5963</v>
      </c>
      <c r="I1215" s="468">
        <v>2845</v>
      </c>
      <c r="J1215" s="469">
        <v>16.568000000000001</v>
      </c>
    </row>
    <row r="1216" spans="1:10" x14ac:dyDescent="0.3">
      <c r="A1216" s="464" t="s">
        <v>5713</v>
      </c>
      <c r="B1216" s="122" t="s">
        <v>5714</v>
      </c>
      <c r="C1216" s="122" t="s">
        <v>520</v>
      </c>
      <c r="D1216" s="122" t="s">
        <v>521</v>
      </c>
      <c r="E1216" s="122" t="s">
        <v>6</v>
      </c>
      <c r="F1216" s="466">
        <v>43405</v>
      </c>
      <c r="G1216" s="466">
        <v>45961</v>
      </c>
      <c r="H1216" s="467" t="s">
        <v>5963</v>
      </c>
      <c r="I1216" s="468">
        <v>2884</v>
      </c>
      <c r="J1216" s="469">
        <v>0</v>
      </c>
    </row>
    <row r="1217" spans="1:10" x14ac:dyDescent="0.3">
      <c r="A1217" s="464" t="s">
        <v>5713</v>
      </c>
      <c r="B1217" s="122" t="s">
        <v>5714</v>
      </c>
      <c r="C1217" s="122" t="s">
        <v>520</v>
      </c>
      <c r="D1217" s="122" t="s">
        <v>521</v>
      </c>
      <c r="E1217" s="122" t="s">
        <v>6</v>
      </c>
      <c r="F1217" s="466">
        <v>43405</v>
      </c>
      <c r="G1217" s="466">
        <v>45961</v>
      </c>
      <c r="H1217" s="467" t="s">
        <v>5962</v>
      </c>
      <c r="I1217" s="468">
        <v>2923</v>
      </c>
      <c r="J1217" s="469">
        <v>407.12</v>
      </c>
    </row>
    <row r="1218" spans="1:10" x14ac:dyDescent="0.3">
      <c r="A1218" s="464" t="s">
        <v>5713</v>
      </c>
      <c r="B1218" s="122" t="s">
        <v>5714</v>
      </c>
      <c r="C1218" s="122" t="s">
        <v>520</v>
      </c>
      <c r="D1218" s="122" t="s">
        <v>521</v>
      </c>
      <c r="E1218" s="122" t="s">
        <v>6</v>
      </c>
      <c r="F1218" s="466">
        <v>43891</v>
      </c>
      <c r="G1218" s="466">
        <v>45961</v>
      </c>
      <c r="H1218" s="467" t="s">
        <v>5963</v>
      </c>
      <c r="I1218" s="468">
        <v>83675</v>
      </c>
      <c r="J1218" s="469">
        <v>0</v>
      </c>
    </row>
    <row r="1219" spans="1:10" x14ac:dyDescent="0.3">
      <c r="A1219" s="464" t="s">
        <v>5713</v>
      </c>
      <c r="B1219" s="122" t="s">
        <v>5714</v>
      </c>
      <c r="C1219" s="122" t="s">
        <v>520</v>
      </c>
      <c r="D1219" s="122" t="s">
        <v>521</v>
      </c>
      <c r="E1219" s="122" t="s">
        <v>6</v>
      </c>
      <c r="F1219" s="466">
        <v>43891</v>
      </c>
      <c r="G1219" s="466">
        <v>45961</v>
      </c>
      <c r="H1219" s="467" t="s">
        <v>5962</v>
      </c>
      <c r="I1219" s="468">
        <v>83702</v>
      </c>
      <c r="J1219" s="469">
        <v>0</v>
      </c>
    </row>
    <row r="1220" spans="1:10" x14ac:dyDescent="0.3">
      <c r="A1220" s="464" t="s">
        <v>5713</v>
      </c>
      <c r="B1220" s="122" t="s">
        <v>5714</v>
      </c>
      <c r="C1220" s="122" t="s">
        <v>861</v>
      </c>
      <c r="D1220" s="122" t="s">
        <v>862</v>
      </c>
      <c r="E1220" s="122" t="s">
        <v>6</v>
      </c>
      <c r="F1220" s="466">
        <v>43313</v>
      </c>
      <c r="G1220" s="466">
        <v>48791</v>
      </c>
      <c r="H1220" s="467" t="s">
        <v>5962</v>
      </c>
      <c r="I1220" s="468">
        <v>2816</v>
      </c>
      <c r="J1220" s="469">
        <v>8837.125</v>
      </c>
    </row>
    <row r="1221" spans="1:10" x14ac:dyDescent="0.3">
      <c r="A1221" s="464" t="s">
        <v>5713</v>
      </c>
      <c r="B1221" s="122" t="s">
        <v>5714</v>
      </c>
      <c r="C1221" s="122" t="s">
        <v>861</v>
      </c>
      <c r="D1221" s="122" t="s">
        <v>862</v>
      </c>
      <c r="E1221" s="122" t="s">
        <v>6</v>
      </c>
      <c r="F1221" s="466">
        <v>43313</v>
      </c>
      <c r="G1221" s="466">
        <v>48791</v>
      </c>
      <c r="H1221" s="467" t="s">
        <v>5963</v>
      </c>
      <c r="I1221" s="468">
        <v>2846</v>
      </c>
      <c r="J1221" s="469">
        <v>1087.1460000000002</v>
      </c>
    </row>
    <row r="1222" spans="1:10" x14ac:dyDescent="0.3">
      <c r="A1222" s="464" t="s">
        <v>5713</v>
      </c>
      <c r="B1222" s="122" t="s">
        <v>5714</v>
      </c>
      <c r="C1222" s="122" t="s">
        <v>861</v>
      </c>
      <c r="D1222" s="122" t="s">
        <v>862</v>
      </c>
      <c r="E1222" s="122" t="s">
        <v>6</v>
      </c>
      <c r="F1222" s="466">
        <v>43405</v>
      </c>
      <c r="G1222" s="466">
        <v>45961</v>
      </c>
      <c r="H1222" s="467" t="s">
        <v>5963</v>
      </c>
      <c r="I1222" s="468">
        <v>2885</v>
      </c>
      <c r="J1222" s="469">
        <v>0</v>
      </c>
    </row>
    <row r="1223" spans="1:10" x14ac:dyDescent="0.3">
      <c r="A1223" s="464" t="s">
        <v>5713</v>
      </c>
      <c r="B1223" s="122" t="s">
        <v>5714</v>
      </c>
      <c r="C1223" s="122" t="s">
        <v>861</v>
      </c>
      <c r="D1223" s="122" t="s">
        <v>862</v>
      </c>
      <c r="E1223" s="122" t="s">
        <v>6</v>
      </c>
      <c r="F1223" s="466">
        <v>43405</v>
      </c>
      <c r="G1223" s="466">
        <v>45961</v>
      </c>
      <c r="H1223" s="467" t="s">
        <v>5962</v>
      </c>
      <c r="I1223" s="468">
        <v>2924</v>
      </c>
      <c r="J1223" s="469">
        <v>5447.7370000000001</v>
      </c>
    </row>
    <row r="1224" spans="1:10" x14ac:dyDescent="0.3">
      <c r="A1224" s="464" t="s">
        <v>5713</v>
      </c>
      <c r="B1224" s="122" t="s">
        <v>5714</v>
      </c>
      <c r="C1224" s="122" t="s">
        <v>861</v>
      </c>
      <c r="D1224" s="122" t="s">
        <v>862</v>
      </c>
      <c r="E1224" s="122" t="s">
        <v>6</v>
      </c>
      <c r="F1224" s="466">
        <v>43891</v>
      </c>
      <c r="G1224" s="466">
        <v>45961</v>
      </c>
      <c r="H1224" s="467" t="s">
        <v>5963</v>
      </c>
      <c r="I1224" s="468">
        <v>83676</v>
      </c>
      <c r="J1224" s="469">
        <v>0</v>
      </c>
    </row>
    <row r="1225" spans="1:10" x14ac:dyDescent="0.3">
      <c r="A1225" s="464" t="s">
        <v>5713</v>
      </c>
      <c r="B1225" s="122" t="s">
        <v>5714</v>
      </c>
      <c r="C1225" s="122" t="s">
        <v>861</v>
      </c>
      <c r="D1225" s="122" t="s">
        <v>862</v>
      </c>
      <c r="E1225" s="122" t="s">
        <v>6</v>
      </c>
      <c r="F1225" s="466">
        <v>43891</v>
      </c>
      <c r="G1225" s="466">
        <v>45961</v>
      </c>
      <c r="H1225" s="467" t="s">
        <v>5962</v>
      </c>
      <c r="I1225" s="468">
        <v>83703</v>
      </c>
      <c r="J1225" s="469">
        <v>0</v>
      </c>
    </row>
    <row r="1226" spans="1:10" x14ac:dyDescent="0.3">
      <c r="A1226" s="464" t="s">
        <v>5713</v>
      </c>
      <c r="B1226" s="122" t="s">
        <v>5714</v>
      </c>
      <c r="C1226" s="122" t="s">
        <v>125</v>
      </c>
      <c r="D1226" s="122" t="s">
        <v>126</v>
      </c>
      <c r="E1226" s="122" t="s">
        <v>6</v>
      </c>
      <c r="F1226" s="466">
        <v>43313</v>
      </c>
      <c r="G1226" s="466">
        <v>48791</v>
      </c>
      <c r="H1226" s="467" t="s">
        <v>5962</v>
      </c>
      <c r="I1226" s="468">
        <v>2817</v>
      </c>
      <c r="J1226" s="469">
        <v>3930.7820000000002</v>
      </c>
    </row>
    <row r="1227" spans="1:10" x14ac:dyDescent="0.3">
      <c r="A1227" s="464" t="s">
        <v>5713</v>
      </c>
      <c r="B1227" s="122" t="s">
        <v>5714</v>
      </c>
      <c r="C1227" s="122" t="s">
        <v>125</v>
      </c>
      <c r="D1227" s="122" t="s">
        <v>126</v>
      </c>
      <c r="E1227" s="122" t="s">
        <v>6</v>
      </c>
      <c r="F1227" s="466">
        <v>43313</v>
      </c>
      <c r="G1227" s="466">
        <v>48791</v>
      </c>
      <c r="H1227" s="467" t="s">
        <v>5963</v>
      </c>
      <c r="I1227" s="468">
        <v>2847</v>
      </c>
      <c r="J1227" s="469">
        <v>2172.9359999999997</v>
      </c>
    </row>
    <row r="1228" spans="1:10" x14ac:dyDescent="0.3">
      <c r="A1228" s="464" t="s">
        <v>5713</v>
      </c>
      <c r="B1228" s="122" t="s">
        <v>5714</v>
      </c>
      <c r="C1228" s="122" t="s">
        <v>125</v>
      </c>
      <c r="D1228" s="122" t="s">
        <v>126</v>
      </c>
      <c r="E1228" s="122" t="s">
        <v>6</v>
      </c>
      <c r="F1228" s="466">
        <v>43405</v>
      </c>
      <c r="G1228" s="466">
        <v>45961</v>
      </c>
      <c r="H1228" s="467" t="s">
        <v>5963</v>
      </c>
      <c r="I1228" s="468">
        <v>2886</v>
      </c>
      <c r="J1228" s="469">
        <v>853.50900000000001</v>
      </c>
    </row>
    <row r="1229" spans="1:10" x14ac:dyDescent="0.3">
      <c r="A1229" s="464" t="s">
        <v>5713</v>
      </c>
      <c r="B1229" s="122" t="s">
        <v>5714</v>
      </c>
      <c r="C1229" s="122" t="s">
        <v>125</v>
      </c>
      <c r="D1229" s="122" t="s">
        <v>126</v>
      </c>
      <c r="E1229" s="122" t="s">
        <v>6</v>
      </c>
      <c r="F1229" s="466">
        <v>43405</v>
      </c>
      <c r="G1229" s="466">
        <v>45961</v>
      </c>
      <c r="H1229" s="467" t="s">
        <v>5962</v>
      </c>
      <c r="I1229" s="468">
        <v>2925</v>
      </c>
      <c r="J1229" s="469">
        <v>2514.5039999999999</v>
      </c>
    </row>
    <row r="1230" spans="1:10" x14ac:dyDescent="0.3">
      <c r="A1230" s="464" t="s">
        <v>5713</v>
      </c>
      <c r="B1230" s="122" t="s">
        <v>5714</v>
      </c>
      <c r="C1230" s="122" t="s">
        <v>125</v>
      </c>
      <c r="D1230" s="122" t="s">
        <v>126</v>
      </c>
      <c r="E1230" s="122" t="s">
        <v>6</v>
      </c>
      <c r="F1230" s="466">
        <v>43891</v>
      </c>
      <c r="G1230" s="466">
        <v>45961</v>
      </c>
      <c r="H1230" s="467" t="s">
        <v>5963</v>
      </c>
      <c r="I1230" s="468">
        <v>83677</v>
      </c>
      <c r="J1230" s="469">
        <v>0</v>
      </c>
    </row>
    <row r="1231" spans="1:10" x14ac:dyDescent="0.3">
      <c r="A1231" s="464" t="s">
        <v>5713</v>
      </c>
      <c r="B1231" s="122" t="s">
        <v>5714</v>
      </c>
      <c r="C1231" s="122" t="s">
        <v>125</v>
      </c>
      <c r="D1231" s="122" t="s">
        <v>126</v>
      </c>
      <c r="E1231" s="122" t="s">
        <v>6</v>
      </c>
      <c r="F1231" s="466">
        <v>43891</v>
      </c>
      <c r="G1231" s="466">
        <v>45961</v>
      </c>
      <c r="H1231" s="467" t="s">
        <v>5962</v>
      </c>
      <c r="I1231" s="468">
        <v>83704</v>
      </c>
      <c r="J1231" s="469">
        <v>0</v>
      </c>
    </row>
    <row r="1232" spans="1:10" x14ac:dyDescent="0.3">
      <c r="A1232" s="464" t="s">
        <v>5713</v>
      </c>
      <c r="B1232" s="122" t="s">
        <v>5714</v>
      </c>
      <c r="C1232" s="122" t="s">
        <v>2604</v>
      </c>
      <c r="D1232" s="122" t="s">
        <v>2605</v>
      </c>
      <c r="E1232" s="122" t="s">
        <v>6</v>
      </c>
      <c r="F1232" s="466">
        <v>43313</v>
      </c>
      <c r="G1232" s="466">
        <v>48791</v>
      </c>
      <c r="H1232" s="467" t="s">
        <v>5962</v>
      </c>
      <c r="I1232" s="468">
        <v>2820</v>
      </c>
      <c r="J1232" s="469">
        <v>1191.9070000000002</v>
      </c>
    </row>
    <row r="1233" spans="1:10" x14ac:dyDescent="0.3">
      <c r="A1233" s="464" t="s">
        <v>5713</v>
      </c>
      <c r="B1233" s="122" t="s">
        <v>5714</v>
      </c>
      <c r="C1233" s="122" t="s">
        <v>2604</v>
      </c>
      <c r="D1233" s="122" t="s">
        <v>2605</v>
      </c>
      <c r="E1233" s="122" t="s">
        <v>6</v>
      </c>
      <c r="F1233" s="466">
        <v>43313</v>
      </c>
      <c r="G1233" s="466">
        <v>48791</v>
      </c>
      <c r="H1233" s="467" t="s">
        <v>5963</v>
      </c>
      <c r="I1233" s="468">
        <v>2848</v>
      </c>
      <c r="J1233" s="469">
        <v>180.102</v>
      </c>
    </row>
    <row r="1234" spans="1:10" x14ac:dyDescent="0.3">
      <c r="A1234" s="464" t="s">
        <v>5713</v>
      </c>
      <c r="B1234" s="122" t="s">
        <v>5714</v>
      </c>
      <c r="C1234" s="122" t="s">
        <v>2604</v>
      </c>
      <c r="D1234" s="122" t="s">
        <v>2605</v>
      </c>
      <c r="E1234" s="122" t="s">
        <v>6</v>
      </c>
      <c r="F1234" s="466">
        <v>43405</v>
      </c>
      <c r="G1234" s="466">
        <v>45961</v>
      </c>
      <c r="H1234" s="467" t="s">
        <v>5963</v>
      </c>
      <c r="I1234" s="468">
        <v>2887</v>
      </c>
      <c r="J1234" s="469">
        <v>0</v>
      </c>
    </row>
    <row r="1235" spans="1:10" x14ac:dyDescent="0.3">
      <c r="A1235" s="464" t="s">
        <v>5713</v>
      </c>
      <c r="B1235" s="122" t="s">
        <v>5714</v>
      </c>
      <c r="C1235" s="122" t="s">
        <v>2604</v>
      </c>
      <c r="D1235" s="122" t="s">
        <v>2605</v>
      </c>
      <c r="E1235" s="122" t="s">
        <v>6</v>
      </c>
      <c r="F1235" s="466">
        <v>43405</v>
      </c>
      <c r="G1235" s="466">
        <v>45961</v>
      </c>
      <c r="H1235" s="467" t="s">
        <v>5962</v>
      </c>
      <c r="I1235" s="468">
        <v>2926</v>
      </c>
      <c r="J1235" s="469">
        <v>737.49099999999999</v>
      </c>
    </row>
    <row r="1236" spans="1:10" x14ac:dyDescent="0.3">
      <c r="A1236" s="464" t="s">
        <v>5713</v>
      </c>
      <c r="B1236" s="122" t="s">
        <v>5714</v>
      </c>
      <c r="C1236" s="122" t="s">
        <v>2604</v>
      </c>
      <c r="D1236" s="122" t="s">
        <v>2605</v>
      </c>
      <c r="E1236" s="122" t="s">
        <v>6</v>
      </c>
      <c r="F1236" s="466">
        <v>43891</v>
      </c>
      <c r="G1236" s="466">
        <v>45961</v>
      </c>
      <c r="H1236" s="467" t="s">
        <v>5963</v>
      </c>
      <c r="I1236" s="468">
        <v>83678</v>
      </c>
      <c r="J1236" s="469">
        <v>0</v>
      </c>
    </row>
    <row r="1237" spans="1:10" x14ac:dyDescent="0.3">
      <c r="A1237" s="464" t="s">
        <v>5713</v>
      </c>
      <c r="B1237" s="122" t="s">
        <v>5714</v>
      </c>
      <c r="C1237" s="122" t="s">
        <v>2604</v>
      </c>
      <c r="D1237" s="122" t="s">
        <v>2605</v>
      </c>
      <c r="E1237" s="122" t="s">
        <v>6</v>
      </c>
      <c r="F1237" s="466">
        <v>43891</v>
      </c>
      <c r="G1237" s="466">
        <v>45961</v>
      </c>
      <c r="H1237" s="467" t="s">
        <v>5962</v>
      </c>
      <c r="I1237" s="468">
        <v>83705</v>
      </c>
      <c r="J1237" s="469">
        <v>0</v>
      </c>
    </row>
    <row r="1238" spans="1:10" x14ac:dyDescent="0.3">
      <c r="A1238" s="464" t="s">
        <v>5713</v>
      </c>
      <c r="B1238" s="122" t="s">
        <v>5714</v>
      </c>
      <c r="C1238" s="122" t="s">
        <v>4049</v>
      </c>
      <c r="D1238" s="122" t="s">
        <v>4050</v>
      </c>
      <c r="E1238" s="122" t="s">
        <v>6</v>
      </c>
      <c r="F1238" s="466">
        <v>43313</v>
      </c>
      <c r="G1238" s="466">
        <v>48791</v>
      </c>
      <c r="H1238" s="467" t="s">
        <v>5962</v>
      </c>
      <c r="I1238" s="468">
        <v>2826</v>
      </c>
      <c r="J1238" s="469">
        <v>0</v>
      </c>
    </row>
    <row r="1239" spans="1:10" x14ac:dyDescent="0.3">
      <c r="A1239" s="464" t="s">
        <v>5713</v>
      </c>
      <c r="B1239" s="122" t="s">
        <v>5714</v>
      </c>
      <c r="C1239" s="122" t="s">
        <v>4049</v>
      </c>
      <c r="D1239" s="122" t="s">
        <v>4050</v>
      </c>
      <c r="E1239" s="122" t="s">
        <v>6</v>
      </c>
      <c r="F1239" s="466">
        <v>43313</v>
      </c>
      <c r="G1239" s="466">
        <v>48791</v>
      </c>
      <c r="H1239" s="467" t="s">
        <v>5963</v>
      </c>
      <c r="I1239" s="468">
        <v>2854</v>
      </c>
      <c r="J1239" s="469">
        <v>0.43099999999999999</v>
      </c>
    </row>
    <row r="1240" spans="1:10" x14ac:dyDescent="0.3">
      <c r="A1240" s="464" t="s">
        <v>5713</v>
      </c>
      <c r="B1240" s="122" t="s">
        <v>5714</v>
      </c>
      <c r="C1240" s="122" t="s">
        <v>4049</v>
      </c>
      <c r="D1240" s="122" t="s">
        <v>4050</v>
      </c>
      <c r="E1240" s="122" t="s">
        <v>6</v>
      </c>
      <c r="F1240" s="466">
        <v>43405</v>
      </c>
      <c r="G1240" s="466">
        <v>45961</v>
      </c>
      <c r="H1240" s="467" t="s">
        <v>5963</v>
      </c>
      <c r="I1240" s="468">
        <v>2893</v>
      </c>
      <c r="J1240" s="469">
        <v>0.23100000000000001</v>
      </c>
    </row>
    <row r="1241" spans="1:10" x14ac:dyDescent="0.3">
      <c r="A1241" s="464" t="s">
        <v>5713</v>
      </c>
      <c r="B1241" s="122" t="s">
        <v>5714</v>
      </c>
      <c r="C1241" s="122" t="s">
        <v>4049</v>
      </c>
      <c r="D1241" s="122" t="s">
        <v>4050</v>
      </c>
      <c r="E1241" s="122" t="s">
        <v>6</v>
      </c>
      <c r="F1241" s="466">
        <v>43405</v>
      </c>
      <c r="G1241" s="466">
        <v>45961</v>
      </c>
      <c r="H1241" s="467" t="s">
        <v>5962</v>
      </c>
      <c r="I1241" s="468">
        <v>2932</v>
      </c>
      <c r="J1241" s="469">
        <v>0</v>
      </c>
    </row>
    <row r="1242" spans="1:10" x14ac:dyDescent="0.3">
      <c r="A1242" s="464" t="s">
        <v>5713</v>
      </c>
      <c r="B1242" s="122" t="s">
        <v>5714</v>
      </c>
      <c r="C1242" s="122" t="s">
        <v>4049</v>
      </c>
      <c r="D1242" s="122" t="s">
        <v>4050</v>
      </c>
      <c r="E1242" s="122" t="s">
        <v>6</v>
      </c>
      <c r="F1242" s="466">
        <v>43891</v>
      </c>
      <c r="G1242" s="466">
        <v>45961</v>
      </c>
      <c r="H1242" s="467" t="s">
        <v>5963</v>
      </c>
      <c r="I1242" s="468">
        <v>83683</v>
      </c>
      <c r="J1242" s="469">
        <v>0</v>
      </c>
    </row>
    <row r="1243" spans="1:10" x14ac:dyDescent="0.3">
      <c r="A1243" s="464" t="s">
        <v>5713</v>
      </c>
      <c r="B1243" s="122" t="s">
        <v>5714</v>
      </c>
      <c r="C1243" s="122" t="s">
        <v>4049</v>
      </c>
      <c r="D1243" s="122" t="s">
        <v>4050</v>
      </c>
      <c r="E1243" s="122" t="s">
        <v>6</v>
      </c>
      <c r="F1243" s="466">
        <v>43891</v>
      </c>
      <c r="G1243" s="466">
        <v>45961</v>
      </c>
      <c r="H1243" s="467" t="s">
        <v>5962</v>
      </c>
      <c r="I1243" s="468">
        <v>83710</v>
      </c>
      <c r="J1243" s="469">
        <v>0</v>
      </c>
    </row>
    <row r="1244" spans="1:10" x14ac:dyDescent="0.3">
      <c r="A1244" s="464" t="s">
        <v>5713</v>
      </c>
      <c r="B1244" s="122" t="s">
        <v>5714</v>
      </c>
      <c r="C1244" s="122" t="s">
        <v>391</v>
      </c>
      <c r="D1244" s="122" t="s">
        <v>392</v>
      </c>
      <c r="E1244" s="122" t="s">
        <v>6</v>
      </c>
      <c r="F1244" s="466">
        <v>43313</v>
      </c>
      <c r="G1244" s="466">
        <v>48791</v>
      </c>
      <c r="H1244" s="467" t="s">
        <v>5962</v>
      </c>
      <c r="I1244" s="468">
        <v>2822</v>
      </c>
      <c r="J1244" s="469">
        <v>3835.5880000000006</v>
      </c>
    </row>
    <row r="1245" spans="1:10" x14ac:dyDescent="0.3">
      <c r="A1245" s="464" t="s">
        <v>5713</v>
      </c>
      <c r="B1245" s="122" t="s">
        <v>5714</v>
      </c>
      <c r="C1245" s="122" t="s">
        <v>391</v>
      </c>
      <c r="D1245" s="122" t="s">
        <v>392</v>
      </c>
      <c r="E1245" s="122" t="s">
        <v>6</v>
      </c>
      <c r="F1245" s="466">
        <v>43313</v>
      </c>
      <c r="G1245" s="466">
        <v>48791</v>
      </c>
      <c r="H1245" s="467" t="s">
        <v>5963</v>
      </c>
      <c r="I1245" s="468">
        <v>2850</v>
      </c>
      <c r="J1245" s="469">
        <v>0</v>
      </c>
    </row>
    <row r="1246" spans="1:10" x14ac:dyDescent="0.3">
      <c r="A1246" s="464" t="s">
        <v>5713</v>
      </c>
      <c r="B1246" s="122" t="s">
        <v>5714</v>
      </c>
      <c r="C1246" s="122" t="s">
        <v>391</v>
      </c>
      <c r="D1246" s="122" t="s">
        <v>392</v>
      </c>
      <c r="E1246" s="122" t="s">
        <v>6</v>
      </c>
      <c r="F1246" s="466">
        <v>43405</v>
      </c>
      <c r="G1246" s="466">
        <v>45961</v>
      </c>
      <c r="H1246" s="467" t="s">
        <v>5963</v>
      </c>
      <c r="I1246" s="468">
        <v>2889</v>
      </c>
      <c r="J1246" s="469">
        <v>0</v>
      </c>
    </row>
    <row r="1247" spans="1:10" x14ac:dyDescent="0.3">
      <c r="A1247" s="464" t="s">
        <v>5713</v>
      </c>
      <c r="B1247" s="122" t="s">
        <v>5714</v>
      </c>
      <c r="C1247" s="122" t="s">
        <v>391</v>
      </c>
      <c r="D1247" s="122" t="s">
        <v>392</v>
      </c>
      <c r="E1247" s="122" t="s">
        <v>6</v>
      </c>
      <c r="F1247" s="466">
        <v>43405</v>
      </c>
      <c r="G1247" s="466">
        <v>45961</v>
      </c>
      <c r="H1247" s="467" t="s">
        <v>5962</v>
      </c>
      <c r="I1247" s="468">
        <v>2928</v>
      </c>
      <c r="J1247" s="469">
        <v>2102.6380000000004</v>
      </c>
    </row>
    <row r="1248" spans="1:10" x14ac:dyDescent="0.3">
      <c r="A1248" s="464" t="s">
        <v>5713</v>
      </c>
      <c r="B1248" s="122" t="s">
        <v>5714</v>
      </c>
      <c r="C1248" s="122" t="s">
        <v>391</v>
      </c>
      <c r="D1248" s="122" t="s">
        <v>392</v>
      </c>
      <c r="E1248" s="122" t="s">
        <v>6</v>
      </c>
      <c r="F1248" s="466">
        <v>43891</v>
      </c>
      <c r="G1248" s="466">
        <v>45961</v>
      </c>
      <c r="H1248" s="467" t="s">
        <v>5963</v>
      </c>
      <c r="I1248" s="468">
        <v>83679</v>
      </c>
      <c r="J1248" s="469">
        <v>0</v>
      </c>
    </row>
    <row r="1249" spans="1:10" x14ac:dyDescent="0.3">
      <c r="A1249" s="464" t="s">
        <v>5713</v>
      </c>
      <c r="B1249" s="122" t="s">
        <v>5714</v>
      </c>
      <c r="C1249" s="122" t="s">
        <v>391</v>
      </c>
      <c r="D1249" s="122" t="s">
        <v>392</v>
      </c>
      <c r="E1249" s="122" t="s">
        <v>6</v>
      </c>
      <c r="F1249" s="466">
        <v>43891</v>
      </c>
      <c r="G1249" s="466">
        <v>45961</v>
      </c>
      <c r="H1249" s="467" t="s">
        <v>5962</v>
      </c>
      <c r="I1249" s="468">
        <v>83706</v>
      </c>
      <c r="J1249" s="469">
        <v>0</v>
      </c>
    </row>
    <row r="1250" spans="1:10" x14ac:dyDescent="0.3">
      <c r="A1250" s="464" t="s">
        <v>5713</v>
      </c>
      <c r="B1250" s="122" t="s">
        <v>5714</v>
      </c>
      <c r="C1250" s="122" t="s">
        <v>1159</v>
      </c>
      <c r="D1250" s="122" t="s">
        <v>1160</v>
      </c>
      <c r="E1250" s="122" t="s">
        <v>6</v>
      </c>
      <c r="F1250" s="466">
        <v>43313</v>
      </c>
      <c r="G1250" s="466">
        <v>48791</v>
      </c>
      <c r="H1250" s="467" t="s">
        <v>5962</v>
      </c>
      <c r="I1250" s="468">
        <v>2823</v>
      </c>
      <c r="J1250" s="469">
        <v>0</v>
      </c>
    </row>
    <row r="1251" spans="1:10" x14ac:dyDescent="0.3">
      <c r="A1251" s="464" t="s">
        <v>5713</v>
      </c>
      <c r="B1251" s="122" t="s">
        <v>5714</v>
      </c>
      <c r="C1251" s="122" t="s">
        <v>1159</v>
      </c>
      <c r="D1251" s="122" t="s">
        <v>1160</v>
      </c>
      <c r="E1251" s="122" t="s">
        <v>6</v>
      </c>
      <c r="F1251" s="466">
        <v>43313</v>
      </c>
      <c r="G1251" s="466">
        <v>48791</v>
      </c>
      <c r="H1251" s="467" t="s">
        <v>5963</v>
      </c>
      <c r="I1251" s="468">
        <v>2851</v>
      </c>
      <c r="J1251" s="469">
        <v>1013.4900000000001</v>
      </c>
    </row>
    <row r="1252" spans="1:10" x14ac:dyDescent="0.3">
      <c r="A1252" s="464" t="s">
        <v>5713</v>
      </c>
      <c r="B1252" s="122" t="s">
        <v>5714</v>
      </c>
      <c r="C1252" s="122" t="s">
        <v>1159</v>
      </c>
      <c r="D1252" s="122" t="s">
        <v>1160</v>
      </c>
      <c r="E1252" s="122" t="s">
        <v>6</v>
      </c>
      <c r="F1252" s="466">
        <v>43405</v>
      </c>
      <c r="G1252" s="466">
        <v>45961</v>
      </c>
      <c r="H1252" s="467" t="s">
        <v>5963</v>
      </c>
      <c r="I1252" s="468">
        <v>2890</v>
      </c>
      <c r="J1252" s="469">
        <v>425.529</v>
      </c>
    </row>
    <row r="1253" spans="1:10" x14ac:dyDescent="0.3">
      <c r="A1253" s="464" t="s">
        <v>5713</v>
      </c>
      <c r="B1253" s="122" t="s">
        <v>5714</v>
      </c>
      <c r="C1253" s="122" t="s">
        <v>1159</v>
      </c>
      <c r="D1253" s="122" t="s">
        <v>1160</v>
      </c>
      <c r="E1253" s="122" t="s">
        <v>6</v>
      </c>
      <c r="F1253" s="466">
        <v>43405</v>
      </c>
      <c r="G1253" s="466">
        <v>45961</v>
      </c>
      <c r="H1253" s="467" t="s">
        <v>5962</v>
      </c>
      <c r="I1253" s="468">
        <v>2929</v>
      </c>
      <c r="J1253" s="469">
        <v>131.726</v>
      </c>
    </row>
    <row r="1254" spans="1:10" x14ac:dyDescent="0.3">
      <c r="A1254" s="464" t="s">
        <v>5713</v>
      </c>
      <c r="B1254" s="122" t="s">
        <v>5714</v>
      </c>
      <c r="C1254" s="122" t="s">
        <v>1159</v>
      </c>
      <c r="D1254" s="122" t="s">
        <v>1160</v>
      </c>
      <c r="E1254" s="122" t="s">
        <v>6</v>
      </c>
      <c r="F1254" s="466">
        <v>43891</v>
      </c>
      <c r="G1254" s="466">
        <v>45961</v>
      </c>
      <c r="H1254" s="467" t="s">
        <v>5963</v>
      </c>
      <c r="I1254" s="468">
        <v>83680</v>
      </c>
      <c r="J1254" s="469">
        <v>0</v>
      </c>
    </row>
    <row r="1255" spans="1:10" x14ac:dyDescent="0.3">
      <c r="A1255" s="464" t="s">
        <v>5713</v>
      </c>
      <c r="B1255" s="122" t="s">
        <v>5714</v>
      </c>
      <c r="C1255" s="122" t="s">
        <v>1159</v>
      </c>
      <c r="D1255" s="122" t="s">
        <v>1160</v>
      </c>
      <c r="E1255" s="122" t="s">
        <v>6</v>
      </c>
      <c r="F1255" s="466">
        <v>43891</v>
      </c>
      <c r="G1255" s="466">
        <v>45961</v>
      </c>
      <c r="H1255" s="467" t="s">
        <v>5962</v>
      </c>
      <c r="I1255" s="468">
        <v>83707</v>
      </c>
      <c r="J1255" s="469">
        <v>0</v>
      </c>
    </row>
    <row r="1256" spans="1:10" x14ac:dyDescent="0.3">
      <c r="A1256" s="464" t="s">
        <v>5713</v>
      </c>
      <c r="B1256" s="122" t="s">
        <v>5714</v>
      </c>
      <c r="C1256" s="122" t="s">
        <v>4053</v>
      </c>
      <c r="D1256" s="122" t="s">
        <v>4054</v>
      </c>
      <c r="E1256" s="122" t="s">
        <v>6</v>
      </c>
      <c r="F1256" s="466">
        <v>43313</v>
      </c>
      <c r="G1256" s="466">
        <v>48791</v>
      </c>
      <c r="H1256" s="467" t="s">
        <v>5962</v>
      </c>
      <c r="I1256" s="468">
        <v>2825</v>
      </c>
      <c r="J1256" s="469">
        <v>3131.1020000000003</v>
      </c>
    </row>
    <row r="1257" spans="1:10" x14ac:dyDescent="0.3">
      <c r="A1257" s="464" t="s">
        <v>5713</v>
      </c>
      <c r="B1257" s="122" t="s">
        <v>5714</v>
      </c>
      <c r="C1257" s="122" t="s">
        <v>4053</v>
      </c>
      <c r="D1257" s="122" t="s">
        <v>4054</v>
      </c>
      <c r="E1257" s="122" t="s">
        <v>6</v>
      </c>
      <c r="F1257" s="466">
        <v>43313</v>
      </c>
      <c r="G1257" s="466">
        <v>48791</v>
      </c>
      <c r="H1257" s="467" t="s">
        <v>5963</v>
      </c>
      <c r="I1257" s="468">
        <v>2853</v>
      </c>
      <c r="J1257" s="469">
        <v>61.552000000000007</v>
      </c>
    </row>
    <row r="1258" spans="1:10" x14ac:dyDescent="0.3">
      <c r="A1258" s="464" t="s">
        <v>5713</v>
      </c>
      <c r="B1258" s="122" t="s">
        <v>5714</v>
      </c>
      <c r="C1258" s="122" t="s">
        <v>4053</v>
      </c>
      <c r="D1258" s="122" t="s">
        <v>4054</v>
      </c>
      <c r="E1258" s="122" t="s">
        <v>6</v>
      </c>
      <c r="F1258" s="466">
        <v>43405</v>
      </c>
      <c r="G1258" s="466">
        <v>45961</v>
      </c>
      <c r="H1258" s="467" t="s">
        <v>5963</v>
      </c>
      <c r="I1258" s="468">
        <v>2892</v>
      </c>
      <c r="J1258" s="469">
        <v>0</v>
      </c>
    </row>
    <row r="1259" spans="1:10" x14ac:dyDescent="0.3">
      <c r="A1259" s="464" t="s">
        <v>5713</v>
      </c>
      <c r="B1259" s="122" t="s">
        <v>5714</v>
      </c>
      <c r="C1259" s="122" t="s">
        <v>4053</v>
      </c>
      <c r="D1259" s="122" t="s">
        <v>4054</v>
      </c>
      <c r="E1259" s="122" t="s">
        <v>6</v>
      </c>
      <c r="F1259" s="466">
        <v>43405</v>
      </c>
      <c r="G1259" s="466">
        <v>45961</v>
      </c>
      <c r="H1259" s="467" t="s">
        <v>5962</v>
      </c>
      <c r="I1259" s="468">
        <v>2931</v>
      </c>
      <c r="J1259" s="469">
        <v>1745.6390000000001</v>
      </c>
    </row>
    <row r="1260" spans="1:10" x14ac:dyDescent="0.3">
      <c r="A1260" s="464" t="s">
        <v>5713</v>
      </c>
      <c r="B1260" s="122" t="s">
        <v>5714</v>
      </c>
      <c r="C1260" s="122" t="s">
        <v>4053</v>
      </c>
      <c r="D1260" s="122" t="s">
        <v>4054</v>
      </c>
      <c r="E1260" s="122" t="s">
        <v>6</v>
      </c>
      <c r="F1260" s="466">
        <v>43891</v>
      </c>
      <c r="G1260" s="466">
        <v>45961</v>
      </c>
      <c r="H1260" s="467" t="s">
        <v>5963</v>
      </c>
      <c r="I1260" s="468">
        <v>83682</v>
      </c>
      <c r="J1260" s="469">
        <v>0</v>
      </c>
    </row>
    <row r="1261" spans="1:10" x14ac:dyDescent="0.3">
      <c r="A1261" s="464" t="s">
        <v>5713</v>
      </c>
      <c r="B1261" s="122" t="s">
        <v>5714</v>
      </c>
      <c r="C1261" s="122" t="s">
        <v>4053</v>
      </c>
      <c r="D1261" s="122" t="s">
        <v>4054</v>
      </c>
      <c r="E1261" s="122" t="s">
        <v>6</v>
      </c>
      <c r="F1261" s="466">
        <v>43891</v>
      </c>
      <c r="G1261" s="466">
        <v>45961</v>
      </c>
      <c r="H1261" s="467" t="s">
        <v>5962</v>
      </c>
      <c r="I1261" s="468">
        <v>83709</v>
      </c>
      <c r="J1261" s="469">
        <v>0</v>
      </c>
    </row>
    <row r="1262" spans="1:10" x14ac:dyDescent="0.3">
      <c r="A1262" s="464" t="s">
        <v>5713</v>
      </c>
      <c r="B1262" s="122" t="s">
        <v>5714</v>
      </c>
      <c r="C1262" s="122" t="s">
        <v>2761</v>
      </c>
      <c r="D1262" s="122" t="s">
        <v>2762</v>
      </c>
      <c r="E1262" s="122" t="s">
        <v>6</v>
      </c>
      <c r="F1262" s="466">
        <v>43313</v>
      </c>
      <c r="G1262" s="466">
        <v>48791</v>
      </c>
      <c r="H1262" s="467" t="s">
        <v>5962</v>
      </c>
      <c r="I1262" s="468">
        <v>2827</v>
      </c>
      <c r="J1262" s="469">
        <v>950.41700000000003</v>
      </c>
    </row>
    <row r="1263" spans="1:10" x14ac:dyDescent="0.3">
      <c r="A1263" s="464" t="s">
        <v>5713</v>
      </c>
      <c r="B1263" s="122" t="s">
        <v>5714</v>
      </c>
      <c r="C1263" s="122" t="s">
        <v>2761</v>
      </c>
      <c r="D1263" s="122" t="s">
        <v>2762</v>
      </c>
      <c r="E1263" s="122" t="s">
        <v>6</v>
      </c>
      <c r="F1263" s="466">
        <v>43313</v>
      </c>
      <c r="G1263" s="466">
        <v>48791</v>
      </c>
      <c r="H1263" s="467" t="s">
        <v>5963</v>
      </c>
      <c r="I1263" s="468">
        <v>2855</v>
      </c>
      <c r="J1263" s="469">
        <v>0</v>
      </c>
    </row>
    <row r="1264" spans="1:10" x14ac:dyDescent="0.3">
      <c r="A1264" s="464" t="s">
        <v>5713</v>
      </c>
      <c r="B1264" s="122" t="s">
        <v>5714</v>
      </c>
      <c r="C1264" s="122" t="s">
        <v>2761</v>
      </c>
      <c r="D1264" s="122" t="s">
        <v>2762</v>
      </c>
      <c r="E1264" s="122" t="s">
        <v>6</v>
      </c>
      <c r="F1264" s="466">
        <v>43405</v>
      </c>
      <c r="G1264" s="466">
        <v>45961</v>
      </c>
      <c r="H1264" s="467" t="s">
        <v>5963</v>
      </c>
      <c r="I1264" s="468">
        <v>2894</v>
      </c>
      <c r="J1264" s="469">
        <v>0</v>
      </c>
    </row>
    <row r="1265" spans="1:10" x14ac:dyDescent="0.3">
      <c r="A1265" s="464" t="s">
        <v>5713</v>
      </c>
      <c r="B1265" s="122" t="s">
        <v>5714</v>
      </c>
      <c r="C1265" s="122" t="s">
        <v>2761</v>
      </c>
      <c r="D1265" s="122" t="s">
        <v>2762</v>
      </c>
      <c r="E1265" s="122" t="s">
        <v>6</v>
      </c>
      <c r="F1265" s="466">
        <v>43405</v>
      </c>
      <c r="G1265" s="466">
        <v>45961</v>
      </c>
      <c r="H1265" s="467" t="s">
        <v>5962</v>
      </c>
      <c r="I1265" s="468">
        <v>2933</v>
      </c>
      <c r="J1265" s="469">
        <v>523.04499999999996</v>
      </c>
    </row>
    <row r="1266" spans="1:10" x14ac:dyDescent="0.3">
      <c r="A1266" s="464" t="s">
        <v>5713</v>
      </c>
      <c r="B1266" s="122" t="s">
        <v>5714</v>
      </c>
      <c r="C1266" s="122" t="s">
        <v>2761</v>
      </c>
      <c r="D1266" s="122" t="s">
        <v>2762</v>
      </c>
      <c r="E1266" s="122" t="s">
        <v>6</v>
      </c>
      <c r="F1266" s="466">
        <v>43891</v>
      </c>
      <c r="G1266" s="466">
        <v>45961</v>
      </c>
      <c r="H1266" s="467" t="s">
        <v>5963</v>
      </c>
      <c r="I1266" s="468">
        <v>83684</v>
      </c>
      <c r="J1266" s="469">
        <v>0</v>
      </c>
    </row>
    <row r="1267" spans="1:10" x14ac:dyDescent="0.3">
      <c r="A1267" s="464" t="s">
        <v>5713</v>
      </c>
      <c r="B1267" s="122" t="s">
        <v>5714</v>
      </c>
      <c r="C1267" s="122" t="s">
        <v>2761</v>
      </c>
      <c r="D1267" s="122" t="s">
        <v>2762</v>
      </c>
      <c r="E1267" s="122" t="s">
        <v>6</v>
      </c>
      <c r="F1267" s="466">
        <v>43891</v>
      </c>
      <c r="G1267" s="466">
        <v>45961</v>
      </c>
      <c r="H1267" s="467" t="s">
        <v>5962</v>
      </c>
      <c r="I1267" s="468">
        <v>83711</v>
      </c>
      <c r="J1267" s="469">
        <v>0</v>
      </c>
    </row>
    <row r="1268" spans="1:10" x14ac:dyDescent="0.3">
      <c r="A1268" s="464" t="s">
        <v>5713</v>
      </c>
      <c r="B1268" s="122" t="s">
        <v>5714</v>
      </c>
      <c r="C1268" s="122" t="s">
        <v>2696</v>
      </c>
      <c r="D1268" s="122" t="s">
        <v>2697</v>
      </c>
      <c r="E1268" s="122" t="s">
        <v>6</v>
      </c>
      <c r="F1268" s="466">
        <v>43313</v>
      </c>
      <c r="G1268" s="466">
        <v>48791</v>
      </c>
      <c r="H1268" s="467" t="s">
        <v>5962</v>
      </c>
      <c r="I1268" s="468">
        <v>2829</v>
      </c>
      <c r="J1268" s="469">
        <v>0</v>
      </c>
    </row>
    <row r="1269" spans="1:10" x14ac:dyDescent="0.3">
      <c r="A1269" s="464" t="s">
        <v>5713</v>
      </c>
      <c r="B1269" s="122" t="s">
        <v>5714</v>
      </c>
      <c r="C1269" s="122" t="s">
        <v>2696</v>
      </c>
      <c r="D1269" s="122" t="s">
        <v>2697</v>
      </c>
      <c r="E1269" s="122" t="s">
        <v>6</v>
      </c>
      <c r="F1269" s="466">
        <v>43313</v>
      </c>
      <c r="G1269" s="466">
        <v>48791</v>
      </c>
      <c r="H1269" s="467" t="s">
        <v>5963</v>
      </c>
      <c r="I1269" s="468">
        <v>2857</v>
      </c>
      <c r="J1269" s="469">
        <v>565.71500000000003</v>
      </c>
    </row>
    <row r="1270" spans="1:10" x14ac:dyDescent="0.3">
      <c r="A1270" s="464" t="s">
        <v>5713</v>
      </c>
      <c r="B1270" s="122" t="s">
        <v>5714</v>
      </c>
      <c r="C1270" s="122" t="s">
        <v>2696</v>
      </c>
      <c r="D1270" s="122" t="s">
        <v>2697</v>
      </c>
      <c r="E1270" s="122" t="s">
        <v>6</v>
      </c>
      <c r="F1270" s="466">
        <v>43405</v>
      </c>
      <c r="G1270" s="466">
        <v>45961</v>
      </c>
      <c r="H1270" s="467" t="s">
        <v>5963</v>
      </c>
      <c r="I1270" s="468">
        <v>2896</v>
      </c>
      <c r="J1270" s="469">
        <v>262.72300000000001</v>
      </c>
    </row>
    <row r="1271" spans="1:10" x14ac:dyDescent="0.3">
      <c r="A1271" s="464" t="s">
        <v>5713</v>
      </c>
      <c r="B1271" s="122" t="s">
        <v>5714</v>
      </c>
      <c r="C1271" s="122" t="s">
        <v>2696</v>
      </c>
      <c r="D1271" s="122" t="s">
        <v>2697</v>
      </c>
      <c r="E1271" s="122" t="s">
        <v>6</v>
      </c>
      <c r="F1271" s="466">
        <v>43405</v>
      </c>
      <c r="G1271" s="466">
        <v>45961</v>
      </c>
      <c r="H1271" s="467" t="s">
        <v>5962</v>
      </c>
      <c r="I1271" s="468">
        <v>2935</v>
      </c>
      <c r="J1271" s="469">
        <v>47.858000000000004</v>
      </c>
    </row>
    <row r="1272" spans="1:10" x14ac:dyDescent="0.3">
      <c r="A1272" s="464" t="s">
        <v>5713</v>
      </c>
      <c r="B1272" s="122" t="s">
        <v>5714</v>
      </c>
      <c r="C1272" s="122" t="s">
        <v>2696</v>
      </c>
      <c r="D1272" s="122" t="s">
        <v>2697</v>
      </c>
      <c r="E1272" s="122" t="s">
        <v>6</v>
      </c>
      <c r="F1272" s="466">
        <v>43891</v>
      </c>
      <c r="G1272" s="466">
        <v>45961</v>
      </c>
      <c r="H1272" s="467" t="s">
        <v>5963</v>
      </c>
      <c r="I1272" s="468">
        <v>83686</v>
      </c>
      <c r="J1272" s="469">
        <v>0</v>
      </c>
    </row>
    <row r="1273" spans="1:10" x14ac:dyDescent="0.3">
      <c r="A1273" s="464" t="s">
        <v>5713</v>
      </c>
      <c r="B1273" s="122" t="s">
        <v>5714</v>
      </c>
      <c r="C1273" s="122" t="s">
        <v>2696</v>
      </c>
      <c r="D1273" s="122" t="s">
        <v>2697</v>
      </c>
      <c r="E1273" s="122" t="s">
        <v>6</v>
      </c>
      <c r="F1273" s="466">
        <v>43891</v>
      </c>
      <c r="G1273" s="466">
        <v>45961</v>
      </c>
      <c r="H1273" s="467" t="s">
        <v>5962</v>
      </c>
      <c r="I1273" s="468">
        <v>83713</v>
      </c>
      <c r="J1273" s="469">
        <v>0</v>
      </c>
    </row>
    <row r="1274" spans="1:10" x14ac:dyDescent="0.3">
      <c r="A1274" s="464" t="s">
        <v>5713</v>
      </c>
      <c r="B1274" s="122" t="s">
        <v>5714</v>
      </c>
      <c r="C1274" s="122" t="s">
        <v>873</v>
      </c>
      <c r="D1274" s="122" t="s">
        <v>874</v>
      </c>
      <c r="E1274" s="122" t="s">
        <v>6</v>
      </c>
      <c r="F1274" s="466">
        <v>43313</v>
      </c>
      <c r="G1274" s="466">
        <v>48791</v>
      </c>
      <c r="H1274" s="467" t="s">
        <v>5962</v>
      </c>
      <c r="I1274" s="468">
        <v>2818</v>
      </c>
      <c r="J1274" s="469">
        <v>570.80099999999993</v>
      </c>
    </row>
    <row r="1275" spans="1:10" x14ac:dyDescent="0.3">
      <c r="A1275" s="464" t="s">
        <v>5713</v>
      </c>
      <c r="B1275" s="122" t="s">
        <v>5714</v>
      </c>
      <c r="C1275" s="122" t="s">
        <v>873</v>
      </c>
      <c r="D1275" s="122" t="s">
        <v>874</v>
      </c>
      <c r="E1275" s="122" t="s">
        <v>6</v>
      </c>
      <c r="F1275" s="466">
        <v>43313</v>
      </c>
      <c r="G1275" s="466">
        <v>48791</v>
      </c>
      <c r="H1275" s="467" t="s">
        <v>5963</v>
      </c>
      <c r="I1275" s="468">
        <v>2858</v>
      </c>
      <c r="J1275" s="469">
        <v>4.5000000000000005E-2</v>
      </c>
    </row>
    <row r="1276" spans="1:10" x14ac:dyDescent="0.3">
      <c r="A1276" s="464" t="s">
        <v>5713</v>
      </c>
      <c r="B1276" s="122" t="s">
        <v>5714</v>
      </c>
      <c r="C1276" s="122" t="s">
        <v>873</v>
      </c>
      <c r="D1276" s="122" t="s">
        <v>874</v>
      </c>
      <c r="E1276" s="122" t="s">
        <v>6</v>
      </c>
      <c r="F1276" s="466">
        <v>43405</v>
      </c>
      <c r="G1276" s="466">
        <v>45961</v>
      </c>
      <c r="H1276" s="467" t="s">
        <v>5963</v>
      </c>
      <c r="I1276" s="468">
        <v>2897</v>
      </c>
      <c r="J1276" s="469">
        <v>0</v>
      </c>
    </row>
    <row r="1277" spans="1:10" x14ac:dyDescent="0.3">
      <c r="A1277" s="464" t="s">
        <v>5713</v>
      </c>
      <c r="B1277" s="122" t="s">
        <v>5714</v>
      </c>
      <c r="C1277" s="122" t="s">
        <v>873</v>
      </c>
      <c r="D1277" s="122" t="s">
        <v>874</v>
      </c>
      <c r="E1277" s="122" t="s">
        <v>6</v>
      </c>
      <c r="F1277" s="466">
        <v>43405</v>
      </c>
      <c r="G1277" s="466">
        <v>45961</v>
      </c>
      <c r="H1277" s="467" t="s">
        <v>5962</v>
      </c>
      <c r="I1277" s="468">
        <v>2936</v>
      </c>
      <c r="J1277" s="469">
        <v>314.16700000000003</v>
      </c>
    </row>
    <row r="1278" spans="1:10" x14ac:dyDescent="0.3">
      <c r="A1278" s="464" t="s">
        <v>5713</v>
      </c>
      <c r="B1278" s="122" t="s">
        <v>5714</v>
      </c>
      <c r="C1278" s="122" t="s">
        <v>873</v>
      </c>
      <c r="D1278" s="122" t="s">
        <v>874</v>
      </c>
      <c r="E1278" s="122" t="s">
        <v>6</v>
      </c>
      <c r="F1278" s="466">
        <v>43891</v>
      </c>
      <c r="G1278" s="466">
        <v>45961</v>
      </c>
      <c r="H1278" s="467" t="s">
        <v>5963</v>
      </c>
      <c r="I1278" s="468">
        <v>83687</v>
      </c>
      <c r="J1278" s="469">
        <v>0</v>
      </c>
    </row>
    <row r="1279" spans="1:10" x14ac:dyDescent="0.3">
      <c r="A1279" s="464" t="s">
        <v>5713</v>
      </c>
      <c r="B1279" s="122" t="s">
        <v>5714</v>
      </c>
      <c r="C1279" s="122" t="s">
        <v>873</v>
      </c>
      <c r="D1279" s="122" t="s">
        <v>874</v>
      </c>
      <c r="E1279" s="122" t="s">
        <v>6</v>
      </c>
      <c r="F1279" s="466">
        <v>43891</v>
      </c>
      <c r="G1279" s="466">
        <v>45961</v>
      </c>
      <c r="H1279" s="467" t="s">
        <v>5962</v>
      </c>
      <c r="I1279" s="468">
        <v>83714</v>
      </c>
      <c r="J1279" s="469">
        <v>0</v>
      </c>
    </row>
    <row r="1280" spans="1:10" x14ac:dyDescent="0.3">
      <c r="A1280" s="464" t="s">
        <v>5713</v>
      </c>
      <c r="B1280" s="122" t="s">
        <v>5714</v>
      </c>
      <c r="C1280" s="122" t="s">
        <v>4051</v>
      </c>
      <c r="D1280" s="122" t="s">
        <v>4052</v>
      </c>
      <c r="E1280" s="122" t="s">
        <v>6</v>
      </c>
      <c r="F1280" s="466">
        <v>43313</v>
      </c>
      <c r="G1280" s="466">
        <v>48791</v>
      </c>
      <c r="H1280" s="467" t="s">
        <v>5962</v>
      </c>
      <c r="I1280" s="468">
        <v>2830</v>
      </c>
      <c r="J1280" s="469">
        <v>0</v>
      </c>
    </row>
    <row r="1281" spans="1:10" x14ac:dyDescent="0.3">
      <c r="A1281" s="464" t="s">
        <v>5713</v>
      </c>
      <c r="B1281" s="122" t="s">
        <v>5714</v>
      </c>
      <c r="C1281" s="122" t="s">
        <v>4051</v>
      </c>
      <c r="D1281" s="122" t="s">
        <v>4052</v>
      </c>
      <c r="E1281" s="122" t="s">
        <v>6</v>
      </c>
      <c r="F1281" s="466">
        <v>43313</v>
      </c>
      <c r="G1281" s="466">
        <v>48791</v>
      </c>
      <c r="H1281" s="467" t="s">
        <v>5963</v>
      </c>
      <c r="I1281" s="468">
        <v>2859</v>
      </c>
      <c r="J1281" s="469">
        <v>0</v>
      </c>
    </row>
    <row r="1282" spans="1:10" x14ac:dyDescent="0.3">
      <c r="A1282" s="464" t="s">
        <v>5713</v>
      </c>
      <c r="B1282" s="122" t="s">
        <v>5714</v>
      </c>
      <c r="C1282" s="122" t="s">
        <v>4051</v>
      </c>
      <c r="D1282" s="122" t="s">
        <v>4052</v>
      </c>
      <c r="E1282" s="122" t="s">
        <v>6</v>
      </c>
      <c r="F1282" s="466">
        <v>43405</v>
      </c>
      <c r="G1282" s="466">
        <v>45961</v>
      </c>
      <c r="H1282" s="467" t="s">
        <v>5963</v>
      </c>
      <c r="I1282" s="468">
        <v>2898</v>
      </c>
      <c r="J1282" s="469">
        <v>0</v>
      </c>
    </row>
    <row r="1283" spans="1:10" x14ac:dyDescent="0.3">
      <c r="A1283" s="464" t="s">
        <v>5713</v>
      </c>
      <c r="B1283" s="122" t="s">
        <v>5714</v>
      </c>
      <c r="C1283" s="122" t="s">
        <v>4051</v>
      </c>
      <c r="D1283" s="122" t="s">
        <v>4052</v>
      </c>
      <c r="E1283" s="122" t="s">
        <v>6</v>
      </c>
      <c r="F1283" s="466">
        <v>43405</v>
      </c>
      <c r="G1283" s="466">
        <v>45961</v>
      </c>
      <c r="H1283" s="467" t="s">
        <v>5962</v>
      </c>
      <c r="I1283" s="468">
        <v>2937</v>
      </c>
      <c r="J1283" s="469">
        <v>0</v>
      </c>
    </row>
    <row r="1284" spans="1:10" x14ac:dyDescent="0.3">
      <c r="A1284" s="464" t="s">
        <v>5713</v>
      </c>
      <c r="B1284" s="122" t="s">
        <v>5714</v>
      </c>
      <c r="C1284" s="122" t="s">
        <v>4051</v>
      </c>
      <c r="D1284" s="122" t="s">
        <v>4052</v>
      </c>
      <c r="E1284" s="122" t="s">
        <v>6</v>
      </c>
      <c r="F1284" s="466">
        <v>43891</v>
      </c>
      <c r="G1284" s="466">
        <v>45961</v>
      </c>
      <c r="H1284" s="467" t="s">
        <v>5963</v>
      </c>
      <c r="I1284" s="468">
        <v>83688</v>
      </c>
      <c r="J1284" s="469">
        <v>0</v>
      </c>
    </row>
    <row r="1285" spans="1:10" x14ac:dyDescent="0.3">
      <c r="A1285" s="464" t="s">
        <v>5713</v>
      </c>
      <c r="B1285" s="122" t="s">
        <v>5714</v>
      </c>
      <c r="C1285" s="122" t="s">
        <v>4051</v>
      </c>
      <c r="D1285" s="122" t="s">
        <v>4052</v>
      </c>
      <c r="E1285" s="122" t="s">
        <v>6</v>
      </c>
      <c r="F1285" s="466">
        <v>43891</v>
      </c>
      <c r="G1285" s="466">
        <v>45961</v>
      </c>
      <c r="H1285" s="467" t="s">
        <v>5962</v>
      </c>
      <c r="I1285" s="468">
        <v>83715</v>
      </c>
      <c r="J1285" s="469">
        <v>0</v>
      </c>
    </row>
    <row r="1286" spans="1:10" x14ac:dyDescent="0.3">
      <c r="A1286" s="464" t="s">
        <v>5713</v>
      </c>
      <c r="B1286" s="122" t="s">
        <v>5714</v>
      </c>
      <c r="C1286" s="122" t="s">
        <v>2632</v>
      </c>
      <c r="D1286" s="122" t="s">
        <v>2633</v>
      </c>
      <c r="E1286" s="122" t="s">
        <v>6</v>
      </c>
      <c r="F1286" s="466">
        <v>43313</v>
      </c>
      <c r="G1286" s="466">
        <v>48791</v>
      </c>
      <c r="H1286" s="467" t="s">
        <v>5962</v>
      </c>
      <c r="I1286" s="468">
        <v>2831</v>
      </c>
      <c r="J1286" s="469">
        <v>0</v>
      </c>
    </row>
    <row r="1287" spans="1:10" x14ac:dyDescent="0.3">
      <c r="A1287" s="464" t="s">
        <v>5713</v>
      </c>
      <c r="B1287" s="122" t="s">
        <v>5714</v>
      </c>
      <c r="C1287" s="122" t="s">
        <v>2632</v>
      </c>
      <c r="D1287" s="122" t="s">
        <v>2633</v>
      </c>
      <c r="E1287" s="122" t="s">
        <v>6</v>
      </c>
      <c r="F1287" s="466">
        <v>43313</v>
      </c>
      <c r="G1287" s="466">
        <v>48791</v>
      </c>
      <c r="H1287" s="467" t="s">
        <v>5963</v>
      </c>
      <c r="I1287" s="468">
        <v>2860</v>
      </c>
      <c r="J1287" s="469">
        <v>1570.105</v>
      </c>
    </row>
    <row r="1288" spans="1:10" x14ac:dyDescent="0.3">
      <c r="A1288" s="464" t="s">
        <v>5713</v>
      </c>
      <c r="B1288" s="122" t="s">
        <v>5714</v>
      </c>
      <c r="C1288" s="122" t="s">
        <v>2632</v>
      </c>
      <c r="D1288" s="122" t="s">
        <v>2633</v>
      </c>
      <c r="E1288" s="122" t="s">
        <v>6</v>
      </c>
      <c r="F1288" s="466">
        <v>43405</v>
      </c>
      <c r="G1288" s="466">
        <v>45961</v>
      </c>
      <c r="H1288" s="467" t="s">
        <v>5963</v>
      </c>
      <c r="I1288" s="468">
        <v>2899</v>
      </c>
      <c r="J1288" s="469">
        <v>687.15900000000011</v>
      </c>
    </row>
    <row r="1289" spans="1:10" x14ac:dyDescent="0.3">
      <c r="A1289" s="464" t="s">
        <v>5713</v>
      </c>
      <c r="B1289" s="122" t="s">
        <v>5714</v>
      </c>
      <c r="C1289" s="122" t="s">
        <v>2632</v>
      </c>
      <c r="D1289" s="122" t="s">
        <v>2633</v>
      </c>
      <c r="E1289" s="122" t="s">
        <v>6</v>
      </c>
      <c r="F1289" s="466">
        <v>43405</v>
      </c>
      <c r="G1289" s="466">
        <v>45961</v>
      </c>
      <c r="H1289" s="467" t="s">
        <v>5962</v>
      </c>
      <c r="I1289" s="468">
        <v>2938</v>
      </c>
      <c r="J1289" s="469">
        <v>174.69300000000001</v>
      </c>
    </row>
    <row r="1290" spans="1:10" x14ac:dyDescent="0.3">
      <c r="A1290" s="464" t="s">
        <v>5713</v>
      </c>
      <c r="B1290" s="122" t="s">
        <v>5714</v>
      </c>
      <c r="C1290" s="122" t="s">
        <v>2632</v>
      </c>
      <c r="D1290" s="122" t="s">
        <v>2633</v>
      </c>
      <c r="E1290" s="122" t="s">
        <v>6</v>
      </c>
      <c r="F1290" s="466">
        <v>43891</v>
      </c>
      <c r="G1290" s="466">
        <v>45961</v>
      </c>
      <c r="H1290" s="467" t="s">
        <v>5963</v>
      </c>
      <c r="I1290" s="468">
        <v>83689</v>
      </c>
      <c r="J1290" s="469">
        <v>0</v>
      </c>
    </row>
    <row r="1291" spans="1:10" x14ac:dyDescent="0.3">
      <c r="A1291" s="464" t="s">
        <v>5713</v>
      </c>
      <c r="B1291" s="122" t="s">
        <v>5714</v>
      </c>
      <c r="C1291" s="122" t="s">
        <v>2632</v>
      </c>
      <c r="D1291" s="122" t="s">
        <v>2633</v>
      </c>
      <c r="E1291" s="122" t="s">
        <v>6</v>
      </c>
      <c r="F1291" s="466">
        <v>43891</v>
      </c>
      <c r="G1291" s="466">
        <v>45961</v>
      </c>
      <c r="H1291" s="467" t="s">
        <v>5962</v>
      </c>
      <c r="I1291" s="468">
        <v>83716</v>
      </c>
      <c r="J1291" s="469">
        <v>0</v>
      </c>
    </row>
    <row r="1292" spans="1:10" x14ac:dyDescent="0.3">
      <c r="A1292" s="464" t="s">
        <v>5713</v>
      </c>
      <c r="B1292" s="122" t="s">
        <v>5714</v>
      </c>
      <c r="C1292" s="122" t="s">
        <v>4041</v>
      </c>
      <c r="D1292" s="122" t="s">
        <v>4042</v>
      </c>
      <c r="E1292" s="122" t="s">
        <v>6</v>
      </c>
      <c r="F1292" s="466">
        <v>43313</v>
      </c>
      <c r="G1292" s="466">
        <v>48791</v>
      </c>
      <c r="H1292" s="467" t="s">
        <v>5962</v>
      </c>
      <c r="I1292" s="468">
        <v>2832</v>
      </c>
      <c r="J1292" s="469">
        <v>4397.7139999999999</v>
      </c>
    </row>
    <row r="1293" spans="1:10" x14ac:dyDescent="0.3">
      <c r="A1293" s="464" t="s">
        <v>5713</v>
      </c>
      <c r="B1293" s="122" t="s">
        <v>5714</v>
      </c>
      <c r="C1293" s="122" t="s">
        <v>4041</v>
      </c>
      <c r="D1293" s="122" t="s">
        <v>4042</v>
      </c>
      <c r="E1293" s="122" t="s">
        <v>6</v>
      </c>
      <c r="F1293" s="466">
        <v>43313</v>
      </c>
      <c r="G1293" s="466">
        <v>48791</v>
      </c>
      <c r="H1293" s="467" t="s">
        <v>5963</v>
      </c>
      <c r="I1293" s="468">
        <v>2861</v>
      </c>
      <c r="J1293" s="469">
        <v>4.0520000000000005</v>
      </c>
    </row>
    <row r="1294" spans="1:10" x14ac:dyDescent="0.3">
      <c r="A1294" s="464" t="s">
        <v>5713</v>
      </c>
      <c r="B1294" s="122" t="s">
        <v>5714</v>
      </c>
      <c r="C1294" s="122" t="s">
        <v>4041</v>
      </c>
      <c r="D1294" s="122" t="s">
        <v>4042</v>
      </c>
      <c r="E1294" s="122" t="s">
        <v>6</v>
      </c>
      <c r="F1294" s="466">
        <v>43405</v>
      </c>
      <c r="G1294" s="466">
        <v>45961</v>
      </c>
      <c r="H1294" s="467" t="s">
        <v>5963</v>
      </c>
      <c r="I1294" s="468">
        <v>2900</v>
      </c>
      <c r="J1294" s="469">
        <v>0</v>
      </c>
    </row>
    <row r="1295" spans="1:10" x14ac:dyDescent="0.3">
      <c r="A1295" s="464" t="s">
        <v>5713</v>
      </c>
      <c r="B1295" s="122" t="s">
        <v>5714</v>
      </c>
      <c r="C1295" s="122" t="s">
        <v>4041</v>
      </c>
      <c r="D1295" s="122" t="s">
        <v>4042</v>
      </c>
      <c r="E1295" s="122" t="s">
        <v>6</v>
      </c>
      <c r="F1295" s="466">
        <v>43405</v>
      </c>
      <c r="G1295" s="466">
        <v>45961</v>
      </c>
      <c r="H1295" s="467" t="s">
        <v>5962</v>
      </c>
      <c r="I1295" s="468">
        <v>2939</v>
      </c>
      <c r="J1295" s="469">
        <v>2407.585</v>
      </c>
    </row>
    <row r="1296" spans="1:10" x14ac:dyDescent="0.3">
      <c r="A1296" s="464" t="s">
        <v>5713</v>
      </c>
      <c r="B1296" s="122" t="s">
        <v>5714</v>
      </c>
      <c r="C1296" s="122" t="s">
        <v>4041</v>
      </c>
      <c r="D1296" s="122" t="s">
        <v>4042</v>
      </c>
      <c r="E1296" s="122" t="s">
        <v>6</v>
      </c>
      <c r="F1296" s="466">
        <v>43891</v>
      </c>
      <c r="G1296" s="466">
        <v>45961</v>
      </c>
      <c r="H1296" s="467" t="s">
        <v>5963</v>
      </c>
      <c r="I1296" s="468">
        <v>83690</v>
      </c>
      <c r="J1296" s="469">
        <v>0</v>
      </c>
    </row>
    <row r="1297" spans="1:10" x14ac:dyDescent="0.3">
      <c r="A1297" s="464" t="s">
        <v>5713</v>
      </c>
      <c r="B1297" s="122" t="s">
        <v>5714</v>
      </c>
      <c r="C1297" s="122" t="s">
        <v>4041</v>
      </c>
      <c r="D1297" s="122" t="s">
        <v>4042</v>
      </c>
      <c r="E1297" s="122" t="s">
        <v>6</v>
      </c>
      <c r="F1297" s="466">
        <v>43891</v>
      </c>
      <c r="G1297" s="466">
        <v>45961</v>
      </c>
      <c r="H1297" s="467" t="s">
        <v>5962</v>
      </c>
      <c r="I1297" s="468">
        <v>83717</v>
      </c>
      <c r="J1297" s="469">
        <v>0</v>
      </c>
    </row>
    <row r="1298" spans="1:10" x14ac:dyDescent="0.3">
      <c r="A1298" s="464" t="s">
        <v>5713</v>
      </c>
      <c r="B1298" s="122" t="s">
        <v>5714</v>
      </c>
      <c r="C1298" s="122" t="s">
        <v>857</v>
      </c>
      <c r="D1298" s="122" t="s">
        <v>858</v>
      </c>
      <c r="E1298" s="122" t="s">
        <v>6</v>
      </c>
      <c r="F1298" s="466">
        <v>43313</v>
      </c>
      <c r="G1298" s="466">
        <v>48791</v>
      </c>
      <c r="H1298" s="467" t="s">
        <v>5962</v>
      </c>
      <c r="I1298" s="468">
        <v>2834</v>
      </c>
      <c r="J1298" s="469">
        <v>192.33700000000002</v>
      </c>
    </row>
    <row r="1299" spans="1:10" x14ac:dyDescent="0.3">
      <c r="A1299" s="464" t="s">
        <v>5713</v>
      </c>
      <c r="B1299" s="122" t="s">
        <v>5714</v>
      </c>
      <c r="C1299" s="122" t="s">
        <v>857</v>
      </c>
      <c r="D1299" s="122" t="s">
        <v>858</v>
      </c>
      <c r="E1299" s="122" t="s">
        <v>6</v>
      </c>
      <c r="F1299" s="466">
        <v>43313</v>
      </c>
      <c r="G1299" s="466">
        <v>48791</v>
      </c>
      <c r="H1299" s="467" t="s">
        <v>5963</v>
      </c>
      <c r="I1299" s="468">
        <v>2863</v>
      </c>
      <c r="J1299" s="469">
        <v>0</v>
      </c>
    </row>
    <row r="1300" spans="1:10" x14ac:dyDescent="0.3">
      <c r="A1300" s="464" t="s">
        <v>5713</v>
      </c>
      <c r="B1300" s="122" t="s">
        <v>5714</v>
      </c>
      <c r="C1300" s="122" t="s">
        <v>857</v>
      </c>
      <c r="D1300" s="122" t="s">
        <v>858</v>
      </c>
      <c r="E1300" s="122" t="s">
        <v>6</v>
      </c>
      <c r="F1300" s="466">
        <v>43405</v>
      </c>
      <c r="G1300" s="466">
        <v>45961</v>
      </c>
      <c r="H1300" s="467" t="s">
        <v>5963</v>
      </c>
      <c r="I1300" s="468">
        <v>2902</v>
      </c>
      <c r="J1300" s="469">
        <v>0</v>
      </c>
    </row>
    <row r="1301" spans="1:10" x14ac:dyDescent="0.3">
      <c r="A1301" s="464" t="s">
        <v>5713</v>
      </c>
      <c r="B1301" s="122" t="s">
        <v>5714</v>
      </c>
      <c r="C1301" s="122" t="s">
        <v>857</v>
      </c>
      <c r="D1301" s="122" t="s">
        <v>858</v>
      </c>
      <c r="E1301" s="122" t="s">
        <v>6</v>
      </c>
      <c r="F1301" s="466">
        <v>43405</v>
      </c>
      <c r="G1301" s="466">
        <v>45961</v>
      </c>
      <c r="H1301" s="467" t="s">
        <v>5962</v>
      </c>
      <c r="I1301" s="468">
        <v>2941</v>
      </c>
      <c r="J1301" s="469">
        <v>105.408</v>
      </c>
    </row>
    <row r="1302" spans="1:10" x14ac:dyDescent="0.3">
      <c r="A1302" s="464" t="s">
        <v>5713</v>
      </c>
      <c r="B1302" s="122" t="s">
        <v>5714</v>
      </c>
      <c r="C1302" s="122" t="s">
        <v>857</v>
      </c>
      <c r="D1302" s="122" t="s">
        <v>858</v>
      </c>
      <c r="E1302" s="122" t="s">
        <v>6</v>
      </c>
      <c r="F1302" s="466">
        <v>43891</v>
      </c>
      <c r="G1302" s="466">
        <v>45961</v>
      </c>
      <c r="H1302" s="467" t="s">
        <v>5963</v>
      </c>
      <c r="I1302" s="468">
        <v>83692</v>
      </c>
      <c r="J1302" s="469">
        <v>0</v>
      </c>
    </row>
    <row r="1303" spans="1:10" x14ac:dyDescent="0.3">
      <c r="A1303" s="464" t="s">
        <v>5713</v>
      </c>
      <c r="B1303" s="122" t="s">
        <v>5714</v>
      </c>
      <c r="C1303" s="122" t="s">
        <v>857</v>
      </c>
      <c r="D1303" s="122" t="s">
        <v>858</v>
      </c>
      <c r="E1303" s="122" t="s">
        <v>6</v>
      </c>
      <c r="F1303" s="466">
        <v>43891</v>
      </c>
      <c r="G1303" s="466">
        <v>45961</v>
      </c>
      <c r="H1303" s="467" t="s">
        <v>5962</v>
      </c>
      <c r="I1303" s="468">
        <v>83719</v>
      </c>
      <c r="J1303" s="469">
        <v>0</v>
      </c>
    </row>
    <row r="1304" spans="1:10" x14ac:dyDescent="0.3">
      <c r="A1304" s="464" t="s">
        <v>5713</v>
      </c>
      <c r="B1304" s="122" t="s">
        <v>5714</v>
      </c>
      <c r="C1304" s="122" t="s">
        <v>18</v>
      </c>
      <c r="D1304" s="122" t="s">
        <v>19</v>
      </c>
      <c r="E1304" s="122" t="s">
        <v>6</v>
      </c>
      <c r="F1304" s="466">
        <v>43313</v>
      </c>
      <c r="G1304" s="466">
        <v>48791</v>
      </c>
      <c r="H1304" s="467" t="s">
        <v>5962</v>
      </c>
      <c r="I1304" s="468">
        <v>2836</v>
      </c>
      <c r="J1304" s="469">
        <v>5138.3850000000002</v>
      </c>
    </row>
    <row r="1305" spans="1:10" x14ac:dyDescent="0.3">
      <c r="A1305" s="464" t="s">
        <v>5713</v>
      </c>
      <c r="B1305" s="122" t="s">
        <v>5714</v>
      </c>
      <c r="C1305" s="122" t="s">
        <v>18</v>
      </c>
      <c r="D1305" s="122" t="s">
        <v>19</v>
      </c>
      <c r="E1305" s="122" t="s">
        <v>6</v>
      </c>
      <c r="F1305" s="466">
        <v>43313</v>
      </c>
      <c r="G1305" s="466">
        <v>48791</v>
      </c>
      <c r="H1305" s="467" t="s">
        <v>5963</v>
      </c>
      <c r="I1305" s="468">
        <v>2865</v>
      </c>
      <c r="J1305" s="469">
        <v>2818.1990000000001</v>
      </c>
    </row>
    <row r="1306" spans="1:10" x14ac:dyDescent="0.3">
      <c r="A1306" s="464" t="s">
        <v>5713</v>
      </c>
      <c r="B1306" s="122" t="s">
        <v>5714</v>
      </c>
      <c r="C1306" s="122" t="s">
        <v>18</v>
      </c>
      <c r="D1306" s="122" t="s">
        <v>19</v>
      </c>
      <c r="E1306" s="122" t="s">
        <v>6</v>
      </c>
      <c r="F1306" s="466">
        <v>43405</v>
      </c>
      <c r="G1306" s="466">
        <v>45961</v>
      </c>
      <c r="H1306" s="467" t="s">
        <v>5963</v>
      </c>
      <c r="I1306" s="468">
        <v>2905</v>
      </c>
      <c r="J1306" s="469">
        <v>1287.154</v>
      </c>
    </row>
    <row r="1307" spans="1:10" x14ac:dyDescent="0.3">
      <c r="A1307" s="464" t="s">
        <v>5713</v>
      </c>
      <c r="B1307" s="122" t="s">
        <v>5714</v>
      </c>
      <c r="C1307" s="122" t="s">
        <v>18</v>
      </c>
      <c r="D1307" s="122" t="s">
        <v>19</v>
      </c>
      <c r="E1307" s="122" t="s">
        <v>6</v>
      </c>
      <c r="F1307" s="466">
        <v>43405</v>
      </c>
      <c r="G1307" s="466">
        <v>45961</v>
      </c>
      <c r="H1307" s="467" t="s">
        <v>5962</v>
      </c>
      <c r="I1307" s="468">
        <v>2943</v>
      </c>
      <c r="J1307" s="469">
        <v>3079.2570000000001</v>
      </c>
    </row>
    <row r="1308" spans="1:10" x14ac:dyDescent="0.3">
      <c r="A1308" s="464" t="s">
        <v>5713</v>
      </c>
      <c r="B1308" s="122" t="s">
        <v>5714</v>
      </c>
      <c r="C1308" s="122" t="s">
        <v>18</v>
      </c>
      <c r="D1308" s="122" t="s">
        <v>19</v>
      </c>
      <c r="E1308" s="122" t="s">
        <v>6</v>
      </c>
      <c r="F1308" s="466">
        <v>43891</v>
      </c>
      <c r="G1308" s="466">
        <v>45961</v>
      </c>
      <c r="H1308" s="467" t="s">
        <v>5963</v>
      </c>
      <c r="I1308" s="468">
        <v>83693</v>
      </c>
      <c r="J1308" s="469">
        <v>0</v>
      </c>
    </row>
    <row r="1309" spans="1:10" x14ac:dyDescent="0.3">
      <c r="A1309" s="464" t="s">
        <v>5713</v>
      </c>
      <c r="B1309" s="122" t="s">
        <v>5714</v>
      </c>
      <c r="C1309" s="122" t="s">
        <v>18</v>
      </c>
      <c r="D1309" s="122" t="s">
        <v>19</v>
      </c>
      <c r="E1309" s="122" t="s">
        <v>6</v>
      </c>
      <c r="F1309" s="466">
        <v>43891</v>
      </c>
      <c r="G1309" s="466">
        <v>45961</v>
      </c>
      <c r="H1309" s="467" t="s">
        <v>5962</v>
      </c>
      <c r="I1309" s="468">
        <v>83720</v>
      </c>
      <c r="J1309" s="469">
        <v>0</v>
      </c>
    </row>
    <row r="1310" spans="1:10" x14ac:dyDescent="0.3">
      <c r="A1310" s="464" t="s">
        <v>5713</v>
      </c>
      <c r="B1310" s="122" t="s">
        <v>5714</v>
      </c>
      <c r="C1310" s="122" t="s">
        <v>5186</v>
      </c>
      <c r="D1310" s="122" t="s">
        <v>5187</v>
      </c>
      <c r="E1310" s="122" t="s">
        <v>97</v>
      </c>
      <c r="F1310" s="466">
        <v>43770</v>
      </c>
      <c r="G1310" s="466">
        <v>44865</v>
      </c>
      <c r="H1310" s="467" t="s">
        <v>5964</v>
      </c>
      <c r="I1310" s="468">
        <v>38214</v>
      </c>
      <c r="J1310" s="469">
        <v>0</v>
      </c>
    </row>
    <row r="1311" spans="1:10" x14ac:dyDescent="0.3">
      <c r="A1311" s="464" t="s">
        <v>5713</v>
      </c>
      <c r="B1311" s="122" t="s">
        <v>5714</v>
      </c>
      <c r="C1311" s="122" t="s">
        <v>5186</v>
      </c>
      <c r="D1311" s="122" t="s">
        <v>5187</v>
      </c>
      <c r="E1311" s="122" t="s">
        <v>97</v>
      </c>
      <c r="F1311" s="466">
        <v>43770</v>
      </c>
      <c r="G1311" s="466">
        <v>44865</v>
      </c>
      <c r="H1311" s="467" t="s">
        <v>5965</v>
      </c>
      <c r="I1311" s="468">
        <v>38215</v>
      </c>
      <c r="J1311" s="469">
        <v>34.694000000000003</v>
      </c>
    </row>
    <row r="1312" spans="1:10" x14ac:dyDescent="0.3">
      <c r="A1312" s="464" t="s">
        <v>5713</v>
      </c>
      <c r="B1312" s="122" t="s">
        <v>5714</v>
      </c>
      <c r="C1312" s="122" t="s">
        <v>1002</v>
      </c>
      <c r="D1312" s="122" t="s">
        <v>1003</v>
      </c>
      <c r="E1312" s="122" t="s">
        <v>97</v>
      </c>
      <c r="F1312" s="466">
        <v>43405</v>
      </c>
      <c r="G1312" s="466">
        <v>47057</v>
      </c>
      <c r="H1312" s="467" t="s">
        <v>5965</v>
      </c>
      <c r="I1312" s="468">
        <v>37122</v>
      </c>
      <c r="J1312" s="469">
        <v>389.428</v>
      </c>
    </row>
    <row r="1313" spans="1:10" x14ac:dyDescent="0.3">
      <c r="A1313" s="464" t="s">
        <v>5713</v>
      </c>
      <c r="B1313" s="122" t="s">
        <v>5714</v>
      </c>
      <c r="C1313" s="122" t="s">
        <v>1002</v>
      </c>
      <c r="D1313" s="122" t="s">
        <v>1003</v>
      </c>
      <c r="E1313" s="122" t="s">
        <v>97</v>
      </c>
      <c r="F1313" s="466">
        <v>43405</v>
      </c>
      <c r="G1313" s="466">
        <v>47057</v>
      </c>
      <c r="H1313" s="467" t="s">
        <v>5964</v>
      </c>
      <c r="I1313" s="468">
        <v>37124</v>
      </c>
      <c r="J1313" s="469">
        <v>0</v>
      </c>
    </row>
    <row r="1314" spans="1:10" x14ac:dyDescent="0.3">
      <c r="A1314" s="464" t="s">
        <v>5713</v>
      </c>
      <c r="B1314" s="122" t="s">
        <v>5714</v>
      </c>
      <c r="C1314" s="122" t="s">
        <v>1004</v>
      </c>
      <c r="D1314" s="122" t="s">
        <v>1005</v>
      </c>
      <c r="E1314" s="122" t="s">
        <v>97</v>
      </c>
      <c r="F1314" s="466">
        <v>43405</v>
      </c>
      <c r="G1314" s="466">
        <v>47057</v>
      </c>
      <c r="H1314" s="467" t="s">
        <v>5965</v>
      </c>
      <c r="I1314" s="468">
        <v>37129</v>
      </c>
      <c r="J1314" s="469">
        <v>314.46800000000002</v>
      </c>
    </row>
    <row r="1315" spans="1:10" x14ac:dyDescent="0.3">
      <c r="A1315" s="464" t="s">
        <v>5713</v>
      </c>
      <c r="B1315" s="122" t="s">
        <v>5714</v>
      </c>
      <c r="C1315" s="122" t="s">
        <v>1004</v>
      </c>
      <c r="D1315" s="122" t="s">
        <v>1005</v>
      </c>
      <c r="E1315" s="122" t="s">
        <v>97</v>
      </c>
      <c r="F1315" s="466">
        <v>43405</v>
      </c>
      <c r="G1315" s="466">
        <v>47057</v>
      </c>
      <c r="H1315" s="467" t="s">
        <v>5964</v>
      </c>
      <c r="I1315" s="468">
        <v>37131</v>
      </c>
      <c r="J1315" s="469">
        <v>0</v>
      </c>
    </row>
    <row r="1316" spans="1:10" x14ac:dyDescent="0.3">
      <c r="A1316" s="464" t="s">
        <v>5713</v>
      </c>
      <c r="B1316" s="122" t="s">
        <v>5714</v>
      </c>
      <c r="C1316" s="122" t="s">
        <v>1147</v>
      </c>
      <c r="D1316" s="122" t="s">
        <v>1148</v>
      </c>
      <c r="E1316" s="122" t="s">
        <v>97</v>
      </c>
      <c r="F1316" s="466">
        <v>43405</v>
      </c>
      <c r="G1316" s="466">
        <v>48883</v>
      </c>
      <c r="H1316" s="467" t="s">
        <v>5965</v>
      </c>
      <c r="I1316" s="468">
        <v>37081</v>
      </c>
      <c r="J1316" s="469">
        <v>0</v>
      </c>
    </row>
    <row r="1317" spans="1:10" x14ac:dyDescent="0.3">
      <c r="A1317" s="464" t="s">
        <v>5713</v>
      </c>
      <c r="B1317" s="122" t="s">
        <v>5714</v>
      </c>
      <c r="C1317" s="122" t="s">
        <v>1147</v>
      </c>
      <c r="D1317" s="122" t="s">
        <v>1148</v>
      </c>
      <c r="E1317" s="122" t="s">
        <v>97</v>
      </c>
      <c r="F1317" s="466">
        <v>43405</v>
      </c>
      <c r="G1317" s="466">
        <v>48883</v>
      </c>
      <c r="H1317" s="467" t="s">
        <v>5964</v>
      </c>
      <c r="I1317" s="468">
        <v>37082</v>
      </c>
      <c r="J1317" s="469">
        <v>2623.79</v>
      </c>
    </row>
    <row r="1318" spans="1:10" x14ac:dyDescent="0.3">
      <c r="A1318" s="464" t="s">
        <v>5713</v>
      </c>
      <c r="B1318" s="122" t="s">
        <v>5714</v>
      </c>
      <c r="C1318" s="122" t="s">
        <v>1147</v>
      </c>
      <c r="D1318" s="122" t="s">
        <v>1148</v>
      </c>
      <c r="E1318" s="122" t="s">
        <v>97</v>
      </c>
      <c r="F1318" s="466">
        <v>43891</v>
      </c>
      <c r="G1318" s="466">
        <v>48883</v>
      </c>
      <c r="H1318" s="467" t="s">
        <v>5965</v>
      </c>
      <c r="I1318" s="468">
        <v>38671</v>
      </c>
      <c r="J1318" s="469">
        <v>0</v>
      </c>
    </row>
    <row r="1319" spans="1:10" x14ac:dyDescent="0.3">
      <c r="A1319" s="464" t="s">
        <v>5713</v>
      </c>
      <c r="B1319" s="122" t="s">
        <v>5714</v>
      </c>
      <c r="C1319" s="122" t="s">
        <v>1147</v>
      </c>
      <c r="D1319" s="122" t="s">
        <v>1148</v>
      </c>
      <c r="E1319" s="122" t="s">
        <v>97</v>
      </c>
      <c r="F1319" s="466">
        <v>43891</v>
      </c>
      <c r="G1319" s="466">
        <v>48883</v>
      </c>
      <c r="H1319" s="467" t="s">
        <v>5964</v>
      </c>
      <c r="I1319" s="468">
        <v>38672</v>
      </c>
      <c r="J1319" s="469">
        <v>0</v>
      </c>
    </row>
    <row r="1320" spans="1:10" x14ac:dyDescent="0.3">
      <c r="A1320" s="464" t="s">
        <v>5713</v>
      </c>
      <c r="B1320" s="122" t="s">
        <v>5714</v>
      </c>
      <c r="C1320" s="122" t="s">
        <v>824</v>
      </c>
      <c r="D1320" s="122" t="s">
        <v>825</v>
      </c>
      <c r="E1320" s="122" t="s">
        <v>97</v>
      </c>
      <c r="F1320" s="466">
        <v>43405</v>
      </c>
      <c r="G1320" s="466">
        <v>45230</v>
      </c>
      <c r="H1320" s="467" t="s">
        <v>5965</v>
      </c>
      <c r="I1320" s="468">
        <v>37481</v>
      </c>
      <c r="J1320" s="469">
        <v>72.081000000000003</v>
      </c>
    </row>
    <row r="1321" spans="1:10" x14ac:dyDescent="0.3">
      <c r="A1321" s="464" t="s">
        <v>5713</v>
      </c>
      <c r="B1321" s="122" t="s">
        <v>5714</v>
      </c>
      <c r="C1321" s="122" t="s">
        <v>824</v>
      </c>
      <c r="D1321" s="122" t="s">
        <v>825</v>
      </c>
      <c r="E1321" s="122" t="s">
        <v>97</v>
      </c>
      <c r="F1321" s="466">
        <v>43405</v>
      </c>
      <c r="G1321" s="466">
        <v>45230</v>
      </c>
      <c r="H1321" s="467" t="s">
        <v>5964</v>
      </c>
      <c r="I1321" s="468">
        <v>37482</v>
      </c>
      <c r="J1321" s="469">
        <v>110.04300000000001</v>
      </c>
    </row>
    <row r="1322" spans="1:10" x14ac:dyDescent="0.3">
      <c r="A1322" s="464" t="s">
        <v>5713</v>
      </c>
      <c r="B1322" s="122" t="s">
        <v>5714</v>
      </c>
      <c r="C1322" s="122" t="s">
        <v>824</v>
      </c>
      <c r="D1322" s="122" t="s">
        <v>825</v>
      </c>
      <c r="E1322" s="122" t="s">
        <v>97</v>
      </c>
      <c r="F1322" s="466">
        <v>43891</v>
      </c>
      <c r="G1322" s="466">
        <v>45230</v>
      </c>
      <c r="H1322" s="467" t="s">
        <v>5965</v>
      </c>
      <c r="I1322" s="468">
        <v>38673</v>
      </c>
      <c r="J1322" s="469">
        <v>0</v>
      </c>
    </row>
    <row r="1323" spans="1:10" x14ac:dyDescent="0.3">
      <c r="A1323" s="464" t="s">
        <v>5713</v>
      </c>
      <c r="B1323" s="122" t="s">
        <v>5714</v>
      </c>
      <c r="C1323" s="122" t="s">
        <v>824</v>
      </c>
      <c r="D1323" s="122" t="s">
        <v>825</v>
      </c>
      <c r="E1323" s="122" t="s">
        <v>97</v>
      </c>
      <c r="F1323" s="466">
        <v>43891</v>
      </c>
      <c r="G1323" s="466">
        <v>45230</v>
      </c>
      <c r="H1323" s="467" t="s">
        <v>5964</v>
      </c>
      <c r="I1323" s="468">
        <v>38674</v>
      </c>
      <c r="J1323" s="469">
        <v>0</v>
      </c>
    </row>
    <row r="1324" spans="1:10" x14ac:dyDescent="0.3">
      <c r="A1324" s="464" t="s">
        <v>5713</v>
      </c>
      <c r="B1324" s="122" t="s">
        <v>5714</v>
      </c>
      <c r="C1324" s="122" t="s">
        <v>2679</v>
      </c>
      <c r="D1324" s="122" t="s">
        <v>2680</v>
      </c>
      <c r="E1324" s="122" t="s">
        <v>97</v>
      </c>
      <c r="F1324" s="466">
        <v>43405</v>
      </c>
      <c r="G1324" s="466">
        <v>45230</v>
      </c>
      <c r="H1324" s="467" t="s">
        <v>5965</v>
      </c>
      <c r="I1324" s="468">
        <v>37485</v>
      </c>
      <c r="J1324" s="469">
        <v>314.83000000000004</v>
      </c>
    </row>
    <row r="1325" spans="1:10" x14ac:dyDescent="0.3">
      <c r="A1325" s="464" t="s">
        <v>5713</v>
      </c>
      <c r="B1325" s="122" t="s">
        <v>5714</v>
      </c>
      <c r="C1325" s="122" t="s">
        <v>2679</v>
      </c>
      <c r="D1325" s="122" t="s">
        <v>2680</v>
      </c>
      <c r="E1325" s="122" t="s">
        <v>97</v>
      </c>
      <c r="F1325" s="466">
        <v>43405</v>
      </c>
      <c r="G1325" s="466">
        <v>45230</v>
      </c>
      <c r="H1325" s="467" t="s">
        <v>5964</v>
      </c>
      <c r="I1325" s="468">
        <v>37486</v>
      </c>
      <c r="J1325" s="469">
        <v>144.29000000000002</v>
      </c>
    </row>
    <row r="1326" spans="1:10" x14ac:dyDescent="0.3">
      <c r="A1326" s="464" t="s">
        <v>5713</v>
      </c>
      <c r="B1326" s="122" t="s">
        <v>5714</v>
      </c>
      <c r="C1326" s="122" t="s">
        <v>2679</v>
      </c>
      <c r="D1326" s="122" t="s">
        <v>2680</v>
      </c>
      <c r="E1326" s="122" t="s">
        <v>97</v>
      </c>
      <c r="F1326" s="466">
        <v>43891</v>
      </c>
      <c r="G1326" s="466">
        <v>45230</v>
      </c>
      <c r="H1326" s="467" t="s">
        <v>5965</v>
      </c>
      <c r="I1326" s="468">
        <v>38677</v>
      </c>
      <c r="J1326" s="469">
        <v>0</v>
      </c>
    </row>
    <row r="1327" spans="1:10" x14ac:dyDescent="0.3">
      <c r="A1327" s="464" t="s">
        <v>5713</v>
      </c>
      <c r="B1327" s="122" t="s">
        <v>5714</v>
      </c>
      <c r="C1327" s="122" t="s">
        <v>2679</v>
      </c>
      <c r="D1327" s="122" t="s">
        <v>2680</v>
      </c>
      <c r="E1327" s="122" t="s">
        <v>97</v>
      </c>
      <c r="F1327" s="466">
        <v>43891</v>
      </c>
      <c r="G1327" s="466">
        <v>45230</v>
      </c>
      <c r="H1327" s="467" t="s">
        <v>5964</v>
      </c>
      <c r="I1327" s="468">
        <v>38678</v>
      </c>
      <c r="J1327" s="469">
        <v>0</v>
      </c>
    </row>
    <row r="1328" spans="1:10" x14ac:dyDescent="0.3">
      <c r="A1328" s="464" t="s">
        <v>5713</v>
      </c>
      <c r="B1328" s="122" t="s">
        <v>5714</v>
      </c>
      <c r="C1328" s="122" t="s">
        <v>2677</v>
      </c>
      <c r="D1328" s="122" t="s">
        <v>2678</v>
      </c>
      <c r="E1328" s="122" t="s">
        <v>97</v>
      </c>
      <c r="F1328" s="466">
        <v>43405</v>
      </c>
      <c r="G1328" s="466">
        <v>45230</v>
      </c>
      <c r="H1328" s="467" t="s">
        <v>5965</v>
      </c>
      <c r="I1328" s="468">
        <v>37483</v>
      </c>
      <c r="J1328" s="469">
        <v>309.392</v>
      </c>
    </row>
    <row r="1329" spans="1:10" x14ac:dyDescent="0.3">
      <c r="A1329" s="464" t="s">
        <v>5713</v>
      </c>
      <c r="B1329" s="122" t="s">
        <v>5714</v>
      </c>
      <c r="C1329" s="122" t="s">
        <v>2677</v>
      </c>
      <c r="D1329" s="122" t="s">
        <v>2678</v>
      </c>
      <c r="E1329" s="122" t="s">
        <v>97</v>
      </c>
      <c r="F1329" s="466">
        <v>43405</v>
      </c>
      <c r="G1329" s="466">
        <v>45230</v>
      </c>
      <c r="H1329" s="467" t="s">
        <v>5964</v>
      </c>
      <c r="I1329" s="468">
        <v>37484</v>
      </c>
      <c r="J1329" s="469">
        <v>157.67500000000001</v>
      </c>
    </row>
    <row r="1330" spans="1:10" x14ac:dyDescent="0.3">
      <c r="A1330" s="464" t="s">
        <v>5713</v>
      </c>
      <c r="B1330" s="122" t="s">
        <v>5714</v>
      </c>
      <c r="C1330" s="122" t="s">
        <v>2677</v>
      </c>
      <c r="D1330" s="122" t="s">
        <v>2678</v>
      </c>
      <c r="E1330" s="122" t="s">
        <v>97</v>
      </c>
      <c r="F1330" s="466">
        <v>43891</v>
      </c>
      <c r="G1330" s="466">
        <v>45230</v>
      </c>
      <c r="H1330" s="467" t="s">
        <v>5965</v>
      </c>
      <c r="I1330" s="468">
        <v>38675</v>
      </c>
      <c r="J1330" s="469">
        <v>0</v>
      </c>
    </row>
    <row r="1331" spans="1:10" x14ac:dyDescent="0.3">
      <c r="A1331" s="464" t="s">
        <v>5713</v>
      </c>
      <c r="B1331" s="122" t="s">
        <v>5714</v>
      </c>
      <c r="C1331" s="122" t="s">
        <v>2677</v>
      </c>
      <c r="D1331" s="122" t="s">
        <v>2678</v>
      </c>
      <c r="E1331" s="122" t="s">
        <v>97</v>
      </c>
      <c r="F1331" s="466">
        <v>43891</v>
      </c>
      <c r="G1331" s="466">
        <v>45230</v>
      </c>
      <c r="H1331" s="467" t="s">
        <v>5964</v>
      </c>
      <c r="I1331" s="468">
        <v>38676</v>
      </c>
      <c r="J1331" s="469">
        <v>0</v>
      </c>
    </row>
    <row r="1332" spans="1:10" x14ac:dyDescent="0.3">
      <c r="A1332" s="464" t="s">
        <v>5713</v>
      </c>
      <c r="B1332" s="122" t="s">
        <v>5714</v>
      </c>
      <c r="C1332" s="122" t="s">
        <v>4047</v>
      </c>
      <c r="D1332" s="122" t="s">
        <v>4048</v>
      </c>
      <c r="E1332" s="122" t="s">
        <v>97</v>
      </c>
      <c r="F1332" s="466">
        <v>43313</v>
      </c>
      <c r="G1332" s="466">
        <v>45961</v>
      </c>
      <c r="H1332" s="467" t="s">
        <v>5965</v>
      </c>
      <c r="I1332" s="468">
        <v>36976</v>
      </c>
      <c r="J1332" s="469">
        <v>23.601000000000003</v>
      </c>
    </row>
    <row r="1333" spans="1:10" x14ac:dyDescent="0.3">
      <c r="A1333" s="464" t="s">
        <v>5713</v>
      </c>
      <c r="B1333" s="122" t="s">
        <v>5714</v>
      </c>
      <c r="C1333" s="122" t="s">
        <v>4047</v>
      </c>
      <c r="D1333" s="122" t="s">
        <v>4048</v>
      </c>
      <c r="E1333" s="122" t="s">
        <v>97</v>
      </c>
      <c r="F1333" s="466">
        <v>43313</v>
      </c>
      <c r="G1333" s="466">
        <v>45961</v>
      </c>
      <c r="H1333" s="467" t="s">
        <v>5964</v>
      </c>
      <c r="I1333" s="468">
        <v>36995</v>
      </c>
      <c r="J1333" s="469">
        <v>0</v>
      </c>
    </row>
    <row r="1334" spans="1:10" x14ac:dyDescent="0.3">
      <c r="A1334" s="464" t="s">
        <v>5713</v>
      </c>
      <c r="B1334" s="122" t="s">
        <v>5714</v>
      </c>
      <c r="C1334" s="122" t="s">
        <v>4047</v>
      </c>
      <c r="D1334" s="122" t="s">
        <v>4048</v>
      </c>
      <c r="E1334" s="122" t="s">
        <v>97</v>
      </c>
      <c r="F1334" s="466">
        <v>43405</v>
      </c>
      <c r="G1334" s="466">
        <v>45961</v>
      </c>
      <c r="H1334" s="467" t="s">
        <v>5964</v>
      </c>
      <c r="I1334" s="468">
        <v>37095</v>
      </c>
      <c r="J1334" s="469">
        <v>0</v>
      </c>
    </row>
    <row r="1335" spans="1:10" x14ac:dyDescent="0.3">
      <c r="A1335" s="464" t="s">
        <v>5713</v>
      </c>
      <c r="B1335" s="122" t="s">
        <v>5714</v>
      </c>
      <c r="C1335" s="122" t="s">
        <v>4047</v>
      </c>
      <c r="D1335" s="122" t="s">
        <v>4048</v>
      </c>
      <c r="E1335" s="122" t="s">
        <v>97</v>
      </c>
      <c r="F1335" s="466">
        <v>43405</v>
      </c>
      <c r="G1335" s="466">
        <v>45961</v>
      </c>
      <c r="H1335" s="467" t="s">
        <v>5965</v>
      </c>
      <c r="I1335" s="468">
        <v>37116</v>
      </c>
      <c r="J1335" s="469">
        <v>12.971</v>
      </c>
    </row>
    <row r="1336" spans="1:10" x14ac:dyDescent="0.3">
      <c r="A1336" s="464" t="s">
        <v>5713</v>
      </c>
      <c r="B1336" s="122" t="s">
        <v>5714</v>
      </c>
      <c r="C1336" s="122" t="s">
        <v>4047</v>
      </c>
      <c r="D1336" s="122" t="s">
        <v>4048</v>
      </c>
      <c r="E1336" s="122" t="s">
        <v>97</v>
      </c>
      <c r="F1336" s="466">
        <v>43891</v>
      </c>
      <c r="G1336" s="466">
        <v>45961</v>
      </c>
      <c r="H1336" s="467" t="s">
        <v>5964</v>
      </c>
      <c r="I1336" s="468">
        <v>38633</v>
      </c>
      <c r="J1336" s="469">
        <v>0</v>
      </c>
    </row>
    <row r="1337" spans="1:10" x14ac:dyDescent="0.3">
      <c r="A1337" s="464" t="s">
        <v>5713</v>
      </c>
      <c r="B1337" s="122" t="s">
        <v>5714</v>
      </c>
      <c r="C1337" s="122" t="s">
        <v>4047</v>
      </c>
      <c r="D1337" s="122" t="s">
        <v>4048</v>
      </c>
      <c r="E1337" s="122" t="s">
        <v>97</v>
      </c>
      <c r="F1337" s="466">
        <v>43891</v>
      </c>
      <c r="G1337" s="466">
        <v>45961</v>
      </c>
      <c r="H1337" s="467" t="s">
        <v>5965</v>
      </c>
      <c r="I1337" s="468">
        <v>38652</v>
      </c>
      <c r="J1337" s="469">
        <v>0</v>
      </c>
    </row>
    <row r="1338" spans="1:10" x14ac:dyDescent="0.3">
      <c r="A1338" s="464" t="s">
        <v>5713</v>
      </c>
      <c r="B1338" s="122" t="s">
        <v>5714</v>
      </c>
      <c r="C1338" s="122" t="s">
        <v>4029</v>
      </c>
      <c r="D1338" s="122" t="s">
        <v>4030</v>
      </c>
      <c r="E1338" s="122" t="s">
        <v>97</v>
      </c>
      <c r="F1338" s="466">
        <v>43313</v>
      </c>
      <c r="G1338" s="466">
        <v>45961</v>
      </c>
      <c r="H1338" s="467" t="s">
        <v>5965</v>
      </c>
      <c r="I1338" s="468">
        <v>36977</v>
      </c>
      <c r="J1338" s="469">
        <v>141.83300000000003</v>
      </c>
    </row>
    <row r="1339" spans="1:10" x14ac:dyDescent="0.3">
      <c r="A1339" s="464" t="s">
        <v>5713</v>
      </c>
      <c r="B1339" s="122" t="s">
        <v>5714</v>
      </c>
      <c r="C1339" s="122" t="s">
        <v>4029</v>
      </c>
      <c r="D1339" s="122" t="s">
        <v>4030</v>
      </c>
      <c r="E1339" s="122" t="s">
        <v>97</v>
      </c>
      <c r="F1339" s="466">
        <v>43313</v>
      </c>
      <c r="G1339" s="466">
        <v>45961</v>
      </c>
      <c r="H1339" s="467" t="s">
        <v>5964</v>
      </c>
      <c r="I1339" s="468">
        <v>37001</v>
      </c>
      <c r="J1339" s="469">
        <v>15.375999999999999</v>
      </c>
    </row>
    <row r="1340" spans="1:10" x14ac:dyDescent="0.3">
      <c r="A1340" s="464" t="s">
        <v>5713</v>
      </c>
      <c r="B1340" s="122" t="s">
        <v>5714</v>
      </c>
      <c r="C1340" s="122" t="s">
        <v>4029</v>
      </c>
      <c r="D1340" s="122" t="s">
        <v>4030</v>
      </c>
      <c r="E1340" s="122" t="s">
        <v>97</v>
      </c>
      <c r="F1340" s="466">
        <v>43405</v>
      </c>
      <c r="G1340" s="466">
        <v>45961</v>
      </c>
      <c r="H1340" s="467" t="s">
        <v>5964</v>
      </c>
      <c r="I1340" s="468">
        <v>37096</v>
      </c>
      <c r="J1340" s="469">
        <v>0</v>
      </c>
    </row>
    <row r="1341" spans="1:10" x14ac:dyDescent="0.3">
      <c r="A1341" s="464" t="s">
        <v>5713</v>
      </c>
      <c r="B1341" s="122" t="s">
        <v>5714</v>
      </c>
      <c r="C1341" s="122" t="s">
        <v>4029</v>
      </c>
      <c r="D1341" s="122" t="s">
        <v>4030</v>
      </c>
      <c r="E1341" s="122" t="s">
        <v>97</v>
      </c>
      <c r="F1341" s="466">
        <v>43405</v>
      </c>
      <c r="G1341" s="466">
        <v>45961</v>
      </c>
      <c r="H1341" s="467" t="s">
        <v>5965</v>
      </c>
      <c r="I1341" s="468">
        <v>37117</v>
      </c>
      <c r="J1341" s="469">
        <v>86.215000000000003</v>
      </c>
    </row>
    <row r="1342" spans="1:10" x14ac:dyDescent="0.3">
      <c r="A1342" s="464" t="s">
        <v>5713</v>
      </c>
      <c r="B1342" s="122" t="s">
        <v>5714</v>
      </c>
      <c r="C1342" s="122" t="s">
        <v>4029</v>
      </c>
      <c r="D1342" s="122" t="s">
        <v>4030</v>
      </c>
      <c r="E1342" s="122" t="s">
        <v>97</v>
      </c>
      <c r="F1342" s="466">
        <v>43891</v>
      </c>
      <c r="G1342" s="466">
        <v>45961</v>
      </c>
      <c r="H1342" s="467" t="s">
        <v>5964</v>
      </c>
      <c r="I1342" s="468">
        <v>38634</v>
      </c>
      <c r="J1342" s="469">
        <v>0</v>
      </c>
    </row>
    <row r="1343" spans="1:10" x14ac:dyDescent="0.3">
      <c r="A1343" s="464" t="s">
        <v>5713</v>
      </c>
      <c r="B1343" s="122" t="s">
        <v>5714</v>
      </c>
      <c r="C1343" s="122" t="s">
        <v>4029</v>
      </c>
      <c r="D1343" s="122" t="s">
        <v>4030</v>
      </c>
      <c r="E1343" s="122" t="s">
        <v>97</v>
      </c>
      <c r="F1343" s="466">
        <v>43891</v>
      </c>
      <c r="G1343" s="466">
        <v>45961</v>
      </c>
      <c r="H1343" s="467" t="s">
        <v>5965</v>
      </c>
      <c r="I1343" s="468">
        <v>38653</v>
      </c>
      <c r="J1343" s="469">
        <v>0</v>
      </c>
    </row>
    <row r="1344" spans="1:10" x14ac:dyDescent="0.3">
      <c r="A1344" s="464" t="s">
        <v>5713</v>
      </c>
      <c r="B1344" s="122" t="s">
        <v>5714</v>
      </c>
      <c r="C1344" s="122" t="s">
        <v>4027</v>
      </c>
      <c r="D1344" s="122" t="s">
        <v>4028</v>
      </c>
      <c r="E1344" s="122" t="s">
        <v>97</v>
      </c>
      <c r="F1344" s="466">
        <v>43313</v>
      </c>
      <c r="G1344" s="466">
        <v>45961</v>
      </c>
      <c r="H1344" s="467" t="s">
        <v>5965</v>
      </c>
      <c r="I1344" s="468">
        <v>36978</v>
      </c>
      <c r="J1344" s="469">
        <v>50.926000000000002</v>
      </c>
    </row>
    <row r="1345" spans="1:10" x14ac:dyDescent="0.3">
      <c r="A1345" s="464" t="s">
        <v>5713</v>
      </c>
      <c r="B1345" s="122" t="s">
        <v>5714</v>
      </c>
      <c r="C1345" s="122" t="s">
        <v>4027</v>
      </c>
      <c r="D1345" s="122" t="s">
        <v>4028</v>
      </c>
      <c r="E1345" s="122" t="s">
        <v>97</v>
      </c>
      <c r="F1345" s="466">
        <v>43313</v>
      </c>
      <c r="G1345" s="466">
        <v>45961</v>
      </c>
      <c r="H1345" s="467" t="s">
        <v>5964</v>
      </c>
      <c r="I1345" s="468">
        <v>37000</v>
      </c>
      <c r="J1345" s="469">
        <v>2.1260000000000003</v>
      </c>
    </row>
    <row r="1346" spans="1:10" x14ac:dyDescent="0.3">
      <c r="A1346" s="464" t="s">
        <v>5713</v>
      </c>
      <c r="B1346" s="122" t="s">
        <v>5714</v>
      </c>
      <c r="C1346" s="122" t="s">
        <v>4027</v>
      </c>
      <c r="D1346" s="122" t="s">
        <v>4028</v>
      </c>
      <c r="E1346" s="122" t="s">
        <v>97</v>
      </c>
      <c r="F1346" s="466">
        <v>43405</v>
      </c>
      <c r="G1346" s="466">
        <v>45961</v>
      </c>
      <c r="H1346" s="467" t="s">
        <v>5964</v>
      </c>
      <c r="I1346" s="468">
        <v>37097</v>
      </c>
      <c r="J1346" s="469">
        <v>0</v>
      </c>
    </row>
    <row r="1347" spans="1:10" x14ac:dyDescent="0.3">
      <c r="A1347" s="464" t="s">
        <v>5713</v>
      </c>
      <c r="B1347" s="122" t="s">
        <v>5714</v>
      </c>
      <c r="C1347" s="122" t="s">
        <v>4027</v>
      </c>
      <c r="D1347" s="122" t="s">
        <v>4028</v>
      </c>
      <c r="E1347" s="122" t="s">
        <v>97</v>
      </c>
      <c r="F1347" s="466">
        <v>43405</v>
      </c>
      <c r="G1347" s="466">
        <v>45961</v>
      </c>
      <c r="H1347" s="467" t="s">
        <v>5965</v>
      </c>
      <c r="I1347" s="468">
        <v>37118</v>
      </c>
      <c r="J1347" s="469">
        <v>29.158000000000001</v>
      </c>
    </row>
    <row r="1348" spans="1:10" x14ac:dyDescent="0.3">
      <c r="A1348" s="464" t="s">
        <v>5713</v>
      </c>
      <c r="B1348" s="122" t="s">
        <v>5714</v>
      </c>
      <c r="C1348" s="122" t="s">
        <v>4027</v>
      </c>
      <c r="D1348" s="122" t="s">
        <v>4028</v>
      </c>
      <c r="E1348" s="122" t="s">
        <v>97</v>
      </c>
      <c r="F1348" s="466">
        <v>43891</v>
      </c>
      <c r="G1348" s="466">
        <v>45961</v>
      </c>
      <c r="H1348" s="467" t="s">
        <v>5964</v>
      </c>
      <c r="I1348" s="468">
        <v>38635</v>
      </c>
      <c r="J1348" s="469">
        <v>0</v>
      </c>
    </row>
    <row r="1349" spans="1:10" x14ac:dyDescent="0.3">
      <c r="A1349" s="464" t="s">
        <v>5713</v>
      </c>
      <c r="B1349" s="122" t="s">
        <v>5714</v>
      </c>
      <c r="C1349" s="122" t="s">
        <v>4027</v>
      </c>
      <c r="D1349" s="122" t="s">
        <v>4028</v>
      </c>
      <c r="E1349" s="122" t="s">
        <v>97</v>
      </c>
      <c r="F1349" s="466">
        <v>43891</v>
      </c>
      <c r="G1349" s="466">
        <v>45961</v>
      </c>
      <c r="H1349" s="467" t="s">
        <v>5965</v>
      </c>
      <c r="I1349" s="468">
        <v>38654</v>
      </c>
      <c r="J1349" s="469">
        <v>0</v>
      </c>
    </row>
    <row r="1350" spans="1:10" x14ac:dyDescent="0.3">
      <c r="A1350" s="464" t="s">
        <v>5713</v>
      </c>
      <c r="B1350" s="122" t="s">
        <v>5714</v>
      </c>
      <c r="C1350" s="122" t="s">
        <v>4043</v>
      </c>
      <c r="D1350" s="122" t="s">
        <v>4044</v>
      </c>
      <c r="E1350" s="122" t="s">
        <v>97</v>
      </c>
      <c r="F1350" s="466">
        <v>43313</v>
      </c>
      <c r="G1350" s="466">
        <v>45961</v>
      </c>
      <c r="H1350" s="467" t="s">
        <v>5965</v>
      </c>
      <c r="I1350" s="468">
        <v>36979</v>
      </c>
      <c r="J1350" s="469">
        <v>60.616</v>
      </c>
    </row>
    <row r="1351" spans="1:10" x14ac:dyDescent="0.3">
      <c r="A1351" s="464" t="s">
        <v>5713</v>
      </c>
      <c r="B1351" s="122" t="s">
        <v>5714</v>
      </c>
      <c r="C1351" s="122" t="s">
        <v>4043</v>
      </c>
      <c r="D1351" s="122" t="s">
        <v>4044</v>
      </c>
      <c r="E1351" s="122" t="s">
        <v>97</v>
      </c>
      <c r="F1351" s="466">
        <v>43313</v>
      </c>
      <c r="G1351" s="466">
        <v>45961</v>
      </c>
      <c r="H1351" s="467" t="s">
        <v>5964</v>
      </c>
      <c r="I1351" s="468">
        <v>37002</v>
      </c>
      <c r="J1351" s="469">
        <v>0</v>
      </c>
    </row>
    <row r="1352" spans="1:10" x14ac:dyDescent="0.3">
      <c r="A1352" s="464" t="s">
        <v>5713</v>
      </c>
      <c r="B1352" s="122" t="s">
        <v>5714</v>
      </c>
      <c r="C1352" s="122" t="s">
        <v>4043</v>
      </c>
      <c r="D1352" s="122" t="s">
        <v>4044</v>
      </c>
      <c r="E1352" s="122" t="s">
        <v>97</v>
      </c>
      <c r="F1352" s="466">
        <v>43405</v>
      </c>
      <c r="G1352" s="466">
        <v>45961</v>
      </c>
      <c r="H1352" s="467" t="s">
        <v>5964</v>
      </c>
      <c r="I1352" s="468">
        <v>37098</v>
      </c>
      <c r="J1352" s="469">
        <v>0</v>
      </c>
    </row>
    <row r="1353" spans="1:10" x14ac:dyDescent="0.3">
      <c r="A1353" s="464" t="s">
        <v>5713</v>
      </c>
      <c r="B1353" s="122" t="s">
        <v>5714</v>
      </c>
      <c r="C1353" s="122" t="s">
        <v>4043</v>
      </c>
      <c r="D1353" s="122" t="s">
        <v>4044</v>
      </c>
      <c r="E1353" s="122" t="s">
        <v>97</v>
      </c>
      <c r="F1353" s="466">
        <v>43405</v>
      </c>
      <c r="G1353" s="466">
        <v>45961</v>
      </c>
      <c r="H1353" s="467" t="s">
        <v>5965</v>
      </c>
      <c r="I1353" s="468">
        <v>37119</v>
      </c>
      <c r="J1353" s="469">
        <v>33.329000000000008</v>
      </c>
    </row>
    <row r="1354" spans="1:10" x14ac:dyDescent="0.3">
      <c r="A1354" s="464" t="s">
        <v>5713</v>
      </c>
      <c r="B1354" s="122" t="s">
        <v>5714</v>
      </c>
      <c r="C1354" s="122" t="s">
        <v>4043</v>
      </c>
      <c r="D1354" s="122" t="s">
        <v>4044</v>
      </c>
      <c r="E1354" s="122" t="s">
        <v>97</v>
      </c>
      <c r="F1354" s="466">
        <v>43891</v>
      </c>
      <c r="G1354" s="466">
        <v>45961</v>
      </c>
      <c r="H1354" s="467" t="s">
        <v>5964</v>
      </c>
      <c r="I1354" s="468">
        <v>38636</v>
      </c>
      <c r="J1354" s="469">
        <v>0</v>
      </c>
    </row>
    <row r="1355" spans="1:10" x14ac:dyDescent="0.3">
      <c r="A1355" s="464" t="s">
        <v>5713</v>
      </c>
      <c r="B1355" s="122" t="s">
        <v>5714</v>
      </c>
      <c r="C1355" s="122" t="s">
        <v>4043</v>
      </c>
      <c r="D1355" s="122" t="s">
        <v>4044</v>
      </c>
      <c r="E1355" s="122" t="s">
        <v>97</v>
      </c>
      <c r="F1355" s="466">
        <v>43891</v>
      </c>
      <c r="G1355" s="466">
        <v>45961</v>
      </c>
      <c r="H1355" s="467" t="s">
        <v>5965</v>
      </c>
      <c r="I1355" s="468">
        <v>38655</v>
      </c>
      <c r="J1355" s="469">
        <v>0</v>
      </c>
    </row>
    <row r="1356" spans="1:10" x14ac:dyDescent="0.3">
      <c r="A1356" s="464" t="s">
        <v>5713</v>
      </c>
      <c r="B1356" s="122" t="s">
        <v>5714</v>
      </c>
      <c r="C1356" s="122" t="s">
        <v>2659</v>
      </c>
      <c r="D1356" s="122" t="s">
        <v>2660</v>
      </c>
      <c r="E1356" s="122" t="s">
        <v>97</v>
      </c>
      <c r="F1356" s="466">
        <v>43313</v>
      </c>
      <c r="G1356" s="466">
        <v>45961</v>
      </c>
      <c r="H1356" s="467" t="s">
        <v>5965</v>
      </c>
      <c r="I1356" s="468">
        <v>36980</v>
      </c>
      <c r="J1356" s="469">
        <v>477.46500000000009</v>
      </c>
    </row>
    <row r="1357" spans="1:10" x14ac:dyDescent="0.3">
      <c r="A1357" s="464" t="s">
        <v>5713</v>
      </c>
      <c r="B1357" s="122" t="s">
        <v>5714</v>
      </c>
      <c r="C1357" s="122" t="s">
        <v>2659</v>
      </c>
      <c r="D1357" s="122" t="s">
        <v>2660</v>
      </c>
      <c r="E1357" s="122" t="s">
        <v>97</v>
      </c>
      <c r="F1357" s="466">
        <v>43313</v>
      </c>
      <c r="G1357" s="466">
        <v>45961</v>
      </c>
      <c r="H1357" s="467" t="s">
        <v>5964</v>
      </c>
      <c r="I1357" s="468">
        <v>37003</v>
      </c>
      <c r="J1357" s="469">
        <v>116.874</v>
      </c>
    </row>
    <row r="1358" spans="1:10" x14ac:dyDescent="0.3">
      <c r="A1358" s="464" t="s">
        <v>5713</v>
      </c>
      <c r="B1358" s="122" t="s">
        <v>5714</v>
      </c>
      <c r="C1358" s="122" t="s">
        <v>2659</v>
      </c>
      <c r="D1358" s="122" t="s">
        <v>2660</v>
      </c>
      <c r="E1358" s="122" t="s">
        <v>97</v>
      </c>
      <c r="F1358" s="466">
        <v>43405</v>
      </c>
      <c r="G1358" s="466">
        <v>45961</v>
      </c>
      <c r="H1358" s="467" t="s">
        <v>5964</v>
      </c>
      <c r="I1358" s="468">
        <v>37099</v>
      </c>
      <c r="J1358" s="469">
        <v>0</v>
      </c>
    </row>
    <row r="1359" spans="1:10" x14ac:dyDescent="0.3">
      <c r="A1359" s="464" t="s">
        <v>5713</v>
      </c>
      <c r="B1359" s="122" t="s">
        <v>5714</v>
      </c>
      <c r="C1359" s="122" t="s">
        <v>2659</v>
      </c>
      <c r="D1359" s="122" t="s">
        <v>2660</v>
      </c>
      <c r="E1359" s="122" t="s">
        <v>97</v>
      </c>
      <c r="F1359" s="466">
        <v>43405</v>
      </c>
      <c r="G1359" s="466">
        <v>45961</v>
      </c>
      <c r="H1359" s="467" t="s">
        <v>5965</v>
      </c>
      <c r="I1359" s="468">
        <v>37120</v>
      </c>
      <c r="J1359" s="469">
        <v>324.83100000000002</v>
      </c>
    </row>
    <row r="1360" spans="1:10" x14ac:dyDescent="0.3">
      <c r="A1360" s="464" t="s">
        <v>5713</v>
      </c>
      <c r="B1360" s="122" t="s">
        <v>5714</v>
      </c>
      <c r="C1360" s="122" t="s">
        <v>2659</v>
      </c>
      <c r="D1360" s="122" t="s">
        <v>2660</v>
      </c>
      <c r="E1360" s="122" t="s">
        <v>97</v>
      </c>
      <c r="F1360" s="466">
        <v>43891</v>
      </c>
      <c r="G1360" s="466">
        <v>45961</v>
      </c>
      <c r="H1360" s="467" t="s">
        <v>5964</v>
      </c>
      <c r="I1360" s="468">
        <v>38637</v>
      </c>
      <c r="J1360" s="469">
        <v>0</v>
      </c>
    </row>
    <row r="1361" spans="1:10" x14ac:dyDescent="0.3">
      <c r="A1361" s="464" t="s">
        <v>5713</v>
      </c>
      <c r="B1361" s="122" t="s">
        <v>5714</v>
      </c>
      <c r="C1361" s="122" t="s">
        <v>2659</v>
      </c>
      <c r="D1361" s="122" t="s">
        <v>2660</v>
      </c>
      <c r="E1361" s="122" t="s">
        <v>97</v>
      </c>
      <c r="F1361" s="466">
        <v>43891</v>
      </c>
      <c r="G1361" s="466">
        <v>45961</v>
      </c>
      <c r="H1361" s="467" t="s">
        <v>5965</v>
      </c>
      <c r="I1361" s="468">
        <v>38656</v>
      </c>
      <c r="J1361" s="469">
        <v>0</v>
      </c>
    </row>
    <row r="1362" spans="1:10" x14ac:dyDescent="0.3">
      <c r="A1362" s="464" t="s">
        <v>5713</v>
      </c>
      <c r="B1362" s="122" t="s">
        <v>5714</v>
      </c>
      <c r="C1362" s="122" t="s">
        <v>4045</v>
      </c>
      <c r="D1362" s="122" t="s">
        <v>4046</v>
      </c>
      <c r="E1362" s="122" t="s">
        <v>97</v>
      </c>
      <c r="F1362" s="466">
        <v>43313</v>
      </c>
      <c r="G1362" s="466">
        <v>45961</v>
      </c>
      <c r="H1362" s="467" t="s">
        <v>5965</v>
      </c>
      <c r="I1362" s="468">
        <v>36981</v>
      </c>
      <c r="J1362" s="469">
        <v>173.767</v>
      </c>
    </row>
    <row r="1363" spans="1:10" x14ac:dyDescent="0.3">
      <c r="A1363" s="464" t="s">
        <v>5713</v>
      </c>
      <c r="B1363" s="122" t="s">
        <v>5714</v>
      </c>
      <c r="C1363" s="122" t="s">
        <v>4045</v>
      </c>
      <c r="D1363" s="122" t="s">
        <v>4046</v>
      </c>
      <c r="E1363" s="122" t="s">
        <v>97</v>
      </c>
      <c r="F1363" s="466">
        <v>43313</v>
      </c>
      <c r="G1363" s="466">
        <v>45961</v>
      </c>
      <c r="H1363" s="467" t="s">
        <v>5964</v>
      </c>
      <c r="I1363" s="468">
        <v>37004</v>
      </c>
      <c r="J1363" s="469">
        <v>8.4109999999999996</v>
      </c>
    </row>
    <row r="1364" spans="1:10" x14ac:dyDescent="0.3">
      <c r="A1364" s="464" t="s">
        <v>5713</v>
      </c>
      <c r="B1364" s="122" t="s">
        <v>5714</v>
      </c>
      <c r="C1364" s="122" t="s">
        <v>4045</v>
      </c>
      <c r="D1364" s="122" t="s">
        <v>4046</v>
      </c>
      <c r="E1364" s="122" t="s">
        <v>97</v>
      </c>
      <c r="F1364" s="466">
        <v>43405</v>
      </c>
      <c r="G1364" s="466">
        <v>45961</v>
      </c>
      <c r="H1364" s="467" t="s">
        <v>5964</v>
      </c>
      <c r="I1364" s="468">
        <v>37100</v>
      </c>
      <c r="J1364" s="469">
        <v>0</v>
      </c>
    </row>
    <row r="1365" spans="1:10" x14ac:dyDescent="0.3">
      <c r="A1365" s="464" t="s">
        <v>5713</v>
      </c>
      <c r="B1365" s="122" t="s">
        <v>5714</v>
      </c>
      <c r="C1365" s="122" t="s">
        <v>4045</v>
      </c>
      <c r="D1365" s="122" t="s">
        <v>4046</v>
      </c>
      <c r="E1365" s="122" t="s">
        <v>97</v>
      </c>
      <c r="F1365" s="466">
        <v>43405</v>
      </c>
      <c r="G1365" s="466">
        <v>45961</v>
      </c>
      <c r="H1365" s="467" t="s">
        <v>5965</v>
      </c>
      <c r="I1365" s="468">
        <v>37121</v>
      </c>
      <c r="J1365" s="469">
        <v>100.26700000000001</v>
      </c>
    </row>
    <row r="1366" spans="1:10" x14ac:dyDescent="0.3">
      <c r="A1366" s="464" t="s">
        <v>5713</v>
      </c>
      <c r="B1366" s="122" t="s">
        <v>5714</v>
      </c>
      <c r="C1366" s="122" t="s">
        <v>4045</v>
      </c>
      <c r="D1366" s="122" t="s">
        <v>4046</v>
      </c>
      <c r="E1366" s="122" t="s">
        <v>97</v>
      </c>
      <c r="F1366" s="466">
        <v>43891</v>
      </c>
      <c r="G1366" s="466">
        <v>45961</v>
      </c>
      <c r="H1366" s="467" t="s">
        <v>5964</v>
      </c>
      <c r="I1366" s="468">
        <v>38638</v>
      </c>
      <c r="J1366" s="469">
        <v>0</v>
      </c>
    </row>
    <row r="1367" spans="1:10" x14ac:dyDescent="0.3">
      <c r="A1367" s="464" t="s">
        <v>5713</v>
      </c>
      <c r="B1367" s="122" t="s">
        <v>5714</v>
      </c>
      <c r="C1367" s="122" t="s">
        <v>4045</v>
      </c>
      <c r="D1367" s="122" t="s">
        <v>4046</v>
      </c>
      <c r="E1367" s="122" t="s">
        <v>97</v>
      </c>
      <c r="F1367" s="466">
        <v>43891</v>
      </c>
      <c r="G1367" s="466">
        <v>45961</v>
      </c>
      <c r="H1367" s="467" t="s">
        <v>5965</v>
      </c>
      <c r="I1367" s="468">
        <v>38657</v>
      </c>
      <c r="J1367" s="469">
        <v>0</v>
      </c>
    </row>
    <row r="1368" spans="1:10" x14ac:dyDescent="0.3">
      <c r="A1368" s="464" t="s">
        <v>5713</v>
      </c>
      <c r="B1368" s="122" t="s">
        <v>5714</v>
      </c>
      <c r="C1368" s="122" t="s">
        <v>365</v>
      </c>
      <c r="D1368" s="122" t="s">
        <v>366</v>
      </c>
      <c r="E1368" s="122" t="s">
        <v>97</v>
      </c>
      <c r="F1368" s="466">
        <v>43313</v>
      </c>
      <c r="G1368" s="466">
        <v>45961</v>
      </c>
      <c r="H1368" s="467" t="s">
        <v>5965</v>
      </c>
      <c r="I1368" s="468">
        <v>36982</v>
      </c>
      <c r="J1368" s="469">
        <v>465.92400000000004</v>
      </c>
    </row>
    <row r="1369" spans="1:10" x14ac:dyDescent="0.3">
      <c r="A1369" s="464" t="s">
        <v>5713</v>
      </c>
      <c r="B1369" s="122" t="s">
        <v>5714</v>
      </c>
      <c r="C1369" s="122" t="s">
        <v>365</v>
      </c>
      <c r="D1369" s="122" t="s">
        <v>366</v>
      </c>
      <c r="E1369" s="122" t="s">
        <v>97</v>
      </c>
      <c r="F1369" s="466">
        <v>43313</v>
      </c>
      <c r="G1369" s="466">
        <v>45961</v>
      </c>
      <c r="H1369" s="467" t="s">
        <v>5964</v>
      </c>
      <c r="I1369" s="468">
        <v>37005</v>
      </c>
      <c r="J1369" s="469">
        <v>14.011000000000001</v>
      </c>
    </row>
    <row r="1370" spans="1:10" x14ac:dyDescent="0.3">
      <c r="A1370" s="464" t="s">
        <v>5713</v>
      </c>
      <c r="B1370" s="122" t="s">
        <v>5714</v>
      </c>
      <c r="C1370" s="122" t="s">
        <v>365</v>
      </c>
      <c r="D1370" s="122" t="s">
        <v>366</v>
      </c>
      <c r="E1370" s="122" t="s">
        <v>97</v>
      </c>
      <c r="F1370" s="466">
        <v>43405</v>
      </c>
      <c r="G1370" s="466">
        <v>45961</v>
      </c>
      <c r="H1370" s="467" t="s">
        <v>5964</v>
      </c>
      <c r="I1370" s="468">
        <v>37101</v>
      </c>
      <c r="J1370" s="469">
        <v>0</v>
      </c>
    </row>
    <row r="1371" spans="1:10" x14ac:dyDescent="0.3">
      <c r="A1371" s="464" t="s">
        <v>5713</v>
      </c>
      <c r="B1371" s="122" t="s">
        <v>5714</v>
      </c>
      <c r="C1371" s="122" t="s">
        <v>365</v>
      </c>
      <c r="D1371" s="122" t="s">
        <v>366</v>
      </c>
      <c r="E1371" s="122" t="s">
        <v>97</v>
      </c>
      <c r="F1371" s="466">
        <v>43405</v>
      </c>
      <c r="G1371" s="466">
        <v>45961</v>
      </c>
      <c r="H1371" s="467" t="s">
        <v>5965</v>
      </c>
      <c r="I1371" s="468">
        <v>37123</v>
      </c>
      <c r="J1371" s="469">
        <v>265.72800000000001</v>
      </c>
    </row>
    <row r="1372" spans="1:10" x14ac:dyDescent="0.3">
      <c r="A1372" s="464" t="s">
        <v>5713</v>
      </c>
      <c r="B1372" s="122" t="s">
        <v>5714</v>
      </c>
      <c r="C1372" s="122" t="s">
        <v>365</v>
      </c>
      <c r="D1372" s="122" t="s">
        <v>366</v>
      </c>
      <c r="E1372" s="122" t="s">
        <v>97</v>
      </c>
      <c r="F1372" s="466">
        <v>43891</v>
      </c>
      <c r="G1372" s="466">
        <v>45961</v>
      </c>
      <c r="H1372" s="467" t="s">
        <v>5964</v>
      </c>
      <c r="I1372" s="468">
        <v>38639</v>
      </c>
      <c r="J1372" s="469">
        <v>0</v>
      </c>
    </row>
    <row r="1373" spans="1:10" x14ac:dyDescent="0.3">
      <c r="A1373" s="464" t="s">
        <v>5713</v>
      </c>
      <c r="B1373" s="122" t="s">
        <v>5714</v>
      </c>
      <c r="C1373" s="122" t="s">
        <v>365</v>
      </c>
      <c r="D1373" s="122" t="s">
        <v>366</v>
      </c>
      <c r="E1373" s="122" t="s">
        <v>97</v>
      </c>
      <c r="F1373" s="466">
        <v>43891</v>
      </c>
      <c r="G1373" s="466">
        <v>45961</v>
      </c>
      <c r="H1373" s="467" t="s">
        <v>5965</v>
      </c>
      <c r="I1373" s="468">
        <v>38658</v>
      </c>
      <c r="J1373" s="469">
        <v>0</v>
      </c>
    </row>
    <row r="1374" spans="1:10" x14ac:dyDescent="0.3">
      <c r="A1374" s="464" t="s">
        <v>5713</v>
      </c>
      <c r="B1374" s="122" t="s">
        <v>5714</v>
      </c>
      <c r="C1374" s="122" t="s">
        <v>4039</v>
      </c>
      <c r="D1374" s="122" t="s">
        <v>4040</v>
      </c>
      <c r="E1374" s="122" t="s">
        <v>97</v>
      </c>
      <c r="F1374" s="466">
        <v>43313</v>
      </c>
      <c r="G1374" s="466">
        <v>45961</v>
      </c>
      <c r="H1374" s="467" t="s">
        <v>5965</v>
      </c>
      <c r="I1374" s="468">
        <v>36983</v>
      </c>
      <c r="J1374" s="469">
        <v>0</v>
      </c>
    </row>
    <row r="1375" spans="1:10" x14ac:dyDescent="0.3">
      <c r="A1375" s="464" t="s">
        <v>5713</v>
      </c>
      <c r="B1375" s="122" t="s">
        <v>5714</v>
      </c>
      <c r="C1375" s="122" t="s">
        <v>4039</v>
      </c>
      <c r="D1375" s="122" t="s">
        <v>4040</v>
      </c>
      <c r="E1375" s="122" t="s">
        <v>97</v>
      </c>
      <c r="F1375" s="466">
        <v>43313</v>
      </c>
      <c r="G1375" s="466">
        <v>45961</v>
      </c>
      <c r="H1375" s="467" t="s">
        <v>5964</v>
      </c>
      <c r="I1375" s="468">
        <v>37006</v>
      </c>
      <c r="J1375" s="469">
        <v>32.771000000000001</v>
      </c>
    </row>
    <row r="1376" spans="1:10" x14ac:dyDescent="0.3">
      <c r="A1376" s="464" t="s">
        <v>5713</v>
      </c>
      <c r="B1376" s="122" t="s">
        <v>5714</v>
      </c>
      <c r="C1376" s="122" t="s">
        <v>4039</v>
      </c>
      <c r="D1376" s="122" t="s">
        <v>4040</v>
      </c>
      <c r="E1376" s="122" t="s">
        <v>97</v>
      </c>
      <c r="F1376" s="466">
        <v>43405</v>
      </c>
      <c r="G1376" s="466">
        <v>45961</v>
      </c>
      <c r="H1376" s="467" t="s">
        <v>5964</v>
      </c>
      <c r="I1376" s="468">
        <v>37102</v>
      </c>
      <c r="J1376" s="469">
        <v>9.0259999999999998</v>
      </c>
    </row>
    <row r="1377" spans="1:10" x14ac:dyDescent="0.3">
      <c r="A1377" s="464" t="s">
        <v>5713</v>
      </c>
      <c r="B1377" s="122" t="s">
        <v>5714</v>
      </c>
      <c r="C1377" s="122" t="s">
        <v>4039</v>
      </c>
      <c r="D1377" s="122" t="s">
        <v>4040</v>
      </c>
      <c r="E1377" s="122" t="s">
        <v>97</v>
      </c>
      <c r="F1377" s="466">
        <v>43405</v>
      </c>
      <c r="G1377" s="466">
        <v>45961</v>
      </c>
      <c r="H1377" s="467" t="s">
        <v>5965</v>
      </c>
      <c r="I1377" s="468">
        <v>37125</v>
      </c>
      <c r="J1377" s="469">
        <v>8.9540000000000006</v>
      </c>
    </row>
    <row r="1378" spans="1:10" x14ac:dyDescent="0.3">
      <c r="A1378" s="464" t="s">
        <v>5713</v>
      </c>
      <c r="B1378" s="122" t="s">
        <v>5714</v>
      </c>
      <c r="C1378" s="122" t="s">
        <v>4039</v>
      </c>
      <c r="D1378" s="122" t="s">
        <v>4040</v>
      </c>
      <c r="E1378" s="122" t="s">
        <v>97</v>
      </c>
      <c r="F1378" s="466">
        <v>43891</v>
      </c>
      <c r="G1378" s="466">
        <v>45961</v>
      </c>
      <c r="H1378" s="467" t="s">
        <v>5964</v>
      </c>
      <c r="I1378" s="468">
        <v>38640</v>
      </c>
      <c r="J1378" s="469">
        <v>0</v>
      </c>
    </row>
    <row r="1379" spans="1:10" x14ac:dyDescent="0.3">
      <c r="A1379" s="464" t="s">
        <v>5713</v>
      </c>
      <c r="B1379" s="122" t="s">
        <v>5714</v>
      </c>
      <c r="C1379" s="122" t="s">
        <v>4039</v>
      </c>
      <c r="D1379" s="122" t="s">
        <v>4040</v>
      </c>
      <c r="E1379" s="122" t="s">
        <v>97</v>
      </c>
      <c r="F1379" s="466">
        <v>43891</v>
      </c>
      <c r="G1379" s="466">
        <v>45961</v>
      </c>
      <c r="H1379" s="467" t="s">
        <v>5965</v>
      </c>
      <c r="I1379" s="468">
        <v>38659</v>
      </c>
      <c r="J1379" s="469">
        <v>0</v>
      </c>
    </row>
    <row r="1380" spans="1:10" x14ac:dyDescent="0.3">
      <c r="A1380" s="464" t="s">
        <v>5713</v>
      </c>
      <c r="B1380" s="122" t="s">
        <v>5714</v>
      </c>
      <c r="C1380" s="122" t="s">
        <v>260</v>
      </c>
      <c r="D1380" s="122" t="s">
        <v>261</v>
      </c>
      <c r="E1380" s="122" t="s">
        <v>97</v>
      </c>
      <c r="F1380" s="466">
        <v>43313</v>
      </c>
      <c r="G1380" s="466">
        <v>45961</v>
      </c>
      <c r="H1380" s="467" t="s">
        <v>5965</v>
      </c>
      <c r="I1380" s="468">
        <v>36984</v>
      </c>
      <c r="J1380" s="469">
        <v>56.754000000000005</v>
      </c>
    </row>
    <row r="1381" spans="1:10" x14ac:dyDescent="0.3">
      <c r="A1381" s="464" t="s">
        <v>5713</v>
      </c>
      <c r="B1381" s="122" t="s">
        <v>5714</v>
      </c>
      <c r="C1381" s="122" t="s">
        <v>260</v>
      </c>
      <c r="D1381" s="122" t="s">
        <v>261</v>
      </c>
      <c r="E1381" s="122" t="s">
        <v>97</v>
      </c>
      <c r="F1381" s="466">
        <v>43313</v>
      </c>
      <c r="G1381" s="466">
        <v>45961</v>
      </c>
      <c r="H1381" s="467" t="s">
        <v>5964</v>
      </c>
      <c r="I1381" s="468">
        <v>37007</v>
      </c>
      <c r="J1381" s="469">
        <v>340.93900000000002</v>
      </c>
    </row>
    <row r="1382" spans="1:10" x14ac:dyDescent="0.3">
      <c r="A1382" s="464" t="s">
        <v>5713</v>
      </c>
      <c r="B1382" s="122" t="s">
        <v>5714</v>
      </c>
      <c r="C1382" s="122" t="s">
        <v>260</v>
      </c>
      <c r="D1382" s="122" t="s">
        <v>261</v>
      </c>
      <c r="E1382" s="122" t="s">
        <v>97</v>
      </c>
      <c r="F1382" s="466">
        <v>43405</v>
      </c>
      <c r="G1382" s="466">
        <v>45961</v>
      </c>
      <c r="H1382" s="467" t="s">
        <v>5964</v>
      </c>
      <c r="I1382" s="468">
        <v>37103</v>
      </c>
      <c r="J1382" s="469">
        <v>27.139000000000003</v>
      </c>
    </row>
    <row r="1383" spans="1:10" x14ac:dyDescent="0.3">
      <c r="A1383" s="464" t="s">
        <v>5713</v>
      </c>
      <c r="B1383" s="122" t="s">
        <v>5714</v>
      </c>
      <c r="C1383" s="122" t="s">
        <v>260</v>
      </c>
      <c r="D1383" s="122" t="s">
        <v>261</v>
      </c>
      <c r="E1383" s="122" t="s">
        <v>97</v>
      </c>
      <c r="F1383" s="466">
        <v>43405</v>
      </c>
      <c r="G1383" s="466">
        <v>45961</v>
      </c>
      <c r="H1383" s="467" t="s">
        <v>5965</v>
      </c>
      <c r="I1383" s="468">
        <v>37126</v>
      </c>
      <c r="J1383" s="469">
        <v>191.65299999999999</v>
      </c>
    </row>
    <row r="1384" spans="1:10" x14ac:dyDescent="0.3">
      <c r="A1384" s="464" t="s">
        <v>5713</v>
      </c>
      <c r="B1384" s="122" t="s">
        <v>5714</v>
      </c>
      <c r="C1384" s="122" t="s">
        <v>260</v>
      </c>
      <c r="D1384" s="122" t="s">
        <v>261</v>
      </c>
      <c r="E1384" s="122" t="s">
        <v>97</v>
      </c>
      <c r="F1384" s="466">
        <v>43891</v>
      </c>
      <c r="G1384" s="466">
        <v>45961</v>
      </c>
      <c r="H1384" s="467" t="s">
        <v>5964</v>
      </c>
      <c r="I1384" s="468">
        <v>38641</v>
      </c>
      <c r="J1384" s="469">
        <v>0</v>
      </c>
    </row>
    <row r="1385" spans="1:10" x14ac:dyDescent="0.3">
      <c r="A1385" s="464" t="s">
        <v>5713</v>
      </c>
      <c r="B1385" s="122" t="s">
        <v>5714</v>
      </c>
      <c r="C1385" s="122" t="s">
        <v>260</v>
      </c>
      <c r="D1385" s="122" t="s">
        <v>261</v>
      </c>
      <c r="E1385" s="122" t="s">
        <v>97</v>
      </c>
      <c r="F1385" s="466">
        <v>43891</v>
      </c>
      <c r="G1385" s="466">
        <v>45961</v>
      </c>
      <c r="H1385" s="467" t="s">
        <v>5965</v>
      </c>
      <c r="I1385" s="468">
        <v>38660</v>
      </c>
      <c r="J1385" s="469">
        <v>0</v>
      </c>
    </row>
    <row r="1386" spans="1:10" x14ac:dyDescent="0.3">
      <c r="A1386" s="464" t="s">
        <v>5713</v>
      </c>
      <c r="B1386" s="122" t="s">
        <v>5714</v>
      </c>
      <c r="C1386" s="122" t="s">
        <v>4035</v>
      </c>
      <c r="D1386" s="122" t="s">
        <v>4036</v>
      </c>
      <c r="E1386" s="122" t="s">
        <v>97</v>
      </c>
      <c r="F1386" s="466">
        <v>43313</v>
      </c>
      <c r="G1386" s="466">
        <v>45961</v>
      </c>
      <c r="H1386" s="467" t="s">
        <v>5965</v>
      </c>
      <c r="I1386" s="468">
        <v>36985</v>
      </c>
      <c r="J1386" s="469">
        <v>0</v>
      </c>
    </row>
    <row r="1387" spans="1:10" x14ac:dyDescent="0.3">
      <c r="A1387" s="464" t="s">
        <v>5713</v>
      </c>
      <c r="B1387" s="122" t="s">
        <v>5714</v>
      </c>
      <c r="C1387" s="122" t="s">
        <v>4035</v>
      </c>
      <c r="D1387" s="122" t="s">
        <v>4036</v>
      </c>
      <c r="E1387" s="122" t="s">
        <v>97</v>
      </c>
      <c r="F1387" s="466">
        <v>43313</v>
      </c>
      <c r="G1387" s="466">
        <v>45961</v>
      </c>
      <c r="H1387" s="467" t="s">
        <v>5964</v>
      </c>
      <c r="I1387" s="468">
        <v>37008</v>
      </c>
      <c r="J1387" s="469">
        <v>201.39500000000001</v>
      </c>
    </row>
    <row r="1388" spans="1:10" x14ac:dyDescent="0.3">
      <c r="A1388" s="464" t="s">
        <v>5713</v>
      </c>
      <c r="B1388" s="122" t="s">
        <v>5714</v>
      </c>
      <c r="C1388" s="122" t="s">
        <v>4035</v>
      </c>
      <c r="D1388" s="122" t="s">
        <v>4036</v>
      </c>
      <c r="E1388" s="122" t="s">
        <v>97</v>
      </c>
      <c r="F1388" s="466">
        <v>43405</v>
      </c>
      <c r="G1388" s="466">
        <v>45961</v>
      </c>
      <c r="H1388" s="467" t="s">
        <v>5964</v>
      </c>
      <c r="I1388" s="468">
        <v>37104</v>
      </c>
      <c r="J1388" s="469">
        <v>77.575000000000003</v>
      </c>
    </row>
    <row r="1389" spans="1:10" x14ac:dyDescent="0.3">
      <c r="A1389" s="464" t="s">
        <v>5713</v>
      </c>
      <c r="B1389" s="122" t="s">
        <v>5714</v>
      </c>
      <c r="C1389" s="122" t="s">
        <v>4035</v>
      </c>
      <c r="D1389" s="122" t="s">
        <v>4036</v>
      </c>
      <c r="E1389" s="122" t="s">
        <v>97</v>
      </c>
      <c r="F1389" s="466">
        <v>43405</v>
      </c>
      <c r="G1389" s="466">
        <v>45961</v>
      </c>
      <c r="H1389" s="467" t="s">
        <v>5965</v>
      </c>
      <c r="I1389" s="468">
        <v>37127</v>
      </c>
      <c r="J1389" s="469">
        <v>33.044000000000004</v>
      </c>
    </row>
    <row r="1390" spans="1:10" x14ac:dyDescent="0.3">
      <c r="A1390" s="464" t="s">
        <v>5713</v>
      </c>
      <c r="B1390" s="122" t="s">
        <v>5714</v>
      </c>
      <c r="C1390" s="122" t="s">
        <v>4035</v>
      </c>
      <c r="D1390" s="122" t="s">
        <v>4036</v>
      </c>
      <c r="E1390" s="122" t="s">
        <v>97</v>
      </c>
      <c r="F1390" s="466">
        <v>43891</v>
      </c>
      <c r="G1390" s="466">
        <v>45961</v>
      </c>
      <c r="H1390" s="467" t="s">
        <v>5964</v>
      </c>
      <c r="I1390" s="468">
        <v>38642</v>
      </c>
      <c r="J1390" s="469">
        <v>0</v>
      </c>
    </row>
    <row r="1391" spans="1:10" x14ac:dyDescent="0.3">
      <c r="A1391" s="464" t="s">
        <v>5713</v>
      </c>
      <c r="B1391" s="122" t="s">
        <v>5714</v>
      </c>
      <c r="C1391" s="122" t="s">
        <v>4035</v>
      </c>
      <c r="D1391" s="122" t="s">
        <v>4036</v>
      </c>
      <c r="E1391" s="122" t="s">
        <v>97</v>
      </c>
      <c r="F1391" s="466">
        <v>43891</v>
      </c>
      <c r="G1391" s="466">
        <v>45961</v>
      </c>
      <c r="H1391" s="467" t="s">
        <v>5965</v>
      </c>
      <c r="I1391" s="468">
        <v>38661</v>
      </c>
      <c r="J1391" s="469">
        <v>0</v>
      </c>
    </row>
    <row r="1392" spans="1:10" x14ac:dyDescent="0.3">
      <c r="A1392" s="464" t="s">
        <v>5713</v>
      </c>
      <c r="B1392" s="122" t="s">
        <v>5714</v>
      </c>
      <c r="C1392" s="122" t="s">
        <v>4033</v>
      </c>
      <c r="D1392" s="122" t="s">
        <v>4034</v>
      </c>
      <c r="E1392" s="122" t="s">
        <v>97</v>
      </c>
      <c r="F1392" s="466">
        <v>43313</v>
      </c>
      <c r="G1392" s="466">
        <v>45961</v>
      </c>
      <c r="H1392" s="467" t="s">
        <v>5965</v>
      </c>
      <c r="I1392" s="468">
        <v>36986</v>
      </c>
      <c r="J1392" s="469">
        <v>99.599000000000004</v>
      </c>
    </row>
    <row r="1393" spans="1:10" x14ac:dyDescent="0.3">
      <c r="A1393" s="464" t="s">
        <v>5713</v>
      </c>
      <c r="B1393" s="122" t="s">
        <v>5714</v>
      </c>
      <c r="C1393" s="122" t="s">
        <v>4033</v>
      </c>
      <c r="D1393" s="122" t="s">
        <v>4034</v>
      </c>
      <c r="E1393" s="122" t="s">
        <v>97</v>
      </c>
      <c r="F1393" s="466">
        <v>43313</v>
      </c>
      <c r="G1393" s="466">
        <v>45961</v>
      </c>
      <c r="H1393" s="467" t="s">
        <v>5964</v>
      </c>
      <c r="I1393" s="468">
        <v>37009</v>
      </c>
      <c r="J1393" s="469">
        <v>16.204000000000001</v>
      </c>
    </row>
    <row r="1394" spans="1:10" x14ac:dyDescent="0.3">
      <c r="A1394" s="464" t="s">
        <v>5713</v>
      </c>
      <c r="B1394" s="122" t="s">
        <v>5714</v>
      </c>
      <c r="C1394" s="122" t="s">
        <v>4033</v>
      </c>
      <c r="D1394" s="122" t="s">
        <v>4034</v>
      </c>
      <c r="E1394" s="122" t="s">
        <v>97</v>
      </c>
      <c r="F1394" s="466">
        <v>43405</v>
      </c>
      <c r="G1394" s="466">
        <v>45961</v>
      </c>
      <c r="H1394" s="467" t="s">
        <v>5964</v>
      </c>
      <c r="I1394" s="468">
        <v>37105</v>
      </c>
      <c r="J1394" s="469">
        <v>0</v>
      </c>
    </row>
    <row r="1395" spans="1:10" x14ac:dyDescent="0.3">
      <c r="A1395" s="464" t="s">
        <v>5713</v>
      </c>
      <c r="B1395" s="122" t="s">
        <v>5714</v>
      </c>
      <c r="C1395" s="122" t="s">
        <v>4033</v>
      </c>
      <c r="D1395" s="122" t="s">
        <v>4034</v>
      </c>
      <c r="E1395" s="122" t="s">
        <v>97</v>
      </c>
      <c r="F1395" s="466">
        <v>43405</v>
      </c>
      <c r="G1395" s="466">
        <v>45961</v>
      </c>
      <c r="H1395" s="467" t="s">
        <v>5965</v>
      </c>
      <c r="I1395" s="468">
        <v>37128</v>
      </c>
      <c r="J1395" s="469">
        <v>63.642000000000003</v>
      </c>
    </row>
    <row r="1396" spans="1:10" x14ac:dyDescent="0.3">
      <c r="A1396" s="464" t="s">
        <v>5713</v>
      </c>
      <c r="B1396" s="122" t="s">
        <v>5714</v>
      </c>
      <c r="C1396" s="122" t="s">
        <v>4033</v>
      </c>
      <c r="D1396" s="122" t="s">
        <v>4034</v>
      </c>
      <c r="E1396" s="122" t="s">
        <v>97</v>
      </c>
      <c r="F1396" s="466">
        <v>43891</v>
      </c>
      <c r="G1396" s="466">
        <v>45961</v>
      </c>
      <c r="H1396" s="467" t="s">
        <v>5964</v>
      </c>
      <c r="I1396" s="468">
        <v>38643</v>
      </c>
      <c r="J1396" s="469">
        <v>0</v>
      </c>
    </row>
    <row r="1397" spans="1:10" x14ac:dyDescent="0.3">
      <c r="A1397" s="464" t="s">
        <v>5713</v>
      </c>
      <c r="B1397" s="122" t="s">
        <v>5714</v>
      </c>
      <c r="C1397" s="122" t="s">
        <v>4033</v>
      </c>
      <c r="D1397" s="122" t="s">
        <v>4034</v>
      </c>
      <c r="E1397" s="122" t="s">
        <v>97</v>
      </c>
      <c r="F1397" s="466">
        <v>43891</v>
      </c>
      <c r="G1397" s="466">
        <v>45961</v>
      </c>
      <c r="H1397" s="467" t="s">
        <v>5965</v>
      </c>
      <c r="I1397" s="468">
        <v>38662</v>
      </c>
      <c r="J1397" s="469">
        <v>0</v>
      </c>
    </row>
    <row r="1398" spans="1:10" x14ac:dyDescent="0.3">
      <c r="A1398" s="464" t="s">
        <v>5713</v>
      </c>
      <c r="B1398" s="122" t="s">
        <v>5714</v>
      </c>
      <c r="C1398" s="122" t="s">
        <v>3940</v>
      </c>
      <c r="D1398" s="122" t="s">
        <v>3936</v>
      </c>
      <c r="E1398" s="122" t="s">
        <v>97</v>
      </c>
      <c r="F1398" s="466">
        <v>43313</v>
      </c>
      <c r="G1398" s="466">
        <v>45961</v>
      </c>
      <c r="H1398" s="467" t="s">
        <v>5965</v>
      </c>
      <c r="I1398" s="468">
        <v>36987</v>
      </c>
      <c r="J1398" s="469">
        <v>30.880000000000003</v>
      </c>
    </row>
    <row r="1399" spans="1:10" x14ac:dyDescent="0.3">
      <c r="A1399" s="464" t="s">
        <v>5713</v>
      </c>
      <c r="B1399" s="122" t="s">
        <v>5714</v>
      </c>
      <c r="C1399" s="122" t="s">
        <v>3940</v>
      </c>
      <c r="D1399" s="122" t="s">
        <v>3936</v>
      </c>
      <c r="E1399" s="122" t="s">
        <v>97</v>
      </c>
      <c r="F1399" s="466">
        <v>43313</v>
      </c>
      <c r="G1399" s="466">
        <v>45961</v>
      </c>
      <c r="H1399" s="467" t="s">
        <v>5964</v>
      </c>
      <c r="I1399" s="468">
        <v>37011</v>
      </c>
      <c r="J1399" s="469">
        <v>3.0300000000000002</v>
      </c>
    </row>
    <row r="1400" spans="1:10" x14ac:dyDescent="0.3">
      <c r="A1400" s="464" t="s">
        <v>5713</v>
      </c>
      <c r="B1400" s="122" t="s">
        <v>5714</v>
      </c>
      <c r="C1400" s="122" t="s">
        <v>3940</v>
      </c>
      <c r="D1400" s="122" t="s">
        <v>3936</v>
      </c>
      <c r="E1400" s="122" t="s">
        <v>97</v>
      </c>
      <c r="F1400" s="466">
        <v>43405</v>
      </c>
      <c r="G1400" s="466">
        <v>45961</v>
      </c>
      <c r="H1400" s="467" t="s">
        <v>5964</v>
      </c>
      <c r="I1400" s="468">
        <v>37106</v>
      </c>
      <c r="J1400" s="469">
        <v>0</v>
      </c>
    </row>
    <row r="1401" spans="1:10" x14ac:dyDescent="0.3">
      <c r="A1401" s="464" t="s">
        <v>5713</v>
      </c>
      <c r="B1401" s="122" t="s">
        <v>5714</v>
      </c>
      <c r="C1401" s="122" t="s">
        <v>3940</v>
      </c>
      <c r="D1401" s="122" t="s">
        <v>3936</v>
      </c>
      <c r="E1401" s="122" t="s">
        <v>97</v>
      </c>
      <c r="F1401" s="466">
        <v>43405</v>
      </c>
      <c r="G1401" s="466">
        <v>45961</v>
      </c>
      <c r="H1401" s="467" t="s">
        <v>5965</v>
      </c>
      <c r="I1401" s="468">
        <v>37130</v>
      </c>
      <c r="J1401" s="469">
        <v>18.533000000000001</v>
      </c>
    </row>
    <row r="1402" spans="1:10" x14ac:dyDescent="0.3">
      <c r="A1402" s="464" t="s">
        <v>5713</v>
      </c>
      <c r="B1402" s="122" t="s">
        <v>5714</v>
      </c>
      <c r="C1402" s="122" t="s">
        <v>3940</v>
      </c>
      <c r="D1402" s="122" t="s">
        <v>3936</v>
      </c>
      <c r="E1402" s="122" t="s">
        <v>97</v>
      </c>
      <c r="F1402" s="466">
        <v>43891</v>
      </c>
      <c r="G1402" s="466">
        <v>45961</v>
      </c>
      <c r="H1402" s="467" t="s">
        <v>5964</v>
      </c>
      <c r="I1402" s="468">
        <v>38644</v>
      </c>
      <c r="J1402" s="469">
        <v>0</v>
      </c>
    </row>
    <row r="1403" spans="1:10" x14ac:dyDescent="0.3">
      <c r="A1403" s="464" t="s">
        <v>5713</v>
      </c>
      <c r="B1403" s="122" t="s">
        <v>5714</v>
      </c>
      <c r="C1403" s="122" t="s">
        <v>3940</v>
      </c>
      <c r="D1403" s="122" t="s">
        <v>3936</v>
      </c>
      <c r="E1403" s="122" t="s">
        <v>97</v>
      </c>
      <c r="F1403" s="466">
        <v>43891</v>
      </c>
      <c r="G1403" s="466">
        <v>45961</v>
      </c>
      <c r="H1403" s="467" t="s">
        <v>5965</v>
      </c>
      <c r="I1403" s="468">
        <v>38663</v>
      </c>
      <c r="J1403" s="469">
        <v>0</v>
      </c>
    </row>
    <row r="1404" spans="1:10" x14ac:dyDescent="0.3">
      <c r="A1404" s="464" t="s">
        <v>5713</v>
      </c>
      <c r="B1404" s="122" t="s">
        <v>5714</v>
      </c>
      <c r="C1404" s="122" t="s">
        <v>3938</v>
      </c>
      <c r="D1404" s="122" t="s">
        <v>3939</v>
      </c>
      <c r="E1404" s="122" t="s">
        <v>97</v>
      </c>
      <c r="F1404" s="466">
        <v>43313</v>
      </c>
      <c r="G1404" s="466">
        <v>45961</v>
      </c>
      <c r="H1404" s="467" t="s">
        <v>5965</v>
      </c>
      <c r="I1404" s="468">
        <v>36988</v>
      </c>
      <c r="J1404" s="469">
        <v>16.061</v>
      </c>
    </row>
    <row r="1405" spans="1:10" x14ac:dyDescent="0.3">
      <c r="A1405" s="464" t="s">
        <v>5713</v>
      </c>
      <c r="B1405" s="122" t="s">
        <v>5714</v>
      </c>
      <c r="C1405" s="122" t="s">
        <v>3938</v>
      </c>
      <c r="D1405" s="122" t="s">
        <v>3939</v>
      </c>
      <c r="E1405" s="122" t="s">
        <v>97</v>
      </c>
      <c r="F1405" s="466">
        <v>43313</v>
      </c>
      <c r="G1405" s="466">
        <v>45961</v>
      </c>
      <c r="H1405" s="467" t="s">
        <v>5964</v>
      </c>
      <c r="I1405" s="468">
        <v>37018</v>
      </c>
      <c r="J1405" s="469">
        <v>65.174000000000007</v>
      </c>
    </row>
    <row r="1406" spans="1:10" x14ac:dyDescent="0.3">
      <c r="A1406" s="464" t="s">
        <v>5713</v>
      </c>
      <c r="B1406" s="122" t="s">
        <v>5714</v>
      </c>
      <c r="C1406" s="122" t="s">
        <v>3938</v>
      </c>
      <c r="D1406" s="122" t="s">
        <v>3939</v>
      </c>
      <c r="E1406" s="122" t="s">
        <v>97</v>
      </c>
      <c r="F1406" s="466">
        <v>43405</v>
      </c>
      <c r="G1406" s="466">
        <v>45961</v>
      </c>
      <c r="H1406" s="467" t="s">
        <v>5964</v>
      </c>
      <c r="I1406" s="468">
        <v>37107</v>
      </c>
      <c r="J1406" s="469">
        <v>5.7609999999999992</v>
      </c>
    </row>
    <row r="1407" spans="1:10" x14ac:dyDescent="0.3">
      <c r="A1407" s="464" t="s">
        <v>5713</v>
      </c>
      <c r="B1407" s="122" t="s">
        <v>5714</v>
      </c>
      <c r="C1407" s="122" t="s">
        <v>3938</v>
      </c>
      <c r="D1407" s="122" t="s">
        <v>3939</v>
      </c>
      <c r="E1407" s="122" t="s">
        <v>97</v>
      </c>
      <c r="F1407" s="466">
        <v>43405</v>
      </c>
      <c r="G1407" s="466">
        <v>45961</v>
      </c>
      <c r="H1407" s="467" t="s">
        <v>5965</v>
      </c>
      <c r="I1407" s="468">
        <v>37132</v>
      </c>
      <c r="J1407" s="469">
        <v>38.754000000000005</v>
      </c>
    </row>
    <row r="1408" spans="1:10" x14ac:dyDescent="0.3">
      <c r="A1408" s="464" t="s">
        <v>5713</v>
      </c>
      <c r="B1408" s="122" t="s">
        <v>5714</v>
      </c>
      <c r="C1408" s="122" t="s">
        <v>3938</v>
      </c>
      <c r="D1408" s="122" t="s">
        <v>3939</v>
      </c>
      <c r="E1408" s="122" t="s">
        <v>97</v>
      </c>
      <c r="F1408" s="466">
        <v>43891</v>
      </c>
      <c r="G1408" s="466">
        <v>45961</v>
      </c>
      <c r="H1408" s="467" t="s">
        <v>5964</v>
      </c>
      <c r="I1408" s="468">
        <v>38645</v>
      </c>
      <c r="J1408" s="469">
        <v>0</v>
      </c>
    </row>
    <row r="1409" spans="1:10" x14ac:dyDescent="0.3">
      <c r="A1409" s="464" t="s">
        <v>5713</v>
      </c>
      <c r="B1409" s="122" t="s">
        <v>5714</v>
      </c>
      <c r="C1409" s="122" t="s">
        <v>3938</v>
      </c>
      <c r="D1409" s="122" t="s">
        <v>3939</v>
      </c>
      <c r="E1409" s="122" t="s">
        <v>97</v>
      </c>
      <c r="F1409" s="466">
        <v>43891</v>
      </c>
      <c r="G1409" s="466">
        <v>45961</v>
      </c>
      <c r="H1409" s="467" t="s">
        <v>5965</v>
      </c>
      <c r="I1409" s="468">
        <v>38664</v>
      </c>
      <c r="J1409" s="469">
        <v>0</v>
      </c>
    </row>
    <row r="1410" spans="1:10" x14ac:dyDescent="0.3">
      <c r="A1410" s="464" t="s">
        <v>5713</v>
      </c>
      <c r="B1410" s="122" t="s">
        <v>5714</v>
      </c>
      <c r="C1410" s="122" t="s">
        <v>4031</v>
      </c>
      <c r="D1410" s="122" t="s">
        <v>4032</v>
      </c>
      <c r="E1410" s="122" t="s">
        <v>97</v>
      </c>
      <c r="F1410" s="466">
        <v>43313</v>
      </c>
      <c r="G1410" s="466">
        <v>45961</v>
      </c>
      <c r="H1410" s="467" t="s">
        <v>5965</v>
      </c>
      <c r="I1410" s="468">
        <v>36989</v>
      </c>
      <c r="J1410" s="469">
        <v>181.85600000000002</v>
      </c>
    </row>
    <row r="1411" spans="1:10" x14ac:dyDescent="0.3">
      <c r="A1411" s="464" t="s">
        <v>5713</v>
      </c>
      <c r="B1411" s="122" t="s">
        <v>5714</v>
      </c>
      <c r="C1411" s="122" t="s">
        <v>4031</v>
      </c>
      <c r="D1411" s="122" t="s">
        <v>4032</v>
      </c>
      <c r="E1411" s="122" t="s">
        <v>97</v>
      </c>
      <c r="F1411" s="466">
        <v>43313</v>
      </c>
      <c r="G1411" s="466">
        <v>45961</v>
      </c>
      <c r="H1411" s="467" t="s">
        <v>5964</v>
      </c>
      <c r="I1411" s="468">
        <v>37012</v>
      </c>
      <c r="J1411" s="469">
        <v>0</v>
      </c>
    </row>
    <row r="1412" spans="1:10" x14ac:dyDescent="0.3">
      <c r="A1412" s="464" t="s">
        <v>5713</v>
      </c>
      <c r="B1412" s="122" t="s">
        <v>5714</v>
      </c>
      <c r="C1412" s="122" t="s">
        <v>4031</v>
      </c>
      <c r="D1412" s="122" t="s">
        <v>4032</v>
      </c>
      <c r="E1412" s="122" t="s">
        <v>97</v>
      </c>
      <c r="F1412" s="466">
        <v>43405</v>
      </c>
      <c r="G1412" s="466">
        <v>45961</v>
      </c>
      <c r="H1412" s="467" t="s">
        <v>5964</v>
      </c>
      <c r="I1412" s="468">
        <v>37108</v>
      </c>
      <c r="J1412" s="469">
        <v>0</v>
      </c>
    </row>
    <row r="1413" spans="1:10" x14ac:dyDescent="0.3">
      <c r="A1413" s="464" t="s">
        <v>5713</v>
      </c>
      <c r="B1413" s="122" t="s">
        <v>5714</v>
      </c>
      <c r="C1413" s="122" t="s">
        <v>4031</v>
      </c>
      <c r="D1413" s="122" t="s">
        <v>4032</v>
      </c>
      <c r="E1413" s="122" t="s">
        <v>97</v>
      </c>
      <c r="F1413" s="466">
        <v>43405</v>
      </c>
      <c r="G1413" s="466">
        <v>45961</v>
      </c>
      <c r="H1413" s="467" t="s">
        <v>5965</v>
      </c>
      <c r="I1413" s="468">
        <v>37133</v>
      </c>
      <c r="J1413" s="469">
        <v>100.914</v>
      </c>
    </row>
    <row r="1414" spans="1:10" x14ac:dyDescent="0.3">
      <c r="A1414" s="464" t="s">
        <v>5713</v>
      </c>
      <c r="B1414" s="122" t="s">
        <v>5714</v>
      </c>
      <c r="C1414" s="122" t="s">
        <v>4031</v>
      </c>
      <c r="D1414" s="122" t="s">
        <v>4032</v>
      </c>
      <c r="E1414" s="122" t="s">
        <v>97</v>
      </c>
      <c r="F1414" s="466">
        <v>43891</v>
      </c>
      <c r="G1414" s="466">
        <v>45961</v>
      </c>
      <c r="H1414" s="467" t="s">
        <v>5964</v>
      </c>
      <c r="I1414" s="468">
        <v>38646</v>
      </c>
      <c r="J1414" s="469">
        <v>0</v>
      </c>
    </row>
    <row r="1415" spans="1:10" x14ac:dyDescent="0.3">
      <c r="A1415" s="464" t="s">
        <v>5713</v>
      </c>
      <c r="B1415" s="122" t="s">
        <v>5714</v>
      </c>
      <c r="C1415" s="122" t="s">
        <v>4031</v>
      </c>
      <c r="D1415" s="122" t="s">
        <v>4032</v>
      </c>
      <c r="E1415" s="122" t="s">
        <v>97</v>
      </c>
      <c r="F1415" s="466">
        <v>43891</v>
      </c>
      <c r="G1415" s="466">
        <v>45961</v>
      </c>
      <c r="H1415" s="467" t="s">
        <v>5965</v>
      </c>
      <c r="I1415" s="468">
        <v>38665</v>
      </c>
      <c r="J1415" s="469">
        <v>0</v>
      </c>
    </row>
    <row r="1416" spans="1:10" x14ac:dyDescent="0.3">
      <c r="A1416" s="464" t="s">
        <v>5713</v>
      </c>
      <c r="B1416" s="122" t="s">
        <v>5714</v>
      </c>
      <c r="C1416" s="122" t="s">
        <v>5715</v>
      </c>
      <c r="D1416" s="122" t="s">
        <v>5716</v>
      </c>
      <c r="E1416" s="122" t="s">
        <v>97</v>
      </c>
      <c r="F1416" s="466">
        <v>44531</v>
      </c>
      <c r="G1416" s="466">
        <v>45961</v>
      </c>
      <c r="H1416" s="467" t="s">
        <v>5964</v>
      </c>
      <c r="I1416" s="468">
        <v>40338</v>
      </c>
      <c r="J1416" s="469">
        <v>174.61500000000001</v>
      </c>
    </row>
    <row r="1417" spans="1:10" x14ac:dyDescent="0.3">
      <c r="A1417" s="464" t="s">
        <v>5713</v>
      </c>
      <c r="B1417" s="122" t="s">
        <v>5714</v>
      </c>
      <c r="C1417" s="122" t="s">
        <v>5715</v>
      </c>
      <c r="D1417" s="122" t="s">
        <v>5716</v>
      </c>
      <c r="E1417" s="122" t="s">
        <v>97</v>
      </c>
      <c r="F1417" s="466">
        <v>44531</v>
      </c>
      <c r="G1417" s="466">
        <v>45961</v>
      </c>
      <c r="H1417" s="467" t="s">
        <v>5965</v>
      </c>
      <c r="I1417" s="468">
        <v>40339</v>
      </c>
      <c r="J1417" s="469">
        <v>0</v>
      </c>
    </row>
    <row r="1418" spans="1:10" x14ac:dyDescent="0.3">
      <c r="A1418" s="464" t="s">
        <v>5713</v>
      </c>
      <c r="B1418" s="122" t="s">
        <v>5714</v>
      </c>
      <c r="C1418" s="122" t="s">
        <v>5715</v>
      </c>
      <c r="D1418" s="122" t="s">
        <v>5716</v>
      </c>
      <c r="E1418" s="122" t="s">
        <v>97</v>
      </c>
      <c r="F1418" s="466">
        <v>44531</v>
      </c>
      <c r="G1418" s="466">
        <v>45961</v>
      </c>
      <c r="H1418" s="467" t="s">
        <v>5964</v>
      </c>
      <c r="I1418" s="468">
        <v>40340</v>
      </c>
      <c r="J1418" s="469">
        <v>70.489000000000004</v>
      </c>
    </row>
    <row r="1419" spans="1:10" x14ac:dyDescent="0.3">
      <c r="A1419" s="464" t="s">
        <v>5713</v>
      </c>
      <c r="B1419" s="122" t="s">
        <v>5714</v>
      </c>
      <c r="C1419" s="122" t="s">
        <v>5715</v>
      </c>
      <c r="D1419" s="122" t="s">
        <v>5716</v>
      </c>
      <c r="E1419" s="122" t="s">
        <v>97</v>
      </c>
      <c r="F1419" s="466">
        <v>44531</v>
      </c>
      <c r="G1419" s="466">
        <v>45961</v>
      </c>
      <c r="H1419" s="467" t="s">
        <v>5965</v>
      </c>
      <c r="I1419" s="468">
        <v>40341</v>
      </c>
      <c r="J1419" s="469">
        <v>25.701999999999998</v>
      </c>
    </row>
    <row r="1420" spans="1:10" x14ac:dyDescent="0.3">
      <c r="A1420" s="464" t="s">
        <v>5713</v>
      </c>
      <c r="B1420" s="122" t="s">
        <v>5714</v>
      </c>
      <c r="C1420" s="122" t="s">
        <v>5715</v>
      </c>
      <c r="D1420" s="122" t="s">
        <v>5716</v>
      </c>
      <c r="E1420" s="122" t="s">
        <v>97</v>
      </c>
      <c r="F1420" s="466">
        <v>44531</v>
      </c>
      <c r="G1420" s="466">
        <v>45961</v>
      </c>
      <c r="H1420" s="467" t="s">
        <v>5964</v>
      </c>
      <c r="I1420" s="468">
        <v>40342</v>
      </c>
      <c r="J1420" s="469">
        <v>0</v>
      </c>
    </row>
    <row r="1421" spans="1:10" x14ac:dyDescent="0.3">
      <c r="A1421" s="464" t="s">
        <v>5713</v>
      </c>
      <c r="B1421" s="122" t="s">
        <v>5714</v>
      </c>
      <c r="C1421" s="122" t="s">
        <v>5715</v>
      </c>
      <c r="D1421" s="122" t="s">
        <v>5716</v>
      </c>
      <c r="E1421" s="122" t="s">
        <v>97</v>
      </c>
      <c r="F1421" s="466">
        <v>44531</v>
      </c>
      <c r="G1421" s="466">
        <v>45961</v>
      </c>
      <c r="H1421" s="467" t="s">
        <v>5965</v>
      </c>
      <c r="I1421" s="468">
        <v>40343</v>
      </c>
      <c r="J1421" s="469">
        <v>0</v>
      </c>
    </row>
    <row r="1422" spans="1:10" x14ac:dyDescent="0.3">
      <c r="A1422" s="464" t="s">
        <v>5713</v>
      </c>
      <c r="B1422" s="122" t="s">
        <v>5714</v>
      </c>
      <c r="C1422" s="122" t="s">
        <v>4058</v>
      </c>
      <c r="D1422" s="122" t="s">
        <v>2605</v>
      </c>
      <c r="E1422" s="122" t="s">
        <v>97</v>
      </c>
      <c r="F1422" s="466">
        <v>43313</v>
      </c>
      <c r="G1422" s="466">
        <v>45961</v>
      </c>
      <c r="H1422" s="467" t="s">
        <v>5965</v>
      </c>
      <c r="I1422" s="468">
        <v>36991</v>
      </c>
      <c r="J1422" s="469">
        <v>118.87300000000002</v>
      </c>
    </row>
    <row r="1423" spans="1:10" x14ac:dyDescent="0.3">
      <c r="A1423" s="464" t="s">
        <v>5713</v>
      </c>
      <c r="B1423" s="122" t="s">
        <v>5714</v>
      </c>
      <c r="C1423" s="122" t="s">
        <v>4058</v>
      </c>
      <c r="D1423" s="122" t="s">
        <v>2605</v>
      </c>
      <c r="E1423" s="122" t="s">
        <v>97</v>
      </c>
      <c r="F1423" s="466">
        <v>43313</v>
      </c>
      <c r="G1423" s="466">
        <v>45961</v>
      </c>
      <c r="H1423" s="467" t="s">
        <v>5964</v>
      </c>
      <c r="I1423" s="468">
        <v>37014</v>
      </c>
      <c r="J1423" s="469">
        <v>0</v>
      </c>
    </row>
    <row r="1424" spans="1:10" x14ac:dyDescent="0.3">
      <c r="A1424" s="464" t="s">
        <v>5713</v>
      </c>
      <c r="B1424" s="122" t="s">
        <v>5714</v>
      </c>
      <c r="C1424" s="122" t="s">
        <v>4058</v>
      </c>
      <c r="D1424" s="122" t="s">
        <v>2605</v>
      </c>
      <c r="E1424" s="122" t="s">
        <v>97</v>
      </c>
      <c r="F1424" s="466">
        <v>43405</v>
      </c>
      <c r="G1424" s="466">
        <v>45961</v>
      </c>
      <c r="H1424" s="467" t="s">
        <v>5964</v>
      </c>
      <c r="I1424" s="468">
        <v>37110</v>
      </c>
      <c r="J1424" s="469">
        <v>0</v>
      </c>
    </row>
    <row r="1425" spans="1:10" x14ac:dyDescent="0.3">
      <c r="A1425" s="464" t="s">
        <v>5713</v>
      </c>
      <c r="B1425" s="122" t="s">
        <v>5714</v>
      </c>
      <c r="C1425" s="122" t="s">
        <v>4058</v>
      </c>
      <c r="D1425" s="122" t="s">
        <v>2605</v>
      </c>
      <c r="E1425" s="122" t="s">
        <v>97</v>
      </c>
      <c r="F1425" s="466">
        <v>43405</v>
      </c>
      <c r="G1425" s="466">
        <v>45961</v>
      </c>
      <c r="H1425" s="467" t="s">
        <v>5965</v>
      </c>
      <c r="I1425" s="468">
        <v>37136</v>
      </c>
      <c r="J1425" s="469">
        <v>65.353999999999999</v>
      </c>
    </row>
    <row r="1426" spans="1:10" x14ac:dyDescent="0.3">
      <c r="A1426" s="464" t="s">
        <v>5713</v>
      </c>
      <c r="B1426" s="122" t="s">
        <v>5714</v>
      </c>
      <c r="C1426" s="122" t="s">
        <v>4058</v>
      </c>
      <c r="D1426" s="122" t="s">
        <v>2605</v>
      </c>
      <c r="E1426" s="122" t="s">
        <v>97</v>
      </c>
      <c r="F1426" s="466">
        <v>43891</v>
      </c>
      <c r="G1426" s="466">
        <v>45961</v>
      </c>
      <c r="H1426" s="467" t="s">
        <v>5964</v>
      </c>
      <c r="I1426" s="468">
        <v>38648</v>
      </c>
      <c r="J1426" s="469">
        <v>0</v>
      </c>
    </row>
    <row r="1427" spans="1:10" x14ac:dyDescent="0.3">
      <c r="A1427" s="464" t="s">
        <v>5713</v>
      </c>
      <c r="B1427" s="122" t="s">
        <v>5714</v>
      </c>
      <c r="C1427" s="122" t="s">
        <v>4058</v>
      </c>
      <c r="D1427" s="122" t="s">
        <v>2605</v>
      </c>
      <c r="E1427" s="122" t="s">
        <v>97</v>
      </c>
      <c r="F1427" s="466">
        <v>43891</v>
      </c>
      <c r="G1427" s="466">
        <v>45961</v>
      </c>
      <c r="H1427" s="467" t="s">
        <v>5965</v>
      </c>
      <c r="I1427" s="468">
        <v>38667</v>
      </c>
      <c r="J1427" s="469">
        <v>0</v>
      </c>
    </row>
    <row r="1428" spans="1:10" x14ac:dyDescent="0.3">
      <c r="A1428" s="464" t="s">
        <v>5713</v>
      </c>
      <c r="B1428" s="122" t="s">
        <v>5714</v>
      </c>
      <c r="C1428" s="122" t="s">
        <v>4057</v>
      </c>
      <c r="D1428" s="122" t="s">
        <v>2605</v>
      </c>
      <c r="E1428" s="122" t="s">
        <v>97</v>
      </c>
      <c r="F1428" s="466">
        <v>43313</v>
      </c>
      <c r="G1428" s="466">
        <v>45961</v>
      </c>
      <c r="H1428" s="467" t="s">
        <v>5965</v>
      </c>
      <c r="I1428" s="468">
        <v>36992</v>
      </c>
      <c r="J1428" s="469">
        <v>0</v>
      </c>
    </row>
    <row r="1429" spans="1:10" x14ac:dyDescent="0.3">
      <c r="A1429" s="464" t="s">
        <v>5713</v>
      </c>
      <c r="B1429" s="122" t="s">
        <v>5714</v>
      </c>
      <c r="C1429" s="122" t="s">
        <v>4057</v>
      </c>
      <c r="D1429" s="122" t="s">
        <v>2605</v>
      </c>
      <c r="E1429" s="122" t="s">
        <v>97</v>
      </c>
      <c r="F1429" s="466">
        <v>43313</v>
      </c>
      <c r="G1429" s="466">
        <v>45961</v>
      </c>
      <c r="H1429" s="467" t="s">
        <v>5964</v>
      </c>
      <c r="I1429" s="468">
        <v>37015</v>
      </c>
      <c r="J1429" s="469">
        <v>88.129000000000005</v>
      </c>
    </row>
    <row r="1430" spans="1:10" x14ac:dyDescent="0.3">
      <c r="A1430" s="464" t="s">
        <v>5713</v>
      </c>
      <c r="B1430" s="122" t="s">
        <v>5714</v>
      </c>
      <c r="C1430" s="122" t="s">
        <v>4057</v>
      </c>
      <c r="D1430" s="122" t="s">
        <v>2605</v>
      </c>
      <c r="E1430" s="122" t="s">
        <v>97</v>
      </c>
      <c r="F1430" s="466">
        <v>43405</v>
      </c>
      <c r="G1430" s="466">
        <v>45961</v>
      </c>
      <c r="H1430" s="467" t="s">
        <v>5964</v>
      </c>
      <c r="I1430" s="468">
        <v>37111</v>
      </c>
      <c r="J1430" s="469">
        <v>35.783000000000001</v>
      </c>
    </row>
    <row r="1431" spans="1:10" x14ac:dyDescent="0.3">
      <c r="A1431" s="464" t="s">
        <v>5713</v>
      </c>
      <c r="B1431" s="122" t="s">
        <v>5714</v>
      </c>
      <c r="C1431" s="122" t="s">
        <v>4057</v>
      </c>
      <c r="D1431" s="122" t="s">
        <v>2605</v>
      </c>
      <c r="E1431" s="122" t="s">
        <v>97</v>
      </c>
      <c r="F1431" s="466">
        <v>43405</v>
      </c>
      <c r="G1431" s="466">
        <v>45961</v>
      </c>
      <c r="H1431" s="467" t="s">
        <v>5965</v>
      </c>
      <c r="I1431" s="468">
        <v>37138</v>
      </c>
      <c r="J1431" s="469">
        <v>12.615000000000002</v>
      </c>
    </row>
    <row r="1432" spans="1:10" x14ac:dyDescent="0.3">
      <c r="A1432" s="464" t="s">
        <v>5713</v>
      </c>
      <c r="B1432" s="122" t="s">
        <v>5714</v>
      </c>
      <c r="C1432" s="122" t="s">
        <v>4057</v>
      </c>
      <c r="D1432" s="122" t="s">
        <v>2605</v>
      </c>
      <c r="E1432" s="122" t="s">
        <v>97</v>
      </c>
      <c r="F1432" s="466">
        <v>43891</v>
      </c>
      <c r="G1432" s="466">
        <v>45961</v>
      </c>
      <c r="H1432" s="467" t="s">
        <v>5964</v>
      </c>
      <c r="I1432" s="468">
        <v>38649</v>
      </c>
      <c r="J1432" s="469">
        <v>0</v>
      </c>
    </row>
    <row r="1433" spans="1:10" x14ac:dyDescent="0.3">
      <c r="A1433" s="464" t="s">
        <v>5713</v>
      </c>
      <c r="B1433" s="122" t="s">
        <v>5714</v>
      </c>
      <c r="C1433" s="122" t="s">
        <v>4057</v>
      </c>
      <c r="D1433" s="122" t="s">
        <v>2605</v>
      </c>
      <c r="E1433" s="122" t="s">
        <v>97</v>
      </c>
      <c r="F1433" s="466">
        <v>43891</v>
      </c>
      <c r="G1433" s="466">
        <v>45961</v>
      </c>
      <c r="H1433" s="467" t="s">
        <v>5965</v>
      </c>
      <c r="I1433" s="468">
        <v>38668</v>
      </c>
      <c r="J1433" s="469">
        <v>0</v>
      </c>
    </row>
    <row r="1434" spans="1:10" x14ac:dyDescent="0.3">
      <c r="A1434" s="464" t="s">
        <v>5713</v>
      </c>
      <c r="B1434" s="122" t="s">
        <v>5714</v>
      </c>
      <c r="C1434" s="122" t="s">
        <v>2612</v>
      </c>
      <c r="D1434" s="122" t="s">
        <v>2605</v>
      </c>
      <c r="E1434" s="122" t="s">
        <v>97</v>
      </c>
      <c r="F1434" s="466">
        <v>43313</v>
      </c>
      <c r="G1434" s="466">
        <v>45961</v>
      </c>
      <c r="H1434" s="467" t="s">
        <v>5965</v>
      </c>
      <c r="I1434" s="468">
        <v>36993</v>
      </c>
      <c r="J1434" s="469">
        <v>143.83799999999999</v>
      </c>
    </row>
    <row r="1435" spans="1:10" x14ac:dyDescent="0.3">
      <c r="A1435" s="464" t="s">
        <v>5713</v>
      </c>
      <c r="B1435" s="122" t="s">
        <v>5714</v>
      </c>
      <c r="C1435" s="122" t="s">
        <v>2612</v>
      </c>
      <c r="D1435" s="122" t="s">
        <v>2605</v>
      </c>
      <c r="E1435" s="122" t="s">
        <v>97</v>
      </c>
      <c r="F1435" s="466">
        <v>43313</v>
      </c>
      <c r="G1435" s="466">
        <v>45961</v>
      </c>
      <c r="H1435" s="467" t="s">
        <v>5964</v>
      </c>
      <c r="I1435" s="468">
        <v>37016</v>
      </c>
      <c r="J1435" s="469">
        <v>0</v>
      </c>
    </row>
    <row r="1436" spans="1:10" x14ac:dyDescent="0.3">
      <c r="A1436" s="464" t="s">
        <v>5713</v>
      </c>
      <c r="B1436" s="122" t="s">
        <v>5714</v>
      </c>
      <c r="C1436" s="122" t="s">
        <v>2612</v>
      </c>
      <c r="D1436" s="122" t="s">
        <v>2605</v>
      </c>
      <c r="E1436" s="122" t="s">
        <v>97</v>
      </c>
      <c r="F1436" s="466">
        <v>43405</v>
      </c>
      <c r="G1436" s="466">
        <v>45961</v>
      </c>
      <c r="H1436" s="467" t="s">
        <v>5964</v>
      </c>
      <c r="I1436" s="468">
        <v>37112</v>
      </c>
      <c r="J1436" s="469">
        <v>0</v>
      </c>
    </row>
    <row r="1437" spans="1:10" x14ac:dyDescent="0.3">
      <c r="A1437" s="464" t="s">
        <v>5713</v>
      </c>
      <c r="B1437" s="122" t="s">
        <v>5714</v>
      </c>
      <c r="C1437" s="122" t="s">
        <v>2612</v>
      </c>
      <c r="D1437" s="122" t="s">
        <v>2605</v>
      </c>
      <c r="E1437" s="122" t="s">
        <v>97</v>
      </c>
      <c r="F1437" s="466">
        <v>43405</v>
      </c>
      <c r="G1437" s="466">
        <v>45961</v>
      </c>
      <c r="H1437" s="467" t="s">
        <v>5965</v>
      </c>
      <c r="I1437" s="468">
        <v>37139</v>
      </c>
      <c r="J1437" s="469">
        <v>78.849000000000004</v>
      </c>
    </row>
    <row r="1438" spans="1:10" x14ac:dyDescent="0.3">
      <c r="A1438" s="464" t="s">
        <v>5713</v>
      </c>
      <c r="B1438" s="122" t="s">
        <v>5714</v>
      </c>
      <c r="C1438" s="122" t="s">
        <v>2612</v>
      </c>
      <c r="D1438" s="122" t="s">
        <v>2605</v>
      </c>
      <c r="E1438" s="122" t="s">
        <v>97</v>
      </c>
      <c r="F1438" s="466">
        <v>43891</v>
      </c>
      <c r="G1438" s="466">
        <v>45961</v>
      </c>
      <c r="H1438" s="467" t="s">
        <v>5964</v>
      </c>
      <c r="I1438" s="468">
        <v>38650</v>
      </c>
      <c r="J1438" s="469">
        <v>0</v>
      </c>
    </row>
    <row r="1439" spans="1:10" x14ac:dyDescent="0.3">
      <c r="A1439" s="464" t="s">
        <v>5713</v>
      </c>
      <c r="B1439" s="122" t="s">
        <v>5714</v>
      </c>
      <c r="C1439" s="122" t="s">
        <v>2612</v>
      </c>
      <c r="D1439" s="122" t="s">
        <v>2605</v>
      </c>
      <c r="E1439" s="122" t="s">
        <v>97</v>
      </c>
      <c r="F1439" s="466">
        <v>43891</v>
      </c>
      <c r="G1439" s="466">
        <v>45961</v>
      </c>
      <c r="H1439" s="467" t="s">
        <v>5965</v>
      </c>
      <c r="I1439" s="468">
        <v>38669</v>
      </c>
      <c r="J1439" s="469">
        <v>0</v>
      </c>
    </row>
    <row r="1440" spans="1:10" x14ac:dyDescent="0.3">
      <c r="A1440" s="464" t="s">
        <v>5713</v>
      </c>
      <c r="B1440" s="122" t="s">
        <v>5714</v>
      </c>
      <c r="C1440" s="122" t="s">
        <v>4037</v>
      </c>
      <c r="D1440" s="122" t="s">
        <v>4038</v>
      </c>
      <c r="E1440" s="122" t="s">
        <v>97</v>
      </c>
      <c r="F1440" s="466">
        <v>43313</v>
      </c>
      <c r="G1440" s="466">
        <v>45961</v>
      </c>
      <c r="H1440" s="467" t="s">
        <v>5965</v>
      </c>
      <c r="I1440" s="468">
        <v>36994</v>
      </c>
      <c r="J1440" s="469">
        <v>67.302000000000007</v>
      </c>
    </row>
    <row r="1441" spans="1:10" x14ac:dyDescent="0.3">
      <c r="A1441" s="464" t="s">
        <v>5713</v>
      </c>
      <c r="B1441" s="122" t="s">
        <v>5714</v>
      </c>
      <c r="C1441" s="122" t="s">
        <v>4037</v>
      </c>
      <c r="D1441" s="122" t="s">
        <v>4038</v>
      </c>
      <c r="E1441" s="122" t="s">
        <v>97</v>
      </c>
      <c r="F1441" s="466">
        <v>43313</v>
      </c>
      <c r="G1441" s="466">
        <v>45961</v>
      </c>
      <c r="H1441" s="467" t="s">
        <v>5964</v>
      </c>
      <c r="I1441" s="468">
        <v>37017</v>
      </c>
      <c r="J1441" s="469">
        <v>93.073000000000008</v>
      </c>
    </row>
    <row r="1442" spans="1:10" x14ac:dyDescent="0.3">
      <c r="A1442" s="464" t="s">
        <v>5713</v>
      </c>
      <c r="B1442" s="122" t="s">
        <v>5714</v>
      </c>
      <c r="C1442" s="122" t="s">
        <v>4037</v>
      </c>
      <c r="D1442" s="122" t="s">
        <v>4038</v>
      </c>
      <c r="E1442" s="122" t="s">
        <v>97</v>
      </c>
      <c r="F1442" s="466">
        <v>43405</v>
      </c>
      <c r="G1442" s="466">
        <v>45961</v>
      </c>
      <c r="H1442" s="467" t="s">
        <v>5964</v>
      </c>
      <c r="I1442" s="468">
        <v>37113</v>
      </c>
      <c r="J1442" s="469">
        <v>4.0949999999999998</v>
      </c>
    </row>
    <row r="1443" spans="1:10" x14ac:dyDescent="0.3">
      <c r="A1443" s="464" t="s">
        <v>5713</v>
      </c>
      <c r="B1443" s="122" t="s">
        <v>5714</v>
      </c>
      <c r="C1443" s="122" t="s">
        <v>4037</v>
      </c>
      <c r="D1443" s="122" t="s">
        <v>4038</v>
      </c>
      <c r="E1443" s="122" t="s">
        <v>97</v>
      </c>
      <c r="F1443" s="466">
        <v>43405</v>
      </c>
      <c r="G1443" s="466">
        <v>45961</v>
      </c>
      <c r="H1443" s="467" t="s">
        <v>5965</v>
      </c>
      <c r="I1443" s="468">
        <v>37140</v>
      </c>
      <c r="J1443" s="469">
        <v>84.082000000000022</v>
      </c>
    </row>
    <row r="1444" spans="1:10" x14ac:dyDescent="0.3">
      <c r="A1444" s="464" t="s">
        <v>5713</v>
      </c>
      <c r="B1444" s="122" t="s">
        <v>5714</v>
      </c>
      <c r="C1444" s="122" t="s">
        <v>4037</v>
      </c>
      <c r="D1444" s="122" t="s">
        <v>4038</v>
      </c>
      <c r="E1444" s="122" t="s">
        <v>97</v>
      </c>
      <c r="F1444" s="466">
        <v>43891</v>
      </c>
      <c r="G1444" s="466">
        <v>45961</v>
      </c>
      <c r="H1444" s="467" t="s">
        <v>5964</v>
      </c>
      <c r="I1444" s="468">
        <v>38651</v>
      </c>
      <c r="J1444" s="469">
        <v>0</v>
      </c>
    </row>
    <row r="1445" spans="1:10" x14ac:dyDescent="0.3">
      <c r="A1445" s="464" t="s">
        <v>5713</v>
      </c>
      <c r="B1445" s="122" t="s">
        <v>5714</v>
      </c>
      <c r="C1445" s="122" t="s">
        <v>4037</v>
      </c>
      <c r="D1445" s="122" t="s">
        <v>4038</v>
      </c>
      <c r="E1445" s="122" t="s">
        <v>97</v>
      </c>
      <c r="F1445" s="466">
        <v>43891</v>
      </c>
      <c r="G1445" s="466">
        <v>45961</v>
      </c>
      <c r="H1445" s="467" t="s">
        <v>5965</v>
      </c>
      <c r="I1445" s="468">
        <v>38670</v>
      </c>
      <c r="J1445" s="469">
        <v>0</v>
      </c>
    </row>
    <row r="1446" spans="1:10" x14ac:dyDescent="0.3">
      <c r="A1446" s="464" t="s">
        <v>6303</v>
      </c>
      <c r="B1446" s="122" t="s">
        <v>6304</v>
      </c>
      <c r="C1446" s="122" t="s">
        <v>6427</v>
      </c>
      <c r="D1446" s="122" t="s">
        <v>6428</v>
      </c>
      <c r="E1446" s="122" t="s">
        <v>6</v>
      </c>
      <c r="F1446" s="466">
        <v>44044</v>
      </c>
      <c r="G1446" s="466">
        <v>50982</v>
      </c>
      <c r="H1446" s="467" t="s">
        <v>5963</v>
      </c>
      <c r="I1446" s="468">
        <v>3486</v>
      </c>
      <c r="J1446" s="469">
        <v>29.337000000000003</v>
      </c>
    </row>
    <row r="1447" spans="1:10" x14ac:dyDescent="0.3">
      <c r="A1447" s="464" t="s">
        <v>6303</v>
      </c>
      <c r="B1447" s="122" t="s">
        <v>6304</v>
      </c>
      <c r="C1447" s="122" t="s">
        <v>6427</v>
      </c>
      <c r="D1447" s="122" t="s">
        <v>6428</v>
      </c>
      <c r="E1447" s="122" t="s">
        <v>6</v>
      </c>
      <c r="F1447" s="466">
        <v>44044</v>
      </c>
      <c r="G1447" s="466">
        <v>50982</v>
      </c>
      <c r="H1447" s="467" t="s">
        <v>5963</v>
      </c>
      <c r="I1447" s="468">
        <v>3487</v>
      </c>
      <c r="J1447" s="469">
        <v>0</v>
      </c>
    </row>
    <row r="1448" spans="1:10" x14ac:dyDescent="0.3">
      <c r="A1448" s="464" t="s">
        <v>6303</v>
      </c>
      <c r="B1448" s="122" t="s">
        <v>6304</v>
      </c>
      <c r="C1448" s="122" t="s">
        <v>6427</v>
      </c>
      <c r="D1448" s="122" t="s">
        <v>6428</v>
      </c>
      <c r="E1448" s="122" t="s">
        <v>6</v>
      </c>
      <c r="F1448" s="466">
        <v>44044</v>
      </c>
      <c r="G1448" s="466">
        <v>50982</v>
      </c>
      <c r="H1448" s="467" t="s">
        <v>5963</v>
      </c>
      <c r="I1448" s="468">
        <v>3488</v>
      </c>
      <c r="J1448" s="469">
        <v>0</v>
      </c>
    </row>
    <row r="1449" spans="1:10" x14ac:dyDescent="0.3">
      <c r="A1449" s="464" t="s">
        <v>6303</v>
      </c>
      <c r="B1449" s="122" t="s">
        <v>6304</v>
      </c>
      <c r="C1449" s="122" t="s">
        <v>6427</v>
      </c>
      <c r="D1449" s="122" t="s">
        <v>6428</v>
      </c>
      <c r="E1449" s="122" t="s">
        <v>6</v>
      </c>
      <c r="F1449" s="466">
        <v>44044</v>
      </c>
      <c r="G1449" s="466">
        <v>50982</v>
      </c>
      <c r="H1449" s="467" t="s">
        <v>5962</v>
      </c>
      <c r="I1449" s="468">
        <v>3489</v>
      </c>
      <c r="J1449" s="469">
        <v>2256.136</v>
      </c>
    </row>
    <row r="1450" spans="1:10" x14ac:dyDescent="0.3">
      <c r="A1450" s="464" t="s">
        <v>6303</v>
      </c>
      <c r="B1450" s="122" t="s">
        <v>6304</v>
      </c>
      <c r="C1450" s="122" t="s">
        <v>6427</v>
      </c>
      <c r="D1450" s="122" t="s">
        <v>6428</v>
      </c>
      <c r="E1450" s="122" t="s">
        <v>6</v>
      </c>
      <c r="F1450" s="466">
        <v>44044</v>
      </c>
      <c r="G1450" s="466">
        <v>50982</v>
      </c>
      <c r="H1450" s="467" t="s">
        <v>5962</v>
      </c>
      <c r="I1450" s="468">
        <v>3490</v>
      </c>
      <c r="J1450" s="469">
        <v>161.78900000000002</v>
      </c>
    </row>
    <row r="1451" spans="1:10" x14ac:dyDescent="0.3">
      <c r="A1451" s="464" t="s">
        <v>6303</v>
      </c>
      <c r="B1451" s="122" t="s">
        <v>6304</v>
      </c>
      <c r="C1451" s="122" t="s">
        <v>6427</v>
      </c>
      <c r="D1451" s="122" t="s">
        <v>6428</v>
      </c>
      <c r="E1451" s="122" t="s">
        <v>6</v>
      </c>
      <c r="F1451" s="466">
        <v>44044</v>
      </c>
      <c r="G1451" s="466">
        <v>50982</v>
      </c>
      <c r="H1451" s="467" t="s">
        <v>5962</v>
      </c>
      <c r="I1451" s="468">
        <v>3491</v>
      </c>
      <c r="J1451" s="469">
        <v>24.312000000000001</v>
      </c>
    </row>
    <row r="1452" spans="1:10" x14ac:dyDescent="0.3">
      <c r="A1452" s="464" t="s">
        <v>6303</v>
      </c>
      <c r="B1452" s="122" t="s">
        <v>6304</v>
      </c>
      <c r="C1452" s="122" t="s">
        <v>223</v>
      </c>
      <c r="D1452" s="122" t="s">
        <v>224</v>
      </c>
      <c r="E1452" s="122" t="s">
        <v>6</v>
      </c>
      <c r="F1452" s="466">
        <v>43876</v>
      </c>
      <c r="G1452" s="466">
        <v>47514</v>
      </c>
      <c r="H1452" s="467" t="s">
        <v>5963</v>
      </c>
      <c r="I1452" s="468">
        <v>3387</v>
      </c>
      <c r="J1452" s="469">
        <v>0</v>
      </c>
    </row>
    <row r="1453" spans="1:10" x14ac:dyDescent="0.3">
      <c r="A1453" s="464" t="s">
        <v>6303</v>
      </c>
      <c r="B1453" s="122" t="s">
        <v>6304</v>
      </c>
      <c r="C1453" s="122" t="s">
        <v>223</v>
      </c>
      <c r="D1453" s="122" t="s">
        <v>224</v>
      </c>
      <c r="E1453" s="122" t="s">
        <v>6</v>
      </c>
      <c r="F1453" s="466">
        <v>43876</v>
      </c>
      <c r="G1453" s="466">
        <v>47514</v>
      </c>
      <c r="H1453" s="467" t="s">
        <v>5962</v>
      </c>
      <c r="I1453" s="468">
        <v>3388</v>
      </c>
      <c r="J1453" s="469">
        <v>7650</v>
      </c>
    </row>
    <row r="1454" spans="1:10" x14ac:dyDescent="0.3">
      <c r="A1454" s="464" t="s">
        <v>6303</v>
      </c>
      <c r="B1454" s="122" t="s">
        <v>6304</v>
      </c>
      <c r="C1454" s="122" t="s">
        <v>223</v>
      </c>
      <c r="D1454" s="122" t="s">
        <v>224</v>
      </c>
      <c r="E1454" s="122" t="s">
        <v>6</v>
      </c>
      <c r="F1454" s="466">
        <v>43876</v>
      </c>
      <c r="G1454" s="466">
        <v>47514</v>
      </c>
      <c r="H1454" s="467" t="s">
        <v>5963</v>
      </c>
      <c r="I1454" s="468">
        <v>3389</v>
      </c>
      <c r="J1454" s="469">
        <v>0</v>
      </c>
    </row>
    <row r="1455" spans="1:10" x14ac:dyDescent="0.3">
      <c r="A1455" s="464" t="s">
        <v>6303</v>
      </c>
      <c r="B1455" s="122" t="s">
        <v>6304</v>
      </c>
      <c r="C1455" s="122" t="s">
        <v>223</v>
      </c>
      <c r="D1455" s="122" t="s">
        <v>224</v>
      </c>
      <c r="E1455" s="122" t="s">
        <v>6</v>
      </c>
      <c r="F1455" s="466">
        <v>43876</v>
      </c>
      <c r="G1455" s="466">
        <v>47514</v>
      </c>
      <c r="H1455" s="467" t="s">
        <v>5962</v>
      </c>
      <c r="I1455" s="468">
        <v>3390</v>
      </c>
      <c r="J1455" s="469">
        <v>2865.6779999999999</v>
      </c>
    </row>
    <row r="1456" spans="1:10" x14ac:dyDescent="0.3">
      <c r="A1456" s="464" t="s">
        <v>6303</v>
      </c>
      <c r="B1456" s="122" t="s">
        <v>6304</v>
      </c>
      <c r="C1456" s="122" t="s">
        <v>223</v>
      </c>
      <c r="D1456" s="122" t="s">
        <v>224</v>
      </c>
      <c r="E1456" s="122" t="s">
        <v>6</v>
      </c>
      <c r="F1456" s="466">
        <v>43876</v>
      </c>
      <c r="G1456" s="466">
        <v>47514</v>
      </c>
      <c r="H1456" s="467" t="s">
        <v>5963</v>
      </c>
      <c r="I1456" s="468">
        <v>3397</v>
      </c>
      <c r="J1456" s="469">
        <v>0</v>
      </c>
    </row>
    <row r="1457" spans="1:10" x14ac:dyDescent="0.3">
      <c r="A1457" s="464" t="s">
        <v>6303</v>
      </c>
      <c r="B1457" s="122" t="s">
        <v>6304</v>
      </c>
      <c r="C1457" s="122" t="s">
        <v>223</v>
      </c>
      <c r="D1457" s="122" t="s">
        <v>224</v>
      </c>
      <c r="E1457" s="122" t="s">
        <v>6</v>
      </c>
      <c r="F1457" s="466">
        <v>43876</v>
      </c>
      <c r="G1457" s="466">
        <v>47514</v>
      </c>
      <c r="H1457" s="467" t="s">
        <v>5962</v>
      </c>
      <c r="I1457" s="468">
        <v>3398</v>
      </c>
      <c r="J1457" s="469">
        <v>8.4710000000000001</v>
      </c>
    </row>
    <row r="1458" spans="1:10" x14ac:dyDescent="0.3">
      <c r="A1458" s="464" t="s">
        <v>6303</v>
      </c>
      <c r="B1458" s="122" t="s">
        <v>6304</v>
      </c>
      <c r="C1458" s="122" t="s">
        <v>2402</v>
      </c>
      <c r="D1458" s="122" t="s">
        <v>2403</v>
      </c>
      <c r="E1458" s="122" t="s">
        <v>6</v>
      </c>
      <c r="F1458" s="466">
        <v>44136</v>
      </c>
      <c r="G1458" s="466">
        <v>44865</v>
      </c>
      <c r="H1458" s="467" t="s">
        <v>5963</v>
      </c>
      <c r="I1458" s="468">
        <v>3662</v>
      </c>
      <c r="J1458" s="469">
        <v>309.14800000000002</v>
      </c>
    </row>
    <row r="1459" spans="1:10" x14ac:dyDescent="0.3">
      <c r="A1459" s="464" t="s">
        <v>6303</v>
      </c>
      <c r="B1459" s="122" t="s">
        <v>6304</v>
      </c>
      <c r="C1459" s="122" t="s">
        <v>2402</v>
      </c>
      <c r="D1459" s="122" t="s">
        <v>2403</v>
      </c>
      <c r="E1459" s="122" t="s">
        <v>6</v>
      </c>
      <c r="F1459" s="466">
        <v>44136</v>
      </c>
      <c r="G1459" s="466">
        <v>44865</v>
      </c>
      <c r="H1459" s="467" t="s">
        <v>5963</v>
      </c>
      <c r="I1459" s="468">
        <v>3663</v>
      </c>
      <c r="J1459" s="469">
        <v>459.55500000000001</v>
      </c>
    </row>
    <row r="1460" spans="1:10" x14ac:dyDescent="0.3">
      <c r="A1460" s="464" t="s">
        <v>6303</v>
      </c>
      <c r="B1460" s="122" t="s">
        <v>6304</v>
      </c>
      <c r="C1460" s="122" t="s">
        <v>2402</v>
      </c>
      <c r="D1460" s="122" t="s">
        <v>2403</v>
      </c>
      <c r="E1460" s="122" t="s">
        <v>6</v>
      </c>
      <c r="F1460" s="466">
        <v>44136</v>
      </c>
      <c r="G1460" s="466">
        <v>44865</v>
      </c>
      <c r="H1460" s="467" t="s">
        <v>5963</v>
      </c>
      <c r="I1460" s="468">
        <v>3664</v>
      </c>
      <c r="J1460" s="469">
        <v>0</v>
      </c>
    </row>
    <row r="1461" spans="1:10" x14ac:dyDescent="0.3">
      <c r="A1461" s="464" t="s">
        <v>6303</v>
      </c>
      <c r="B1461" s="122" t="s">
        <v>6304</v>
      </c>
      <c r="C1461" s="122" t="s">
        <v>2402</v>
      </c>
      <c r="D1461" s="122" t="s">
        <v>2403</v>
      </c>
      <c r="E1461" s="122" t="s">
        <v>6</v>
      </c>
      <c r="F1461" s="466">
        <v>44136</v>
      </c>
      <c r="G1461" s="466">
        <v>44865</v>
      </c>
      <c r="H1461" s="467" t="s">
        <v>5962</v>
      </c>
      <c r="I1461" s="468">
        <v>3665</v>
      </c>
      <c r="J1461" s="469">
        <v>0</v>
      </c>
    </row>
    <row r="1462" spans="1:10" x14ac:dyDescent="0.3">
      <c r="A1462" s="464" t="s">
        <v>6303</v>
      </c>
      <c r="B1462" s="122" t="s">
        <v>6304</v>
      </c>
      <c r="C1462" s="122" t="s">
        <v>2402</v>
      </c>
      <c r="D1462" s="122" t="s">
        <v>2403</v>
      </c>
      <c r="E1462" s="122" t="s">
        <v>6</v>
      </c>
      <c r="F1462" s="466">
        <v>44136</v>
      </c>
      <c r="G1462" s="466">
        <v>44865</v>
      </c>
      <c r="H1462" s="467" t="s">
        <v>5962</v>
      </c>
      <c r="I1462" s="468">
        <v>3666</v>
      </c>
      <c r="J1462" s="469">
        <v>0</v>
      </c>
    </row>
    <row r="1463" spans="1:10" x14ac:dyDescent="0.3">
      <c r="A1463" s="464" t="s">
        <v>6303</v>
      </c>
      <c r="B1463" s="122" t="s">
        <v>6304</v>
      </c>
      <c r="C1463" s="122" t="s">
        <v>2402</v>
      </c>
      <c r="D1463" s="122" t="s">
        <v>2403</v>
      </c>
      <c r="E1463" s="122" t="s">
        <v>6</v>
      </c>
      <c r="F1463" s="466">
        <v>44136</v>
      </c>
      <c r="G1463" s="466">
        <v>44865</v>
      </c>
      <c r="H1463" s="467" t="s">
        <v>5962</v>
      </c>
      <c r="I1463" s="468">
        <v>3667</v>
      </c>
      <c r="J1463" s="469">
        <v>0</v>
      </c>
    </row>
    <row r="1464" spans="1:10" x14ac:dyDescent="0.3">
      <c r="A1464" s="464" t="s">
        <v>6303</v>
      </c>
      <c r="B1464" s="122" t="s">
        <v>6304</v>
      </c>
      <c r="C1464" s="122" t="s">
        <v>607</v>
      </c>
      <c r="D1464" s="122" t="s">
        <v>608</v>
      </c>
      <c r="E1464" s="122" t="s">
        <v>6</v>
      </c>
      <c r="F1464" s="466">
        <v>44136</v>
      </c>
      <c r="G1464" s="466">
        <v>44865</v>
      </c>
      <c r="H1464" s="467" t="s">
        <v>5963</v>
      </c>
      <c r="I1464" s="468">
        <v>3668</v>
      </c>
      <c r="J1464" s="469">
        <v>0</v>
      </c>
    </row>
    <row r="1465" spans="1:10" x14ac:dyDescent="0.3">
      <c r="A1465" s="464" t="s">
        <v>6303</v>
      </c>
      <c r="B1465" s="122" t="s">
        <v>6304</v>
      </c>
      <c r="C1465" s="122" t="s">
        <v>607</v>
      </c>
      <c r="D1465" s="122" t="s">
        <v>608</v>
      </c>
      <c r="E1465" s="122" t="s">
        <v>6</v>
      </c>
      <c r="F1465" s="466">
        <v>44136</v>
      </c>
      <c r="G1465" s="466">
        <v>44865</v>
      </c>
      <c r="H1465" s="467" t="s">
        <v>5963</v>
      </c>
      <c r="I1465" s="468">
        <v>3669</v>
      </c>
      <c r="J1465" s="469">
        <v>0</v>
      </c>
    </row>
    <row r="1466" spans="1:10" x14ac:dyDescent="0.3">
      <c r="A1466" s="464" t="s">
        <v>6303</v>
      </c>
      <c r="B1466" s="122" t="s">
        <v>6304</v>
      </c>
      <c r="C1466" s="122" t="s">
        <v>607</v>
      </c>
      <c r="D1466" s="122" t="s">
        <v>608</v>
      </c>
      <c r="E1466" s="122" t="s">
        <v>6</v>
      </c>
      <c r="F1466" s="466">
        <v>44136</v>
      </c>
      <c r="G1466" s="466">
        <v>44865</v>
      </c>
      <c r="H1466" s="467" t="s">
        <v>5963</v>
      </c>
      <c r="I1466" s="468">
        <v>3670</v>
      </c>
      <c r="J1466" s="469">
        <v>0</v>
      </c>
    </row>
    <row r="1467" spans="1:10" x14ac:dyDescent="0.3">
      <c r="A1467" s="464" t="s">
        <v>6303</v>
      </c>
      <c r="B1467" s="122" t="s">
        <v>6304</v>
      </c>
      <c r="C1467" s="122" t="s">
        <v>607</v>
      </c>
      <c r="D1467" s="122" t="s">
        <v>608</v>
      </c>
      <c r="E1467" s="122" t="s">
        <v>6</v>
      </c>
      <c r="F1467" s="466">
        <v>44136</v>
      </c>
      <c r="G1467" s="466">
        <v>44865</v>
      </c>
      <c r="H1467" s="467" t="s">
        <v>5962</v>
      </c>
      <c r="I1467" s="468">
        <v>3671</v>
      </c>
      <c r="J1467" s="469">
        <v>1655.057</v>
      </c>
    </row>
    <row r="1468" spans="1:10" x14ac:dyDescent="0.3">
      <c r="A1468" s="464" t="s">
        <v>6303</v>
      </c>
      <c r="B1468" s="122" t="s">
        <v>6304</v>
      </c>
      <c r="C1468" s="122" t="s">
        <v>607</v>
      </c>
      <c r="D1468" s="122" t="s">
        <v>608</v>
      </c>
      <c r="E1468" s="122" t="s">
        <v>6</v>
      </c>
      <c r="F1468" s="466">
        <v>44136</v>
      </c>
      <c r="G1468" s="466">
        <v>44865</v>
      </c>
      <c r="H1468" s="467" t="s">
        <v>5962</v>
      </c>
      <c r="I1468" s="468">
        <v>3672</v>
      </c>
      <c r="J1468" s="469">
        <v>0</v>
      </c>
    </row>
    <row r="1469" spans="1:10" x14ac:dyDescent="0.3">
      <c r="A1469" s="464" t="s">
        <v>6303</v>
      </c>
      <c r="B1469" s="122" t="s">
        <v>6304</v>
      </c>
      <c r="C1469" s="122" t="s">
        <v>607</v>
      </c>
      <c r="D1469" s="122" t="s">
        <v>608</v>
      </c>
      <c r="E1469" s="122" t="s">
        <v>6</v>
      </c>
      <c r="F1469" s="466">
        <v>44136</v>
      </c>
      <c r="G1469" s="466">
        <v>44865</v>
      </c>
      <c r="H1469" s="467" t="s">
        <v>5962</v>
      </c>
      <c r="I1469" s="468">
        <v>3673</v>
      </c>
      <c r="J1469" s="469">
        <v>0</v>
      </c>
    </row>
    <row r="1470" spans="1:10" x14ac:dyDescent="0.3">
      <c r="A1470" s="464" t="s">
        <v>6303</v>
      </c>
      <c r="B1470" s="122" t="s">
        <v>6304</v>
      </c>
      <c r="C1470" s="122" t="s">
        <v>6295</v>
      </c>
      <c r="D1470" s="122" t="s">
        <v>6296</v>
      </c>
      <c r="E1470" s="122" t="s">
        <v>6</v>
      </c>
      <c r="F1470" s="466">
        <v>43891</v>
      </c>
      <c r="G1470" s="466">
        <v>46446</v>
      </c>
      <c r="H1470" s="467" t="s">
        <v>5962</v>
      </c>
      <c r="I1470" s="468">
        <v>3404</v>
      </c>
      <c r="J1470" s="469">
        <v>4918.0730000000003</v>
      </c>
    </row>
    <row r="1471" spans="1:10" x14ac:dyDescent="0.3">
      <c r="A1471" s="464" t="s">
        <v>6303</v>
      </c>
      <c r="B1471" s="122" t="s">
        <v>6304</v>
      </c>
      <c r="C1471" s="122" t="s">
        <v>6295</v>
      </c>
      <c r="D1471" s="122" t="s">
        <v>6296</v>
      </c>
      <c r="E1471" s="122" t="s">
        <v>6</v>
      </c>
      <c r="F1471" s="466">
        <v>43891</v>
      </c>
      <c r="G1471" s="466">
        <v>46446</v>
      </c>
      <c r="H1471" s="467" t="s">
        <v>5963</v>
      </c>
      <c r="I1471" s="468">
        <v>3405</v>
      </c>
      <c r="J1471" s="469">
        <v>947.7360000000001</v>
      </c>
    </row>
    <row r="1472" spans="1:10" x14ac:dyDescent="0.3">
      <c r="A1472" s="464" t="s">
        <v>6303</v>
      </c>
      <c r="B1472" s="122" t="s">
        <v>6304</v>
      </c>
      <c r="C1472" s="122" t="s">
        <v>2553</v>
      </c>
      <c r="D1472" s="122" t="s">
        <v>2554</v>
      </c>
      <c r="E1472" s="122" t="s">
        <v>97</v>
      </c>
      <c r="F1472" s="466">
        <v>43952</v>
      </c>
      <c r="G1472" s="466">
        <v>47483</v>
      </c>
      <c r="H1472" s="467" t="s">
        <v>5965</v>
      </c>
      <c r="I1472" s="468">
        <v>38549</v>
      </c>
      <c r="J1472" s="469">
        <v>0</v>
      </c>
    </row>
    <row r="1473" spans="1:10" x14ac:dyDescent="0.3">
      <c r="A1473" s="464" t="s">
        <v>6303</v>
      </c>
      <c r="B1473" s="122" t="s">
        <v>6304</v>
      </c>
      <c r="C1473" s="122" t="s">
        <v>2553</v>
      </c>
      <c r="D1473" s="122" t="s">
        <v>2554</v>
      </c>
      <c r="E1473" s="122" t="s">
        <v>97</v>
      </c>
      <c r="F1473" s="466">
        <v>43952</v>
      </c>
      <c r="G1473" s="466">
        <v>47483</v>
      </c>
      <c r="H1473" s="467" t="s">
        <v>5965</v>
      </c>
      <c r="I1473" s="468">
        <v>38550</v>
      </c>
      <c r="J1473" s="469">
        <v>0</v>
      </c>
    </row>
    <row r="1474" spans="1:10" x14ac:dyDescent="0.3">
      <c r="A1474" s="464" t="s">
        <v>6303</v>
      </c>
      <c r="B1474" s="122" t="s">
        <v>6304</v>
      </c>
      <c r="C1474" s="122" t="s">
        <v>2553</v>
      </c>
      <c r="D1474" s="122" t="s">
        <v>2554</v>
      </c>
      <c r="E1474" s="122" t="s">
        <v>97</v>
      </c>
      <c r="F1474" s="466">
        <v>43952</v>
      </c>
      <c r="G1474" s="466">
        <v>47483</v>
      </c>
      <c r="H1474" s="467" t="s">
        <v>5965</v>
      </c>
      <c r="I1474" s="468">
        <v>38551</v>
      </c>
      <c r="J1474" s="469">
        <v>0</v>
      </c>
    </row>
    <row r="1475" spans="1:10" x14ac:dyDescent="0.3">
      <c r="A1475" s="464" t="s">
        <v>6303</v>
      </c>
      <c r="B1475" s="122" t="s">
        <v>6304</v>
      </c>
      <c r="C1475" s="122" t="s">
        <v>2553</v>
      </c>
      <c r="D1475" s="122" t="s">
        <v>2554</v>
      </c>
      <c r="E1475" s="122" t="s">
        <v>97</v>
      </c>
      <c r="F1475" s="466">
        <v>43952</v>
      </c>
      <c r="G1475" s="466">
        <v>47483</v>
      </c>
      <c r="H1475" s="467" t="s">
        <v>5964</v>
      </c>
      <c r="I1475" s="468">
        <v>38552</v>
      </c>
      <c r="J1475" s="469">
        <v>0</v>
      </c>
    </row>
    <row r="1476" spans="1:10" x14ac:dyDescent="0.3">
      <c r="A1476" s="464" t="s">
        <v>6303</v>
      </c>
      <c r="B1476" s="122" t="s">
        <v>6304</v>
      </c>
      <c r="C1476" s="122" t="s">
        <v>2553</v>
      </c>
      <c r="D1476" s="122" t="s">
        <v>2554</v>
      </c>
      <c r="E1476" s="122" t="s">
        <v>97</v>
      </c>
      <c r="F1476" s="466">
        <v>43952</v>
      </c>
      <c r="G1476" s="466">
        <v>47483</v>
      </c>
      <c r="H1476" s="467" t="s">
        <v>5964</v>
      </c>
      <c r="I1476" s="468">
        <v>38553</v>
      </c>
      <c r="J1476" s="469">
        <v>0</v>
      </c>
    </row>
    <row r="1477" spans="1:10" x14ac:dyDescent="0.3">
      <c r="A1477" s="464" t="s">
        <v>6303</v>
      </c>
      <c r="B1477" s="122" t="s">
        <v>6304</v>
      </c>
      <c r="C1477" s="122" t="s">
        <v>2553</v>
      </c>
      <c r="D1477" s="122" t="s">
        <v>2554</v>
      </c>
      <c r="E1477" s="122" t="s">
        <v>97</v>
      </c>
      <c r="F1477" s="466">
        <v>43952</v>
      </c>
      <c r="G1477" s="466">
        <v>47483</v>
      </c>
      <c r="H1477" s="467" t="s">
        <v>5964</v>
      </c>
      <c r="I1477" s="468">
        <v>38554</v>
      </c>
      <c r="J1477" s="469">
        <v>0</v>
      </c>
    </row>
    <row r="1478" spans="1:10" x14ac:dyDescent="0.3">
      <c r="A1478" s="464" t="s">
        <v>6303</v>
      </c>
      <c r="B1478" s="122" t="s">
        <v>6304</v>
      </c>
      <c r="C1478" s="122" t="s">
        <v>5045</v>
      </c>
      <c r="D1478" s="122" t="s">
        <v>5046</v>
      </c>
      <c r="E1478" s="122" t="s">
        <v>97</v>
      </c>
      <c r="F1478" s="466">
        <v>44317</v>
      </c>
      <c r="G1478" s="466">
        <v>45657</v>
      </c>
      <c r="H1478" s="467" t="s">
        <v>5964</v>
      </c>
      <c r="I1478" s="468">
        <v>39498</v>
      </c>
      <c r="J1478" s="469">
        <v>12.657</v>
      </c>
    </row>
    <row r="1479" spans="1:10" x14ac:dyDescent="0.3">
      <c r="A1479" s="464" t="s">
        <v>6303</v>
      </c>
      <c r="B1479" s="122" t="s">
        <v>6304</v>
      </c>
      <c r="C1479" s="122" t="s">
        <v>5045</v>
      </c>
      <c r="D1479" s="122" t="s">
        <v>5046</v>
      </c>
      <c r="E1479" s="122" t="s">
        <v>97</v>
      </c>
      <c r="F1479" s="466">
        <v>44317</v>
      </c>
      <c r="G1479" s="466">
        <v>45657</v>
      </c>
      <c r="H1479" s="467" t="s">
        <v>5965</v>
      </c>
      <c r="I1479" s="468">
        <v>39533</v>
      </c>
      <c r="J1479" s="469">
        <v>3.673</v>
      </c>
    </row>
    <row r="1480" spans="1:10" x14ac:dyDescent="0.3">
      <c r="A1480" s="464" t="s">
        <v>6303</v>
      </c>
      <c r="B1480" s="122" t="s">
        <v>6304</v>
      </c>
      <c r="C1480" s="122" t="s">
        <v>5045</v>
      </c>
      <c r="D1480" s="122" t="s">
        <v>5046</v>
      </c>
      <c r="E1480" s="122" t="s">
        <v>97</v>
      </c>
      <c r="F1480" s="466">
        <v>44317</v>
      </c>
      <c r="G1480" s="466">
        <v>45657</v>
      </c>
      <c r="H1480" s="467" t="s">
        <v>5964</v>
      </c>
      <c r="I1480" s="468">
        <v>39568</v>
      </c>
      <c r="J1480" s="469">
        <v>0.36499999999999999</v>
      </c>
    </row>
    <row r="1481" spans="1:10" x14ac:dyDescent="0.3">
      <c r="A1481" s="464" t="s">
        <v>6303</v>
      </c>
      <c r="B1481" s="122" t="s">
        <v>6304</v>
      </c>
      <c r="C1481" s="122" t="s">
        <v>5045</v>
      </c>
      <c r="D1481" s="122" t="s">
        <v>5046</v>
      </c>
      <c r="E1481" s="122" t="s">
        <v>97</v>
      </c>
      <c r="F1481" s="466">
        <v>44317</v>
      </c>
      <c r="G1481" s="466">
        <v>45657</v>
      </c>
      <c r="H1481" s="467" t="s">
        <v>5965</v>
      </c>
      <c r="I1481" s="468">
        <v>39604</v>
      </c>
      <c r="J1481" s="469">
        <v>7.4720000000000004</v>
      </c>
    </row>
    <row r="1482" spans="1:10" x14ac:dyDescent="0.3">
      <c r="A1482" s="464" t="s">
        <v>6303</v>
      </c>
      <c r="B1482" s="122" t="s">
        <v>6304</v>
      </c>
      <c r="C1482" s="122" t="s">
        <v>5051</v>
      </c>
      <c r="D1482" s="122" t="s">
        <v>5052</v>
      </c>
      <c r="E1482" s="122" t="s">
        <v>97</v>
      </c>
      <c r="F1482" s="466">
        <v>44317</v>
      </c>
      <c r="G1482" s="466">
        <v>45657</v>
      </c>
      <c r="H1482" s="467" t="s">
        <v>5964</v>
      </c>
      <c r="I1482" s="468">
        <v>39509</v>
      </c>
      <c r="J1482" s="469">
        <v>12.688000000000001</v>
      </c>
    </row>
    <row r="1483" spans="1:10" x14ac:dyDescent="0.3">
      <c r="A1483" s="464" t="s">
        <v>6303</v>
      </c>
      <c r="B1483" s="122" t="s">
        <v>6304</v>
      </c>
      <c r="C1483" s="122" t="s">
        <v>5051</v>
      </c>
      <c r="D1483" s="122" t="s">
        <v>5052</v>
      </c>
      <c r="E1483" s="122" t="s">
        <v>97</v>
      </c>
      <c r="F1483" s="466">
        <v>44317</v>
      </c>
      <c r="G1483" s="466">
        <v>45657</v>
      </c>
      <c r="H1483" s="467" t="s">
        <v>5965</v>
      </c>
      <c r="I1483" s="468">
        <v>39544</v>
      </c>
      <c r="J1483" s="469">
        <v>1.8920000000000001</v>
      </c>
    </row>
    <row r="1484" spans="1:10" x14ac:dyDescent="0.3">
      <c r="A1484" s="464" t="s">
        <v>6303</v>
      </c>
      <c r="B1484" s="122" t="s">
        <v>6304</v>
      </c>
      <c r="C1484" s="122" t="s">
        <v>5051</v>
      </c>
      <c r="D1484" s="122" t="s">
        <v>5052</v>
      </c>
      <c r="E1484" s="122" t="s">
        <v>97</v>
      </c>
      <c r="F1484" s="466">
        <v>44317</v>
      </c>
      <c r="G1484" s="466">
        <v>45657</v>
      </c>
      <c r="H1484" s="467" t="s">
        <v>5964</v>
      </c>
      <c r="I1484" s="468">
        <v>39579</v>
      </c>
      <c r="J1484" s="469">
        <v>0.58700000000000008</v>
      </c>
    </row>
    <row r="1485" spans="1:10" x14ac:dyDescent="0.3">
      <c r="A1485" s="464" t="s">
        <v>6303</v>
      </c>
      <c r="B1485" s="122" t="s">
        <v>6304</v>
      </c>
      <c r="C1485" s="122" t="s">
        <v>5051</v>
      </c>
      <c r="D1485" s="122" t="s">
        <v>5052</v>
      </c>
      <c r="E1485" s="122" t="s">
        <v>97</v>
      </c>
      <c r="F1485" s="466">
        <v>44317</v>
      </c>
      <c r="G1485" s="466">
        <v>45657</v>
      </c>
      <c r="H1485" s="467" t="s">
        <v>5965</v>
      </c>
      <c r="I1485" s="468">
        <v>39635</v>
      </c>
      <c r="J1485" s="469">
        <v>7.2680000000000007</v>
      </c>
    </row>
    <row r="1486" spans="1:10" x14ac:dyDescent="0.3">
      <c r="A1486" s="464" t="s">
        <v>6303</v>
      </c>
      <c r="B1486" s="122" t="s">
        <v>6304</v>
      </c>
      <c r="C1486" s="122" t="s">
        <v>5074</v>
      </c>
      <c r="D1486" s="122" t="s">
        <v>5075</v>
      </c>
      <c r="E1486" s="122" t="s">
        <v>97</v>
      </c>
      <c r="F1486" s="466">
        <v>44317</v>
      </c>
      <c r="G1486" s="466">
        <v>45657</v>
      </c>
      <c r="H1486" s="467" t="s">
        <v>5964</v>
      </c>
      <c r="I1486" s="468">
        <v>39528</v>
      </c>
      <c r="J1486" s="469">
        <v>7</v>
      </c>
    </row>
    <row r="1487" spans="1:10" x14ac:dyDescent="0.3">
      <c r="A1487" s="464" t="s">
        <v>6303</v>
      </c>
      <c r="B1487" s="122" t="s">
        <v>6304</v>
      </c>
      <c r="C1487" s="122" t="s">
        <v>5074</v>
      </c>
      <c r="D1487" s="122" t="s">
        <v>5075</v>
      </c>
      <c r="E1487" s="122" t="s">
        <v>97</v>
      </c>
      <c r="F1487" s="466">
        <v>44317</v>
      </c>
      <c r="G1487" s="466">
        <v>45657</v>
      </c>
      <c r="H1487" s="467" t="s">
        <v>5965</v>
      </c>
      <c r="I1487" s="468">
        <v>39563</v>
      </c>
      <c r="J1487" s="469">
        <v>0</v>
      </c>
    </row>
    <row r="1488" spans="1:10" x14ac:dyDescent="0.3">
      <c r="A1488" s="464" t="s">
        <v>6303</v>
      </c>
      <c r="B1488" s="122" t="s">
        <v>6304</v>
      </c>
      <c r="C1488" s="122" t="s">
        <v>5074</v>
      </c>
      <c r="D1488" s="122" t="s">
        <v>5075</v>
      </c>
      <c r="E1488" s="122" t="s">
        <v>97</v>
      </c>
      <c r="F1488" s="466">
        <v>44317</v>
      </c>
      <c r="G1488" s="466">
        <v>45657</v>
      </c>
      <c r="H1488" s="467" t="s">
        <v>5964</v>
      </c>
      <c r="I1488" s="468">
        <v>39599</v>
      </c>
      <c r="J1488" s="469">
        <v>3.3400000000000003</v>
      </c>
    </row>
    <row r="1489" spans="1:10" x14ac:dyDescent="0.3">
      <c r="A1489" s="464" t="s">
        <v>6303</v>
      </c>
      <c r="B1489" s="122" t="s">
        <v>6304</v>
      </c>
      <c r="C1489" s="122" t="s">
        <v>5074</v>
      </c>
      <c r="D1489" s="122" t="s">
        <v>5075</v>
      </c>
      <c r="E1489" s="122" t="s">
        <v>97</v>
      </c>
      <c r="F1489" s="466">
        <v>44317</v>
      </c>
      <c r="G1489" s="466">
        <v>45657</v>
      </c>
      <c r="H1489" s="467" t="s">
        <v>5965</v>
      </c>
      <c r="I1489" s="468">
        <v>39634</v>
      </c>
      <c r="J1489" s="469">
        <v>1.1320000000000001</v>
      </c>
    </row>
    <row r="1490" spans="1:10" x14ac:dyDescent="0.3">
      <c r="A1490" s="464" t="s">
        <v>6303</v>
      </c>
      <c r="B1490" s="122" t="s">
        <v>6304</v>
      </c>
      <c r="C1490" s="122" t="s">
        <v>5016</v>
      </c>
      <c r="D1490" s="122" t="s">
        <v>5017</v>
      </c>
      <c r="E1490" s="122" t="s">
        <v>97</v>
      </c>
      <c r="F1490" s="466">
        <v>44317</v>
      </c>
      <c r="G1490" s="466">
        <v>45657</v>
      </c>
      <c r="H1490" s="467" t="s">
        <v>5964</v>
      </c>
      <c r="I1490" s="468">
        <v>39517</v>
      </c>
      <c r="J1490" s="469">
        <v>9.5010000000000012</v>
      </c>
    </row>
    <row r="1491" spans="1:10" x14ac:dyDescent="0.3">
      <c r="A1491" s="464" t="s">
        <v>6303</v>
      </c>
      <c r="B1491" s="122" t="s">
        <v>6304</v>
      </c>
      <c r="C1491" s="122" t="s">
        <v>5016</v>
      </c>
      <c r="D1491" s="122" t="s">
        <v>5017</v>
      </c>
      <c r="E1491" s="122" t="s">
        <v>97</v>
      </c>
      <c r="F1491" s="466">
        <v>44317</v>
      </c>
      <c r="G1491" s="466">
        <v>45657</v>
      </c>
      <c r="H1491" s="467" t="s">
        <v>5965</v>
      </c>
      <c r="I1491" s="468">
        <v>39552</v>
      </c>
      <c r="J1491" s="469">
        <v>0.99900000000000011</v>
      </c>
    </row>
    <row r="1492" spans="1:10" x14ac:dyDescent="0.3">
      <c r="A1492" s="464" t="s">
        <v>6303</v>
      </c>
      <c r="B1492" s="122" t="s">
        <v>6304</v>
      </c>
      <c r="C1492" s="122" t="s">
        <v>5016</v>
      </c>
      <c r="D1492" s="122" t="s">
        <v>5017</v>
      </c>
      <c r="E1492" s="122" t="s">
        <v>97</v>
      </c>
      <c r="F1492" s="466">
        <v>44317</v>
      </c>
      <c r="G1492" s="466">
        <v>45657</v>
      </c>
      <c r="H1492" s="467" t="s">
        <v>5964</v>
      </c>
      <c r="I1492" s="468">
        <v>39587</v>
      </c>
      <c r="J1492" s="469">
        <v>0.71</v>
      </c>
    </row>
    <row r="1493" spans="1:10" x14ac:dyDescent="0.3">
      <c r="A1493" s="464" t="s">
        <v>6303</v>
      </c>
      <c r="B1493" s="122" t="s">
        <v>6304</v>
      </c>
      <c r="C1493" s="122" t="s">
        <v>5016</v>
      </c>
      <c r="D1493" s="122" t="s">
        <v>5017</v>
      </c>
      <c r="E1493" s="122" t="s">
        <v>97</v>
      </c>
      <c r="F1493" s="466">
        <v>44317</v>
      </c>
      <c r="G1493" s="466">
        <v>45657</v>
      </c>
      <c r="H1493" s="467" t="s">
        <v>5965</v>
      </c>
      <c r="I1493" s="468">
        <v>39623</v>
      </c>
      <c r="J1493" s="469">
        <v>5.5270000000000001</v>
      </c>
    </row>
    <row r="1494" spans="1:10" x14ac:dyDescent="0.3">
      <c r="A1494" s="464" t="s">
        <v>6303</v>
      </c>
      <c r="B1494" s="122" t="s">
        <v>6304</v>
      </c>
      <c r="C1494" s="122" t="s">
        <v>5028</v>
      </c>
      <c r="D1494" s="122" t="s">
        <v>5029</v>
      </c>
      <c r="E1494" s="122" t="s">
        <v>97</v>
      </c>
      <c r="F1494" s="466">
        <v>44317</v>
      </c>
      <c r="G1494" s="466">
        <v>45657</v>
      </c>
      <c r="H1494" s="467" t="s">
        <v>5964</v>
      </c>
      <c r="I1494" s="468">
        <v>39519</v>
      </c>
      <c r="J1494" s="469">
        <v>7.5650000000000013</v>
      </c>
    </row>
    <row r="1495" spans="1:10" x14ac:dyDescent="0.3">
      <c r="A1495" s="464" t="s">
        <v>6303</v>
      </c>
      <c r="B1495" s="122" t="s">
        <v>6304</v>
      </c>
      <c r="C1495" s="122" t="s">
        <v>5028</v>
      </c>
      <c r="D1495" s="122" t="s">
        <v>5029</v>
      </c>
      <c r="E1495" s="122" t="s">
        <v>97</v>
      </c>
      <c r="F1495" s="466">
        <v>44317</v>
      </c>
      <c r="G1495" s="466">
        <v>45657</v>
      </c>
      <c r="H1495" s="467" t="s">
        <v>5965</v>
      </c>
      <c r="I1495" s="468">
        <v>39554</v>
      </c>
      <c r="J1495" s="469">
        <v>3.5250000000000004</v>
      </c>
    </row>
    <row r="1496" spans="1:10" x14ac:dyDescent="0.3">
      <c r="A1496" s="464" t="s">
        <v>6303</v>
      </c>
      <c r="B1496" s="122" t="s">
        <v>6304</v>
      </c>
      <c r="C1496" s="122" t="s">
        <v>5028</v>
      </c>
      <c r="D1496" s="122" t="s">
        <v>5029</v>
      </c>
      <c r="E1496" s="122" t="s">
        <v>97</v>
      </c>
      <c r="F1496" s="466">
        <v>44317</v>
      </c>
      <c r="G1496" s="466">
        <v>45657</v>
      </c>
      <c r="H1496" s="467" t="s">
        <v>5964</v>
      </c>
      <c r="I1496" s="468">
        <v>39589</v>
      </c>
      <c r="J1496" s="469">
        <v>0</v>
      </c>
    </row>
    <row r="1497" spans="1:10" x14ac:dyDescent="0.3">
      <c r="A1497" s="464" t="s">
        <v>6303</v>
      </c>
      <c r="B1497" s="122" t="s">
        <v>6304</v>
      </c>
      <c r="C1497" s="122" t="s">
        <v>5028</v>
      </c>
      <c r="D1497" s="122" t="s">
        <v>5029</v>
      </c>
      <c r="E1497" s="122" t="s">
        <v>97</v>
      </c>
      <c r="F1497" s="466">
        <v>44317</v>
      </c>
      <c r="G1497" s="466">
        <v>45657</v>
      </c>
      <c r="H1497" s="467" t="s">
        <v>5965</v>
      </c>
      <c r="I1497" s="468">
        <v>39625</v>
      </c>
      <c r="J1497" s="469">
        <v>4.3959999999999999</v>
      </c>
    </row>
    <row r="1498" spans="1:10" x14ac:dyDescent="0.3">
      <c r="A1498" s="464" t="s">
        <v>6303</v>
      </c>
      <c r="B1498" s="122" t="s">
        <v>6304</v>
      </c>
      <c r="C1498" s="122" t="s">
        <v>5026</v>
      </c>
      <c r="D1498" s="122" t="s">
        <v>5027</v>
      </c>
      <c r="E1498" s="122" t="s">
        <v>97</v>
      </c>
      <c r="F1498" s="466">
        <v>44317</v>
      </c>
      <c r="G1498" s="466">
        <v>45657</v>
      </c>
      <c r="H1498" s="467" t="s">
        <v>5964</v>
      </c>
      <c r="I1498" s="468">
        <v>39516</v>
      </c>
      <c r="J1498" s="469">
        <v>9.5040000000000013</v>
      </c>
    </row>
    <row r="1499" spans="1:10" x14ac:dyDescent="0.3">
      <c r="A1499" s="464" t="s">
        <v>6303</v>
      </c>
      <c r="B1499" s="122" t="s">
        <v>6304</v>
      </c>
      <c r="C1499" s="122" t="s">
        <v>5026</v>
      </c>
      <c r="D1499" s="122" t="s">
        <v>5027</v>
      </c>
      <c r="E1499" s="122" t="s">
        <v>97</v>
      </c>
      <c r="F1499" s="466">
        <v>44317</v>
      </c>
      <c r="G1499" s="466">
        <v>45657</v>
      </c>
      <c r="H1499" s="467" t="s">
        <v>5965</v>
      </c>
      <c r="I1499" s="468">
        <v>39551</v>
      </c>
      <c r="J1499" s="469">
        <v>5.0759999999999996</v>
      </c>
    </row>
    <row r="1500" spans="1:10" x14ac:dyDescent="0.3">
      <c r="A1500" s="464" t="s">
        <v>6303</v>
      </c>
      <c r="B1500" s="122" t="s">
        <v>6304</v>
      </c>
      <c r="C1500" s="122" t="s">
        <v>5026</v>
      </c>
      <c r="D1500" s="122" t="s">
        <v>5027</v>
      </c>
      <c r="E1500" s="122" t="s">
        <v>97</v>
      </c>
      <c r="F1500" s="466">
        <v>44317</v>
      </c>
      <c r="G1500" s="466">
        <v>45657</v>
      </c>
      <c r="H1500" s="467" t="s">
        <v>5964</v>
      </c>
      <c r="I1500" s="468">
        <v>39586</v>
      </c>
      <c r="J1500" s="469">
        <v>0</v>
      </c>
    </row>
    <row r="1501" spans="1:10" x14ac:dyDescent="0.3">
      <c r="A1501" s="464" t="s">
        <v>6303</v>
      </c>
      <c r="B1501" s="122" t="s">
        <v>6304</v>
      </c>
      <c r="C1501" s="122" t="s">
        <v>5026</v>
      </c>
      <c r="D1501" s="122" t="s">
        <v>5027</v>
      </c>
      <c r="E1501" s="122" t="s">
        <v>97</v>
      </c>
      <c r="F1501" s="466">
        <v>44317</v>
      </c>
      <c r="G1501" s="466">
        <v>45657</v>
      </c>
      <c r="H1501" s="467" t="s">
        <v>5965</v>
      </c>
      <c r="I1501" s="468">
        <v>39622</v>
      </c>
      <c r="J1501" s="469">
        <v>3.8849999999999998</v>
      </c>
    </row>
    <row r="1502" spans="1:10" x14ac:dyDescent="0.3">
      <c r="A1502" s="464" t="s">
        <v>6303</v>
      </c>
      <c r="B1502" s="122" t="s">
        <v>6304</v>
      </c>
      <c r="C1502" s="122" t="s">
        <v>5065</v>
      </c>
      <c r="D1502" s="122" t="s">
        <v>5066</v>
      </c>
      <c r="E1502" s="122" t="s">
        <v>97</v>
      </c>
      <c r="F1502" s="466">
        <v>44317</v>
      </c>
      <c r="G1502" s="466">
        <v>45657</v>
      </c>
      <c r="H1502" s="467" t="s">
        <v>5964</v>
      </c>
      <c r="I1502" s="468">
        <v>39499</v>
      </c>
      <c r="J1502" s="469">
        <v>13.627000000000002</v>
      </c>
    </row>
    <row r="1503" spans="1:10" x14ac:dyDescent="0.3">
      <c r="A1503" s="464" t="s">
        <v>6303</v>
      </c>
      <c r="B1503" s="122" t="s">
        <v>6304</v>
      </c>
      <c r="C1503" s="122" t="s">
        <v>5065</v>
      </c>
      <c r="D1503" s="122" t="s">
        <v>5066</v>
      </c>
      <c r="E1503" s="122" t="s">
        <v>97</v>
      </c>
      <c r="F1503" s="466">
        <v>44317</v>
      </c>
      <c r="G1503" s="466">
        <v>45657</v>
      </c>
      <c r="H1503" s="467" t="s">
        <v>5965</v>
      </c>
      <c r="I1503" s="468">
        <v>39534</v>
      </c>
      <c r="J1503" s="469">
        <v>2.6930000000000005</v>
      </c>
    </row>
    <row r="1504" spans="1:10" x14ac:dyDescent="0.3">
      <c r="A1504" s="464" t="s">
        <v>6303</v>
      </c>
      <c r="B1504" s="122" t="s">
        <v>6304</v>
      </c>
      <c r="C1504" s="122" t="s">
        <v>5065</v>
      </c>
      <c r="D1504" s="122" t="s">
        <v>5066</v>
      </c>
      <c r="E1504" s="122" t="s">
        <v>97</v>
      </c>
      <c r="F1504" s="466">
        <v>44317</v>
      </c>
      <c r="G1504" s="466">
        <v>45657</v>
      </c>
      <c r="H1504" s="467" t="s">
        <v>5964</v>
      </c>
      <c r="I1504" s="468">
        <v>39569</v>
      </c>
      <c r="J1504" s="469">
        <v>0.42700000000000005</v>
      </c>
    </row>
    <row r="1505" spans="1:10" x14ac:dyDescent="0.3">
      <c r="A1505" s="464" t="s">
        <v>6303</v>
      </c>
      <c r="B1505" s="122" t="s">
        <v>6304</v>
      </c>
      <c r="C1505" s="122" t="s">
        <v>5065</v>
      </c>
      <c r="D1505" s="122" t="s">
        <v>5066</v>
      </c>
      <c r="E1505" s="122" t="s">
        <v>97</v>
      </c>
      <c r="F1505" s="466">
        <v>44317</v>
      </c>
      <c r="G1505" s="466">
        <v>45657</v>
      </c>
      <c r="H1505" s="467" t="s">
        <v>5965</v>
      </c>
      <c r="I1505" s="468">
        <v>39605</v>
      </c>
      <c r="J1505" s="469">
        <v>8.5</v>
      </c>
    </row>
    <row r="1506" spans="1:10" x14ac:dyDescent="0.3">
      <c r="A1506" s="464" t="s">
        <v>6303</v>
      </c>
      <c r="B1506" s="122" t="s">
        <v>6304</v>
      </c>
      <c r="C1506" s="122" t="s">
        <v>5043</v>
      </c>
      <c r="D1506" s="122" t="s">
        <v>5044</v>
      </c>
      <c r="E1506" s="122" t="s">
        <v>97</v>
      </c>
      <c r="F1506" s="466">
        <v>44317</v>
      </c>
      <c r="G1506" s="466">
        <v>45657</v>
      </c>
      <c r="H1506" s="467" t="s">
        <v>5964</v>
      </c>
      <c r="I1506" s="468">
        <v>39515</v>
      </c>
      <c r="J1506" s="469">
        <v>9.8670000000000009</v>
      </c>
    </row>
    <row r="1507" spans="1:10" x14ac:dyDescent="0.3">
      <c r="A1507" s="464" t="s">
        <v>6303</v>
      </c>
      <c r="B1507" s="122" t="s">
        <v>6304</v>
      </c>
      <c r="C1507" s="122" t="s">
        <v>5043</v>
      </c>
      <c r="D1507" s="122" t="s">
        <v>5044</v>
      </c>
      <c r="E1507" s="122" t="s">
        <v>97</v>
      </c>
      <c r="F1507" s="466">
        <v>44317</v>
      </c>
      <c r="G1507" s="466">
        <v>45657</v>
      </c>
      <c r="H1507" s="467" t="s">
        <v>5965</v>
      </c>
      <c r="I1507" s="468">
        <v>39550</v>
      </c>
      <c r="J1507" s="469">
        <v>1.2230000000000001</v>
      </c>
    </row>
    <row r="1508" spans="1:10" x14ac:dyDescent="0.3">
      <c r="A1508" s="464" t="s">
        <v>6303</v>
      </c>
      <c r="B1508" s="122" t="s">
        <v>6304</v>
      </c>
      <c r="C1508" s="122" t="s">
        <v>5043</v>
      </c>
      <c r="D1508" s="122" t="s">
        <v>5044</v>
      </c>
      <c r="E1508" s="122" t="s">
        <v>97</v>
      </c>
      <c r="F1508" s="466">
        <v>44317</v>
      </c>
      <c r="G1508" s="466">
        <v>45657</v>
      </c>
      <c r="H1508" s="467" t="s">
        <v>5964</v>
      </c>
      <c r="I1508" s="468">
        <v>39585</v>
      </c>
      <c r="J1508" s="469">
        <v>0.37800000000000006</v>
      </c>
    </row>
    <row r="1509" spans="1:10" x14ac:dyDescent="0.3">
      <c r="A1509" s="464" t="s">
        <v>6303</v>
      </c>
      <c r="B1509" s="122" t="s">
        <v>6304</v>
      </c>
      <c r="C1509" s="122" t="s">
        <v>5043</v>
      </c>
      <c r="D1509" s="122" t="s">
        <v>5044</v>
      </c>
      <c r="E1509" s="122" t="s">
        <v>97</v>
      </c>
      <c r="F1509" s="466">
        <v>44317</v>
      </c>
      <c r="G1509" s="466">
        <v>45657</v>
      </c>
      <c r="H1509" s="467" t="s">
        <v>5965</v>
      </c>
      <c r="I1509" s="468">
        <v>39621</v>
      </c>
      <c r="J1509" s="469">
        <v>6.2010000000000005</v>
      </c>
    </row>
    <row r="1510" spans="1:10" x14ac:dyDescent="0.3">
      <c r="A1510" s="464" t="s">
        <v>6303</v>
      </c>
      <c r="B1510" s="122" t="s">
        <v>6304</v>
      </c>
      <c r="C1510" s="122" t="s">
        <v>5024</v>
      </c>
      <c r="D1510" s="122" t="s">
        <v>5025</v>
      </c>
      <c r="E1510" s="122" t="s">
        <v>97</v>
      </c>
      <c r="F1510" s="466">
        <v>44317</v>
      </c>
      <c r="G1510" s="466">
        <v>45657</v>
      </c>
      <c r="H1510" s="467" t="s">
        <v>5964</v>
      </c>
      <c r="I1510" s="468">
        <v>39503</v>
      </c>
      <c r="J1510" s="469">
        <v>11.533000000000001</v>
      </c>
    </row>
    <row r="1511" spans="1:10" x14ac:dyDescent="0.3">
      <c r="A1511" s="464" t="s">
        <v>6303</v>
      </c>
      <c r="B1511" s="122" t="s">
        <v>6304</v>
      </c>
      <c r="C1511" s="122" t="s">
        <v>5024</v>
      </c>
      <c r="D1511" s="122" t="s">
        <v>5025</v>
      </c>
      <c r="E1511" s="122" t="s">
        <v>97</v>
      </c>
      <c r="F1511" s="466">
        <v>44317</v>
      </c>
      <c r="G1511" s="466">
        <v>45657</v>
      </c>
      <c r="H1511" s="467" t="s">
        <v>5965</v>
      </c>
      <c r="I1511" s="468">
        <v>39538</v>
      </c>
      <c r="J1511" s="469">
        <v>3.0470000000000002</v>
      </c>
    </row>
    <row r="1512" spans="1:10" x14ac:dyDescent="0.3">
      <c r="A1512" s="464" t="s">
        <v>6303</v>
      </c>
      <c r="B1512" s="122" t="s">
        <v>6304</v>
      </c>
      <c r="C1512" s="122" t="s">
        <v>5024</v>
      </c>
      <c r="D1512" s="122" t="s">
        <v>5025</v>
      </c>
      <c r="E1512" s="122" t="s">
        <v>97</v>
      </c>
      <c r="F1512" s="466">
        <v>44317</v>
      </c>
      <c r="G1512" s="466">
        <v>45657</v>
      </c>
      <c r="H1512" s="467" t="s">
        <v>5964</v>
      </c>
      <c r="I1512" s="468">
        <v>39573</v>
      </c>
      <c r="J1512" s="469">
        <v>0</v>
      </c>
    </row>
    <row r="1513" spans="1:10" x14ac:dyDescent="0.3">
      <c r="A1513" s="464" t="s">
        <v>6303</v>
      </c>
      <c r="B1513" s="122" t="s">
        <v>6304</v>
      </c>
      <c r="C1513" s="122" t="s">
        <v>5024</v>
      </c>
      <c r="D1513" s="122" t="s">
        <v>5025</v>
      </c>
      <c r="E1513" s="122" t="s">
        <v>97</v>
      </c>
      <c r="F1513" s="466">
        <v>44317</v>
      </c>
      <c r="G1513" s="466">
        <v>45657</v>
      </c>
      <c r="H1513" s="467" t="s">
        <v>5965</v>
      </c>
      <c r="I1513" s="468">
        <v>39609</v>
      </c>
      <c r="J1513" s="469">
        <v>8.2650000000000006</v>
      </c>
    </row>
    <row r="1514" spans="1:10" x14ac:dyDescent="0.3">
      <c r="A1514" s="464" t="s">
        <v>6303</v>
      </c>
      <c r="B1514" s="122" t="s">
        <v>6304</v>
      </c>
      <c r="C1514" s="122" t="s">
        <v>5022</v>
      </c>
      <c r="D1514" s="122" t="s">
        <v>5023</v>
      </c>
      <c r="E1514" s="122" t="s">
        <v>97</v>
      </c>
      <c r="F1514" s="466">
        <v>44317</v>
      </c>
      <c r="G1514" s="466">
        <v>45657</v>
      </c>
      <c r="H1514" s="467" t="s">
        <v>5964</v>
      </c>
      <c r="I1514" s="468">
        <v>39508</v>
      </c>
      <c r="J1514" s="469">
        <v>13.568</v>
      </c>
    </row>
    <row r="1515" spans="1:10" x14ac:dyDescent="0.3">
      <c r="A1515" s="464" t="s">
        <v>6303</v>
      </c>
      <c r="B1515" s="122" t="s">
        <v>6304</v>
      </c>
      <c r="C1515" s="122" t="s">
        <v>5022</v>
      </c>
      <c r="D1515" s="122" t="s">
        <v>5023</v>
      </c>
      <c r="E1515" s="122" t="s">
        <v>97</v>
      </c>
      <c r="F1515" s="466">
        <v>44317</v>
      </c>
      <c r="G1515" s="466">
        <v>45657</v>
      </c>
      <c r="H1515" s="467" t="s">
        <v>5965</v>
      </c>
      <c r="I1515" s="468">
        <v>39543</v>
      </c>
      <c r="J1515" s="469">
        <v>1.012</v>
      </c>
    </row>
    <row r="1516" spans="1:10" x14ac:dyDescent="0.3">
      <c r="A1516" s="464" t="s">
        <v>6303</v>
      </c>
      <c r="B1516" s="122" t="s">
        <v>6304</v>
      </c>
      <c r="C1516" s="122" t="s">
        <v>5022</v>
      </c>
      <c r="D1516" s="122" t="s">
        <v>5023</v>
      </c>
      <c r="E1516" s="122" t="s">
        <v>97</v>
      </c>
      <c r="F1516" s="466">
        <v>44317</v>
      </c>
      <c r="G1516" s="466">
        <v>45657</v>
      </c>
      <c r="H1516" s="467" t="s">
        <v>5964</v>
      </c>
      <c r="I1516" s="468">
        <v>39578</v>
      </c>
      <c r="J1516" s="469">
        <v>0.91300000000000003</v>
      </c>
    </row>
    <row r="1517" spans="1:10" x14ac:dyDescent="0.3">
      <c r="A1517" s="464" t="s">
        <v>6303</v>
      </c>
      <c r="B1517" s="122" t="s">
        <v>6304</v>
      </c>
      <c r="C1517" s="122" t="s">
        <v>5022</v>
      </c>
      <c r="D1517" s="122" t="s">
        <v>5023</v>
      </c>
      <c r="E1517" s="122" t="s">
        <v>97</v>
      </c>
      <c r="F1517" s="466">
        <v>44317</v>
      </c>
      <c r="G1517" s="466">
        <v>45657</v>
      </c>
      <c r="H1517" s="467" t="s">
        <v>5965</v>
      </c>
      <c r="I1517" s="468">
        <v>39614</v>
      </c>
      <c r="J1517" s="469">
        <v>8.3940000000000001</v>
      </c>
    </row>
    <row r="1518" spans="1:10" x14ac:dyDescent="0.3">
      <c r="A1518" s="464" t="s">
        <v>6303</v>
      </c>
      <c r="B1518" s="122" t="s">
        <v>6304</v>
      </c>
      <c r="C1518" s="122" t="s">
        <v>5055</v>
      </c>
      <c r="D1518" s="122" t="s">
        <v>5056</v>
      </c>
      <c r="E1518" s="122" t="s">
        <v>97</v>
      </c>
      <c r="F1518" s="466">
        <v>44317</v>
      </c>
      <c r="G1518" s="466">
        <v>45657</v>
      </c>
      <c r="H1518" s="467" t="s">
        <v>5964</v>
      </c>
      <c r="I1518" s="468">
        <v>39523</v>
      </c>
      <c r="J1518" s="469">
        <v>8.6590000000000007</v>
      </c>
    </row>
    <row r="1519" spans="1:10" x14ac:dyDescent="0.3">
      <c r="A1519" s="464" t="s">
        <v>6303</v>
      </c>
      <c r="B1519" s="122" t="s">
        <v>6304</v>
      </c>
      <c r="C1519" s="122" t="s">
        <v>5055</v>
      </c>
      <c r="D1519" s="122" t="s">
        <v>5056</v>
      </c>
      <c r="E1519" s="122" t="s">
        <v>97</v>
      </c>
      <c r="F1519" s="466">
        <v>44317</v>
      </c>
      <c r="G1519" s="466">
        <v>45657</v>
      </c>
      <c r="H1519" s="467" t="s">
        <v>5965</v>
      </c>
      <c r="I1519" s="468">
        <v>39558</v>
      </c>
      <c r="J1519" s="469">
        <v>1.8410000000000002</v>
      </c>
    </row>
    <row r="1520" spans="1:10" x14ac:dyDescent="0.3">
      <c r="A1520" s="464" t="s">
        <v>6303</v>
      </c>
      <c r="B1520" s="122" t="s">
        <v>6304</v>
      </c>
      <c r="C1520" s="122" t="s">
        <v>5055</v>
      </c>
      <c r="D1520" s="122" t="s">
        <v>5056</v>
      </c>
      <c r="E1520" s="122" t="s">
        <v>97</v>
      </c>
      <c r="F1520" s="466">
        <v>44317</v>
      </c>
      <c r="G1520" s="466">
        <v>45657</v>
      </c>
      <c r="H1520" s="467" t="s">
        <v>5964</v>
      </c>
      <c r="I1520" s="468">
        <v>39593</v>
      </c>
      <c r="J1520" s="469">
        <v>0.59100000000000008</v>
      </c>
    </row>
    <row r="1521" spans="1:10" x14ac:dyDescent="0.3">
      <c r="A1521" s="464" t="s">
        <v>6303</v>
      </c>
      <c r="B1521" s="122" t="s">
        <v>6304</v>
      </c>
      <c r="C1521" s="122" t="s">
        <v>5055</v>
      </c>
      <c r="D1521" s="122" t="s">
        <v>5056</v>
      </c>
      <c r="E1521" s="122" t="s">
        <v>97</v>
      </c>
      <c r="F1521" s="466">
        <v>44317</v>
      </c>
      <c r="G1521" s="466">
        <v>45657</v>
      </c>
      <c r="H1521" s="467" t="s">
        <v>5965</v>
      </c>
      <c r="I1521" s="468">
        <v>39629</v>
      </c>
      <c r="J1521" s="469">
        <v>5.0529999999999999</v>
      </c>
    </row>
    <row r="1522" spans="1:10" x14ac:dyDescent="0.3">
      <c r="A1522" s="464" t="s">
        <v>6303</v>
      </c>
      <c r="B1522" s="122" t="s">
        <v>6304</v>
      </c>
      <c r="C1522" s="122" t="s">
        <v>5049</v>
      </c>
      <c r="D1522" s="122" t="s">
        <v>5050</v>
      </c>
      <c r="E1522" s="122" t="s">
        <v>97</v>
      </c>
      <c r="F1522" s="466">
        <v>44317</v>
      </c>
      <c r="G1522" s="466">
        <v>45657</v>
      </c>
      <c r="H1522" s="467" t="s">
        <v>5964</v>
      </c>
      <c r="I1522" s="468">
        <v>39504</v>
      </c>
      <c r="J1522" s="469">
        <v>12.504999999999999</v>
      </c>
    </row>
    <row r="1523" spans="1:10" x14ac:dyDescent="0.3">
      <c r="A1523" s="464" t="s">
        <v>6303</v>
      </c>
      <c r="B1523" s="122" t="s">
        <v>6304</v>
      </c>
      <c r="C1523" s="122" t="s">
        <v>5049</v>
      </c>
      <c r="D1523" s="122" t="s">
        <v>5050</v>
      </c>
      <c r="E1523" s="122" t="s">
        <v>97</v>
      </c>
      <c r="F1523" s="466">
        <v>44317</v>
      </c>
      <c r="G1523" s="466">
        <v>45657</v>
      </c>
      <c r="H1523" s="467" t="s">
        <v>5964</v>
      </c>
      <c r="I1523" s="468">
        <v>39574</v>
      </c>
      <c r="J1523" s="469">
        <v>0.16899999999999998</v>
      </c>
    </row>
    <row r="1524" spans="1:10" x14ac:dyDescent="0.3">
      <c r="A1524" s="464" t="s">
        <v>6303</v>
      </c>
      <c r="B1524" s="122" t="s">
        <v>6304</v>
      </c>
      <c r="C1524" s="122" t="s">
        <v>5049</v>
      </c>
      <c r="D1524" s="122" t="s">
        <v>5050</v>
      </c>
      <c r="E1524" s="122" t="s">
        <v>97</v>
      </c>
      <c r="F1524" s="466">
        <v>44317</v>
      </c>
      <c r="G1524" s="466">
        <v>45657</v>
      </c>
      <c r="H1524" s="467" t="s">
        <v>5965</v>
      </c>
      <c r="I1524" s="468">
        <v>39610</v>
      </c>
      <c r="J1524" s="469">
        <v>8.6419999999999995</v>
      </c>
    </row>
    <row r="1525" spans="1:10" x14ac:dyDescent="0.3">
      <c r="A1525" s="464" t="s">
        <v>6303</v>
      </c>
      <c r="B1525" s="122" t="s">
        <v>6304</v>
      </c>
      <c r="C1525" s="122" t="s">
        <v>5049</v>
      </c>
      <c r="D1525" s="122" t="s">
        <v>5050</v>
      </c>
      <c r="E1525" s="122" t="s">
        <v>97</v>
      </c>
      <c r="F1525" s="466">
        <v>44317</v>
      </c>
      <c r="G1525" s="466">
        <v>45657</v>
      </c>
      <c r="H1525" s="467" t="s">
        <v>5965</v>
      </c>
      <c r="I1525" s="468">
        <v>39716</v>
      </c>
      <c r="J1525" s="469">
        <v>2.0750000000000002</v>
      </c>
    </row>
    <row r="1526" spans="1:10" x14ac:dyDescent="0.3">
      <c r="A1526" s="464" t="s">
        <v>6303</v>
      </c>
      <c r="B1526" s="122" t="s">
        <v>6304</v>
      </c>
      <c r="C1526" s="122" t="s">
        <v>5030</v>
      </c>
      <c r="D1526" s="122" t="s">
        <v>5031</v>
      </c>
      <c r="E1526" s="122" t="s">
        <v>97</v>
      </c>
      <c r="F1526" s="466">
        <v>44317</v>
      </c>
      <c r="G1526" s="466">
        <v>45657</v>
      </c>
      <c r="H1526" s="467" t="s">
        <v>5964</v>
      </c>
      <c r="I1526" s="468">
        <v>39521</v>
      </c>
      <c r="J1526" s="469">
        <v>7.8650000000000002</v>
      </c>
    </row>
    <row r="1527" spans="1:10" x14ac:dyDescent="0.3">
      <c r="A1527" s="464" t="s">
        <v>6303</v>
      </c>
      <c r="B1527" s="122" t="s">
        <v>6304</v>
      </c>
      <c r="C1527" s="122" t="s">
        <v>5030</v>
      </c>
      <c r="D1527" s="122" t="s">
        <v>5031</v>
      </c>
      <c r="E1527" s="122" t="s">
        <v>97</v>
      </c>
      <c r="F1527" s="466">
        <v>44317</v>
      </c>
      <c r="G1527" s="466">
        <v>45657</v>
      </c>
      <c r="H1527" s="467" t="s">
        <v>5965</v>
      </c>
      <c r="I1527" s="468">
        <v>39556</v>
      </c>
      <c r="J1527" s="469">
        <v>2.0449999999999999</v>
      </c>
    </row>
    <row r="1528" spans="1:10" x14ac:dyDescent="0.3">
      <c r="A1528" s="464" t="s">
        <v>6303</v>
      </c>
      <c r="B1528" s="122" t="s">
        <v>6304</v>
      </c>
      <c r="C1528" s="122" t="s">
        <v>5030</v>
      </c>
      <c r="D1528" s="122" t="s">
        <v>5031</v>
      </c>
      <c r="E1528" s="122" t="s">
        <v>97</v>
      </c>
      <c r="F1528" s="466">
        <v>44317</v>
      </c>
      <c r="G1528" s="466">
        <v>45657</v>
      </c>
      <c r="H1528" s="467" t="s">
        <v>5964</v>
      </c>
      <c r="I1528" s="468">
        <v>39591</v>
      </c>
      <c r="J1528" s="469">
        <v>0.51</v>
      </c>
    </row>
    <row r="1529" spans="1:10" x14ac:dyDescent="0.3">
      <c r="A1529" s="464" t="s">
        <v>6303</v>
      </c>
      <c r="B1529" s="122" t="s">
        <v>6304</v>
      </c>
      <c r="C1529" s="122" t="s">
        <v>5030</v>
      </c>
      <c r="D1529" s="122" t="s">
        <v>5031</v>
      </c>
      <c r="E1529" s="122" t="s">
        <v>97</v>
      </c>
      <c r="F1529" s="466">
        <v>44317</v>
      </c>
      <c r="G1529" s="466">
        <v>45657</v>
      </c>
      <c r="H1529" s="467" t="s">
        <v>5965</v>
      </c>
      <c r="I1529" s="468">
        <v>39627</v>
      </c>
      <c r="J1529" s="469">
        <v>4.1260000000000003</v>
      </c>
    </row>
    <row r="1530" spans="1:10" x14ac:dyDescent="0.3">
      <c r="A1530" s="464" t="s">
        <v>6303</v>
      </c>
      <c r="B1530" s="122" t="s">
        <v>6304</v>
      </c>
      <c r="C1530" s="122" t="s">
        <v>5061</v>
      </c>
      <c r="D1530" s="122" t="s">
        <v>5062</v>
      </c>
      <c r="E1530" s="122" t="s">
        <v>97</v>
      </c>
      <c r="F1530" s="466">
        <v>44317</v>
      </c>
      <c r="G1530" s="466">
        <v>45657</v>
      </c>
      <c r="H1530" s="467" t="s">
        <v>5964</v>
      </c>
      <c r="I1530" s="468">
        <v>39513</v>
      </c>
      <c r="J1530" s="469">
        <v>11.371</v>
      </c>
    </row>
    <row r="1531" spans="1:10" x14ac:dyDescent="0.3">
      <c r="A1531" s="464" t="s">
        <v>6303</v>
      </c>
      <c r="B1531" s="122" t="s">
        <v>6304</v>
      </c>
      <c r="C1531" s="122" t="s">
        <v>5061</v>
      </c>
      <c r="D1531" s="122" t="s">
        <v>5062</v>
      </c>
      <c r="E1531" s="122" t="s">
        <v>97</v>
      </c>
      <c r="F1531" s="466">
        <v>44317</v>
      </c>
      <c r="G1531" s="466">
        <v>45657</v>
      </c>
      <c r="H1531" s="467" t="s">
        <v>5965</v>
      </c>
      <c r="I1531" s="468">
        <v>39548</v>
      </c>
      <c r="J1531" s="469">
        <v>0.309</v>
      </c>
    </row>
    <row r="1532" spans="1:10" x14ac:dyDescent="0.3">
      <c r="A1532" s="464" t="s">
        <v>6303</v>
      </c>
      <c r="B1532" s="122" t="s">
        <v>6304</v>
      </c>
      <c r="C1532" s="122" t="s">
        <v>5061</v>
      </c>
      <c r="D1532" s="122" t="s">
        <v>5062</v>
      </c>
      <c r="E1532" s="122" t="s">
        <v>97</v>
      </c>
      <c r="F1532" s="466">
        <v>44317</v>
      </c>
      <c r="G1532" s="466">
        <v>45657</v>
      </c>
      <c r="H1532" s="467" t="s">
        <v>5964</v>
      </c>
      <c r="I1532" s="468">
        <v>39583</v>
      </c>
      <c r="J1532" s="469">
        <v>0.92500000000000004</v>
      </c>
    </row>
    <row r="1533" spans="1:10" x14ac:dyDescent="0.3">
      <c r="A1533" s="464" t="s">
        <v>6303</v>
      </c>
      <c r="B1533" s="122" t="s">
        <v>6304</v>
      </c>
      <c r="C1533" s="122" t="s">
        <v>5061</v>
      </c>
      <c r="D1533" s="122" t="s">
        <v>5062</v>
      </c>
      <c r="E1533" s="122" t="s">
        <v>97</v>
      </c>
      <c r="F1533" s="466">
        <v>44317</v>
      </c>
      <c r="G1533" s="466">
        <v>45657</v>
      </c>
      <c r="H1533" s="467" t="s">
        <v>5965</v>
      </c>
      <c r="I1533" s="468">
        <v>39619</v>
      </c>
      <c r="J1533" s="469">
        <v>6.5790000000000006</v>
      </c>
    </row>
    <row r="1534" spans="1:10" x14ac:dyDescent="0.3">
      <c r="A1534" s="464" t="s">
        <v>6303</v>
      </c>
      <c r="B1534" s="122" t="s">
        <v>6304</v>
      </c>
      <c r="C1534" s="122" t="s">
        <v>5014</v>
      </c>
      <c r="D1534" s="122" t="s">
        <v>5015</v>
      </c>
      <c r="E1534" s="122" t="s">
        <v>97</v>
      </c>
      <c r="F1534" s="466">
        <v>44317</v>
      </c>
      <c r="G1534" s="466">
        <v>45657</v>
      </c>
      <c r="H1534" s="467" t="s">
        <v>5964</v>
      </c>
      <c r="I1534" s="468">
        <v>39511</v>
      </c>
      <c r="J1534" s="469">
        <v>11.167999999999999</v>
      </c>
    </row>
    <row r="1535" spans="1:10" x14ac:dyDescent="0.3">
      <c r="A1535" s="464" t="s">
        <v>6303</v>
      </c>
      <c r="B1535" s="122" t="s">
        <v>6304</v>
      </c>
      <c r="C1535" s="122" t="s">
        <v>5014</v>
      </c>
      <c r="D1535" s="122" t="s">
        <v>5015</v>
      </c>
      <c r="E1535" s="122" t="s">
        <v>97</v>
      </c>
      <c r="F1535" s="466">
        <v>44317</v>
      </c>
      <c r="G1535" s="466">
        <v>45657</v>
      </c>
      <c r="H1535" s="467" t="s">
        <v>5965</v>
      </c>
      <c r="I1535" s="468">
        <v>39546</v>
      </c>
      <c r="J1535" s="469">
        <v>3.4119999999999999</v>
      </c>
    </row>
    <row r="1536" spans="1:10" x14ac:dyDescent="0.3">
      <c r="A1536" s="464" t="s">
        <v>6303</v>
      </c>
      <c r="B1536" s="122" t="s">
        <v>6304</v>
      </c>
      <c r="C1536" s="122" t="s">
        <v>5014</v>
      </c>
      <c r="D1536" s="122" t="s">
        <v>5015</v>
      </c>
      <c r="E1536" s="122" t="s">
        <v>97</v>
      </c>
      <c r="F1536" s="466">
        <v>44317</v>
      </c>
      <c r="G1536" s="466">
        <v>45657</v>
      </c>
      <c r="H1536" s="467" t="s">
        <v>5964</v>
      </c>
      <c r="I1536" s="468">
        <v>39581</v>
      </c>
      <c r="J1536" s="469">
        <v>0</v>
      </c>
    </row>
    <row r="1537" spans="1:10" x14ac:dyDescent="0.3">
      <c r="A1537" s="464" t="s">
        <v>6303</v>
      </c>
      <c r="B1537" s="122" t="s">
        <v>6304</v>
      </c>
      <c r="C1537" s="122" t="s">
        <v>5014</v>
      </c>
      <c r="D1537" s="122" t="s">
        <v>5015</v>
      </c>
      <c r="E1537" s="122" t="s">
        <v>97</v>
      </c>
      <c r="F1537" s="466">
        <v>44317</v>
      </c>
      <c r="G1537" s="466">
        <v>45657</v>
      </c>
      <c r="H1537" s="467" t="s">
        <v>5965</v>
      </c>
      <c r="I1537" s="468">
        <v>39617</v>
      </c>
      <c r="J1537" s="469">
        <v>6.7230000000000008</v>
      </c>
    </row>
    <row r="1538" spans="1:10" x14ac:dyDescent="0.3">
      <c r="A1538" s="464" t="s">
        <v>6303</v>
      </c>
      <c r="B1538" s="122" t="s">
        <v>6304</v>
      </c>
      <c r="C1538" s="122" t="s">
        <v>5035</v>
      </c>
      <c r="D1538" s="122" t="s">
        <v>5036</v>
      </c>
      <c r="E1538" s="122" t="s">
        <v>97</v>
      </c>
      <c r="F1538" s="466">
        <v>44317</v>
      </c>
      <c r="G1538" s="466">
        <v>45657</v>
      </c>
      <c r="H1538" s="467" t="s">
        <v>5964</v>
      </c>
      <c r="I1538" s="468">
        <v>39522</v>
      </c>
      <c r="J1538" s="469">
        <v>9.1980000000000004</v>
      </c>
    </row>
    <row r="1539" spans="1:10" x14ac:dyDescent="0.3">
      <c r="A1539" s="464" t="s">
        <v>6303</v>
      </c>
      <c r="B1539" s="122" t="s">
        <v>6304</v>
      </c>
      <c r="C1539" s="122" t="s">
        <v>5035</v>
      </c>
      <c r="D1539" s="122" t="s">
        <v>5036</v>
      </c>
      <c r="E1539" s="122" t="s">
        <v>97</v>
      </c>
      <c r="F1539" s="466">
        <v>44317</v>
      </c>
      <c r="G1539" s="466">
        <v>45657</v>
      </c>
      <c r="H1539" s="467" t="s">
        <v>5965</v>
      </c>
      <c r="I1539" s="468">
        <v>39557</v>
      </c>
      <c r="J1539" s="469">
        <v>0.71199999999999997</v>
      </c>
    </row>
    <row r="1540" spans="1:10" x14ac:dyDescent="0.3">
      <c r="A1540" s="464" t="s">
        <v>6303</v>
      </c>
      <c r="B1540" s="122" t="s">
        <v>6304</v>
      </c>
      <c r="C1540" s="122" t="s">
        <v>5035</v>
      </c>
      <c r="D1540" s="122" t="s">
        <v>5036</v>
      </c>
      <c r="E1540" s="122" t="s">
        <v>97</v>
      </c>
      <c r="F1540" s="466">
        <v>44317</v>
      </c>
      <c r="G1540" s="466">
        <v>45657</v>
      </c>
      <c r="H1540" s="467" t="s">
        <v>5964</v>
      </c>
      <c r="I1540" s="468">
        <v>39592</v>
      </c>
      <c r="J1540" s="469">
        <v>1.2250000000000001</v>
      </c>
    </row>
    <row r="1541" spans="1:10" x14ac:dyDescent="0.3">
      <c r="A1541" s="464" t="s">
        <v>6303</v>
      </c>
      <c r="B1541" s="122" t="s">
        <v>6304</v>
      </c>
      <c r="C1541" s="122" t="s">
        <v>5035</v>
      </c>
      <c r="D1541" s="122" t="s">
        <v>5036</v>
      </c>
      <c r="E1541" s="122" t="s">
        <v>97</v>
      </c>
      <c r="F1541" s="466">
        <v>44317</v>
      </c>
      <c r="G1541" s="466">
        <v>45657</v>
      </c>
      <c r="H1541" s="467" t="s">
        <v>5965</v>
      </c>
      <c r="I1541" s="468">
        <v>39628</v>
      </c>
      <c r="J1541" s="469">
        <v>5.0490000000000004</v>
      </c>
    </row>
    <row r="1542" spans="1:10" x14ac:dyDescent="0.3">
      <c r="A1542" s="464" t="s">
        <v>6303</v>
      </c>
      <c r="B1542" s="122" t="s">
        <v>6304</v>
      </c>
      <c r="C1542" s="122" t="s">
        <v>5041</v>
      </c>
      <c r="D1542" s="122" t="s">
        <v>5042</v>
      </c>
      <c r="E1542" s="122" t="s">
        <v>97</v>
      </c>
      <c r="F1542" s="466">
        <v>44317</v>
      </c>
      <c r="G1542" s="466">
        <v>45657</v>
      </c>
      <c r="H1542" s="467" t="s">
        <v>5964</v>
      </c>
      <c r="I1542" s="468">
        <v>39520</v>
      </c>
      <c r="J1542" s="469">
        <v>8.0480000000000018</v>
      </c>
    </row>
    <row r="1543" spans="1:10" x14ac:dyDescent="0.3">
      <c r="A1543" s="464" t="s">
        <v>6303</v>
      </c>
      <c r="B1543" s="122" t="s">
        <v>6304</v>
      </c>
      <c r="C1543" s="122" t="s">
        <v>5041</v>
      </c>
      <c r="D1543" s="122" t="s">
        <v>5042</v>
      </c>
      <c r="E1543" s="122" t="s">
        <v>97</v>
      </c>
      <c r="F1543" s="466">
        <v>44317</v>
      </c>
      <c r="G1543" s="466">
        <v>45657</v>
      </c>
      <c r="H1543" s="467" t="s">
        <v>5965</v>
      </c>
      <c r="I1543" s="468">
        <v>39555</v>
      </c>
      <c r="J1543" s="469">
        <v>2.452</v>
      </c>
    </row>
    <row r="1544" spans="1:10" x14ac:dyDescent="0.3">
      <c r="A1544" s="464" t="s">
        <v>6303</v>
      </c>
      <c r="B1544" s="122" t="s">
        <v>6304</v>
      </c>
      <c r="C1544" s="122" t="s">
        <v>5041</v>
      </c>
      <c r="D1544" s="122" t="s">
        <v>5042</v>
      </c>
      <c r="E1544" s="122" t="s">
        <v>97</v>
      </c>
      <c r="F1544" s="466">
        <v>44317</v>
      </c>
      <c r="G1544" s="466">
        <v>45657</v>
      </c>
      <c r="H1544" s="467" t="s">
        <v>5964</v>
      </c>
      <c r="I1544" s="468">
        <v>39590</v>
      </c>
      <c r="J1544" s="469">
        <v>0</v>
      </c>
    </row>
    <row r="1545" spans="1:10" x14ac:dyDescent="0.3">
      <c r="A1545" s="464" t="s">
        <v>6303</v>
      </c>
      <c r="B1545" s="122" t="s">
        <v>6304</v>
      </c>
      <c r="C1545" s="122" t="s">
        <v>5041</v>
      </c>
      <c r="D1545" s="122" t="s">
        <v>5042</v>
      </c>
      <c r="E1545" s="122" t="s">
        <v>97</v>
      </c>
      <c r="F1545" s="466">
        <v>44317</v>
      </c>
      <c r="G1545" s="466">
        <v>45657</v>
      </c>
      <c r="H1545" s="467" t="s">
        <v>5965</v>
      </c>
      <c r="I1545" s="468">
        <v>39626</v>
      </c>
      <c r="J1545" s="469">
        <v>5.463000000000001</v>
      </c>
    </row>
    <row r="1546" spans="1:10" x14ac:dyDescent="0.3">
      <c r="A1546" s="464" t="s">
        <v>6303</v>
      </c>
      <c r="B1546" s="122" t="s">
        <v>6304</v>
      </c>
      <c r="C1546" s="122" t="s">
        <v>5072</v>
      </c>
      <c r="D1546" s="122" t="s">
        <v>5073</v>
      </c>
      <c r="E1546" s="122" t="s">
        <v>97</v>
      </c>
      <c r="F1546" s="466">
        <v>44317</v>
      </c>
      <c r="G1546" s="466">
        <v>45657</v>
      </c>
      <c r="H1546" s="467" t="s">
        <v>5964</v>
      </c>
      <c r="I1546" s="468">
        <v>39514</v>
      </c>
      <c r="J1546" s="469">
        <v>11.315999999999999</v>
      </c>
    </row>
    <row r="1547" spans="1:10" x14ac:dyDescent="0.3">
      <c r="A1547" s="464" t="s">
        <v>6303</v>
      </c>
      <c r="B1547" s="122" t="s">
        <v>6304</v>
      </c>
      <c r="C1547" s="122" t="s">
        <v>5072</v>
      </c>
      <c r="D1547" s="122" t="s">
        <v>5073</v>
      </c>
      <c r="E1547" s="122" t="s">
        <v>97</v>
      </c>
      <c r="F1547" s="466">
        <v>44317</v>
      </c>
      <c r="G1547" s="466">
        <v>45657</v>
      </c>
      <c r="H1547" s="467" t="s">
        <v>5965</v>
      </c>
      <c r="I1547" s="468">
        <v>39549</v>
      </c>
      <c r="J1547" s="469">
        <v>0.36399999999999999</v>
      </c>
    </row>
    <row r="1548" spans="1:10" x14ac:dyDescent="0.3">
      <c r="A1548" s="464" t="s">
        <v>6303</v>
      </c>
      <c r="B1548" s="122" t="s">
        <v>6304</v>
      </c>
      <c r="C1548" s="122" t="s">
        <v>5072</v>
      </c>
      <c r="D1548" s="122" t="s">
        <v>5073</v>
      </c>
      <c r="E1548" s="122" t="s">
        <v>97</v>
      </c>
      <c r="F1548" s="466">
        <v>44317</v>
      </c>
      <c r="G1548" s="466">
        <v>45657</v>
      </c>
      <c r="H1548" s="467" t="s">
        <v>5964</v>
      </c>
      <c r="I1548" s="468">
        <v>39584</v>
      </c>
      <c r="J1548" s="469">
        <v>1.2730000000000001</v>
      </c>
    </row>
    <row r="1549" spans="1:10" x14ac:dyDescent="0.3">
      <c r="A1549" s="464" t="s">
        <v>6303</v>
      </c>
      <c r="B1549" s="122" t="s">
        <v>6304</v>
      </c>
      <c r="C1549" s="122" t="s">
        <v>5072</v>
      </c>
      <c r="D1549" s="122" t="s">
        <v>5073</v>
      </c>
      <c r="E1549" s="122" t="s">
        <v>97</v>
      </c>
      <c r="F1549" s="466">
        <v>44317</v>
      </c>
      <c r="G1549" s="466">
        <v>45657</v>
      </c>
      <c r="H1549" s="467" t="s">
        <v>5965</v>
      </c>
      <c r="I1549" s="468">
        <v>39620</v>
      </c>
      <c r="J1549" s="469">
        <v>6.2309999999999999</v>
      </c>
    </row>
    <row r="1550" spans="1:10" x14ac:dyDescent="0.3">
      <c r="A1550" s="464" t="s">
        <v>6303</v>
      </c>
      <c r="B1550" s="122" t="s">
        <v>6304</v>
      </c>
      <c r="C1550" s="122" t="s">
        <v>5059</v>
      </c>
      <c r="D1550" s="122" t="s">
        <v>5060</v>
      </c>
      <c r="E1550" s="122" t="s">
        <v>97</v>
      </c>
      <c r="F1550" s="466">
        <v>44317</v>
      </c>
      <c r="G1550" s="466">
        <v>45657</v>
      </c>
      <c r="H1550" s="467" t="s">
        <v>5964</v>
      </c>
      <c r="I1550" s="468">
        <v>39526</v>
      </c>
      <c r="J1550" s="469">
        <v>7.7890000000000015</v>
      </c>
    </row>
    <row r="1551" spans="1:10" x14ac:dyDescent="0.3">
      <c r="A1551" s="464" t="s">
        <v>6303</v>
      </c>
      <c r="B1551" s="122" t="s">
        <v>6304</v>
      </c>
      <c r="C1551" s="122" t="s">
        <v>5059</v>
      </c>
      <c r="D1551" s="122" t="s">
        <v>5060</v>
      </c>
      <c r="E1551" s="122" t="s">
        <v>97</v>
      </c>
      <c r="F1551" s="466">
        <v>44317</v>
      </c>
      <c r="G1551" s="466">
        <v>45657</v>
      </c>
      <c r="H1551" s="467" t="s">
        <v>5965</v>
      </c>
      <c r="I1551" s="468">
        <v>39561</v>
      </c>
      <c r="J1551" s="469">
        <v>0.95100000000000007</v>
      </c>
    </row>
    <row r="1552" spans="1:10" x14ac:dyDescent="0.3">
      <c r="A1552" s="464" t="s">
        <v>6303</v>
      </c>
      <c r="B1552" s="122" t="s">
        <v>6304</v>
      </c>
      <c r="C1552" s="122" t="s">
        <v>5059</v>
      </c>
      <c r="D1552" s="122" t="s">
        <v>5060</v>
      </c>
      <c r="E1552" s="122" t="s">
        <v>97</v>
      </c>
      <c r="F1552" s="466">
        <v>44317</v>
      </c>
      <c r="G1552" s="466">
        <v>45657</v>
      </c>
      <c r="H1552" s="467" t="s">
        <v>5964</v>
      </c>
      <c r="I1552" s="468">
        <v>39597</v>
      </c>
      <c r="J1552" s="469">
        <v>0</v>
      </c>
    </row>
    <row r="1553" spans="1:10" x14ac:dyDescent="0.3">
      <c r="A1553" s="464" t="s">
        <v>6303</v>
      </c>
      <c r="B1553" s="122" t="s">
        <v>6304</v>
      </c>
      <c r="C1553" s="122" t="s">
        <v>5059</v>
      </c>
      <c r="D1553" s="122" t="s">
        <v>5060</v>
      </c>
      <c r="E1553" s="122" t="s">
        <v>97</v>
      </c>
      <c r="F1553" s="466">
        <v>44317</v>
      </c>
      <c r="G1553" s="466">
        <v>45657</v>
      </c>
      <c r="H1553" s="467" t="s">
        <v>5965</v>
      </c>
      <c r="I1553" s="468">
        <v>39632</v>
      </c>
      <c r="J1553" s="469">
        <v>5.5630000000000006</v>
      </c>
    </row>
    <row r="1554" spans="1:10" x14ac:dyDescent="0.3">
      <c r="A1554" s="464" t="s">
        <v>6303</v>
      </c>
      <c r="B1554" s="122" t="s">
        <v>6304</v>
      </c>
      <c r="C1554" s="122" t="s">
        <v>5033</v>
      </c>
      <c r="D1554" s="122" t="s">
        <v>5034</v>
      </c>
      <c r="E1554" s="122" t="s">
        <v>97</v>
      </c>
      <c r="F1554" s="466">
        <v>44317</v>
      </c>
      <c r="G1554" s="466">
        <v>45657</v>
      </c>
      <c r="H1554" s="467" t="s">
        <v>5964</v>
      </c>
      <c r="I1554" s="468">
        <v>39497</v>
      </c>
      <c r="J1554" s="469">
        <v>13.42</v>
      </c>
    </row>
    <row r="1555" spans="1:10" x14ac:dyDescent="0.3">
      <c r="A1555" s="464" t="s">
        <v>6303</v>
      </c>
      <c r="B1555" s="122" t="s">
        <v>6304</v>
      </c>
      <c r="C1555" s="122" t="s">
        <v>5033</v>
      </c>
      <c r="D1555" s="122" t="s">
        <v>5034</v>
      </c>
      <c r="E1555" s="122" t="s">
        <v>97</v>
      </c>
      <c r="F1555" s="466">
        <v>44317</v>
      </c>
      <c r="G1555" s="466">
        <v>45657</v>
      </c>
      <c r="H1555" s="467" t="s">
        <v>5965</v>
      </c>
      <c r="I1555" s="468">
        <v>39532</v>
      </c>
      <c r="J1555" s="469">
        <v>0</v>
      </c>
    </row>
    <row r="1556" spans="1:10" x14ac:dyDescent="0.3">
      <c r="A1556" s="464" t="s">
        <v>6303</v>
      </c>
      <c r="B1556" s="122" t="s">
        <v>6304</v>
      </c>
      <c r="C1556" s="122" t="s">
        <v>5033</v>
      </c>
      <c r="D1556" s="122" t="s">
        <v>5034</v>
      </c>
      <c r="E1556" s="122" t="s">
        <v>97</v>
      </c>
      <c r="F1556" s="466">
        <v>44317</v>
      </c>
      <c r="G1556" s="466">
        <v>45657</v>
      </c>
      <c r="H1556" s="467" t="s">
        <v>5964</v>
      </c>
      <c r="I1556" s="468">
        <v>39567</v>
      </c>
      <c r="J1556" s="469">
        <v>6.8109999999999999</v>
      </c>
    </row>
    <row r="1557" spans="1:10" x14ac:dyDescent="0.3">
      <c r="A1557" s="464" t="s">
        <v>6303</v>
      </c>
      <c r="B1557" s="122" t="s">
        <v>6304</v>
      </c>
      <c r="C1557" s="122" t="s">
        <v>5033</v>
      </c>
      <c r="D1557" s="122" t="s">
        <v>5034</v>
      </c>
      <c r="E1557" s="122" t="s">
        <v>97</v>
      </c>
      <c r="F1557" s="466">
        <v>44317</v>
      </c>
      <c r="G1557" s="466">
        <v>45657</v>
      </c>
      <c r="H1557" s="467" t="s">
        <v>5965</v>
      </c>
      <c r="I1557" s="468">
        <v>39603</v>
      </c>
      <c r="J1557" s="469">
        <v>1.9530000000000001</v>
      </c>
    </row>
    <row r="1558" spans="1:10" x14ac:dyDescent="0.3">
      <c r="A1558" s="464" t="s">
        <v>6303</v>
      </c>
      <c r="B1558" s="122" t="s">
        <v>6304</v>
      </c>
      <c r="C1558" s="122" t="s">
        <v>5020</v>
      </c>
      <c r="D1558" s="122" t="s">
        <v>5021</v>
      </c>
      <c r="E1558" s="122" t="s">
        <v>97</v>
      </c>
      <c r="F1558" s="466">
        <v>44317</v>
      </c>
      <c r="G1558" s="466">
        <v>45657</v>
      </c>
      <c r="H1558" s="467" t="s">
        <v>5964</v>
      </c>
      <c r="I1558" s="468">
        <v>39510</v>
      </c>
      <c r="J1558" s="469">
        <v>8.8219999999999992</v>
      </c>
    </row>
    <row r="1559" spans="1:10" x14ac:dyDescent="0.3">
      <c r="A1559" s="464" t="s">
        <v>6303</v>
      </c>
      <c r="B1559" s="122" t="s">
        <v>6304</v>
      </c>
      <c r="C1559" s="122" t="s">
        <v>5020</v>
      </c>
      <c r="D1559" s="122" t="s">
        <v>5021</v>
      </c>
      <c r="E1559" s="122" t="s">
        <v>97</v>
      </c>
      <c r="F1559" s="466">
        <v>44317</v>
      </c>
      <c r="G1559" s="466">
        <v>45657</v>
      </c>
      <c r="H1559" s="467" t="s">
        <v>5965</v>
      </c>
      <c r="I1559" s="468">
        <v>39545</v>
      </c>
      <c r="J1559" s="469">
        <v>2.8580000000000001</v>
      </c>
    </row>
    <row r="1560" spans="1:10" x14ac:dyDescent="0.3">
      <c r="A1560" s="464" t="s">
        <v>6303</v>
      </c>
      <c r="B1560" s="122" t="s">
        <v>6304</v>
      </c>
      <c r="C1560" s="122" t="s">
        <v>5020</v>
      </c>
      <c r="D1560" s="122" t="s">
        <v>5021</v>
      </c>
      <c r="E1560" s="122" t="s">
        <v>97</v>
      </c>
      <c r="F1560" s="466">
        <v>44317</v>
      </c>
      <c r="G1560" s="466">
        <v>45657</v>
      </c>
      <c r="H1560" s="467" t="s">
        <v>5964</v>
      </c>
      <c r="I1560" s="468">
        <v>39580</v>
      </c>
      <c r="J1560" s="469">
        <v>0</v>
      </c>
    </row>
    <row r="1561" spans="1:10" x14ac:dyDescent="0.3">
      <c r="A1561" s="464" t="s">
        <v>6303</v>
      </c>
      <c r="B1561" s="122" t="s">
        <v>6304</v>
      </c>
      <c r="C1561" s="122" t="s">
        <v>5020</v>
      </c>
      <c r="D1561" s="122" t="s">
        <v>5021</v>
      </c>
      <c r="E1561" s="122" t="s">
        <v>97</v>
      </c>
      <c r="F1561" s="466">
        <v>44317</v>
      </c>
      <c r="G1561" s="466">
        <v>45657</v>
      </c>
      <c r="H1561" s="467" t="s">
        <v>5965</v>
      </c>
      <c r="I1561" s="468">
        <v>39615</v>
      </c>
      <c r="J1561" s="469">
        <v>5.6550000000000011</v>
      </c>
    </row>
    <row r="1562" spans="1:10" x14ac:dyDescent="0.3">
      <c r="A1562" s="464" t="s">
        <v>6303</v>
      </c>
      <c r="B1562" s="122" t="s">
        <v>6304</v>
      </c>
      <c r="C1562" s="122" t="s">
        <v>5070</v>
      </c>
      <c r="D1562" s="122" t="s">
        <v>5071</v>
      </c>
      <c r="E1562" s="122" t="s">
        <v>97</v>
      </c>
      <c r="F1562" s="466">
        <v>44317</v>
      </c>
      <c r="G1562" s="466">
        <v>45657</v>
      </c>
      <c r="H1562" s="467" t="s">
        <v>5964</v>
      </c>
      <c r="I1562" s="468">
        <v>39494</v>
      </c>
      <c r="J1562" s="469">
        <v>19.673999999999999</v>
      </c>
    </row>
    <row r="1563" spans="1:10" x14ac:dyDescent="0.3">
      <c r="A1563" s="464" t="s">
        <v>6303</v>
      </c>
      <c r="B1563" s="122" t="s">
        <v>6304</v>
      </c>
      <c r="C1563" s="122" t="s">
        <v>5070</v>
      </c>
      <c r="D1563" s="122" t="s">
        <v>5071</v>
      </c>
      <c r="E1563" s="122" t="s">
        <v>97</v>
      </c>
      <c r="F1563" s="466">
        <v>44317</v>
      </c>
      <c r="G1563" s="466">
        <v>45657</v>
      </c>
      <c r="H1563" s="467" t="s">
        <v>5965</v>
      </c>
      <c r="I1563" s="468">
        <v>39529</v>
      </c>
      <c r="J1563" s="469">
        <v>0.74600000000000011</v>
      </c>
    </row>
    <row r="1564" spans="1:10" x14ac:dyDescent="0.3">
      <c r="A1564" s="464" t="s">
        <v>6303</v>
      </c>
      <c r="B1564" s="122" t="s">
        <v>6304</v>
      </c>
      <c r="C1564" s="122" t="s">
        <v>5070</v>
      </c>
      <c r="D1564" s="122" t="s">
        <v>5071</v>
      </c>
      <c r="E1564" s="122" t="s">
        <v>97</v>
      </c>
      <c r="F1564" s="466">
        <v>44317</v>
      </c>
      <c r="G1564" s="466">
        <v>45657</v>
      </c>
      <c r="H1564" s="467" t="s">
        <v>5964</v>
      </c>
      <c r="I1564" s="468">
        <v>39564</v>
      </c>
      <c r="J1564" s="469">
        <v>1.5490000000000002</v>
      </c>
    </row>
    <row r="1565" spans="1:10" x14ac:dyDescent="0.3">
      <c r="A1565" s="464" t="s">
        <v>6303</v>
      </c>
      <c r="B1565" s="122" t="s">
        <v>6304</v>
      </c>
      <c r="C1565" s="122" t="s">
        <v>5070</v>
      </c>
      <c r="D1565" s="122" t="s">
        <v>5071</v>
      </c>
      <c r="E1565" s="122" t="s">
        <v>97</v>
      </c>
      <c r="F1565" s="466">
        <v>44317</v>
      </c>
      <c r="G1565" s="466">
        <v>45657</v>
      </c>
      <c r="H1565" s="467" t="s">
        <v>5965</v>
      </c>
      <c r="I1565" s="468">
        <v>39600</v>
      </c>
      <c r="J1565" s="469">
        <v>11.539000000000001</v>
      </c>
    </row>
    <row r="1566" spans="1:10" x14ac:dyDescent="0.3">
      <c r="A1566" s="464" t="s">
        <v>6303</v>
      </c>
      <c r="B1566" s="122" t="s">
        <v>6304</v>
      </c>
      <c r="C1566" s="122" t="s">
        <v>5063</v>
      </c>
      <c r="D1566" s="122" t="s">
        <v>5064</v>
      </c>
      <c r="E1566" s="122" t="s">
        <v>97</v>
      </c>
      <c r="F1566" s="466">
        <v>44317</v>
      </c>
      <c r="G1566" s="466">
        <v>45657</v>
      </c>
      <c r="H1566" s="467" t="s">
        <v>5964</v>
      </c>
      <c r="I1566" s="468">
        <v>39496</v>
      </c>
      <c r="J1566" s="469">
        <v>13.970000000000002</v>
      </c>
    </row>
    <row r="1567" spans="1:10" x14ac:dyDescent="0.3">
      <c r="A1567" s="464" t="s">
        <v>6303</v>
      </c>
      <c r="B1567" s="122" t="s">
        <v>6304</v>
      </c>
      <c r="C1567" s="122" t="s">
        <v>5063</v>
      </c>
      <c r="D1567" s="122" t="s">
        <v>5064</v>
      </c>
      <c r="E1567" s="122" t="s">
        <v>97</v>
      </c>
      <c r="F1567" s="466">
        <v>44317</v>
      </c>
      <c r="G1567" s="466">
        <v>45657</v>
      </c>
      <c r="H1567" s="467" t="s">
        <v>5965</v>
      </c>
      <c r="I1567" s="468">
        <v>39531</v>
      </c>
      <c r="J1567" s="469">
        <v>4.7000000000000011</v>
      </c>
    </row>
    <row r="1568" spans="1:10" x14ac:dyDescent="0.3">
      <c r="A1568" s="464" t="s">
        <v>6303</v>
      </c>
      <c r="B1568" s="122" t="s">
        <v>6304</v>
      </c>
      <c r="C1568" s="122" t="s">
        <v>5063</v>
      </c>
      <c r="D1568" s="122" t="s">
        <v>5064</v>
      </c>
      <c r="E1568" s="122" t="s">
        <v>97</v>
      </c>
      <c r="F1568" s="466">
        <v>44317</v>
      </c>
      <c r="G1568" s="466">
        <v>45657</v>
      </c>
      <c r="H1568" s="467" t="s">
        <v>5964</v>
      </c>
      <c r="I1568" s="468">
        <v>39566</v>
      </c>
      <c r="J1568" s="469">
        <v>0.81800000000000006</v>
      </c>
    </row>
    <row r="1569" spans="1:10" x14ac:dyDescent="0.3">
      <c r="A1569" s="464" t="s">
        <v>6303</v>
      </c>
      <c r="B1569" s="122" t="s">
        <v>6304</v>
      </c>
      <c r="C1569" s="122" t="s">
        <v>5063</v>
      </c>
      <c r="D1569" s="122" t="s">
        <v>5064</v>
      </c>
      <c r="E1569" s="122" t="s">
        <v>97</v>
      </c>
      <c r="F1569" s="466">
        <v>44317</v>
      </c>
      <c r="G1569" s="466">
        <v>45657</v>
      </c>
      <c r="H1569" s="467" t="s">
        <v>5965</v>
      </c>
      <c r="I1569" s="468">
        <v>39602</v>
      </c>
      <c r="J1569" s="469">
        <v>6.5760000000000005</v>
      </c>
    </row>
    <row r="1570" spans="1:10" x14ac:dyDescent="0.3">
      <c r="A1570" s="464" t="s">
        <v>6303</v>
      </c>
      <c r="B1570" s="122" t="s">
        <v>6304</v>
      </c>
      <c r="C1570" s="122" t="s">
        <v>5053</v>
      </c>
      <c r="D1570" s="122" t="s">
        <v>5054</v>
      </c>
      <c r="E1570" s="122" t="s">
        <v>97</v>
      </c>
      <c r="F1570" s="466">
        <v>44317</v>
      </c>
      <c r="G1570" s="466">
        <v>45657</v>
      </c>
      <c r="H1570" s="467" t="s">
        <v>5964</v>
      </c>
      <c r="I1570" s="468">
        <v>39500</v>
      </c>
      <c r="J1570" s="469">
        <v>10.659000000000001</v>
      </c>
    </row>
    <row r="1571" spans="1:10" x14ac:dyDescent="0.3">
      <c r="A1571" s="464" t="s">
        <v>6303</v>
      </c>
      <c r="B1571" s="122" t="s">
        <v>6304</v>
      </c>
      <c r="C1571" s="122" t="s">
        <v>5053</v>
      </c>
      <c r="D1571" s="122" t="s">
        <v>5054</v>
      </c>
      <c r="E1571" s="122" t="s">
        <v>97</v>
      </c>
      <c r="F1571" s="466">
        <v>44317</v>
      </c>
      <c r="G1571" s="466">
        <v>45657</v>
      </c>
      <c r="H1571" s="467" t="s">
        <v>5965</v>
      </c>
      <c r="I1571" s="468">
        <v>39535</v>
      </c>
      <c r="J1571" s="469">
        <v>5.0810000000000004</v>
      </c>
    </row>
    <row r="1572" spans="1:10" x14ac:dyDescent="0.3">
      <c r="A1572" s="464" t="s">
        <v>6303</v>
      </c>
      <c r="B1572" s="122" t="s">
        <v>6304</v>
      </c>
      <c r="C1572" s="122" t="s">
        <v>5053</v>
      </c>
      <c r="D1572" s="122" t="s">
        <v>5054</v>
      </c>
      <c r="E1572" s="122" t="s">
        <v>97</v>
      </c>
      <c r="F1572" s="466">
        <v>44317</v>
      </c>
      <c r="G1572" s="466">
        <v>45657</v>
      </c>
      <c r="H1572" s="467" t="s">
        <v>5964</v>
      </c>
      <c r="I1572" s="468">
        <v>39570</v>
      </c>
      <c r="J1572" s="469">
        <v>0</v>
      </c>
    </row>
    <row r="1573" spans="1:10" x14ac:dyDescent="0.3">
      <c r="A1573" s="464" t="s">
        <v>6303</v>
      </c>
      <c r="B1573" s="122" t="s">
        <v>6304</v>
      </c>
      <c r="C1573" s="122" t="s">
        <v>5053</v>
      </c>
      <c r="D1573" s="122" t="s">
        <v>5054</v>
      </c>
      <c r="E1573" s="122" t="s">
        <v>97</v>
      </c>
      <c r="F1573" s="466">
        <v>44317</v>
      </c>
      <c r="G1573" s="466">
        <v>45657</v>
      </c>
      <c r="H1573" s="467" t="s">
        <v>5965</v>
      </c>
      <c r="I1573" s="468">
        <v>39606</v>
      </c>
      <c r="J1573" s="469">
        <v>5.0199999999999996</v>
      </c>
    </row>
    <row r="1574" spans="1:10" x14ac:dyDescent="0.3">
      <c r="A1574" s="464" t="s">
        <v>6303</v>
      </c>
      <c r="B1574" s="122" t="s">
        <v>6304</v>
      </c>
      <c r="C1574" s="122" t="s">
        <v>5012</v>
      </c>
      <c r="D1574" s="122" t="s">
        <v>5013</v>
      </c>
      <c r="E1574" s="122" t="s">
        <v>97</v>
      </c>
      <c r="F1574" s="466">
        <v>44136</v>
      </c>
      <c r="G1574" s="466">
        <v>45657</v>
      </c>
      <c r="H1574" s="467" t="s">
        <v>5964</v>
      </c>
      <c r="I1574" s="468">
        <v>39234</v>
      </c>
      <c r="J1574" s="469">
        <v>0</v>
      </c>
    </row>
    <row r="1575" spans="1:10" x14ac:dyDescent="0.3">
      <c r="A1575" s="464" t="s">
        <v>6303</v>
      </c>
      <c r="B1575" s="122" t="s">
        <v>6304</v>
      </c>
      <c r="C1575" s="122" t="s">
        <v>5012</v>
      </c>
      <c r="D1575" s="122" t="s">
        <v>5013</v>
      </c>
      <c r="E1575" s="122" t="s">
        <v>97</v>
      </c>
      <c r="F1575" s="466">
        <v>44136</v>
      </c>
      <c r="G1575" s="466">
        <v>45657</v>
      </c>
      <c r="H1575" s="467" t="s">
        <v>5964</v>
      </c>
      <c r="I1575" s="468">
        <v>39235</v>
      </c>
      <c r="J1575" s="469">
        <v>0</v>
      </c>
    </row>
    <row r="1576" spans="1:10" x14ac:dyDescent="0.3">
      <c r="A1576" s="464" t="s">
        <v>6303</v>
      </c>
      <c r="B1576" s="122" t="s">
        <v>6304</v>
      </c>
      <c r="C1576" s="122" t="s">
        <v>5012</v>
      </c>
      <c r="D1576" s="122" t="s">
        <v>5013</v>
      </c>
      <c r="E1576" s="122" t="s">
        <v>97</v>
      </c>
      <c r="F1576" s="466">
        <v>44136</v>
      </c>
      <c r="G1576" s="466">
        <v>45657</v>
      </c>
      <c r="H1576" s="467" t="s">
        <v>5964</v>
      </c>
      <c r="I1576" s="468">
        <v>39236</v>
      </c>
      <c r="J1576" s="469">
        <v>0</v>
      </c>
    </row>
    <row r="1577" spans="1:10" x14ac:dyDescent="0.3">
      <c r="A1577" s="464" t="s">
        <v>6303</v>
      </c>
      <c r="B1577" s="122" t="s">
        <v>6304</v>
      </c>
      <c r="C1577" s="122" t="s">
        <v>5012</v>
      </c>
      <c r="D1577" s="122" t="s">
        <v>5013</v>
      </c>
      <c r="E1577" s="122" t="s">
        <v>97</v>
      </c>
      <c r="F1577" s="466">
        <v>44136</v>
      </c>
      <c r="G1577" s="466">
        <v>45657</v>
      </c>
      <c r="H1577" s="467" t="s">
        <v>5965</v>
      </c>
      <c r="I1577" s="468">
        <v>39237</v>
      </c>
      <c r="J1577" s="469">
        <v>137.99</v>
      </c>
    </row>
    <row r="1578" spans="1:10" x14ac:dyDescent="0.3">
      <c r="A1578" s="464" t="s">
        <v>6303</v>
      </c>
      <c r="B1578" s="122" t="s">
        <v>6304</v>
      </c>
      <c r="C1578" s="122" t="s">
        <v>5012</v>
      </c>
      <c r="D1578" s="122" t="s">
        <v>5013</v>
      </c>
      <c r="E1578" s="122" t="s">
        <v>97</v>
      </c>
      <c r="F1578" s="466">
        <v>44136</v>
      </c>
      <c r="G1578" s="466">
        <v>45657</v>
      </c>
      <c r="H1578" s="467" t="s">
        <v>5965</v>
      </c>
      <c r="I1578" s="468">
        <v>39238</v>
      </c>
      <c r="J1578" s="469">
        <v>5.87</v>
      </c>
    </row>
    <row r="1579" spans="1:10" x14ac:dyDescent="0.3">
      <c r="A1579" s="464" t="s">
        <v>6303</v>
      </c>
      <c r="B1579" s="122" t="s">
        <v>6304</v>
      </c>
      <c r="C1579" s="122" t="s">
        <v>5012</v>
      </c>
      <c r="D1579" s="122" t="s">
        <v>5013</v>
      </c>
      <c r="E1579" s="122" t="s">
        <v>97</v>
      </c>
      <c r="F1579" s="466">
        <v>44136</v>
      </c>
      <c r="G1579" s="466">
        <v>45657</v>
      </c>
      <c r="H1579" s="467" t="s">
        <v>5965</v>
      </c>
      <c r="I1579" s="468">
        <v>39239</v>
      </c>
      <c r="J1579" s="469">
        <v>0</v>
      </c>
    </row>
    <row r="1580" spans="1:10" x14ac:dyDescent="0.3">
      <c r="A1580" s="464" t="s">
        <v>6303</v>
      </c>
      <c r="B1580" s="122" t="s">
        <v>6304</v>
      </c>
      <c r="C1580" s="122" t="s">
        <v>5039</v>
      </c>
      <c r="D1580" s="122" t="s">
        <v>5040</v>
      </c>
      <c r="E1580" s="122" t="s">
        <v>97</v>
      </c>
      <c r="F1580" s="466">
        <v>44317</v>
      </c>
      <c r="G1580" s="466">
        <v>45657</v>
      </c>
      <c r="H1580" s="467" t="s">
        <v>5964</v>
      </c>
      <c r="I1580" s="468">
        <v>39505</v>
      </c>
      <c r="J1580" s="469">
        <v>10.908999999999999</v>
      </c>
    </row>
    <row r="1581" spans="1:10" x14ac:dyDescent="0.3">
      <c r="A1581" s="464" t="s">
        <v>6303</v>
      </c>
      <c r="B1581" s="122" t="s">
        <v>6304</v>
      </c>
      <c r="C1581" s="122" t="s">
        <v>5039</v>
      </c>
      <c r="D1581" s="122" t="s">
        <v>5040</v>
      </c>
      <c r="E1581" s="122" t="s">
        <v>97</v>
      </c>
      <c r="F1581" s="466">
        <v>44317</v>
      </c>
      <c r="G1581" s="466">
        <v>45657</v>
      </c>
      <c r="H1581" s="467" t="s">
        <v>5965</v>
      </c>
      <c r="I1581" s="468">
        <v>39540</v>
      </c>
      <c r="J1581" s="469">
        <v>3.6710000000000003</v>
      </c>
    </row>
    <row r="1582" spans="1:10" x14ac:dyDescent="0.3">
      <c r="A1582" s="464" t="s">
        <v>6303</v>
      </c>
      <c r="B1582" s="122" t="s">
        <v>6304</v>
      </c>
      <c r="C1582" s="122" t="s">
        <v>5039</v>
      </c>
      <c r="D1582" s="122" t="s">
        <v>5040</v>
      </c>
      <c r="E1582" s="122" t="s">
        <v>97</v>
      </c>
      <c r="F1582" s="466">
        <v>44317</v>
      </c>
      <c r="G1582" s="466">
        <v>45657</v>
      </c>
      <c r="H1582" s="467" t="s">
        <v>5964</v>
      </c>
      <c r="I1582" s="468">
        <v>39575</v>
      </c>
      <c r="J1582" s="469">
        <v>0.54600000000000004</v>
      </c>
    </row>
    <row r="1583" spans="1:10" x14ac:dyDescent="0.3">
      <c r="A1583" s="464" t="s">
        <v>6303</v>
      </c>
      <c r="B1583" s="122" t="s">
        <v>6304</v>
      </c>
      <c r="C1583" s="122" t="s">
        <v>5039</v>
      </c>
      <c r="D1583" s="122" t="s">
        <v>5040</v>
      </c>
      <c r="E1583" s="122" t="s">
        <v>97</v>
      </c>
      <c r="F1583" s="466">
        <v>44317</v>
      </c>
      <c r="G1583" s="466">
        <v>45657</v>
      </c>
      <c r="H1583" s="467" t="s">
        <v>5965</v>
      </c>
      <c r="I1583" s="468">
        <v>39611</v>
      </c>
      <c r="J1583" s="469">
        <v>5.4620000000000006</v>
      </c>
    </row>
    <row r="1584" spans="1:10" x14ac:dyDescent="0.3">
      <c r="A1584" s="464" t="s">
        <v>6303</v>
      </c>
      <c r="B1584" s="122" t="s">
        <v>6304</v>
      </c>
      <c r="C1584" s="122" t="s">
        <v>5018</v>
      </c>
      <c r="D1584" s="122" t="s">
        <v>5019</v>
      </c>
      <c r="E1584" s="122" t="s">
        <v>97</v>
      </c>
      <c r="F1584" s="466">
        <v>44317</v>
      </c>
      <c r="G1584" s="466">
        <v>45657</v>
      </c>
      <c r="H1584" s="467" t="s">
        <v>5964</v>
      </c>
      <c r="I1584" s="468">
        <v>39527</v>
      </c>
      <c r="J1584" s="469">
        <v>7.1989999999999998</v>
      </c>
    </row>
    <row r="1585" spans="1:10" x14ac:dyDescent="0.3">
      <c r="A1585" s="464" t="s">
        <v>6303</v>
      </c>
      <c r="B1585" s="122" t="s">
        <v>6304</v>
      </c>
      <c r="C1585" s="122" t="s">
        <v>5018</v>
      </c>
      <c r="D1585" s="122" t="s">
        <v>5019</v>
      </c>
      <c r="E1585" s="122" t="s">
        <v>97</v>
      </c>
      <c r="F1585" s="466">
        <v>44317</v>
      </c>
      <c r="G1585" s="466">
        <v>45657</v>
      </c>
      <c r="H1585" s="467" t="s">
        <v>5965</v>
      </c>
      <c r="I1585" s="468">
        <v>39562</v>
      </c>
      <c r="J1585" s="469">
        <v>0.38100000000000001</v>
      </c>
    </row>
    <row r="1586" spans="1:10" x14ac:dyDescent="0.3">
      <c r="A1586" s="464" t="s">
        <v>6303</v>
      </c>
      <c r="B1586" s="122" t="s">
        <v>6304</v>
      </c>
      <c r="C1586" s="122" t="s">
        <v>5018</v>
      </c>
      <c r="D1586" s="122" t="s">
        <v>5019</v>
      </c>
      <c r="E1586" s="122" t="s">
        <v>97</v>
      </c>
      <c r="F1586" s="466">
        <v>44317</v>
      </c>
      <c r="G1586" s="466">
        <v>45657</v>
      </c>
      <c r="H1586" s="467" t="s">
        <v>5964</v>
      </c>
      <c r="I1586" s="468">
        <v>39598</v>
      </c>
      <c r="J1586" s="469">
        <v>0.9900000000000001</v>
      </c>
    </row>
    <row r="1587" spans="1:10" x14ac:dyDescent="0.3">
      <c r="A1587" s="464" t="s">
        <v>6303</v>
      </c>
      <c r="B1587" s="122" t="s">
        <v>6304</v>
      </c>
      <c r="C1587" s="122" t="s">
        <v>5018</v>
      </c>
      <c r="D1587" s="122" t="s">
        <v>5019</v>
      </c>
      <c r="E1587" s="122" t="s">
        <v>97</v>
      </c>
      <c r="F1587" s="466">
        <v>44317</v>
      </c>
      <c r="G1587" s="466">
        <v>45657</v>
      </c>
      <c r="H1587" s="467" t="s">
        <v>5965</v>
      </c>
      <c r="I1587" s="468">
        <v>39633</v>
      </c>
      <c r="J1587" s="469">
        <v>3.7530000000000001</v>
      </c>
    </row>
    <row r="1588" spans="1:10" x14ac:dyDescent="0.3">
      <c r="A1588" s="464" t="s">
        <v>6303</v>
      </c>
      <c r="B1588" s="122" t="s">
        <v>6304</v>
      </c>
      <c r="C1588" s="122" t="s">
        <v>5057</v>
      </c>
      <c r="D1588" s="122" t="s">
        <v>5058</v>
      </c>
      <c r="E1588" s="122" t="s">
        <v>97</v>
      </c>
      <c r="F1588" s="466">
        <v>44317</v>
      </c>
      <c r="G1588" s="466">
        <v>45657</v>
      </c>
      <c r="H1588" s="467" t="s">
        <v>5964</v>
      </c>
      <c r="I1588" s="468">
        <v>39524</v>
      </c>
      <c r="J1588" s="469">
        <v>7.8480000000000008</v>
      </c>
    </row>
    <row r="1589" spans="1:10" x14ac:dyDescent="0.3">
      <c r="A1589" s="464" t="s">
        <v>6303</v>
      </c>
      <c r="B1589" s="122" t="s">
        <v>6304</v>
      </c>
      <c r="C1589" s="122" t="s">
        <v>5057</v>
      </c>
      <c r="D1589" s="122" t="s">
        <v>5058</v>
      </c>
      <c r="E1589" s="122" t="s">
        <v>97</v>
      </c>
      <c r="F1589" s="466">
        <v>44317</v>
      </c>
      <c r="G1589" s="466">
        <v>45657</v>
      </c>
      <c r="H1589" s="467" t="s">
        <v>5965</v>
      </c>
      <c r="I1589" s="468">
        <v>39559</v>
      </c>
      <c r="J1589" s="469">
        <v>1.472</v>
      </c>
    </row>
    <row r="1590" spans="1:10" x14ac:dyDescent="0.3">
      <c r="A1590" s="464" t="s">
        <v>6303</v>
      </c>
      <c r="B1590" s="122" t="s">
        <v>6304</v>
      </c>
      <c r="C1590" s="122" t="s">
        <v>5057</v>
      </c>
      <c r="D1590" s="122" t="s">
        <v>5058</v>
      </c>
      <c r="E1590" s="122" t="s">
        <v>97</v>
      </c>
      <c r="F1590" s="466">
        <v>44317</v>
      </c>
      <c r="G1590" s="466">
        <v>45657</v>
      </c>
      <c r="H1590" s="467" t="s">
        <v>5964</v>
      </c>
      <c r="I1590" s="468">
        <v>39594</v>
      </c>
      <c r="J1590" s="469">
        <v>3.2000000000000001E-2</v>
      </c>
    </row>
    <row r="1591" spans="1:10" x14ac:dyDescent="0.3">
      <c r="A1591" s="464" t="s">
        <v>6303</v>
      </c>
      <c r="B1591" s="122" t="s">
        <v>6304</v>
      </c>
      <c r="C1591" s="122" t="s">
        <v>5057</v>
      </c>
      <c r="D1591" s="122" t="s">
        <v>5058</v>
      </c>
      <c r="E1591" s="122" t="s">
        <v>97</v>
      </c>
      <c r="F1591" s="466">
        <v>44317</v>
      </c>
      <c r="G1591" s="466">
        <v>45657</v>
      </c>
      <c r="H1591" s="467" t="s">
        <v>5965</v>
      </c>
      <c r="I1591" s="468">
        <v>39630</v>
      </c>
      <c r="J1591" s="469">
        <v>5.3250000000000002</v>
      </c>
    </row>
    <row r="1592" spans="1:10" x14ac:dyDescent="0.3">
      <c r="A1592" s="464" t="s">
        <v>6303</v>
      </c>
      <c r="B1592" s="122" t="s">
        <v>6304</v>
      </c>
      <c r="C1592" s="122" t="s">
        <v>5037</v>
      </c>
      <c r="D1592" s="122" t="s">
        <v>5038</v>
      </c>
      <c r="E1592" s="122" t="s">
        <v>97</v>
      </c>
      <c r="F1592" s="466">
        <v>44317</v>
      </c>
      <c r="G1592" s="466">
        <v>45657</v>
      </c>
      <c r="H1592" s="467" t="s">
        <v>5964</v>
      </c>
      <c r="I1592" s="468">
        <v>39507</v>
      </c>
      <c r="J1592" s="469">
        <v>11.983000000000001</v>
      </c>
    </row>
    <row r="1593" spans="1:10" x14ac:dyDescent="0.3">
      <c r="A1593" s="464" t="s">
        <v>6303</v>
      </c>
      <c r="B1593" s="122" t="s">
        <v>6304</v>
      </c>
      <c r="C1593" s="122" t="s">
        <v>5037</v>
      </c>
      <c r="D1593" s="122" t="s">
        <v>5038</v>
      </c>
      <c r="E1593" s="122" t="s">
        <v>97</v>
      </c>
      <c r="F1593" s="466">
        <v>44317</v>
      </c>
      <c r="G1593" s="466">
        <v>45657</v>
      </c>
      <c r="H1593" s="467" t="s">
        <v>5965</v>
      </c>
      <c r="I1593" s="468">
        <v>39542</v>
      </c>
      <c r="J1593" s="469">
        <v>1.4370000000000001</v>
      </c>
    </row>
    <row r="1594" spans="1:10" x14ac:dyDescent="0.3">
      <c r="A1594" s="464" t="s">
        <v>6303</v>
      </c>
      <c r="B1594" s="122" t="s">
        <v>6304</v>
      </c>
      <c r="C1594" s="122" t="s">
        <v>5037</v>
      </c>
      <c r="D1594" s="122" t="s">
        <v>5038</v>
      </c>
      <c r="E1594" s="122" t="s">
        <v>97</v>
      </c>
      <c r="F1594" s="466">
        <v>44317</v>
      </c>
      <c r="G1594" s="466">
        <v>45657</v>
      </c>
      <c r="H1594" s="467" t="s">
        <v>5964</v>
      </c>
      <c r="I1594" s="468">
        <v>39577</v>
      </c>
      <c r="J1594" s="469">
        <v>1.36</v>
      </c>
    </row>
    <row r="1595" spans="1:10" x14ac:dyDescent="0.3">
      <c r="A1595" s="464" t="s">
        <v>6303</v>
      </c>
      <c r="B1595" s="122" t="s">
        <v>6304</v>
      </c>
      <c r="C1595" s="122" t="s">
        <v>5037</v>
      </c>
      <c r="D1595" s="122" t="s">
        <v>5038</v>
      </c>
      <c r="E1595" s="122" t="s">
        <v>97</v>
      </c>
      <c r="F1595" s="466">
        <v>44317</v>
      </c>
      <c r="G1595" s="466">
        <v>45657</v>
      </c>
      <c r="H1595" s="467" t="s">
        <v>5965</v>
      </c>
      <c r="I1595" s="468">
        <v>39613</v>
      </c>
      <c r="J1595" s="469">
        <v>7.0459999999999994</v>
      </c>
    </row>
    <row r="1596" spans="1:10" x14ac:dyDescent="0.3">
      <c r="A1596" s="464" t="s">
        <v>6303</v>
      </c>
      <c r="B1596" s="122" t="s">
        <v>6304</v>
      </c>
      <c r="C1596" s="122" t="s">
        <v>5008</v>
      </c>
      <c r="D1596" s="122" t="s">
        <v>5009</v>
      </c>
      <c r="E1596" s="122" t="s">
        <v>97</v>
      </c>
      <c r="F1596" s="466">
        <v>44317</v>
      </c>
      <c r="G1596" s="466">
        <v>45657</v>
      </c>
      <c r="H1596" s="467" t="s">
        <v>5964</v>
      </c>
      <c r="I1596" s="468">
        <v>39502</v>
      </c>
      <c r="J1596" s="469">
        <v>3.5</v>
      </c>
    </row>
    <row r="1597" spans="1:10" x14ac:dyDescent="0.3">
      <c r="A1597" s="464" t="s">
        <v>6303</v>
      </c>
      <c r="B1597" s="122" t="s">
        <v>6304</v>
      </c>
      <c r="C1597" s="122" t="s">
        <v>5008</v>
      </c>
      <c r="D1597" s="122" t="s">
        <v>5009</v>
      </c>
      <c r="E1597" s="122" t="s">
        <v>97</v>
      </c>
      <c r="F1597" s="466">
        <v>44317</v>
      </c>
      <c r="G1597" s="466">
        <v>45657</v>
      </c>
      <c r="H1597" s="467" t="s">
        <v>5965</v>
      </c>
      <c r="I1597" s="468">
        <v>39537</v>
      </c>
      <c r="J1597" s="469">
        <v>11.66</v>
      </c>
    </row>
    <row r="1598" spans="1:10" x14ac:dyDescent="0.3">
      <c r="A1598" s="464" t="s">
        <v>6303</v>
      </c>
      <c r="B1598" s="122" t="s">
        <v>6304</v>
      </c>
      <c r="C1598" s="122" t="s">
        <v>5008</v>
      </c>
      <c r="D1598" s="122" t="s">
        <v>5009</v>
      </c>
      <c r="E1598" s="122" t="s">
        <v>97</v>
      </c>
      <c r="F1598" s="466">
        <v>44317</v>
      </c>
      <c r="G1598" s="466">
        <v>45657</v>
      </c>
      <c r="H1598" s="467" t="s">
        <v>5964</v>
      </c>
      <c r="I1598" s="468">
        <v>39572</v>
      </c>
      <c r="J1598" s="469">
        <v>0.46500000000000002</v>
      </c>
    </row>
    <row r="1599" spans="1:10" x14ac:dyDescent="0.3">
      <c r="A1599" s="464" t="s">
        <v>6303</v>
      </c>
      <c r="B1599" s="122" t="s">
        <v>6304</v>
      </c>
      <c r="C1599" s="122" t="s">
        <v>5008</v>
      </c>
      <c r="D1599" s="122" t="s">
        <v>5009</v>
      </c>
      <c r="E1599" s="122" t="s">
        <v>97</v>
      </c>
      <c r="F1599" s="466">
        <v>44317</v>
      </c>
      <c r="G1599" s="466">
        <v>45657</v>
      </c>
      <c r="H1599" s="467" t="s">
        <v>5965</v>
      </c>
      <c r="I1599" s="468">
        <v>39608</v>
      </c>
      <c r="J1599" s="469">
        <v>9.2620000000000005</v>
      </c>
    </row>
    <row r="1600" spans="1:10" x14ac:dyDescent="0.3">
      <c r="A1600" s="464" t="s">
        <v>6303</v>
      </c>
      <c r="B1600" s="122" t="s">
        <v>6304</v>
      </c>
      <c r="C1600" s="122" t="s">
        <v>5010</v>
      </c>
      <c r="D1600" s="122" t="s">
        <v>5011</v>
      </c>
      <c r="E1600" s="122" t="s">
        <v>97</v>
      </c>
      <c r="F1600" s="466">
        <v>44317</v>
      </c>
      <c r="G1600" s="466">
        <v>45657</v>
      </c>
      <c r="H1600" s="467" t="s">
        <v>5964</v>
      </c>
      <c r="I1600" s="468">
        <v>39525</v>
      </c>
      <c r="J1600" s="469">
        <v>2.1509999999999998</v>
      </c>
    </row>
    <row r="1601" spans="1:10" x14ac:dyDescent="0.3">
      <c r="A1601" s="464" t="s">
        <v>6303</v>
      </c>
      <c r="B1601" s="122" t="s">
        <v>6304</v>
      </c>
      <c r="C1601" s="122" t="s">
        <v>5010</v>
      </c>
      <c r="D1601" s="122" t="s">
        <v>5011</v>
      </c>
      <c r="E1601" s="122" t="s">
        <v>97</v>
      </c>
      <c r="F1601" s="466">
        <v>44317</v>
      </c>
      <c r="G1601" s="466">
        <v>45657</v>
      </c>
      <c r="H1601" s="467" t="s">
        <v>5965</v>
      </c>
      <c r="I1601" s="468">
        <v>39560</v>
      </c>
      <c r="J1601" s="469">
        <v>7.1690000000000005</v>
      </c>
    </row>
    <row r="1602" spans="1:10" x14ac:dyDescent="0.3">
      <c r="A1602" s="464" t="s">
        <v>6303</v>
      </c>
      <c r="B1602" s="122" t="s">
        <v>6304</v>
      </c>
      <c r="C1602" s="122" t="s">
        <v>5010</v>
      </c>
      <c r="D1602" s="122" t="s">
        <v>5011</v>
      </c>
      <c r="E1602" s="122" t="s">
        <v>97</v>
      </c>
      <c r="F1602" s="466">
        <v>44317</v>
      </c>
      <c r="G1602" s="466">
        <v>45657</v>
      </c>
      <c r="H1602" s="467" t="s">
        <v>5964</v>
      </c>
      <c r="I1602" s="468">
        <v>39595</v>
      </c>
      <c r="J1602" s="469">
        <v>0</v>
      </c>
    </row>
    <row r="1603" spans="1:10" x14ac:dyDescent="0.3">
      <c r="A1603" s="464" t="s">
        <v>6303</v>
      </c>
      <c r="B1603" s="122" t="s">
        <v>6304</v>
      </c>
      <c r="C1603" s="122" t="s">
        <v>5010</v>
      </c>
      <c r="D1603" s="122" t="s">
        <v>5011</v>
      </c>
      <c r="E1603" s="122" t="s">
        <v>97</v>
      </c>
      <c r="F1603" s="466">
        <v>44317</v>
      </c>
      <c r="G1603" s="466">
        <v>45657</v>
      </c>
      <c r="H1603" s="467" t="s">
        <v>5965</v>
      </c>
      <c r="I1603" s="468">
        <v>39631</v>
      </c>
      <c r="J1603" s="469">
        <v>3.1709999999999998</v>
      </c>
    </row>
    <row r="1604" spans="1:10" x14ac:dyDescent="0.3">
      <c r="A1604" s="464" t="s">
        <v>6303</v>
      </c>
      <c r="B1604" s="122" t="s">
        <v>6304</v>
      </c>
      <c r="C1604" s="122" t="s">
        <v>5006</v>
      </c>
      <c r="D1604" s="122" t="s">
        <v>5007</v>
      </c>
      <c r="E1604" s="122" t="s">
        <v>97</v>
      </c>
      <c r="F1604" s="466">
        <v>44317</v>
      </c>
      <c r="G1604" s="466">
        <v>45657</v>
      </c>
      <c r="H1604" s="467" t="s">
        <v>5964</v>
      </c>
      <c r="I1604" s="468">
        <v>39506</v>
      </c>
      <c r="J1604" s="469">
        <v>4.29</v>
      </c>
    </row>
    <row r="1605" spans="1:10" x14ac:dyDescent="0.3">
      <c r="A1605" s="464" t="s">
        <v>6303</v>
      </c>
      <c r="B1605" s="122" t="s">
        <v>6304</v>
      </c>
      <c r="C1605" s="122" t="s">
        <v>5006</v>
      </c>
      <c r="D1605" s="122" t="s">
        <v>5007</v>
      </c>
      <c r="E1605" s="122" t="s">
        <v>97</v>
      </c>
      <c r="F1605" s="466">
        <v>44317</v>
      </c>
      <c r="G1605" s="466">
        <v>45657</v>
      </c>
      <c r="H1605" s="467" t="s">
        <v>5965</v>
      </c>
      <c r="I1605" s="468">
        <v>39541</v>
      </c>
      <c r="J1605" s="469">
        <v>5.62</v>
      </c>
    </row>
    <row r="1606" spans="1:10" x14ac:dyDescent="0.3">
      <c r="A1606" s="464" t="s">
        <v>6303</v>
      </c>
      <c r="B1606" s="122" t="s">
        <v>6304</v>
      </c>
      <c r="C1606" s="122" t="s">
        <v>5006</v>
      </c>
      <c r="D1606" s="122" t="s">
        <v>5007</v>
      </c>
      <c r="E1606" s="122" t="s">
        <v>97</v>
      </c>
      <c r="F1606" s="466">
        <v>44317</v>
      </c>
      <c r="G1606" s="466">
        <v>45657</v>
      </c>
      <c r="H1606" s="467" t="s">
        <v>5964</v>
      </c>
      <c r="I1606" s="468">
        <v>39576</v>
      </c>
      <c r="J1606" s="469">
        <v>1.0069999999999999</v>
      </c>
    </row>
    <row r="1607" spans="1:10" x14ac:dyDescent="0.3">
      <c r="A1607" s="464" t="s">
        <v>6303</v>
      </c>
      <c r="B1607" s="122" t="s">
        <v>6304</v>
      </c>
      <c r="C1607" s="122" t="s">
        <v>5006</v>
      </c>
      <c r="D1607" s="122" t="s">
        <v>5007</v>
      </c>
      <c r="E1607" s="122" t="s">
        <v>97</v>
      </c>
      <c r="F1607" s="466">
        <v>44317</v>
      </c>
      <c r="G1607" s="466">
        <v>45657</v>
      </c>
      <c r="H1607" s="467" t="s">
        <v>5965</v>
      </c>
      <c r="I1607" s="468">
        <v>39612</v>
      </c>
      <c r="J1607" s="469">
        <v>5.4060000000000006</v>
      </c>
    </row>
    <row r="1608" spans="1:10" x14ac:dyDescent="0.3">
      <c r="A1608" s="464" t="s">
        <v>6303</v>
      </c>
      <c r="B1608" s="122" t="s">
        <v>6304</v>
      </c>
      <c r="C1608" s="122" t="s">
        <v>5004</v>
      </c>
      <c r="D1608" s="122" t="s">
        <v>5005</v>
      </c>
      <c r="E1608" s="122" t="s">
        <v>97</v>
      </c>
      <c r="F1608" s="466">
        <v>44317</v>
      </c>
      <c r="G1608" s="466">
        <v>45657</v>
      </c>
      <c r="H1608" s="467" t="s">
        <v>5964</v>
      </c>
      <c r="I1608" s="468">
        <v>39512</v>
      </c>
      <c r="J1608" s="469">
        <v>4.5569999999999995</v>
      </c>
    </row>
    <row r="1609" spans="1:10" x14ac:dyDescent="0.3">
      <c r="A1609" s="464" t="s">
        <v>6303</v>
      </c>
      <c r="B1609" s="122" t="s">
        <v>6304</v>
      </c>
      <c r="C1609" s="122" t="s">
        <v>5004</v>
      </c>
      <c r="D1609" s="122" t="s">
        <v>5005</v>
      </c>
      <c r="E1609" s="122" t="s">
        <v>97</v>
      </c>
      <c r="F1609" s="466">
        <v>44317</v>
      </c>
      <c r="G1609" s="466">
        <v>45657</v>
      </c>
      <c r="H1609" s="467" t="s">
        <v>5965</v>
      </c>
      <c r="I1609" s="468">
        <v>39547</v>
      </c>
      <c r="J1609" s="469">
        <v>9.4429999999999996</v>
      </c>
    </row>
    <row r="1610" spans="1:10" x14ac:dyDescent="0.3">
      <c r="A1610" s="464" t="s">
        <v>6303</v>
      </c>
      <c r="B1610" s="122" t="s">
        <v>6304</v>
      </c>
      <c r="C1610" s="122" t="s">
        <v>5004</v>
      </c>
      <c r="D1610" s="122" t="s">
        <v>5005</v>
      </c>
      <c r="E1610" s="122" t="s">
        <v>97</v>
      </c>
      <c r="F1610" s="466">
        <v>44317</v>
      </c>
      <c r="G1610" s="466">
        <v>45657</v>
      </c>
      <c r="H1610" s="467" t="s">
        <v>5964</v>
      </c>
      <c r="I1610" s="468">
        <v>39582</v>
      </c>
      <c r="J1610" s="469">
        <v>0.78500000000000003</v>
      </c>
    </row>
    <row r="1611" spans="1:10" x14ac:dyDescent="0.3">
      <c r="A1611" s="464" t="s">
        <v>6303</v>
      </c>
      <c r="B1611" s="122" t="s">
        <v>6304</v>
      </c>
      <c r="C1611" s="122" t="s">
        <v>5004</v>
      </c>
      <c r="D1611" s="122" t="s">
        <v>5005</v>
      </c>
      <c r="E1611" s="122" t="s">
        <v>97</v>
      </c>
      <c r="F1611" s="466">
        <v>44317</v>
      </c>
      <c r="G1611" s="466">
        <v>45657</v>
      </c>
      <c r="H1611" s="467" t="s">
        <v>5965</v>
      </c>
      <c r="I1611" s="468">
        <v>39618</v>
      </c>
      <c r="J1611" s="469">
        <v>8.0960000000000001</v>
      </c>
    </row>
    <row r="1612" spans="1:10" x14ac:dyDescent="0.3">
      <c r="A1612" s="464" t="s">
        <v>6303</v>
      </c>
      <c r="B1612" s="122" t="s">
        <v>6304</v>
      </c>
      <c r="C1612" s="122" t="s">
        <v>5002</v>
      </c>
      <c r="D1612" s="122" t="s">
        <v>5003</v>
      </c>
      <c r="E1612" s="122" t="s">
        <v>97</v>
      </c>
      <c r="F1612" s="466">
        <v>44317</v>
      </c>
      <c r="G1612" s="466">
        <v>45657</v>
      </c>
      <c r="H1612" s="467" t="s">
        <v>5964</v>
      </c>
      <c r="I1612" s="468">
        <v>39501</v>
      </c>
      <c r="J1612" s="469">
        <v>3.1250000000000004</v>
      </c>
    </row>
    <row r="1613" spans="1:10" x14ac:dyDescent="0.3">
      <c r="A1613" s="464" t="s">
        <v>6303</v>
      </c>
      <c r="B1613" s="122" t="s">
        <v>6304</v>
      </c>
      <c r="C1613" s="122" t="s">
        <v>5002</v>
      </c>
      <c r="D1613" s="122" t="s">
        <v>5003</v>
      </c>
      <c r="E1613" s="122" t="s">
        <v>97</v>
      </c>
      <c r="F1613" s="466">
        <v>44317</v>
      </c>
      <c r="G1613" s="466">
        <v>45657</v>
      </c>
      <c r="H1613" s="467" t="s">
        <v>5965</v>
      </c>
      <c r="I1613" s="468">
        <v>39536</v>
      </c>
      <c r="J1613" s="469">
        <v>12.035</v>
      </c>
    </row>
    <row r="1614" spans="1:10" x14ac:dyDescent="0.3">
      <c r="A1614" s="464" t="s">
        <v>6303</v>
      </c>
      <c r="B1614" s="122" t="s">
        <v>6304</v>
      </c>
      <c r="C1614" s="122" t="s">
        <v>5002</v>
      </c>
      <c r="D1614" s="122" t="s">
        <v>5003</v>
      </c>
      <c r="E1614" s="122" t="s">
        <v>97</v>
      </c>
      <c r="F1614" s="466">
        <v>44317</v>
      </c>
      <c r="G1614" s="466">
        <v>45657</v>
      </c>
      <c r="H1614" s="467" t="s">
        <v>5964</v>
      </c>
      <c r="I1614" s="468">
        <v>39571</v>
      </c>
      <c r="J1614" s="469">
        <v>0</v>
      </c>
    </row>
    <row r="1615" spans="1:10" x14ac:dyDescent="0.3">
      <c r="A1615" s="464" t="s">
        <v>6303</v>
      </c>
      <c r="B1615" s="122" t="s">
        <v>6304</v>
      </c>
      <c r="C1615" s="122" t="s">
        <v>5002</v>
      </c>
      <c r="D1615" s="122" t="s">
        <v>5003</v>
      </c>
      <c r="E1615" s="122" t="s">
        <v>97</v>
      </c>
      <c r="F1615" s="466">
        <v>44317</v>
      </c>
      <c r="G1615" s="466">
        <v>45657</v>
      </c>
      <c r="H1615" s="467" t="s">
        <v>5965</v>
      </c>
      <c r="I1615" s="468">
        <v>39607</v>
      </c>
      <c r="J1615" s="469">
        <v>5.5640000000000001</v>
      </c>
    </row>
    <row r="1616" spans="1:10" x14ac:dyDescent="0.3">
      <c r="A1616" s="464" t="s">
        <v>6303</v>
      </c>
      <c r="B1616" s="122" t="s">
        <v>6304</v>
      </c>
      <c r="C1616" s="122" t="s">
        <v>2576</v>
      </c>
      <c r="D1616" s="122" t="s">
        <v>2577</v>
      </c>
      <c r="E1616" s="122" t="s">
        <v>97</v>
      </c>
      <c r="F1616" s="466">
        <v>43876</v>
      </c>
      <c r="G1616" s="466">
        <v>45657</v>
      </c>
      <c r="H1616" s="467" t="s">
        <v>5964</v>
      </c>
      <c r="I1616" s="468">
        <v>38502</v>
      </c>
      <c r="J1616" s="469">
        <v>0</v>
      </c>
    </row>
    <row r="1617" spans="1:10" x14ac:dyDescent="0.3">
      <c r="A1617" s="464" t="s">
        <v>6303</v>
      </c>
      <c r="B1617" s="122" t="s">
        <v>6304</v>
      </c>
      <c r="C1617" s="122" t="s">
        <v>2576</v>
      </c>
      <c r="D1617" s="122" t="s">
        <v>2577</v>
      </c>
      <c r="E1617" s="122" t="s">
        <v>97</v>
      </c>
      <c r="F1617" s="466">
        <v>43876</v>
      </c>
      <c r="G1617" s="466">
        <v>45657</v>
      </c>
      <c r="H1617" s="467" t="s">
        <v>5965</v>
      </c>
      <c r="I1617" s="468">
        <v>38503</v>
      </c>
      <c r="J1617" s="469">
        <v>0</v>
      </c>
    </row>
    <row r="1618" spans="1:10" x14ac:dyDescent="0.3">
      <c r="A1618" s="464" t="s">
        <v>6303</v>
      </c>
      <c r="B1618" s="122" t="s">
        <v>6304</v>
      </c>
      <c r="C1618" s="122" t="s">
        <v>2576</v>
      </c>
      <c r="D1618" s="122" t="s">
        <v>2577</v>
      </c>
      <c r="E1618" s="122" t="s">
        <v>97</v>
      </c>
      <c r="F1618" s="466">
        <v>43876</v>
      </c>
      <c r="G1618" s="466">
        <v>45657</v>
      </c>
      <c r="H1618" s="467" t="s">
        <v>5964</v>
      </c>
      <c r="I1618" s="468">
        <v>38504</v>
      </c>
      <c r="J1618" s="469">
        <v>0</v>
      </c>
    </row>
    <row r="1619" spans="1:10" x14ac:dyDescent="0.3">
      <c r="A1619" s="464" t="s">
        <v>6303</v>
      </c>
      <c r="B1619" s="122" t="s">
        <v>6304</v>
      </c>
      <c r="C1619" s="122" t="s">
        <v>2576</v>
      </c>
      <c r="D1619" s="122" t="s">
        <v>2577</v>
      </c>
      <c r="E1619" s="122" t="s">
        <v>97</v>
      </c>
      <c r="F1619" s="466">
        <v>43876</v>
      </c>
      <c r="G1619" s="466">
        <v>45657</v>
      </c>
      <c r="H1619" s="467" t="s">
        <v>5965</v>
      </c>
      <c r="I1619" s="468">
        <v>38505</v>
      </c>
      <c r="J1619" s="469">
        <v>0</v>
      </c>
    </row>
    <row r="1620" spans="1:10" x14ac:dyDescent="0.3">
      <c r="A1620" s="464" t="s">
        <v>6303</v>
      </c>
      <c r="B1620" s="122" t="s">
        <v>6304</v>
      </c>
      <c r="C1620" s="122" t="s">
        <v>2576</v>
      </c>
      <c r="D1620" s="122" t="s">
        <v>2577</v>
      </c>
      <c r="E1620" s="122" t="s">
        <v>97</v>
      </c>
      <c r="F1620" s="466">
        <v>43876</v>
      </c>
      <c r="G1620" s="466">
        <v>45657</v>
      </c>
      <c r="H1620" s="467" t="s">
        <v>5964</v>
      </c>
      <c r="I1620" s="468">
        <v>38535</v>
      </c>
      <c r="J1620" s="469">
        <v>0</v>
      </c>
    </row>
    <row r="1621" spans="1:10" x14ac:dyDescent="0.3">
      <c r="A1621" s="464" t="s">
        <v>6303</v>
      </c>
      <c r="B1621" s="122" t="s">
        <v>6304</v>
      </c>
      <c r="C1621" s="122" t="s">
        <v>2576</v>
      </c>
      <c r="D1621" s="122" t="s">
        <v>2577</v>
      </c>
      <c r="E1621" s="122" t="s">
        <v>97</v>
      </c>
      <c r="F1621" s="466">
        <v>43876</v>
      </c>
      <c r="G1621" s="466">
        <v>45657</v>
      </c>
      <c r="H1621" s="467" t="s">
        <v>5965</v>
      </c>
      <c r="I1621" s="468">
        <v>38536</v>
      </c>
      <c r="J1621" s="469">
        <v>0</v>
      </c>
    </row>
    <row r="1622" spans="1:10" x14ac:dyDescent="0.3">
      <c r="A1622" s="464" t="s">
        <v>6303</v>
      </c>
      <c r="B1622" s="122" t="s">
        <v>6304</v>
      </c>
      <c r="C1622" s="122" t="s">
        <v>314</v>
      </c>
      <c r="D1622" s="122" t="s">
        <v>315</v>
      </c>
      <c r="E1622" s="122" t="s">
        <v>97</v>
      </c>
      <c r="F1622" s="466">
        <v>43876</v>
      </c>
      <c r="G1622" s="466">
        <v>47483</v>
      </c>
      <c r="H1622" s="467" t="s">
        <v>5964</v>
      </c>
      <c r="I1622" s="468">
        <v>38506</v>
      </c>
      <c r="J1622" s="469">
        <v>115.26600000000001</v>
      </c>
    </row>
    <row r="1623" spans="1:10" x14ac:dyDescent="0.3">
      <c r="A1623" s="464" t="s">
        <v>6303</v>
      </c>
      <c r="B1623" s="122" t="s">
        <v>6304</v>
      </c>
      <c r="C1623" s="122" t="s">
        <v>314</v>
      </c>
      <c r="D1623" s="122" t="s">
        <v>315</v>
      </c>
      <c r="E1623" s="122" t="s">
        <v>97</v>
      </c>
      <c r="F1623" s="466">
        <v>43876</v>
      </c>
      <c r="G1623" s="466">
        <v>47483</v>
      </c>
      <c r="H1623" s="467" t="s">
        <v>5965</v>
      </c>
      <c r="I1623" s="468">
        <v>38507</v>
      </c>
      <c r="J1623" s="469">
        <v>262.73400000000004</v>
      </c>
    </row>
    <row r="1624" spans="1:10" x14ac:dyDescent="0.3">
      <c r="A1624" s="464" t="s">
        <v>6303</v>
      </c>
      <c r="B1624" s="122" t="s">
        <v>6304</v>
      </c>
      <c r="C1624" s="122" t="s">
        <v>314</v>
      </c>
      <c r="D1624" s="122" t="s">
        <v>315</v>
      </c>
      <c r="E1624" s="122" t="s">
        <v>97</v>
      </c>
      <c r="F1624" s="466">
        <v>43876</v>
      </c>
      <c r="G1624" s="466">
        <v>47483</v>
      </c>
      <c r="H1624" s="467" t="s">
        <v>5964</v>
      </c>
      <c r="I1624" s="468">
        <v>38512</v>
      </c>
      <c r="J1624" s="469">
        <v>0</v>
      </c>
    </row>
    <row r="1625" spans="1:10" x14ac:dyDescent="0.3">
      <c r="A1625" s="464" t="s">
        <v>6303</v>
      </c>
      <c r="B1625" s="122" t="s">
        <v>6304</v>
      </c>
      <c r="C1625" s="122" t="s">
        <v>314</v>
      </c>
      <c r="D1625" s="122" t="s">
        <v>315</v>
      </c>
      <c r="E1625" s="122" t="s">
        <v>97</v>
      </c>
      <c r="F1625" s="466">
        <v>43876</v>
      </c>
      <c r="G1625" s="466">
        <v>47483</v>
      </c>
      <c r="H1625" s="467" t="s">
        <v>5965</v>
      </c>
      <c r="I1625" s="468">
        <v>38513</v>
      </c>
      <c r="J1625" s="469">
        <v>194.333</v>
      </c>
    </row>
    <row r="1626" spans="1:10" x14ac:dyDescent="0.3">
      <c r="A1626" s="464" t="s">
        <v>6303</v>
      </c>
      <c r="B1626" s="122" t="s">
        <v>6304</v>
      </c>
      <c r="C1626" s="122" t="s">
        <v>314</v>
      </c>
      <c r="D1626" s="122" t="s">
        <v>315</v>
      </c>
      <c r="E1626" s="122" t="s">
        <v>97</v>
      </c>
      <c r="F1626" s="466">
        <v>43876</v>
      </c>
      <c r="G1626" s="466">
        <v>47483</v>
      </c>
      <c r="H1626" s="467" t="s">
        <v>5964</v>
      </c>
      <c r="I1626" s="468">
        <v>38537</v>
      </c>
      <c r="J1626" s="469">
        <v>0</v>
      </c>
    </row>
    <row r="1627" spans="1:10" x14ac:dyDescent="0.3">
      <c r="A1627" s="464" t="s">
        <v>6303</v>
      </c>
      <c r="B1627" s="122" t="s">
        <v>6304</v>
      </c>
      <c r="C1627" s="122" t="s">
        <v>314</v>
      </c>
      <c r="D1627" s="122" t="s">
        <v>315</v>
      </c>
      <c r="E1627" s="122" t="s">
        <v>97</v>
      </c>
      <c r="F1627" s="466">
        <v>43876</v>
      </c>
      <c r="G1627" s="466">
        <v>47483</v>
      </c>
      <c r="H1627" s="467" t="s">
        <v>5965</v>
      </c>
      <c r="I1627" s="468">
        <v>38539</v>
      </c>
      <c r="J1627" s="469">
        <v>109.595</v>
      </c>
    </row>
    <row r="1628" spans="1:10" x14ac:dyDescent="0.3">
      <c r="A1628" s="464" t="s">
        <v>6303</v>
      </c>
      <c r="B1628" s="122" t="s">
        <v>6304</v>
      </c>
      <c r="C1628" s="122" t="s">
        <v>6068</v>
      </c>
      <c r="D1628" s="122" t="s">
        <v>6069</v>
      </c>
      <c r="E1628" s="122" t="s">
        <v>97</v>
      </c>
      <c r="F1628" s="466">
        <v>43876</v>
      </c>
      <c r="G1628" s="466">
        <v>47483</v>
      </c>
      <c r="H1628" s="467" t="s">
        <v>5964</v>
      </c>
      <c r="I1628" s="468">
        <v>38508</v>
      </c>
      <c r="J1628" s="469">
        <v>560.11000000000013</v>
      </c>
    </row>
    <row r="1629" spans="1:10" x14ac:dyDescent="0.3">
      <c r="A1629" s="464" t="s">
        <v>6303</v>
      </c>
      <c r="B1629" s="122" t="s">
        <v>6304</v>
      </c>
      <c r="C1629" s="122" t="s">
        <v>6068</v>
      </c>
      <c r="D1629" s="122" t="s">
        <v>6069</v>
      </c>
      <c r="E1629" s="122" t="s">
        <v>97</v>
      </c>
      <c r="F1629" s="466">
        <v>43876</v>
      </c>
      <c r="G1629" s="466">
        <v>47483</v>
      </c>
      <c r="H1629" s="467" t="s">
        <v>5965</v>
      </c>
      <c r="I1629" s="468">
        <v>38509</v>
      </c>
      <c r="J1629" s="469">
        <v>0</v>
      </c>
    </row>
    <row r="1630" spans="1:10" x14ac:dyDescent="0.3">
      <c r="A1630" s="464" t="s">
        <v>6303</v>
      </c>
      <c r="B1630" s="122" t="s">
        <v>6304</v>
      </c>
      <c r="C1630" s="122" t="s">
        <v>6068</v>
      </c>
      <c r="D1630" s="122" t="s">
        <v>6069</v>
      </c>
      <c r="E1630" s="122" t="s">
        <v>97</v>
      </c>
      <c r="F1630" s="466">
        <v>43876</v>
      </c>
      <c r="G1630" s="466">
        <v>47483</v>
      </c>
      <c r="H1630" s="467" t="s">
        <v>5964</v>
      </c>
      <c r="I1630" s="468">
        <v>38510</v>
      </c>
      <c r="J1630" s="469">
        <v>281.012</v>
      </c>
    </row>
    <row r="1631" spans="1:10" x14ac:dyDescent="0.3">
      <c r="A1631" s="464" t="s">
        <v>6303</v>
      </c>
      <c r="B1631" s="122" t="s">
        <v>6304</v>
      </c>
      <c r="C1631" s="122" t="s">
        <v>6068</v>
      </c>
      <c r="D1631" s="122" t="s">
        <v>6069</v>
      </c>
      <c r="E1631" s="122" t="s">
        <v>97</v>
      </c>
      <c r="F1631" s="466">
        <v>43876</v>
      </c>
      <c r="G1631" s="466">
        <v>47483</v>
      </c>
      <c r="H1631" s="467" t="s">
        <v>5965</v>
      </c>
      <c r="I1631" s="468">
        <v>38511</v>
      </c>
      <c r="J1631" s="469">
        <v>84.084000000000003</v>
      </c>
    </row>
    <row r="1632" spans="1:10" x14ac:dyDescent="0.3">
      <c r="A1632" s="464" t="s">
        <v>6303</v>
      </c>
      <c r="B1632" s="122" t="s">
        <v>6304</v>
      </c>
      <c r="C1632" s="122" t="s">
        <v>6068</v>
      </c>
      <c r="D1632" s="122" t="s">
        <v>6069</v>
      </c>
      <c r="E1632" s="122" t="s">
        <v>97</v>
      </c>
      <c r="F1632" s="466">
        <v>43876</v>
      </c>
      <c r="G1632" s="466">
        <v>47483</v>
      </c>
      <c r="H1632" s="467" t="s">
        <v>5964</v>
      </c>
      <c r="I1632" s="468">
        <v>38540</v>
      </c>
      <c r="J1632" s="469">
        <v>1.04</v>
      </c>
    </row>
    <row r="1633" spans="1:10" x14ac:dyDescent="0.3">
      <c r="A1633" s="464" t="s">
        <v>6303</v>
      </c>
      <c r="B1633" s="122" t="s">
        <v>6304</v>
      </c>
      <c r="C1633" s="122" t="s">
        <v>6068</v>
      </c>
      <c r="D1633" s="122" t="s">
        <v>6069</v>
      </c>
      <c r="E1633" s="122" t="s">
        <v>97</v>
      </c>
      <c r="F1633" s="466">
        <v>43876</v>
      </c>
      <c r="G1633" s="466">
        <v>47483</v>
      </c>
      <c r="H1633" s="467" t="s">
        <v>5965</v>
      </c>
      <c r="I1633" s="468">
        <v>38541</v>
      </c>
      <c r="J1633" s="469">
        <v>0.06</v>
      </c>
    </row>
    <row r="1634" spans="1:10" x14ac:dyDescent="0.3">
      <c r="A1634" s="464" t="s">
        <v>6303</v>
      </c>
      <c r="B1634" s="122" t="s">
        <v>6304</v>
      </c>
      <c r="C1634" s="122" t="s">
        <v>2613</v>
      </c>
      <c r="D1634" s="122" t="s">
        <v>2614</v>
      </c>
      <c r="E1634" s="122" t="s">
        <v>97</v>
      </c>
      <c r="F1634" s="466">
        <v>43876</v>
      </c>
      <c r="G1634" s="466">
        <v>45535</v>
      </c>
      <c r="H1634" s="467" t="s">
        <v>5964</v>
      </c>
      <c r="I1634" s="468">
        <v>38514</v>
      </c>
      <c r="J1634" s="469">
        <v>284.89999999999998</v>
      </c>
    </row>
    <row r="1635" spans="1:10" x14ac:dyDescent="0.3">
      <c r="A1635" s="464" t="s">
        <v>6303</v>
      </c>
      <c r="B1635" s="122" t="s">
        <v>6304</v>
      </c>
      <c r="C1635" s="122" t="s">
        <v>2613</v>
      </c>
      <c r="D1635" s="122" t="s">
        <v>2614</v>
      </c>
      <c r="E1635" s="122" t="s">
        <v>97</v>
      </c>
      <c r="F1635" s="466">
        <v>43876</v>
      </c>
      <c r="G1635" s="466">
        <v>45535</v>
      </c>
      <c r="H1635" s="467" t="s">
        <v>5965</v>
      </c>
      <c r="I1635" s="468">
        <v>38515</v>
      </c>
      <c r="J1635" s="469">
        <v>0</v>
      </c>
    </row>
    <row r="1636" spans="1:10" x14ac:dyDescent="0.3">
      <c r="A1636" s="464" t="s">
        <v>6303</v>
      </c>
      <c r="B1636" s="122" t="s">
        <v>6304</v>
      </c>
      <c r="C1636" s="122" t="s">
        <v>2613</v>
      </c>
      <c r="D1636" s="122" t="s">
        <v>2614</v>
      </c>
      <c r="E1636" s="122" t="s">
        <v>97</v>
      </c>
      <c r="F1636" s="466">
        <v>43876</v>
      </c>
      <c r="G1636" s="466">
        <v>45535</v>
      </c>
      <c r="H1636" s="467" t="s">
        <v>5964</v>
      </c>
      <c r="I1636" s="468">
        <v>38516</v>
      </c>
      <c r="J1636" s="469">
        <v>188.166</v>
      </c>
    </row>
    <row r="1637" spans="1:10" x14ac:dyDescent="0.3">
      <c r="A1637" s="464" t="s">
        <v>6303</v>
      </c>
      <c r="B1637" s="122" t="s">
        <v>6304</v>
      </c>
      <c r="C1637" s="122" t="s">
        <v>2613</v>
      </c>
      <c r="D1637" s="122" t="s">
        <v>2614</v>
      </c>
      <c r="E1637" s="122" t="s">
        <v>97</v>
      </c>
      <c r="F1637" s="466">
        <v>43876</v>
      </c>
      <c r="G1637" s="466">
        <v>45535</v>
      </c>
      <c r="H1637" s="467" t="s">
        <v>5965</v>
      </c>
      <c r="I1637" s="468">
        <v>38517</v>
      </c>
      <c r="J1637" s="469">
        <v>0</v>
      </c>
    </row>
    <row r="1638" spans="1:10" x14ac:dyDescent="0.3">
      <c r="A1638" s="464" t="s">
        <v>6303</v>
      </c>
      <c r="B1638" s="122" t="s">
        <v>6304</v>
      </c>
      <c r="C1638" s="122" t="s">
        <v>2613</v>
      </c>
      <c r="D1638" s="122" t="s">
        <v>2614</v>
      </c>
      <c r="E1638" s="122" t="s">
        <v>97</v>
      </c>
      <c r="F1638" s="466">
        <v>43891</v>
      </c>
      <c r="G1638" s="466">
        <v>45535</v>
      </c>
      <c r="H1638" s="467" t="s">
        <v>5964</v>
      </c>
      <c r="I1638" s="468">
        <v>38547</v>
      </c>
      <c r="J1638" s="469">
        <v>0.46300000000000002</v>
      </c>
    </row>
    <row r="1639" spans="1:10" x14ac:dyDescent="0.3">
      <c r="A1639" s="464" t="s">
        <v>6303</v>
      </c>
      <c r="B1639" s="122" t="s">
        <v>6304</v>
      </c>
      <c r="C1639" s="122" t="s">
        <v>2613</v>
      </c>
      <c r="D1639" s="122" t="s">
        <v>2614</v>
      </c>
      <c r="E1639" s="122" t="s">
        <v>97</v>
      </c>
      <c r="F1639" s="466">
        <v>43891</v>
      </c>
      <c r="G1639" s="466">
        <v>45535</v>
      </c>
      <c r="H1639" s="467" t="s">
        <v>5965</v>
      </c>
      <c r="I1639" s="468">
        <v>38548</v>
      </c>
      <c r="J1639" s="469">
        <v>0</v>
      </c>
    </row>
    <row r="1640" spans="1:10" x14ac:dyDescent="0.3">
      <c r="A1640" s="464" t="s">
        <v>6303</v>
      </c>
      <c r="B1640" s="122" t="s">
        <v>6304</v>
      </c>
      <c r="C1640" s="122" t="s">
        <v>6312</v>
      </c>
      <c r="D1640" s="122" t="s">
        <v>146</v>
      </c>
      <c r="E1640" s="122" t="s">
        <v>97</v>
      </c>
      <c r="F1640" s="466">
        <v>43876</v>
      </c>
      <c r="G1640" s="466">
        <v>51135</v>
      </c>
      <c r="H1640" s="467" t="s">
        <v>5964</v>
      </c>
      <c r="I1640" s="468">
        <v>38486</v>
      </c>
      <c r="J1640" s="469">
        <v>95.048000000000016</v>
      </c>
    </row>
    <row r="1641" spans="1:10" x14ac:dyDescent="0.3">
      <c r="A1641" s="464" t="s">
        <v>6303</v>
      </c>
      <c r="B1641" s="122" t="s">
        <v>6304</v>
      </c>
      <c r="C1641" s="122" t="s">
        <v>6312</v>
      </c>
      <c r="D1641" s="122" t="s">
        <v>146</v>
      </c>
      <c r="E1641" s="122" t="s">
        <v>97</v>
      </c>
      <c r="F1641" s="466">
        <v>43876</v>
      </c>
      <c r="G1641" s="466">
        <v>51135</v>
      </c>
      <c r="H1641" s="467" t="s">
        <v>5965</v>
      </c>
      <c r="I1641" s="468">
        <v>38487</v>
      </c>
      <c r="J1641" s="469">
        <v>66.25200000000001</v>
      </c>
    </row>
    <row r="1642" spans="1:10" x14ac:dyDescent="0.3">
      <c r="A1642" s="464" t="s">
        <v>6303</v>
      </c>
      <c r="B1642" s="122" t="s">
        <v>6304</v>
      </c>
      <c r="C1642" s="122" t="s">
        <v>6312</v>
      </c>
      <c r="D1642" s="122" t="s">
        <v>146</v>
      </c>
      <c r="E1642" s="122" t="s">
        <v>97</v>
      </c>
      <c r="F1642" s="466">
        <v>43876</v>
      </c>
      <c r="G1642" s="466">
        <v>51135</v>
      </c>
      <c r="H1642" s="467" t="s">
        <v>5964</v>
      </c>
      <c r="I1642" s="468">
        <v>38488</v>
      </c>
      <c r="J1642" s="469">
        <v>0</v>
      </c>
    </row>
    <row r="1643" spans="1:10" x14ac:dyDescent="0.3">
      <c r="A1643" s="464" t="s">
        <v>6303</v>
      </c>
      <c r="B1643" s="122" t="s">
        <v>6304</v>
      </c>
      <c r="C1643" s="122" t="s">
        <v>6312</v>
      </c>
      <c r="D1643" s="122" t="s">
        <v>146</v>
      </c>
      <c r="E1643" s="122" t="s">
        <v>97</v>
      </c>
      <c r="F1643" s="466">
        <v>43876</v>
      </c>
      <c r="G1643" s="466">
        <v>51135</v>
      </c>
      <c r="H1643" s="467" t="s">
        <v>5965</v>
      </c>
      <c r="I1643" s="468">
        <v>38489</v>
      </c>
      <c r="J1643" s="469">
        <v>10.768000000000001</v>
      </c>
    </row>
    <row r="1644" spans="1:10" x14ac:dyDescent="0.3">
      <c r="A1644" s="464" t="s">
        <v>6303</v>
      </c>
      <c r="B1644" s="122" t="s">
        <v>6304</v>
      </c>
      <c r="C1644" s="122" t="s">
        <v>6312</v>
      </c>
      <c r="D1644" s="122" t="s">
        <v>146</v>
      </c>
      <c r="E1644" s="122" t="s">
        <v>97</v>
      </c>
      <c r="F1644" s="466">
        <v>43952</v>
      </c>
      <c r="G1644" s="466">
        <v>51135</v>
      </c>
      <c r="H1644" s="467" t="s">
        <v>5964</v>
      </c>
      <c r="I1644" s="468">
        <v>38681</v>
      </c>
      <c r="J1644" s="469">
        <v>0</v>
      </c>
    </row>
    <row r="1645" spans="1:10" x14ac:dyDescent="0.3">
      <c r="A1645" s="464" t="s">
        <v>6303</v>
      </c>
      <c r="B1645" s="122" t="s">
        <v>6304</v>
      </c>
      <c r="C1645" s="122" t="s">
        <v>6312</v>
      </c>
      <c r="D1645" s="122" t="s">
        <v>146</v>
      </c>
      <c r="E1645" s="122" t="s">
        <v>97</v>
      </c>
      <c r="F1645" s="466">
        <v>43952</v>
      </c>
      <c r="G1645" s="466">
        <v>51135</v>
      </c>
      <c r="H1645" s="467" t="s">
        <v>5965</v>
      </c>
      <c r="I1645" s="468">
        <v>38682</v>
      </c>
      <c r="J1645" s="469">
        <v>0</v>
      </c>
    </row>
    <row r="1646" spans="1:10" x14ac:dyDescent="0.3">
      <c r="A1646" s="464" t="s">
        <v>6303</v>
      </c>
      <c r="B1646" s="122" t="s">
        <v>6304</v>
      </c>
      <c r="C1646" s="122" t="s">
        <v>2776</v>
      </c>
      <c r="D1646" s="122" t="s">
        <v>2777</v>
      </c>
      <c r="E1646" s="122" t="s">
        <v>97</v>
      </c>
      <c r="F1646" s="466">
        <v>43876</v>
      </c>
      <c r="G1646" s="466">
        <v>45535</v>
      </c>
      <c r="H1646" s="467" t="s">
        <v>5964</v>
      </c>
      <c r="I1646" s="468">
        <v>38490</v>
      </c>
      <c r="J1646" s="469">
        <v>925.64</v>
      </c>
    </row>
    <row r="1647" spans="1:10" x14ac:dyDescent="0.3">
      <c r="A1647" s="464" t="s">
        <v>6303</v>
      </c>
      <c r="B1647" s="122" t="s">
        <v>6304</v>
      </c>
      <c r="C1647" s="122" t="s">
        <v>2776</v>
      </c>
      <c r="D1647" s="122" t="s">
        <v>2777</v>
      </c>
      <c r="E1647" s="122" t="s">
        <v>97</v>
      </c>
      <c r="F1647" s="466">
        <v>43876</v>
      </c>
      <c r="G1647" s="466">
        <v>47361</v>
      </c>
      <c r="H1647" s="467" t="s">
        <v>5965</v>
      </c>
      <c r="I1647" s="468">
        <v>38491</v>
      </c>
      <c r="J1647" s="469">
        <v>0</v>
      </c>
    </row>
    <row r="1648" spans="1:10" x14ac:dyDescent="0.3">
      <c r="A1648" s="464" t="s">
        <v>6303</v>
      </c>
      <c r="B1648" s="122" t="s">
        <v>6304</v>
      </c>
      <c r="C1648" s="122" t="s">
        <v>2776</v>
      </c>
      <c r="D1648" s="122" t="s">
        <v>2777</v>
      </c>
      <c r="E1648" s="122" t="s">
        <v>97</v>
      </c>
      <c r="F1648" s="466">
        <v>43876</v>
      </c>
      <c r="G1648" s="466">
        <v>47361</v>
      </c>
      <c r="H1648" s="467" t="s">
        <v>5965</v>
      </c>
      <c r="I1648" s="468">
        <v>38492</v>
      </c>
      <c r="J1648" s="469">
        <v>277.30399999999997</v>
      </c>
    </row>
    <row r="1649" spans="1:10" x14ac:dyDescent="0.3">
      <c r="A1649" s="464" t="s">
        <v>6303</v>
      </c>
      <c r="B1649" s="122" t="s">
        <v>6304</v>
      </c>
      <c r="C1649" s="122" t="s">
        <v>2776</v>
      </c>
      <c r="D1649" s="122" t="s">
        <v>2777</v>
      </c>
      <c r="E1649" s="122" t="s">
        <v>97</v>
      </c>
      <c r="F1649" s="466">
        <v>43876</v>
      </c>
      <c r="G1649" s="466">
        <v>47361</v>
      </c>
      <c r="H1649" s="467" t="s">
        <v>5964</v>
      </c>
      <c r="I1649" s="468">
        <v>38493</v>
      </c>
      <c r="J1649" s="469">
        <v>447.32100000000003</v>
      </c>
    </row>
    <row r="1650" spans="1:10" x14ac:dyDescent="0.3">
      <c r="A1650" s="464" t="s">
        <v>6303</v>
      </c>
      <c r="B1650" s="122" t="s">
        <v>6304</v>
      </c>
      <c r="C1650" s="122" t="s">
        <v>2776</v>
      </c>
      <c r="D1650" s="122" t="s">
        <v>2777</v>
      </c>
      <c r="E1650" s="122" t="s">
        <v>97</v>
      </c>
      <c r="F1650" s="466">
        <v>43876</v>
      </c>
      <c r="G1650" s="466">
        <v>47361</v>
      </c>
      <c r="H1650" s="467" t="s">
        <v>5964</v>
      </c>
      <c r="I1650" s="468">
        <v>38529</v>
      </c>
      <c r="J1650" s="469">
        <v>2.048</v>
      </c>
    </row>
    <row r="1651" spans="1:10" x14ac:dyDescent="0.3">
      <c r="A1651" s="464" t="s">
        <v>6303</v>
      </c>
      <c r="B1651" s="122" t="s">
        <v>6304</v>
      </c>
      <c r="C1651" s="122" t="s">
        <v>2776</v>
      </c>
      <c r="D1651" s="122" t="s">
        <v>2777</v>
      </c>
      <c r="E1651" s="122" t="s">
        <v>97</v>
      </c>
      <c r="F1651" s="466">
        <v>43876</v>
      </c>
      <c r="G1651" s="466">
        <v>47361</v>
      </c>
      <c r="H1651" s="467" t="s">
        <v>5965</v>
      </c>
      <c r="I1651" s="468">
        <v>38530</v>
      </c>
      <c r="J1651" s="469">
        <v>0.02</v>
      </c>
    </row>
    <row r="1652" spans="1:10" x14ac:dyDescent="0.3">
      <c r="A1652" s="464" t="s">
        <v>6303</v>
      </c>
      <c r="B1652" s="122" t="s">
        <v>6304</v>
      </c>
      <c r="C1652" s="122" t="s">
        <v>1028</v>
      </c>
      <c r="D1652" s="122" t="s">
        <v>1029</v>
      </c>
      <c r="E1652" s="122" t="s">
        <v>97</v>
      </c>
      <c r="F1652" s="466">
        <v>43876</v>
      </c>
      <c r="G1652" s="466">
        <v>45657</v>
      </c>
      <c r="H1652" s="467" t="s">
        <v>5964</v>
      </c>
      <c r="I1652" s="468">
        <v>38494</v>
      </c>
      <c r="J1652" s="469">
        <v>0</v>
      </c>
    </row>
    <row r="1653" spans="1:10" x14ac:dyDescent="0.3">
      <c r="A1653" s="464" t="s">
        <v>6303</v>
      </c>
      <c r="B1653" s="122" t="s">
        <v>6304</v>
      </c>
      <c r="C1653" s="122" t="s">
        <v>1028</v>
      </c>
      <c r="D1653" s="122" t="s">
        <v>1029</v>
      </c>
      <c r="E1653" s="122" t="s">
        <v>97</v>
      </c>
      <c r="F1653" s="466">
        <v>43876</v>
      </c>
      <c r="G1653" s="466">
        <v>45657</v>
      </c>
      <c r="H1653" s="467" t="s">
        <v>5965</v>
      </c>
      <c r="I1653" s="468">
        <v>38495</v>
      </c>
      <c r="J1653" s="469">
        <v>680</v>
      </c>
    </row>
    <row r="1654" spans="1:10" x14ac:dyDescent="0.3">
      <c r="A1654" s="464" t="s">
        <v>6303</v>
      </c>
      <c r="B1654" s="122" t="s">
        <v>6304</v>
      </c>
      <c r="C1654" s="122" t="s">
        <v>1028</v>
      </c>
      <c r="D1654" s="122" t="s">
        <v>1029</v>
      </c>
      <c r="E1654" s="122" t="s">
        <v>97</v>
      </c>
      <c r="F1654" s="466">
        <v>43876</v>
      </c>
      <c r="G1654" s="466">
        <v>45657</v>
      </c>
      <c r="H1654" s="467" t="s">
        <v>5964</v>
      </c>
      <c r="I1654" s="468">
        <v>38496</v>
      </c>
      <c r="J1654" s="469">
        <v>0</v>
      </c>
    </row>
    <row r="1655" spans="1:10" x14ac:dyDescent="0.3">
      <c r="A1655" s="464" t="s">
        <v>6303</v>
      </c>
      <c r="B1655" s="122" t="s">
        <v>6304</v>
      </c>
      <c r="C1655" s="122" t="s">
        <v>1028</v>
      </c>
      <c r="D1655" s="122" t="s">
        <v>1029</v>
      </c>
      <c r="E1655" s="122" t="s">
        <v>97</v>
      </c>
      <c r="F1655" s="466">
        <v>43876</v>
      </c>
      <c r="G1655" s="466">
        <v>45657</v>
      </c>
      <c r="H1655" s="467" t="s">
        <v>5965</v>
      </c>
      <c r="I1655" s="468">
        <v>38497</v>
      </c>
      <c r="J1655" s="469">
        <v>264.31900000000002</v>
      </c>
    </row>
    <row r="1656" spans="1:10" x14ac:dyDescent="0.3">
      <c r="A1656" s="464" t="s">
        <v>6303</v>
      </c>
      <c r="B1656" s="122" t="s">
        <v>6304</v>
      </c>
      <c r="C1656" s="122" t="s">
        <v>1028</v>
      </c>
      <c r="D1656" s="122" t="s">
        <v>1029</v>
      </c>
      <c r="E1656" s="122" t="s">
        <v>97</v>
      </c>
      <c r="F1656" s="466">
        <v>43876</v>
      </c>
      <c r="G1656" s="466">
        <v>45657</v>
      </c>
      <c r="H1656" s="467" t="s">
        <v>5964</v>
      </c>
      <c r="I1656" s="468">
        <v>38531</v>
      </c>
      <c r="J1656" s="469">
        <v>0</v>
      </c>
    </row>
    <row r="1657" spans="1:10" x14ac:dyDescent="0.3">
      <c r="A1657" s="464" t="s">
        <v>6303</v>
      </c>
      <c r="B1657" s="122" t="s">
        <v>6304</v>
      </c>
      <c r="C1657" s="122" t="s">
        <v>1028</v>
      </c>
      <c r="D1657" s="122" t="s">
        <v>1029</v>
      </c>
      <c r="E1657" s="122" t="s">
        <v>97</v>
      </c>
      <c r="F1657" s="466">
        <v>43876</v>
      </c>
      <c r="G1657" s="466">
        <v>45657</v>
      </c>
      <c r="H1657" s="467" t="s">
        <v>5965</v>
      </c>
      <c r="I1657" s="468">
        <v>38532</v>
      </c>
      <c r="J1657" s="469">
        <v>66.864000000000004</v>
      </c>
    </row>
    <row r="1658" spans="1:10" x14ac:dyDescent="0.3">
      <c r="A1658" s="464" t="s">
        <v>6303</v>
      </c>
      <c r="B1658" s="122" t="s">
        <v>6304</v>
      </c>
      <c r="C1658" s="122" t="s">
        <v>597</v>
      </c>
      <c r="D1658" s="122" t="s">
        <v>598</v>
      </c>
      <c r="E1658" s="122" t="s">
        <v>97</v>
      </c>
      <c r="F1658" s="466">
        <v>43876</v>
      </c>
      <c r="G1658" s="466">
        <v>45535</v>
      </c>
      <c r="H1658" s="467" t="s">
        <v>5964</v>
      </c>
      <c r="I1658" s="468">
        <v>38482</v>
      </c>
      <c r="J1658" s="469">
        <v>332.99700000000001</v>
      </c>
    </row>
    <row r="1659" spans="1:10" x14ac:dyDescent="0.3">
      <c r="A1659" s="464" t="s">
        <v>6303</v>
      </c>
      <c r="B1659" s="122" t="s">
        <v>6304</v>
      </c>
      <c r="C1659" s="122" t="s">
        <v>597</v>
      </c>
      <c r="D1659" s="122" t="s">
        <v>598</v>
      </c>
      <c r="E1659" s="122" t="s">
        <v>97</v>
      </c>
      <c r="F1659" s="466">
        <v>43876</v>
      </c>
      <c r="G1659" s="466">
        <v>45535</v>
      </c>
      <c r="H1659" s="467" t="s">
        <v>5965</v>
      </c>
      <c r="I1659" s="468">
        <v>38483</v>
      </c>
      <c r="J1659" s="469">
        <v>155.00299999999999</v>
      </c>
    </row>
    <row r="1660" spans="1:10" x14ac:dyDescent="0.3">
      <c r="A1660" s="464" t="s">
        <v>6303</v>
      </c>
      <c r="B1660" s="122" t="s">
        <v>6304</v>
      </c>
      <c r="C1660" s="122" t="s">
        <v>597</v>
      </c>
      <c r="D1660" s="122" t="s">
        <v>598</v>
      </c>
      <c r="E1660" s="122" t="s">
        <v>97</v>
      </c>
      <c r="F1660" s="466">
        <v>43876</v>
      </c>
      <c r="G1660" s="466">
        <v>45535</v>
      </c>
      <c r="H1660" s="467" t="s">
        <v>5965</v>
      </c>
      <c r="I1660" s="468">
        <v>38484</v>
      </c>
      <c r="J1660" s="469">
        <v>138</v>
      </c>
    </row>
    <row r="1661" spans="1:10" x14ac:dyDescent="0.3">
      <c r="A1661" s="464" t="s">
        <v>6303</v>
      </c>
      <c r="B1661" s="122" t="s">
        <v>6304</v>
      </c>
      <c r="C1661" s="122" t="s">
        <v>597</v>
      </c>
      <c r="D1661" s="122" t="s">
        <v>598</v>
      </c>
      <c r="E1661" s="122" t="s">
        <v>97</v>
      </c>
      <c r="F1661" s="466">
        <v>43876</v>
      </c>
      <c r="G1661" s="466">
        <v>45535</v>
      </c>
      <c r="H1661" s="467" t="s">
        <v>5964</v>
      </c>
      <c r="I1661" s="468">
        <v>38485</v>
      </c>
      <c r="J1661" s="469">
        <v>87.454000000000008</v>
      </c>
    </row>
    <row r="1662" spans="1:10" x14ac:dyDescent="0.3">
      <c r="A1662" s="464" t="s">
        <v>6303</v>
      </c>
      <c r="B1662" s="122" t="s">
        <v>6304</v>
      </c>
      <c r="C1662" s="122" t="s">
        <v>597</v>
      </c>
      <c r="D1662" s="122" t="s">
        <v>598</v>
      </c>
      <c r="E1662" s="122" t="s">
        <v>97</v>
      </c>
      <c r="F1662" s="466">
        <v>43891</v>
      </c>
      <c r="G1662" s="466">
        <v>45535</v>
      </c>
      <c r="H1662" s="467" t="s">
        <v>5965</v>
      </c>
      <c r="I1662" s="468">
        <v>38545</v>
      </c>
      <c r="J1662" s="469">
        <v>67.974000000000004</v>
      </c>
    </row>
    <row r="1663" spans="1:10" x14ac:dyDescent="0.3">
      <c r="A1663" s="464" t="s">
        <v>6303</v>
      </c>
      <c r="B1663" s="122" t="s">
        <v>6304</v>
      </c>
      <c r="C1663" s="122" t="s">
        <v>597</v>
      </c>
      <c r="D1663" s="122" t="s">
        <v>598</v>
      </c>
      <c r="E1663" s="122" t="s">
        <v>97</v>
      </c>
      <c r="F1663" s="466">
        <v>43891</v>
      </c>
      <c r="G1663" s="466">
        <v>45535</v>
      </c>
      <c r="H1663" s="467" t="s">
        <v>5964</v>
      </c>
      <c r="I1663" s="468">
        <v>38546</v>
      </c>
      <c r="J1663" s="469">
        <v>29.83</v>
      </c>
    </row>
    <row r="1664" spans="1:10" x14ac:dyDescent="0.3">
      <c r="A1664" s="464" t="s">
        <v>6303</v>
      </c>
      <c r="B1664" s="122" t="s">
        <v>6304</v>
      </c>
      <c r="C1664" s="122" t="s">
        <v>2621</v>
      </c>
      <c r="D1664" s="122" t="s">
        <v>2622</v>
      </c>
      <c r="E1664" s="122" t="s">
        <v>97</v>
      </c>
      <c r="F1664" s="466">
        <v>43876</v>
      </c>
      <c r="G1664" s="466">
        <v>47514</v>
      </c>
      <c r="H1664" s="467" t="s">
        <v>5964</v>
      </c>
      <c r="I1664" s="468">
        <v>38498</v>
      </c>
      <c r="J1664" s="469">
        <v>595</v>
      </c>
    </row>
    <row r="1665" spans="1:10" x14ac:dyDescent="0.3">
      <c r="A1665" s="464" t="s">
        <v>6303</v>
      </c>
      <c r="B1665" s="122" t="s">
        <v>6304</v>
      </c>
      <c r="C1665" s="122" t="s">
        <v>2621</v>
      </c>
      <c r="D1665" s="122" t="s">
        <v>2622</v>
      </c>
      <c r="E1665" s="122" t="s">
        <v>97</v>
      </c>
      <c r="F1665" s="466">
        <v>43876</v>
      </c>
      <c r="G1665" s="466">
        <v>47514</v>
      </c>
      <c r="H1665" s="467" t="s">
        <v>5965</v>
      </c>
      <c r="I1665" s="468">
        <v>38499</v>
      </c>
      <c r="J1665" s="469">
        <v>680</v>
      </c>
    </row>
    <row r="1666" spans="1:10" x14ac:dyDescent="0.3">
      <c r="A1666" s="464" t="s">
        <v>6303</v>
      </c>
      <c r="B1666" s="122" t="s">
        <v>6304</v>
      </c>
      <c r="C1666" s="122" t="s">
        <v>2621</v>
      </c>
      <c r="D1666" s="122" t="s">
        <v>2622</v>
      </c>
      <c r="E1666" s="122" t="s">
        <v>97</v>
      </c>
      <c r="F1666" s="466">
        <v>43876</v>
      </c>
      <c r="G1666" s="466">
        <v>47514</v>
      </c>
      <c r="H1666" s="467" t="s">
        <v>5964</v>
      </c>
      <c r="I1666" s="468">
        <v>38500</v>
      </c>
      <c r="J1666" s="469">
        <v>170.351</v>
      </c>
    </row>
    <row r="1667" spans="1:10" x14ac:dyDescent="0.3">
      <c r="A1667" s="464" t="s">
        <v>6303</v>
      </c>
      <c r="B1667" s="122" t="s">
        <v>6304</v>
      </c>
      <c r="C1667" s="122" t="s">
        <v>2621</v>
      </c>
      <c r="D1667" s="122" t="s">
        <v>2622</v>
      </c>
      <c r="E1667" s="122" t="s">
        <v>97</v>
      </c>
      <c r="F1667" s="466">
        <v>43876</v>
      </c>
      <c r="G1667" s="466">
        <v>47514</v>
      </c>
      <c r="H1667" s="467" t="s">
        <v>5965</v>
      </c>
      <c r="I1667" s="468">
        <v>38501</v>
      </c>
      <c r="J1667" s="469">
        <v>327.56600000000003</v>
      </c>
    </row>
    <row r="1668" spans="1:10" x14ac:dyDescent="0.3">
      <c r="A1668" s="464" t="s">
        <v>6303</v>
      </c>
      <c r="B1668" s="122" t="s">
        <v>6304</v>
      </c>
      <c r="C1668" s="122" t="s">
        <v>2621</v>
      </c>
      <c r="D1668" s="122" t="s">
        <v>2622</v>
      </c>
      <c r="E1668" s="122" t="s">
        <v>97</v>
      </c>
      <c r="F1668" s="466">
        <v>43876</v>
      </c>
      <c r="G1668" s="466">
        <v>47514</v>
      </c>
      <c r="H1668" s="467" t="s">
        <v>5964</v>
      </c>
      <c r="I1668" s="468">
        <v>38533</v>
      </c>
      <c r="J1668" s="469">
        <v>0</v>
      </c>
    </row>
    <row r="1669" spans="1:10" x14ac:dyDescent="0.3">
      <c r="A1669" s="464" t="s">
        <v>6303</v>
      </c>
      <c r="B1669" s="122" t="s">
        <v>6304</v>
      </c>
      <c r="C1669" s="122" t="s">
        <v>2621</v>
      </c>
      <c r="D1669" s="122" t="s">
        <v>2622</v>
      </c>
      <c r="E1669" s="122" t="s">
        <v>97</v>
      </c>
      <c r="F1669" s="466">
        <v>43876</v>
      </c>
      <c r="G1669" s="466">
        <v>47514</v>
      </c>
      <c r="H1669" s="467" t="s">
        <v>5965</v>
      </c>
      <c r="I1669" s="468">
        <v>38534</v>
      </c>
      <c r="J1669" s="469">
        <v>0.80600000000000005</v>
      </c>
    </row>
    <row r="1670" spans="1:10" x14ac:dyDescent="0.3">
      <c r="A1670" s="464" t="s">
        <v>6303</v>
      </c>
      <c r="B1670" s="122" t="s">
        <v>6304</v>
      </c>
      <c r="C1670" s="122" t="s">
        <v>6366</v>
      </c>
      <c r="D1670" s="122" t="s">
        <v>6367</v>
      </c>
      <c r="E1670" s="122" t="s">
        <v>97</v>
      </c>
      <c r="F1670" s="466">
        <v>43891</v>
      </c>
      <c r="G1670" s="466">
        <v>46446</v>
      </c>
      <c r="H1670" s="467" t="s">
        <v>5965</v>
      </c>
      <c r="I1670" s="468">
        <v>38565</v>
      </c>
      <c r="J1670" s="469">
        <v>18.655000000000001</v>
      </c>
    </row>
    <row r="1671" spans="1:10" x14ac:dyDescent="0.3">
      <c r="A1671" s="464" t="s">
        <v>6303</v>
      </c>
      <c r="B1671" s="122" t="s">
        <v>6304</v>
      </c>
      <c r="C1671" s="122" t="s">
        <v>6366</v>
      </c>
      <c r="D1671" s="122" t="s">
        <v>6367</v>
      </c>
      <c r="E1671" s="122" t="s">
        <v>97</v>
      </c>
      <c r="F1671" s="466">
        <v>43891</v>
      </c>
      <c r="G1671" s="466">
        <v>46446</v>
      </c>
      <c r="H1671" s="467" t="s">
        <v>5964</v>
      </c>
      <c r="I1671" s="468">
        <v>38566</v>
      </c>
      <c r="J1671" s="469">
        <v>18.905999999999999</v>
      </c>
    </row>
    <row r="1672" spans="1:10" x14ac:dyDescent="0.3">
      <c r="A1672" s="464" t="s">
        <v>6303</v>
      </c>
      <c r="B1672" s="122" t="s">
        <v>6304</v>
      </c>
      <c r="C1672" s="122" t="s">
        <v>6368</v>
      </c>
      <c r="D1672" s="122" t="s">
        <v>6369</v>
      </c>
      <c r="E1672" s="122" t="s">
        <v>97</v>
      </c>
      <c r="F1672" s="466">
        <v>43891</v>
      </c>
      <c r="G1672" s="466">
        <v>46446</v>
      </c>
      <c r="H1672" s="467" t="s">
        <v>5965</v>
      </c>
      <c r="I1672" s="468">
        <v>38555</v>
      </c>
      <c r="J1672" s="469">
        <v>38.304000000000002</v>
      </c>
    </row>
    <row r="1673" spans="1:10" x14ac:dyDescent="0.3">
      <c r="A1673" s="464" t="s">
        <v>6303</v>
      </c>
      <c r="B1673" s="122" t="s">
        <v>6304</v>
      </c>
      <c r="C1673" s="122" t="s">
        <v>6368</v>
      </c>
      <c r="D1673" s="122" t="s">
        <v>6369</v>
      </c>
      <c r="E1673" s="122" t="s">
        <v>97</v>
      </c>
      <c r="F1673" s="466">
        <v>43891</v>
      </c>
      <c r="G1673" s="466">
        <v>46446</v>
      </c>
      <c r="H1673" s="467" t="s">
        <v>5964</v>
      </c>
      <c r="I1673" s="468">
        <v>38556</v>
      </c>
      <c r="J1673" s="469">
        <v>39.061</v>
      </c>
    </row>
    <row r="1674" spans="1:10" x14ac:dyDescent="0.3">
      <c r="A1674" s="464" t="s">
        <v>6303</v>
      </c>
      <c r="B1674" s="122" t="s">
        <v>6304</v>
      </c>
      <c r="C1674" s="122" t="s">
        <v>6370</v>
      </c>
      <c r="D1674" s="122" t="s">
        <v>6371</v>
      </c>
      <c r="E1674" s="122" t="s">
        <v>97</v>
      </c>
      <c r="F1674" s="466">
        <v>43891</v>
      </c>
      <c r="G1674" s="466">
        <v>46446</v>
      </c>
      <c r="H1674" s="467" t="s">
        <v>5965</v>
      </c>
      <c r="I1674" s="468">
        <v>38559</v>
      </c>
      <c r="J1674" s="469">
        <v>26.191000000000003</v>
      </c>
    </row>
    <row r="1675" spans="1:10" x14ac:dyDescent="0.3">
      <c r="A1675" s="464" t="s">
        <v>6303</v>
      </c>
      <c r="B1675" s="122" t="s">
        <v>6304</v>
      </c>
      <c r="C1675" s="122" t="s">
        <v>6370</v>
      </c>
      <c r="D1675" s="122" t="s">
        <v>6371</v>
      </c>
      <c r="E1675" s="122" t="s">
        <v>97</v>
      </c>
      <c r="F1675" s="466">
        <v>43891</v>
      </c>
      <c r="G1675" s="466">
        <v>46446</v>
      </c>
      <c r="H1675" s="467" t="s">
        <v>5964</v>
      </c>
      <c r="I1675" s="468">
        <v>38560</v>
      </c>
      <c r="J1675" s="469">
        <v>26.910000000000004</v>
      </c>
    </row>
    <row r="1676" spans="1:10" x14ac:dyDescent="0.3">
      <c r="A1676" s="464" t="s">
        <v>6303</v>
      </c>
      <c r="B1676" s="122" t="s">
        <v>6304</v>
      </c>
      <c r="C1676" s="122" t="s">
        <v>6372</v>
      </c>
      <c r="D1676" s="122" t="s">
        <v>6373</v>
      </c>
      <c r="E1676" s="122" t="s">
        <v>97</v>
      </c>
      <c r="F1676" s="466">
        <v>43891</v>
      </c>
      <c r="G1676" s="466">
        <v>46446</v>
      </c>
      <c r="H1676" s="467" t="s">
        <v>5965</v>
      </c>
      <c r="I1676" s="468">
        <v>38563</v>
      </c>
      <c r="J1676" s="469">
        <v>31.742000000000004</v>
      </c>
    </row>
    <row r="1677" spans="1:10" x14ac:dyDescent="0.3">
      <c r="A1677" s="464" t="s">
        <v>6303</v>
      </c>
      <c r="B1677" s="122" t="s">
        <v>6304</v>
      </c>
      <c r="C1677" s="122" t="s">
        <v>6372</v>
      </c>
      <c r="D1677" s="122" t="s">
        <v>6373</v>
      </c>
      <c r="E1677" s="122" t="s">
        <v>97</v>
      </c>
      <c r="F1677" s="466">
        <v>43891</v>
      </c>
      <c r="G1677" s="466">
        <v>46446</v>
      </c>
      <c r="H1677" s="467" t="s">
        <v>5964</v>
      </c>
      <c r="I1677" s="468">
        <v>38564</v>
      </c>
      <c r="J1677" s="469">
        <v>31.72</v>
      </c>
    </row>
    <row r="1678" spans="1:10" x14ac:dyDescent="0.3">
      <c r="A1678" s="464" t="s">
        <v>6303</v>
      </c>
      <c r="B1678" s="122" t="s">
        <v>6304</v>
      </c>
      <c r="C1678" s="122" t="s">
        <v>6374</v>
      </c>
      <c r="D1678" s="122" t="s">
        <v>6375</v>
      </c>
      <c r="E1678" s="122" t="s">
        <v>97</v>
      </c>
      <c r="F1678" s="466">
        <v>43891</v>
      </c>
      <c r="G1678" s="466">
        <v>46446</v>
      </c>
      <c r="H1678" s="467" t="s">
        <v>5965</v>
      </c>
      <c r="I1678" s="468">
        <v>38569</v>
      </c>
      <c r="J1678" s="469">
        <v>95.331999999999994</v>
      </c>
    </row>
    <row r="1679" spans="1:10" x14ac:dyDescent="0.3">
      <c r="A1679" s="464" t="s">
        <v>6303</v>
      </c>
      <c r="B1679" s="122" t="s">
        <v>6304</v>
      </c>
      <c r="C1679" s="122" t="s">
        <v>6374</v>
      </c>
      <c r="D1679" s="122" t="s">
        <v>6375</v>
      </c>
      <c r="E1679" s="122" t="s">
        <v>97</v>
      </c>
      <c r="F1679" s="466">
        <v>43891</v>
      </c>
      <c r="G1679" s="466">
        <v>46446</v>
      </c>
      <c r="H1679" s="467" t="s">
        <v>5964</v>
      </c>
      <c r="I1679" s="468">
        <v>38570</v>
      </c>
      <c r="J1679" s="469">
        <v>96.760999999999996</v>
      </c>
    </row>
    <row r="1680" spans="1:10" x14ac:dyDescent="0.3">
      <c r="A1680" s="464" t="s">
        <v>6303</v>
      </c>
      <c r="B1680" s="122" t="s">
        <v>6304</v>
      </c>
      <c r="C1680" s="122" t="s">
        <v>6376</v>
      </c>
      <c r="D1680" s="122" t="s">
        <v>6377</v>
      </c>
      <c r="E1680" s="122" t="s">
        <v>97</v>
      </c>
      <c r="F1680" s="466">
        <v>43891</v>
      </c>
      <c r="G1680" s="466">
        <v>46446</v>
      </c>
      <c r="H1680" s="467" t="s">
        <v>5965</v>
      </c>
      <c r="I1680" s="468">
        <v>38567</v>
      </c>
      <c r="J1680" s="469">
        <v>29.771000000000001</v>
      </c>
    </row>
    <row r="1681" spans="1:10" x14ac:dyDescent="0.3">
      <c r="A1681" s="464" t="s">
        <v>6303</v>
      </c>
      <c r="B1681" s="122" t="s">
        <v>6304</v>
      </c>
      <c r="C1681" s="122" t="s">
        <v>6376</v>
      </c>
      <c r="D1681" s="122" t="s">
        <v>6377</v>
      </c>
      <c r="E1681" s="122" t="s">
        <v>97</v>
      </c>
      <c r="F1681" s="466">
        <v>43891</v>
      </c>
      <c r="G1681" s="466">
        <v>46446</v>
      </c>
      <c r="H1681" s="467" t="s">
        <v>5964</v>
      </c>
      <c r="I1681" s="468">
        <v>38568</v>
      </c>
      <c r="J1681" s="469">
        <v>30.861000000000001</v>
      </c>
    </row>
    <row r="1682" spans="1:10" x14ac:dyDescent="0.3">
      <c r="A1682" s="464" t="s">
        <v>6303</v>
      </c>
      <c r="B1682" s="122" t="s">
        <v>6304</v>
      </c>
      <c r="C1682" s="122" t="s">
        <v>6378</v>
      </c>
      <c r="D1682" s="122" t="s">
        <v>6379</v>
      </c>
      <c r="E1682" s="122" t="s">
        <v>97</v>
      </c>
      <c r="F1682" s="466">
        <v>43891</v>
      </c>
      <c r="G1682" s="466">
        <v>46446</v>
      </c>
      <c r="H1682" s="467" t="s">
        <v>5965</v>
      </c>
      <c r="I1682" s="468">
        <v>38557</v>
      </c>
      <c r="J1682" s="469">
        <v>14.955</v>
      </c>
    </row>
    <row r="1683" spans="1:10" x14ac:dyDescent="0.3">
      <c r="A1683" s="464" t="s">
        <v>6303</v>
      </c>
      <c r="B1683" s="122" t="s">
        <v>6304</v>
      </c>
      <c r="C1683" s="122" t="s">
        <v>6378</v>
      </c>
      <c r="D1683" s="122" t="s">
        <v>6379</v>
      </c>
      <c r="E1683" s="122" t="s">
        <v>97</v>
      </c>
      <c r="F1683" s="466">
        <v>43891</v>
      </c>
      <c r="G1683" s="466">
        <v>46446</v>
      </c>
      <c r="H1683" s="467" t="s">
        <v>5964</v>
      </c>
      <c r="I1683" s="468">
        <v>38558</v>
      </c>
      <c r="J1683" s="469">
        <v>15.748999999999999</v>
      </c>
    </row>
    <row r="1684" spans="1:10" x14ac:dyDescent="0.3">
      <c r="A1684" s="464" t="s">
        <v>6303</v>
      </c>
      <c r="B1684" s="122" t="s">
        <v>6304</v>
      </c>
      <c r="C1684" s="122" t="s">
        <v>6380</v>
      </c>
      <c r="D1684" s="122" t="s">
        <v>6381</v>
      </c>
      <c r="E1684" s="122" t="s">
        <v>97</v>
      </c>
      <c r="F1684" s="466">
        <v>43891</v>
      </c>
      <c r="G1684" s="466">
        <v>46446</v>
      </c>
      <c r="H1684" s="467" t="s">
        <v>5965</v>
      </c>
      <c r="I1684" s="468">
        <v>38561</v>
      </c>
      <c r="J1684" s="469">
        <v>18.234000000000002</v>
      </c>
    </row>
    <row r="1685" spans="1:10" x14ac:dyDescent="0.3">
      <c r="A1685" s="464" t="s">
        <v>6303</v>
      </c>
      <c r="B1685" s="122" t="s">
        <v>6304</v>
      </c>
      <c r="C1685" s="122" t="s">
        <v>6380</v>
      </c>
      <c r="D1685" s="122" t="s">
        <v>6381</v>
      </c>
      <c r="E1685" s="122" t="s">
        <v>97</v>
      </c>
      <c r="F1685" s="466">
        <v>43891</v>
      </c>
      <c r="G1685" s="466">
        <v>46446</v>
      </c>
      <c r="H1685" s="467" t="s">
        <v>5964</v>
      </c>
      <c r="I1685" s="468">
        <v>38562</v>
      </c>
      <c r="J1685" s="469">
        <v>18.673999999999999</v>
      </c>
    </row>
    <row r="1686" spans="1:10" x14ac:dyDescent="0.3">
      <c r="A1686" s="464" t="s">
        <v>6303</v>
      </c>
      <c r="B1686" s="122" t="s">
        <v>6304</v>
      </c>
      <c r="C1686" s="122" t="s">
        <v>5047</v>
      </c>
      <c r="D1686" s="122" t="s">
        <v>5048</v>
      </c>
      <c r="E1686" s="122" t="s">
        <v>97</v>
      </c>
      <c r="F1686" s="466">
        <v>44317</v>
      </c>
      <c r="G1686" s="466">
        <v>45657</v>
      </c>
      <c r="H1686" s="467" t="s">
        <v>5964</v>
      </c>
      <c r="I1686" s="468">
        <v>39518</v>
      </c>
      <c r="J1686" s="469">
        <v>9.2259999999999991</v>
      </c>
    </row>
    <row r="1687" spans="1:10" x14ac:dyDescent="0.3">
      <c r="A1687" s="464" t="s">
        <v>6303</v>
      </c>
      <c r="B1687" s="122" t="s">
        <v>6304</v>
      </c>
      <c r="C1687" s="122" t="s">
        <v>5047</v>
      </c>
      <c r="D1687" s="122" t="s">
        <v>5048</v>
      </c>
      <c r="E1687" s="122" t="s">
        <v>97</v>
      </c>
      <c r="F1687" s="466">
        <v>44317</v>
      </c>
      <c r="G1687" s="466">
        <v>45657</v>
      </c>
      <c r="H1687" s="467" t="s">
        <v>5965</v>
      </c>
      <c r="I1687" s="468">
        <v>39553</v>
      </c>
      <c r="J1687" s="469">
        <v>1.274</v>
      </c>
    </row>
    <row r="1688" spans="1:10" x14ac:dyDescent="0.3">
      <c r="A1688" s="464" t="s">
        <v>6303</v>
      </c>
      <c r="B1688" s="122" t="s">
        <v>6304</v>
      </c>
      <c r="C1688" s="122" t="s">
        <v>5047</v>
      </c>
      <c r="D1688" s="122" t="s">
        <v>5048</v>
      </c>
      <c r="E1688" s="122" t="s">
        <v>97</v>
      </c>
      <c r="F1688" s="466">
        <v>44317</v>
      </c>
      <c r="G1688" s="466">
        <v>45657</v>
      </c>
      <c r="H1688" s="467" t="s">
        <v>5964</v>
      </c>
      <c r="I1688" s="468">
        <v>39588</v>
      </c>
      <c r="J1688" s="469">
        <v>0.23600000000000002</v>
      </c>
    </row>
    <row r="1689" spans="1:10" x14ac:dyDescent="0.3">
      <c r="A1689" s="464" t="s">
        <v>6303</v>
      </c>
      <c r="B1689" s="122" t="s">
        <v>6304</v>
      </c>
      <c r="C1689" s="122" t="s">
        <v>5047</v>
      </c>
      <c r="D1689" s="122" t="s">
        <v>5048</v>
      </c>
      <c r="E1689" s="122" t="s">
        <v>97</v>
      </c>
      <c r="F1689" s="466">
        <v>44317</v>
      </c>
      <c r="G1689" s="466">
        <v>45657</v>
      </c>
      <c r="H1689" s="467" t="s">
        <v>5965</v>
      </c>
      <c r="I1689" s="468">
        <v>39624</v>
      </c>
      <c r="J1689" s="469">
        <v>5.6480000000000006</v>
      </c>
    </row>
    <row r="1690" spans="1:10" x14ac:dyDescent="0.3">
      <c r="A1690" s="464" t="s">
        <v>6303</v>
      </c>
      <c r="B1690" s="122" t="s">
        <v>6304</v>
      </c>
      <c r="C1690" s="122" t="s">
        <v>5068</v>
      </c>
      <c r="D1690" s="122" t="s">
        <v>5069</v>
      </c>
      <c r="E1690" s="122" t="s">
        <v>97</v>
      </c>
      <c r="F1690" s="466">
        <v>44317</v>
      </c>
      <c r="G1690" s="466">
        <v>45657</v>
      </c>
      <c r="H1690" s="467" t="s">
        <v>5964</v>
      </c>
      <c r="I1690" s="468">
        <v>39495</v>
      </c>
      <c r="J1690" s="469">
        <v>15.084000000000003</v>
      </c>
    </row>
    <row r="1691" spans="1:10" x14ac:dyDescent="0.3">
      <c r="A1691" s="464" t="s">
        <v>6303</v>
      </c>
      <c r="B1691" s="122" t="s">
        <v>6304</v>
      </c>
      <c r="C1691" s="122" t="s">
        <v>5068</v>
      </c>
      <c r="D1691" s="122" t="s">
        <v>5069</v>
      </c>
      <c r="E1691" s="122" t="s">
        <v>97</v>
      </c>
      <c r="F1691" s="466">
        <v>44317</v>
      </c>
      <c r="G1691" s="466">
        <v>45657</v>
      </c>
      <c r="H1691" s="467" t="s">
        <v>5965</v>
      </c>
      <c r="I1691" s="468">
        <v>39530</v>
      </c>
      <c r="J1691" s="469">
        <v>4.7560000000000002</v>
      </c>
    </row>
    <row r="1692" spans="1:10" x14ac:dyDescent="0.3">
      <c r="A1692" s="464" t="s">
        <v>6303</v>
      </c>
      <c r="B1692" s="122" t="s">
        <v>6304</v>
      </c>
      <c r="C1692" s="122" t="s">
        <v>5068</v>
      </c>
      <c r="D1692" s="122" t="s">
        <v>5069</v>
      </c>
      <c r="E1692" s="122" t="s">
        <v>97</v>
      </c>
      <c r="F1692" s="466">
        <v>44317</v>
      </c>
      <c r="G1692" s="466">
        <v>45657</v>
      </c>
      <c r="H1692" s="467" t="s">
        <v>5964</v>
      </c>
      <c r="I1692" s="468">
        <v>39565</v>
      </c>
      <c r="J1692" s="469">
        <v>0.19900000000000001</v>
      </c>
    </row>
    <row r="1693" spans="1:10" x14ac:dyDescent="0.3">
      <c r="A1693" s="464" t="s">
        <v>6303</v>
      </c>
      <c r="B1693" s="122" t="s">
        <v>6304</v>
      </c>
      <c r="C1693" s="122" t="s">
        <v>5068</v>
      </c>
      <c r="D1693" s="122" t="s">
        <v>5069</v>
      </c>
      <c r="E1693" s="122" t="s">
        <v>97</v>
      </c>
      <c r="F1693" s="466">
        <v>44317</v>
      </c>
      <c r="G1693" s="466">
        <v>45657</v>
      </c>
      <c r="H1693" s="467" t="s">
        <v>5965</v>
      </c>
      <c r="I1693" s="468">
        <v>39601</v>
      </c>
      <c r="J1693" s="469">
        <v>8.8010000000000002</v>
      </c>
    </row>
    <row r="1694" spans="1:10" x14ac:dyDescent="0.3">
      <c r="A1694" s="464" t="s">
        <v>6017</v>
      </c>
      <c r="B1694" s="122" t="s">
        <v>6018</v>
      </c>
      <c r="C1694" s="122" t="s">
        <v>2528</v>
      </c>
      <c r="D1694" s="122" t="s">
        <v>2529</v>
      </c>
      <c r="E1694" s="122" t="s">
        <v>6</v>
      </c>
      <c r="F1694" s="466">
        <v>43595</v>
      </c>
      <c r="G1694" s="466">
        <v>47238</v>
      </c>
      <c r="H1694" s="467" t="s">
        <v>5962</v>
      </c>
      <c r="I1694" s="468">
        <v>3079</v>
      </c>
      <c r="J1694" s="469">
        <v>3045.9340000000002</v>
      </c>
    </row>
    <row r="1695" spans="1:10" x14ac:dyDescent="0.3">
      <c r="A1695" s="464" t="s">
        <v>6017</v>
      </c>
      <c r="B1695" s="122" t="s">
        <v>6018</v>
      </c>
      <c r="C1695" s="122" t="s">
        <v>2528</v>
      </c>
      <c r="D1695" s="122" t="s">
        <v>2529</v>
      </c>
      <c r="E1695" s="122" t="s">
        <v>6</v>
      </c>
      <c r="F1695" s="466">
        <v>43595</v>
      </c>
      <c r="G1695" s="466">
        <v>47238</v>
      </c>
      <c r="H1695" s="467" t="s">
        <v>5963</v>
      </c>
      <c r="I1695" s="468">
        <v>3080</v>
      </c>
      <c r="J1695" s="469">
        <v>704.06600000000003</v>
      </c>
    </row>
    <row r="1696" spans="1:10" x14ac:dyDescent="0.3">
      <c r="A1696" s="464" t="s">
        <v>6017</v>
      </c>
      <c r="B1696" s="122" t="s">
        <v>6018</v>
      </c>
      <c r="C1696" s="122" t="s">
        <v>770</v>
      </c>
      <c r="D1696" s="122" t="s">
        <v>771</v>
      </c>
      <c r="E1696" s="122" t="s">
        <v>6</v>
      </c>
      <c r="F1696" s="466">
        <v>43952</v>
      </c>
      <c r="G1696" s="466">
        <v>45777</v>
      </c>
      <c r="H1696" s="467" t="s">
        <v>5962</v>
      </c>
      <c r="I1696" s="468">
        <v>83748</v>
      </c>
      <c r="J1696" s="469">
        <v>325.8</v>
      </c>
    </row>
    <row r="1697" spans="1:10" x14ac:dyDescent="0.3">
      <c r="A1697" s="464" t="s">
        <v>6017</v>
      </c>
      <c r="B1697" s="122" t="s">
        <v>6018</v>
      </c>
      <c r="C1697" s="122" t="s">
        <v>770</v>
      </c>
      <c r="D1697" s="122" t="s">
        <v>771</v>
      </c>
      <c r="E1697" s="122" t="s">
        <v>6</v>
      </c>
      <c r="F1697" s="466">
        <v>43952</v>
      </c>
      <c r="G1697" s="466">
        <v>45777</v>
      </c>
      <c r="H1697" s="467" t="s">
        <v>5963</v>
      </c>
      <c r="I1697" s="468">
        <v>83749</v>
      </c>
      <c r="J1697" s="469">
        <v>0</v>
      </c>
    </row>
    <row r="1698" spans="1:10" x14ac:dyDescent="0.3">
      <c r="A1698" s="464" t="s">
        <v>6017</v>
      </c>
      <c r="B1698" s="122" t="s">
        <v>6018</v>
      </c>
      <c r="C1698" s="122" t="s">
        <v>770</v>
      </c>
      <c r="D1698" s="122" t="s">
        <v>771</v>
      </c>
      <c r="E1698" s="122" t="s">
        <v>6</v>
      </c>
      <c r="F1698" s="466">
        <v>43952</v>
      </c>
      <c r="G1698" s="466">
        <v>45777</v>
      </c>
      <c r="H1698" s="467" t="s">
        <v>5962</v>
      </c>
      <c r="I1698" s="468">
        <v>83750</v>
      </c>
      <c r="J1698" s="469">
        <v>77.649000000000015</v>
      </c>
    </row>
    <row r="1699" spans="1:10" x14ac:dyDescent="0.3">
      <c r="A1699" s="464" t="s">
        <v>6017</v>
      </c>
      <c r="B1699" s="122" t="s">
        <v>6018</v>
      </c>
      <c r="C1699" s="122" t="s">
        <v>770</v>
      </c>
      <c r="D1699" s="122" t="s">
        <v>771</v>
      </c>
      <c r="E1699" s="122" t="s">
        <v>6</v>
      </c>
      <c r="F1699" s="466">
        <v>43952</v>
      </c>
      <c r="G1699" s="466">
        <v>45777</v>
      </c>
      <c r="H1699" s="467" t="s">
        <v>5963</v>
      </c>
      <c r="I1699" s="468">
        <v>83751</v>
      </c>
      <c r="J1699" s="469">
        <v>0</v>
      </c>
    </row>
    <row r="1700" spans="1:10" x14ac:dyDescent="0.3">
      <c r="A1700" s="464" t="s">
        <v>6017</v>
      </c>
      <c r="B1700" s="122" t="s">
        <v>6018</v>
      </c>
      <c r="C1700" s="122" t="s">
        <v>798</v>
      </c>
      <c r="D1700" s="122" t="s">
        <v>799</v>
      </c>
      <c r="E1700" s="122" t="s">
        <v>6</v>
      </c>
      <c r="F1700" s="466">
        <v>43952</v>
      </c>
      <c r="G1700" s="466">
        <v>45777</v>
      </c>
      <c r="H1700" s="467" t="s">
        <v>5962</v>
      </c>
      <c r="I1700" s="468">
        <v>83752</v>
      </c>
      <c r="J1700" s="469">
        <v>376.88</v>
      </c>
    </row>
    <row r="1701" spans="1:10" x14ac:dyDescent="0.3">
      <c r="A1701" s="464" t="s">
        <v>6017</v>
      </c>
      <c r="B1701" s="122" t="s">
        <v>6018</v>
      </c>
      <c r="C1701" s="122" t="s">
        <v>798</v>
      </c>
      <c r="D1701" s="122" t="s">
        <v>799</v>
      </c>
      <c r="E1701" s="122" t="s">
        <v>6</v>
      </c>
      <c r="F1701" s="466">
        <v>43952</v>
      </c>
      <c r="G1701" s="466">
        <v>45777</v>
      </c>
      <c r="H1701" s="467" t="s">
        <v>5963</v>
      </c>
      <c r="I1701" s="468">
        <v>83753</v>
      </c>
      <c r="J1701" s="469">
        <v>0</v>
      </c>
    </row>
    <row r="1702" spans="1:10" x14ac:dyDescent="0.3">
      <c r="A1702" s="464" t="s">
        <v>6017</v>
      </c>
      <c r="B1702" s="122" t="s">
        <v>6018</v>
      </c>
      <c r="C1702" s="122" t="s">
        <v>798</v>
      </c>
      <c r="D1702" s="122" t="s">
        <v>799</v>
      </c>
      <c r="E1702" s="122" t="s">
        <v>6</v>
      </c>
      <c r="F1702" s="466">
        <v>43952</v>
      </c>
      <c r="G1702" s="466">
        <v>45777</v>
      </c>
      <c r="H1702" s="467" t="s">
        <v>5962</v>
      </c>
      <c r="I1702" s="468">
        <v>83754</v>
      </c>
      <c r="J1702" s="469">
        <v>89.816000000000003</v>
      </c>
    </row>
    <row r="1703" spans="1:10" x14ac:dyDescent="0.3">
      <c r="A1703" s="464" t="s">
        <v>6017</v>
      </c>
      <c r="B1703" s="122" t="s">
        <v>6018</v>
      </c>
      <c r="C1703" s="122" t="s">
        <v>798</v>
      </c>
      <c r="D1703" s="122" t="s">
        <v>799</v>
      </c>
      <c r="E1703" s="122" t="s">
        <v>6</v>
      </c>
      <c r="F1703" s="466">
        <v>43952</v>
      </c>
      <c r="G1703" s="466">
        <v>45777</v>
      </c>
      <c r="H1703" s="467" t="s">
        <v>5963</v>
      </c>
      <c r="I1703" s="468">
        <v>83755</v>
      </c>
      <c r="J1703" s="469">
        <v>0</v>
      </c>
    </row>
    <row r="1704" spans="1:10" x14ac:dyDescent="0.3">
      <c r="A1704" s="464" t="s">
        <v>6017</v>
      </c>
      <c r="B1704" s="122" t="s">
        <v>6018</v>
      </c>
      <c r="C1704" s="122" t="s">
        <v>927</v>
      </c>
      <c r="D1704" s="122" t="s">
        <v>928</v>
      </c>
      <c r="E1704" s="122" t="s">
        <v>6</v>
      </c>
      <c r="F1704" s="466">
        <v>43952</v>
      </c>
      <c r="G1704" s="466">
        <v>45412</v>
      </c>
      <c r="H1704" s="467" t="s">
        <v>5962</v>
      </c>
      <c r="I1704" s="468">
        <v>3431</v>
      </c>
      <c r="J1704" s="469">
        <v>6376</v>
      </c>
    </row>
    <row r="1705" spans="1:10" x14ac:dyDescent="0.3">
      <c r="A1705" s="464" t="s">
        <v>6017</v>
      </c>
      <c r="B1705" s="122" t="s">
        <v>6018</v>
      </c>
      <c r="C1705" s="122" t="s">
        <v>927</v>
      </c>
      <c r="D1705" s="122" t="s">
        <v>928</v>
      </c>
      <c r="E1705" s="122" t="s">
        <v>6</v>
      </c>
      <c r="F1705" s="466">
        <v>43952</v>
      </c>
      <c r="G1705" s="466">
        <v>45412</v>
      </c>
      <c r="H1705" s="467" t="s">
        <v>5963</v>
      </c>
      <c r="I1705" s="468">
        <v>3432</v>
      </c>
      <c r="J1705" s="469">
        <v>0</v>
      </c>
    </row>
    <row r="1706" spans="1:10" x14ac:dyDescent="0.3">
      <c r="A1706" s="464" t="s">
        <v>6017</v>
      </c>
      <c r="B1706" s="122" t="s">
        <v>6018</v>
      </c>
      <c r="C1706" s="122" t="s">
        <v>153</v>
      </c>
      <c r="D1706" s="122" t="s">
        <v>154</v>
      </c>
      <c r="E1706" s="122" t="s">
        <v>6</v>
      </c>
      <c r="F1706" s="466">
        <v>44593</v>
      </c>
      <c r="G1706" s="466">
        <v>44985</v>
      </c>
      <c r="H1706" s="467" t="s">
        <v>5962</v>
      </c>
      <c r="I1706" s="468">
        <v>4188</v>
      </c>
      <c r="J1706" s="469">
        <v>0</v>
      </c>
    </row>
    <row r="1707" spans="1:10" x14ac:dyDescent="0.3">
      <c r="A1707" s="464" t="s">
        <v>6017</v>
      </c>
      <c r="B1707" s="122" t="s">
        <v>6018</v>
      </c>
      <c r="C1707" s="122" t="s">
        <v>153</v>
      </c>
      <c r="D1707" s="122" t="s">
        <v>154</v>
      </c>
      <c r="E1707" s="122" t="s">
        <v>6</v>
      </c>
      <c r="F1707" s="466">
        <v>44593</v>
      </c>
      <c r="G1707" s="466">
        <v>44985</v>
      </c>
      <c r="H1707" s="467" t="s">
        <v>5962</v>
      </c>
      <c r="I1707" s="468">
        <v>4189</v>
      </c>
      <c r="J1707" s="469">
        <v>653.62300000000005</v>
      </c>
    </row>
    <row r="1708" spans="1:10" x14ac:dyDescent="0.3">
      <c r="A1708" s="464" t="s">
        <v>6017</v>
      </c>
      <c r="B1708" s="122" t="s">
        <v>6018</v>
      </c>
      <c r="C1708" s="122" t="s">
        <v>153</v>
      </c>
      <c r="D1708" s="122" t="s">
        <v>154</v>
      </c>
      <c r="E1708" s="122" t="s">
        <v>6</v>
      </c>
      <c r="F1708" s="466">
        <v>44593</v>
      </c>
      <c r="G1708" s="466">
        <v>44985</v>
      </c>
      <c r="H1708" s="467" t="s">
        <v>5963</v>
      </c>
      <c r="I1708" s="468">
        <v>4192</v>
      </c>
      <c r="J1708" s="469">
        <v>0</v>
      </c>
    </row>
    <row r="1709" spans="1:10" x14ac:dyDescent="0.3">
      <c r="A1709" s="464" t="s">
        <v>6017</v>
      </c>
      <c r="B1709" s="122" t="s">
        <v>6018</v>
      </c>
      <c r="C1709" s="122" t="s">
        <v>153</v>
      </c>
      <c r="D1709" s="122" t="s">
        <v>154</v>
      </c>
      <c r="E1709" s="122" t="s">
        <v>6</v>
      </c>
      <c r="F1709" s="466">
        <v>44593</v>
      </c>
      <c r="G1709" s="466">
        <v>44985</v>
      </c>
      <c r="H1709" s="467" t="s">
        <v>5963</v>
      </c>
      <c r="I1709" s="468">
        <v>4194</v>
      </c>
      <c r="J1709" s="469">
        <v>0</v>
      </c>
    </row>
    <row r="1710" spans="1:10" x14ac:dyDescent="0.3">
      <c r="A1710" s="464" t="s">
        <v>6017</v>
      </c>
      <c r="B1710" s="122" t="s">
        <v>6018</v>
      </c>
      <c r="C1710" s="122" t="s">
        <v>26</v>
      </c>
      <c r="D1710" s="122" t="s">
        <v>27</v>
      </c>
      <c r="E1710" s="122" t="s">
        <v>6</v>
      </c>
      <c r="F1710" s="466">
        <v>44593</v>
      </c>
      <c r="G1710" s="466">
        <v>44985</v>
      </c>
      <c r="H1710" s="467" t="s">
        <v>5962</v>
      </c>
      <c r="I1710" s="468">
        <v>4187</v>
      </c>
      <c r="J1710" s="469">
        <v>3606</v>
      </c>
    </row>
    <row r="1711" spans="1:10" x14ac:dyDescent="0.3">
      <c r="A1711" s="464" t="s">
        <v>6017</v>
      </c>
      <c r="B1711" s="122" t="s">
        <v>6018</v>
      </c>
      <c r="C1711" s="122" t="s">
        <v>26</v>
      </c>
      <c r="D1711" s="122" t="s">
        <v>27</v>
      </c>
      <c r="E1711" s="122" t="s">
        <v>6</v>
      </c>
      <c r="F1711" s="466">
        <v>44593</v>
      </c>
      <c r="G1711" s="466">
        <v>44985</v>
      </c>
      <c r="H1711" s="467" t="s">
        <v>5962</v>
      </c>
      <c r="I1711" s="468">
        <v>4190</v>
      </c>
      <c r="J1711" s="469">
        <v>0</v>
      </c>
    </row>
    <row r="1712" spans="1:10" x14ac:dyDescent="0.3">
      <c r="A1712" s="464" t="s">
        <v>6017</v>
      </c>
      <c r="B1712" s="122" t="s">
        <v>6018</v>
      </c>
      <c r="C1712" s="122" t="s">
        <v>26</v>
      </c>
      <c r="D1712" s="122" t="s">
        <v>27</v>
      </c>
      <c r="E1712" s="122" t="s">
        <v>6</v>
      </c>
      <c r="F1712" s="466">
        <v>44593</v>
      </c>
      <c r="G1712" s="466">
        <v>44985</v>
      </c>
      <c r="H1712" s="467" t="s">
        <v>5963</v>
      </c>
      <c r="I1712" s="468">
        <v>4191</v>
      </c>
      <c r="J1712" s="469">
        <v>0</v>
      </c>
    </row>
    <row r="1713" spans="1:10" x14ac:dyDescent="0.3">
      <c r="A1713" s="464" t="s">
        <v>6017</v>
      </c>
      <c r="B1713" s="122" t="s">
        <v>6018</v>
      </c>
      <c r="C1713" s="122" t="s">
        <v>26</v>
      </c>
      <c r="D1713" s="122" t="s">
        <v>27</v>
      </c>
      <c r="E1713" s="122" t="s">
        <v>6</v>
      </c>
      <c r="F1713" s="466">
        <v>44593</v>
      </c>
      <c r="G1713" s="466">
        <v>44985</v>
      </c>
      <c r="H1713" s="467" t="s">
        <v>5963</v>
      </c>
      <c r="I1713" s="468">
        <v>4193</v>
      </c>
      <c r="J1713" s="469">
        <v>0</v>
      </c>
    </row>
    <row r="1714" spans="1:10" x14ac:dyDescent="0.3">
      <c r="A1714" s="464" t="s">
        <v>6017</v>
      </c>
      <c r="B1714" s="122" t="s">
        <v>6018</v>
      </c>
      <c r="C1714" s="122" t="s">
        <v>879</v>
      </c>
      <c r="D1714" s="122" t="s">
        <v>880</v>
      </c>
      <c r="E1714" s="122" t="s">
        <v>6</v>
      </c>
      <c r="F1714" s="466">
        <v>44501</v>
      </c>
      <c r="G1714" s="466">
        <v>46326</v>
      </c>
      <c r="H1714" s="467" t="s">
        <v>5962</v>
      </c>
      <c r="I1714" s="468">
        <v>4084</v>
      </c>
      <c r="J1714" s="469">
        <v>1480</v>
      </c>
    </row>
    <row r="1715" spans="1:10" x14ac:dyDescent="0.3">
      <c r="A1715" s="464" t="s">
        <v>6017</v>
      </c>
      <c r="B1715" s="122" t="s">
        <v>6018</v>
      </c>
      <c r="C1715" s="122" t="s">
        <v>879</v>
      </c>
      <c r="D1715" s="122" t="s">
        <v>880</v>
      </c>
      <c r="E1715" s="122" t="s">
        <v>6</v>
      </c>
      <c r="F1715" s="466">
        <v>44501</v>
      </c>
      <c r="G1715" s="466">
        <v>46326</v>
      </c>
      <c r="H1715" s="467" t="s">
        <v>5962</v>
      </c>
      <c r="I1715" s="468">
        <v>4085</v>
      </c>
      <c r="J1715" s="469">
        <v>339.05600000000004</v>
      </c>
    </row>
    <row r="1716" spans="1:10" x14ac:dyDescent="0.3">
      <c r="A1716" s="464" t="s">
        <v>6017</v>
      </c>
      <c r="B1716" s="122" t="s">
        <v>6018</v>
      </c>
      <c r="C1716" s="122" t="s">
        <v>879</v>
      </c>
      <c r="D1716" s="122" t="s">
        <v>880</v>
      </c>
      <c r="E1716" s="122" t="s">
        <v>6</v>
      </c>
      <c r="F1716" s="466">
        <v>44501</v>
      </c>
      <c r="G1716" s="466">
        <v>46326</v>
      </c>
      <c r="H1716" s="467" t="s">
        <v>5963</v>
      </c>
      <c r="I1716" s="468">
        <v>4086</v>
      </c>
      <c r="J1716" s="469">
        <v>0</v>
      </c>
    </row>
    <row r="1717" spans="1:10" x14ac:dyDescent="0.3">
      <c r="A1717" s="464" t="s">
        <v>6017</v>
      </c>
      <c r="B1717" s="122" t="s">
        <v>6018</v>
      </c>
      <c r="C1717" s="122" t="s">
        <v>879</v>
      </c>
      <c r="D1717" s="122" t="s">
        <v>880</v>
      </c>
      <c r="E1717" s="122" t="s">
        <v>6</v>
      </c>
      <c r="F1717" s="466">
        <v>44501</v>
      </c>
      <c r="G1717" s="466">
        <v>46326</v>
      </c>
      <c r="H1717" s="467" t="s">
        <v>5963</v>
      </c>
      <c r="I1717" s="468">
        <v>4087</v>
      </c>
      <c r="J1717" s="469">
        <v>23.187000000000001</v>
      </c>
    </row>
    <row r="1718" spans="1:10" x14ac:dyDescent="0.3">
      <c r="A1718" s="464" t="s">
        <v>6017</v>
      </c>
      <c r="B1718" s="122" t="s">
        <v>6018</v>
      </c>
      <c r="C1718" s="122" t="s">
        <v>925</v>
      </c>
      <c r="D1718" s="122" t="s">
        <v>926</v>
      </c>
      <c r="E1718" s="122" t="s">
        <v>6</v>
      </c>
      <c r="F1718" s="466">
        <v>43952</v>
      </c>
      <c r="G1718" s="466">
        <v>45777</v>
      </c>
      <c r="H1718" s="467" t="s">
        <v>5963</v>
      </c>
      <c r="I1718" s="468">
        <v>3426</v>
      </c>
      <c r="J1718" s="469">
        <v>0</v>
      </c>
    </row>
    <row r="1719" spans="1:10" x14ac:dyDescent="0.3">
      <c r="A1719" s="464" t="s">
        <v>6017</v>
      </c>
      <c r="B1719" s="122" t="s">
        <v>6018</v>
      </c>
      <c r="C1719" s="122" t="s">
        <v>925</v>
      </c>
      <c r="D1719" s="122" t="s">
        <v>926</v>
      </c>
      <c r="E1719" s="122" t="s">
        <v>6</v>
      </c>
      <c r="F1719" s="466">
        <v>43952</v>
      </c>
      <c r="G1719" s="466">
        <v>45777</v>
      </c>
      <c r="H1719" s="467" t="s">
        <v>5962</v>
      </c>
      <c r="I1719" s="468">
        <v>3433</v>
      </c>
      <c r="J1719" s="469">
        <v>1800</v>
      </c>
    </row>
    <row r="1720" spans="1:10" x14ac:dyDescent="0.3">
      <c r="A1720" s="464" t="s">
        <v>6017</v>
      </c>
      <c r="B1720" s="122" t="s">
        <v>6018</v>
      </c>
      <c r="C1720" s="122" t="s">
        <v>925</v>
      </c>
      <c r="D1720" s="122" t="s">
        <v>926</v>
      </c>
      <c r="E1720" s="122" t="s">
        <v>6</v>
      </c>
      <c r="F1720" s="466">
        <v>43952</v>
      </c>
      <c r="G1720" s="466">
        <v>45777</v>
      </c>
      <c r="H1720" s="467" t="s">
        <v>5962</v>
      </c>
      <c r="I1720" s="468">
        <v>3434</v>
      </c>
      <c r="J1720" s="469">
        <v>857.947</v>
      </c>
    </row>
    <row r="1721" spans="1:10" x14ac:dyDescent="0.3">
      <c r="A1721" s="464" t="s">
        <v>6017</v>
      </c>
      <c r="B1721" s="122" t="s">
        <v>6018</v>
      </c>
      <c r="C1721" s="122" t="s">
        <v>925</v>
      </c>
      <c r="D1721" s="122" t="s">
        <v>926</v>
      </c>
      <c r="E1721" s="122" t="s">
        <v>6</v>
      </c>
      <c r="F1721" s="466">
        <v>43952</v>
      </c>
      <c r="G1721" s="466">
        <v>45777</v>
      </c>
      <c r="H1721" s="467" t="s">
        <v>5963</v>
      </c>
      <c r="I1721" s="468">
        <v>3435</v>
      </c>
      <c r="J1721" s="469">
        <v>0</v>
      </c>
    </row>
    <row r="1722" spans="1:10" x14ac:dyDescent="0.3">
      <c r="A1722" s="464" t="s">
        <v>6017</v>
      </c>
      <c r="B1722" s="122" t="s">
        <v>6018</v>
      </c>
      <c r="C1722" s="122" t="s">
        <v>2559</v>
      </c>
      <c r="D1722" s="122" t="s">
        <v>6134</v>
      </c>
      <c r="E1722" s="122" t="s">
        <v>6</v>
      </c>
      <c r="F1722" s="466">
        <v>43678</v>
      </c>
      <c r="G1722" s="466">
        <v>45504</v>
      </c>
      <c r="H1722" s="467" t="s">
        <v>5962</v>
      </c>
      <c r="I1722" s="468">
        <v>3196</v>
      </c>
      <c r="J1722" s="469">
        <v>580</v>
      </c>
    </row>
    <row r="1723" spans="1:10" x14ac:dyDescent="0.3">
      <c r="A1723" s="464" t="s">
        <v>6017</v>
      </c>
      <c r="B1723" s="122" t="s">
        <v>6018</v>
      </c>
      <c r="C1723" s="122" t="s">
        <v>2559</v>
      </c>
      <c r="D1723" s="122" t="s">
        <v>6134</v>
      </c>
      <c r="E1723" s="122" t="s">
        <v>6</v>
      </c>
      <c r="F1723" s="466">
        <v>43678</v>
      </c>
      <c r="G1723" s="466">
        <v>45504</v>
      </c>
      <c r="H1723" s="467" t="s">
        <v>5962</v>
      </c>
      <c r="I1723" s="468">
        <v>3197</v>
      </c>
      <c r="J1723" s="469">
        <v>232.59800000000001</v>
      </c>
    </row>
    <row r="1724" spans="1:10" x14ac:dyDescent="0.3">
      <c r="A1724" s="464" t="s">
        <v>6017</v>
      </c>
      <c r="B1724" s="122" t="s">
        <v>6018</v>
      </c>
      <c r="C1724" s="122" t="s">
        <v>124</v>
      </c>
      <c r="D1724" s="122" t="s">
        <v>6135</v>
      </c>
      <c r="E1724" s="122" t="s">
        <v>6</v>
      </c>
      <c r="F1724" s="466">
        <v>43678</v>
      </c>
      <c r="G1724" s="466">
        <v>45504</v>
      </c>
      <c r="H1724" s="467" t="s">
        <v>5962</v>
      </c>
      <c r="I1724" s="468">
        <v>3194</v>
      </c>
      <c r="J1724" s="469">
        <v>3404</v>
      </c>
    </row>
    <row r="1725" spans="1:10" x14ac:dyDescent="0.3">
      <c r="A1725" s="464" t="s">
        <v>6017</v>
      </c>
      <c r="B1725" s="122" t="s">
        <v>6018</v>
      </c>
      <c r="C1725" s="122" t="s">
        <v>124</v>
      </c>
      <c r="D1725" s="122" t="s">
        <v>6135</v>
      </c>
      <c r="E1725" s="122" t="s">
        <v>6</v>
      </c>
      <c r="F1725" s="466">
        <v>43678</v>
      </c>
      <c r="G1725" s="466">
        <v>45504</v>
      </c>
      <c r="H1725" s="467" t="s">
        <v>5962</v>
      </c>
      <c r="I1725" s="468">
        <v>3195</v>
      </c>
      <c r="J1725" s="469">
        <v>1372.7170000000001</v>
      </c>
    </row>
    <row r="1726" spans="1:10" x14ac:dyDescent="0.3">
      <c r="A1726" s="464" t="s">
        <v>6017</v>
      </c>
      <c r="B1726" s="122" t="s">
        <v>6018</v>
      </c>
      <c r="C1726" s="122" t="s">
        <v>377</v>
      </c>
      <c r="D1726" s="122" t="s">
        <v>378</v>
      </c>
      <c r="E1726" s="122" t="s">
        <v>6</v>
      </c>
      <c r="F1726" s="466">
        <v>43952</v>
      </c>
      <c r="G1726" s="466">
        <v>45412</v>
      </c>
      <c r="H1726" s="467" t="s">
        <v>5962</v>
      </c>
      <c r="I1726" s="468">
        <v>83764</v>
      </c>
      <c r="J1726" s="469">
        <v>1100</v>
      </c>
    </row>
    <row r="1727" spans="1:10" x14ac:dyDescent="0.3">
      <c r="A1727" s="464" t="s">
        <v>6017</v>
      </c>
      <c r="B1727" s="122" t="s">
        <v>6018</v>
      </c>
      <c r="C1727" s="122" t="s">
        <v>377</v>
      </c>
      <c r="D1727" s="122" t="s">
        <v>378</v>
      </c>
      <c r="E1727" s="122" t="s">
        <v>6</v>
      </c>
      <c r="F1727" s="466">
        <v>43952</v>
      </c>
      <c r="G1727" s="466" t="s">
        <v>5235</v>
      </c>
      <c r="H1727" s="467" t="s">
        <v>5963</v>
      </c>
      <c r="I1727" s="468">
        <v>83765</v>
      </c>
      <c r="J1727" s="469">
        <v>0</v>
      </c>
    </row>
    <row r="1728" spans="1:10" x14ac:dyDescent="0.3">
      <c r="A1728" s="464" t="s">
        <v>6017</v>
      </c>
      <c r="B1728" s="122" t="s">
        <v>6018</v>
      </c>
      <c r="C1728" s="122" t="s">
        <v>244</v>
      </c>
      <c r="D1728" s="122" t="s">
        <v>245</v>
      </c>
      <c r="E1728" s="122" t="s">
        <v>6</v>
      </c>
      <c r="F1728" s="466">
        <v>43952</v>
      </c>
      <c r="G1728" s="466">
        <v>45412</v>
      </c>
      <c r="H1728" s="467" t="s">
        <v>5962</v>
      </c>
      <c r="I1728" s="468">
        <v>83766</v>
      </c>
      <c r="J1728" s="469">
        <v>600</v>
      </c>
    </row>
    <row r="1729" spans="1:10" x14ac:dyDescent="0.3">
      <c r="A1729" s="464" t="s">
        <v>6017</v>
      </c>
      <c r="B1729" s="122" t="s">
        <v>6018</v>
      </c>
      <c r="C1729" s="122" t="s">
        <v>244</v>
      </c>
      <c r="D1729" s="122" t="s">
        <v>245</v>
      </c>
      <c r="E1729" s="122" t="s">
        <v>6</v>
      </c>
      <c r="F1729" s="466">
        <v>43952</v>
      </c>
      <c r="G1729" s="466">
        <v>45412</v>
      </c>
      <c r="H1729" s="467" t="s">
        <v>5963</v>
      </c>
      <c r="I1729" s="468">
        <v>83767</v>
      </c>
      <c r="J1729" s="469">
        <v>0</v>
      </c>
    </row>
    <row r="1730" spans="1:10" x14ac:dyDescent="0.3">
      <c r="A1730" s="464" t="s">
        <v>6017</v>
      </c>
      <c r="B1730" s="122" t="s">
        <v>6018</v>
      </c>
      <c r="C1730" s="122" t="s">
        <v>6764</v>
      </c>
      <c r="D1730" s="122" t="s">
        <v>986</v>
      </c>
      <c r="E1730" s="122" t="s">
        <v>6</v>
      </c>
      <c r="F1730" s="466">
        <v>44348</v>
      </c>
      <c r="G1730" s="466">
        <v>45046</v>
      </c>
      <c r="H1730" s="467" t="s">
        <v>5962</v>
      </c>
      <c r="I1730" s="468">
        <v>4020</v>
      </c>
      <c r="J1730" s="469">
        <v>14.793000000000001</v>
      </c>
    </row>
    <row r="1731" spans="1:10" x14ac:dyDescent="0.3">
      <c r="A1731" s="464" t="s">
        <v>6017</v>
      </c>
      <c r="B1731" s="122" t="s">
        <v>6018</v>
      </c>
      <c r="C1731" s="122" t="s">
        <v>7</v>
      </c>
      <c r="D1731" s="122" t="s">
        <v>8</v>
      </c>
      <c r="E1731" s="122" t="s">
        <v>6</v>
      </c>
      <c r="F1731" s="466">
        <v>43952</v>
      </c>
      <c r="G1731" s="466">
        <v>45046</v>
      </c>
      <c r="H1731" s="467" t="s">
        <v>5962</v>
      </c>
      <c r="I1731" s="468">
        <v>3448</v>
      </c>
      <c r="J1731" s="469">
        <v>254.99</v>
      </c>
    </row>
    <row r="1732" spans="1:10" x14ac:dyDescent="0.3">
      <c r="A1732" s="464" t="s">
        <v>6017</v>
      </c>
      <c r="B1732" s="122" t="s">
        <v>6018</v>
      </c>
      <c r="C1732" s="122" t="s">
        <v>540</v>
      </c>
      <c r="D1732" s="122" t="s">
        <v>541</v>
      </c>
      <c r="E1732" s="122" t="s">
        <v>6</v>
      </c>
      <c r="F1732" s="466">
        <v>43952</v>
      </c>
      <c r="G1732" s="466">
        <v>45046</v>
      </c>
      <c r="H1732" s="467" t="s">
        <v>5962</v>
      </c>
      <c r="I1732" s="468">
        <v>3447</v>
      </c>
      <c r="J1732" s="469">
        <v>79.76400000000001</v>
      </c>
    </row>
    <row r="1733" spans="1:10" x14ac:dyDescent="0.3">
      <c r="A1733" s="464" t="s">
        <v>6017</v>
      </c>
      <c r="B1733" s="122" t="s">
        <v>6018</v>
      </c>
      <c r="C1733" s="122" t="s">
        <v>542</v>
      </c>
      <c r="D1733" s="122" t="s">
        <v>543</v>
      </c>
      <c r="E1733" s="122" t="s">
        <v>6</v>
      </c>
      <c r="F1733" s="466">
        <v>43952</v>
      </c>
      <c r="G1733" s="466">
        <v>45046</v>
      </c>
      <c r="H1733" s="467" t="s">
        <v>5962</v>
      </c>
      <c r="I1733" s="468">
        <v>3446</v>
      </c>
      <c r="J1733" s="469">
        <v>256.10500000000002</v>
      </c>
    </row>
    <row r="1734" spans="1:10" x14ac:dyDescent="0.3">
      <c r="A1734" s="464" t="s">
        <v>6017</v>
      </c>
      <c r="B1734" s="122" t="s">
        <v>6018</v>
      </c>
      <c r="C1734" s="122" t="s">
        <v>990</v>
      </c>
      <c r="D1734" s="122" t="s">
        <v>991</v>
      </c>
      <c r="E1734" s="122" t="s">
        <v>6</v>
      </c>
      <c r="F1734" s="466">
        <v>43952</v>
      </c>
      <c r="G1734" s="466">
        <v>45046</v>
      </c>
      <c r="H1734" s="467" t="s">
        <v>5962</v>
      </c>
      <c r="I1734" s="468">
        <v>3445</v>
      </c>
      <c r="J1734" s="469">
        <v>16.297000000000001</v>
      </c>
    </row>
    <row r="1735" spans="1:10" x14ac:dyDescent="0.3">
      <c r="A1735" s="464" t="s">
        <v>6017</v>
      </c>
      <c r="B1735" s="122" t="s">
        <v>6018</v>
      </c>
      <c r="C1735" s="122" t="s">
        <v>6765</v>
      </c>
      <c r="D1735" s="122" t="s">
        <v>987</v>
      </c>
      <c r="E1735" s="122" t="s">
        <v>6</v>
      </c>
      <c r="F1735" s="466">
        <v>44348</v>
      </c>
      <c r="G1735" s="466">
        <v>45046</v>
      </c>
      <c r="H1735" s="467" t="s">
        <v>5962</v>
      </c>
      <c r="I1735" s="468">
        <v>4028</v>
      </c>
      <c r="J1735" s="469">
        <v>4.149</v>
      </c>
    </row>
    <row r="1736" spans="1:10" x14ac:dyDescent="0.3">
      <c r="A1736" s="464" t="s">
        <v>6017</v>
      </c>
      <c r="B1736" s="122" t="s">
        <v>6018</v>
      </c>
      <c r="C1736" s="122" t="s">
        <v>992</v>
      </c>
      <c r="D1736" s="122" t="s">
        <v>993</v>
      </c>
      <c r="E1736" s="122" t="s">
        <v>6</v>
      </c>
      <c r="F1736" s="466">
        <v>43952</v>
      </c>
      <c r="G1736" s="466">
        <v>45046</v>
      </c>
      <c r="H1736" s="467" t="s">
        <v>5962</v>
      </c>
      <c r="I1736" s="468">
        <v>3444</v>
      </c>
      <c r="J1736" s="469">
        <v>0.58700000000000008</v>
      </c>
    </row>
    <row r="1737" spans="1:10" x14ac:dyDescent="0.3">
      <c r="A1737" s="464" t="s">
        <v>6017</v>
      </c>
      <c r="B1737" s="122" t="s">
        <v>6018</v>
      </c>
      <c r="C1737" s="122" t="s">
        <v>405</v>
      </c>
      <c r="D1737" s="122" t="s">
        <v>406</v>
      </c>
      <c r="E1737" s="122" t="s">
        <v>6</v>
      </c>
      <c r="F1737" s="466">
        <v>43952</v>
      </c>
      <c r="G1737" s="466">
        <v>45046</v>
      </c>
      <c r="H1737" s="467" t="s">
        <v>5962</v>
      </c>
      <c r="I1737" s="468">
        <v>3452</v>
      </c>
      <c r="J1737" s="469">
        <v>31.931000000000001</v>
      </c>
    </row>
    <row r="1738" spans="1:10" x14ac:dyDescent="0.3">
      <c r="A1738" s="464" t="s">
        <v>6017</v>
      </c>
      <c r="B1738" s="122" t="s">
        <v>6018</v>
      </c>
      <c r="C1738" s="122" t="s">
        <v>988</v>
      </c>
      <c r="D1738" s="122" t="s">
        <v>989</v>
      </c>
      <c r="E1738" s="122" t="s">
        <v>6</v>
      </c>
      <c r="F1738" s="466">
        <v>43952</v>
      </c>
      <c r="G1738" s="466">
        <v>45046</v>
      </c>
      <c r="H1738" s="467" t="s">
        <v>5962</v>
      </c>
      <c r="I1738" s="468">
        <v>3451</v>
      </c>
      <c r="J1738" s="469">
        <v>66.153000000000006</v>
      </c>
    </row>
    <row r="1739" spans="1:10" x14ac:dyDescent="0.3">
      <c r="A1739" s="464" t="s">
        <v>6017</v>
      </c>
      <c r="B1739" s="122" t="s">
        <v>6018</v>
      </c>
      <c r="C1739" s="122" t="s">
        <v>172</v>
      </c>
      <c r="D1739" s="122" t="s">
        <v>173</v>
      </c>
      <c r="E1739" s="122" t="s">
        <v>6</v>
      </c>
      <c r="F1739" s="466">
        <v>43952</v>
      </c>
      <c r="G1739" s="466">
        <v>45777</v>
      </c>
      <c r="H1739" s="467" t="s">
        <v>5962</v>
      </c>
      <c r="I1739" s="468">
        <v>3421</v>
      </c>
      <c r="J1739" s="469">
        <v>1280</v>
      </c>
    </row>
    <row r="1740" spans="1:10" x14ac:dyDescent="0.3">
      <c r="A1740" s="464" t="s">
        <v>6017</v>
      </c>
      <c r="B1740" s="122" t="s">
        <v>6018</v>
      </c>
      <c r="C1740" s="122" t="s">
        <v>172</v>
      </c>
      <c r="D1740" s="122" t="s">
        <v>173</v>
      </c>
      <c r="E1740" s="122" t="s">
        <v>6</v>
      </c>
      <c r="F1740" s="466">
        <v>43952</v>
      </c>
      <c r="G1740" s="466">
        <v>45777</v>
      </c>
      <c r="H1740" s="467" t="s">
        <v>5963</v>
      </c>
      <c r="I1740" s="468">
        <v>3422</v>
      </c>
      <c r="J1740" s="469">
        <v>0</v>
      </c>
    </row>
    <row r="1741" spans="1:10" x14ac:dyDescent="0.3">
      <c r="A1741" s="464" t="s">
        <v>6017</v>
      </c>
      <c r="B1741" s="122" t="s">
        <v>6018</v>
      </c>
      <c r="C1741" s="122" t="s">
        <v>172</v>
      </c>
      <c r="D1741" s="122" t="s">
        <v>173</v>
      </c>
      <c r="E1741" s="122" t="s">
        <v>6</v>
      </c>
      <c r="F1741" s="466">
        <v>43952</v>
      </c>
      <c r="G1741" s="466">
        <v>45777</v>
      </c>
      <c r="H1741" s="467" t="s">
        <v>5962</v>
      </c>
      <c r="I1741" s="468">
        <v>3423</v>
      </c>
      <c r="J1741" s="469">
        <v>305.04699999999997</v>
      </c>
    </row>
    <row r="1742" spans="1:10" x14ac:dyDescent="0.3">
      <c r="A1742" s="464" t="s">
        <v>6017</v>
      </c>
      <c r="B1742" s="122" t="s">
        <v>6018</v>
      </c>
      <c r="C1742" s="122" t="s">
        <v>172</v>
      </c>
      <c r="D1742" s="122" t="s">
        <v>173</v>
      </c>
      <c r="E1742" s="122" t="s">
        <v>6</v>
      </c>
      <c r="F1742" s="466">
        <v>43952</v>
      </c>
      <c r="G1742" s="466">
        <v>45777</v>
      </c>
      <c r="H1742" s="467" t="s">
        <v>5963</v>
      </c>
      <c r="I1742" s="468">
        <v>3424</v>
      </c>
      <c r="J1742" s="469">
        <v>0</v>
      </c>
    </row>
    <row r="1743" spans="1:10" x14ac:dyDescent="0.3">
      <c r="A1743" s="464" t="s">
        <v>6017</v>
      </c>
      <c r="B1743" s="122" t="s">
        <v>6018</v>
      </c>
      <c r="C1743" s="122" t="s">
        <v>164</v>
      </c>
      <c r="D1743" s="122" t="s">
        <v>165</v>
      </c>
      <c r="E1743" s="122" t="s">
        <v>6</v>
      </c>
      <c r="F1743" s="466">
        <v>43595</v>
      </c>
      <c r="G1743" s="466">
        <v>45412</v>
      </c>
      <c r="H1743" s="467" t="s">
        <v>5962</v>
      </c>
      <c r="I1743" s="468">
        <v>3057</v>
      </c>
      <c r="J1743" s="469">
        <v>4813.2960000000003</v>
      </c>
    </row>
    <row r="1744" spans="1:10" x14ac:dyDescent="0.3">
      <c r="A1744" s="464" t="s">
        <v>6017</v>
      </c>
      <c r="B1744" s="122" t="s">
        <v>6018</v>
      </c>
      <c r="C1744" s="122" t="s">
        <v>164</v>
      </c>
      <c r="D1744" s="122" t="s">
        <v>165</v>
      </c>
      <c r="E1744" s="122" t="s">
        <v>6</v>
      </c>
      <c r="F1744" s="466">
        <v>43595</v>
      </c>
      <c r="G1744" s="466">
        <v>45412</v>
      </c>
      <c r="H1744" s="467" t="s">
        <v>5962</v>
      </c>
      <c r="I1744" s="468">
        <v>3059</v>
      </c>
      <c r="J1744" s="469">
        <v>330.89100000000002</v>
      </c>
    </row>
    <row r="1745" spans="1:10" x14ac:dyDescent="0.3">
      <c r="A1745" s="464" t="s">
        <v>6017</v>
      </c>
      <c r="B1745" s="122" t="s">
        <v>6018</v>
      </c>
      <c r="C1745" s="122" t="s">
        <v>367</v>
      </c>
      <c r="D1745" s="122" t="s">
        <v>368</v>
      </c>
      <c r="E1745" s="122" t="s">
        <v>6</v>
      </c>
      <c r="F1745" s="466">
        <v>44409</v>
      </c>
      <c r="G1745" s="466">
        <v>44773</v>
      </c>
      <c r="H1745" s="467" t="s">
        <v>5963</v>
      </c>
      <c r="I1745" s="468">
        <v>4070</v>
      </c>
      <c r="J1745" s="469">
        <v>0</v>
      </c>
    </row>
    <row r="1746" spans="1:10" x14ac:dyDescent="0.3">
      <c r="A1746" s="464" t="s">
        <v>6017</v>
      </c>
      <c r="B1746" s="122" t="s">
        <v>6018</v>
      </c>
      <c r="C1746" s="122" t="s">
        <v>367</v>
      </c>
      <c r="D1746" s="122" t="s">
        <v>368</v>
      </c>
      <c r="E1746" s="122" t="s">
        <v>6</v>
      </c>
      <c r="F1746" s="466">
        <v>44409</v>
      </c>
      <c r="G1746" s="466">
        <v>44773</v>
      </c>
      <c r="H1746" s="467" t="s">
        <v>5962</v>
      </c>
      <c r="I1746" s="468">
        <v>4071</v>
      </c>
      <c r="J1746" s="469">
        <v>45.834000000000003</v>
      </c>
    </row>
    <row r="1747" spans="1:10" x14ac:dyDescent="0.3">
      <c r="A1747" s="464" t="s">
        <v>6017</v>
      </c>
      <c r="B1747" s="122" t="s">
        <v>6018</v>
      </c>
      <c r="C1747" s="122" t="s">
        <v>357</v>
      </c>
      <c r="D1747" s="122" t="s">
        <v>358</v>
      </c>
      <c r="E1747" s="122" t="s">
        <v>6</v>
      </c>
      <c r="F1747" s="466">
        <v>44409</v>
      </c>
      <c r="G1747" s="466">
        <v>44773</v>
      </c>
      <c r="H1747" s="467" t="s">
        <v>5963</v>
      </c>
      <c r="I1747" s="468">
        <v>4072</v>
      </c>
      <c r="J1747" s="469">
        <v>0</v>
      </c>
    </row>
    <row r="1748" spans="1:10" x14ac:dyDescent="0.3">
      <c r="A1748" s="464" t="s">
        <v>6017</v>
      </c>
      <c r="B1748" s="122" t="s">
        <v>6018</v>
      </c>
      <c r="C1748" s="122" t="s">
        <v>357</v>
      </c>
      <c r="D1748" s="122" t="s">
        <v>358</v>
      </c>
      <c r="E1748" s="122" t="s">
        <v>6</v>
      </c>
      <c r="F1748" s="466">
        <v>44409</v>
      </c>
      <c r="G1748" s="466">
        <v>44773</v>
      </c>
      <c r="H1748" s="467" t="s">
        <v>5962</v>
      </c>
      <c r="I1748" s="468">
        <v>4073</v>
      </c>
      <c r="J1748" s="469">
        <v>61.112000000000002</v>
      </c>
    </row>
    <row r="1749" spans="1:10" x14ac:dyDescent="0.3">
      <c r="A1749" s="464" t="s">
        <v>6017</v>
      </c>
      <c r="B1749" s="122" t="s">
        <v>6018</v>
      </c>
      <c r="C1749" s="122" t="s">
        <v>383</v>
      </c>
      <c r="D1749" s="122" t="s">
        <v>384</v>
      </c>
      <c r="E1749" s="122" t="s">
        <v>6</v>
      </c>
      <c r="F1749" s="466">
        <v>44409</v>
      </c>
      <c r="G1749" s="466">
        <v>44773</v>
      </c>
      <c r="H1749" s="467" t="s">
        <v>5963</v>
      </c>
      <c r="I1749" s="468">
        <v>4074</v>
      </c>
      <c r="J1749" s="469">
        <v>0</v>
      </c>
    </row>
    <row r="1750" spans="1:10" x14ac:dyDescent="0.3">
      <c r="A1750" s="464" t="s">
        <v>6017</v>
      </c>
      <c r="B1750" s="122" t="s">
        <v>6018</v>
      </c>
      <c r="C1750" s="122" t="s">
        <v>383</v>
      </c>
      <c r="D1750" s="122" t="s">
        <v>384</v>
      </c>
      <c r="E1750" s="122" t="s">
        <v>6</v>
      </c>
      <c r="F1750" s="466">
        <v>44409</v>
      </c>
      <c r="G1750" s="466">
        <v>44773</v>
      </c>
      <c r="H1750" s="467" t="s">
        <v>5962</v>
      </c>
      <c r="I1750" s="468">
        <v>4075</v>
      </c>
      <c r="J1750" s="469">
        <v>61.112000000000002</v>
      </c>
    </row>
    <row r="1751" spans="1:10" x14ac:dyDescent="0.3">
      <c r="A1751" s="464" t="s">
        <v>6017</v>
      </c>
      <c r="B1751" s="122" t="s">
        <v>6018</v>
      </c>
      <c r="C1751" s="122" t="s">
        <v>4</v>
      </c>
      <c r="D1751" s="122" t="s">
        <v>5</v>
      </c>
      <c r="E1751" s="122" t="s">
        <v>6</v>
      </c>
      <c r="F1751" s="466">
        <v>44409</v>
      </c>
      <c r="G1751" s="466">
        <v>44773</v>
      </c>
      <c r="H1751" s="467" t="s">
        <v>5963</v>
      </c>
      <c r="I1751" s="468">
        <v>4076</v>
      </c>
      <c r="J1751" s="469">
        <v>0</v>
      </c>
    </row>
    <row r="1752" spans="1:10" x14ac:dyDescent="0.3">
      <c r="A1752" s="464" t="s">
        <v>6017</v>
      </c>
      <c r="B1752" s="122" t="s">
        <v>6018</v>
      </c>
      <c r="C1752" s="122" t="s">
        <v>4</v>
      </c>
      <c r="D1752" s="122" t="s">
        <v>5</v>
      </c>
      <c r="E1752" s="122" t="s">
        <v>6</v>
      </c>
      <c r="F1752" s="466">
        <v>44409</v>
      </c>
      <c r="G1752" s="466">
        <v>44773</v>
      </c>
      <c r="H1752" s="467" t="s">
        <v>5962</v>
      </c>
      <c r="I1752" s="468">
        <v>4077</v>
      </c>
      <c r="J1752" s="469">
        <v>88.222999999999999</v>
      </c>
    </row>
    <row r="1753" spans="1:10" x14ac:dyDescent="0.3">
      <c r="A1753" s="464" t="s">
        <v>6017</v>
      </c>
      <c r="B1753" s="122" t="s">
        <v>6018</v>
      </c>
      <c r="C1753" s="122" t="s">
        <v>22</v>
      </c>
      <c r="D1753" s="122" t="s">
        <v>23</v>
      </c>
      <c r="E1753" s="122" t="s">
        <v>6</v>
      </c>
      <c r="F1753" s="466">
        <v>44409</v>
      </c>
      <c r="G1753" s="466">
        <v>44773</v>
      </c>
      <c r="H1753" s="467" t="s">
        <v>5963</v>
      </c>
      <c r="I1753" s="468">
        <v>4078</v>
      </c>
      <c r="J1753" s="469">
        <v>0</v>
      </c>
    </row>
    <row r="1754" spans="1:10" x14ac:dyDescent="0.3">
      <c r="A1754" s="464" t="s">
        <v>6017</v>
      </c>
      <c r="B1754" s="122" t="s">
        <v>6018</v>
      </c>
      <c r="C1754" s="122" t="s">
        <v>22</v>
      </c>
      <c r="D1754" s="122" t="s">
        <v>23</v>
      </c>
      <c r="E1754" s="122" t="s">
        <v>6</v>
      </c>
      <c r="F1754" s="466">
        <v>44409</v>
      </c>
      <c r="G1754" s="466">
        <v>44773</v>
      </c>
      <c r="H1754" s="467" t="s">
        <v>5962</v>
      </c>
      <c r="I1754" s="468">
        <v>4079</v>
      </c>
      <c r="J1754" s="469">
        <v>4.2960000000000003</v>
      </c>
    </row>
    <row r="1755" spans="1:10" x14ac:dyDescent="0.3">
      <c r="A1755" s="464" t="s">
        <v>6017</v>
      </c>
      <c r="B1755" s="122" t="s">
        <v>6018</v>
      </c>
      <c r="C1755" s="122" t="s">
        <v>1126</v>
      </c>
      <c r="D1755" s="122" t="s">
        <v>1127</v>
      </c>
      <c r="E1755" s="122" t="s">
        <v>6</v>
      </c>
      <c r="F1755" s="466">
        <v>43595</v>
      </c>
      <c r="G1755" s="466">
        <v>47238</v>
      </c>
      <c r="H1755" s="467" t="s">
        <v>5962</v>
      </c>
      <c r="I1755" s="468">
        <v>3086</v>
      </c>
      <c r="J1755" s="469">
        <v>9197.3070000000007</v>
      </c>
    </row>
    <row r="1756" spans="1:10" x14ac:dyDescent="0.3">
      <c r="A1756" s="464" t="s">
        <v>6017</v>
      </c>
      <c r="B1756" s="122" t="s">
        <v>6018</v>
      </c>
      <c r="C1756" s="122" t="s">
        <v>1126</v>
      </c>
      <c r="D1756" s="122" t="s">
        <v>1127</v>
      </c>
      <c r="E1756" s="122" t="s">
        <v>6</v>
      </c>
      <c r="F1756" s="466">
        <v>43595</v>
      </c>
      <c r="G1756" s="466">
        <v>47238</v>
      </c>
      <c r="H1756" s="467" t="s">
        <v>5963</v>
      </c>
      <c r="I1756" s="468">
        <v>3087</v>
      </c>
      <c r="J1756" s="469">
        <v>6049.1570000000011</v>
      </c>
    </row>
    <row r="1757" spans="1:10" x14ac:dyDescent="0.3">
      <c r="A1757" s="464" t="s">
        <v>6017</v>
      </c>
      <c r="B1757" s="122" t="s">
        <v>6018</v>
      </c>
      <c r="C1757" s="122" t="s">
        <v>2418</v>
      </c>
      <c r="D1757" s="122" t="s">
        <v>6111</v>
      </c>
      <c r="E1757" s="122" t="s">
        <v>6</v>
      </c>
      <c r="F1757" s="466">
        <v>43678</v>
      </c>
      <c r="G1757" s="466">
        <v>45504</v>
      </c>
      <c r="H1757" s="467" t="s">
        <v>5963</v>
      </c>
      <c r="I1757" s="468">
        <v>3192</v>
      </c>
      <c r="J1757" s="469">
        <v>2.7080000000000002</v>
      </c>
    </row>
    <row r="1758" spans="1:10" x14ac:dyDescent="0.3">
      <c r="A1758" s="464" t="s">
        <v>6017</v>
      </c>
      <c r="B1758" s="122" t="s">
        <v>6018</v>
      </c>
      <c r="C1758" s="122" t="s">
        <v>2418</v>
      </c>
      <c r="D1758" s="122" t="s">
        <v>6111</v>
      </c>
      <c r="E1758" s="122" t="s">
        <v>6</v>
      </c>
      <c r="F1758" s="466">
        <v>43678</v>
      </c>
      <c r="G1758" s="466">
        <v>45504</v>
      </c>
      <c r="H1758" s="467" t="s">
        <v>5962</v>
      </c>
      <c r="I1758" s="468">
        <v>3193</v>
      </c>
      <c r="J1758" s="469">
        <v>1317.2919999999999</v>
      </c>
    </row>
    <row r="1759" spans="1:10" x14ac:dyDescent="0.3">
      <c r="A1759" s="464" t="s">
        <v>6017</v>
      </c>
      <c r="B1759" s="122" t="s">
        <v>6018</v>
      </c>
      <c r="C1759" s="122" t="s">
        <v>5209</v>
      </c>
      <c r="D1759" s="122" t="s">
        <v>5210</v>
      </c>
      <c r="E1759" s="122" t="s">
        <v>6</v>
      </c>
      <c r="F1759" s="466">
        <v>44501</v>
      </c>
      <c r="G1759" s="466">
        <v>44865</v>
      </c>
      <c r="H1759" s="467" t="s">
        <v>5962</v>
      </c>
      <c r="I1759" s="468">
        <v>4088</v>
      </c>
      <c r="J1759" s="469">
        <v>0</v>
      </c>
    </row>
    <row r="1760" spans="1:10" x14ac:dyDescent="0.3">
      <c r="A1760" s="464" t="s">
        <v>6017</v>
      </c>
      <c r="B1760" s="122" t="s">
        <v>6018</v>
      </c>
      <c r="C1760" s="122" t="s">
        <v>5209</v>
      </c>
      <c r="D1760" s="122" t="s">
        <v>5210</v>
      </c>
      <c r="E1760" s="122" t="s">
        <v>6</v>
      </c>
      <c r="F1760" s="466">
        <v>44501</v>
      </c>
      <c r="G1760" s="466">
        <v>44865</v>
      </c>
      <c r="H1760" s="467" t="s">
        <v>5963</v>
      </c>
      <c r="I1760" s="468">
        <v>4089</v>
      </c>
      <c r="J1760" s="469">
        <v>0</v>
      </c>
    </row>
    <row r="1761" spans="1:10" x14ac:dyDescent="0.3">
      <c r="A1761" s="464" t="s">
        <v>6017</v>
      </c>
      <c r="B1761" s="122" t="s">
        <v>6018</v>
      </c>
      <c r="C1761" s="122" t="s">
        <v>5209</v>
      </c>
      <c r="D1761" s="122" t="s">
        <v>5210</v>
      </c>
      <c r="E1761" s="122" t="s">
        <v>6</v>
      </c>
      <c r="F1761" s="466">
        <v>43952</v>
      </c>
      <c r="G1761" s="466">
        <v>45412</v>
      </c>
      <c r="H1761" s="467" t="s">
        <v>5963</v>
      </c>
      <c r="I1761" s="468">
        <v>83799</v>
      </c>
      <c r="J1761" s="469">
        <v>2633.9940000000001</v>
      </c>
    </row>
    <row r="1762" spans="1:10" x14ac:dyDescent="0.3">
      <c r="A1762" s="464" t="s">
        <v>6017</v>
      </c>
      <c r="B1762" s="122" t="s">
        <v>6018</v>
      </c>
      <c r="C1762" s="122" t="s">
        <v>5209</v>
      </c>
      <c r="D1762" s="122" t="s">
        <v>5210</v>
      </c>
      <c r="E1762" s="122" t="s">
        <v>6</v>
      </c>
      <c r="F1762" s="466">
        <v>43952</v>
      </c>
      <c r="G1762" s="466">
        <v>45412</v>
      </c>
      <c r="H1762" s="467" t="s">
        <v>5962</v>
      </c>
      <c r="I1762" s="468">
        <v>83800</v>
      </c>
      <c r="J1762" s="469">
        <v>6758.0059999999994</v>
      </c>
    </row>
    <row r="1763" spans="1:10" x14ac:dyDescent="0.3">
      <c r="A1763" s="464" t="s">
        <v>6017</v>
      </c>
      <c r="B1763" s="122" t="s">
        <v>6018</v>
      </c>
      <c r="C1763" s="122" t="s">
        <v>306</v>
      </c>
      <c r="D1763" s="122" t="s">
        <v>307</v>
      </c>
      <c r="E1763" s="122" t="s">
        <v>6</v>
      </c>
      <c r="F1763" s="466">
        <v>43952</v>
      </c>
      <c r="G1763" s="466">
        <v>45961</v>
      </c>
      <c r="H1763" s="467" t="s">
        <v>5962</v>
      </c>
      <c r="I1763" s="468">
        <v>3427</v>
      </c>
      <c r="J1763" s="469">
        <v>5864</v>
      </c>
    </row>
    <row r="1764" spans="1:10" x14ac:dyDescent="0.3">
      <c r="A1764" s="464" t="s">
        <v>6017</v>
      </c>
      <c r="B1764" s="122" t="s">
        <v>6018</v>
      </c>
      <c r="C1764" s="122" t="s">
        <v>306</v>
      </c>
      <c r="D1764" s="122" t="s">
        <v>307</v>
      </c>
      <c r="E1764" s="122" t="s">
        <v>6</v>
      </c>
      <c r="F1764" s="466">
        <v>43952</v>
      </c>
      <c r="G1764" s="466">
        <v>45961</v>
      </c>
      <c r="H1764" s="467" t="s">
        <v>5963</v>
      </c>
      <c r="I1764" s="468">
        <v>3428</v>
      </c>
      <c r="J1764" s="469">
        <v>0</v>
      </c>
    </row>
    <row r="1765" spans="1:10" x14ac:dyDescent="0.3">
      <c r="A1765" s="464" t="s">
        <v>6017</v>
      </c>
      <c r="B1765" s="122" t="s">
        <v>6018</v>
      </c>
      <c r="C1765" s="122" t="s">
        <v>6287</v>
      </c>
      <c r="D1765" s="122" t="s">
        <v>931</v>
      </c>
      <c r="E1765" s="122" t="s">
        <v>6</v>
      </c>
      <c r="F1765" s="466">
        <v>44501</v>
      </c>
      <c r="G1765" s="466">
        <v>44865</v>
      </c>
      <c r="H1765" s="467" t="s">
        <v>5962</v>
      </c>
      <c r="I1765" s="468">
        <v>4090</v>
      </c>
      <c r="J1765" s="469">
        <v>8133.3530000000001</v>
      </c>
    </row>
    <row r="1766" spans="1:10" x14ac:dyDescent="0.3">
      <c r="A1766" s="464" t="s">
        <v>6017</v>
      </c>
      <c r="B1766" s="122" t="s">
        <v>6018</v>
      </c>
      <c r="C1766" s="122" t="s">
        <v>6287</v>
      </c>
      <c r="D1766" s="122" t="s">
        <v>931</v>
      </c>
      <c r="E1766" s="122" t="s">
        <v>6</v>
      </c>
      <c r="F1766" s="466">
        <v>44501</v>
      </c>
      <c r="G1766" s="466">
        <v>44865</v>
      </c>
      <c r="H1766" s="467" t="s">
        <v>5963</v>
      </c>
      <c r="I1766" s="468">
        <v>4091</v>
      </c>
      <c r="J1766" s="469">
        <v>0</v>
      </c>
    </row>
    <row r="1767" spans="1:10" x14ac:dyDescent="0.3">
      <c r="A1767" s="464" t="s">
        <v>6017</v>
      </c>
      <c r="B1767" s="122" t="s">
        <v>6018</v>
      </c>
      <c r="C1767" s="122" t="s">
        <v>6287</v>
      </c>
      <c r="D1767" s="122" t="s">
        <v>931</v>
      </c>
      <c r="E1767" s="122" t="s">
        <v>6</v>
      </c>
      <c r="F1767" s="466">
        <v>43952</v>
      </c>
      <c r="G1767" s="466">
        <v>45412</v>
      </c>
      <c r="H1767" s="467" t="s">
        <v>5962</v>
      </c>
      <c r="I1767" s="468">
        <v>83806</v>
      </c>
      <c r="J1767" s="469">
        <v>5425.1550000000007</v>
      </c>
    </row>
    <row r="1768" spans="1:10" x14ac:dyDescent="0.3">
      <c r="A1768" s="464" t="s">
        <v>6017</v>
      </c>
      <c r="B1768" s="122" t="s">
        <v>6018</v>
      </c>
      <c r="C1768" s="122" t="s">
        <v>6287</v>
      </c>
      <c r="D1768" s="122" t="s">
        <v>931</v>
      </c>
      <c r="E1768" s="122" t="s">
        <v>6</v>
      </c>
      <c r="F1768" s="466">
        <v>43952</v>
      </c>
      <c r="G1768" s="466">
        <v>45412</v>
      </c>
      <c r="H1768" s="467" t="s">
        <v>5963</v>
      </c>
      <c r="I1768" s="468">
        <v>83807</v>
      </c>
      <c r="J1768" s="469">
        <v>3298.8450000000003</v>
      </c>
    </row>
    <row r="1769" spans="1:10" x14ac:dyDescent="0.3">
      <c r="A1769" s="464" t="s">
        <v>6017</v>
      </c>
      <c r="B1769" s="122" t="s">
        <v>6018</v>
      </c>
      <c r="C1769" s="122" t="s">
        <v>2594</v>
      </c>
      <c r="D1769" s="122" t="s">
        <v>2595</v>
      </c>
      <c r="E1769" s="122" t="s">
        <v>6</v>
      </c>
      <c r="F1769" s="466">
        <v>43595</v>
      </c>
      <c r="G1769" s="466">
        <v>47238</v>
      </c>
      <c r="H1769" s="467" t="s">
        <v>5962</v>
      </c>
      <c r="I1769" s="468">
        <v>3053</v>
      </c>
      <c r="J1769" s="469">
        <v>8348.6779999999999</v>
      </c>
    </row>
    <row r="1770" spans="1:10" x14ac:dyDescent="0.3">
      <c r="A1770" s="464" t="s">
        <v>6017</v>
      </c>
      <c r="B1770" s="122" t="s">
        <v>6018</v>
      </c>
      <c r="C1770" s="122" t="s">
        <v>2594</v>
      </c>
      <c r="D1770" s="122" t="s">
        <v>2595</v>
      </c>
      <c r="E1770" s="122" t="s">
        <v>6</v>
      </c>
      <c r="F1770" s="466">
        <v>43595</v>
      </c>
      <c r="G1770" s="466">
        <v>47238</v>
      </c>
      <c r="H1770" s="467" t="s">
        <v>5963</v>
      </c>
      <c r="I1770" s="468">
        <v>3054</v>
      </c>
      <c r="J1770" s="469">
        <v>451.322</v>
      </c>
    </row>
    <row r="1771" spans="1:10" x14ac:dyDescent="0.3">
      <c r="A1771" s="464" t="s">
        <v>6017</v>
      </c>
      <c r="B1771" s="122" t="s">
        <v>6018</v>
      </c>
      <c r="C1771" s="122" t="s">
        <v>2594</v>
      </c>
      <c r="D1771" s="122" t="s">
        <v>2595</v>
      </c>
      <c r="E1771" s="122" t="s">
        <v>6</v>
      </c>
      <c r="F1771" s="466">
        <v>43595</v>
      </c>
      <c r="G1771" s="466">
        <v>47238</v>
      </c>
      <c r="H1771" s="467" t="s">
        <v>5962</v>
      </c>
      <c r="I1771" s="468">
        <v>3055</v>
      </c>
      <c r="J1771" s="469">
        <v>697.31500000000005</v>
      </c>
    </row>
    <row r="1772" spans="1:10" x14ac:dyDescent="0.3">
      <c r="A1772" s="464" t="s">
        <v>6017</v>
      </c>
      <c r="B1772" s="122" t="s">
        <v>6018</v>
      </c>
      <c r="C1772" s="122" t="s">
        <v>2594</v>
      </c>
      <c r="D1772" s="122" t="s">
        <v>2595</v>
      </c>
      <c r="E1772" s="122" t="s">
        <v>6</v>
      </c>
      <c r="F1772" s="466">
        <v>43595</v>
      </c>
      <c r="G1772" s="466">
        <v>47238</v>
      </c>
      <c r="H1772" s="467" t="s">
        <v>5963</v>
      </c>
      <c r="I1772" s="468">
        <v>3056</v>
      </c>
      <c r="J1772" s="469">
        <v>2283.1779999999999</v>
      </c>
    </row>
    <row r="1773" spans="1:10" x14ac:dyDescent="0.3">
      <c r="A1773" s="464" t="s">
        <v>6017</v>
      </c>
      <c r="B1773" s="122" t="s">
        <v>6018</v>
      </c>
      <c r="C1773" s="122" t="s">
        <v>3366</v>
      </c>
      <c r="D1773" s="122" t="s">
        <v>3367</v>
      </c>
      <c r="E1773" s="122" t="s">
        <v>6</v>
      </c>
      <c r="F1773" s="466">
        <v>43678</v>
      </c>
      <c r="G1773" s="466">
        <v>47603</v>
      </c>
      <c r="H1773" s="467" t="s">
        <v>5963</v>
      </c>
      <c r="I1773" s="468">
        <v>3191</v>
      </c>
      <c r="J1773" s="469">
        <v>23360</v>
      </c>
    </row>
    <row r="1774" spans="1:10" x14ac:dyDescent="0.3">
      <c r="A1774" s="464" t="s">
        <v>6017</v>
      </c>
      <c r="B1774" s="122" t="s">
        <v>6018</v>
      </c>
      <c r="C1774" s="122" t="s">
        <v>32</v>
      </c>
      <c r="D1774" s="122" t="s">
        <v>33</v>
      </c>
      <c r="E1774" s="122" t="s">
        <v>6</v>
      </c>
      <c r="F1774" s="466">
        <v>43952</v>
      </c>
      <c r="G1774" s="466">
        <v>47603</v>
      </c>
      <c r="H1774" s="467" t="s">
        <v>5962</v>
      </c>
      <c r="I1774" s="468">
        <v>3425</v>
      </c>
      <c r="J1774" s="469">
        <v>8760</v>
      </c>
    </row>
    <row r="1775" spans="1:10" x14ac:dyDescent="0.3">
      <c r="A1775" s="464" t="s">
        <v>6017</v>
      </c>
      <c r="B1775" s="122" t="s">
        <v>6018</v>
      </c>
      <c r="C1775" s="122" t="s">
        <v>565</v>
      </c>
      <c r="D1775" s="122" t="s">
        <v>9126</v>
      </c>
      <c r="E1775" s="122" t="s">
        <v>6</v>
      </c>
      <c r="F1775" s="466">
        <v>43952</v>
      </c>
      <c r="G1775" s="466">
        <v>45777</v>
      </c>
      <c r="H1775" s="467" t="s">
        <v>5963</v>
      </c>
      <c r="I1775" s="468">
        <v>83801</v>
      </c>
      <c r="J1775" s="469">
        <v>1315.1950000000002</v>
      </c>
    </row>
    <row r="1776" spans="1:10" x14ac:dyDescent="0.3">
      <c r="A1776" s="464" t="s">
        <v>6017</v>
      </c>
      <c r="B1776" s="122" t="s">
        <v>6018</v>
      </c>
      <c r="C1776" s="122" t="s">
        <v>565</v>
      </c>
      <c r="D1776" s="122" t="s">
        <v>9126</v>
      </c>
      <c r="E1776" s="122" t="s">
        <v>6</v>
      </c>
      <c r="F1776" s="466">
        <v>43952</v>
      </c>
      <c r="G1776" s="466">
        <v>45777</v>
      </c>
      <c r="H1776" s="467" t="s">
        <v>5962</v>
      </c>
      <c r="I1776" s="468">
        <v>83802</v>
      </c>
      <c r="J1776" s="469">
        <v>1444.8050000000001</v>
      </c>
    </row>
    <row r="1777" spans="1:10" x14ac:dyDescent="0.3">
      <c r="A1777" s="464" t="s">
        <v>6017</v>
      </c>
      <c r="B1777" s="122" t="s">
        <v>6018</v>
      </c>
      <c r="C1777" s="122" t="s">
        <v>802</v>
      </c>
      <c r="D1777" s="122" t="s">
        <v>803</v>
      </c>
      <c r="E1777" s="122" t="s">
        <v>6</v>
      </c>
      <c r="F1777" s="466">
        <v>44593</v>
      </c>
      <c r="G1777" s="466">
        <v>46418</v>
      </c>
      <c r="H1777" s="467" t="s">
        <v>5962</v>
      </c>
      <c r="I1777" s="468">
        <v>4195</v>
      </c>
      <c r="J1777" s="469">
        <v>6555</v>
      </c>
    </row>
    <row r="1778" spans="1:10" x14ac:dyDescent="0.3">
      <c r="A1778" s="464" t="s">
        <v>6017</v>
      </c>
      <c r="B1778" s="122" t="s">
        <v>6018</v>
      </c>
      <c r="C1778" s="122" t="s">
        <v>802</v>
      </c>
      <c r="D1778" s="122" t="s">
        <v>803</v>
      </c>
      <c r="E1778" s="122" t="s">
        <v>6</v>
      </c>
      <c r="F1778" s="466">
        <v>44593</v>
      </c>
      <c r="G1778" s="466">
        <v>46418</v>
      </c>
      <c r="H1778" s="467" t="s">
        <v>5962</v>
      </c>
      <c r="I1778" s="468">
        <v>4196</v>
      </c>
      <c r="J1778" s="469">
        <v>959.30400000000009</v>
      </c>
    </row>
    <row r="1779" spans="1:10" x14ac:dyDescent="0.3">
      <c r="A1779" s="464" t="s">
        <v>6017</v>
      </c>
      <c r="B1779" s="122" t="s">
        <v>6018</v>
      </c>
      <c r="C1779" s="122" t="s">
        <v>802</v>
      </c>
      <c r="D1779" s="122" t="s">
        <v>803</v>
      </c>
      <c r="E1779" s="122" t="s">
        <v>6</v>
      </c>
      <c r="F1779" s="466">
        <v>44593</v>
      </c>
      <c r="G1779" s="466">
        <v>46418</v>
      </c>
      <c r="H1779" s="467" t="s">
        <v>5963</v>
      </c>
      <c r="I1779" s="468">
        <v>4197</v>
      </c>
      <c r="J1779" s="469">
        <v>0</v>
      </c>
    </row>
    <row r="1780" spans="1:10" x14ac:dyDescent="0.3">
      <c r="A1780" s="464" t="s">
        <v>6017</v>
      </c>
      <c r="B1780" s="122" t="s">
        <v>6018</v>
      </c>
      <c r="C1780" s="122" t="s">
        <v>802</v>
      </c>
      <c r="D1780" s="122" t="s">
        <v>803</v>
      </c>
      <c r="E1780" s="122" t="s">
        <v>6</v>
      </c>
      <c r="F1780" s="466">
        <v>44593</v>
      </c>
      <c r="G1780" s="466">
        <v>46418</v>
      </c>
      <c r="H1780" s="467" t="s">
        <v>5963</v>
      </c>
      <c r="I1780" s="468">
        <v>4198</v>
      </c>
      <c r="J1780" s="469">
        <v>0</v>
      </c>
    </row>
    <row r="1781" spans="1:10" x14ac:dyDescent="0.3">
      <c r="A1781" s="464" t="s">
        <v>6017</v>
      </c>
      <c r="B1781" s="122" t="s">
        <v>6018</v>
      </c>
      <c r="C1781" s="122" t="s">
        <v>757</v>
      </c>
      <c r="D1781" s="122" t="s">
        <v>758</v>
      </c>
      <c r="E1781" s="122" t="s">
        <v>97</v>
      </c>
      <c r="F1781" s="466">
        <v>44501</v>
      </c>
      <c r="G1781" s="466">
        <v>46326</v>
      </c>
      <c r="H1781" s="467" t="s">
        <v>5965</v>
      </c>
      <c r="I1781" s="468">
        <v>40100</v>
      </c>
      <c r="J1781" s="469">
        <v>400</v>
      </c>
    </row>
    <row r="1782" spans="1:10" x14ac:dyDescent="0.3">
      <c r="A1782" s="464" t="s">
        <v>6017</v>
      </c>
      <c r="B1782" s="122" t="s">
        <v>6018</v>
      </c>
      <c r="C1782" s="122" t="s">
        <v>757</v>
      </c>
      <c r="D1782" s="122" t="s">
        <v>758</v>
      </c>
      <c r="E1782" s="122" t="s">
        <v>97</v>
      </c>
      <c r="F1782" s="466">
        <v>44501</v>
      </c>
      <c r="G1782" s="466">
        <v>46326</v>
      </c>
      <c r="H1782" s="467" t="s">
        <v>5964</v>
      </c>
      <c r="I1782" s="468">
        <v>40101</v>
      </c>
      <c r="J1782" s="469">
        <v>0</v>
      </c>
    </row>
    <row r="1783" spans="1:10" x14ac:dyDescent="0.3">
      <c r="A1783" s="464" t="s">
        <v>6017</v>
      </c>
      <c r="B1783" s="122" t="s">
        <v>6018</v>
      </c>
      <c r="C1783" s="122" t="s">
        <v>945</v>
      </c>
      <c r="D1783" s="122" t="s">
        <v>946</v>
      </c>
      <c r="E1783" s="122" t="s">
        <v>97</v>
      </c>
      <c r="F1783" s="466">
        <v>43952</v>
      </c>
      <c r="G1783" s="466">
        <v>45046</v>
      </c>
      <c r="H1783" s="467" t="s">
        <v>5965</v>
      </c>
      <c r="I1783" s="468">
        <v>38738</v>
      </c>
      <c r="J1783" s="469">
        <v>600</v>
      </c>
    </row>
    <row r="1784" spans="1:10" x14ac:dyDescent="0.3">
      <c r="A1784" s="464" t="s">
        <v>6017</v>
      </c>
      <c r="B1784" s="122" t="s">
        <v>6018</v>
      </c>
      <c r="C1784" s="122" t="s">
        <v>945</v>
      </c>
      <c r="D1784" s="122" t="s">
        <v>946</v>
      </c>
      <c r="E1784" s="122" t="s">
        <v>97</v>
      </c>
      <c r="F1784" s="466">
        <v>43952</v>
      </c>
      <c r="G1784" s="466">
        <v>45046</v>
      </c>
      <c r="H1784" s="467" t="s">
        <v>5964</v>
      </c>
      <c r="I1784" s="468">
        <v>38739</v>
      </c>
      <c r="J1784" s="469">
        <v>0</v>
      </c>
    </row>
    <row r="1785" spans="1:10" x14ac:dyDescent="0.3">
      <c r="A1785" s="464" t="s">
        <v>6017</v>
      </c>
      <c r="B1785" s="122" t="s">
        <v>6018</v>
      </c>
      <c r="C1785" s="122" t="s">
        <v>945</v>
      </c>
      <c r="D1785" s="122" t="s">
        <v>946</v>
      </c>
      <c r="E1785" s="122" t="s">
        <v>97</v>
      </c>
      <c r="F1785" s="466">
        <v>43952</v>
      </c>
      <c r="G1785" s="466">
        <v>45046</v>
      </c>
      <c r="H1785" s="467" t="s">
        <v>5965</v>
      </c>
      <c r="I1785" s="468">
        <v>38740</v>
      </c>
      <c r="J1785" s="469">
        <v>170.31199999999998</v>
      </c>
    </row>
    <row r="1786" spans="1:10" x14ac:dyDescent="0.3">
      <c r="A1786" s="464" t="s">
        <v>6017</v>
      </c>
      <c r="B1786" s="122" t="s">
        <v>6018</v>
      </c>
      <c r="C1786" s="122" t="s">
        <v>945</v>
      </c>
      <c r="D1786" s="122" t="s">
        <v>946</v>
      </c>
      <c r="E1786" s="122" t="s">
        <v>97</v>
      </c>
      <c r="F1786" s="466">
        <v>43952</v>
      </c>
      <c r="G1786" s="466">
        <v>45046</v>
      </c>
      <c r="H1786" s="467" t="s">
        <v>5964</v>
      </c>
      <c r="I1786" s="468">
        <v>38741</v>
      </c>
      <c r="J1786" s="469">
        <v>0</v>
      </c>
    </row>
    <row r="1787" spans="1:10" x14ac:dyDescent="0.3">
      <c r="A1787" s="464" t="s">
        <v>6017</v>
      </c>
      <c r="B1787" s="122" t="s">
        <v>6018</v>
      </c>
      <c r="C1787" s="122" t="s">
        <v>566</v>
      </c>
      <c r="D1787" s="122" t="s">
        <v>567</v>
      </c>
      <c r="E1787" s="122" t="s">
        <v>97</v>
      </c>
      <c r="F1787" s="466">
        <v>44317</v>
      </c>
      <c r="G1787" s="466">
        <v>45961</v>
      </c>
      <c r="H1787" s="467" t="s">
        <v>5965</v>
      </c>
      <c r="I1787" s="468">
        <v>39714</v>
      </c>
      <c r="J1787" s="469">
        <v>454.16999999999996</v>
      </c>
    </row>
    <row r="1788" spans="1:10" x14ac:dyDescent="0.3">
      <c r="A1788" s="464" t="s">
        <v>6017</v>
      </c>
      <c r="B1788" s="122" t="s">
        <v>6018</v>
      </c>
      <c r="C1788" s="122" t="s">
        <v>566</v>
      </c>
      <c r="D1788" s="122" t="s">
        <v>567</v>
      </c>
      <c r="E1788" s="122" t="s">
        <v>97</v>
      </c>
      <c r="F1788" s="466">
        <v>44317</v>
      </c>
      <c r="G1788" s="466">
        <v>45961</v>
      </c>
      <c r="H1788" s="467" t="s">
        <v>5964</v>
      </c>
      <c r="I1788" s="468">
        <v>39715</v>
      </c>
      <c r="J1788" s="469">
        <v>0</v>
      </c>
    </row>
    <row r="1789" spans="1:10" x14ac:dyDescent="0.3">
      <c r="A1789" s="464" t="s">
        <v>6017</v>
      </c>
      <c r="B1789" s="122" t="s">
        <v>6018</v>
      </c>
      <c r="C1789" s="122" t="s">
        <v>2774</v>
      </c>
      <c r="D1789" s="122" t="s">
        <v>2775</v>
      </c>
      <c r="E1789" s="122" t="s">
        <v>97</v>
      </c>
      <c r="F1789" s="466">
        <v>43952</v>
      </c>
      <c r="G1789" s="466">
        <v>45777</v>
      </c>
      <c r="H1789" s="467" t="s">
        <v>5965</v>
      </c>
      <c r="I1789" s="468">
        <v>38796</v>
      </c>
      <c r="J1789" s="469">
        <v>181.07999999999998</v>
      </c>
    </row>
    <row r="1790" spans="1:10" x14ac:dyDescent="0.3">
      <c r="A1790" s="464" t="s">
        <v>6017</v>
      </c>
      <c r="B1790" s="122" t="s">
        <v>6018</v>
      </c>
      <c r="C1790" s="122" t="s">
        <v>2774</v>
      </c>
      <c r="D1790" s="122" t="s">
        <v>2775</v>
      </c>
      <c r="E1790" s="122" t="s">
        <v>97</v>
      </c>
      <c r="F1790" s="466">
        <v>43952</v>
      </c>
      <c r="G1790" s="466">
        <v>45777</v>
      </c>
      <c r="H1790" s="467" t="s">
        <v>5964</v>
      </c>
      <c r="I1790" s="468">
        <v>38797</v>
      </c>
      <c r="J1790" s="469">
        <v>0</v>
      </c>
    </row>
    <row r="1791" spans="1:10" x14ac:dyDescent="0.3">
      <c r="A1791" s="464" t="s">
        <v>6017</v>
      </c>
      <c r="B1791" s="122" t="s">
        <v>6018</v>
      </c>
      <c r="C1791" s="122" t="s">
        <v>2774</v>
      </c>
      <c r="D1791" s="122" t="s">
        <v>2775</v>
      </c>
      <c r="E1791" s="122" t="s">
        <v>97</v>
      </c>
      <c r="F1791" s="466">
        <v>43952</v>
      </c>
      <c r="G1791" s="466">
        <v>45777</v>
      </c>
      <c r="H1791" s="467" t="s">
        <v>5965</v>
      </c>
      <c r="I1791" s="468">
        <v>38798</v>
      </c>
      <c r="J1791" s="469">
        <v>51.514000000000003</v>
      </c>
    </row>
    <row r="1792" spans="1:10" x14ac:dyDescent="0.3">
      <c r="A1792" s="464" t="s">
        <v>6017</v>
      </c>
      <c r="B1792" s="122" t="s">
        <v>6018</v>
      </c>
      <c r="C1792" s="122" t="s">
        <v>2774</v>
      </c>
      <c r="D1792" s="122" t="s">
        <v>2775</v>
      </c>
      <c r="E1792" s="122" t="s">
        <v>97</v>
      </c>
      <c r="F1792" s="466">
        <v>43952</v>
      </c>
      <c r="G1792" s="466">
        <v>45777</v>
      </c>
      <c r="H1792" s="467" t="s">
        <v>5964</v>
      </c>
      <c r="I1792" s="468">
        <v>38799</v>
      </c>
      <c r="J1792" s="469">
        <v>0</v>
      </c>
    </row>
    <row r="1793" spans="1:10" x14ac:dyDescent="0.3">
      <c r="A1793" s="464" t="s">
        <v>6017</v>
      </c>
      <c r="B1793" s="122" t="s">
        <v>6018</v>
      </c>
      <c r="C1793" s="122" t="s">
        <v>458</v>
      </c>
      <c r="D1793" s="122" t="s">
        <v>459</v>
      </c>
      <c r="E1793" s="122" t="s">
        <v>97</v>
      </c>
      <c r="F1793" s="466">
        <v>43952</v>
      </c>
      <c r="G1793" s="466">
        <v>45777</v>
      </c>
      <c r="H1793" s="467" t="s">
        <v>5965</v>
      </c>
      <c r="I1793" s="468">
        <v>38734</v>
      </c>
      <c r="J1793" s="469">
        <v>440</v>
      </c>
    </row>
    <row r="1794" spans="1:10" x14ac:dyDescent="0.3">
      <c r="A1794" s="464" t="s">
        <v>6017</v>
      </c>
      <c r="B1794" s="122" t="s">
        <v>6018</v>
      </c>
      <c r="C1794" s="122" t="s">
        <v>458</v>
      </c>
      <c r="D1794" s="122" t="s">
        <v>459</v>
      </c>
      <c r="E1794" s="122" t="s">
        <v>97</v>
      </c>
      <c r="F1794" s="466">
        <v>43952</v>
      </c>
      <c r="G1794" s="466">
        <v>45777</v>
      </c>
      <c r="H1794" s="467" t="s">
        <v>5964</v>
      </c>
      <c r="I1794" s="468">
        <v>38735</v>
      </c>
      <c r="J1794" s="469">
        <v>0</v>
      </c>
    </row>
    <row r="1795" spans="1:10" x14ac:dyDescent="0.3">
      <c r="A1795" s="464" t="s">
        <v>6017</v>
      </c>
      <c r="B1795" s="122" t="s">
        <v>6018</v>
      </c>
      <c r="C1795" s="122" t="s">
        <v>458</v>
      </c>
      <c r="D1795" s="122" t="s">
        <v>459</v>
      </c>
      <c r="E1795" s="122" t="s">
        <v>97</v>
      </c>
      <c r="F1795" s="466">
        <v>43952</v>
      </c>
      <c r="G1795" s="466">
        <v>45777</v>
      </c>
      <c r="H1795" s="467" t="s">
        <v>5965</v>
      </c>
      <c r="I1795" s="468">
        <v>38736</v>
      </c>
      <c r="J1795" s="469">
        <v>208.16</v>
      </c>
    </row>
    <row r="1796" spans="1:10" x14ac:dyDescent="0.3">
      <c r="A1796" s="464" t="s">
        <v>6017</v>
      </c>
      <c r="B1796" s="122" t="s">
        <v>6018</v>
      </c>
      <c r="C1796" s="122" t="s">
        <v>458</v>
      </c>
      <c r="D1796" s="122" t="s">
        <v>459</v>
      </c>
      <c r="E1796" s="122" t="s">
        <v>97</v>
      </c>
      <c r="F1796" s="466">
        <v>43952</v>
      </c>
      <c r="G1796" s="466">
        <v>45777</v>
      </c>
      <c r="H1796" s="467" t="s">
        <v>5964</v>
      </c>
      <c r="I1796" s="468">
        <v>38737</v>
      </c>
      <c r="J1796" s="469">
        <v>0</v>
      </c>
    </row>
    <row r="1797" spans="1:10" x14ac:dyDescent="0.3">
      <c r="A1797" s="464" t="s">
        <v>6017</v>
      </c>
      <c r="B1797" s="122" t="s">
        <v>6018</v>
      </c>
      <c r="C1797" s="122" t="s">
        <v>1116</v>
      </c>
      <c r="D1797" s="122" t="s">
        <v>1117</v>
      </c>
      <c r="E1797" s="122" t="s">
        <v>97</v>
      </c>
      <c r="F1797" s="466">
        <v>43770</v>
      </c>
      <c r="G1797" s="466">
        <v>45412</v>
      </c>
      <c r="H1797" s="467" t="s">
        <v>5964</v>
      </c>
      <c r="I1797" s="468">
        <v>38224</v>
      </c>
      <c r="J1797" s="469">
        <v>464</v>
      </c>
    </row>
    <row r="1798" spans="1:10" x14ac:dyDescent="0.3">
      <c r="A1798" s="464" t="s">
        <v>6017</v>
      </c>
      <c r="B1798" s="122" t="s">
        <v>6018</v>
      </c>
      <c r="C1798" s="122" t="s">
        <v>1116</v>
      </c>
      <c r="D1798" s="122" t="s">
        <v>1117</v>
      </c>
      <c r="E1798" s="122" t="s">
        <v>97</v>
      </c>
      <c r="F1798" s="466">
        <v>43770</v>
      </c>
      <c r="G1798" s="466">
        <v>45412</v>
      </c>
      <c r="H1798" s="467" t="s">
        <v>5965</v>
      </c>
      <c r="I1798" s="468">
        <v>38225</v>
      </c>
      <c r="J1798" s="469">
        <v>0</v>
      </c>
    </row>
    <row r="1799" spans="1:10" x14ac:dyDescent="0.3">
      <c r="A1799" s="464" t="s">
        <v>6017</v>
      </c>
      <c r="B1799" s="122" t="s">
        <v>6018</v>
      </c>
      <c r="C1799" s="122" t="s">
        <v>1116</v>
      </c>
      <c r="D1799" s="122" t="s">
        <v>1117</v>
      </c>
      <c r="E1799" s="122" t="s">
        <v>97</v>
      </c>
      <c r="F1799" s="466">
        <v>43770</v>
      </c>
      <c r="G1799" s="466">
        <v>45412</v>
      </c>
      <c r="H1799" s="467" t="s">
        <v>5964</v>
      </c>
      <c r="I1799" s="468">
        <v>38226</v>
      </c>
      <c r="J1799" s="469">
        <v>117.501</v>
      </c>
    </row>
    <row r="1800" spans="1:10" x14ac:dyDescent="0.3">
      <c r="A1800" s="464" t="s">
        <v>6017</v>
      </c>
      <c r="B1800" s="122" t="s">
        <v>6018</v>
      </c>
      <c r="C1800" s="122" t="s">
        <v>1116</v>
      </c>
      <c r="D1800" s="122" t="s">
        <v>1117</v>
      </c>
      <c r="E1800" s="122" t="s">
        <v>97</v>
      </c>
      <c r="F1800" s="466">
        <v>43770</v>
      </c>
      <c r="G1800" s="466">
        <v>45412</v>
      </c>
      <c r="H1800" s="467" t="s">
        <v>5965</v>
      </c>
      <c r="I1800" s="468">
        <v>38227</v>
      </c>
      <c r="J1800" s="469">
        <v>102.01400000000001</v>
      </c>
    </row>
    <row r="1801" spans="1:10" x14ac:dyDescent="0.3">
      <c r="A1801" s="464" t="s">
        <v>6017</v>
      </c>
      <c r="B1801" s="122" t="s">
        <v>6018</v>
      </c>
      <c r="C1801" s="122" t="s">
        <v>4382</v>
      </c>
      <c r="D1801" s="122" t="s">
        <v>4383</v>
      </c>
      <c r="E1801" s="122" t="s">
        <v>97</v>
      </c>
      <c r="F1801" s="466">
        <v>44501</v>
      </c>
      <c r="G1801" s="466">
        <v>46326</v>
      </c>
      <c r="H1801" s="467" t="s">
        <v>5964</v>
      </c>
      <c r="I1801" s="468">
        <v>40120</v>
      </c>
      <c r="J1801" s="469">
        <v>29.695</v>
      </c>
    </row>
    <row r="1802" spans="1:10" x14ac:dyDescent="0.3">
      <c r="A1802" s="464" t="s">
        <v>6017</v>
      </c>
      <c r="B1802" s="122" t="s">
        <v>6018</v>
      </c>
      <c r="C1802" s="122" t="s">
        <v>4382</v>
      </c>
      <c r="D1802" s="122" t="s">
        <v>4383</v>
      </c>
      <c r="E1802" s="122" t="s">
        <v>97</v>
      </c>
      <c r="F1802" s="466">
        <v>44501</v>
      </c>
      <c r="G1802" s="466">
        <v>46326</v>
      </c>
      <c r="H1802" s="467" t="s">
        <v>5965</v>
      </c>
      <c r="I1802" s="468">
        <v>40160</v>
      </c>
      <c r="J1802" s="469">
        <v>128.71199999999999</v>
      </c>
    </row>
    <row r="1803" spans="1:10" x14ac:dyDescent="0.3">
      <c r="A1803" s="464" t="s">
        <v>6017</v>
      </c>
      <c r="B1803" s="122" t="s">
        <v>6018</v>
      </c>
      <c r="C1803" s="122" t="s">
        <v>4328</v>
      </c>
      <c r="D1803" s="122" t="s">
        <v>4329</v>
      </c>
      <c r="E1803" s="122" t="s">
        <v>97</v>
      </c>
      <c r="F1803" s="466">
        <v>44501</v>
      </c>
      <c r="G1803" s="466">
        <v>46326</v>
      </c>
      <c r="H1803" s="467" t="s">
        <v>5964</v>
      </c>
      <c r="I1803" s="468">
        <v>40142</v>
      </c>
      <c r="J1803" s="469">
        <v>1.3080000000000001</v>
      </c>
    </row>
    <row r="1804" spans="1:10" x14ac:dyDescent="0.3">
      <c r="A1804" s="464" t="s">
        <v>6017</v>
      </c>
      <c r="B1804" s="122" t="s">
        <v>6018</v>
      </c>
      <c r="C1804" s="122" t="s">
        <v>4328</v>
      </c>
      <c r="D1804" s="122" t="s">
        <v>4329</v>
      </c>
      <c r="E1804" s="122" t="s">
        <v>97</v>
      </c>
      <c r="F1804" s="466">
        <v>44501</v>
      </c>
      <c r="G1804" s="466">
        <v>46326</v>
      </c>
      <c r="H1804" s="467" t="s">
        <v>5965</v>
      </c>
      <c r="I1804" s="468">
        <v>40182</v>
      </c>
      <c r="J1804" s="469">
        <v>0</v>
      </c>
    </row>
    <row r="1805" spans="1:10" x14ac:dyDescent="0.3">
      <c r="A1805" s="464" t="s">
        <v>6017</v>
      </c>
      <c r="B1805" s="122" t="s">
        <v>6018</v>
      </c>
      <c r="C1805" s="122" t="s">
        <v>4330</v>
      </c>
      <c r="D1805" s="122" t="s">
        <v>4331</v>
      </c>
      <c r="E1805" s="122" t="s">
        <v>97</v>
      </c>
      <c r="F1805" s="466">
        <v>44501</v>
      </c>
      <c r="G1805" s="466">
        <v>46326</v>
      </c>
      <c r="H1805" s="467" t="s">
        <v>5964</v>
      </c>
      <c r="I1805" s="468">
        <v>40138</v>
      </c>
      <c r="J1805" s="469">
        <v>0</v>
      </c>
    </row>
    <row r="1806" spans="1:10" x14ac:dyDescent="0.3">
      <c r="A1806" s="464" t="s">
        <v>6017</v>
      </c>
      <c r="B1806" s="122" t="s">
        <v>6018</v>
      </c>
      <c r="C1806" s="122" t="s">
        <v>4330</v>
      </c>
      <c r="D1806" s="122" t="s">
        <v>4331</v>
      </c>
      <c r="E1806" s="122" t="s">
        <v>97</v>
      </c>
      <c r="F1806" s="466">
        <v>44501</v>
      </c>
      <c r="G1806" s="466">
        <v>46326</v>
      </c>
      <c r="H1806" s="467" t="s">
        <v>5965</v>
      </c>
      <c r="I1806" s="468">
        <v>40178</v>
      </c>
      <c r="J1806" s="469">
        <v>0</v>
      </c>
    </row>
    <row r="1807" spans="1:10" x14ac:dyDescent="0.3">
      <c r="A1807" s="464" t="s">
        <v>6017</v>
      </c>
      <c r="B1807" s="122" t="s">
        <v>6018</v>
      </c>
      <c r="C1807" s="122" t="s">
        <v>4295</v>
      </c>
      <c r="D1807" s="122" t="s">
        <v>4296</v>
      </c>
      <c r="E1807" s="122" t="s">
        <v>97</v>
      </c>
      <c r="F1807" s="466">
        <v>44501</v>
      </c>
      <c r="G1807" s="466">
        <v>46326</v>
      </c>
      <c r="H1807" s="467" t="s">
        <v>5964</v>
      </c>
      <c r="I1807" s="468">
        <v>40145</v>
      </c>
      <c r="J1807" s="469">
        <v>0</v>
      </c>
    </row>
    <row r="1808" spans="1:10" x14ac:dyDescent="0.3">
      <c r="A1808" s="464" t="s">
        <v>6017</v>
      </c>
      <c r="B1808" s="122" t="s">
        <v>6018</v>
      </c>
      <c r="C1808" s="122" t="s">
        <v>4295</v>
      </c>
      <c r="D1808" s="122" t="s">
        <v>4296</v>
      </c>
      <c r="E1808" s="122" t="s">
        <v>97</v>
      </c>
      <c r="F1808" s="466">
        <v>44501</v>
      </c>
      <c r="G1808" s="466">
        <v>46326</v>
      </c>
      <c r="H1808" s="467" t="s">
        <v>5965</v>
      </c>
      <c r="I1808" s="468">
        <v>40185</v>
      </c>
      <c r="J1808" s="469">
        <v>0</v>
      </c>
    </row>
    <row r="1809" spans="1:10" x14ac:dyDescent="0.3">
      <c r="A1809" s="464" t="s">
        <v>6017</v>
      </c>
      <c r="B1809" s="122" t="s">
        <v>6018</v>
      </c>
      <c r="C1809" s="122" t="s">
        <v>4333</v>
      </c>
      <c r="D1809" s="122" t="s">
        <v>4334</v>
      </c>
      <c r="E1809" s="122" t="s">
        <v>97</v>
      </c>
      <c r="F1809" s="466">
        <v>44501</v>
      </c>
      <c r="G1809" s="466">
        <v>46326</v>
      </c>
      <c r="H1809" s="467" t="s">
        <v>5964</v>
      </c>
      <c r="I1809" s="468">
        <v>40155</v>
      </c>
      <c r="J1809" s="469">
        <v>7.1800000000000006</v>
      </c>
    </row>
    <row r="1810" spans="1:10" x14ac:dyDescent="0.3">
      <c r="A1810" s="464" t="s">
        <v>6017</v>
      </c>
      <c r="B1810" s="122" t="s">
        <v>6018</v>
      </c>
      <c r="C1810" s="122" t="s">
        <v>4333</v>
      </c>
      <c r="D1810" s="122" t="s">
        <v>4334</v>
      </c>
      <c r="E1810" s="122" t="s">
        <v>97</v>
      </c>
      <c r="F1810" s="466">
        <v>44501</v>
      </c>
      <c r="G1810" s="466">
        <v>46326</v>
      </c>
      <c r="H1810" s="467" t="s">
        <v>5965</v>
      </c>
      <c r="I1810" s="468">
        <v>40195</v>
      </c>
      <c r="J1810" s="469">
        <v>0</v>
      </c>
    </row>
    <row r="1811" spans="1:10" x14ac:dyDescent="0.3">
      <c r="A1811" s="464" t="s">
        <v>6017</v>
      </c>
      <c r="B1811" s="122" t="s">
        <v>6018</v>
      </c>
      <c r="C1811" s="122" t="s">
        <v>4335</v>
      </c>
      <c r="D1811" s="122" t="s">
        <v>4336</v>
      </c>
      <c r="E1811" s="122" t="s">
        <v>97</v>
      </c>
      <c r="F1811" s="466">
        <v>44501</v>
      </c>
      <c r="G1811" s="466">
        <v>46326</v>
      </c>
      <c r="H1811" s="467" t="s">
        <v>5964</v>
      </c>
      <c r="I1811" s="468">
        <v>40122</v>
      </c>
      <c r="J1811" s="469">
        <v>52.888000000000005</v>
      </c>
    </row>
    <row r="1812" spans="1:10" x14ac:dyDescent="0.3">
      <c r="A1812" s="464" t="s">
        <v>6017</v>
      </c>
      <c r="B1812" s="122" t="s">
        <v>6018</v>
      </c>
      <c r="C1812" s="122" t="s">
        <v>4335</v>
      </c>
      <c r="D1812" s="122" t="s">
        <v>4336</v>
      </c>
      <c r="E1812" s="122" t="s">
        <v>97</v>
      </c>
      <c r="F1812" s="466">
        <v>44501</v>
      </c>
      <c r="G1812" s="466">
        <v>46326</v>
      </c>
      <c r="H1812" s="467" t="s">
        <v>5965</v>
      </c>
      <c r="I1812" s="468">
        <v>40162</v>
      </c>
      <c r="J1812" s="469">
        <v>21.882000000000001</v>
      </c>
    </row>
    <row r="1813" spans="1:10" x14ac:dyDescent="0.3">
      <c r="A1813" s="464" t="s">
        <v>6017</v>
      </c>
      <c r="B1813" s="122" t="s">
        <v>6018</v>
      </c>
      <c r="C1813" s="122" t="s">
        <v>4392</v>
      </c>
      <c r="D1813" s="122" t="s">
        <v>4393</v>
      </c>
      <c r="E1813" s="122" t="s">
        <v>97</v>
      </c>
      <c r="F1813" s="466">
        <v>44501</v>
      </c>
      <c r="G1813" s="466">
        <v>46326</v>
      </c>
      <c r="H1813" s="467" t="s">
        <v>5964</v>
      </c>
      <c r="I1813" s="468">
        <v>40153</v>
      </c>
      <c r="J1813" s="469">
        <v>1.046</v>
      </c>
    </row>
    <row r="1814" spans="1:10" x14ac:dyDescent="0.3">
      <c r="A1814" s="464" t="s">
        <v>6017</v>
      </c>
      <c r="B1814" s="122" t="s">
        <v>6018</v>
      </c>
      <c r="C1814" s="122" t="s">
        <v>4392</v>
      </c>
      <c r="D1814" s="122" t="s">
        <v>4393</v>
      </c>
      <c r="E1814" s="122" t="s">
        <v>97</v>
      </c>
      <c r="F1814" s="466">
        <v>44501</v>
      </c>
      <c r="G1814" s="466">
        <v>46326</v>
      </c>
      <c r="H1814" s="467" t="s">
        <v>5965</v>
      </c>
      <c r="I1814" s="468">
        <v>40193</v>
      </c>
      <c r="J1814" s="469">
        <v>0</v>
      </c>
    </row>
    <row r="1815" spans="1:10" x14ac:dyDescent="0.3">
      <c r="A1815" s="464" t="s">
        <v>6017</v>
      </c>
      <c r="B1815" s="122" t="s">
        <v>6018</v>
      </c>
      <c r="C1815" s="122" t="s">
        <v>4339</v>
      </c>
      <c r="D1815" s="122" t="s">
        <v>4340</v>
      </c>
      <c r="E1815" s="122" t="s">
        <v>97</v>
      </c>
      <c r="F1815" s="466">
        <v>44501</v>
      </c>
      <c r="G1815" s="466">
        <v>46326</v>
      </c>
      <c r="H1815" s="467" t="s">
        <v>5964</v>
      </c>
      <c r="I1815" s="468">
        <v>40152</v>
      </c>
      <c r="J1815" s="469">
        <v>0</v>
      </c>
    </row>
    <row r="1816" spans="1:10" x14ac:dyDescent="0.3">
      <c r="A1816" s="464" t="s">
        <v>6017</v>
      </c>
      <c r="B1816" s="122" t="s">
        <v>6018</v>
      </c>
      <c r="C1816" s="122" t="s">
        <v>4339</v>
      </c>
      <c r="D1816" s="122" t="s">
        <v>4340</v>
      </c>
      <c r="E1816" s="122" t="s">
        <v>97</v>
      </c>
      <c r="F1816" s="466">
        <v>44501</v>
      </c>
      <c r="G1816" s="466">
        <v>46326</v>
      </c>
      <c r="H1816" s="467" t="s">
        <v>5965</v>
      </c>
      <c r="I1816" s="468">
        <v>40192</v>
      </c>
      <c r="J1816" s="469">
        <v>0</v>
      </c>
    </row>
    <row r="1817" spans="1:10" x14ac:dyDescent="0.3">
      <c r="A1817" s="464" t="s">
        <v>6017</v>
      </c>
      <c r="B1817" s="122" t="s">
        <v>6018</v>
      </c>
      <c r="C1817" s="122" t="s">
        <v>4341</v>
      </c>
      <c r="D1817" s="122" t="s">
        <v>4342</v>
      </c>
      <c r="E1817" s="122" t="s">
        <v>97</v>
      </c>
      <c r="F1817" s="466">
        <v>44501</v>
      </c>
      <c r="G1817" s="466">
        <v>46326</v>
      </c>
      <c r="H1817" s="467" t="s">
        <v>5964</v>
      </c>
      <c r="I1817" s="468">
        <v>40124</v>
      </c>
      <c r="J1817" s="469">
        <v>26.759</v>
      </c>
    </row>
    <row r="1818" spans="1:10" x14ac:dyDescent="0.3">
      <c r="A1818" s="464" t="s">
        <v>6017</v>
      </c>
      <c r="B1818" s="122" t="s">
        <v>6018</v>
      </c>
      <c r="C1818" s="122" t="s">
        <v>4341</v>
      </c>
      <c r="D1818" s="122" t="s">
        <v>4342</v>
      </c>
      <c r="E1818" s="122" t="s">
        <v>97</v>
      </c>
      <c r="F1818" s="466">
        <v>44501</v>
      </c>
      <c r="G1818" s="466">
        <v>46326</v>
      </c>
      <c r="H1818" s="467" t="s">
        <v>5965</v>
      </c>
      <c r="I1818" s="468">
        <v>40199</v>
      </c>
      <c r="J1818" s="469">
        <v>128.60000000000002</v>
      </c>
    </row>
    <row r="1819" spans="1:10" x14ac:dyDescent="0.3">
      <c r="A1819" s="464" t="s">
        <v>6017</v>
      </c>
      <c r="B1819" s="122" t="s">
        <v>6018</v>
      </c>
      <c r="C1819" s="122" t="s">
        <v>4314</v>
      </c>
      <c r="D1819" s="122" t="s">
        <v>4315</v>
      </c>
      <c r="E1819" s="122" t="s">
        <v>97</v>
      </c>
      <c r="F1819" s="466">
        <v>44501</v>
      </c>
      <c r="G1819" s="466">
        <v>46326</v>
      </c>
      <c r="H1819" s="467" t="s">
        <v>5964</v>
      </c>
      <c r="I1819" s="468">
        <v>40144</v>
      </c>
      <c r="J1819" s="469">
        <v>0.84</v>
      </c>
    </row>
    <row r="1820" spans="1:10" x14ac:dyDescent="0.3">
      <c r="A1820" s="464" t="s">
        <v>6017</v>
      </c>
      <c r="B1820" s="122" t="s">
        <v>6018</v>
      </c>
      <c r="C1820" s="122" t="s">
        <v>4314</v>
      </c>
      <c r="D1820" s="122" t="s">
        <v>4315</v>
      </c>
      <c r="E1820" s="122" t="s">
        <v>97</v>
      </c>
      <c r="F1820" s="466">
        <v>44501</v>
      </c>
      <c r="G1820" s="466">
        <v>46326</v>
      </c>
      <c r="H1820" s="467" t="s">
        <v>5965</v>
      </c>
      <c r="I1820" s="468">
        <v>40184</v>
      </c>
      <c r="J1820" s="469">
        <v>0</v>
      </c>
    </row>
    <row r="1821" spans="1:10" x14ac:dyDescent="0.3">
      <c r="A1821" s="464" t="s">
        <v>6017</v>
      </c>
      <c r="B1821" s="122" t="s">
        <v>6018</v>
      </c>
      <c r="C1821" s="122" t="s">
        <v>4343</v>
      </c>
      <c r="D1821" s="122" t="s">
        <v>4344</v>
      </c>
      <c r="E1821" s="122" t="s">
        <v>97</v>
      </c>
      <c r="F1821" s="466">
        <v>44501</v>
      </c>
      <c r="G1821" s="466">
        <v>46326</v>
      </c>
      <c r="H1821" s="467" t="s">
        <v>5964</v>
      </c>
      <c r="I1821" s="468">
        <v>40126</v>
      </c>
      <c r="J1821" s="469">
        <v>24.753999999999998</v>
      </c>
    </row>
    <row r="1822" spans="1:10" x14ac:dyDescent="0.3">
      <c r="A1822" s="464" t="s">
        <v>6017</v>
      </c>
      <c r="B1822" s="122" t="s">
        <v>6018</v>
      </c>
      <c r="C1822" s="122" t="s">
        <v>4343</v>
      </c>
      <c r="D1822" s="122" t="s">
        <v>4344</v>
      </c>
      <c r="E1822" s="122" t="s">
        <v>97</v>
      </c>
      <c r="F1822" s="466">
        <v>44501</v>
      </c>
      <c r="G1822" s="466">
        <v>46326</v>
      </c>
      <c r="H1822" s="467" t="s">
        <v>5965</v>
      </c>
      <c r="I1822" s="468">
        <v>40166</v>
      </c>
      <c r="J1822" s="469">
        <v>0</v>
      </c>
    </row>
    <row r="1823" spans="1:10" x14ac:dyDescent="0.3">
      <c r="A1823" s="464" t="s">
        <v>6017</v>
      </c>
      <c r="B1823" s="122" t="s">
        <v>6018</v>
      </c>
      <c r="C1823" s="122" t="s">
        <v>4346</v>
      </c>
      <c r="D1823" s="122" t="s">
        <v>4347</v>
      </c>
      <c r="E1823" s="122" t="s">
        <v>97</v>
      </c>
      <c r="F1823" s="466">
        <v>44501</v>
      </c>
      <c r="G1823" s="466">
        <v>46326</v>
      </c>
      <c r="H1823" s="467" t="s">
        <v>5964</v>
      </c>
      <c r="I1823" s="468">
        <v>40127</v>
      </c>
      <c r="J1823" s="469">
        <v>26.428000000000001</v>
      </c>
    </row>
    <row r="1824" spans="1:10" x14ac:dyDescent="0.3">
      <c r="A1824" s="464" t="s">
        <v>6017</v>
      </c>
      <c r="B1824" s="122" t="s">
        <v>6018</v>
      </c>
      <c r="C1824" s="122" t="s">
        <v>4346</v>
      </c>
      <c r="D1824" s="122" t="s">
        <v>4347</v>
      </c>
      <c r="E1824" s="122" t="s">
        <v>97</v>
      </c>
      <c r="F1824" s="466">
        <v>44501</v>
      </c>
      <c r="G1824" s="466">
        <v>46326</v>
      </c>
      <c r="H1824" s="467" t="s">
        <v>5965</v>
      </c>
      <c r="I1824" s="468">
        <v>40167</v>
      </c>
      <c r="J1824" s="469">
        <v>0</v>
      </c>
    </row>
    <row r="1825" spans="1:10" x14ac:dyDescent="0.3">
      <c r="A1825" s="464" t="s">
        <v>6017</v>
      </c>
      <c r="B1825" s="122" t="s">
        <v>6018</v>
      </c>
      <c r="C1825" s="122" t="s">
        <v>4350</v>
      </c>
      <c r="D1825" s="122" t="s">
        <v>4351</v>
      </c>
      <c r="E1825" s="122" t="s">
        <v>97</v>
      </c>
      <c r="F1825" s="466">
        <v>44501</v>
      </c>
      <c r="G1825" s="466">
        <v>46326</v>
      </c>
      <c r="H1825" s="467" t="s">
        <v>5964</v>
      </c>
      <c r="I1825" s="468">
        <v>40139</v>
      </c>
      <c r="J1825" s="469">
        <v>4.9279999999999999</v>
      </c>
    </row>
    <row r="1826" spans="1:10" x14ac:dyDescent="0.3">
      <c r="A1826" s="464" t="s">
        <v>6017</v>
      </c>
      <c r="B1826" s="122" t="s">
        <v>6018</v>
      </c>
      <c r="C1826" s="122" t="s">
        <v>4350</v>
      </c>
      <c r="D1826" s="122" t="s">
        <v>4351</v>
      </c>
      <c r="E1826" s="122" t="s">
        <v>97</v>
      </c>
      <c r="F1826" s="466">
        <v>44501</v>
      </c>
      <c r="G1826" s="466">
        <v>46326</v>
      </c>
      <c r="H1826" s="467" t="s">
        <v>5965</v>
      </c>
      <c r="I1826" s="468">
        <v>40179</v>
      </c>
      <c r="J1826" s="469">
        <v>0</v>
      </c>
    </row>
    <row r="1827" spans="1:10" x14ac:dyDescent="0.3">
      <c r="A1827" s="464" t="s">
        <v>6017</v>
      </c>
      <c r="B1827" s="122" t="s">
        <v>6018</v>
      </c>
      <c r="C1827" s="122" t="s">
        <v>4310</v>
      </c>
      <c r="D1827" s="122" t="s">
        <v>4311</v>
      </c>
      <c r="E1827" s="122" t="s">
        <v>97</v>
      </c>
      <c r="F1827" s="466">
        <v>44501</v>
      </c>
      <c r="G1827" s="466">
        <v>46326</v>
      </c>
      <c r="H1827" s="467" t="s">
        <v>5964</v>
      </c>
      <c r="I1827" s="468">
        <v>40134</v>
      </c>
      <c r="J1827" s="469">
        <v>6.2219999999999995</v>
      </c>
    </row>
    <row r="1828" spans="1:10" x14ac:dyDescent="0.3">
      <c r="A1828" s="464" t="s">
        <v>6017</v>
      </c>
      <c r="B1828" s="122" t="s">
        <v>6018</v>
      </c>
      <c r="C1828" s="122" t="s">
        <v>4310</v>
      </c>
      <c r="D1828" s="122" t="s">
        <v>4311</v>
      </c>
      <c r="E1828" s="122" t="s">
        <v>97</v>
      </c>
      <c r="F1828" s="466">
        <v>44501</v>
      </c>
      <c r="G1828" s="466">
        <v>46326</v>
      </c>
      <c r="H1828" s="467" t="s">
        <v>5965</v>
      </c>
      <c r="I1828" s="468">
        <v>40174</v>
      </c>
      <c r="J1828" s="469">
        <v>0</v>
      </c>
    </row>
    <row r="1829" spans="1:10" x14ac:dyDescent="0.3">
      <c r="A1829" s="464" t="s">
        <v>6017</v>
      </c>
      <c r="B1829" s="122" t="s">
        <v>6018</v>
      </c>
      <c r="C1829" s="122" t="s">
        <v>4353</v>
      </c>
      <c r="D1829" s="122" t="s">
        <v>4354</v>
      </c>
      <c r="E1829" s="122" t="s">
        <v>97</v>
      </c>
      <c r="F1829" s="466">
        <v>44501</v>
      </c>
      <c r="G1829" s="466">
        <v>46326</v>
      </c>
      <c r="H1829" s="467" t="s">
        <v>5964</v>
      </c>
      <c r="I1829" s="468">
        <v>40140</v>
      </c>
      <c r="J1829" s="469">
        <v>4.4370000000000003</v>
      </c>
    </row>
    <row r="1830" spans="1:10" x14ac:dyDescent="0.3">
      <c r="A1830" s="464" t="s">
        <v>6017</v>
      </c>
      <c r="B1830" s="122" t="s">
        <v>6018</v>
      </c>
      <c r="C1830" s="122" t="s">
        <v>4353</v>
      </c>
      <c r="D1830" s="122" t="s">
        <v>4354</v>
      </c>
      <c r="E1830" s="122" t="s">
        <v>97</v>
      </c>
      <c r="F1830" s="466">
        <v>44501</v>
      </c>
      <c r="G1830" s="466">
        <v>46326</v>
      </c>
      <c r="H1830" s="467" t="s">
        <v>5965</v>
      </c>
      <c r="I1830" s="468">
        <v>40180</v>
      </c>
      <c r="J1830" s="469">
        <v>0</v>
      </c>
    </row>
    <row r="1831" spans="1:10" x14ac:dyDescent="0.3">
      <c r="A1831" s="464" t="s">
        <v>6017</v>
      </c>
      <c r="B1831" s="122" t="s">
        <v>6018</v>
      </c>
      <c r="C1831" s="122" t="s">
        <v>4355</v>
      </c>
      <c r="D1831" s="122" t="s">
        <v>4356</v>
      </c>
      <c r="E1831" s="122" t="s">
        <v>97</v>
      </c>
      <c r="F1831" s="466">
        <v>44501</v>
      </c>
      <c r="G1831" s="466">
        <v>46326</v>
      </c>
      <c r="H1831" s="467" t="s">
        <v>5964</v>
      </c>
      <c r="I1831" s="468">
        <v>40147</v>
      </c>
      <c r="J1831" s="469">
        <v>0</v>
      </c>
    </row>
    <row r="1832" spans="1:10" x14ac:dyDescent="0.3">
      <c r="A1832" s="464" t="s">
        <v>6017</v>
      </c>
      <c r="B1832" s="122" t="s">
        <v>6018</v>
      </c>
      <c r="C1832" s="122" t="s">
        <v>4355</v>
      </c>
      <c r="D1832" s="122" t="s">
        <v>4356</v>
      </c>
      <c r="E1832" s="122" t="s">
        <v>97</v>
      </c>
      <c r="F1832" s="466">
        <v>44501</v>
      </c>
      <c r="G1832" s="466">
        <v>46326</v>
      </c>
      <c r="H1832" s="467" t="s">
        <v>5965</v>
      </c>
      <c r="I1832" s="468">
        <v>40187</v>
      </c>
      <c r="J1832" s="469">
        <v>0</v>
      </c>
    </row>
    <row r="1833" spans="1:10" x14ac:dyDescent="0.3">
      <c r="A1833" s="464" t="s">
        <v>6017</v>
      </c>
      <c r="B1833" s="122" t="s">
        <v>6018</v>
      </c>
      <c r="C1833" s="122" t="s">
        <v>4357</v>
      </c>
      <c r="D1833" s="122" t="s">
        <v>4358</v>
      </c>
      <c r="E1833" s="122" t="s">
        <v>97</v>
      </c>
      <c r="F1833" s="466">
        <v>44501</v>
      </c>
      <c r="G1833" s="466">
        <v>46326</v>
      </c>
      <c r="H1833" s="467" t="s">
        <v>5964</v>
      </c>
      <c r="I1833" s="468">
        <v>40121</v>
      </c>
      <c r="J1833" s="469">
        <v>27.368000000000002</v>
      </c>
    </row>
    <row r="1834" spans="1:10" x14ac:dyDescent="0.3">
      <c r="A1834" s="464" t="s">
        <v>6017</v>
      </c>
      <c r="B1834" s="122" t="s">
        <v>6018</v>
      </c>
      <c r="C1834" s="122" t="s">
        <v>4357</v>
      </c>
      <c r="D1834" s="122" t="s">
        <v>4358</v>
      </c>
      <c r="E1834" s="122" t="s">
        <v>97</v>
      </c>
      <c r="F1834" s="466">
        <v>44501</v>
      </c>
      <c r="G1834" s="466">
        <v>46326</v>
      </c>
      <c r="H1834" s="467" t="s">
        <v>5965</v>
      </c>
      <c r="I1834" s="468">
        <v>40161</v>
      </c>
      <c r="J1834" s="469">
        <v>66.248999999999995</v>
      </c>
    </row>
    <row r="1835" spans="1:10" x14ac:dyDescent="0.3">
      <c r="A1835" s="464" t="s">
        <v>6017</v>
      </c>
      <c r="B1835" s="122" t="s">
        <v>6018</v>
      </c>
      <c r="C1835" s="122" t="s">
        <v>4359</v>
      </c>
      <c r="D1835" s="122" t="s">
        <v>4360</v>
      </c>
      <c r="E1835" s="122" t="s">
        <v>97</v>
      </c>
      <c r="F1835" s="466">
        <v>44501</v>
      </c>
      <c r="G1835" s="466">
        <v>46326</v>
      </c>
      <c r="H1835" s="467" t="s">
        <v>5964</v>
      </c>
      <c r="I1835" s="468">
        <v>40150</v>
      </c>
      <c r="J1835" s="469">
        <v>0.13500000000000001</v>
      </c>
    </row>
    <row r="1836" spans="1:10" x14ac:dyDescent="0.3">
      <c r="A1836" s="464" t="s">
        <v>6017</v>
      </c>
      <c r="B1836" s="122" t="s">
        <v>6018</v>
      </c>
      <c r="C1836" s="122" t="s">
        <v>4359</v>
      </c>
      <c r="D1836" s="122" t="s">
        <v>4360</v>
      </c>
      <c r="E1836" s="122" t="s">
        <v>97</v>
      </c>
      <c r="F1836" s="466">
        <v>44501</v>
      </c>
      <c r="G1836" s="466">
        <v>46326</v>
      </c>
      <c r="H1836" s="467" t="s">
        <v>5965</v>
      </c>
      <c r="I1836" s="468">
        <v>40190</v>
      </c>
      <c r="J1836" s="469">
        <v>0</v>
      </c>
    </row>
    <row r="1837" spans="1:10" x14ac:dyDescent="0.3">
      <c r="A1837" s="464" t="s">
        <v>6017</v>
      </c>
      <c r="B1837" s="122" t="s">
        <v>6018</v>
      </c>
      <c r="C1837" s="122" t="s">
        <v>4326</v>
      </c>
      <c r="D1837" s="122" t="s">
        <v>4327</v>
      </c>
      <c r="E1837" s="122" t="s">
        <v>97</v>
      </c>
      <c r="F1837" s="466">
        <v>44501</v>
      </c>
      <c r="G1837" s="466">
        <v>46326</v>
      </c>
      <c r="H1837" s="467" t="s">
        <v>5964</v>
      </c>
      <c r="I1837" s="468">
        <v>40151</v>
      </c>
      <c r="J1837" s="469">
        <v>0</v>
      </c>
    </row>
    <row r="1838" spans="1:10" x14ac:dyDescent="0.3">
      <c r="A1838" s="464" t="s">
        <v>6017</v>
      </c>
      <c r="B1838" s="122" t="s">
        <v>6018</v>
      </c>
      <c r="C1838" s="122" t="s">
        <v>4326</v>
      </c>
      <c r="D1838" s="122" t="s">
        <v>4327</v>
      </c>
      <c r="E1838" s="122" t="s">
        <v>97</v>
      </c>
      <c r="F1838" s="466">
        <v>44501</v>
      </c>
      <c r="G1838" s="466">
        <v>46326</v>
      </c>
      <c r="H1838" s="467" t="s">
        <v>5965</v>
      </c>
      <c r="I1838" s="468">
        <v>40191</v>
      </c>
      <c r="J1838" s="469">
        <v>0</v>
      </c>
    </row>
    <row r="1839" spans="1:10" x14ac:dyDescent="0.3">
      <c r="A1839" s="464" t="s">
        <v>6017</v>
      </c>
      <c r="B1839" s="122" t="s">
        <v>6018</v>
      </c>
      <c r="C1839" s="122" t="s">
        <v>4362</v>
      </c>
      <c r="D1839" s="122" t="s">
        <v>4363</v>
      </c>
      <c r="E1839" s="122" t="s">
        <v>97</v>
      </c>
      <c r="F1839" s="466">
        <v>44501</v>
      </c>
      <c r="G1839" s="466">
        <v>46326</v>
      </c>
      <c r="H1839" s="467" t="s">
        <v>5964</v>
      </c>
      <c r="I1839" s="468">
        <v>40154</v>
      </c>
      <c r="J1839" s="469">
        <v>0</v>
      </c>
    </row>
    <row r="1840" spans="1:10" x14ac:dyDescent="0.3">
      <c r="A1840" s="464" t="s">
        <v>6017</v>
      </c>
      <c r="B1840" s="122" t="s">
        <v>6018</v>
      </c>
      <c r="C1840" s="122" t="s">
        <v>4362</v>
      </c>
      <c r="D1840" s="122" t="s">
        <v>4363</v>
      </c>
      <c r="E1840" s="122" t="s">
        <v>97</v>
      </c>
      <c r="F1840" s="466">
        <v>44501</v>
      </c>
      <c r="G1840" s="466">
        <v>46326</v>
      </c>
      <c r="H1840" s="467" t="s">
        <v>5965</v>
      </c>
      <c r="I1840" s="468">
        <v>40194</v>
      </c>
      <c r="J1840" s="469">
        <v>0</v>
      </c>
    </row>
    <row r="1841" spans="1:10" x14ac:dyDescent="0.3">
      <c r="A1841" s="464" t="s">
        <v>6017</v>
      </c>
      <c r="B1841" s="122" t="s">
        <v>6018</v>
      </c>
      <c r="C1841" s="122" t="s">
        <v>4364</v>
      </c>
      <c r="D1841" s="122" t="s">
        <v>4365</v>
      </c>
      <c r="E1841" s="122" t="s">
        <v>97</v>
      </c>
      <c r="F1841" s="466">
        <v>44501</v>
      </c>
      <c r="G1841" s="466">
        <v>46326</v>
      </c>
      <c r="H1841" s="467" t="s">
        <v>5964</v>
      </c>
      <c r="I1841" s="468">
        <v>40119</v>
      </c>
      <c r="J1841" s="469">
        <v>36.307000000000002</v>
      </c>
    </row>
    <row r="1842" spans="1:10" x14ac:dyDescent="0.3">
      <c r="A1842" s="464" t="s">
        <v>6017</v>
      </c>
      <c r="B1842" s="122" t="s">
        <v>6018</v>
      </c>
      <c r="C1842" s="122" t="s">
        <v>4364</v>
      </c>
      <c r="D1842" s="122" t="s">
        <v>4365</v>
      </c>
      <c r="E1842" s="122" t="s">
        <v>97</v>
      </c>
      <c r="F1842" s="466">
        <v>44501</v>
      </c>
      <c r="G1842" s="466">
        <v>46326</v>
      </c>
      <c r="H1842" s="467" t="s">
        <v>5965</v>
      </c>
      <c r="I1842" s="468">
        <v>40159</v>
      </c>
      <c r="J1842" s="469">
        <v>85.339000000000013</v>
      </c>
    </row>
    <row r="1843" spans="1:10" x14ac:dyDescent="0.3">
      <c r="A1843" s="464" t="s">
        <v>6017</v>
      </c>
      <c r="B1843" s="122" t="s">
        <v>6018</v>
      </c>
      <c r="C1843" s="122" t="s">
        <v>4366</v>
      </c>
      <c r="D1843" s="122" t="s">
        <v>4367</v>
      </c>
      <c r="E1843" s="122" t="s">
        <v>97</v>
      </c>
      <c r="F1843" s="466">
        <v>44501</v>
      </c>
      <c r="G1843" s="466">
        <v>46326</v>
      </c>
      <c r="H1843" s="467" t="s">
        <v>5964</v>
      </c>
      <c r="I1843" s="468">
        <v>40128</v>
      </c>
      <c r="J1843" s="469">
        <v>33.775000000000006</v>
      </c>
    </row>
    <row r="1844" spans="1:10" x14ac:dyDescent="0.3">
      <c r="A1844" s="464" t="s">
        <v>6017</v>
      </c>
      <c r="B1844" s="122" t="s">
        <v>6018</v>
      </c>
      <c r="C1844" s="122" t="s">
        <v>4366</v>
      </c>
      <c r="D1844" s="122" t="s">
        <v>4367</v>
      </c>
      <c r="E1844" s="122" t="s">
        <v>97</v>
      </c>
      <c r="F1844" s="466">
        <v>44501</v>
      </c>
      <c r="G1844" s="466">
        <v>46326</v>
      </c>
      <c r="H1844" s="467" t="s">
        <v>5965</v>
      </c>
      <c r="I1844" s="468">
        <v>40168</v>
      </c>
      <c r="J1844" s="469">
        <v>0</v>
      </c>
    </row>
    <row r="1845" spans="1:10" x14ac:dyDescent="0.3">
      <c r="A1845" s="464" t="s">
        <v>6017</v>
      </c>
      <c r="B1845" s="122" t="s">
        <v>6018</v>
      </c>
      <c r="C1845" s="122" t="s">
        <v>4368</v>
      </c>
      <c r="D1845" s="122" t="s">
        <v>4369</v>
      </c>
      <c r="E1845" s="122" t="s">
        <v>97</v>
      </c>
      <c r="F1845" s="466">
        <v>44501</v>
      </c>
      <c r="G1845" s="466">
        <v>46326</v>
      </c>
      <c r="H1845" s="467" t="s">
        <v>5964</v>
      </c>
      <c r="I1845" s="468">
        <v>40116</v>
      </c>
      <c r="J1845" s="469">
        <v>26.111000000000001</v>
      </c>
    </row>
    <row r="1846" spans="1:10" x14ac:dyDescent="0.3">
      <c r="A1846" s="464" t="s">
        <v>6017</v>
      </c>
      <c r="B1846" s="122" t="s">
        <v>6018</v>
      </c>
      <c r="C1846" s="122" t="s">
        <v>4368</v>
      </c>
      <c r="D1846" s="122" t="s">
        <v>4369</v>
      </c>
      <c r="E1846" s="122" t="s">
        <v>97</v>
      </c>
      <c r="F1846" s="466">
        <v>44501</v>
      </c>
      <c r="G1846" s="466">
        <v>46326</v>
      </c>
      <c r="H1846" s="467" t="s">
        <v>5965</v>
      </c>
      <c r="I1846" s="468">
        <v>40156</v>
      </c>
      <c r="J1846" s="469">
        <v>299.63800000000003</v>
      </c>
    </row>
    <row r="1847" spans="1:10" x14ac:dyDescent="0.3">
      <c r="A1847" s="464" t="s">
        <v>6017</v>
      </c>
      <c r="B1847" s="122" t="s">
        <v>6018</v>
      </c>
      <c r="C1847" s="122" t="s">
        <v>4372</v>
      </c>
      <c r="D1847" s="122" t="s">
        <v>4373</v>
      </c>
      <c r="E1847" s="122" t="s">
        <v>97</v>
      </c>
      <c r="F1847" s="466">
        <v>44501</v>
      </c>
      <c r="G1847" s="466">
        <v>46326</v>
      </c>
      <c r="H1847" s="467" t="s">
        <v>5964</v>
      </c>
      <c r="I1847" s="468">
        <v>40136</v>
      </c>
      <c r="J1847" s="469">
        <v>1.9350000000000001</v>
      </c>
    </row>
    <row r="1848" spans="1:10" x14ac:dyDescent="0.3">
      <c r="A1848" s="464" t="s">
        <v>6017</v>
      </c>
      <c r="B1848" s="122" t="s">
        <v>6018</v>
      </c>
      <c r="C1848" s="122" t="s">
        <v>4372</v>
      </c>
      <c r="D1848" s="122" t="s">
        <v>4373</v>
      </c>
      <c r="E1848" s="122" t="s">
        <v>97</v>
      </c>
      <c r="F1848" s="466">
        <v>44501</v>
      </c>
      <c r="G1848" s="466">
        <v>46326</v>
      </c>
      <c r="H1848" s="467" t="s">
        <v>5965</v>
      </c>
      <c r="I1848" s="468">
        <v>40176</v>
      </c>
      <c r="J1848" s="469">
        <v>0</v>
      </c>
    </row>
    <row r="1849" spans="1:10" x14ac:dyDescent="0.3">
      <c r="A1849" s="464" t="s">
        <v>6017</v>
      </c>
      <c r="B1849" s="122" t="s">
        <v>6018</v>
      </c>
      <c r="C1849" s="122" t="s">
        <v>4375</v>
      </c>
      <c r="D1849" s="122" t="s">
        <v>4376</v>
      </c>
      <c r="E1849" s="122" t="s">
        <v>97</v>
      </c>
      <c r="F1849" s="466">
        <v>44501</v>
      </c>
      <c r="G1849" s="466">
        <v>46326</v>
      </c>
      <c r="H1849" s="467" t="s">
        <v>5964</v>
      </c>
      <c r="I1849" s="468">
        <v>40129</v>
      </c>
      <c r="J1849" s="469">
        <v>34.17</v>
      </c>
    </row>
    <row r="1850" spans="1:10" x14ac:dyDescent="0.3">
      <c r="A1850" s="464" t="s">
        <v>6017</v>
      </c>
      <c r="B1850" s="122" t="s">
        <v>6018</v>
      </c>
      <c r="C1850" s="122" t="s">
        <v>4375</v>
      </c>
      <c r="D1850" s="122" t="s">
        <v>4376</v>
      </c>
      <c r="E1850" s="122" t="s">
        <v>97</v>
      </c>
      <c r="F1850" s="466">
        <v>44501</v>
      </c>
      <c r="G1850" s="466">
        <v>46326</v>
      </c>
      <c r="H1850" s="467" t="s">
        <v>5965</v>
      </c>
      <c r="I1850" s="468">
        <v>40169</v>
      </c>
      <c r="J1850" s="469">
        <v>0</v>
      </c>
    </row>
    <row r="1851" spans="1:10" x14ac:dyDescent="0.3">
      <c r="A1851" s="464" t="s">
        <v>6017</v>
      </c>
      <c r="B1851" s="122" t="s">
        <v>6018</v>
      </c>
      <c r="C1851" s="122" t="s">
        <v>4377</v>
      </c>
      <c r="D1851" s="122" t="s">
        <v>4378</v>
      </c>
      <c r="E1851" s="122" t="s">
        <v>97</v>
      </c>
      <c r="F1851" s="466">
        <v>44501</v>
      </c>
      <c r="G1851" s="466">
        <v>46326</v>
      </c>
      <c r="H1851" s="467" t="s">
        <v>5964</v>
      </c>
      <c r="I1851" s="468">
        <v>40135</v>
      </c>
      <c r="J1851" s="469">
        <v>0</v>
      </c>
    </row>
    <row r="1852" spans="1:10" x14ac:dyDescent="0.3">
      <c r="A1852" s="464" t="s">
        <v>6017</v>
      </c>
      <c r="B1852" s="122" t="s">
        <v>6018</v>
      </c>
      <c r="C1852" s="122" t="s">
        <v>4377</v>
      </c>
      <c r="D1852" s="122" t="s">
        <v>4378</v>
      </c>
      <c r="E1852" s="122" t="s">
        <v>97</v>
      </c>
      <c r="F1852" s="466">
        <v>44501</v>
      </c>
      <c r="G1852" s="466">
        <v>46326</v>
      </c>
      <c r="H1852" s="467" t="s">
        <v>5965</v>
      </c>
      <c r="I1852" s="468">
        <v>40175</v>
      </c>
      <c r="J1852" s="469">
        <v>0</v>
      </c>
    </row>
    <row r="1853" spans="1:10" x14ac:dyDescent="0.3">
      <c r="A1853" s="464" t="s">
        <v>6017</v>
      </c>
      <c r="B1853" s="122" t="s">
        <v>6018</v>
      </c>
      <c r="C1853" s="122" t="s">
        <v>4385</v>
      </c>
      <c r="D1853" s="122" t="s">
        <v>4386</v>
      </c>
      <c r="E1853" s="122" t="s">
        <v>97</v>
      </c>
      <c r="F1853" s="466">
        <v>44501</v>
      </c>
      <c r="G1853" s="466">
        <v>46326</v>
      </c>
      <c r="H1853" s="467" t="s">
        <v>5964</v>
      </c>
      <c r="I1853" s="468">
        <v>40146</v>
      </c>
      <c r="J1853" s="469">
        <v>0</v>
      </c>
    </row>
    <row r="1854" spans="1:10" x14ac:dyDescent="0.3">
      <c r="A1854" s="464" t="s">
        <v>6017</v>
      </c>
      <c r="B1854" s="122" t="s">
        <v>6018</v>
      </c>
      <c r="C1854" s="122" t="s">
        <v>4385</v>
      </c>
      <c r="D1854" s="122" t="s">
        <v>4386</v>
      </c>
      <c r="E1854" s="122" t="s">
        <v>97</v>
      </c>
      <c r="F1854" s="466">
        <v>44501</v>
      </c>
      <c r="G1854" s="466">
        <v>46326</v>
      </c>
      <c r="H1854" s="467" t="s">
        <v>5965</v>
      </c>
      <c r="I1854" s="468">
        <v>40186</v>
      </c>
      <c r="J1854" s="469">
        <v>0</v>
      </c>
    </row>
    <row r="1855" spans="1:10" x14ac:dyDescent="0.3">
      <c r="A1855" s="464" t="s">
        <v>6017</v>
      </c>
      <c r="B1855" s="122" t="s">
        <v>6018</v>
      </c>
      <c r="C1855" s="122" t="s">
        <v>4388</v>
      </c>
      <c r="D1855" s="122" t="s">
        <v>4389</v>
      </c>
      <c r="E1855" s="122" t="s">
        <v>97</v>
      </c>
      <c r="F1855" s="466">
        <v>44501</v>
      </c>
      <c r="G1855" s="466">
        <v>46326</v>
      </c>
      <c r="H1855" s="467" t="s">
        <v>5964</v>
      </c>
      <c r="I1855" s="468">
        <v>40131</v>
      </c>
      <c r="J1855" s="469">
        <v>46.724000000000004</v>
      </c>
    </row>
    <row r="1856" spans="1:10" x14ac:dyDescent="0.3">
      <c r="A1856" s="464" t="s">
        <v>6017</v>
      </c>
      <c r="B1856" s="122" t="s">
        <v>6018</v>
      </c>
      <c r="C1856" s="122" t="s">
        <v>4388</v>
      </c>
      <c r="D1856" s="122" t="s">
        <v>4389</v>
      </c>
      <c r="E1856" s="122" t="s">
        <v>97</v>
      </c>
      <c r="F1856" s="466">
        <v>44501</v>
      </c>
      <c r="G1856" s="466">
        <v>46326</v>
      </c>
      <c r="H1856" s="467" t="s">
        <v>5965</v>
      </c>
      <c r="I1856" s="468">
        <v>40171</v>
      </c>
      <c r="J1856" s="469">
        <v>0</v>
      </c>
    </row>
    <row r="1857" spans="1:10" x14ac:dyDescent="0.3">
      <c r="A1857" s="464" t="s">
        <v>6017</v>
      </c>
      <c r="B1857" s="122" t="s">
        <v>6018</v>
      </c>
      <c r="C1857" s="122" t="s">
        <v>4390</v>
      </c>
      <c r="D1857" s="122" t="s">
        <v>4391</v>
      </c>
      <c r="E1857" s="122" t="s">
        <v>97</v>
      </c>
      <c r="F1857" s="466">
        <v>44501</v>
      </c>
      <c r="G1857" s="466">
        <v>46326</v>
      </c>
      <c r="H1857" s="467" t="s">
        <v>5964</v>
      </c>
      <c r="I1857" s="468">
        <v>40137</v>
      </c>
      <c r="J1857" s="469">
        <v>26.833000000000006</v>
      </c>
    </row>
    <row r="1858" spans="1:10" x14ac:dyDescent="0.3">
      <c r="A1858" s="464" t="s">
        <v>6017</v>
      </c>
      <c r="B1858" s="122" t="s">
        <v>6018</v>
      </c>
      <c r="C1858" s="122" t="s">
        <v>4390</v>
      </c>
      <c r="D1858" s="122" t="s">
        <v>4391</v>
      </c>
      <c r="E1858" s="122" t="s">
        <v>97</v>
      </c>
      <c r="F1858" s="466">
        <v>44501</v>
      </c>
      <c r="G1858" s="466">
        <v>46326</v>
      </c>
      <c r="H1858" s="467" t="s">
        <v>5965</v>
      </c>
      <c r="I1858" s="468">
        <v>40177</v>
      </c>
      <c r="J1858" s="469">
        <v>0</v>
      </c>
    </row>
    <row r="1859" spans="1:10" x14ac:dyDescent="0.3">
      <c r="A1859" s="464" t="s">
        <v>6017</v>
      </c>
      <c r="B1859" s="122" t="s">
        <v>6018</v>
      </c>
      <c r="C1859" s="122" t="s">
        <v>4395</v>
      </c>
      <c r="D1859" s="122" t="s">
        <v>4396</v>
      </c>
      <c r="E1859" s="122" t="s">
        <v>97</v>
      </c>
      <c r="F1859" s="466">
        <v>44501</v>
      </c>
      <c r="G1859" s="466">
        <v>46326</v>
      </c>
      <c r="H1859" s="467" t="s">
        <v>5964</v>
      </c>
      <c r="I1859" s="468">
        <v>40141</v>
      </c>
      <c r="J1859" s="469">
        <v>3.8970000000000002</v>
      </c>
    </row>
    <row r="1860" spans="1:10" x14ac:dyDescent="0.3">
      <c r="A1860" s="464" t="s">
        <v>6017</v>
      </c>
      <c r="B1860" s="122" t="s">
        <v>6018</v>
      </c>
      <c r="C1860" s="122" t="s">
        <v>4395</v>
      </c>
      <c r="D1860" s="122" t="s">
        <v>4396</v>
      </c>
      <c r="E1860" s="122" t="s">
        <v>97</v>
      </c>
      <c r="F1860" s="466">
        <v>44501</v>
      </c>
      <c r="G1860" s="466">
        <v>46326</v>
      </c>
      <c r="H1860" s="467" t="s">
        <v>5965</v>
      </c>
      <c r="I1860" s="468">
        <v>40181</v>
      </c>
      <c r="J1860" s="469">
        <v>0</v>
      </c>
    </row>
    <row r="1861" spans="1:10" x14ac:dyDescent="0.3">
      <c r="A1861" s="464" t="s">
        <v>6017</v>
      </c>
      <c r="B1861" s="122" t="s">
        <v>6018</v>
      </c>
      <c r="C1861" s="122" t="s">
        <v>4397</v>
      </c>
      <c r="D1861" s="122" t="s">
        <v>4398</v>
      </c>
      <c r="E1861" s="122" t="s">
        <v>97</v>
      </c>
      <c r="F1861" s="466">
        <v>44501</v>
      </c>
      <c r="G1861" s="466">
        <v>46326</v>
      </c>
      <c r="H1861" s="467" t="s">
        <v>5964</v>
      </c>
      <c r="I1861" s="468">
        <v>40143</v>
      </c>
      <c r="J1861" s="469">
        <v>10.412000000000001</v>
      </c>
    </row>
    <row r="1862" spans="1:10" x14ac:dyDescent="0.3">
      <c r="A1862" s="464" t="s">
        <v>6017</v>
      </c>
      <c r="B1862" s="122" t="s">
        <v>6018</v>
      </c>
      <c r="C1862" s="122" t="s">
        <v>4397</v>
      </c>
      <c r="D1862" s="122" t="s">
        <v>4398</v>
      </c>
      <c r="E1862" s="122" t="s">
        <v>97</v>
      </c>
      <c r="F1862" s="466">
        <v>44501</v>
      </c>
      <c r="G1862" s="466">
        <v>46326</v>
      </c>
      <c r="H1862" s="467" t="s">
        <v>5965</v>
      </c>
      <c r="I1862" s="468">
        <v>40183</v>
      </c>
      <c r="J1862" s="469">
        <v>0</v>
      </c>
    </row>
    <row r="1863" spans="1:10" x14ac:dyDescent="0.3">
      <c r="A1863" s="464" t="s">
        <v>6017</v>
      </c>
      <c r="B1863" s="122" t="s">
        <v>6018</v>
      </c>
      <c r="C1863" s="122" t="s">
        <v>4280</v>
      </c>
      <c r="D1863" s="122" t="s">
        <v>4281</v>
      </c>
      <c r="E1863" s="122" t="s">
        <v>97</v>
      </c>
      <c r="F1863" s="466">
        <v>44501</v>
      </c>
      <c r="G1863" s="466">
        <v>46326</v>
      </c>
      <c r="H1863" s="467" t="s">
        <v>5964</v>
      </c>
      <c r="I1863" s="468">
        <v>40130</v>
      </c>
      <c r="J1863" s="469">
        <v>21.724</v>
      </c>
    </row>
    <row r="1864" spans="1:10" x14ac:dyDescent="0.3">
      <c r="A1864" s="464" t="s">
        <v>6017</v>
      </c>
      <c r="B1864" s="122" t="s">
        <v>6018</v>
      </c>
      <c r="C1864" s="122" t="s">
        <v>4280</v>
      </c>
      <c r="D1864" s="122" t="s">
        <v>4281</v>
      </c>
      <c r="E1864" s="122" t="s">
        <v>97</v>
      </c>
      <c r="F1864" s="466">
        <v>44501</v>
      </c>
      <c r="G1864" s="466">
        <v>46326</v>
      </c>
      <c r="H1864" s="467" t="s">
        <v>5965</v>
      </c>
      <c r="I1864" s="468">
        <v>40170</v>
      </c>
      <c r="J1864" s="469">
        <v>0</v>
      </c>
    </row>
    <row r="1865" spans="1:10" x14ac:dyDescent="0.3">
      <c r="A1865" s="464" t="s">
        <v>6017</v>
      </c>
      <c r="B1865" s="122" t="s">
        <v>6018</v>
      </c>
      <c r="C1865" s="122" t="s">
        <v>4282</v>
      </c>
      <c r="D1865" s="122" t="s">
        <v>4283</v>
      </c>
      <c r="E1865" s="122" t="s">
        <v>97</v>
      </c>
      <c r="F1865" s="466">
        <v>44501</v>
      </c>
      <c r="G1865" s="466">
        <v>46326</v>
      </c>
      <c r="H1865" s="467" t="s">
        <v>5964</v>
      </c>
      <c r="I1865" s="468">
        <v>40117</v>
      </c>
      <c r="J1865" s="469">
        <v>29.352</v>
      </c>
    </row>
    <row r="1866" spans="1:10" x14ac:dyDescent="0.3">
      <c r="A1866" s="464" t="s">
        <v>6017</v>
      </c>
      <c r="B1866" s="122" t="s">
        <v>6018</v>
      </c>
      <c r="C1866" s="122" t="s">
        <v>4282</v>
      </c>
      <c r="D1866" s="122" t="s">
        <v>4283</v>
      </c>
      <c r="E1866" s="122" t="s">
        <v>97</v>
      </c>
      <c r="F1866" s="466">
        <v>44501</v>
      </c>
      <c r="G1866" s="466">
        <v>46326</v>
      </c>
      <c r="H1866" s="467" t="s">
        <v>5965</v>
      </c>
      <c r="I1866" s="468">
        <v>40157</v>
      </c>
      <c r="J1866" s="469">
        <v>122.376</v>
      </c>
    </row>
    <row r="1867" spans="1:10" x14ac:dyDescent="0.3">
      <c r="A1867" s="464" t="s">
        <v>6017</v>
      </c>
      <c r="B1867" s="122" t="s">
        <v>6018</v>
      </c>
      <c r="C1867" s="122" t="s">
        <v>4301</v>
      </c>
      <c r="D1867" s="122" t="s">
        <v>4302</v>
      </c>
      <c r="E1867" s="122" t="s">
        <v>97</v>
      </c>
      <c r="F1867" s="466">
        <v>44501</v>
      </c>
      <c r="G1867" s="466">
        <v>46326</v>
      </c>
      <c r="H1867" s="467" t="s">
        <v>5964</v>
      </c>
      <c r="I1867" s="468">
        <v>40132</v>
      </c>
      <c r="J1867" s="469">
        <v>12.119</v>
      </c>
    </row>
    <row r="1868" spans="1:10" x14ac:dyDescent="0.3">
      <c r="A1868" s="464" t="s">
        <v>6017</v>
      </c>
      <c r="B1868" s="122" t="s">
        <v>6018</v>
      </c>
      <c r="C1868" s="122" t="s">
        <v>4301</v>
      </c>
      <c r="D1868" s="122" t="s">
        <v>4302</v>
      </c>
      <c r="E1868" s="122" t="s">
        <v>97</v>
      </c>
      <c r="F1868" s="466">
        <v>44501</v>
      </c>
      <c r="G1868" s="466">
        <v>46326</v>
      </c>
      <c r="H1868" s="467" t="s">
        <v>5965</v>
      </c>
      <c r="I1868" s="468">
        <v>40172</v>
      </c>
      <c r="J1868" s="469">
        <v>0</v>
      </c>
    </row>
    <row r="1869" spans="1:10" x14ac:dyDescent="0.3">
      <c r="A1869" s="464" t="s">
        <v>6017</v>
      </c>
      <c r="B1869" s="122" t="s">
        <v>6018</v>
      </c>
      <c r="C1869" s="122" t="s">
        <v>4308</v>
      </c>
      <c r="D1869" s="122" t="s">
        <v>4309</v>
      </c>
      <c r="E1869" s="122" t="s">
        <v>97</v>
      </c>
      <c r="F1869" s="466">
        <v>44501</v>
      </c>
      <c r="G1869" s="466">
        <v>46326</v>
      </c>
      <c r="H1869" s="467" t="s">
        <v>5964</v>
      </c>
      <c r="I1869" s="468">
        <v>40118</v>
      </c>
      <c r="J1869" s="469">
        <v>30.096000000000004</v>
      </c>
    </row>
    <row r="1870" spans="1:10" x14ac:dyDescent="0.3">
      <c r="A1870" s="464" t="s">
        <v>6017</v>
      </c>
      <c r="B1870" s="122" t="s">
        <v>6018</v>
      </c>
      <c r="C1870" s="122" t="s">
        <v>4308</v>
      </c>
      <c r="D1870" s="122" t="s">
        <v>4309</v>
      </c>
      <c r="E1870" s="122" t="s">
        <v>97</v>
      </c>
      <c r="F1870" s="466">
        <v>44501</v>
      </c>
      <c r="G1870" s="466">
        <v>46326</v>
      </c>
      <c r="H1870" s="467" t="s">
        <v>5965</v>
      </c>
      <c r="I1870" s="468">
        <v>40158</v>
      </c>
      <c r="J1870" s="469">
        <v>123.77900000000002</v>
      </c>
    </row>
    <row r="1871" spans="1:10" x14ac:dyDescent="0.3">
      <c r="A1871" s="464" t="s">
        <v>6017</v>
      </c>
      <c r="B1871" s="122" t="s">
        <v>6018</v>
      </c>
      <c r="C1871" s="122" t="s">
        <v>4322</v>
      </c>
      <c r="D1871" s="122" t="s">
        <v>4323</v>
      </c>
      <c r="E1871" s="122" t="s">
        <v>97</v>
      </c>
      <c r="F1871" s="466">
        <v>44501</v>
      </c>
      <c r="G1871" s="466">
        <v>46326</v>
      </c>
      <c r="H1871" s="467" t="s">
        <v>5964</v>
      </c>
      <c r="I1871" s="468">
        <v>40125</v>
      </c>
      <c r="J1871" s="469">
        <v>25.733000000000001</v>
      </c>
    </row>
    <row r="1872" spans="1:10" x14ac:dyDescent="0.3">
      <c r="A1872" s="464" t="s">
        <v>6017</v>
      </c>
      <c r="B1872" s="122" t="s">
        <v>6018</v>
      </c>
      <c r="C1872" s="122" t="s">
        <v>4322</v>
      </c>
      <c r="D1872" s="122" t="s">
        <v>4323</v>
      </c>
      <c r="E1872" s="122" t="s">
        <v>97</v>
      </c>
      <c r="F1872" s="466">
        <v>44501</v>
      </c>
      <c r="G1872" s="466">
        <v>46326</v>
      </c>
      <c r="H1872" s="467" t="s">
        <v>5965</v>
      </c>
      <c r="I1872" s="468">
        <v>40165</v>
      </c>
      <c r="J1872" s="469">
        <v>0</v>
      </c>
    </row>
    <row r="1873" spans="1:10" x14ac:dyDescent="0.3">
      <c r="A1873" s="464" t="s">
        <v>6017</v>
      </c>
      <c r="B1873" s="122" t="s">
        <v>6018</v>
      </c>
      <c r="C1873" s="122" t="s">
        <v>4312</v>
      </c>
      <c r="D1873" s="122" t="s">
        <v>4313</v>
      </c>
      <c r="E1873" s="122" t="s">
        <v>97</v>
      </c>
      <c r="F1873" s="466">
        <v>44501</v>
      </c>
      <c r="G1873" s="466">
        <v>46326</v>
      </c>
      <c r="H1873" s="467" t="s">
        <v>5964</v>
      </c>
      <c r="I1873" s="468">
        <v>40148</v>
      </c>
      <c r="J1873" s="469">
        <v>3.9899999999999998</v>
      </c>
    </row>
    <row r="1874" spans="1:10" x14ac:dyDescent="0.3">
      <c r="A1874" s="464" t="s">
        <v>6017</v>
      </c>
      <c r="B1874" s="122" t="s">
        <v>6018</v>
      </c>
      <c r="C1874" s="122" t="s">
        <v>4312</v>
      </c>
      <c r="D1874" s="122" t="s">
        <v>4313</v>
      </c>
      <c r="E1874" s="122" t="s">
        <v>97</v>
      </c>
      <c r="F1874" s="466">
        <v>44501</v>
      </c>
      <c r="G1874" s="466">
        <v>46326</v>
      </c>
      <c r="H1874" s="467" t="s">
        <v>5965</v>
      </c>
      <c r="I1874" s="468">
        <v>40188</v>
      </c>
      <c r="J1874" s="469">
        <v>0</v>
      </c>
    </row>
    <row r="1875" spans="1:10" x14ac:dyDescent="0.3">
      <c r="A1875" s="464" t="s">
        <v>6017</v>
      </c>
      <c r="B1875" s="122" t="s">
        <v>6018</v>
      </c>
      <c r="C1875" s="122" t="s">
        <v>4319</v>
      </c>
      <c r="D1875" s="122" t="s">
        <v>4320</v>
      </c>
      <c r="E1875" s="122" t="s">
        <v>97</v>
      </c>
      <c r="F1875" s="466">
        <v>44501</v>
      </c>
      <c r="G1875" s="466">
        <v>46326</v>
      </c>
      <c r="H1875" s="467" t="s">
        <v>5964</v>
      </c>
      <c r="I1875" s="468">
        <v>40133</v>
      </c>
      <c r="J1875" s="469">
        <v>33.548000000000002</v>
      </c>
    </row>
    <row r="1876" spans="1:10" x14ac:dyDescent="0.3">
      <c r="A1876" s="464" t="s">
        <v>6017</v>
      </c>
      <c r="B1876" s="122" t="s">
        <v>6018</v>
      </c>
      <c r="C1876" s="122" t="s">
        <v>4319</v>
      </c>
      <c r="D1876" s="122" t="s">
        <v>4320</v>
      </c>
      <c r="E1876" s="122" t="s">
        <v>97</v>
      </c>
      <c r="F1876" s="466">
        <v>44501</v>
      </c>
      <c r="G1876" s="466">
        <v>46326</v>
      </c>
      <c r="H1876" s="467" t="s">
        <v>5965</v>
      </c>
      <c r="I1876" s="468">
        <v>40173</v>
      </c>
      <c r="J1876" s="469">
        <v>0</v>
      </c>
    </row>
    <row r="1877" spans="1:10" x14ac:dyDescent="0.3">
      <c r="A1877" s="464" t="s">
        <v>6017</v>
      </c>
      <c r="B1877" s="122" t="s">
        <v>6018</v>
      </c>
      <c r="C1877" s="122" t="s">
        <v>4297</v>
      </c>
      <c r="D1877" s="122" t="s">
        <v>4298</v>
      </c>
      <c r="E1877" s="122" t="s">
        <v>97</v>
      </c>
      <c r="F1877" s="466">
        <v>44501</v>
      </c>
      <c r="G1877" s="466">
        <v>46326</v>
      </c>
      <c r="H1877" s="467" t="s">
        <v>5964</v>
      </c>
      <c r="I1877" s="468">
        <v>40123</v>
      </c>
      <c r="J1877" s="469">
        <v>32.153000000000006</v>
      </c>
    </row>
    <row r="1878" spans="1:10" x14ac:dyDescent="0.3">
      <c r="A1878" s="464" t="s">
        <v>6017</v>
      </c>
      <c r="B1878" s="122" t="s">
        <v>6018</v>
      </c>
      <c r="C1878" s="122" t="s">
        <v>4297</v>
      </c>
      <c r="D1878" s="122" t="s">
        <v>4298</v>
      </c>
      <c r="E1878" s="122" t="s">
        <v>97</v>
      </c>
      <c r="F1878" s="466">
        <v>44501</v>
      </c>
      <c r="G1878" s="466">
        <v>46326</v>
      </c>
      <c r="H1878" s="467" t="s">
        <v>5965</v>
      </c>
      <c r="I1878" s="468">
        <v>40163</v>
      </c>
      <c r="J1878" s="469">
        <v>0</v>
      </c>
    </row>
    <row r="1879" spans="1:10" x14ac:dyDescent="0.3">
      <c r="A1879" s="464" t="s">
        <v>6017</v>
      </c>
      <c r="B1879" s="122" t="s">
        <v>6018</v>
      </c>
      <c r="C1879" s="122" t="s">
        <v>4299</v>
      </c>
      <c r="D1879" s="122" t="s">
        <v>4300</v>
      </c>
      <c r="E1879" s="122" t="s">
        <v>97</v>
      </c>
      <c r="F1879" s="466">
        <v>44501</v>
      </c>
      <c r="G1879" s="466">
        <v>46326</v>
      </c>
      <c r="H1879" s="467" t="s">
        <v>5964</v>
      </c>
      <c r="I1879" s="468">
        <v>40149</v>
      </c>
      <c r="J1879" s="469">
        <v>0.55800000000000005</v>
      </c>
    </row>
    <row r="1880" spans="1:10" x14ac:dyDescent="0.3">
      <c r="A1880" s="464" t="s">
        <v>6017</v>
      </c>
      <c r="B1880" s="122" t="s">
        <v>6018</v>
      </c>
      <c r="C1880" s="122" t="s">
        <v>4299</v>
      </c>
      <c r="D1880" s="122" t="s">
        <v>4300</v>
      </c>
      <c r="E1880" s="122" t="s">
        <v>97</v>
      </c>
      <c r="F1880" s="466">
        <v>44501</v>
      </c>
      <c r="G1880" s="466">
        <v>46326</v>
      </c>
      <c r="H1880" s="467" t="s">
        <v>5965</v>
      </c>
      <c r="I1880" s="468">
        <v>40189</v>
      </c>
      <c r="J1880" s="469">
        <v>0</v>
      </c>
    </row>
    <row r="1881" spans="1:10" x14ac:dyDescent="0.3">
      <c r="A1881" s="464" t="s">
        <v>6017</v>
      </c>
      <c r="B1881" s="122" t="s">
        <v>6018</v>
      </c>
      <c r="C1881" s="122" t="s">
        <v>3764</v>
      </c>
      <c r="D1881" s="122" t="s">
        <v>3765</v>
      </c>
      <c r="E1881" s="122" t="s">
        <v>97</v>
      </c>
      <c r="F1881" s="466">
        <v>43952</v>
      </c>
      <c r="G1881" s="466">
        <v>45777</v>
      </c>
      <c r="H1881" s="467" t="s">
        <v>5965</v>
      </c>
      <c r="I1881" s="468">
        <v>38804</v>
      </c>
      <c r="J1881" s="469">
        <v>216.2</v>
      </c>
    </row>
    <row r="1882" spans="1:10" x14ac:dyDescent="0.3">
      <c r="A1882" s="464" t="s">
        <v>6017</v>
      </c>
      <c r="B1882" s="122" t="s">
        <v>6018</v>
      </c>
      <c r="C1882" s="122" t="s">
        <v>3764</v>
      </c>
      <c r="D1882" s="122" t="s">
        <v>3765</v>
      </c>
      <c r="E1882" s="122" t="s">
        <v>97</v>
      </c>
      <c r="F1882" s="466">
        <v>43952</v>
      </c>
      <c r="G1882" s="466">
        <v>45777</v>
      </c>
      <c r="H1882" s="467" t="s">
        <v>5964</v>
      </c>
      <c r="I1882" s="468">
        <v>38805</v>
      </c>
      <c r="J1882" s="469">
        <v>0</v>
      </c>
    </row>
    <row r="1883" spans="1:10" x14ac:dyDescent="0.3">
      <c r="A1883" s="464" t="s">
        <v>6017</v>
      </c>
      <c r="B1883" s="122" t="s">
        <v>6018</v>
      </c>
      <c r="C1883" s="122" t="s">
        <v>3764</v>
      </c>
      <c r="D1883" s="122" t="s">
        <v>3765</v>
      </c>
      <c r="E1883" s="122" t="s">
        <v>97</v>
      </c>
      <c r="F1883" s="466">
        <v>43952</v>
      </c>
      <c r="G1883" s="466">
        <v>45777</v>
      </c>
      <c r="H1883" s="467" t="s">
        <v>5965</v>
      </c>
      <c r="I1883" s="468">
        <v>38806</v>
      </c>
      <c r="J1883" s="469">
        <v>51.131000000000007</v>
      </c>
    </row>
    <row r="1884" spans="1:10" x14ac:dyDescent="0.3">
      <c r="A1884" s="464" t="s">
        <v>6017</v>
      </c>
      <c r="B1884" s="122" t="s">
        <v>6018</v>
      </c>
      <c r="C1884" s="122" t="s">
        <v>3764</v>
      </c>
      <c r="D1884" s="122" t="s">
        <v>3765</v>
      </c>
      <c r="E1884" s="122" t="s">
        <v>97</v>
      </c>
      <c r="F1884" s="466">
        <v>43952</v>
      </c>
      <c r="G1884" s="466">
        <v>45777</v>
      </c>
      <c r="H1884" s="467" t="s">
        <v>5964</v>
      </c>
      <c r="I1884" s="468">
        <v>38807</v>
      </c>
      <c r="J1884" s="469">
        <v>0</v>
      </c>
    </row>
    <row r="1885" spans="1:10" x14ac:dyDescent="0.3">
      <c r="A1885" s="464" t="s">
        <v>6017</v>
      </c>
      <c r="B1885" s="122" t="s">
        <v>6018</v>
      </c>
      <c r="C1885" s="122" t="s">
        <v>456</v>
      </c>
      <c r="D1885" s="122" t="s">
        <v>457</v>
      </c>
      <c r="E1885" s="122" t="s">
        <v>97</v>
      </c>
      <c r="F1885" s="466">
        <v>43952</v>
      </c>
      <c r="G1885" s="466">
        <v>45777</v>
      </c>
      <c r="H1885" s="467" t="s">
        <v>5965</v>
      </c>
      <c r="I1885" s="468">
        <v>38808</v>
      </c>
      <c r="J1885" s="469">
        <v>137.32</v>
      </c>
    </row>
    <row r="1886" spans="1:10" x14ac:dyDescent="0.3">
      <c r="A1886" s="464" t="s">
        <v>6017</v>
      </c>
      <c r="B1886" s="122" t="s">
        <v>6018</v>
      </c>
      <c r="C1886" s="122" t="s">
        <v>456</v>
      </c>
      <c r="D1886" s="122" t="s">
        <v>457</v>
      </c>
      <c r="E1886" s="122" t="s">
        <v>97</v>
      </c>
      <c r="F1886" s="466">
        <v>43952</v>
      </c>
      <c r="G1886" s="466">
        <v>45777</v>
      </c>
      <c r="H1886" s="467" t="s">
        <v>5964</v>
      </c>
      <c r="I1886" s="468">
        <v>38809</v>
      </c>
      <c r="J1886" s="469">
        <v>0</v>
      </c>
    </row>
    <row r="1887" spans="1:10" x14ac:dyDescent="0.3">
      <c r="A1887" s="464" t="s">
        <v>6017</v>
      </c>
      <c r="B1887" s="122" t="s">
        <v>6018</v>
      </c>
      <c r="C1887" s="122" t="s">
        <v>456</v>
      </c>
      <c r="D1887" s="122" t="s">
        <v>457</v>
      </c>
      <c r="E1887" s="122" t="s">
        <v>97</v>
      </c>
      <c r="F1887" s="466">
        <v>43952</v>
      </c>
      <c r="G1887" s="466">
        <v>45777</v>
      </c>
      <c r="H1887" s="467" t="s">
        <v>5965</v>
      </c>
      <c r="I1887" s="468">
        <v>38810</v>
      </c>
      <c r="J1887" s="469">
        <v>64.963999999999999</v>
      </c>
    </row>
    <row r="1888" spans="1:10" x14ac:dyDescent="0.3">
      <c r="A1888" s="464" t="s">
        <v>6017</v>
      </c>
      <c r="B1888" s="122" t="s">
        <v>6018</v>
      </c>
      <c r="C1888" s="122" t="s">
        <v>456</v>
      </c>
      <c r="D1888" s="122" t="s">
        <v>457</v>
      </c>
      <c r="E1888" s="122" t="s">
        <v>97</v>
      </c>
      <c r="F1888" s="466">
        <v>43952</v>
      </c>
      <c r="G1888" s="466">
        <v>45777</v>
      </c>
      <c r="H1888" s="467" t="s">
        <v>5964</v>
      </c>
      <c r="I1888" s="468">
        <v>38811</v>
      </c>
      <c r="J1888" s="469">
        <v>0</v>
      </c>
    </row>
    <row r="1889" spans="1:10" x14ac:dyDescent="0.3">
      <c r="A1889" s="464" t="s">
        <v>6017</v>
      </c>
      <c r="B1889" s="122" t="s">
        <v>6018</v>
      </c>
      <c r="C1889" s="122" t="s">
        <v>6481</v>
      </c>
      <c r="D1889" s="122" t="s">
        <v>881</v>
      </c>
      <c r="E1889" s="122" t="s">
        <v>97</v>
      </c>
      <c r="F1889" s="466">
        <v>44105</v>
      </c>
      <c r="G1889" s="466">
        <v>45412</v>
      </c>
      <c r="H1889" s="467" t="s">
        <v>5965</v>
      </c>
      <c r="I1889" s="468">
        <v>39006</v>
      </c>
      <c r="J1889" s="469">
        <v>864.34799999999996</v>
      </c>
    </row>
    <row r="1890" spans="1:10" x14ac:dyDescent="0.3">
      <c r="A1890" s="464" t="s">
        <v>6017</v>
      </c>
      <c r="B1890" s="122" t="s">
        <v>6018</v>
      </c>
      <c r="C1890" s="122" t="s">
        <v>6481</v>
      </c>
      <c r="D1890" s="122" t="s">
        <v>881</v>
      </c>
      <c r="E1890" s="122" t="s">
        <v>97</v>
      </c>
      <c r="F1890" s="466">
        <v>44105</v>
      </c>
      <c r="G1890" s="466">
        <v>45596</v>
      </c>
      <c r="H1890" s="467" t="s">
        <v>5965</v>
      </c>
      <c r="I1890" s="468">
        <v>39008</v>
      </c>
      <c r="J1890" s="469">
        <v>473.09199999999998</v>
      </c>
    </row>
    <row r="1891" spans="1:10" x14ac:dyDescent="0.3">
      <c r="A1891" s="464" t="s">
        <v>6017</v>
      </c>
      <c r="B1891" s="122" t="s">
        <v>6018</v>
      </c>
      <c r="C1891" s="122" t="s">
        <v>6481</v>
      </c>
      <c r="D1891" s="122" t="s">
        <v>881</v>
      </c>
      <c r="E1891" s="122" t="s">
        <v>97</v>
      </c>
      <c r="F1891" s="466">
        <v>44105</v>
      </c>
      <c r="G1891" s="466">
        <v>45412</v>
      </c>
      <c r="H1891" s="467" t="s">
        <v>5964</v>
      </c>
      <c r="I1891" s="468">
        <v>39009</v>
      </c>
      <c r="J1891" s="469">
        <v>135.65199999999999</v>
      </c>
    </row>
    <row r="1892" spans="1:10" x14ac:dyDescent="0.3">
      <c r="A1892" s="464" t="s">
        <v>6017</v>
      </c>
      <c r="B1892" s="122" t="s">
        <v>6018</v>
      </c>
      <c r="C1892" s="122" t="s">
        <v>6481</v>
      </c>
      <c r="D1892" s="122" t="s">
        <v>881</v>
      </c>
      <c r="E1892" s="122" t="s">
        <v>97</v>
      </c>
      <c r="F1892" s="466">
        <v>44105</v>
      </c>
      <c r="G1892" s="466">
        <v>45596</v>
      </c>
      <c r="H1892" s="467" t="s">
        <v>5964</v>
      </c>
      <c r="I1892" s="468">
        <v>39010</v>
      </c>
      <c r="J1892" s="469">
        <v>0</v>
      </c>
    </row>
    <row r="1893" spans="1:10" x14ac:dyDescent="0.3">
      <c r="A1893" s="464" t="s">
        <v>6017</v>
      </c>
      <c r="B1893" s="122" t="s">
        <v>6018</v>
      </c>
      <c r="C1893" s="122" t="s">
        <v>4522</v>
      </c>
      <c r="D1893" s="122" t="s">
        <v>4523</v>
      </c>
      <c r="E1893" s="122" t="s">
        <v>97</v>
      </c>
      <c r="F1893" s="466">
        <v>43952</v>
      </c>
      <c r="G1893" s="466">
        <v>45046</v>
      </c>
      <c r="H1893" s="467" t="s">
        <v>5965</v>
      </c>
      <c r="I1893" s="468">
        <v>38754</v>
      </c>
      <c r="J1893" s="469">
        <v>240</v>
      </c>
    </row>
    <row r="1894" spans="1:10" x14ac:dyDescent="0.3">
      <c r="A1894" s="464" t="s">
        <v>6017</v>
      </c>
      <c r="B1894" s="122" t="s">
        <v>6018</v>
      </c>
      <c r="C1894" s="122" t="s">
        <v>4522</v>
      </c>
      <c r="D1894" s="122" t="s">
        <v>4523</v>
      </c>
      <c r="E1894" s="122" t="s">
        <v>97</v>
      </c>
      <c r="F1894" s="466">
        <v>43952</v>
      </c>
      <c r="G1894" s="466">
        <v>45046</v>
      </c>
      <c r="H1894" s="467" t="s">
        <v>5964</v>
      </c>
      <c r="I1894" s="468">
        <v>38755</v>
      </c>
      <c r="J1894" s="469">
        <v>0</v>
      </c>
    </row>
    <row r="1895" spans="1:10" x14ac:dyDescent="0.3">
      <c r="A1895" s="464" t="s">
        <v>6017</v>
      </c>
      <c r="B1895" s="122" t="s">
        <v>6018</v>
      </c>
      <c r="C1895" s="122" t="s">
        <v>855</v>
      </c>
      <c r="D1895" s="122" t="s">
        <v>856</v>
      </c>
      <c r="E1895" s="122" t="s">
        <v>97</v>
      </c>
      <c r="F1895" s="466">
        <v>43952</v>
      </c>
      <c r="G1895" s="466">
        <v>45046</v>
      </c>
      <c r="H1895" s="467" t="s">
        <v>5965</v>
      </c>
      <c r="I1895" s="468">
        <v>38756</v>
      </c>
      <c r="J1895" s="469">
        <v>600</v>
      </c>
    </row>
    <row r="1896" spans="1:10" x14ac:dyDescent="0.3">
      <c r="A1896" s="464" t="s">
        <v>6017</v>
      </c>
      <c r="B1896" s="122" t="s">
        <v>6018</v>
      </c>
      <c r="C1896" s="122" t="s">
        <v>855</v>
      </c>
      <c r="D1896" s="122" t="s">
        <v>856</v>
      </c>
      <c r="E1896" s="122" t="s">
        <v>97</v>
      </c>
      <c r="F1896" s="466">
        <v>43952</v>
      </c>
      <c r="G1896" s="466">
        <v>45046</v>
      </c>
      <c r="H1896" s="467" t="s">
        <v>5964</v>
      </c>
      <c r="I1896" s="468">
        <v>38757</v>
      </c>
      <c r="J1896" s="469">
        <v>0</v>
      </c>
    </row>
    <row r="1897" spans="1:10" x14ac:dyDescent="0.3">
      <c r="A1897" s="464" t="s">
        <v>6017</v>
      </c>
      <c r="B1897" s="122" t="s">
        <v>6018</v>
      </c>
      <c r="C1897" s="122" t="s">
        <v>4521</v>
      </c>
      <c r="D1897" s="122" t="s">
        <v>4519</v>
      </c>
      <c r="E1897" s="122" t="s">
        <v>97</v>
      </c>
      <c r="F1897" s="466">
        <v>43952</v>
      </c>
      <c r="G1897" s="466">
        <v>45046</v>
      </c>
      <c r="H1897" s="467" t="s">
        <v>5965</v>
      </c>
      <c r="I1897" s="468">
        <v>38758</v>
      </c>
      <c r="J1897" s="469">
        <v>240</v>
      </c>
    </row>
    <row r="1898" spans="1:10" x14ac:dyDescent="0.3">
      <c r="A1898" s="464" t="s">
        <v>6017</v>
      </c>
      <c r="B1898" s="122" t="s">
        <v>6018</v>
      </c>
      <c r="C1898" s="122" t="s">
        <v>4521</v>
      </c>
      <c r="D1898" s="122" t="s">
        <v>4519</v>
      </c>
      <c r="E1898" s="122" t="s">
        <v>97</v>
      </c>
      <c r="F1898" s="466">
        <v>43952</v>
      </c>
      <c r="G1898" s="466">
        <v>45046</v>
      </c>
      <c r="H1898" s="467" t="s">
        <v>5964</v>
      </c>
      <c r="I1898" s="468">
        <v>38759</v>
      </c>
      <c r="J1898" s="469">
        <v>0</v>
      </c>
    </row>
    <row r="1899" spans="1:10" x14ac:dyDescent="0.3">
      <c r="A1899" s="464" t="s">
        <v>6017</v>
      </c>
      <c r="B1899" s="122" t="s">
        <v>6018</v>
      </c>
      <c r="C1899" s="122" t="s">
        <v>1114</v>
      </c>
      <c r="D1899" s="122" t="s">
        <v>1115</v>
      </c>
      <c r="E1899" s="122" t="s">
        <v>97</v>
      </c>
      <c r="F1899" s="466">
        <v>43952</v>
      </c>
      <c r="G1899" s="466">
        <v>45046</v>
      </c>
      <c r="H1899" s="467" t="s">
        <v>5965</v>
      </c>
      <c r="I1899" s="468">
        <v>38760</v>
      </c>
      <c r="J1899" s="469">
        <v>400</v>
      </c>
    </row>
    <row r="1900" spans="1:10" x14ac:dyDescent="0.3">
      <c r="A1900" s="464" t="s">
        <v>6017</v>
      </c>
      <c r="B1900" s="122" t="s">
        <v>6018</v>
      </c>
      <c r="C1900" s="122" t="s">
        <v>1114</v>
      </c>
      <c r="D1900" s="122" t="s">
        <v>1115</v>
      </c>
      <c r="E1900" s="122" t="s">
        <v>97</v>
      </c>
      <c r="F1900" s="466">
        <v>43952</v>
      </c>
      <c r="G1900" s="466">
        <v>45046</v>
      </c>
      <c r="H1900" s="467" t="s">
        <v>5964</v>
      </c>
      <c r="I1900" s="468">
        <v>38761</v>
      </c>
      <c r="J1900" s="469">
        <v>0</v>
      </c>
    </row>
    <row r="1901" spans="1:10" x14ac:dyDescent="0.3">
      <c r="A1901" s="464" t="s">
        <v>6017</v>
      </c>
      <c r="B1901" s="122" t="s">
        <v>6018</v>
      </c>
      <c r="C1901" s="122" t="s">
        <v>3932</v>
      </c>
      <c r="D1901" s="122" t="s">
        <v>9618</v>
      </c>
      <c r="E1901" s="122" t="s">
        <v>97</v>
      </c>
      <c r="F1901" s="466">
        <v>44593</v>
      </c>
      <c r="G1901" s="466">
        <v>45688</v>
      </c>
      <c r="H1901" s="467" t="s">
        <v>5964</v>
      </c>
      <c r="I1901" s="468">
        <v>40351</v>
      </c>
      <c r="J1901" s="469">
        <v>8.2249999999999996</v>
      </c>
    </row>
    <row r="1902" spans="1:10" x14ac:dyDescent="0.3">
      <c r="A1902" s="464" t="s">
        <v>6017</v>
      </c>
      <c r="B1902" s="122" t="s">
        <v>6018</v>
      </c>
      <c r="C1902" s="122" t="s">
        <v>3932</v>
      </c>
      <c r="D1902" s="122" t="s">
        <v>9618</v>
      </c>
      <c r="E1902" s="122" t="s">
        <v>97</v>
      </c>
      <c r="F1902" s="466">
        <v>44593</v>
      </c>
      <c r="G1902" s="466">
        <v>45688</v>
      </c>
      <c r="H1902" s="467" t="s">
        <v>5965</v>
      </c>
      <c r="I1902" s="468">
        <v>40353</v>
      </c>
      <c r="J1902" s="469">
        <v>30.774999999999999</v>
      </c>
    </row>
    <row r="1903" spans="1:10" x14ac:dyDescent="0.3">
      <c r="A1903" s="464" t="s">
        <v>6017</v>
      </c>
      <c r="B1903" s="122" t="s">
        <v>6018</v>
      </c>
      <c r="C1903" s="122" t="s">
        <v>2543</v>
      </c>
      <c r="D1903" s="122" t="s">
        <v>2544</v>
      </c>
      <c r="E1903" s="122" t="s">
        <v>97</v>
      </c>
      <c r="F1903" s="466">
        <v>43952</v>
      </c>
      <c r="G1903" s="466">
        <v>45504</v>
      </c>
      <c r="H1903" s="467" t="s">
        <v>5964</v>
      </c>
      <c r="I1903" s="468">
        <v>38854</v>
      </c>
      <c r="J1903" s="469">
        <v>42.676000000000002</v>
      </c>
    </row>
    <row r="1904" spans="1:10" x14ac:dyDescent="0.3">
      <c r="A1904" s="464" t="s">
        <v>6017</v>
      </c>
      <c r="B1904" s="122" t="s">
        <v>6018</v>
      </c>
      <c r="C1904" s="122" t="s">
        <v>2543</v>
      </c>
      <c r="D1904" s="122" t="s">
        <v>2544</v>
      </c>
      <c r="E1904" s="122" t="s">
        <v>97</v>
      </c>
      <c r="F1904" s="466">
        <v>43952</v>
      </c>
      <c r="G1904" s="466">
        <v>45504</v>
      </c>
      <c r="H1904" s="467" t="s">
        <v>5965</v>
      </c>
      <c r="I1904" s="468">
        <v>38855</v>
      </c>
      <c r="J1904" s="469">
        <v>216.57800000000003</v>
      </c>
    </row>
    <row r="1905" spans="1:10" x14ac:dyDescent="0.3">
      <c r="A1905" s="464" t="s">
        <v>6017</v>
      </c>
      <c r="B1905" s="122" t="s">
        <v>6018</v>
      </c>
      <c r="C1905" s="122" t="s">
        <v>2543</v>
      </c>
      <c r="D1905" s="122" t="s">
        <v>2544</v>
      </c>
      <c r="E1905" s="122" t="s">
        <v>97</v>
      </c>
      <c r="F1905" s="466">
        <v>43952</v>
      </c>
      <c r="G1905" s="466">
        <v>45504</v>
      </c>
      <c r="H1905" s="467" t="s">
        <v>5964</v>
      </c>
      <c r="I1905" s="468">
        <v>38856</v>
      </c>
      <c r="J1905" s="469">
        <v>1232.5340000000001</v>
      </c>
    </row>
    <row r="1906" spans="1:10" x14ac:dyDescent="0.3">
      <c r="A1906" s="464" t="s">
        <v>6017</v>
      </c>
      <c r="B1906" s="122" t="s">
        <v>6018</v>
      </c>
      <c r="C1906" s="122" t="s">
        <v>2543</v>
      </c>
      <c r="D1906" s="122" t="s">
        <v>2544</v>
      </c>
      <c r="E1906" s="122" t="s">
        <v>97</v>
      </c>
      <c r="F1906" s="466">
        <v>43952</v>
      </c>
      <c r="G1906" s="466">
        <v>45504</v>
      </c>
      <c r="H1906" s="467" t="s">
        <v>5965</v>
      </c>
      <c r="I1906" s="468">
        <v>38857</v>
      </c>
      <c r="J1906" s="469">
        <v>143.46600000000001</v>
      </c>
    </row>
    <row r="1907" spans="1:10" x14ac:dyDescent="0.3">
      <c r="A1907" s="464" t="s">
        <v>6017</v>
      </c>
      <c r="B1907" s="122" t="s">
        <v>6018</v>
      </c>
      <c r="C1907" s="122" t="s">
        <v>2590</v>
      </c>
      <c r="D1907" s="122" t="s">
        <v>2591</v>
      </c>
      <c r="E1907" s="122" t="s">
        <v>97</v>
      </c>
      <c r="F1907" s="466">
        <v>43952</v>
      </c>
      <c r="G1907" s="466">
        <v>45777</v>
      </c>
      <c r="H1907" s="467" t="s">
        <v>5964</v>
      </c>
      <c r="I1907" s="468">
        <v>38819</v>
      </c>
      <c r="J1907" s="469">
        <v>1116.933</v>
      </c>
    </row>
    <row r="1908" spans="1:10" x14ac:dyDescent="0.3">
      <c r="A1908" s="464" t="s">
        <v>6017</v>
      </c>
      <c r="B1908" s="122" t="s">
        <v>6018</v>
      </c>
      <c r="C1908" s="122" t="s">
        <v>2590</v>
      </c>
      <c r="D1908" s="122" t="s">
        <v>2591</v>
      </c>
      <c r="E1908" s="122" t="s">
        <v>97</v>
      </c>
      <c r="F1908" s="466">
        <v>43952</v>
      </c>
      <c r="G1908" s="466">
        <v>45777</v>
      </c>
      <c r="H1908" s="467" t="s">
        <v>5965</v>
      </c>
      <c r="I1908" s="468">
        <v>38820</v>
      </c>
      <c r="J1908" s="469">
        <v>192.387</v>
      </c>
    </row>
    <row r="1909" spans="1:10" x14ac:dyDescent="0.3">
      <c r="A1909" s="464" t="s">
        <v>6017</v>
      </c>
      <c r="B1909" s="122" t="s">
        <v>6018</v>
      </c>
      <c r="C1909" s="122" t="s">
        <v>9591</v>
      </c>
      <c r="D1909" s="122" t="s">
        <v>9592</v>
      </c>
      <c r="E1909" s="122" t="s">
        <v>97</v>
      </c>
      <c r="F1909" s="466">
        <v>44652</v>
      </c>
      <c r="G1909" s="466">
        <v>44681</v>
      </c>
      <c r="H1909" s="467" t="s">
        <v>5965</v>
      </c>
      <c r="I1909" s="468">
        <v>40641</v>
      </c>
      <c r="J1909" s="469">
        <v>5.0360000000000005</v>
      </c>
    </row>
    <row r="1910" spans="1:10" x14ac:dyDescent="0.3">
      <c r="A1910" s="464" t="s">
        <v>6017</v>
      </c>
      <c r="B1910" s="122" t="s">
        <v>6018</v>
      </c>
      <c r="C1910" s="122" t="s">
        <v>9591</v>
      </c>
      <c r="D1910" s="122" t="s">
        <v>9592</v>
      </c>
      <c r="E1910" s="122" t="s">
        <v>97</v>
      </c>
      <c r="F1910" s="466">
        <v>44652</v>
      </c>
      <c r="G1910" s="466">
        <v>44681</v>
      </c>
      <c r="H1910" s="467" t="s">
        <v>5965</v>
      </c>
      <c r="I1910" s="468">
        <v>40642</v>
      </c>
      <c r="J1910" s="469">
        <v>0</v>
      </c>
    </row>
    <row r="1911" spans="1:10" x14ac:dyDescent="0.3">
      <c r="A1911" s="464" t="s">
        <v>6017</v>
      </c>
      <c r="B1911" s="122" t="s">
        <v>6018</v>
      </c>
      <c r="C1911" s="122" t="s">
        <v>9591</v>
      </c>
      <c r="D1911" s="122" t="s">
        <v>9592</v>
      </c>
      <c r="E1911" s="122" t="s">
        <v>97</v>
      </c>
      <c r="F1911" s="466">
        <v>44652</v>
      </c>
      <c r="G1911" s="466">
        <v>44681</v>
      </c>
      <c r="H1911" s="467" t="s">
        <v>5964</v>
      </c>
      <c r="I1911" s="468">
        <v>40643</v>
      </c>
      <c r="J1911" s="469">
        <v>4.968</v>
      </c>
    </row>
    <row r="1912" spans="1:10" x14ac:dyDescent="0.3">
      <c r="A1912" s="464" t="s">
        <v>6017</v>
      </c>
      <c r="B1912" s="122" t="s">
        <v>6018</v>
      </c>
      <c r="C1912" s="122" t="s">
        <v>9591</v>
      </c>
      <c r="D1912" s="122" t="s">
        <v>9592</v>
      </c>
      <c r="E1912" s="122" t="s">
        <v>97</v>
      </c>
      <c r="F1912" s="466">
        <v>44652</v>
      </c>
      <c r="G1912" s="466">
        <v>44681</v>
      </c>
      <c r="H1912" s="467" t="s">
        <v>5964</v>
      </c>
      <c r="I1912" s="468">
        <v>40644</v>
      </c>
      <c r="J1912" s="469">
        <v>0</v>
      </c>
    </row>
    <row r="1913" spans="1:10" x14ac:dyDescent="0.3">
      <c r="A1913" s="464" t="s">
        <v>6017</v>
      </c>
      <c r="B1913" s="122" t="s">
        <v>6018</v>
      </c>
      <c r="C1913" s="122" t="s">
        <v>672</v>
      </c>
      <c r="D1913" s="122" t="s">
        <v>673</v>
      </c>
      <c r="E1913" s="122" t="s">
        <v>97</v>
      </c>
      <c r="F1913" s="466">
        <v>43678</v>
      </c>
      <c r="G1913" s="466">
        <v>45504</v>
      </c>
      <c r="H1913" s="467" t="s">
        <v>5965</v>
      </c>
      <c r="I1913" s="468">
        <v>37950</v>
      </c>
      <c r="J1913" s="469">
        <v>480</v>
      </c>
    </row>
    <row r="1914" spans="1:10" x14ac:dyDescent="0.3">
      <c r="A1914" s="464" t="s">
        <v>6017</v>
      </c>
      <c r="B1914" s="122" t="s">
        <v>6018</v>
      </c>
      <c r="C1914" s="122" t="s">
        <v>983</v>
      </c>
      <c r="D1914" s="122" t="s">
        <v>6555</v>
      </c>
      <c r="E1914" s="122" t="s">
        <v>97</v>
      </c>
      <c r="F1914" s="466">
        <v>43595</v>
      </c>
      <c r="G1914" s="466">
        <v>45412</v>
      </c>
      <c r="H1914" s="467" t="s">
        <v>5964</v>
      </c>
      <c r="I1914" s="468">
        <v>37687</v>
      </c>
      <c r="J1914" s="469">
        <v>332</v>
      </c>
    </row>
    <row r="1915" spans="1:10" x14ac:dyDescent="0.3">
      <c r="A1915" s="464" t="s">
        <v>6017</v>
      </c>
      <c r="B1915" s="122" t="s">
        <v>6018</v>
      </c>
      <c r="C1915" s="122" t="s">
        <v>983</v>
      </c>
      <c r="D1915" s="122" t="s">
        <v>6555</v>
      </c>
      <c r="E1915" s="122" t="s">
        <v>97</v>
      </c>
      <c r="F1915" s="466">
        <v>43595</v>
      </c>
      <c r="G1915" s="466">
        <v>45412</v>
      </c>
      <c r="H1915" s="467" t="s">
        <v>5965</v>
      </c>
      <c r="I1915" s="468">
        <v>37688</v>
      </c>
      <c r="J1915" s="469">
        <v>0</v>
      </c>
    </row>
    <row r="1916" spans="1:10" x14ac:dyDescent="0.3">
      <c r="A1916" s="464" t="s">
        <v>6017</v>
      </c>
      <c r="B1916" s="122" t="s">
        <v>6018</v>
      </c>
      <c r="C1916" s="122" t="s">
        <v>6706</v>
      </c>
      <c r="D1916" s="122" t="s">
        <v>6707</v>
      </c>
      <c r="E1916" s="122" t="s">
        <v>97</v>
      </c>
      <c r="F1916" s="466">
        <v>44228</v>
      </c>
      <c r="G1916" s="466">
        <v>44592</v>
      </c>
      <c r="H1916" s="467" t="s">
        <v>5965</v>
      </c>
      <c r="I1916" s="468">
        <v>39429</v>
      </c>
      <c r="J1916" s="469">
        <v>28</v>
      </c>
    </row>
    <row r="1917" spans="1:10" x14ac:dyDescent="0.3">
      <c r="A1917" s="464" t="s">
        <v>6017</v>
      </c>
      <c r="B1917" s="122" t="s">
        <v>6018</v>
      </c>
      <c r="C1917" s="122" t="s">
        <v>6706</v>
      </c>
      <c r="D1917" s="122" t="s">
        <v>6707</v>
      </c>
      <c r="E1917" s="122" t="s">
        <v>97</v>
      </c>
      <c r="F1917" s="466">
        <v>44228</v>
      </c>
      <c r="G1917" s="466">
        <v>44592</v>
      </c>
      <c r="H1917" s="467" t="s">
        <v>5964</v>
      </c>
      <c r="I1917" s="468">
        <v>39430</v>
      </c>
      <c r="J1917" s="469">
        <v>0</v>
      </c>
    </row>
    <row r="1918" spans="1:10" x14ac:dyDescent="0.3">
      <c r="A1918" s="464" t="s">
        <v>6017</v>
      </c>
      <c r="B1918" s="122" t="s">
        <v>6018</v>
      </c>
      <c r="C1918" s="122" t="s">
        <v>6706</v>
      </c>
      <c r="D1918" s="122" t="s">
        <v>6707</v>
      </c>
      <c r="E1918" s="122" t="s">
        <v>97</v>
      </c>
      <c r="F1918" s="466">
        <v>44593</v>
      </c>
      <c r="G1918" s="466">
        <v>44957</v>
      </c>
      <c r="H1918" s="467" t="s">
        <v>5965</v>
      </c>
      <c r="I1918" s="468">
        <v>40359</v>
      </c>
      <c r="J1918" s="469">
        <v>45</v>
      </c>
    </row>
    <row r="1919" spans="1:10" x14ac:dyDescent="0.3">
      <c r="A1919" s="464" t="s">
        <v>6017</v>
      </c>
      <c r="B1919" s="122" t="s">
        <v>6018</v>
      </c>
      <c r="C1919" s="122" t="s">
        <v>6706</v>
      </c>
      <c r="D1919" s="122" t="s">
        <v>6707</v>
      </c>
      <c r="E1919" s="122" t="s">
        <v>97</v>
      </c>
      <c r="F1919" s="466">
        <v>44593</v>
      </c>
      <c r="G1919" s="466">
        <v>44957</v>
      </c>
      <c r="H1919" s="467" t="s">
        <v>5965</v>
      </c>
      <c r="I1919" s="468">
        <v>40360</v>
      </c>
      <c r="J1919" s="469">
        <v>22.757999999999999</v>
      </c>
    </row>
    <row r="1920" spans="1:10" x14ac:dyDescent="0.3">
      <c r="A1920" s="464" t="s">
        <v>6017</v>
      </c>
      <c r="B1920" s="122" t="s">
        <v>6018</v>
      </c>
      <c r="C1920" s="122" t="s">
        <v>6706</v>
      </c>
      <c r="D1920" s="122" t="s">
        <v>6707</v>
      </c>
      <c r="E1920" s="122" t="s">
        <v>97</v>
      </c>
      <c r="F1920" s="466">
        <v>44593</v>
      </c>
      <c r="G1920" s="466">
        <v>44957</v>
      </c>
      <c r="H1920" s="467" t="s">
        <v>5964</v>
      </c>
      <c r="I1920" s="468">
        <v>40361</v>
      </c>
      <c r="J1920" s="469">
        <v>0</v>
      </c>
    </row>
    <row r="1921" spans="1:10" x14ac:dyDescent="0.3">
      <c r="A1921" s="464" t="s">
        <v>6017</v>
      </c>
      <c r="B1921" s="122" t="s">
        <v>6018</v>
      </c>
      <c r="C1921" s="122" t="s">
        <v>6706</v>
      </c>
      <c r="D1921" s="122" t="s">
        <v>6707</v>
      </c>
      <c r="E1921" s="122" t="s">
        <v>97</v>
      </c>
      <c r="F1921" s="466">
        <v>44593</v>
      </c>
      <c r="G1921" s="466">
        <v>44957</v>
      </c>
      <c r="H1921" s="467" t="s">
        <v>5964</v>
      </c>
      <c r="I1921" s="468">
        <v>40362</v>
      </c>
      <c r="J1921" s="469">
        <v>0</v>
      </c>
    </row>
    <row r="1922" spans="1:10" x14ac:dyDescent="0.3">
      <c r="A1922" s="464" t="s">
        <v>6017</v>
      </c>
      <c r="B1922" s="122" t="s">
        <v>6018</v>
      </c>
      <c r="C1922" s="122" t="s">
        <v>942</v>
      </c>
      <c r="D1922" s="122" t="s">
        <v>6359</v>
      </c>
      <c r="E1922" s="122" t="s">
        <v>97</v>
      </c>
      <c r="F1922" s="466">
        <v>43952</v>
      </c>
      <c r="G1922" s="466">
        <v>45046</v>
      </c>
      <c r="H1922" s="467" t="s">
        <v>5965</v>
      </c>
      <c r="I1922" s="468">
        <v>38730</v>
      </c>
      <c r="J1922" s="469">
        <v>2529.9740000000002</v>
      </c>
    </row>
    <row r="1923" spans="1:10" x14ac:dyDescent="0.3">
      <c r="A1923" s="464" t="s">
        <v>6017</v>
      </c>
      <c r="B1923" s="122" t="s">
        <v>6018</v>
      </c>
      <c r="C1923" s="122" t="s">
        <v>942</v>
      </c>
      <c r="D1923" s="122" t="s">
        <v>6359</v>
      </c>
      <c r="E1923" s="122" t="s">
        <v>97</v>
      </c>
      <c r="F1923" s="466">
        <v>43952</v>
      </c>
      <c r="G1923" s="466">
        <v>45046</v>
      </c>
      <c r="H1923" s="467" t="s">
        <v>5964</v>
      </c>
      <c r="I1923" s="468">
        <v>38731</v>
      </c>
      <c r="J1923" s="469">
        <v>710.02600000000007</v>
      </c>
    </row>
    <row r="1924" spans="1:10" x14ac:dyDescent="0.3">
      <c r="A1924" s="464" t="s">
        <v>6017</v>
      </c>
      <c r="B1924" s="122" t="s">
        <v>6018</v>
      </c>
      <c r="C1924" s="122" t="s">
        <v>942</v>
      </c>
      <c r="D1924" s="122" t="s">
        <v>6359</v>
      </c>
      <c r="E1924" s="122" t="s">
        <v>97</v>
      </c>
      <c r="F1924" s="466">
        <v>43952</v>
      </c>
      <c r="G1924" s="466">
        <v>45046</v>
      </c>
      <c r="H1924" s="467" t="s">
        <v>5965</v>
      </c>
      <c r="I1924" s="468">
        <v>38732</v>
      </c>
      <c r="J1924" s="469">
        <v>0</v>
      </c>
    </row>
    <row r="1925" spans="1:10" x14ac:dyDescent="0.3">
      <c r="A1925" s="464" t="s">
        <v>6017</v>
      </c>
      <c r="B1925" s="122" t="s">
        <v>6018</v>
      </c>
      <c r="C1925" s="122" t="s">
        <v>942</v>
      </c>
      <c r="D1925" s="122" t="s">
        <v>6359</v>
      </c>
      <c r="E1925" s="122" t="s">
        <v>97</v>
      </c>
      <c r="F1925" s="466">
        <v>43952</v>
      </c>
      <c r="G1925" s="466">
        <v>45046</v>
      </c>
      <c r="H1925" s="467" t="s">
        <v>5964</v>
      </c>
      <c r="I1925" s="468">
        <v>38733</v>
      </c>
      <c r="J1925" s="469">
        <v>454.15699999999998</v>
      </c>
    </row>
    <row r="1926" spans="1:10" x14ac:dyDescent="0.3">
      <c r="A1926" s="464" t="s">
        <v>6017</v>
      </c>
      <c r="B1926" s="122" t="s">
        <v>6018</v>
      </c>
      <c r="C1926" s="122" t="s">
        <v>558</v>
      </c>
      <c r="D1926" s="122" t="s">
        <v>559</v>
      </c>
      <c r="E1926" s="122" t="s">
        <v>97</v>
      </c>
      <c r="F1926" s="466">
        <v>44136</v>
      </c>
      <c r="G1926" s="466">
        <v>45961</v>
      </c>
      <c r="H1926" s="467" t="s">
        <v>5965</v>
      </c>
      <c r="I1926" s="468">
        <v>39286</v>
      </c>
      <c r="J1926" s="469">
        <v>1400</v>
      </c>
    </row>
    <row r="1927" spans="1:10" x14ac:dyDescent="0.3">
      <c r="A1927" s="464" t="s">
        <v>6017</v>
      </c>
      <c r="B1927" s="122" t="s">
        <v>6018</v>
      </c>
      <c r="C1927" s="122" t="s">
        <v>558</v>
      </c>
      <c r="D1927" s="122" t="s">
        <v>559</v>
      </c>
      <c r="E1927" s="122" t="s">
        <v>97</v>
      </c>
      <c r="F1927" s="466">
        <v>44136</v>
      </c>
      <c r="G1927" s="466">
        <v>45961</v>
      </c>
      <c r="H1927" s="467" t="s">
        <v>5964</v>
      </c>
      <c r="I1927" s="468">
        <v>39287</v>
      </c>
      <c r="J1927" s="469">
        <v>0</v>
      </c>
    </row>
    <row r="1928" spans="1:10" x14ac:dyDescent="0.3">
      <c r="A1928" s="464" t="s">
        <v>6017</v>
      </c>
      <c r="B1928" s="122" t="s">
        <v>6018</v>
      </c>
      <c r="C1928" s="122" t="s">
        <v>558</v>
      </c>
      <c r="D1928" s="122" t="s">
        <v>559</v>
      </c>
      <c r="E1928" s="122" t="s">
        <v>97</v>
      </c>
      <c r="F1928" s="466">
        <v>44136</v>
      </c>
      <c r="G1928" s="466">
        <v>45961</v>
      </c>
      <c r="H1928" s="467" t="s">
        <v>5965</v>
      </c>
      <c r="I1928" s="468">
        <v>39292</v>
      </c>
      <c r="J1928" s="469">
        <v>0</v>
      </c>
    </row>
    <row r="1929" spans="1:10" x14ac:dyDescent="0.3">
      <c r="A1929" s="464" t="s">
        <v>6017</v>
      </c>
      <c r="B1929" s="122" t="s">
        <v>6018</v>
      </c>
      <c r="C1929" s="122" t="s">
        <v>558</v>
      </c>
      <c r="D1929" s="122" t="s">
        <v>559</v>
      </c>
      <c r="E1929" s="122" t="s">
        <v>97</v>
      </c>
      <c r="F1929" s="466">
        <v>44136</v>
      </c>
      <c r="G1929" s="466">
        <v>45961</v>
      </c>
      <c r="H1929" s="467" t="s">
        <v>5964</v>
      </c>
      <c r="I1929" s="468">
        <v>39293</v>
      </c>
      <c r="J1929" s="469">
        <v>0</v>
      </c>
    </row>
    <row r="1930" spans="1:10" x14ac:dyDescent="0.3">
      <c r="A1930" s="464" t="s">
        <v>6017</v>
      </c>
      <c r="B1930" s="122" t="s">
        <v>6018</v>
      </c>
      <c r="C1930" s="122" t="s">
        <v>6704</v>
      </c>
      <c r="D1930" s="122" t="s">
        <v>6705</v>
      </c>
      <c r="E1930" s="122" t="s">
        <v>97</v>
      </c>
      <c r="F1930" s="466">
        <v>44228</v>
      </c>
      <c r="G1930" s="466">
        <v>44592</v>
      </c>
      <c r="H1930" s="467" t="s">
        <v>5965</v>
      </c>
      <c r="I1930" s="468">
        <v>39391</v>
      </c>
      <c r="J1930" s="469">
        <v>23</v>
      </c>
    </row>
    <row r="1931" spans="1:10" x14ac:dyDescent="0.3">
      <c r="A1931" s="464" t="s">
        <v>6017</v>
      </c>
      <c r="B1931" s="122" t="s">
        <v>6018</v>
      </c>
      <c r="C1931" s="122" t="s">
        <v>6704</v>
      </c>
      <c r="D1931" s="122" t="s">
        <v>6705</v>
      </c>
      <c r="E1931" s="122" t="s">
        <v>97</v>
      </c>
      <c r="F1931" s="466">
        <v>44228</v>
      </c>
      <c r="G1931" s="466">
        <v>44592</v>
      </c>
      <c r="H1931" s="467" t="s">
        <v>5964</v>
      </c>
      <c r="I1931" s="468">
        <v>39392</v>
      </c>
      <c r="J1931" s="469">
        <v>0</v>
      </c>
    </row>
    <row r="1932" spans="1:10" x14ac:dyDescent="0.3">
      <c r="A1932" s="464" t="s">
        <v>6017</v>
      </c>
      <c r="B1932" s="122" t="s">
        <v>6018</v>
      </c>
      <c r="C1932" s="122" t="s">
        <v>6704</v>
      </c>
      <c r="D1932" s="122" t="s">
        <v>6705</v>
      </c>
      <c r="E1932" s="122" t="s">
        <v>97</v>
      </c>
      <c r="F1932" s="466">
        <v>44593</v>
      </c>
      <c r="G1932" s="466">
        <v>44957</v>
      </c>
      <c r="H1932" s="467" t="s">
        <v>5965</v>
      </c>
      <c r="I1932" s="468">
        <v>40355</v>
      </c>
      <c r="J1932" s="469">
        <v>45</v>
      </c>
    </row>
    <row r="1933" spans="1:10" x14ac:dyDescent="0.3">
      <c r="A1933" s="464" t="s">
        <v>6017</v>
      </c>
      <c r="B1933" s="122" t="s">
        <v>6018</v>
      </c>
      <c r="C1933" s="122" t="s">
        <v>6704</v>
      </c>
      <c r="D1933" s="122" t="s">
        <v>6705</v>
      </c>
      <c r="E1933" s="122" t="s">
        <v>97</v>
      </c>
      <c r="F1933" s="466">
        <v>44593</v>
      </c>
      <c r="G1933" s="466">
        <v>44957</v>
      </c>
      <c r="H1933" s="467" t="s">
        <v>5965</v>
      </c>
      <c r="I1933" s="468">
        <v>40356</v>
      </c>
      <c r="J1933" s="469">
        <v>20.524000000000001</v>
      </c>
    </row>
    <row r="1934" spans="1:10" x14ac:dyDescent="0.3">
      <c r="A1934" s="464" t="s">
        <v>6017</v>
      </c>
      <c r="B1934" s="122" t="s">
        <v>6018</v>
      </c>
      <c r="C1934" s="122" t="s">
        <v>6704</v>
      </c>
      <c r="D1934" s="122" t="s">
        <v>6705</v>
      </c>
      <c r="E1934" s="122" t="s">
        <v>97</v>
      </c>
      <c r="F1934" s="466">
        <v>44593</v>
      </c>
      <c r="G1934" s="466">
        <v>44957</v>
      </c>
      <c r="H1934" s="467" t="s">
        <v>5964</v>
      </c>
      <c r="I1934" s="468">
        <v>40357</v>
      </c>
      <c r="J1934" s="469">
        <v>0</v>
      </c>
    </row>
    <row r="1935" spans="1:10" x14ac:dyDescent="0.3">
      <c r="A1935" s="464" t="s">
        <v>6017</v>
      </c>
      <c r="B1935" s="122" t="s">
        <v>6018</v>
      </c>
      <c r="C1935" s="122" t="s">
        <v>6704</v>
      </c>
      <c r="D1935" s="122" t="s">
        <v>6705</v>
      </c>
      <c r="E1935" s="122" t="s">
        <v>97</v>
      </c>
      <c r="F1935" s="466">
        <v>44593</v>
      </c>
      <c r="G1935" s="466">
        <v>44957</v>
      </c>
      <c r="H1935" s="467" t="s">
        <v>5964</v>
      </c>
      <c r="I1935" s="468">
        <v>40358</v>
      </c>
      <c r="J1935" s="469">
        <v>0</v>
      </c>
    </row>
    <row r="1936" spans="1:10" x14ac:dyDescent="0.3">
      <c r="A1936" s="464" t="s">
        <v>6017</v>
      </c>
      <c r="B1936" s="122" t="s">
        <v>6018</v>
      </c>
      <c r="C1936" s="122" t="s">
        <v>444</v>
      </c>
      <c r="D1936" s="122" t="s">
        <v>445</v>
      </c>
      <c r="E1936" s="122" t="s">
        <v>97</v>
      </c>
      <c r="F1936" s="466">
        <v>43595</v>
      </c>
      <c r="G1936" s="466">
        <v>45777</v>
      </c>
      <c r="H1936" s="467" t="s">
        <v>5964</v>
      </c>
      <c r="I1936" s="468">
        <v>37679</v>
      </c>
      <c r="J1936" s="469">
        <v>365.05</v>
      </c>
    </row>
    <row r="1937" spans="1:10" x14ac:dyDescent="0.3">
      <c r="A1937" s="464" t="s">
        <v>6017</v>
      </c>
      <c r="B1937" s="122" t="s">
        <v>6018</v>
      </c>
      <c r="C1937" s="122" t="s">
        <v>444</v>
      </c>
      <c r="D1937" s="122" t="s">
        <v>445</v>
      </c>
      <c r="E1937" s="122" t="s">
        <v>97</v>
      </c>
      <c r="F1937" s="466">
        <v>43595</v>
      </c>
      <c r="G1937" s="466">
        <v>45777</v>
      </c>
      <c r="H1937" s="467" t="s">
        <v>5965</v>
      </c>
      <c r="I1937" s="468">
        <v>37680</v>
      </c>
      <c r="J1937" s="469">
        <v>52.15</v>
      </c>
    </row>
    <row r="1938" spans="1:10" x14ac:dyDescent="0.3">
      <c r="A1938" s="464" t="s">
        <v>6017</v>
      </c>
      <c r="B1938" s="122" t="s">
        <v>6018</v>
      </c>
      <c r="C1938" s="122" t="s">
        <v>863</v>
      </c>
      <c r="D1938" s="122" t="s">
        <v>864</v>
      </c>
      <c r="E1938" s="122" t="s">
        <v>97</v>
      </c>
      <c r="F1938" s="466">
        <v>43952</v>
      </c>
      <c r="G1938" s="466">
        <v>45777</v>
      </c>
      <c r="H1938" s="467" t="s">
        <v>5965</v>
      </c>
      <c r="I1938" s="468">
        <v>38831</v>
      </c>
      <c r="J1938" s="469">
        <v>0</v>
      </c>
    </row>
    <row r="1939" spans="1:10" x14ac:dyDescent="0.3">
      <c r="A1939" s="464" t="s">
        <v>6017</v>
      </c>
      <c r="B1939" s="122" t="s">
        <v>6018</v>
      </c>
      <c r="C1939" s="122" t="s">
        <v>863</v>
      </c>
      <c r="D1939" s="122" t="s">
        <v>864</v>
      </c>
      <c r="E1939" s="122" t="s">
        <v>97</v>
      </c>
      <c r="F1939" s="466">
        <v>43952</v>
      </c>
      <c r="G1939" s="466">
        <v>45777</v>
      </c>
      <c r="H1939" s="467" t="s">
        <v>5964</v>
      </c>
      <c r="I1939" s="468">
        <v>38832</v>
      </c>
      <c r="J1939" s="469">
        <v>188.07999999999998</v>
      </c>
    </row>
    <row r="1940" spans="1:10" x14ac:dyDescent="0.3">
      <c r="A1940" s="464" t="s">
        <v>6017</v>
      </c>
      <c r="B1940" s="122" t="s">
        <v>6018</v>
      </c>
      <c r="C1940" s="122" t="s">
        <v>863</v>
      </c>
      <c r="D1940" s="122" t="s">
        <v>864</v>
      </c>
      <c r="E1940" s="122" t="s">
        <v>97</v>
      </c>
      <c r="F1940" s="466">
        <v>43952</v>
      </c>
      <c r="G1940" s="466">
        <v>45777</v>
      </c>
      <c r="H1940" s="467" t="s">
        <v>5965</v>
      </c>
      <c r="I1940" s="468">
        <v>38833</v>
      </c>
      <c r="J1940" s="469">
        <v>0</v>
      </c>
    </row>
    <row r="1941" spans="1:10" x14ac:dyDescent="0.3">
      <c r="A1941" s="464" t="s">
        <v>6017</v>
      </c>
      <c r="B1941" s="122" t="s">
        <v>6018</v>
      </c>
      <c r="C1941" s="122" t="s">
        <v>863</v>
      </c>
      <c r="D1941" s="122" t="s">
        <v>864</v>
      </c>
      <c r="E1941" s="122" t="s">
        <v>97</v>
      </c>
      <c r="F1941" s="466">
        <v>43952</v>
      </c>
      <c r="G1941" s="466">
        <v>45777</v>
      </c>
      <c r="H1941" s="467" t="s">
        <v>5964</v>
      </c>
      <c r="I1941" s="468">
        <v>38834</v>
      </c>
      <c r="J1941" s="469">
        <v>44.507000000000005</v>
      </c>
    </row>
    <row r="1942" spans="1:10" x14ac:dyDescent="0.3">
      <c r="A1942" s="464" t="s">
        <v>6017</v>
      </c>
      <c r="B1942" s="122" t="s">
        <v>6018</v>
      </c>
      <c r="C1942" s="122" t="s">
        <v>3353</v>
      </c>
      <c r="D1942" s="122" t="s">
        <v>3354</v>
      </c>
      <c r="E1942" s="122" t="s">
        <v>97</v>
      </c>
      <c r="F1942" s="466">
        <v>44136</v>
      </c>
      <c r="G1942" s="466">
        <v>45961</v>
      </c>
      <c r="H1942" s="467" t="s">
        <v>5965</v>
      </c>
      <c r="I1942" s="468">
        <v>39288</v>
      </c>
      <c r="J1942" s="469">
        <v>300</v>
      </c>
    </row>
    <row r="1943" spans="1:10" x14ac:dyDescent="0.3">
      <c r="A1943" s="464" t="s">
        <v>6017</v>
      </c>
      <c r="B1943" s="122" t="s">
        <v>6018</v>
      </c>
      <c r="C1943" s="122" t="s">
        <v>3353</v>
      </c>
      <c r="D1943" s="122" t="s">
        <v>3354</v>
      </c>
      <c r="E1943" s="122" t="s">
        <v>97</v>
      </c>
      <c r="F1943" s="466">
        <v>44136</v>
      </c>
      <c r="G1943" s="466">
        <v>45961</v>
      </c>
      <c r="H1943" s="467" t="s">
        <v>5964</v>
      </c>
      <c r="I1943" s="468">
        <v>39289</v>
      </c>
      <c r="J1943" s="469">
        <v>0</v>
      </c>
    </row>
    <row r="1944" spans="1:10" x14ac:dyDescent="0.3">
      <c r="A1944" s="464" t="s">
        <v>6017</v>
      </c>
      <c r="B1944" s="122" t="s">
        <v>6018</v>
      </c>
      <c r="C1944" s="122" t="s">
        <v>1087</v>
      </c>
      <c r="D1944" s="122" t="s">
        <v>1088</v>
      </c>
      <c r="E1944" s="122" t="s">
        <v>97</v>
      </c>
      <c r="F1944" s="466">
        <v>44228</v>
      </c>
      <c r="G1944" s="466">
        <v>45504</v>
      </c>
      <c r="H1944" s="467" t="s">
        <v>5965</v>
      </c>
      <c r="I1944" s="468">
        <v>39390</v>
      </c>
      <c r="J1944" s="469">
        <v>602</v>
      </c>
    </row>
    <row r="1945" spans="1:10" x14ac:dyDescent="0.3">
      <c r="A1945" s="464" t="s">
        <v>6017</v>
      </c>
      <c r="B1945" s="122" t="s">
        <v>6018</v>
      </c>
      <c r="C1945" s="122" t="s">
        <v>560</v>
      </c>
      <c r="D1945" s="122" t="s">
        <v>561</v>
      </c>
      <c r="E1945" s="122" t="s">
        <v>97</v>
      </c>
      <c r="F1945" s="466">
        <v>43952</v>
      </c>
      <c r="G1945" s="466">
        <v>45412</v>
      </c>
      <c r="H1945" s="467" t="s">
        <v>5964</v>
      </c>
      <c r="I1945" s="468">
        <v>38829</v>
      </c>
      <c r="J1945" s="469">
        <v>470.75099999999998</v>
      </c>
    </row>
    <row r="1946" spans="1:10" x14ac:dyDescent="0.3">
      <c r="A1946" s="464" t="s">
        <v>6017</v>
      </c>
      <c r="B1946" s="122" t="s">
        <v>6018</v>
      </c>
      <c r="C1946" s="122" t="s">
        <v>560</v>
      </c>
      <c r="D1946" s="122" t="s">
        <v>561</v>
      </c>
      <c r="E1946" s="122" t="s">
        <v>97</v>
      </c>
      <c r="F1946" s="466">
        <v>43952</v>
      </c>
      <c r="G1946" s="466">
        <v>45412</v>
      </c>
      <c r="H1946" s="467" t="s">
        <v>5965</v>
      </c>
      <c r="I1946" s="468">
        <v>38830</v>
      </c>
      <c r="J1946" s="469">
        <v>159.24900000000002</v>
      </c>
    </row>
    <row r="1947" spans="1:10" x14ac:dyDescent="0.3">
      <c r="A1947" s="464" t="s">
        <v>6017</v>
      </c>
      <c r="B1947" s="122" t="s">
        <v>6018</v>
      </c>
      <c r="C1947" s="122" t="s">
        <v>446</v>
      </c>
      <c r="D1947" s="122" t="s">
        <v>447</v>
      </c>
      <c r="E1947" s="122" t="s">
        <v>97</v>
      </c>
      <c r="F1947" s="466">
        <v>43595</v>
      </c>
      <c r="G1947" s="466">
        <v>45777</v>
      </c>
      <c r="H1947" s="467" t="s">
        <v>5964</v>
      </c>
      <c r="I1947" s="468">
        <v>37663</v>
      </c>
      <c r="J1947" s="469">
        <v>90.031000000000006</v>
      </c>
    </row>
    <row r="1948" spans="1:10" x14ac:dyDescent="0.3">
      <c r="A1948" s="464" t="s">
        <v>6017</v>
      </c>
      <c r="B1948" s="122" t="s">
        <v>6018</v>
      </c>
      <c r="C1948" s="122" t="s">
        <v>446</v>
      </c>
      <c r="D1948" s="122" t="s">
        <v>447</v>
      </c>
      <c r="E1948" s="122" t="s">
        <v>97</v>
      </c>
      <c r="F1948" s="466">
        <v>43595</v>
      </c>
      <c r="G1948" s="466">
        <v>45777</v>
      </c>
      <c r="H1948" s="467" t="s">
        <v>5965</v>
      </c>
      <c r="I1948" s="468">
        <v>37664</v>
      </c>
      <c r="J1948" s="469">
        <v>563.87899999999991</v>
      </c>
    </row>
    <row r="1949" spans="1:10" x14ac:dyDescent="0.3">
      <c r="A1949" s="464" t="s">
        <v>6017</v>
      </c>
      <c r="B1949" s="122" t="s">
        <v>6018</v>
      </c>
      <c r="C1949" s="122" t="s">
        <v>684</v>
      </c>
      <c r="D1949" s="122" t="s">
        <v>685</v>
      </c>
      <c r="E1949" s="122" t="s">
        <v>97</v>
      </c>
      <c r="F1949" s="466">
        <v>43595</v>
      </c>
      <c r="G1949" s="466">
        <v>45777</v>
      </c>
      <c r="H1949" s="467" t="s">
        <v>5964</v>
      </c>
      <c r="I1949" s="468">
        <v>37696</v>
      </c>
      <c r="J1949" s="469">
        <v>881.846</v>
      </c>
    </row>
    <row r="1950" spans="1:10" x14ac:dyDescent="0.3">
      <c r="A1950" s="464" t="s">
        <v>6017</v>
      </c>
      <c r="B1950" s="122" t="s">
        <v>6018</v>
      </c>
      <c r="C1950" s="122" t="s">
        <v>684</v>
      </c>
      <c r="D1950" s="122" t="s">
        <v>685</v>
      </c>
      <c r="E1950" s="122" t="s">
        <v>97</v>
      </c>
      <c r="F1950" s="466">
        <v>43595</v>
      </c>
      <c r="G1950" s="466">
        <v>45777</v>
      </c>
      <c r="H1950" s="467" t="s">
        <v>5965</v>
      </c>
      <c r="I1950" s="468">
        <v>37698</v>
      </c>
      <c r="J1950" s="469">
        <v>0</v>
      </c>
    </row>
    <row r="1951" spans="1:10" x14ac:dyDescent="0.3">
      <c r="A1951" s="464" t="s">
        <v>6017</v>
      </c>
      <c r="B1951" s="122" t="s">
        <v>6018</v>
      </c>
      <c r="C1951" s="122" t="s">
        <v>684</v>
      </c>
      <c r="D1951" s="122" t="s">
        <v>685</v>
      </c>
      <c r="E1951" s="122" t="s">
        <v>97</v>
      </c>
      <c r="F1951" s="466">
        <v>44044</v>
      </c>
      <c r="G1951" s="466">
        <v>45777</v>
      </c>
      <c r="H1951" s="467" t="s">
        <v>5965</v>
      </c>
      <c r="I1951" s="468">
        <v>38996</v>
      </c>
      <c r="J1951" s="469">
        <v>440</v>
      </c>
    </row>
    <row r="1952" spans="1:10" x14ac:dyDescent="0.3">
      <c r="A1952" s="464" t="s">
        <v>6017</v>
      </c>
      <c r="B1952" s="122" t="s">
        <v>6018</v>
      </c>
      <c r="C1952" s="122" t="s">
        <v>684</v>
      </c>
      <c r="D1952" s="122" t="s">
        <v>685</v>
      </c>
      <c r="E1952" s="122" t="s">
        <v>97</v>
      </c>
      <c r="F1952" s="466">
        <v>44044</v>
      </c>
      <c r="G1952" s="466">
        <v>45777</v>
      </c>
      <c r="H1952" s="467" t="s">
        <v>5964</v>
      </c>
      <c r="I1952" s="468">
        <v>38997</v>
      </c>
      <c r="J1952" s="469">
        <v>0</v>
      </c>
    </row>
    <row r="1953" spans="1:10" x14ac:dyDescent="0.3">
      <c r="A1953" s="464" t="s">
        <v>6017</v>
      </c>
      <c r="B1953" s="122" t="s">
        <v>6018</v>
      </c>
      <c r="C1953" s="122" t="s">
        <v>475</v>
      </c>
      <c r="D1953" s="122" t="s">
        <v>476</v>
      </c>
      <c r="E1953" s="122" t="s">
        <v>97</v>
      </c>
      <c r="F1953" s="466">
        <v>43952</v>
      </c>
      <c r="G1953" s="466">
        <v>45412</v>
      </c>
      <c r="H1953" s="467" t="s">
        <v>5965</v>
      </c>
      <c r="I1953" s="468">
        <v>38792</v>
      </c>
      <c r="J1953" s="469">
        <v>205.93900000000002</v>
      </c>
    </row>
    <row r="1954" spans="1:10" x14ac:dyDescent="0.3">
      <c r="A1954" s="464" t="s">
        <v>6017</v>
      </c>
      <c r="B1954" s="122" t="s">
        <v>6018</v>
      </c>
      <c r="C1954" s="122" t="s">
        <v>475</v>
      </c>
      <c r="D1954" s="122" t="s">
        <v>476</v>
      </c>
      <c r="E1954" s="122" t="s">
        <v>97</v>
      </c>
      <c r="F1954" s="466">
        <v>43952</v>
      </c>
      <c r="G1954" s="466">
        <v>45412</v>
      </c>
      <c r="H1954" s="467" t="s">
        <v>5964</v>
      </c>
      <c r="I1954" s="468">
        <v>38837</v>
      </c>
      <c r="J1954" s="469">
        <v>7.0960000000000001</v>
      </c>
    </row>
    <row r="1955" spans="1:10" x14ac:dyDescent="0.3">
      <c r="A1955" s="464" t="s">
        <v>6017</v>
      </c>
      <c r="B1955" s="122" t="s">
        <v>6018</v>
      </c>
      <c r="C1955" s="122" t="s">
        <v>475</v>
      </c>
      <c r="D1955" s="122" t="s">
        <v>476</v>
      </c>
      <c r="E1955" s="122" t="s">
        <v>97</v>
      </c>
      <c r="F1955" s="466">
        <v>43952</v>
      </c>
      <c r="G1955" s="466">
        <v>45412</v>
      </c>
      <c r="H1955" s="467" t="s">
        <v>5965</v>
      </c>
      <c r="I1955" s="468">
        <v>38838</v>
      </c>
      <c r="J1955" s="469">
        <v>129.154</v>
      </c>
    </row>
    <row r="1956" spans="1:10" x14ac:dyDescent="0.3">
      <c r="A1956" s="464" t="s">
        <v>6017</v>
      </c>
      <c r="B1956" s="122" t="s">
        <v>6018</v>
      </c>
      <c r="C1956" s="122" t="s">
        <v>475</v>
      </c>
      <c r="D1956" s="122" t="s">
        <v>476</v>
      </c>
      <c r="E1956" s="122" t="s">
        <v>97</v>
      </c>
      <c r="F1956" s="466">
        <v>43952</v>
      </c>
      <c r="G1956" s="466">
        <v>45412</v>
      </c>
      <c r="H1956" s="467" t="s">
        <v>5964</v>
      </c>
      <c r="I1956" s="468">
        <v>38849</v>
      </c>
      <c r="J1956" s="469">
        <v>154.06099999999998</v>
      </c>
    </row>
    <row r="1957" spans="1:10" x14ac:dyDescent="0.3">
      <c r="A1957" s="464" t="s">
        <v>6017</v>
      </c>
      <c r="B1957" s="122" t="s">
        <v>6018</v>
      </c>
      <c r="C1957" s="122" t="s">
        <v>9047</v>
      </c>
      <c r="D1957" s="122" t="s">
        <v>9048</v>
      </c>
      <c r="E1957" s="122" t="s">
        <v>97</v>
      </c>
      <c r="F1957" s="466">
        <v>44501</v>
      </c>
      <c r="G1957" s="466">
        <v>44865</v>
      </c>
      <c r="H1957" s="467" t="s">
        <v>5964</v>
      </c>
      <c r="I1957" s="468">
        <v>40108</v>
      </c>
      <c r="J1957" s="469">
        <v>142.23400000000001</v>
      </c>
    </row>
    <row r="1958" spans="1:10" x14ac:dyDescent="0.3">
      <c r="A1958" s="464" t="s">
        <v>6017</v>
      </c>
      <c r="B1958" s="122" t="s">
        <v>6018</v>
      </c>
      <c r="C1958" s="122" t="s">
        <v>9047</v>
      </c>
      <c r="D1958" s="122" t="s">
        <v>9048</v>
      </c>
      <c r="E1958" s="122" t="s">
        <v>97</v>
      </c>
      <c r="F1958" s="466">
        <v>44501</v>
      </c>
      <c r="G1958" s="466">
        <v>44865</v>
      </c>
      <c r="H1958" s="467" t="s">
        <v>5965</v>
      </c>
      <c r="I1958" s="468">
        <v>40109</v>
      </c>
      <c r="J1958" s="469">
        <v>57.766000000000005</v>
      </c>
    </row>
    <row r="1959" spans="1:10" x14ac:dyDescent="0.3">
      <c r="A1959" s="464" t="s">
        <v>6017</v>
      </c>
      <c r="B1959" s="122" t="s">
        <v>6018</v>
      </c>
      <c r="C1959" s="122" t="s">
        <v>9049</v>
      </c>
      <c r="D1959" s="122" t="s">
        <v>9050</v>
      </c>
      <c r="E1959" s="122" t="s">
        <v>97</v>
      </c>
      <c r="F1959" s="466">
        <v>44501</v>
      </c>
      <c r="G1959" s="466">
        <v>44865</v>
      </c>
      <c r="H1959" s="467" t="s">
        <v>5964</v>
      </c>
      <c r="I1959" s="468">
        <v>40110</v>
      </c>
      <c r="J1959" s="469">
        <v>380</v>
      </c>
    </row>
    <row r="1960" spans="1:10" x14ac:dyDescent="0.3">
      <c r="A1960" s="464" t="s">
        <v>6017</v>
      </c>
      <c r="B1960" s="122" t="s">
        <v>6018</v>
      </c>
      <c r="C1960" s="122" t="s">
        <v>9049</v>
      </c>
      <c r="D1960" s="122" t="s">
        <v>9050</v>
      </c>
      <c r="E1960" s="122" t="s">
        <v>97</v>
      </c>
      <c r="F1960" s="466">
        <v>44501</v>
      </c>
      <c r="G1960" s="466">
        <v>44865</v>
      </c>
      <c r="H1960" s="467" t="s">
        <v>5964</v>
      </c>
      <c r="I1960" s="468">
        <v>40111</v>
      </c>
      <c r="J1960" s="469">
        <v>64.981999999999999</v>
      </c>
    </row>
    <row r="1961" spans="1:10" x14ac:dyDescent="0.3">
      <c r="A1961" s="464" t="s">
        <v>6017</v>
      </c>
      <c r="B1961" s="122" t="s">
        <v>6018</v>
      </c>
      <c r="C1961" s="122" t="s">
        <v>9049</v>
      </c>
      <c r="D1961" s="122" t="s">
        <v>9050</v>
      </c>
      <c r="E1961" s="122" t="s">
        <v>97</v>
      </c>
      <c r="F1961" s="466">
        <v>44501</v>
      </c>
      <c r="G1961" s="466">
        <v>44865</v>
      </c>
      <c r="H1961" s="467" t="s">
        <v>5965</v>
      </c>
      <c r="I1961" s="468">
        <v>40112</v>
      </c>
      <c r="J1961" s="469">
        <v>0</v>
      </c>
    </row>
    <row r="1962" spans="1:10" x14ac:dyDescent="0.3">
      <c r="A1962" s="464" t="s">
        <v>6017</v>
      </c>
      <c r="B1962" s="122" t="s">
        <v>6018</v>
      </c>
      <c r="C1962" s="122" t="s">
        <v>9049</v>
      </c>
      <c r="D1962" s="122" t="s">
        <v>9050</v>
      </c>
      <c r="E1962" s="122" t="s">
        <v>97</v>
      </c>
      <c r="F1962" s="466">
        <v>44501</v>
      </c>
      <c r="G1962" s="466">
        <v>44865</v>
      </c>
      <c r="H1962" s="467" t="s">
        <v>5965</v>
      </c>
      <c r="I1962" s="468">
        <v>40113</v>
      </c>
      <c r="J1962" s="469">
        <v>58.021000000000008</v>
      </c>
    </row>
    <row r="1963" spans="1:10" x14ac:dyDescent="0.3">
      <c r="A1963" s="464" t="s">
        <v>6017</v>
      </c>
      <c r="B1963" s="122" t="s">
        <v>6018</v>
      </c>
      <c r="C1963" s="122" t="s">
        <v>729</v>
      </c>
      <c r="D1963" s="122" t="s">
        <v>730</v>
      </c>
      <c r="E1963" s="122" t="s">
        <v>97</v>
      </c>
      <c r="F1963" s="466">
        <v>43952</v>
      </c>
      <c r="G1963" s="466">
        <v>45504</v>
      </c>
      <c r="H1963" s="467" t="s">
        <v>5965</v>
      </c>
      <c r="I1963" s="468">
        <v>38850</v>
      </c>
      <c r="J1963" s="469">
        <v>332</v>
      </c>
    </row>
    <row r="1964" spans="1:10" x14ac:dyDescent="0.3">
      <c r="A1964" s="464" t="s">
        <v>6017</v>
      </c>
      <c r="B1964" s="122" t="s">
        <v>6018</v>
      </c>
      <c r="C1964" s="122" t="s">
        <v>729</v>
      </c>
      <c r="D1964" s="122" t="s">
        <v>730</v>
      </c>
      <c r="E1964" s="122" t="s">
        <v>97</v>
      </c>
      <c r="F1964" s="466">
        <v>43952</v>
      </c>
      <c r="G1964" s="466">
        <v>45504</v>
      </c>
      <c r="H1964" s="467" t="s">
        <v>5964</v>
      </c>
      <c r="I1964" s="468">
        <v>38851</v>
      </c>
      <c r="J1964" s="469">
        <v>0</v>
      </c>
    </row>
    <row r="1965" spans="1:10" x14ac:dyDescent="0.3">
      <c r="A1965" s="464" t="s">
        <v>6017</v>
      </c>
      <c r="B1965" s="122" t="s">
        <v>6018</v>
      </c>
      <c r="C1965" s="122" t="s">
        <v>9582</v>
      </c>
      <c r="D1965" s="122" t="s">
        <v>435</v>
      </c>
      <c r="E1965" s="122" t="s">
        <v>97</v>
      </c>
      <c r="F1965" s="466">
        <v>44562</v>
      </c>
      <c r="G1965" s="466">
        <v>45412</v>
      </c>
      <c r="H1965" s="467" t="s">
        <v>5964</v>
      </c>
      <c r="I1965" s="468">
        <v>40206</v>
      </c>
      <c r="J1965" s="469">
        <v>0</v>
      </c>
    </row>
    <row r="1966" spans="1:10" x14ac:dyDescent="0.3">
      <c r="A1966" s="464" t="s">
        <v>6017</v>
      </c>
      <c r="B1966" s="122" t="s">
        <v>6018</v>
      </c>
      <c r="C1966" s="122" t="s">
        <v>9582</v>
      </c>
      <c r="D1966" s="122" t="s">
        <v>435</v>
      </c>
      <c r="E1966" s="122" t="s">
        <v>97</v>
      </c>
      <c r="F1966" s="466">
        <v>44562</v>
      </c>
      <c r="G1966" s="466">
        <v>45412</v>
      </c>
      <c r="H1966" s="467" t="s">
        <v>5965</v>
      </c>
      <c r="I1966" s="468">
        <v>40207</v>
      </c>
      <c r="J1966" s="469">
        <v>468</v>
      </c>
    </row>
    <row r="1967" spans="1:10" x14ac:dyDescent="0.3">
      <c r="A1967" s="464" t="s">
        <v>6017</v>
      </c>
      <c r="B1967" s="122" t="s">
        <v>6018</v>
      </c>
      <c r="C1967" s="122" t="s">
        <v>9581</v>
      </c>
      <c r="D1967" s="122" t="s">
        <v>380</v>
      </c>
      <c r="E1967" s="122" t="s">
        <v>97</v>
      </c>
      <c r="F1967" s="466">
        <v>44562</v>
      </c>
      <c r="G1967" s="466">
        <v>45412</v>
      </c>
      <c r="H1967" s="467" t="s">
        <v>5964</v>
      </c>
      <c r="I1967" s="468">
        <v>40203</v>
      </c>
      <c r="J1967" s="469">
        <v>0</v>
      </c>
    </row>
    <row r="1968" spans="1:10" x14ac:dyDescent="0.3">
      <c r="A1968" s="464" t="s">
        <v>6017</v>
      </c>
      <c r="B1968" s="122" t="s">
        <v>6018</v>
      </c>
      <c r="C1968" s="122" t="s">
        <v>9581</v>
      </c>
      <c r="D1968" s="122" t="s">
        <v>380</v>
      </c>
      <c r="E1968" s="122" t="s">
        <v>97</v>
      </c>
      <c r="F1968" s="466">
        <v>44562</v>
      </c>
      <c r="G1968" s="466">
        <v>45412</v>
      </c>
      <c r="H1968" s="467" t="s">
        <v>5965</v>
      </c>
      <c r="I1968" s="468">
        <v>40204</v>
      </c>
      <c r="J1968" s="469">
        <v>432</v>
      </c>
    </row>
    <row r="1969" spans="1:10" x14ac:dyDescent="0.3">
      <c r="A1969" s="464" t="s">
        <v>6017</v>
      </c>
      <c r="B1969" s="122" t="s">
        <v>6018</v>
      </c>
      <c r="C1969" s="122" t="s">
        <v>9583</v>
      </c>
      <c r="D1969" s="122" t="s">
        <v>513</v>
      </c>
      <c r="E1969" s="122" t="s">
        <v>97</v>
      </c>
      <c r="F1969" s="466">
        <v>44562</v>
      </c>
      <c r="G1969" s="466">
        <v>45412</v>
      </c>
      <c r="H1969" s="467" t="s">
        <v>5964</v>
      </c>
      <c r="I1969" s="468">
        <v>40209</v>
      </c>
      <c r="J1969" s="469">
        <v>0</v>
      </c>
    </row>
    <row r="1970" spans="1:10" x14ac:dyDescent="0.3">
      <c r="A1970" s="464" t="s">
        <v>6017</v>
      </c>
      <c r="B1970" s="122" t="s">
        <v>6018</v>
      </c>
      <c r="C1970" s="122" t="s">
        <v>9583</v>
      </c>
      <c r="D1970" s="122" t="s">
        <v>513</v>
      </c>
      <c r="E1970" s="122" t="s">
        <v>97</v>
      </c>
      <c r="F1970" s="466">
        <v>44562</v>
      </c>
      <c r="G1970" s="466">
        <v>45412</v>
      </c>
      <c r="H1970" s="467" t="s">
        <v>5965</v>
      </c>
      <c r="I1970" s="468">
        <v>40210</v>
      </c>
      <c r="J1970" s="469">
        <v>500</v>
      </c>
    </row>
    <row r="1971" spans="1:10" x14ac:dyDescent="0.3">
      <c r="A1971" s="464" t="s">
        <v>6017</v>
      </c>
      <c r="B1971" s="122" t="s">
        <v>6018</v>
      </c>
      <c r="C1971" s="122" t="s">
        <v>9584</v>
      </c>
      <c r="D1971" s="122" t="s">
        <v>461</v>
      </c>
      <c r="E1971" s="122" t="s">
        <v>97</v>
      </c>
      <c r="F1971" s="466">
        <v>44562</v>
      </c>
      <c r="G1971" s="466">
        <v>45412</v>
      </c>
      <c r="H1971" s="467" t="s">
        <v>5964</v>
      </c>
      <c r="I1971" s="468">
        <v>40212</v>
      </c>
      <c r="J1971" s="469">
        <v>0</v>
      </c>
    </row>
    <row r="1972" spans="1:10" x14ac:dyDescent="0.3">
      <c r="A1972" s="464" t="s">
        <v>6017</v>
      </c>
      <c r="B1972" s="122" t="s">
        <v>6018</v>
      </c>
      <c r="C1972" s="122" t="s">
        <v>9584</v>
      </c>
      <c r="D1972" s="122" t="s">
        <v>461</v>
      </c>
      <c r="E1972" s="122" t="s">
        <v>97</v>
      </c>
      <c r="F1972" s="466">
        <v>44562</v>
      </c>
      <c r="G1972" s="466">
        <v>45412</v>
      </c>
      <c r="H1972" s="467" t="s">
        <v>5965</v>
      </c>
      <c r="I1972" s="468">
        <v>40213</v>
      </c>
      <c r="J1972" s="469">
        <v>600</v>
      </c>
    </row>
    <row r="1973" spans="1:10" x14ac:dyDescent="0.3">
      <c r="A1973" s="464" t="s">
        <v>6017</v>
      </c>
      <c r="B1973" s="122" t="s">
        <v>6018</v>
      </c>
      <c r="C1973" s="122" t="s">
        <v>9586</v>
      </c>
      <c r="D1973" s="122" t="s">
        <v>247</v>
      </c>
      <c r="E1973" s="122" t="s">
        <v>97</v>
      </c>
      <c r="F1973" s="466">
        <v>44562</v>
      </c>
      <c r="G1973" s="466">
        <v>45412</v>
      </c>
      <c r="H1973" s="467" t="s">
        <v>5964</v>
      </c>
      <c r="I1973" s="468">
        <v>40218</v>
      </c>
      <c r="J1973" s="469">
        <v>0</v>
      </c>
    </row>
    <row r="1974" spans="1:10" x14ac:dyDescent="0.3">
      <c r="A1974" s="464" t="s">
        <v>6017</v>
      </c>
      <c r="B1974" s="122" t="s">
        <v>6018</v>
      </c>
      <c r="C1974" s="122" t="s">
        <v>9586</v>
      </c>
      <c r="D1974" s="122" t="s">
        <v>247</v>
      </c>
      <c r="E1974" s="122" t="s">
        <v>97</v>
      </c>
      <c r="F1974" s="466">
        <v>44562</v>
      </c>
      <c r="G1974" s="466">
        <v>45412</v>
      </c>
      <c r="H1974" s="467" t="s">
        <v>5965</v>
      </c>
      <c r="I1974" s="468">
        <v>40219</v>
      </c>
      <c r="J1974" s="469">
        <v>368</v>
      </c>
    </row>
    <row r="1975" spans="1:10" x14ac:dyDescent="0.3">
      <c r="A1975" s="464" t="s">
        <v>6017</v>
      </c>
      <c r="B1975" s="122" t="s">
        <v>6018</v>
      </c>
      <c r="C1975" s="122" t="s">
        <v>9585</v>
      </c>
      <c r="D1975" s="122" t="s">
        <v>386</v>
      </c>
      <c r="E1975" s="122" t="s">
        <v>97</v>
      </c>
      <c r="F1975" s="466">
        <v>44562</v>
      </c>
      <c r="G1975" s="466">
        <v>45412</v>
      </c>
      <c r="H1975" s="467" t="s">
        <v>5964</v>
      </c>
      <c r="I1975" s="468">
        <v>40215</v>
      </c>
      <c r="J1975" s="469">
        <v>0</v>
      </c>
    </row>
    <row r="1976" spans="1:10" x14ac:dyDescent="0.3">
      <c r="A1976" s="464" t="s">
        <v>6017</v>
      </c>
      <c r="B1976" s="122" t="s">
        <v>6018</v>
      </c>
      <c r="C1976" s="122" t="s">
        <v>9585</v>
      </c>
      <c r="D1976" s="122" t="s">
        <v>386</v>
      </c>
      <c r="E1976" s="122" t="s">
        <v>97</v>
      </c>
      <c r="F1976" s="466">
        <v>44562</v>
      </c>
      <c r="G1976" s="466">
        <v>45412</v>
      </c>
      <c r="H1976" s="467" t="s">
        <v>5965</v>
      </c>
      <c r="I1976" s="468">
        <v>40216</v>
      </c>
      <c r="J1976" s="469">
        <v>632</v>
      </c>
    </row>
    <row r="1977" spans="1:10" x14ac:dyDescent="0.3">
      <c r="A1977" s="464" t="s">
        <v>6017</v>
      </c>
      <c r="B1977" s="122" t="s">
        <v>6018</v>
      </c>
      <c r="C1977" s="122" t="s">
        <v>731</v>
      </c>
      <c r="D1977" s="122" t="s">
        <v>732</v>
      </c>
      <c r="E1977" s="122" t="s">
        <v>97</v>
      </c>
      <c r="F1977" s="466">
        <v>43952</v>
      </c>
      <c r="G1977" s="466">
        <v>45504</v>
      </c>
      <c r="H1977" s="467" t="s">
        <v>5965</v>
      </c>
      <c r="I1977" s="468">
        <v>38852</v>
      </c>
      <c r="J1977" s="469">
        <v>300</v>
      </c>
    </row>
    <row r="1978" spans="1:10" x14ac:dyDescent="0.3">
      <c r="A1978" s="464" t="s">
        <v>6017</v>
      </c>
      <c r="B1978" s="122" t="s">
        <v>6018</v>
      </c>
      <c r="C1978" s="122" t="s">
        <v>731</v>
      </c>
      <c r="D1978" s="122" t="s">
        <v>732</v>
      </c>
      <c r="E1978" s="122" t="s">
        <v>97</v>
      </c>
      <c r="F1978" s="466">
        <v>43952</v>
      </c>
      <c r="G1978" s="466">
        <v>45504</v>
      </c>
      <c r="H1978" s="467" t="s">
        <v>5964</v>
      </c>
      <c r="I1978" s="468">
        <v>38853</v>
      </c>
      <c r="J1978" s="469">
        <v>0</v>
      </c>
    </row>
    <row r="1979" spans="1:10" x14ac:dyDescent="0.3">
      <c r="A1979" s="464" t="s">
        <v>6017</v>
      </c>
      <c r="B1979" s="122" t="s">
        <v>6018</v>
      </c>
      <c r="C1979" s="122" t="s">
        <v>9587</v>
      </c>
      <c r="D1979" s="122" t="s">
        <v>773</v>
      </c>
      <c r="E1979" s="122" t="s">
        <v>97</v>
      </c>
      <c r="F1979" s="466">
        <v>44562</v>
      </c>
      <c r="G1979" s="466">
        <v>45412</v>
      </c>
      <c r="H1979" s="467" t="s">
        <v>5964</v>
      </c>
      <c r="I1979" s="468">
        <v>40221</v>
      </c>
      <c r="J1979" s="469">
        <v>0</v>
      </c>
    </row>
    <row r="1980" spans="1:10" x14ac:dyDescent="0.3">
      <c r="A1980" s="464" t="s">
        <v>6017</v>
      </c>
      <c r="B1980" s="122" t="s">
        <v>6018</v>
      </c>
      <c r="C1980" s="122" t="s">
        <v>9587</v>
      </c>
      <c r="D1980" s="122" t="s">
        <v>773</v>
      </c>
      <c r="E1980" s="122" t="s">
        <v>97</v>
      </c>
      <c r="F1980" s="466">
        <v>44562</v>
      </c>
      <c r="G1980" s="466">
        <v>45412</v>
      </c>
      <c r="H1980" s="467" t="s">
        <v>5965</v>
      </c>
      <c r="I1980" s="468">
        <v>40222</v>
      </c>
      <c r="J1980" s="469">
        <v>532</v>
      </c>
    </row>
    <row r="1981" spans="1:10" x14ac:dyDescent="0.3">
      <c r="A1981" s="464" t="s">
        <v>6017</v>
      </c>
      <c r="B1981" s="122" t="s">
        <v>6018</v>
      </c>
      <c r="C1981" s="122" t="s">
        <v>6138</v>
      </c>
      <c r="D1981" s="122" t="s">
        <v>6137</v>
      </c>
      <c r="E1981" s="122" t="s">
        <v>97</v>
      </c>
      <c r="F1981" s="466">
        <v>43952</v>
      </c>
      <c r="G1981" s="466">
        <v>44865</v>
      </c>
      <c r="H1981" s="467" t="s">
        <v>5964</v>
      </c>
      <c r="I1981" s="468">
        <v>38858</v>
      </c>
      <c r="J1981" s="469">
        <v>118.94</v>
      </c>
    </row>
    <row r="1982" spans="1:10" x14ac:dyDescent="0.3">
      <c r="A1982" s="464" t="s">
        <v>6017</v>
      </c>
      <c r="B1982" s="122" t="s">
        <v>6018</v>
      </c>
      <c r="C1982" s="122" t="s">
        <v>6138</v>
      </c>
      <c r="D1982" s="122" t="s">
        <v>6137</v>
      </c>
      <c r="E1982" s="122" t="s">
        <v>97</v>
      </c>
      <c r="F1982" s="466">
        <v>43952</v>
      </c>
      <c r="G1982" s="466">
        <v>44865</v>
      </c>
      <c r="H1982" s="467" t="s">
        <v>5965</v>
      </c>
      <c r="I1982" s="468">
        <v>38859</v>
      </c>
      <c r="J1982" s="469">
        <v>118.15700000000001</v>
      </c>
    </row>
    <row r="1983" spans="1:10" x14ac:dyDescent="0.3">
      <c r="A1983" s="464" t="s">
        <v>6017</v>
      </c>
      <c r="B1983" s="122" t="s">
        <v>6018</v>
      </c>
      <c r="C1983" s="122" t="s">
        <v>2656</v>
      </c>
      <c r="D1983" s="122" t="s">
        <v>2657</v>
      </c>
      <c r="E1983" s="122" t="s">
        <v>97</v>
      </c>
      <c r="F1983" s="466">
        <v>44136</v>
      </c>
      <c r="G1983" s="466">
        <v>45961</v>
      </c>
      <c r="H1983" s="467" t="s">
        <v>5965</v>
      </c>
      <c r="I1983" s="468">
        <v>39290</v>
      </c>
      <c r="J1983" s="469">
        <v>600</v>
      </c>
    </row>
    <row r="1984" spans="1:10" x14ac:dyDescent="0.3">
      <c r="A1984" s="464" t="s">
        <v>6017</v>
      </c>
      <c r="B1984" s="122" t="s">
        <v>6018</v>
      </c>
      <c r="C1984" s="122" t="s">
        <v>2656</v>
      </c>
      <c r="D1984" s="122" t="s">
        <v>2657</v>
      </c>
      <c r="E1984" s="122" t="s">
        <v>97</v>
      </c>
      <c r="F1984" s="466">
        <v>44136</v>
      </c>
      <c r="G1984" s="466">
        <v>45961</v>
      </c>
      <c r="H1984" s="467" t="s">
        <v>5964</v>
      </c>
      <c r="I1984" s="468">
        <v>39291</v>
      </c>
      <c r="J1984" s="469">
        <v>0</v>
      </c>
    </row>
    <row r="1985" spans="1:10" x14ac:dyDescent="0.3">
      <c r="A1985" s="464" t="s">
        <v>6017</v>
      </c>
      <c r="B1985" s="122" t="s">
        <v>6018</v>
      </c>
      <c r="C1985" s="122" t="s">
        <v>2656</v>
      </c>
      <c r="D1985" s="122" t="s">
        <v>2657</v>
      </c>
      <c r="E1985" s="122" t="s">
        <v>97</v>
      </c>
      <c r="F1985" s="466">
        <v>44136</v>
      </c>
      <c r="G1985" s="466">
        <v>45961</v>
      </c>
      <c r="H1985" s="467" t="s">
        <v>5965</v>
      </c>
      <c r="I1985" s="468">
        <v>39294</v>
      </c>
      <c r="J1985" s="469">
        <v>0</v>
      </c>
    </row>
    <row r="1986" spans="1:10" x14ac:dyDescent="0.3">
      <c r="A1986" s="464" t="s">
        <v>6017</v>
      </c>
      <c r="B1986" s="122" t="s">
        <v>6018</v>
      </c>
      <c r="C1986" s="122" t="s">
        <v>2656</v>
      </c>
      <c r="D1986" s="122" t="s">
        <v>2657</v>
      </c>
      <c r="E1986" s="122" t="s">
        <v>97</v>
      </c>
      <c r="F1986" s="466">
        <v>44136</v>
      </c>
      <c r="G1986" s="466">
        <v>45961</v>
      </c>
      <c r="H1986" s="467" t="s">
        <v>5964</v>
      </c>
      <c r="I1986" s="468">
        <v>39295</v>
      </c>
      <c r="J1986" s="469">
        <v>0</v>
      </c>
    </row>
    <row r="1987" spans="1:10" x14ac:dyDescent="0.3">
      <c r="A1987" s="464" t="s">
        <v>6017</v>
      </c>
      <c r="B1987" s="122" t="s">
        <v>6018</v>
      </c>
      <c r="C1987" s="122" t="s">
        <v>5829</v>
      </c>
      <c r="D1987" s="122" t="s">
        <v>5900</v>
      </c>
      <c r="E1987" s="122" t="s">
        <v>97</v>
      </c>
      <c r="F1987" s="466">
        <v>43952</v>
      </c>
      <c r="G1987" s="466">
        <v>45596</v>
      </c>
      <c r="H1987" s="467" t="s">
        <v>5964</v>
      </c>
      <c r="I1987" s="468">
        <v>38866</v>
      </c>
      <c r="J1987" s="469">
        <v>180</v>
      </c>
    </row>
    <row r="1988" spans="1:10" x14ac:dyDescent="0.3">
      <c r="A1988" s="464" t="s">
        <v>6017</v>
      </c>
      <c r="B1988" s="122" t="s">
        <v>6018</v>
      </c>
      <c r="C1988" s="122" t="s">
        <v>5829</v>
      </c>
      <c r="D1988" s="122" t="s">
        <v>5900</v>
      </c>
      <c r="E1988" s="122" t="s">
        <v>97</v>
      </c>
      <c r="F1988" s="466">
        <v>43952</v>
      </c>
      <c r="G1988" s="466">
        <v>45596</v>
      </c>
      <c r="H1988" s="467" t="s">
        <v>5965</v>
      </c>
      <c r="I1988" s="468">
        <v>38867</v>
      </c>
      <c r="J1988" s="469">
        <v>0</v>
      </c>
    </row>
    <row r="1989" spans="1:10" x14ac:dyDescent="0.3">
      <c r="A1989" s="464" t="s">
        <v>6017</v>
      </c>
      <c r="B1989" s="122" t="s">
        <v>6018</v>
      </c>
      <c r="C1989" s="122" t="s">
        <v>5829</v>
      </c>
      <c r="D1989" s="122" t="s">
        <v>5900</v>
      </c>
      <c r="E1989" s="122" t="s">
        <v>97</v>
      </c>
      <c r="F1989" s="466">
        <v>43952</v>
      </c>
      <c r="G1989" s="466">
        <v>45596</v>
      </c>
      <c r="H1989" s="467" t="s">
        <v>5964</v>
      </c>
      <c r="I1989" s="468">
        <v>38868</v>
      </c>
      <c r="J1989" s="469">
        <v>36.182000000000002</v>
      </c>
    </row>
    <row r="1990" spans="1:10" x14ac:dyDescent="0.3">
      <c r="A1990" s="464" t="s">
        <v>6017</v>
      </c>
      <c r="B1990" s="122" t="s">
        <v>6018</v>
      </c>
      <c r="C1990" s="122" t="s">
        <v>5829</v>
      </c>
      <c r="D1990" s="122" t="s">
        <v>5900</v>
      </c>
      <c r="E1990" s="122" t="s">
        <v>97</v>
      </c>
      <c r="F1990" s="466">
        <v>43952</v>
      </c>
      <c r="G1990" s="466">
        <v>45596</v>
      </c>
      <c r="H1990" s="467" t="s">
        <v>5965</v>
      </c>
      <c r="I1990" s="468">
        <v>38869</v>
      </c>
      <c r="J1990" s="469">
        <v>8.2859999999999996</v>
      </c>
    </row>
    <row r="1991" spans="1:10" x14ac:dyDescent="0.3">
      <c r="A1991" s="464" t="s">
        <v>6017</v>
      </c>
      <c r="B1991" s="122" t="s">
        <v>6018</v>
      </c>
      <c r="C1991" s="122" t="s">
        <v>5100</v>
      </c>
      <c r="D1991" s="122" t="s">
        <v>5101</v>
      </c>
      <c r="E1991" s="122" t="s">
        <v>97</v>
      </c>
      <c r="F1991" s="466">
        <v>44409</v>
      </c>
      <c r="G1991" s="466">
        <v>45504</v>
      </c>
      <c r="H1991" s="467" t="s">
        <v>5964</v>
      </c>
      <c r="I1991" s="468">
        <v>39883</v>
      </c>
      <c r="J1991" s="469">
        <v>180</v>
      </c>
    </row>
    <row r="1992" spans="1:10" x14ac:dyDescent="0.3">
      <c r="A1992" s="464" t="s">
        <v>6017</v>
      </c>
      <c r="B1992" s="122" t="s">
        <v>6018</v>
      </c>
      <c r="C1992" s="122" t="s">
        <v>5100</v>
      </c>
      <c r="D1992" s="122" t="s">
        <v>5101</v>
      </c>
      <c r="E1992" s="122" t="s">
        <v>97</v>
      </c>
      <c r="F1992" s="466">
        <v>44409</v>
      </c>
      <c r="G1992" s="466">
        <v>45504</v>
      </c>
      <c r="H1992" s="467" t="s">
        <v>5965</v>
      </c>
      <c r="I1992" s="468">
        <v>39884</v>
      </c>
      <c r="J1992" s="469">
        <v>0</v>
      </c>
    </row>
    <row r="1993" spans="1:10" x14ac:dyDescent="0.3">
      <c r="A1993" s="464" t="s">
        <v>6017</v>
      </c>
      <c r="B1993" s="122" t="s">
        <v>6018</v>
      </c>
      <c r="C1993" s="122" t="s">
        <v>5100</v>
      </c>
      <c r="D1993" s="122" t="s">
        <v>5101</v>
      </c>
      <c r="E1993" s="122" t="s">
        <v>97</v>
      </c>
      <c r="F1993" s="466">
        <v>44409</v>
      </c>
      <c r="G1993" s="466">
        <v>45504</v>
      </c>
      <c r="H1993" s="467" t="s">
        <v>5964</v>
      </c>
      <c r="I1993" s="468">
        <v>39885</v>
      </c>
      <c r="J1993" s="469">
        <v>37.845999999999997</v>
      </c>
    </row>
    <row r="1994" spans="1:10" x14ac:dyDescent="0.3">
      <c r="A1994" s="464" t="s">
        <v>6017</v>
      </c>
      <c r="B1994" s="122" t="s">
        <v>6018</v>
      </c>
      <c r="C1994" s="122" t="s">
        <v>5100</v>
      </c>
      <c r="D1994" s="122" t="s">
        <v>5101</v>
      </c>
      <c r="E1994" s="122" t="s">
        <v>97</v>
      </c>
      <c r="F1994" s="466">
        <v>44409</v>
      </c>
      <c r="G1994" s="466">
        <v>45504</v>
      </c>
      <c r="H1994" s="467" t="s">
        <v>5965</v>
      </c>
      <c r="I1994" s="468">
        <v>39886</v>
      </c>
      <c r="J1994" s="469">
        <v>0</v>
      </c>
    </row>
    <row r="1995" spans="1:10" x14ac:dyDescent="0.3">
      <c r="A1995" s="464" t="s">
        <v>6017</v>
      </c>
      <c r="B1995" s="122" t="s">
        <v>6018</v>
      </c>
      <c r="C1995" s="122" t="s">
        <v>722</v>
      </c>
      <c r="D1995" s="122" t="s">
        <v>723</v>
      </c>
      <c r="E1995" s="122" t="s">
        <v>97</v>
      </c>
      <c r="F1995" s="466">
        <v>44136</v>
      </c>
      <c r="G1995" s="466">
        <v>45961</v>
      </c>
      <c r="H1995" s="467" t="s">
        <v>5964</v>
      </c>
      <c r="I1995" s="468">
        <v>39296</v>
      </c>
      <c r="J1995" s="469">
        <v>0</v>
      </c>
    </row>
    <row r="1996" spans="1:10" x14ac:dyDescent="0.3">
      <c r="A1996" s="464" t="s">
        <v>6017</v>
      </c>
      <c r="B1996" s="122" t="s">
        <v>6018</v>
      </c>
      <c r="C1996" s="122" t="s">
        <v>722</v>
      </c>
      <c r="D1996" s="122" t="s">
        <v>723</v>
      </c>
      <c r="E1996" s="122" t="s">
        <v>97</v>
      </c>
      <c r="F1996" s="466">
        <v>44136</v>
      </c>
      <c r="G1996" s="466">
        <v>45961</v>
      </c>
      <c r="H1996" s="467" t="s">
        <v>5965</v>
      </c>
      <c r="I1996" s="468">
        <v>39297</v>
      </c>
      <c r="J1996" s="469">
        <v>0</v>
      </c>
    </row>
    <row r="1997" spans="1:10" x14ac:dyDescent="0.3">
      <c r="A1997" s="464" t="s">
        <v>6017</v>
      </c>
      <c r="B1997" s="122" t="s">
        <v>6018</v>
      </c>
      <c r="C1997" s="122" t="s">
        <v>197</v>
      </c>
      <c r="D1997" s="122" t="s">
        <v>198</v>
      </c>
      <c r="E1997" s="122" t="s">
        <v>97</v>
      </c>
      <c r="F1997" s="466">
        <v>43952</v>
      </c>
      <c r="G1997" s="466">
        <v>45046</v>
      </c>
      <c r="H1997" s="467" t="s">
        <v>5964</v>
      </c>
      <c r="I1997" s="468">
        <v>38762</v>
      </c>
      <c r="J1997" s="469">
        <v>10.29</v>
      </c>
    </row>
    <row r="1998" spans="1:10" x14ac:dyDescent="0.3">
      <c r="A1998" s="464" t="s">
        <v>6017</v>
      </c>
      <c r="B1998" s="122" t="s">
        <v>6018</v>
      </c>
      <c r="C1998" s="122" t="s">
        <v>197</v>
      </c>
      <c r="D1998" s="122" t="s">
        <v>198</v>
      </c>
      <c r="E1998" s="122" t="s">
        <v>97</v>
      </c>
      <c r="F1998" s="466">
        <v>43952</v>
      </c>
      <c r="G1998" s="466">
        <v>45046</v>
      </c>
      <c r="H1998" s="467" t="s">
        <v>5965</v>
      </c>
      <c r="I1998" s="468">
        <v>38763</v>
      </c>
      <c r="J1998" s="469">
        <v>597.71</v>
      </c>
    </row>
    <row r="1999" spans="1:10" x14ac:dyDescent="0.3">
      <c r="A1999" s="464" t="s">
        <v>6017</v>
      </c>
      <c r="B1999" s="122" t="s">
        <v>6018</v>
      </c>
      <c r="C1999" s="122" t="s">
        <v>6297</v>
      </c>
      <c r="D1999" s="122" t="s">
        <v>2755</v>
      </c>
      <c r="E1999" s="122" t="s">
        <v>97</v>
      </c>
      <c r="F1999" s="466">
        <v>43862</v>
      </c>
      <c r="G1999" s="466">
        <v>47238</v>
      </c>
      <c r="H1999" s="467" t="s">
        <v>5965</v>
      </c>
      <c r="I1999" s="468">
        <v>38542</v>
      </c>
      <c r="J1999" s="469">
        <v>960</v>
      </c>
    </row>
    <row r="2000" spans="1:10" x14ac:dyDescent="0.3">
      <c r="A2000" s="464" t="s">
        <v>6017</v>
      </c>
      <c r="B2000" s="122" t="s">
        <v>6018</v>
      </c>
      <c r="C2000" s="122" t="s">
        <v>6297</v>
      </c>
      <c r="D2000" s="122" t="s">
        <v>2755</v>
      </c>
      <c r="E2000" s="122" t="s">
        <v>97</v>
      </c>
      <c r="F2000" s="466">
        <v>43862</v>
      </c>
      <c r="G2000" s="466">
        <v>47238</v>
      </c>
      <c r="H2000" s="467" t="s">
        <v>5964</v>
      </c>
      <c r="I2000" s="468">
        <v>38543</v>
      </c>
      <c r="J2000" s="469">
        <v>0</v>
      </c>
    </row>
    <row r="2001" spans="1:10" x14ac:dyDescent="0.3">
      <c r="A2001" s="464" t="s">
        <v>6017</v>
      </c>
      <c r="B2001" s="122" t="s">
        <v>6018</v>
      </c>
      <c r="C2001" s="122" t="s">
        <v>6297</v>
      </c>
      <c r="D2001" s="122" t="s">
        <v>2755</v>
      </c>
      <c r="E2001" s="122" t="s">
        <v>97</v>
      </c>
      <c r="F2001" s="466">
        <v>44317</v>
      </c>
      <c r="G2001" s="466">
        <v>47238</v>
      </c>
      <c r="H2001" s="467" t="s">
        <v>5964</v>
      </c>
      <c r="I2001" s="468">
        <v>39638</v>
      </c>
      <c r="J2001" s="469">
        <v>0</v>
      </c>
    </row>
    <row r="2002" spans="1:10" x14ac:dyDescent="0.3">
      <c r="A2002" s="464" t="s">
        <v>6017</v>
      </c>
      <c r="B2002" s="122" t="s">
        <v>6018</v>
      </c>
      <c r="C2002" s="122" t="s">
        <v>6297</v>
      </c>
      <c r="D2002" s="122" t="s">
        <v>2755</v>
      </c>
      <c r="E2002" s="122" t="s">
        <v>97</v>
      </c>
      <c r="F2002" s="466">
        <v>44317</v>
      </c>
      <c r="G2002" s="466">
        <v>47238</v>
      </c>
      <c r="H2002" s="467" t="s">
        <v>5965</v>
      </c>
      <c r="I2002" s="468">
        <v>39639</v>
      </c>
      <c r="J2002" s="469">
        <v>24.099000000000004</v>
      </c>
    </row>
    <row r="2003" spans="1:10" x14ac:dyDescent="0.3">
      <c r="A2003" s="464" t="s">
        <v>6017</v>
      </c>
      <c r="B2003" s="122" t="s">
        <v>6018</v>
      </c>
      <c r="C2003" s="122" t="s">
        <v>526</v>
      </c>
      <c r="D2003" s="122" t="s">
        <v>527</v>
      </c>
      <c r="E2003" s="122" t="s">
        <v>97</v>
      </c>
      <c r="F2003" s="466">
        <v>43595</v>
      </c>
      <c r="G2003" s="466">
        <v>45412</v>
      </c>
      <c r="H2003" s="467" t="s">
        <v>5965</v>
      </c>
      <c r="I2003" s="468">
        <v>37681</v>
      </c>
      <c r="J2003" s="469">
        <v>416</v>
      </c>
    </row>
    <row r="2004" spans="1:10" x14ac:dyDescent="0.3">
      <c r="A2004" s="464" t="s">
        <v>6017</v>
      </c>
      <c r="B2004" s="122" t="s">
        <v>6018</v>
      </c>
      <c r="C2004" s="122" t="s">
        <v>1183</v>
      </c>
      <c r="D2004" s="122" t="s">
        <v>1184</v>
      </c>
      <c r="E2004" s="122" t="s">
        <v>97</v>
      </c>
      <c r="F2004" s="466">
        <v>43595</v>
      </c>
      <c r="G2004" s="466">
        <v>45412</v>
      </c>
      <c r="H2004" s="467" t="s">
        <v>5964</v>
      </c>
      <c r="I2004" s="468">
        <v>37705</v>
      </c>
      <c r="J2004" s="469">
        <v>1040.5150000000001</v>
      </c>
    </row>
    <row r="2005" spans="1:10" x14ac:dyDescent="0.3">
      <c r="A2005" s="464" t="s">
        <v>6017</v>
      </c>
      <c r="B2005" s="122" t="s">
        <v>6018</v>
      </c>
      <c r="C2005" s="122" t="s">
        <v>1183</v>
      </c>
      <c r="D2005" s="122" t="s">
        <v>1184</v>
      </c>
      <c r="E2005" s="122" t="s">
        <v>97</v>
      </c>
      <c r="F2005" s="466">
        <v>43595</v>
      </c>
      <c r="G2005" s="466">
        <v>45412</v>
      </c>
      <c r="H2005" s="467" t="s">
        <v>5965</v>
      </c>
      <c r="I2005" s="468">
        <v>37706</v>
      </c>
      <c r="J2005" s="469">
        <v>159.48500000000001</v>
      </c>
    </row>
    <row r="2006" spans="1:10" x14ac:dyDescent="0.3">
      <c r="A2006" s="464" t="s">
        <v>6017</v>
      </c>
      <c r="B2006" s="122" t="s">
        <v>6018</v>
      </c>
      <c r="C2006" s="122" t="s">
        <v>1183</v>
      </c>
      <c r="D2006" s="122" t="s">
        <v>1184</v>
      </c>
      <c r="E2006" s="122" t="s">
        <v>97</v>
      </c>
      <c r="F2006" s="466">
        <v>43595</v>
      </c>
      <c r="G2006" s="466">
        <v>45412</v>
      </c>
      <c r="H2006" s="467" t="s">
        <v>5964</v>
      </c>
      <c r="I2006" s="468">
        <v>37707</v>
      </c>
      <c r="J2006" s="469">
        <v>18.928999999999998</v>
      </c>
    </row>
    <row r="2007" spans="1:10" x14ac:dyDescent="0.3">
      <c r="A2007" s="464" t="s">
        <v>6017</v>
      </c>
      <c r="B2007" s="122" t="s">
        <v>6018</v>
      </c>
      <c r="C2007" s="122" t="s">
        <v>1183</v>
      </c>
      <c r="D2007" s="122" t="s">
        <v>1184</v>
      </c>
      <c r="E2007" s="122" t="s">
        <v>97</v>
      </c>
      <c r="F2007" s="466">
        <v>43595</v>
      </c>
      <c r="G2007" s="466">
        <v>45412</v>
      </c>
      <c r="H2007" s="467" t="s">
        <v>5965</v>
      </c>
      <c r="I2007" s="468">
        <v>37708</v>
      </c>
      <c r="J2007" s="469">
        <v>93.559000000000012</v>
      </c>
    </row>
    <row r="2008" spans="1:10" x14ac:dyDescent="0.3">
      <c r="A2008" s="464" t="s">
        <v>6017</v>
      </c>
      <c r="B2008" s="122" t="s">
        <v>6018</v>
      </c>
      <c r="C2008" s="122" t="s">
        <v>6702</v>
      </c>
      <c r="D2008" s="122" t="s">
        <v>6703</v>
      </c>
      <c r="E2008" s="122" t="s">
        <v>97</v>
      </c>
      <c r="F2008" s="466">
        <v>44256</v>
      </c>
      <c r="G2008" s="466">
        <v>44651</v>
      </c>
      <c r="H2008" s="467" t="s">
        <v>5965</v>
      </c>
      <c r="I2008" s="468">
        <v>39423</v>
      </c>
      <c r="J2008" s="469">
        <v>70.702999999999989</v>
      </c>
    </row>
    <row r="2009" spans="1:10" x14ac:dyDescent="0.3">
      <c r="A2009" s="464" t="s">
        <v>6017</v>
      </c>
      <c r="B2009" s="122" t="s">
        <v>6018</v>
      </c>
      <c r="C2009" s="122" t="s">
        <v>6702</v>
      </c>
      <c r="D2009" s="122" t="s">
        <v>6703</v>
      </c>
      <c r="E2009" s="122" t="s">
        <v>97</v>
      </c>
      <c r="F2009" s="466">
        <v>44256</v>
      </c>
      <c r="G2009" s="466">
        <v>44651</v>
      </c>
      <c r="H2009" s="467" t="s">
        <v>5965</v>
      </c>
      <c r="I2009" s="468">
        <v>39424</v>
      </c>
      <c r="J2009" s="469">
        <v>0</v>
      </c>
    </row>
    <row r="2010" spans="1:10" x14ac:dyDescent="0.3">
      <c r="A2010" s="464" t="s">
        <v>6017</v>
      </c>
      <c r="B2010" s="122" t="s">
        <v>6018</v>
      </c>
      <c r="C2010" s="122" t="s">
        <v>6702</v>
      </c>
      <c r="D2010" s="122" t="s">
        <v>6703</v>
      </c>
      <c r="E2010" s="122" t="s">
        <v>97</v>
      </c>
      <c r="F2010" s="466">
        <v>44256</v>
      </c>
      <c r="G2010" s="466">
        <v>44651</v>
      </c>
      <c r="H2010" s="467" t="s">
        <v>5964</v>
      </c>
      <c r="I2010" s="468">
        <v>39425</v>
      </c>
      <c r="J2010" s="469">
        <v>71.068999999999988</v>
      </c>
    </row>
    <row r="2011" spans="1:10" x14ac:dyDescent="0.3">
      <c r="A2011" s="464" t="s">
        <v>6017</v>
      </c>
      <c r="B2011" s="122" t="s">
        <v>6018</v>
      </c>
      <c r="C2011" s="122" t="s">
        <v>6702</v>
      </c>
      <c r="D2011" s="122" t="s">
        <v>6703</v>
      </c>
      <c r="E2011" s="122" t="s">
        <v>97</v>
      </c>
      <c r="F2011" s="466">
        <v>44256</v>
      </c>
      <c r="G2011" s="466">
        <v>44651</v>
      </c>
      <c r="H2011" s="467" t="s">
        <v>5964</v>
      </c>
      <c r="I2011" s="468">
        <v>39426</v>
      </c>
      <c r="J2011" s="469">
        <v>0</v>
      </c>
    </row>
    <row r="2012" spans="1:10" x14ac:dyDescent="0.3">
      <c r="A2012" s="464" t="s">
        <v>6017</v>
      </c>
      <c r="B2012" s="122" t="s">
        <v>6018</v>
      </c>
      <c r="C2012" s="122" t="s">
        <v>395</v>
      </c>
      <c r="D2012" s="122" t="s">
        <v>396</v>
      </c>
      <c r="E2012" s="122" t="s">
        <v>97</v>
      </c>
      <c r="F2012" s="466">
        <v>43952</v>
      </c>
      <c r="G2012" s="466">
        <v>45777</v>
      </c>
      <c r="H2012" s="467" t="s">
        <v>5964</v>
      </c>
      <c r="I2012" s="468">
        <v>38839</v>
      </c>
      <c r="J2012" s="469">
        <v>273.95100000000002</v>
      </c>
    </row>
    <row r="2013" spans="1:10" x14ac:dyDescent="0.3">
      <c r="A2013" s="464" t="s">
        <v>6017</v>
      </c>
      <c r="B2013" s="122" t="s">
        <v>6018</v>
      </c>
      <c r="C2013" s="122" t="s">
        <v>395</v>
      </c>
      <c r="D2013" s="122" t="s">
        <v>396</v>
      </c>
      <c r="E2013" s="122" t="s">
        <v>97</v>
      </c>
      <c r="F2013" s="466">
        <v>43952</v>
      </c>
      <c r="G2013" s="466">
        <v>45777</v>
      </c>
      <c r="H2013" s="467" t="s">
        <v>5965</v>
      </c>
      <c r="I2013" s="468">
        <v>38840</v>
      </c>
      <c r="J2013" s="469">
        <v>104.04900000000001</v>
      </c>
    </row>
    <row r="2014" spans="1:10" x14ac:dyDescent="0.3">
      <c r="A2014" s="464" t="s">
        <v>6017</v>
      </c>
      <c r="B2014" s="122" t="s">
        <v>6018</v>
      </c>
      <c r="C2014" s="122" t="s">
        <v>395</v>
      </c>
      <c r="D2014" s="122" t="s">
        <v>396</v>
      </c>
      <c r="E2014" s="122" t="s">
        <v>97</v>
      </c>
      <c r="F2014" s="466">
        <v>43952</v>
      </c>
      <c r="G2014" s="466">
        <v>45777</v>
      </c>
      <c r="H2014" s="467" t="s">
        <v>5964</v>
      </c>
      <c r="I2014" s="468">
        <v>38841</v>
      </c>
      <c r="J2014" s="469">
        <v>27.564</v>
      </c>
    </row>
    <row r="2015" spans="1:10" x14ac:dyDescent="0.3">
      <c r="A2015" s="464" t="s">
        <v>6017</v>
      </c>
      <c r="B2015" s="122" t="s">
        <v>6018</v>
      </c>
      <c r="C2015" s="122" t="s">
        <v>395</v>
      </c>
      <c r="D2015" s="122" t="s">
        <v>396</v>
      </c>
      <c r="E2015" s="122" t="s">
        <v>97</v>
      </c>
      <c r="F2015" s="466">
        <v>43952</v>
      </c>
      <c r="G2015" s="466">
        <v>45777</v>
      </c>
      <c r="H2015" s="467" t="s">
        <v>5965</v>
      </c>
      <c r="I2015" s="468">
        <v>38842</v>
      </c>
      <c r="J2015" s="469">
        <v>61.375</v>
      </c>
    </row>
    <row r="2016" spans="1:10" x14ac:dyDescent="0.3">
      <c r="A2016" s="464" t="s">
        <v>6017</v>
      </c>
      <c r="B2016" s="122" t="s">
        <v>6018</v>
      </c>
      <c r="C2016" s="122" t="s">
        <v>9051</v>
      </c>
      <c r="D2016" s="122" t="s">
        <v>9052</v>
      </c>
      <c r="E2016" s="122" t="s">
        <v>97</v>
      </c>
      <c r="F2016" s="466">
        <v>44501</v>
      </c>
      <c r="G2016" s="466">
        <v>44865</v>
      </c>
      <c r="H2016" s="467" t="s">
        <v>5964</v>
      </c>
      <c r="I2016" s="468">
        <v>40114</v>
      </c>
      <c r="J2016" s="469">
        <v>68.628</v>
      </c>
    </row>
    <row r="2017" spans="1:10" x14ac:dyDescent="0.3">
      <c r="A2017" s="464" t="s">
        <v>6017</v>
      </c>
      <c r="B2017" s="122" t="s">
        <v>6018</v>
      </c>
      <c r="C2017" s="122" t="s">
        <v>9051</v>
      </c>
      <c r="D2017" s="122" t="s">
        <v>9052</v>
      </c>
      <c r="E2017" s="122" t="s">
        <v>97</v>
      </c>
      <c r="F2017" s="466">
        <v>44501</v>
      </c>
      <c r="G2017" s="466">
        <v>44865</v>
      </c>
      <c r="H2017" s="467" t="s">
        <v>5965</v>
      </c>
      <c r="I2017" s="468">
        <v>40115</v>
      </c>
      <c r="J2017" s="469">
        <v>11.372</v>
      </c>
    </row>
    <row r="2018" spans="1:10" x14ac:dyDescent="0.3">
      <c r="A2018" s="464" t="s">
        <v>6017</v>
      </c>
      <c r="B2018" s="122" t="s">
        <v>6018</v>
      </c>
      <c r="C2018" s="122" t="s">
        <v>6805</v>
      </c>
      <c r="D2018" s="122" t="s">
        <v>6806</v>
      </c>
      <c r="E2018" s="122" t="s">
        <v>97</v>
      </c>
      <c r="F2018" s="466">
        <v>44317</v>
      </c>
      <c r="G2018" s="466">
        <v>45046</v>
      </c>
      <c r="H2018" s="467" t="s">
        <v>5965</v>
      </c>
      <c r="I2018" s="468">
        <v>39642</v>
      </c>
      <c r="J2018" s="469">
        <v>410.83300000000003</v>
      </c>
    </row>
    <row r="2019" spans="1:10" x14ac:dyDescent="0.3">
      <c r="A2019" s="464" t="s">
        <v>6017</v>
      </c>
      <c r="B2019" s="122" t="s">
        <v>6018</v>
      </c>
      <c r="C2019" s="122" t="s">
        <v>6805</v>
      </c>
      <c r="D2019" s="122" t="s">
        <v>6806</v>
      </c>
      <c r="E2019" s="122" t="s">
        <v>97</v>
      </c>
      <c r="F2019" s="466">
        <v>44317</v>
      </c>
      <c r="G2019" s="466">
        <v>44681</v>
      </c>
      <c r="H2019" s="467" t="s">
        <v>5965</v>
      </c>
      <c r="I2019" s="468">
        <v>39643</v>
      </c>
      <c r="J2019" s="469">
        <v>0</v>
      </c>
    </row>
    <row r="2020" spans="1:10" x14ac:dyDescent="0.3">
      <c r="A2020" s="464" t="s">
        <v>6017</v>
      </c>
      <c r="B2020" s="122" t="s">
        <v>6018</v>
      </c>
      <c r="C2020" s="122" t="s">
        <v>6805</v>
      </c>
      <c r="D2020" s="122" t="s">
        <v>6806</v>
      </c>
      <c r="E2020" s="122" t="s">
        <v>97</v>
      </c>
      <c r="F2020" s="466">
        <v>44317</v>
      </c>
      <c r="G2020" s="466">
        <v>45046</v>
      </c>
      <c r="H2020" s="467" t="s">
        <v>5964</v>
      </c>
      <c r="I2020" s="468">
        <v>39644</v>
      </c>
      <c r="J2020" s="469">
        <v>0</v>
      </c>
    </row>
    <row r="2021" spans="1:10" x14ac:dyDescent="0.3">
      <c r="A2021" s="464" t="s">
        <v>6017</v>
      </c>
      <c r="B2021" s="122" t="s">
        <v>6018</v>
      </c>
      <c r="C2021" s="122" t="s">
        <v>6805</v>
      </c>
      <c r="D2021" s="122" t="s">
        <v>6806</v>
      </c>
      <c r="E2021" s="122" t="s">
        <v>97</v>
      </c>
      <c r="F2021" s="466">
        <v>44317</v>
      </c>
      <c r="G2021" s="466">
        <v>44681</v>
      </c>
      <c r="H2021" s="467" t="s">
        <v>5964</v>
      </c>
      <c r="I2021" s="468">
        <v>39645</v>
      </c>
      <c r="J2021" s="469">
        <v>0</v>
      </c>
    </row>
    <row r="2022" spans="1:10" x14ac:dyDescent="0.3">
      <c r="A2022" s="464" t="s">
        <v>6017</v>
      </c>
      <c r="B2022" s="122" t="s">
        <v>6018</v>
      </c>
      <c r="C2022" s="122" t="s">
        <v>1193</v>
      </c>
      <c r="D2022" s="122" t="s">
        <v>1194</v>
      </c>
      <c r="E2022" s="122" t="s">
        <v>97</v>
      </c>
      <c r="F2022" s="466">
        <v>43952</v>
      </c>
      <c r="G2022" s="466">
        <v>45777</v>
      </c>
      <c r="H2022" s="467" t="s">
        <v>5965</v>
      </c>
      <c r="I2022" s="468">
        <v>38726</v>
      </c>
      <c r="J2022" s="469">
        <v>600</v>
      </c>
    </row>
    <row r="2023" spans="1:10" x14ac:dyDescent="0.3">
      <c r="A2023" s="464" t="s">
        <v>6017</v>
      </c>
      <c r="B2023" s="122" t="s">
        <v>6018</v>
      </c>
      <c r="C2023" s="122" t="s">
        <v>1193</v>
      </c>
      <c r="D2023" s="122" t="s">
        <v>1194</v>
      </c>
      <c r="E2023" s="122" t="s">
        <v>97</v>
      </c>
      <c r="F2023" s="466">
        <v>43952</v>
      </c>
      <c r="G2023" s="466">
        <v>45777</v>
      </c>
      <c r="H2023" s="467" t="s">
        <v>5964</v>
      </c>
      <c r="I2023" s="468">
        <v>38727</v>
      </c>
      <c r="J2023" s="469">
        <v>0</v>
      </c>
    </row>
    <row r="2024" spans="1:10" x14ac:dyDescent="0.3">
      <c r="A2024" s="464" t="s">
        <v>6017</v>
      </c>
      <c r="B2024" s="122" t="s">
        <v>6018</v>
      </c>
      <c r="C2024" s="122" t="s">
        <v>1193</v>
      </c>
      <c r="D2024" s="122" t="s">
        <v>1194</v>
      </c>
      <c r="E2024" s="122" t="s">
        <v>97</v>
      </c>
      <c r="F2024" s="466">
        <v>43952</v>
      </c>
      <c r="G2024" s="466">
        <v>45777</v>
      </c>
      <c r="H2024" s="467" t="s">
        <v>5965</v>
      </c>
      <c r="I2024" s="468">
        <v>38728</v>
      </c>
      <c r="J2024" s="469">
        <v>151.38899999999998</v>
      </c>
    </row>
    <row r="2025" spans="1:10" x14ac:dyDescent="0.3">
      <c r="A2025" s="464" t="s">
        <v>6017</v>
      </c>
      <c r="B2025" s="122" t="s">
        <v>6018</v>
      </c>
      <c r="C2025" s="122" t="s">
        <v>1193</v>
      </c>
      <c r="D2025" s="122" t="s">
        <v>1194</v>
      </c>
      <c r="E2025" s="122" t="s">
        <v>97</v>
      </c>
      <c r="F2025" s="466">
        <v>43952</v>
      </c>
      <c r="G2025" s="466">
        <v>45777</v>
      </c>
      <c r="H2025" s="467" t="s">
        <v>5964</v>
      </c>
      <c r="I2025" s="468">
        <v>38729</v>
      </c>
      <c r="J2025" s="469">
        <v>0</v>
      </c>
    </row>
    <row r="2026" spans="1:10" x14ac:dyDescent="0.3">
      <c r="A2026" s="464" t="s">
        <v>6017</v>
      </c>
      <c r="B2026" s="122" t="s">
        <v>6018</v>
      </c>
      <c r="C2026" s="122" t="s">
        <v>502</v>
      </c>
      <c r="D2026" s="122" t="s">
        <v>503</v>
      </c>
      <c r="E2026" s="122" t="s">
        <v>97</v>
      </c>
      <c r="F2026" s="466">
        <v>43952</v>
      </c>
      <c r="G2026" s="466">
        <v>45777</v>
      </c>
      <c r="H2026" s="467" t="s">
        <v>5965</v>
      </c>
      <c r="I2026" s="468">
        <v>38722</v>
      </c>
      <c r="J2026" s="469">
        <v>580</v>
      </c>
    </row>
    <row r="2027" spans="1:10" x14ac:dyDescent="0.3">
      <c r="A2027" s="464" t="s">
        <v>6017</v>
      </c>
      <c r="B2027" s="122" t="s">
        <v>6018</v>
      </c>
      <c r="C2027" s="122" t="s">
        <v>502</v>
      </c>
      <c r="D2027" s="122" t="s">
        <v>503</v>
      </c>
      <c r="E2027" s="122" t="s">
        <v>97</v>
      </c>
      <c r="F2027" s="466">
        <v>43952</v>
      </c>
      <c r="G2027" s="466">
        <v>45777</v>
      </c>
      <c r="H2027" s="467" t="s">
        <v>5964</v>
      </c>
      <c r="I2027" s="468">
        <v>38723</v>
      </c>
      <c r="J2027" s="469">
        <v>0</v>
      </c>
    </row>
    <row r="2028" spans="1:10" x14ac:dyDescent="0.3">
      <c r="A2028" s="464" t="s">
        <v>6017</v>
      </c>
      <c r="B2028" s="122" t="s">
        <v>6018</v>
      </c>
      <c r="C2028" s="122" t="s">
        <v>502</v>
      </c>
      <c r="D2028" s="122" t="s">
        <v>503</v>
      </c>
      <c r="E2028" s="122" t="s">
        <v>97</v>
      </c>
      <c r="F2028" s="466">
        <v>43952</v>
      </c>
      <c r="G2028" s="466">
        <v>45777</v>
      </c>
      <c r="H2028" s="467" t="s">
        <v>5965</v>
      </c>
      <c r="I2028" s="468">
        <v>38724</v>
      </c>
      <c r="J2028" s="469">
        <v>141.92699999999999</v>
      </c>
    </row>
    <row r="2029" spans="1:10" x14ac:dyDescent="0.3">
      <c r="A2029" s="464" t="s">
        <v>6017</v>
      </c>
      <c r="B2029" s="122" t="s">
        <v>6018</v>
      </c>
      <c r="C2029" s="122" t="s">
        <v>502</v>
      </c>
      <c r="D2029" s="122" t="s">
        <v>503</v>
      </c>
      <c r="E2029" s="122" t="s">
        <v>97</v>
      </c>
      <c r="F2029" s="466">
        <v>43952</v>
      </c>
      <c r="G2029" s="466">
        <v>45777</v>
      </c>
      <c r="H2029" s="467" t="s">
        <v>5964</v>
      </c>
      <c r="I2029" s="468">
        <v>38725</v>
      </c>
      <c r="J2029" s="469">
        <v>0</v>
      </c>
    </row>
    <row r="2030" spans="1:10" x14ac:dyDescent="0.3">
      <c r="A2030" s="464" t="s">
        <v>6017</v>
      </c>
      <c r="B2030" s="122" t="s">
        <v>6018</v>
      </c>
      <c r="C2030" s="122" t="s">
        <v>1083</v>
      </c>
      <c r="D2030" s="122" t="s">
        <v>1084</v>
      </c>
      <c r="E2030" s="122" t="s">
        <v>97</v>
      </c>
      <c r="F2030" s="466">
        <v>43952</v>
      </c>
      <c r="G2030" s="466">
        <v>45046</v>
      </c>
      <c r="H2030" s="467" t="s">
        <v>5965</v>
      </c>
      <c r="I2030" s="468">
        <v>38746</v>
      </c>
      <c r="J2030" s="469">
        <v>312</v>
      </c>
    </row>
    <row r="2031" spans="1:10" x14ac:dyDescent="0.3">
      <c r="A2031" s="464" t="s">
        <v>6017</v>
      </c>
      <c r="B2031" s="122" t="s">
        <v>6018</v>
      </c>
      <c r="C2031" s="122" t="s">
        <v>1083</v>
      </c>
      <c r="D2031" s="122" t="s">
        <v>1084</v>
      </c>
      <c r="E2031" s="122" t="s">
        <v>97</v>
      </c>
      <c r="F2031" s="466">
        <v>43952</v>
      </c>
      <c r="G2031" s="466">
        <v>45046</v>
      </c>
      <c r="H2031" s="467" t="s">
        <v>5964</v>
      </c>
      <c r="I2031" s="468">
        <v>38747</v>
      </c>
      <c r="J2031" s="469">
        <v>0</v>
      </c>
    </row>
    <row r="2032" spans="1:10" x14ac:dyDescent="0.3">
      <c r="A2032" s="464" t="s">
        <v>6017</v>
      </c>
      <c r="B2032" s="122" t="s">
        <v>6018</v>
      </c>
      <c r="C2032" s="122" t="s">
        <v>1083</v>
      </c>
      <c r="D2032" s="122" t="s">
        <v>1084</v>
      </c>
      <c r="E2032" s="122" t="s">
        <v>97</v>
      </c>
      <c r="F2032" s="466">
        <v>43952</v>
      </c>
      <c r="G2032" s="466">
        <v>45046</v>
      </c>
      <c r="H2032" s="467" t="s">
        <v>5965</v>
      </c>
      <c r="I2032" s="468">
        <v>38748</v>
      </c>
      <c r="J2032" s="469">
        <v>93.765999999999991</v>
      </c>
    </row>
    <row r="2033" spans="1:10" x14ac:dyDescent="0.3">
      <c r="A2033" s="464" t="s">
        <v>6017</v>
      </c>
      <c r="B2033" s="122" t="s">
        <v>6018</v>
      </c>
      <c r="C2033" s="122" t="s">
        <v>1083</v>
      </c>
      <c r="D2033" s="122" t="s">
        <v>1084</v>
      </c>
      <c r="E2033" s="122" t="s">
        <v>97</v>
      </c>
      <c r="F2033" s="466">
        <v>43952</v>
      </c>
      <c r="G2033" s="466">
        <v>45046</v>
      </c>
      <c r="H2033" s="467" t="s">
        <v>5964</v>
      </c>
      <c r="I2033" s="468">
        <v>38749</v>
      </c>
      <c r="J2033" s="469">
        <v>48.161000000000001</v>
      </c>
    </row>
    <row r="2034" spans="1:10" x14ac:dyDescent="0.3">
      <c r="A2034" s="464" t="s">
        <v>6017</v>
      </c>
      <c r="B2034" s="122" t="s">
        <v>6018</v>
      </c>
      <c r="C2034" s="122" t="s">
        <v>9053</v>
      </c>
      <c r="D2034" s="122" t="s">
        <v>9054</v>
      </c>
      <c r="E2034" s="122" t="s">
        <v>97</v>
      </c>
      <c r="F2034" s="466">
        <v>44501</v>
      </c>
      <c r="G2034" s="466">
        <v>44865</v>
      </c>
      <c r="H2034" s="467" t="s">
        <v>5964</v>
      </c>
      <c r="I2034" s="468">
        <v>40106</v>
      </c>
      <c r="J2034" s="469">
        <v>0</v>
      </c>
    </row>
    <row r="2035" spans="1:10" x14ac:dyDescent="0.3">
      <c r="A2035" s="464" t="s">
        <v>6017</v>
      </c>
      <c r="B2035" s="122" t="s">
        <v>6018</v>
      </c>
      <c r="C2035" s="122" t="s">
        <v>9053</v>
      </c>
      <c r="D2035" s="122" t="s">
        <v>9054</v>
      </c>
      <c r="E2035" s="122" t="s">
        <v>97</v>
      </c>
      <c r="F2035" s="466">
        <v>44501</v>
      </c>
      <c r="G2035" s="466">
        <v>44865</v>
      </c>
      <c r="H2035" s="467" t="s">
        <v>5965</v>
      </c>
      <c r="I2035" s="468">
        <v>40107</v>
      </c>
      <c r="J2035" s="469">
        <v>80</v>
      </c>
    </row>
    <row r="2036" spans="1:10" x14ac:dyDescent="0.3">
      <c r="A2036" s="464" t="s">
        <v>6017</v>
      </c>
      <c r="B2036" s="122" t="s">
        <v>6018</v>
      </c>
      <c r="C2036" s="122" t="s">
        <v>483</v>
      </c>
      <c r="D2036" s="122" t="s">
        <v>484</v>
      </c>
      <c r="E2036" s="122" t="s">
        <v>97</v>
      </c>
      <c r="F2036" s="466">
        <v>44044</v>
      </c>
      <c r="G2036" s="466">
        <v>45869</v>
      </c>
      <c r="H2036" s="467" t="s">
        <v>5965</v>
      </c>
      <c r="I2036" s="468">
        <v>38998</v>
      </c>
      <c r="J2036" s="469">
        <v>960</v>
      </c>
    </row>
    <row r="2037" spans="1:10" x14ac:dyDescent="0.3">
      <c r="A2037" s="464" t="s">
        <v>6017</v>
      </c>
      <c r="B2037" s="122" t="s">
        <v>6018</v>
      </c>
      <c r="C2037" s="122" t="s">
        <v>483</v>
      </c>
      <c r="D2037" s="122" t="s">
        <v>484</v>
      </c>
      <c r="E2037" s="122" t="s">
        <v>97</v>
      </c>
      <c r="F2037" s="466">
        <v>44044</v>
      </c>
      <c r="G2037" s="466">
        <v>45869</v>
      </c>
      <c r="H2037" s="467" t="s">
        <v>5964</v>
      </c>
      <c r="I2037" s="468">
        <v>38999</v>
      </c>
      <c r="J2037" s="469">
        <v>0</v>
      </c>
    </row>
    <row r="2038" spans="1:10" x14ac:dyDescent="0.3">
      <c r="A2038" s="464" t="s">
        <v>6017</v>
      </c>
      <c r="B2038" s="122" t="s">
        <v>6018</v>
      </c>
      <c r="C2038" s="122" t="s">
        <v>703</v>
      </c>
      <c r="D2038" s="122" t="s">
        <v>704</v>
      </c>
      <c r="E2038" s="122" t="s">
        <v>97</v>
      </c>
      <c r="F2038" s="466">
        <v>43952</v>
      </c>
      <c r="G2038" s="466">
        <v>45412</v>
      </c>
      <c r="H2038" s="467" t="s">
        <v>5965</v>
      </c>
      <c r="I2038" s="468">
        <v>38843</v>
      </c>
      <c r="J2038" s="469">
        <v>800</v>
      </c>
    </row>
    <row r="2039" spans="1:10" x14ac:dyDescent="0.3">
      <c r="A2039" s="464" t="s">
        <v>6017</v>
      </c>
      <c r="B2039" s="122" t="s">
        <v>6018</v>
      </c>
      <c r="C2039" s="122" t="s">
        <v>703</v>
      </c>
      <c r="D2039" s="122" t="s">
        <v>704</v>
      </c>
      <c r="E2039" s="122" t="s">
        <v>97</v>
      </c>
      <c r="F2039" s="466">
        <v>43952</v>
      </c>
      <c r="G2039" s="466">
        <v>45412</v>
      </c>
      <c r="H2039" s="467" t="s">
        <v>5964</v>
      </c>
      <c r="I2039" s="468">
        <v>38844</v>
      </c>
      <c r="J2039" s="469">
        <v>719.38100000000009</v>
      </c>
    </row>
    <row r="2040" spans="1:10" x14ac:dyDescent="0.3">
      <c r="A2040" s="464" t="s">
        <v>6017</v>
      </c>
      <c r="B2040" s="122" t="s">
        <v>6018</v>
      </c>
      <c r="C2040" s="122" t="s">
        <v>891</v>
      </c>
      <c r="D2040" s="122" t="s">
        <v>892</v>
      </c>
      <c r="E2040" s="122" t="s">
        <v>97</v>
      </c>
      <c r="F2040" s="466">
        <v>44136</v>
      </c>
      <c r="G2040" s="466">
        <v>44865</v>
      </c>
      <c r="H2040" s="467" t="s">
        <v>5965</v>
      </c>
      <c r="I2040" s="468">
        <v>39233</v>
      </c>
      <c r="J2040" s="469">
        <v>730.30500000000006</v>
      </c>
    </row>
    <row r="2041" spans="1:10" x14ac:dyDescent="0.3">
      <c r="A2041" s="464" t="s">
        <v>6017</v>
      </c>
      <c r="B2041" s="122" t="s">
        <v>6018</v>
      </c>
      <c r="C2041" s="122" t="s">
        <v>6310</v>
      </c>
      <c r="D2041" s="122" t="s">
        <v>6311</v>
      </c>
      <c r="E2041" s="122" t="s">
        <v>97</v>
      </c>
      <c r="F2041" s="466">
        <v>43952</v>
      </c>
      <c r="G2041" s="466">
        <v>45688</v>
      </c>
      <c r="H2041" s="467" t="s">
        <v>5964</v>
      </c>
      <c r="I2041" s="468">
        <v>38862</v>
      </c>
      <c r="J2041" s="469">
        <v>128</v>
      </c>
    </row>
    <row r="2042" spans="1:10" x14ac:dyDescent="0.3">
      <c r="A2042" s="464" t="s">
        <v>6017</v>
      </c>
      <c r="B2042" s="122" t="s">
        <v>6018</v>
      </c>
      <c r="C2042" s="122" t="s">
        <v>6310</v>
      </c>
      <c r="D2042" s="122" t="s">
        <v>6311</v>
      </c>
      <c r="E2042" s="122" t="s">
        <v>97</v>
      </c>
      <c r="F2042" s="466">
        <v>43952</v>
      </c>
      <c r="G2042" s="466">
        <v>45688</v>
      </c>
      <c r="H2042" s="467" t="s">
        <v>5965</v>
      </c>
      <c r="I2042" s="468">
        <v>38863</v>
      </c>
      <c r="J2042" s="469">
        <v>0</v>
      </c>
    </row>
    <row r="2043" spans="1:10" x14ac:dyDescent="0.3">
      <c r="A2043" s="464" t="s">
        <v>6017</v>
      </c>
      <c r="B2043" s="122" t="s">
        <v>6018</v>
      </c>
      <c r="C2043" s="122" t="s">
        <v>6310</v>
      </c>
      <c r="D2043" s="122" t="s">
        <v>6311</v>
      </c>
      <c r="E2043" s="122" t="s">
        <v>97</v>
      </c>
      <c r="F2043" s="466">
        <v>43952</v>
      </c>
      <c r="G2043" s="466">
        <v>45688</v>
      </c>
      <c r="H2043" s="467" t="s">
        <v>5964</v>
      </c>
      <c r="I2043" s="468">
        <v>38864</v>
      </c>
      <c r="J2043" s="469">
        <v>30.503000000000004</v>
      </c>
    </row>
    <row r="2044" spans="1:10" x14ac:dyDescent="0.3">
      <c r="A2044" s="464" t="s">
        <v>6017</v>
      </c>
      <c r="B2044" s="122" t="s">
        <v>6018</v>
      </c>
      <c r="C2044" s="122" t="s">
        <v>6310</v>
      </c>
      <c r="D2044" s="122" t="s">
        <v>6311</v>
      </c>
      <c r="E2044" s="122" t="s">
        <v>97</v>
      </c>
      <c r="F2044" s="466">
        <v>43952</v>
      </c>
      <c r="G2044" s="466">
        <v>45688</v>
      </c>
      <c r="H2044" s="467" t="s">
        <v>5965</v>
      </c>
      <c r="I2044" s="468">
        <v>38865</v>
      </c>
      <c r="J2044" s="469">
        <v>0</v>
      </c>
    </row>
    <row r="2045" spans="1:10" x14ac:dyDescent="0.3">
      <c r="A2045" s="464" t="s">
        <v>6017</v>
      </c>
      <c r="B2045" s="122" t="s">
        <v>6018</v>
      </c>
      <c r="C2045" s="122" t="s">
        <v>6485</v>
      </c>
      <c r="D2045" s="122" t="s">
        <v>6486</v>
      </c>
      <c r="E2045" s="122" t="s">
        <v>97</v>
      </c>
      <c r="F2045" s="466">
        <v>44501</v>
      </c>
      <c r="G2045" s="466">
        <v>44865</v>
      </c>
      <c r="H2045" s="467" t="s">
        <v>5965</v>
      </c>
      <c r="I2045" s="468">
        <v>40102</v>
      </c>
      <c r="J2045" s="469">
        <v>200</v>
      </c>
    </row>
    <row r="2046" spans="1:10" x14ac:dyDescent="0.3">
      <c r="A2046" s="464" t="s">
        <v>6017</v>
      </c>
      <c r="B2046" s="122" t="s">
        <v>6018</v>
      </c>
      <c r="C2046" s="122" t="s">
        <v>6485</v>
      </c>
      <c r="D2046" s="122" t="s">
        <v>6486</v>
      </c>
      <c r="E2046" s="122" t="s">
        <v>97</v>
      </c>
      <c r="F2046" s="466">
        <v>44501</v>
      </c>
      <c r="G2046" s="466">
        <v>44865</v>
      </c>
      <c r="H2046" s="467" t="s">
        <v>5965</v>
      </c>
      <c r="I2046" s="468">
        <v>40103</v>
      </c>
      <c r="J2046" s="469">
        <v>71.909000000000006</v>
      </c>
    </row>
    <row r="2047" spans="1:10" x14ac:dyDescent="0.3">
      <c r="A2047" s="464" t="s">
        <v>6017</v>
      </c>
      <c r="B2047" s="122" t="s">
        <v>6018</v>
      </c>
      <c r="C2047" s="122" t="s">
        <v>6485</v>
      </c>
      <c r="D2047" s="122" t="s">
        <v>6486</v>
      </c>
      <c r="E2047" s="122" t="s">
        <v>97</v>
      </c>
      <c r="F2047" s="466">
        <v>44501</v>
      </c>
      <c r="G2047" s="466">
        <v>44865</v>
      </c>
      <c r="H2047" s="467" t="s">
        <v>5964</v>
      </c>
      <c r="I2047" s="468">
        <v>40104</v>
      </c>
      <c r="J2047" s="469">
        <v>0</v>
      </c>
    </row>
    <row r="2048" spans="1:10" x14ac:dyDescent="0.3">
      <c r="A2048" s="464" t="s">
        <v>6017</v>
      </c>
      <c r="B2048" s="122" t="s">
        <v>6018</v>
      </c>
      <c r="C2048" s="122" t="s">
        <v>6485</v>
      </c>
      <c r="D2048" s="122" t="s">
        <v>6486</v>
      </c>
      <c r="E2048" s="122" t="s">
        <v>97</v>
      </c>
      <c r="F2048" s="466">
        <v>44501</v>
      </c>
      <c r="G2048" s="466">
        <v>44865</v>
      </c>
      <c r="H2048" s="467" t="s">
        <v>5964</v>
      </c>
      <c r="I2048" s="468">
        <v>40105</v>
      </c>
      <c r="J2048" s="469">
        <v>0</v>
      </c>
    </row>
    <row r="2049" spans="1:10" x14ac:dyDescent="0.3">
      <c r="A2049" s="464" t="s">
        <v>6017</v>
      </c>
      <c r="B2049" s="122" t="s">
        <v>6018</v>
      </c>
      <c r="C2049" s="122" t="s">
        <v>965</v>
      </c>
      <c r="D2049" s="122" t="s">
        <v>966</v>
      </c>
      <c r="E2049" s="122" t="s">
        <v>97</v>
      </c>
      <c r="F2049" s="466">
        <v>43952</v>
      </c>
      <c r="G2049" s="466">
        <v>44773</v>
      </c>
      <c r="H2049" s="467" t="s">
        <v>5965</v>
      </c>
      <c r="I2049" s="468">
        <v>38750</v>
      </c>
      <c r="J2049" s="469">
        <v>300</v>
      </c>
    </row>
    <row r="2050" spans="1:10" x14ac:dyDescent="0.3">
      <c r="A2050" s="464" t="s">
        <v>6017</v>
      </c>
      <c r="B2050" s="122" t="s">
        <v>6018</v>
      </c>
      <c r="C2050" s="122" t="s">
        <v>965</v>
      </c>
      <c r="D2050" s="122" t="s">
        <v>966</v>
      </c>
      <c r="E2050" s="122" t="s">
        <v>97</v>
      </c>
      <c r="F2050" s="466">
        <v>43952</v>
      </c>
      <c r="G2050" s="466">
        <v>44773</v>
      </c>
      <c r="H2050" s="467" t="s">
        <v>5964</v>
      </c>
      <c r="I2050" s="468">
        <v>38751</v>
      </c>
      <c r="J2050" s="469">
        <v>0</v>
      </c>
    </row>
    <row r="2051" spans="1:10" x14ac:dyDescent="0.3">
      <c r="A2051" s="464" t="s">
        <v>6017</v>
      </c>
      <c r="B2051" s="122" t="s">
        <v>6018</v>
      </c>
      <c r="C2051" s="122" t="s">
        <v>965</v>
      </c>
      <c r="D2051" s="122" t="s">
        <v>966</v>
      </c>
      <c r="E2051" s="122" t="s">
        <v>97</v>
      </c>
      <c r="F2051" s="466">
        <v>43952</v>
      </c>
      <c r="G2051" s="466">
        <v>44773</v>
      </c>
      <c r="H2051" s="467" t="s">
        <v>5965</v>
      </c>
      <c r="I2051" s="468">
        <v>38752</v>
      </c>
      <c r="J2051" s="469">
        <v>48</v>
      </c>
    </row>
    <row r="2052" spans="1:10" x14ac:dyDescent="0.3">
      <c r="A2052" s="464" t="s">
        <v>6017</v>
      </c>
      <c r="B2052" s="122" t="s">
        <v>6018</v>
      </c>
      <c r="C2052" s="122" t="s">
        <v>965</v>
      </c>
      <c r="D2052" s="122" t="s">
        <v>966</v>
      </c>
      <c r="E2052" s="122" t="s">
        <v>97</v>
      </c>
      <c r="F2052" s="466">
        <v>43952</v>
      </c>
      <c r="G2052" s="466">
        <v>44773</v>
      </c>
      <c r="H2052" s="467" t="s">
        <v>5964</v>
      </c>
      <c r="I2052" s="468">
        <v>38753</v>
      </c>
      <c r="J2052" s="469">
        <v>46.617000000000004</v>
      </c>
    </row>
    <row r="2053" spans="1:10" x14ac:dyDescent="0.3">
      <c r="A2053" s="464" t="s">
        <v>6017</v>
      </c>
      <c r="B2053" s="122" t="s">
        <v>6018</v>
      </c>
      <c r="C2053" s="122" t="s">
        <v>393</v>
      </c>
      <c r="D2053" s="122" t="s">
        <v>394</v>
      </c>
      <c r="E2053" s="122" t="s">
        <v>97</v>
      </c>
      <c r="F2053" s="466">
        <v>43952</v>
      </c>
      <c r="G2053" s="466">
        <v>45777</v>
      </c>
      <c r="H2053" s="467" t="s">
        <v>5964</v>
      </c>
      <c r="I2053" s="468">
        <v>38847</v>
      </c>
      <c r="J2053" s="469">
        <v>813.63600000000008</v>
      </c>
    </row>
    <row r="2054" spans="1:10" x14ac:dyDescent="0.3">
      <c r="A2054" s="464" t="s">
        <v>6017</v>
      </c>
      <c r="B2054" s="122" t="s">
        <v>6018</v>
      </c>
      <c r="C2054" s="122" t="s">
        <v>393</v>
      </c>
      <c r="D2054" s="122" t="s">
        <v>394</v>
      </c>
      <c r="E2054" s="122" t="s">
        <v>97</v>
      </c>
      <c r="F2054" s="466">
        <v>43952</v>
      </c>
      <c r="G2054" s="466">
        <v>45777</v>
      </c>
      <c r="H2054" s="467" t="s">
        <v>5965</v>
      </c>
      <c r="I2054" s="468">
        <v>38848</v>
      </c>
      <c r="J2054" s="469">
        <v>170.364</v>
      </c>
    </row>
    <row r="2055" spans="1:10" x14ac:dyDescent="0.3">
      <c r="A2055" s="464" t="s">
        <v>6017</v>
      </c>
      <c r="B2055" s="122" t="s">
        <v>6018</v>
      </c>
      <c r="C2055" s="122" t="s">
        <v>393</v>
      </c>
      <c r="D2055" s="122" t="s">
        <v>394</v>
      </c>
      <c r="E2055" s="122" t="s">
        <v>97</v>
      </c>
      <c r="F2055" s="466">
        <v>43952</v>
      </c>
      <c r="G2055" s="466">
        <v>45777</v>
      </c>
      <c r="H2055" s="467" t="s">
        <v>5965</v>
      </c>
      <c r="I2055" s="468">
        <v>40659</v>
      </c>
      <c r="J2055" s="469">
        <v>185.53500000000003</v>
      </c>
    </row>
    <row r="2056" spans="1:10" x14ac:dyDescent="0.3">
      <c r="A2056" s="464" t="s">
        <v>6017</v>
      </c>
      <c r="B2056" s="122" t="s">
        <v>6018</v>
      </c>
      <c r="C2056" s="122" t="s">
        <v>393</v>
      </c>
      <c r="D2056" s="122" t="s">
        <v>394</v>
      </c>
      <c r="E2056" s="122" t="s">
        <v>97</v>
      </c>
      <c r="F2056" s="466">
        <v>43952</v>
      </c>
      <c r="G2056" s="466">
        <v>45777</v>
      </c>
      <c r="H2056" s="467" t="s">
        <v>5964</v>
      </c>
      <c r="I2056" s="468">
        <v>40660</v>
      </c>
      <c r="J2056" s="469">
        <v>0</v>
      </c>
    </row>
    <row r="2057" spans="1:10" x14ac:dyDescent="0.3">
      <c r="A2057" s="464" t="s">
        <v>6017</v>
      </c>
      <c r="B2057" s="122" t="s">
        <v>6018</v>
      </c>
      <c r="C2057" s="122" t="s">
        <v>538</v>
      </c>
      <c r="D2057" s="122" t="s">
        <v>539</v>
      </c>
      <c r="E2057" s="122" t="s">
        <v>97</v>
      </c>
      <c r="F2057" s="466">
        <v>43595</v>
      </c>
      <c r="G2057" s="466">
        <v>47238</v>
      </c>
      <c r="H2057" s="467" t="s">
        <v>5965</v>
      </c>
      <c r="I2057" s="468">
        <v>37682</v>
      </c>
      <c r="J2057" s="469">
        <v>1233.5999999999999</v>
      </c>
    </row>
    <row r="2058" spans="1:10" x14ac:dyDescent="0.3">
      <c r="A2058" s="464" t="s">
        <v>6017</v>
      </c>
      <c r="B2058" s="122" t="s">
        <v>6018</v>
      </c>
      <c r="C2058" s="122" t="s">
        <v>538</v>
      </c>
      <c r="D2058" s="122" t="s">
        <v>539</v>
      </c>
      <c r="E2058" s="122" t="s">
        <v>97</v>
      </c>
      <c r="F2058" s="466">
        <v>43595</v>
      </c>
      <c r="G2058" s="466">
        <v>47238</v>
      </c>
      <c r="H2058" s="467" t="s">
        <v>5965</v>
      </c>
      <c r="I2058" s="468">
        <v>37685</v>
      </c>
      <c r="J2058" s="469">
        <v>136.71200000000002</v>
      </c>
    </row>
    <row r="2059" spans="1:10" x14ac:dyDescent="0.3">
      <c r="A2059" s="464" t="s">
        <v>6017</v>
      </c>
      <c r="B2059" s="122" t="s">
        <v>6018</v>
      </c>
      <c r="C2059" s="122" t="s">
        <v>538</v>
      </c>
      <c r="D2059" s="122" t="s">
        <v>539</v>
      </c>
      <c r="E2059" s="122" t="s">
        <v>97</v>
      </c>
      <c r="F2059" s="466">
        <v>43595</v>
      </c>
      <c r="G2059" s="466">
        <v>47238</v>
      </c>
      <c r="H2059" s="467" t="s">
        <v>5964</v>
      </c>
      <c r="I2059" s="468">
        <v>37686</v>
      </c>
      <c r="J2059" s="469">
        <v>0</v>
      </c>
    </row>
    <row r="2060" spans="1:10" x14ac:dyDescent="0.3">
      <c r="A2060" s="464" t="s">
        <v>6017</v>
      </c>
      <c r="B2060" s="122" t="s">
        <v>6018</v>
      </c>
      <c r="C2060" s="122" t="s">
        <v>6803</v>
      </c>
      <c r="D2060" s="122" t="s">
        <v>6804</v>
      </c>
      <c r="E2060" s="122" t="s">
        <v>97</v>
      </c>
      <c r="F2060" s="466">
        <v>44317</v>
      </c>
      <c r="G2060" s="466">
        <v>45046</v>
      </c>
      <c r="H2060" s="467" t="s">
        <v>5964</v>
      </c>
      <c r="I2060" s="468">
        <v>39640</v>
      </c>
      <c r="J2060" s="469">
        <v>94.61699999999999</v>
      </c>
    </row>
    <row r="2061" spans="1:10" x14ac:dyDescent="0.3">
      <c r="A2061" s="464" t="s">
        <v>6017</v>
      </c>
      <c r="B2061" s="122" t="s">
        <v>6018</v>
      </c>
      <c r="C2061" s="122" t="s">
        <v>6803</v>
      </c>
      <c r="D2061" s="122" t="s">
        <v>6804</v>
      </c>
      <c r="E2061" s="122" t="s">
        <v>97</v>
      </c>
      <c r="F2061" s="466">
        <v>44317</v>
      </c>
      <c r="G2061" s="466">
        <v>45046</v>
      </c>
      <c r="H2061" s="467" t="s">
        <v>5965</v>
      </c>
      <c r="I2061" s="468">
        <v>39641</v>
      </c>
      <c r="J2061" s="469">
        <v>0</v>
      </c>
    </row>
    <row r="2062" spans="1:10" x14ac:dyDescent="0.3">
      <c r="A2062" s="464" t="s">
        <v>6017</v>
      </c>
      <c r="B2062" s="122" t="s">
        <v>6018</v>
      </c>
      <c r="C2062" s="122" t="s">
        <v>3931</v>
      </c>
      <c r="D2062" s="122" t="s">
        <v>9619</v>
      </c>
      <c r="E2062" s="122" t="s">
        <v>9620</v>
      </c>
      <c r="F2062" s="466">
        <v>44593</v>
      </c>
      <c r="G2062" s="466">
        <v>45688</v>
      </c>
      <c r="H2062" s="467" t="s">
        <v>5964</v>
      </c>
      <c r="I2062" s="468">
        <v>40352</v>
      </c>
      <c r="J2062" s="469">
        <v>8.7870000000000008</v>
      </c>
    </row>
    <row r="2063" spans="1:10" x14ac:dyDescent="0.3">
      <c r="A2063" s="464" t="s">
        <v>6017</v>
      </c>
      <c r="B2063" s="122" t="s">
        <v>6018</v>
      </c>
      <c r="C2063" s="122" t="s">
        <v>3931</v>
      </c>
      <c r="D2063" s="122" t="s">
        <v>9619</v>
      </c>
      <c r="E2063" s="122" t="s">
        <v>9620</v>
      </c>
      <c r="F2063" s="466">
        <v>44593</v>
      </c>
      <c r="G2063" s="466">
        <v>45688</v>
      </c>
      <c r="H2063" s="467" t="s">
        <v>5965</v>
      </c>
      <c r="I2063" s="468">
        <v>40354</v>
      </c>
      <c r="J2063" s="469">
        <v>21.213000000000001</v>
      </c>
    </row>
    <row r="2064" spans="1:10" x14ac:dyDescent="0.3">
      <c r="A2064" s="464" t="s">
        <v>5711</v>
      </c>
      <c r="B2064" s="122" t="s">
        <v>5712</v>
      </c>
      <c r="C2064" s="122" t="s">
        <v>6764</v>
      </c>
      <c r="D2064" s="122" t="s">
        <v>986</v>
      </c>
      <c r="E2064" s="122" t="s">
        <v>6</v>
      </c>
      <c r="F2064" s="466">
        <v>44348</v>
      </c>
      <c r="G2064" s="466">
        <v>50436</v>
      </c>
      <c r="H2064" s="467" t="s">
        <v>5962</v>
      </c>
      <c r="I2064" s="468">
        <v>4014</v>
      </c>
      <c r="J2064" s="469">
        <v>555.32400000000007</v>
      </c>
    </row>
    <row r="2065" spans="1:10" x14ac:dyDescent="0.3">
      <c r="A2065" s="464" t="s">
        <v>5711</v>
      </c>
      <c r="B2065" s="122" t="s">
        <v>5712</v>
      </c>
      <c r="C2065" s="122" t="s">
        <v>6764</v>
      </c>
      <c r="D2065" s="122" t="s">
        <v>986</v>
      </c>
      <c r="E2065" s="122" t="s">
        <v>6</v>
      </c>
      <c r="F2065" s="466">
        <v>44348</v>
      </c>
      <c r="G2065" s="466">
        <v>50436</v>
      </c>
      <c r="H2065" s="467" t="s">
        <v>5963</v>
      </c>
      <c r="I2065" s="468">
        <v>4015</v>
      </c>
      <c r="J2065" s="469">
        <v>108.694</v>
      </c>
    </row>
    <row r="2066" spans="1:10" x14ac:dyDescent="0.3">
      <c r="A2066" s="464" t="s">
        <v>5711</v>
      </c>
      <c r="B2066" s="122" t="s">
        <v>5712</v>
      </c>
      <c r="C2066" s="122" t="s">
        <v>7</v>
      </c>
      <c r="D2066" s="122" t="s">
        <v>8</v>
      </c>
      <c r="E2066" s="122" t="s">
        <v>6</v>
      </c>
      <c r="F2066" s="466">
        <v>43132</v>
      </c>
      <c r="G2066" s="466">
        <v>50436</v>
      </c>
      <c r="H2066" s="467" t="s">
        <v>5962</v>
      </c>
      <c r="I2066" s="468">
        <v>2798</v>
      </c>
      <c r="J2066" s="469">
        <v>4494.8080000000009</v>
      </c>
    </row>
    <row r="2067" spans="1:10" x14ac:dyDescent="0.3">
      <c r="A2067" s="464" t="s">
        <v>5711</v>
      </c>
      <c r="B2067" s="122" t="s">
        <v>5712</v>
      </c>
      <c r="C2067" s="122" t="s">
        <v>7</v>
      </c>
      <c r="D2067" s="122" t="s">
        <v>8</v>
      </c>
      <c r="E2067" s="122" t="s">
        <v>6</v>
      </c>
      <c r="F2067" s="466">
        <v>43497</v>
      </c>
      <c r="G2067" s="466">
        <v>50436</v>
      </c>
      <c r="H2067" s="467" t="s">
        <v>5963</v>
      </c>
      <c r="I2067" s="468">
        <v>3000</v>
      </c>
      <c r="J2067" s="469">
        <v>0</v>
      </c>
    </row>
    <row r="2068" spans="1:10" x14ac:dyDescent="0.3">
      <c r="A2068" s="464" t="s">
        <v>5711</v>
      </c>
      <c r="B2068" s="122" t="s">
        <v>5712</v>
      </c>
      <c r="C2068" s="122" t="s">
        <v>540</v>
      </c>
      <c r="D2068" s="122" t="s">
        <v>541</v>
      </c>
      <c r="E2068" s="122" t="s">
        <v>6</v>
      </c>
      <c r="F2068" s="466">
        <v>43405</v>
      </c>
      <c r="G2068" s="466">
        <v>50436</v>
      </c>
      <c r="H2068" s="467" t="s">
        <v>5962</v>
      </c>
      <c r="I2068" s="468">
        <v>2951</v>
      </c>
      <c r="J2068" s="469">
        <v>9289.7180000000008</v>
      </c>
    </row>
    <row r="2069" spans="1:10" x14ac:dyDescent="0.3">
      <c r="A2069" s="464" t="s">
        <v>5711</v>
      </c>
      <c r="B2069" s="122" t="s">
        <v>5712</v>
      </c>
      <c r="C2069" s="122" t="s">
        <v>540</v>
      </c>
      <c r="D2069" s="122" t="s">
        <v>541</v>
      </c>
      <c r="E2069" s="122" t="s">
        <v>6</v>
      </c>
      <c r="F2069" s="466">
        <v>43497</v>
      </c>
      <c r="G2069" s="466">
        <v>50436</v>
      </c>
      <c r="H2069" s="467" t="s">
        <v>5963</v>
      </c>
      <c r="I2069" s="468">
        <v>3001</v>
      </c>
      <c r="J2069" s="469">
        <v>1807.373</v>
      </c>
    </row>
    <row r="2070" spans="1:10" x14ac:dyDescent="0.3">
      <c r="A2070" s="464" t="s">
        <v>5711</v>
      </c>
      <c r="B2070" s="122" t="s">
        <v>5712</v>
      </c>
      <c r="C2070" s="122" t="s">
        <v>542</v>
      </c>
      <c r="D2070" s="122" t="s">
        <v>543</v>
      </c>
      <c r="E2070" s="122" t="s">
        <v>6</v>
      </c>
      <c r="F2070" s="466">
        <v>43132</v>
      </c>
      <c r="G2070" s="466">
        <v>50436</v>
      </c>
      <c r="H2070" s="467" t="s">
        <v>5962</v>
      </c>
      <c r="I2070" s="468">
        <v>2799</v>
      </c>
      <c r="J2070" s="469">
        <v>1954.35</v>
      </c>
    </row>
    <row r="2071" spans="1:10" x14ac:dyDescent="0.3">
      <c r="A2071" s="464" t="s">
        <v>5711</v>
      </c>
      <c r="B2071" s="122" t="s">
        <v>5712</v>
      </c>
      <c r="C2071" s="122" t="s">
        <v>542</v>
      </c>
      <c r="D2071" s="122" t="s">
        <v>543</v>
      </c>
      <c r="E2071" s="122" t="s">
        <v>6</v>
      </c>
      <c r="F2071" s="466">
        <v>43497</v>
      </c>
      <c r="G2071" s="466">
        <v>50436</v>
      </c>
      <c r="H2071" s="467" t="s">
        <v>5963</v>
      </c>
      <c r="I2071" s="468">
        <v>3002</v>
      </c>
      <c r="J2071" s="469">
        <v>0</v>
      </c>
    </row>
    <row r="2072" spans="1:10" x14ac:dyDescent="0.3">
      <c r="A2072" s="464" t="s">
        <v>5711</v>
      </c>
      <c r="B2072" s="122" t="s">
        <v>5712</v>
      </c>
      <c r="C2072" s="122" t="s">
        <v>990</v>
      </c>
      <c r="D2072" s="122" t="s">
        <v>991</v>
      </c>
      <c r="E2072" s="122" t="s">
        <v>6</v>
      </c>
      <c r="F2072" s="466">
        <v>43405</v>
      </c>
      <c r="G2072" s="466">
        <v>50436</v>
      </c>
      <c r="H2072" s="467" t="s">
        <v>5962</v>
      </c>
      <c r="I2072" s="468">
        <v>2952</v>
      </c>
      <c r="J2072" s="469">
        <v>560.75300000000004</v>
      </c>
    </row>
    <row r="2073" spans="1:10" x14ac:dyDescent="0.3">
      <c r="A2073" s="464" t="s">
        <v>5711</v>
      </c>
      <c r="B2073" s="122" t="s">
        <v>5712</v>
      </c>
      <c r="C2073" s="122" t="s">
        <v>990</v>
      </c>
      <c r="D2073" s="122" t="s">
        <v>991</v>
      </c>
      <c r="E2073" s="122" t="s">
        <v>6</v>
      </c>
      <c r="F2073" s="466">
        <v>43497</v>
      </c>
      <c r="G2073" s="466">
        <v>50436</v>
      </c>
      <c r="H2073" s="467" t="s">
        <v>5963</v>
      </c>
      <c r="I2073" s="468">
        <v>3003</v>
      </c>
      <c r="J2073" s="469">
        <v>0</v>
      </c>
    </row>
    <row r="2074" spans="1:10" x14ac:dyDescent="0.3">
      <c r="A2074" s="464" t="s">
        <v>5711</v>
      </c>
      <c r="B2074" s="122" t="s">
        <v>5712</v>
      </c>
      <c r="C2074" s="122" t="s">
        <v>6765</v>
      </c>
      <c r="D2074" s="122" t="s">
        <v>987</v>
      </c>
      <c r="E2074" s="122" t="s">
        <v>6</v>
      </c>
      <c r="F2074" s="466">
        <v>44348</v>
      </c>
      <c r="G2074" s="466">
        <v>50436</v>
      </c>
      <c r="H2074" s="467" t="s">
        <v>5962</v>
      </c>
      <c r="I2074" s="468">
        <v>4022</v>
      </c>
      <c r="J2074" s="469">
        <v>33.515000000000001</v>
      </c>
    </row>
    <row r="2075" spans="1:10" x14ac:dyDescent="0.3">
      <c r="A2075" s="464" t="s">
        <v>5711</v>
      </c>
      <c r="B2075" s="122" t="s">
        <v>5712</v>
      </c>
      <c r="C2075" s="122" t="s">
        <v>6765</v>
      </c>
      <c r="D2075" s="122" t="s">
        <v>987</v>
      </c>
      <c r="E2075" s="122" t="s">
        <v>6</v>
      </c>
      <c r="F2075" s="466">
        <v>44348</v>
      </c>
      <c r="G2075" s="466">
        <v>50436</v>
      </c>
      <c r="H2075" s="467" t="s">
        <v>5963</v>
      </c>
      <c r="I2075" s="468">
        <v>4023</v>
      </c>
      <c r="J2075" s="469">
        <v>0</v>
      </c>
    </row>
    <row r="2076" spans="1:10" x14ac:dyDescent="0.3">
      <c r="A2076" s="464" t="s">
        <v>5711</v>
      </c>
      <c r="B2076" s="122" t="s">
        <v>5712</v>
      </c>
      <c r="C2076" s="122" t="s">
        <v>992</v>
      </c>
      <c r="D2076" s="122" t="s">
        <v>993</v>
      </c>
      <c r="E2076" s="122" t="s">
        <v>6</v>
      </c>
      <c r="F2076" s="466">
        <v>43405</v>
      </c>
      <c r="G2076" s="466">
        <v>50436</v>
      </c>
      <c r="H2076" s="467" t="s">
        <v>5962</v>
      </c>
      <c r="I2076" s="468">
        <v>2954</v>
      </c>
      <c r="J2076" s="469">
        <v>196.73000000000002</v>
      </c>
    </row>
    <row r="2077" spans="1:10" x14ac:dyDescent="0.3">
      <c r="A2077" s="464" t="s">
        <v>5711</v>
      </c>
      <c r="B2077" s="122" t="s">
        <v>5712</v>
      </c>
      <c r="C2077" s="122" t="s">
        <v>992</v>
      </c>
      <c r="D2077" s="122" t="s">
        <v>993</v>
      </c>
      <c r="E2077" s="122" t="s">
        <v>6</v>
      </c>
      <c r="F2077" s="466">
        <v>43497</v>
      </c>
      <c r="G2077" s="466">
        <v>50436</v>
      </c>
      <c r="H2077" s="467" t="s">
        <v>5963</v>
      </c>
      <c r="I2077" s="468">
        <v>3005</v>
      </c>
      <c r="J2077" s="469">
        <v>99.713000000000008</v>
      </c>
    </row>
    <row r="2078" spans="1:10" x14ac:dyDescent="0.3">
      <c r="A2078" s="464" t="s">
        <v>5711</v>
      </c>
      <c r="B2078" s="122" t="s">
        <v>5712</v>
      </c>
      <c r="C2078" s="122" t="s">
        <v>405</v>
      </c>
      <c r="D2078" s="122" t="s">
        <v>406</v>
      </c>
      <c r="E2078" s="122" t="s">
        <v>6</v>
      </c>
      <c r="F2078" s="466">
        <v>43405</v>
      </c>
      <c r="G2078" s="466">
        <v>50436</v>
      </c>
      <c r="H2078" s="467" t="s">
        <v>5962</v>
      </c>
      <c r="I2078" s="468">
        <v>2955</v>
      </c>
      <c r="J2078" s="469">
        <v>285.94</v>
      </c>
    </row>
    <row r="2079" spans="1:10" x14ac:dyDescent="0.3">
      <c r="A2079" s="464" t="s">
        <v>5711</v>
      </c>
      <c r="B2079" s="122" t="s">
        <v>5712</v>
      </c>
      <c r="C2079" s="122" t="s">
        <v>405</v>
      </c>
      <c r="D2079" s="122" t="s">
        <v>406</v>
      </c>
      <c r="E2079" s="122" t="s">
        <v>6</v>
      </c>
      <c r="F2079" s="466">
        <v>43497</v>
      </c>
      <c r="G2079" s="466">
        <v>50436</v>
      </c>
      <c r="H2079" s="467" t="s">
        <v>5963</v>
      </c>
      <c r="I2079" s="468">
        <v>3006</v>
      </c>
      <c r="J2079" s="469">
        <v>0</v>
      </c>
    </row>
    <row r="2080" spans="1:10" x14ac:dyDescent="0.3">
      <c r="A2080" s="464" t="s">
        <v>5711</v>
      </c>
      <c r="B2080" s="122" t="s">
        <v>5712</v>
      </c>
      <c r="C2080" s="122" t="s">
        <v>988</v>
      </c>
      <c r="D2080" s="122" t="s">
        <v>989</v>
      </c>
      <c r="E2080" s="122" t="s">
        <v>6</v>
      </c>
      <c r="F2080" s="466">
        <v>43405</v>
      </c>
      <c r="G2080" s="466">
        <v>50436</v>
      </c>
      <c r="H2080" s="467" t="s">
        <v>5962</v>
      </c>
      <c r="I2080" s="468">
        <v>2956</v>
      </c>
      <c r="J2080" s="469">
        <v>1275.0490000000002</v>
      </c>
    </row>
    <row r="2081" spans="1:10" x14ac:dyDescent="0.3">
      <c r="A2081" s="464" t="s">
        <v>5711</v>
      </c>
      <c r="B2081" s="122" t="s">
        <v>5712</v>
      </c>
      <c r="C2081" s="122" t="s">
        <v>988</v>
      </c>
      <c r="D2081" s="122" t="s">
        <v>989</v>
      </c>
      <c r="E2081" s="122" t="s">
        <v>6</v>
      </c>
      <c r="F2081" s="466">
        <v>43497</v>
      </c>
      <c r="G2081" s="466">
        <v>50436</v>
      </c>
      <c r="H2081" s="467" t="s">
        <v>5963</v>
      </c>
      <c r="I2081" s="468">
        <v>3007</v>
      </c>
      <c r="J2081" s="469">
        <v>0</v>
      </c>
    </row>
    <row r="2082" spans="1:10" x14ac:dyDescent="0.3">
      <c r="A2082" s="464" t="s">
        <v>5711</v>
      </c>
      <c r="B2082" s="122" t="s">
        <v>5712</v>
      </c>
      <c r="C2082" s="122" t="s">
        <v>164</v>
      </c>
      <c r="D2082" s="122" t="s">
        <v>165</v>
      </c>
      <c r="E2082" s="122" t="s">
        <v>6</v>
      </c>
      <c r="F2082" s="466">
        <v>44593</v>
      </c>
      <c r="G2082" s="466">
        <v>46418</v>
      </c>
      <c r="H2082" s="467" t="s">
        <v>5962</v>
      </c>
      <c r="I2082" s="468">
        <v>4105</v>
      </c>
      <c r="J2082" s="469">
        <v>2010</v>
      </c>
    </row>
    <row r="2083" spans="1:10" x14ac:dyDescent="0.3">
      <c r="A2083" s="464" t="s">
        <v>5711</v>
      </c>
      <c r="B2083" s="122" t="s">
        <v>5712</v>
      </c>
      <c r="C2083" s="122" t="s">
        <v>164</v>
      </c>
      <c r="D2083" s="122" t="s">
        <v>165</v>
      </c>
      <c r="E2083" s="122" t="s">
        <v>6</v>
      </c>
      <c r="F2083" s="466">
        <v>44593</v>
      </c>
      <c r="G2083" s="466">
        <v>46418</v>
      </c>
      <c r="H2083" s="467" t="s">
        <v>5963</v>
      </c>
      <c r="I2083" s="468">
        <v>4106</v>
      </c>
      <c r="J2083" s="469">
        <v>0</v>
      </c>
    </row>
    <row r="2084" spans="1:10" x14ac:dyDescent="0.3">
      <c r="A2084" s="464" t="s">
        <v>5711</v>
      </c>
      <c r="B2084" s="122" t="s">
        <v>5712</v>
      </c>
      <c r="C2084" s="122" t="s">
        <v>2479</v>
      </c>
      <c r="D2084" s="122" t="s">
        <v>2480</v>
      </c>
      <c r="E2084" s="122" t="s">
        <v>6</v>
      </c>
      <c r="F2084" s="466">
        <v>43221</v>
      </c>
      <c r="G2084" s="466">
        <v>46873</v>
      </c>
      <c r="H2084" s="467" t="s">
        <v>5962</v>
      </c>
      <c r="I2084" s="468">
        <v>2810</v>
      </c>
      <c r="J2084" s="469">
        <v>13085.921999999999</v>
      </c>
    </row>
    <row r="2085" spans="1:10" x14ac:dyDescent="0.3">
      <c r="A2085" s="464" t="s">
        <v>5711</v>
      </c>
      <c r="B2085" s="122" t="s">
        <v>5712</v>
      </c>
      <c r="C2085" s="122" t="s">
        <v>2479</v>
      </c>
      <c r="D2085" s="122" t="s">
        <v>2480</v>
      </c>
      <c r="E2085" s="122" t="s">
        <v>6</v>
      </c>
      <c r="F2085" s="466">
        <v>43405</v>
      </c>
      <c r="G2085" s="466">
        <v>46873</v>
      </c>
      <c r="H2085" s="467" t="s">
        <v>5963</v>
      </c>
      <c r="I2085" s="468">
        <v>2957</v>
      </c>
      <c r="J2085" s="469">
        <v>0</v>
      </c>
    </row>
    <row r="2086" spans="1:10" x14ac:dyDescent="0.3">
      <c r="A2086" s="464" t="s">
        <v>5711</v>
      </c>
      <c r="B2086" s="122" t="s">
        <v>5712</v>
      </c>
      <c r="C2086" s="122" t="s">
        <v>5209</v>
      </c>
      <c r="D2086" s="122" t="s">
        <v>5210</v>
      </c>
      <c r="E2086" s="122" t="s">
        <v>6</v>
      </c>
      <c r="F2086" s="466">
        <v>44044</v>
      </c>
      <c r="G2086" s="466">
        <v>45138</v>
      </c>
      <c r="H2086" s="467" t="s">
        <v>5963</v>
      </c>
      <c r="I2086" s="468">
        <v>3509</v>
      </c>
      <c r="J2086" s="469">
        <v>0</v>
      </c>
    </row>
    <row r="2087" spans="1:10" x14ac:dyDescent="0.3">
      <c r="A2087" s="464" t="s">
        <v>5711</v>
      </c>
      <c r="B2087" s="122" t="s">
        <v>5712</v>
      </c>
      <c r="C2087" s="122" t="s">
        <v>5209</v>
      </c>
      <c r="D2087" s="122" t="s">
        <v>5210</v>
      </c>
      <c r="E2087" s="122" t="s">
        <v>6</v>
      </c>
      <c r="F2087" s="466">
        <v>44044</v>
      </c>
      <c r="G2087" s="466">
        <v>45138</v>
      </c>
      <c r="H2087" s="467" t="s">
        <v>5962</v>
      </c>
      <c r="I2087" s="468">
        <v>3510</v>
      </c>
      <c r="J2087" s="469">
        <v>1.7000000000000001E-2</v>
      </c>
    </row>
    <row r="2088" spans="1:10" x14ac:dyDescent="0.3">
      <c r="A2088" s="464" t="s">
        <v>5711</v>
      </c>
      <c r="B2088" s="122" t="s">
        <v>5712</v>
      </c>
      <c r="C2088" s="122" t="s">
        <v>6287</v>
      </c>
      <c r="D2088" s="122" t="s">
        <v>931</v>
      </c>
      <c r="E2088" s="122" t="s">
        <v>6</v>
      </c>
      <c r="F2088" s="466">
        <v>44044</v>
      </c>
      <c r="G2088" s="466">
        <v>45138</v>
      </c>
      <c r="H2088" s="467" t="s">
        <v>5963</v>
      </c>
      <c r="I2088" s="468">
        <v>3507</v>
      </c>
      <c r="J2088" s="469">
        <v>0</v>
      </c>
    </row>
    <row r="2089" spans="1:10" x14ac:dyDescent="0.3">
      <c r="A2089" s="464" t="s">
        <v>5711</v>
      </c>
      <c r="B2089" s="122" t="s">
        <v>5712</v>
      </c>
      <c r="C2089" s="122" t="s">
        <v>6287</v>
      </c>
      <c r="D2089" s="122" t="s">
        <v>931</v>
      </c>
      <c r="E2089" s="122" t="s">
        <v>6</v>
      </c>
      <c r="F2089" s="466">
        <v>44044</v>
      </c>
      <c r="G2089" s="466">
        <v>45138</v>
      </c>
      <c r="H2089" s="467" t="s">
        <v>5962</v>
      </c>
      <c r="I2089" s="468">
        <v>3508</v>
      </c>
      <c r="J2089" s="469">
        <v>7.0000000000000001E-3</v>
      </c>
    </row>
    <row r="2090" spans="1:10" x14ac:dyDescent="0.3">
      <c r="A2090" s="464" t="s">
        <v>5711</v>
      </c>
      <c r="B2090" s="122" t="s">
        <v>5712</v>
      </c>
      <c r="C2090" s="122" t="s">
        <v>1055</v>
      </c>
      <c r="D2090" s="122" t="s">
        <v>1056</v>
      </c>
      <c r="E2090" s="122" t="s">
        <v>97</v>
      </c>
      <c r="F2090" s="466">
        <v>43678</v>
      </c>
      <c r="G2090" s="466">
        <v>46965</v>
      </c>
      <c r="H2090" s="467" t="s">
        <v>5964</v>
      </c>
      <c r="I2090" s="468">
        <v>37965</v>
      </c>
      <c r="J2090" s="469">
        <v>543.55200000000002</v>
      </c>
    </row>
    <row r="2091" spans="1:10" x14ac:dyDescent="0.3">
      <c r="A2091" s="464" t="s">
        <v>5711</v>
      </c>
      <c r="B2091" s="122" t="s">
        <v>5712</v>
      </c>
      <c r="C2091" s="122" t="s">
        <v>1055</v>
      </c>
      <c r="D2091" s="122" t="s">
        <v>1056</v>
      </c>
      <c r="E2091" s="122" t="s">
        <v>97</v>
      </c>
      <c r="F2091" s="466">
        <v>43678</v>
      </c>
      <c r="G2091" s="466">
        <v>46965</v>
      </c>
      <c r="H2091" s="467" t="s">
        <v>5965</v>
      </c>
      <c r="I2091" s="468">
        <v>37966</v>
      </c>
      <c r="J2091" s="469">
        <v>145.179</v>
      </c>
    </row>
    <row r="2092" spans="1:10" x14ac:dyDescent="0.3">
      <c r="A2092" s="464" t="s">
        <v>6433</v>
      </c>
      <c r="B2092" s="122" t="s">
        <v>6434</v>
      </c>
      <c r="C2092" s="122" t="s">
        <v>2518</v>
      </c>
      <c r="D2092" s="122" t="s">
        <v>2519</v>
      </c>
      <c r="E2092" s="122" t="s">
        <v>6</v>
      </c>
      <c r="F2092" s="466">
        <v>43999</v>
      </c>
      <c r="G2092" s="466">
        <v>47634</v>
      </c>
      <c r="H2092" s="467" t="s">
        <v>5963</v>
      </c>
      <c r="I2092" s="468">
        <v>3463</v>
      </c>
      <c r="J2092" s="469">
        <v>23981.151000000002</v>
      </c>
    </row>
    <row r="2093" spans="1:10" x14ac:dyDescent="0.3">
      <c r="A2093" s="464" t="s">
        <v>6433</v>
      </c>
      <c r="B2093" s="122" t="s">
        <v>6434</v>
      </c>
      <c r="C2093" s="122" t="s">
        <v>2518</v>
      </c>
      <c r="D2093" s="122" t="s">
        <v>2519</v>
      </c>
      <c r="E2093" s="122" t="s">
        <v>6</v>
      </c>
      <c r="F2093" s="466">
        <v>43999</v>
      </c>
      <c r="G2093" s="466">
        <v>47634</v>
      </c>
      <c r="H2093" s="467" t="s">
        <v>5962</v>
      </c>
      <c r="I2093" s="468">
        <v>3464</v>
      </c>
      <c r="J2093" s="469">
        <v>0</v>
      </c>
    </row>
    <row r="2094" spans="1:10" x14ac:dyDescent="0.3">
      <c r="A2094" s="464" t="s">
        <v>6433</v>
      </c>
      <c r="B2094" s="122" t="s">
        <v>6434</v>
      </c>
      <c r="C2094" s="122" t="s">
        <v>869</v>
      </c>
      <c r="D2094" s="122" t="s">
        <v>870</v>
      </c>
      <c r="E2094" s="122" t="s">
        <v>6</v>
      </c>
      <c r="F2094" s="466">
        <v>43999</v>
      </c>
      <c r="G2094" s="466">
        <v>47634</v>
      </c>
      <c r="H2094" s="467" t="s">
        <v>5963</v>
      </c>
      <c r="I2094" s="468">
        <v>3475</v>
      </c>
      <c r="J2094" s="469">
        <v>917.37400000000002</v>
      </c>
    </row>
    <row r="2095" spans="1:10" x14ac:dyDescent="0.3">
      <c r="A2095" s="464" t="s">
        <v>6433</v>
      </c>
      <c r="B2095" s="122" t="s">
        <v>6434</v>
      </c>
      <c r="C2095" s="122" t="s">
        <v>869</v>
      </c>
      <c r="D2095" s="122" t="s">
        <v>870</v>
      </c>
      <c r="E2095" s="122" t="s">
        <v>6</v>
      </c>
      <c r="F2095" s="466">
        <v>43999</v>
      </c>
      <c r="G2095" s="466">
        <v>47634</v>
      </c>
      <c r="H2095" s="467" t="s">
        <v>5962</v>
      </c>
      <c r="I2095" s="468">
        <v>3476</v>
      </c>
      <c r="J2095" s="469">
        <v>1987.1030000000003</v>
      </c>
    </row>
    <row r="2096" spans="1:10" x14ac:dyDescent="0.3">
      <c r="A2096" s="464" t="s">
        <v>6433</v>
      </c>
      <c r="B2096" s="122" t="s">
        <v>6434</v>
      </c>
      <c r="C2096" s="122" t="s">
        <v>276</v>
      </c>
      <c r="D2096" s="122" t="s">
        <v>277</v>
      </c>
      <c r="E2096" s="122" t="s">
        <v>6</v>
      </c>
      <c r="F2096" s="466">
        <v>43999</v>
      </c>
      <c r="G2096" s="466">
        <v>47634</v>
      </c>
      <c r="H2096" s="467" t="s">
        <v>5963</v>
      </c>
      <c r="I2096" s="468">
        <v>3473</v>
      </c>
      <c r="J2096" s="469">
        <v>1576.144</v>
      </c>
    </row>
    <row r="2097" spans="1:10" x14ac:dyDescent="0.3">
      <c r="A2097" s="464" t="s">
        <v>6433</v>
      </c>
      <c r="B2097" s="122" t="s">
        <v>6434</v>
      </c>
      <c r="C2097" s="122" t="s">
        <v>276</v>
      </c>
      <c r="D2097" s="122" t="s">
        <v>277</v>
      </c>
      <c r="E2097" s="122" t="s">
        <v>6</v>
      </c>
      <c r="F2097" s="466">
        <v>43999</v>
      </c>
      <c r="G2097" s="466">
        <v>47634</v>
      </c>
      <c r="H2097" s="467" t="s">
        <v>5962</v>
      </c>
      <c r="I2097" s="468">
        <v>3474</v>
      </c>
      <c r="J2097" s="469">
        <v>17556.275999999998</v>
      </c>
    </row>
    <row r="2098" spans="1:10" x14ac:dyDescent="0.3">
      <c r="A2098" s="464" t="s">
        <v>6433</v>
      </c>
      <c r="B2098" s="122" t="s">
        <v>6434</v>
      </c>
      <c r="C2098" s="122" t="s">
        <v>355</v>
      </c>
      <c r="D2098" s="122" t="s">
        <v>356</v>
      </c>
      <c r="E2098" s="122" t="s">
        <v>6</v>
      </c>
      <c r="F2098" s="466">
        <v>43999</v>
      </c>
      <c r="G2098" s="466">
        <v>47634</v>
      </c>
      <c r="H2098" s="467" t="s">
        <v>5963</v>
      </c>
      <c r="I2098" s="468">
        <v>3477</v>
      </c>
      <c r="J2098" s="469">
        <v>526.71900000000005</v>
      </c>
    </row>
    <row r="2099" spans="1:10" x14ac:dyDescent="0.3">
      <c r="A2099" s="464" t="s">
        <v>6433</v>
      </c>
      <c r="B2099" s="122" t="s">
        <v>6434</v>
      </c>
      <c r="C2099" s="122" t="s">
        <v>355</v>
      </c>
      <c r="D2099" s="122" t="s">
        <v>356</v>
      </c>
      <c r="E2099" s="122" t="s">
        <v>6</v>
      </c>
      <c r="F2099" s="466">
        <v>43999</v>
      </c>
      <c r="G2099" s="466">
        <v>47634</v>
      </c>
      <c r="H2099" s="467" t="s">
        <v>5962</v>
      </c>
      <c r="I2099" s="468">
        <v>3478</v>
      </c>
      <c r="J2099" s="469">
        <v>844.50200000000007</v>
      </c>
    </row>
    <row r="2100" spans="1:10" x14ac:dyDescent="0.3">
      <c r="A2100" s="464" t="s">
        <v>6433</v>
      </c>
      <c r="B2100" s="122" t="s">
        <v>6434</v>
      </c>
      <c r="C2100" s="122" t="s">
        <v>800</v>
      </c>
      <c r="D2100" s="122" t="s">
        <v>801</v>
      </c>
      <c r="E2100" s="122" t="s">
        <v>6</v>
      </c>
      <c r="F2100" s="466">
        <v>43999</v>
      </c>
      <c r="G2100" s="466">
        <v>49460</v>
      </c>
      <c r="H2100" s="467" t="s">
        <v>5962</v>
      </c>
      <c r="I2100" s="468">
        <v>3471</v>
      </c>
      <c r="J2100" s="469">
        <v>2118.4349999999999</v>
      </c>
    </row>
    <row r="2101" spans="1:10" x14ac:dyDescent="0.3">
      <c r="A2101" s="464" t="s">
        <v>6433</v>
      </c>
      <c r="B2101" s="122" t="s">
        <v>6434</v>
      </c>
      <c r="C2101" s="122" t="s">
        <v>800</v>
      </c>
      <c r="D2101" s="122" t="s">
        <v>801</v>
      </c>
      <c r="E2101" s="122" t="s">
        <v>6</v>
      </c>
      <c r="F2101" s="466">
        <v>43999</v>
      </c>
      <c r="G2101" s="466">
        <v>49460</v>
      </c>
      <c r="H2101" s="467" t="s">
        <v>5963</v>
      </c>
      <c r="I2101" s="468">
        <v>3472</v>
      </c>
      <c r="J2101" s="469">
        <v>0</v>
      </c>
    </row>
    <row r="2102" spans="1:10" x14ac:dyDescent="0.3">
      <c r="A2102" s="464" t="s">
        <v>6433</v>
      </c>
      <c r="B2102" s="122" t="s">
        <v>6434</v>
      </c>
      <c r="C2102" s="122" t="s">
        <v>851</v>
      </c>
      <c r="D2102" s="122" t="s">
        <v>852</v>
      </c>
      <c r="E2102" s="122" t="s">
        <v>6</v>
      </c>
      <c r="F2102" s="466">
        <v>43999</v>
      </c>
      <c r="G2102" s="466">
        <v>51287</v>
      </c>
      <c r="H2102" s="467" t="s">
        <v>5962</v>
      </c>
      <c r="I2102" s="468">
        <v>3467</v>
      </c>
      <c r="J2102" s="469">
        <v>1713.3290000000002</v>
      </c>
    </row>
    <row r="2103" spans="1:10" x14ac:dyDescent="0.3">
      <c r="A2103" s="464" t="s">
        <v>6433</v>
      </c>
      <c r="B2103" s="122" t="s">
        <v>6434</v>
      </c>
      <c r="C2103" s="122" t="s">
        <v>851</v>
      </c>
      <c r="D2103" s="122" t="s">
        <v>852</v>
      </c>
      <c r="E2103" s="122" t="s">
        <v>6</v>
      </c>
      <c r="F2103" s="466">
        <v>43999</v>
      </c>
      <c r="G2103" s="466">
        <v>51287</v>
      </c>
      <c r="H2103" s="467" t="s">
        <v>5963</v>
      </c>
      <c r="I2103" s="468">
        <v>3468</v>
      </c>
      <c r="J2103" s="469">
        <v>0</v>
      </c>
    </row>
    <row r="2104" spans="1:10" x14ac:dyDescent="0.3">
      <c r="A2104" s="464" t="s">
        <v>6433</v>
      </c>
      <c r="B2104" s="122" t="s">
        <v>6434</v>
      </c>
      <c r="C2104" s="122" t="s">
        <v>853</v>
      </c>
      <c r="D2104" s="122" t="s">
        <v>854</v>
      </c>
      <c r="E2104" s="122" t="s">
        <v>6</v>
      </c>
      <c r="F2104" s="466">
        <v>43999</v>
      </c>
      <c r="G2104" s="466">
        <v>47634</v>
      </c>
      <c r="H2104" s="467" t="s">
        <v>5962</v>
      </c>
      <c r="I2104" s="468">
        <v>3465</v>
      </c>
      <c r="J2104" s="469">
        <v>7275.9370000000008</v>
      </c>
    </row>
    <row r="2105" spans="1:10" x14ac:dyDescent="0.3">
      <c r="A2105" s="464" t="s">
        <v>6433</v>
      </c>
      <c r="B2105" s="122" t="s">
        <v>6434</v>
      </c>
      <c r="C2105" s="122" t="s">
        <v>853</v>
      </c>
      <c r="D2105" s="122" t="s">
        <v>854</v>
      </c>
      <c r="E2105" s="122" t="s">
        <v>6</v>
      </c>
      <c r="F2105" s="466">
        <v>43999</v>
      </c>
      <c r="G2105" s="466">
        <v>47634</v>
      </c>
      <c r="H2105" s="467" t="s">
        <v>5963</v>
      </c>
      <c r="I2105" s="468">
        <v>3466</v>
      </c>
      <c r="J2105" s="469">
        <v>1632.3000000000002</v>
      </c>
    </row>
    <row r="2106" spans="1:10" x14ac:dyDescent="0.3">
      <c r="A2106" s="464" t="s">
        <v>6433</v>
      </c>
      <c r="B2106" s="122" t="s">
        <v>6434</v>
      </c>
      <c r="C2106" s="122" t="s">
        <v>544</v>
      </c>
      <c r="D2106" s="122" t="s">
        <v>545</v>
      </c>
      <c r="E2106" s="122" t="s">
        <v>6</v>
      </c>
      <c r="F2106" s="466">
        <v>44044</v>
      </c>
      <c r="G2106" s="466">
        <v>45869</v>
      </c>
      <c r="H2106" s="467" t="s">
        <v>5963</v>
      </c>
      <c r="I2106" s="468">
        <v>3503</v>
      </c>
      <c r="J2106" s="469">
        <v>848.58</v>
      </c>
    </row>
    <row r="2107" spans="1:10" x14ac:dyDescent="0.3">
      <c r="A2107" s="464" t="s">
        <v>6433</v>
      </c>
      <c r="B2107" s="122" t="s">
        <v>6434</v>
      </c>
      <c r="C2107" s="122" t="s">
        <v>544</v>
      </c>
      <c r="D2107" s="122" t="s">
        <v>545</v>
      </c>
      <c r="E2107" s="122" t="s">
        <v>6</v>
      </c>
      <c r="F2107" s="466">
        <v>44044</v>
      </c>
      <c r="G2107" s="466">
        <v>45869</v>
      </c>
      <c r="H2107" s="467" t="s">
        <v>5962</v>
      </c>
      <c r="I2107" s="468">
        <v>3504</v>
      </c>
      <c r="J2107" s="469">
        <v>3262.4270000000001</v>
      </c>
    </row>
    <row r="2108" spans="1:10" x14ac:dyDescent="0.3">
      <c r="A2108" s="464" t="s">
        <v>6433</v>
      </c>
      <c r="B2108" s="122" t="s">
        <v>6434</v>
      </c>
      <c r="C2108" s="122" t="s">
        <v>367</v>
      </c>
      <c r="D2108" s="122" t="s">
        <v>368</v>
      </c>
      <c r="E2108" s="122" t="s">
        <v>6</v>
      </c>
      <c r="F2108" s="466">
        <v>44044</v>
      </c>
      <c r="G2108" s="466">
        <v>44773</v>
      </c>
      <c r="H2108" s="467" t="s">
        <v>5962</v>
      </c>
      <c r="I2108" s="468">
        <v>3499</v>
      </c>
      <c r="J2108" s="469">
        <v>87.427000000000007</v>
      </c>
    </row>
    <row r="2109" spans="1:10" x14ac:dyDescent="0.3">
      <c r="A2109" s="464" t="s">
        <v>6433</v>
      </c>
      <c r="B2109" s="122" t="s">
        <v>6434</v>
      </c>
      <c r="C2109" s="122" t="s">
        <v>367</v>
      </c>
      <c r="D2109" s="122" t="s">
        <v>368</v>
      </c>
      <c r="E2109" s="122" t="s">
        <v>6</v>
      </c>
      <c r="F2109" s="466">
        <v>44044</v>
      </c>
      <c r="G2109" s="466">
        <v>44773</v>
      </c>
      <c r="H2109" s="467" t="s">
        <v>5963</v>
      </c>
      <c r="I2109" s="468">
        <v>3500</v>
      </c>
      <c r="J2109" s="469">
        <v>0</v>
      </c>
    </row>
    <row r="2110" spans="1:10" x14ac:dyDescent="0.3">
      <c r="A2110" s="464" t="s">
        <v>6433</v>
      </c>
      <c r="B2110" s="122" t="s">
        <v>6434</v>
      </c>
      <c r="C2110" s="122" t="s">
        <v>357</v>
      </c>
      <c r="D2110" s="122" t="s">
        <v>358</v>
      </c>
      <c r="E2110" s="122" t="s">
        <v>6</v>
      </c>
      <c r="F2110" s="466">
        <v>44044</v>
      </c>
      <c r="G2110" s="466">
        <v>44773</v>
      </c>
      <c r="H2110" s="467" t="s">
        <v>5962</v>
      </c>
      <c r="I2110" s="468">
        <v>3501</v>
      </c>
      <c r="J2110" s="469">
        <v>87.427000000000007</v>
      </c>
    </row>
    <row r="2111" spans="1:10" x14ac:dyDescent="0.3">
      <c r="A2111" s="464" t="s">
        <v>6433</v>
      </c>
      <c r="B2111" s="122" t="s">
        <v>6434</v>
      </c>
      <c r="C2111" s="122" t="s">
        <v>357</v>
      </c>
      <c r="D2111" s="122" t="s">
        <v>358</v>
      </c>
      <c r="E2111" s="122" t="s">
        <v>6</v>
      </c>
      <c r="F2111" s="466">
        <v>44044</v>
      </c>
      <c r="G2111" s="466">
        <v>44773</v>
      </c>
      <c r="H2111" s="467" t="s">
        <v>5963</v>
      </c>
      <c r="I2111" s="468">
        <v>3502</v>
      </c>
      <c r="J2111" s="469">
        <v>0</v>
      </c>
    </row>
    <row r="2112" spans="1:10" x14ac:dyDescent="0.3">
      <c r="A2112" s="464" t="s">
        <v>6433</v>
      </c>
      <c r="B2112" s="122" t="s">
        <v>6434</v>
      </c>
      <c r="C2112" s="122" t="s">
        <v>383</v>
      </c>
      <c r="D2112" s="122" t="s">
        <v>384</v>
      </c>
      <c r="E2112" s="122" t="s">
        <v>6</v>
      </c>
      <c r="F2112" s="466">
        <v>44044</v>
      </c>
      <c r="G2112" s="466">
        <v>44773</v>
      </c>
      <c r="H2112" s="467" t="s">
        <v>5962</v>
      </c>
      <c r="I2112" s="468">
        <v>3493</v>
      </c>
      <c r="J2112" s="469">
        <v>152.99700000000001</v>
      </c>
    </row>
    <row r="2113" spans="1:10" x14ac:dyDescent="0.3">
      <c r="A2113" s="464" t="s">
        <v>6433</v>
      </c>
      <c r="B2113" s="122" t="s">
        <v>6434</v>
      </c>
      <c r="C2113" s="122" t="s">
        <v>383</v>
      </c>
      <c r="D2113" s="122" t="s">
        <v>384</v>
      </c>
      <c r="E2113" s="122" t="s">
        <v>6</v>
      </c>
      <c r="F2113" s="466">
        <v>44044</v>
      </c>
      <c r="G2113" s="466">
        <v>44773</v>
      </c>
      <c r="H2113" s="467" t="s">
        <v>5963</v>
      </c>
      <c r="I2113" s="468">
        <v>3494</v>
      </c>
      <c r="J2113" s="469">
        <v>0</v>
      </c>
    </row>
    <row r="2114" spans="1:10" x14ac:dyDescent="0.3">
      <c r="A2114" s="464" t="s">
        <v>6433</v>
      </c>
      <c r="B2114" s="122" t="s">
        <v>6434</v>
      </c>
      <c r="C2114" s="122" t="s">
        <v>4</v>
      </c>
      <c r="D2114" s="122" t="s">
        <v>5</v>
      </c>
      <c r="E2114" s="122" t="s">
        <v>6</v>
      </c>
      <c r="F2114" s="466">
        <v>44044</v>
      </c>
      <c r="G2114" s="466">
        <v>44773</v>
      </c>
      <c r="H2114" s="467" t="s">
        <v>5962</v>
      </c>
      <c r="I2114" s="468">
        <v>3497</v>
      </c>
      <c r="J2114" s="469">
        <v>87.427000000000007</v>
      </c>
    </row>
    <row r="2115" spans="1:10" x14ac:dyDescent="0.3">
      <c r="A2115" s="464" t="s">
        <v>6433</v>
      </c>
      <c r="B2115" s="122" t="s">
        <v>6434</v>
      </c>
      <c r="C2115" s="122" t="s">
        <v>4</v>
      </c>
      <c r="D2115" s="122" t="s">
        <v>5</v>
      </c>
      <c r="E2115" s="122" t="s">
        <v>6</v>
      </c>
      <c r="F2115" s="466">
        <v>44044</v>
      </c>
      <c r="G2115" s="466">
        <v>44773</v>
      </c>
      <c r="H2115" s="467" t="s">
        <v>5963</v>
      </c>
      <c r="I2115" s="468">
        <v>3498</v>
      </c>
      <c r="J2115" s="469">
        <v>0</v>
      </c>
    </row>
    <row r="2116" spans="1:10" x14ac:dyDescent="0.3">
      <c r="A2116" s="464" t="s">
        <v>6433</v>
      </c>
      <c r="B2116" s="122" t="s">
        <v>6434</v>
      </c>
      <c r="C2116" s="122" t="s">
        <v>22</v>
      </c>
      <c r="D2116" s="122" t="s">
        <v>23</v>
      </c>
      <c r="E2116" s="122" t="s">
        <v>6</v>
      </c>
      <c r="F2116" s="466">
        <v>44044</v>
      </c>
      <c r="G2116" s="466">
        <v>44773</v>
      </c>
      <c r="H2116" s="467" t="s">
        <v>5962</v>
      </c>
      <c r="I2116" s="468">
        <v>3495</v>
      </c>
      <c r="J2116" s="469">
        <v>13.541</v>
      </c>
    </row>
    <row r="2117" spans="1:10" x14ac:dyDescent="0.3">
      <c r="A2117" s="464" t="s">
        <v>6433</v>
      </c>
      <c r="B2117" s="122" t="s">
        <v>6434</v>
      </c>
      <c r="C2117" s="122" t="s">
        <v>22</v>
      </c>
      <c r="D2117" s="122" t="s">
        <v>23</v>
      </c>
      <c r="E2117" s="122" t="s">
        <v>6</v>
      </c>
      <c r="F2117" s="466">
        <v>44044</v>
      </c>
      <c r="G2117" s="466">
        <v>44773</v>
      </c>
      <c r="H2117" s="467" t="s">
        <v>5963</v>
      </c>
      <c r="I2117" s="468">
        <v>3496</v>
      </c>
      <c r="J2117" s="469">
        <v>0</v>
      </c>
    </row>
    <row r="2118" spans="1:10" x14ac:dyDescent="0.3">
      <c r="A2118" s="464" t="s">
        <v>6433</v>
      </c>
      <c r="B2118" s="122" t="s">
        <v>6434</v>
      </c>
      <c r="C2118" s="122" t="s">
        <v>556</v>
      </c>
      <c r="D2118" s="122" t="s">
        <v>557</v>
      </c>
      <c r="E2118" s="122" t="s">
        <v>6</v>
      </c>
      <c r="F2118" s="466">
        <v>43999</v>
      </c>
      <c r="G2118" s="466">
        <v>45808</v>
      </c>
      <c r="H2118" s="467" t="s">
        <v>5962</v>
      </c>
      <c r="I2118" s="468">
        <v>3479</v>
      </c>
      <c r="J2118" s="469">
        <v>8037.8810000000003</v>
      </c>
    </row>
    <row r="2119" spans="1:10" x14ac:dyDescent="0.3">
      <c r="A2119" s="464" t="s">
        <v>6433</v>
      </c>
      <c r="B2119" s="122" t="s">
        <v>6434</v>
      </c>
      <c r="C2119" s="122" t="s">
        <v>556</v>
      </c>
      <c r="D2119" s="122" t="s">
        <v>557</v>
      </c>
      <c r="E2119" s="122" t="s">
        <v>6</v>
      </c>
      <c r="F2119" s="466">
        <v>43999</v>
      </c>
      <c r="G2119" s="466">
        <v>45808</v>
      </c>
      <c r="H2119" s="467" t="s">
        <v>5963</v>
      </c>
      <c r="I2119" s="468">
        <v>3480</v>
      </c>
      <c r="J2119" s="469">
        <v>3234.0530000000003</v>
      </c>
    </row>
    <row r="2120" spans="1:10" x14ac:dyDescent="0.3">
      <c r="A2120" s="464" t="s">
        <v>6433</v>
      </c>
      <c r="B2120" s="122" t="s">
        <v>6434</v>
      </c>
      <c r="C2120" s="122" t="s">
        <v>556</v>
      </c>
      <c r="D2120" s="122" t="s">
        <v>557</v>
      </c>
      <c r="E2120" s="122" t="s">
        <v>6</v>
      </c>
      <c r="F2120" s="466">
        <v>43999</v>
      </c>
      <c r="G2120" s="466">
        <v>48365</v>
      </c>
      <c r="H2120" s="467" t="s">
        <v>5962</v>
      </c>
      <c r="I2120" s="468">
        <v>3481</v>
      </c>
      <c r="J2120" s="469">
        <v>39243.777000000002</v>
      </c>
    </row>
    <row r="2121" spans="1:10" x14ac:dyDescent="0.3">
      <c r="A2121" s="464" t="s">
        <v>6433</v>
      </c>
      <c r="B2121" s="122" t="s">
        <v>6434</v>
      </c>
      <c r="C2121" s="122" t="s">
        <v>556</v>
      </c>
      <c r="D2121" s="122" t="s">
        <v>557</v>
      </c>
      <c r="E2121" s="122" t="s">
        <v>6</v>
      </c>
      <c r="F2121" s="466">
        <v>43999</v>
      </c>
      <c r="G2121" s="466">
        <v>48365</v>
      </c>
      <c r="H2121" s="467" t="s">
        <v>5963</v>
      </c>
      <c r="I2121" s="468">
        <v>3482</v>
      </c>
      <c r="J2121" s="469">
        <v>8721.2999999999993</v>
      </c>
    </row>
    <row r="2122" spans="1:10" x14ac:dyDescent="0.3">
      <c r="A2122" s="464" t="s">
        <v>6433</v>
      </c>
      <c r="B2122" s="122" t="s">
        <v>6434</v>
      </c>
      <c r="C2122" s="122" t="s">
        <v>118</v>
      </c>
      <c r="D2122" s="122" t="s">
        <v>119</v>
      </c>
      <c r="E2122" s="122" t="s">
        <v>6</v>
      </c>
      <c r="F2122" s="466">
        <v>43999</v>
      </c>
      <c r="G2122" s="466">
        <v>45808</v>
      </c>
      <c r="H2122" s="467" t="s">
        <v>5962</v>
      </c>
      <c r="I2122" s="468">
        <v>3469</v>
      </c>
      <c r="J2122" s="469">
        <v>884.11599999999999</v>
      </c>
    </row>
    <row r="2123" spans="1:10" x14ac:dyDescent="0.3">
      <c r="A2123" s="464" t="s">
        <v>6433</v>
      </c>
      <c r="B2123" s="122" t="s">
        <v>6434</v>
      </c>
      <c r="C2123" s="122" t="s">
        <v>118</v>
      </c>
      <c r="D2123" s="122" t="s">
        <v>119</v>
      </c>
      <c r="E2123" s="122" t="s">
        <v>6</v>
      </c>
      <c r="F2123" s="466">
        <v>43999</v>
      </c>
      <c r="G2123" s="466">
        <v>45808</v>
      </c>
      <c r="H2123" s="467" t="s">
        <v>5963</v>
      </c>
      <c r="I2123" s="468">
        <v>3470</v>
      </c>
      <c r="J2123" s="469">
        <v>0</v>
      </c>
    </row>
    <row r="2124" spans="1:10" x14ac:dyDescent="0.3">
      <c r="A2124" s="464" t="s">
        <v>6433</v>
      </c>
      <c r="B2124" s="122" t="s">
        <v>6434</v>
      </c>
      <c r="C2124" s="122" t="s">
        <v>1216</v>
      </c>
      <c r="D2124" s="122" t="s">
        <v>1217</v>
      </c>
      <c r="E2124" s="122" t="s">
        <v>97</v>
      </c>
      <c r="F2124" s="466">
        <v>43999</v>
      </c>
      <c r="G2124" s="466">
        <v>45808</v>
      </c>
      <c r="H2124" s="467" t="s">
        <v>5964</v>
      </c>
      <c r="I2124" s="468">
        <v>38878</v>
      </c>
      <c r="J2124" s="469">
        <v>0</v>
      </c>
    </row>
    <row r="2125" spans="1:10" x14ac:dyDescent="0.3">
      <c r="A2125" s="464" t="s">
        <v>6433</v>
      </c>
      <c r="B2125" s="122" t="s">
        <v>6434</v>
      </c>
      <c r="C2125" s="122" t="s">
        <v>1216</v>
      </c>
      <c r="D2125" s="122" t="s">
        <v>1217</v>
      </c>
      <c r="E2125" s="122" t="s">
        <v>97</v>
      </c>
      <c r="F2125" s="466">
        <v>43999</v>
      </c>
      <c r="G2125" s="466">
        <v>45808</v>
      </c>
      <c r="H2125" s="467" t="s">
        <v>5965</v>
      </c>
      <c r="I2125" s="468">
        <v>38879</v>
      </c>
      <c r="J2125" s="469">
        <v>804.774</v>
      </c>
    </row>
    <row r="2126" spans="1:10" x14ac:dyDescent="0.3">
      <c r="A2126" s="464" t="s">
        <v>6433</v>
      </c>
      <c r="B2126" s="122" t="s">
        <v>6434</v>
      </c>
      <c r="C2126" s="122" t="s">
        <v>458</v>
      </c>
      <c r="D2126" s="122" t="s">
        <v>459</v>
      </c>
      <c r="E2126" s="122" t="s">
        <v>97</v>
      </c>
      <c r="F2126" s="466">
        <v>43999</v>
      </c>
      <c r="G2126" s="466">
        <v>47634</v>
      </c>
      <c r="H2126" s="467" t="s">
        <v>5964</v>
      </c>
      <c r="I2126" s="468">
        <v>38892</v>
      </c>
      <c r="J2126" s="469">
        <v>731.91599999999994</v>
      </c>
    </row>
    <row r="2127" spans="1:10" x14ac:dyDescent="0.3">
      <c r="A2127" s="464" t="s">
        <v>6433</v>
      </c>
      <c r="B2127" s="122" t="s">
        <v>6434</v>
      </c>
      <c r="C2127" s="122" t="s">
        <v>458</v>
      </c>
      <c r="D2127" s="122" t="s">
        <v>459</v>
      </c>
      <c r="E2127" s="122" t="s">
        <v>97</v>
      </c>
      <c r="F2127" s="466">
        <v>43999</v>
      </c>
      <c r="G2127" s="466">
        <v>47634</v>
      </c>
      <c r="H2127" s="467" t="s">
        <v>5965</v>
      </c>
      <c r="I2127" s="468">
        <v>38893</v>
      </c>
      <c r="J2127" s="469">
        <v>192.536</v>
      </c>
    </row>
    <row r="2128" spans="1:10" x14ac:dyDescent="0.3">
      <c r="A2128" s="464" t="s">
        <v>6433</v>
      </c>
      <c r="B2128" s="122" t="s">
        <v>6434</v>
      </c>
      <c r="C2128" s="122" t="s">
        <v>690</v>
      </c>
      <c r="D2128" s="122" t="s">
        <v>691</v>
      </c>
      <c r="E2128" s="122" t="s">
        <v>97</v>
      </c>
      <c r="F2128" s="466">
        <v>43999</v>
      </c>
      <c r="G2128" s="466">
        <v>45808</v>
      </c>
      <c r="H2128" s="467" t="s">
        <v>5964</v>
      </c>
      <c r="I2128" s="468">
        <v>38888</v>
      </c>
      <c r="J2128" s="469">
        <v>0</v>
      </c>
    </row>
    <row r="2129" spans="1:10" x14ac:dyDescent="0.3">
      <c r="A2129" s="464" t="s">
        <v>6433</v>
      </c>
      <c r="B2129" s="122" t="s">
        <v>6434</v>
      </c>
      <c r="C2129" s="122" t="s">
        <v>690</v>
      </c>
      <c r="D2129" s="122" t="s">
        <v>691</v>
      </c>
      <c r="E2129" s="122" t="s">
        <v>97</v>
      </c>
      <c r="F2129" s="466">
        <v>43999</v>
      </c>
      <c r="G2129" s="466">
        <v>45808</v>
      </c>
      <c r="H2129" s="467" t="s">
        <v>5965</v>
      </c>
      <c r="I2129" s="468">
        <v>38889</v>
      </c>
      <c r="J2129" s="469">
        <v>563.34199999999998</v>
      </c>
    </row>
    <row r="2130" spans="1:10" x14ac:dyDescent="0.3">
      <c r="A2130" s="464" t="s">
        <v>6433</v>
      </c>
      <c r="B2130" s="122" t="s">
        <v>6434</v>
      </c>
      <c r="C2130" s="122" t="s">
        <v>6439</v>
      </c>
      <c r="D2130" s="122" t="s">
        <v>6440</v>
      </c>
      <c r="E2130" s="122" t="s">
        <v>97</v>
      </c>
      <c r="F2130" s="466">
        <v>43999</v>
      </c>
      <c r="G2130" s="466">
        <v>45808</v>
      </c>
      <c r="H2130" s="467" t="s">
        <v>5964</v>
      </c>
      <c r="I2130" s="468">
        <v>38884</v>
      </c>
      <c r="J2130" s="469">
        <v>0</v>
      </c>
    </row>
    <row r="2131" spans="1:10" x14ac:dyDescent="0.3">
      <c r="A2131" s="464" t="s">
        <v>6433</v>
      </c>
      <c r="B2131" s="122" t="s">
        <v>6434</v>
      </c>
      <c r="C2131" s="122" t="s">
        <v>6439</v>
      </c>
      <c r="D2131" s="122" t="s">
        <v>6440</v>
      </c>
      <c r="E2131" s="122" t="s">
        <v>97</v>
      </c>
      <c r="F2131" s="466">
        <v>43999</v>
      </c>
      <c r="G2131" s="466">
        <v>45808</v>
      </c>
      <c r="H2131" s="467" t="s">
        <v>5965</v>
      </c>
      <c r="I2131" s="468">
        <v>38885</v>
      </c>
      <c r="J2131" s="469">
        <v>343.85700000000003</v>
      </c>
    </row>
    <row r="2132" spans="1:10" x14ac:dyDescent="0.3">
      <c r="A2132" s="464" t="s">
        <v>6433</v>
      </c>
      <c r="B2132" s="122" t="s">
        <v>6434</v>
      </c>
      <c r="C2132" s="122" t="s">
        <v>2618</v>
      </c>
      <c r="D2132" s="122" t="s">
        <v>2619</v>
      </c>
      <c r="E2132" s="122" t="s">
        <v>97</v>
      </c>
      <c r="F2132" s="466">
        <v>43999</v>
      </c>
      <c r="G2132" s="466">
        <v>45808</v>
      </c>
      <c r="H2132" s="467" t="s">
        <v>5964</v>
      </c>
      <c r="I2132" s="468">
        <v>38874</v>
      </c>
      <c r="J2132" s="469">
        <v>941.94</v>
      </c>
    </row>
    <row r="2133" spans="1:10" x14ac:dyDescent="0.3">
      <c r="A2133" s="464" t="s">
        <v>6433</v>
      </c>
      <c r="B2133" s="122" t="s">
        <v>6434</v>
      </c>
      <c r="C2133" s="122" t="s">
        <v>2618</v>
      </c>
      <c r="D2133" s="122" t="s">
        <v>2619</v>
      </c>
      <c r="E2133" s="122" t="s">
        <v>97</v>
      </c>
      <c r="F2133" s="466">
        <v>43999</v>
      </c>
      <c r="G2133" s="466">
        <v>45808</v>
      </c>
      <c r="H2133" s="467" t="s">
        <v>5965</v>
      </c>
      <c r="I2133" s="468">
        <v>38875</v>
      </c>
      <c r="J2133" s="469">
        <v>318.02200000000005</v>
      </c>
    </row>
    <row r="2134" spans="1:10" x14ac:dyDescent="0.3">
      <c r="A2134" s="464" t="s">
        <v>6433</v>
      </c>
      <c r="B2134" s="122" t="s">
        <v>6434</v>
      </c>
      <c r="C2134" s="122" t="s">
        <v>2620</v>
      </c>
      <c r="D2134" s="122" t="s">
        <v>2619</v>
      </c>
      <c r="E2134" s="122" t="s">
        <v>97</v>
      </c>
      <c r="F2134" s="466">
        <v>43999</v>
      </c>
      <c r="G2134" s="466">
        <v>45808</v>
      </c>
      <c r="H2134" s="467" t="s">
        <v>5964</v>
      </c>
      <c r="I2134" s="468">
        <v>38876</v>
      </c>
      <c r="J2134" s="469">
        <v>838.25099999999998</v>
      </c>
    </row>
    <row r="2135" spans="1:10" x14ac:dyDescent="0.3">
      <c r="A2135" s="464" t="s">
        <v>6433</v>
      </c>
      <c r="B2135" s="122" t="s">
        <v>6434</v>
      </c>
      <c r="C2135" s="122" t="s">
        <v>2620</v>
      </c>
      <c r="D2135" s="122" t="s">
        <v>2619</v>
      </c>
      <c r="E2135" s="122" t="s">
        <v>97</v>
      </c>
      <c r="F2135" s="466">
        <v>43999</v>
      </c>
      <c r="G2135" s="466">
        <v>45808</v>
      </c>
      <c r="H2135" s="467" t="s">
        <v>5965</v>
      </c>
      <c r="I2135" s="468">
        <v>38877</v>
      </c>
      <c r="J2135" s="469">
        <v>203.911</v>
      </c>
    </row>
    <row r="2136" spans="1:10" x14ac:dyDescent="0.3">
      <c r="A2136" s="464" t="s">
        <v>6433</v>
      </c>
      <c r="B2136" s="122" t="s">
        <v>6434</v>
      </c>
      <c r="C2136" s="122" t="s">
        <v>473</v>
      </c>
      <c r="D2136" s="122" t="s">
        <v>474</v>
      </c>
      <c r="E2136" s="122" t="s">
        <v>97</v>
      </c>
      <c r="F2136" s="466">
        <v>43999</v>
      </c>
      <c r="G2136" s="466">
        <v>49460</v>
      </c>
      <c r="H2136" s="467" t="s">
        <v>5965</v>
      </c>
      <c r="I2136" s="468">
        <v>38910</v>
      </c>
      <c r="J2136" s="469">
        <v>329.00600000000003</v>
      </c>
    </row>
    <row r="2137" spans="1:10" x14ac:dyDescent="0.3">
      <c r="A2137" s="464" t="s">
        <v>6433</v>
      </c>
      <c r="B2137" s="122" t="s">
        <v>6434</v>
      </c>
      <c r="C2137" s="122" t="s">
        <v>473</v>
      </c>
      <c r="D2137" s="122" t="s">
        <v>474</v>
      </c>
      <c r="E2137" s="122" t="s">
        <v>97</v>
      </c>
      <c r="F2137" s="466">
        <v>43999</v>
      </c>
      <c r="G2137" s="466">
        <v>49460</v>
      </c>
      <c r="H2137" s="467" t="s">
        <v>5964</v>
      </c>
      <c r="I2137" s="468">
        <v>38911</v>
      </c>
      <c r="J2137" s="469">
        <v>0</v>
      </c>
    </row>
    <row r="2138" spans="1:10" x14ac:dyDescent="0.3">
      <c r="A2138" s="464" t="s">
        <v>6433</v>
      </c>
      <c r="B2138" s="122" t="s">
        <v>6434</v>
      </c>
      <c r="C2138" s="122" t="s">
        <v>5830</v>
      </c>
      <c r="D2138" s="122" t="s">
        <v>5901</v>
      </c>
      <c r="E2138" s="122" t="s">
        <v>97</v>
      </c>
      <c r="F2138" s="466">
        <v>43999</v>
      </c>
      <c r="G2138" s="466">
        <v>45808</v>
      </c>
      <c r="H2138" s="467" t="s">
        <v>5964</v>
      </c>
      <c r="I2138" s="468">
        <v>38886</v>
      </c>
      <c r="J2138" s="469">
        <v>98.950000000000017</v>
      </c>
    </row>
    <row r="2139" spans="1:10" x14ac:dyDescent="0.3">
      <c r="A2139" s="464" t="s">
        <v>6433</v>
      </c>
      <c r="B2139" s="122" t="s">
        <v>6434</v>
      </c>
      <c r="C2139" s="122" t="s">
        <v>5830</v>
      </c>
      <c r="D2139" s="122" t="s">
        <v>5901</v>
      </c>
      <c r="E2139" s="122" t="s">
        <v>97</v>
      </c>
      <c r="F2139" s="466">
        <v>43999</v>
      </c>
      <c r="G2139" s="466">
        <v>45808</v>
      </c>
      <c r="H2139" s="467" t="s">
        <v>5965</v>
      </c>
      <c r="I2139" s="468">
        <v>38887</v>
      </c>
      <c r="J2139" s="469">
        <v>303.43600000000004</v>
      </c>
    </row>
    <row r="2140" spans="1:10" x14ac:dyDescent="0.3">
      <c r="A2140" s="464" t="s">
        <v>6433</v>
      </c>
      <c r="B2140" s="122" t="s">
        <v>6434</v>
      </c>
      <c r="C2140" s="122" t="s">
        <v>707</v>
      </c>
      <c r="D2140" s="122" t="s">
        <v>708</v>
      </c>
      <c r="E2140" s="122" t="s">
        <v>97</v>
      </c>
      <c r="F2140" s="466">
        <v>43999</v>
      </c>
      <c r="G2140" s="466">
        <v>47634</v>
      </c>
      <c r="H2140" s="467" t="s">
        <v>5964</v>
      </c>
      <c r="I2140" s="468">
        <v>38904</v>
      </c>
      <c r="J2140" s="469">
        <v>0</v>
      </c>
    </row>
    <row r="2141" spans="1:10" x14ac:dyDescent="0.3">
      <c r="A2141" s="464" t="s">
        <v>6433</v>
      </c>
      <c r="B2141" s="122" t="s">
        <v>6434</v>
      </c>
      <c r="C2141" s="122" t="s">
        <v>707</v>
      </c>
      <c r="D2141" s="122" t="s">
        <v>708</v>
      </c>
      <c r="E2141" s="122" t="s">
        <v>97</v>
      </c>
      <c r="F2141" s="466">
        <v>43999</v>
      </c>
      <c r="G2141" s="466">
        <v>47634</v>
      </c>
      <c r="H2141" s="467" t="s">
        <v>5965</v>
      </c>
      <c r="I2141" s="468">
        <v>38905</v>
      </c>
      <c r="J2141" s="469">
        <v>1062.806</v>
      </c>
    </row>
    <row r="2142" spans="1:10" x14ac:dyDescent="0.3">
      <c r="A2142" s="464" t="s">
        <v>6433</v>
      </c>
      <c r="B2142" s="122" t="s">
        <v>6434</v>
      </c>
      <c r="C2142" s="122" t="s">
        <v>3888</v>
      </c>
      <c r="D2142" s="122" t="s">
        <v>3889</v>
      </c>
      <c r="E2142" s="122" t="s">
        <v>97</v>
      </c>
      <c r="F2142" s="466">
        <v>43999</v>
      </c>
      <c r="G2142" s="466">
        <v>47634</v>
      </c>
      <c r="H2142" s="467" t="s">
        <v>5964</v>
      </c>
      <c r="I2142" s="468">
        <v>38906</v>
      </c>
      <c r="J2142" s="469">
        <v>49.906999999999996</v>
      </c>
    </row>
    <row r="2143" spans="1:10" x14ac:dyDescent="0.3">
      <c r="A2143" s="464" t="s">
        <v>6433</v>
      </c>
      <c r="B2143" s="122" t="s">
        <v>6434</v>
      </c>
      <c r="C2143" s="122" t="s">
        <v>3888</v>
      </c>
      <c r="D2143" s="122" t="s">
        <v>3889</v>
      </c>
      <c r="E2143" s="122" t="s">
        <v>97</v>
      </c>
      <c r="F2143" s="466">
        <v>43999</v>
      </c>
      <c r="G2143" s="466">
        <v>47634</v>
      </c>
      <c r="H2143" s="467" t="s">
        <v>5965</v>
      </c>
      <c r="I2143" s="468">
        <v>38907</v>
      </c>
      <c r="J2143" s="469">
        <v>128.46699999999998</v>
      </c>
    </row>
    <row r="2144" spans="1:10" x14ac:dyDescent="0.3">
      <c r="A2144" s="464" t="s">
        <v>6433</v>
      </c>
      <c r="B2144" s="122" t="s">
        <v>6434</v>
      </c>
      <c r="C2144" s="122" t="s">
        <v>534</v>
      </c>
      <c r="D2144" s="122" t="s">
        <v>535</v>
      </c>
      <c r="E2144" s="122" t="s">
        <v>97</v>
      </c>
      <c r="F2144" s="466">
        <v>43999</v>
      </c>
      <c r="G2144" s="466">
        <v>47695</v>
      </c>
      <c r="H2144" s="467" t="s">
        <v>5964</v>
      </c>
      <c r="I2144" s="468">
        <v>38900</v>
      </c>
      <c r="J2144" s="469">
        <v>730.98400000000004</v>
      </c>
    </row>
    <row r="2145" spans="1:10" x14ac:dyDescent="0.3">
      <c r="A2145" s="464" t="s">
        <v>6433</v>
      </c>
      <c r="B2145" s="122" t="s">
        <v>6434</v>
      </c>
      <c r="C2145" s="122" t="s">
        <v>534</v>
      </c>
      <c r="D2145" s="122" t="s">
        <v>535</v>
      </c>
      <c r="E2145" s="122" t="s">
        <v>97</v>
      </c>
      <c r="F2145" s="466">
        <v>43999</v>
      </c>
      <c r="G2145" s="466">
        <v>47695</v>
      </c>
      <c r="H2145" s="467" t="s">
        <v>5965</v>
      </c>
      <c r="I2145" s="468">
        <v>38901</v>
      </c>
      <c r="J2145" s="469">
        <v>126.18300000000001</v>
      </c>
    </row>
    <row r="2146" spans="1:10" x14ac:dyDescent="0.3">
      <c r="A2146" s="464" t="s">
        <v>6433</v>
      </c>
      <c r="B2146" s="122" t="s">
        <v>6434</v>
      </c>
      <c r="C2146" s="122" t="s">
        <v>961</v>
      </c>
      <c r="D2146" s="122" t="s">
        <v>962</v>
      </c>
      <c r="E2146" s="122" t="s">
        <v>97</v>
      </c>
      <c r="F2146" s="466">
        <v>43999</v>
      </c>
      <c r="G2146" s="466">
        <v>45808</v>
      </c>
      <c r="H2146" s="467" t="s">
        <v>5964</v>
      </c>
      <c r="I2146" s="468">
        <v>38882</v>
      </c>
      <c r="J2146" s="469">
        <v>0</v>
      </c>
    </row>
    <row r="2147" spans="1:10" x14ac:dyDescent="0.3">
      <c r="A2147" s="464" t="s">
        <v>6433</v>
      </c>
      <c r="B2147" s="122" t="s">
        <v>6434</v>
      </c>
      <c r="C2147" s="122" t="s">
        <v>961</v>
      </c>
      <c r="D2147" s="122" t="s">
        <v>962</v>
      </c>
      <c r="E2147" s="122" t="s">
        <v>97</v>
      </c>
      <c r="F2147" s="466">
        <v>43999</v>
      </c>
      <c r="G2147" s="466">
        <v>45808</v>
      </c>
      <c r="H2147" s="467" t="s">
        <v>5965</v>
      </c>
      <c r="I2147" s="468">
        <v>38883</v>
      </c>
      <c r="J2147" s="469">
        <v>603.58000000000004</v>
      </c>
    </row>
    <row r="2148" spans="1:10" x14ac:dyDescent="0.3">
      <c r="A2148" s="464" t="s">
        <v>6433</v>
      </c>
      <c r="B2148" s="122" t="s">
        <v>6434</v>
      </c>
      <c r="C2148" s="122" t="s">
        <v>904</v>
      </c>
      <c r="D2148" s="122" t="s">
        <v>905</v>
      </c>
      <c r="E2148" s="122" t="s">
        <v>97</v>
      </c>
      <c r="F2148" s="466">
        <v>43999</v>
      </c>
      <c r="G2148" s="466">
        <v>47634</v>
      </c>
      <c r="H2148" s="467" t="s">
        <v>5964</v>
      </c>
      <c r="I2148" s="468">
        <v>38890</v>
      </c>
      <c r="J2148" s="469">
        <v>410.60599999999999</v>
      </c>
    </row>
    <row r="2149" spans="1:10" x14ac:dyDescent="0.3">
      <c r="A2149" s="464" t="s">
        <v>6433</v>
      </c>
      <c r="B2149" s="122" t="s">
        <v>6434</v>
      </c>
      <c r="C2149" s="122" t="s">
        <v>904</v>
      </c>
      <c r="D2149" s="122" t="s">
        <v>905</v>
      </c>
      <c r="E2149" s="122" t="s">
        <v>97</v>
      </c>
      <c r="F2149" s="466">
        <v>43999</v>
      </c>
      <c r="G2149" s="466">
        <v>47634</v>
      </c>
      <c r="H2149" s="467" t="s">
        <v>5965</v>
      </c>
      <c r="I2149" s="468">
        <v>38891</v>
      </c>
      <c r="J2149" s="469">
        <v>1240.8409999999999</v>
      </c>
    </row>
    <row r="2150" spans="1:10" x14ac:dyDescent="0.3">
      <c r="A2150" s="464" t="s">
        <v>6433</v>
      </c>
      <c r="B2150" s="122" t="s">
        <v>6434</v>
      </c>
      <c r="C2150" s="122" t="s">
        <v>601</v>
      </c>
      <c r="D2150" s="122" t="s">
        <v>602</v>
      </c>
      <c r="E2150" s="122" t="s">
        <v>97</v>
      </c>
      <c r="F2150" s="466">
        <v>43999</v>
      </c>
      <c r="G2150" s="466">
        <v>45808</v>
      </c>
      <c r="H2150" s="467" t="s">
        <v>5964</v>
      </c>
      <c r="I2150" s="468">
        <v>38880</v>
      </c>
      <c r="J2150" s="469">
        <v>0</v>
      </c>
    </row>
    <row r="2151" spans="1:10" x14ac:dyDescent="0.3">
      <c r="A2151" s="464" t="s">
        <v>6433</v>
      </c>
      <c r="B2151" s="122" t="s">
        <v>6434</v>
      </c>
      <c r="C2151" s="122" t="s">
        <v>601</v>
      </c>
      <c r="D2151" s="122" t="s">
        <v>602</v>
      </c>
      <c r="E2151" s="122" t="s">
        <v>97</v>
      </c>
      <c r="F2151" s="466">
        <v>43999</v>
      </c>
      <c r="G2151" s="466">
        <v>45808</v>
      </c>
      <c r="H2151" s="467" t="s">
        <v>5965</v>
      </c>
      <c r="I2151" s="468">
        <v>38881</v>
      </c>
      <c r="J2151" s="469">
        <v>603.58000000000004</v>
      </c>
    </row>
    <row r="2152" spans="1:10" x14ac:dyDescent="0.3">
      <c r="A2152" s="464" t="s">
        <v>6433</v>
      </c>
      <c r="B2152" s="122" t="s">
        <v>6434</v>
      </c>
      <c r="C2152" s="122" t="s">
        <v>1059</v>
      </c>
      <c r="D2152" s="122" t="s">
        <v>1060</v>
      </c>
      <c r="E2152" s="122" t="s">
        <v>97</v>
      </c>
      <c r="F2152" s="466">
        <v>43999</v>
      </c>
      <c r="G2152" s="466">
        <v>47634</v>
      </c>
      <c r="H2152" s="467" t="s">
        <v>5964</v>
      </c>
      <c r="I2152" s="468">
        <v>38872</v>
      </c>
      <c r="J2152" s="469">
        <v>610.14200000000005</v>
      </c>
    </row>
    <row r="2153" spans="1:10" x14ac:dyDescent="0.3">
      <c r="A2153" s="464" t="s">
        <v>6433</v>
      </c>
      <c r="B2153" s="122" t="s">
        <v>6434</v>
      </c>
      <c r="C2153" s="122" t="s">
        <v>1059</v>
      </c>
      <c r="D2153" s="122" t="s">
        <v>1060</v>
      </c>
      <c r="E2153" s="122" t="s">
        <v>97</v>
      </c>
      <c r="F2153" s="466">
        <v>43999</v>
      </c>
      <c r="G2153" s="466">
        <v>47634</v>
      </c>
      <c r="H2153" s="467" t="s">
        <v>5965</v>
      </c>
      <c r="I2153" s="468">
        <v>38873</v>
      </c>
      <c r="J2153" s="469">
        <v>134.71</v>
      </c>
    </row>
    <row r="2154" spans="1:10" x14ac:dyDescent="0.3">
      <c r="A2154" s="464" t="s">
        <v>6433</v>
      </c>
      <c r="B2154" s="122" t="s">
        <v>6434</v>
      </c>
      <c r="C2154" s="122" t="s">
        <v>2578</v>
      </c>
      <c r="D2154" s="122" t="s">
        <v>2579</v>
      </c>
      <c r="E2154" s="122" t="s">
        <v>97</v>
      </c>
      <c r="F2154" s="466">
        <v>43999</v>
      </c>
      <c r="G2154" s="466">
        <v>49460</v>
      </c>
      <c r="H2154" s="467" t="s">
        <v>5965</v>
      </c>
      <c r="I2154" s="468">
        <v>38898</v>
      </c>
      <c r="J2154" s="469">
        <v>3089.7780000000002</v>
      </c>
    </row>
    <row r="2155" spans="1:10" x14ac:dyDescent="0.3">
      <c r="A2155" s="464" t="s">
        <v>6433</v>
      </c>
      <c r="B2155" s="122" t="s">
        <v>6434</v>
      </c>
      <c r="C2155" s="122" t="s">
        <v>2578</v>
      </c>
      <c r="D2155" s="122" t="s">
        <v>2579</v>
      </c>
      <c r="E2155" s="122" t="s">
        <v>97</v>
      </c>
      <c r="F2155" s="466">
        <v>43999</v>
      </c>
      <c r="G2155" s="466">
        <v>49460</v>
      </c>
      <c r="H2155" s="467" t="s">
        <v>5964</v>
      </c>
      <c r="I2155" s="468">
        <v>38899</v>
      </c>
      <c r="J2155" s="469">
        <v>587.35900000000004</v>
      </c>
    </row>
    <row r="2156" spans="1:10" x14ac:dyDescent="0.3">
      <c r="A2156" s="464" t="s">
        <v>6433</v>
      </c>
      <c r="B2156" s="122" t="s">
        <v>6434</v>
      </c>
      <c r="C2156" s="122" t="s">
        <v>1189</v>
      </c>
      <c r="D2156" s="122" t="s">
        <v>1190</v>
      </c>
      <c r="E2156" s="122" t="s">
        <v>97</v>
      </c>
      <c r="F2156" s="466">
        <v>43999</v>
      </c>
      <c r="G2156" s="466">
        <v>47634</v>
      </c>
      <c r="H2156" s="467" t="s">
        <v>5964</v>
      </c>
      <c r="I2156" s="468">
        <v>38914</v>
      </c>
      <c r="J2156" s="469">
        <v>0</v>
      </c>
    </row>
    <row r="2157" spans="1:10" x14ac:dyDescent="0.3">
      <c r="A2157" s="464" t="s">
        <v>6433</v>
      </c>
      <c r="B2157" s="122" t="s">
        <v>6434</v>
      </c>
      <c r="C2157" s="122" t="s">
        <v>1189</v>
      </c>
      <c r="D2157" s="122" t="s">
        <v>1190</v>
      </c>
      <c r="E2157" s="122" t="s">
        <v>97</v>
      </c>
      <c r="F2157" s="466">
        <v>43999</v>
      </c>
      <c r="G2157" s="466">
        <v>47634</v>
      </c>
      <c r="H2157" s="467" t="s">
        <v>5965</v>
      </c>
      <c r="I2157" s="468">
        <v>38915</v>
      </c>
      <c r="J2157" s="469">
        <v>252.98099999999999</v>
      </c>
    </row>
    <row r="2158" spans="1:10" x14ac:dyDescent="0.3">
      <c r="A2158" s="464" t="s">
        <v>6433</v>
      </c>
      <c r="B2158" s="122" t="s">
        <v>6434</v>
      </c>
      <c r="C2158" s="122" t="s">
        <v>1186</v>
      </c>
      <c r="D2158" s="122" t="s">
        <v>1187</v>
      </c>
      <c r="E2158" s="122" t="s">
        <v>97</v>
      </c>
      <c r="F2158" s="466">
        <v>43999</v>
      </c>
      <c r="G2158" s="466">
        <v>47634</v>
      </c>
      <c r="H2158" s="467" t="s">
        <v>5964</v>
      </c>
      <c r="I2158" s="468">
        <v>38916</v>
      </c>
      <c r="J2158" s="469">
        <v>0</v>
      </c>
    </row>
    <row r="2159" spans="1:10" x14ac:dyDescent="0.3">
      <c r="A2159" s="464" t="s">
        <v>6433</v>
      </c>
      <c r="B2159" s="122" t="s">
        <v>6434</v>
      </c>
      <c r="C2159" s="122" t="s">
        <v>1186</v>
      </c>
      <c r="D2159" s="122" t="s">
        <v>1187</v>
      </c>
      <c r="E2159" s="122" t="s">
        <v>97</v>
      </c>
      <c r="F2159" s="466">
        <v>43999</v>
      </c>
      <c r="G2159" s="466">
        <v>47634</v>
      </c>
      <c r="H2159" s="467" t="s">
        <v>5965</v>
      </c>
      <c r="I2159" s="468">
        <v>38917</v>
      </c>
      <c r="J2159" s="469">
        <v>304.863</v>
      </c>
    </row>
    <row r="2160" spans="1:10" x14ac:dyDescent="0.3">
      <c r="A2160" s="464" t="s">
        <v>6433</v>
      </c>
      <c r="B2160" s="122" t="s">
        <v>6434</v>
      </c>
      <c r="C2160" s="122" t="s">
        <v>349</v>
      </c>
      <c r="D2160" s="122" t="s">
        <v>350</v>
      </c>
      <c r="E2160" s="122" t="s">
        <v>97</v>
      </c>
      <c r="F2160" s="466">
        <v>43999</v>
      </c>
      <c r="G2160" s="466">
        <v>47634</v>
      </c>
      <c r="H2160" s="467" t="s">
        <v>5964</v>
      </c>
      <c r="I2160" s="468">
        <v>38912</v>
      </c>
      <c r="J2160" s="469">
        <v>582.29999999999995</v>
      </c>
    </row>
    <row r="2161" spans="1:10" x14ac:dyDescent="0.3">
      <c r="A2161" s="464" t="s">
        <v>6433</v>
      </c>
      <c r="B2161" s="122" t="s">
        <v>6434</v>
      </c>
      <c r="C2161" s="122" t="s">
        <v>349</v>
      </c>
      <c r="D2161" s="122" t="s">
        <v>350</v>
      </c>
      <c r="E2161" s="122" t="s">
        <v>97</v>
      </c>
      <c r="F2161" s="466">
        <v>43999</v>
      </c>
      <c r="G2161" s="466">
        <v>47634</v>
      </c>
      <c r="H2161" s="467" t="s">
        <v>5965</v>
      </c>
      <c r="I2161" s="468">
        <v>38913</v>
      </c>
      <c r="J2161" s="469">
        <v>1395.8779999999999</v>
      </c>
    </row>
    <row r="2162" spans="1:10" x14ac:dyDescent="0.3">
      <c r="A2162" s="464" t="s">
        <v>6433</v>
      </c>
      <c r="B2162" s="122" t="s">
        <v>6434</v>
      </c>
      <c r="C2162" s="122" t="s">
        <v>1220</v>
      </c>
      <c r="D2162" s="122" t="s">
        <v>1221</v>
      </c>
      <c r="E2162" s="122" t="s">
        <v>97</v>
      </c>
      <c r="F2162" s="466">
        <v>43999</v>
      </c>
      <c r="G2162" s="466">
        <v>47634</v>
      </c>
      <c r="H2162" s="467" t="s">
        <v>5964</v>
      </c>
      <c r="I2162" s="468">
        <v>38894</v>
      </c>
      <c r="J2162" s="469">
        <v>305.54700000000003</v>
      </c>
    </row>
    <row r="2163" spans="1:10" x14ac:dyDescent="0.3">
      <c r="A2163" s="464" t="s">
        <v>6433</v>
      </c>
      <c r="B2163" s="122" t="s">
        <v>6434</v>
      </c>
      <c r="C2163" s="122" t="s">
        <v>1220</v>
      </c>
      <c r="D2163" s="122" t="s">
        <v>1221</v>
      </c>
      <c r="E2163" s="122" t="s">
        <v>97</v>
      </c>
      <c r="F2163" s="466">
        <v>43999</v>
      </c>
      <c r="G2163" s="466">
        <v>47634</v>
      </c>
      <c r="H2163" s="467" t="s">
        <v>5965</v>
      </c>
      <c r="I2163" s="468">
        <v>38895</v>
      </c>
      <c r="J2163" s="469">
        <v>653.49700000000007</v>
      </c>
    </row>
    <row r="2164" spans="1:10" x14ac:dyDescent="0.3">
      <c r="A2164" s="464" t="s">
        <v>6433</v>
      </c>
      <c r="B2164" s="122" t="s">
        <v>6434</v>
      </c>
      <c r="C2164" s="122" t="s">
        <v>6441</v>
      </c>
      <c r="D2164" s="122" t="s">
        <v>6442</v>
      </c>
      <c r="E2164" s="122" t="s">
        <v>97</v>
      </c>
      <c r="F2164" s="466">
        <v>43999</v>
      </c>
      <c r="G2164" s="466">
        <v>47634</v>
      </c>
      <c r="H2164" s="467" t="s">
        <v>5964</v>
      </c>
      <c r="I2164" s="468">
        <v>38908</v>
      </c>
      <c r="J2164" s="469">
        <v>103.38</v>
      </c>
    </row>
    <row r="2165" spans="1:10" x14ac:dyDescent="0.3">
      <c r="A2165" s="464" t="s">
        <v>6433</v>
      </c>
      <c r="B2165" s="122" t="s">
        <v>6434</v>
      </c>
      <c r="C2165" s="122" t="s">
        <v>6441</v>
      </c>
      <c r="D2165" s="122" t="s">
        <v>6442</v>
      </c>
      <c r="E2165" s="122" t="s">
        <v>97</v>
      </c>
      <c r="F2165" s="466">
        <v>43999</v>
      </c>
      <c r="G2165" s="466">
        <v>47634</v>
      </c>
      <c r="H2165" s="467" t="s">
        <v>5965</v>
      </c>
      <c r="I2165" s="468">
        <v>38909</v>
      </c>
      <c r="J2165" s="469">
        <v>267.88799999999998</v>
      </c>
    </row>
    <row r="2166" spans="1:10" x14ac:dyDescent="0.3">
      <c r="A2166" s="464" t="s">
        <v>6433</v>
      </c>
      <c r="B2166" s="122" t="s">
        <v>6434</v>
      </c>
      <c r="C2166" s="122" t="s">
        <v>889</v>
      </c>
      <c r="D2166" s="122" t="s">
        <v>890</v>
      </c>
      <c r="E2166" s="122" t="s">
        <v>97</v>
      </c>
      <c r="F2166" s="466">
        <v>43999</v>
      </c>
      <c r="G2166" s="466">
        <v>47634</v>
      </c>
      <c r="H2166" s="467" t="s">
        <v>5964</v>
      </c>
      <c r="I2166" s="468">
        <v>38902</v>
      </c>
      <c r="J2166" s="469">
        <v>763.24400000000003</v>
      </c>
    </row>
    <row r="2167" spans="1:10" x14ac:dyDescent="0.3">
      <c r="A2167" s="464" t="s">
        <v>6433</v>
      </c>
      <c r="B2167" s="122" t="s">
        <v>6434</v>
      </c>
      <c r="C2167" s="122" t="s">
        <v>889</v>
      </c>
      <c r="D2167" s="122" t="s">
        <v>890</v>
      </c>
      <c r="E2167" s="122" t="s">
        <v>97</v>
      </c>
      <c r="F2167" s="466">
        <v>43999</v>
      </c>
      <c r="G2167" s="466">
        <v>47634</v>
      </c>
      <c r="H2167" s="467" t="s">
        <v>5965</v>
      </c>
      <c r="I2167" s="468">
        <v>38903</v>
      </c>
      <c r="J2167" s="469">
        <v>25.631</v>
      </c>
    </row>
    <row r="2168" spans="1:10" x14ac:dyDescent="0.3">
      <c r="A2168" s="464" t="s">
        <v>6112</v>
      </c>
      <c r="B2168" s="122" t="s">
        <v>6113</v>
      </c>
      <c r="C2168" s="122" t="s">
        <v>357</v>
      </c>
      <c r="D2168" s="122" t="s">
        <v>358</v>
      </c>
      <c r="E2168" s="122" t="s">
        <v>6</v>
      </c>
      <c r="F2168" s="466">
        <v>44409</v>
      </c>
      <c r="G2168" s="466">
        <v>46418</v>
      </c>
      <c r="H2168" s="467" t="s">
        <v>5963</v>
      </c>
      <c r="I2168" s="468">
        <v>4053</v>
      </c>
      <c r="J2168" s="469">
        <v>0</v>
      </c>
    </row>
    <row r="2169" spans="1:10" x14ac:dyDescent="0.3">
      <c r="A2169" s="464" t="s">
        <v>6112</v>
      </c>
      <c r="B2169" s="122" t="s">
        <v>6113</v>
      </c>
      <c r="C2169" s="122" t="s">
        <v>357</v>
      </c>
      <c r="D2169" s="122" t="s">
        <v>358</v>
      </c>
      <c r="E2169" s="122" t="s">
        <v>6</v>
      </c>
      <c r="F2169" s="466">
        <v>44409</v>
      </c>
      <c r="G2169" s="466">
        <v>46418</v>
      </c>
      <c r="H2169" s="467" t="s">
        <v>5962</v>
      </c>
      <c r="I2169" s="468">
        <v>4054</v>
      </c>
      <c r="J2169" s="469">
        <v>0</v>
      </c>
    </row>
    <row r="2170" spans="1:10" x14ac:dyDescent="0.3">
      <c r="A2170" s="464" t="s">
        <v>6112</v>
      </c>
      <c r="B2170" s="122" t="s">
        <v>6113</v>
      </c>
      <c r="C2170" s="122" t="s">
        <v>383</v>
      </c>
      <c r="D2170" s="122" t="s">
        <v>384</v>
      </c>
      <c r="E2170" s="122" t="s">
        <v>6</v>
      </c>
      <c r="F2170" s="466">
        <v>44409</v>
      </c>
      <c r="G2170" s="466">
        <v>46418</v>
      </c>
      <c r="H2170" s="467" t="s">
        <v>5963</v>
      </c>
      <c r="I2170" s="468">
        <v>4055</v>
      </c>
      <c r="J2170" s="469">
        <v>0</v>
      </c>
    </row>
    <row r="2171" spans="1:10" x14ac:dyDescent="0.3">
      <c r="A2171" s="464" t="s">
        <v>6112</v>
      </c>
      <c r="B2171" s="122" t="s">
        <v>6113</v>
      </c>
      <c r="C2171" s="122" t="s">
        <v>383</v>
      </c>
      <c r="D2171" s="122" t="s">
        <v>384</v>
      </c>
      <c r="E2171" s="122" t="s">
        <v>6</v>
      </c>
      <c r="F2171" s="466">
        <v>44409</v>
      </c>
      <c r="G2171" s="466">
        <v>46418</v>
      </c>
      <c r="H2171" s="467" t="s">
        <v>5962</v>
      </c>
      <c r="I2171" s="468">
        <v>4056</v>
      </c>
      <c r="J2171" s="469">
        <v>193.625</v>
      </c>
    </row>
    <row r="2172" spans="1:10" x14ac:dyDescent="0.3">
      <c r="A2172" s="464" t="s">
        <v>6112</v>
      </c>
      <c r="B2172" s="122" t="s">
        <v>6113</v>
      </c>
      <c r="C2172" s="122" t="s">
        <v>670</v>
      </c>
      <c r="D2172" s="122" t="s">
        <v>671</v>
      </c>
      <c r="E2172" s="122" t="s">
        <v>97</v>
      </c>
      <c r="F2172" s="466">
        <v>44593</v>
      </c>
      <c r="G2172" s="466">
        <v>46418</v>
      </c>
      <c r="H2172" s="467" t="s">
        <v>5964</v>
      </c>
      <c r="I2172" s="468">
        <v>40369</v>
      </c>
      <c r="J2172" s="469">
        <v>147.833</v>
      </c>
    </row>
    <row r="2173" spans="1:10" x14ac:dyDescent="0.3">
      <c r="A2173" s="464" t="s">
        <v>6112</v>
      </c>
      <c r="B2173" s="122" t="s">
        <v>6113</v>
      </c>
      <c r="C2173" s="122" t="s">
        <v>670</v>
      </c>
      <c r="D2173" s="122" t="s">
        <v>671</v>
      </c>
      <c r="E2173" s="122" t="s">
        <v>97</v>
      </c>
      <c r="F2173" s="466">
        <v>44593</v>
      </c>
      <c r="G2173" s="466">
        <v>46418</v>
      </c>
      <c r="H2173" s="467" t="s">
        <v>5965</v>
      </c>
      <c r="I2173" s="468">
        <v>40370</v>
      </c>
      <c r="J2173" s="469">
        <v>653.37</v>
      </c>
    </row>
    <row r="2174" spans="1:10" x14ac:dyDescent="0.3">
      <c r="A2174" s="464" t="s">
        <v>6112</v>
      </c>
      <c r="B2174" s="122" t="s">
        <v>6113</v>
      </c>
      <c r="C2174" s="122" t="s">
        <v>703</v>
      </c>
      <c r="D2174" s="122" t="s">
        <v>704</v>
      </c>
      <c r="E2174" s="122" t="s">
        <v>97</v>
      </c>
      <c r="F2174" s="466">
        <v>44409</v>
      </c>
      <c r="G2174" s="466">
        <v>44592</v>
      </c>
      <c r="H2174" s="467" t="s">
        <v>5964</v>
      </c>
      <c r="I2174" s="468">
        <v>39876</v>
      </c>
      <c r="J2174" s="469">
        <v>0</v>
      </c>
    </row>
    <row r="2175" spans="1:10" x14ac:dyDescent="0.3">
      <c r="A2175" s="464" t="s">
        <v>6112</v>
      </c>
      <c r="B2175" s="122" t="s">
        <v>6113</v>
      </c>
      <c r="C2175" s="122" t="s">
        <v>703</v>
      </c>
      <c r="D2175" s="122" t="s">
        <v>704</v>
      </c>
      <c r="E2175" s="122" t="s">
        <v>97</v>
      </c>
      <c r="F2175" s="466">
        <v>44409</v>
      </c>
      <c r="G2175" s="466">
        <v>44592</v>
      </c>
      <c r="H2175" s="467" t="s">
        <v>5965</v>
      </c>
      <c r="I2175" s="468">
        <v>39877</v>
      </c>
      <c r="J2175" s="469">
        <v>64.540999999999997</v>
      </c>
    </row>
    <row r="2176" spans="1:10" x14ac:dyDescent="0.3">
      <c r="A2176" s="464" t="s">
        <v>6112</v>
      </c>
      <c r="B2176" s="122" t="s">
        <v>6113</v>
      </c>
      <c r="C2176" s="122" t="s">
        <v>703</v>
      </c>
      <c r="D2176" s="122" t="s">
        <v>704</v>
      </c>
      <c r="E2176" s="122" t="s">
        <v>97</v>
      </c>
      <c r="F2176" s="466">
        <v>44409</v>
      </c>
      <c r="G2176" s="466">
        <v>46418</v>
      </c>
      <c r="H2176" s="467" t="s">
        <v>5964</v>
      </c>
      <c r="I2176" s="468">
        <v>39879</v>
      </c>
      <c r="J2176" s="469">
        <v>0</v>
      </c>
    </row>
    <row r="2177" spans="1:10" x14ac:dyDescent="0.3">
      <c r="A2177" s="464" t="s">
        <v>6112</v>
      </c>
      <c r="B2177" s="122" t="s">
        <v>6113</v>
      </c>
      <c r="C2177" s="122" t="s">
        <v>703</v>
      </c>
      <c r="D2177" s="122" t="s">
        <v>704</v>
      </c>
      <c r="E2177" s="122" t="s">
        <v>97</v>
      </c>
      <c r="F2177" s="466">
        <v>44409</v>
      </c>
      <c r="G2177" s="466">
        <v>46418</v>
      </c>
      <c r="H2177" s="467" t="s">
        <v>5965</v>
      </c>
      <c r="I2177" s="468">
        <v>39880</v>
      </c>
      <c r="J2177" s="469">
        <v>0</v>
      </c>
    </row>
    <row r="2178" spans="1:10" x14ac:dyDescent="0.3">
      <c r="A2178" s="464" t="s">
        <v>5966</v>
      </c>
      <c r="B2178" s="122" t="s">
        <v>5967</v>
      </c>
      <c r="C2178" s="122" t="s">
        <v>5968</v>
      </c>
      <c r="D2178" s="122" t="s">
        <v>5969</v>
      </c>
      <c r="E2178" s="122" t="s">
        <v>6</v>
      </c>
      <c r="F2178" s="466">
        <v>43524</v>
      </c>
      <c r="G2178" s="466">
        <v>47149</v>
      </c>
      <c r="H2178" s="467" t="s">
        <v>5962</v>
      </c>
      <c r="I2178" s="468">
        <v>2970</v>
      </c>
      <c r="J2178" s="469">
        <v>0</v>
      </c>
    </row>
    <row r="2179" spans="1:10" x14ac:dyDescent="0.3">
      <c r="A2179" s="464" t="s">
        <v>5966</v>
      </c>
      <c r="B2179" s="122" t="s">
        <v>5967</v>
      </c>
      <c r="C2179" s="122" t="s">
        <v>5968</v>
      </c>
      <c r="D2179" s="122" t="s">
        <v>5969</v>
      </c>
      <c r="E2179" s="122" t="s">
        <v>6</v>
      </c>
      <c r="F2179" s="466">
        <v>43524</v>
      </c>
      <c r="G2179" s="466">
        <v>47149</v>
      </c>
      <c r="H2179" s="467" t="s">
        <v>5963</v>
      </c>
      <c r="I2179" s="468">
        <v>2971</v>
      </c>
      <c r="J2179" s="469">
        <v>3749.5570000000002</v>
      </c>
    </row>
    <row r="2180" spans="1:10" x14ac:dyDescent="0.3">
      <c r="A2180" s="464" t="s">
        <v>5966</v>
      </c>
      <c r="B2180" s="122" t="s">
        <v>5967</v>
      </c>
      <c r="C2180" s="122" t="s">
        <v>5209</v>
      </c>
      <c r="D2180" s="122" t="s">
        <v>5210</v>
      </c>
      <c r="E2180" s="122" t="s">
        <v>6</v>
      </c>
      <c r="F2180" s="466">
        <v>44228</v>
      </c>
      <c r="G2180" s="466">
        <v>44681</v>
      </c>
      <c r="H2180" s="467" t="s">
        <v>5963</v>
      </c>
      <c r="I2180" s="468">
        <v>3717</v>
      </c>
      <c r="J2180" s="469">
        <v>0</v>
      </c>
    </row>
    <row r="2181" spans="1:10" x14ac:dyDescent="0.3">
      <c r="A2181" s="464" t="s">
        <v>5966</v>
      </c>
      <c r="B2181" s="122" t="s">
        <v>5967</v>
      </c>
      <c r="C2181" s="122" t="s">
        <v>5209</v>
      </c>
      <c r="D2181" s="122" t="s">
        <v>5210</v>
      </c>
      <c r="E2181" s="122" t="s">
        <v>6</v>
      </c>
      <c r="F2181" s="466">
        <v>44228</v>
      </c>
      <c r="G2181" s="466">
        <v>44681</v>
      </c>
      <c r="H2181" s="467" t="s">
        <v>5962</v>
      </c>
      <c r="I2181" s="468">
        <v>3718</v>
      </c>
      <c r="J2181" s="469">
        <v>0</v>
      </c>
    </row>
    <row r="2182" spans="1:10" x14ac:dyDescent="0.3">
      <c r="A2182" s="464" t="s">
        <v>5966</v>
      </c>
      <c r="B2182" s="122" t="s">
        <v>5967</v>
      </c>
      <c r="C2182" s="122" t="s">
        <v>6287</v>
      </c>
      <c r="D2182" s="122" t="s">
        <v>931</v>
      </c>
      <c r="E2182" s="122" t="s">
        <v>6</v>
      </c>
      <c r="F2182" s="466">
        <v>44228</v>
      </c>
      <c r="G2182" s="466">
        <v>44681</v>
      </c>
      <c r="H2182" s="467" t="s">
        <v>5963</v>
      </c>
      <c r="I2182" s="468">
        <v>2289</v>
      </c>
      <c r="J2182" s="469">
        <v>0</v>
      </c>
    </row>
    <row r="2183" spans="1:10" x14ac:dyDescent="0.3">
      <c r="A2183" s="464" t="s">
        <v>5966</v>
      </c>
      <c r="B2183" s="122" t="s">
        <v>5967</v>
      </c>
      <c r="C2183" s="122" t="s">
        <v>6287</v>
      </c>
      <c r="D2183" s="122" t="s">
        <v>931</v>
      </c>
      <c r="E2183" s="122" t="s">
        <v>6</v>
      </c>
      <c r="F2183" s="466">
        <v>44228</v>
      </c>
      <c r="G2183" s="466">
        <v>44681</v>
      </c>
      <c r="H2183" s="467" t="s">
        <v>5962</v>
      </c>
      <c r="I2183" s="468">
        <v>2405</v>
      </c>
      <c r="J2183" s="469">
        <v>0</v>
      </c>
    </row>
    <row r="2184" spans="1:10" x14ac:dyDescent="0.3">
      <c r="A2184" s="464" t="s">
        <v>6305</v>
      </c>
      <c r="B2184" s="122" t="s">
        <v>6306</v>
      </c>
      <c r="C2184" s="122" t="s">
        <v>3397</v>
      </c>
      <c r="D2184" s="122" t="s">
        <v>6235</v>
      </c>
      <c r="E2184" s="122" t="s">
        <v>6</v>
      </c>
      <c r="F2184" s="466">
        <v>43865</v>
      </c>
      <c r="G2184" s="466">
        <v>46053</v>
      </c>
      <c r="H2184" s="467" t="s">
        <v>5963</v>
      </c>
      <c r="I2184" s="468">
        <v>3395</v>
      </c>
      <c r="J2184" s="469">
        <v>498.47799999999995</v>
      </c>
    </row>
    <row r="2185" spans="1:10" x14ac:dyDescent="0.3">
      <c r="A2185" s="464" t="s">
        <v>6305</v>
      </c>
      <c r="B2185" s="122" t="s">
        <v>6306</v>
      </c>
      <c r="C2185" s="122" t="s">
        <v>3397</v>
      </c>
      <c r="D2185" s="122" t="s">
        <v>6235</v>
      </c>
      <c r="E2185" s="122" t="s">
        <v>6</v>
      </c>
      <c r="F2185" s="466">
        <v>43865</v>
      </c>
      <c r="G2185" s="466">
        <v>46053</v>
      </c>
      <c r="H2185" s="467" t="s">
        <v>5962</v>
      </c>
      <c r="I2185" s="468">
        <v>3396</v>
      </c>
      <c r="J2185" s="469">
        <v>2201.5220000000004</v>
      </c>
    </row>
    <row r="2186" spans="1:10" x14ac:dyDescent="0.3">
      <c r="A2186" s="464" t="s">
        <v>6305</v>
      </c>
      <c r="B2186" s="122" t="s">
        <v>6306</v>
      </c>
      <c r="C2186" s="122" t="s">
        <v>357</v>
      </c>
      <c r="D2186" s="122" t="s">
        <v>358</v>
      </c>
      <c r="E2186" s="122" t="s">
        <v>6</v>
      </c>
      <c r="F2186" s="466">
        <v>44409</v>
      </c>
      <c r="G2186" s="466">
        <v>45138</v>
      </c>
      <c r="H2186" s="467" t="s">
        <v>5963</v>
      </c>
      <c r="I2186" s="468">
        <v>4051</v>
      </c>
      <c r="J2186" s="469">
        <v>0</v>
      </c>
    </row>
    <row r="2187" spans="1:10" x14ac:dyDescent="0.3">
      <c r="A2187" s="464" t="s">
        <v>6305</v>
      </c>
      <c r="B2187" s="122" t="s">
        <v>6306</v>
      </c>
      <c r="C2187" s="122" t="s">
        <v>357</v>
      </c>
      <c r="D2187" s="122" t="s">
        <v>358</v>
      </c>
      <c r="E2187" s="122" t="s">
        <v>6</v>
      </c>
      <c r="F2187" s="466">
        <v>44409</v>
      </c>
      <c r="G2187" s="466">
        <v>45138</v>
      </c>
      <c r="H2187" s="467" t="s">
        <v>5962</v>
      </c>
      <c r="I2187" s="468">
        <v>4052</v>
      </c>
      <c r="J2187" s="469">
        <v>0</v>
      </c>
    </row>
    <row r="2188" spans="1:10" x14ac:dyDescent="0.3">
      <c r="A2188" s="464" t="s">
        <v>6305</v>
      </c>
      <c r="B2188" s="122" t="s">
        <v>6306</v>
      </c>
      <c r="C2188" s="122" t="s">
        <v>5209</v>
      </c>
      <c r="D2188" s="122" t="s">
        <v>5210</v>
      </c>
      <c r="E2188" s="122" t="s">
        <v>6</v>
      </c>
      <c r="F2188" s="466">
        <v>43865</v>
      </c>
      <c r="G2188" s="466">
        <v>45412</v>
      </c>
      <c r="H2188" s="467" t="s">
        <v>5963</v>
      </c>
      <c r="I2188" s="468">
        <v>3393</v>
      </c>
      <c r="J2188" s="469">
        <v>0</v>
      </c>
    </row>
    <row r="2189" spans="1:10" x14ac:dyDescent="0.3">
      <c r="A2189" s="464" t="s">
        <v>6305</v>
      </c>
      <c r="B2189" s="122" t="s">
        <v>6306</v>
      </c>
      <c r="C2189" s="122" t="s">
        <v>5209</v>
      </c>
      <c r="D2189" s="122" t="s">
        <v>5210</v>
      </c>
      <c r="E2189" s="122" t="s">
        <v>6</v>
      </c>
      <c r="F2189" s="466">
        <v>43865</v>
      </c>
      <c r="G2189" s="466">
        <v>45412</v>
      </c>
      <c r="H2189" s="467" t="s">
        <v>5962</v>
      </c>
      <c r="I2189" s="468">
        <v>3394</v>
      </c>
      <c r="J2189" s="469">
        <v>692.11500000000001</v>
      </c>
    </row>
    <row r="2190" spans="1:10" x14ac:dyDescent="0.3">
      <c r="A2190" s="464" t="s">
        <v>6305</v>
      </c>
      <c r="B2190" s="122" t="s">
        <v>6306</v>
      </c>
      <c r="C2190" s="122" t="s">
        <v>6287</v>
      </c>
      <c r="D2190" s="122" t="s">
        <v>931</v>
      </c>
      <c r="E2190" s="122" t="s">
        <v>6</v>
      </c>
      <c r="F2190" s="466">
        <v>43865</v>
      </c>
      <c r="G2190" s="466">
        <v>45412</v>
      </c>
      <c r="H2190" s="467" t="s">
        <v>5963</v>
      </c>
      <c r="I2190" s="468">
        <v>3391</v>
      </c>
      <c r="J2190" s="469">
        <v>0</v>
      </c>
    </row>
    <row r="2191" spans="1:10" x14ac:dyDescent="0.3">
      <c r="A2191" s="464" t="s">
        <v>6305</v>
      </c>
      <c r="B2191" s="122" t="s">
        <v>6306</v>
      </c>
      <c r="C2191" s="122" t="s">
        <v>6287</v>
      </c>
      <c r="D2191" s="122" t="s">
        <v>931</v>
      </c>
      <c r="E2191" s="122" t="s">
        <v>6</v>
      </c>
      <c r="F2191" s="466">
        <v>43865</v>
      </c>
      <c r="G2191" s="466">
        <v>45412</v>
      </c>
      <c r="H2191" s="467" t="s">
        <v>5962</v>
      </c>
      <c r="I2191" s="468">
        <v>3392</v>
      </c>
      <c r="J2191" s="469">
        <v>141.63300000000001</v>
      </c>
    </row>
    <row r="2192" spans="1:10" x14ac:dyDescent="0.3">
      <c r="A2192" s="464" t="s">
        <v>6305</v>
      </c>
      <c r="B2192" s="122" t="s">
        <v>6306</v>
      </c>
      <c r="C2192" s="122" t="s">
        <v>670</v>
      </c>
      <c r="D2192" s="122" t="s">
        <v>671</v>
      </c>
      <c r="E2192" s="122" t="s">
        <v>97</v>
      </c>
      <c r="F2192" s="466">
        <v>44593</v>
      </c>
      <c r="G2192" s="466">
        <v>46418</v>
      </c>
      <c r="H2192" s="467" t="s">
        <v>5964</v>
      </c>
      <c r="I2192" s="468">
        <v>40371</v>
      </c>
      <c r="J2192" s="469">
        <v>0</v>
      </c>
    </row>
    <row r="2193" spans="1:10" x14ac:dyDescent="0.3">
      <c r="A2193" s="464" t="s">
        <v>6305</v>
      </c>
      <c r="B2193" s="122" t="s">
        <v>6306</v>
      </c>
      <c r="C2193" s="122" t="s">
        <v>670</v>
      </c>
      <c r="D2193" s="122" t="s">
        <v>671</v>
      </c>
      <c r="E2193" s="122" t="s">
        <v>97</v>
      </c>
      <c r="F2193" s="466">
        <v>44593</v>
      </c>
      <c r="G2193" s="466">
        <v>46418</v>
      </c>
      <c r="H2193" s="467" t="s">
        <v>5965</v>
      </c>
      <c r="I2193" s="468">
        <v>40372</v>
      </c>
      <c r="J2193" s="469">
        <v>182.48300000000003</v>
      </c>
    </row>
    <row r="2194" spans="1:10" x14ac:dyDescent="0.3">
      <c r="A2194" s="464" t="s">
        <v>6305</v>
      </c>
      <c r="B2194" s="122" t="s">
        <v>6306</v>
      </c>
      <c r="C2194" s="122" t="s">
        <v>707</v>
      </c>
      <c r="D2194" s="122" t="s">
        <v>708</v>
      </c>
      <c r="E2194" s="122" t="s">
        <v>97</v>
      </c>
      <c r="F2194" s="466">
        <v>44593</v>
      </c>
      <c r="G2194" s="466">
        <v>44957</v>
      </c>
      <c r="H2194" s="467" t="s">
        <v>5965</v>
      </c>
      <c r="I2194" s="468">
        <v>40373</v>
      </c>
      <c r="J2194" s="469">
        <v>219.67199999999997</v>
      </c>
    </row>
    <row r="2195" spans="1:10" x14ac:dyDescent="0.3">
      <c r="A2195" s="464" t="s">
        <v>6305</v>
      </c>
      <c r="B2195" s="122" t="s">
        <v>6306</v>
      </c>
      <c r="C2195" s="122" t="s">
        <v>707</v>
      </c>
      <c r="D2195" s="122" t="s">
        <v>708</v>
      </c>
      <c r="E2195" s="122" t="s">
        <v>97</v>
      </c>
      <c r="F2195" s="466">
        <v>44593</v>
      </c>
      <c r="G2195" s="466">
        <v>44957</v>
      </c>
      <c r="H2195" s="467" t="s">
        <v>5964</v>
      </c>
      <c r="I2195" s="468">
        <v>40374</v>
      </c>
      <c r="J2195" s="469">
        <v>0</v>
      </c>
    </row>
    <row r="2196" spans="1:10" x14ac:dyDescent="0.3">
      <c r="A2196" s="464" t="s">
        <v>6305</v>
      </c>
      <c r="B2196" s="122" t="s">
        <v>6306</v>
      </c>
      <c r="C2196" s="122" t="s">
        <v>1220</v>
      </c>
      <c r="D2196" s="122" t="s">
        <v>1221</v>
      </c>
      <c r="E2196" s="122" t="s">
        <v>97</v>
      </c>
      <c r="F2196" s="466">
        <v>44593</v>
      </c>
      <c r="G2196" s="466">
        <v>44957</v>
      </c>
      <c r="H2196" s="467" t="s">
        <v>5965</v>
      </c>
      <c r="I2196" s="468">
        <v>40375</v>
      </c>
      <c r="J2196" s="469">
        <v>0</v>
      </c>
    </row>
    <row r="2197" spans="1:10" x14ac:dyDescent="0.3">
      <c r="A2197" s="464" t="s">
        <v>6305</v>
      </c>
      <c r="B2197" s="122" t="s">
        <v>6306</v>
      </c>
      <c r="C2197" s="122" t="s">
        <v>1220</v>
      </c>
      <c r="D2197" s="122" t="s">
        <v>1221</v>
      </c>
      <c r="E2197" s="122" t="s">
        <v>97</v>
      </c>
      <c r="F2197" s="466">
        <v>44593</v>
      </c>
      <c r="G2197" s="466">
        <v>44957</v>
      </c>
      <c r="H2197" s="467" t="s">
        <v>5964</v>
      </c>
      <c r="I2197" s="468">
        <v>40376</v>
      </c>
      <c r="J2197" s="469">
        <v>129.35399999999998</v>
      </c>
    </row>
    <row r="2198" spans="1:10" x14ac:dyDescent="0.3">
      <c r="A2198" s="464" t="s">
        <v>6305</v>
      </c>
      <c r="B2198" s="122" t="s">
        <v>6306</v>
      </c>
      <c r="C2198" s="122" t="s">
        <v>703</v>
      </c>
      <c r="D2198" s="122" t="s">
        <v>704</v>
      </c>
      <c r="E2198" s="122" t="s">
        <v>97</v>
      </c>
      <c r="F2198" s="466">
        <v>43865</v>
      </c>
      <c r="G2198" s="466">
        <v>44957</v>
      </c>
      <c r="H2198" s="467" t="s">
        <v>5964</v>
      </c>
      <c r="I2198" s="468">
        <v>38518</v>
      </c>
      <c r="J2198" s="469">
        <v>3.0000000000000001E-3</v>
      </c>
    </row>
    <row r="2199" spans="1:10" x14ac:dyDescent="0.3">
      <c r="A2199" s="464" t="s">
        <v>6305</v>
      </c>
      <c r="B2199" s="122" t="s">
        <v>6306</v>
      </c>
      <c r="C2199" s="122" t="s">
        <v>703</v>
      </c>
      <c r="D2199" s="122" t="s">
        <v>704</v>
      </c>
      <c r="E2199" s="122" t="s">
        <v>97</v>
      </c>
      <c r="F2199" s="466">
        <v>43865</v>
      </c>
      <c r="G2199" s="466">
        <v>44957</v>
      </c>
      <c r="H2199" s="467" t="s">
        <v>5965</v>
      </c>
      <c r="I2199" s="468">
        <v>38519</v>
      </c>
      <c r="J2199" s="469">
        <v>0</v>
      </c>
    </row>
    <row r="2200" spans="1:10" x14ac:dyDescent="0.3">
      <c r="A2200" s="464" t="s">
        <v>6305</v>
      </c>
      <c r="B2200" s="122" t="s">
        <v>6306</v>
      </c>
      <c r="C2200" s="122" t="s">
        <v>891</v>
      </c>
      <c r="D2200" s="122" t="s">
        <v>892</v>
      </c>
      <c r="E2200" s="122" t="s">
        <v>97</v>
      </c>
      <c r="F2200" s="466">
        <v>44136</v>
      </c>
      <c r="G2200" s="466">
        <v>46053</v>
      </c>
      <c r="H2200" s="467" t="s">
        <v>5964</v>
      </c>
      <c r="I2200" s="468">
        <v>39249</v>
      </c>
      <c r="J2200" s="469">
        <v>202.077</v>
      </c>
    </row>
    <row r="2201" spans="1:10" x14ac:dyDescent="0.3">
      <c r="A2201" s="464" t="s">
        <v>6305</v>
      </c>
      <c r="B2201" s="122" t="s">
        <v>6306</v>
      </c>
      <c r="C2201" s="122" t="s">
        <v>891</v>
      </c>
      <c r="D2201" s="122" t="s">
        <v>892</v>
      </c>
      <c r="E2201" s="122" t="s">
        <v>97</v>
      </c>
      <c r="F2201" s="466">
        <v>44136</v>
      </c>
      <c r="G2201" s="466">
        <v>46053</v>
      </c>
      <c r="H2201" s="467" t="s">
        <v>5965</v>
      </c>
      <c r="I2201" s="468">
        <v>39250</v>
      </c>
      <c r="J2201" s="469">
        <v>797.923</v>
      </c>
    </row>
    <row r="2202" spans="1:10" x14ac:dyDescent="0.3">
      <c r="A2202" s="464" t="s">
        <v>6364</v>
      </c>
      <c r="B2202" s="122" t="s">
        <v>6358</v>
      </c>
      <c r="C2202" s="122" t="s">
        <v>996</v>
      </c>
      <c r="D2202" s="122" t="s">
        <v>997</v>
      </c>
      <c r="E2202" s="122" t="s">
        <v>6</v>
      </c>
      <c r="F2202" s="466">
        <v>44317</v>
      </c>
      <c r="G2202" s="466">
        <v>45046</v>
      </c>
      <c r="H2202" s="467" t="s">
        <v>5962</v>
      </c>
      <c r="I2202" s="468">
        <v>3763</v>
      </c>
      <c r="J2202" s="469">
        <v>2278.1660000000002</v>
      </c>
    </row>
    <row r="2203" spans="1:10" x14ac:dyDescent="0.3">
      <c r="A2203" s="464" t="s">
        <v>6364</v>
      </c>
      <c r="B2203" s="122" t="s">
        <v>6358</v>
      </c>
      <c r="C2203" s="122" t="s">
        <v>996</v>
      </c>
      <c r="D2203" s="122" t="s">
        <v>997</v>
      </c>
      <c r="E2203" s="122" t="s">
        <v>6</v>
      </c>
      <c r="F2203" s="466">
        <v>44317</v>
      </c>
      <c r="G2203" s="466">
        <v>45046</v>
      </c>
      <c r="H2203" s="467" t="s">
        <v>5963</v>
      </c>
      <c r="I2203" s="468">
        <v>3764</v>
      </c>
      <c r="J2203" s="469">
        <v>0</v>
      </c>
    </row>
    <row r="2204" spans="1:10" x14ac:dyDescent="0.3">
      <c r="A2204" s="464" t="s">
        <v>6307</v>
      </c>
      <c r="B2204" s="122" t="s">
        <v>6308</v>
      </c>
      <c r="C2204" s="122" t="s">
        <v>110</v>
      </c>
      <c r="D2204" s="122" t="s">
        <v>111</v>
      </c>
      <c r="E2204" s="122" t="s">
        <v>6</v>
      </c>
      <c r="F2204" s="466">
        <v>44136</v>
      </c>
      <c r="G2204" s="466">
        <v>45869</v>
      </c>
      <c r="H2204" s="467" t="s">
        <v>5962</v>
      </c>
      <c r="I2204" s="468">
        <v>3682</v>
      </c>
      <c r="J2204" s="469">
        <v>0</v>
      </c>
    </row>
    <row r="2205" spans="1:10" x14ac:dyDescent="0.3">
      <c r="A2205" s="464" t="s">
        <v>6307</v>
      </c>
      <c r="B2205" s="122" t="s">
        <v>6308</v>
      </c>
      <c r="C2205" s="122" t="s">
        <v>110</v>
      </c>
      <c r="D2205" s="122" t="s">
        <v>111</v>
      </c>
      <c r="E2205" s="122" t="s">
        <v>6</v>
      </c>
      <c r="F2205" s="466">
        <v>44136</v>
      </c>
      <c r="G2205" s="466">
        <v>45869</v>
      </c>
      <c r="H2205" s="467" t="s">
        <v>5963</v>
      </c>
      <c r="I2205" s="468">
        <v>3683</v>
      </c>
      <c r="J2205" s="469">
        <v>0</v>
      </c>
    </row>
    <row r="2206" spans="1:10" x14ac:dyDescent="0.3">
      <c r="A2206" s="464" t="s">
        <v>6307</v>
      </c>
      <c r="B2206" s="122" t="s">
        <v>6308</v>
      </c>
      <c r="C2206" s="122" t="s">
        <v>757</v>
      </c>
      <c r="D2206" s="122" t="s">
        <v>758</v>
      </c>
      <c r="E2206" s="122" t="s">
        <v>97</v>
      </c>
      <c r="F2206" s="466">
        <v>44136</v>
      </c>
      <c r="G2206" s="466">
        <v>47787</v>
      </c>
      <c r="H2206" s="467" t="s">
        <v>5965</v>
      </c>
      <c r="I2206" s="468">
        <v>39259</v>
      </c>
      <c r="J2206" s="469">
        <v>237.03000000000003</v>
      </c>
    </row>
    <row r="2207" spans="1:10" x14ac:dyDescent="0.3">
      <c r="A2207" s="464" t="s">
        <v>6307</v>
      </c>
      <c r="B2207" s="122" t="s">
        <v>6308</v>
      </c>
      <c r="C2207" s="122" t="s">
        <v>757</v>
      </c>
      <c r="D2207" s="122" t="s">
        <v>758</v>
      </c>
      <c r="E2207" s="122" t="s">
        <v>97</v>
      </c>
      <c r="F2207" s="466">
        <v>44136</v>
      </c>
      <c r="G2207" s="466">
        <v>47787</v>
      </c>
      <c r="H2207" s="467" t="s">
        <v>5964</v>
      </c>
      <c r="I2207" s="468">
        <v>39260</v>
      </c>
      <c r="J2207" s="469">
        <v>0</v>
      </c>
    </row>
    <row r="2208" spans="1:10" x14ac:dyDescent="0.3">
      <c r="A2208" s="464" t="s">
        <v>6307</v>
      </c>
      <c r="B2208" s="122" t="s">
        <v>6308</v>
      </c>
      <c r="C2208" s="122" t="s">
        <v>566</v>
      </c>
      <c r="D2208" s="122" t="s">
        <v>567</v>
      </c>
      <c r="E2208" s="122" t="s">
        <v>97</v>
      </c>
      <c r="F2208" s="466">
        <v>44136</v>
      </c>
      <c r="G2208" s="466">
        <v>47603</v>
      </c>
      <c r="H2208" s="467" t="s">
        <v>5965</v>
      </c>
      <c r="I2208" s="468">
        <v>39261</v>
      </c>
      <c r="J2208" s="469">
        <v>665.98800000000006</v>
      </c>
    </row>
    <row r="2209" spans="1:10" x14ac:dyDescent="0.3">
      <c r="A2209" s="464" t="s">
        <v>6307</v>
      </c>
      <c r="B2209" s="122" t="s">
        <v>6308</v>
      </c>
      <c r="C2209" s="122" t="s">
        <v>566</v>
      </c>
      <c r="D2209" s="122" t="s">
        <v>567</v>
      </c>
      <c r="E2209" s="122" t="s">
        <v>97</v>
      </c>
      <c r="F2209" s="466">
        <v>44136</v>
      </c>
      <c r="G2209" s="466">
        <v>47603</v>
      </c>
      <c r="H2209" s="467" t="s">
        <v>5964</v>
      </c>
      <c r="I2209" s="468">
        <v>39262</v>
      </c>
      <c r="J2209" s="469">
        <v>0</v>
      </c>
    </row>
    <row r="2210" spans="1:10" x14ac:dyDescent="0.3">
      <c r="A2210" s="464" t="s">
        <v>6307</v>
      </c>
      <c r="B2210" s="122" t="s">
        <v>6308</v>
      </c>
      <c r="C2210" s="122" t="s">
        <v>9621</v>
      </c>
      <c r="D2210" s="122" t="s">
        <v>9622</v>
      </c>
      <c r="E2210" s="122" t="s">
        <v>97</v>
      </c>
      <c r="F2210" s="466">
        <v>44593</v>
      </c>
      <c r="G2210" s="466">
        <v>44957</v>
      </c>
      <c r="H2210" s="467" t="s">
        <v>5964</v>
      </c>
      <c r="I2210" s="468">
        <v>40367</v>
      </c>
      <c r="J2210" s="469">
        <v>25.045000000000002</v>
      </c>
    </row>
    <row r="2211" spans="1:10" x14ac:dyDescent="0.3">
      <c r="A2211" s="464" t="s">
        <v>6307</v>
      </c>
      <c r="B2211" s="122" t="s">
        <v>6308</v>
      </c>
      <c r="C2211" s="122" t="s">
        <v>9621</v>
      </c>
      <c r="D2211" s="122" t="s">
        <v>9622</v>
      </c>
      <c r="E2211" s="122" t="s">
        <v>97</v>
      </c>
      <c r="F2211" s="466">
        <v>44593</v>
      </c>
      <c r="G2211" s="466">
        <v>44957</v>
      </c>
      <c r="H2211" s="467" t="s">
        <v>5965</v>
      </c>
      <c r="I2211" s="468">
        <v>40368</v>
      </c>
      <c r="J2211" s="469">
        <v>49.633000000000003</v>
      </c>
    </row>
    <row r="2212" spans="1:10" x14ac:dyDescent="0.3">
      <c r="A2212" s="464" t="s">
        <v>6307</v>
      </c>
      <c r="B2212" s="122" t="s">
        <v>6308</v>
      </c>
      <c r="C2212" s="122" t="s">
        <v>830</v>
      </c>
      <c r="D2212" s="122" t="s">
        <v>831</v>
      </c>
      <c r="E2212" s="122" t="s">
        <v>97</v>
      </c>
      <c r="F2212" s="466">
        <v>44136</v>
      </c>
      <c r="G2212" s="466">
        <v>47603</v>
      </c>
      <c r="H2212" s="467" t="s">
        <v>5965</v>
      </c>
      <c r="I2212" s="468">
        <v>39253</v>
      </c>
      <c r="J2212" s="469">
        <v>512.298</v>
      </c>
    </row>
    <row r="2213" spans="1:10" x14ac:dyDescent="0.3">
      <c r="A2213" s="464" t="s">
        <v>6307</v>
      </c>
      <c r="B2213" s="122" t="s">
        <v>6308</v>
      </c>
      <c r="C2213" s="122" t="s">
        <v>830</v>
      </c>
      <c r="D2213" s="122" t="s">
        <v>831</v>
      </c>
      <c r="E2213" s="122" t="s">
        <v>97</v>
      </c>
      <c r="F2213" s="466">
        <v>44136</v>
      </c>
      <c r="G2213" s="466">
        <v>47603</v>
      </c>
      <c r="H2213" s="467" t="s">
        <v>5964</v>
      </c>
      <c r="I2213" s="468">
        <v>39254</v>
      </c>
      <c r="J2213" s="469">
        <v>0</v>
      </c>
    </row>
    <row r="2214" spans="1:10" x14ac:dyDescent="0.3">
      <c r="A2214" s="464" t="s">
        <v>6307</v>
      </c>
      <c r="B2214" s="122" t="s">
        <v>6308</v>
      </c>
      <c r="C2214" s="122" t="s">
        <v>830</v>
      </c>
      <c r="D2214" s="122" t="s">
        <v>831</v>
      </c>
      <c r="E2214" s="122" t="s">
        <v>97</v>
      </c>
      <c r="F2214" s="466">
        <v>44317</v>
      </c>
      <c r="G2214" s="466">
        <v>47603</v>
      </c>
      <c r="H2214" s="467" t="s">
        <v>5965</v>
      </c>
      <c r="I2214" s="468">
        <v>39663</v>
      </c>
      <c r="J2214" s="469">
        <v>15.982000000000001</v>
      </c>
    </row>
    <row r="2215" spans="1:10" x14ac:dyDescent="0.3">
      <c r="A2215" s="464" t="s">
        <v>6307</v>
      </c>
      <c r="B2215" s="122" t="s">
        <v>6308</v>
      </c>
      <c r="C2215" s="122" t="s">
        <v>830</v>
      </c>
      <c r="D2215" s="122" t="s">
        <v>831</v>
      </c>
      <c r="E2215" s="122" t="s">
        <v>97</v>
      </c>
      <c r="F2215" s="466">
        <v>44317</v>
      </c>
      <c r="G2215" s="466">
        <v>47603</v>
      </c>
      <c r="H2215" s="467" t="s">
        <v>5964</v>
      </c>
      <c r="I2215" s="468">
        <v>39664</v>
      </c>
      <c r="J2215" s="469">
        <v>0</v>
      </c>
    </row>
    <row r="2216" spans="1:10" x14ac:dyDescent="0.3">
      <c r="A2216" s="464" t="s">
        <v>6307</v>
      </c>
      <c r="B2216" s="122" t="s">
        <v>6308</v>
      </c>
      <c r="C2216" s="122" t="s">
        <v>2545</v>
      </c>
      <c r="D2216" s="122" t="s">
        <v>2546</v>
      </c>
      <c r="E2216" s="122" t="s">
        <v>97</v>
      </c>
      <c r="F2216" s="466">
        <v>43862</v>
      </c>
      <c r="G2216" s="466">
        <v>45688</v>
      </c>
      <c r="H2216" s="467" t="s">
        <v>5964</v>
      </c>
      <c r="I2216" s="468">
        <v>38475</v>
      </c>
      <c r="J2216" s="469">
        <v>478.14400000000001</v>
      </c>
    </row>
    <row r="2217" spans="1:10" x14ac:dyDescent="0.3">
      <c r="A2217" s="464" t="s">
        <v>6307</v>
      </c>
      <c r="B2217" s="122" t="s">
        <v>6308</v>
      </c>
      <c r="C2217" s="122" t="s">
        <v>2545</v>
      </c>
      <c r="D2217" s="122" t="s">
        <v>2546</v>
      </c>
      <c r="E2217" s="122" t="s">
        <v>97</v>
      </c>
      <c r="F2217" s="466">
        <v>43862</v>
      </c>
      <c r="G2217" s="466">
        <v>45688</v>
      </c>
      <c r="H2217" s="467" t="s">
        <v>5965</v>
      </c>
      <c r="I2217" s="468">
        <v>38476</v>
      </c>
      <c r="J2217" s="469">
        <v>847.69500000000005</v>
      </c>
    </row>
    <row r="2218" spans="1:10" x14ac:dyDescent="0.3">
      <c r="A2218" s="464" t="s">
        <v>6307</v>
      </c>
      <c r="B2218" s="122" t="s">
        <v>6308</v>
      </c>
      <c r="C2218" s="122" t="s">
        <v>2545</v>
      </c>
      <c r="D2218" s="122" t="s">
        <v>2546</v>
      </c>
      <c r="E2218" s="122" t="s">
        <v>97</v>
      </c>
      <c r="F2218" s="466">
        <v>44136</v>
      </c>
      <c r="G2218" s="466">
        <v>45688</v>
      </c>
      <c r="H2218" s="467" t="s">
        <v>5964</v>
      </c>
      <c r="I2218" s="468">
        <v>39264</v>
      </c>
      <c r="J2218" s="469">
        <v>0</v>
      </c>
    </row>
    <row r="2219" spans="1:10" x14ac:dyDescent="0.3">
      <c r="A2219" s="464" t="s">
        <v>6307</v>
      </c>
      <c r="B2219" s="122" t="s">
        <v>6308</v>
      </c>
      <c r="C2219" s="122" t="s">
        <v>2545</v>
      </c>
      <c r="D2219" s="122" t="s">
        <v>2546</v>
      </c>
      <c r="E2219" s="122" t="s">
        <v>97</v>
      </c>
      <c r="F2219" s="466">
        <v>44136</v>
      </c>
      <c r="G2219" s="466">
        <v>45688</v>
      </c>
      <c r="H2219" s="467" t="s">
        <v>5965</v>
      </c>
      <c r="I2219" s="468">
        <v>39265</v>
      </c>
      <c r="J2219" s="469">
        <v>0</v>
      </c>
    </row>
    <row r="2220" spans="1:10" x14ac:dyDescent="0.3">
      <c r="A2220" s="464" t="s">
        <v>6307</v>
      </c>
      <c r="B2220" s="122" t="s">
        <v>6308</v>
      </c>
      <c r="C2220" s="122" t="s">
        <v>2458</v>
      </c>
      <c r="D2220" s="122" t="s">
        <v>2459</v>
      </c>
      <c r="E2220" s="122" t="s">
        <v>97</v>
      </c>
      <c r="F2220" s="466">
        <v>44136</v>
      </c>
      <c r="G2220" s="466">
        <v>47603</v>
      </c>
      <c r="H2220" s="467" t="s">
        <v>5965</v>
      </c>
      <c r="I2220" s="468">
        <v>39257</v>
      </c>
      <c r="J2220" s="469">
        <v>652.09800000000007</v>
      </c>
    </row>
    <row r="2221" spans="1:10" x14ac:dyDescent="0.3">
      <c r="A2221" s="464" t="s">
        <v>6307</v>
      </c>
      <c r="B2221" s="122" t="s">
        <v>6308</v>
      </c>
      <c r="C2221" s="122" t="s">
        <v>2458</v>
      </c>
      <c r="D2221" s="122" t="s">
        <v>2459</v>
      </c>
      <c r="E2221" s="122" t="s">
        <v>97</v>
      </c>
      <c r="F2221" s="466">
        <v>44136</v>
      </c>
      <c r="G2221" s="466">
        <v>47603</v>
      </c>
      <c r="H2221" s="467" t="s">
        <v>5964</v>
      </c>
      <c r="I2221" s="468">
        <v>39258</v>
      </c>
      <c r="J2221" s="469">
        <v>0</v>
      </c>
    </row>
    <row r="2222" spans="1:10" x14ac:dyDescent="0.3">
      <c r="A2222" s="464" t="s">
        <v>6307</v>
      </c>
      <c r="B2222" s="122" t="s">
        <v>6308</v>
      </c>
      <c r="C2222" s="122" t="s">
        <v>2458</v>
      </c>
      <c r="D2222" s="122" t="s">
        <v>2459</v>
      </c>
      <c r="E2222" s="122" t="s">
        <v>97</v>
      </c>
      <c r="F2222" s="466">
        <v>44136</v>
      </c>
      <c r="G2222" s="466">
        <v>47603</v>
      </c>
      <c r="H2222" s="467" t="s">
        <v>5965</v>
      </c>
      <c r="I2222" s="468">
        <v>39266</v>
      </c>
      <c r="J2222" s="469">
        <v>47.949999999999996</v>
      </c>
    </row>
    <row r="2223" spans="1:10" x14ac:dyDescent="0.3">
      <c r="A2223" s="464" t="s">
        <v>6307</v>
      </c>
      <c r="B2223" s="122" t="s">
        <v>6308</v>
      </c>
      <c r="C2223" s="122" t="s">
        <v>2458</v>
      </c>
      <c r="D2223" s="122" t="s">
        <v>2459</v>
      </c>
      <c r="E2223" s="122" t="s">
        <v>97</v>
      </c>
      <c r="F2223" s="466">
        <v>44136</v>
      </c>
      <c r="G2223" s="466">
        <v>47603</v>
      </c>
      <c r="H2223" s="467" t="s">
        <v>5964</v>
      </c>
      <c r="I2223" s="468">
        <v>39267</v>
      </c>
      <c r="J2223" s="469">
        <v>0</v>
      </c>
    </row>
    <row r="2224" spans="1:10" x14ac:dyDescent="0.3">
      <c r="A2224" s="464" t="s">
        <v>6307</v>
      </c>
      <c r="B2224" s="122" t="s">
        <v>6308</v>
      </c>
      <c r="C2224" s="122" t="s">
        <v>722</v>
      </c>
      <c r="D2224" s="122" t="s">
        <v>723</v>
      </c>
      <c r="E2224" s="122" t="s">
        <v>97</v>
      </c>
      <c r="F2224" s="466">
        <v>44136</v>
      </c>
      <c r="G2224" s="466">
        <v>47695</v>
      </c>
      <c r="H2224" s="467" t="s">
        <v>5964</v>
      </c>
      <c r="I2224" s="468">
        <v>39255</v>
      </c>
      <c r="J2224" s="469">
        <v>4.8559999999999999</v>
      </c>
    </row>
    <row r="2225" spans="1:10" x14ac:dyDescent="0.3">
      <c r="A2225" s="464" t="s">
        <v>6307</v>
      </c>
      <c r="B2225" s="122" t="s">
        <v>6308</v>
      </c>
      <c r="C2225" s="122" t="s">
        <v>722</v>
      </c>
      <c r="D2225" s="122" t="s">
        <v>723</v>
      </c>
      <c r="E2225" s="122" t="s">
        <v>97</v>
      </c>
      <c r="F2225" s="466">
        <v>44136</v>
      </c>
      <c r="G2225" s="466">
        <v>47695</v>
      </c>
      <c r="H2225" s="467" t="s">
        <v>5965</v>
      </c>
      <c r="I2225" s="468">
        <v>39256</v>
      </c>
      <c r="J2225" s="469">
        <v>619.46100000000001</v>
      </c>
    </row>
    <row r="2226" spans="1:10" x14ac:dyDescent="0.3">
      <c r="A2226" s="464" t="s">
        <v>6307</v>
      </c>
      <c r="B2226" s="122" t="s">
        <v>6308</v>
      </c>
      <c r="C2226" s="122" t="s">
        <v>722</v>
      </c>
      <c r="D2226" s="122" t="s">
        <v>723</v>
      </c>
      <c r="E2226" s="122" t="s">
        <v>97</v>
      </c>
      <c r="F2226" s="466">
        <v>44136</v>
      </c>
      <c r="G2226" s="466">
        <v>47695</v>
      </c>
      <c r="H2226" s="467" t="s">
        <v>5964</v>
      </c>
      <c r="I2226" s="468">
        <v>39270</v>
      </c>
      <c r="J2226" s="469">
        <v>0</v>
      </c>
    </row>
    <row r="2227" spans="1:10" x14ac:dyDescent="0.3">
      <c r="A2227" s="464" t="s">
        <v>6307</v>
      </c>
      <c r="B2227" s="122" t="s">
        <v>6308</v>
      </c>
      <c r="C2227" s="122" t="s">
        <v>722</v>
      </c>
      <c r="D2227" s="122" t="s">
        <v>723</v>
      </c>
      <c r="E2227" s="122" t="s">
        <v>97</v>
      </c>
      <c r="F2227" s="466">
        <v>44136</v>
      </c>
      <c r="G2227" s="466">
        <v>47695</v>
      </c>
      <c r="H2227" s="467" t="s">
        <v>5965</v>
      </c>
      <c r="I2227" s="468">
        <v>39271</v>
      </c>
      <c r="J2227" s="469">
        <v>47.96</v>
      </c>
    </row>
    <row r="2228" spans="1:10" x14ac:dyDescent="0.3">
      <c r="A2228" s="464" t="s">
        <v>6307</v>
      </c>
      <c r="B2228" s="122" t="s">
        <v>6308</v>
      </c>
      <c r="C2228" s="122" t="s">
        <v>1143</v>
      </c>
      <c r="D2228" s="122" t="s">
        <v>1144</v>
      </c>
      <c r="E2228" s="122" t="s">
        <v>97</v>
      </c>
      <c r="F2228" s="466">
        <v>43861</v>
      </c>
      <c r="G2228" s="466">
        <v>47149</v>
      </c>
      <c r="H2228" s="467" t="s">
        <v>5965</v>
      </c>
      <c r="I2228" s="468">
        <v>38452</v>
      </c>
      <c r="J2228" s="469">
        <v>870.90800000000002</v>
      </c>
    </row>
    <row r="2229" spans="1:10" x14ac:dyDescent="0.3">
      <c r="A2229" s="464" t="s">
        <v>6307</v>
      </c>
      <c r="B2229" s="122" t="s">
        <v>6308</v>
      </c>
      <c r="C2229" s="122" t="s">
        <v>1143</v>
      </c>
      <c r="D2229" s="122" t="s">
        <v>1144</v>
      </c>
      <c r="E2229" s="122" t="s">
        <v>97</v>
      </c>
      <c r="F2229" s="466">
        <v>43861</v>
      </c>
      <c r="G2229" s="466">
        <v>47149</v>
      </c>
      <c r="H2229" s="467" t="s">
        <v>5964</v>
      </c>
      <c r="I2229" s="468">
        <v>38453</v>
      </c>
      <c r="J2229" s="469">
        <v>0</v>
      </c>
    </row>
    <row r="2230" spans="1:10" x14ac:dyDescent="0.3">
      <c r="A2230" s="464" t="s">
        <v>6307</v>
      </c>
      <c r="B2230" s="122" t="s">
        <v>6308</v>
      </c>
      <c r="C2230" s="122" t="s">
        <v>1143</v>
      </c>
      <c r="D2230" s="122" t="s">
        <v>1144</v>
      </c>
      <c r="E2230" s="122" t="s">
        <v>97</v>
      </c>
      <c r="F2230" s="466">
        <v>44136</v>
      </c>
      <c r="G2230" s="466">
        <v>47514</v>
      </c>
      <c r="H2230" s="467" t="s">
        <v>5965</v>
      </c>
      <c r="I2230" s="468">
        <v>39268</v>
      </c>
      <c r="J2230" s="469">
        <v>47.949999999999996</v>
      </c>
    </row>
    <row r="2231" spans="1:10" x14ac:dyDescent="0.3">
      <c r="A2231" s="464" t="s">
        <v>6307</v>
      </c>
      <c r="B2231" s="122" t="s">
        <v>6308</v>
      </c>
      <c r="C2231" s="122" t="s">
        <v>1143</v>
      </c>
      <c r="D2231" s="122" t="s">
        <v>1144</v>
      </c>
      <c r="E2231" s="122" t="s">
        <v>97</v>
      </c>
      <c r="F2231" s="466">
        <v>44136</v>
      </c>
      <c r="G2231" s="466">
        <v>47514</v>
      </c>
      <c r="H2231" s="467" t="s">
        <v>5964</v>
      </c>
      <c r="I2231" s="468">
        <v>39269</v>
      </c>
      <c r="J2231" s="469">
        <v>0</v>
      </c>
    </row>
    <row r="2232" spans="1:10" x14ac:dyDescent="0.3">
      <c r="A2232" s="464" t="s">
        <v>6019</v>
      </c>
      <c r="B2232" s="122" t="s">
        <v>5998</v>
      </c>
      <c r="C2232" s="122" t="s">
        <v>2437</v>
      </c>
      <c r="D2232" s="122" t="s">
        <v>2438</v>
      </c>
      <c r="E2232" s="122" t="s">
        <v>6</v>
      </c>
      <c r="F2232" s="466">
        <v>43862</v>
      </c>
      <c r="G2232" s="466">
        <v>45688</v>
      </c>
      <c r="H2232" s="467" t="s">
        <v>5963</v>
      </c>
      <c r="I2232" s="468">
        <v>3361</v>
      </c>
      <c r="J2232" s="469">
        <v>0</v>
      </c>
    </row>
    <row r="2233" spans="1:10" x14ac:dyDescent="0.3">
      <c r="A2233" s="464" t="s">
        <v>6019</v>
      </c>
      <c r="B2233" s="122" t="s">
        <v>5998</v>
      </c>
      <c r="C2233" s="122" t="s">
        <v>2437</v>
      </c>
      <c r="D2233" s="122" t="s">
        <v>2438</v>
      </c>
      <c r="E2233" s="122" t="s">
        <v>6</v>
      </c>
      <c r="F2233" s="466">
        <v>43862</v>
      </c>
      <c r="G2233" s="466">
        <v>45688</v>
      </c>
      <c r="H2233" s="467" t="s">
        <v>5962</v>
      </c>
      <c r="I2233" s="468">
        <v>3362</v>
      </c>
      <c r="J2233" s="469">
        <v>1310.3989999999999</v>
      </c>
    </row>
    <row r="2234" spans="1:10" x14ac:dyDescent="0.3">
      <c r="A2234" s="464" t="s">
        <v>6019</v>
      </c>
      <c r="B2234" s="122" t="s">
        <v>5998</v>
      </c>
      <c r="C2234" s="122" t="s">
        <v>2437</v>
      </c>
      <c r="D2234" s="122" t="s">
        <v>2438</v>
      </c>
      <c r="E2234" s="122" t="s">
        <v>6</v>
      </c>
      <c r="F2234" s="466">
        <v>43952</v>
      </c>
      <c r="G2234" s="466">
        <v>45688</v>
      </c>
      <c r="H2234" s="467" t="s">
        <v>5962</v>
      </c>
      <c r="I2234" s="468">
        <v>3459</v>
      </c>
      <c r="J2234" s="469">
        <v>1E-3</v>
      </c>
    </row>
    <row r="2235" spans="1:10" x14ac:dyDescent="0.3">
      <c r="A2235" s="464" t="s">
        <v>6019</v>
      </c>
      <c r="B2235" s="122" t="s">
        <v>5998</v>
      </c>
      <c r="C2235" s="122" t="s">
        <v>2437</v>
      </c>
      <c r="D2235" s="122" t="s">
        <v>2438</v>
      </c>
      <c r="E2235" s="122" t="s">
        <v>6</v>
      </c>
      <c r="F2235" s="466">
        <v>43952</v>
      </c>
      <c r="G2235" s="466">
        <v>45688</v>
      </c>
      <c r="H2235" s="467" t="s">
        <v>5963</v>
      </c>
      <c r="I2235" s="468">
        <v>3460</v>
      </c>
      <c r="J2235" s="469">
        <v>0</v>
      </c>
    </row>
    <row r="2236" spans="1:10" x14ac:dyDescent="0.3">
      <c r="A2236" s="464" t="s">
        <v>6019</v>
      </c>
      <c r="B2236" s="122" t="s">
        <v>5998</v>
      </c>
      <c r="C2236" s="122" t="s">
        <v>2570</v>
      </c>
      <c r="D2236" s="122" t="s">
        <v>2571</v>
      </c>
      <c r="E2236" s="122" t="s">
        <v>6</v>
      </c>
      <c r="F2236" s="466">
        <v>43525</v>
      </c>
      <c r="G2236" s="466">
        <v>45351</v>
      </c>
      <c r="H2236" s="467" t="s">
        <v>5963</v>
      </c>
      <c r="I2236" s="468">
        <v>3026</v>
      </c>
      <c r="J2236" s="469">
        <v>1291.277</v>
      </c>
    </row>
    <row r="2237" spans="1:10" x14ac:dyDescent="0.3">
      <c r="A2237" s="464" t="s">
        <v>6019</v>
      </c>
      <c r="B2237" s="122" t="s">
        <v>5998</v>
      </c>
      <c r="C2237" s="122" t="s">
        <v>2570</v>
      </c>
      <c r="D2237" s="122" t="s">
        <v>2571</v>
      </c>
      <c r="E2237" s="122" t="s">
        <v>6</v>
      </c>
      <c r="F2237" s="466">
        <v>43770</v>
      </c>
      <c r="G2237" s="466">
        <v>45351</v>
      </c>
      <c r="H2237" s="467" t="s">
        <v>5962</v>
      </c>
      <c r="I2237" s="468">
        <v>3266</v>
      </c>
      <c r="J2237" s="469">
        <v>2599.6030000000001</v>
      </c>
    </row>
    <row r="2238" spans="1:10" x14ac:dyDescent="0.3">
      <c r="A2238" s="464" t="s">
        <v>6019</v>
      </c>
      <c r="B2238" s="122" t="s">
        <v>5998</v>
      </c>
      <c r="C2238" s="122" t="s">
        <v>2570</v>
      </c>
      <c r="D2238" s="122" t="s">
        <v>2571</v>
      </c>
      <c r="E2238" s="122" t="s">
        <v>6</v>
      </c>
      <c r="F2238" s="466">
        <v>43862</v>
      </c>
      <c r="G2238" s="466">
        <v>45688</v>
      </c>
      <c r="H2238" s="467" t="s">
        <v>5963</v>
      </c>
      <c r="I2238" s="468">
        <v>3363</v>
      </c>
      <c r="J2238" s="469">
        <v>0</v>
      </c>
    </row>
    <row r="2239" spans="1:10" x14ac:dyDescent="0.3">
      <c r="A2239" s="464" t="s">
        <v>6019</v>
      </c>
      <c r="B2239" s="122" t="s">
        <v>5998</v>
      </c>
      <c r="C2239" s="122" t="s">
        <v>2570</v>
      </c>
      <c r="D2239" s="122" t="s">
        <v>2571</v>
      </c>
      <c r="E2239" s="122" t="s">
        <v>6</v>
      </c>
      <c r="F2239" s="466">
        <v>43862</v>
      </c>
      <c r="G2239" s="466">
        <v>45688</v>
      </c>
      <c r="H2239" s="467" t="s">
        <v>5962</v>
      </c>
      <c r="I2239" s="468">
        <v>3364</v>
      </c>
      <c r="J2239" s="469">
        <v>0</v>
      </c>
    </row>
    <row r="2240" spans="1:10" x14ac:dyDescent="0.3">
      <c r="A2240" s="464" t="s">
        <v>6019</v>
      </c>
      <c r="B2240" s="122" t="s">
        <v>5998</v>
      </c>
      <c r="C2240" s="122" t="s">
        <v>913</v>
      </c>
      <c r="D2240" s="122" t="s">
        <v>914</v>
      </c>
      <c r="E2240" s="122" t="s">
        <v>6</v>
      </c>
      <c r="F2240" s="466">
        <v>43525</v>
      </c>
      <c r="G2240" s="466">
        <v>45351</v>
      </c>
      <c r="H2240" s="467" t="s">
        <v>5963</v>
      </c>
      <c r="I2240" s="468">
        <v>3025</v>
      </c>
      <c r="J2240" s="469">
        <v>0</v>
      </c>
    </row>
    <row r="2241" spans="1:10" x14ac:dyDescent="0.3">
      <c r="A2241" s="464" t="s">
        <v>6019</v>
      </c>
      <c r="B2241" s="122" t="s">
        <v>5998</v>
      </c>
      <c r="C2241" s="122" t="s">
        <v>913</v>
      </c>
      <c r="D2241" s="122" t="s">
        <v>914</v>
      </c>
      <c r="E2241" s="122" t="s">
        <v>6</v>
      </c>
      <c r="F2241" s="466">
        <v>43770</v>
      </c>
      <c r="G2241" s="466">
        <v>45351</v>
      </c>
      <c r="H2241" s="467" t="s">
        <v>5962</v>
      </c>
      <c r="I2241" s="468">
        <v>3265</v>
      </c>
      <c r="J2241" s="469">
        <v>3404.8</v>
      </c>
    </row>
    <row r="2242" spans="1:10" x14ac:dyDescent="0.3">
      <c r="A2242" s="464" t="s">
        <v>6019</v>
      </c>
      <c r="B2242" s="122" t="s">
        <v>5998</v>
      </c>
      <c r="C2242" s="122" t="s">
        <v>913</v>
      </c>
      <c r="D2242" s="122" t="s">
        <v>914</v>
      </c>
      <c r="E2242" s="122" t="s">
        <v>6</v>
      </c>
      <c r="F2242" s="466">
        <v>43952</v>
      </c>
      <c r="G2242" s="466">
        <v>45688</v>
      </c>
      <c r="H2242" s="467" t="s">
        <v>5962</v>
      </c>
      <c r="I2242" s="468">
        <v>3461</v>
      </c>
      <c r="J2242" s="469">
        <v>0</v>
      </c>
    </row>
    <row r="2243" spans="1:10" x14ac:dyDescent="0.3">
      <c r="A2243" s="464" t="s">
        <v>6019</v>
      </c>
      <c r="B2243" s="122" t="s">
        <v>5998</v>
      </c>
      <c r="C2243" s="122" t="s">
        <v>913</v>
      </c>
      <c r="D2243" s="122" t="s">
        <v>914</v>
      </c>
      <c r="E2243" s="122" t="s">
        <v>6</v>
      </c>
      <c r="F2243" s="466">
        <v>43952</v>
      </c>
      <c r="G2243" s="466">
        <v>45688</v>
      </c>
      <c r="H2243" s="467" t="s">
        <v>5963</v>
      </c>
      <c r="I2243" s="468">
        <v>3462</v>
      </c>
      <c r="J2243" s="469">
        <v>0</v>
      </c>
    </row>
    <row r="2244" spans="1:10" x14ac:dyDescent="0.3">
      <c r="A2244" s="464" t="s">
        <v>6019</v>
      </c>
      <c r="B2244" s="122" t="s">
        <v>5998</v>
      </c>
      <c r="C2244" s="122" t="s">
        <v>2572</v>
      </c>
      <c r="D2244" s="122" t="s">
        <v>2571</v>
      </c>
      <c r="E2244" s="122" t="s">
        <v>97</v>
      </c>
      <c r="F2244" s="466">
        <v>43525</v>
      </c>
      <c r="G2244" s="466">
        <v>45351</v>
      </c>
      <c r="H2244" s="467" t="s">
        <v>5964</v>
      </c>
      <c r="I2244" s="468">
        <v>37496</v>
      </c>
      <c r="J2244" s="469">
        <v>437.74100000000004</v>
      </c>
    </row>
    <row r="2245" spans="1:10" x14ac:dyDescent="0.3">
      <c r="A2245" s="464" t="s">
        <v>6019</v>
      </c>
      <c r="B2245" s="122" t="s">
        <v>5998</v>
      </c>
      <c r="C2245" s="122" t="s">
        <v>2572</v>
      </c>
      <c r="D2245" s="122" t="s">
        <v>2571</v>
      </c>
      <c r="E2245" s="122" t="s">
        <v>97</v>
      </c>
      <c r="F2245" s="466">
        <v>43770</v>
      </c>
      <c r="G2245" s="466">
        <v>45351</v>
      </c>
      <c r="H2245" s="467" t="s">
        <v>5965</v>
      </c>
      <c r="I2245" s="468">
        <v>38183</v>
      </c>
      <c r="J2245" s="469">
        <v>534.4190000000001</v>
      </c>
    </row>
    <row r="2246" spans="1:10" x14ac:dyDescent="0.3">
      <c r="A2246" s="464" t="s">
        <v>6019</v>
      </c>
      <c r="B2246" s="122" t="s">
        <v>5998</v>
      </c>
      <c r="C2246" s="122" t="s">
        <v>2572</v>
      </c>
      <c r="D2246" s="122" t="s">
        <v>2571</v>
      </c>
      <c r="E2246" s="122" t="s">
        <v>97</v>
      </c>
      <c r="F2246" s="466">
        <v>43862</v>
      </c>
      <c r="G2246" s="466">
        <v>45688</v>
      </c>
      <c r="H2246" s="467" t="s">
        <v>5964</v>
      </c>
      <c r="I2246" s="468">
        <v>38455</v>
      </c>
      <c r="J2246" s="469">
        <v>0</v>
      </c>
    </row>
    <row r="2247" spans="1:10" x14ac:dyDescent="0.3">
      <c r="A2247" s="464" t="s">
        <v>6019</v>
      </c>
      <c r="B2247" s="122" t="s">
        <v>5998</v>
      </c>
      <c r="C2247" s="122" t="s">
        <v>2572</v>
      </c>
      <c r="D2247" s="122" t="s">
        <v>2571</v>
      </c>
      <c r="E2247" s="122" t="s">
        <v>97</v>
      </c>
      <c r="F2247" s="466">
        <v>43862</v>
      </c>
      <c r="G2247" s="466">
        <v>45688</v>
      </c>
      <c r="H2247" s="467" t="s">
        <v>5965</v>
      </c>
      <c r="I2247" s="468">
        <v>38456</v>
      </c>
      <c r="J2247" s="469">
        <v>0</v>
      </c>
    </row>
    <row r="2248" spans="1:10" x14ac:dyDescent="0.3">
      <c r="A2248" s="464" t="s">
        <v>6019</v>
      </c>
      <c r="B2248" s="122" t="s">
        <v>5998</v>
      </c>
      <c r="C2248" s="122" t="s">
        <v>2573</v>
      </c>
      <c r="D2248" s="122" t="s">
        <v>2571</v>
      </c>
      <c r="E2248" s="122" t="s">
        <v>97</v>
      </c>
      <c r="F2248" s="466">
        <v>43525</v>
      </c>
      <c r="G2248" s="466">
        <v>45351</v>
      </c>
      <c r="H2248" s="467" t="s">
        <v>5964</v>
      </c>
      <c r="I2248" s="468">
        <v>37497</v>
      </c>
      <c r="J2248" s="469">
        <v>685.41200000000003</v>
      </c>
    </row>
    <row r="2249" spans="1:10" x14ac:dyDescent="0.3">
      <c r="A2249" s="464" t="s">
        <v>6019</v>
      </c>
      <c r="B2249" s="122" t="s">
        <v>5998</v>
      </c>
      <c r="C2249" s="122" t="s">
        <v>2573</v>
      </c>
      <c r="D2249" s="122" t="s">
        <v>2571</v>
      </c>
      <c r="E2249" s="122" t="s">
        <v>97</v>
      </c>
      <c r="F2249" s="466">
        <v>43770</v>
      </c>
      <c r="G2249" s="466">
        <v>45351</v>
      </c>
      <c r="H2249" s="467" t="s">
        <v>5965</v>
      </c>
      <c r="I2249" s="468">
        <v>38182</v>
      </c>
      <c r="J2249" s="469">
        <v>936.34800000000018</v>
      </c>
    </row>
    <row r="2250" spans="1:10" x14ac:dyDescent="0.3">
      <c r="A2250" s="464" t="s">
        <v>6019</v>
      </c>
      <c r="B2250" s="122" t="s">
        <v>5998</v>
      </c>
      <c r="C2250" s="122" t="s">
        <v>2573</v>
      </c>
      <c r="D2250" s="122" t="s">
        <v>2571</v>
      </c>
      <c r="E2250" s="122" t="s">
        <v>97</v>
      </c>
      <c r="F2250" s="466">
        <v>43862</v>
      </c>
      <c r="G2250" s="466">
        <v>45688</v>
      </c>
      <c r="H2250" s="467" t="s">
        <v>5964</v>
      </c>
      <c r="I2250" s="468">
        <v>38465</v>
      </c>
      <c r="J2250" s="469">
        <v>0</v>
      </c>
    </row>
    <row r="2251" spans="1:10" x14ac:dyDescent="0.3">
      <c r="A2251" s="464" t="s">
        <v>6019</v>
      </c>
      <c r="B2251" s="122" t="s">
        <v>5998</v>
      </c>
      <c r="C2251" s="122" t="s">
        <v>2573</v>
      </c>
      <c r="D2251" s="122" t="s">
        <v>2571</v>
      </c>
      <c r="E2251" s="122" t="s">
        <v>97</v>
      </c>
      <c r="F2251" s="466">
        <v>43862</v>
      </c>
      <c r="G2251" s="466">
        <v>45688</v>
      </c>
      <c r="H2251" s="467" t="s">
        <v>5965</v>
      </c>
      <c r="I2251" s="468">
        <v>38466</v>
      </c>
      <c r="J2251" s="469">
        <v>0</v>
      </c>
    </row>
    <row r="2252" spans="1:10" x14ac:dyDescent="0.3">
      <c r="A2252" s="464"/>
      <c r="B2252" s="122"/>
      <c r="C2252" s="122"/>
      <c r="D2252" s="122"/>
      <c r="E2252" s="122"/>
      <c r="F2252" s="466"/>
      <c r="G2252" s="466"/>
      <c r="H2252" s="467"/>
      <c r="I2252" s="468"/>
      <c r="J2252" s="469"/>
    </row>
    <row r="2253" spans="1:10" x14ac:dyDescent="0.3">
      <c r="A2253" s="464"/>
      <c r="B2253" s="122"/>
      <c r="C2253" s="122"/>
      <c r="D2253" s="122"/>
      <c r="E2253" s="122"/>
      <c r="F2253" s="466"/>
      <c r="G2253" s="466"/>
      <c r="H2253" s="467"/>
      <c r="I2253" s="468"/>
      <c r="J2253" s="469"/>
    </row>
    <row r="2254" spans="1:10" x14ac:dyDescent="0.3">
      <c r="A2254" s="464"/>
      <c r="B2254" s="122"/>
      <c r="C2254" s="122"/>
      <c r="D2254" s="122"/>
      <c r="E2254" s="122"/>
      <c r="F2254" s="466"/>
      <c r="G2254" s="466"/>
      <c r="H2254" s="467"/>
      <c r="I2254" s="468"/>
      <c r="J2254" s="469"/>
    </row>
    <row r="2255" spans="1:10" x14ac:dyDescent="0.3">
      <c r="A2255" s="464"/>
      <c r="B2255" s="122"/>
      <c r="C2255" s="122"/>
      <c r="D2255" s="122"/>
      <c r="E2255" s="122"/>
      <c r="F2255" s="466"/>
      <c r="G2255" s="466"/>
      <c r="H2255" s="467"/>
      <c r="I2255" s="468"/>
      <c r="J2255" s="469"/>
    </row>
    <row r="2256" spans="1:10" x14ac:dyDescent="0.3">
      <c r="A2256" s="464"/>
      <c r="B2256" s="122"/>
      <c r="C2256" s="122"/>
      <c r="D2256" s="122"/>
      <c r="E2256" s="122"/>
      <c r="F2256" s="466"/>
      <c r="G2256" s="466"/>
      <c r="H2256" s="467"/>
      <c r="I2256" s="468"/>
      <c r="J2256" s="469"/>
    </row>
    <row r="2257" spans="1:10" x14ac:dyDescent="0.3">
      <c r="A2257" s="464"/>
      <c r="B2257" s="122"/>
      <c r="C2257" s="122"/>
      <c r="D2257" s="122"/>
      <c r="E2257" s="122"/>
      <c r="F2257" s="466"/>
      <c r="G2257" s="466"/>
      <c r="H2257" s="467"/>
      <c r="I2257" s="468"/>
      <c r="J2257" s="469"/>
    </row>
    <row r="2258" spans="1:10" x14ac:dyDescent="0.3">
      <c r="A2258" s="464"/>
      <c r="B2258" s="122"/>
      <c r="C2258" s="122"/>
      <c r="D2258" s="122"/>
      <c r="E2258" s="122"/>
      <c r="F2258" s="466"/>
      <c r="G2258" s="466"/>
      <c r="H2258" s="467"/>
      <c r="I2258" s="468"/>
      <c r="J2258" s="469"/>
    </row>
    <row r="2259" spans="1:10" x14ac:dyDescent="0.3">
      <c r="A2259" s="464"/>
      <c r="B2259" s="122"/>
      <c r="C2259" s="122"/>
      <c r="D2259" s="122"/>
      <c r="E2259" s="122"/>
      <c r="F2259" s="466"/>
      <c r="G2259" s="466"/>
      <c r="H2259" s="467"/>
      <c r="I2259" s="468"/>
      <c r="J2259" s="469"/>
    </row>
    <row r="2260" spans="1:10" x14ac:dyDescent="0.3">
      <c r="A2260" s="464"/>
      <c r="B2260" s="122"/>
      <c r="C2260" s="122"/>
      <c r="D2260" s="122"/>
      <c r="E2260" s="122"/>
      <c r="F2260" s="466"/>
      <c r="G2260" s="466"/>
      <c r="H2260" s="467"/>
      <c r="I2260" s="468"/>
      <c r="J2260" s="469"/>
    </row>
    <row r="2261" spans="1:10" x14ac:dyDescent="0.3">
      <c r="A2261" s="464"/>
      <c r="B2261" s="122"/>
      <c r="C2261" s="122"/>
      <c r="D2261" s="122"/>
      <c r="E2261" s="122"/>
      <c r="F2261" s="466"/>
      <c r="G2261" s="466"/>
      <c r="H2261" s="467"/>
      <c r="I2261" s="468"/>
      <c r="J2261" s="469"/>
    </row>
    <row r="2262" spans="1:10" x14ac:dyDescent="0.3">
      <c r="A2262" s="464"/>
      <c r="B2262" s="122"/>
      <c r="C2262" s="122"/>
      <c r="D2262" s="122"/>
      <c r="E2262" s="122"/>
      <c r="F2262" s="466"/>
      <c r="G2262" s="466"/>
      <c r="H2262" s="467"/>
      <c r="I2262" s="468"/>
      <c r="J2262" s="469"/>
    </row>
    <row r="2263" spans="1:10" x14ac:dyDescent="0.3">
      <c r="A2263" s="464"/>
      <c r="B2263" s="122"/>
      <c r="C2263" s="122"/>
      <c r="D2263" s="122"/>
      <c r="E2263" s="122"/>
      <c r="F2263" s="466"/>
      <c r="G2263" s="466"/>
      <c r="H2263" s="467"/>
      <c r="I2263" s="468"/>
      <c r="J2263" s="469"/>
    </row>
    <row r="2264" spans="1:10" x14ac:dyDescent="0.3">
      <c r="A2264" s="464"/>
      <c r="B2264" s="122"/>
      <c r="C2264" s="122"/>
      <c r="D2264" s="122"/>
      <c r="E2264" s="122"/>
      <c r="F2264" s="466"/>
      <c r="G2264" s="466"/>
      <c r="H2264" s="467"/>
      <c r="I2264" s="468"/>
      <c r="J2264" s="469"/>
    </row>
    <row r="2265" spans="1:10" x14ac:dyDescent="0.3">
      <c r="A2265" s="464"/>
      <c r="B2265" s="122"/>
      <c r="C2265" s="122"/>
      <c r="D2265" s="122"/>
      <c r="E2265" s="122"/>
      <c r="F2265" s="466"/>
      <c r="G2265" s="466"/>
      <c r="H2265" s="467"/>
      <c r="I2265" s="468"/>
      <c r="J2265" s="469"/>
    </row>
    <row r="2266" spans="1:10" x14ac:dyDescent="0.3">
      <c r="A2266" s="464"/>
      <c r="B2266" s="122"/>
      <c r="C2266" s="122"/>
      <c r="D2266" s="122"/>
      <c r="E2266" s="122"/>
      <c r="F2266" s="466"/>
      <c r="G2266" s="466"/>
      <c r="H2266" s="467"/>
      <c r="I2266" s="468"/>
      <c r="J2266" s="469"/>
    </row>
    <row r="2267" spans="1:10" x14ac:dyDescent="0.3">
      <c r="A2267" s="464"/>
      <c r="B2267" s="122"/>
      <c r="C2267" s="122"/>
      <c r="D2267" s="122"/>
      <c r="E2267" s="122"/>
      <c r="F2267" s="466"/>
      <c r="G2267" s="466"/>
      <c r="H2267" s="467"/>
      <c r="I2267" s="468"/>
      <c r="J2267" s="469"/>
    </row>
    <row r="2268" spans="1:10" x14ac:dyDescent="0.3">
      <c r="A2268" s="464"/>
      <c r="B2268" s="122"/>
      <c r="C2268" s="122"/>
      <c r="D2268" s="122"/>
      <c r="E2268" s="122"/>
      <c r="F2268" s="466"/>
      <c r="G2268" s="466"/>
      <c r="H2268" s="467"/>
      <c r="I2268" s="468"/>
      <c r="J2268" s="469"/>
    </row>
    <row r="2269" spans="1:10" x14ac:dyDescent="0.3">
      <c r="A2269" s="464"/>
      <c r="B2269" s="122"/>
      <c r="C2269" s="122"/>
      <c r="D2269" s="122"/>
      <c r="E2269" s="122"/>
      <c r="F2269" s="466"/>
      <c r="G2269" s="466"/>
      <c r="H2269" s="467"/>
      <c r="I2269" s="468"/>
      <c r="J2269" s="469"/>
    </row>
    <row r="2270" spans="1:10" x14ac:dyDescent="0.3">
      <c r="A2270" s="464"/>
      <c r="B2270" s="122"/>
      <c r="C2270" s="122"/>
      <c r="D2270" s="122"/>
      <c r="E2270" s="122"/>
      <c r="F2270" s="466"/>
      <c r="G2270" s="466"/>
      <c r="H2270" s="467"/>
      <c r="I2270" s="468"/>
      <c r="J2270" s="469"/>
    </row>
    <row r="2271" spans="1:10" x14ac:dyDescent="0.3">
      <c r="A2271" s="464"/>
      <c r="B2271" s="122"/>
      <c r="C2271" s="122"/>
      <c r="D2271" s="122"/>
      <c r="E2271" s="122"/>
      <c r="F2271" s="466"/>
      <c r="G2271" s="466"/>
      <c r="H2271" s="467"/>
      <c r="I2271" s="468"/>
      <c r="J2271" s="469"/>
    </row>
    <row r="2272" spans="1:10" x14ac:dyDescent="0.3">
      <c r="A2272" s="464"/>
      <c r="B2272" s="122"/>
      <c r="C2272" s="122"/>
      <c r="D2272" s="122"/>
      <c r="E2272" s="122"/>
      <c r="F2272" s="466"/>
      <c r="G2272" s="466"/>
      <c r="H2272" s="467"/>
      <c r="I2272" s="468"/>
      <c r="J2272" s="469"/>
    </row>
    <row r="2273" spans="1:10" x14ac:dyDescent="0.3">
      <c r="A2273" s="464"/>
      <c r="B2273" s="122"/>
      <c r="C2273" s="122"/>
      <c r="D2273" s="122"/>
      <c r="E2273" s="122"/>
      <c r="F2273" s="466"/>
      <c r="G2273" s="466"/>
      <c r="H2273" s="467"/>
      <c r="I2273" s="468"/>
      <c r="J2273" s="469"/>
    </row>
    <row r="2274" spans="1:10" x14ac:dyDescent="0.3">
      <c r="A2274" s="464"/>
      <c r="B2274" s="122"/>
      <c r="C2274" s="122"/>
      <c r="D2274" s="122"/>
      <c r="E2274" s="122"/>
      <c r="F2274" s="466"/>
      <c r="G2274" s="466"/>
      <c r="H2274" s="467"/>
      <c r="I2274" s="468"/>
      <c r="J2274" s="469"/>
    </row>
    <row r="2275" spans="1:10" x14ac:dyDescent="0.3">
      <c r="A2275" s="464"/>
      <c r="B2275" s="122"/>
      <c r="C2275" s="122"/>
      <c r="D2275" s="122"/>
      <c r="E2275" s="122"/>
      <c r="F2275" s="466"/>
      <c r="G2275" s="466"/>
      <c r="H2275" s="467"/>
      <c r="I2275" s="468"/>
      <c r="J2275" s="469"/>
    </row>
    <row r="2276" spans="1:10" x14ac:dyDescent="0.3">
      <c r="A2276" s="464"/>
      <c r="B2276" s="122"/>
      <c r="C2276" s="122"/>
      <c r="D2276" s="122"/>
      <c r="E2276" s="122"/>
      <c r="F2276" s="466"/>
      <c r="G2276" s="466"/>
      <c r="H2276" s="467"/>
      <c r="I2276" s="468"/>
      <c r="J2276" s="469"/>
    </row>
    <row r="2277" spans="1:10" x14ac:dyDescent="0.3">
      <c r="A2277" s="464"/>
      <c r="B2277" s="122"/>
      <c r="C2277" s="122"/>
      <c r="D2277" s="122"/>
      <c r="E2277" s="122"/>
      <c r="F2277" s="466"/>
      <c r="G2277" s="466"/>
      <c r="H2277" s="467"/>
      <c r="I2277" s="468"/>
      <c r="J2277" s="469"/>
    </row>
    <row r="2278" spans="1:10" x14ac:dyDescent="0.3">
      <c r="A2278" s="464"/>
      <c r="B2278" s="122"/>
      <c r="C2278" s="122"/>
      <c r="D2278" s="122"/>
      <c r="E2278" s="122"/>
      <c r="F2278" s="466"/>
      <c r="G2278" s="466"/>
      <c r="H2278" s="467"/>
      <c r="I2278" s="468"/>
      <c r="J2278" s="469"/>
    </row>
    <row r="2279" spans="1:10" x14ac:dyDescent="0.3">
      <c r="A2279" s="464"/>
      <c r="B2279" s="122"/>
      <c r="C2279" s="122"/>
      <c r="D2279" s="122"/>
      <c r="E2279" s="122"/>
      <c r="F2279" s="466"/>
      <c r="G2279" s="466"/>
      <c r="H2279" s="467"/>
      <c r="I2279" s="468"/>
      <c r="J2279" s="469"/>
    </row>
    <row r="2280" spans="1:10" x14ac:dyDescent="0.3">
      <c r="A2280" s="464"/>
      <c r="B2280" s="122"/>
      <c r="C2280" s="122"/>
      <c r="D2280" s="122"/>
      <c r="E2280" s="122"/>
      <c r="F2280" s="466"/>
      <c r="G2280" s="466"/>
      <c r="H2280" s="467"/>
      <c r="I2280" s="468"/>
      <c r="J2280" s="469"/>
    </row>
    <row r="2281" spans="1:10" x14ac:dyDescent="0.3">
      <c r="A2281" s="464"/>
      <c r="B2281" s="122"/>
      <c r="C2281" s="122"/>
      <c r="D2281" s="122"/>
      <c r="E2281" s="122"/>
      <c r="F2281" s="466"/>
      <c r="G2281" s="466"/>
      <c r="H2281" s="467"/>
      <c r="I2281" s="468"/>
      <c r="J2281" s="469"/>
    </row>
    <row r="2282" spans="1:10" x14ac:dyDescent="0.3">
      <c r="A2282" s="464"/>
      <c r="B2282" s="122"/>
      <c r="C2282" s="122"/>
      <c r="D2282" s="122"/>
      <c r="E2282" s="122"/>
      <c r="F2282" s="466"/>
      <c r="G2282" s="466"/>
      <c r="H2282" s="467"/>
      <c r="I2282" s="468"/>
      <c r="J2282" s="469"/>
    </row>
    <row r="2283" spans="1:10" x14ac:dyDescent="0.3">
      <c r="A2283" s="464"/>
      <c r="B2283" s="122"/>
      <c r="C2283" s="122"/>
      <c r="D2283" s="122"/>
      <c r="E2283" s="122"/>
      <c r="F2283" s="466"/>
      <c r="G2283" s="466"/>
      <c r="H2283" s="467"/>
      <c r="I2283" s="468"/>
      <c r="J2283" s="469"/>
    </row>
    <row r="2284" spans="1:10" x14ac:dyDescent="0.3">
      <c r="A2284" s="464"/>
      <c r="B2284" s="122"/>
      <c r="C2284" s="122"/>
      <c r="D2284" s="122"/>
      <c r="E2284" s="122"/>
      <c r="F2284" s="466"/>
      <c r="G2284" s="466"/>
      <c r="H2284" s="467"/>
      <c r="I2284" s="468"/>
      <c r="J2284" s="469"/>
    </row>
    <row r="2285" spans="1:10" x14ac:dyDescent="0.3">
      <c r="A2285" s="464"/>
      <c r="B2285" s="122"/>
      <c r="C2285" s="122"/>
      <c r="D2285" s="122"/>
      <c r="E2285" s="122"/>
      <c r="F2285" s="466"/>
      <c r="G2285" s="466"/>
      <c r="H2285" s="467"/>
      <c r="I2285" s="468"/>
      <c r="J2285" s="469"/>
    </row>
    <row r="2286" spans="1:10" x14ac:dyDescent="0.3">
      <c r="A2286" s="464"/>
      <c r="B2286" s="122"/>
      <c r="C2286" s="122"/>
      <c r="D2286" s="122"/>
      <c r="E2286" s="122"/>
      <c r="F2286" s="466"/>
      <c r="G2286" s="466"/>
      <c r="H2286" s="467"/>
      <c r="I2286" s="468"/>
      <c r="J2286" s="469"/>
    </row>
    <row r="2287" spans="1:10" x14ac:dyDescent="0.3">
      <c r="A2287" s="464"/>
      <c r="B2287" s="122"/>
      <c r="C2287" s="122"/>
      <c r="D2287" s="122"/>
      <c r="E2287" s="122"/>
      <c r="F2287" s="466"/>
      <c r="G2287" s="466"/>
      <c r="H2287" s="467"/>
      <c r="I2287" s="468"/>
      <c r="J2287" s="469"/>
    </row>
    <row r="2288" spans="1:10" x14ac:dyDescent="0.3">
      <c r="A2288" s="464"/>
      <c r="B2288" s="122"/>
      <c r="C2288" s="122"/>
      <c r="D2288" s="122"/>
      <c r="E2288" s="122"/>
      <c r="F2288" s="466"/>
      <c r="G2288" s="466"/>
      <c r="H2288" s="467"/>
      <c r="I2288" s="468"/>
      <c r="J2288" s="469"/>
    </row>
    <row r="2289" spans="1:10" x14ac:dyDescent="0.3">
      <c r="A2289" s="464"/>
      <c r="B2289" s="122"/>
      <c r="C2289" s="122"/>
      <c r="D2289" s="122"/>
      <c r="E2289" s="122"/>
      <c r="F2289" s="466"/>
      <c r="G2289" s="466"/>
      <c r="H2289" s="467"/>
      <c r="I2289" s="468"/>
      <c r="J2289" s="469"/>
    </row>
    <row r="2290" spans="1:10" x14ac:dyDescent="0.3">
      <c r="A2290" s="464"/>
      <c r="B2290" s="122"/>
      <c r="C2290" s="122"/>
      <c r="D2290" s="122"/>
      <c r="E2290" s="122"/>
      <c r="F2290" s="466"/>
      <c r="G2290" s="466"/>
      <c r="H2290" s="467"/>
      <c r="I2290" s="468"/>
      <c r="J2290" s="469"/>
    </row>
    <row r="2291" spans="1:10" x14ac:dyDescent="0.3">
      <c r="A2291" s="464"/>
      <c r="B2291" s="122"/>
      <c r="C2291" s="122"/>
      <c r="D2291" s="122"/>
      <c r="E2291" s="122"/>
      <c r="F2291" s="466"/>
      <c r="G2291" s="466"/>
      <c r="H2291" s="467"/>
      <c r="I2291" s="468"/>
      <c r="J2291" s="469"/>
    </row>
    <row r="2292" spans="1:10" x14ac:dyDescent="0.3">
      <c r="A2292" s="464"/>
      <c r="B2292" s="122"/>
      <c r="C2292" s="122"/>
      <c r="D2292" s="122"/>
      <c r="E2292" s="122"/>
      <c r="F2292" s="466"/>
      <c r="G2292" s="466"/>
      <c r="H2292" s="467"/>
      <c r="I2292" s="468"/>
      <c r="J2292" s="469"/>
    </row>
    <row r="2293" spans="1:10" x14ac:dyDescent="0.3">
      <c r="A2293" s="464"/>
      <c r="B2293" s="122"/>
      <c r="C2293" s="122"/>
      <c r="D2293" s="122"/>
      <c r="E2293" s="122"/>
      <c r="F2293" s="466"/>
      <c r="G2293" s="466"/>
      <c r="H2293" s="467"/>
      <c r="I2293" s="468"/>
      <c r="J2293" s="469"/>
    </row>
    <row r="2294" spans="1:10" x14ac:dyDescent="0.3">
      <c r="A2294" s="464"/>
      <c r="B2294" s="122"/>
      <c r="C2294" s="122"/>
      <c r="D2294" s="122"/>
      <c r="E2294" s="122"/>
      <c r="F2294" s="466"/>
      <c r="G2294" s="466"/>
      <c r="H2294" s="467"/>
      <c r="I2294" s="468"/>
      <c r="J2294" s="469"/>
    </row>
    <row r="2295" spans="1:10" x14ac:dyDescent="0.3">
      <c r="A2295" s="464"/>
      <c r="B2295" s="122"/>
      <c r="C2295" s="122"/>
      <c r="D2295" s="122"/>
      <c r="E2295" s="122"/>
      <c r="F2295" s="466"/>
      <c r="G2295" s="466"/>
      <c r="H2295" s="467"/>
      <c r="I2295" s="468"/>
      <c r="J2295" s="469"/>
    </row>
    <row r="2296" spans="1:10" x14ac:dyDescent="0.3">
      <c r="A2296" s="464"/>
      <c r="B2296" s="122"/>
      <c r="C2296" s="122"/>
      <c r="D2296" s="122"/>
      <c r="E2296" s="122"/>
      <c r="F2296" s="466"/>
      <c r="G2296" s="466"/>
      <c r="H2296" s="467"/>
      <c r="I2296" s="468"/>
      <c r="J2296" s="469"/>
    </row>
    <row r="2297" spans="1:10" x14ac:dyDescent="0.3">
      <c r="A2297" s="464"/>
      <c r="B2297" s="122"/>
      <c r="C2297" s="122"/>
      <c r="D2297" s="122"/>
      <c r="E2297" s="122"/>
      <c r="F2297" s="466"/>
      <c r="G2297" s="466"/>
      <c r="H2297" s="467"/>
      <c r="I2297" s="468"/>
      <c r="J2297" s="469"/>
    </row>
    <row r="2298" spans="1:10" x14ac:dyDescent="0.3">
      <c r="A2298" s="464"/>
      <c r="B2298" s="122"/>
      <c r="C2298" s="122"/>
      <c r="D2298" s="122"/>
      <c r="E2298" s="122"/>
      <c r="F2298" s="466"/>
      <c r="G2298" s="466"/>
      <c r="H2298" s="467"/>
      <c r="I2298" s="468"/>
      <c r="J2298" s="469"/>
    </row>
    <row r="2299" spans="1:10" x14ac:dyDescent="0.3">
      <c r="A2299" s="464"/>
      <c r="B2299" s="122"/>
      <c r="C2299" s="122"/>
      <c r="D2299" s="122"/>
      <c r="E2299" s="122"/>
      <c r="F2299" s="466"/>
      <c r="G2299" s="466"/>
      <c r="H2299" s="467"/>
      <c r="I2299" s="468"/>
      <c r="J2299" s="469"/>
    </row>
    <row r="2300" spans="1:10" x14ac:dyDescent="0.3">
      <c r="A2300" s="464"/>
      <c r="B2300" s="122"/>
      <c r="C2300" s="122"/>
      <c r="D2300" s="122"/>
      <c r="E2300" s="122"/>
      <c r="F2300" s="466"/>
      <c r="G2300" s="466"/>
      <c r="H2300" s="467"/>
      <c r="I2300" s="468"/>
      <c r="J2300" s="469"/>
    </row>
    <row r="2301" spans="1:10" x14ac:dyDescent="0.3">
      <c r="A2301" s="464"/>
      <c r="B2301" s="122"/>
      <c r="C2301" s="122"/>
      <c r="D2301" s="122"/>
      <c r="E2301" s="122"/>
      <c r="F2301" s="466"/>
      <c r="G2301" s="466"/>
      <c r="H2301" s="467"/>
      <c r="I2301" s="468"/>
      <c r="J2301" s="469"/>
    </row>
    <row r="2302" spans="1:10" x14ac:dyDescent="0.3">
      <c r="A2302" s="464"/>
      <c r="B2302" s="122"/>
      <c r="C2302" s="122"/>
      <c r="D2302" s="122"/>
      <c r="E2302" s="122"/>
      <c r="F2302" s="466"/>
      <c r="G2302" s="466"/>
      <c r="H2302" s="467"/>
      <c r="I2302" s="468"/>
      <c r="J2302" s="469"/>
    </row>
    <row r="2303" spans="1:10" x14ac:dyDescent="0.3">
      <c r="A2303" s="464"/>
      <c r="B2303" s="122"/>
      <c r="C2303" s="122"/>
      <c r="D2303" s="122"/>
      <c r="E2303" s="122"/>
      <c r="F2303" s="466"/>
      <c r="G2303" s="466"/>
      <c r="H2303" s="467"/>
      <c r="I2303" s="468"/>
      <c r="J2303" s="469"/>
    </row>
    <row r="2304" spans="1:10" x14ac:dyDescent="0.3">
      <c r="A2304" s="464"/>
      <c r="B2304" s="122"/>
      <c r="C2304" s="122"/>
      <c r="D2304" s="122"/>
      <c r="E2304" s="122"/>
      <c r="F2304" s="466"/>
      <c r="G2304" s="466"/>
      <c r="H2304" s="467"/>
      <c r="I2304" s="468"/>
      <c r="J2304" s="469"/>
    </row>
    <row r="2305" spans="1:10" x14ac:dyDescent="0.3">
      <c r="A2305" s="464"/>
      <c r="B2305" s="122"/>
      <c r="C2305" s="122"/>
      <c r="D2305" s="122"/>
      <c r="E2305" s="122"/>
      <c r="F2305" s="466"/>
      <c r="G2305" s="466"/>
      <c r="H2305" s="467"/>
      <c r="I2305" s="468"/>
      <c r="J2305" s="469"/>
    </row>
    <row r="2306" spans="1:10" x14ac:dyDescent="0.3">
      <c r="A2306" s="464"/>
      <c r="B2306" s="122"/>
      <c r="C2306" s="122"/>
      <c r="D2306" s="122"/>
      <c r="E2306" s="122"/>
      <c r="F2306" s="466"/>
      <c r="G2306" s="466"/>
      <c r="H2306" s="467"/>
      <c r="I2306" s="468"/>
      <c r="J2306" s="469"/>
    </row>
    <row r="2307" spans="1:10" x14ac:dyDescent="0.3">
      <c r="A2307" s="464"/>
      <c r="B2307" s="122"/>
      <c r="C2307" s="122"/>
      <c r="D2307" s="122"/>
      <c r="E2307" s="122"/>
      <c r="F2307" s="466"/>
      <c r="G2307" s="466"/>
      <c r="H2307" s="467"/>
      <c r="I2307" s="468"/>
      <c r="J2307" s="469"/>
    </row>
    <row r="2308" spans="1:10" x14ac:dyDescent="0.3">
      <c r="A2308" s="464"/>
      <c r="B2308" s="122"/>
      <c r="C2308" s="122"/>
      <c r="D2308" s="122"/>
      <c r="E2308" s="122"/>
      <c r="F2308" s="466"/>
      <c r="G2308" s="466"/>
      <c r="H2308" s="467"/>
      <c r="I2308" s="468"/>
      <c r="J2308" s="469"/>
    </row>
    <row r="2309" spans="1:10" x14ac:dyDescent="0.3">
      <c r="A2309" s="464"/>
      <c r="B2309" s="122"/>
      <c r="C2309" s="122"/>
      <c r="D2309" s="122"/>
      <c r="E2309" s="122"/>
      <c r="F2309" s="466"/>
      <c r="G2309" s="466"/>
      <c r="H2309" s="467"/>
      <c r="I2309" s="468"/>
      <c r="J2309" s="469"/>
    </row>
    <row r="2310" spans="1:10" x14ac:dyDescent="0.3">
      <c r="A2310" s="464"/>
      <c r="B2310" s="122"/>
      <c r="C2310" s="122"/>
      <c r="D2310" s="122"/>
      <c r="E2310" s="122"/>
      <c r="F2310" s="466"/>
      <c r="G2310" s="466"/>
      <c r="H2310" s="467"/>
      <c r="I2310" s="468"/>
      <c r="J2310" s="469"/>
    </row>
    <row r="2311" spans="1:10" x14ac:dyDescent="0.3">
      <c r="A2311" s="464"/>
      <c r="B2311" s="122"/>
      <c r="C2311" s="122"/>
      <c r="D2311" s="122"/>
      <c r="E2311" s="122"/>
      <c r="F2311" s="466"/>
      <c r="G2311" s="466"/>
      <c r="H2311" s="467"/>
      <c r="I2311" s="468"/>
      <c r="J2311" s="469"/>
    </row>
    <row r="2312" spans="1:10" x14ac:dyDescent="0.3">
      <c r="A2312" s="464"/>
      <c r="B2312" s="122"/>
      <c r="C2312" s="122"/>
      <c r="D2312" s="122"/>
      <c r="E2312" s="122"/>
      <c r="F2312" s="466"/>
      <c r="G2312" s="466"/>
      <c r="H2312" s="467"/>
      <c r="I2312" s="468"/>
      <c r="J2312" s="469"/>
    </row>
    <row r="2313" spans="1:10" x14ac:dyDescent="0.3">
      <c r="A2313" s="464"/>
      <c r="B2313" s="122"/>
      <c r="C2313" s="122"/>
      <c r="D2313" s="122"/>
      <c r="E2313" s="122"/>
      <c r="F2313" s="466"/>
      <c r="G2313" s="466"/>
      <c r="H2313" s="467"/>
      <c r="I2313" s="468"/>
      <c r="J2313" s="469"/>
    </row>
    <row r="2314" spans="1:10" x14ac:dyDescent="0.3">
      <c r="A2314" s="464"/>
      <c r="B2314" s="122"/>
      <c r="C2314" s="122"/>
      <c r="D2314" s="122"/>
      <c r="E2314" s="122"/>
      <c r="F2314" s="466"/>
      <c r="G2314" s="466"/>
      <c r="H2314" s="467"/>
      <c r="I2314" s="468"/>
      <c r="J2314" s="469"/>
    </row>
    <row r="2315" spans="1:10" x14ac:dyDescent="0.3">
      <c r="A2315" s="464"/>
      <c r="B2315" s="122"/>
      <c r="C2315" s="122"/>
      <c r="D2315" s="122"/>
      <c r="E2315" s="122"/>
      <c r="F2315" s="466"/>
      <c r="G2315" s="466"/>
      <c r="H2315" s="467"/>
      <c r="I2315" s="468"/>
      <c r="J2315" s="469"/>
    </row>
    <row r="2316" spans="1:10" x14ac:dyDescent="0.3">
      <c r="A2316" s="464"/>
      <c r="B2316" s="122"/>
      <c r="C2316" s="122"/>
      <c r="D2316" s="122"/>
      <c r="E2316" s="122"/>
      <c r="F2316" s="466"/>
      <c r="G2316" s="466"/>
      <c r="H2316" s="467"/>
      <c r="I2316" s="468"/>
      <c r="J2316" s="469"/>
    </row>
    <row r="2317" spans="1:10" x14ac:dyDescent="0.3">
      <c r="A2317" s="464"/>
      <c r="B2317" s="122"/>
      <c r="C2317" s="122"/>
      <c r="D2317" s="122"/>
      <c r="E2317" s="122"/>
      <c r="F2317" s="466"/>
      <c r="G2317" s="466"/>
      <c r="H2317" s="467"/>
      <c r="I2317" s="468"/>
      <c r="J2317" s="469"/>
    </row>
    <row r="2318" spans="1:10" x14ac:dyDescent="0.3">
      <c r="A2318" s="464"/>
      <c r="B2318" s="122"/>
      <c r="C2318" s="122"/>
      <c r="D2318" s="122"/>
      <c r="E2318" s="122"/>
      <c r="F2318" s="466"/>
      <c r="G2318" s="466"/>
      <c r="H2318" s="467"/>
      <c r="I2318" s="468"/>
      <c r="J2318" s="469"/>
    </row>
    <row r="2319" spans="1:10" x14ac:dyDescent="0.3">
      <c r="A2319" s="464"/>
      <c r="B2319" s="122"/>
      <c r="C2319" s="122"/>
      <c r="D2319" s="122"/>
      <c r="E2319" s="122"/>
      <c r="F2319" s="466"/>
      <c r="G2319" s="466"/>
      <c r="H2319" s="467"/>
      <c r="I2319" s="468"/>
      <c r="J2319" s="469"/>
    </row>
    <row r="2320" spans="1:10" x14ac:dyDescent="0.3">
      <c r="A2320" s="464"/>
      <c r="B2320" s="122"/>
      <c r="C2320" s="122"/>
      <c r="D2320" s="122"/>
      <c r="E2320" s="122"/>
      <c r="F2320" s="466"/>
      <c r="G2320" s="466"/>
      <c r="H2320" s="467"/>
      <c r="I2320" s="468"/>
      <c r="J2320" s="469"/>
    </row>
    <row r="2321" spans="1:10" x14ac:dyDescent="0.3">
      <c r="A2321" s="464"/>
      <c r="B2321" s="122"/>
      <c r="C2321" s="122"/>
      <c r="D2321" s="122"/>
      <c r="E2321" s="122"/>
      <c r="F2321" s="466"/>
      <c r="G2321" s="466"/>
      <c r="H2321" s="467"/>
      <c r="I2321" s="468"/>
      <c r="J2321" s="469"/>
    </row>
    <row r="2322" spans="1:10" x14ac:dyDescent="0.3">
      <c r="A2322" s="464"/>
      <c r="B2322" s="122"/>
      <c r="C2322" s="122"/>
      <c r="D2322" s="122"/>
      <c r="E2322" s="122"/>
      <c r="F2322" s="466"/>
      <c r="G2322" s="466"/>
      <c r="H2322" s="467"/>
      <c r="I2322" s="468"/>
      <c r="J2322" s="469"/>
    </row>
    <row r="2323" spans="1:10" x14ac:dyDescent="0.3">
      <c r="A2323" s="464"/>
      <c r="B2323" s="122"/>
      <c r="C2323" s="122"/>
      <c r="D2323" s="122"/>
      <c r="E2323" s="122"/>
      <c r="F2323" s="466"/>
      <c r="G2323" s="466"/>
      <c r="H2323" s="467"/>
      <c r="I2323" s="468"/>
      <c r="J2323" s="469"/>
    </row>
    <row r="2324" spans="1:10" x14ac:dyDescent="0.3">
      <c r="A2324" s="464"/>
      <c r="B2324" s="122"/>
      <c r="C2324" s="122"/>
      <c r="D2324" s="122"/>
      <c r="E2324" s="122"/>
      <c r="F2324" s="466"/>
      <c r="G2324" s="466"/>
      <c r="H2324" s="467"/>
      <c r="I2324" s="468"/>
      <c r="J2324" s="469"/>
    </row>
    <row r="2325" spans="1:10" x14ac:dyDescent="0.3">
      <c r="A2325" s="464"/>
      <c r="B2325" s="122"/>
      <c r="C2325" s="122"/>
      <c r="D2325" s="122"/>
      <c r="E2325" s="122"/>
      <c r="F2325" s="466"/>
      <c r="G2325" s="466"/>
      <c r="H2325" s="467"/>
      <c r="I2325" s="468"/>
      <c r="J2325" s="469"/>
    </row>
    <row r="2326" spans="1:10" x14ac:dyDescent="0.3">
      <c r="A2326" s="464"/>
      <c r="B2326" s="122"/>
      <c r="C2326" s="122"/>
      <c r="D2326" s="122"/>
      <c r="E2326" s="122"/>
      <c r="F2326" s="466"/>
      <c r="G2326" s="466"/>
      <c r="H2326" s="467"/>
      <c r="I2326" s="468"/>
      <c r="J2326" s="469"/>
    </row>
    <row r="2327" spans="1:10" x14ac:dyDescent="0.3">
      <c r="A2327" s="464"/>
      <c r="B2327" s="122"/>
      <c r="C2327" s="122"/>
      <c r="D2327" s="122"/>
      <c r="E2327" s="122"/>
      <c r="F2327" s="466"/>
      <c r="G2327" s="466"/>
      <c r="H2327" s="467"/>
      <c r="I2327" s="468"/>
      <c r="J2327" s="469"/>
    </row>
    <row r="2328" spans="1:10" x14ac:dyDescent="0.3">
      <c r="A2328" s="464"/>
      <c r="B2328" s="122"/>
      <c r="C2328" s="122"/>
      <c r="D2328" s="122"/>
      <c r="E2328" s="122"/>
      <c r="F2328" s="466"/>
      <c r="G2328" s="466"/>
      <c r="H2328" s="467"/>
      <c r="I2328" s="468"/>
      <c r="J2328" s="469"/>
    </row>
    <row r="2329" spans="1:10" x14ac:dyDescent="0.3">
      <c r="A2329" s="464"/>
      <c r="B2329" s="122"/>
      <c r="C2329" s="122"/>
      <c r="D2329" s="122"/>
      <c r="E2329" s="122"/>
      <c r="F2329" s="466"/>
      <c r="G2329" s="466"/>
      <c r="H2329" s="467"/>
      <c r="I2329" s="468"/>
      <c r="J2329" s="469"/>
    </row>
    <row r="2330" spans="1:10" x14ac:dyDescent="0.3">
      <c r="A2330" s="464"/>
      <c r="B2330" s="122"/>
      <c r="C2330" s="122"/>
      <c r="D2330" s="122"/>
      <c r="E2330" s="122"/>
      <c r="F2330" s="466"/>
      <c r="G2330" s="466"/>
      <c r="H2330" s="467"/>
      <c r="I2330" s="468"/>
      <c r="J2330" s="469"/>
    </row>
    <row r="2331" spans="1:10" x14ac:dyDescent="0.3">
      <c r="A2331" s="464"/>
      <c r="B2331" s="122"/>
      <c r="C2331" s="122"/>
      <c r="D2331" s="122"/>
      <c r="E2331" s="122"/>
      <c r="F2331" s="466"/>
      <c r="G2331" s="466"/>
      <c r="H2331" s="467"/>
      <c r="I2331" s="468"/>
      <c r="J2331" s="469"/>
    </row>
    <row r="2332" spans="1:10" x14ac:dyDescent="0.3">
      <c r="A2332" s="464"/>
      <c r="B2332" s="122"/>
      <c r="C2332" s="122"/>
      <c r="D2332" s="122"/>
      <c r="E2332" s="122"/>
      <c r="F2332" s="466"/>
      <c r="G2332" s="466"/>
      <c r="H2332" s="467"/>
      <c r="I2332" s="468"/>
      <c r="J2332" s="469"/>
    </row>
    <row r="2333" spans="1:10" x14ac:dyDescent="0.3">
      <c r="A2333" s="464"/>
      <c r="B2333" s="122"/>
      <c r="C2333" s="122"/>
      <c r="D2333" s="122"/>
      <c r="E2333" s="122"/>
      <c r="F2333" s="466"/>
      <c r="G2333" s="466"/>
      <c r="H2333" s="467"/>
      <c r="I2333" s="468"/>
      <c r="J2333" s="469"/>
    </row>
    <row r="2334" spans="1:10" x14ac:dyDescent="0.3">
      <c r="A2334" s="464"/>
      <c r="B2334" s="122"/>
      <c r="C2334" s="122"/>
      <c r="D2334" s="122"/>
      <c r="E2334" s="122"/>
      <c r="F2334" s="466"/>
      <c r="G2334" s="466"/>
      <c r="H2334" s="467"/>
      <c r="I2334" s="468"/>
      <c r="J2334" s="469"/>
    </row>
    <row r="2335" spans="1:10" x14ac:dyDescent="0.3">
      <c r="A2335" s="464"/>
      <c r="B2335" s="122"/>
      <c r="C2335" s="122"/>
      <c r="D2335" s="122"/>
      <c r="E2335" s="122"/>
      <c r="F2335" s="466"/>
      <c r="G2335" s="466"/>
      <c r="H2335" s="467"/>
      <c r="I2335" s="468"/>
      <c r="J2335" s="469"/>
    </row>
    <row r="2336" spans="1:10" x14ac:dyDescent="0.3">
      <c r="A2336" s="464"/>
      <c r="B2336" s="122"/>
      <c r="C2336" s="122"/>
      <c r="D2336" s="122"/>
      <c r="E2336" s="122"/>
      <c r="F2336" s="466"/>
      <c r="G2336" s="466"/>
      <c r="H2336" s="467"/>
      <c r="I2336" s="468"/>
      <c r="J2336" s="469"/>
    </row>
    <row r="2337" spans="1:10" x14ac:dyDescent="0.3">
      <c r="A2337" s="464"/>
      <c r="B2337" s="122"/>
      <c r="C2337" s="122"/>
      <c r="D2337" s="122"/>
      <c r="E2337" s="122"/>
      <c r="F2337" s="466"/>
      <c r="G2337" s="466"/>
      <c r="H2337" s="467"/>
      <c r="I2337" s="468"/>
      <c r="J2337" s="469"/>
    </row>
    <row r="2338" spans="1:10" x14ac:dyDescent="0.3">
      <c r="A2338" s="464"/>
      <c r="B2338" s="122"/>
      <c r="C2338" s="122"/>
      <c r="D2338" s="122"/>
      <c r="E2338" s="122"/>
      <c r="F2338" s="466"/>
      <c r="G2338" s="466"/>
      <c r="H2338" s="467"/>
      <c r="I2338" s="468"/>
      <c r="J2338" s="469"/>
    </row>
    <row r="2339" spans="1:10" x14ac:dyDescent="0.3">
      <c r="A2339" s="464"/>
      <c r="B2339" s="122"/>
      <c r="C2339" s="122"/>
      <c r="D2339" s="122"/>
      <c r="E2339" s="122"/>
      <c r="F2339" s="466"/>
      <c r="G2339" s="466"/>
      <c r="H2339" s="467"/>
      <c r="I2339" s="468"/>
      <c r="J2339" s="469"/>
    </row>
    <row r="2340" spans="1:10" x14ac:dyDescent="0.3">
      <c r="A2340" s="464"/>
      <c r="B2340" s="122"/>
      <c r="C2340" s="122"/>
      <c r="D2340" s="122"/>
      <c r="E2340" s="122"/>
      <c r="F2340" s="466"/>
      <c r="G2340" s="466"/>
      <c r="H2340" s="467"/>
      <c r="I2340" s="468"/>
      <c r="J2340" s="469"/>
    </row>
    <row r="2341" spans="1:10" x14ac:dyDescent="0.3">
      <c r="A2341" s="464"/>
      <c r="B2341" s="122"/>
      <c r="C2341" s="122"/>
      <c r="D2341" s="122"/>
      <c r="E2341" s="122"/>
      <c r="F2341" s="466"/>
      <c r="G2341" s="466"/>
      <c r="H2341" s="467"/>
      <c r="I2341" s="468"/>
      <c r="J2341" s="469"/>
    </row>
    <row r="2342" spans="1:10" x14ac:dyDescent="0.3">
      <c r="A2342" s="464"/>
      <c r="B2342" s="122"/>
      <c r="C2342" s="122"/>
      <c r="D2342" s="122"/>
      <c r="E2342" s="122"/>
      <c r="F2342" s="466"/>
      <c r="G2342" s="466"/>
      <c r="H2342" s="467"/>
      <c r="I2342" s="468"/>
      <c r="J2342" s="469"/>
    </row>
    <row r="2343" spans="1:10" x14ac:dyDescent="0.3">
      <c r="A2343" s="464"/>
      <c r="B2343" s="122"/>
      <c r="C2343" s="122"/>
      <c r="D2343" s="122"/>
      <c r="E2343" s="122"/>
      <c r="F2343" s="466"/>
      <c r="G2343" s="466"/>
      <c r="H2343" s="467"/>
      <c r="I2343" s="468"/>
      <c r="J2343" s="469"/>
    </row>
    <row r="2344" spans="1:10" x14ac:dyDescent="0.3">
      <c r="A2344" s="464"/>
      <c r="B2344" s="122"/>
      <c r="C2344" s="122"/>
      <c r="D2344" s="122"/>
      <c r="E2344" s="122"/>
      <c r="F2344" s="466"/>
      <c r="G2344" s="466"/>
      <c r="H2344" s="467"/>
      <c r="I2344" s="468"/>
      <c r="J2344" s="469"/>
    </row>
  </sheetData>
  <autoFilter ref="A10:H1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A174"/>
  <sheetViews>
    <sheetView zoomScale="85" zoomScaleNormal="85" workbookViewId="0"/>
  </sheetViews>
  <sheetFormatPr baseColWidth="10" defaultRowHeight="14.4" x14ac:dyDescent="0.3"/>
  <cols>
    <col min="1" max="1" width="7.5546875" customWidth="1"/>
    <col min="2" max="2" width="8.33203125" bestFit="1" customWidth="1"/>
    <col min="3" max="3" width="8.6640625" bestFit="1" customWidth="1"/>
    <col min="4" max="5" width="15.33203125" customWidth="1"/>
    <col min="6" max="6" width="22" customWidth="1"/>
    <col min="7" max="7" width="23.44140625" customWidth="1"/>
    <col min="8" max="8" width="34.33203125" customWidth="1"/>
    <col min="9" max="9" width="9.6640625" bestFit="1" customWidth="1"/>
    <col min="10" max="10" width="8.44140625" bestFit="1" customWidth="1"/>
    <col min="11" max="13" width="11.5546875" customWidth="1"/>
    <col min="14" max="16" width="8" customWidth="1"/>
    <col min="17" max="17" width="6.6640625" bestFit="1" customWidth="1"/>
    <col min="18" max="18" width="5.6640625" bestFit="1" customWidth="1"/>
    <col min="19" max="19" width="5.44140625" bestFit="1" customWidth="1"/>
    <col min="20" max="21" width="5.6640625" bestFit="1" customWidth="1"/>
    <col min="22" max="22" width="6" bestFit="1" customWidth="1"/>
    <col min="23" max="23" width="5.6640625" bestFit="1" customWidth="1"/>
    <col min="24" max="24" width="6.33203125" bestFit="1" customWidth="1"/>
    <col min="25" max="25" width="5.5546875" bestFit="1" customWidth="1"/>
    <col min="26" max="27" width="5.6640625" bestFit="1" customWidth="1"/>
    <col min="28" max="28" width="6.33203125" bestFit="1" customWidth="1"/>
    <col min="29" max="33" width="5.6640625" bestFit="1" customWidth="1"/>
    <col min="34" max="34" width="6" bestFit="1" customWidth="1"/>
    <col min="35" max="35" width="5.6640625" bestFit="1" customWidth="1"/>
    <col min="36" max="36" width="6.33203125" bestFit="1" customWidth="1"/>
    <col min="37" max="39" width="5.6640625" bestFit="1" customWidth="1"/>
    <col min="40" max="40" width="6.33203125" bestFit="1" customWidth="1"/>
    <col min="41" max="45" width="5.6640625" bestFit="1" customWidth="1"/>
    <col min="46" max="46" width="6" bestFit="1" customWidth="1"/>
    <col min="47" max="47" width="5.6640625" bestFit="1" customWidth="1"/>
    <col min="48" max="48" width="6.33203125" bestFit="1" customWidth="1"/>
    <col min="49" max="51" width="5.6640625" bestFit="1" customWidth="1"/>
    <col min="52" max="52" width="6.33203125" bestFit="1" customWidth="1"/>
    <col min="53" max="55" width="5.6640625" bestFit="1" customWidth="1"/>
    <col min="56" max="79" width="6.109375" customWidth="1"/>
  </cols>
  <sheetData>
    <row r="2" spans="1:79" ht="18" x14ac:dyDescent="0.3">
      <c r="N2" s="35" t="s">
        <v>3236</v>
      </c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34" t="s">
        <v>3231</v>
      </c>
      <c r="BU2" s="22"/>
      <c r="BV2" s="22"/>
      <c r="BW2" s="22"/>
      <c r="BX2" s="22"/>
      <c r="BY2" s="22"/>
      <c r="BZ2" s="22"/>
      <c r="CA2" s="23"/>
    </row>
    <row r="3" spans="1:79" x14ac:dyDescent="0.3">
      <c r="A3" s="449"/>
      <c r="M3" s="8" t="s">
        <v>2779</v>
      </c>
      <c r="N3" s="19">
        <v>42917</v>
      </c>
      <c r="O3" s="19">
        <v>42948</v>
      </c>
      <c r="P3" s="19">
        <v>42979</v>
      </c>
      <c r="Q3" s="19">
        <v>43009</v>
      </c>
      <c r="R3" s="19">
        <v>43040</v>
      </c>
      <c r="S3" s="19">
        <v>43070</v>
      </c>
      <c r="T3" s="19">
        <v>43101</v>
      </c>
      <c r="U3" s="19">
        <v>43132</v>
      </c>
      <c r="V3" s="19">
        <v>43160</v>
      </c>
      <c r="W3" s="19">
        <v>43191</v>
      </c>
      <c r="X3" s="19">
        <v>43221</v>
      </c>
      <c r="Y3" s="19">
        <v>43252</v>
      </c>
      <c r="Z3" s="19">
        <v>43282</v>
      </c>
      <c r="AA3" s="19">
        <v>43313</v>
      </c>
      <c r="AB3" s="19">
        <v>43344</v>
      </c>
      <c r="AC3" s="19">
        <v>43374</v>
      </c>
      <c r="AD3" s="19">
        <v>43405</v>
      </c>
      <c r="AE3" s="19">
        <v>43435</v>
      </c>
      <c r="AF3" s="19">
        <v>43466</v>
      </c>
      <c r="AG3" s="19">
        <v>43497</v>
      </c>
      <c r="AH3" s="19">
        <v>43525</v>
      </c>
      <c r="AI3" s="19">
        <v>43556</v>
      </c>
      <c r="AJ3" s="19">
        <v>43586</v>
      </c>
      <c r="AK3" s="19">
        <v>43617</v>
      </c>
      <c r="AL3" s="19">
        <v>43647</v>
      </c>
      <c r="AM3" s="19">
        <v>43678</v>
      </c>
      <c r="AN3" s="19">
        <v>43709</v>
      </c>
      <c r="AO3" s="19">
        <v>43739</v>
      </c>
      <c r="AP3" s="19">
        <v>43770</v>
      </c>
      <c r="AQ3" s="19">
        <v>43800</v>
      </c>
      <c r="AR3" s="19">
        <v>43831</v>
      </c>
      <c r="AS3" s="19">
        <v>43862</v>
      </c>
      <c r="AT3" s="19">
        <v>43891</v>
      </c>
      <c r="AU3" s="19">
        <v>43922</v>
      </c>
      <c r="AV3" s="19">
        <v>43952</v>
      </c>
      <c r="AW3" s="19">
        <v>43983</v>
      </c>
      <c r="AX3" s="19">
        <v>44013</v>
      </c>
      <c r="AY3" s="19">
        <v>44044</v>
      </c>
      <c r="AZ3" s="19">
        <v>44075</v>
      </c>
      <c r="BA3" s="19">
        <v>44105</v>
      </c>
      <c r="BB3" s="19">
        <v>44136</v>
      </c>
      <c r="BC3" s="19">
        <v>44166</v>
      </c>
      <c r="BD3" s="19">
        <v>44197</v>
      </c>
      <c r="BE3" s="19">
        <v>44228</v>
      </c>
      <c r="BF3" s="19">
        <v>44256</v>
      </c>
      <c r="BG3" s="19">
        <v>44287</v>
      </c>
      <c r="BH3" s="19">
        <v>44317</v>
      </c>
      <c r="BI3" s="19">
        <v>44348</v>
      </c>
      <c r="BJ3" s="19">
        <v>44378</v>
      </c>
      <c r="BK3" s="19">
        <v>44409</v>
      </c>
      <c r="BL3" s="19">
        <v>44440</v>
      </c>
      <c r="BM3" s="19">
        <v>44470</v>
      </c>
      <c r="BN3" s="19">
        <v>44501</v>
      </c>
      <c r="BO3" s="19">
        <v>44531</v>
      </c>
      <c r="BP3" s="19">
        <v>44562</v>
      </c>
      <c r="BQ3" s="19">
        <v>44593</v>
      </c>
      <c r="BR3" s="19">
        <v>44621</v>
      </c>
      <c r="BS3" s="19">
        <v>44652</v>
      </c>
      <c r="BT3" s="20">
        <v>44682</v>
      </c>
      <c r="BU3" s="20">
        <v>44713</v>
      </c>
      <c r="BV3" s="20">
        <v>44743</v>
      </c>
      <c r="BW3" s="20">
        <v>44774</v>
      </c>
      <c r="BX3" s="20">
        <v>44805</v>
      </c>
      <c r="BY3" s="20">
        <v>44835</v>
      </c>
      <c r="BZ3" s="20">
        <v>44866</v>
      </c>
      <c r="CA3" s="20">
        <v>44896</v>
      </c>
    </row>
    <row r="4" spans="1:79" x14ac:dyDescent="0.3">
      <c r="A4" s="448"/>
      <c r="M4" s="10" t="s">
        <v>2787</v>
      </c>
      <c r="N4" s="51">
        <f t="array" ref="N4">+SUM(IF($M4=$B$15:$B$200,N$15:N$200))</f>
        <v>0</v>
      </c>
      <c r="O4" s="51">
        <f t="array" ref="O4">+SUM(IF($M4=$B$15:$B$200,O$15:O$200))</f>
        <v>0</v>
      </c>
      <c r="P4" s="51">
        <f t="array" ref="P4">+SUM(IF($M4=$B$15:$B$200,P$15:P$200))</f>
        <v>0</v>
      </c>
      <c r="Q4" s="51">
        <f t="array" ref="Q4">+SUM(IF($M4=$B$15:$B$200,Q$15:Q$200))</f>
        <v>0</v>
      </c>
      <c r="R4" s="51">
        <f t="array" ref="R4">+SUM(IF($M4=$B$15:$B$200,R$15:R$200))</f>
        <v>0</v>
      </c>
      <c r="S4" s="51">
        <f t="array" ref="S4">+SUM(IF($M4=$B$15:$B$200,S$15:S$200))</f>
        <v>0</v>
      </c>
      <c r="T4" s="51">
        <f t="array" ref="T4">+SUM(IF($M4=$B$15:$B$200,T$15:T$200))</f>
        <v>0</v>
      </c>
      <c r="U4" s="51">
        <f t="array" ref="U4">+SUM(IF($M4=$B$15:$B$200,U$15:U$200))</f>
        <v>0</v>
      </c>
      <c r="V4" s="51">
        <f t="array" ref="V4">+SUM(IF($M4=$B$15:$B$200,V$15:V$200))</f>
        <v>0</v>
      </c>
      <c r="W4" s="51">
        <f t="array" ref="W4">+SUM(IF($M4=$B$15:$B$200,W$15:W$200))</f>
        <v>0</v>
      </c>
      <c r="X4" s="51">
        <f t="array" ref="X4">+SUM(IF($M4=$B$15:$B$200,X$15:X$200))</f>
        <v>0</v>
      </c>
      <c r="Y4" s="51">
        <f t="array" ref="Y4">+SUM(IF($M4=$B$15:$B$200,Y$15:Y$200))</f>
        <v>29.040697000000002</v>
      </c>
      <c r="Z4" s="51">
        <f t="array" ref="Z4">+SUM(IF($M4=$B$15:$B$200,Z$15:Z$200))</f>
        <v>31.733695999999998</v>
      </c>
      <c r="AA4" s="51">
        <f t="array" ref="AA4">+SUM(IF($M4=$B$15:$B$200,AA$15:AA$200))</f>
        <v>49.336489999999998</v>
      </c>
      <c r="AB4" s="51">
        <f t="array" ref="AB4">+SUM(IF($M4=$B$15:$B$200,AB$15:AB$200))</f>
        <v>64.386484999999993</v>
      </c>
      <c r="AC4" s="51">
        <f t="array" ref="AC4">+SUM(IF($M4=$B$15:$B$200,AC$15:AC$200))</f>
        <v>85.358834999999999</v>
      </c>
      <c r="AD4" s="51">
        <f t="array" ref="AD4">+SUM(IF($M4=$B$15:$B$200,AD$15:AD$200))</f>
        <v>111.62196599999999</v>
      </c>
      <c r="AE4" s="51">
        <f t="array" ref="AE4">+SUM(IF($M4=$B$15:$B$200,AE$15:AE$200))</f>
        <v>147.04228900000001</v>
      </c>
      <c r="AF4" s="51">
        <f t="array" ref="AF4">+SUM(IF($M4=$B$15:$B$200,AF$15:AF$200))</f>
        <v>172.69091400000002</v>
      </c>
      <c r="AG4" s="51">
        <f t="array" ref="AG4">+SUM(IF($M4=$B$15:$B$200,AG$15:AG$200))</f>
        <v>125.89133399999999</v>
      </c>
      <c r="AH4" s="51">
        <f t="array" ref="AH4">+SUM(IF($M4=$B$15:$B$200,AH$15:AH$200))</f>
        <v>173.46379100000001</v>
      </c>
      <c r="AI4" s="51">
        <f t="array" ref="AI4">+SUM(IF($M4=$B$15:$B$200,AI$15:AI$200))</f>
        <v>191.59151399999996</v>
      </c>
      <c r="AJ4" s="51">
        <f t="array" ref="AJ4">+SUM(IF($M4=$B$15:$B$200,AJ$15:AJ$200))</f>
        <v>178.91521599999999</v>
      </c>
      <c r="AK4" s="51">
        <f t="array" ref="AK4">+SUM(IF($M4=$B$15:$B$200,AK$15:AK$200))</f>
        <v>207.99704499999999</v>
      </c>
      <c r="AL4" s="51">
        <f t="array" ref="AL4">+SUM(IF($M4=$B$15:$B$200,AL$15:AL$200))</f>
        <v>231.94165800000002</v>
      </c>
      <c r="AM4" s="51">
        <f t="array" ref="AM4">+SUM(IF($M4=$B$15:$B$200,AM$15:AM$200))</f>
        <v>240.42043200000001</v>
      </c>
      <c r="AN4" s="51">
        <f t="array" ref="AN4">+SUM(IF($M4=$B$15:$B$200,AN$15:AN$200))</f>
        <v>258.21236100000004</v>
      </c>
      <c r="AO4" s="51">
        <f t="array" ref="AO4">+SUM(IF($M4=$B$15:$B$200,AO$15:AO$200))</f>
        <v>300.37129599999997</v>
      </c>
      <c r="AP4" s="51">
        <f t="array" ref="AP4">+SUM(IF($M4=$B$15:$B$200,AP$15:AP$200))</f>
        <v>324.88452699999999</v>
      </c>
      <c r="AQ4" s="51">
        <f t="array" ref="AQ4">+SUM(IF($M4=$B$15:$B$200,AQ$15:AQ$200))</f>
        <v>318.51245600000004</v>
      </c>
      <c r="AR4" s="51">
        <f t="array" ref="AR4">+SUM(IF($M4=$B$15:$B$200,AR$15:AR$200))</f>
        <v>338.71426200000002</v>
      </c>
      <c r="AS4" s="51">
        <f t="array" ref="AS4">+SUM(IF($M4=$B$15:$B$200,AS$15:AS$200))</f>
        <v>334.287892</v>
      </c>
      <c r="AT4" s="51">
        <f t="array" ref="AT4">+SUM(IF($M4=$B$15:$B$200,AT$15:AT$200))</f>
        <v>363.12701100000004</v>
      </c>
      <c r="AU4" s="51">
        <f t="array" ref="AU4">+SUM(IF($M4=$B$15:$B$200,AU$15:AU$200))</f>
        <v>337.89022400000005</v>
      </c>
      <c r="AV4" s="51">
        <f t="array" ref="AV4">+SUM(IF($M4=$B$15:$B$200,AV$15:AV$200))</f>
        <v>393.222039</v>
      </c>
      <c r="AW4" s="51">
        <f t="array" ref="AW4">+SUM(IF($M4=$B$15:$B$200,AW$15:AW$200))</f>
        <v>393.53951499999994</v>
      </c>
      <c r="AX4" s="51">
        <f t="array" ref="AX4">+SUM(IF($M4=$B$15:$B$200,AX$15:AX$200))</f>
        <v>479.22222099999993</v>
      </c>
      <c r="AY4" s="51">
        <f t="array" ref="AY4">+SUM(IF($M4=$B$15:$B$200,AY$15:AY$200))</f>
        <v>583.80442199999993</v>
      </c>
      <c r="AZ4" s="51">
        <f t="array" ref="AZ4">+SUM(IF($M4=$B$15:$B$200,AZ$15:AZ$200))</f>
        <v>490.73984200000001</v>
      </c>
      <c r="BA4" s="51">
        <f t="array" ref="BA4">+SUM(IF($M4=$B$15:$B$200,BA$15:BA$200))</f>
        <v>502.86567799999995</v>
      </c>
      <c r="BB4" s="51">
        <f t="array" ref="BB4">+SUM(IF($M4=$B$15:$B$200,BB$15:BB$200))</f>
        <v>492.514228</v>
      </c>
      <c r="BC4" s="51">
        <f t="array" ref="BC4">+SUM(IF($M4=$B$15:$B$200,BC$15:BC$200))</f>
        <v>628.98746400000005</v>
      </c>
      <c r="BD4" s="51">
        <f t="array" ref="BD4">+SUM(IF($M4=$B$15:$B$200,BD$15:BD$200))</f>
        <v>643.80623199999991</v>
      </c>
      <c r="BE4" s="51">
        <f t="array" ref="BE4">+SUM(IF($M4=$B$15:$B$200,BE$15:BE$200))</f>
        <v>519.85071600000003</v>
      </c>
      <c r="BF4" s="51">
        <f t="array" ref="BF4">+SUM(IF($M4=$B$15:$B$200,BF$15:BF$200))</f>
        <v>616.51632100000006</v>
      </c>
      <c r="BG4" s="51">
        <f t="array" ref="BG4">+SUM(IF($M4=$B$15:$B$200,BG$15:BG$200))</f>
        <v>653.59180299999991</v>
      </c>
      <c r="BH4" s="51">
        <f t="array" ref="BH4">+SUM(IF($M4=$B$15:$B$200,BH$15:BH$200))</f>
        <v>668.79211700000008</v>
      </c>
      <c r="BI4" s="51">
        <f t="array" ref="BI4">+SUM(IF($M4=$B$15:$B$200,BI$15:BI$200))</f>
        <v>735.83215000000018</v>
      </c>
      <c r="BJ4" s="51">
        <f t="array" ref="BJ4">+SUM(IF($M4=$B$15:$B$200,BJ$15:BJ$200))</f>
        <v>857.43189999999993</v>
      </c>
      <c r="BK4" s="51">
        <f t="array" ref="BK4">+SUM(IF($M4=$B$15:$B$200,BK$15:BK$200))</f>
        <v>803.71957699999996</v>
      </c>
      <c r="BL4" s="51">
        <f t="array" ref="BL4">+SUM(IF($M4=$B$15:$B$200,BL$15:BL$200))</f>
        <v>703.194479</v>
      </c>
      <c r="BM4" s="51">
        <f t="array" ref="BM4">+SUM(IF($M4=$B$15:$B$200,BM$15:BM$200))</f>
        <v>833.88850600000001</v>
      </c>
      <c r="BN4" s="51">
        <f t="array" ref="BN4">+SUM(IF($M4=$B$15:$B$200,BN$15:BN$200))</f>
        <v>737.63805799999977</v>
      </c>
      <c r="BO4" s="51">
        <f t="array" ref="BO4">+SUM(IF($M4=$B$15:$B$200,BO$15:BO$200))</f>
        <v>742.3234940000001</v>
      </c>
      <c r="BP4" s="51">
        <f t="array" ref="BP4">+SUM(IF($M4=$B$15:$B$200,BP$15:BP$200))</f>
        <v>807.53482899999995</v>
      </c>
      <c r="BQ4" s="51">
        <f t="array" ref="BQ4">+SUM(IF($M4=$B$15:$B$200,BQ$15:BQ$200))</f>
        <v>713.78372500000012</v>
      </c>
      <c r="BR4" s="51">
        <f t="array" ref="BR4">+SUM(IF($M4=$B$15:$B$200,BR$15:BR$200))</f>
        <v>860.52569199999994</v>
      </c>
      <c r="BS4" s="51">
        <f t="array" ref="BS4">+SUM(IF($M4=$B$15:$B$200,BS$15:BS$200))</f>
        <v>815.42090799999994</v>
      </c>
      <c r="BT4" s="51">
        <f t="array" ref="BT4">+SUM(IF($M4=$B$15:$B$200,BT$15:BT$200))</f>
        <v>718.58807451824953</v>
      </c>
      <c r="BU4" s="51">
        <f t="array" ref="BU4">+SUM(IF($M4=$B$15:$B$200,BU$15:BU$200))</f>
        <v>704.25901012565998</v>
      </c>
      <c r="BV4" s="51">
        <f t="array" ref="BV4">+SUM(IF($M4=$B$15:$B$200,BV$15:BV$200))</f>
        <v>728.7445386969531</v>
      </c>
      <c r="BW4" s="51">
        <f t="array" ref="BW4">+SUM(IF($M4=$B$15:$B$200,BW$15:BW$200))</f>
        <v>737.66365372470818</v>
      </c>
      <c r="BX4" s="51">
        <f t="array" ref="BX4">+SUM(IF($M4=$B$15:$B$200,BX$15:BX$200))</f>
        <v>706.46064972141448</v>
      </c>
      <c r="BY4" s="51">
        <f t="array" ref="BY4">+SUM(IF($M4=$B$15:$B$200,BY$15:BY$200))</f>
        <v>708.30401502031339</v>
      </c>
      <c r="BZ4" s="51">
        <f t="array" ref="BZ4">+SUM(IF($M4=$B$15:$B$200,BZ$15:BZ$200))</f>
        <v>698.37433224944459</v>
      </c>
      <c r="CA4" s="51">
        <f t="array" ref="CA4">+SUM(IF($M4=$B$15:$B$200,CA$15:CA$200))</f>
        <v>747.50374050326786</v>
      </c>
    </row>
    <row r="5" spans="1:79" x14ac:dyDescent="0.3">
      <c r="A5" s="448"/>
      <c r="M5" s="15" t="s">
        <v>2830</v>
      </c>
      <c r="N5" s="51">
        <f t="array" ref="N5">+SUM(IF($M5=$B$15:$B$200,N$15:N$200))</f>
        <v>0</v>
      </c>
      <c r="O5" s="51">
        <f t="array" ref="O5">+SUM(IF($M5=$B$15:$B$200,O$15:O$200))</f>
        <v>0</v>
      </c>
      <c r="P5" s="51">
        <f t="array" ref="P5">+SUM(IF($M5=$B$15:$B$200,P$15:P$200))</f>
        <v>0</v>
      </c>
      <c r="Q5" s="51">
        <f t="array" ref="Q5">+SUM(IF($M5=$B$15:$B$200,Q$15:Q$200))</f>
        <v>0</v>
      </c>
      <c r="R5" s="51">
        <f t="array" ref="R5">+SUM(IF($M5=$B$15:$B$200,R$15:R$200))</f>
        <v>0</v>
      </c>
      <c r="S5" s="51">
        <f t="array" ref="S5">+SUM(IF($M5=$B$15:$B$200,S$15:S$200))</f>
        <v>0</v>
      </c>
      <c r="T5" s="51">
        <f t="array" ref="T5">+SUM(IF($M5=$B$15:$B$200,T$15:T$200))</f>
        <v>0</v>
      </c>
      <c r="U5" s="51">
        <f t="array" ref="U5">+SUM(IF($M5=$B$15:$B$200,U$15:U$200))</f>
        <v>0</v>
      </c>
      <c r="V5" s="51">
        <f t="array" ref="V5">+SUM(IF($M5=$B$15:$B$200,V$15:V$200))</f>
        <v>0</v>
      </c>
      <c r="W5" s="51">
        <f t="array" ref="W5">+SUM(IF($M5=$B$15:$B$200,W$15:W$200))</f>
        <v>0</v>
      </c>
      <c r="X5" s="51">
        <f t="array" ref="X5">+SUM(IF($M5=$B$15:$B$200,X$15:X$200))</f>
        <v>0</v>
      </c>
      <c r="Y5" s="51">
        <f t="array" ref="Y5">+SUM(IF($M5=$B$15:$B$200,Y$15:Y$200))</f>
        <v>0</v>
      </c>
      <c r="Z5" s="51">
        <f t="array" ref="Z5">+SUM(IF($M5=$B$15:$B$200,Z$15:Z$200))</f>
        <v>0</v>
      </c>
      <c r="AA5" s="51">
        <f t="array" ref="AA5">+SUM(IF($M5=$B$15:$B$200,AA$15:AA$200))</f>
        <v>3.487511</v>
      </c>
      <c r="AB5" s="51">
        <f t="array" ref="AB5">+SUM(IF($M5=$B$15:$B$200,AB$15:AB$200))</f>
        <v>8.0035819999999998</v>
      </c>
      <c r="AC5" s="51">
        <f t="array" ref="AC5">+SUM(IF($M5=$B$15:$B$200,AC$15:AC$200))</f>
        <v>10.251805000000001</v>
      </c>
      <c r="AD5" s="51">
        <f t="array" ref="AD5">+SUM(IF($M5=$B$15:$B$200,AD$15:AD$200))</f>
        <v>12.240696</v>
      </c>
      <c r="AE5" s="51">
        <f t="array" ref="AE5">+SUM(IF($M5=$B$15:$B$200,AE$15:AE$200))</f>
        <v>24.703253999999998</v>
      </c>
      <c r="AF5" s="51">
        <f t="array" ref="AF5">+SUM(IF($M5=$B$15:$B$200,AF$15:AF$200))</f>
        <v>32.045332999999999</v>
      </c>
      <c r="AG5" s="51">
        <f t="array" ref="AG5">+SUM(IF($M5=$B$15:$B$200,AG$15:AG$200))</f>
        <v>30.540634000000004</v>
      </c>
      <c r="AH5" s="51">
        <f t="array" ref="AH5">+SUM(IF($M5=$B$15:$B$200,AH$15:AH$200))</f>
        <v>32.727182999999997</v>
      </c>
      <c r="AI5" s="51">
        <f t="array" ref="AI5">+SUM(IF($M5=$B$15:$B$200,AI$15:AI$200))</f>
        <v>45.111771999999995</v>
      </c>
      <c r="AJ5" s="51">
        <f t="array" ref="AJ5">+SUM(IF($M5=$B$15:$B$200,AJ$15:AJ$200))</f>
        <v>39.058937</v>
      </c>
      <c r="AK5" s="51">
        <f t="array" ref="AK5">+SUM(IF($M5=$B$15:$B$200,AK$15:AK$200))</f>
        <v>36.293800000000005</v>
      </c>
      <c r="AL5" s="51">
        <f t="array" ref="AL5">+SUM(IF($M5=$B$15:$B$200,AL$15:AL$200))</f>
        <v>45.117708999999998</v>
      </c>
      <c r="AM5" s="51">
        <f t="array" ref="AM5">+SUM(IF($M5=$B$15:$B$200,AM$15:AM$200))</f>
        <v>61.346480999999997</v>
      </c>
      <c r="AN5" s="51">
        <f t="array" ref="AN5">+SUM(IF($M5=$B$15:$B$200,AN$15:AN$200))</f>
        <v>78.211449000000002</v>
      </c>
      <c r="AO5" s="51">
        <f t="array" ref="AO5">+SUM(IF($M5=$B$15:$B$200,AO$15:AO$200))</f>
        <v>89.34798099999999</v>
      </c>
      <c r="AP5" s="51">
        <f t="array" ref="AP5">+SUM(IF($M5=$B$15:$B$200,AP$15:AP$200))</f>
        <v>102.389309</v>
      </c>
      <c r="AQ5" s="51">
        <f t="array" ref="AQ5">+SUM(IF($M5=$B$15:$B$200,AQ$15:AQ$200))</f>
        <v>108.74467</v>
      </c>
      <c r="AR5" s="51">
        <f t="array" ref="AR5">+SUM(IF($M5=$B$15:$B$200,AR$15:AR$200))</f>
        <v>96.931952999999993</v>
      </c>
      <c r="AS5" s="51">
        <f t="array" ref="AS5">+SUM(IF($M5=$B$15:$B$200,AS$15:AS$200))</f>
        <v>74.730515000000011</v>
      </c>
      <c r="AT5" s="51">
        <f t="array" ref="AT5">+SUM(IF($M5=$B$15:$B$200,AT$15:AT$200))</f>
        <v>88.46557700000001</v>
      </c>
      <c r="AU5" s="51">
        <f t="array" ref="AU5">+SUM(IF($M5=$B$15:$B$200,AU$15:AU$200))</f>
        <v>72.683735000000013</v>
      </c>
      <c r="AV5" s="51">
        <f t="array" ref="AV5">+SUM(IF($M5=$B$15:$B$200,AV$15:AV$200))</f>
        <v>65.927365999999992</v>
      </c>
      <c r="AW5" s="51">
        <f t="array" ref="AW5">+SUM(IF($M5=$B$15:$B$200,AW$15:AW$200))</f>
        <v>53.925937000000005</v>
      </c>
      <c r="AX5" s="51">
        <f t="array" ref="AX5">+SUM(IF($M5=$B$15:$B$200,AX$15:AX$200))</f>
        <v>60.155210999999994</v>
      </c>
      <c r="AY5" s="51">
        <f t="array" ref="AY5">+SUM(IF($M5=$B$15:$B$200,AY$15:AY$200))</f>
        <v>77.368527000000014</v>
      </c>
      <c r="AZ5" s="51">
        <f t="array" ref="AZ5">+SUM(IF($M5=$B$15:$B$200,AZ$15:AZ$200))</f>
        <v>96.431851999999992</v>
      </c>
      <c r="BA5" s="51">
        <f t="array" ref="BA5">+SUM(IF($M5=$B$15:$B$200,BA$15:BA$200))</f>
        <v>139.35113599999997</v>
      </c>
      <c r="BB5" s="51">
        <f t="array" ref="BB5">+SUM(IF($M5=$B$15:$B$200,BB$15:BB$200))</f>
        <v>181.57431299999999</v>
      </c>
      <c r="BC5" s="51">
        <f t="array" ref="BC5">+SUM(IF($M5=$B$15:$B$200,BC$15:BC$200))</f>
        <v>200.62565899999998</v>
      </c>
      <c r="BD5" s="51">
        <f t="array" ref="BD5">+SUM(IF($M5=$B$15:$B$200,BD$15:BD$200))</f>
        <v>181.73170300000001</v>
      </c>
      <c r="BE5" s="51">
        <f t="array" ref="BE5">+SUM(IF($M5=$B$15:$B$200,BE$15:BE$200))</f>
        <v>159.10404800000001</v>
      </c>
      <c r="BF5" s="51">
        <f t="array" ref="BF5">+SUM(IF($M5=$B$15:$B$200,BF$15:BF$200))</f>
        <v>150.97423000000001</v>
      </c>
      <c r="BG5" s="51">
        <f t="array" ref="BG5">+SUM(IF($M5=$B$15:$B$200,BG$15:BG$200))</f>
        <v>136.38390500000003</v>
      </c>
      <c r="BH5" s="51">
        <f t="array" ref="BH5">+SUM(IF($M5=$B$15:$B$200,BH$15:BH$200))</f>
        <v>115.50511000000002</v>
      </c>
      <c r="BI5" s="51">
        <f t="array" ref="BI5">+SUM(IF($M5=$B$15:$B$200,BI$15:BI$200))</f>
        <v>99.145083999999983</v>
      </c>
      <c r="BJ5" s="51">
        <f t="array" ref="BJ5">+SUM(IF($M5=$B$15:$B$200,BJ$15:BJ$200))</f>
        <v>123.15496700000003</v>
      </c>
      <c r="BK5" s="51">
        <f t="array" ref="BK5">+SUM(IF($M5=$B$15:$B$200,BK$15:BK$200))</f>
        <v>155.01125099999999</v>
      </c>
      <c r="BL5" s="51">
        <f t="array" ref="BL5">+SUM(IF($M5=$B$15:$B$200,BL$15:BL$200))</f>
        <v>173.677256</v>
      </c>
      <c r="BM5" s="51">
        <f t="array" ref="BM5">+SUM(IF($M5=$B$15:$B$200,BM$15:BM$200))</f>
        <v>247.69774699999999</v>
      </c>
      <c r="BN5" s="51">
        <f t="array" ref="BN5">+SUM(IF($M5=$B$15:$B$200,BN$15:BN$200))</f>
        <v>265.34178200000002</v>
      </c>
      <c r="BO5" s="51">
        <f t="array" ref="BO5">+SUM(IF($M5=$B$15:$B$200,BO$15:BO$200))</f>
        <v>236.38991199999998</v>
      </c>
      <c r="BP5" s="51">
        <f t="array" ref="BP5">+SUM(IF($M5=$B$15:$B$200,BP$15:BP$200))</f>
        <v>242.35213300000001</v>
      </c>
      <c r="BQ5" s="51">
        <f t="array" ref="BQ5">+SUM(IF($M5=$B$15:$B$200,BQ$15:BQ$200))</f>
        <v>233.24001200000001</v>
      </c>
      <c r="BR5" s="51">
        <f t="array" ref="BR5">+SUM(IF($M5=$B$15:$B$200,BR$15:BR$200))</f>
        <v>250.69071500000001</v>
      </c>
      <c r="BS5" s="51">
        <f t="array" ref="BS5">+SUM(IF($M5=$B$15:$B$200,BS$15:BS$200))</f>
        <v>219.00095999999999</v>
      </c>
      <c r="BT5" s="51">
        <f t="array" ref="BT5">+SUM(IF($M5=$B$15:$B$200,BT$15:BT$200))</f>
        <v>188.49892412423017</v>
      </c>
      <c r="BU5" s="51">
        <f t="array" ref="BU5">+SUM(IF($M5=$B$15:$B$200,BU$15:BU$200))</f>
        <v>148.29432302794177</v>
      </c>
      <c r="BV5" s="51">
        <f t="array" ref="BV5">+SUM(IF($M5=$B$15:$B$200,BV$15:BV$200))</f>
        <v>201.79267747600755</v>
      </c>
      <c r="BW5" s="51">
        <f t="array" ref="BW5">+SUM(IF($M5=$B$15:$B$200,BW$15:BW$200))</f>
        <v>232.27464241539798</v>
      </c>
      <c r="BX5" s="51">
        <f t="array" ref="BX5">+SUM(IF($M5=$B$15:$B$200,BX$15:BX$200))</f>
        <v>210.10460065477523</v>
      </c>
      <c r="BY5" s="51">
        <f t="array" ref="BY5">+SUM(IF($M5=$B$15:$B$200,BY$15:BY$200))</f>
        <v>271.18297968564218</v>
      </c>
      <c r="BZ5" s="51">
        <f t="array" ref="BZ5">+SUM(IF($M5=$B$15:$B$200,BZ$15:BZ$200))</f>
        <v>259.07118696957997</v>
      </c>
      <c r="CA5" s="51">
        <f t="array" ref="CA5">+SUM(IF($M5=$B$15:$B$200,CA$15:CA$200))</f>
        <v>228.28027548500367</v>
      </c>
    </row>
    <row r="6" spans="1:79" x14ac:dyDescent="0.3">
      <c r="M6" s="16" t="s">
        <v>2934</v>
      </c>
      <c r="N6" s="51">
        <f t="array" ref="N6">+SUM(IF($M6=$B$15:$B$200,N$15:N$200))</f>
        <v>0.20116500000000001</v>
      </c>
      <c r="O6" s="51">
        <f t="array" ref="O6">+SUM(IF($M6=$B$15:$B$200,O$15:O$200))</f>
        <v>0.75085999999999997</v>
      </c>
      <c r="P6" s="51">
        <f t="array" ref="P6">+SUM(IF($M6=$B$15:$B$200,P$15:P$200))</f>
        <v>0.82340100000000005</v>
      </c>
      <c r="Q6" s="51">
        <f t="array" ref="Q6">+SUM(IF($M6=$B$15:$B$200,Q$15:Q$200))</f>
        <v>0.73719600000000007</v>
      </c>
      <c r="R6" s="51">
        <f t="array" ref="R6">+SUM(IF($M6=$B$15:$B$200,R$15:R$200))</f>
        <v>1.3535079999999999</v>
      </c>
      <c r="S6" s="51">
        <f t="array" ref="S6">+SUM(IF($M6=$B$15:$B$200,S$15:S$200))</f>
        <v>1.4429730000000003</v>
      </c>
      <c r="T6" s="51">
        <f t="array" ref="T6">+SUM(IF($M6=$B$15:$B$200,T$15:T$200))</f>
        <v>1.2818299999999998</v>
      </c>
      <c r="U6" s="51">
        <f t="array" ref="U6">+SUM(IF($M6=$B$15:$B$200,U$15:U$200))</f>
        <v>1.059126</v>
      </c>
      <c r="V6" s="51">
        <f t="array" ref="V6">+SUM(IF($M6=$B$15:$B$200,V$15:V$200))</f>
        <v>1.5883090000000002</v>
      </c>
      <c r="W6" s="51">
        <f t="array" ref="W6">+SUM(IF($M6=$B$15:$B$200,W$15:W$200))</f>
        <v>1.697001</v>
      </c>
      <c r="X6" s="51">
        <f t="array" ref="X6">+SUM(IF($M6=$B$15:$B$200,X$15:X$200))</f>
        <v>1.3941350000000001</v>
      </c>
      <c r="Y6" s="51">
        <f t="array" ref="Y6">+SUM(IF($M6=$B$15:$B$200,Y$15:Y$200))</f>
        <v>1.6017680000000001</v>
      </c>
      <c r="Z6" s="51">
        <f t="array" ref="Z6">+SUM(IF($M6=$B$15:$B$200,Z$15:Z$200))</f>
        <v>2.1960609999999998</v>
      </c>
      <c r="AA6" s="51">
        <f t="array" ref="AA6">+SUM(IF($M6=$B$15:$B$200,AA$15:AA$200))</f>
        <v>2.4527060000000001</v>
      </c>
      <c r="AB6" s="51">
        <f t="array" ref="AB6">+SUM(IF($M6=$B$15:$B$200,AB$15:AB$200))</f>
        <v>2.2150740000000004</v>
      </c>
      <c r="AC6" s="51">
        <f t="array" ref="AC6">+SUM(IF($M6=$B$15:$B$200,AC$15:AC$200))</f>
        <v>3.1631630000000004</v>
      </c>
      <c r="AD6" s="51">
        <f t="array" ref="AD6">+SUM(IF($M6=$B$15:$B$200,AD$15:AD$200))</f>
        <v>3.0020699999999998</v>
      </c>
      <c r="AE6" s="51">
        <f t="array" ref="AE6">+SUM(IF($M6=$B$15:$B$200,AE$15:AE$200))</f>
        <v>2.8975530000000003</v>
      </c>
      <c r="AF6" s="51">
        <f t="array" ref="AF6">+SUM(IF($M6=$B$15:$B$200,AF$15:AF$200))</f>
        <v>2.6811530000000001</v>
      </c>
      <c r="AG6" s="51">
        <f t="array" ref="AG6">+SUM(IF($M6=$B$15:$B$200,AG$15:AG$200))</f>
        <v>3.2843630000000004</v>
      </c>
      <c r="AH6" s="51">
        <f t="array" ref="AH6">+SUM(IF($M6=$B$15:$B$200,AH$15:AH$200))</f>
        <v>6.4539490000000006</v>
      </c>
      <c r="AI6" s="51">
        <f t="array" ref="AI6">+SUM(IF($M6=$B$15:$B$200,AI$15:AI$200))</f>
        <v>8.3757650000000012</v>
      </c>
      <c r="AJ6" s="51">
        <f t="array" ref="AJ6">+SUM(IF($M6=$B$15:$B$200,AJ$15:AJ$200))</f>
        <v>8.6568889999999996</v>
      </c>
      <c r="AK6" s="51">
        <f t="array" ref="AK6">+SUM(IF($M6=$B$15:$B$200,AK$15:AK$200))</f>
        <v>8.1569300000000009</v>
      </c>
      <c r="AL6" s="51">
        <f t="array" ref="AL6">+SUM(IF($M6=$B$15:$B$200,AL$15:AL$200))</f>
        <v>8.7322330000000008</v>
      </c>
      <c r="AM6" s="51">
        <f t="array" ref="AM6">+SUM(IF($M6=$B$15:$B$200,AM$15:AM$200))</f>
        <v>8.614548000000001</v>
      </c>
      <c r="AN6" s="51">
        <f t="array" ref="AN6">+SUM(IF($M6=$B$15:$B$200,AN$15:AN$200))</f>
        <v>7.9737800000000005</v>
      </c>
      <c r="AO6" s="51">
        <f t="array" ref="AO6">+SUM(IF($M6=$B$15:$B$200,AO$15:AO$200))</f>
        <v>8.3194379999999999</v>
      </c>
      <c r="AP6" s="51">
        <f t="array" ref="AP6">+SUM(IF($M6=$B$15:$B$200,AP$15:AP$200))</f>
        <v>7.882778000000001</v>
      </c>
      <c r="AQ6" s="51">
        <f t="array" ref="AQ6">+SUM(IF($M6=$B$15:$B$200,AQ$15:AQ$200))</f>
        <v>8.686356</v>
      </c>
      <c r="AR6" s="51">
        <f t="array" ref="AR6">+SUM(IF($M6=$B$15:$B$200,AR$15:AR$200))</f>
        <v>8.878852000000002</v>
      </c>
      <c r="AS6" s="51">
        <f t="array" ref="AS6">+SUM(IF($M6=$B$15:$B$200,AS$15:AS$200))</f>
        <v>7.8717579999999998</v>
      </c>
      <c r="AT6" s="51">
        <f t="array" ref="AT6">+SUM(IF($M6=$B$15:$B$200,AT$15:AT$200))</f>
        <v>9.3853239999999989</v>
      </c>
      <c r="AU6" s="51">
        <f t="array" ref="AU6">+SUM(IF($M6=$B$15:$B$200,AU$15:AU$200))</f>
        <v>9.748526</v>
      </c>
      <c r="AV6" s="51">
        <f t="array" ref="AV6">+SUM(IF($M6=$B$15:$B$200,AV$15:AV$200))</f>
        <v>11.78082</v>
      </c>
      <c r="AW6" s="51">
        <f t="array" ref="AW6">+SUM(IF($M6=$B$15:$B$200,AW$15:AW$200))</f>
        <v>13.547190000000001</v>
      </c>
      <c r="AX6" s="51">
        <f t="array" ref="AX6">+SUM(IF($M6=$B$15:$B$200,AX$15:AX$200))</f>
        <v>14.023048000000001</v>
      </c>
      <c r="AY6" s="51">
        <f t="array" ref="AY6">+SUM(IF($M6=$B$15:$B$200,AY$15:AY$200))</f>
        <v>13.652019999999997</v>
      </c>
      <c r="AZ6" s="51">
        <f t="array" ref="AZ6">+SUM(IF($M6=$B$15:$B$200,AZ$15:AZ$200))</f>
        <v>13.336197000000002</v>
      </c>
      <c r="BA6" s="51">
        <f t="array" ref="BA6">+SUM(IF($M6=$B$15:$B$200,BA$15:BA$200))</f>
        <v>14.036529</v>
      </c>
      <c r="BB6" s="51">
        <f t="array" ref="BB6">+SUM(IF($M6=$B$15:$B$200,BB$15:BB$200))</f>
        <v>12.649648999999998</v>
      </c>
      <c r="BC6" s="51">
        <f t="array" ref="BC6">+SUM(IF($M6=$B$15:$B$200,BC$15:BC$200))</f>
        <v>13.701571000000001</v>
      </c>
      <c r="BD6" s="51">
        <f t="array" ref="BD6">+SUM(IF($M6=$B$15:$B$200,BD$15:BD$200))</f>
        <v>14.260335000000003</v>
      </c>
      <c r="BE6" s="51">
        <f t="array" ref="BE6">+SUM(IF($M6=$B$15:$B$200,BE$15:BE$200))</f>
        <v>12.737428000000001</v>
      </c>
      <c r="BF6" s="51">
        <f t="array" ref="BF6">+SUM(IF($M6=$B$15:$B$200,BF$15:BF$200))</f>
        <v>14.462983999999999</v>
      </c>
      <c r="BG6" s="51">
        <f t="array" ref="BG6">+SUM(IF($M6=$B$15:$B$200,BG$15:BG$200))</f>
        <v>15.297996000000001</v>
      </c>
      <c r="BH6" s="51">
        <f t="array" ref="BH6">+SUM(IF($M6=$B$15:$B$200,BH$15:BH$200))</f>
        <v>16.473189000000001</v>
      </c>
      <c r="BI6" s="51">
        <f t="array" ref="BI6">+SUM(IF($M6=$B$15:$B$200,BI$15:BI$200))</f>
        <v>17.650555000000001</v>
      </c>
      <c r="BJ6" s="51">
        <f t="array" ref="BJ6">+SUM(IF($M6=$B$15:$B$200,BJ$15:BJ$200))</f>
        <v>20.067418</v>
      </c>
      <c r="BK6" s="51">
        <f t="array" ref="BK6">+SUM(IF($M6=$B$15:$B$200,BK$15:BK$200))</f>
        <v>20.576522999999998</v>
      </c>
      <c r="BL6" s="51">
        <f t="array" ref="BL6">+SUM(IF($M6=$B$15:$B$200,BL$15:BL$200))</f>
        <v>20.554590999999999</v>
      </c>
      <c r="BM6" s="51">
        <f t="array" ref="BM6">+SUM(IF($M6=$B$15:$B$200,BM$15:BM$200))</f>
        <v>20.531991000000001</v>
      </c>
      <c r="BN6" s="51">
        <f t="array" ref="BN6">+SUM(IF($M6=$B$15:$B$200,BN$15:BN$200))</f>
        <v>18.644769</v>
      </c>
      <c r="BO6" s="51">
        <f t="array" ref="BO6">+SUM(IF($M6=$B$15:$B$200,BO$15:BO$200))</f>
        <v>19.458724999999998</v>
      </c>
      <c r="BP6" s="51">
        <f t="array" ref="BP6">+SUM(IF($M6=$B$15:$B$200,BP$15:BP$200))</f>
        <v>19.347081000000003</v>
      </c>
      <c r="BQ6" s="51">
        <f t="array" ref="BQ6">+SUM(IF($M6=$B$15:$B$200,BQ$15:BQ$200))</f>
        <v>18.499233</v>
      </c>
      <c r="BR6" s="51">
        <f t="array" ref="BR6">+SUM(IF($M6=$B$15:$B$200,BR$15:BR$200))</f>
        <v>21.313991000000001</v>
      </c>
      <c r="BS6" s="51">
        <f t="array" ref="BS6">+SUM(IF($M6=$B$15:$B$200,BS$15:BS$200))</f>
        <v>20.458897999999998</v>
      </c>
      <c r="BT6" s="51">
        <f t="array" ref="BT6">+SUM(IF($M6=$B$15:$B$200,BT$15:BT$200))</f>
        <v>21.877782237347827</v>
      </c>
      <c r="BU6" s="51">
        <f t="array" ref="BU6">+SUM(IF($M6=$B$15:$B$200,BU$15:BU$200))</f>
        <v>22.556821707623961</v>
      </c>
      <c r="BV6" s="51">
        <f t="array" ref="BV6">+SUM(IF($M6=$B$15:$B$200,BV$15:BV$200))</f>
        <v>23.042025022040093</v>
      </c>
      <c r="BW6" s="51">
        <f t="array" ref="BW6">+SUM(IF($M6=$B$15:$B$200,BW$15:BW$200))</f>
        <v>22.574350369680822</v>
      </c>
      <c r="BX6" s="51">
        <f t="array" ref="BX6">+SUM(IF($M6=$B$15:$B$200,BX$15:BX$200))</f>
        <v>20.872269005071299</v>
      </c>
      <c r="BY6" s="51">
        <f t="array" ref="BY6">+SUM(IF($M6=$B$15:$B$200,BY$15:BY$200))</f>
        <v>21.309122607901667</v>
      </c>
      <c r="BZ6" s="51">
        <f t="array" ref="BZ6">+SUM(IF($M6=$B$15:$B$200,BZ$15:BZ$200))</f>
        <v>21.315690572784803</v>
      </c>
      <c r="CA6" s="51">
        <f t="array" ref="CA6">+SUM(IF($M6=$B$15:$B$200,CA$15:CA$200))</f>
        <v>21.46975656521937</v>
      </c>
    </row>
    <row r="7" spans="1:79" x14ac:dyDescent="0.3">
      <c r="M7" s="17" t="s">
        <v>2958</v>
      </c>
      <c r="N7" s="51">
        <f t="array" ref="N7">+SUM(IF($M7=$B$15:$B$200,N$15:N$200))</f>
        <v>0</v>
      </c>
      <c r="O7" s="51">
        <f t="array" ref="O7">+SUM(IF($M7=$B$15:$B$200,O$15:O$200))</f>
        <v>0.20754700000000001</v>
      </c>
      <c r="P7" s="51">
        <f t="array" ref="P7">+SUM(IF($M7=$B$15:$B$200,P$15:P$200))</f>
        <v>0.90331300000000014</v>
      </c>
      <c r="Q7" s="51">
        <f t="array" ref="Q7">+SUM(IF($M7=$B$15:$B$200,Q$15:Q$200))</f>
        <v>0.83680900000000014</v>
      </c>
      <c r="R7" s="51">
        <f t="array" ref="R7">+SUM(IF($M7=$B$15:$B$200,R$15:R$200))</f>
        <v>0.88002400000000003</v>
      </c>
      <c r="S7" s="51">
        <f t="array" ref="S7">+SUM(IF($M7=$B$15:$B$200,S$15:S$200))</f>
        <v>1.0202230000000001</v>
      </c>
      <c r="T7" s="51">
        <f t="array" ref="T7">+SUM(IF($M7=$B$15:$B$200,T$15:T$200))</f>
        <v>0.55086400000000002</v>
      </c>
      <c r="U7" s="51">
        <f t="array" ref="U7">+SUM(IF($M7=$B$15:$B$200,U$15:U$200))</f>
        <v>1.2132250000000002</v>
      </c>
      <c r="V7" s="51">
        <f t="array" ref="V7">+SUM(IF($M7=$B$15:$B$200,V$15:V$200))</f>
        <v>1.3815810000000002</v>
      </c>
      <c r="W7" s="51">
        <f t="array" ref="W7">+SUM(IF($M7=$B$15:$B$200,W$15:W$200))</f>
        <v>1.327866</v>
      </c>
      <c r="X7" s="51">
        <f t="array" ref="X7">+SUM(IF($M7=$B$15:$B$200,X$15:X$200))</f>
        <v>1.638287</v>
      </c>
      <c r="Y7" s="51">
        <f t="array" ref="Y7">+SUM(IF($M7=$B$15:$B$200,Y$15:Y$200))</f>
        <v>4.500019</v>
      </c>
      <c r="Z7" s="51">
        <f t="array" ref="Z7">+SUM(IF($M7=$B$15:$B$200,Z$15:Z$200))</f>
        <v>4.2192609999999995</v>
      </c>
      <c r="AA7" s="51">
        <f t="array" ref="AA7">+SUM(IF($M7=$B$15:$B$200,AA$15:AA$200))</f>
        <v>5.4108309999999999</v>
      </c>
      <c r="AB7" s="51">
        <f t="array" ref="AB7">+SUM(IF($M7=$B$15:$B$200,AB$15:AB$200))</f>
        <v>6.3275579999999998</v>
      </c>
      <c r="AC7" s="51">
        <f t="array" ref="AC7">+SUM(IF($M7=$B$15:$B$200,AC$15:AC$200))</f>
        <v>8.1357780000000002</v>
      </c>
      <c r="AD7" s="51">
        <f t="array" ref="AD7">+SUM(IF($M7=$B$15:$B$200,AD$15:AD$200))</f>
        <v>8.7707820000000005</v>
      </c>
      <c r="AE7" s="51">
        <f t="array" ref="AE7">+SUM(IF($M7=$B$15:$B$200,AE$15:AE$200))</f>
        <v>6.7187370000000008</v>
      </c>
      <c r="AF7" s="51">
        <f t="array" ref="AF7">+SUM(IF($M7=$B$15:$B$200,AF$15:AF$200))</f>
        <v>3.4749350000000003</v>
      </c>
      <c r="AG7" s="51">
        <f t="array" ref="AG7">+SUM(IF($M7=$B$15:$B$200,AG$15:AG$200))</f>
        <v>8.3839690000000004</v>
      </c>
      <c r="AH7" s="51">
        <f t="array" ref="AH7">+SUM(IF($M7=$B$15:$B$200,AH$15:AH$200))</f>
        <v>8.4305970000000006</v>
      </c>
      <c r="AI7" s="51">
        <f t="array" ref="AI7">+SUM(IF($M7=$B$15:$B$200,AI$15:AI$200))</f>
        <v>6.2472630000000002</v>
      </c>
      <c r="AJ7" s="51">
        <f t="array" ref="AJ7">+SUM(IF($M7=$B$15:$B$200,AJ$15:AJ$200))</f>
        <v>5.4528369999999997</v>
      </c>
      <c r="AK7" s="51">
        <f t="array" ref="AK7">+SUM(IF($M7=$B$15:$B$200,AK$15:AK$200))</f>
        <v>8.8149479999999993</v>
      </c>
      <c r="AL7" s="51">
        <f t="array" ref="AL7">+SUM(IF($M7=$B$15:$B$200,AL$15:AL$200))</f>
        <v>9.3531840000000006</v>
      </c>
      <c r="AM7" s="51">
        <f t="array" ref="AM7">+SUM(IF($M7=$B$15:$B$200,AM$15:AM$200))</f>
        <v>9.6810510000000001</v>
      </c>
      <c r="AN7" s="51">
        <f t="array" ref="AN7">+SUM(IF($M7=$B$15:$B$200,AN$15:AN$200))</f>
        <v>9.0316539999999996</v>
      </c>
      <c r="AO7" s="51">
        <f t="array" ref="AO7">+SUM(IF($M7=$B$15:$B$200,AO$15:AO$200))</f>
        <v>9.4908630000000009</v>
      </c>
      <c r="AP7" s="51">
        <f t="array" ref="AP7">+SUM(IF($M7=$B$15:$B$200,AP$15:AP$200))</f>
        <v>9.4218410000000006</v>
      </c>
      <c r="AQ7" s="51">
        <f t="array" ref="AQ7">+SUM(IF($M7=$B$15:$B$200,AQ$15:AQ$200))</f>
        <v>7.7387970000000008</v>
      </c>
      <c r="AR7" s="51">
        <f t="array" ref="AR7">+SUM(IF($M7=$B$15:$B$200,AR$15:AR$200))</f>
        <v>8.6418220000000012</v>
      </c>
      <c r="AS7" s="51">
        <f t="array" ref="AS7">+SUM(IF($M7=$B$15:$B$200,AS$15:AS$200))</f>
        <v>5.8191799999999994</v>
      </c>
      <c r="AT7" s="51">
        <f t="array" ref="AT7">+SUM(IF($M7=$B$15:$B$200,AT$15:AT$200))</f>
        <v>8.7864800000000027</v>
      </c>
      <c r="AU7" s="51">
        <f t="array" ref="AU7">+SUM(IF($M7=$B$15:$B$200,AU$15:AU$200))</f>
        <v>9.4116229999999987</v>
      </c>
      <c r="AV7" s="51">
        <f t="array" ref="AV7">+SUM(IF($M7=$B$15:$B$200,AV$15:AV$200))</f>
        <v>9.3566500000000001</v>
      </c>
      <c r="AW7" s="51">
        <f t="array" ref="AW7">+SUM(IF($M7=$B$15:$B$200,AW$15:AW$200))</f>
        <v>7.0487470000000005</v>
      </c>
      <c r="AX7" s="51">
        <f t="array" ref="AX7">+SUM(IF($M7=$B$15:$B$200,AX$15:AX$200))</f>
        <v>10.847355</v>
      </c>
      <c r="AY7" s="51">
        <f t="array" ref="AY7">+SUM(IF($M7=$B$15:$B$200,AY$15:AY$200))</f>
        <v>9.7422800000000009</v>
      </c>
      <c r="AZ7" s="51">
        <f t="array" ref="AZ7">+SUM(IF($M7=$B$15:$B$200,AZ$15:AZ$200))</f>
        <v>10.067927000000001</v>
      </c>
      <c r="BA7" s="51">
        <f t="array" ref="BA7">+SUM(IF($M7=$B$15:$B$200,BA$15:BA$200))</f>
        <v>8.0572750000000024</v>
      </c>
      <c r="BB7" s="51">
        <f t="array" ref="BB7">+SUM(IF($M7=$B$15:$B$200,BB$15:BB$200))</f>
        <v>9.7676020000000019</v>
      </c>
      <c r="BC7" s="51">
        <f t="array" ref="BC7">+SUM(IF($M7=$B$15:$B$200,BC$15:BC$200))</f>
        <v>16.877255000000002</v>
      </c>
      <c r="BD7" s="51">
        <f t="array" ref="BD7">+SUM(IF($M7=$B$15:$B$200,BD$15:BD$200))</f>
        <v>16.655466000000001</v>
      </c>
      <c r="BE7" s="51">
        <f t="array" ref="BE7">+SUM(IF($M7=$B$15:$B$200,BE$15:BE$200))</f>
        <v>16.079429999999999</v>
      </c>
      <c r="BF7" s="51">
        <f t="array" ref="BF7">+SUM(IF($M7=$B$15:$B$200,BF$15:BF$200))</f>
        <v>20.10866</v>
      </c>
      <c r="BG7" s="51">
        <f t="array" ref="BG7">+SUM(IF($M7=$B$15:$B$200,BG$15:BG$200))</f>
        <v>14.605445000000001</v>
      </c>
      <c r="BH7" s="51">
        <f t="array" ref="BH7">+SUM(IF($M7=$B$15:$B$200,BH$15:BH$200))</f>
        <v>17.694791000000002</v>
      </c>
      <c r="BI7" s="51">
        <f t="array" ref="BI7">+SUM(IF($M7=$B$15:$B$200,BI$15:BI$200))</f>
        <v>22.710091000000002</v>
      </c>
      <c r="BJ7" s="51">
        <f t="array" ref="BJ7">+SUM(IF($M7=$B$15:$B$200,BJ$15:BJ$200))</f>
        <v>25.527199000000003</v>
      </c>
      <c r="BK7" s="51">
        <f t="array" ref="BK7">+SUM(IF($M7=$B$15:$B$200,BK$15:BK$200))</f>
        <v>26.047067000000002</v>
      </c>
      <c r="BL7" s="51">
        <f t="array" ref="BL7">+SUM(IF($M7=$B$15:$B$200,BL$15:BL$200))</f>
        <v>23.314517000000002</v>
      </c>
      <c r="BM7" s="51">
        <f t="array" ref="BM7">+SUM(IF($M7=$B$15:$B$200,BM$15:BM$200))</f>
        <v>26.358613000000005</v>
      </c>
      <c r="BN7" s="51">
        <f t="array" ref="BN7">+SUM(IF($M7=$B$15:$B$200,BN$15:BN$200))</f>
        <v>20.057296000000001</v>
      </c>
      <c r="BO7" s="51">
        <f t="array" ref="BO7">+SUM(IF($M7=$B$15:$B$200,BO$15:BO$200))</f>
        <v>22.937281000000002</v>
      </c>
      <c r="BP7" s="51">
        <f t="array" ref="BP7">+SUM(IF($M7=$B$15:$B$200,BP$15:BP$200))</f>
        <v>24.596356</v>
      </c>
      <c r="BQ7" s="51">
        <f t="array" ref="BQ7">+SUM(IF($M7=$B$15:$B$200,BQ$15:BQ$200))</f>
        <v>22.873588999999999</v>
      </c>
      <c r="BR7" s="51">
        <f t="array" ref="BR7">+SUM(IF($M7=$B$15:$B$200,BR$15:BR$200))</f>
        <v>21.27966</v>
      </c>
      <c r="BS7" s="51">
        <f t="array" ref="BS7">+SUM(IF($M7=$B$15:$B$200,BS$15:BS$200))</f>
        <v>22.407894000000002</v>
      </c>
      <c r="BT7" s="51">
        <f t="array" ref="BT7">+SUM(IF($M7=$B$15:$B$200,BT$15:BT$200))</f>
        <v>17.709681834081778</v>
      </c>
      <c r="BU7" s="51">
        <f t="array" ref="BU7">+SUM(IF($M7=$B$15:$B$200,BU$15:BU$200))</f>
        <v>19.932196755884796</v>
      </c>
      <c r="BV7" s="51">
        <f t="array" ref="BV7">+SUM(IF($M7=$B$15:$B$200,BV$15:BV$200))</f>
        <v>19.04963584154607</v>
      </c>
      <c r="BW7" s="51">
        <f t="array" ref="BW7">+SUM(IF($M7=$B$15:$B$200,BW$15:BW$200))</f>
        <v>19.99591594469149</v>
      </c>
      <c r="BX7" s="51">
        <f t="array" ref="BX7">+SUM(IF($M7=$B$15:$B$200,BX$15:BX$200))</f>
        <v>22.460626314270606</v>
      </c>
      <c r="BY7" s="51">
        <f t="array" ref="BY7">+SUM(IF($M7=$B$15:$B$200,BY$15:BY$200))</f>
        <v>22.32862474877836</v>
      </c>
      <c r="BZ7" s="51">
        <f t="array" ref="BZ7">+SUM(IF($M7=$B$15:$B$200,BZ$15:BZ$200))</f>
        <v>19.750626725173241</v>
      </c>
      <c r="CA7" s="51">
        <f t="array" ref="CA7">+SUM(IF($M7=$B$15:$B$200,CA$15:CA$200))</f>
        <v>17.160110786543182</v>
      </c>
    </row>
    <row r="8" spans="1:79" x14ac:dyDescent="0.3">
      <c r="M8" s="18" t="s">
        <v>2968</v>
      </c>
      <c r="N8" s="51">
        <f t="array" ref="N8">+SUM(IF($M8=$B$15:$B$200,N$15:N$200))</f>
        <v>0</v>
      </c>
      <c r="O8" s="51">
        <f t="array" ref="O8">+SUM(IF($M8=$B$15:$B$200,O$15:O$200))</f>
        <v>1.6139940000000002</v>
      </c>
      <c r="P8" s="51">
        <f t="array" ref="P8">+SUM(IF($M8=$B$15:$B$200,P$15:P$200))</f>
        <v>2.2977310000000002</v>
      </c>
      <c r="Q8" s="51">
        <f t="array" ref="Q8">+SUM(IF($M8=$B$15:$B$200,Q$15:Q$200))</f>
        <v>2.1575790000000001</v>
      </c>
      <c r="R8" s="51">
        <f t="array" ref="R8">+SUM(IF($M8=$B$15:$B$200,R$15:R$200))</f>
        <v>2.2855669999999999</v>
      </c>
      <c r="S8" s="51">
        <f t="array" ref="S8">+SUM(IF($M8=$B$15:$B$200,S$15:S$200))</f>
        <v>2.0460470000000002</v>
      </c>
      <c r="T8" s="51">
        <f t="array" ref="T8">+SUM(IF($M8=$B$15:$B$200,T$15:T$200))</f>
        <v>2.8201019999999999</v>
      </c>
      <c r="U8" s="51">
        <f t="array" ref="U8">+SUM(IF($M8=$B$15:$B$200,U$15:U$200))</f>
        <v>1.3050010000000001</v>
      </c>
      <c r="V8" s="51">
        <f t="array" ref="V8">+SUM(IF($M8=$B$15:$B$200,V$15:V$200))</f>
        <v>1.618341</v>
      </c>
      <c r="W8" s="51">
        <f t="array" ref="W8">+SUM(IF($M8=$B$15:$B$200,W$15:W$200))</f>
        <v>2.7183809999999999</v>
      </c>
      <c r="X8" s="51">
        <f t="array" ref="X8">+SUM(IF($M8=$B$15:$B$200,X$15:X$200))</f>
        <v>2.6666720000000002</v>
      </c>
      <c r="Y8" s="51">
        <f t="array" ref="Y8">+SUM(IF($M8=$B$15:$B$200,Y$15:Y$200))</f>
        <v>2.6877490000000002</v>
      </c>
      <c r="Z8" s="51">
        <f t="array" ref="Z8">+SUM(IF($M8=$B$15:$B$200,Z$15:Z$200))</f>
        <v>2.2148070000000004</v>
      </c>
      <c r="AA8" s="51">
        <f t="array" ref="AA8">+SUM(IF($M8=$B$15:$B$200,AA$15:AA$200))</f>
        <v>1.755652</v>
      </c>
      <c r="AB8" s="51">
        <f t="array" ref="AB8">+SUM(IF($M8=$B$15:$B$200,AB$15:AB$200))</f>
        <v>2.3030550000000001</v>
      </c>
      <c r="AC8" s="51">
        <f t="array" ref="AC8">+SUM(IF($M8=$B$15:$B$200,AC$15:AC$200))</f>
        <v>2.1286</v>
      </c>
      <c r="AD8" s="51">
        <f t="array" ref="AD8">+SUM(IF($M8=$B$15:$B$200,AD$15:AD$200))</f>
        <v>2.5413560000000004</v>
      </c>
      <c r="AE8" s="51">
        <f t="array" ref="AE8">+SUM(IF($M8=$B$15:$B$200,AE$15:AE$200))</f>
        <v>2.7944270000000002</v>
      </c>
      <c r="AF8" s="51">
        <f t="array" ref="AF8">+SUM(IF($M8=$B$15:$B$200,AF$15:AF$200))</f>
        <v>1.942852</v>
      </c>
      <c r="AG8" s="51">
        <f t="array" ref="AG8">+SUM(IF($M8=$B$15:$B$200,AG$15:AG$200))</f>
        <v>0.69144300000000014</v>
      </c>
      <c r="AH8" s="51">
        <f t="array" ref="AH8">+SUM(IF($M8=$B$15:$B$200,AH$15:AH$200))</f>
        <v>0.47382600000000002</v>
      </c>
      <c r="AI8" s="51">
        <f t="array" ref="AI8">+SUM(IF($M8=$B$15:$B$200,AI$15:AI$200))</f>
        <v>0.39305800000000002</v>
      </c>
      <c r="AJ8" s="51">
        <f t="array" ref="AJ8">+SUM(IF($M8=$B$15:$B$200,AJ$15:AJ$200))</f>
        <v>1.766875</v>
      </c>
      <c r="AK8" s="51">
        <f t="array" ref="AK8">+SUM(IF($M8=$B$15:$B$200,AK$15:AK$200))</f>
        <v>3.3114850000000002</v>
      </c>
      <c r="AL8" s="51">
        <f t="array" ref="AL8">+SUM(IF($M8=$B$15:$B$200,AL$15:AL$200))</f>
        <v>1.725727</v>
      </c>
      <c r="AM8" s="51">
        <f t="array" ref="AM8">+SUM(IF($M8=$B$15:$B$200,AM$15:AM$200))</f>
        <v>1.344352</v>
      </c>
      <c r="AN8" s="51">
        <f t="array" ref="AN8">+SUM(IF($M8=$B$15:$B$200,AN$15:AN$200))</f>
        <v>0.75182000000000004</v>
      </c>
      <c r="AO8" s="51">
        <f t="array" ref="AO8">+SUM(IF($M8=$B$15:$B$200,AO$15:AO$200))</f>
        <v>2.5458370000000001</v>
      </c>
      <c r="AP8" s="51">
        <f t="array" ref="AP8">+SUM(IF($M8=$B$15:$B$200,AP$15:AP$200))</f>
        <v>2.7980860000000001</v>
      </c>
      <c r="AQ8" s="51">
        <f t="array" ref="AQ8">+SUM(IF($M8=$B$15:$B$200,AQ$15:AQ$200))</f>
        <v>3.1098129999999999</v>
      </c>
      <c r="AR8" s="51">
        <f t="array" ref="AR8">+SUM(IF($M8=$B$15:$B$200,AR$15:AR$200))</f>
        <v>2.7290290000000001</v>
      </c>
      <c r="AS8" s="51">
        <f t="array" ref="AS8">+SUM(IF($M8=$B$15:$B$200,AS$15:AS$200))</f>
        <v>0.87388599999999994</v>
      </c>
      <c r="AT8" s="51">
        <f t="array" ref="AT8">+SUM(IF($M8=$B$15:$B$200,AT$15:AT$200))</f>
        <v>0.90849899999999995</v>
      </c>
      <c r="AU8" s="51">
        <f t="array" ref="AU8">+SUM(IF($M8=$B$15:$B$200,AU$15:AU$200))</f>
        <v>1.9057350000000002</v>
      </c>
      <c r="AV8" s="51">
        <f t="array" ref="AV8">+SUM(IF($M8=$B$15:$B$200,AV$15:AV$200))</f>
        <v>2.9474430000000003</v>
      </c>
      <c r="AW8" s="51">
        <f t="array" ref="AW8">+SUM(IF($M8=$B$15:$B$200,AW$15:AW$200))</f>
        <v>2.7408239999999999</v>
      </c>
      <c r="AX8" s="51">
        <f t="array" ref="AX8">+SUM(IF($M8=$B$15:$B$200,AX$15:AX$200))</f>
        <v>3.200987</v>
      </c>
      <c r="AY8" s="51">
        <f t="array" ref="AY8">+SUM(IF($M8=$B$15:$B$200,AY$15:AY$200))</f>
        <v>2.6884680000000003</v>
      </c>
      <c r="AZ8" s="51">
        <f t="array" ref="AZ8">+SUM(IF($M8=$B$15:$B$200,AZ$15:AZ$200))</f>
        <v>4.1973760000000002</v>
      </c>
      <c r="BA8" s="51">
        <f t="array" ref="BA8">+SUM(IF($M8=$B$15:$B$200,BA$15:BA$200))</f>
        <v>4.9733000000000001</v>
      </c>
      <c r="BB8" s="51">
        <f t="array" ref="BB8">+SUM(IF($M8=$B$15:$B$200,BB$15:BB$200))</f>
        <v>5.1765220000000003</v>
      </c>
      <c r="BC8" s="51">
        <f t="array" ref="BC8">+SUM(IF($M8=$B$15:$B$200,BC$15:BC$200))</f>
        <v>5.5219690000000003</v>
      </c>
      <c r="BD8" s="51">
        <f t="array" ref="BD8">+SUM(IF($M8=$B$15:$B$200,BD$15:BD$200))</f>
        <v>5.2586010000000005</v>
      </c>
      <c r="BE8" s="51">
        <f t="array" ref="BE8">+SUM(IF($M8=$B$15:$B$200,BE$15:BE$200))</f>
        <v>2.9239350000000002</v>
      </c>
      <c r="BF8" s="51">
        <f t="array" ref="BF8">+SUM(IF($M8=$B$15:$B$200,BF$15:BF$200))</f>
        <v>2.5270620000000004</v>
      </c>
      <c r="BG8" s="51">
        <f t="array" ref="BG8">+SUM(IF($M8=$B$15:$B$200,BG$15:BG$200))</f>
        <v>3.0355789999999998</v>
      </c>
      <c r="BH8" s="51">
        <f t="array" ref="BH8">+SUM(IF($M8=$B$15:$B$200,BH$15:BH$200))</f>
        <v>2.9187340000000002</v>
      </c>
      <c r="BI8" s="51">
        <f t="array" ref="BI8">+SUM(IF($M8=$B$15:$B$200,BI$15:BI$200))</f>
        <v>1.677821</v>
      </c>
      <c r="BJ8" s="51">
        <f t="array" ref="BJ8">+SUM(IF($M8=$B$15:$B$200,BJ$15:BJ$200))</f>
        <v>4.9977330000000002</v>
      </c>
      <c r="BK8" s="51">
        <f t="array" ref="BK8">+SUM(IF($M8=$B$15:$B$200,BK$15:BK$200))</f>
        <v>5.221538999999999</v>
      </c>
      <c r="BL8" s="51">
        <f t="array" ref="BL8">+SUM(IF($M8=$B$15:$B$200,BL$15:BL$200))</f>
        <v>7.6863160000000006</v>
      </c>
      <c r="BM8" s="51">
        <f t="array" ref="BM8">+SUM(IF($M8=$B$15:$B$200,BM$15:BM$200))</f>
        <v>8.0021750000000011</v>
      </c>
      <c r="BN8" s="51">
        <f t="array" ref="BN8">+SUM(IF($M8=$B$15:$B$200,BN$15:BN$200))</f>
        <v>8.2068200000000004</v>
      </c>
      <c r="BO8" s="51">
        <f t="array" ref="BO8">+SUM(IF($M8=$B$15:$B$200,BO$15:BO$200))</f>
        <v>6.3827160000000003</v>
      </c>
      <c r="BP8" s="51">
        <f t="array" ref="BP8">+SUM(IF($M8=$B$15:$B$200,BP$15:BP$200))</f>
        <v>6.5439230000000013</v>
      </c>
      <c r="BQ8" s="51">
        <f t="array" ref="BQ8">+SUM(IF($M8=$B$15:$B$200,BQ$15:BQ$200))</f>
        <v>3.4595989999999999</v>
      </c>
      <c r="BR8" s="51">
        <f t="array" ref="BR8">+SUM(IF($M8=$B$15:$B$200,BR$15:BR$200))</f>
        <v>5.9289330000000007</v>
      </c>
      <c r="BS8" s="51">
        <f t="array" ref="BS8">+SUM(IF($M8=$B$15:$B$200,BS$15:BS$200))</f>
        <v>7.3270690000000007</v>
      </c>
      <c r="BT8" s="51">
        <f t="array" ref="BT8">+SUM(IF($M8=$B$15:$B$200,BT$15:BT$200))</f>
        <v>5.4365928489059936</v>
      </c>
      <c r="BU8" s="51">
        <f t="array" ref="BU8">+SUM(IF($M8=$B$15:$B$200,BU$15:BU$200))</f>
        <v>8.2329425766616016</v>
      </c>
      <c r="BV8" s="51">
        <f t="array" ref="BV8">+SUM(IF($M8=$B$15:$B$200,BV$15:BV$200))</f>
        <v>7.8756117423329499</v>
      </c>
      <c r="BW8" s="51">
        <f t="array" ref="BW8">+SUM(IF($M8=$B$15:$B$200,BW$15:BW$200))</f>
        <v>8.3376918803386477</v>
      </c>
      <c r="BX8" s="51">
        <f t="array" ref="BX8">+SUM(IF($M8=$B$15:$B$200,BX$15:BX$200))</f>
        <v>8.7922556079821685</v>
      </c>
      <c r="BY8" s="51">
        <f t="array" ref="BY8">+SUM(IF($M8=$B$15:$B$200,BY$15:BY$200))</f>
        <v>9.1971445751034615</v>
      </c>
      <c r="BZ8" s="51">
        <f t="array" ref="BZ8">+SUM(IF($M8=$B$15:$B$200,BZ$15:BZ$200))</f>
        <v>7.3340208371922069</v>
      </c>
      <c r="CA8" s="51">
        <f t="array" ref="CA8">+SUM(IF($M8=$B$15:$B$200,CA$15:CA$200))</f>
        <v>7.4572189703344884</v>
      </c>
    </row>
    <row r="9" spans="1:79" x14ac:dyDescent="0.3">
      <c r="M9" s="75" t="s">
        <v>3559</v>
      </c>
      <c r="N9" s="51">
        <f t="array" ref="N9">+SUM(IF($M9=$B$15:$B$200,N$15:N$200))</f>
        <v>0</v>
      </c>
      <c r="O9" s="51">
        <f t="array" ref="O9">+SUM(IF($M9=$B$15:$B$200,O$15:O$200))</f>
        <v>0</v>
      </c>
      <c r="P9" s="51">
        <f t="array" ref="P9">+SUM(IF($M9=$B$15:$B$200,P$15:P$200))</f>
        <v>0</v>
      </c>
      <c r="Q9" s="51">
        <f t="array" ref="Q9">+SUM(IF($M9=$B$15:$B$200,Q$15:Q$200))</f>
        <v>0</v>
      </c>
      <c r="R9" s="51">
        <f t="array" ref="R9">+SUM(IF($M9=$B$15:$B$200,R$15:R$200))</f>
        <v>0</v>
      </c>
      <c r="S9" s="51">
        <f t="array" ref="S9">+SUM(IF($M9=$B$15:$B$200,S$15:S$200))</f>
        <v>0</v>
      </c>
      <c r="T9" s="51">
        <f t="array" ref="T9">+SUM(IF($M9=$B$15:$B$200,T$15:T$200))</f>
        <v>0</v>
      </c>
      <c r="U9" s="51">
        <f t="array" ref="U9">+SUM(IF($M9=$B$15:$B$200,U$15:U$200))</f>
        <v>0</v>
      </c>
      <c r="V9" s="51">
        <f t="array" ref="V9">+SUM(IF($M9=$B$15:$B$200,V$15:V$200))</f>
        <v>0</v>
      </c>
      <c r="W9" s="51">
        <f t="array" ref="W9">+SUM(IF($M9=$B$15:$B$200,W$15:W$200))</f>
        <v>0</v>
      </c>
      <c r="X9" s="51">
        <f t="array" ref="X9">+SUM(IF($M9=$B$15:$B$200,X$15:X$200))</f>
        <v>0</v>
      </c>
      <c r="Y9" s="51">
        <f t="array" ref="Y9">+SUM(IF($M9=$B$15:$B$200,Y$15:Y$200))</f>
        <v>0</v>
      </c>
      <c r="Z9" s="51">
        <f t="array" ref="Z9">+SUM(IF($M9=$B$15:$B$200,Z$15:Z$200))</f>
        <v>0</v>
      </c>
      <c r="AA9" s="51">
        <f t="array" ref="AA9">+SUM(IF($M9=$B$15:$B$200,AA$15:AA$200))</f>
        <v>0</v>
      </c>
      <c r="AB9" s="51">
        <f t="array" ref="AB9">+SUM(IF($M9=$B$15:$B$200,AB$15:AB$200))</f>
        <v>0</v>
      </c>
      <c r="AC9" s="51">
        <f t="array" ref="AC9">+SUM(IF($M9=$B$15:$B$200,AC$15:AC$200))</f>
        <v>0</v>
      </c>
      <c r="AD9" s="51">
        <f t="array" ref="AD9">+SUM(IF($M9=$B$15:$B$200,AD$15:AD$200))</f>
        <v>0</v>
      </c>
      <c r="AE9" s="51">
        <f t="array" ref="AE9">+SUM(IF($M9=$B$15:$B$200,AE$15:AE$200))</f>
        <v>0</v>
      </c>
      <c r="AF9" s="51">
        <f t="array" ref="AF9">+SUM(IF($M9=$B$15:$B$200,AF$15:AF$200))</f>
        <v>0</v>
      </c>
      <c r="AG9" s="51">
        <f t="array" ref="AG9">+SUM(IF($M9=$B$15:$B$200,AG$15:AG$200))</f>
        <v>0</v>
      </c>
      <c r="AH9" s="51">
        <f t="array" ref="AH9">+SUM(IF($M9=$B$15:$B$200,AH$15:AH$200))</f>
        <v>0.93250200000000005</v>
      </c>
      <c r="AI9" s="51">
        <f t="array" ref="AI9">+SUM(IF($M9=$B$15:$B$200,AI$15:AI$200))</f>
        <v>3.0436400000000003</v>
      </c>
      <c r="AJ9" s="51">
        <f t="array" ref="AJ9">+SUM(IF($M9=$B$15:$B$200,AJ$15:AJ$200))</f>
        <v>3.5137719999999999</v>
      </c>
      <c r="AK9" s="51">
        <f t="array" ref="AK9">+SUM(IF($M9=$B$15:$B$200,AK$15:AK$200))</f>
        <v>3.4466830000000002</v>
      </c>
      <c r="AL9" s="51">
        <f t="array" ref="AL9">+SUM(IF($M9=$B$15:$B$200,AL$15:AL$200))</f>
        <v>3.6661100000000002</v>
      </c>
      <c r="AM9" s="51">
        <f t="array" ref="AM9">+SUM(IF($M9=$B$15:$B$200,AM$15:AM$200))</f>
        <v>3.7135250000000006</v>
      </c>
      <c r="AN9" s="51">
        <f t="array" ref="AN9">+SUM(IF($M9=$B$15:$B$200,AN$15:AN$200))</f>
        <v>3.4837970000000005</v>
      </c>
      <c r="AO9" s="51">
        <f t="array" ref="AO9">+SUM(IF($M9=$B$15:$B$200,AO$15:AO$200))</f>
        <v>3.7133929999999999</v>
      </c>
      <c r="AP9" s="51">
        <f t="array" ref="AP9">+SUM(IF($M9=$B$15:$B$200,AP$15:AP$200))</f>
        <v>3.4497680000000002</v>
      </c>
      <c r="AQ9" s="51">
        <f t="array" ref="AQ9">+SUM(IF($M9=$B$15:$B$200,AQ$15:AQ$200))</f>
        <v>3.7178690000000003</v>
      </c>
      <c r="AR9" s="51">
        <f t="array" ref="AR9">+SUM(IF($M9=$B$15:$B$200,AR$15:AR$200))</f>
        <v>3.6802080000000004</v>
      </c>
      <c r="AS9" s="51">
        <f t="array" ref="AS9">+SUM(IF($M9=$B$15:$B$200,AS$15:AS$200))</f>
        <v>3.3845710000000002</v>
      </c>
      <c r="AT9" s="51">
        <f t="array" ref="AT9">+SUM(IF($M9=$B$15:$B$200,AT$15:AT$200))</f>
        <v>3.684679</v>
      </c>
      <c r="AU9" s="51">
        <f t="array" ref="AU9">+SUM(IF($M9=$B$15:$B$200,AU$15:AU$200))</f>
        <v>3.5254790000000003</v>
      </c>
      <c r="AV9" s="51">
        <f t="array" ref="AV9">+SUM(IF($M9=$B$15:$B$200,AV$15:AV$200))</f>
        <v>3.4589910000000001</v>
      </c>
      <c r="AW9" s="51">
        <f t="array" ref="AW9">+SUM(IF($M9=$B$15:$B$200,AW$15:AW$200))</f>
        <v>3.2345520000000003</v>
      </c>
      <c r="AX9" s="51">
        <f t="array" ref="AX9">+SUM(IF($M9=$B$15:$B$200,AX$15:AX$200))</f>
        <v>3.7000250000000001</v>
      </c>
      <c r="AY9" s="51">
        <f t="array" ref="AY9">+SUM(IF($M9=$B$15:$B$200,AY$15:AY$200))</f>
        <v>3.6724290000000002</v>
      </c>
      <c r="AZ9" s="51">
        <f t="array" ref="AZ9">+SUM(IF($M9=$B$15:$B$200,AZ$15:AZ$200))</f>
        <v>3.4615110000000002</v>
      </c>
      <c r="BA9" s="51">
        <f t="array" ref="BA9">+SUM(IF($M9=$B$15:$B$200,BA$15:BA$200))</f>
        <v>3.5969090000000006</v>
      </c>
      <c r="BB9" s="51">
        <f t="array" ref="BB9">+SUM(IF($M9=$B$15:$B$200,BB$15:BB$200))</f>
        <v>3.1965270000000001</v>
      </c>
      <c r="BC9" s="51">
        <f t="array" ref="BC9">+SUM(IF($M9=$B$15:$B$200,BC$15:BC$200))</f>
        <v>2.5877319999999999</v>
      </c>
      <c r="BD9" s="51">
        <f t="array" ref="BD9">+SUM(IF($M9=$B$15:$B$200,BD$15:BD$200))</f>
        <v>2.3813240000000002</v>
      </c>
      <c r="BE9" s="51">
        <f t="array" ref="BE9">+SUM(IF($M9=$B$15:$B$200,BE$15:BE$200))</f>
        <v>2.5394040000000007</v>
      </c>
      <c r="BF9" s="51">
        <f t="array" ref="BF9">+SUM(IF($M9=$B$15:$B$200,BF$15:BF$200))</f>
        <v>2.8575460000000001</v>
      </c>
      <c r="BG9" s="51">
        <f t="array" ref="BG9">+SUM(IF($M9=$B$15:$B$200,BG$15:BG$200))</f>
        <v>2.9391030000000002</v>
      </c>
      <c r="BH9" s="51">
        <f t="array" ref="BH9">+SUM(IF($M9=$B$15:$B$200,BH$15:BH$200))</f>
        <v>2.98536</v>
      </c>
      <c r="BI9" s="51">
        <f t="array" ref="BI9">+SUM(IF($M9=$B$15:$B$200,BI$15:BI$200))</f>
        <v>5.6162260000000002</v>
      </c>
      <c r="BJ9" s="51">
        <f t="array" ref="BJ9">+SUM(IF($M9=$B$15:$B$200,BJ$15:BJ$200))</f>
        <v>6.1661040000000007</v>
      </c>
      <c r="BK9" s="51">
        <f t="array" ref="BK9">+SUM(IF($M9=$B$15:$B$200,BK$15:BK$200))</f>
        <v>6.3490440000000001</v>
      </c>
      <c r="BL9" s="51">
        <f t="array" ref="BL9">+SUM(IF($M9=$B$15:$B$200,BL$15:BL$200))</f>
        <v>6.342231</v>
      </c>
      <c r="BM9" s="51">
        <f t="array" ref="BM9">+SUM(IF($M9=$B$15:$B$200,BM$15:BM$200))</f>
        <v>6.1977990000000007</v>
      </c>
      <c r="BN9" s="51">
        <f t="array" ref="BN9">+SUM(IF($M9=$B$15:$B$200,BN$15:BN$200))</f>
        <v>5.4643250000000005</v>
      </c>
      <c r="BO9" s="51">
        <f t="array" ref="BO9">+SUM(IF($M9=$B$15:$B$200,BO$15:BO$200))</f>
        <v>5.6208410000000004</v>
      </c>
      <c r="BP9" s="51">
        <f t="array" ref="BP9">+SUM(IF($M9=$B$15:$B$200,BP$15:BP$200))</f>
        <v>5.5190250000000001</v>
      </c>
      <c r="BQ9" s="51">
        <f t="array" ref="BQ9">+SUM(IF($M9=$B$15:$B$200,BQ$15:BQ$200))</f>
        <v>5.1488510000000005</v>
      </c>
      <c r="BR9" s="51">
        <f t="array" ref="BR9">+SUM(IF($M9=$B$15:$B$200,BR$15:BR$200))</f>
        <v>5.6406749999999999</v>
      </c>
      <c r="BS9" s="51">
        <f t="array" ref="BS9">+SUM(IF($M9=$B$15:$B$200,BS$15:BS$200))</f>
        <v>5.3558000000000003</v>
      </c>
      <c r="BT9" s="51">
        <f t="array" ref="BT9">+SUM(IF($M9=$B$15:$B$200,BT$15:BT$200))</f>
        <v>4.3543830025567178</v>
      </c>
      <c r="BU9" s="51">
        <f t="array" ref="BU9">+SUM(IF($M9=$B$15:$B$200,BU$15:BU$200))</f>
        <v>4.4003850986499566</v>
      </c>
      <c r="BV9" s="51">
        <f t="array" ref="BV9">+SUM(IF($M9=$B$15:$B$200,BV$15:BV$200))</f>
        <v>4.4251626548303618</v>
      </c>
      <c r="BW9" s="51">
        <f t="array" ref="BW9">+SUM(IF($M9=$B$15:$B$200,BW$15:BW$200))</f>
        <v>4.39614743957332</v>
      </c>
      <c r="BX9" s="51">
        <f t="array" ref="BX9">+SUM(IF($M9=$B$15:$B$200,BX$15:BX$200))</f>
        <v>4.2869899443421087</v>
      </c>
      <c r="BY9" s="51">
        <f t="array" ref="BY9">+SUM(IF($M9=$B$15:$B$200,BY$15:BY$200))</f>
        <v>4.3079498321129002</v>
      </c>
      <c r="BZ9" s="51">
        <f t="array" ref="BZ9">+SUM(IF($M9=$B$15:$B$200,BZ$15:BZ$200))</f>
        <v>4.3167426705856506</v>
      </c>
      <c r="CA9" s="51">
        <f t="array" ref="CA9">+SUM(IF($M9=$B$15:$B$200,CA$15:CA$200))</f>
        <v>4.3219264260951018</v>
      </c>
    </row>
    <row r="10" spans="1:79" x14ac:dyDescent="0.3">
      <c r="M10" s="43" t="s">
        <v>3235</v>
      </c>
      <c r="N10" s="690">
        <f>SUM(N4:N9)</f>
        <v>0.20116500000000001</v>
      </c>
      <c r="O10" s="690">
        <f t="shared" ref="O10:BZ10" si="0">SUM(O4:O9)</f>
        <v>2.5724010000000002</v>
      </c>
      <c r="P10" s="690">
        <f t="shared" si="0"/>
        <v>4.0244450000000001</v>
      </c>
      <c r="Q10" s="690">
        <f t="shared" si="0"/>
        <v>3.7315840000000002</v>
      </c>
      <c r="R10" s="690">
        <f t="shared" si="0"/>
        <v>4.5190989999999998</v>
      </c>
      <c r="S10" s="690">
        <f t="shared" si="0"/>
        <v>4.5092430000000006</v>
      </c>
      <c r="T10" s="690">
        <f t="shared" si="0"/>
        <v>4.6527959999999995</v>
      </c>
      <c r="U10" s="690">
        <f t="shared" si="0"/>
        <v>3.5773520000000003</v>
      </c>
      <c r="V10" s="690">
        <f t="shared" si="0"/>
        <v>4.5882310000000004</v>
      </c>
      <c r="W10" s="690">
        <f t="shared" si="0"/>
        <v>5.7432479999999995</v>
      </c>
      <c r="X10" s="690">
        <f t="shared" si="0"/>
        <v>5.6990940000000005</v>
      </c>
      <c r="Y10" s="690">
        <f t="shared" si="0"/>
        <v>37.830233000000007</v>
      </c>
      <c r="Z10" s="690">
        <f t="shared" si="0"/>
        <v>40.363824999999999</v>
      </c>
      <c r="AA10" s="690">
        <f t="shared" si="0"/>
        <v>62.443189999999994</v>
      </c>
      <c r="AB10" s="690">
        <f t="shared" si="0"/>
        <v>83.235753999999986</v>
      </c>
      <c r="AC10" s="690">
        <f t="shared" si="0"/>
        <v>109.03818100000001</v>
      </c>
      <c r="AD10" s="690">
        <f t="shared" si="0"/>
        <v>138.17687000000001</v>
      </c>
      <c r="AE10" s="690">
        <f t="shared" si="0"/>
        <v>184.15626</v>
      </c>
      <c r="AF10" s="690">
        <f t="shared" si="0"/>
        <v>212.83518699999999</v>
      </c>
      <c r="AG10" s="690">
        <f t="shared" si="0"/>
        <v>168.791743</v>
      </c>
      <c r="AH10" s="690">
        <f t="shared" si="0"/>
        <v>222.48184800000001</v>
      </c>
      <c r="AI10" s="690">
        <f t="shared" si="0"/>
        <v>254.76301199999997</v>
      </c>
      <c r="AJ10" s="690">
        <f t="shared" si="0"/>
        <v>237.36452599999998</v>
      </c>
      <c r="AK10" s="690">
        <f t="shared" si="0"/>
        <v>268.02089100000001</v>
      </c>
      <c r="AL10" s="690">
        <f t="shared" si="0"/>
        <v>300.53662100000003</v>
      </c>
      <c r="AM10" s="690">
        <f t="shared" si="0"/>
        <v>325.12038900000005</v>
      </c>
      <c r="AN10" s="690">
        <f t="shared" si="0"/>
        <v>357.66486100000003</v>
      </c>
      <c r="AO10" s="690">
        <f t="shared" si="0"/>
        <v>413.78880799999996</v>
      </c>
      <c r="AP10" s="690">
        <f t="shared" si="0"/>
        <v>450.82630899999998</v>
      </c>
      <c r="AQ10" s="690">
        <f t="shared" si="0"/>
        <v>450.50996099999998</v>
      </c>
      <c r="AR10" s="690">
        <f t="shared" si="0"/>
        <v>459.57612599999999</v>
      </c>
      <c r="AS10" s="690">
        <f t="shared" si="0"/>
        <v>426.96780200000006</v>
      </c>
      <c r="AT10" s="690">
        <f t="shared" si="0"/>
        <v>474.35757000000007</v>
      </c>
      <c r="AU10" s="690">
        <f t="shared" si="0"/>
        <v>435.16532200000012</v>
      </c>
      <c r="AV10" s="690">
        <f t="shared" si="0"/>
        <v>486.69330900000006</v>
      </c>
      <c r="AW10" s="690">
        <f t="shared" si="0"/>
        <v>474.03676499999989</v>
      </c>
      <c r="AX10" s="690">
        <f t="shared" si="0"/>
        <v>571.14884699999993</v>
      </c>
      <c r="AY10" s="690">
        <f t="shared" si="0"/>
        <v>690.92814599999997</v>
      </c>
      <c r="AZ10" s="690">
        <f t="shared" si="0"/>
        <v>618.23470499999996</v>
      </c>
      <c r="BA10" s="690">
        <f t="shared" si="0"/>
        <v>672.88082699999984</v>
      </c>
      <c r="BB10" s="690">
        <f t="shared" si="0"/>
        <v>704.87884099999985</v>
      </c>
      <c r="BC10" s="690">
        <f t="shared" si="0"/>
        <v>868.30165000000011</v>
      </c>
      <c r="BD10" s="690">
        <f t="shared" si="0"/>
        <v>864.093661</v>
      </c>
      <c r="BE10" s="690">
        <f t="shared" si="0"/>
        <v>713.23496100000011</v>
      </c>
      <c r="BF10" s="690">
        <f t="shared" si="0"/>
        <v>807.44680300000005</v>
      </c>
      <c r="BG10" s="690">
        <f t="shared" si="0"/>
        <v>825.85383100000001</v>
      </c>
      <c r="BH10" s="690">
        <f t="shared" si="0"/>
        <v>824.36930100000018</v>
      </c>
      <c r="BI10" s="690">
        <f t="shared" si="0"/>
        <v>882.63192700000025</v>
      </c>
      <c r="BJ10" s="690">
        <f t="shared" si="0"/>
        <v>1037.3453209999998</v>
      </c>
      <c r="BK10" s="690">
        <f t="shared" si="0"/>
        <v>1016.925001</v>
      </c>
      <c r="BL10" s="690">
        <f t="shared" si="0"/>
        <v>934.76938999999993</v>
      </c>
      <c r="BM10" s="690">
        <f t="shared" si="0"/>
        <v>1142.6768310000002</v>
      </c>
      <c r="BN10" s="690">
        <f t="shared" si="0"/>
        <v>1055.3530499999997</v>
      </c>
      <c r="BO10" s="690">
        <f t="shared" si="0"/>
        <v>1033.112969</v>
      </c>
      <c r="BP10" s="690">
        <f t="shared" si="0"/>
        <v>1105.8933469999999</v>
      </c>
      <c r="BQ10" s="690">
        <f t="shared" si="0"/>
        <v>997.0050090000002</v>
      </c>
      <c r="BR10" s="690">
        <f t="shared" si="0"/>
        <v>1165.3796659999998</v>
      </c>
      <c r="BS10" s="690">
        <f t="shared" si="0"/>
        <v>1089.9715289999999</v>
      </c>
      <c r="BT10" s="690">
        <f t="shared" si="0"/>
        <v>956.46543856537187</v>
      </c>
      <c r="BU10" s="690">
        <f t="shared" si="0"/>
        <v>907.67567929242205</v>
      </c>
      <c r="BV10" s="690">
        <f t="shared" si="0"/>
        <v>984.92965143371009</v>
      </c>
      <c r="BW10" s="690">
        <f t="shared" si="0"/>
        <v>1025.2424017743904</v>
      </c>
      <c r="BX10" s="690">
        <f t="shared" si="0"/>
        <v>972.97739124785585</v>
      </c>
      <c r="BY10" s="690">
        <f t="shared" si="0"/>
        <v>1036.6298364698519</v>
      </c>
      <c r="BZ10" s="690">
        <f t="shared" si="0"/>
        <v>1010.1626000247604</v>
      </c>
      <c r="CA10" s="690">
        <f t="shared" ref="CA10" si="1">SUM(CA4:CA9)</f>
        <v>1026.1930287364637</v>
      </c>
    </row>
    <row r="13" spans="1:79" ht="18" x14ac:dyDescent="0.3">
      <c r="N13" s="35" t="s">
        <v>3236</v>
      </c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34" t="s">
        <v>3231</v>
      </c>
      <c r="BU13" s="22"/>
      <c r="BV13" s="22"/>
      <c r="BW13" s="22"/>
      <c r="BX13" s="22"/>
      <c r="BY13" s="22"/>
      <c r="BZ13" s="22"/>
      <c r="CA13" s="23"/>
    </row>
    <row r="14" spans="1:79" ht="30.6" x14ac:dyDescent="0.3">
      <c r="A14" s="8" t="s">
        <v>2778</v>
      </c>
      <c r="B14" s="8" t="s">
        <v>2779</v>
      </c>
      <c r="C14" s="8" t="s">
        <v>2780</v>
      </c>
      <c r="D14" s="8" t="s">
        <v>2781</v>
      </c>
      <c r="E14" s="8" t="s">
        <v>2782</v>
      </c>
      <c r="F14" s="8" t="s">
        <v>2783</v>
      </c>
      <c r="G14" s="8" t="s">
        <v>2784</v>
      </c>
      <c r="H14" s="8" t="s">
        <v>2785</v>
      </c>
      <c r="I14" s="8" t="s">
        <v>3011</v>
      </c>
      <c r="J14" s="8" t="s">
        <v>2786</v>
      </c>
      <c r="K14" s="8" t="s">
        <v>3009</v>
      </c>
      <c r="L14" s="8" t="s">
        <v>3010</v>
      </c>
      <c r="M14" s="8" t="s">
        <v>3228</v>
      </c>
      <c r="N14" s="19">
        <v>42917</v>
      </c>
      <c r="O14" s="19">
        <v>42948</v>
      </c>
      <c r="P14" s="19">
        <v>42979</v>
      </c>
      <c r="Q14" s="19">
        <v>43009</v>
      </c>
      <c r="R14" s="19">
        <v>43040</v>
      </c>
      <c r="S14" s="19">
        <v>43070</v>
      </c>
      <c r="T14" s="19">
        <v>43101</v>
      </c>
      <c r="U14" s="19">
        <v>43132</v>
      </c>
      <c r="V14" s="19">
        <v>43160</v>
      </c>
      <c r="W14" s="19">
        <v>43191</v>
      </c>
      <c r="X14" s="19">
        <v>43221</v>
      </c>
      <c r="Y14" s="19">
        <v>43252</v>
      </c>
      <c r="Z14" s="19">
        <v>43282</v>
      </c>
      <c r="AA14" s="19">
        <v>43313</v>
      </c>
      <c r="AB14" s="19">
        <v>43344</v>
      </c>
      <c r="AC14" s="19">
        <v>43374</v>
      </c>
      <c r="AD14" s="19">
        <v>43405</v>
      </c>
      <c r="AE14" s="19">
        <v>43435</v>
      </c>
      <c r="AF14" s="19">
        <v>43466</v>
      </c>
      <c r="AG14" s="19">
        <v>43497</v>
      </c>
      <c r="AH14" s="19">
        <v>43525</v>
      </c>
      <c r="AI14" s="19">
        <v>43556</v>
      </c>
      <c r="AJ14" s="19">
        <v>43586</v>
      </c>
      <c r="AK14" s="19">
        <v>43617</v>
      </c>
      <c r="AL14" s="19">
        <v>43647</v>
      </c>
      <c r="AM14" s="19">
        <v>43678</v>
      </c>
      <c r="AN14" s="19">
        <v>43709</v>
      </c>
      <c r="AO14" s="19">
        <v>43739</v>
      </c>
      <c r="AP14" s="19">
        <v>43770</v>
      </c>
      <c r="AQ14" s="19">
        <v>43800</v>
      </c>
      <c r="AR14" s="19">
        <v>43831</v>
      </c>
      <c r="AS14" s="19">
        <v>43862</v>
      </c>
      <c r="AT14" s="19">
        <v>43891</v>
      </c>
      <c r="AU14" s="19">
        <v>43922</v>
      </c>
      <c r="AV14" s="19">
        <v>43952</v>
      </c>
      <c r="AW14" s="19">
        <v>43983</v>
      </c>
      <c r="AX14" s="19">
        <v>44013</v>
      </c>
      <c r="AY14" s="19">
        <v>44044</v>
      </c>
      <c r="AZ14" s="19">
        <v>44075</v>
      </c>
      <c r="BA14" s="19">
        <v>44105</v>
      </c>
      <c r="BB14" s="19">
        <v>44136</v>
      </c>
      <c r="BC14" s="19">
        <v>44166</v>
      </c>
      <c r="BD14" s="19">
        <v>44197</v>
      </c>
      <c r="BE14" s="19">
        <v>44228</v>
      </c>
      <c r="BF14" s="19">
        <v>44256</v>
      </c>
      <c r="BG14" s="19">
        <v>44287</v>
      </c>
      <c r="BH14" s="19">
        <v>44317</v>
      </c>
      <c r="BI14" s="19">
        <v>44348</v>
      </c>
      <c r="BJ14" s="19">
        <v>44378</v>
      </c>
      <c r="BK14" s="19">
        <v>44409</v>
      </c>
      <c r="BL14" s="19">
        <v>44440</v>
      </c>
      <c r="BM14" s="19">
        <v>44470</v>
      </c>
      <c r="BN14" s="19">
        <v>44501</v>
      </c>
      <c r="BO14" s="19">
        <v>44531</v>
      </c>
      <c r="BP14" s="19">
        <v>44562</v>
      </c>
      <c r="BQ14" s="19">
        <v>44593</v>
      </c>
      <c r="BR14" s="19">
        <v>44621</v>
      </c>
      <c r="BS14" s="19">
        <v>44652</v>
      </c>
      <c r="BT14" s="20">
        <v>44682</v>
      </c>
      <c r="BU14" s="20">
        <v>44713</v>
      </c>
      <c r="BV14" s="20">
        <v>44743</v>
      </c>
      <c r="BW14" s="20">
        <v>44774</v>
      </c>
      <c r="BX14" s="20">
        <v>44805</v>
      </c>
      <c r="BY14" s="20">
        <v>44835</v>
      </c>
      <c r="BZ14" s="20">
        <v>44866</v>
      </c>
      <c r="CA14" s="20">
        <v>44896</v>
      </c>
    </row>
    <row r="15" spans="1:79" x14ac:dyDescent="0.3">
      <c r="A15" s="9">
        <v>1.5</v>
      </c>
      <c r="B15" s="10" t="s">
        <v>2787</v>
      </c>
      <c r="C15" s="437" t="s">
        <v>5717</v>
      </c>
      <c r="D15" s="11" t="s">
        <v>2788</v>
      </c>
      <c r="E15" s="9" t="s">
        <v>2788</v>
      </c>
      <c r="F15" s="9" t="s">
        <v>2789</v>
      </c>
      <c r="G15" s="9" t="s">
        <v>2790</v>
      </c>
      <c r="H15" s="12" t="s">
        <v>2791</v>
      </c>
      <c r="I15" s="13">
        <v>46</v>
      </c>
      <c r="J15" s="14">
        <v>100</v>
      </c>
      <c r="K15" s="24">
        <v>43060</v>
      </c>
      <c r="L15" s="24">
        <v>51501</v>
      </c>
      <c r="M15" s="689"/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</row>
    <row r="16" spans="1:79" x14ac:dyDescent="0.3">
      <c r="A16" s="9">
        <v>1.5</v>
      </c>
      <c r="B16" s="10" t="s">
        <v>2787</v>
      </c>
      <c r="C16" s="437" t="s">
        <v>5718</v>
      </c>
      <c r="D16" s="11" t="s">
        <v>2788</v>
      </c>
      <c r="E16" s="9" t="s">
        <v>2788</v>
      </c>
      <c r="F16" s="9" t="s">
        <v>2792</v>
      </c>
      <c r="G16" s="9" t="s">
        <v>2793</v>
      </c>
      <c r="H16" s="12" t="s">
        <v>2794</v>
      </c>
      <c r="I16" s="13">
        <v>56.38</v>
      </c>
      <c r="J16" s="14">
        <v>97.65</v>
      </c>
      <c r="K16" s="24">
        <v>43018</v>
      </c>
      <c r="L16" s="24">
        <v>44161</v>
      </c>
      <c r="M16" s="689">
        <v>44161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6.3903290000000004</v>
      </c>
      <c r="BC16" s="21">
        <v>35.359535999999999</v>
      </c>
      <c r="BD16" s="21">
        <v>31.045171999999997</v>
      </c>
      <c r="BE16" s="21">
        <v>24.923946000000001</v>
      </c>
      <c r="BF16" s="21">
        <v>24.095689000000004</v>
      </c>
      <c r="BG16" s="21">
        <v>30.244430999999995</v>
      </c>
      <c r="BH16" s="21">
        <v>35.981039000000003</v>
      </c>
      <c r="BI16" s="21">
        <v>31.167681000000002</v>
      </c>
      <c r="BJ16" s="21">
        <v>41.734341999999998</v>
      </c>
      <c r="BK16" s="21">
        <v>31.492129999999996</v>
      </c>
      <c r="BL16" s="21">
        <v>31.081497000000002</v>
      </c>
      <c r="BM16" s="21">
        <v>34.073931999999999</v>
      </c>
      <c r="BN16" s="21">
        <v>31.599895</v>
      </c>
      <c r="BO16" s="21">
        <v>28.162688999999997</v>
      </c>
      <c r="BP16" s="21">
        <v>39.845911000000001</v>
      </c>
      <c r="BQ16" s="21">
        <v>29.181459000000004</v>
      </c>
      <c r="BR16" s="21">
        <v>37.224398000000001</v>
      </c>
      <c r="BS16" s="21">
        <v>35.985647000000007</v>
      </c>
      <c r="BT16" s="21">
        <v>35.63495439482292</v>
      </c>
      <c r="BU16" s="21">
        <v>33.616388050504689</v>
      </c>
      <c r="BV16" s="21">
        <v>35.526180132100023</v>
      </c>
      <c r="BW16" s="21">
        <v>34.119703618752858</v>
      </c>
      <c r="BX16" s="21">
        <v>34.083962338128231</v>
      </c>
      <c r="BY16" s="21">
        <v>34.73440468483804</v>
      </c>
      <c r="BZ16" s="21">
        <v>34.021537498681106</v>
      </c>
      <c r="CA16" s="21">
        <v>33.160972326381319</v>
      </c>
    </row>
    <row r="17" spans="1:79" x14ac:dyDescent="0.3">
      <c r="A17" s="9">
        <v>1.5</v>
      </c>
      <c r="B17" s="10" t="s">
        <v>2787</v>
      </c>
      <c r="C17" s="437" t="s">
        <v>5719</v>
      </c>
      <c r="D17" s="11" t="s">
        <v>2788</v>
      </c>
      <c r="E17" s="9" t="s">
        <v>2788</v>
      </c>
      <c r="F17" s="9" t="s">
        <v>2795</v>
      </c>
      <c r="G17" s="9" t="s">
        <v>2796</v>
      </c>
      <c r="H17" s="12" t="s">
        <v>2797</v>
      </c>
      <c r="I17" s="13">
        <v>55.5</v>
      </c>
      <c r="J17" s="14">
        <v>37.950000000000003</v>
      </c>
      <c r="K17" s="24">
        <v>43060</v>
      </c>
      <c r="L17" s="24">
        <v>43869</v>
      </c>
      <c r="M17" s="689">
        <v>43869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10.179864</v>
      </c>
      <c r="AT17" s="21">
        <v>12.496206000000001</v>
      </c>
      <c r="AU17" s="21">
        <v>12.129685000000002</v>
      </c>
      <c r="AV17" s="21">
        <v>15.464427000000002</v>
      </c>
      <c r="AW17" s="21">
        <v>12.908937</v>
      </c>
      <c r="AX17" s="21">
        <v>16.161522000000001</v>
      </c>
      <c r="AY17" s="21">
        <v>16.201123000000003</v>
      </c>
      <c r="AZ17" s="21">
        <v>14.548226000000001</v>
      </c>
      <c r="BA17" s="21">
        <v>11.134526000000001</v>
      </c>
      <c r="BB17" s="21">
        <v>12.977656000000001</v>
      </c>
      <c r="BC17" s="21">
        <v>14.886208</v>
      </c>
      <c r="BD17" s="21">
        <v>15.555329000000002</v>
      </c>
      <c r="BE17" s="21">
        <v>11.177442000000001</v>
      </c>
      <c r="BF17" s="21">
        <v>11.913696</v>
      </c>
      <c r="BG17" s="21">
        <v>12.742115</v>
      </c>
      <c r="BH17" s="21">
        <v>14.859783000000002</v>
      </c>
      <c r="BI17" s="21">
        <v>13.332499</v>
      </c>
      <c r="BJ17" s="21">
        <v>15.522256</v>
      </c>
      <c r="BK17" s="21">
        <v>13.561659000000002</v>
      </c>
      <c r="BL17" s="21">
        <v>12.376940999999999</v>
      </c>
      <c r="BM17" s="21">
        <v>13.755165999999999</v>
      </c>
      <c r="BN17" s="21">
        <v>11.998571</v>
      </c>
      <c r="BO17" s="21">
        <v>11.2111</v>
      </c>
      <c r="BP17" s="21">
        <v>14.132043000000001</v>
      </c>
      <c r="BQ17" s="21">
        <v>10.562116000000001</v>
      </c>
      <c r="BR17" s="21">
        <v>13.769290000000002</v>
      </c>
      <c r="BS17" s="21">
        <v>11.890827000000002</v>
      </c>
      <c r="BT17" s="21">
        <v>13.848914688003378</v>
      </c>
      <c r="BU17" s="21">
        <v>13.064433451271411</v>
      </c>
      <c r="BV17" s="21">
        <v>13.806641433826892</v>
      </c>
      <c r="BW17" s="21">
        <v>13.260038426335596</v>
      </c>
      <c r="BX17" s="21">
        <v>13.246148189779481</v>
      </c>
      <c r="BY17" s="21">
        <v>13.498931467379453</v>
      </c>
      <c r="BZ17" s="21">
        <v>13.221887845109555</v>
      </c>
      <c r="CA17" s="21">
        <v>12.887443930221925</v>
      </c>
    </row>
    <row r="18" spans="1:79" x14ac:dyDescent="0.3">
      <c r="A18" s="9">
        <v>1.5</v>
      </c>
      <c r="B18" s="10" t="s">
        <v>2787</v>
      </c>
      <c r="C18" s="437" t="s">
        <v>5720</v>
      </c>
      <c r="D18" s="11" t="s">
        <v>2798</v>
      </c>
      <c r="E18" s="9" t="s">
        <v>2799</v>
      </c>
      <c r="F18" s="9" t="s">
        <v>2800</v>
      </c>
      <c r="G18" s="9" t="s">
        <v>2801</v>
      </c>
      <c r="H18" s="12" t="s">
        <v>2802</v>
      </c>
      <c r="I18" s="13">
        <v>49.98</v>
      </c>
      <c r="J18" s="14">
        <v>36.75</v>
      </c>
      <c r="K18" s="24">
        <v>42990</v>
      </c>
      <c r="L18" s="24">
        <v>43561</v>
      </c>
      <c r="M18" s="689">
        <v>43561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11.132638999999999</v>
      </c>
      <c r="AJ18" s="21">
        <v>14.264489000000001</v>
      </c>
      <c r="AK18" s="21">
        <v>13.770860999999998</v>
      </c>
      <c r="AL18" s="21">
        <v>13.690206000000002</v>
      </c>
      <c r="AM18" s="21">
        <v>15.496878000000001</v>
      </c>
      <c r="AN18" s="21">
        <v>11.795815000000001</v>
      </c>
      <c r="AO18" s="21">
        <v>12.022262000000001</v>
      </c>
      <c r="AP18" s="21">
        <v>14.082030999999999</v>
      </c>
      <c r="AQ18" s="21">
        <v>15.042915000000001</v>
      </c>
      <c r="AR18" s="21">
        <v>14.328546000000001</v>
      </c>
      <c r="AS18" s="21">
        <v>12.339049999999999</v>
      </c>
      <c r="AT18" s="21">
        <v>15.071357000000001</v>
      </c>
      <c r="AU18" s="21">
        <v>15.237632</v>
      </c>
      <c r="AV18" s="21">
        <v>15.091612</v>
      </c>
      <c r="AW18" s="21">
        <v>11.961144000000001</v>
      </c>
      <c r="AX18" s="21">
        <v>12.584707</v>
      </c>
      <c r="AY18" s="21">
        <v>13.665471999999999</v>
      </c>
      <c r="AZ18" s="21">
        <v>12.129453999999999</v>
      </c>
      <c r="BA18" s="21">
        <v>15.051470000000002</v>
      </c>
      <c r="BB18" s="21">
        <v>13.314415</v>
      </c>
      <c r="BC18" s="21">
        <v>13.479203999999999</v>
      </c>
      <c r="BD18" s="21">
        <v>15.861355</v>
      </c>
      <c r="BE18" s="21">
        <v>11.483153999999999</v>
      </c>
      <c r="BF18" s="21">
        <v>13.066518</v>
      </c>
      <c r="BG18" s="21">
        <v>15.887961000000001</v>
      </c>
      <c r="BH18" s="21">
        <v>14.830589</v>
      </c>
      <c r="BI18" s="21">
        <v>15.369225000000002</v>
      </c>
      <c r="BJ18" s="21">
        <v>12.947698000000001</v>
      </c>
      <c r="BK18" s="21">
        <v>15.149629000000001</v>
      </c>
      <c r="BL18" s="21">
        <v>14.329512000000001</v>
      </c>
      <c r="BM18" s="21">
        <v>16.055013000000002</v>
      </c>
      <c r="BN18" s="21">
        <v>12.719189999999999</v>
      </c>
      <c r="BO18" s="21">
        <v>10.863189999999999</v>
      </c>
      <c r="BP18" s="21">
        <v>14.022632000000002</v>
      </c>
      <c r="BQ18" s="21">
        <v>13.361901000000001</v>
      </c>
      <c r="BR18" s="21">
        <v>14.312941</v>
      </c>
      <c r="BS18" s="21">
        <v>14.869285</v>
      </c>
      <c r="BT18" s="21">
        <v>13.411004342137655</v>
      </c>
      <c r="BU18" s="21">
        <v>12.651328836211441</v>
      </c>
      <c r="BV18" s="21">
        <v>13.370067791650545</v>
      </c>
      <c r="BW18" s="21">
        <v>12.840748673724192</v>
      </c>
      <c r="BX18" s="21">
        <v>12.827297654134279</v>
      </c>
      <c r="BY18" s="21">
        <v>13.072087784616468</v>
      </c>
      <c r="BZ18" s="21">
        <v>12.803804434987512</v>
      </c>
      <c r="CA18" s="21">
        <v>12.479935821756408</v>
      </c>
    </row>
    <row r="19" spans="1:79" x14ac:dyDescent="0.3">
      <c r="A19" s="9">
        <v>1.5</v>
      </c>
      <c r="B19" s="10" t="s">
        <v>2787</v>
      </c>
      <c r="C19" s="437" t="s">
        <v>5721</v>
      </c>
      <c r="D19" s="11" t="s">
        <v>2798</v>
      </c>
      <c r="E19" s="9" t="s">
        <v>2803</v>
      </c>
      <c r="F19" s="9" t="s">
        <v>2804</v>
      </c>
      <c r="G19" s="9" t="s">
        <v>2805</v>
      </c>
      <c r="H19" s="12" t="s">
        <v>2806</v>
      </c>
      <c r="I19" s="13">
        <v>54.88</v>
      </c>
      <c r="J19" s="14">
        <v>100</v>
      </c>
      <c r="K19" s="24">
        <v>42881</v>
      </c>
      <c r="L19" s="24">
        <v>43658</v>
      </c>
      <c r="M19" s="689">
        <v>43658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23.857324000000002</v>
      </c>
      <c r="AM19" s="21">
        <v>32.511766999999999</v>
      </c>
      <c r="AN19" s="21">
        <v>31.458487999999999</v>
      </c>
      <c r="AO19" s="21">
        <v>28.343992999999998</v>
      </c>
      <c r="AP19" s="21">
        <v>33.371541000000001</v>
      </c>
      <c r="AQ19" s="21">
        <v>29.355223000000002</v>
      </c>
      <c r="AR19" s="21">
        <v>31.300108000000002</v>
      </c>
      <c r="AS19" s="21">
        <v>28.675632999999998</v>
      </c>
      <c r="AT19" s="21">
        <v>27.130745000000001</v>
      </c>
      <c r="AU19" s="21">
        <v>26.497357999999998</v>
      </c>
      <c r="AV19" s="21">
        <v>35.860922000000009</v>
      </c>
      <c r="AW19" s="21">
        <v>36.227696999999999</v>
      </c>
      <c r="AX19" s="21">
        <v>35.961763999999995</v>
      </c>
      <c r="AY19" s="21">
        <v>40.975152000000001</v>
      </c>
      <c r="AZ19" s="21">
        <v>33.238439</v>
      </c>
      <c r="BA19" s="21">
        <v>34.276221999999997</v>
      </c>
      <c r="BB19" s="21">
        <v>28.748719000000001</v>
      </c>
      <c r="BC19" s="21">
        <v>30.717020000000005</v>
      </c>
      <c r="BD19" s="21">
        <v>30.788059000000001</v>
      </c>
      <c r="BE19" s="21">
        <v>22.723701000000002</v>
      </c>
      <c r="BF19" s="21">
        <v>28.974501</v>
      </c>
      <c r="BG19" s="21">
        <v>21.582561000000002</v>
      </c>
      <c r="BH19" s="21">
        <v>31.453904000000001</v>
      </c>
      <c r="BI19" s="21">
        <v>32.179015999999997</v>
      </c>
      <c r="BJ19" s="21">
        <v>36.675130000000003</v>
      </c>
      <c r="BK19" s="21">
        <v>36.192312999999999</v>
      </c>
      <c r="BL19" s="21">
        <v>29.820978000000004</v>
      </c>
      <c r="BM19" s="21">
        <v>36.387282999999996</v>
      </c>
      <c r="BN19" s="21">
        <v>30.517204</v>
      </c>
      <c r="BO19" s="21">
        <v>29.377726000000003</v>
      </c>
      <c r="BP19" s="21">
        <v>32.970362000000002</v>
      </c>
      <c r="BQ19" s="21">
        <v>33.700907000000001</v>
      </c>
      <c r="BR19" s="21">
        <v>39.177460000000004</v>
      </c>
      <c r="BS19" s="21">
        <v>35.963431</v>
      </c>
      <c r="BT19" s="21">
        <v>36.492528822143285</v>
      </c>
      <c r="BU19" s="21">
        <v>34.425384588330459</v>
      </c>
      <c r="BV19" s="21">
        <v>36.381136848028696</v>
      </c>
      <c r="BW19" s="21">
        <v>34.940812717616851</v>
      </c>
      <c r="BX19" s="21">
        <v>34.904211303766743</v>
      </c>
      <c r="BY19" s="21">
        <v>35.570306896915547</v>
      </c>
      <c r="BZ19" s="21">
        <v>34.840284176836775</v>
      </c>
      <c r="CA19" s="21">
        <v>33.959009038792949</v>
      </c>
    </row>
    <row r="20" spans="1:79" x14ac:dyDescent="0.3">
      <c r="A20" s="9">
        <v>1.5</v>
      </c>
      <c r="B20" s="10" t="s">
        <v>2787</v>
      </c>
      <c r="C20" s="437" t="s">
        <v>5722</v>
      </c>
      <c r="D20" s="11" t="s">
        <v>2807</v>
      </c>
      <c r="E20" s="9" t="s">
        <v>2808</v>
      </c>
      <c r="F20" s="9" t="s">
        <v>2809</v>
      </c>
      <c r="G20" s="9" t="s">
        <v>2810</v>
      </c>
      <c r="H20" s="12" t="s">
        <v>2811</v>
      </c>
      <c r="I20" s="13">
        <v>49.5</v>
      </c>
      <c r="J20" s="14">
        <v>100</v>
      </c>
      <c r="K20" s="24">
        <v>42881</v>
      </c>
      <c r="L20" s="24">
        <v>43537</v>
      </c>
      <c r="M20" s="689">
        <v>43537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19.513618999999998</v>
      </c>
      <c r="AI20" s="21">
        <v>37.749381999999997</v>
      </c>
      <c r="AJ20" s="21">
        <v>33.249226999999998</v>
      </c>
      <c r="AK20" s="21">
        <v>39.604839999999996</v>
      </c>
      <c r="AL20" s="21">
        <v>37.136615000000006</v>
      </c>
      <c r="AM20" s="21">
        <v>38.717429000000003</v>
      </c>
      <c r="AN20" s="21">
        <v>45.723697000000001</v>
      </c>
      <c r="AO20" s="21">
        <v>40.333539000000002</v>
      </c>
      <c r="AP20" s="21">
        <v>45.639580000000002</v>
      </c>
      <c r="AQ20" s="21">
        <v>42.005479000000001</v>
      </c>
      <c r="AR20" s="21">
        <v>42.242038000000001</v>
      </c>
      <c r="AS20" s="21">
        <v>35.825263</v>
      </c>
      <c r="AT20" s="21">
        <v>39.468150999999999</v>
      </c>
      <c r="AU20" s="21">
        <v>36.423547000000006</v>
      </c>
      <c r="AV20" s="21">
        <v>35.991641999999999</v>
      </c>
      <c r="AW20" s="21">
        <v>45.377200999999999</v>
      </c>
      <c r="AX20" s="21">
        <v>31.026506000000001</v>
      </c>
      <c r="AY20" s="21">
        <v>49.475957000000001</v>
      </c>
      <c r="AZ20" s="21">
        <v>48.50544</v>
      </c>
      <c r="BA20" s="21">
        <v>49.084617999999999</v>
      </c>
      <c r="BB20" s="21">
        <v>41.495404999999998</v>
      </c>
      <c r="BC20" s="21">
        <v>43.104989000000003</v>
      </c>
      <c r="BD20" s="21">
        <v>42.388597999999995</v>
      </c>
      <c r="BE20" s="21">
        <v>32.846505999999998</v>
      </c>
      <c r="BF20" s="21">
        <v>39.617332000000005</v>
      </c>
      <c r="BG20" s="21">
        <v>40.607292000000001</v>
      </c>
      <c r="BH20" s="21">
        <v>34.907831999999999</v>
      </c>
      <c r="BI20" s="21">
        <v>38.889479000000001</v>
      </c>
      <c r="BJ20" s="21">
        <v>52.325856000000002</v>
      </c>
      <c r="BK20" s="21">
        <v>40.698577000000007</v>
      </c>
      <c r="BL20" s="21">
        <v>34.521955999999996</v>
      </c>
      <c r="BM20" s="21">
        <v>47.754852</v>
      </c>
      <c r="BN20" s="21">
        <v>43.806899999999999</v>
      </c>
      <c r="BO20" s="21">
        <v>39.148077999999991</v>
      </c>
      <c r="BP20" s="21">
        <v>39.461010999999999</v>
      </c>
      <c r="BQ20" s="21">
        <v>34.774917000000002</v>
      </c>
      <c r="BR20" s="21">
        <v>47.983789000000002</v>
      </c>
      <c r="BS20" s="21">
        <v>40.300512000000005</v>
      </c>
      <c r="BT20" s="21">
        <v>38.970588834475997</v>
      </c>
      <c r="BU20" s="21">
        <v>33.236074436826634</v>
      </c>
      <c r="BV20" s="21">
        <v>36.075328501469151</v>
      </c>
      <c r="BW20" s="21">
        <v>35.416440352595494</v>
      </c>
      <c r="BX20" s="21">
        <v>35.167592556317338</v>
      </c>
      <c r="BY20" s="21">
        <v>34.464178648383928</v>
      </c>
      <c r="BZ20" s="21">
        <v>33.599106758080303</v>
      </c>
      <c r="CA20" s="21">
        <v>39.124489715964728</v>
      </c>
    </row>
    <row r="21" spans="1:79" x14ac:dyDescent="0.3">
      <c r="A21" s="9">
        <v>1.5</v>
      </c>
      <c r="B21" s="10" t="s">
        <v>2787</v>
      </c>
      <c r="C21" s="437" t="s">
        <v>5723</v>
      </c>
      <c r="D21" s="11" t="s">
        <v>2807</v>
      </c>
      <c r="E21" s="9" t="s">
        <v>2812</v>
      </c>
      <c r="F21" s="9" t="s">
        <v>2813</v>
      </c>
      <c r="G21" s="9" t="s">
        <v>2814</v>
      </c>
      <c r="H21" s="12" t="s">
        <v>2794</v>
      </c>
      <c r="I21" s="13">
        <v>53.53</v>
      </c>
      <c r="J21" s="14">
        <v>100</v>
      </c>
      <c r="K21" s="24">
        <v>43018</v>
      </c>
      <c r="L21" s="24">
        <v>44287</v>
      </c>
      <c r="M21" s="689">
        <v>44287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33.010552000000004</v>
      </c>
      <c r="BH21" s="21">
        <v>38.145214999999993</v>
      </c>
      <c r="BI21" s="21">
        <v>43.06438</v>
      </c>
      <c r="BJ21" s="21">
        <v>46.871003999999999</v>
      </c>
      <c r="BK21" s="21">
        <v>40.785415999999998</v>
      </c>
      <c r="BL21" s="21">
        <v>36.606304000000002</v>
      </c>
      <c r="BM21" s="21">
        <v>45.698917999999999</v>
      </c>
      <c r="BN21" s="21">
        <v>44.489446999999998</v>
      </c>
      <c r="BO21" s="21">
        <v>44.023462000000002</v>
      </c>
      <c r="BP21" s="21">
        <v>42.900688000000002</v>
      </c>
      <c r="BQ21" s="21">
        <v>36.99006</v>
      </c>
      <c r="BR21" s="21">
        <v>46.002758</v>
      </c>
      <c r="BS21" s="21">
        <v>44.756684999999997</v>
      </c>
      <c r="BT21" s="21">
        <v>32.098285714285709</v>
      </c>
      <c r="BU21" s="21">
        <v>27.668571428571425</v>
      </c>
      <c r="BV21" s="21">
        <v>29.819520000000001</v>
      </c>
      <c r="BW21" s="21">
        <v>29.377371428571422</v>
      </c>
      <c r="BX21" s="21">
        <v>29.114742857142854</v>
      </c>
      <c r="BY21" s="21">
        <v>28.687577142857148</v>
      </c>
      <c r="BZ21" s="21">
        <v>27.701485714285713</v>
      </c>
      <c r="CA21" s="21">
        <v>32.307668571428572</v>
      </c>
    </row>
    <row r="22" spans="1:79" x14ac:dyDescent="0.3">
      <c r="A22" s="9">
        <v>1.5</v>
      </c>
      <c r="B22" s="10" t="s">
        <v>2787</v>
      </c>
      <c r="C22" s="437" t="s">
        <v>5724</v>
      </c>
      <c r="D22" s="11" t="s">
        <v>2815</v>
      </c>
      <c r="E22" s="9" t="s">
        <v>2816</v>
      </c>
      <c r="F22" s="9" t="s">
        <v>2817</v>
      </c>
      <c r="G22" s="9" t="s">
        <v>2818</v>
      </c>
      <c r="H22" s="12" t="s">
        <v>2819</v>
      </c>
      <c r="I22" s="13">
        <v>59.38</v>
      </c>
      <c r="J22" s="14">
        <v>48</v>
      </c>
      <c r="K22" s="24">
        <v>42881</v>
      </c>
      <c r="L22" s="24">
        <v>43364</v>
      </c>
      <c r="M22" s="689">
        <v>43364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6.8645820000000004</v>
      </c>
      <c r="AC22" s="21">
        <v>21.333329000000003</v>
      </c>
      <c r="AD22" s="21">
        <v>20.392588</v>
      </c>
      <c r="AE22" s="21">
        <v>19.500453</v>
      </c>
      <c r="AF22" s="21">
        <v>16.363403999999999</v>
      </c>
      <c r="AG22" s="21">
        <v>14.417594999999999</v>
      </c>
      <c r="AH22" s="21">
        <v>14.816351000000001</v>
      </c>
      <c r="AI22" s="21">
        <v>16.921243999999998</v>
      </c>
      <c r="AJ22" s="21">
        <v>13.988883000000001</v>
      </c>
      <c r="AK22" s="21">
        <v>15.939603999999999</v>
      </c>
      <c r="AL22" s="21">
        <v>15.939494</v>
      </c>
      <c r="AM22" s="21">
        <v>16.476358999999999</v>
      </c>
      <c r="AN22" s="21">
        <v>17.670796000000003</v>
      </c>
      <c r="AO22" s="21">
        <v>21.594090000000001</v>
      </c>
      <c r="AP22" s="21">
        <v>18.720569000000001</v>
      </c>
      <c r="AQ22" s="21">
        <v>19.465901000000002</v>
      </c>
      <c r="AR22" s="21">
        <v>17.070516999999999</v>
      </c>
      <c r="AS22" s="21">
        <v>15.946637999999998</v>
      </c>
      <c r="AT22" s="21">
        <v>16.252668</v>
      </c>
      <c r="AU22" s="21">
        <v>16.603366000000001</v>
      </c>
      <c r="AV22" s="21">
        <v>17.174347999999998</v>
      </c>
      <c r="AW22" s="21">
        <v>16.845044000000001</v>
      </c>
      <c r="AX22" s="21">
        <v>17.378315999999998</v>
      </c>
      <c r="AY22" s="21">
        <v>18.755221000000002</v>
      </c>
      <c r="AZ22" s="21">
        <v>18.033785999999999</v>
      </c>
      <c r="BA22" s="21">
        <v>20.802161999999999</v>
      </c>
      <c r="BB22" s="21">
        <v>18.468542000000003</v>
      </c>
      <c r="BC22" s="21">
        <v>19.324844000000002</v>
      </c>
      <c r="BD22" s="21">
        <v>16.505458000000001</v>
      </c>
      <c r="BE22" s="21">
        <v>9.8031939999999995</v>
      </c>
      <c r="BF22" s="21">
        <v>11.611412</v>
      </c>
      <c r="BG22" s="21">
        <v>16.305222999999998</v>
      </c>
      <c r="BH22" s="21">
        <v>16.880382000000001</v>
      </c>
      <c r="BI22" s="21">
        <v>14.715309000000001</v>
      </c>
      <c r="BJ22" s="21">
        <v>17.319489999999998</v>
      </c>
      <c r="BK22" s="21">
        <v>19.056353000000001</v>
      </c>
      <c r="BL22" s="21">
        <v>16.924493000000002</v>
      </c>
      <c r="BM22" s="21">
        <v>17.078009000000002</v>
      </c>
      <c r="BN22" s="21">
        <v>16.408017999999998</v>
      </c>
      <c r="BO22" s="21">
        <v>18.074394999999999</v>
      </c>
      <c r="BP22" s="21">
        <v>17.350974000000001</v>
      </c>
      <c r="BQ22" s="21">
        <v>13.883006000000002</v>
      </c>
      <c r="BR22" s="21">
        <v>17.056350999999999</v>
      </c>
      <c r="BS22" s="21">
        <v>17.721140999999999</v>
      </c>
      <c r="BT22" s="21">
        <v>17.651847015511891</v>
      </c>
      <c r="BU22" s="21">
        <v>16.951519172699069</v>
      </c>
      <c r="BV22" s="21">
        <v>17.812717203722851</v>
      </c>
      <c r="BW22" s="21">
        <v>17.538506655635985</v>
      </c>
      <c r="BX22" s="21">
        <v>16.809991147880041</v>
      </c>
      <c r="BY22" s="21">
        <v>17.962618970010343</v>
      </c>
      <c r="BZ22" s="21">
        <v>16.452632885211994</v>
      </c>
      <c r="CA22" s="21">
        <v>16.61715921406412</v>
      </c>
    </row>
    <row r="23" spans="1:79" x14ac:dyDescent="0.3">
      <c r="A23" s="9">
        <v>1.5</v>
      </c>
      <c r="B23" s="10" t="s">
        <v>2787</v>
      </c>
      <c r="C23" s="437" t="s">
        <v>5725</v>
      </c>
      <c r="D23" s="11" t="s">
        <v>2820</v>
      </c>
      <c r="E23" s="9" t="s">
        <v>2821</v>
      </c>
      <c r="F23" s="9" t="s">
        <v>2822</v>
      </c>
      <c r="G23" s="9" t="s">
        <v>2823</v>
      </c>
      <c r="H23" s="12" t="s">
        <v>2824</v>
      </c>
      <c r="I23" s="13">
        <v>56.67</v>
      </c>
      <c r="J23" s="14">
        <v>95</v>
      </c>
      <c r="K23" s="24">
        <v>42916</v>
      </c>
      <c r="L23" s="24">
        <v>45092</v>
      </c>
      <c r="M23" s="689"/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</row>
    <row r="24" spans="1:79" x14ac:dyDescent="0.3">
      <c r="A24" s="9">
        <v>1.5</v>
      </c>
      <c r="B24" s="10" t="s">
        <v>2787</v>
      </c>
      <c r="C24" s="437" t="s">
        <v>5726</v>
      </c>
      <c r="D24" s="11" t="s">
        <v>2825</v>
      </c>
      <c r="E24" s="9" t="s">
        <v>2826</v>
      </c>
      <c r="F24" s="9" t="s">
        <v>2827</v>
      </c>
      <c r="G24" s="9" t="s">
        <v>2828</v>
      </c>
      <c r="H24" s="12" t="s">
        <v>2829</v>
      </c>
      <c r="I24" s="13">
        <v>55</v>
      </c>
      <c r="J24" s="14">
        <v>50</v>
      </c>
      <c r="K24" s="24">
        <v>42916</v>
      </c>
      <c r="L24" s="24">
        <v>51501</v>
      </c>
      <c r="M24" s="689"/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</row>
    <row r="25" spans="1:79" x14ac:dyDescent="0.3">
      <c r="A25" s="9">
        <v>1.5</v>
      </c>
      <c r="B25" s="15" t="s">
        <v>2830</v>
      </c>
      <c r="C25" s="438" t="s">
        <v>5727</v>
      </c>
      <c r="D25" s="11" t="s">
        <v>2820</v>
      </c>
      <c r="E25" s="9" t="s">
        <v>2831</v>
      </c>
      <c r="F25" s="9" t="s">
        <v>2832</v>
      </c>
      <c r="G25" s="9" t="s">
        <v>2833</v>
      </c>
      <c r="H25" s="12" t="s">
        <v>2834</v>
      </c>
      <c r="I25" s="13">
        <v>51.93</v>
      </c>
      <c r="J25" s="14">
        <v>22.5</v>
      </c>
      <c r="K25" s="24">
        <v>42881</v>
      </c>
      <c r="L25" s="24">
        <v>43439</v>
      </c>
      <c r="M25" s="689">
        <v>43439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4.8043940000000003</v>
      </c>
      <c r="AF25" s="21">
        <v>5.3537160000000004</v>
      </c>
      <c r="AG25" s="21">
        <v>4.3890380000000002</v>
      </c>
      <c r="AH25" s="21">
        <v>3.9789480000000004</v>
      </c>
      <c r="AI25" s="21">
        <v>3.7445530000000002</v>
      </c>
      <c r="AJ25" s="21">
        <v>3.1324040000000002</v>
      </c>
      <c r="AK25" s="21">
        <v>2.809323</v>
      </c>
      <c r="AL25" s="21">
        <v>3.2904840000000002</v>
      </c>
      <c r="AM25" s="21">
        <v>3.9568080000000001</v>
      </c>
      <c r="AN25" s="21">
        <v>3.7926310000000005</v>
      </c>
      <c r="AO25" s="21">
        <v>4.8182109999999989</v>
      </c>
      <c r="AP25" s="21">
        <v>5.9285620000000003</v>
      </c>
      <c r="AQ25" s="21">
        <v>6.1400569999999997</v>
      </c>
      <c r="AR25" s="21">
        <v>5.9574889999999998</v>
      </c>
      <c r="AS25" s="21">
        <v>4.7163450000000005</v>
      </c>
      <c r="AT25" s="21">
        <v>5.1075169999999996</v>
      </c>
      <c r="AU25" s="21">
        <v>3.9997390000000004</v>
      </c>
      <c r="AV25" s="21">
        <v>3.6560809999999999</v>
      </c>
      <c r="AW25" s="21">
        <v>3.115885</v>
      </c>
      <c r="AX25" s="21">
        <v>3.6328660000000004</v>
      </c>
      <c r="AY25" s="21">
        <v>4.0856710000000005</v>
      </c>
      <c r="AZ25" s="21">
        <v>4.8769070000000001</v>
      </c>
      <c r="BA25" s="21">
        <v>5.3290769999999998</v>
      </c>
      <c r="BB25" s="21">
        <v>5.5942959999999999</v>
      </c>
      <c r="BC25" s="21">
        <v>6.8329889999999995</v>
      </c>
      <c r="BD25" s="21">
        <v>6.0585089999999999</v>
      </c>
      <c r="BE25" s="21">
        <v>5.2487650000000006</v>
      </c>
      <c r="BF25" s="21">
        <v>4.4453800000000001</v>
      </c>
      <c r="BG25" s="21">
        <v>4.5897170000000003</v>
      </c>
      <c r="BH25" s="21">
        <v>3.3304520000000002</v>
      </c>
      <c r="BI25" s="21">
        <v>2.4568400000000001</v>
      </c>
      <c r="BJ25" s="21">
        <v>3.8630510000000005</v>
      </c>
      <c r="BK25" s="21">
        <v>4.6549840000000007</v>
      </c>
      <c r="BL25" s="21">
        <v>5.0458990000000004</v>
      </c>
      <c r="BM25" s="21">
        <v>5.0095200000000002</v>
      </c>
      <c r="BN25" s="21">
        <v>5.4544100000000011</v>
      </c>
      <c r="BO25" s="21">
        <v>5.829034</v>
      </c>
      <c r="BP25" s="21">
        <v>5.7389449999999993</v>
      </c>
      <c r="BQ25" s="21">
        <v>5.2736740000000006</v>
      </c>
      <c r="BR25" s="21">
        <v>5.1739430000000004</v>
      </c>
      <c r="BS25" s="21">
        <v>4.7674250000000002</v>
      </c>
      <c r="BT25" s="21">
        <v>3.8715094571929551</v>
      </c>
      <c r="BU25" s="21">
        <v>2.756244682473127</v>
      </c>
      <c r="BV25" s="21">
        <v>3.9694263970420072</v>
      </c>
      <c r="BW25" s="21">
        <v>4.7701342761302143</v>
      </c>
      <c r="BX25" s="21">
        <v>4.206352786460319</v>
      </c>
      <c r="BY25" s="21">
        <v>6.1510789890981181</v>
      </c>
      <c r="BZ25" s="21">
        <v>5.7747559655409013</v>
      </c>
      <c r="CA25" s="21">
        <v>4.7290723336128693</v>
      </c>
    </row>
    <row r="26" spans="1:79" x14ac:dyDescent="0.3">
      <c r="A26" s="9">
        <v>1.5</v>
      </c>
      <c r="B26" s="15" t="s">
        <v>2830</v>
      </c>
      <c r="C26" s="438" t="s">
        <v>5728</v>
      </c>
      <c r="D26" s="11" t="s">
        <v>2820</v>
      </c>
      <c r="E26" s="9" t="s">
        <v>2831</v>
      </c>
      <c r="F26" s="9" t="s">
        <v>2835</v>
      </c>
      <c r="G26" s="9" t="s">
        <v>2836</v>
      </c>
      <c r="H26" s="12" t="s">
        <v>2837</v>
      </c>
      <c r="I26" s="13">
        <v>53.43</v>
      </c>
      <c r="J26" s="14">
        <v>15</v>
      </c>
      <c r="K26" s="24">
        <v>42873</v>
      </c>
      <c r="L26" s="24">
        <v>43567</v>
      </c>
      <c r="M26" s="689">
        <v>43567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1.5984650000000002</v>
      </c>
      <c r="AJ26" s="21">
        <v>2.2210000000000001</v>
      </c>
      <c r="AK26" s="21">
        <v>2.0161320000000003</v>
      </c>
      <c r="AL26" s="21">
        <v>2.1419810000000004</v>
      </c>
      <c r="AM26" s="21">
        <v>2.9390460000000003</v>
      </c>
      <c r="AN26" s="21">
        <v>3.1553789999999999</v>
      </c>
      <c r="AO26" s="21">
        <v>3.5814670000000004</v>
      </c>
      <c r="AP26" s="21">
        <v>3.796335</v>
      </c>
      <c r="AQ26" s="21">
        <v>3.8165900000000001</v>
      </c>
      <c r="AR26" s="21">
        <v>3.6482400000000004</v>
      </c>
      <c r="AS26" s="21">
        <v>2.9054720000000001</v>
      </c>
      <c r="AT26" s="21">
        <v>3.0720600000000005</v>
      </c>
      <c r="AU26" s="21">
        <v>2.2247189999999999</v>
      </c>
      <c r="AV26" s="21">
        <v>2.3979080000000002</v>
      </c>
      <c r="AW26" s="21">
        <v>2.0618339999999997</v>
      </c>
      <c r="AX26" s="21">
        <v>2.539876</v>
      </c>
      <c r="AY26" s="21">
        <v>2.9288720000000001</v>
      </c>
      <c r="AZ26" s="21">
        <v>3.4091779999999998</v>
      </c>
      <c r="BA26" s="21">
        <v>3.7999570000000005</v>
      </c>
      <c r="BB26" s="21">
        <v>3.7650980000000005</v>
      </c>
      <c r="BC26" s="21">
        <v>4.1274800000000003</v>
      </c>
      <c r="BD26" s="21">
        <v>3.758032</v>
      </c>
      <c r="BE26" s="21">
        <v>3.1159160000000004</v>
      </c>
      <c r="BF26" s="21">
        <v>2.8366850000000006</v>
      </c>
      <c r="BG26" s="21">
        <v>2.9508739999999998</v>
      </c>
      <c r="BH26" s="21">
        <v>2.4006419999999999</v>
      </c>
      <c r="BI26" s="21">
        <v>2.0278740000000002</v>
      </c>
      <c r="BJ26" s="21">
        <v>2.5535039999999998</v>
      </c>
      <c r="BK26" s="21">
        <v>3.110608</v>
      </c>
      <c r="BL26" s="21">
        <v>3.5429459999999997</v>
      </c>
      <c r="BM26" s="21">
        <v>3.9682060000000003</v>
      </c>
      <c r="BN26" s="21">
        <v>3.6240960000000007</v>
      </c>
      <c r="BO26" s="21">
        <v>3.4176899999999999</v>
      </c>
      <c r="BP26" s="21">
        <v>3.7250939999999999</v>
      </c>
      <c r="BQ26" s="21">
        <v>2.9285039999999998</v>
      </c>
      <c r="BR26" s="21">
        <v>3.2371400000000001</v>
      </c>
      <c r="BS26" s="21">
        <v>3.1017410000000001</v>
      </c>
      <c r="BT26" s="21">
        <v>2.581006304795304</v>
      </c>
      <c r="BU26" s="21">
        <v>1.8374964549820847</v>
      </c>
      <c r="BV26" s="21">
        <v>2.6462842646946716</v>
      </c>
      <c r="BW26" s="21">
        <v>3.1800895174201429</v>
      </c>
      <c r="BX26" s="21">
        <v>2.8042351909735461</v>
      </c>
      <c r="BY26" s="21">
        <v>4.1007193260654118</v>
      </c>
      <c r="BZ26" s="21">
        <v>3.8498373103606007</v>
      </c>
      <c r="CA26" s="21">
        <v>3.1527148890752463</v>
      </c>
    </row>
    <row r="27" spans="1:79" x14ac:dyDescent="0.3">
      <c r="A27" s="9">
        <v>1.5</v>
      </c>
      <c r="B27" s="15" t="s">
        <v>2830</v>
      </c>
      <c r="C27" s="438" t="s">
        <v>5729</v>
      </c>
      <c r="D27" s="11" t="s">
        <v>2820</v>
      </c>
      <c r="E27" s="9" t="s">
        <v>2831</v>
      </c>
      <c r="F27" s="9" t="s">
        <v>2838</v>
      </c>
      <c r="G27" s="9" t="s">
        <v>2839</v>
      </c>
      <c r="H27" s="12" t="s">
        <v>2834</v>
      </c>
      <c r="I27" s="13">
        <v>53.73</v>
      </c>
      <c r="J27" s="14">
        <v>11</v>
      </c>
      <c r="K27" s="24">
        <v>42881</v>
      </c>
      <c r="L27" s="24">
        <v>43728</v>
      </c>
      <c r="M27" s="689">
        <v>43728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0.56270500000000001</v>
      </c>
      <c r="AO27" s="21">
        <v>2.1742080000000001</v>
      </c>
      <c r="AP27" s="21">
        <v>2.8943070000000004</v>
      </c>
      <c r="AQ27" s="21">
        <v>3.1924709999999998</v>
      </c>
      <c r="AR27" s="21">
        <v>2.1794180000000001</v>
      </c>
      <c r="AS27" s="21">
        <v>2.6127830000000003</v>
      </c>
      <c r="AT27" s="21">
        <v>2.522367</v>
      </c>
      <c r="AU27" s="21">
        <v>1.6269370000000001</v>
      </c>
      <c r="AV27" s="21">
        <v>1.5764160000000003</v>
      </c>
      <c r="AW27" s="21">
        <v>1.5496500000000002</v>
      </c>
      <c r="AX27" s="21">
        <v>1.8378360000000002</v>
      </c>
      <c r="AY27" s="21">
        <v>2.2719480000000005</v>
      </c>
      <c r="AZ27" s="21">
        <v>2.5393020000000002</v>
      </c>
      <c r="BA27" s="21">
        <v>2.8516780000000002</v>
      </c>
      <c r="BB27" s="21">
        <v>3.085572</v>
      </c>
      <c r="BC27" s="21">
        <v>3.3083</v>
      </c>
      <c r="BD27" s="21">
        <v>3.1180159999999999</v>
      </c>
      <c r="BE27" s="21">
        <v>2.657473</v>
      </c>
      <c r="BF27" s="21">
        <v>2.5636670000000006</v>
      </c>
      <c r="BG27" s="21">
        <v>2.1921710000000001</v>
      </c>
      <c r="BH27" s="21">
        <v>1.8073170000000001</v>
      </c>
      <c r="BI27" s="21">
        <v>1.5626960000000001</v>
      </c>
      <c r="BJ27" s="21">
        <v>1.825013</v>
      </c>
      <c r="BK27" s="21">
        <v>2.3245830000000001</v>
      </c>
      <c r="BL27" s="21">
        <v>2.6879979999999999</v>
      </c>
      <c r="BM27" s="21">
        <v>3.00861</v>
      </c>
      <c r="BN27" s="21">
        <v>3.0598919999999996</v>
      </c>
      <c r="BO27" s="21">
        <v>2.9495699999999996</v>
      </c>
      <c r="BP27" s="21">
        <v>3.023272</v>
      </c>
      <c r="BQ27" s="21">
        <v>2.6800820000000005</v>
      </c>
      <c r="BR27" s="21">
        <v>2.5873760000000003</v>
      </c>
      <c r="BS27" s="21">
        <v>2.3643580000000002</v>
      </c>
      <c r="BT27" s="21">
        <v>1.8927379568498894</v>
      </c>
      <c r="BU27" s="21">
        <v>1.3474974003201954</v>
      </c>
      <c r="BV27" s="21">
        <v>1.9406084607760923</v>
      </c>
      <c r="BW27" s="21">
        <v>2.3320656461081044</v>
      </c>
      <c r="BX27" s="21">
        <v>2.0564391400472672</v>
      </c>
      <c r="BY27" s="21">
        <v>3.0071941724479689</v>
      </c>
      <c r="BZ27" s="21">
        <v>2.823214027597774</v>
      </c>
      <c r="CA27" s="21">
        <v>2.3119909186551806</v>
      </c>
    </row>
    <row r="28" spans="1:79" x14ac:dyDescent="0.3">
      <c r="A28" s="9">
        <v>1.5</v>
      </c>
      <c r="B28" s="15" t="s">
        <v>2830</v>
      </c>
      <c r="C28" s="438" t="s">
        <v>5730</v>
      </c>
      <c r="D28" s="11" t="s">
        <v>2820</v>
      </c>
      <c r="E28" s="9" t="s">
        <v>2840</v>
      </c>
      <c r="F28" s="9" t="s">
        <v>2841</v>
      </c>
      <c r="G28" s="9" t="s">
        <v>2842</v>
      </c>
      <c r="H28" s="12" t="s">
        <v>6319</v>
      </c>
      <c r="I28" s="13">
        <v>56.28</v>
      </c>
      <c r="J28" s="14">
        <v>80</v>
      </c>
      <c r="K28" s="24">
        <v>43062</v>
      </c>
      <c r="L28" s="24">
        <v>43665</v>
      </c>
      <c r="M28" s="689">
        <v>43665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4.4121000000000006</v>
      </c>
      <c r="AM28" s="21">
        <v>5.1657000000000002</v>
      </c>
      <c r="AN28" s="21">
        <v>11.904900000000001</v>
      </c>
      <c r="AO28" s="21">
        <v>18.190800000000003</v>
      </c>
      <c r="AP28" s="21">
        <v>17.836100000000002</v>
      </c>
      <c r="AQ28" s="21">
        <v>17.586510000000001</v>
      </c>
      <c r="AR28" s="21">
        <v>10.94706</v>
      </c>
      <c r="AS28" s="21">
        <v>3.9240000000000004E-2</v>
      </c>
      <c r="AT28" s="21">
        <v>15.971069999999999</v>
      </c>
      <c r="AU28" s="21">
        <v>14.2719</v>
      </c>
      <c r="AV28" s="21">
        <v>13.904129999999999</v>
      </c>
      <c r="AW28" s="21">
        <v>10.83939</v>
      </c>
      <c r="AX28" s="21">
        <v>13.21278</v>
      </c>
      <c r="AY28" s="21">
        <v>15.362070000000001</v>
      </c>
      <c r="AZ28" s="21">
        <v>18.376270000000002</v>
      </c>
      <c r="BA28" s="21">
        <v>21.135560000000002</v>
      </c>
      <c r="BB28" s="21">
        <v>20.109349999999999</v>
      </c>
      <c r="BC28" s="21">
        <v>20.991</v>
      </c>
      <c r="BD28" s="21">
        <v>18.912330000000001</v>
      </c>
      <c r="BE28" s="21">
        <v>16.418959999999998</v>
      </c>
      <c r="BF28" s="21">
        <v>17.478249999999999</v>
      </c>
      <c r="BG28" s="21">
        <v>15.853380000000001</v>
      </c>
      <c r="BH28" s="21">
        <v>15.243180000000001</v>
      </c>
      <c r="BI28" s="21">
        <v>12.47343</v>
      </c>
      <c r="BJ28" s="21">
        <v>13.683450000000001</v>
      </c>
      <c r="BK28" s="21">
        <v>17.669970000000003</v>
      </c>
      <c r="BL28" s="21">
        <v>19.682290000000002</v>
      </c>
      <c r="BM28" s="21">
        <v>21.23929</v>
      </c>
      <c r="BN28" s="21">
        <v>21.169550000000001</v>
      </c>
      <c r="BO28" s="21">
        <v>18.473740000000003</v>
      </c>
      <c r="BP28" s="21">
        <v>19.576120000000003</v>
      </c>
      <c r="BQ28" s="21">
        <v>16.505459999999999</v>
      </c>
      <c r="BR28" s="21">
        <v>15.632849999999998</v>
      </c>
      <c r="BS28" s="21">
        <v>17.23704</v>
      </c>
      <c r="BT28" s="21">
        <v>14.506185365853655</v>
      </c>
      <c r="BU28" s="21">
        <v>10.469853658536584</v>
      </c>
      <c r="BV28" s="21">
        <v>14.858224390243899</v>
      </c>
      <c r="BW28" s="21">
        <v>17.699941463414635</v>
      </c>
      <c r="BX28" s="21">
        <v>15.678439024390242</v>
      </c>
      <c r="BY28" s="21">
        <v>22.595824390243898</v>
      </c>
      <c r="BZ28" s="21">
        <v>21.238243902439024</v>
      </c>
      <c r="CA28" s="21">
        <v>17.558399999999999</v>
      </c>
    </row>
    <row r="29" spans="1:79" x14ac:dyDescent="0.3">
      <c r="A29" s="9">
        <v>1.5</v>
      </c>
      <c r="B29" s="15" t="s">
        <v>2830</v>
      </c>
      <c r="C29" s="438" t="s">
        <v>5731</v>
      </c>
      <c r="D29" s="11" t="s">
        <v>2820</v>
      </c>
      <c r="E29" s="9" t="s">
        <v>2821</v>
      </c>
      <c r="F29" s="9" t="s">
        <v>2843</v>
      </c>
      <c r="G29" s="9" t="s">
        <v>2844</v>
      </c>
      <c r="H29" s="12" t="s">
        <v>2845</v>
      </c>
      <c r="I29" s="13">
        <v>56.43</v>
      </c>
      <c r="J29" s="14">
        <v>35</v>
      </c>
      <c r="K29" s="24">
        <v>42858</v>
      </c>
      <c r="L29" s="24">
        <v>43572</v>
      </c>
      <c r="M29" s="689">
        <v>43572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1.7580769999999999</v>
      </c>
      <c r="AJ29" s="21">
        <v>4.3692229999999999</v>
      </c>
      <c r="AK29" s="21">
        <v>4.1321540000000008</v>
      </c>
      <c r="AL29" s="21">
        <v>4.8029020000000004</v>
      </c>
      <c r="AM29" s="21">
        <v>6.1383380000000001</v>
      </c>
      <c r="AN29" s="21">
        <v>6.823194</v>
      </c>
      <c r="AO29" s="21">
        <v>8.0872850000000014</v>
      </c>
      <c r="AP29" s="21">
        <v>8.9909959999999991</v>
      </c>
      <c r="AQ29" s="21">
        <v>9.286092</v>
      </c>
      <c r="AR29" s="21">
        <v>8.5379629999999995</v>
      </c>
      <c r="AS29" s="21">
        <v>6.6258820000000007</v>
      </c>
      <c r="AT29" s="21">
        <v>7.3509780000000013</v>
      </c>
      <c r="AU29" s="21">
        <v>6.0769449999999994</v>
      </c>
      <c r="AV29" s="21">
        <v>5.3472489999999997</v>
      </c>
      <c r="AW29" s="21">
        <v>4.7281290000000009</v>
      </c>
      <c r="AX29" s="21">
        <v>5.3876249999999999</v>
      </c>
      <c r="AY29" s="21">
        <v>6.4712010000000006</v>
      </c>
      <c r="AZ29" s="21">
        <v>7.3820860000000001</v>
      </c>
      <c r="BA29" s="21">
        <v>8.6125300000000014</v>
      </c>
      <c r="BB29" s="21">
        <v>8.8839629999999996</v>
      </c>
      <c r="BC29" s="21">
        <v>9.6623990000000006</v>
      </c>
      <c r="BD29" s="21">
        <v>8.3304600000000004</v>
      </c>
      <c r="BE29" s="21">
        <v>6.9296670000000002</v>
      </c>
      <c r="BF29" s="21">
        <v>6.2606100000000007</v>
      </c>
      <c r="BG29" s="21">
        <v>6.0493300000000003</v>
      </c>
      <c r="BH29" s="21">
        <v>5.2358320000000003</v>
      </c>
      <c r="BI29" s="21">
        <v>4.4115650000000004</v>
      </c>
      <c r="BJ29" s="21">
        <v>5.6607409999999998</v>
      </c>
      <c r="BK29" s="21">
        <v>6.5331769999999993</v>
      </c>
      <c r="BL29" s="21">
        <v>7.4688210000000002</v>
      </c>
      <c r="BM29" s="21">
        <v>8.7899659999999997</v>
      </c>
      <c r="BN29" s="21">
        <v>8.720733000000001</v>
      </c>
      <c r="BO29" s="21">
        <v>8.3669049999999991</v>
      </c>
      <c r="BP29" s="21">
        <v>8.8531630000000003</v>
      </c>
      <c r="BQ29" s="21">
        <v>6.9788549999999994</v>
      </c>
      <c r="BR29" s="21">
        <v>7.303572</v>
      </c>
      <c r="BS29" s="21">
        <v>7.1435570000000004</v>
      </c>
      <c r="BT29" s="21">
        <v>6.0223480445223769</v>
      </c>
      <c r="BU29" s="21">
        <v>4.2874917282915312</v>
      </c>
      <c r="BV29" s="21">
        <v>6.1746632842875675</v>
      </c>
      <c r="BW29" s="21">
        <v>7.4202088739803322</v>
      </c>
      <c r="BX29" s="21">
        <v>6.5432154456049423</v>
      </c>
      <c r="BY29" s="21">
        <v>9.5683450941526278</v>
      </c>
      <c r="BZ29" s="21">
        <v>8.9829537241747364</v>
      </c>
      <c r="CA29" s="21">
        <v>7.3563347411755737</v>
      </c>
    </row>
    <row r="30" spans="1:79" x14ac:dyDescent="0.3">
      <c r="A30" s="9">
        <v>1.5</v>
      </c>
      <c r="B30" s="15" t="s">
        <v>2830</v>
      </c>
      <c r="C30" s="438" t="s">
        <v>5732</v>
      </c>
      <c r="D30" s="11" t="s">
        <v>2825</v>
      </c>
      <c r="E30" s="9" t="s">
        <v>2826</v>
      </c>
      <c r="F30" s="9" t="s">
        <v>2846</v>
      </c>
      <c r="G30" s="9" t="s">
        <v>2847</v>
      </c>
      <c r="H30" s="12" t="s">
        <v>2829</v>
      </c>
      <c r="I30" s="13">
        <v>48</v>
      </c>
      <c r="J30" s="14">
        <v>21.3</v>
      </c>
      <c r="K30" s="24">
        <v>43060</v>
      </c>
      <c r="L30" s="24">
        <v>51501</v>
      </c>
      <c r="M30" s="689"/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</row>
    <row r="31" spans="1:79" x14ac:dyDescent="0.3">
      <c r="A31" s="9">
        <v>1.5</v>
      </c>
      <c r="B31" s="15" t="s">
        <v>2830</v>
      </c>
      <c r="C31" s="438" t="s">
        <v>5733</v>
      </c>
      <c r="D31" s="11" t="s">
        <v>2825</v>
      </c>
      <c r="E31" s="9" t="s">
        <v>2826</v>
      </c>
      <c r="F31" s="9" t="s">
        <v>2848</v>
      </c>
      <c r="G31" s="9" t="s">
        <v>2849</v>
      </c>
      <c r="H31" s="12" t="s">
        <v>6320</v>
      </c>
      <c r="I31" s="13">
        <v>47.25</v>
      </c>
      <c r="J31" s="14">
        <v>1.1499999999999999</v>
      </c>
      <c r="K31" s="24">
        <v>43109</v>
      </c>
      <c r="L31" s="24">
        <v>43715</v>
      </c>
      <c r="M31" s="689">
        <v>43715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0.18872700000000001</v>
      </c>
      <c r="AO31" s="21">
        <v>0.21604600000000002</v>
      </c>
      <c r="AP31" s="21">
        <v>0.30164600000000003</v>
      </c>
      <c r="AQ31" s="21">
        <v>0.35860399999999998</v>
      </c>
      <c r="AR31" s="21">
        <v>0.328038</v>
      </c>
      <c r="AS31" s="21">
        <v>0.26311400000000001</v>
      </c>
      <c r="AT31" s="21">
        <v>0.25357000000000002</v>
      </c>
      <c r="AU31" s="21">
        <v>0.19209700000000002</v>
      </c>
      <c r="AV31" s="21">
        <v>0.147009</v>
      </c>
      <c r="AW31" s="21">
        <v>0.12574000000000002</v>
      </c>
      <c r="AX31" s="21">
        <v>0.13778800000000002</v>
      </c>
      <c r="AY31" s="21">
        <v>0.19370400000000002</v>
      </c>
      <c r="AZ31" s="21">
        <v>0.24113200000000001</v>
      </c>
      <c r="BA31" s="21">
        <v>0.246611</v>
      </c>
      <c r="BB31" s="21">
        <v>0.28898299999999999</v>
      </c>
      <c r="BC31" s="21">
        <v>0.35593000000000002</v>
      </c>
      <c r="BD31" s="21">
        <v>0.30919600000000003</v>
      </c>
      <c r="BE31" s="21">
        <v>0.202325</v>
      </c>
      <c r="BF31" s="21">
        <v>0.21456</v>
      </c>
      <c r="BG31" s="21">
        <v>0.171072</v>
      </c>
      <c r="BH31" s="21">
        <v>0.13281100000000001</v>
      </c>
      <c r="BI31" s="21">
        <v>9.7183000000000005E-2</v>
      </c>
      <c r="BJ31" s="21">
        <v>0.13390100000000002</v>
      </c>
      <c r="BK31" s="21">
        <v>0.15771300000000002</v>
      </c>
      <c r="BL31" s="21">
        <v>0.22126600000000002</v>
      </c>
      <c r="BM31" s="21">
        <v>0.29013499999999998</v>
      </c>
      <c r="BN31" s="21">
        <v>0.29078500000000002</v>
      </c>
      <c r="BO31" s="21">
        <v>0.29183900000000002</v>
      </c>
      <c r="BP31" s="21">
        <v>0.27322600000000002</v>
      </c>
      <c r="BQ31" s="21">
        <v>0.243038</v>
      </c>
      <c r="BR31" s="21">
        <v>0.24898700000000001</v>
      </c>
      <c r="BS31" s="21">
        <v>0.18970300000000001</v>
      </c>
      <c r="BT31" s="21">
        <v>0.19985551213176692</v>
      </c>
      <c r="BU31" s="21">
        <v>0.14227385323808961</v>
      </c>
      <c r="BV31" s="21">
        <v>0.20498941519570221</v>
      </c>
      <c r="BW31" s="21">
        <v>0.24636067300312889</v>
      </c>
      <c r="BX31" s="21">
        <v>0.21728217722415724</v>
      </c>
      <c r="BY31" s="21">
        <v>0.31768525485565852</v>
      </c>
      <c r="BZ31" s="21">
        <v>0.29821051301729734</v>
      </c>
      <c r="CA31" s="21">
        <v>0.24417709734931223</v>
      </c>
    </row>
    <row r="32" spans="1:79" x14ac:dyDescent="0.3">
      <c r="A32" s="9">
        <v>1.5</v>
      </c>
      <c r="B32" s="15" t="s">
        <v>2830</v>
      </c>
      <c r="C32" s="438" t="s">
        <v>5734</v>
      </c>
      <c r="D32" s="498" t="s">
        <v>2825</v>
      </c>
      <c r="E32" s="439" t="s">
        <v>2850</v>
      </c>
      <c r="F32" s="439" t="s">
        <v>2851</v>
      </c>
      <c r="G32" s="439" t="s">
        <v>2852</v>
      </c>
      <c r="H32" s="439" t="s">
        <v>2853</v>
      </c>
      <c r="I32" s="13">
        <v>52.95</v>
      </c>
      <c r="J32" s="14">
        <v>35</v>
      </c>
      <c r="K32" s="24">
        <v>42881</v>
      </c>
      <c r="L32" s="24" t="s">
        <v>3707</v>
      </c>
      <c r="M32" s="439" t="s">
        <v>5735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</row>
    <row r="33" spans="1:79" x14ac:dyDescent="0.3">
      <c r="A33" s="9">
        <v>1.5</v>
      </c>
      <c r="B33" s="15" t="s">
        <v>2830</v>
      </c>
      <c r="C33" s="438" t="s">
        <v>5736</v>
      </c>
      <c r="D33" s="11" t="s">
        <v>2825</v>
      </c>
      <c r="E33" s="9" t="s">
        <v>2854</v>
      </c>
      <c r="F33" s="9" t="s">
        <v>2855</v>
      </c>
      <c r="G33" s="9" t="s">
        <v>2856</v>
      </c>
      <c r="H33" s="12" t="s">
        <v>2857</v>
      </c>
      <c r="I33" s="13">
        <v>56.7</v>
      </c>
      <c r="J33" s="14">
        <v>22</v>
      </c>
      <c r="K33" s="24">
        <v>42873</v>
      </c>
      <c r="L33" s="24">
        <v>43351</v>
      </c>
      <c r="M33" s="689">
        <v>43351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3.067844</v>
      </c>
      <c r="AC33" s="21">
        <v>4.5963500000000002</v>
      </c>
      <c r="AD33" s="21">
        <v>5.2125440000000003</v>
      </c>
      <c r="AE33" s="21">
        <v>6.2416419999999997</v>
      </c>
      <c r="AF33" s="21">
        <v>5.5590769999999994</v>
      </c>
      <c r="AG33" s="21">
        <v>4.8620340000000004</v>
      </c>
      <c r="AH33" s="21">
        <v>4.1475570000000008</v>
      </c>
      <c r="AI33" s="21">
        <v>3.9586850000000005</v>
      </c>
      <c r="AJ33" s="21">
        <v>2.648352</v>
      </c>
      <c r="AK33" s="21">
        <v>2.6734250000000004</v>
      </c>
      <c r="AL33" s="21">
        <v>2.9555420000000003</v>
      </c>
      <c r="AM33" s="21">
        <v>4.1002359999999998</v>
      </c>
      <c r="AN33" s="21">
        <v>5.2500280000000004</v>
      </c>
      <c r="AO33" s="21">
        <v>5.3453730000000004</v>
      </c>
      <c r="AP33" s="21">
        <v>5.962294</v>
      </c>
      <c r="AQ33" s="21">
        <v>6.7905980000000001</v>
      </c>
      <c r="AR33" s="21">
        <v>6.3762809999999996</v>
      </c>
      <c r="AS33" s="21">
        <v>5.3033340000000004</v>
      </c>
      <c r="AT33" s="21">
        <v>4.9502530000000009</v>
      </c>
      <c r="AU33" s="21">
        <v>3.8663810000000005</v>
      </c>
      <c r="AV33" s="21">
        <v>3.6531730000000002</v>
      </c>
      <c r="AW33" s="21">
        <v>2.8713760000000002</v>
      </c>
      <c r="AX33" s="21">
        <v>2.9342860000000002</v>
      </c>
      <c r="AY33" s="21">
        <v>4.2647240000000002</v>
      </c>
      <c r="AZ33" s="21">
        <v>5.217454</v>
      </c>
      <c r="BA33" s="21">
        <v>5.6695890000000002</v>
      </c>
      <c r="BB33" s="21">
        <v>5.8893280000000008</v>
      </c>
      <c r="BC33" s="21">
        <v>7.2922100000000007</v>
      </c>
      <c r="BD33" s="21">
        <v>6.2548209999999997</v>
      </c>
      <c r="BE33" s="21">
        <v>5.3239680000000007</v>
      </c>
      <c r="BF33" s="21">
        <v>4.7641030000000004</v>
      </c>
      <c r="BG33" s="21">
        <v>4.1176499999999994</v>
      </c>
      <c r="BH33" s="21">
        <v>3.294394</v>
      </c>
      <c r="BI33" s="21">
        <v>2.5550579999999998</v>
      </c>
      <c r="BJ33" s="21">
        <v>3.7928140000000004</v>
      </c>
      <c r="BK33" s="21">
        <v>4.4510829999999997</v>
      </c>
      <c r="BL33" s="21">
        <v>4.7485489999999997</v>
      </c>
      <c r="BM33" s="21">
        <v>6.2189230000000011</v>
      </c>
      <c r="BN33" s="21">
        <v>6.0639270000000005</v>
      </c>
      <c r="BO33" s="21">
        <v>5.7809379999999999</v>
      </c>
      <c r="BP33" s="21">
        <v>6.022717000000001</v>
      </c>
      <c r="BQ33" s="21">
        <v>5.4338950000000006</v>
      </c>
      <c r="BR33" s="21">
        <v>5.8954769999999996</v>
      </c>
      <c r="BS33" s="21">
        <v>4.5860310000000002</v>
      </c>
      <c r="BT33" s="21">
        <v>3.823322840781628</v>
      </c>
      <c r="BU33" s="21">
        <v>2.7217606706417139</v>
      </c>
      <c r="BV33" s="21">
        <v>3.9215366385264772</v>
      </c>
      <c r="BW33" s="21">
        <v>4.7129867878859431</v>
      </c>
      <c r="BX33" s="21">
        <v>4.1567025208099642</v>
      </c>
      <c r="BY33" s="21">
        <v>6.0774570494125975</v>
      </c>
      <c r="BZ33" s="21">
        <v>5.7048967707656875</v>
      </c>
      <c r="CA33" s="21">
        <v>4.6712140362477124</v>
      </c>
    </row>
    <row r="34" spans="1:79" x14ac:dyDescent="0.3">
      <c r="A34" s="9">
        <v>1.5</v>
      </c>
      <c r="B34" s="15" t="s">
        <v>2830</v>
      </c>
      <c r="C34" s="438" t="s">
        <v>5737</v>
      </c>
      <c r="D34" s="11" t="s">
        <v>2825</v>
      </c>
      <c r="E34" s="9" t="s">
        <v>2850</v>
      </c>
      <c r="F34" s="9" t="s">
        <v>2858</v>
      </c>
      <c r="G34" s="9" t="s">
        <v>2859</v>
      </c>
      <c r="H34" s="12" t="s">
        <v>2845</v>
      </c>
      <c r="I34" s="13">
        <v>53.73</v>
      </c>
      <c r="J34" s="14">
        <v>25</v>
      </c>
      <c r="K34" s="24">
        <v>42881</v>
      </c>
      <c r="L34" s="24">
        <v>43453</v>
      </c>
      <c r="M34" s="689">
        <v>43453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2.041766</v>
      </c>
      <c r="AF34" s="21">
        <v>4.7335270000000005</v>
      </c>
      <c r="AG34" s="21">
        <v>4.0803090000000006</v>
      </c>
      <c r="AH34" s="21">
        <v>5.4012690000000001</v>
      </c>
      <c r="AI34" s="21">
        <v>4.4408850000000006</v>
      </c>
      <c r="AJ34" s="21">
        <v>3.2375129999999999</v>
      </c>
      <c r="AK34" s="21">
        <v>3.0502120000000001</v>
      </c>
      <c r="AL34" s="21">
        <v>3.0738330000000005</v>
      </c>
      <c r="AM34" s="21">
        <v>4.5843660000000002</v>
      </c>
      <c r="AN34" s="21">
        <v>5.5836300000000003</v>
      </c>
      <c r="AO34" s="21">
        <v>6.1138780000000006</v>
      </c>
      <c r="AP34" s="21">
        <v>6.6697040000000003</v>
      </c>
      <c r="AQ34" s="21">
        <v>7.1029900000000001</v>
      </c>
      <c r="AR34" s="21">
        <v>6.8604670000000008</v>
      </c>
      <c r="AS34" s="21">
        <v>5.7790809999999997</v>
      </c>
      <c r="AT34" s="21">
        <v>5.6484870000000011</v>
      </c>
      <c r="AU34" s="21">
        <v>4.5113919999999998</v>
      </c>
      <c r="AV34" s="21">
        <v>3.9420480000000002</v>
      </c>
      <c r="AW34" s="21">
        <v>3.2576480000000001</v>
      </c>
      <c r="AX34" s="21">
        <v>3.1068190000000002</v>
      </c>
      <c r="AY34" s="21">
        <v>4.5728469999999994</v>
      </c>
      <c r="AZ34" s="21">
        <v>5.5253450000000006</v>
      </c>
      <c r="BA34" s="21">
        <v>6.4300860000000002</v>
      </c>
      <c r="BB34" s="21">
        <v>6.5972250000000008</v>
      </c>
      <c r="BC34" s="21">
        <v>7.4586120000000005</v>
      </c>
      <c r="BD34" s="21">
        <v>6.8341270000000005</v>
      </c>
      <c r="BE34" s="21">
        <v>5.3442369999999997</v>
      </c>
      <c r="BF34" s="21">
        <v>4.8508569999999995</v>
      </c>
      <c r="BG34" s="21">
        <v>4.472537</v>
      </c>
      <c r="BH34" s="21">
        <v>3.4862350000000006</v>
      </c>
      <c r="BI34" s="21">
        <v>2.5950780000000004</v>
      </c>
      <c r="BJ34" s="21">
        <v>3.8324840000000004</v>
      </c>
      <c r="BK34" s="21">
        <v>4.7413220000000003</v>
      </c>
      <c r="BL34" s="21">
        <v>5.3573710000000014</v>
      </c>
      <c r="BM34" s="21">
        <v>6.7815130000000003</v>
      </c>
      <c r="BN34" s="21">
        <v>6.9654389999999999</v>
      </c>
      <c r="BO34" s="21">
        <v>6.1775830000000003</v>
      </c>
      <c r="BP34" s="21">
        <v>6.5404089999999995</v>
      </c>
      <c r="BQ34" s="21">
        <v>5.6621790000000001</v>
      </c>
      <c r="BR34" s="21">
        <v>6.2134119999999999</v>
      </c>
      <c r="BS34" s="21">
        <v>4.984</v>
      </c>
      <c r="BT34" s="21">
        <v>4.3446850463427591</v>
      </c>
      <c r="BU34" s="21">
        <v>3.0929098530019474</v>
      </c>
      <c r="BV34" s="21">
        <v>4.4562916346891779</v>
      </c>
      <c r="BW34" s="21">
        <v>5.3556668044158444</v>
      </c>
      <c r="BX34" s="21">
        <v>4.7235255918295049</v>
      </c>
      <c r="BY34" s="21">
        <v>6.9062011925143141</v>
      </c>
      <c r="BZ34" s="21">
        <v>6.4828372395064635</v>
      </c>
      <c r="CA34" s="21">
        <v>5.3081977684633097</v>
      </c>
    </row>
    <row r="35" spans="1:79" x14ac:dyDescent="0.3">
      <c r="A35" s="9">
        <v>1.5</v>
      </c>
      <c r="B35" s="15" t="s">
        <v>2830</v>
      </c>
      <c r="C35" s="438" t="s">
        <v>5738</v>
      </c>
      <c r="D35" s="11" t="s">
        <v>2825</v>
      </c>
      <c r="E35" s="9" t="s">
        <v>2826</v>
      </c>
      <c r="F35" s="9" t="s">
        <v>2860</v>
      </c>
      <c r="G35" s="9" t="s">
        <v>2861</v>
      </c>
      <c r="H35" s="12" t="s">
        <v>2829</v>
      </c>
      <c r="I35" s="13">
        <v>48.75</v>
      </c>
      <c r="J35" s="14">
        <v>22</v>
      </c>
      <c r="K35" s="24">
        <v>43109</v>
      </c>
      <c r="L35" s="24">
        <v>51501</v>
      </c>
      <c r="M35" s="689"/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</row>
    <row r="36" spans="1:79" x14ac:dyDescent="0.3">
      <c r="A36" s="9">
        <v>1.5</v>
      </c>
      <c r="B36" s="15" t="s">
        <v>2830</v>
      </c>
      <c r="C36" s="438" t="s">
        <v>5739</v>
      </c>
      <c r="D36" s="11" t="s">
        <v>2825</v>
      </c>
      <c r="E36" s="9" t="s">
        <v>2854</v>
      </c>
      <c r="F36" s="9" t="s">
        <v>2862</v>
      </c>
      <c r="G36" s="9" t="s">
        <v>2863</v>
      </c>
      <c r="H36" s="12" t="s">
        <v>2864</v>
      </c>
      <c r="I36" s="13">
        <v>58.9</v>
      </c>
      <c r="J36" s="14">
        <v>24.75</v>
      </c>
      <c r="K36" s="24">
        <v>42873</v>
      </c>
      <c r="L36" s="24">
        <v>43320</v>
      </c>
      <c r="M36" s="689">
        <v>43320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3.487511</v>
      </c>
      <c r="AB36" s="21">
        <v>4.8716429999999997</v>
      </c>
      <c r="AC36" s="21">
        <v>5.3462860000000001</v>
      </c>
      <c r="AD36" s="21">
        <v>6.7356800000000003</v>
      </c>
      <c r="AE36" s="21">
        <v>7.0682219999999996</v>
      </c>
      <c r="AF36" s="21">
        <v>6.4371280000000004</v>
      </c>
      <c r="AG36" s="21">
        <v>5.5560150000000004</v>
      </c>
      <c r="AH36" s="21">
        <v>4.2920350000000003</v>
      </c>
      <c r="AI36" s="21">
        <v>4.0583559999999999</v>
      </c>
      <c r="AJ36" s="21">
        <v>2.8019430000000001</v>
      </c>
      <c r="AK36" s="21">
        <v>2.88497</v>
      </c>
      <c r="AL36" s="21">
        <v>2.8961610000000002</v>
      </c>
      <c r="AM36" s="21">
        <v>4.1257620000000008</v>
      </c>
      <c r="AN36" s="21">
        <v>5.2986890000000004</v>
      </c>
      <c r="AO36" s="21">
        <v>5.6697889999999997</v>
      </c>
      <c r="AP36" s="21">
        <v>6.5992169999999994</v>
      </c>
      <c r="AQ36" s="21">
        <v>7.4371900000000002</v>
      </c>
      <c r="AR36" s="21">
        <v>7.0153640000000008</v>
      </c>
      <c r="AS36" s="21">
        <v>5.8550409999999999</v>
      </c>
      <c r="AT36" s="21">
        <v>5.2169920000000003</v>
      </c>
      <c r="AU36" s="21">
        <v>4.1649599999999998</v>
      </c>
      <c r="AV36" s="21">
        <v>3.8286030000000002</v>
      </c>
      <c r="AW36" s="21">
        <v>3.0225300000000002</v>
      </c>
      <c r="AX36" s="21">
        <v>3.037026</v>
      </c>
      <c r="AY36" s="21">
        <v>4.4474869999999997</v>
      </c>
      <c r="AZ36" s="21">
        <v>5.5266540000000006</v>
      </c>
      <c r="BA36" s="21">
        <v>6.0770700000000009</v>
      </c>
      <c r="BB36" s="21">
        <v>6.7060200000000005</v>
      </c>
      <c r="BC36" s="21">
        <v>8.0006540000000008</v>
      </c>
      <c r="BD36" s="21">
        <v>7.0372830000000004</v>
      </c>
      <c r="BE36" s="21">
        <v>5.8635929999999998</v>
      </c>
      <c r="BF36" s="21">
        <v>4.9956640000000005</v>
      </c>
      <c r="BG36" s="21">
        <v>4.2097300000000004</v>
      </c>
      <c r="BH36" s="21">
        <v>3.4386320000000001</v>
      </c>
      <c r="BI36" s="21">
        <v>2.5722080000000003</v>
      </c>
      <c r="BJ36" s="21">
        <v>3.8091940000000006</v>
      </c>
      <c r="BK36" s="21">
        <v>4.4904679999999999</v>
      </c>
      <c r="BL36" s="21">
        <v>5.085572</v>
      </c>
      <c r="BM36" s="21">
        <v>6.5536270000000005</v>
      </c>
      <c r="BN36" s="21">
        <v>6.5650550000000001</v>
      </c>
      <c r="BO36" s="21">
        <v>6.4517680000000004</v>
      </c>
      <c r="BP36" s="21">
        <v>6.5869770000000001</v>
      </c>
      <c r="BQ36" s="21">
        <v>5.823537</v>
      </c>
      <c r="BR36" s="21">
        <v>6.1450170000000011</v>
      </c>
      <c r="BS36" s="21">
        <v>4.7340480000000005</v>
      </c>
      <c r="BT36" s="21">
        <v>4.3446850463427591</v>
      </c>
      <c r="BU36" s="21">
        <v>3.0929098530019474</v>
      </c>
      <c r="BV36" s="21">
        <v>4.4562916346891779</v>
      </c>
      <c r="BW36" s="21">
        <v>5.3556668044158444</v>
      </c>
      <c r="BX36" s="21">
        <v>4.7235255918295049</v>
      </c>
      <c r="BY36" s="21">
        <v>6.9062011925143141</v>
      </c>
      <c r="BZ36" s="21">
        <v>6.4828372395064635</v>
      </c>
      <c r="CA36" s="21">
        <v>5.3081977684633097</v>
      </c>
    </row>
    <row r="37" spans="1:79" x14ac:dyDescent="0.3">
      <c r="A37" s="9">
        <v>1.5</v>
      </c>
      <c r="B37" s="15" t="s">
        <v>2830</v>
      </c>
      <c r="C37" s="438" t="s">
        <v>5740</v>
      </c>
      <c r="D37" s="11" t="s">
        <v>2825</v>
      </c>
      <c r="E37" s="9" t="s">
        <v>2826</v>
      </c>
      <c r="F37" s="9" t="s">
        <v>2865</v>
      </c>
      <c r="G37" s="9" t="s">
        <v>2866</v>
      </c>
      <c r="H37" s="12" t="s">
        <v>2829</v>
      </c>
      <c r="I37" s="13">
        <v>48.75</v>
      </c>
      <c r="J37" s="14">
        <v>17.600000000000001</v>
      </c>
      <c r="K37" s="24">
        <v>43109</v>
      </c>
      <c r="L37" s="24">
        <v>51501</v>
      </c>
      <c r="M37" s="689"/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</row>
    <row r="38" spans="1:79" x14ac:dyDescent="0.3">
      <c r="A38" s="9">
        <v>1.5</v>
      </c>
      <c r="B38" s="15" t="s">
        <v>2830</v>
      </c>
      <c r="C38" s="438" t="s">
        <v>5741</v>
      </c>
      <c r="D38" s="11" t="s">
        <v>2825</v>
      </c>
      <c r="E38" s="9" t="s">
        <v>2850</v>
      </c>
      <c r="F38" s="9" t="s">
        <v>2867</v>
      </c>
      <c r="G38" s="9" t="s">
        <v>2868</v>
      </c>
      <c r="H38" s="12" t="s">
        <v>2869</v>
      </c>
      <c r="I38" s="13">
        <v>54.1</v>
      </c>
      <c r="J38" s="14">
        <v>80</v>
      </c>
      <c r="K38" s="24">
        <v>42881</v>
      </c>
      <c r="L38" s="24">
        <v>43551</v>
      </c>
      <c r="M38" s="689">
        <v>43551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2.1082749999999999</v>
      </c>
      <c r="AI38" s="21">
        <v>14.176660999999999</v>
      </c>
      <c r="AJ38" s="21">
        <v>12.028859000000001</v>
      </c>
      <c r="AK38" s="21">
        <v>10.649097000000001</v>
      </c>
      <c r="AL38" s="21">
        <v>12.492507999999999</v>
      </c>
      <c r="AM38" s="21">
        <v>16.924772000000001</v>
      </c>
      <c r="AN38" s="21">
        <v>18.406456000000002</v>
      </c>
      <c r="AO38" s="21">
        <v>15.539449000000001</v>
      </c>
      <c r="AP38" s="21">
        <v>21.662770999999999</v>
      </c>
      <c r="AQ38" s="21">
        <v>23.535493000000002</v>
      </c>
      <c r="AR38" s="21">
        <v>21.480741999999999</v>
      </c>
      <c r="AS38" s="21">
        <v>20.674555000000002</v>
      </c>
      <c r="AT38" s="21">
        <v>18.665328000000002</v>
      </c>
      <c r="AU38" s="21">
        <v>16.208071</v>
      </c>
      <c r="AV38" s="21">
        <v>13.933477999999999</v>
      </c>
      <c r="AW38" s="21">
        <v>11.212579000000002</v>
      </c>
      <c r="AX38" s="21">
        <v>13.405219000000001</v>
      </c>
      <c r="AY38" s="21">
        <v>16.935427000000001</v>
      </c>
      <c r="AZ38" s="21">
        <v>19.260484999999999</v>
      </c>
      <c r="BA38" s="21">
        <v>23.079754000000001</v>
      </c>
      <c r="BB38" s="21">
        <v>22.681222000000002</v>
      </c>
      <c r="BC38" s="21">
        <v>25.234336000000003</v>
      </c>
      <c r="BD38" s="21">
        <v>23.974087000000001</v>
      </c>
      <c r="BE38" s="21">
        <v>19.127925999999999</v>
      </c>
      <c r="BF38" s="21">
        <v>18.699095</v>
      </c>
      <c r="BG38" s="21">
        <v>15.740793999999999</v>
      </c>
      <c r="BH38" s="21">
        <v>13.297487</v>
      </c>
      <c r="BI38" s="21">
        <v>12.114737999999999</v>
      </c>
      <c r="BJ38" s="21">
        <v>13.899257</v>
      </c>
      <c r="BK38" s="21">
        <v>17.146232000000001</v>
      </c>
      <c r="BL38" s="21">
        <v>20.127302</v>
      </c>
      <c r="BM38" s="21">
        <v>23.268888999999998</v>
      </c>
      <c r="BN38" s="21">
        <v>24.677747</v>
      </c>
      <c r="BO38" s="21">
        <v>23.514911999999999</v>
      </c>
      <c r="BP38" s="21">
        <v>22.261975999999997</v>
      </c>
      <c r="BQ38" s="21">
        <v>20.102097000000001</v>
      </c>
      <c r="BR38" s="21">
        <v>20.972400999999998</v>
      </c>
      <c r="BS38" s="21">
        <v>17.359801000000001</v>
      </c>
      <c r="BT38" s="21">
        <v>13.902992148296828</v>
      </c>
      <c r="BU38" s="21">
        <v>9.8973115296062311</v>
      </c>
      <c r="BV38" s="21">
        <v>14.260133231005371</v>
      </c>
      <c r="BW38" s="21">
        <v>17.138133774130704</v>
      </c>
      <c r="BX38" s="21">
        <v>15.115281893854416</v>
      </c>
      <c r="BY38" s="21">
        <v>22.099843816045805</v>
      </c>
      <c r="BZ38" s="21">
        <v>20.745079166420684</v>
      </c>
      <c r="CA38" s="21">
        <v>16.986232859082588</v>
      </c>
    </row>
    <row r="39" spans="1:79" x14ac:dyDescent="0.3">
      <c r="A39" s="9">
        <v>1.5</v>
      </c>
      <c r="B39" s="15" t="s">
        <v>2830</v>
      </c>
      <c r="C39" s="438" t="s">
        <v>5742</v>
      </c>
      <c r="D39" s="11" t="s">
        <v>2825</v>
      </c>
      <c r="E39" s="9" t="s">
        <v>2850</v>
      </c>
      <c r="F39" s="9" t="s">
        <v>2858</v>
      </c>
      <c r="G39" s="9" t="s">
        <v>2870</v>
      </c>
      <c r="H39" s="12" t="s">
        <v>2837</v>
      </c>
      <c r="I39" s="13">
        <v>55.23</v>
      </c>
      <c r="J39" s="14">
        <v>25</v>
      </c>
      <c r="K39" s="24">
        <v>42881</v>
      </c>
      <c r="L39" s="24">
        <v>43453</v>
      </c>
      <c r="M39" s="689">
        <v>43453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2.1003560000000001</v>
      </c>
      <c r="AF39" s="21">
        <v>4.3459989999999999</v>
      </c>
      <c r="AG39" s="21">
        <v>5.0989250000000004</v>
      </c>
      <c r="AH39" s="21">
        <v>5.5000799999999996</v>
      </c>
      <c r="AI39" s="21">
        <v>4.5739490000000007</v>
      </c>
      <c r="AJ39" s="21">
        <v>3.2818500000000004</v>
      </c>
      <c r="AK39" s="21">
        <v>3.0206280000000003</v>
      </c>
      <c r="AL39" s="21">
        <v>3.1076299999999999</v>
      </c>
      <c r="AM39" s="21">
        <v>4.607386</v>
      </c>
      <c r="AN39" s="21">
        <v>5.6493320000000002</v>
      </c>
      <c r="AO39" s="21">
        <v>6.302759</v>
      </c>
      <c r="AP39" s="21">
        <v>6.7573350000000003</v>
      </c>
      <c r="AQ39" s="21">
        <v>7.3383819999999993</v>
      </c>
      <c r="AR39" s="21">
        <v>6.9653640000000001</v>
      </c>
      <c r="AS39" s="21">
        <v>5.9927409999999997</v>
      </c>
      <c r="AT39" s="21">
        <v>5.8188819999999994</v>
      </c>
      <c r="AU39" s="21">
        <v>4.6115450000000004</v>
      </c>
      <c r="AV39" s="21">
        <v>3.9234070000000001</v>
      </c>
      <c r="AW39" s="21">
        <v>3.3378250000000005</v>
      </c>
      <c r="AX39" s="21">
        <v>3.033639</v>
      </c>
      <c r="AY39" s="21">
        <v>4.2181069999999998</v>
      </c>
      <c r="AZ39" s="21">
        <v>5.4012700000000002</v>
      </c>
      <c r="BA39" s="21">
        <v>6.358403</v>
      </c>
      <c r="BB39" s="21">
        <v>6.1112960000000003</v>
      </c>
      <c r="BC39" s="21">
        <v>7.4338649999999999</v>
      </c>
      <c r="BD39" s="21">
        <v>7.0284469999999999</v>
      </c>
      <c r="BE39" s="21">
        <v>5.4718460000000002</v>
      </c>
      <c r="BF39" s="21">
        <v>5.0034610000000006</v>
      </c>
      <c r="BG39" s="21">
        <v>4.5860940000000001</v>
      </c>
      <c r="BH39" s="21">
        <v>3.5592620000000008</v>
      </c>
      <c r="BI39" s="21">
        <v>2.6423380000000001</v>
      </c>
      <c r="BJ39" s="21">
        <v>3.9344830000000002</v>
      </c>
      <c r="BK39" s="21">
        <v>4.8701980000000002</v>
      </c>
      <c r="BL39" s="21">
        <v>5.4278469999999999</v>
      </c>
      <c r="BM39" s="21">
        <v>6.8587590000000001</v>
      </c>
      <c r="BN39" s="21">
        <v>7.1259649999999999</v>
      </c>
      <c r="BO39" s="21">
        <v>6.3224070000000001</v>
      </c>
      <c r="BP39" s="21">
        <v>6.7273559999999994</v>
      </c>
      <c r="BQ39" s="21">
        <v>5.7955940000000004</v>
      </c>
      <c r="BR39" s="21">
        <v>6.4037430000000004</v>
      </c>
      <c r="BS39" s="21">
        <v>5.1400540000000001</v>
      </c>
      <c r="BT39" s="21">
        <v>4.3446850463427591</v>
      </c>
      <c r="BU39" s="21">
        <v>3.0929098530019474</v>
      </c>
      <c r="BV39" s="21">
        <v>4.4562916346891779</v>
      </c>
      <c r="BW39" s="21">
        <v>5.3556668044158444</v>
      </c>
      <c r="BX39" s="21">
        <v>4.7235255918295049</v>
      </c>
      <c r="BY39" s="21">
        <v>6.9062011925143141</v>
      </c>
      <c r="BZ39" s="21">
        <v>6.4828372395064635</v>
      </c>
      <c r="CA39" s="21">
        <v>5.3081977684633097</v>
      </c>
    </row>
    <row r="40" spans="1:79" x14ac:dyDescent="0.3">
      <c r="A40" s="9">
        <v>1.5</v>
      </c>
      <c r="B40" s="15" t="s">
        <v>2830</v>
      </c>
      <c r="C40" s="438" t="s">
        <v>5743</v>
      </c>
      <c r="D40" s="11" t="s">
        <v>2825</v>
      </c>
      <c r="E40" s="9" t="s">
        <v>2826</v>
      </c>
      <c r="F40" s="9" t="s">
        <v>2871</v>
      </c>
      <c r="G40" s="9" t="s">
        <v>2872</v>
      </c>
      <c r="H40" s="12" t="s">
        <v>2829</v>
      </c>
      <c r="I40" s="13">
        <v>48.75</v>
      </c>
      <c r="J40" s="14">
        <v>17.600000000000001</v>
      </c>
      <c r="K40" s="24">
        <v>43109</v>
      </c>
      <c r="L40" s="24">
        <v>51501</v>
      </c>
      <c r="M40" s="689"/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</row>
    <row r="41" spans="1:79" x14ac:dyDescent="0.3">
      <c r="A41" s="9">
        <v>1.5</v>
      </c>
      <c r="B41" s="15" t="s">
        <v>2830</v>
      </c>
      <c r="C41" s="438" t="s">
        <v>5744</v>
      </c>
      <c r="D41" s="11" t="s">
        <v>2825</v>
      </c>
      <c r="E41" s="9" t="s">
        <v>2826</v>
      </c>
      <c r="F41" s="9" t="s">
        <v>2873</v>
      </c>
      <c r="G41" s="9" t="s">
        <v>2874</v>
      </c>
      <c r="H41" s="12" t="s">
        <v>2829</v>
      </c>
      <c r="I41" s="13">
        <v>48.75</v>
      </c>
      <c r="J41" s="14">
        <v>14.08</v>
      </c>
      <c r="K41" s="24">
        <v>43109</v>
      </c>
      <c r="L41" s="24">
        <v>51501</v>
      </c>
      <c r="M41" s="689"/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</row>
    <row r="42" spans="1:79" x14ac:dyDescent="0.3">
      <c r="A42" s="9">
        <v>1.5</v>
      </c>
      <c r="B42" s="15" t="s">
        <v>2830</v>
      </c>
      <c r="C42" s="438" t="s">
        <v>5745</v>
      </c>
      <c r="D42" s="11" t="s">
        <v>2825</v>
      </c>
      <c r="E42" s="9" t="s">
        <v>2850</v>
      </c>
      <c r="F42" s="9" t="s">
        <v>2875</v>
      </c>
      <c r="G42" s="9" t="s">
        <v>2876</v>
      </c>
      <c r="H42" s="12" t="s">
        <v>2877</v>
      </c>
      <c r="I42" s="13">
        <v>59.2</v>
      </c>
      <c r="J42" s="14">
        <v>1.7</v>
      </c>
      <c r="K42" s="24">
        <v>42873</v>
      </c>
      <c r="L42" s="24">
        <v>43368</v>
      </c>
      <c r="M42" s="689">
        <v>43368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6.4094999999999999E-2</v>
      </c>
      <c r="AC42" s="21">
        <v>0.30916899999999997</v>
      </c>
      <c r="AD42" s="21">
        <v>0.29247199999999995</v>
      </c>
      <c r="AE42" s="21">
        <v>0.25896399999999997</v>
      </c>
      <c r="AF42" s="21">
        <v>0.30658400000000002</v>
      </c>
      <c r="AG42" s="21">
        <v>0.18973899999999999</v>
      </c>
      <c r="AH42" s="21">
        <v>0.27644100000000005</v>
      </c>
      <c r="AI42" s="21">
        <v>0.29666100000000001</v>
      </c>
      <c r="AJ42" s="21">
        <v>0.17988200000000001</v>
      </c>
      <c r="AK42" s="21">
        <v>0.22169900000000001</v>
      </c>
      <c r="AL42" s="21">
        <v>0.23294100000000004</v>
      </c>
      <c r="AM42" s="21">
        <v>0.32686700000000002</v>
      </c>
      <c r="AN42" s="21">
        <v>0.38269700000000001</v>
      </c>
      <c r="AO42" s="21">
        <v>0.45984700000000006</v>
      </c>
      <c r="AP42" s="21">
        <v>0.50054600000000005</v>
      </c>
      <c r="AQ42" s="21">
        <v>0.47732800000000003</v>
      </c>
      <c r="AR42" s="21">
        <v>0.47920700000000005</v>
      </c>
      <c r="AS42" s="21">
        <v>0.41661200000000004</v>
      </c>
      <c r="AT42" s="21">
        <v>0.40068500000000001</v>
      </c>
      <c r="AU42" s="21">
        <v>0.31517300000000004</v>
      </c>
      <c r="AV42" s="21">
        <v>0.259519</v>
      </c>
      <c r="AW42" s="21">
        <v>0.19758100000000001</v>
      </c>
      <c r="AX42" s="21">
        <v>0.22017799999999998</v>
      </c>
      <c r="AY42" s="21">
        <v>0.30567</v>
      </c>
      <c r="AZ42" s="21">
        <v>0.39072400000000007</v>
      </c>
      <c r="BA42" s="21">
        <v>0.42538400000000004</v>
      </c>
      <c r="BB42" s="21">
        <v>0.47802</v>
      </c>
      <c r="BC42" s="21">
        <v>0.54207000000000005</v>
      </c>
      <c r="BD42" s="21">
        <v>0.50993200000000005</v>
      </c>
      <c r="BE42" s="21">
        <v>0.40533400000000008</v>
      </c>
      <c r="BF42" s="21">
        <v>0.35475100000000004</v>
      </c>
      <c r="BG42" s="21">
        <v>0.32215600000000005</v>
      </c>
      <c r="BH42" s="21">
        <v>0.23834200000000003</v>
      </c>
      <c r="BI42" s="21">
        <v>0.195941</v>
      </c>
      <c r="BJ42" s="21">
        <v>0.25758800000000004</v>
      </c>
      <c r="BK42" s="21">
        <v>0.31868799999999997</v>
      </c>
      <c r="BL42" s="21">
        <v>0.38481299999999996</v>
      </c>
      <c r="BM42" s="21">
        <v>0.457034</v>
      </c>
      <c r="BN42" s="21">
        <v>0.485433</v>
      </c>
      <c r="BO42" s="21">
        <v>0.46312800000000004</v>
      </c>
      <c r="BP42" s="21">
        <v>0.47351599999999999</v>
      </c>
      <c r="BQ42" s="21">
        <v>0.39598100000000003</v>
      </c>
      <c r="BR42" s="21">
        <v>0.42529900000000004</v>
      </c>
      <c r="BS42" s="21">
        <v>0.338839</v>
      </c>
      <c r="BT42" s="21">
        <v>0.29543858315130761</v>
      </c>
      <c r="BU42" s="21">
        <v>0.21031787000413246</v>
      </c>
      <c r="BV42" s="21">
        <v>0.30302783115886411</v>
      </c>
      <c r="BW42" s="21">
        <v>0.36418534270027747</v>
      </c>
      <c r="BX42" s="21">
        <v>0.32119974024440634</v>
      </c>
      <c r="BY42" s="21">
        <v>0.46962168109097346</v>
      </c>
      <c r="BZ42" s="21">
        <v>0.44083293228643955</v>
      </c>
      <c r="CA42" s="21">
        <v>0.36095744825550502</v>
      </c>
    </row>
    <row r="43" spans="1:79" x14ac:dyDescent="0.3">
      <c r="A43" s="9">
        <v>1.5</v>
      </c>
      <c r="B43" s="15" t="s">
        <v>2830</v>
      </c>
      <c r="C43" s="438" t="s">
        <v>5746</v>
      </c>
      <c r="D43" s="11" t="s">
        <v>2825</v>
      </c>
      <c r="E43" s="9" t="s">
        <v>2850</v>
      </c>
      <c r="F43" s="9" t="s">
        <v>2878</v>
      </c>
      <c r="G43" s="9" t="s">
        <v>2879</v>
      </c>
      <c r="H43" s="12" t="s">
        <v>2837</v>
      </c>
      <c r="I43" s="13">
        <v>57.63</v>
      </c>
      <c r="J43" s="14">
        <v>32</v>
      </c>
      <c r="K43" s="24">
        <v>42916</v>
      </c>
      <c r="L43" s="24">
        <v>43456</v>
      </c>
      <c r="M43" s="689">
        <v>43456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2.18791</v>
      </c>
      <c r="AF43" s="21">
        <v>5.3093020000000006</v>
      </c>
      <c r="AG43" s="21">
        <v>6.3645739999999993</v>
      </c>
      <c r="AH43" s="21">
        <v>7.0225780000000002</v>
      </c>
      <c r="AI43" s="21">
        <v>5.8161949999999996</v>
      </c>
      <c r="AJ43" s="21">
        <v>4.148987</v>
      </c>
      <c r="AK43" s="21">
        <v>3.8457280000000003</v>
      </c>
      <c r="AL43" s="21">
        <v>3.6139790000000001</v>
      </c>
      <c r="AM43" s="21">
        <v>5.6327910000000001</v>
      </c>
      <c r="AN43" s="21">
        <v>7.1462880000000002</v>
      </c>
      <c r="AO43" s="21">
        <v>7.9279979999999997</v>
      </c>
      <c r="AP43" s="21">
        <v>8.8575359999999996</v>
      </c>
      <c r="AQ43" s="21">
        <v>9.3722949999999994</v>
      </c>
      <c r="AR43" s="21">
        <v>8.8699590000000015</v>
      </c>
      <c r="AS43" s="21">
        <v>7.6096139999999997</v>
      </c>
      <c r="AT43" s="21">
        <v>7.4064100000000002</v>
      </c>
      <c r="AU43" s="21">
        <v>5.8276069999999995</v>
      </c>
      <c r="AV43" s="21">
        <v>5.1030870000000004</v>
      </c>
      <c r="AW43" s="21">
        <v>4.2122610000000007</v>
      </c>
      <c r="AX43" s="21">
        <v>4.017055</v>
      </c>
      <c r="AY43" s="21">
        <v>6.0138470000000011</v>
      </c>
      <c r="AZ43" s="21">
        <v>7.2769510000000004</v>
      </c>
      <c r="BA43" s="21">
        <v>8.3219429999999992</v>
      </c>
      <c r="BB43" s="21">
        <v>8.5782800000000012</v>
      </c>
      <c r="BC43" s="21">
        <v>9.531524000000001</v>
      </c>
      <c r="BD43" s="21">
        <v>8.9336010000000012</v>
      </c>
      <c r="BE43" s="21">
        <v>6.9753560000000006</v>
      </c>
      <c r="BF43" s="21">
        <v>6.0492920000000003</v>
      </c>
      <c r="BG43" s="21">
        <v>5.7651060000000003</v>
      </c>
      <c r="BH43" s="21">
        <v>4.5054720000000001</v>
      </c>
      <c r="BI43" s="21">
        <v>3.3269030000000002</v>
      </c>
      <c r="BJ43" s="21">
        <v>4.9665799999999996</v>
      </c>
      <c r="BK43" s="21">
        <v>6.1275950000000003</v>
      </c>
      <c r="BL43" s="21">
        <v>6.8431240000000004</v>
      </c>
      <c r="BM43" s="21">
        <v>8.7909109999999995</v>
      </c>
      <c r="BN43" s="21">
        <v>9.1312879999999996</v>
      </c>
      <c r="BO43" s="21">
        <v>8.0796419999999998</v>
      </c>
      <c r="BP43" s="21">
        <v>8.6066900000000004</v>
      </c>
      <c r="BQ43" s="21">
        <v>7.4402650000000001</v>
      </c>
      <c r="BR43" s="21">
        <v>8.2068150000000006</v>
      </c>
      <c r="BS43" s="21">
        <v>6.583794000000001</v>
      </c>
      <c r="BT43" s="21">
        <v>5.5611968593187315</v>
      </c>
      <c r="BU43" s="21">
        <v>3.9589246118424932</v>
      </c>
      <c r="BV43" s="21">
        <v>5.7040532924021479</v>
      </c>
      <c r="BW43" s="21">
        <v>6.8552535096522815</v>
      </c>
      <c r="BX43" s="21">
        <v>6.046112757541767</v>
      </c>
      <c r="BY43" s="21">
        <v>8.8399375264183231</v>
      </c>
      <c r="BZ43" s="21">
        <v>8.2980316665682725</v>
      </c>
      <c r="CA43" s="21">
        <v>6.7944931436330354</v>
      </c>
    </row>
    <row r="44" spans="1:79" x14ac:dyDescent="0.3">
      <c r="A44" s="9">
        <v>1.5</v>
      </c>
      <c r="B44" s="15" t="s">
        <v>2830</v>
      </c>
      <c r="C44" s="438" t="s">
        <v>5747</v>
      </c>
      <c r="D44" s="11" t="s">
        <v>2825</v>
      </c>
      <c r="E44" s="9" t="s">
        <v>2850</v>
      </c>
      <c r="F44" s="9" t="s">
        <v>2880</v>
      </c>
      <c r="G44" s="9" t="s">
        <v>2881</v>
      </c>
      <c r="H44" s="12" t="s">
        <v>5685</v>
      </c>
      <c r="I44" s="13">
        <v>56.5</v>
      </c>
      <c r="J44" s="14">
        <v>13.5</v>
      </c>
      <c r="K44" s="24">
        <v>42881</v>
      </c>
      <c r="L44" s="24">
        <v>43645</v>
      </c>
      <c r="M44" s="689">
        <v>43645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6.8953E-2</v>
      </c>
      <c r="AL44" s="21">
        <v>1.0714239999999999</v>
      </c>
      <c r="AM44" s="21">
        <v>1.4906089999999999</v>
      </c>
      <c r="AN44" s="21">
        <v>2.0582420000000003</v>
      </c>
      <c r="AO44" s="21">
        <v>2.6039279999999998</v>
      </c>
      <c r="AP44" s="21">
        <v>3.385472</v>
      </c>
      <c r="AQ44" s="21">
        <v>3.8567750000000003</v>
      </c>
      <c r="AR44" s="21">
        <v>3.8678499999999998</v>
      </c>
      <c r="AS44" s="21">
        <v>3.1255329999999999</v>
      </c>
      <c r="AT44" s="21">
        <v>2.9836660000000004</v>
      </c>
      <c r="AU44" s="21">
        <v>2.3166020000000001</v>
      </c>
      <c r="AV44" s="21">
        <v>1.8746749999999999</v>
      </c>
      <c r="AW44" s="21">
        <v>1.561226</v>
      </c>
      <c r="AX44" s="21">
        <v>1.5022950000000002</v>
      </c>
      <c r="AY44" s="21">
        <v>2.3085929999999997</v>
      </c>
      <c r="AZ44" s="21">
        <v>2.8918300000000001</v>
      </c>
      <c r="BA44" s="21">
        <v>3.3538580000000002</v>
      </c>
      <c r="BB44" s="21">
        <v>3.6064560000000001</v>
      </c>
      <c r="BC44" s="21">
        <v>4.1454760000000004</v>
      </c>
      <c r="BD44" s="21">
        <v>3.7383140000000004</v>
      </c>
      <c r="BE44" s="21">
        <v>2.956232</v>
      </c>
      <c r="BF44" s="21">
        <v>2.609397</v>
      </c>
      <c r="BG44" s="21">
        <v>2.323426</v>
      </c>
      <c r="BH44" s="21">
        <v>1.7530399999999999</v>
      </c>
      <c r="BI44" s="21">
        <v>1.2586569999999999</v>
      </c>
      <c r="BJ44" s="21">
        <v>1.8676680000000001</v>
      </c>
      <c r="BK44" s="21">
        <v>2.4681840000000004</v>
      </c>
      <c r="BL44" s="21">
        <v>2.872919</v>
      </c>
      <c r="BM44" s="21">
        <v>3.6396379999999997</v>
      </c>
      <c r="BN44" s="21">
        <v>3.7667129999999998</v>
      </c>
      <c r="BO44" s="21">
        <v>3.3369490000000002</v>
      </c>
      <c r="BP44" s="21">
        <v>3.5526710000000001</v>
      </c>
      <c r="BQ44" s="21">
        <v>2.9941750000000003</v>
      </c>
      <c r="BR44" s="21">
        <v>3.2767620000000002</v>
      </c>
      <c r="BS44" s="21">
        <v>2.611253</v>
      </c>
      <c r="BT44" s="21">
        <v>2.3461299250250893</v>
      </c>
      <c r="BU44" s="21">
        <v>1.6701713206210518</v>
      </c>
      <c r="BV44" s="21">
        <v>2.4063974827321561</v>
      </c>
      <c r="BW44" s="21">
        <v>2.8920600743845561</v>
      </c>
      <c r="BX44" s="21">
        <v>2.5507038195879326</v>
      </c>
      <c r="BY44" s="21">
        <v>3.7293486439577301</v>
      </c>
      <c r="BZ44" s="21">
        <v>3.5007321093334904</v>
      </c>
      <c r="CA44" s="21">
        <v>2.8664267949701867</v>
      </c>
    </row>
    <row r="45" spans="1:79" x14ac:dyDescent="0.3">
      <c r="A45" s="9">
        <v>1</v>
      </c>
      <c r="B45" s="10" t="s">
        <v>2787</v>
      </c>
      <c r="C45" s="437" t="s">
        <v>2882</v>
      </c>
      <c r="D45" s="11" t="s">
        <v>2788</v>
      </c>
      <c r="E45" s="9" t="s">
        <v>2788</v>
      </c>
      <c r="F45" s="9" t="s">
        <v>2883</v>
      </c>
      <c r="G45" s="9" t="s">
        <v>2884</v>
      </c>
      <c r="H45" s="12" t="s">
        <v>6321</v>
      </c>
      <c r="I45" s="13">
        <v>49.81</v>
      </c>
      <c r="J45" s="14">
        <v>10</v>
      </c>
      <c r="K45" s="24">
        <v>42758</v>
      </c>
      <c r="L45" s="24">
        <v>43783</v>
      </c>
      <c r="M45" s="689">
        <v>43783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2.3770390000000003</v>
      </c>
      <c r="AQ45" s="21">
        <v>4.3579880000000006</v>
      </c>
      <c r="AR45" s="21">
        <v>4.5305439999999999</v>
      </c>
      <c r="AS45" s="21">
        <v>4.0729870000000004</v>
      </c>
      <c r="AT45" s="21">
        <v>4.3648870000000004</v>
      </c>
      <c r="AU45" s="21">
        <v>3.008794</v>
      </c>
      <c r="AV45" s="21">
        <v>4.6485900000000004</v>
      </c>
      <c r="AW45" s="21">
        <v>4.0099270000000002</v>
      </c>
      <c r="AX45" s="21">
        <v>4.5215820000000004</v>
      </c>
      <c r="AY45" s="21">
        <v>4.8684370000000001</v>
      </c>
      <c r="AZ45" s="21">
        <v>3.9405690000000004</v>
      </c>
      <c r="BA45" s="21">
        <v>3.8365490000000007</v>
      </c>
      <c r="BB45" s="21">
        <v>3.6620400000000002</v>
      </c>
      <c r="BC45" s="21">
        <v>4.5092749999999997</v>
      </c>
      <c r="BD45" s="21">
        <v>5.0856170000000001</v>
      </c>
      <c r="BE45" s="21">
        <v>2.9405839999999999</v>
      </c>
      <c r="BF45" s="21">
        <v>3.8462050000000003</v>
      </c>
      <c r="BG45" s="21">
        <v>4.0656270000000001</v>
      </c>
      <c r="BH45" s="21">
        <v>3.519927</v>
      </c>
      <c r="BI45" s="21">
        <v>4.2017740000000003</v>
      </c>
      <c r="BJ45" s="21">
        <v>4.9659520000000006</v>
      </c>
      <c r="BK45" s="21">
        <v>4.8990660000000004</v>
      </c>
      <c r="BL45" s="21">
        <v>3.7880620000000005</v>
      </c>
      <c r="BM45" s="21">
        <v>3.4554260000000001</v>
      </c>
      <c r="BN45" s="21">
        <v>2.8946719999999999</v>
      </c>
      <c r="BO45" s="21">
        <v>2.9561890000000002</v>
      </c>
      <c r="BP45" s="21">
        <v>3.5584860000000003</v>
      </c>
      <c r="BQ45" s="21">
        <v>3.2308080000000001</v>
      </c>
      <c r="BR45" s="21">
        <v>4.359293000000001</v>
      </c>
      <c r="BS45" s="21">
        <v>4.3394089999999998</v>
      </c>
      <c r="BT45" s="21">
        <v>4.0363487999999998</v>
      </c>
      <c r="BU45" s="21">
        <v>3.6637919999999995</v>
      </c>
      <c r="BV45" s="21">
        <v>3.8448431999999997</v>
      </c>
      <c r="BW45" s="21">
        <v>3.7859183999999995</v>
      </c>
      <c r="BX45" s="21">
        <v>3.7136879999999994</v>
      </c>
      <c r="BY45" s="21">
        <v>3.6386064</v>
      </c>
      <c r="BZ45" s="21">
        <v>3.6923039999999996</v>
      </c>
      <c r="CA45" s="21">
        <v>3.7490903999999996</v>
      </c>
    </row>
    <row r="46" spans="1:79" x14ac:dyDescent="0.3">
      <c r="A46" s="9">
        <v>1</v>
      </c>
      <c r="B46" s="10" t="s">
        <v>2787</v>
      </c>
      <c r="C46" s="437" t="s">
        <v>2885</v>
      </c>
      <c r="D46" s="11" t="s">
        <v>2788</v>
      </c>
      <c r="E46" s="9" t="s">
        <v>2788</v>
      </c>
      <c r="F46" s="9" t="s">
        <v>2886</v>
      </c>
      <c r="G46" s="9" t="s">
        <v>2887</v>
      </c>
      <c r="H46" s="12" t="s">
        <v>6708</v>
      </c>
      <c r="I46" s="13">
        <v>49.08</v>
      </c>
      <c r="J46" s="14">
        <v>50</v>
      </c>
      <c r="K46" s="24">
        <v>42758</v>
      </c>
      <c r="L46" s="24">
        <v>44138</v>
      </c>
      <c r="M46" s="689">
        <v>44138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14.069728999999999</v>
      </c>
      <c r="BC46" s="21">
        <v>20.198105999999999</v>
      </c>
      <c r="BD46" s="21">
        <v>19.723682999999998</v>
      </c>
      <c r="BE46" s="21">
        <v>13.862667</v>
      </c>
      <c r="BF46" s="21">
        <v>13.852613999999999</v>
      </c>
      <c r="BG46" s="21">
        <v>15.945015999999999</v>
      </c>
      <c r="BH46" s="21">
        <v>16.388145000000002</v>
      </c>
      <c r="BI46" s="21">
        <v>15.819951999999999</v>
      </c>
      <c r="BJ46" s="21">
        <v>21.627327000000001</v>
      </c>
      <c r="BK46" s="21">
        <v>19.373470000000001</v>
      </c>
      <c r="BL46" s="21">
        <v>15.533154</v>
      </c>
      <c r="BM46" s="21">
        <v>18.707381000000002</v>
      </c>
      <c r="BN46" s="21">
        <v>13.831246999999999</v>
      </c>
      <c r="BO46" s="21">
        <v>14.785788</v>
      </c>
      <c r="BP46" s="21">
        <v>18.240812000000002</v>
      </c>
      <c r="BQ46" s="21">
        <v>15.443075</v>
      </c>
      <c r="BR46" s="21">
        <v>19.233640000000005</v>
      </c>
      <c r="BS46" s="21">
        <v>18.646956999999997</v>
      </c>
      <c r="BT46" s="21">
        <v>17.176579199999999</v>
      </c>
      <c r="BU46" s="21">
        <v>17.228376000000001</v>
      </c>
      <c r="BV46" s="21">
        <v>18.310881600000002</v>
      </c>
      <c r="BW46" s="21">
        <v>18.237225600000002</v>
      </c>
      <c r="BX46" s="21">
        <v>15.78852</v>
      </c>
      <c r="BY46" s="21">
        <v>15.9686208</v>
      </c>
      <c r="BZ46" s="21">
        <v>16.308864</v>
      </c>
      <c r="CA46" s="21">
        <v>16.388459999999998</v>
      </c>
    </row>
    <row r="47" spans="1:79" x14ac:dyDescent="0.3">
      <c r="A47" s="9">
        <v>1</v>
      </c>
      <c r="B47" s="10" t="s">
        <v>2787</v>
      </c>
      <c r="C47" s="437" t="s">
        <v>2889</v>
      </c>
      <c r="D47" s="11" t="s">
        <v>2788</v>
      </c>
      <c r="E47" s="9" t="s">
        <v>2788</v>
      </c>
      <c r="F47" s="9" t="s">
        <v>2890</v>
      </c>
      <c r="G47" s="9" t="s">
        <v>2891</v>
      </c>
      <c r="H47" s="12" t="s">
        <v>2892</v>
      </c>
      <c r="I47" s="13">
        <v>54.96</v>
      </c>
      <c r="J47" s="14">
        <v>50</v>
      </c>
      <c r="K47" s="24">
        <v>42747</v>
      </c>
      <c r="L47" s="24">
        <v>43453</v>
      </c>
      <c r="M47" s="689">
        <v>43453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8.3123830000000005</v>
      </c>
      <c r="AF47" s="21">
        <v>23.169432999999998</v>
      </c>
      <c r="AG47" s="21">
        <v>17.088200000000001</v>
      </c>
      <c r="AH47" s="21">
        <v>21.807611000000001</v>
      </c>
      <c r="AI47" s="21">
        <v>18.285246000000001</v>
      </c>
      <c r="AJ47" s="21">
        <v>16.774570000000001</v>
      </c>
      <c r="AK47" s="21">
        <v>19.341543000000001</v>
      </c>
      <c r="AL47" s="21">
        <v>20.886821999999999</v>
      </c>
      <c r="AM47" s="21">
        <v>18.937186000000001</v>
      </c>
      <c r="AN47" s="21">
        <v>19.463650000000001</v>
      </c>
      <c r="AO47" s="21">
        <v>19.682834</v>
      </c>
      <c r="AP47" s="21">
        <v>20.248595000000002</v>
      </c>
      <c r="AQ47" s="21">
        <v>20.425978999999998</v>
      </c>
      <c r="AR47" s="21">
        <v>21.664754000000002</v>
      </c>
      <c r="AS47" s="21">
        <v>18.353154000000004</v>
      </c>
      <c r="AT47" s="21">
        <v>18.614986000000002</v>
      </c>
      <c r="AU47" s="21">
        <v>18.043813999999998</v>
      </c>
      <c r="AV47" s="21">
        <v>22.917978000000002</v>
      </c>
      <c r="AW47" s="21">
        <v>21.933772000000001</v>
      </c>
      <c r="AX47" s="21">
        <v>22.507076000000001</v>
      </c>
      <c r="AY47" s="21">
        <v>26.387370999999998</v>
      </c>
      <c r="AZ47" s="21">
        <v>21.324574999999999</v>
      </c>
      <c r="BA47" s="21">
        <v>20.662416</v>
      </c>
      <c r="BB47" s="21">
        <v>18.887105000000002</v>
      </c>
      <c r="BC47" s="21">
        <v>20.326211999999998</v>
      </c>
      <c r="BD47" s="21">
        <v>21.199932</v>
      </c>
      <c r="BE47" s="21">
        <v>17.325545000000002</v>
      </c>
      <c r="BF47" s="21">
        <v>16.162063</v>
      </c>
      <c r="BG47" s="21">
        <v>18.389711000000002</v>
      </c>
      <c r="BH47" s="21">
        <v>18.567054000000002</v>
      </c>
      <c r="BI47" s="21">
        <v>19.218429</v>
      </c>
      <c r="BJ47" s="21">
        <v>22.308275000000002</v>
      </c>
      <c r="BK47" s="21">
        <v>23.538485000000001</v>
      </c>
      <c r="BL47" s="21">
        <v>17.556505000000001</v>
      </c>
      <c r="BM47" s="21">
        <v>20.375245</v>
      </c>
      <c r="BN47" s="21">
        <v>16.530660000000005</v>
      </c>
      <c r="BO47" s="21">
        <v>19.761190000000003</v>
      </c>
      <c r="BP47" s="21">
        <v>22.706245000000003</v>
      </c>
      <c r="BQ47" s="21">
        <v>17.962693999999999</v>
      </c>
      <c r="BR47" s="21">
        <v>21.445915999999997</v>
      </c>
      <c r="BS47" s="21">
        <v>20.225407000000001</v>
      </c>
      <c r="BT47" s="21">
        <v>18.7159896</v>
      </c>
      <c r="BU47" s="21">
        <v>19.409543999999997</v>
      </c>
      <c r="BV47" s="21">
        <v>19.813463999999996</v>
      </c>
      <c r="BW47" s="21">
        <v>20.469002400000001</v>
      </c>
      <c r="BX47" s="21">
        <v>17.171351999999999</v>
      </c>
      <c r="BY47" s="21">
        <v>19.003247999999999</v>
      </c>
      <c r="BZ47" s="21">
        <v>18.532799999999998</v>
      </c>
      <c r="CA47" s="21">
        <v>18.259322399999999</v>
      </c>
    </row>
    <row r="48" spans="1:79" x14ac:dyDescent="0.3">
      <c r="A48" s="9">
        <v>1</v>
      </c>
      <c r="B48" s="10" t="s">
        <v>2787</v>
      </c>
      <c r="C48" s="437" t="s">
        <v>2893</v>
      </c>
      <c r="D48" s="498" t="s">
        <v>2798</v>
      </c>
      <c r="E48" s="439" t="s">
        <v>2894</v>
      </c>
      <c r="F48" s="439" t="s">
        <v>2895</v>
      </c>
      <c r="G48" s="439" t="s">
        <v>2896</v>
      </c>
      <c r="H48" s="439" t="s">
        <v>2888</v>
      </c>
      <c r="I48" s="13">
        <v>53.88</v>
      </c>
      <c r="J48" s="14">
        <v>75</v>
      </c>
      <c r="K48" s="24">
        <v>42758</v>
      </c>
      <c r="L48" s="24" t="s">
        <v>3707</v>
      </c>
      <c r="M48" s="439" t="s">
        <v>5735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</row>
    <row r="49" spans="1:79" x14ac:dyDescent="0.3">
      <c r="A49" s="9">
        <v>1</v>
      </c>
      <c r="B49" s="10" t="s">
        <v>2787</v>
      </c>
      <c r="C49" s="437" t="s">
        <v>2897</v>
      </c>
      <c r="D49" s="498" t="s">
        <v>2798</v>
      </c>
      <c r="E49" s="439" t="s">
        <v>2803</v>
      </c>
      <c r="F49" s="439" t="s">
        <v>2898</v>
      </c>
      <c r="G49" s="439" t="s">
        <v>2899</v>
      </c>
      <c r="H49" s="439" t="s">
        <v>2888</v>
      </c>
      <c r="I49" s="13">
        <v>56.98</v>
      </c>
      <c r="J49" s="14">
        <v>50</v>
      </c>
      <c r="K49" s="24">
        <v>42758</v>
      </c>
      <c r="L49" s="24" t="s">
        <v>3707</v>
      </c>
      <c r="M49" s="439" t="s">
        <v>5735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</row>
    <row r="50" spans="1:79" x14ac:dyDescent="0.3">
      <c r="A50" s="9">
        <v>1</v>
      </c>
      <c r="B50" s="10" t="s">
        <v>2787</v>
      </c>
      <c r="C50" s="437" t="s">
        <v>2900</v>
      </c>
      <c r="D50" s="11" t="s">
        <v>2788</v>
      </c>
      <c r="E50" s="9" t="s">
        <v>2788</v>
      </c>
      <c r="F50" s="9" t="s">
        <v>2883</v>
      </c>
      <c r="G50" s="9" t="s">
        <v>2901</v>
      </c>
      <c r="H50" s="12" t="s">
        <v>2902</v>
      </c>
      <c r="I50" s="13">
        <v>58</v>
      </c>
      <c r="J50" s="14">
        <v>100</v>
      </c>
      <c r="K50" s="24">
        <v>42758</v>
      </c>
      <c r="L50" s="24">
        <v>43259</v>
      </c>
      <c r="M50" s="689">
        <v>43259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29.040697000000002</v>
      </c>
      <c r="Z50" s="21">
        <v>31.733695999999998</v>
      </c>
      <c r="AA50" s="21">
        <v>36.747492000000001</v>
      </c>
      <c r="AB50" s="21">
        <v>32.874380000000002</v>
      </c>
      <c r="AC50" s="21">
        <v>30.927367</v>
      </c>
      <c r="AD50" s="21">
        <v>30.844946</v>
      </c>
      <c r="AE50" s="21">
        <v>37.265300000000003</v>
      </c>
      <c r="AF50" s="21">
        <v>39.985014</v>
      </c>
      <c r="AG50" s="21">
        <v>17.688368000000001</v>
      </c>
      <c r="AH50" s="21">
        <v>30.937911999999997</v>
      </c>
      <c r="AI50" s="21">
        <v>28.565265</v>
      </c>
      <c r="AJ50" s="21">
        <v>27.518578000000002</v>
      </c>
      <c r="AK50" s="21">
        <v>35.112788000000002</v>
      </c>
      <c r="AL50" s="21">
        <v>37.070697000000003</v>
      </c>
      <c r="AM50" s="21">
        <v>32.217565999999998</v>
      </c>
      <c r="AN50" s="21">
        <v>34.428035000000001</v>
      </c>
      <c r="AO50" s="21">
        <v>30.176528000000001</v>
      </c>
      <c r="AP50" s="21">
        <v>34.622760999999997</v>
      </c>
      <c r="AQ50" s="21">
        <v>34.336945</v>
      </c>
      <c r="AR50" s="21">
        <v>37.343801999999997</v>
      </c>
      <c r="AS50" s="21">
        <v>33.014426</v>
      </c>
      <c r="AT50" s="21">
        <v>32.799903000000008</v>
      </c>
      <c r="AU50" s="21">
        <v>24.625390000000003</v>
      </c>
      <c r="AV50" s="21">
        <v>37.855727000000002</v>
      </c>
      <c r="AW50" s="21">
        <v>34.304768000000003</v>
      </c>
      <c r="AX50" s="21">
        <v>38.667142999999996</v>
      </c>
      <c r="AY50" s="21">
        <v>40.792470999999999</v>
      </c>
      <c r="AZ50" s="21">
        <v>32.201997999999996</v>
      </c>
      <c r="BA50" s="21">
        <v>31.926787000000001</v>
      </c>
      <c r="BB50" s="21">
        <v>25.497250999999999</v>
      </c>
      <c r="BC50" s="21">
        <v>39.908844999999999</v>
      </c>
      <c r="BD50" s="21">
        <v>37.927334999999999</v>
      </c>
      <c r="BE50" s="21">
        <v>24.645900999999999</v>
      </c>
      <c r="BF50" s="21">
        <v>26.513938000000003</v>
      </c>
      <c r="BG50" s="21">
        <v>29.064246000000001</v>
      </c>
      <c r="BH50" s="21">
        <v>28.986622999999998</v>
      </c>
      <c r="BI50" s="21">
        <v>28.734244</v>
      </c>
      <c r="BJ50" s="21">
        <v>40.511460999999997</v>
      </c>
      <c r="BK50" s="21">
        <v>38.870218000000001</v>
      </c>
      <c r="BL50" s="21">
        <v>25.553785000000001</v>
      </c>
      <c r="BM50" s="21">
        <v>32.004084999999996</v>
      </c>
      <c r="BN50" s="21">
        <v>27.600811</v>
      </c>
      <c r="BO50" s="21">
        <v>26.780142999999995</v>
      </c>
      <c r="BP50" s="21">
        <v>36.364522999999998</v>
      </c>
      <c r="BQ50" s="21">
        <v>29.450595</v>
      </c>
      <c r="BR50" s="21">
        <v>35.351559000000002</v>
      </c>
      <c r="BS50" s="21">
        <v>33.740607000000004</v>
      </c>
      <c r="BT50" s="21">
        <v>41.202719999999999</v>
      </c>
      <c r="BU50" s="21">
        <v>37.670400000000001</v>
      </c>
      <c r="BV50" s="21">
        <v>39.766800000000003</v>
      </c>
      <c r="BW50" s="21">
        <v>38.993040000000001</v>
      </c>
      <c r="BX50" s="21">
        <v>37.886400000000002</v>
      </c>
      <c r="BY50" s="21">
        <v>37.348800000000004</v>
      </c>
      <c r="BZ50" s="21">
        <v>37.7928</v>
      </c>
      <c r="CA50" s="21">
        <v>38.78472</v>
      </c>
    </row>
    <row r="51" spans="1:79" x14ac:dyDescent="0.3">
      <c r="A51" s="9">
        <v>1</v>
      </c>
      <c r="B51" s="10" t="s">
        <v>2787</v>
      </c>
      <c r="C51" s="437" t="s">
        <v>2903</v>
      </c>
      <c r="D51" s="11" t="s">
        <v>2807</v>
      </c>
      <c r="E51" s="9" t="s">
        <v>2812</v>
      </c>
      <c r="F51" s="9" t="s">
        <v>2904</v>
      </c>
      <c r="G51" s="9" t="s">
        <v>2905</v>
      </c>
      <c r="H51" s="12" t="s">
        <v>2906</v>
      </c>
      <c r="I51" s="13">
        <v>59</v>
      </c>
      <c r="J51" s="14">
        <v>24.15</v>
      </c>
      <c r="K51" s="24">
        <v>42747</v>
      </c>
      <c r="L51" s="24">
        <v>43432</v>
      </c>
      <c r="M51" s="689">
        <v>43432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0.99871200000000016</v>
      </c>
      <c r="AE51" s="21">
        <v>9.9701079999999997</v>
      </c>
      <c r="AF51" s="21">
        <v>11.45627</v>
      </c>
      <c r="AG51" s="21">
        <v>8.681419</v>
      </c>
      <c r="AH51" s="21">
        <v>9.2956669999999999</v>
      </c>
      <c r="AI51" s="21">
        <v>8.9210779999999996</v>
      </c>
      <c r="AJ51" s="21">
        <v>8.2923670000000005</v>
      </c>
      <c r="AK51" s="21">
        <v>9.734221999999999</v>
      </c>
      <c r="AL51" s="21">
        <v>8.7309960000000011</v>
      </c>
      <c r="AM51" s="21">
        <v>10.819175</v>
      </c>
      <c r="AN51" s="21">
        <v>11.301544</v>
      </c>
      <c r="AO51" s="21">
        <v>9.2889060000000008</v>
      </c>
      <c r="AP51" s="21">
        <v>11.420631000000002</v>
      </c>
      <c r="AQ51" s="21">
        <v>10.68763</v>
      </c>
      <c r="AR51" s="21">
        <v>10.773224000000003</v>
      </c>
      <c r="AS51" s="21">
        <v>9.5124310000000012</v>
      </c>
      <c r="AT51" s="21">
        <v>8.6972590000000007</v>
      </c>
      <c r="AU51" s="21">
        <v>8.3666610000000006</v>
      </c>
      <c r="AV51" s="21">
        <v>9.5511100000000013</v>
      </c>
      <c r="AW51" s="21">
        <v>10.222112000000001</v>
      </c>
      <c r="AX51" s="21">
        <v>8.4482029999999995</v>
      </c>
      <c r="AY51" s="21">
        <v>11.933114</v>
      </c>
      <c r="AZ51" s="21">
        <v>9.8747200000000017</v>
      </c>
      <c r="BA51" s="21">
        <v>9.1094420000000014</v>
      </c>
      <c r="BB51" s="21">
        <v>8.4651720000000008</v>
      </c>
      <c r="BC51" s="21">
        <v>8.8855120000000003</v>
      </c>
      <c r="BD51" s="21">
        <v>9.1178399999999993</v>
      </c>
      <c r="BE51" s="21">
        <v>6.9932240000000014</v>
      </c>
      <c r="BF51" s="21">
        <v>9.429412000000001</v>
      </c>
      <c r="BG51" s="21">
        <v>8.3662350000000014</v>
      </c>
      <c r="BH51" s="21">
        <v>8.2656110000000016</v>
      </c>
      <c r="BI51" s="21">
        <v>8.9800880000000003</v>
      </c>
      <c r="BJ51" s="21">
        <v>11.075839999999999</v>
      </c>
      <c r="BK51" s="21">
        <v>10.434522000000001</v>
      </c>
      <c r="BL51" s="21">
        <v>8.5599469999999993</v>
      </c>
      <c r="BM51" s="21">
        <v>10.307962999999999</v>
      </c>
      <c r="BN51" s="21">
        <v>10.233686000000001</v>
      </c>
      <c r="BO51" s="21">
        <v>8.8269490000000008</v>
      </c>
      <c r="BP51" s="21">
        <v>8.3781219999999994</v>
      </c>
      <c r="BQ51" s="21">
        <v>7.5926910000000003</v>
      </c>
      <c r="BR51" s="21">
        <v>10.962463</v>
      </c>
      <c r="BS51" s="21">
        <v>10.427068999999999</v>
      </c>
      <c r="BT51" s="21">
        <v>6.2272799999999977</v>
      </c>
      <c r="BU51" s="21">
        <v>5.8607999999999993</v>
      </c>
      <c r="BV51" s="21">
        <v>6.4579199999999979</v>
      </c>
      <c r="BW51" s="21">
        <v>6.1603199999999978</v>
      </c>
      <c r="BX51" s="21">
        <v>6.7031999999999989</v>
      </c>
      <c r="BY51" s="21">
        <v>7.2614399999999986</v>
      </c>
      <c r="BZ51" s="21">
        <v>7.0559999999999992</v>
      </c>
      <c r="CA51" s="21">
        <v>6.9712799999999984</v>
      </c>
    </row>
    <row r="52" spans="1:79" x14ac:dyDescent="0.3">
      <c r="A52" s="9">
        <v>1</v>
      </c>
      <c r="B52" s="10" t="s">
        <v>2787</v>
      </c>
      <c r="C52" s="437" t="s">
        <v>2907</v>
      </c>
      <c r="D52" s="11" t="s">
        <v>2788</v>
      </c>
      <c r="E52" s="9" t="s">
        <v>2788</v>
      </c>
      <c r="F52" s="9" t="s">
        <v>2908</v>
      </c>
      <c r="G52" s="9" t="s">
        <v>2909</v>
      </c>
      <c r="H52" s="12" t="s">
        <v>2910</v>
      </c>
      <c r="I52" s="13">
        <v>61.5</v>
      </c>
      <c r="J52" s="14">
        <v>99</v>
      </c>
      <c r="K52" s="24">
        <v>42747</v>
      </c>
      <c r="L52" s="24">
        <v>43330</v>
      </c>
      <c r="M52" s="689">
        <v>43330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12.588998</v>
      </c>
      <c r="AB52" s="21">
        <v>24.647523</v>
      </c>
      <c r="AC52" s="21">
        <v>33.098138999999996</v>
      </c>
      <c r="AD52" s="21">
        <v>32.793928000000001</v>
      </c>
      <c r="AE52" s="21">
        <v>37.908279999999998</v>
      </c>
      <c r="AF52" s="21">
        <v>40.282876000000002</v>
      </c>
      <c r="AG52" s="21">
        <v>33.441445999999999</v>
      </c>
      <c r="AH52" s="21">
        <v>37.139651000000001</v>
      </c>
      <c r="AI52" s="21">
        <v>33.828103999999996</v>
      </c>
      <c r="AJ52" s="21">
        <v>30.70646</v>
      </c>
      <c r="AK52" s="21">
        <v>35.846740000000004</v>
      </c>
      <c r="AL52" s="21">
        <v>38.163460000000001</v>
      </c>
      <c r="AM52" s="21">
        <v>34.600097999999996</v>
      </c>
      <c r="AN52" s="21">
        <v>32.635908000000001</v>
      </c>
      <c r="AO52" s="21">
        <v>29.479792</v>
      </c>
      <c r="AP52" s="21">
        <v>34.544353000000001</v>
      </c>
      <c r="AQ52" s="21">
        <v>37.493751000000003</v>
      </c>
      <c r="AR52" s="21">
        <v>39.409839999999996</v>
      </c>
      <c r="AS52" s="21">
        <v>35.264282000000001</v>
      </c>
      <c r="AT52" s="21">
        <v>36.845054000000005</v>
      </c>
      <c r="AU52" s="21">
        <v>27.710222999999999</v>
      </c>
      <c r="AV52" s="21">
        <v>38.365703000000003</v>
      </c>
      <c r="AW52" s="21">
        <v>34.419446000000001</v>
      </c>
      <c r="AX52" s="21">
        <v>38.546813999999998</v>
      </c>
      <c r="AY52" s="21">
        <v>43.284864999999996</v>
      </c>
      <c r="AZ52" s="21">
        <v>35.292262000000001</v>
      </c>
      <c r="BA52" s="21">
        <v>34.020124000000003</v>
      </c>
      <c r="BB52" s="21">
        <v>34.140956000000003</v>
      </c>
      <c r="BC52" s="21">
        <v>39.921908000000002</v>
      </c>
      <c r="BD52" s="21">
        <v>41.723877000000002</v>
      </c>
      <c r="BE52" s="21">
        <v>24.988220000000002</v>
      </c>
      <c r="BF52" s="21">
        <v>34.052637000000004</v>
      </c>
      <c r="BG52" s="21">
        <v>37.068376999999998</v>
      </c>
      <c r="BH52" s="21">
        <v>29.553158000000003</v>
      </c>
      <c r="BI52" s="21">
        <v>33.824795000000002</v>
      </c>
      <c r="BJ52" s="21">
        <v>41.411695999999999</v>
      </c>
      <c r="BK52" s="21">
        <v>40.486774000000004</v>
      </c>
      <c r="BL52" s="21">
        <v>34.657934000000004</v>
      </c>
      <c r="BM52" s="21">
        <v>36.144584000000002</v>
      </c>
      <c r="BN52" s="21">
        <v>30.330054000000001</v>
      </c>
      <c r="BO52" s="21">
        <v>31.830192999999998</v>
      </c>
      <c r="BP52" s="21">
        <v>37.912466000000002</v>
      </c>
      <c r="BQ52" s="21">
        <v>33.221229000000001</v>
      </c>
      <c r="BR52" s="21">
        <v>37.888690000000004</v>
      </c>
      <c r="BS52" s="21">
        <v>35.360029000000004</v>
      </c>
      <c r="BT52" s="21">
        <v>36.738720000000001</v>
      </c>
      <c r="BU52" s="21">
        <v>36.511199999999995</v>
      </c>
      <c r="BV52" s="21">
        <v>38.561519999999994</v>
      </c>
      <c r="BW52" s="21">
        <v>38.643360000000001</v>
      </c>
      <c r="BX52" s="21">
        <v>33.724800000000002</v>
      </c>
      <c r="BY52" s="21">
        <v>33.844560000000008</v>
      </c>
      <c r="BZ52" s="21">
        <v>34.74</v>
      </c>
      <c r="CA52" s="21">
        <v>34.447199999999995</v>
      </c>
    </row>
    <row r="53" spans="1:79" x14ac:dyDescent="0.3">
      <c r="A53" s="9">
        <v>1</v>
      </c>
      <c r="B53" s="10" t="s">
        <v>2787</v>
      </c>
      <c r="C53" s="437" t="s">
        <v>2911</v>
      </c>
      <c r="D53" s="11" t="s">
        <v>2807</v>
      </c>
      <c r="E53" s="9" t="s">
        <v>2812</v>
      </c>
      <c r="F53" s="9" t="s">
        <v>2912</v>
      </c>
      <c r="G53" s="9" t="s">
        <v>6322</v>
      </c>
      <c r="H53" s="12" t="s">
        <v>6773</v>
      </c>
      <c r="I53" s="13">
        <v>59.41</v>
      </c>
      <c r="J53" s="14">
        <v>24</v>
      </c>
      <c r="K53" s="24">
        <v>42758</v>
      </c>
      <c r="L53" s="24">
        <v>44345</v>
      </c>
      <c r="M53" s="689">
        <v>44345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0.20149</v>
      </c>
      <c r="BI53" s="21">
        <v>6.7637490000000007</v>
      </c>
      <c r="BJ53" s="21">
        <v>7.8563290000000006</v>
      </c>
      <c r="BK53" s="21">
        <v>7.8750560000000007</v>
      </c>
      <c r="BL53" s="21">
        <v>8.2895520000000005</v>
      </c>
      <c r="BM53" s="21">
        <v>9.2999320000000001</v>
      </c>
      <c r="BN53" s="21">
        <v>9.182678000000001</v>
      </c>
      <c r="BO53" s="21">
        <v>8.8775919999999999</v>
      </c>
      <c r="BP53" s="21">
        <v>9.9608059999999998</v>
      </c>
      <c r="BQ53" s="21">
        <v>7.8999649999999999</v>
      </c>
      <c r="BR53" s="21">
        <v>11.237170000000001</v>
      </c>
      <c r="BS53" s="21">
        <v>10.722361000000001</v>
      </c>
      <c r="BT53" s="21">
        <v>7.3730399999999987</v>
      </c>
      <c r="BU53" s="21">
        <v>6.9407999999999994</v>
      </c>
      <c r="BV53" s="21">
        <v>7.6483199999999982</v>
      </c>
      <c r="BW53" s="21">
        <v>7.2986399999999998</v>
      </c>
      <c r="BX53" s="21">
        <v>7.9343999999999983</v>
      </c>
      <c r="BY53" s="21">
        <v>8.5931999999999995</v>
      </c>
      <c r="BZ53" s="21">
        <v>8.3519999999999985</v>
      </c>
      <c r="CA53" s="21">
        <v>8.2509599999999992</v>
      </c>
    </row>
    <row r="54" spans="1:79" x14ac:dyDescent="0.3">
      <c r="A54" s="9">
        <v>1</v>
      </c>
      <c r="B54" s="10" t="s">
        <v>2787</v>
      </c>
      <c r="C54" s="437" t="s">
        <v>2913</v>
      </c>
      <c r="D54" s="11" t="s">
        <v>2807</v>
      </c>
      <c r="E54" s="9" t="s">
        <v>2808</v>
      </c>
      <c r="F54" s="9" t="s">
        <v>2914</v>
      </c>
      <c r="G54" s="9" t="s">
        <v>2915</v>
      </c>
      <c r="H54" s="12" t="s">
        <v>2916</v>
      </c>
      <c r="I54" s="13">
        <v>62.88</v>
      </c>
      <c r="J54" s="14">
        <v>97.2</v>
      </c>
      <c r="K54" s="24">
        <v>42758</v>
      </c>
      <c r="L54" s="24">
        <v>44252</v>
      </c>
      <c r="M54" s="689">
        <v>44252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2.6455790000000001</v>
      </c>
      <c r="BF54" s="21">
        <v>26.501775000000002</v>
      </c>
      <c r="BG54" s="21">
        <v>32.957749999999997</v>
      </c>
      <c r="BH54" s="21">
        <v>25.431639000000004</v>
      </c>
      <c r="BI54" s="21">
        <v>33.139114999999997</v>
      </c>
      <c r="BJ54" s="21">
        <v>45.244471999999995</v>
      </c>
      <c r="BK54" s="21">
        <v>37.751750000000001</v>
      </c>
      <c r="BL54" s="21">
        <v>35.938217000000002</v>
      </c>
      <c r="BM54" s="21">
        <v>46.556916999999999</v>
      </c>
      <c r="BN54" s="21">
        <v>37.190429999999999</v>
      </c>
      <c r="BO54" s="21">
        <v>30.868183999999999</v>
      </c>
      <c r="BP54" s="21">
        <v>38.981273000000002</v>
      </c>
      <c r="BQ54" s="21">
        <v>30.269330999999998</v>
      </c>
      <c r="BR54" s="21">
        <v>43.016721000000004</v>
      </c>
      <c r="BS54" s="21">
        <v>35.796116000000005</v>
      </c>
      <c r="BT54" s="21">
        <v>37.400880000000008</v>
      </c>
      <c r="BU54" s="21">
        <v>38.203200000000002</v>
      </c>
      <c r="BV54" s="21">
        <v>37.125599999999999</v>
      </c>
      <c r="BW54" s="21">
        <v>35.414400000000001</v>
      </c>
      <c r="BX54" s="21">
        <v>31.9392</v>
      </c>
      <c r="BY54" s="21">
        <v>33.517199999999995</v>
      </c>
      <c r="BZ54" s="21">
        <v>30.924000000000003</v>
      </c>
      <c r="CA54" s="21">
        <v>33.286560000000001</v>
      </c>
    </row>
    <row r="55" spans="1:79" x14ac:dyDescent="0.3">
      <c r="A55" s="9">
        <v>1</v>
      </c>
      <c r="B55" s="10" t="s">
        <v>2787</v>
      </c>
      <c r="C55" s="437" t="s">
        <v>2917</v>
      </c>
      <c r="D55" s="11" t="s">
        <v>2807</v>
      </c>
      <c r="E55" s="9" t="s">
        <v>2812</v>
      </c>
      <c r="F55" s="9" t="s">
        <v>2813</v>
      </c>
      <c r="G55" s="9" t="s">
        <v>2918</v>
      </c>
      <c r="H55" s="12" t="s">
        <v>2892</v>
      </c>
      <c r="I55" s="13">
        <v>66</v>
      </c>
      <c r="J55" s="14">
        <v>28.35</v>
      </c>
      <c r="K55" s="24">
        <v>42747</v>
      </c>
      <c r="L55" s="24">
        <v>43446</v>
      </c>
      <c r="M55" s="689">
        <v>43446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6.9661470000000003</v>
      </c>
      <c r="AF55" s="21">
        <v>11.533531999999999</v>
      </c>
      <c r="AG55" s="21">
        <v>9.8545590000000018</v>
      </c>
      <c r="AH55" s="21">
        <v>11.892669000000001</v>
      </c>
      <c r="AI55" s="21">
        <v>10.406254000000001</v>
      </c>
      <c r="AJ55" s="21">
        <v>9.9987880000000011</v>
      </c>
      <c r="AK55" s="21">
        <v>12.258166000000001</v>
      </c>
      <c r="AL55" s="21">
        <v>11.564579000000002</v>
      </c>
      <c r="AM55" s="21">
        <v>12.335217</v>
      </c>
      <c r="AN55" s="21">
        <v>12.282836000000001</v>
      </c>
      <c r="AO55" s="21">
        <v>13.013427999999999</v>
      </c>
      <c r="AP55" s="21">
        <v>12.768994000000001</v>
      </c>
      <c r="AQ55" s="21">
        <v>11.651425999999999</v>
      </c>
      <c r="AR55" s="21">
        <v>13.378361</v>
      </c>
      <c r="AS55" s="21">
        <v>10.506712</v>
      </c>
      <c r="AT55" s="21">
        <v>11.027355</v>
      </c>
      <c r="AU55" s="21">
        <v>11.541048999999999</v>
      </c>
      <c r="AV55" s="21">
        <v>11.021426</v>
      </c>
      <c r="AW55" s="21">
        <v>11.301162</v>
      </c>
      <c r="AX55" s="21">
        <v>12.232078000000001</v>
      </c>
      <c r="AY55" s="21">
        <v>14.176759000000002</v>
      </c>
      <c r="AZ55" s="21">
        <v>11.293304000000001</v>
      </c>
      <c r="BA55" s="21">
        <v>11.744512</v>
      </c>
      <c r="BB55" s="21">
        <v>10.87598</v>
      </c>
      <c r="BC55" s="21">
        <v>11.653689000000002</v>
      </c>
      <c r="BD55" s="21">
        <v>11.364400000000002</v>
      </c>
      <c r="BE55" s="21">
        <v>10.634737000000001</v>
      </c>
      <c r="BF55" s="21">
        <v>10.845451000000001</v>
      </c>
      <c r="BG55" s="21">
        <v>8.4497520000000002</v>
      </c>
      <c r="BH55" s="21">
        <v>10.47729</v>
      </c>
      <c r="BI55" s="21">
        <v>10.672841</v>
      </c>
      <c r="BJ55" s="21">
        <v>10.790321</v>
      </c>
      <c r="BK55" s="21">
        <v>10.702114999999999</v>
      </c>
      <c r="BL55" s="21">
        <v>10.222318</v>
      </c>
      <c r="BM55" s="21">
        <v>11.409565000000001</v>
      </c>
      <c r="BN55" s="21">
        <v>9.9112460000000002</v>
      </c>
      <c r="BO55" s="21">
        <v>10.312577000000001</v>
      </c>
      <c r="BP55" s="21">
        <v>10.946083</v>
      </c>
      <c r="BQ55" s="21">
        <v>10.673243000000001</v>
      </c>
      <c r="BR55" s="21">
        <v>11.662018</v>
      </c>
      <c r="BS55" s="21">
        <v>11.121381000000001</v>
      </c>
      <c r="BT55" s="21">
        <v>8.5039200000000008</v>
      </c>
      <c r="BU55" s="21">
        <v>8.0063999999999993</v>
      </c>
      <c r="BV55" s="21">
        <v>8.8238400000000006</v>
      </c>
      <c r="BW55" s="21">
        <v>8.4220799999999993</v>
      </c>
      <c r="BX55" s="21">
        <v>9.1512000000000011</v>
      </c>
      <c r="BY55" s="21">
        <v>9.9175199999999997</v>
      </c>
      <c r="BZ55" s="21">
        <v>9.6408000000000005</v>
      </c>
      <c r="CA55" s="21">
        <v>9.523200000000001</v>
      </c>
    </row>
    <row r="56" spans="1:79" x14ac:dyDescent="0.3">
      <c r="A56" s="9">
        <v>1</v>
      </c>
      <c r="B56" s="10" t="s">
        <v>2787</v>
      </c>
      <c r="C56" s="437" t="s">
        <v>2919</v>
      </c>
      <c r="D56" s="11" t="s">
        <v>2820</v>
      </c>
      <c r="E56" s="9" t="s">
        <v>2821</v>
      </c>
      <c r="F56" s="9" t="s">
        <v>2822</v>
      </c>
      <c r="G56" s="9" t="s">
        <v>2920</v>
      </c>
      <c r="H56" s="12" t="s">
        <v>2921</v>
      </c>
      <c r="I56" s="13">
        <v>67.19</v>
      </c>
      <c r="J56" s="14">
        <v>99.75</v>
      </c>
      <c r="K56" s="24">
        <v>42747</v>
      </c>
      <c r="L56" s="24">
        <v>43904</v>
      </c>
      <c r="M56" s="689">
        <v>43904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17.020962999999998</v>
      </c>
      <c r="AU56" s="21">
        <v>27.144458000000004</v>
      </c>
      <c r="AV56" s="21">
        <v>22.062816999999999</v>
      </c>
      <c r="AW56" s="21">
        <v>17.670985000000002</v>
      </c>
      <c r="AX56" s="21">
        <v>23.668461000000001</v>
      </c>
      <c r="AY56" s="21">
        <v>30.523577</v>
      </c>
      <c r="AZ56" s="21">
        <v>30.174230999999999</v>
      </c>
      <c r="BA56" s="21">
        <v>36.218713000000001</v>
      </c>
      <c r="BB56" s="21">
        <v>38.669409000000002</v>
      </c>
      <c r="BC56" s="21">
        <v>37.735604999999993</v>
      </c>
      <c r="BD56" s="21">
        <v>34.787438000000002</v>
      </c>
      <c r="BE56" s="21">
        <v>31.577333000000003</v>
      </c>
      <c r="BF56" s="21">
        <v>31.893212999999999</v>
      </c>
      <c r="BG56" s="21">
        <v>26.000902000000004</v>
      </c>
      <c r="BH56" s="21">
        <v>20.65</v>
      </c>
      <c r="BI56" s="21">
        <v>20.019797999999998</v>
      </c>
      <c r="BJ56" s="21">
        <v>21.011157999999998</v>
      </c>
      <c r="BK56" s="21">
        <v>23.585236000000002</v>
      </c>
      <c r="BL56" s="21">
        <v>30.826414</v>
      </c>
      <c r="BM56" s="21">
        <v>32.666484000000004</v>
      </c>
      <c r="BN56" s="21">
        <v>29.547040000000003</v>
      </c>
      <c r="BO56" s="21">
        <v>38.233688000000001</v>
      </c>
      <c r="BP56" s="21">
        <v>31.353245999999999</v>
      </c>
      <c r="BQ56" s="21">
        <v>32.831831000000001</v>
      </c>
      <c r="BR56" s="21">
        <v>32.917953999999995</v>
      </c>
      <c r="BS56" s="21">
        <v>27.907055</v>
      </c>
      <c r="BT56" s="21">
        <v>36.524165279999998</v>
      </c>
      <c r="BU56" s="21">
        <v>35.345966399999995</v>
      </c>
      <c r="BV56" s="21">
        <v>36.524165279999998</v>
      </c>
      <c r="BW56" s="21">
        <v>36.524165279999998</v>
      </c>
      <c r="BX56" s="21">
        <v>23.072961599999999</v>
      </c>
      <c r="BY56" s="21">
        <v>23.842060320000002</v>
      </c>
      <c r="BZ56" s="21">
        <v>23.072961599999999</v>
      </c>
      <c r="CA56" s="21">
        <v>23.842060320000002</v>
      </c>
    </row>
    <row r="57" spans="1:79" x14ac:dyDescent="0.3">
      <c r="A57" s="9">
        <v>1</v>
      </c>
      <c r="B57" s="15" t="s">
        <v>2830</v>
      </c>
      <c r="C57" s="438" t="s">
        <v>2922</v>
      </c>
      <c r="D57" s="11" t="s">
        <v>2820</v>
      </c>
      <c r="E57" s="9" t="s">
        <v>2923</v>
      </c>
      <c r="F57" s="9" t="s">
        <v>2924</v>
      </c>
      <c r="G57" s="9" t="s">
        <v>2925</v>
      </c>
      <c r="H57" s="12" t="s">
        <v>2926</v>
      </c>
      <c r="I57" s="13">
        <v>60</v>
      </c>
      <c r="J57" s="14">
        <v>100</v>
      </c>
      <c r="K57" s="24">
        <v>42758</v>
      </c>
      <c r="L57" s="24">
        <v>44100</v>
      </c>
      <c r="M57" s="689">
        <v>44100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1.0309330000000001</v>
      </c>
      <c r="BA57" s="21">
        <v>9.7026419999999991</v>
      </c>
      <c r="BB57" s="21">
        <v>24.909596000000001</v>
      </c>
      <c r="BC57" s="21">
        <v>26.825386000000002</v>
      </c>
      <c r="BD57" s="21">
        <v>23.855603000000002</v>
      </c>
      <c r="BE57" s="21">
        <v>22.716825999999998</v>
      </c>
      <c r="BF57" s="21">
        <v>22.153512000000003</v>
      </c>
      <c r="BG57" s="21">
        <v>21.566401000000003</v>
      </c>
      <c r="BH57" s="21">
        <v>16.947049</v>
      </c>
      <c r="BI57" s="21">
        <v>14.788266999999999</v>
      </c>
      <c r="BJ57" s="21">
        <v>15.277024000000001</v>
      </c>
      <c r="BK57" s="21">
        <v>10.897768000000001</v>
      </c>
      <c r="BL57" s="21">
        <v>9.9291850000000021</v>
      </c>
      <c r="BM57" s="21">
        <v>11.787051000000002</v>
      </c>
      <c r="BN57" s="21">
        <v>21.390242999999998</v>
      </c>
      <c r="BO57" s="21">
        <v>18.629881000000001</v>
      </c>
      <c r="BP57" s="21">
        <v>22.766850000000002</v>
      </c>
      <c r="BQ57" s="21">
        <v>23.541764000000001</v>
      </c>
      <c r="BR57" s="21">
        <v>22.734387000000002</v>
      </c>
      <c r="BS57" s="21">
        <v>21.909770999999999</v>
      </c>
      <c r="BT57" s="21">
        <v>19.344000000000001</v>
      </c>
      <c r="BU57" s="21">
        <v>14.004</v>
      </c>
      <c r="BV57" s="21">
        <v>19.448160000000001</v>
      </c>
      <c r="BW57" s="21">
        <v>21.137040000000002</v>
      </c>
      <c r="BX57" s="21">
        <v>16.574400000000001</v>
      </c>
      <c r="BY57" s="21">
        <v>21.73968</v>
      </c>
      <c r="BZ57" s="21">
        <v>19.922400000000003</v>
      </c>
      <c r="CA57" s="21">
        <v>16.41264</v>
      </c>
    </row>
    <row r="58" spans="1:79" x14ac:dyDescent="0.3">
      <c r="A58" s="9">
        <v>1</v>
      </c>
      <c r="B58" s="15" t="s">
        <v>2830</v>
      </c>
      <c r="C58" s="438" t="s">
        <v>2927</v>
      </c>
      <c r="D58" s="11" t="s">
        <v>2820</v>
      </c>
      <c r="E58" s="9" t="s">
        <v>2923</v>
      </c>
      <c r="F58" s="9" t="s">
        <v>2924</v>
      </c>
      <c r="G58" s="9" t="s">
        <v>2928</v>
      </c>
      <c r="H58" s="12" t="s">
        <v>2926</v>
      </c>
      <c r="I58" s="13">
        <v>60</v>
      </c>
      <c r="J58" s="14">
        <v>100</v>
      </c>
      <c r="K58" s="24">
        <v>42758</v>
      </c>
      <c r="L58" s="24">
        <v>44100</v>
      </c>
      <c r="M58" s="689">
        <v>44100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2.0487670000000002</v>
      </c>
      <c r="BA58" s="21">
        <v>11.119268</v>
      </c>
      <c r="BB58" s="21">
        <v>24.387807000000002</v>
      </c>
      <c r="BC58" s="21">
        <v>27.294521999999997</v>
      </c>
      <c r="BD58" s="21">
        <v>24.495737000000002</v>
      </c>
      <c r="BE58" s="21">
        <v>23.195126000000002</v>
      </c>
      <c r="BF58" s="21">
        <v>22.142836000000003</v>
      </c>
      <c r="BG58" s="21">
        <v>21.634183</v>
      </c>
      <c r="BH58" s="21">
        <v>18.260061</v>
      </c>
      <c r="BI58" s="21">
        <v>16.375261000000002</v>
      </c>
      <c r="BJ58" s="21">
        <v>16.289431</v>
      </c>
      <c r="BK58" s="21">
        <v>19.331014</v>
      </c>
      <c r="BL58" s="21">
        <v>22.092462000000001</v>
      </c>
      <c r="BM58" s="21">
        <v>25.953135999999997</v>
      </c>
      <c r="BN58" s="21">
        <v>22.827263000000002</v>
      </c>
      <c r="BO58" s="21">
        <v>17.898617999999999</v>
      </c>
      <c r="BP58" s="21">
        <v>20.035864</v>
      </c>
      <c r="BQ58" s="21">
        <v>22.962297</v>
      </c>
      <c r="BR58" s="21">
        <v>26.326853000000003</v>
      </c>
      <c r="BS58" s="21">
        <v>20.560910000000003</v>
      </c>
      <c r="BT58" s="21">
        <v>19.344000000000001</v>
      </c>
      <c r="BU58" s="21">
        <v>14.004</v>
      </c>
      <c r="BV58" s="21">
        <v>19.448160000000001</v>
      </c>
      <c r="BW58" s="21">
        <v>21.137040000000002</v>
      </c>
      <c r="BX58" s="21">
        <v>16.574400000000001</v>
      </c>
      <c r="BY58" s="21">
        <v>21.73968</v>
      </c>
      <c r="BZ58" s="21">
        <v>19.922400000000003</v>
      </c>
      <c r="CA58" s="21">
        <v>16.41264</v>
      </c>
    </row>
    <row r="59" spans="1:79" x14ac:dyDescent="0.3">
      <c r="A59" s="9">
        <v>1</v>
      </c>
      <c r="B59" s="15" t="s">
        <v>2830</v>
      </c>
      <c r="C59" s="438" t="s">
        <v>2929</v>
      </c>
      <c r="D59" s="11" t="s">
        <v>2820</v>
      </c>
      <c r="E59" s="9" t="s">
        <v>2923</v>
      </c>
      <c r="F59" s="9" t="s">
        <v>2924</v>
      </c>
      <c r="G59" s="9" t="s">
        <v>2930</v>
      </c>
      <c r="H59" s="12" t="s">
        <v>2926</v>
      </c>
      <c r="I59" s="13">
        <v>60</v>
      </c>
      <c r="J59" s="14">
        <v>100</v>
      </c>
      <c r="K59" s="24">
        <v>42758</v>
      </c>
      <c r="L59" s="24">
        <v>44100</v>
      </c>
      <c r="M59" s="689">
        <v>44100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1.530411</v>
      </c>
      <c r="BA59" s="21">
        <v>13.144427</v>
      </c>
      <c r="BB59" s="21">
        <v>26.302101000000004</v>
      </c>
      <c r="BC59" s="21">
        <v>27.552710999999999</v>
      </c>
      <c r="BD59" s="21">
        <v>24.909026000000001</v>
      </c>
      <c r="BE59" s="21">
        <v>23.918559000000002</v>
      </c>
      <c r="BF59" s="21">
        <v>22.502366000000002</v>
      </c>
      <c r="BG59" s="21">
        <v>16.892749999999999</v>
      </c>
      <c r="BH59" s="21">
        <v>16.287457</v>
      </c>
      <c r="BI59" s="21">
        <v>16.033369</v>
      </c>
      <c r="BJ59" s="21">
        <v>16.100632999999998</v>
      </c>
      <c r="BK59" s="21">
        <v>20.957351000000003</v>
      </c>
      <c r="BL59" s="21">
        <v>23.568716999999999</v>
      </c>
      <c r="BM59" s="21">
        <v>26.430835000000002</v>
      </c>
      <c r="BN59" s="21">
        <v>23.013052999999999</v>
      </c>
      <c r="BO59" s="21">
        <v>17.939281999999999</v>
      </c>
      <c r="BP59" s="21">
        <v>11.406882</v>
      </c>
      <c r="BQ59" s="21">
        <v>15.864923000000001</v>
      </c>
      <c r="BR59" s="21">
        <v>23.398346</v>
      </c>
      <c r="BS59" s="21">
        <v>21.374945</v>
      </c>
      <c r="BT59" s="21">
        <v>19.344000000000001</v>
      </c>
      <c r="BU59" s="21">
        <v>14.004</v>
      </c>
      <c r="BV59" s="21">
        <v>19.448160000000001</v>
      </c>
      <c r="BW59" s="21">
        <v>21.137040000000002</v>
      </c>
      <c r="BX59" s="21">
        <v>16.574400000000001</v>
      </c>
      <c r="BY59" s="21">
        <v>21.73968</v>
      </c>
      <c r="BZ59" s="21">
        <v>19.922400000000003</v>
      </c>
      <c r="CA59" s="21">
        <v>16.41264</v>
      </c>
    </row>
    <row r="60" spans="1:79" x14ac:dyDescent="0.3">
      <c r="A60" s="9">
        <v>1</v>
      </c>
      <c r="B60" s="15" t="s">
        <v>2830</v>
      </c>
      <c r="C60" s="438" t="s">
        <v>2931</v>
      </c>
      <c r="D60" s="11" t="s">
        <v>2820</v>
      </c>
      <c r="E60" s="9" t="s">
        <v>2840</v>
      </c>
      <c r="F60" s="9" t="s">
        <v>2932</v>
      </c>
      <c r="G60" s="9" t="s">
        <v>2933</v>
      </c>
      <c r="H60" s="12" t="s">
        <v>9065</v>
      </c>
      <c r="I60" s="13">
        <v>58.98</v>
      </c>
      <c r="J60" s="14">
        <v>100</v>
      </c>
      <c r="K60" s="24">
        <v>42758</v>
      </c>
      <c r="L60" s="24">
        <v>44471</v>
      </c>
      <c r="M60" s="689">
        <v>44471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23.330815999999999</v>
      </c>
      <c r="BN60" s="21">
        <v>28.599756999999997</v>
      </c>
      <c r="BO60" s="21">
        <v>25.94444</v>
      </c>
      <c r="BP60" s="21">
        <v>27.948405999999999</v>
      </c>
      <c r="BQ60" s="21">
        <v>28.089874999999999</v>
      </c>
      <c r="BR60" s="21">
        <v>29.00591</v>
      </c>
      <c r="BS60" s="21">
        <v>23.800365000000003</v>
      </c>
      <c r="BT60" s="21">
        <v>20.676060606060609</v>
      </c>
      <c r="BU60" s="21">
        <v>14.723636363636366</v>
      </c>
      <c r="BV60" s="21">
        <v>21.202121212121213</v>
      </c>
      <c r="BW60" s="21">
        <v>25.468848484848483</v>
      </c>
      <c r="BX60" s="21">
        <v>22.461818181818185</v>
      </c>
      <c r="BY60" s="21">
        <v>32.850606060606061</v>
      </c>
      <c r="BZ60" s="21">
        <v>30.834545454545456</v>
      </c>
      <c r="CA60" s="21">
        <v>25.247151515151511</v>
      </c>
    </row>
    <row r="61" spans="1:79" x14ac:dyDescent="0.3">
      <c r="A61" s="9">
        <v>1</v>
      </c>
      <c r="B61" s="16" t="s">
        <v>2934</v>
      </c>
      <c r="C61" s="440" t="s">
        <v>2935</v>
      </c>
      <c r="D61" s="498" t="s">
        <v>2815</v>
      </c>
      <c r="E61" s="439" t="s">
        <v>2936</v>
      </c>
      <c r="F61" s="439" t="s">
        <v>2937</v>
      </c>
      <c r="G61" s="439" t="s">
        <v>2938</v>
      </c>
      <c r="H61" s="439" t="s">
        <v>2939</v>
      </c>
      <c r="I61" s="13">
        <v>118</v>
      </c>
      <c r="J61" s="14">
        <v>1.2</v>
      </c>
      <c r="K61" s="24">
        <v>42758</v>
      </c>
      <c r="L61" s="24" t="s">
        <v>3707</v>
      </c>
      <c r="M61" s="439" t="s">
        <v>5735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</row>
    <row r="62" spans="1:79" x14ac:dyDescent="0.3">
      <c r="A62" s="9">
        <v>1</v>
      </c>
      <c r="B62" s="16" t="s">
        <v>2934</v>
      </c>
      <c r="C62" s="440" t="s">
        <v>2940</v>
      </c>
      <c r="D62" s="11" t="s">
        <v>2815</v>
      </c>
      <c r="E62" s="9" t="s">
        <v>2816</v>
      </c>
      <c r="F62" s="9" t="s">
        <v>2941</v>
      </c>
      <c r="G62" s="9" t="s">
        <v>2942</v>
      </c>
      <c r="H62" s="12" t="s">
        <v>2943</v>
      </c>
      <c r="I62" s="13">
        <v>160</v>
      </c>
      <c r="J62" s="14">
        <v>2</v>
      </c>
      <c r="K62" s="24">
        <v>42796</v>
      </c>
      <c r="L62" s="24">
        <v>42938</v>
      </c>
      <c r="M62" s="689">
        <v>42938</v>
      </c>
      <c r="N62" s="21">
        <v>0.20116500000000001</v>
      </c>
      <c r="O62" s="21">
        <v>0.73082799999999992</v>
      </c>
      <c r="P62" s="21">
        <v>0.703426</v>
      </c>
      <c r="Q62" s="21">
        <v>0.69748900000000003</v>
      </c>
      <c r="R62" s="21">
        <v>0.73291600000000001</v>
      </c>
      <c r="S62" s="21">
        <v>0.76738400000000007</v>
      </c>
      <c r="T62" s="21">
        <v>0.54710099999999995</v>
      </c>
      <c r="U62" s="21">
        <v>0.23481900000000003</v>
      </c>
      <c r="V62" s="21">
        <v>0.52570000000000006</v>
      </c>
      <c r="W62" s="21">
        <v>0.68110000000000004</v>
      </c>
      <c r="X62" s="21">
        <v>0.64391799999999999</v>
      </c>
      <c r="Y62" s="21">
        <v>0.71020500000000009</v>
      </c>
      <c r="Z62" s="21">
        <v>0.990761</v>
      </c>
      <c r="AA62" s="21">
        <v>1.226016</v>
      </c>
      <c r="AB62" s="21">
        <v>0.92691900000000005</v>
      </c>
      <c r="AC62" s="21">
        <v>1.3483380000000003</v>
      </c>
      <c r="AD62" s="21">
        <v>1.3450390000000001</v>
      </c>
      <c r="AE62" s="21">
        <v>1.173557</v>
      </c>
      <c r="AF62" s="21">
        <v>0.8994970000000001</v>
      </c>
      <c r="AG62" s="21">
        <v>1.1555170000000001</v>
      </c>
      <c r="AH62" s="21">
        <v>1.445535</v>
      </c>
      <c r="AI62" s="21">
        <v>1.42472</v>
      </c>
      <c r="AJ62" s="21">
        <v>1.4334020000000001</v>
      </c>
      <c r="AK62" s="21">
        <v>1.3353280000000001</v>
      </c>
      <c r="AL62" s="21">
        <v>1.4659010000000001</v>
      </c>
      <c r="AM62" s="21">
        <v>1.3459989999999999</v>
      </c>
      <c r="AN62" s="21">
        <v>1.0423150000000001</v>
      </c>
      <c r="AO62" s="21">
        <v>1.3054659999999998</v>
      </c>
      <c r="AP62" s="21">
        <v>1.202877</v>
      </c>
      <c r="AQ62" s="21">
        <v>0.8126580000000001</v>
      </c>
      <c r="AR62" s="21">
        <v>1.0707060000000002</v>
      </c>
      <c r="AS62" s="21">
        <v>0.8934740000000001</v>
      </c>
      <c r="AT62" s="21">
        <v>1.205597</v>
      </c>
      <c r="AU62" s="21">
        <v>1.0701610000000001</v>
      </c>
      <c r="AV62" s="21">
        <v>0.88067100000000009</v>
      </c>
      <c r="AW62" s="21">
        <v>1.085461</v>
      </c>
      <c r="AX62" s="21">
        <v>1.0006169999999999</v>
      </c>
      <c r="AY62" s="21">
        <v>1.254766</v>
      </c>
      <c r="AZ62" s="21">
        <v>1.3527</v>
      </c>
      <c r="BA62" s="21">
        <v>1.4226210000000001</v>
      </c>
      <c r="BB62" s="21">
        <v>1.389785</v>
      </c>
      <c r="BC62" s="21">
        <v>1.2181040000000001</v>
      </c>
      <c r="BD62" s="21">
        <v>1.4162220000000003</v>
      </c>
      <c r="BE62" s="21">
        <v>1.3099050000000001</v>
      </c>
      <c r="BF62" s="21">
        <v>1.431567</v>
      </c>
      <c r="BG62" s="21">
        <v>1.3775410000000001</v>
      </c>
      <c r="BH62" s="21">
        <v>1.3794000000000002</v>
      </c>
      <c r="BI62" s="21">
        <v>1.3989079999999998</v>
      </c>
      <c r="BJ62" s="21">
        <v>1.4331240000000001</v>
      </c>
      <c r="BK62" s="21">
        <v>1.3932960000000001</v>
      </c>
      <c r="BL62" s="21">
        <v>1.333259</v>
      </c>
      <c r="BM62" s="21">
        <v>1.3964160000000001</v>
      </c>
      <c r="BN62" s="21">
        <v>1.3922950000000001</v>
      </c>
      <c r="BO62" s="21">
        <v>1.3423600000000002</v>
      </c>
      <c r="BP62" s="21">
        <v>1.3695889999999999</v>
      </c>
      <c r="BQ62" s="21">
        <v>1.0903150000000001</v>
      </c>
      <c r="BR62" s="21">
        <v>1.4589030000000001</v>
      </c>
      <c r="BS62" s="21">
        <v>1.3967129999999999</v>
      </c>
      <c r="BT62" s="21">
        <v>1.3989079999999998</v>
      </c>
      <c r="BU62" s="21">
        <v>1.4331240000000001</v>
      </c>
      <c r="BV62" s="21">
        <v>1.3932960000000001</v>
      </c>
      <c r="BW62" s="21">
        <v>1.333259</v>
      </c>
      <c r="BX62" s="21">
        <v>1.3964160000000001</v>
      </c>
      <c r="BY62" s="21">
        <v>1.3922950000000001</v>
      </c>
      <c r="BZ62" s="21">
        <v>1.3423600000000002</v>
      </c>
      <c r="CA62" s="21">
        <v>1.3695889999999999</v>
      </c>
    </row>
    <row r="63" spans="1:79" x14ac:dyDescent="0.3">
      <c r="A63" s="9">
        <v>1</v>
      </c>
      <c r="B63" s="16" t="s">
        <v>2934</v>
      </c>
      <c r="C63" s="440" t="s">
        <v>2944</v>
      </c>
      <c r="D63" s="11" t="s">
        <v>2815</v>
      </c>
      <c r="E63" s="9" t="s">
        <v>2816</v>
      </c>
      <c r="F63" s="9" t="s">
        <v>2941</v>
      </c>
      <c r="G63" s="9" t="s">
        <v>2945</v>
      </c>
      <c r="H63" s="12" t="s">
        <v>2943</v>
      </c>
      <c r="I63" s="13">
        <v>160</v>
      </c>
      <c r="J63" s="14">
        <v>1.2</v>
      </c>
      <c r="K63" s="24">
        <v>42747</v>
      </c>
      <c r="L63" s="24">
        <v>43364</v>
      </c>
      <c r="M63" s="689">
        <v>43364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0.26023900000000005</v>
      </c>
      <c r="AC63" s="21">
        <v>0.78473099999999996</v>
      </c>
      <c r="AD63" s="21">
        <v>0.50173900000000005</v>
      </c>
      <c r="AE63" s="21">
        <v>0.597109</v>
      </c>
      <c r="AF63" s="21">
        <v>0.62555300000000003</v>
      </c>
      <c r="AG63" s="21">
        <v>0.53860200000000003</v>
      </c>
      <c r="AH63" s="21">
        <v>0.741788</v>
      </c>
      <c r="AI63" s="21">
        <v>0.73902500000000004</v>
      </c>
      <c r="AJ63" s="21">
        <v>0.78750399999999998</v>
      </c>
      <c r="AK63" s="21">
        <v>0.74539100000000003</v>
      </c>
      <c r="AL63" s="21">
        <v>0.71771499999999999</v>
      </c>
      <c r="AM63" s="21">
        <v>0.66484300000000007</v>
      </c>
      <c r="AN63" s="21">
        <v>0.70955100000000004</v>
      </c>
      <c r="AO63" s="21">
        <v>0.73353500000000005</v>
      </c>
      <c r="AP63" s="21">
        <v>0.72925099999999998</v>
      </c>
      <c r="AQ63" s="21">
        <v>0.76932400000000012</v>
      </c>
      <c r="AR63" s="21">
        <v>0.64898600000000006</v>
      </c>
      <c r="AS63" s="21">
        <v>0.66652400000000001</v>
      </c>
      <c r="AT63" s="21">
        <v>0.75569400000000009</v>
      </c>
      <c r="AU63" s="21">
        <v>0.66574500000000003</v>
      </c>
      <c r="AV63" s="21">
        <v>0.51048000000000004</v>
      </c>
      <c r="AW63" s="21">
        <v>0.75098100000000001</v>
      </c>
      <c r="AX63" s="21">
        <v>0.84591699999999992</v>
      </c>
      <c r="AY63" s="21">
        <v>0.83093900000000009</v>
      </c>
      <c r="AZ63" s="21">
        <v>0.48829500000000009</v>
      </c>
      <c r="BA63" s="21">
        <v>0.84924399999999989</v>
      </c>
      <c r="BB63" s="21">
        <v>0.81045900000000004</v>
      </c>
      <c r="BC63" s="21">
        <v>0.859433</v>
      </c>
      <c r="BD63" s="21">
        <v>0.85072999999999999</v>
      </c>
      <c r="BE63" s="21">
        <v>0.77423900000000001</v>
      </c>
      <c r="BF63" s="21">
        <v>0.85607</v>
      </c>
      <c r="BG63" s="21">
        <v>0.70732700000000004</v>
      </c>
      <c r="BH63" s="21">
        <v>0.8600620000000001</v>
      </c>
      <c r="BI63" s="21">
        <v>0.81561600000000001</v>
      </c>
      <c r="BJ63" s="21">
        <v>0.84497199999999995</v>
      </c>
      <c r="BK63" s="21">
        <v>0.84597599999999995</v>
      </c>
      <c r="BL63" s="21">
        <v>0.8245650000000001</v>
      </c>
      <c r="BM63" s="21">
        <v>0.8385419999999999</v>
      </c>
      <c r="BN63" s="21">
        <v>0.7776280000000001</v>
      </c>
      <c r="BO63" s="21">
        <v>0.85338200000000008</v>
      </c>
      <c r="BP63" s="21">
        <v>0.84652500000000008</v>
      </c>
      <c r="BQ63" s="21">
        <v>0.77899800000000008</v>
      </c>
      <c r="BR63" s="21">
        <v>0.76551099999999994</v>
      </c>
      <c r="BS63" s="21">
        <v>0.79575400000000007</v>
      </c>
      <c r="BT63" s="21">
        <v>0.91975000000000007</v>
      </c>
      <c r="BU63" s="21">
        <v>0.91975000000000007</v>
      </c>
      <c r="BV63" s="21">
        <v>0.91975000000000007</v>
      </c>
      <c r="BW63" s="21">
        <v>0.91975000000000007</v>
      </c>
      <c r="BX63" s="21">
        <v>0.91975000000000007</v>
      </c>
      <c r="BY63" s="21">
        <v>0.91975000000000007</v>
      </c>
      <c r="BZ63" s="21">
        <v>0.91975000000000007</v>
      </c>
      <c r="CA63" s="21">
        <v>0.91975000000000007</v>
      </c>
    </row>
    <row r="64" spans="1:79" x14ac:dyDescent="0.3">
      <c r="A64" s="9">
        <v>1</v>
      </c>
      <c r="B64" s="16" t="s">
        <v>2934</v>
      </c>
      <c r="C64" s="440" t="s">
        <v>2946</v>
      </c>
      <c r="D64" s="11" t="s">
        <v>2825</v>
      </c>
      <c r="E64" s="9" t="s">
        <v>2854</v>
      </c>
      <c r="F64" s="9" t="s">
        <v>2947</v>
      </c>
      <c r="G64" s="9" t="s">
        <v>2948</v>
      </c>
      <c r="H64" s="12" t="s">
        <v>2949</v>
      </c>
      <c r="I64" s="13">
        <v>160</v>
      </c>
      <c r="J64" s="14">
        <v>1.2</v>
      </c>
      <c r="K64" s="24">
        <v>42796</v>
      </c>
      <c r="L64" s="24">
        <v>42956</v>
      </c>
      <c r="M64" s="689">
        <v>42956</v>
      </c>
      <c r="N64" s="21">
        <v>0</v>
      </c>
      <c r="O64" s="21">
        <v>2.0032000000000001E-2</v>
      </c>
      <c r="P64" s="21">
        <v>0.11997500000000001</v>
      </c>
      <c r="Q64" s="21">
        <v>3.9706999999999999E-2</v>
      </c>
      <c r="R64" s="21">
        <v>9.9413000000000001E-2</v>
      </c>
      <c r="S64" s="21">
        <v>0.13916400000000001</v>
      </c>
      <c r="T64" s="21">
        <v>6.6179000000000002E-2</v>
      </c>
      <c r="U64" s="21">
        <v>0.10023700000000001</v>
      </c>
      <c r="V64" s="21">
        <v>0.147534</v>
      </c>
      <c r="W64" s="21">
        <v>0.151611</v>
      </c>
      <c r="X64" s="21">
        <v>0.20835800000000002</v>
      </c>
      <c r="Y64" s="21">
        <v>0.242869</v>
      </c>
      <c r="Z64" s="21">
        <v>0.35286800000000007</v>
      </c>
      <c r="AA64" s="21">
        <v>0.27998500000000004</v>
      </c>
      <c r="AB64" s="21">
        <v>0.33400000000000002</v>
      </c>
      <c r="AC64" s="21">
        <v>0.29105300000000001</v>
      </c>
      <c r="AD64" s="21">
        <v>0.311581</v>
      </c>
      <c r="AE64" s="21">
        <v>0.39914100000000002</v>
      </c>
      <c r="AF64" s="21">
        <v>0.382544</v>
      </c>
      <c r="AG64" s="21">
        <v>0.39059300000000002</v>
      </c>
      <c r="AH64" s="21">
        <v>0.37833000000000006</v>
      </c>
      <c r="AI64" s="21">
        <v>0.33315899999999998</v>
      </c>
      <c r="AJ64" s="21">
        <v>0.51225200000000004</v>
      </c>
      <c r="AK64" s="21">
        <v>0.6455820000000001</v>
      </c>
      <c r="AL64" s="21">
        <v>0.71015600000000001</v>
      </c>
      <c r="AM64" s="21">
        <v>0.6153050000000001</v>
      </c>
      <c r="AN64" s="21">
        <v>0.67912800000000006</v>
      </c>
      <c r="AO64" s="21">
        <v>0.69167800000000013</v>
      </c>
      <c r="AP64" s="21">
        <v>0.53725999999999996</v>
      </c>
      <c r="AQ64" s="21">
        <v>0.56506000000000001</v>
      </c>
      <c r="AR64" s="21">
        <v>0.43065000000000003</v>
      </c>
      <c r="AS64" s="21">
        <v>0.43766700000000003</v>
      </c>
      <c r="AT64" s="21">
        <v>0.57392299999999996</v>
      </c>
      <c r="AU64" s="21">
        <v>0.73062400000000005</v>
      </c>
      <c r="AV64" s="21">
        <v>0.74988300000000008</v>
      </c>
      <c r="AW64" s="21">
        <v>0.60771500000000001</v>
      </c>
      <c r="AX64" s="21">
        <v>0.48829400000000001</v>
      </c>
      <c r="AY64" s="21">
        <v>0.827152</v>
      </c>
      <c r="AZ64" s="21">
        <v>0.73885699999999999</v>
      </c>
      <c r="BA64" s="21">
        <v>0.73131100000000004</v>
      </c>
      <c r="BB64" s="21">
        <v>0.59876700000000005</v>
      </c>
      <c r="BC64" s="21">
        <v>0.297379</v>
      </c>
      <c r="BD64" s="21">
        <v>0.58945000000000003</v>
      </c>
      <c r="BE64" s="21">
        <v>0.52781600000000006</v>
      </c>
      <c r="BF64" s="21">
        <v>0.41156799999999999</v>
      </c>
      <c r="BG64" s="21">
        <v>0.78578300000000001</v>
      </c>
      <c r="BH64" s="21">
        <v>0.67613000000000012</v>
      </c>
      <c r="BI64" s="21">
        <v>0.63231799999999994</v>
      </c>
      <c r="BJ64" s="21">
        <v>0.59386499999999998</v>
      </c>
      <c r="BK64" s="21">
        <v>0.70384599999999997</v>
      </c>
      <c r="BL64" s="21">
        <v>0.74246299999999998</v>
      </c>
      <c r="BM64" s="21">
        <v>0.832565</v>
      </c>
      <c r="BN64" s="21">
        <v>0.80905300000000002</v>
      </c>
      <c r="BO64" s="21">
        <v>0.64734800000000003</v>
      </c>
      <c r="BP64" s="21">
        <v>0.7197610000000001</v>
      </c>
      <c r="BQ64" s="21">
        <v>0.69372300000000009</v>
      </c>
      <c r="BR64" s="21">
        <v>0.86211800000000005</v>
      </c>
      <c r="BS64" s="21">
        <v>0.83297300000000007</v>
      </c>
      <c r="BT64" s="21">
        <v>0.63231799999999994</v>
      </c>
      <c r="BU64" s="21">
        <v>0.59386499999999998</v>
      </c>
      <c r="BV64" s="21">
        <v>0.70384599999999997</v>
      </c>
      <c r="BW64" s="21">
        <v>0.74246299999999998</v>
      </c>
      <c r="BX64" s="21">
        <v>0.832565</v>
      </c>
      <c r="BY64" s="21">
        <v>0.80905300000000002</v>
      </c>
      <c r="BZ64" s="21">
        <v>0.64734800000000003</v>
      </c>
      <c r="CA64" s="21">
        <v>0.7197610000000001</v>
      </c>
    </row>
    <row r="65" spans="1:79" x14ac:dyDescent="0.3">
      <c r="A65" s="9">
        <v>1</v>
      </c>
      <c r="B65" s="16" t="s">
        <v>2934</v>
      </c>
      <c r="C65" s="440" t="s">
        <v>2950</v>
      </c>
      <c r="D65" s="11" t="s">
        <v>2815</v>
      </c>
      <c r="E65" s="9" t="s">
        <v>2936</v>
      </c>
      <c r="F65" s="9" t="s">
        <v>2951</v>
      </c>
      <c r="G65" s="9" t="s">
        <v>2952</v>
      </c>
      <c r="H65" s="12" t="s">
        <v>2953</v>
      </c>
      <c r="I65" s="13">
        <v>158.91999999999999</v>
      </c>
      <c r="J65" s="14">
        <v>1.415</v>
      </c>
      <c r="K65" s="24">
        <v>42796</v>
      </c>
      <c r="L65" s="24">
        <v>43042</v>
      </c>
      <c r="M65" s="689">
        <v>43042</v>
      </c>
      <c r="N65" s="21">
        <v>0</v>
      </c>
      <c r="O65" s="21">
        <v>0</v>
      </c>
      <c r="P65" s="21">
        <v>0</v>
      </c>
      <c r="Q65" s="21">
        <v>0</v>
      </c>
      <c r="R65" s="21">
        <v>0.52117899999999995</v>
      </c>
      <c r="S65" s="21">
        <v>0.53642500000000004</v>
      </c>
      <c r="T65" s="21">
        <v>0.66854999999999998</v>
      </c>
      <c r="U65" s="21">
        <v>0.7240700000000001</v>
      </c>
      <c r="V65" s="21">
        <v>0.91507500000000008</v>
      </c>
      <c r="W65" s="21">
        <v>0.86429</v>
      </c>
      <c r="X65" s="21">
        <v>0.54185900000000009</v>
      </c>
      <c r="Y65" s="21">
        <v>0.64869399999999999</v>
      </c>
      <c r="Z65" s="21">
        <v>0.85243199999999997</v>
      </c>
      <c r="AA65" s="21">
        <v>0.94670500000000002</v>
      </c>
      <c r="AB65" s="21">
        <v>0.69391600000000009</v>
      </c>
      <c r="AC65" s="21">
        <v>0.73904099999999995</v>
      </c>
      <c r="AD65" s="21">
        <v>0.8437110000000001</v>
      </c>
      <c r="AE65" s="21">
        <v>0.727746</v>
      </c>
      <c r="AF65" s="21">
        <v>0.55356700000000003</v>
      </c>
      <c r="AG65" s="21">
        <v>0.60990700000000009</v>
      </c>
      <c r="AH65" s="21">
        <v>0.75575200000000009</v>
      </c>
      <c r="AI65" s="21">
        <v>0.78043700000000016</v>
      </c>
      <c r="AJ65" s="21">
        <v>0.65933000000000008</v>
      </c>
      <c r="AK65" s="21">
        <v>0.41560200000000003</v>
      </c>
      <c r="AL65" s="21">
        <v>0.57126999999999994</v>
      </c>
      <c r="AM65" s="21">
        <v>0.74513800000000019</v>
      </c>
      <c r="AN65" s="21">
        <v>0.38219700000000001</v>
      </c>
      <c r="AO65" s="21">
        <v>0.33402399999999999</v>
      </c>
      <c r="AP65" s="21">
        <v>0.29163600000000001</v>
      </c>
      <c r="AQ65" s="21">
        <v>0.50850200000000001</v>
      </c>
      <c r="AR65" s="21">
        <v>0.48629200000000006</v>
      </c>
      <c r="AS65" s="21">
        <v>6.2057000000000001E-2</v>
      </c>
      <c r="AT65" s="21">
        <v>0.27158700000000002</v>
      </c>
      <c r="AU65" s="21">
        <v>5.3499999999999999E-4</v>
      </c>
      <c r="AV65" s="21">
        <v>0.78555700000000006</v>
      </c>
      <c r="AW65" s="21">
        <v>0.93666800000000006</v>
      </c>
      <c r="AX65" s="21">
        <v>0.96843400000000013</v>
      </c>
      <c r="AY65" s="21">
        <v>0.93753700000000006</v>
      </c>
      <c r="AZ65" s="21">
        <v>0.97273900000000002</v>
      </c>
      <c r="BA65" s="21">
        <v>1.006078</v>
      </c>
      <c r="BB65" s="21">
        <v>0.86572800000000005</v>
      </c>
      <c r="BC65" s="21">
        <v>0.90493200000000018</v>
      </c>
      <c r="BD65" s="21">
        <v>0.95269199999999998</v>
      </c>
      <c r="BE65" s="21">
        <v>0.87984300000000004</v>
      </c>
      <c r="BF65" s="21">
        <v>1.003825</v>
      </c>
      <c r="BG65" s="21">
        <v>0.979236</v>
      </c>
      <c r="BH65" s="21">
        <v>0.96248200000000006</v>
      </c>
      <c r="BI65" s="21">
        <v>0.85309200000000007</v>
      </c>
      <c r="BJ65" s="21">
        <v>0.81613200000000008</v>
      </c>
      <c r="BK65" s="21">
        <v>0.84325000000000006</v>
      </c>
      <c r="BL65" s="21">
        <v>0.85127500000000011</v>
      </c>
      <c r="BM65" s="21">
        <v>0.70496999999999999</v>
      </c>
      <c r="BN65" s="21">
        <v>0.84129600000000004</v>
      </c>
      <c r="BO65" s="21">
        <v>0.92183800000000005</v>
      </c>
      <c r="BP65" s="21">
        <v>0.89510199999999995</v>
      </c>
      <c r="BQ65" s="21">
        <v>0.68527899999999997</v>
      </c>
      <c r="BR65" s="21">
        <v>0.93502300000000005</v>
      </c>
      <c r="BS65" s="21">
        <v>0.83516900000000005</v>
      </c>
      <c r="BT65" s="21">
        <v>0.85309200000000007</v>
      </c>
      <c r="BU65" s="21">
        <v>0.81613200000000008</v>
      </c>
      <c r="BV65" s="21">
        <v>0.84325000000000006</v>
      </c>
      <c r="BW65" s="21">
        <v>0.85127500000000011</v>
      </c>
      <c r="BX65" s="21">
        <v>0.70496999999999999</v>
      </c>
      <c r="BY65" s="21">
        <v>0.84129600000000004</v>
      </c>
      <c r="BZ65" s="21">
        <v>0.92183800000000005</v>
      </c>
      <c r="CA65" s="21">
        <v>0.89510199999999995</v>
      </c>
    </row>
    <row r="66" spans="1:79" x14ac:dyDescent="0.3">
      <c r="A66" s="9">
        <v>1</v>
      </c>
      <c r="B66" s="16" t="s">
        <v>2934</v>
      </c>
      <c r="C66" s="440" t="s">
        <v>2954</v>
      </c>
      <c r="D66" s="498" t="s">
        <v>2815</v>
      </c>
      <c r="E66" s="439" t="s">
        <v>2816</v>
      </c>
      <c r="F66" s="439" t="s">
        <v>2955</v>
      </c>
      <c r="G66" s="439" t="s">
        <v>2956</v>
      </c>
      <c r="H66" s="439" t="s">
        <v>2957</v>
      </c>
      <c r="I66" s="13">
        <v>160</v>
      </c>
      <c r="J66" s="14">
        <v>1.62</v>
      </c>
      <c r="K66" s="24">
        <v>42825</v>
      </c>
      <c r="L66" s="24" t="s">
        <v>3707</v>
      </c>
      <c r="M66" s="439" t="s">
        <v>5735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</row>
    <row r="67" spans="1:79" x14ac:dyDescent="0.3">
      <c r="A67" s="9">
        <v>1</v>
      </c>
      <c r="B67" s="17" t="s">
        <v>2958</v>
      </c>
      <c r="C67" s="441" t="s">
        <v>2959</v>
      </c>
      <c r="D67" s="11" t="s">
        <v>2960</v>
      </c>
      <c r="E67" s="9" t="s">
        <v>2961</v>
      </c>
      <c r="F67" s="9" t="s">
        <v>2962</v>
      </c>
      <c r="G67" s="9" t="s">
        <v>2963</v>
      </c>
      <c r="H67" s="12" t="s">
        <v>6709</v>
      </c>
      <c r="I67" s="13">
        <v>110</v>
      </c>
      <c r="J67" s="14">
        <v>12.5</v>
      </c>
      <c r="K67" s="24">
        <v>42747</v>
      </c>
      <c r="L67" s="24">
        <v>44162</v>
      </c>
      <c r="M67" s="689">
        <v>44162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0.49563600000000002</v>
      </c>
      <c r="BC67" s="21">
        <v>7.5290520000000001</v>
      </c>
      <c r="BD67" s="21">
        <v>8.3788839999999993</v>
      </c>
      <c r="BE67" s="21">
        <v>7.7406800000000002</v>
      </c>
      <c r="BF67" s="21">
        <v>8.2916399999999992</v>
      </c>
      <c r="BG67" s="21">
        <v>8.7204820000000005</v>
      </c>
      <c r="BH67" s="21">
        <v>7.7400480000000007</v>
      </c>
      <c r="BI67" s="21">
        <v>8.7372440000000005</v>
      </c>
      <c r="BJ67" s="21">
        <v>9.1898790000000012</v>
      </c>
      <c r="BK67" s="21">
        <v>9.1810849999999995</v>
      </c>
      <c r="BL67" s="21">
        <v>8.8699870000000018</v>
      </c>
      <c r="BM67" s="21">
        <v>8.7625360000000008</v>
      </c>
      <c r="BN67" s="21">
        <v>4.5867210000000007</v>
      </c>
      <c r="BO67" s="21">
        <v>5.2943630000000006</v>
      </c>
      <c r="BP67" s="21">
        <v>7.5029010000000005</v>
      </c>
      <c r="BQ67" s="21">
        <v>7.8487010000000001</v>
      </c>
      <c r="BR67" s="21">
        <v>8.5599670000000003</v>
      </c>
      <c r="BS67" s="21">
        <v>8.4211000000000009</v>
      </c>
      <c r="BT67" s="21">
        <v>0.33333333333333331</v>
      </c>
      <c r="BU67" s="21">
        <v>0.33333333333333331</v>
      </c>
      <c r="BV67" s="21">
        <v>0.33333333333333331</v>
      </c>
      <c r="BW67" s="21">
        <v>0.33333333333333331</v>
      </c>
      <c r="BX67" s="21">
        <v>0.33333333333333331</v>
      </c>
      <c r="BY67" s="21">
        <v>0.33333333333333331</v>
      </c>
      <c r="BZ67" s="21">
        <v>0.33333333333333331</v>
      </c>
      <c r="CA67" s="21">
        <v>0.33333333333333331</v>
      </c>
    </row>
    <row r="68" spans="1:79" x14ac:dyDescent="0.3">
      <c r="A68" s="9">
        <v>1</v>
      </c>
      <c r="B68" s="17" t="s">
        <v>2958</v>
      </c>
      <c r="C68" s="441" t="s">
        <v>2964</v>
      </c>
      <c r="D68" s="11" t="s">
        <v>2960</v>
      </c>
      <c r="E68" s="9" t="s">
        <v>2965</v>
      </c>
      <c r="F68" s="9" t="s">
        <v>2966</v>
      </c>
      <c r="G68" s="9" t="s">
        <v>5748</v>
      </c>
      <c r="H68" s="12" t="s">
        <v>2967</v>
      </c>
      <c r="I68" s="13">
        <v>110</v>
      </c>
      <c r="J68" s="14">
        <v>2</v>
      </c>
      <c r="K68" s="24">
        <v>42796</v>
      </c>
      <c r="L68" s="24">
        <v>42972</v>
      </c>
      <c r="M68" s="689">
        <v>42972</v>
      </c>
      <c r="N68" s="21">
        <v>0</v>
      </c>
      <c r="O68" s="21">
        <v>0.20754700000000001</v>
      </c>
      <c r="P68" s="21">
        <v>0.90331300000000014</v>
      </c>
      <c r="Q68" s="21">
        <v>0.83680900000000014</v>
      </c>
      <c r="R68" s="21">
        <v>0.88002400000000003</v>
      </c>
      <c r="S68" s="21">
        <v>1.0202230000000001</v>
      </c>
      <c r="T68" s="21">
        <v>0.55086400000000002</v>
      </c>
      <c r="U68" s="21">
        <v>1.2132250000000002</v>
      </c>
      <c r="V68" s="21">
        <v>1.3815810000000002</v>
      </c>
      <c r="W68" s="21">
        <v>1.327866</v>
      </c>
      <c r="X68" s="21">
        <v>1.3116680000000001</v>
      </c>
      <c r="Y68" s="21">
        <v>1.3429250000000001</v>
      </c>
      <c r="Z68" s="21">
        <v>1.404576</v>
      </c>
      <c r="AA68" s="21">
        <v>1.409994</v>
      </c>
      <c r="AB68" s="21">
        <v>1.3335599999999999</v>
      </c>
      <c r="AC68" s="21">
        <v>1.2483220000000002</v>
      </c>
      <c r="AD68" s="21">
        <v>1.383532</v>
      </c>
      <c r="AE68" s="21">
        <v>0.827403</v>
      </c>
      <c r="AF68" s="21">
        <v>1.2573610000000002</v>
      </c>
      <c r="AG68" s="21">
        <v>1.2665200000000003</v>
      </c>
      <c r="AH68" s="21">
        <v>1.4444560000000002</v>
      </c>
      <c r="AI68" s="21">
        <v>1.3871450000000001</v>
      </c>
      <c r="AJ68" s="21">
        <v>1.439452</v>
      </c>
      <c r="AK68" s="21">
        <v>1.403505</v>
      </c>
      <c r="AL68" s="21">
        <v>1.458026</v>
      </c>
      <c r="AM68" s="21">
        <v>1.3064680000000002</v>
      </c>
      <c r="AN68" s="21">
        <v>1.4207160000000001</v>
      </c>
      <c r="AO68" s="21">
        <v>1.412685</v>
      </c>
      <c r="AP68" s="21">
        <v>1.4031880000000001</v>
      </c>
      <c r="AQ68" s="21">
        <v>1.4252480000000001</v>
      </c>
      <c r="AR68" s="21">
        <v>0.8424020000000001</v>
      </c>
      <c r="AS68" s="21">
        <v>1.3735590000000002</v>
      </c>
      <c r="AT68" s="21">
        <v>1.4719720000000003</v>
      </c>
      <c r="AU68" s="21">
        <v>1.4303489999999999</v>
      </c>
      <c r="AV68" s="21">
        <v>1.4006020000000001</v>
      </c>
      <c r="AW68" s="21">
        <v>1.4189349999999998</v>
      </c>
      <c r="AX68" s="21">
        <v>1.4780360000000001</v>
      </c>
      <c r="AY68" s="21">
        <v>1.4211190000000002</v>
      </c>
      <c r="AZ68" s="21">
        <v>1.4275960000000001</v>
      </c>
      <c r="BA68" s="21">
        <v>1.4573570000000002</v>
      </c>
      <c r="BB68" s="21">
        <v>1.4034420000000003</v>
      </c>
      <c r="BC68" s="21">
        <v>1.4066800000000002</v>
      </c>
      <c r="BD68" s="21">
        <v>0.81093000000000004</v>
      </c>
      <c r="BE68" s="21">
        <v>1.2841629999999999</v>
      </c>
      <c r="BF68" s="21">
        <v>1.4606020000000002</v>
      </c>
      <c r="BG68" s="21">
        <v>1.3245030000000002</v>
      </c>
      <c r="BH68" s="21">
        <v>1.3637860000000002</v>
      </c>
      <c r="BI68" s="21">
        <v>1.3892170000000001</v>
      </c>
      <c r="BJ68" s="21">
        <v>1.465768</v>
      </c>
      <c r="BK68" s="21">
        <v>1.42031</v>
      </c>
      <c r="BL68" s="21">
        <v>1.3522750000000001</v>
      </c>
      <c r="BM68" s="21">
        <v>1.3870729999999998</v>
      </c>
      <c r="BN68" s="21">
        <v>1.3753850000000001</v>
      </c>
      <c r="BO68" s="21">
        <v>1.4315680000000002</v>
      </c>
      <c r="BP68" s="21">
        <v>0.75963700000000001</v>
      </c>
      <c r="BQ68" s="21">
        <v>1.304918</v>
      </c>
      <c r="BR68" s="21">
        <v>1.4338199999999999</v>
      </c>
      <c r="BS68" s="21">
        <v>1.3889039999999999</v>
      </c>
      <c r="BT68" s="21">
        <v>1.3892170000000001</v>
      </c>
      <c r="BU68" s="21">
        <v>1.465768</v>
      </c>
      <c r="BV68" s="21">
        <v>1.42031</v>
      </c>
      <c r="BW68" s="21">
        <v>1.3522750000000001</v>
      </c>
      <c r="BX68" s="21">
        <v>1.3870729999999998</v>
      </c>
      <c r="BY68" s="21">
        <v>1.3753850000000001</v>
      </c>
      <c r="BZ68" s="21">
        <v>1.4315680000000002</v>
      </c>
      <c r="CA68" s="21">
        <v>0.75963700000000001</v>
      </c>
    </row>
    <row r="69" spans="1:79" ht="20.399999999999999" x14ac:dyDescent="0.3">
      <c r="A69" s="9">
        <v>1</v>
      </c>
      <c r="B69" s="18" t="s">
        <v>2968</v>
      </c>
      <c r="C69" s="442" t="s">
        <v>2969</v>
      </c>
      <c r="D69" s="11" t="s">
        <v>2825</v>
      </c>
      <c r="E69" s="9" t="s">
        <v>2826</v>
      </c>
      <c r="F69" s="9" t="s">
        <v>2860</v>
      </c>
      <c r="G69" s="9" t="s">
        <v>2970</v>
      </c>
      <c r="H69" s="12" t="s">
        <v>6710</v>
      </c>
      <c r="I69" s="13">
        <v>105</v>
      </c>
      <c r="J69" s="14">
        <v>1.2</v>
      </c>
      <c r="K69" s="24">
        <v>42758</v>
      </c>
      <c r="L69" s="24">
        <v>44134</v>
      </c>
      <c r="M69" s="689">
        <v>44134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4.6926000000000002E-2</v>
      </c>
      <c r="BB69" s="21">
        <v>0.36683199999999999</v>
      </c>
      <c r="BC69" s="21">
        <v>0.42096000000000006</v>
      </c>
      <c r="BD69" s="21">
        <v>0.40142400000000006</v>
      </c>
      <c r="BE69" s="21">
        <v>0.255664</v>
      </c>
      <c r="BF69" s="21">
        <v>0.23084800000000003</v>
      </c>
      <c r="BG69" s="21">
        <v>0.25888699999999998</v>
      </c>
      <c r="BH69" s="21">
        <v>0.115911</v>
      </c>
      <c r="BI69" s="21">
        <v>0</v>
      </c>
      <c r="BJ69" s="21">
        <v>0</v>
      </c>
      <c r="BK69" s="21">
        <v>0.13580400000000001</v>
      </c>
      <c r="BL69" s="21">
        <v>0.19042500000000001</v>
      </c>
      <c r="BM69" s="21">
        <v>0.34438300000000005</v>
      </c>
      <c r="BN69" s="21">
        <v>0.291213</v>
      </c>
      <c r="BO69" s="21">
        <v>0.37239200000000006</v>
      </c>
      <c r="BP69" s="21">
        <v>0.35602200000000001</v>
      </c>
      <c r="BQ69" s="21">
        <v>0.36983300000000002</v>
      </c>
      <c r="BR69" s="21">
        <v>0.38186200000000003</v>
      </c>
      <c r="BS69" s="21">
        <v>0.222251</v>
      </c>
      <c r="BT69" s="21">
        <v>0.7416666666666667</v>
      </c>
      <c r="BU69" s="21">
        <v>0.7416666666666667</v>
      </c>
      <c r="BV69" s="21">
        <v>0.7416666666666667</v>
      </c>
      <c r="BW69" s="21">
        <v>0.7416666666666667</v>
      </c>
      <c r="BX69" s="21">
        <v>0.7416666666666667</v>
      </c>
      <c r="BY69" s="21">
        <v>0.7416666666666667</v>
      </c>
      <c r="BZ69" s="21">
        <v>0.7416666666666667</v>
      </c>
      <c r="CA69" s="21">
        <v>0.7416666666666667</v>
      </c>
    </row>
    <row r="70" spans="1:79" ht="20.399999999999999" x14ac:dyDescent="0.3">
      <c r="A70" s="9">
        <v>1</v>
      </c>
      <c r="B70" s="18" t="s">
        <v>2968</v>
      </c>
      <c r="C70" s="442" t="s">
        <v>2972</v>
      </c>
      <c r="D70" s="11" t="s">
        <v>2825</v>
      </c>
      <c r="E70" s="9" t="s">
        <v>2826</v>
      </c>
      <c r="F70" s="9" t="s">
        <v>2860</v>
      </c>
      <c r="G70" s="9" t="s">
        <v>2973</v>
      </c>
      <c r="H70" s="12" t="s">
        <v>6711</v>
      </c>
      <c r="I70" s="13">
        <v>105</v>
      </c>
      <c r="J70" s="14">
        <v>1.01</v>
      </c>
      <c r="K70" s="24">
        <v>42825</v>
      </c>
      <c r="L70" s="24">
        <v>44131</v>
      </c>
      <c r="M70" s="689">
        <v>44131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7.1286000000000002E-2</v>
      </c>
      <c r="BB70" s="21">
        <v>0.28830800000000001</v>
      </c>
      <c r="BC70" s="21">
        <v>0.41591700000000004</v>
      </c>
      <c r="BD70" s="21">
        <v>0.39957500000000007</v>
      </c>
      <c r="BE70" s="21">
        <v>0.25229499999999999</v>
      </c>
      <c r="BF70" s="21">
        <v>0.23754700000000001</v>
      </c>
      <c r="BG70" s="21">
        <v>0.28075299999999997</v>
      </c>
      <c r="BH70" s="21">
        <v>0.124061</v>
      </c>
      <c r="BI70" s="21">
        <v>0</v>
      </c>
      <c r="BJ70" s="21">
        <v>0</v>
      </c>
      <c r="BK70" s="21">
        <v>0.13174400000000003</v>
      </c>
      <c r="BL70" s="21">
        <v>0.22001499999999999</v>
      </c>
      <c r="BM70" s="21">
        <v>0.35325699999999999</v>
      </c>
      <c r="BN70" s="21">
        <v>0.29269200000000001</v>
      </c>
      <c r="BO70" s="21">
        <v>0.36215100000000006</v>
      </c>
      <c r="BP70" s="21">
        <v>0.35352700000000004</v>
      </c>
      <c r="BQ70" s="21">
        <v>0.35562299999999997</v>
      </c>
      <c r="BR70" s="21">
        <v>0.39023000000000002</v>
      </c>
      <c r="BS70" s="21">
        <v>0.23721300000000001</v>
      </c>
      <c r="BT70" s="21">
        <v>0.22500000000000001</v>
      </c>
      <c r="BU70" s="21">
        <v>0.22500000000000001</v>
      </c>
      <c r="BV70" s="21">
        <v>0.22500000000000001</v>
      </c>
      <c r="BW70" s="21">
        <v>0.22500000000000001</v>
      </c>
      <c r="BX70" s="21">
        <v>0.22500000000000001</v>
      </c>
      <c r="BY70" s="21">
        <v>0.22500000000000001</v>
      </c>
      <c r="BZ70" s="21">
        <v>0.22500000000000001</v>
      </c>
      <c r="CA70" s="21">
        <v>0.22500000000000001</v>
      </c>
    </row>
    <row r="71" spans="1:79" x14ac:dyDescent="0.3">
      <c r="A71" s="9">
        <v>1</v>
      </c>
      <c r="B71" s="18" t="s">
        <v>2968</v>
      </c>
      <c r="C71" s="442" t="s">
        <v>2974</v>
      </c>
      <c r="D71" s="11" t="s">
        <v>2825</v>
      </c>
      <c r="E71" s="9" t="s">
        <v>2826</v>
      </c>
      <c r="F71" s="9" t="s">
        <v>2860</v>
      </c>
      <c r="G71" s="9" t="s">
        <v>2975</v>
      </c>
      <c r="H71" s="12" t="s">
        <v>2971</v>
      </c>
      <c r="I71" s="13">
        <v>105</v>
      </c>
      <c r="J71" s="14">
        <v>1.65</v>
      </c>
      <c r="K71" s="24">
        <v>42758</v>
      </c>
      <c r="L71" s="24">
        <v>43895</v>
      </c>
      <c r="M71" s="689">
        <v>43895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0.128113</v>
      </c>
      <c r="AU71" s="21">
        <v>0</v>
      </c>
      <c r="AV71" s="21">
        <v>0</v>
      </c>
      <c r="AW71" s="21">
        <v>0</v>
      </c>
      <c r="AX71" s="21">
        <v>0.33515800000000001</v>
      </c>
      <c r="AY71" s="21">
        <v>0.55801800000000001</v>
      </c>
      <c r="AZ71" s="21">
        <v>0.76081899999999991</v>
      </c>
      <c r="BA71" s="21">
        <v>0.77093000000000012</v>
      </c>
      <c r="BB71" s="21">
        <v>0.42367400000000005</v>
      </c>
      <c r="BC71" s="21">
        <v>0.40672800000000003</v>
      </c>
      <c r="BD71" s="21">
        <v>0.70750700000000011</v>
      </c>
      <c r="BE71" s="21">
        <v>0.21317400000000003</v>
      </c>
      <c r="BF71" s="21">
        <v>0.29447300000000004</v>
      </c>
      <c r="BG71" s="21">
        <v>0.79545100000000002</v>
      </c>
      <c r="BH71" s="21">
        <v>0.25309700000000002</v>
      </c>
      <c r="BI71" s="21">
        <v>0</v>
      </c>
      <c r="BJ71" s="21">
        <v>0</v>
      </c>
      <c r="BK71" s="21">
        <v>2.1644000000000004E-2</v>
      </c>
      <c r="BL71" s="21">
        <v>0.68628600000000006</v>
      </c>
      <c r="BM71" s="21">
        <v>0.67071500000000006</v>
      </c>
      <c r="BN71" s="21">
        <v>0.56572599999999995</v>
      </c>
      <c r="BO71" s="21">
        <v>0.32294499999999998</v>
      </c>
      <c r="BP71" s="21">
        <v>0.93819700000000017</v>
      </c>
      <c r="BQ71" s="21">
        <v>0.41704000000000002</v>
      </c>
      <c r="BR71" s="21">
        <v>0.56884100000000004</v>
      </c>
      <c r="BS71" s="21">
        <v>0.805979</v>
      </c>
      <c r="BT71" s="21">
        <v>0.7416666666666667</v>
      </c>
      <c r="BU71" s="21">
        <v>0.7416666666666667</v>
      </c>
      <c r="BV71" s="21">
        <v>0.7416666666666667</v>
      </c>
      <c r="BW71" s="21">
        <v>0.7416666666666667</v>
      </c>
      <c r="BX71" s="21">
        <v>0.7416666666666667</v>
      </c>
      <c r="BY71" s="21">
        <v>0.7416666666666667</v>
      </c>
      <c r="BZ71" s="21">
        <v>0.7416666666666667</v>
      </c>
      <c r="CA71" s="21">
        <v>0.7416666666666667</v>
      </c>
    </row>
    <row r="72" spans="1:79" x14ac:dyDescent="0.3">
      <c r="A72" s="9">
        <v>1</v>
      </c>
      <c r="B72" s="18" t="s">
        <v>2968</v>
      </c>
      <c r="C72" s="442" t="s">
        <v>2976</v>
      </c>
      <c r="D72" s="11" t="s">
        <v>2825</v>
      </c>
      <c r="E72" s="9" t="s">
        <v>2826</v>
      </c>
      <c r="F72" s="9" t="s">
        <v>2977</v>
      </c>
      <c r="G72" s="9" t="s">
        <v>2978</v>
      </c>
      <c r="H72" s="12" t="s">
        <v>2971</v>
      </c>
      <c r="I72" s="13">
        <v>105</v>
      </c>
      <c r="J72" s="14">
        <v>0.51</v>
      </c>
      <c r="K72" s="24">
        <v>42758</v>
      </c>
      <c r="L72" s="24">
        <v>44218</v>
      </c>
      <c r="M72" s="689">
        <v>44218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3.4201999999999996E-2</v>
      </c>
      <c r="BE72" s="21">
        <v>6.9078000000000001E-2</v>
      </c>
      <c r="BF72" s="21">
        <v>6.1177000000000002E-2</v>
      </c>
      <c r="BG72" s="21">
        <v>0.21426800000000004</v>
      </c>
      <c r="BH72" s="21">
        <v>7.9496999999999998E-2</v>
      </c>
      <c r="BI72" s="21">
        <v>0</v>
      </c>
      <c r="BJ72" s="21">
        <v>0</v>
      </c>
      <c r="BK72" s="21">
        <v>4.692E-3</v>
      </c>
      <c r="BL72" s="21">
        <v>0.16236300000000001</v>
      </c>
      <c r="BM72" s="21">
        <v>0.16974500000000001</v>
      </c>
      <c r="BN72" s="21">
        <v>4.5749999999999999E-2</v>
      </c>
      <c r="BO72" s="21">
        <v>7.0976999999999998E-2</v>
      </c>
      <c r="BP72" s="21">
        <v>0.23863200000000001</v>
      </c>
      <c r="BQ72" s="21">
        <v>0.13404199999999999</v>
      </c>
      <c r="BR72" s="21">
        <v>0.14360400000000001</v>
      </c>
      <c r="BS72" s="21">
        <v>0.21631299999999998</v>
      </c>
      <c r="BT72" s="21">
        <v>0.22500000000000001</v>
      </c>
      <c r="BU72" s="21">
        <v>0.22500000000000001</v>
      </c>
      <c r="BV72" s="21">
        <v>0.22500000000000001</v>
      </c>
      <c r="BW72" s="21">
        <v>0.22500000000000001</v>
      </c>
      <c r="BX72" s="21">
        <v>0.22500000000000001</v>
      </c>
      <c r="BY72" s="21">
        <v>0.22500000000000001</v>
      </c>
      <c r="BZ72" s="21">
        <v>0.22500000000000001</v>
      </c>
      <c r="CA72" s="21">
        <v>0.22500000000000001</v>
      </c>
    </row>
    <row r="73" spans="1:79" x14ac:dyDescent="0.3">
      <c r="A73" s="9">
        <v>1</v>
      </c>
      <c r="B73" s="18" t="s">
        <v>2968</v>
      </c>
      <c r="C73" s="442" t="s">
        <v>2979</v>
      </c>
      <c r="D73" s="11" t="s">
        <v>2798</v>
      </c>
      <c r="E73" s="9" t="s">
        <v>2803</v>
      </c>
      <c r="F73" s="9" t="s">
        <v>2980</v>
      </c>
      <c r="G73" s="9" t="s">
        <v>2981</v>
      </c>
      <c r="H73" s="12" t="s">
        <v>2982</v>
      </c>
      <c r="I73" s="13">
        <v>105</v>
      </c>
      <c r="J73" s="14">
        <v>7</v>
      </c>
      <c r="K73" s="24">
        <v>42758</v>
      </c>
      <c r="L73" s="24">
        <v>42952</v>
      </c>
      <c r="M73" s="689">
        <v>42952</v>
      </c>
      <c r="N73" s="21">
        <v>0</v>
      </c>
      <c r="O73" s="21">
        <v>1.6139940000000002</v>
      </c>
      <c r="P73" s="21">
        <v>2.2977310000000002</v>
      </c>
      <c r="Q73" s="21">
        <v>2.1575790000000001</v>
      </c>
      <c r="R73" s="21">
        <v>2.2855669999999999</v>
      </c>
      <c r="S73" s="21">
        <v>2.0460470000000002</v>
      </c>
      <c r="T73" s="21">
        <v>2.8201019999999999</v>
      </c>
      <c r="U73" s="21">
        <v>1.3050010000000001</v>
      </c>
      <c r="V73" s="21">
        <v>1.618341</v>
      </c>
      <c r="W73" s="21">
        <v>2.7183809999999999</v>
      </c>
      <c r="X73" s="21">
        <v>2.6666720000000002</v>
      </c>
      <c r="Y73" s="21">
        <v>2.6877490000000002</v>
      </c>
      <c r="Z73" s="21">
        <v>2.2148070000000004</v>
      </c>
      <c r="AA73" s="21">
        <v>1.755652</v>
      </c>
      <c r="AB73" s="21">
        <v>2.3030550000000001</v>
      </c>
      <c r="AC73" s="21">
        <v>2.1286</v>
      </c>
      <c r="AD73" s="21">
        <v>2.5413560000000004</v>
      </c>
      <c r="AE73" s="21">
        <v>2.7944270000000002</v>
      </c>
      <c r="AF73" s="21">
        <v>1.942852</v>
      </c>
      <c r="AG73" s="21">
        <v>0.69144300000000014</v>
      </c>
      <c r="AH73" s="21">
        <v>0.47382600000000002</v>
      </c>
      <c r="AI73" s="21">
        <v>0.39305800000000002</v>
      </c>
      <c r="AJ73" s="21">
        <v>1.766875</v>
      </c>
      <c r="AK73" s="21">
        <v>3.3114850000000002</v>
      </c>
      <c r="AL73" s="21">
        <v>1.725727</v>
      </c>
      <c r="AM73" s="21">
        <v>1.344352</v>
      </c>
      <c r="AN73" s="21">
        <v>0.75182000000000004</v>
      </c>
      <c r="AO73" s="21">
        <v>2.5458370000000001</v>
      </c>
      <c r="AP73" s="21">
        <v>2.7980860000000001</v>
      </c>
      <c r="AQ73" s="21">
        <v>3.1098129999999999</v>
      </c>
      <c r="AR73" s="21">
        <v>2.7290290000000001</v>
      </c>
      <c r="AS73" s="21">
        <v>0.87388599999999994</v>
      </c>
      <c r="AT73" s="21">
        <v>0.16453000000000001</v>
      </c>
      <c r="AU73" s="21">
        <v>0.90461500000000017</v>
      </c>
      <c r="AV73" s="21">
        <v>1.995052</v>
      </c>
      <c r="AW73" s="21">
        <v>2.3512179999999998</v>
      </c>
      <c r="AX73" s="21">
        <v>2.8658290000000002</v>
      </c>
      <c r="AY73" s="21">
        <v>1.6463210000000001</v>
      </c>
      <c r="AZ73" s="21">
        <v>1.4922270000000002</v>
      </c>
      <c r="BA73" s="21">
        <v>1.5379840000000002</v>
      </c>
      <c r="BB73" s="21">
        <v>1.5342199999999999</v>
      </c>
      <c r="BC73" s="21">
        <v>1.5780720000000001</v>
      </c>
      <c r="BD73" s="21">
        <v>1.4954920000000003</v>
      </c>
      <c r="BE73" s="21">
        <v>0.60910600000000004</v>
      </c>
      <c r="BF73" s="21">
        <v>0</v>
      </c>
      <c r="BG73" s="21">
        <v>3.8900000000000002E-4</v>
      </c>
      <c r="BH73" s="21">
        <v>1.1860220000000001</v>
      </c>
      <c r="BI73" s="21">
        <v>1.677821</v>
      </c>
      <c r="BJ73" s="21">
        <v>4.9625310000000002</v>
      </c>
      <c r="BK73" s="21">
        <v>4.4803429999999995</v>
      </c>
      <c r="BL73" s="21">
        <v>4.5908380000000006</v>
      </c>
      <c r="BM73" s="21">
        <v>4.4962760000000008</v>
      </c>
      <c r="BN73" s="21">
        <v>4.807379000000001</v>
      </c>
      <c r="BO73" s="21">
        <v>2.6880860000000002</v>
      </c>
      <c r="BP73" s="21">
        <v>2.5122429999999998</v>
      </c>
      <c r="BQ73" s="21">
        <v>9.5502000000000004E-2</v>
      </c>
      <c r="BR73" s="21">
        <v>2.4521329999999999</v>
      </c>
      <c r="BS73" s="21">
        <v>3.8607390000000006</v>
      </c>
      <c r="BT73" s="21">
        <v>1.677821</v>
      </c>
      <c r="BU73" s="21">
        <v>4.9625310000000002</v>
      </c>
      <c r="BV73" s="21">
        <v>4.4803429999999995</v>
      </c>
      <c r="BW73" s="21">
        <v>4.5908380000000006</v>
      </c>
      <c r="BX73" s="21">
        <v>4.4962760000000008</v>
      </c>
      <c r="BY73" s="21">
        <v>4.807379000000001</v>
      </c>
      <c r="BZ73" s="21">
        <v>2.6880860000000002</v>
      </c>
      <c r="CA73" s="21">
        <v>2.5122429999999998</v>
      </c>
    </row>
    <row r="74" spans="1:79" x14ac:dyDescent="0.3">
      <c r="A74" s="9">
        <v>202</v>
      </c>
      <c r="B74" s="10" t="s">
        <v>2787</v>
      </c>
      <c r="C74" s="437" t="s">
        <v>2983</v>
      </c>
      <c r="D74" s="11" t="s">
        <v>2807</v>
      </c>
      <c r="E74" s="9" t="s">
        <v>2812</v>
      </c>
      <c r="F74" s="9" t="s">
        <v>2984</v>
      </c>
      <c r="G74" s="9" t="s">
        <v>2985</v>
      </c>
      <c r="H74" s="12" t="s">
        <v>2794</v>
      </c>
      <c r="I74" s="13">
        <v>76.23</v>
      </c>
      <c r="J74" s="14">
        <v>50</v>
      </c>
      <c r="K74" s="24">
        <v>42886</v>
      </c>
      <c r="L74" s="24">
        <v>44218</v>
      </c>
      <c r="M74" s="689">
        <v>44218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7.1138479999999999</v>
      </c>
      <c r="BE74" s="21">
        <v>20.221784</v>
      </c>
      <c r="BF74" s="21">
        <v>22.332974999999998</v>
      </c>
      <c r="BG74" s="21">
        <v>19.017665000000001</v>
      </c>
      <c r="BH74" s="21">
        <v>21.233922</v>
      </c>
      <c r="BI74" s="21">
        <v>22.833722000000002</v>
      </c>
      <c r="BJ74" s="21">
        <v>24.461762999999998</v>
      </c>
      <c r="BK74" s="21">
        <v>22.111951000000001</v>
      </c>
      <c r="BL74" s="21">
        <v>20.716741000000003</v>
      </c>
      <c r="BM74" s="21">
        <v>25.303819000000004</v>
      </c>
      <c r="BN74" s="21">
        <v>22.795830000000002</v>
      </c>
      <c r="BO74" s="21">
        <v>22.797694000000003</v>
      </c>
      <c r="BP74" s="21">
        <v>22.921334999999999</v>
      </c>
      <c r="BQ74" s="21">
        <v>20.987568</v>
      </c>
      <c r="BR74" s="21">
        <v>24.055612</v>
      </c>
      <c r="BS74" s="21">
        <v>23.397209999999998</v>
      </c>
      <c r="BT74" s="21">
        <v>16.049142857142854</v>
      </c>
      <c r="BU74" s="21">
        <v>13.834285714285713</v>
      </c>
      <c r="BV74" s="21">
        <v>14.90976</v>
      </c>
      <c r="BW74" s="21">
        <v>14.688685714285711</v>
      </c>
      <c r="BX74" s="21">
        <v>14.557371428571427</v>
      </c>
      <c r="BY74" s="21">
        <v>14.343788571428574</v>
      </c>
      <c r="BZ74" s="21">
        <v>13.850742857142857</v>
      </c>
      <c r="CA74" s="21">
        <v>16.153834285714286</v>
      </c>
    </row>
    <row r="75" spans="1:79" x14ac:dyDescent="0.3">
      <c r="A75" s="9">
        <v>202</v>
      </c>
      <c r="B75" s="10" t="s">
        <v>2787</v>
      </c>
      <c r="C75" s="437" t="s">
        <v>2986</v>
      </c>
      <c r="D75" s="11" t="s">
        <v>2807</v>
      </c>
      <c r="E75" s="9" t="s">
        <v>2812</v>
      </c>
      <c r="F75" s="9" t="s">
        <v>2984</v>
      </c>
      <c r="G75" s="9" t="s">
        <v>2987</v>
      </c>
      <c r="H75" s="12" t="s">
        <v>2794</v>
      </c>
      <c r="I75" s="13">
        <v>76.23</v>
      </c>
      <c r="J75" s="14">
        <v>50</v>
      </c>
      <c r="K75" s="24">
        <v>42886</v>
      </c>
      <c r="L75" s="24">
        <v>43869</v>
      </c>
      <c r="M75" s="689">
        <v>43869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14.459937999999999</v>
      </c>
      <c r="AT75" s="21">
        <v>21.254622999999999</v>
      </c>
      <c r="AU75" s="21">
        <v>20.599589999999999</v>
      </c>
      <c r="AV75" s="21">
        <v>20.884118999999998</v>
      </c>
      <c r="AW75" s="21">
        <v>21.968982</v>
      </c>
      <c r="AX75" s="21">
        <v>22.741057999999999</v>
      </c>
      <c r="AY75" s="21">
        <v>26.428457000000002</v>
      </c>
      <c r="AZ75" s="21">
        <v>16.801418000000002</v>
      </c>
      <c r="BA75" s="21">
        <v>22.535100000000003</v>
      </c>
      <c r="BB75" s="21">
        <v>21.490224999999999</v>
      </c>
      <c r="BC75" s="21">
        <v>24.067306000000002</v>
      </c>
      <c r="BD75" s="21">
        <v>22.851253</v>
      </c>
      <c r="BE75" s="21">
        <v>20.551870000000001</v>
      </c>
      <c r="BF75" s="21">
        <v>21.514812000000003</v>
      </c>
      <c r="BG75" s="21">
        <v>17.510451</v>
      </c>
      <c r="BH75" s="21">
        <v>16.928719000000001</v>
      </c>
      <c r="BI75" s="21">
        <v>21.583296000000001</v>
      </c>
      <c r="BJ75" s="21">
        <v>23.483882999999999</v>
      </c>
      <c r="BK75" s="21">
        <v>20.990052000000002</v>
      </c>
      <c r="BL75" s="21">
        <v>19.590945000000001</v>
      </c>
      <c r="BM75" s="21">
        <v>24.308105999999999</v>
      </c>
      <c r="BN75" s="21">
        <v>22.913969000000005</v>
      </c>
      <c r="BO75" s="21">
        <v>22.903046999999997</v>
      </c>
      <c r="BP75" s="21">
        <v>22.85398</v>
      </c>
      <c r="BQ75" s="21">
        <v>19.581315999999998</v>
      </c>
      <c r="BR75" s="21">
        <v>22.518558000000002</v>
      </c>
      <c r="BS75" s="21">
        <v>21.412299999999998</v>
      </c>
      <c r="BT75" s="21">
        <v>16.049142857142854</v>
      </c>
      <c r="BU75" s="21">
        <v>13.834285714285713</v>
      </c>
      <c r="BV75" s="21">
        <v>14.90976</v>
      </c>
      <c r="BW75" s="21">
        <v>14.688685714285711</v>
      </c>
      <c r="BX75" s="21">
        <v>14.557371428571427</v>
      </c>
      <c r="BY75" s="21">
        <v>14.343788571428574</v>
      </c>
      <c r="BZ75" s="21">
        <v>13.850742857142857</v>
      </c>
      <c r="CA75" s="21">
        <v>16.153834285714286</v>
      </c>
    </row>
    <row r="76" spans="1:79" x14ac:dyDescent="0.3">
      <c r="A76" s="9">
        <v>202</v>
      </c>
      <c r="B76" s="10" t="s">
        <v>2787</v>
      </c>
      <c r="C76" s="437" t="s">
        <v>2988</v>
      </c>
      <c r="D76" s="11" t="s">
        <v>2807</v>
      </c>
      <c r="E76" s="9" t="s">
        <v>2812</v>
      </c>
      <c r="F76" s="9" t="s">
        <v>2984</v>
      </c>
      <c r="G76" s="9" t="s">
        <v>2989</v>
      </c>
      <c r="H76" s="12" t="s">
        <v>2794</v>
      </c>
      <c r="I76" s="13">
        <v>76.23</v>
      </c>
      <c r="J76" s="14">
        <v>50</v>
      </c>
      <c r="K76" s="24">
        <v>42886</v>
      </c>
      <c r="L76" s="24">
        <v>44218</v>
      </c>
      <c r="M76" s="689">
        <v>44218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7.0520190000000005</v>
      </c>
      <c r="BE76" s="21">
        <v>20.733849000000003</v>
      </c>
      <c r="BF76" s="21">
        <v>22.151375999999999</v>
      </c>
      <c r="BG76" s="21">
        <v>19.099883999999999</v>
      </c>
      <c r="BH76" s="21">
        <v>21.023812000000003</v>
      </c>
      <c r="BI76" s="21">
        <v>22.826952000000002</v>
      </c>
      <c r="BJ76" s="21">
        <v>25.070972000000001</v>
      </c>
      <c r="BK76" s="21">
        <v>22.102078000000002</v>
      </c>
      <c r="BL76" s="21">
        <v>20.505286000000002</v>
      </c>
      <c r="BM76" s="21">
        <v>24.352967</v>
      </c>
      <c r="BN76" s="21">
        <v>22.208124999999999</v>
      </c>
      <c r="BO76" s="21">
        <v>22.676053</v>
      </c>
      <c r="BP76" s="21">
        <v>22.412538000000001</v>
      </c>
      <c r="BQ76" s="21">
        <v>20.690477000000001</v>
      </c>
      <c r="BR76" s="21">
        <v>24.016006000000001</v>
      </c>
      <c r="BS76" s="21">
        <v>23.132810000000003</v>
      </c>
      <c r="BT76" s="21">
        <v>16.049142857142854</v>
      </c>
      <c r="BU76" s="21">
        <v>13.834285714285713</v>
      </c>
      <c r="BV76" s="21">
        <v>14.90976</v>
      </c>
      <c r="BW76" s="21">
        <v>14.688685714285711</v>
      </c>
      <c r="BX76" s="21">
        <v>14.557371428571427</v>
      </c>
      <c r="BY76" s="21">
        <v>14.343788571428574</v>
      </c>
      <c r="BZ76" s="21">
        <v>13.850742857142857</v>
      </c>
      <c r="CA76" s="21">
        <v>16.153834285714286</v>
      </c>
    </row>
    <row r="77" spans="1:79" x14ac:dyDescent="0.3">
      <c r="A77" s="9">
        <v>202</v>
      </c>
      <c r="B77" s="10" t="s">
        <v>2787</v>
      </c>
      <c r="C77" s="437" t="s">
        <v>2990</v>
      </c>
      <c r="D77" s="11" t="s">
        <v>2807</v>
      </c>
      <c r="E77" s="9" t="s">
        <v>2808</v>
      </c>
      <c r="F77" s="9" t="s">
        <v>2809</v>
      </c>
      <c r="G77" s="9" t="s">
        <v>2991</v>
      </c>
      <c r="H77" s="12" t="s">
        <v>2992</v>
      </c>
      <c r="I77" s="13">
        <v>72.33</v>
      </c>
      <c r="J77" s="14">
        <v>25</v>
      </c>
      <c r="K77" s="24">
        <v>42886</v>
      </c>
      <c r="L77" s="24">
        <v>51501</v>
      </c>
      <c r="M77" s="689"/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</row>
    <row r="78" spans="1:79" ht="18" customHeight="1" x14ac:dyDescent="0.3">
      <c r="A78" s="9">
        <v>202</v>
      </c>
      <c r="B78" s="10" t="s">
        <v>2787</v>
      </c>
      <c r="C78" s="437" t="s">
        <v>5749</v>
      </c>
      <c r="D78" s="11" t="s">
        <v>2807</v>
      </c>
      <c r="E78" s="9" t="s">
        <v>2812</v>
      </c>
      <c r="F78" s="9" t="s">
        <v>2993</v>
      </c>
      <c r="G78" s="9" t="s">
        <v>2994</v>
      </c>
      <c r="H78" s="12" t="s">
        <v>2995</v>
      </c>
      <c r="I78" s="13">
        <v>72.33</v>
      </c>
      <c r="J78" s="14">
        <v>50</v>
      </c>
      <c r="K78" s="24">
        <v>42886</v>
      </c>
      <c r="L78" s="24">
        <v>44161</v>
      </c>
      <c r="M78" s="689">
        <v>44161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4.8117260000000002</v>
      </c>
      <c r="BC78" s="21">
        <v>16.481580999999998</v>
      </c>
      <c r="BD78" s="21">
        <v>15.831016</v>
      </c>
      <c r="BE78" s="21">
        <v>11.341753000000001</v>
      </c>
      <c r="BF78" s="21">
        <v>15.146700000000001</v>
      </c>
      <c r="BG78" s="21">
        <v>11.942699000000001</v>
      </c>
      <c r="BH78" s="21">
        <v>13.386198</v>
      </c>
      <c r="BI78" s="21">
        <v>13.888341</v>
      </c>
      <c r="BJ78" s="21">
        <v>17.952776</v>
      </c>
      <c r="BK78" s="21">
        <v>17.082060000000002</v>
      </c>
      <c r="BL78" s="21">
        <v>14.533856</v>
      </c>
      <c r="BM78" s="21">
        <v>19.394162999999999</v>
      </c>
      <c r="BN78" s="21">
        <v>20.286567999999999</v>
      </c>
      <c r="BO78" s="21">
        <v>16.612805000000002</v>
      </c>
      <c r="BP78" s="21">
        <v>18.386403000000001</v>
      </c>
      <c r="BQ78" s="21">
        <v>14.93432</v>
      </c>
      <c r="BR78" s="21">
        <v>21.688876</v>
      </c>
      <c r="BS78" s="21">
        <v>17.875589000000002</v>
      </c>
      <c r="BT78" s="21">
        <v>12.892919254658381</v>
      </c>
      <c r="BU78" s="21">
        <v>12.13416149068323</v>
      </c>
      <c r="BV78" s="21">
        <v>13.370434782608692</v>
      </c>
      <c r="BW78" s="21">
        <v>12.754285714285711</v>
      </c>
      <c r="BX78" s="21">
        <v>13.878260869565217</v>
      </c>
      <c r="BY78" s="21">
        <v>15.034037267080745</v>
      </c>
      <c r="BZ78" s="21">
        <v>14.608695652173912</v>
      </c>
      <c r="CA78" s="21">
        <v>14.433291925465836</v>
      </c>
    </row>
    <row r="79" spans="1:79" x14ac:dyDescent="0.3">
      <c r="A79" s="9">
        <v>202</v>
      </c>
      <c r="B79" s="10" t="s">
        <v>2787</v>
      </c>
      <c r="C79" s="437" t="s">
        <v>5750</v>
      </c>
      <c r="D79" s="11" t="s">
        <v>2807</v>
      </c>
      <c r="E79" s="9" t="s">
        <v>2812</v>
      </c>
      <c r="F79" s="9" t="s">
        <v>2813</v>
      </c>
      <c r="G79" s="9" t="s">
        <v>2996</v>
      </c>
      <c r="H79" s="12" t="s">
        <v>2806</v>
      </c>
      <c r="I79" s="13">
        <v>76.23</v>
      </c>
      <c r="J79" s="14">
        <v>70</v>
      </c>
      <c r="K79" s="24">
        <v>42886</v>
      </c>
      <c r="L79" s="24">
        <v>43406</v>
      </c>
      <c r="M79" s="689">
        <v>43406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26.591792000000002</v>
      </c>
      <c r="AE79" s="21">
        <v>27.119617999999999</v>
      </c>
      <c r="AF79" s="21">
        <v>29.900385</v>
      </c>
      <c r="AG79" s="21">
        <v>24.719747000000002</v>
      </c>
      <c r="AH79" s="21">
        <v>28.060310999999999</v>
      </c>
      <c r="AI79" s="21">
        <v>25.782302000000001</v>
      </c>
      <c r="AJ79" s="21">
        <v>24.121853999999999</v>
      </c>
      <c r="AK79" s="21">
        <v>26.388281000000003</v>
      </c>
      <c r="AL79" s="21">
        <v>24.901465000000002</v>
      </c>
      <c r="AM79" s="21">
        <v>28.308756999999996</v>
      </c>
      <c r="AN79" s="21">
        <v>26.370787999999997</v>
      </c>
      <c r="AO79" s="21">
        <v>28.994241000000002</v>
      </c>
      <c r="AP79" s="21">
        <v>29.164835000000004</v>
      </c>
      <c r="AQ79" s="21">
        <v>27.235254000000001</v>
      </c>
      <c r="AR79" s="21">
        <v>30.965474</v>
      </c>
      <c r="AS79" s="21">
        <v>25.089100999999999</v>
      </c>
      <c r="AT79" s="21">
        <v>24.590881</v>
      </c>
      <c r="AU79" s="21">
        <v>25.703478</v>
      </c>
      <c r="AV79" s="21">
        <v>24.965540000000001</v>
      </c>
      <c r="AW79" s="21">
        <v>25.340733</v>
      </c>
      <c r="AX79" s="21">
        <v>27.745396999999997</v>
      </c>
      <c r="AY79" s="21">
        <v>33.414582000000003</v>
      </c>
      <c r="AZ79" s="21">
        <v>28.113136999999998</v>
      </c>
      <c r="BA79" s="21">
        <v>28.956144999999999</v>
      </c>
      <c r="BB79" s="21">
        <v>24.483958999999999</v>
      </c>
      <c r="BC79" s="21">
        <v>27.202561000000003</v>
      </c>
      <c r="BD79" s="21">
        <v>26.788269</v>
      </c>
      <c r="BE79" s="21">
        <v>24.804753999999996</v>
      </c>
      <c r="BF79" s="21">
        <v>24.501981000000001</v>
      </c>
      <c r="BG79" s="21">
        <v>18.173437000000003</v>
      </c>
      <c r="BH79" s="21">
        <v>22.564088999999999</v>
      </c>
      <c r="BI79" s="21">
        <v>24.118319000000003</v>
      </c>
      <c r="BJ79" s="21">
        <v>26.056063000000002</v>
      </c>
      <c r="BK79" s="21">
        <v>25.550313000000003</v>
      </c>
      <c r="BL79" s="21">
        <v>23.740819999999999</v>
      </c>
      <c r="BM79" s="21">
        <v>31.175850999999998</v>
      </c>
      <c r="BN79" s="21">
        <v>28.272043</v>
      </c>
      <c r="BO79" s="21">
        <v>28.116592000000001</v>
      </c>
      <c r="BP79" s="21">
        <v>27.054706999999997</v>
      </c>
      <c r="BQ79" s="21">
        <v>24.588564999999999</v>
      </c>
      <c r="BR79" s="21">
        <v>27.496718000000001</v>
      </c>
      <c r="BS79" s="21">
        <v>26.546375999999999</v>
      </c>
      <c r="BT79" s="21">
        <v>22.468799999999998</v>
      </c>
      <c r="BU79" s="21">
        <v>19.367999999999999</v>
      </c>
      <c r="BV79" s="21">
        <v>20.873663999999998</v>
      </c>
      <c r="BW79" s="21">
        <v>20.564159999999998</v>
      </c>
      <c r="BX79" s="21">
        <v>20.380319999999998</v>
      </c>
      <c r="BY79" s="21">
        <v>20.081304000000003</v>
      </c>
      <c r="BZ79" s="21">
        <v>19.391039999999997</v>
      </c>
      <c r="CA79" s="21">
        <v>22.615368</v>
      </c>
    </row>
    <row r="80" spans="1:79" x14ac:dyDescent="0.3">
      <c r="A80" s="9">
        <v>202</v>
      </c>
      <c r="B80" s="10" t="s">
        <v>2787</v>
      </c>
      <c r="C80" s="437" t="s">
        <v>5751</v>
      </c>
      <c r="D80" s="11" t="s">
        <v>2807</v>
      </c>
      <c r="E80" s="9" t="s">
        <v>2812</v>
      </c>
      <c r="F80" s="9" t="s">
        <v>2813</v>
      </c>
      <c r="G80" s="9" t="s">
        <v>2997</v>
      </c>
      <c r="H80" s="12" t="s">
        <v>2806</v>
      </c>
      <c r="I80" s="13">
        <v>76.23</v>
      </c>
      <c r="J80" s="14">
        <v>150</v>
      </c>
      <c r="K80" s="24">
        <v>42886</v>
      </c>
      <c r="L80" s="24">
        <v>43734</v>
      </c>
      <c r="M80" s="689">
        <v>43734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11.022397000000002</v>
      </c>
      <c r="AO80" s="21">
        <v>60.400271000000004</v>
      </c>
      <c r="AP80" s="21">
        <v>60.179939999999995</v>
      </c>
      <c r="AQ80" s="21">
        <v>55.372293000000006</v>
      </c>
      <c r="AR80" s="21">
        <v>65.149035999999995</v>
      </c>
      <c r="AS80" s="21">
        <v>50.254905000000001</v>
      </c>
      <c r="AT80" s="21">
        <v>47.689163000000001</v>
      </c>
      <c r="AU80" s="21">
        <v>52.912434999999995</v>
      </c>
      <c r="AV80" s="21">
        <v>52.907745000000006</v>
      </c>
      <c r="AW80" s="21">
        <v>54.972943000000001</v>
      </c>
      <c r="AX80" s="21">
        <v>57.280698999999998</v>
      </c>
      <c r="AY80" s="21">
        <v>69.421295999999998</v>
      </c>
      <c r="AZ80" s="21">
        <v>57.206951000000004</v>
      </c>
      <c r="BA80" s="21">
        <v>59.722224000000004</v>
      </c>
      <c r="BB80" s="21">
        <v>50.565737999999996</v>
      </c>
      <c r="BC80" s="21">
        <v>55.638855999999997</v>
      </c>
      <c r="BD80" s="21">
        <v>53.091754000000002</v>
      </c>
      <c r="BE80" s="21">
        <v>50.188364999999997</v>
      </c>
      <c r="BF80" s="21">
        <v>49.334333000000001</v>
      </c>
      <c r="BG80" s="21">
        <v>37.908474000000005</v>
      </c>
      <c r="BH80" s="21">
        <v>50.681486000000007</v>
      </c>
      <c r="BI80" s="21">
        <v>53.565874999999998</v>
      </c>
      <c r="BJ80" s="21">
        <v>56.749820999999997</v>
      </c>
      <c r="BK80" s="21">
        <v>53.094567000000005</v>
      </c>
      <c r="BL80" s="21">
        <v>47.071492000000006</v>
      </c>
      <c r="BM80" s="21">
        <v>62.814841000000001</v>
      </c>
      <c r="BN80" s="21">
        <v>55.651336000000001</v>
      </c>
      <c r="BO80" s="21">
        <v>55.110650999999997</v>
      </c>
      <c r="BP80" s="21">
        <v>53.074351</v>
      </c>
      <c r="BQ80" s="21">
        <v>48.355641000000006</v>
      </c>
      <c r="BR80" s="21">
        <v>56.968855000000005</v>
      </c>
      <c r="BS80" s="21">
        <v>56.958469999999998</v>
      </c>
      <c r="BT80" s="21">
        <v>48.147428571428563</v>
      </c>
      <c r="BU80" s="21">
        <v>41.502857142857138</v>
      </c>
      <c r="BV80" s="21">
        <v>44.729279999999996</v>
      </c>
      <c r="BW80" s="21">
        <v>44.066057142857133</v>
      </c>
      <c r="BX80" s="21">
        <v>43.672114285714279</v>
      </c>
      <c r="BY80" s="21">
        <v>43.03136571428572</v>
      </c>
      <c r="BZ80" s="21">
        <v>41.552228571428572</v>
      </c>
      <c r="CA80" s="21">
        <v>48.461502857142861</v>
      </c>
    </row>
    <row r="81" spans="1:79" x14ac:dyDescent="0.3">
      <c r="A81" s="9">
        <v>202</v>
      </c>
      <c r="B81" s="17" t="s">
        <v>2958</v>
      </c>
      <c r="C81" s="441" t="s">
        <v>2998</v>
      </c>
      <c r="D81" s="11" t="s">
        <v>2820</v>
      </c>
      <c r="E81" s="9" t="s">
        <v>2999</v>
      </c>
      <c r="F81" s="9" t="s">
        <v>3000</v>
      </c>
      <c r="G81" s="9" t="s">
        <v>3001</v>
      </c>
      <c r="H81" s="12" t="s">
        <v>3002</v>
      </c>
      <c r="I81" s="13">
        <v>92.45</v>
      </c>
      <c r="J81" s="14">
        <v>45</v>
      </c>
      <c r="K81" s="24">
        <v>42825</v>
      </c>
      <c r="L81" s="24">
        <v>51501</v>
      </c>
      <c r="M81" s="689"/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0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</row>
    <row r="82" spans="1:79" x14ac:dyDescent="0.3">
      <c r="A82" s="9">
        <v>202</v>
      </c>
      <c r="B82" s="15" t="s">
        <v>2830</v>
      </c>
      <c r="C82" s="438" t="s">
        <v>3003</v>
      </c>
      <c r="D82" s="11" t="s">
        <v>2825</v>
      </c>
      <c r="E82" s="9" t="s">
        <v>2854</v>
      </c>
      <c r="F82" s="9" t="s">
        <v>3004</v>
      </c>
      <c r="G82" s="9" t="s">
        <v>3005</v>
      </c>
      <c r="H82" s="12" t="s">
        <v>6323</v>
      </c>
      <c r="I82" s="13">
        <v>58.98</v>
      </c>
      <c r="J82" s="14">
        <v>5</v>
      </c>
      <c r="K82" s="24">
        <v>42825</v>
      </c>
      <c r="L82" s="24">
        <v>43826</v>
      </c>
      <c r="M82" s="689">
        <v>43826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0.13581599999999999</v>
      </c>
      <c r="AR82" s="21">
        <v>0.84546699999999997</v>
      </c>
      <c r="AS82" s="21">
        <v>0.71901000000000004</v>
      </c>
      <c r="AT82" s="21">
        <v>0.767675</v>
      </c>
      <c r="AU82" s="21">
        <v>0.69557599999999997</v>
      </c>
      <c r="AV82" s="21">
        <v>0.64791999999999994</v>
      </c>
      <c r="AW82" s="21">
        <v>0.44890099999999999</v>
      </c>
      <c r="AX82" s="21">
        <v>0.50868500000000005</v>
      </c>
      <c r="AY82" s="21">
        <v>0.84540300000000002</v>
      </c>
      <c r="AZ82" s="21">
        <v>1.0052620000000001</v>
      </c>
      <c r="BA82" s="21">
        <v>1.0004870000000001</v>
      </c>
      <c r="BB82" s="21">
        <v>0.96294399999999991</v>
      </c>
      <c r="BC82" s="21">
        <v>1.096408</v>
      </c>
      <c r="BD82" s="21">
        <v>0.99690200000000007</v>
      </c>
      <c r="BE82" s="21">
        <v>0.91802700000000004</v>
      </c>
      <c r="BF82" s="21">
        <v>0.89662599999999992</v>
      </c>
      <c r="BG82" s="21">
        <v>0.81764200000000009</v>
      </c>
      <c r="BH82" s="21">
        <v>0.6080310000000001</v>
      </c>
      <c r="BI82" s="21">
        <v>0.37067299999999997</v>
      </c>
      <c r="BJ82" s="21">
        <v>0.63480899999999996</v>
      </c>
      <c r="BK82" s="21">
        <v>0.88409500000000008</v>
      </c>
      <c r="BL82" s="21">
        <v>0.93387200000000004</v>
      </c>
      <c r="BM82" s="21">
        <v>1.051315</v>
      </c>
      <c r="BN82" s="21">
        <v>1.000645</v>
      </c>
      <c r="BO82" s="21">
        <v>0.91294600000000004</v>
      </c>
      <c r="BP82" s="21">
        <v>0.95402799999999999</v>
      </c>
      <c r="BQ82" s="21">
        <v>0.90625100000000014</v>
      </c>
      <c r="BR82" s="21">
        <v>1.0330320000000002</v>
      </c>
      <c r="BS82" s="21">
        <v>0.89653100000000008</v>
      </c>
      <c r="BT82" s="21">
        <v>0.87771415077631509</v>
      </c>
      <c r="BU82" s="21">
        <v>0.62483027333372676</v>
      </c>
      <c r="BV82" s="21">
        <v>0.90026093630084414</v>
      </c>
      <c r="BW82" s="21">
        <v>1.0819528897809787</v>
      </c>
      <c r="BX82" s="21">
        <v>0.95424759430899098</v>
      </c>
      <c r="BY82" s="21">
        <v>1.3951921601039019</v>
      </c>
      <c r="BZ82" s="21">
        <v>1.3096640887891846</v>
      </c>
      <c r="CA82" s="21">
        <v>1.0723631855481432</v>
      </c>
    </row>
    <row r="83" spans="1:79" x14ac:dyDescent="0.3">
      <c r="A83" s="9">
        <v>202</v>
      </c>
      <c r="B83" s="15" t="s">
        <v>2830</v>
      </c>
      <c r="C83" s="438" t="s">
        <v>3006</v>
      </c>
      <c r="D83" s="11" t="s">
        <v>2825</v>
      </c>
      <c r="E83" s="9" t="s">
        <v>2854</v>
      </c>
      <c r="F83" s="9" t="s">
        <v>3004</v>
      </c>
      <c r="G83" s="9" t="s">
        <v>3007</v>
      </c>
      <c r="H83" s="12" t="s">
        <v>3008</v>
      </c>
      <c r="I83" s="13">
        <v>58.98</v>
      </c>
      <c r="J83" s="14">
        <v>5</v>
      </c>
      <c r="K83" s="24">
        <v>42825</v>
      </c>
      <c r="L83" s="24">
        <v>43722</v>
      </c>
      <c r="M83" s="689">
        <v>43722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0.5483380000000001</v>
      </c>
      <c r="AO83" s="21">
        <v>0.87599300000000002</v>
      </c>
      <c r="AP83" s="21">
        <v>0.88778800000000002</v>
      </c>
      <c r="AQ83" s="21">
        <v>0.92152299999999998</v>
      </c>
      <c r="AR83" s="21">
        <v>0.91954999999999998</v>
      </c>
      <c r="AS83" s="21">
        <v>0.7771880000000001</v>
      </c>
      <c r="AT83" s="21">
        <v>0.79953600000000002</v>
      </c>
      <c r="AU83" s="21">
        <v>0.69748300000000008</v>
      </c>
      <c r="AV83" s="21">
        <v>0.64356899999999995</v>
      </c>
      <c r="AW83" s="21">
        <v>0.44646000000000002</v>
      </c>
      <c r="AX83" s="21">
        <v>0.50348099999999996</v>
      </c>
      <c r="AY83" s="21">
        <v>0.80679099999999992</v>
      </c>
      <c r="AZ83" s="21">
        <v>0.95767000000000002</v>
      </c>
      <c r="BA83" s="21">
        <v>0.95353500000000013</v>
      </c>
      <c r="BB83" s="21">
        <v>0.92833600000000005</v>
      </c>
      <c r="BC83" s="21">
        <v>1.062319</v>
      </c>
      <c r="BD83" s="21">
        <v>0.9643020000000001</v>
      </c>
      <c r="BE83" s="21">
        <v>0.88993000000000011</v>
      </c>
      <c r="BF83" s="21">
        <v>0.86825800000000009</v>
      </c>
      <c r="BG83" s="21">
        <v>0.79044599999999998</v>
      </c>
      <c r="BH83" s="21">
        <v>0.58588200000000001</v>
      </c>
      <c r="BI83" s="21">
        <v>0.35767100000000007</v>
      </c>
      <c r="BJ83" s="21">
        <v>0.61356600000000006</v>
      </c>
      <c r="BK83" s="21">
        <v>0.84514800000000001</v>
      </c>
      <c r="BL83" s="21">
        <v>0.90546199999999999</v>
      </c>
      <c r="BM83" s="21">
        <v>1.0198780000000001</v>
      </c>
      <c r="BN83" s="21">
        <v>0.96916100000000005</v>
      </c>
      <c r="BO83" s="21">
        <v>0.77277499999999999</v>
      </c>
      <c r="BP83" s="21">
        <v>0.933307</v>
      </c>
      <c r="BQ83" s="21">
        <v>0.87278999999999995</v>
      </c>
      <c r="BR83" s="21">
        <v>1.0119850000000001</v>
      </c>
      <c r="BS83" s="21">
        <v>0.85956899999999992</v>
      </c>
      <c r="BT83" s="21">
        <v>0.87771415077631509</v>
      </c>
      <c r="BU83" s="21">
        <v>0.62483027333372676</v>
      </c>
      <c r="BV83" s="21">
        <v>0.90026093630084414</v>
      </c>
      <c r="BW83" s="21">
        <v>1.0819528897809787</v>
      </c>
      <c r="BX83" s="21">
        <v>0.95424759430899098</v>
      </c>
      <c r="BY83" s="21">
        <v>1.3951921601039019</v>
      </c>
      <c r="BZ83" s="21">
        <v>1.3096640887891846</v>
      </c>
      <c r="CA83" s="21">
        <v>1.0723631855481432</v>
      </c>
    </row>
    <row r="84" spans="1:79" x14ac:dyDescent="0.3">
      <c r="A84" s="9" t="s">
        <v>3398</v>
      </c>
      <c r="B84" s="16" t="s">
        <v>2934</v>
      </c>
      <c r="C84" s="440" t="s">
        <v>3399</v>
      </c>
      <c r="D84" s="11" t="s">
        <v>3026</v>
      </c>
      <c r="E84" s="9" t="s">
        <v>2936</v>
      </c>
      <c r="F84" s="9" t="s">
        <v>3400</v>
      </c>
      <c r="G84" s="9" t="s">
        <v>3401</v>
      </c>
      <c r="H84" s="12" t="s">
        <v>3402</v>
      </c>
      <c r="I84" s="13">
        <v>165</v>
      </c>
      <c r="J84" s="14">
        <v>1.2</v>
      </c>
      <c r="K84" s="24">
        <v>43319</v>
      </c>
      <c r="L84" s="24">
        <v>51501</v>
      </c>
      <c r="M84" s="689"/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</row>
    <row r="85" spans="1:79" x14ac:dyDescent="0.3">
      <c r="A85" s="9" t="s">
        <v>3398</v>
      </c>
      <c r="B85" s="16" t="s">
        <v>2934</v>
      </c>
      <c r="C85" s="440" t="s">
        <v>3403</v>
      </c>
      <c r="D85" s="11" t="s">
        <v>2788</v>
      </c>
      <c r="E85" s="9" t="s">
        <v>2788</v>
      </c>
      <c r="F85" s="9" t="s">
        <v>3404</v>
      </c>
      <c r="G85" s="9" t="s">
        <v>3405</v>
      </c>
      <c r="H85" s="12" t="s">
        <v>3406</v>
      </c>
      <c r="I85" s="13">
        <v>150</v>
      </c>
      <c r="J85" s="14">
        <v>1.5</v>
      </c>
      <c r="K85" s="24">
        <v>43307</v>
      </c>
      <c r="L85" s="24">
        <v>44385</v>
      </c>
      <c r="M85" s="689">
        <v>44385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0.231299</v>
      </c>
      <c r="BK85" s="21">
        <v>0.59899900000000006</v>
      </c>
      <c r="BL85" s="21">
        <v>0.73606700000000014</v>
      </c>
      <c r="BM85" s="21">
        <v>0.60805500000000001</v>
      </c>
      <c r="BN85" s="21">
        <v>0.51757300000000006</v>
      </c>
      <c r="BO85" s="21">
        <v>0.72808000000000006</v>
      </c>
      <c r="BP85" s="21">
        <v>0.51394300000000004</v>
      </c>
      <c r="BQ85" s="21">
        <v>0.6038420000000001</v>
      </c>
      <c r="BR85" s="21">
        <v>0.66980700000000004</v>
      </c>
      <c r="BS85" s="21">
        <v>0.71912599999999993</v>
      </c>
      <c r="BT85" s="21">
        <v>0.57989463917858997</v>
      </c>
      <c r="BU85" s="21">
        <v>0.60300340711467781</v>
      </c>
      <c r="BV85" s="21">
        <v>0.61545020507440207</v>
      </c>
      <c r="BW85" s="21">
        <v>0.60087465454662581</v>
      </c>
      <c r="BX85" s="21">
        <v>0.54604030046262975</v>
      </c>
      <c r="BY85" s="21">
        <v>0.55656932465056952</v>
      </c>
      <c r="BZ85" s="21">
        <v>0.56098633346152593</v>
      </c>
      <c r="CA85" s="21">
        <v>0.56359034965379973</v>
      </c>
    </row>
    <row r="86" spans="1:79" x14ac:dyDescent="0.3">
      <c r="A86" s="9" t="s">
        <v>3398</v>
      </c>
      <c r="B86" s="16" t="s">
        <v>2934</v>
      </c>
      <c r="C86" s="440" t="s">
        <v>3407</v>
      </c>
      <c r="D86" s="11" t="s">
        <v>2815</v>
      </c>
      <c r="E86" s="9" t="s">
        <v>3408</v>
      </c>
      <c r="F86" s="9" t="s">
        <v>3409</v>
      </c>
      <c r="G86" s="9" t="s">
        <v>3410</v>
      </c>
      <c r="H86" s="12" t="s">
        <v>3411</v>
      </c>
      <c r="I86" s="13">
        <v>156</v>
      </c>
      <c r="J86" s="14">
        <v>2.4</v>
      </c>
      <c r="K86" s="24">
        <v>43307</v>
      </c>
      <c r="L86" s="24">
        <v>44607</v>
      </c>
      <c r="M86" s="689"/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1.244169108710405</v>
      </c>
      <c r="BU86" s="21">
        <v>1.2937491759570405</v>
      </c>
      <c r="BV86" s="21">
        <v>1.3204538917409012</v>
      </c>
      <c r="BW86" s="21">
        <v>1.2891819183789919</v>
      </c>
      <c r="BX86" s="21">
        <v>1.1715343237331213</v>
      </c>
      <c r="BY86" s="21">
        <v>1.1941244388237784</v>
      </c>
      <c r="BZ86" s="21">
        <v>1.2036011705336593</v>
      </c>
      <c r="CA86" s="21">
        <v>1.2091881104467403</v>
      </c>
    </row>
    <row r="87" spans="1:79" x14ac:dyDescent="0.3">
      <c r="A87" s="9" t="s">
        <v>3398</v>
      </c>
      <c r="B87" s="16" t="s">
        <v>2934</v>
      </c>
      <c r="C87" s="440" t="s">
        <v>3412</v>
      </c>
      <c r="D87" s="498" t="s">
        <v>2815</v>
      </c>
      <c r="E87" s="439" t="s">
        <v>3408</v>
      </c>
      <c r="F87" s="439" t="s">
        <v>3413</v>
      </c>
      <c r="G87" s="439" t="s">
        <v>3414</v>
      </c>
      <c r="H87" s="439" t="s">
        <v>3415</v>
      </c>
      <c r="I87" s="13">
        <v>156</v>
      </c>
      <c r="J87" s="14">
        <v>2.4</v>
      </c>
      <c r="K87" s="24">
        <v>43350</v>
      </c>
      <c r="L87" s="24"/>
      <c r="M87" s="439" t="s">
        <v>5735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</row>
    <row r="88" spans="1:79" x14ac:dyDescent="0.3">
      <c r="A88" s="9" t="s">
        <v>3398</v>
      </c>
      <c r="B88" s="16" t="s">
        <v>2934</v>
      </c>
      <c r="C88" s="440" t="s">
        <v>3416</v>
      </c>
      <c r="D88" s="498" t="s">
        <v>3026</v>
      </c>
      <c r="E88" s="439" t="s">
        <v>2936</v>
      </c>
      <c r="F88" s="439" t="s">
        <v>3417</v>
      </c>
      <c r="G88" s="439" t="s">
        <v>3418</v>
      </c>
      <c r="H88" s="439" t="s">
        <v>3415</v>
      </c>
      <c r="I88" s="13">
        <v>156</v>
      </c>
      <c r="J88" s="14">
        <v>2.4</v>
      </c>
      <c r="K88" s="24">
        <v>43350</v>
      </c>
      <c r="L88" s="24"/>
      <c r="M88" s="439" t="s">
        <v>5735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</row>
    <row r="89" spans="1:79" x14ac:dyDescent="0.3">
      <c r="A89" s="9" t="s">
        <v>3398</v>
      </c>
      <c r="B89" s="16" t="s">
        <v>2934</v>
      </c>
      <c r="C89" s="440" t="s">
        <v>3419</v>
      </c>
      <c r="D89" s="498" t="s">
        <v>2815</v>
      </c>
      <c r="E89" s="439" t="s">
        <v>3408</v>
      </c>
      <c r="F89" s="439" t="s">
        <v>3420</v>
      </c>
      <c r="G89" s="439" t="s">
        <v>3421</v>
      </c>
      <c r="H89" s="439" t="s">
        <v>3415</v>
      </c>
      <c r="I89" s="13">
        <v>156</v>
      </c>
      <c r="J89" s="14">
        <v>2.4</v>
      </c>
      <c r="K89" s="24">
        <v>43350</v>
      </c>
      <c r="L89" s="24"/>
      <c r="M89" s="439" t="s">
        <v>5735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</row>
    <row r="90" spans="1:79" x14ac:dyDescent="0.3">
      <c r="A90" s="9" t="s">
        <v>3398</v>
      </c>
      <c r="B90" s="16" t="s">
        <v>2934</v>
      </c>
      <c r="C90" s="440" t="s">
        <v>3422</v>
      </c>
      <c r="D90" s="498" t="s">
        <v>3026</v>
      </c>
      <c r="E90" s="439" t="s">
        <v>2936</v>
      </c>
      <c r="F90" s="439" t="s">
        <v>3423</v>
      </c>
      <c r="G90" s="439" t="s">
        <v>3424</v>
      </c>
      <c r="H90" s="439" t="s">
        <v>3415</v>
      </c>
      <c r="I90" s="13">
        <v>156</v>
      </c>
      <c r="J90" s="14">
        <v>2.4</v>
      </c>
      <c r="K90" s="24">
        <v>43350</v>
      </c>
      <c r="L90" s="24"/>
      <c r="M90" s="439" t="s">
        <v>5735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</row>
    <row r="91" spans="1:79" x14ac:dyDescent="0.3">
      <c r="A91" s="9" t="s">
        <v>3425</v>
      </c>
      <c r="B91" s="16" t="s">
        <v>2934</v>
      </c>
      <c r="C91" s="440" t="s">
        <v>3426</v>
      </c>
      <c r="D91" s="11" t="s">
        <v>2788</v>
      </c>
      <c r="E91" s="9" t="s">
        <v>2788</v>
      </c>
      <c r="F91" s="9" t="s">
        <v>3427</v>
      </c>
      <c r="G91" s="9" t="s">
        <v>3428</v>
      </c>
      <c r="H91" s="12" t="s">
        <v>1778</v>
      </c>
      <c r="I91" s="13">
        <v>164.35</v>
      </c>
      <c r="J91" s="14">
        <v>1</v>
      </c>
      <c r="K91" s="24">
        <v>43369</v>
      </c>
      <c r="L91" s="24">
        <v>44056</v>
      </c>
      <c r="M91" s="689">
        <v>44056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6.548000000000001E-2</v>
      </c>
      <c r="AZ91" s="21">
        <v>0.11206400000000001</v>
      </c>
      <c r="BA91" s="21">
        <v>4.6939999999999996E-2</v>
      </c>
      <c r="BB91" s="21">
        <v>4.2237999999999998E-2</v>
      </c>
      <c r="BC91" s="21">
        <v>5.6083000000000001E-2</v>
      </c>
      <c r="BD91" s="21">
        <v>0.13660700000000001</v>
      </c>
      <c r="BE91" s="21">
        <v>0.16830000000000001</v>
      </c>
      <c r="BF91" s="21">
        <v>0.346696</v>
      </c>
      <c r="BG91" s="21">
        <v>0.30469100000000005</v>
      </c>
      <c r="BH91" s="21">
        <v>0.45844400000000002</v>
      </c>
      <c r="BI91" s="21">
        <v>0.42665700000000006</v>
      </c>
      <c r="BJ91" s="21">
        <v>0.459675</v>
      </c>
      <c r="BK91" s="21">
        <v>0.46935000000000004</v>
      </c>
      <c r="BL91" s="21">
        <v>0.487958</v>
      </c>
      <c r="BM91" s="21">
        <v>0.45324400000000004</v>
      </c>
      <c r="BN91" s="21">
        <v>0.20318700000000001</v>
      </c>
      <c r="BO91" s="21">
        <v>6.7326999999999998E-2</v>
      </c>
      <c r="BP91" s="21">
        <v>0.20842900000000003</v>
      </c>
      <c r="BQ91" s="21">
        <v>0.226387</v>
      </c>
      <c r="BR91" s="21">
        <v>0.39924400000000004</v>
      </c>
      <c r="BS91" s="21">
        <v>0.5189490000000001</v>
      </c>
      <c r="BT91" s="21">
        <v>0.47370425544691552</v>
      </c>
      <c r="BU91" s="21">
        <v>0.49258134271395049</v>
      </c>
      <c r="BV91" s="21">
        <v>0.50274888136987106</v>
      </c>
      <c r="BW91" s="21">
        <v>0.49084240760030962</v>
      </c>
      <c r="BX91" s="21">
        <v>0.44604932775555478</v>
      </c>
      <c r="BY91" s="21">
        <v>0.45465027562876759</v>
      </c>
      <c r="BZ91" s="21">
        <v>0.45825844119667203</v>
      </c>
      <c r="CA91" s="21">
        <v>0.46038560959622821</v>
      </c>
    </row>
    <row r="92" spans="1:79" x14ac:dyDescent="0.3">
      <c r="A92" s="9" t="s">
        <v>3425</v>
      </c>
      <c r="B92" s="16" t="s">
        <v>2934</v>
      </c>
      <c r="C92" s="440" t="s">
        <v>3429</v>
      </c>
      <c r="D92" s="11" t="s">
        <v>2798</v>
      </c>
      <c r="E92" s="9" t="s">
        <v>2799</v>
      </c>
      <c r="F92" s="9" t="s">
        <v>3430</v>
      </c>
      <c r="G92" s="9" t="s">
        <v>3431</v>
      </c>
      <c r="H92" s="12" t="s">
        <v>6712</v>
      </c>
      <c r="I92" s="13">
        <v>156.85</v>
      </c>
      <c r="J92" s="14">
        <v>2</v>
      </c>
      <c r="K92" s="24">
        <v>43447</v>
      </c>
      <c r="L92" s="24">
        <v>44273</v>
      </c>
      <c r="M92" s="689">
        <v>44273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0.159054</v>
      </c>
      <c r="BG92" s="21">
        <v>0.47308800000000001</v>
      </c>
      <c r="BH92" s="21">
        <v>0.56952800000000003</v>
      </c>
      <c r="BI92" s="21">
        <v>0.68931200000000015</v>
      </c>
      <c r="BJ92" s="21">
        <v>0.78740300000000008</v>
      </c>
      <c r="BK92" s="21">
        <v>1.012859</v>
      </c>
      <c r="BL92" s="21">
        <v>1.001255</v>
      </c>
      <c r="BM92" s="21">
        <v>0.795933</v>
      </c>
      <c r="BN92" s="21">
        <v>0.28878799999999999</v>
      </c>
      <c r="BO92" s="21">
        <v>0.86257700000000004</v>
      </c>
      <c r="BP92" s="21">
        <v>1.2044729999999999</v>
      </c>
      <c r="BQ92" s="21">
        <v>1.2444570000000001</v>
      </c>
      <c r="BR92" s="21">
        <v>1.4014990000000001</v>
      </c>
      <c r="BS92" s="21">
        <v>0.129913</v>
      </c>
      <c r="BT92" s="21">
        <v>0.94740851089383105</v>
      </c>
      <c r="BU92" s="21">
        <v>0.98516268542790097</v>
      </c>
      <c r="BV92" s="21">
        <v>1.0054977627397421</v>
      </c>
      <c r="BW92" s="21">
        <v>0.98168481520061923</v>
      </c>
      <c r="BX92" s="21">
        <v>0.89209865551110956</v>
      </c>
      <c r="BY92" s="21">
        <v>0.90930055125753517</v>
      </c>
      <c r="BZ92" s="21">
        <v>0.91651688239334406</v>
      </c>
      <c r="CA92" s="21">
        <v>0.92077121919245641</v>
      </c>
    </row>
    <row r="93" spans="1:79" x14ac:dyDescent="0.3">
      <c r="A93" s="9" t="s">
        <v>3398</v>
      </c>
      <c r="B93" s="16" t="s">
        <v>2934</v>
      </c>
      <c r="C93" s="440" t="s">
        <v>3432</v>
      </c>
      <c r="D93" s="11" t="s">
        <v>2788</v>
      </c>
      <c r="E93" s="9" t="s">
        <v>2788</v>
      </c>
      <c r="F93" s="9" t="s">
        <v>2883</v>
      </c>
      <c r="G93" s="9" t="s">
        <v>3433</v>
      </c>
      <c r="H93" s="12" t="s">
        <v>3434</v>
      </c>
      <c r="I93" s="13">
        <v>176.4</v>
      </c>
      <c r="J93" s="14">
        <v>0.72</v>
      </c>
      <c r="K93" s="24">
        <v>43293</v>
      </c>
      <c r="L93" s="24">
        <v>44380</v>
      </c>
      <c r="M93" s="689">
        <v>44380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2.1737000000000003E-2</v>
      </c>
      <c r="BK93" s="21">
        <v>1.6785000000000001E-2</v>
      </c>
      <c r="BL93" s="21">
        <v>8.5030000000000001E-3</v>
      </c>
      <c r="BM93" s="21">
        <v>1.8713999999999998E-2</v>
      </c>
      <c r="BN93" s="21">
        <v>2.6633E-2</v>
      </c>
      <c r="BO93" s="21">
        <v>1.6095999999999999E-2</v>
      </c>
      <c r="BP93" s="21">
        <v>4.6890000000000005E-3</v>
      </c>
      <c r="BQ93" s="21">
        <v>8.9500000000000007E-4</v>
      </c>
      <c r="BR93" s="21">
        <v>0</v>
      </c>
      <c r="BS93" s="21">
        <v>0</v>
      </c>
      <c r="BT93" s="21">
        <v>0.50893978900100945</v>
      </c>
      <c r="BU93" s="21">
        <v>0.52922101024858814</v>
      </c>
      <c r="BV93" s="21">
        <v>0.54014484071602142</v>
      </c>
      <c r="BW93" s="21">
        <v>0.52735272796138788</v>
      </c>
      <c r="BX93" s="21">
        <v>0.47922780541158494</v>
      </c>
      <c r="BY93" s="21">
        <v>0.48846851740745206</v>
      </c>
      <c r="BZ93" s="21">
        <v>0.4923450690780245</v>
      </c>
      <c r="CA93" s="21">
        <v>0.49463046259938598</v>
      </c>
    </row>
    <row r="94" spans="1:79" x14ac:dyDescent="0.3">
      <c r="A94" s="9" t="s">
        <v>3425</v>
      </c>
      <c r="B94" s="16" t="s">
        <v>2934</v>
      </c>
      <c r="C94" s="440" t="s">
        <v>3435</v>
      </c>
      <c r="D94" s="11" t="s">
        <v>2815</v>
      </c>
      <c r="E94" s="9" t="s">
        <v>3408</v>
      </c>
      <c r="F94" s="9" t="s">
        <v>3436</v>
      </c>
      <c r="G94" s="9" t="s">
        <v>3437</v>
      </c>
      <c r="H94" s="12" t="s">
        <v>6713</v>
      </c>
      <c r="I94" s="13">
        <v>156.85</v>
      </c>
      <c r="J94" s="14">
        <v>2</v>
      </c>
      <c r="K94" s="24">
        <v>43447</v>
      </c>
      <c r="L94" s="24">
        <v>44155</v>
      </c>
      <c r="M94" s="689">
        <v>44155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4.3114000000000006E-2</v>
      </c>
      <c r="BC94" s="21">
        <v>0.40654899999999999</v>
      </c>
      <c r="BD94" s="21">
        <v>0.56435100000000016</v>
      </c>
      <c r="BE94" s="21">
        <v>0.454764</v>
      </c>
      <c r="BF94" s="21">
        <v>0.354962</v>
      </c>
      <c r="BG94" s="21">
        <v>0.61617899999999992</v>
      </c>
      <c r="BH94" s="21">
        <v>0.72642700000000004</v>
      </c>
      <c r="BI94" s="21">
        <v>0.86614000000000002</v>
      </c>
      <c r="BJ94" s="21">
        <v>0.89626100000000009</v>
      </c>
      <c r="BK94" s="21">
        <v>0.70386900000000008</v>
      </c>
      <c r="BL94" s="21">
        <v>0.58745199999999997</v>
      </c>
      <c r="BM94" s="21">
        <v>0.89550800000000008</v>
      </c>
      <c r="BN94" s="21">
        <v>0.67813299999999999</v>
      </c>
      <c r="BO94" s="21">
        <v>0.76057900000000001</v>
      </c>
      <c r="BP94" s="21">
        <v>0.67518200000000006</v>
      </c>
      <c r="BQ94" s="21">
        <v>0.61705999999999994</v>
      </c>
      <c r="BR94" s="21">
        <v>0.661744</v>
      </c>
      <c r="BS94" s="21">
        <v>0.68153700000000006</v>
      </c>
      <c r="BT94" s="21">
        <v>0.94740851089383105</v>
      </c>
      <c r="BU94" s="21">
        <v>0.98516268542790097</v>
      </c>
      <c r="BV94" s="21">
        <v>1.0054977627397421</v>
      </c>
      <c r="BW94" s="21">
        <v>0.98168481520061923</v>
      </c>
      <c r="BX94" s="21">
        <v>0.89209865551110956</v>
      </c>
      <c r="BY94" s="21">
        <v>0.90930055125753517</v>
      </c>
      <c r="BZ94" s="21">
        <v>0.91651688239334406</v>
      </c>
      <c r="CA94" s="21">
        <v>0.92077121919245641</v>
      </c>
    </row>
    <row r="95" spans="1:79" ht="20.399999999999999" x14ac:dyDescent="0.3">
      <c r="A95" s="9" t="s">
        <v>3425</v>
      </c>
      <c r="B95" s="16" t="s">
        <v>2934</v>
      </c>
      <c r="C95" s="440" t="s">
        <v>3438</v>
      </c>
      <c r="D95" s="498" t="s">
        <v>2820</v>
      </c>
      <c r="E95" s="439" t="s">
        <v>3074</v>
      </c>
      <c r="F95" s="439" t="s">
        <v>3439</v>
      </c>
      <c r="G95" s="439" t="s">
        <v>3440</v>
      </c>
      <c r="H95" s="439" t="s">
        <v>3441</v>
      </c>
      <c r="I95" s="13">
        <v>156.85</v>
      </c>
      <c r="J95" s="14">
        <v>3</v>
      </c>
      <c r="K95" s="24">
        <v>43447</v>
      </c>
      <c r="L95" s="24" t="s">
        <v>3707</v>
      </c>
      <c r="M95" s="439" t="s">
        <v>5735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</row>
    <row r="96" spans="1:79" x14ac:dyDescent="0.3">
      <c r="A96" s="9" t="s">
        <v>3398</v>
      </c>
      <c r="B96" s="16" t="s">
        <v>2934</v>
      </c>
      <c r="C96" s="440" t="s">
        <v>3442</v>
      </c>
      <c r="D96" s="11" t="s">
        <v>2788</v>
      </c>
      <c r="E96" s="9" t="s">
        <v>2788</v>
      </c>
      <c r="F96" s="9" t="s">
        <v>3443</v>
      </c>
      <c r="G96" s="9" t="s">
        <v>3444</v>
      </c>
      <c r="H96" s="12" t="s">
        <v>3445</v>
      </c>
      <c r="I96" s="13">
        <v>169</v>
      </c>
      <c r="J96" s="14">
        <v>1.2</v>
      </c>
      <c r="K96" s="24">
        <v>43383</v>
      </c>
      <c r="L96" s="24">
        <v>44581</v>
      </c>
      <c r="M96" s="689"/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1">
        <v>0</v>
      </c>
      <c r="BN96" s="21">
        <v>0</v>
      </c>
      <c r="BO96" s="21">
        <v>0</v>
      </c>
      <c r="BP96" s="21">
        <v>0</v>
      </c>
      <c r="BQ96" s="21">
        <v>0</v>
      </c>
      <c r="BR96" s="21">
        <v>0</v>
      </c>
      <c r="BS96" s="21">
        <v>0</v>
      </c>
      <c r="BT96" s="21">
        <v>0.64843057400920756</v>
      </c>
      <c r="BU96" s="21">
        <v>0.67427049499669622</v>
      </c>
      <c r="BV96" s="21">
        <v>0.68818834110238347</v>
      </c>
      <c r="BW96" s="21">
        <v>0.67189015181645784</v>
      </c>
      <c r="BX96" s="21">
        <v>0.61057509681875255</v>
      </c>
      <c r="BY96" s="21">
        <v>0.62234851346494446</v>
      </c>
      <c r="BZ96" s="21">
        <v>0.62728755474104458</v>
      </c>
      <c r="CA96" s="21">
        <v>0.63019933146772211</v>
      </c>
    </row>
    <row r="97" spans="1:79" ht="20.399999999999999" x14ac:dyDescent="0.3">
      <c r="A97" s="9" t="s">
        <v>3398</v>
      </c>
      <c r="B97" s="16" t="s">
        <v>2934</v>
      </c>
      <c r="C97" s="440" t="s">
        <v>3446</v>
      </c>
      <c r="D97" s="11" t="s">
        <v>2815</v>
      </c>
      <c r="E97" s="9" t="s">
        <v>3408</v>
      </c>
      <c r="F97" s="9" t="s">
        <v>3447</v>
      </c>
      <c r="G97" s="9" t="s">
        <v>3448</v>
      </c>
      <c r="H97" s="12" t="s">
        <v>3449</v>
      </c>
      <c r="I97" s="13">
        <v>160</v>
      </c>
      <c r="J97" s="14">
        <v>1.2</v>
      </c>
      <c r="K97" s="24">
        <v>43383</v>
      </c>
      <c r="L97" s="24">
        <v>43796</v>
      </c>
      <c r="M97" s="689">
        <v>43796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3.5504000000000008E-2</v>
      </c>
      <c r="AQ97" s="21">
        <v>0.68395600000000001</v>
      </c>
      <c r="AR97" s="21">
        <v>0.58905500000000011</v>
      </c>
      <c r="AS97" s="21">
        <v>0.50888300000000009</v>
      </c>
      <c r="AT97" s="21">
        <v>0.34648499999999999</v>
      </c>
      <c r="AU97" s="21">
        <v>0.57770400000000011</v>
      </c>
      <c r="AV97" s="21">
        <v>0.43671500000000002</v>
      </c>
      <c r="AW97" s="21">
        <v>0.53026499999999999</v>
      </c>
      <c r="AX97" s="21">
        <v>0.69408199999999998</v>
      </c>
      <c r="AY97" s="21">
        <v>0.68173600000000001</v>
      </c>
      <c r="AZ97" s="21">
        <v>0.73108600000000001</v>
      </c>
      <c r="BA97" s="21">
        <v>0.77957600000000005</v>
      </c>
      <c r="BB97" s="21">
        <v>0.75487499999999996</v>
      </c>
      <c r="BC97" s="21">
        <v>0.86499400000000004</v>
      </c>
      <c r="BD97" s="21">
        <v>0.78454100000000004</v>
      </c>
      <c r="BE97" s="21">
        <v>0.76984700000000006</v>
      </c>
      <c r="BF97" s="21">
        <v>0.85578299999999996</v>
      </c>
      <c r="BG97" s="21">
        <v>0.82894800000000013</v>
      </c>
      <c r="BH97" s="21">
        <v>0.84380200000000005</v>
      </c>
      <c r="BI97" s="21">
        <v>0.84548400000000001</v>
      </c>
      <c r="BJ97" s="21">
        <v>0.78786100000000014</v>
      </c>
      <c r="BK97" s="21">
        <v>0.81703700000000001</v>
      </c>
      <c r="BL97" s="21">
        <v>0.84900400000000009</v>
      </c>
      <c r="BM97" s="21">
        <v>0.86712700000000009</v>
      </c>
      <c r="BN97" s="21">
        <v>0.81950600000000007</v>
      </c>
      <c r="BO97" s="21">
        <v>0.86694000000000004</v>
      </c>
      <c r="BP97" s="21">
        <v>0.79690700000000003</v>
      </c>
      <c r="BQ97" s="21">
        <v>0.78306000000000009</v>
      </c>
      <c r="BR97" s="21">
        <v>0.8709920000000001</v>
      </c>
      <c r="BS97" s="21">
        <v>0.83580900000000002</v>
      </c>
      <c r="BT97" s="21">
        <v>0.72091740390653125</v>
      </c>
      <c r="BU97" s="21">
        <v>0.74964592088603088</v>
      </c>
      <c r="BV97" s="21">
        <v>0.76511961673668372</v>
      </c>
      <c r="BW97" s="21">
        <v>0.74699948363478608</v>
      </c>
      <c r="BX97" s="21">
        <v>0.67883013437658135</v>
      </c>
      <c r="BY97" s="21">
        <v>0.69191967904626561</v>
      </c>
      <c r="BZ97" s="21">
        <v>0.6974108464237353</v>
      </c>
      <c r="CA97" s="21">
        <v>0.70064812517444708</v>
      </c>
    </row>
    <row r="98" spans="1:79" x14ac:dyDescent="0.3">
      <c r="A98" s="9" t="s">
        <v>3398</v>
      </c>
      <c r="B98" s="16" t="s">
        <v>2934</v>
      </c>
      <c r="C98" s="440" t="s">
        <v>3450</v>
      </c>
      <c r="D98" s="11" t="s">
        <v>2815</v>
      </c>
      <c r="E98" s="9" t="s">
        <v>3408</v>
      </c>
      <c r="F98" s="9" t="s">
        <v>3451</v>
      </c>
      <c r="G98" s="9" t="s">
        <v>3452</v>
      </c>
      <c r="H98" s="12" t="s">
        <v>3449</v>
      </c>
      <c r="I98" s="13">
        <v>160</v>
      </c>
      <c r="J98" s="14">
        <v>1.2</v>
      </c>
      <c r="K98" s="24">
        <v>43187</v>
      </c>
      <c r="L98" s="24">
        <v>43482</v>
      </c>
      <c r="M98" s="689">
        <v>43482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0.21999200000000002</v>
      </c>
      <c r="AG98" s="21">
        <v>0.58974400000000005</v>
      </c>
      <c r="AH98" s="21">
        <v>0.84377100000000005</v>
      </c>
      <c r="AI98" s="21">
        <v>0.82400200000000001</v>
      </c>
      <c r="AJ98" s="21">
        <v>0.87782500000000008</v>
      </c>
      <c r="AK98" s="21">
        <v>0.78912000000000004</v>
      </c>
      <c r="AL98" s="21">
        <v>0.85776500000000011</v>
      </c>
      <c r="AM98" s="21">
        <v>0.81053799999999998</v>
      </c>
      <c r="AN98" s="21">
        <v>0.79031300000000015</v>
      </c>
      <c r="AO98" s="21">
        <v>0.83409200000000006</v>
      </c>
      <c r="AP98" s="21">
        <v>0.79653799999999997</v>
      </c>
      <c r="AQ98" s="21">
        <v>0.829932</v>
      </c>
      <c r="AR98" s="21">
        <v>0.67445600000000006</v>
      </c>
      <c r="AS98" s="21">
        <v>0.68672900000000003</v>
      </c>
      <c r="AT98" s="21">
        <v>0.84211599999999998</v>
      </c>
      <c r="AU98" s="21">
        <v>0.71544299999999994</v>
      </c>
      <c r="AV98" s="21">
        <v>0.54526700000000006</v>
      </c>
      <c r="AW98" s="21">
        <v>0.82088700000000003</v>
      </c>
      <c r="AX98" s="21">
        <v>0.86766100000000002</v>
      </c>
      <c r="AY98" s="21">
        <v>0.84898000000000007</v>
      </c>
      <c r="AZ98" s="21">
        <v>0.78071800000000002</v>
      </c>
      <c r="BA98" s="21">
        <v>0.838642</v>
      </c>
      <c r="BB98" s="21">
        <v>0.63117299999999998</v>
      </c>
      <c r="BC98" s="21">
        <v>0.85358500000000004</v>
      </c>
      <c r="BD98" s="21">
        <v>0.85727300000000006</v>
      </c>
      <c r="BE98" s="21">
        <v>0.58671600000000002</v>
      </c>
      <c r="BF98" s="21">
        <v>0.86829600000000007</v>
      </c>
      <c r="BG98" s="21">
        <v>0.83445900000000006</v>
      </c>
      <c r="BH98" s="21">
        <v>0.853105</v>
      </c>
      <c r="BI98" s="21">
        <v>0.83195299999999994</v>
      </c>
      <c r="BJ98" s="21">
        <v>0.86632500000000001</v>
      </c>
      <c r="BK98" s="21">
        <v>0.87461599999999995</v>
      </c>
      <c r="BL98" s="21">
        <v>0.82331500000000002</v>
      </c>
      <c r="BM98" s="21">
        <v>0.87827100000000002</v>
      </c>
      <c r="BN98" s="21">
        <v>0.70549000000000006</v>
      </c>
      <c r="BO98" s="21">
        <v>0.85666799999999999</v>
      </c>
      <c r="BP98" s="21">
        <v>0.87399800000000005</v>
      </c>
      <c r="BQ98" s="21">
        <v>0.7972260000000001</v>
      </c>
      <c r="BR98" s="21">
        <v>0.8288390000000001</v>
      </c>
      <c r="BS98" s="21">
        <v>0.77476600000000007</v>
      </c>
      <c r="BT98" s="21">
        <v>0.647946790939815</v>
      </c>
      <c r="BU98" s="21">
        <v>0.67376743319988186</v>
      </c>
      <c r="BV98" s="21">
        <v>0.68767489543630356</v>
      </c>
      <c r="BW98" s="21">
        <v>0.67138886595337666</v>
      </c>
      <c r="BX98" s="21">
        <v>0.61011955707976817</v>
      </c>
      <c r="BY98" s="21">
        <v>0.62188418977919591</v>
      </c>
      <c r="BZ98" s="21">
        <v>0.62681954612024793</v>
      </c>
      <c r="CA98" s="21">
        <v>0.62972915041962385</v>
      </c>
    </row>
    <row r="99" spans="1:79" x14ac:dyDescent="0.3">
      <c r="A99" s="9" t="s">
        <v>3398</v>
      </c>
      <c r="B99" s="16" t="s">
        <v>2934</v>
      </c>
      <c r="C99" s="440" t="s">
        <v>3453</v>
      </c>
      <c r="D99" s="11" t="s">
        <v>2815</v>
      </c>
      <c r="E99" s="9" t="s">
        <v>2854</v>
      </c>
      <c r="F99" s="9" t="s">
        <v>3454</v>
      </c>
      <c r="G99" s="9" t="s">
        <v>3455</v>
      </c>
      <c r="H99" s="12" t="s">
        <v>3449</v>
      </c>
      <c r="I99" s="13">
        <v>175</v>
      </c>
      <c r="J99" s="14">
        <v>1</v>
      </c>
      <c r="K99" s="24">
        <v>43383</v>
      </c>
      <c r="L99" s="24">
        <v>43844</v>
      </c>
      <c r="M99" s="689">
        <v>43844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0</v>
      </c>
      <c r="AQ99" s="21">
        <v>0</v>
      </c>
      <c r="AR99" s="21">
        <v>6.2802999999999998E-2</v>
      </c>
      <c r="AS99" s="21">
        <v>8.3270999999999998E-2</v>
      </c>
      <c r="AT99" s="21">
        <v>0.22559300000000002</v>
      </c>
      <c r="AU99" s="21">
        <v>0.38836300000000001</v>
      </c>
      <c r="AV99" s="21">
        <v>0.61434300000000008</v>
      </c>
      <c r="AW99" s="21">
        <v>0.6933410000000001</v>
      </c>
      <c r="AX99" s="21">
        <v>0.67742200000000008</v>
      </c>
      <c r="AY99" s="21">
        <v>0.70037300000000002</v>
      </c>
      <c r="AZ99" s="21">
        <v>0.68077600000000005</v>
      </c>
      <c r="BA99" s="21">
        <v>0.72562000000000004</v>
      </c>
      <c r="BB99" s="21">
        <v>0.60786899999999999</v>
      </c>
      <c r="BC99" s="21">
        <v>0.70457400000000003</v>
      </c>
      <c r="BD99" s="21">
        <v>0.34346199999999999</v>
      </c>
      <c r="BE99" s="21">
        <v>0.56696199999999997</v>
      </c>
      <c r="BF99" s="21">
        <v>0.71657400000000004</v>
      </c>
      <c r="BG99" s="21">
        <v>0.689253</v>
      </c>
      <c r="BH99" s="21">
        <v>0.733186</v>
      </c>
      <c r="BI99" s="21">
        <v>0.68112200000000012</v>
      </c>
      <c r="BJ99" s="21">
        <v>0.65722600000000009</v>
      </c>
      <c r="BK99" s="21">
        <v>0.68446900000000011</v>
      </c>
      <c r="BL99" s="21">
        <v>0.663933</v>
      </c>
      <c r="BM99" s="21">
        <v>0.73255900000000007</v>
      </c>
      <c r="BN99" s="21">
        <v>0.70388200000000001</v>
      </c>
      <c r="BO99" s="21">
        <v>0.71273299999999995</v>
      </c>
      <c r="BP99" s="21">
        <v>0.72040300000000002</v>
      </c>
      <c r="BQ99" s="21">
        <v>0.65944100000000005</v>
      </c>
      <c r="BR99" s="21">
        <v>0.68061499999999997</v>
      </c>
      <c r="BS99" s="21">
        <v>0.71355200000000019</v>
      </c>
      <c r="BT99" s="21">
        <v>0.64367337382684708</v>
      </c>
      <c r="BU99" s="21">
        <v>0.66932372066135615</v>
      </c>
      <c r="BV99" s="21">
        <v>0.68313945871926474</v>
      </c>
      <c r="BW99" s="21">
        <v>0.66696084082949303</v>
      </c>
      <c r="BX99" s="21">
        <v>0.6060956227187394</v>
      </c>
      <c r="BY99" s="21">
        <v>0.61778266388841718</v>
      </c>
      <c r="BZ99" s="21">
        <v>0.62268546996987795</v>
      </c>
      <c r="CA99" s="21">
        <v>0.62557588449475576</v>
      </c>
    </row>
    <row r="100" spans="1:79" ht="20.399999999999999" x14ac:dyDescent="0.3">
      <c r="A100" s="9" t="s">
        <v>3425</v>
      </c>
      <c r="B100" s="16" t="s">
        <v>2934</v>
      </c>
      <c r="C100" s="440" t="s">
        <v>3456</v>
      </c>
      <c r="D100" s="11" t="s">
        <v>2815</v>
      </c>
      <c r="E100" s="9" t="s">
        <v>3408</v>
      </c>
      <c r="F100" s="9" t="s">
        <v>3457</v>
      </c>
      <c r="G100" s="9" t="s">
        <v>3458</v>
      </c>
      <c r="H100" s="12" t="s">
        <v>6714</v>
      </c>
      <c r="I100" s="13">
        <v>156.85</v>
      </c>
      <c r="J100" s="14">
        <v>2</v>
      </c>
      <c r="K100" s="24">
        <v>43187</v>
      </c>
      <c r="L100" s="24">
        <v>44204</v>
      </c>
      <c r="M100" s="689">
        <v>44204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0.45792400000000005</v>
      </c>
      <c r="BE100" s="21">
        <v>0.86612300000000009</v>
      </c>
      <c r="BF100" s="21">
        <v>1.2214510000000001</v>
      </c>
      <c r="BG100" s="21">
        <v>0.84215000000000007</v>
      </c>
      <c r="BH100" s="21">
        <v>0.63727700000000009</v>
      </c>
      <c r="BI100" s="21">
        <v>1.1658960000000003</v>
      </c>
      <c r="BJ100" s="21">
        <v>1.3468490000000002</v>
      </c>
      <c r="BK100" s="21">
        <v>1.221179</v>
      </c>
      <c r="BL100" s="21">
        <v>1.3480329999999998</v>
      </c>
      <c r="BM100" s="21">
        <v>1.3365860000000001</v>
      </c>
      <c r="BN100" s="21">
        <v>1.0075860000000001</v>
      </c>
      <c r="BO100" s="21">
        <v>1.1252450000000001</v>
      </c>
      <c r="BP100" s="21">
        <v>1.2940469999999999</v>
      </c>
      <c r="BQ100" s="21">
        <v>1.2463609999999998</v>
      </c>
      <c r="BR100" s="21">
        <v>1.3752719999999998</v>
      </c>
      <c r="BS100" s="21">
        <v>1.2176750000000003</v>
      </c>
      <c r="BT100" s="21">
        <v>1.1037841313289465</v>
      </c>
      <c r="BU100" s="21">
        <v>1.1477698653211543</v>
      </c>
      <c r="BV100" s="21">
        <v>1.1714613726150682</v>
      </c>
      <c r="BW100" s="21">
        <v>1.1437179511536604</v>
      </c>
      <c r="BX100" s="21">
        <v>1.0393450430417308</v>
      </c>
      <c r="BY100" s="21">
        <v>1.0593862178204609</v>
      </c>
      <c r="BZ100" s="21">
        <v>1.0677936489365336</v>
      </c>
      <c r="CA100" s="21">
        <v>1.0727501902745025</v>
      </c>
    </row>
    <row r="101" spans="1:79" ht="15" thickBot="1" x14ac:dyDescent="0.35">
      <c r="A101" s="9" t="s">
        <v>3425</v>
      </c>
      <c r="B101" s="16" t="s">
        <v>2934</v>
      </c>
      <c r="C101" s="443" t="s">
        <v>3459</v>
      </c>
      <c r="D101" s="11" t="s">
        <v>2815</v>
      </c>
      <c r="E101" s="9" t="s">
        <v>2854</v>
      </c>
      <c r="F101" s="9" t="s">
        <v>3460</v>
      </c>
      <c r="G101" s="9" t="s">
        <v>3461</v>
      </c>
      <c r="H101" s="12" t="s">
        <v>6715</v>
      </c>
      <c r="I101" s="13">
        <v>156.85</v>
      </c>
      <c r="J101" s="14">
        <v>0.8</v>
      </c>
      <c r="K101" s="24">
        <v>43369</v>
      </c>
      <c r="L101" s="24">
        <v>44149</v>
      </c>
      <c r="M101" s="689">
        <v>44149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7.7591000000000007E-2</v>
      </c>
      <c r="BC101" s="21">
        <v>0.48614600000000002</v>
      </c>
      <c r="BD101" s="21">
        <v>0.164274</v>
      </c>
      <c r="BE101" s="21">
        <v>4.62E-3</v>
      </c>
      <c r="BF101" s="21">
        <v>0</v>
      </c>
      <c r="BG101" s="21">
        <v>0</v>
      </c>
      <c r="BH101" s="21">
        <v>8.7000000000000014E-5</v>
      </c>
      <c r="BI101" s="21">
        <v>0.15535300000000002</v>
      </c>
      <c r="BJ101" s="21">
        <v>0.40674400000000005</v>
      </c>
      <c r="BK101" s="21">
        <v>0.45898300000000009</v>
      </c>
      <c r="BL101" s="21">
        <v>0.43335000000000001</v>
      </c>
      <c r="BM101" s="21">
        <v>0.53251099999999996</v>
      </c>
      <c r="BN101" s="21">
        <v>0.54543700000000006</v>
      </c>
      <c r="BO101" s="21">
        <v>0.53245600000000004</v>
      </c>
      <c r="BP101" s="21">
        <v>0.557481</v>
      </c>
      <c r="BQ101" s="21">
        <v>0.510189</v>
      </c>
      <c r="BR101" s="21">
        <v>0.51972499999999999</v>
      </c>
      <c r="BS101" s="21">
        <v>0.50912700000000011</v>
      </c>
      <c r="BT101" s="21">
        <v>0.3789634043575324</v>
      </c>
      <c r="BU101" s="21">
        <v>0.39406507417116038</v>
      </c>
      <c r="BV101" s="21">
        <v>0.40219910509589679</v>
      </c>
      <c r="BW101" s="21">
        <v>0.39267392608024765</v>
      </c>
      <c r="BX101" s="21">
        <v>0.35683946220444379</v>
      </c>
      <c r="BY101" s="21">
        <v>0.36372022050301406</v>
      </c>
      <c r="BZ101" s="21">
        <v>0.36660675295733763</v>
      </c>
      <c r="CA101" s="21">
        <v>0.36830848767698254</v>
      </c>
    </row>
    <row r="102" spans="1:79" ht="21" thickTop="1" x14ac:dyDescent="0.3">
      <c r="A102" s="9" t="s">
        <v>3398</v>
      </c>
      <c r="B102" s="444" t="s">
        <v>2934</v>
      </c>
      <c r="C102" s="445" t="s">
        <v>3462</v>
      </c>
      <c r="D102" s="11" t="s">
        <v>2815</v>
      </c>
      <c r="E102" s="9" t="s">
        <v>3408</v>
      </c>
      <c r="F102" s="9" t="s">
        <v>3463</v>
      </c>
      <c r="G102" s="9" t="s">
        <v>5752</v>
      </c>
      <c r="H102" s="12" t="s">
        <v>5753</v>
      </c>
      <c r="I102" s="13">
        <v>148.44999999999999</v>
      </c>
      <c r="J102" s="14">
        <v>1</v>
      </c>
      <c r="K102" s="24">
        <v>43427</v>
      </c>
      <c r="L102" s="24">
        <v>43901</v>
      </c>
      <c r="M102" s="689">
        <v>43901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1.7345000000000003E-2</v>
      </c>
      <c r="AU102" s="21">
        <v>0.10853</v>
      </c>
      <c r="AV102" s="21">
        <v>0.39085799999999998</v>
      </c>
      <c r="AW102" s="21">
        <v>0.54409699999999994</v>
      </c>
      <c r="AX102" s="21">
        <v>0.49094199999999999</v>
      </c>
      <c r="AY102" s="21">
        <v>0.52773400000000004</v>
      </c>
      <c r="AZ102" s="21">
        <v>0.58490100000000012</v>
      </c>
      <c r="BA102" s="21">
        <v>0.61438100000000007</v>
      </c>
      <c r="BB102" s="21">
        <v>0.29400800000000005</v>
      </c>
      <c r="BC102" s="21">
        <v>0.62456900000000004</v>
      </c>
      <c r="BD102" s="21">
        <v>0.671767</v>
      </c>
      <c r="BE102" s="21">
        <v>0.62254799999999999</v>
      </c>
      <c r="BF102" s="21">
        <v>0.56659500000000007</v>
      </c>
      <c r="BG102" s="21">
        <v>0.42958900000000005</v>
      </c>
      <c r="BH102" s="21">
        <v>0.65305099999999994</v>
      </c>
      <c r="BI102" s="21">
        <v>0.91542200000000007</v>
      </c>
      <c r="BJ102" s="21">
        <v>1.21532</v>
      </c>
      <c r="BK102" s="21">
        <v>0.98352100000000009</v>
      </c>
      <c r="BL102" s="21">
        <v>1.0325300000000002</v>
      </c>
      <c r="BM102" s="21">
        <v>1.211138</v>
      </c>
      <c r="BN102" s="21">
        <v>1.09745</v>
      </c>
      <c r="BO102" s="21">
        <v>1.134609</v>
      </c>
      <c r="BP102" s="21">
        <v>1.0456930000000002</v>
      </c>
      <c r="BQ102" s="21">
        <v>1.1489070000000001</v>
      </c>
      <c r="BR102" s="21">
        <v>1.2089190000000001</v>
      </c>
      <c r="BS102" s="21">
        <v>1.252062</v>
      </c>
      <c r="BT102" s="21">
        <v>0.47372038154922841</v>
      </c>
      <c r="BU102" s="21">
        <v>0.4925981114405108</v>
      </c>
      <c r="BV102" s="21">
        <v>0.50276599622540685</v>
      </c>
      <c r="BW102" s="21">
        <v>0.49085911712907881</v>
      </c>
      <c r="BX102" s="21">
        <v>0.44606451241352074</v>
      </c>
      <c r="BY102" s="21">
        <v>0.45466575308495905</v>
      </c>
      <c r="BZ102" s="21">
        <v>0.45827404148403178</v>
      </c>
      <c r="CA102" s="21">
        <v>0.46040128229783134</v>
      </c>
    </row>
    <row r="103" spans="1:79" ht="21" thickBot="1" x14ac:dyDescent="0.35">
      <c r="A103" s="9" t="s">
        <v>3398</v>
      </c>
      <c r="B103" s="444" t="s">
        <v>2934</v>
      </c>
      <c r="C103" s="446" t="s">
        <v>3464</v>
      </c>
      <c r="D103" s="11" t="s">
        <v>2815</v>
      </c>
      <c r="E103" s="9" t="s">
        <v>2854</v>
      </c>
      <c r="F103" s="9" t="s">
        <v>3465</v>
      </c>
      <c r="G103" s="9" t="s">
        <v>5754</v>
      </c>
      <c r="H103" s="12" t="s">
        <v>5753</v>
      </c>
      <c r="I103" s="13">
        <v>148.44999999999999</v>
      </c>
      <c r="J103" s="14">
        <v>1</v>
      </c>
      <c r="K103" s="24">
        <v>43427</v>
      </c>
      <c r="L103" s="24">
        <v>43901</v>
      </c>
      <c r="M103" s="689">
        <v>43901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0</v>
      </c>
      <c r="AQ103" s="21">
        <v>0</v>
      </c>
      <c r="AR103" s="21">
        <v>0</v>
      </c>
      <c r="AS103" s="21">
        <v>0</v>
      </c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>
        <v>0.47372038154922841</v>
      </c>
      <c r="BU103" s="21">
        <v>0.4925981114405108</v>
      </c>
      <c r="BV103" s="21">
        <v>0.50276599622540685</v>
      </c>
      <c r="BW103" s="21">
        <v>0.49085911712907881</v>
      </c>
      <c r="BX103" s="21">
        <v>0.44606451241352074</v>
      </c>
      <c r="BY103" s="21">
        <v>0.45466575308495905</v>
      </c>
      <c r="BZ103" s="21">
        <v>0.45827404148403178</v>
      </c>
      <c r="CA103" s="21">
        <v>0.46040128229783134</v>
      </c>
    </row>
    <row r="104" spans="1:79" ht="15" thickTop="1" x14ac:dyDescent="0.3">
      <c r="A104" s="9" t="s">
        <v>3425</v>
      </c>
      <c r="B104" s="16" t="s">
        <v>2934</v>
      </c>
      <c r="C104" s="447" t="s">
        <v>3466</v>
      </c>
      <c r="D104" s="11" t="s">
        <v>3026</v>
      </c>
      <c r="E104" s="9" t="s">
        <v>2936</v>
      </c>
      <c r="F104" s="9" t="s">
        <v>3467</v>
      </c>
      <c r="G104" s="9" t="s">
        <v>3468</v>
      </c>
      <c r="H104" s="12" t="s">
        <v>3469</v>
      </c>
      <c r="I104" s="13">
        <v>156.85</v>
      </c>
      <c r="J104" s="14">
        <v>3</v>
      </c>
      <c r="K104" s="24">
        <v>43447</v>
      </c>
      <c r="L104" s="24">
        <v>51501</v>
      </c>
      <c r="M104" s="689"/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0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21">
        <v>0</v>
      </c>
      <c r="AW104" s="21">
        <v>0</v>
      </c>
      <c r="AX104" s="21">
        <v>0</v>
      </c>
      <c r="AY104" s="21">
        <v>0</v>
      </c>
      <c r="AZ104" s="21">
        <v>0</v>
      </c>
      <c r="BA104" s="21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1">
        <v>0</v>
      </c>
      <c r="BN104" s="21">
        <v>0</v>
      </c>
      <c r="BO104" s="21">
        <v>0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</row>
    <row r="105" spans="1:79" x14ac:dyDescent="0.3">
      <c r="A105" s="9" t="s">
        <v>3425</v>
      </c>
      <c r="B105" s="16" t="s">
        <v>2934</v>
      </c>
      <c r="C105" s="440" t="s">
        <v>3470</v>
      </c>
      <c r="D105" s="11" t="s">
        <v>2788</v>
      </c>
      <c r="E105" s="9" t="s">
        <v>2788</v>
      </c>
      <c r="F105" s="9" t="s">
        <v>3471</v>
      </c>
      <c r="G105" s="9" t="s">
        <v>3472</v>
      </c>
      <c r="H105" s="12" t="s">
        <v>6324</v>
      </c>
      <c r="I105" s="13">
        <v>156.85</v>
      </c>
      <c r="J105" s="14">
        <v>2.4</v>
      </c>
      <c r="K105" s="24">
        <v>43350</v>
      </c>
      <c r="L105" s="24">
        <v>43820</v>
      </c>
      <c r="M105" s="689">
        <v>43820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0</v>
      </c>
      <c r="AQ105" s="21">
        <v>0.14069000000000001</v>
      </c>
      <c r="AR105" s="21">
        <v>0.43874400000000002</v>
      </c>
      <c r="AS105" s="21">
        <v>0.49123600000000001</v>
      </c>
      <c r="AT105" s="21">
        <v>0.57276899999999997</v>
      </c>
      <c r="AU105" s="21">
        <v>0.69813400000000003</v>
      </c>
      <c r="AV105" s="21">
        <v>0.87783600000000006</v>
      </c>
      <c r="AW105" s="21">
        <v>1.0052480000000001</v>
      </c>
      <c r="AX105" s="21">
        <v>0.84933800000000004</v>
      </c>
      <c r="AY105" s="21">
        <v>0.93581300000000001</v>
      </c>
      <c r="AZ105" s="21">
        <v>1.182191</v>
      </c>
      <c r="BA105" s="21">
        <v>1.0356500000000002</v>
      </c>
      <c r="BB105" s="21">
        <v>0.71299199999999996</v>
      </c>
      <c r="BC105" s="21">
        <v>0.64846000000000004</v>
      </c>
      <c r="BD105" s="21">
        <v>0.82780999999999993</v>
      </c>
      <c r="BE105" s="21">
        <v>0.30890000000000001</v>
      </c>
      <c r="BF105" s="21">
        <v>0.313448</v>
      </c>
      <c r="BG105" s="21">
        <v>0.38380000000000003</v>
      </c>
      <c r="BH105" s="21">
        <v>0.18522</v>
      </c>
      <c r="BI105" s="21">
        <v>0.28786299999999998</v>
      </c>
      <c r="BJ105" s="21">
        <v>0.55465300000000006</v>
      </c>
      <c r="BK105" s="21">
        <v>0.54014700000000004</v>
      </c>
      <c r="BL105" s="21">
        <v>0.753224</v>
      </c>
      <c r="BM105" s="21">
        <v>1.14971</v>
      </c>
      <c r="BN105" s="21">
        <v>1.3829189999999998</v>
      </c>
      <c r="BO105" s="21">
        <v>1.004705</v>
      </c>
      <c r="BP105" s="21">
        <v>0.76761599999999997</v>
      </c>
      <c r="BQ105" s="21">
        <v>0.99923099999999998</v>
      </c>
      <c r="BR105" s="21">
        <v>1.3790700000000002</v>
      </c>
      <c r="BS105" s="21">
        <v>1.4214580000000001</v>
      </c>
      <c r="BT105" s="21">
        <v>1.479033694323775</v>
      </c>
      <c r="BU105" s="21">
        <v>1.5379731017654372</v>
      </c>
      <c r="BV105" s="21">
        <v>1.5697189264810252</v>
      </c>
      <c r="BW105" s="21">
        <v>1.5325436727583215</v>
      </c>
      <c r="BX105" s="21">
        <v>1.392687478516571</v>
      </c>
      <c r="BY105" s="21">
        <v>1.4195419801625451</v>
      </c>
      <c r="BZ105" s="21">
        <v>1.430807655714889</v>
      </c>
      <c r="CA105" s="21">
        <v>1.4374492547722506</v>
      </c>
    </row>
    <row r="106" spans="1:79" x14ac:dyDescent="0.3">
      <c r="A106" s="9" t="s">
        <v>3425</v>
      </c>
      <c r="B106" s="16" t="s">
        <v>2934</v>
      </c>
      <c r="C106" s="440" t="s">
        <v>3473</v>
      </c>
      <c r="D106" s="11" t="s">
        <v>3026</v>
      </c>
      <c r="E106" s="9" t="s">
        <v>2936</v>
      </c>
      <c r="F106" s="9" t="s">
        <v>3474</v>
      </c>
      <c r="G106" s="9" t="s">
        <v>3475</v>
      </c>
      <c r="H106" s="12" t="s">
        <v>6324</v>
      </c>
      <c r="I106" s="13">
        <v>156.85</v>
      </c>
      <c r="J106" s="14">
        <v>1.998</v>
      </c>
      <c r="K106" s="24">
        <v>43350</v>
      </c>
      <c r="L106" s="24">
        <v>44079</v>
      </c>
      <c r="M106" s="689">
        <v>44079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21">
        <v>0</v>
      </c>
      <c r="AU106" s="21">
        <v>0</v>
      </c>
      <c r="AV106" s="21">
        <v>0</v>
      </c>
      <c r="AW106" s="21">
        <v>0</v>
      </c>
      <c r="AX106" s="21">
        <v>0</v>
      </c>
      <c r="AY106" s="21">
        <v>0</v>
      </c>
      <c r="AZ106" s="21">
        <v>0.44695699999999999</v>
      </c>
      <c r="BA106" s="21">
        <v>0.45575100000000002</v>
      </c>
      <c r="BB106" s="21">
        <v>0.40436</v>
      </c>
      <c r="BC106" s="21">
        <v>0.31978700000000004</v>
      </c>
      <c r="BD106" s="21">
        <v>0.26051600000000003</v>
      </c>
      <c r="BE106" s="21">
        <v>0.40197700000000003</v>
      </c>
      <c r="BF106" s="21">
        <v>0.94719500000000001</v>
      </c>
      <c r="BG106" s="21">
        <v>1.0818030000000001</v>
      </c>
      <c r="BH106" s="21">
        <v>1.043671</v>
      </c>
      <c r="BI106" s="21">
        <v>1.058737</v>
      </c>
      <c r="BJ106" s="21">
        <v>0.87781600000000004</v>
      </c>
      <c r="BK106" s="21">
        <v>0.92349500000000007</v>
      </c>
      <c r="BL106" s="21">
        <v>1.16249</v>
      </c>
      <c r="BM106" s="21">
        <v>1.287318</v>
      </c>
      <c r="BN106" s="21">
        <v>1.217937</v>
      </c>
      <c r="BO106" s="21">
        <v>1.213287</v>
      </c>
      <c r="BP106" s="21">
        <v>1.280645</v>
      </c>
      <c r="BQ106" s="21">
        <v>1.2247699999999999</v>
      </c>
      <c r="BR106" s="21">
        <v>1.3951310000000001</v>
      </c>
      <c r="BS106" s="21">
        <v>1.3603500000000002</v>
      </c>
      <c r="BT106" s="21">
        <v>1.2281720152158231</v>
      </c>
      <c r="BU106" s="21">
        <v>1.2771145992090496</v>
      </c>
      <c r="BV106" s="21">
        <v>1.3034759550491937</v>
      </c>
      <c r="BW106" s="21">
        <v>1.2726060658397746</v>
      </c>
      <c r="BX106" s="21">
        <v>1.1564711430307038</v>
      </c>
      <c r="BY106" s="21">
        <v>1.1787708022816936</v>
      </c>
      <c r="BZ106" s="21">
        <v>1.1881256854726516</v>
      </c>
      <c r="CA106" s="21">
        <v>1.1936407904562907</v>
      </c>
    </row>
    <row r="107" spans="1:79" x14ac:dyDescent="0.3">
      <c r="A107" s="9" t="s">
        <v>3425</v>
      </c>
      <c r="B107" s="16" t="s">
        <v>2934</v>
      </c>
      <c r="C107" s="440" t="s">
        <v>3476</v>
      </c>
      <c r="D107" s="11" t="s">
        <v>2788</v>
      </c>
      <c r="E107" s="9" t="s">
        <v>2788</v>
      </c>
      <c r="F107" s="9" t="s">
        <v>3477</v>
      </c>
      <c r="G107" s="9" t="s">
        <v>3478</v>
      </c>
      <c r="H107" s="12" t="s">
        <v>6716</v>
      </c>
      <c r="I107" s="13">
        <v>164.35</v>
      </c>
      <c r="J107" s="14">
        <v>1</v>
      </c>
      <c r="K107" s="24">
        <v>43447</v>
      </c>
      <c r="L107" s="24">
        <v>44075</v>
      </c>
      <c r="M107" s="689">
        <v>44075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3.8020000000000003E-3</v>
      </c>
      <c r="BA107" s="21">
        <v>2.1540000000000001E-3</v>
      </c>
      <c r="BB107" s="21">
        <v>5.3385000000000002E-2</v>
      </c>
      <c r="BC107" s="21">
        <v>0.201214</v>
      </c>
      <c r="BD107" s="21">
        <v>0.22425900000000001</v>
      </c>
      <c r="BE107" s="21">
        <v>0.24444200000000002</v>
      </c>
      <c r="BF107" s="21">
        <v>0.317969</v>
      </c>
      <c r="BG107" s="21">
        <v>0.41563699999999998</v>
      </c>
      <c r="BH107" s="21">
        <v>0.31579200000000002</v>
      </c>
      <c r="BI107" s="21">
        <v>0.38897200000000004</v>
      </c>
      <c r="BJ107" s="21">
        <v>0.39602300000000001</v>
      </c>
      <c r="BK107" s="21">
        <v>0.45587800000000006</v>
      </c>
      <c r="BL107" s="21">
        <v>0.362624</v>
      </c>
      <c r="BM107" s="21">
        <v>0.32386300000000001</v>
      </c>
      <c r="BN107" s="21">
        <v>0.22064300000000001</v>
      </c>
      <c r="BO107" s="21">
        <v>0.33731</v>
      </c>
      <c r="BP107" s="21">
        <v>0.25384899999999999</v>
      </c>
      <c r="BQ107" s="21">
        <v>0.12078800000000001</v>
      </c>
      <c r="BR107" s="21">
        <v>3.1910000000000001E-2</v>
      </c>
      <c r="BS107" s="21">
        <v>0.27731100000000003</v>
      </c>
      <c r="BT107" s="21">
        <v>0.47370425544691552</v>
      </c>
      <c r="BU107" s="21">
        <v>0.49258134271395049</v>
      </c>
      <c r="BV107" s="21">
        <v>0.50274888136987106</v>
      </c>
      <c r="BW107" s="21">
        <v>0.49084240760030962</v>
      </c>
      <c r="BX107" s="21">
        <v>0.44604932775555478</v>
      </c>
      <c r="BY107" s="21">
        <v>0.45465027562876759</v>
      </c>
      <c r="BZ107" s="21">
        <v>0.45825844119667203</v>
      </c>
      <c r="CA107" s="21">
        <v>0.46038560959622821</v>
      </c>
    </row>
    <row r="108" spans="1:79" x14ac:dyDescent="0.3">
      <c r="A108" s="9" t="s">
        <v>3425</v>
      </c>
      <c r="B108" s="16" t="s">
        <v>2934</v>
      </c>
      <c r="C108" s="440" t="s">
        <v>3480</v>
      </c>
      <c r="D108" s="11" t="s">
        <v>2788</v>
      </c>
      <c r="E108" s="9" t="s">
        <v>2788</v>
      </c>
      <c r="F108" s="9" t="s">
        <v>3477</v>
      </c>
      <c r="G108" s="9" t="s">
        <v>3481</v>
      </c>
      <c r="H108" s="12" t="s">
        <v>3479</v>
      </c>
      <c r="I108" s="13">
        <v>156.85</v>
      </c>
      <c r="J108" s="14">
        <v>2</v>
      </c>
      <c r="K108" s="24">
        <v>43447</v>
      </c>
      <c r="L108" s="24">
        <v>51501</v>
      </c>
      <c r="M108" s="689"/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</row>
    <row r="109" spans="1:79" x14ac:dyDescent="0.3">
      <c r="A109" s="9" t="s">
        <v>3398</v>
      </c>
      <c r="B109" s="16" t="s">
        <v>2934</v>
      </c>
      <c r="C109" s="440" t="s">
        <v>3482</v>
      </c>
      <c r="D109" s="11" t="s">
        <v>3026</v>
      </c>
      <c r="E109" s="9" t="s">
        <v>2936</v>
      </c>
      <c r="F109" s="9" t="s">
        <v>3483</v>
      </c>
      <c r="G109" s="9" t="s">
        <v>3484</v>
      </c>
      <c r="H109" s="12" t="s">
        <v>3485</v>
      </c>
      <c r="I109" s="13">
        <v>160</v>
      </c>
      <c r="J109" s="14">
        <v>6</v>
      </c>
      <c r="K109" s="24">
        <v>43255</v>
      </c>
      <c r="L109" s="24">
        <v>43540</v>
      </c>
      <c r="M109" s="689">
        <v>43540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2.2887729999999999</v>
      </c>
      <c r="AI109" s="21">
        <v>4.2744220000000004</v>
      </c>
      <c r="AJ109" s="21">
        <v>4.3865759999999998</v>
      </c>
      <c r="AK109" s="21">
        <v>4.2259070000000003</v>
      </c>
      <c r="AL109" s="21">
        <v>4.4094260000000007</v>
      </c>
      <c r="AM109" s="21">
        <v>4.4327250000000005</v>
      </c>
      <c r="AN109" s="21">
        <v>4.2960690000000001</v>
      </c>
      <c r="AO109" s="21">
        <v>4.4206430000000001</v>
      </c>
      <c r="AP109" s="21">
        <v>4.2884050000000009</v>
      </c>
      <c r="AQ109" s="21">
        <v>4.3705590000000001</v>
      </c>
      <c r="AR109" s="21">
        <v>4.4289140000000007</v>
      </c>
      <c r="AS109" s="21">
        <v>3.9413749999999999</v>
      </c>
      <c r="AT109" s="21">
        <v>4.4095429999999993</v>
      </c>
      <c r="AU109" s="21">
        <v>4.3146580000000005</v>
      </c>
      <c r="AV109" s="21">
        <v>4.455641</v>
      </c>
      <c r="AW109" s="21">
        <v>4.3114359999999996</v>
      </c>
      <c r="AX109" s="21">
        <v>4.456103999999999</v>
      </c>
      <c r="AY109" s="21">
        <v>4.4523929999999998</v>
      </c>
      <c r="AZ109" s="21">
        <v>4.2925219999999999</v>
      </c>
      <c r="BA109" s="21">
        <v>4.4576949999999993</v>
      </c>
      <c r="BB109" s="21">
        <v>4.2808130000000002</v>
      </c>
      <c r="BC109" s="21">
        <v>4.389781000000001</v>
      </c>
      <c r="BD109" s="21">
        <v>3.9878230000000001</v>
      </c>
      <c r="BE109" s="21">
        <v>3.1561270000000006</v>
      </c>
      <c r="BF109" s="21">
        <v>2.6057009999999998</v>
      </c>
      <c r="BG109" s="21">
        <v>2.4731909999999999</v>
      </c>
      <c r="BH109" s="21">
        <v>2.6479650000000001</v>
      </c>
      <c r="BI109" s="21">
        <v>2.9553130000000003</v>
      </c>
      <c r="BJ109" s="21">
        <v>4.125318</v>
      </c>
      <c r="BK109" s="21">
        <v>4.3864330000000011</v>
      </c>
      <c r="BL109" s="21">
        <v>4.3056000000000001</v>
      </c>
      <c r="BM109" s="21">
        <v>4.4431010000000004</v>
      </c>
      <c r="BN109" s="21">
        <v>4.2895390000000004</v>
      </c>
      <c r="BO109" s="21">
        <v>4.4482369999999998</v>
      </c>
      <c r="BP109" s="21">
        <v>4.3587870000000004</v>
      </c>
      <c r="BQ109" s="21">
        <v>3.978885</v>
      </c>
      <c r="BR109" s="21">
        <v>4.4533060000000004</v>
      </c>
      <c r="BS109" s="21">
        <v>4.3161659999999999</v>
      </c>
      <c r="BT109" s="21">
        <v>3.7437754401224841</v>
      </c>
      <c r="BU109" s="21">
        <v>3.8929646755552536</v>
      </c>
      <c r="BV109" s="21">
        <v>3.9733206805284809</v>
      </c>
      <c r="BW109" s="21">
        <v>3.879221538364575</v>
      </c>
      <c r="BX109" s="21">
        <v>3.5252132509532088</v>
      </c>
      <c r="BY109" s="21">
        <v>3.593188188985228</v>
      </c>
      <c r="BZ109" s="21">
        <v>3.6217042123936984</v>
      </c>
      <c r="CA109" s="21">
        <v>3.6385156315855101</v>
      </c>
    </row>
    <row r="110" spans="1:79" x14ac:dyDescent="0.3">
      <c r="A110" s="9" t="s">
        <v>3398</v>
      </c>
      <c r="B110" s="16" t="s">
        <v>2934</v>
      </c>
      <c r="C110" s="440" t="s">
        <v>3486</v>
      </c>
      <c r="D110" s="11" t="s">
        <v>2820</v>
      </c>
      <c r="E110" s="9" t="s">
        <v>2999</v>
      </c>
      <c r="F110" s="9" t="s">
        <v>3487</v>
      </c>
      <c r="G110" s="9" t="s">
        <v>3488</v>
      </c>
      <c r="H110" s="12" t="s">
        <v>2619</v>
      </c>
      <c r="I110" s="13">
        <v>153</v>
      </c>
      <c r="J110" s="14">
        <v>3</v>
      </c>
      <c r="K110" s="24">
        <v>43293</v>
      </c>
      <c r="L110" s="24">
        <v>43714</v>
      </c>
      <c r="M110" s="689">
        <v>43714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7.4207000000000009E-2</v>
      </c>
      <c r="AO110" s="21">
        <v>0</v>
      </c>
      <c r="AP110" s="21">
        <v>1.3070000000000002E-3</v>
      </c>
      <c r="AQ110" s="21">
        <v>4.823E-3</v>
      </c>
      <c r="AR110" s="21">
        <v>0</v>
      </c>
      <c r="AS110" s="21">
        <v>1.8998000000000001E-2</v>
      </c>
      <c r="AT110" s="21">
        <v>0.11512900000000001</v>
      </c>
      <c r="AU110" s="21">
        <v>0.46657500000000007</v>
      </c>
      <c r="AV110" s="21">
        <v>1.194922</v>
      </c>
      <c r="AW110" s="21">
        <v>1.7678500000000001</v>
      </c>
      <c r="AX110" s="21">
        <v>1.921956</v>
      </c>
      <c r="AY110" s="21">
        <v>0.60883500000000002</v>
      </c>
      <c r="AZ110" s="21">
        <v>1.3237000000000002E-2</v>
      </c>
      <c r="BA110" s="21">
        <v>1.1101000000000001E-2</v>
      </c>
      <c r="BB110" s="21">
        <v>7.0550000000000005E-3</v>
      </c>
      <c r="BC110" s="21">
        <v>6.7030000000000006E-3</v>
      </c>
      <c r="BD110" s="21">
        <v>0</v>
      </c>
      <c r="BE110" s="21">
        <v>3.6770000000000001E-3</v>
      </c>
      <c r="BF110" s="21">
        <v>0.127529</v>
      </c>
      <c r="BG110" s="21">
        <v>0.76370100000000007</v>
      </c>
      <c r="BH110" s="21">
        <v>1.7260219999999999</v>
      </c>
      <c r="BI110" s="21">
        <v>1.333296</v>
      </c>
      <c r="BJ110" s="21">
        <v>1.4630969999999999</v>
      </c>
      <c r="BK110" s="21">
        <v>1.3342050000000001</v>
      </c>
      <c r="BL110" s="21">
        <v>1.3926420000000002</v>
      </c>
      <c r="BM110" s="21">
        <v>0.22888500000000003</v>
      </c>
      <c r="BN110" s="21">
        <v>1.8900000000000001E-4</v>
      </c>
      <c r="BO110" s="21">
        <v>2.709E-3</v>
      </c>
      <c r="BP110" s="21">
        <v>6.7230000000000007E-3</v>
      </c>
      <c r="BQ110" s="21">
        <v>7.9380000000000006E-3</v>
      </c>
      <c r="BR110" s="21">
        <v>9.9440000000000014E-3</v>
      </c>
      <c r="BS110" s="21">
        <v>0.52080399999999993</v>
      </c>
      <c r="BT110" s="21">
        <v>0.85625295476463092</v>
      </c>
      <c r="BU110" s="21">
        <v>0.89037458564273853</v>
      </c>
      <c r="BV110" s="21">
        <v>0.90875310961990219</v>
      </c>
      <c r="BW110" s="21">
        <v>0.88723134107172619</v>
      </c>
      <c r="BX110" s="21">
        <v>0.80626477484594006</v>
      </c>
      <c r="BY110" s="21">
        <v>0.82181157845923447</v>
      </c>
      <c r="BZ110" s="21">
        <v>0.82833358537235258</v>
      </c>
      <c r="CA110" s="21">
        <v>0.83217858825433744</v>
      </c>
    </row>
    <row r="111" spans="1:79" x14ac:dyDescent="0.3">
      <c r="A111" s="9" t="s">
        <v>3398</v>
      </c>
      <c r="B111" s="16" t="s">
        <v>2934</v>
      </c>
      <c r="C111" s="440" t="s">
        <v>3489</v>
      </c>
      <c r="D111" s="11" t="s">
        <v>2815</v>
      </c>
      <c r="E111" s="9" t="s">
        <v>3408</v>
      </c>
      <c r="F111" s="9" t="s">
        <v>3490</v>
      </c>
      <c r="G111" s="9" t="s">
        <v>5755</v>
      </c>
      <c r="H111" s="12" t="s">
        <v>3491</v>
      </c>
      <c r="I111" s="13">
        <v>171</v>
      </c>
      <c r="J111" s="14">
        <v>1</v>
      </c>
      <c r="K111" s="24">
        <v>43307</v>
      </c>
      <c r="L111" s="24">
        <v>43810</v>
      </c>
      <c r="M111" s="689">
        <v>43810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8.5200000000000011E-4</v>
      </c>
      <c r="AR111" s="21">
        <v>4.8246000000000004E-2</v>
      </c>
      <c r="AS111" s="21">
        <v>8.1544000000000005E-2</v>
      </c>
      <c r="AT111" s="21">
        <v>4.9543000000000004E-2</v>
      </c>
      <c r="AU111" s="21">
        <v>1.2054000000000002E-2</v>
      </c>
      <c r="AV111" s="21">
        <v>5.3221999999999998E-2</v>
      </c>
      <c r="AW111" s="21">
        <v>5.5539999999999999E-2</v>
      </c>
      <c r="AX111" s="21">
        <v>0.20464300000000002</v>
      </c>
      <c r="AY111" s="21">
        <v>0.341698</v>
      </c>
      <c r="AZ111" s="21">
        <v>0.26475800000000005</v>
      </c>
      <c r="BA111" s="21">
        <v>0.36575000000000002</v>
      </c>
      <c r="BB111" s="21">
        <v>0.37842500000000001</v>
      </c>
      <c r="BC111" s="21">
        <v>0.13254099999999999</v>
      </c>
      <c r="BD111" s="21">
        <v>0.43675600000000003</v>
      </c>
      <c r="BE111" s="21">
        <v>0.45365100000000003</v>
      </c>
      <c r="BF111" s="21">
        <v>0.62690600000000007</v>
      </c>
      <c r="BG111" s="21">
        <v>0.61080299999999998</v>
      </c>
      <c r="BH111" s="21">
        <v>0.50169700000000006</v>
      </c>
      <c r="BI111" s="21">
        <v>0.63790499999999994</v>
      </c>
      <c r="BJ111" s="21">
        <v>0.58037200000000011</v>
      </c>
      <c r="BK111" s="21">
        <v>0.58568900000000013</v>
      </c>
      <c r="BL111" s="21">
        <v>0.14835000000000001</v>
      </c>
      <c r="BM111" s="21">
        <v>0.29452400000000001</v>
      </c>
      <c r="BN111" s="21">
        <v>0.40754099999999999</v>
      </c>
      <c r="BO111" s="21">
        <v>0.33964800000000001</v>
      </c>
      <c r="BP111" s="21">
        <v>0.22147800000000001</v>
      </c>
      <c r="BQ111" s="21">
        <v>0.424128</v>
      </c>
      <c r="BR111" s="21">
        <v>0.68522300000000003</v>
      </c>
      <c r="BS111" s="21">
        <v>0.69152400000000003</v>
      </c>
      <c r="BT111" s="21">
        <v>0.50009462188228171</v>
      </c>
      <c r="BU111" s="21">
        <v>0.52002336373016778</v>
      </c>
      <c r="BV111" s="21">
        <v>0.53075734245452799</v>
      </c>
      <c r="BW111" s="21">
        <v>0.51818755143138739</v>
      </c>
      <c r="BX111" s="21">
        <v>0.47089902051715371</v>
      </c>
      <c r="BY111" s="21">
        <v>0.47997913268634995</v>
      </c>
      <c r="BZ111" s="21">
        <v>0.48378831146112677</v>
      </c>
      <c r="CA111" s="21">
        <v>0.48603398576998935</v>
      </c>
    </row>
    <row r="112" spans="1:79" x14ac:dyDescent="0.3">
      <c r="A112" s="9" t="s">
        <v>3398</v>
      </c>
      <c r="B112" s="16" t="s">
        <v>2934</v>
      </c>
      <c r="C112" s="440" t="s">
        <v>3492</v>
      </c>
      <c r="D112" s="11" t="s">
        <v>2815</v>
      </c>
      <c r="E112" s="9" t="s">
        <v>3408</v>
      </c>
      <c r="F112" s="9" t="s">
        <v>3493</v>
      </c>
      <c r="G112" s="9" t="s">
        <v>3494</v>
      </c>
      <c r="H112" s="12" t="s">
        <v>3449</v>
      </c>
      <c r="I112" s="13">
        <v>174.5</v>
      </c>
      <c r="J112" s="14">
        <v>1</v>
      </c>
      <c r="K112" s="24">
        <v>43549</v>
      </c>
      <c r="L112" s="24">
        <v>43959</v>
      </c>
      <c r="M112" s="689">
        <v>43959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0.28542499999999998</v>
      </c>
      <c r="AW112" s="21">
        <v>0.43770100000000001</v>
      </c>
      <c r="AX112" s="21">
        <v>0.55763800000000008</v>
      </c>
      <c r="AY112" s="21">
        <v>0.63858400000000004</v>
      </c>
      <c r="AZ112" s="21">
        <v>0.69059400000000004</v>
      </c>
      <c r="BA112" s="21">
        <v>0.69401499999999994</v>
      </c>
      <c r="BB112" s="21">
        <v>0.69701200000000008</v>
      </c>
      <c r="BC112" s="21">
        <v>0.72673699999999997</v>
      </c>
      <c r="BD112" s="21">
        <v>0.73387799999999992</v>
      </c>
      <c r="BE112" s="21">
        <v>0.63697099999999995</v>
      </c>
      <c r="BF112" s="21">
        <v>0.73179500000000008</v>
      </c>
      <c r="BG112" s="21">
        <v>0.70081700000000002</v>
      </c>
      <c r="BH112" s="21">
        <v>0.69984100000000016</v>
      </c>
      <c r="BI112" s="21">
        <v>0.71119599999999994</v>
      </c>
      <c r="BJ112" s="21">
        <v>0.70534600000000003</v>
      </c>
      <c r="BK112" s="21">
        <v>0.72264099999999998</v>
      </c>
      <c r="BL112" s="21">
        <v>0.70669899999999997</v>
      </c>
      <c r="BM112" s="21">
        <v>0.70245100000000005</v>
      </c>
      <c r="BN112" s="21">
        <v>0.71206400000000003</v>
      </c>
      <c r="BO112" s="21">
        <v>0.68459100000000006</v>
      </c>
      <c r="BP112" s="21">
        <v>0.73176099999999999</v>
      </c>
      <c r="BQ112" s="21">
        <v>0.65735300000000008</v>
      </c>
      <c r="BR112" s="21">
        <v>0.72119600000000006</v>
      </c>
      <c r="BS112" s="21">
        <v>0.65816000000000008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</row>
    <row r="113" spans="1:79" x14ac:dyDescent="0.3">
      <c r="A113" s="9" t="s">
        <v>3398</v>
      </c>
      <c r="B113" s="16" t="s">
        <v>2934</v>
      </c>
      <c r="C113" s="440" t="s">
        <v>3495</v>
      </c>
      <c r="D113" s="498" t="s">
        <v>3026</v>
      </c>
      <c r="E113" s="439" t="s">
        <v>2936</v>
      </c>
      <c r="F113" s="439" t="s">
        <v>3496</v>
      </c>
      <c r="G113" s="439" t="s">
        <v>3497</v>
      </c>
      <c r="H113" s="439" t="s">
        <v>3498</v>
      </c>
      <c r="I113" s="13">
        <v>169</v>
      </c>
      <c r="J113" s="14">
        <v>1</v>
      </c>
      <c r="K113" s="24">
        <v>43255</v>
      </c>
      <c r="L113" s="24"/>
      <c r="M113" s="439" t="s">
        <v>5735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</row>
    <row r="114" spans="1:79" x14ac:dyDescent="0.3">
      <c r="A114" s="9" t="s">
        <v>3398</v>
      </c>
      <c r="B114" s="16" t="s">
        <v>2934</v>
      </c>
      <c r="C114" s="440" t="s">
        <v>3499</v>
      </c>
      <c r="D114" s="498" t="s">
        <v>3026</v>
      </c>
      <c r="E114" s="439" t="s">
        <v>2936</v>
      </c>
      <c r="F114" s="439" t="s">
        <v>3496</v>
      </c>
      <c r="G114" s="439" t="s">
        <v>3500</v>
      </c>
      <c r="H114" s="439" t="s">
        <v>3498</v>
      </c>
      <c r="I114" s="13">
        <v>169</v>
      </c>
      <c r="J114" s="14">
        <v>1</v>
      </c>
      <c r="K114" s="24">
        <v>43314</v>
      </c>
      <c r="L114" s="24"/>
      <c r="M114" s="439" t="s">
        <v>5735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</row>
    <row r="115" spans="1:79" x14ac:dyDescent="0.3">
      <c r="A115" s="9" t="s">
        <v>3398</v>
      </c>
      <c r="B115" s="17" t="s">
        <v>2958</v>
      </c>
      <c r="C115" s="441" t="s">
        <v>3501</v>
      </c>
      <c r="D115" s="11" t="s">
        <v>2820</v>
      </c>
      <c r="E115" s="9" t="s">
        <v>2999</v>
      </c>
      <c r="F115" s="9" t="s">
        <v>3502</v>
      </c>
      <c r="G115" s="9" t="s">
        <v>3503</v>
      </c>
      <c r="H115" s="12" t="s">
        <v>3504</v>
      </c>
      <c r="I115" s="13">
        <v>145.86000000000001</v>
      </c>
      <c r="J115" s="14">
        <v>2</v>
      </c>
      <c r="K115" s="24">
        <v>43307</v>
      </c>
      <c r="L115" s="24">
        <v>43698</v>
      </c>
      <c r="M115" s="689">
        <v>43698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0.25695300000000004</v>
      </c>
      <c r="AN115" s="21">
        <v>0</v>
      </c>
      <c r="AO115" s="21">
        <v>2.0000000000000001E-4</v>
      </c>
      <c r="AP115" s="21">
        <v>0.27429599999999998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1.134441</v>
      </c>
      <c r="AX115" s="21">
        <v>1.2673679999999998</v>
      </c>
      <c r="AY115" s="21">
        <v>0.41444200000000003</v>
      </c>
      <c r="AZ115" s="21">
        <v>1.1983560000000002</v>
      </c>
      <c r="BA115" s="21">
        <v>1.1116710000000001</v>
      </c>
      <c r="BB115" s="21">
        <v>1.1434409999999999</v>
      </c>
      <c r="BC115" s="21">
        <v>0.91082700000000005</v>
      </c>
      <c r="BD115" s="21">
        <v>0</v>
      </c>
      <c r="BE115" s="21">
        <v>0</v>
      </c>
      <c r="BF115" s="21">
        <v>0</v>
      </c>
      <c r="BG115" s="21">
        <v>0</v>
      </c>
      <c r="BH115" s="21">
        <v>4.4799999999999999E-4</v>
      </c>
      <c r="BI115" s="21">
        <v>0.63168100000000005</v>
      </c>
      <c r="BJ115" s="21">
        <v>0.984707</v>
      </c>
      <c r="BK115" s="21">
        <v>1.3697589999999999</v>
      </c>
      <c r="BL115" s="21">
        <v>1.3589910000000001</v>
      </c>
      <c r="BM115" s="21">
        <v>1.3628120000000001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0.66820496947548225</v>
      </c>
      <c r="BU115" s="21">
        <v>0.75789859317506458</v>
      </c>
      <c r="BV115" s="21">
        <v>0.72291068259852631</v>
      </c>
      <c r="BW115" s="21">
        <v>0.76530542943000601</v>
      </c>
      <c r="BX115" s="21">
        <v>0.86686708360584719</v>
      </c>
      <c r="BY115" s="21">
        <v>0.86183840648803722</v>
      </c>
      <c r="BZ115" s="21">
        <v>0.75173905249269724</v>
      </c>
      <c r="CA115" s="21">
        <v>0.67154905779018292</v>
      </c>
    </row>
    <row r="116" spans="1:79" x14ac:dyDescent="0.3">
      <c r="A116" s="9" t="s">
        <v>3398</v>
      </c>
      <c r="B116" s="17" t="s">
        <v>2958</v>
      </c>
      <c r="C116" s="441" t="s">
        <v>3505</v>
      </c>
      <c r="D116" s="11" t="s">
        <v>2815</v>
      </c>
      <c r="E116" s="9" t="s">
        <v>3408</v>
      </c>
      <c r="F116" s="9" t="s">
        <v>3506</v>
      </c>
      <c r="G116" s="9" t="s">
        <v>3507</v>
      </c>
      <c r="H116" s="12" t="s">
        <v>3508</v>
      </c>
      <c r="I116" s="13">
        <v>126.55</v>
      </c>
      <c r="J116" s="14">
        <v>9</v>
      </c>
      <c r="K116" s="24">
        <v>43187</v>
      </c>
      <c r="L116" s="24">
        <v>43249</v>
      </c>
      <c r="M116" s="689">
        <v>43249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0.32661900000000005</v>
      </c>
      <c r="Y116" s="21">
        <v>3.1570939999999998</v>
      </c>
      <c r="Z116" s="21">
        <v>2.8146849999999999</v>
      </c>
      <c r="AA116" s="21">
        <v>4.0008369999999998</v>
      </c>
      <c r="AB116" s="21">
        <v>4.9939980000000004</v>
      </c>
      <c r="AC116" s="21">
        <v>5.4979520000000006</v>
      </c>
      <c r="AD116" s="21">
        <v>5.4943600000000004</v>
      </c>
      <c r="AE116" s="21">
        <v>3.9337850000000003</v>
      </c>
      <c r="AF116" s="21">
        <v>0.24956100000000001</v>
      </c>
      <c r="AG116" s="21">
        <v>5.2999310000000008</v>
      </c>
      <c r="AH116" s="21">
        <v>6.0502560000000001</v>
      </c>
      <c r="AI116" s="21">
        <v>2.9960420000000001</v>
      </c>
      <c r="AJ116" s="21">
        <v>2.1044019999999999</v>
      </c>
      <c r="AK116" s="21">
        <v>5.9683320000000002</v>
      </c>
      <c r="AL116" s="21">
        <v>5.9298540000000006</v>
      </c>
      <c r="AM116" s="21">
        <v>6.1825960000000002</v>
      </c>
      <c r="AN116" s="21">
        <v>5.7037919999999991</v>
      </c>
      <c r="AO116" s="21">
        <v>6.2029050000000003</v>
      </c>
      <c r="AP116" s="21">
        <v>5.7099220000000006</v>
      </c>
      <c r="AQ116" s="21">
        <v>4.3650600000000006</v>
      </c>
      <c r="AR116" s="21">
        <v>5.9925800000000002</v>
      </c>
      <c r="AS116" s="21">
        <v>2.7120809999999995</v>
      </c>
      <c r="AT116" s="21">
        <v>6.170084000000001</v>
      </c>
      <c r="AU116" s="21">
        <v>6.2951559999999995</v>
      </c>
      <c r="AV116" s="21">
        <v>6.1352670000000007</v>
      </c>
      <c r="AW116" s="21">
        <v>2.5019790000000004</v>
      </c>
      <c r="AX116" s="21">
        <v>6.1079790000000003</v>
      </c>
      <c r="AY116" s="21">
        <v>5.934107</v>
      </c>
      <c r="AZ116" s="21">
        <v>5.4621240000000002</v>
      </c>
      <c r="BA116" s="21">
        <v>5.4446010000000005</v>
      </c>
      <c r="BB116" s="21">
        <v>5.8668459999999998</v>
      </c>
      <c r="BC116" s="21">
        <v>4.9248750000000001</v>
      </c>
      <c r="BD116" s="21">
        <v>5.4786869999999999</v>
      </c>
      <c r="BE116" s="21">
        <v>5.0387269999999997</v>
      </c>
      <c r="BF116" s="21">
        <v>5.6486700000000001</v>
      </c>
      <c r="BG116" s="21">
        <v>0.42301</v>
      </c>
      <c r="BH116" s="21">
        <v>3.174623</v>
      </c>
      <c r="BI116" s="21">
        <v>5.244326</v>
      </c>
      <c r="BJ116" s="21">
        <v>5.8855829999999996</v>
      </c>
      <c r="BK116" s="21">
        <v>5.5632990000000007</v>
      </c>
      <c r="BL116" s="21">
        <v>5.7358420000000008</v>
      </c>
      <c r="BM116" s="21">
        <v>6.0407770000000012</v>
      </c>
      <c r="BN116" s="21">
        <v>5.8043849999999999</v>
      </c>
      <c r="BO116" s="21">
        <v>5.5665120000000003</v>
      </c>
      <c r="BP116" s="21">
        <v>5.9295410000000004</v>
      </c>
      <c r="BQ116" s="21">
        <v>5.565982</v>
      </c>
      <c r="BR116" s="21">
        <v>2.1895180000000001</v>
      </c>
      <c r="BS116" s="21">
        <v>4.1898879999999998</v>
      </c>
      <c r="BT116" s="21">
        <v>3.7586529532995874</v>
      </c>
      <c r="BU116" s="21">
        <v>4.2631795866097386</v>
      </c>
      <c r="BV116" s="21">
        <v>4.0663725896167104</v>
      </c>
      <c r="BW116" s="21">
        <v>4.3048430405437843</v>
      </c>
      <c r="BX116" s="21">
        <v>4.8761273452828897</v>
      </c>
      <c r="BY116" s="21">
        <v>4.8478410364952094</v>
      </c>
      <c r="BZ116" s="21">
        <v>4.2285321702714223</v>
      </c>
      <c r="CA116" s="21">
        <v>3.7774634500697788</v>
      </c>
    </row>
    <row r="117" spans="1:79" x14ac:dyDescent="0.3">
      <c r="A117" s="9" t="s">
        <v>3398</v>
      </c>
      <c r="B117" s="17" t="s">
        <v>2958</v>
      </c>
      <c r="C117" s="441" t="s">
        <v>3509</v>
      </c>
      <c r="D117" s="11" t="s">
        <v>2960</v>
      </c>
      <c r="E117" s="9" t="s">
        <v>2961</v>
      </c>
      <c r="F117" s="9" t="s">
        <v>3510</v>
      </c>
      <c r="G117" s="9" t="s">
        <v>3511</v>
      </c>
      <c r="H117" s="12" t="s">
        <v>3512</v>
      </c>
      <c r="I117" s="13">
        <v>110.63</v>
      </c>
      <c r="J117" s="14">
        <v>12.92</v>
      </c>
      <c r="K117" s="24">
        <v>43584</v>
      </c>
      <c r="L117" s="24">
        <v>51501</v>
      </c>
      <c r="M117" s="689"/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0</v>
      </c>
      <c r="BX117" s="21">
        <v>0</v>
      </c>
      <c r="BY117" s="21">
        <v>0</v>
      </c>
      <c r="BZ117" s="21">
        <v>0</v>
      </c>
      <c r="CA117" s="21">
        <v>0</v>
      </c>
    </row>
    <row r="118" spans="1:79" x14ac:dyDescent="0.3">
      <c r="A118" s="9" t="s">
        <v>3398</v>
      </c>
      <c r="B118" s="17" t="s">
        <v>2958</v>
      </c>
      <c r="C118" s="441" t="s">
        <v>3513</v>
      </c>
      <c r="D118" s="11" t="s">
        <v>2815</v>
      </c>
      <c r="E118" s="9" t="s">
        <v>3408</v>
      </c>
      <c r="F118" s="9" t="s">
        <v>3514</v>
      </c>
      <c r="G118" s="9" t="s">
        <v>3515</v>
      </c>
      <c r="H118" s="12" t="s">
        <v>3516</v>
      </c>
      <c r="I118" s="13">
        <v>143.1</v>
      </c>
      <c r="J118" s="14">
        <v>3</v>
      </c>
      <c r="K118" s="24">
        <v>43224</v>
      </c>
      <c r="L118" s="24">
        <v>43385</v>
      </c>
      <c r="M118" s="689">
        <v>43385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1.3895040000000001</v>
      </c>
      <c r="AD118" s="21">
        <v>1.8928900000000002</v>
      </c>
      <c r="AE118" s="21">
        <v>1.957549</v>
      </c>
      <c r="AF118" s="21">
        <v>1.9680130000000002</v>
      </c>
      <c r="AG118" s="21">
        <v>1.817518</v>
      </c>
      <c r="AH118" s="21">
        <v>0.93588499999999997</v>
      </c>
      <c r="AI118" s="21">
        <v>1.8640760000000001</v>
      </c>
      <c r="AJ118" s="21">
        <v>1.9089830000000001</v>
      </c>
      <c r="AK118" s="21">
        <v>1.4431109999999998</v>
      </c>
      <c r="AL118" s="21">
        <v>1.9653040000000002</v>
      </c>
      <c r="AM118" s="21">
        <v>1.9350340000000001</v>
      </c>
      <c r="AN118" s="21">
        <v>1.9071460000000002</v>
      </c>
      <c r="AO118" s="21">
        <v>1.875073</v>
      </c>
      <c r="AP118" s="21">
        <v>2.0344349999999998</v>
      </c>
      <c r="AQ118" s="21">
        <v>1.9484890000000001</v>
      </c>
      <c r="AR118" s="21">
        <v>1.8019560000000001</v>
      </c>
      <c r="AS118" s="21">
        <v>1.7153320000000001</v>
      </c>
      <c r="AT118" s="21">
        <v>1.1366420000000002</v>
      </c>
      <c r="AU118" s="21">
        <v>1.677646</v>
      </c>
      <c r="AV118" s="21">
        <v>1.8110189999999999</v>
      </c>
      <c r="AW118" s="21">
        <v>1.9933640000000001</v>
      </c>
      <c r="AX118" s="21">
        <v>1.9838549999999999</v>
      </c>
      <c r="AY118" s="21">
        <v>1.9726100000000002</v>
      </c>
      <c r="AZ118" s="21">
        <v>1.9687699999999999</v>
      </c>
      <c r="BA118" s="21">
        <v>3.4803000000000001E-2</v>
      </c>
      <c r="BB118" s="21">
        <v>0.85823700000000003</v>
      </c>
      <c r="BC118" s="21">
        <v>2.0650210000000002</v>
      </c>
      <c r="BD118" s="21">
        <v>1.9852879999999999</v>
      </c>
      <c r="BE118" s="21">
        <v>1.7936779999999999</v>
      </c>
      <c r="BF118" s="21">
        <v>2.090233</v>
      </c>
      <c r="BG118" s="21">
        <v>2.0094509999999999</v>
      </c>
      <c r="BH118" s="21">
        <v>1.9053659999999999</v>
      </c>
      <c r="BI118" s="21">
        <v>2.1152070000000003</v>
      </c>
      <c r="BJ118" s="21">
        <v>2.1498200000000001</v>
      </c>
      <c r="BK118" s="21">
        <v>1.9283010000000003</v>
      </c>
      <c r="BL118" s="21">
        <v>0.96773700000000007</v>
      </c>
      <c r="BM118" s="21">
        <v>1.8023340000000001</v>
      </c>
      <c r="BN118" s="21">
        <v>2.0063540000000004</v>
      </c>
      <c r="BO118" s="21">
        <v>2.1325820000000002</v>
      </c>
      <c r="BP118" s="21">
        <v>2.1304940000000001</v>
      </c>
      <c r="BQ118" s="21">
        <v>1.551282</v>
      </c>
      <c r="BR118" s="21">
        <v>1.5188980000000001</v>
      </c>
      <c r="BS118" s="21">
        <v>2.0576460000000001</v>
      </c>
      <c r="BT118" s="21">
        <v>1.8097217923294311</v>
      </c>
      <c r="BU118" s="21">
        <v>2.0526420231824667</v>
      </c>
      <c r="BV118" s="21">
        <v>1.9578830987043423</v>
      </c>
      <c r="BW118" s="21">
        <v>2.0727022047062666</v>
      </c>
      <c r="BX118" s="21">
        <v>2.3477650180991692</v>
      </c>
      <c r="BY118" s="21">
        <v>2.3341456842384343</v>
      </c>
      <c r="BZ118" s="21">
        <v>2.0359599338343881</v>
      </c>
      <c r="CA118" s="21">
        <v>1.8187786981817453</v>
      </c>
    </row>
    <row r="119" spans="1:79" x14ac:dyDescent="0.3">
      <c r="A119" s="9" t="s">
        <v>3398</v>
      </c>
      <c r="B119" s="17" t="s">
        <v>2958</v>
      </c>
      <c r="C119" s="441" t="s">
        <v>3517</v>
      </c>
      <c r="D119" s="498" t="s">
        <v>2960</v>
      </c>
      <c r="E119" s="439" t="s">
        <v>2961</v>
      </c>
      <c r="F119" s="439" t="s">
        <v>3518</v>
      </c>
      <c r="G119" s="439" t="s">
        <v>3519</v>
      </c>
      <c r="H119" s="439" t="s">
        <v>3520</v>
      </c>
      <c r="I119" s="13">
        <v>140.72</v>
      </c>
      <c r="J119" s="14">
        <v>3</v>
      </c>
      <c r="K119" s="24" t="s">
        <v>3707</v>
      </c>
      <c r="L119" s="24" t="s">
        <v>3707</v>
      </c>
      <c r="M119" s="439" t="s">
        <v>5735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</row>
    <row r="120" spans="1:79" x14ac:dyDescent="0.3">
      <c r="A120" s="9" t="s">
        <v>3398</v>
      </c>
      <c r="B120" s="17" t="s">
        <v>2958</v>
      </c>
      <c r="C120" s="441" t="s">
        <v>3521</v>
      </c>
      <c r="D120" s="498" t="s">
        <v>2788</v>
      </c>
      <c r="E120" s="439" t="s">
        <v>2788</v>
      </c>
      <c r="F120" s="439" t="s">
        <v>3522</v>
      </c>
      <c r="G120" s="439" t="s">
        <v>3523</v>
      </c>
      <c r="H120" s="439" t="s">
        <v>3524</v>
      </c>
      <c r="I120" s="13">
        <v>126.07</v>
      </c>
      <c r="J120" s="14">
        <v>7</v>
      </c>
      <c r="K120" s="24">
        <v>43307</v>
      </c>
      <c r="L120" s="24" t="s">
        <v>3707</v>
      </c>
      <c r="M120" s="439" t="s">
        <v>5735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0</v>
      </c>
      <c r="BX120" s="21">
        <v>0</v>
      </c>
      <c r="BY120" s="21">
        <v>0</v>
      </c>
      <c r="BZ120" s="21">
        <v>0</v>
      </c>
      <c r="CA120" s="21">
        <v>0</v>
      </c>
    </row>
    <row r="121" spans="1:79" x14ac:dyDescent="0.3">
      <c r="A121" s="9" t="s">
        <v>3425</v>
      </c>
      <c r="B121" s="17" t="s">
        <v>2958</v>
      </c>
      <c r="C121" s="441" t="s">
        <v>3525</v>
      </c>
      <c r="D121" s="498" t="s">
        <v>3026</v>
      </c>
      <c r="E121" s="439" t="s">
        <v>2936</v>
      </c>
      <c r="F121" s="439" t="s">
        <v>3474</v>
      </c>
      <c r="G121" s="439" t="s">
        <v>3475</v>
      </c>
      <c r="H121" s="439" t="s">
        <v>3524</v>
      </c>
      <c r="I121" s="13">
        <v>117.76</v>
      </c>
      <c r="J121" s="14">
        <v>7</v>
      </c>
      <c r="K121" s="24">
        <v>43350</v>
      </c>
      <c r="L121" s="24" t="s">
        <v>3707</v>
      </c>
      <c r="M121" s="439" t="s">
        <v>5735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0</v>
      </c>
      <c r="BX121" s="21">
        <v>0</v>
      </c>
      <c r="BY121" s="21">
        <v>0</v>
      </c>
      <c r="BZ121" s="21">
        <v>0</v>
      </c>
      <c r="CA121" s="21">
        <v>0</v>
      </c>
    </row>
    <row r="122" spans="1:79" x14ac:dyDescent="0.3">
      <c r="A122" s="9" t="s">
        <v>3398</v>
      </c>
      <c r="B122" s="17" t="s">
        <v>2958</v>
      </c>
      <c r="C122" s="441" t="s">
        <v>3526</v>
      </c>
      <c r="D122" s="11" t="s">
        <v>2960</v>
      </c>
      <c r="E122" s="9" t="s">
        <v>3527</v>
      </c>
      <c r="F122" s="9" t="s">
        <v>3528</v>
      </c>
      <c r="G122" s="9" t="s">
        <v>3529</v>
      </c>
      <c r="H122" s="12" t="s">
        <v>9066</v>
      </c>
      <c r="I122" s="13">
        <v>115.17</v>
      </c>
      <c r="J122" s="14">
        <v>6.6</v>
      </c>
      <c r="K122" s="24">
        <v>43293</v>
      </c>
      <c r="L122" s="24">
        <v>44520</v>
      </c>
      <c r="M122" s="689">
        <v>44520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0.26834600000000003</v>
      </c>
      <c r="BO122" s="21">
        <v>0.43644800000000006</v>
      </c>
      <c r="BP122" s="21">
        <v>0.32536200000000004</v>
      </c>
      <c r="BQ122" s="21">
        <v>0.24367900000000003</v>
      </c>
      <c r="BR122" s="21">
        <v>0</v>
      </c>
      <c r="BS122" s="21">
        <v>0</v>
      </c>
      <c r="BT122" s="21">
        <v>2.6747715932502714</v>
      </c>
      <c r="BU122" s="21">
        <v>3.0338080681744906</v>
      </c>
      <c r="BV122" s="21">
        <v>2.8937542320128617</v>
      </c>
      <c r="BW122" s="21">
        <v>3.0634570473284839</v>
      </c>
      <c r="BX122" s="21">
        <v>3.4700003086967537</v>
      </c>
      <c r="BY122" s="21">
        <v>3.4498709122977655</v>
      </c>
      <c r="BZ122" s="21">
        <v>3.0091519144532777</v>
      </c>
      <c r="CA122" s="21">
        <v>2.6881577140336934</v>
      </c>
    </row>
    <row r="123" spans="1:79" x14ac:dyDescent="0.3">
      <c r="A123" s="9" t="s">
        <v>3398</v>
      </c>
      <c r="B123" s="17" t="s">
        <v>2958</v>
      </c>
      <c r="C123" s="441" t="s">
        <v>3531</v>
      </c>
      <c r="D123" s="11" t="s">
        <v>2960</v>
      </c>
      <c r="E123" s="9" t="s">
        <v>2961</v>
      </c>
      <c r="F123" s="9" t="s">
        <v>3518</v>
      </c>
      <c r="G123" s="9" t="s">
        <v>3532</v>
      </c>
      <c r="H123" s="12" t="s">
        <v>3533</v>
      </c>
      <c r="I123" s="13">
        <v>108</v>
      </c>
      <c r="J123" s="14">
        <v>37</v>
      </c>
      <c r="K123" s="24">
        <v>43255</v>
      </c>
      <c r="L123" s="24">
        <v>45092</v>
      </c>
      <c r="M123" s="689"/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0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</row>
    <row r="124" spans="1:79" x14ac:dyDescent="0.3">
      <c r="A124" s="9" t="s">
        <v>3398</v>
      </c>
      <c r="B124" s="17" t="s">
        <v>2958</v>
      </c>
      <c r="C124" s="441" t="s">
        <v>3534</v>
      </c>
      <c r="D124" s="11" t="s">
        <v>2815</v>
      </c>
      <c r="E124" s="9" t="s">
        <v>3408</v>
      </c>
      <c r="F124" s="9" t="s">
        <v>3535</v>
      </c>
      <c r="G124" s="9" t="s">
        <v>3536</v>
      </c>
      <c r="H124" s="12" t="s">
        <v>3537</v>
      </c>
      <c r="I124" s="13">
        <v>141</v>
      </c>
      <c r="J124" s="14">
        <v>0.5</v>
      </c>
      <c r="K124" s="24">
        <v>43307</v>
      </c>
      <c r="L124" s="24">
        <v>43852</v>
      </c>
      <c r="M124" s="689">
        <v>43852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4.8840000000000003E-3</v>
      </c>
      <c r="AS124" s="21">
        <v>1.8207999999999998E-2</v>
      </c>
      <c r="AT124" s="21">
        <v>7.7819999999999999E-3</v>
      </c>
      <c r="AU124" s="21">
        <v>8.4720000000000004E-3</v>
      </c>
      <c r="AV124" s="21">
        <v>9.7619999999999998E-3</v>
      </c>
      <c r="AW124" s="21">
        <v>2.8E-5</v>
      </c>
      <c r="AX124" s="21">
        <v>1.0116999999999999E-2</v>
      </c>
      <c r="AY124" s="21">
        <v>1.9999999999999999E-6</v>
      </c>
      <c r="AZ124" s="21">
        <v>1.1081000000000001E-2</v>
      </c>
      <c r="BA124" s="21">
        <v>8.8430000000000002E-3</v>
      </c>
      <c r="BB124" s="21">
        <v>0</v>
      </c>
      <c r="BC124" s="21">
        <v>4.0800000000000003E-2</v>
      </c>
      <c r="BD124" s="21">
        <v>1.6770000000000001E-3</v>
      </c>
      <c r="BE124" s="21">
        <v>2.0641000000000003E-2</v>
      </c>
      <c r="BF124" s="21">
        <v>2.3795999999999998E-2</v>
      </c>
      <c r="BG124" s="21">
        <v>7.1900000000000013E-4</v>
      </c>
      <c r="BH124" s="21">
        <v>7.4010000000000005E-3</v>
      </c>
      <c r="BI124" s="21">
        <v>0</v>
      </c>
      <c r="BJ124" s="21">
        <v>2.186E-3</v>
      </c>
      <c r="BK124" s="21">
        <v>0</v>
      </c>
      <c r="BL124" s="21">
        <v>0</v>
      </c>
      <c r="BM124" s="21">
        <v>1.4530000000000001E-3</v>
      </c>
      <c r="BN124" s="21">
        <v>1.1950000000000001E-2</v>
      </c>
      <c r="BO124" s="21">
        <v>1.2240000000000001E-2</v>
      </c>
      <c r="BP124" s="21">
        <v>0</v>
      </c>
      <c r="BQ124" s="21">
        <v>0</v>
      </c>
      <c r="BR124" s="21">
        <v>0</v>
      </c>
      <c r="BS124" s="21">
        <v>0</v>
      </c>
      <c r="BT124" s="21">
        <v>0.27068488346807729</v>
      </c>
      <c r="BU124" s="21">
        <v>0.30701910603156551</v>
      </c>
      <c r="BV124" s="21">
        <v>0.29284576262671785</v>
      </c>
      <c r="BW124" s="21">
        <v>0.31001956053298857</v>
      </c>
      <c r="BX124" s="21">
        <v>0.35116143433107233</v>
      </c>
      <c r="BY124" s="21">
        <v>0.3491243544801077</v>
      </c>
      <c r="BZ124" s="21">
        <v>0.30452392172736581</v>
      </c>
      <c r="CA124" s="21">
        <v>0.27203954887333798</v>
      </c>
    </row>
    <row r="125" spans="1:79" x14ac:dyDescent="0.3">
      <c r="A125" s="9" t="s">
        <v>3425</v>
      </c>
      <c r="B125" s="17" t="s">
        <v>2958</v>
      </c>
      <c r="C125" s="441" t="s">
        <v>3538</v>
      </c>
      <c r="D125" s="498" t="s">
        <v>2820</v>
      </c>
      <c r="E125" s="439" t="s">
        <v>2999</v>
      </c>
      <c r="F125" s="439" t="s">
        <v>3539</v>
      </c>
      <c r="G125" s="439" t="s">
        <v>3540</v>
      </c>
      <c r="H125" s="439" t="s">
        <v>2806</v>
      </c>
      <c r="I125" s="13">
        <v>106.73</v>
      </c>
      <c r="J125" s="14">
        <v>19</v>
      </c>
      <c r="K125" s="24">
        <v>43277</v>
      </c>
      <c r="L125" s="24" t="s">
        <v>3707</v>
      </c>
      <c r="M125" s="439" t="s">
        <v>5735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0</v>
      </c>
      <c r="AT125" s="21">
        <v>0</v>
      </c>
      <c r="AU125" s="21">
        <v>0</v>
      </c>
      <c r="AV125" s="21">
        <v>0</v>
      </c>
      <c r="AW125" s="21">
        <v>0</v>
      </c>
      <c r="AX125" s="21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0</v>
      </c>
      <c r="BH125" s="21">
        <v>0</v>
      </c>
      <c r="BI125" s="21">
        <v>0</v>
      </c>
      <c r="BJ125" s="21">
        <v>0</v>
      </c>
      <c r="BK125" s="21">
        <v>0</v>
      </c>
      <c r="BL125" s="21">
        <v>0</v>
      </c>
      <c r="BM125" s="21">
        <v>0</v>
      </c>
      <c r="BN125" s="21">
        <v>0</v>
      </c>
      <c r="BO125" s="21">
        <v>0</v>
      </c>
      <c r="BP125" s="21">
        <v>0</v>
      </c>
      <c r="BQ125" s="21">
        <v>0</v>
      </c>
      <c r="BR125" s="21">
        <v>0</v>
      </c>
      <c r="BS125" s="21">
        <v>0</v>
      </c>
      <c r="BT125" s="21">
        <v>0</v>
      </c>
      <c r="BU125" s="21">
        <v>0</v>
      </c>
      <c r="BV125" s="21">
        <v>0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</row>
    <row r="126" spans="1:79" x14ac:dyDescent="0.3">
      <c r="A126" s="9" t="s">
        <v>3398</v>
      </c>
      <c r="B126" s="17" t="s">
        <v>2958</v>
      </c>
      <c r="C126" s="441" t="s">
        <v>3541</v>
      </c>
      <c r="D126" s="498" t="s">
        <v>2960</v>
      </c>
      <c r="E126" s="439" t="s">
        <v>3542</v>
      </c>
      <c r="F126" s="439" t="s">
        <v>2875</v>
      </c>
      <c r="G126" s="439" t="s">
        <v>3543</v>
      </c>
      <c r="H126" s="439" t="s">
        <v>3544</v>
      </c>
      <c r="I126" s="13">
        <v>123.79</v>
      </c>
      <c r="J126" s="14">
        <v>10</v>
      </c>
      <c r="K126" s="24">
        <v>43383</v>
      </c>
      <c r="L126" s="24" t="s">
        <v>3707</v>
      </c>
      <c r="M126" s="439" t="s">
        <v>5735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</row>
    <row r="127" spans="1:79" x14ac:dyDescent="0.3">
      <c r="A127" s="9" t="s">
        <v>3398</v>
      </c>
      <c r="B127" s="17" t="s">
        <v>2958</v>
      </c>
      <c r="C127" s="441" t="s">
        <v>3545</v>
      </c>
      <c r="D127" s="11" t="s">
        <v>2960</v>
      </c>
      <c r="E127" s="9" t="s">
        <v>3527</v>
      </c>
      <c r="F127" s="9" t="s">
        <v>3546</v>
      </c>
      <c r="G127" s="9" t="s">
        <v>3547</v>
      </c>
      <c r="H127" s="12" t="s">
        <v>6717</v>
      </c>
      <c r="I127" s="13">
        <v>120.79</v>
      </c>
      <c r="J127" s="14">
        <v>10</v>
      </c>
      <c r="K127" s="24">
        <v>43238</v>
      </c>
      <c r="L127" s="24">
        <v>44254</v>
      </c>
      <c r="M127" s="689">
        <v>44254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  <c r="BD127" s="21">
        <v>0</v>
      </c>
      <c r="BE127" s="21">
        <v>0.201541</v>
      </c>
      <c r="BF127" s="21">
        <v>2.5937190000000001</v>
      </c>
      <c r="BG127" s="21">
        <v>2.1272800000000003</v>
      </c>
      <c r="BH127" s="21">
        <v>3.5031190000000003</v>
      </c>
      <c r="BI127" s="21">
        <v>3.7683400000000002</v>
      </c>
      <c r="BJ127" s="21">
        <v>3.6449260000000003</v>
      </c>
      <c r="BK127" s="21">
        <v>4.3739840000000001</v>
      </c>
      <c r="BL127" s="21">
        <v>2.9216869999999999</v>
      </c>
      <c r="BM127" s="21">
        <v>4.8074459999999997</v>
      </c>
      <c r="BN127" s="21">
        <v>3.9337390000000005</v>
      </c>
      <c r="BO127" s="21">
        <v>5.8625030000000002</v>
      </c>
      <c r="BP127" s="21">
        <v>5.796195</v>
      </c>
      <c r="BQ127" s="21">
        <v>4.3986419999999997</v>
      </c>
      <c r="BR127" s="21">
        <v>5.4456290000000003</v>
      </c>
      <c r="BS127" s="21">
        <v>4.3563520000000002</v>
      </c>
      <c r="BT127" s="21">
        <v>5.1043435168266003</v>
      </c>
      <c r="BU127" s="21">
        <v>5.7895031423095213</v>
      </c>
      <c r="BV127" s="21">
        <v>5.5222343809609651</v>
      </c>
      <c r="BW127" s="21">
        <v>5.8460831414792125</v>
      </c>
      <c r="BX127" s="21">
        <v>6.6219013331002206</v>
      </c>
      <c r="BY127" s="21">
        <v>6.583487827339173</v>
      </c>
      <c r="BZ127" s="21">
        <v>5.7424510954303258</v>
      </c>
      <c r="CA127" s="21">
        <v>5.1298886358972302</v>
      </c>
    </row>
    <row r="128" spans="1:79" x14ac:dyDescent="0.3">
      <c r="A128" s="9" t="s">
        <v>3398</v>
      </c>
      <c r="B128" s="17" t="s">
        <v>2958</v>
      </c>
      <c r="C128" s="441" t="s">
        <v>3548</v>
      </c>
      <c r="D128" s="498" t="s">
        <v>2960</v>
      </c>
      <c r="E128" s="439" t="s">
        <v>3542</v>
      </c>
      <c r="F128" s="439" t="s">
        <v>3549</v>
      </c>
      <c r="G128" s="439" t="s">
        <v>3550</v>
      </c>
      <c r="H128" s="439" t="s">
        <v>3551</v>
      </c>
      <c r="I128" s="13">
        <v>129.83000000000001</v>
      </c>
      <c r="J128" s="14">
        <v>6</v>
      </c>
      <c r="K128" s="24">
        <v>43383</v>
      </c>
      <c r="L128" s="24" t="s">
        <v>3707</v>
      </c>
      <c r="M128" s="439" t="s">
        <v>5735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</row>
    <row r="129" spans="1:79" x14ac:dyDescent="0.3">
      <c r="A129" s="9" t="s">
        <v>3398</v>
      </c>
      <c r="B129" s="17" t="s">
        <v>2958</v>
      </c>
      <c r="C129" s="441" t="s">
        <v>3552</v>
      </c>
      <c r="D129" s="11" t="s">
        <v>2960</v>
      </c>
      <c r="E129" s="9" t="s">
        <v>2965</v>
      </c>
      <c r="F129" s="9" t="s">
        <v>3553</v>
      </c>
      <c r="G129" s="9" t="s">
        <v>3554</v>
      </c>
      <c r="H129" s="12" t="s">
        <v>6774</v>
      </c>
      <c r="I129" s="13">
        <v>143.1</v>
      </c>
      <c r="J129" s="14">
        <v>3</v>
      </c>
      <c r="K129" s="24">
        <v>43378</v>
      </c>
      <c r="L129" s="24">
        <v>44366</v>
      </c>
      <c r="M129" s="689">
        <v>44366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0</v>
      </c>
      <c r="AN129" s="21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0</v>
      </c>
      <c r="BH129" s="21">
        <v>0</v>
      </c>
      <c r="BI129" s="21">
        <v>0.82407600000000003</v>
      </c>
      <c r="BJ129" s="21">
        <v>2.2043300000000001</v>
      </c>
      <c r="BK129" s="21">
        <v>2.2103290000000002</v>
      </c>
      <c r="BL129" s="21">
        <v>2.1079980000000003</v>
      </c>
      <c r="BM129" s="21">
        <v>2.1941820000000001</v>
      </c>
      <c r="BN129" s="21">
        <v>2.0704160000000003</v>
      </c>
      <c r="BO129" s="21">
        <v>2.2010650000000003</v>
      </c>
      <c r="BP129" s="21">
        <v>2.1522260000000002</v>
      </c>
      <c r="BQ129" s="21">
        <v>1.9603850000000003</v>
      </c>
      <c r="BR129" s="21">
        <v>2.1318280000000001</v>
      </c>
      <c r="BS129" s="21">
        <v>1.9940040000000001</v>
      </c>
      <c r="BT129" s="21">
        <v>1.7007517920989965</v>
      </c>
      <c r="BU129" s="21">
        <v>1.9290449030686163</v>
      </c>
      <c r="BV129" s="21">
        <v>1.8399917616926149</v>
      </c>
      <c r="BW129" s="21">
        <v>1.9478971873374147</v>
      </c>
      <c r="BX129" s="21">
        <v>2.2063974578213172</v>
      </c>
      <c r="BY129" s="21">
        <v>2.1935981941062996</v>
      </c>
      <c r="BZ129" s="21">
        <v>1.9133673036304288</v>
      </c>
      <c r="CA129" s="21">
        <v>1.7092633483638788</v>
      </c>
    </row>
    <row r="130" spans="1:79" x14ac:dyDescent="0.3">
      <c r="A130" s="9" t="s">
        <v>3398</v>
      </c>
      <c r="B130" s="17" t="s">
        <v>2958</v>
      </c>
      <c r="C130" s="441" t="s">
        <v>3555</v>
      </c>
      <c r="D130" s="11" t="s">
        <v>2788</v>
      </c>
      <c r="E130" s="9" t="s">
        <v>2788</v>
      </c>
      <c r="F130" s="9" t="s">
        <v>3556</v>
      </c>
      <c r="G130" s="9" t="s">
        <v>3557</v>
      </c>
      <c r="H130" s="12" t="s">
        <v>3558</v>
      </c>
      <c r="I130" s="13">
        <v>130.02000000000001</v>
      </c>
      <c r="J130" s="14">
        <v>7.2</v>
      </c>
      <c r="K130" s="24">
        <v>43255</v>
      </c>
      <c r="L130" s="24">
        <v>51501</v>
      </c>
      <c r="M130" s="689"/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0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</row>
    <row r="131" spans="1:79" x14ac:dyDescent="0.3">
      <c r="A131" s="9" t="s">
        <v>3398</v>
      </c>
      <c r="B131" s="17" t="s">
        <v>3559</v>
      </c>
      <c r="C131" s="441" t="s">
        <v>3560</v>
      </c>
      <c r="D131" s="11" t="s">
        <v>3026</v>
      </c>
      <c r="E131" s="9" t="s">
        <v>2936</v>
      </c>
      <c r="F131" s="9" t="s">
        <v>2937</v>
      </c>
      <c r="G131" s="9" t="s">
        <v>3561</v>
      </c>
      <c r="H131" s="12" t="s">
        <v>3562</v>
      </c>
      <c r="I131" s="13">
        <v>128</v>
      </c>
      <c r="J131" s="14">
        <v>3.12</v>
      </c>
      <c r="K131" s="24">
        <v>43238</v>
      </c>
      <c r="L131" s="24">
        <v>51501</v>
      </c>
      <c r="M131" s="689"/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0</v>
      </c>
      <c r="AW131" s="21">
        <v>0</v>
      </c>
      <c r="AX131" s="21">
        <v>0</v>
      </c>
      <c r="AY131" s="21">
        <v>0</v>
      </c>
      <c r="AZ131" s="21">
        <v>0</v>
      </c>
      <c r="BA131" s="21">
        <v>0</v>
      </c>
      <c r="BB131" s="21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0</v>
      </c>
      <c r="BO131" s="21">
        <v>0</v>
      </c>
      <c r="BP131" s="21">
        <v>0</v>
      </c>
      <c r="BQ131" s="21">
        <v>0</v>
      </c>
      <c r="BR131" s="21">
        <v>0</v>
      </c>
      <c r="BS131" s="21">
        <v>0</v>
      </c>
      <c r="BT131" s="21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</row>
    <row r="132" spans="1:79" x14ac:dyDescent="0.3">
      <c r="A132" s="9" t="s">
        <v>3398</v>
      </c>
      <c r="B132" s="17" t="s">
        <v>3559</v>
      </c>
      <c r="C132" s="441" t="s">
        <v>3563</v>
      </c>
      <c r="D132" s="11" t="s">
        <v>2788</v>
      </c>
      <c r="E132" s="9" t="s">
        <v>2788</v>
      </c>
      <c r="F132" s="9" t="s">
        <v>3564</v>
      </c>
      <c r="G132" s="9" t="s">
        <v>3565</v>
      </c>
      <c r="H132" s="12" t="s">
        <v>3485</v>
      </c>
      <c r="I132" s="13">
        <v>129.69999999999999</v>
      </c>
      <c r="J132" s="14">
        <v>5</v>
      </c>
      <c r="K132" s="24">
        <v>43238</v>
      </c>
      <c r="L132" s="24">
        <v>44666</v>
      </c>
      <c r="M132" s="689"/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21">
        <v>0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1">
        <v>0</v>
      </c>
      <c r="BO132" s="21">
        <v>0</v>
      </c>
      <c r="BP132" s="21">
        <v>0</v>
      </c>
      <c r="BQ132" s="21">
        <v>0</v>
      </c>
      <c r="BR132" s="21">
        <v>0</v>
      </c>
      <c r="BS132" s="21">
        <v>0</v>
      </c>
      <c r="BT132" s="21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</row>
    <row r="133" spans="1:79" x14ac:dyDescent="0.3">
      <c r="A133" s="9" t="s">
        <v>3398</v>
      </c>
      <c r="B133" s="17" t="s">
        <v>3559</v>
      </c>
      <c r="C133" s="441" t="s">
        <v>3566</v>
      </c>
      <c r="D133" s="11" t="s">
        <v>2788</v>
      </c>
      <c r="E133" s="9" t="s">
        <v>2788</v>
      </c>
      <c r="F133" s="9" t="s">
        <v>3567</v>
      </c>
      <c r="G133" s="9" t="s">
        <v>3568</v>
      </c>
      <c r="H133" s="12" t="s">
        <v>3485</v>
      </c>
      <c r="I133" s="13">
        <v>129.4</v>
      </c>
      <c r="J133" s="14">
        <v>5</v>
      </c>
      <c r="K133" s="24">
        <v>43238</v>
      </c>
      <c r="L133" s="24">
        <v>43546</v>
      </c>
      <c r="M133" s="689">
        <v>43546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0.93250200000000005</v>
      </c>
      <c r="AI133" s="21">
        <v>3.0436400000000003</v>
      </c>
      <c r="AJ133" s="21">
        <v>3.5137719999999999</v>
      </c>
      <c r="AK133" s="21">
        <v>3.4466830000000002</v>
      </c>
      <c r="AL133" s="21">
        <v>3.6661100000000002</v>
      </c>
      <c r="AM133" s="21">
        <v>3.7135250000000006</v>
      </c>
      <c r="AN133" s="21">
        <v>3.4837970000000005</v>
      </c>
      <c r="AO133" s="21">
        <v>3.7133929999999999</v>
      </c>
      <c r="AP133" s="21">
        <v>3.4497680000000002</v>
      </c>
      <c r="AQ133" s="21">
        <v>3.7178690000000003</v>
      </c>
      <c r="AR133" s="21">
        <v>3.6802080000000004</v>
      </c>
      <c r="AS133" s="21">
        <v>3.3845710000000002</v>
      </c>
      <c r="AT133" s="21">
        <v>3.684679</v>
      </c>
      <c r="AU133" s="21">
        <v>3.5254790000000003</v>
      </c>
      <c r="AV133" s="21">
        <v>3.4589910000000001</v>
      </c>
      <c r="AW133" s="21">
        <v>3.2345520000000003</v>
      </c>
      <c r="AX133" s="21">
        <v>3.7000250000000001</v>
      </c>
      <c r="AY133" s="21">
        <v>3.6724290000000002</v>
      </c>
      <c r="AZ133" s="21">
        <v>3.4615110000000002</v>
      </c>
      <c r="BA133" s="21">
        <v>3.5969090000000006</v>
      </c>
      <c r="BB133" s="21">
        <v>3.1965270000000001</v>
      </c>
      <c r="BC133" s="21">
        <v>2.5877319999999999</v>
      </c>
      <c r="BD133" s="21">
        <v>2.3813240000000002</v>
      </c>
      <c r="BE133" s="21">
        <v>2.5394040000000007</v>
      </c>
      <c r="BF133" s="21">
        <v>2.8575460000000001</v>
      </c>
      <c r="BG133" s="21">
        <v>2.9391030000000002</v>
      </c>
      <c r="BH133" s="21">
        <v>2.98536</v>
      </c>
      <c r="BI133" s="21">
        <v>2.6182530000000002</v>
      </c>
      <c r="BJ133" s="21">
        <v>2.5602450000000005</v>
      </c>
      <c r="BK133" s="21">
        <v>2.7660680000000002</v>
      </c>
      <c r="BL133" s="21">
        <v>2.8750120000000003</v>
      </c>
      <c r="BM133" s="21">
        <v>2.6144980000000002</v>
      </c>
      <c r="BN133" s="21">
        <v>1.9277550000000001</v>
      </c>
      <c r="BO133" s="21">
        <v>1.9118760000000001</v>
      </c>
      <c r="BP133" s="21">
        <v>1.8557440000000001</v>
      </c>
      <c r="BQ133" s="21">
        <v>1.8050330000000001</v>
      </c>
      <c r="BR133" s="21">
        <v>1.9586140000000001</v>
      </c>
      <c r="BS133" s="21">
        <v>1.7582280000000001</v>
      </c>
      <c r="BT133" s="21">
        <v>1.1543830025567179</v>
      </c>
      <c r="BU133" s="21">
        <v>1.2003850986499565</v>
      </c>
      <c r="BV133" s="21">
        <v>1.2251626548303618</v>
      </c>
      <c r="BW133" s="21">
        <v>1.1961474395733196</v>
      </c>
      <c r="BX133" s="21">
        <v>1.0869899443421089</v>
      </c>
      <c r="BY133" s="21">
        <v>1.1079498321128995</v>
      </c>
      <c r="BZ133" s="21">
        <v>1.11674267058565</v>
      </c>
      <c r="CA133" s="21">
        <v>1.1219264260951014</v>
      </c>
    </row>
    <row r="134" spans="1:79" x14ac:dyDescent="0.3">
      <c r="A134" s="9" t="s">
        <v>3398</v>
      </c>
      <c r="B134" s="10" t="s">
        <v>2787</v>
      </c>
      <c r="C134" s="437" t="s">
        <v>3569</v>
      </c>
      <c r="D134" s="11" t="s">
        <v>2788</v>
      </c>
      <c r="E134" s="9" t="s">
        <v>2788</v>
      </c>
      <c r="F134" s="9" t="s">
        <v>3570</v>
      </c>
      <c r="G134" s="9" t="s">
        <v>3571</v>
      </c>
      <c r="H134" s="12" t="s">
        <v>3572</v>
      </c>
      <c r="I134" s="13">
        <v>37.299999999999997</v>
      </c>
      <c r="J134" s="14">
        <v>79.8</v>
      </c>
      <c r="K134" s="24">
        <v>43238</v>
      </c>
      <c r="L134" s="24">
        <v>43867</v>
      </c>
      <c r="M134" s="689">
        <v>43867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22.959739000000003</v>
      </c>
      <c r="AT134" s="21">
        <v>22.880966999999998</v>
      </c>
      <c r="AU134" s="21">
        <v>11.342744</v>
      </c>
      <c r="AV134" s="21">
        <v>25.587304</v>
      </c>
      <c r="AW134" s="21">
        <v>24.332216999999996</v>
      </c>
      <c r="AX134" s="21">
        <v>27.835339000000001</v>
      </c>
      <c r="AY134" s="21">
        <v>31.878126999999999</v>
      </c>
      <c r="AZ134" s="21">
        <v>27.639687000000002</v>
      </c>
      <c r="BA134" s="21">
        <v>26.086141000000005</v>
      </c>
      <c r="BB134" s="21">
        <v>23.313722000000002</v>
      </c>
      <c r="BC134" s="21">
        <v>32.759057999999996</v>
      </c>
      <c r="BD134" s="21">
        <v>35.379476000000004</v>
      </c>
      <c r="BE134" s="21">
        <v>19.623922000000004</v>
      </c>
      <c r="BF134" s="21">
        <v>26.10079</v>
      </c>
      <c r="BG134" s="21">
        <v>30.139052</v>
      </c>
      <c r="BH134" s="21">
        <v>25.303361000000002</v>
      </c>
      <c r="BI134" s="21">
        <v>30.415517000000001</v>
      </c>
      <c r="BJ134" s="21">
        <v>35.024020999999998</v>
      </c>
      <c r="BK134" s="21">
        <v>34.541932000000003</v>
      </c>
      <c r="BL134" s="21">
        <v>28.394248000000001</v>
      </c>
      <c r="BM134" s="21">
        <v>30.252232000000003</v>
      </c>
      <c r="BN134" s="21">
        <v>25.831289999999999</v>
      </c>
      <c r="BO134" s="21">
        <v>25.262774999999998</v>
      </c>
      <c r="BP134" s="21">
        <v>31.829263000000001</v>
      </c>
      <c r="BQ134" s="21">
        <v>27.003938999999999</v>
      </c>
      <c r="BR134" s="21">
        <v>31.311467</v>
      </c>
      <c r="BS134" s="21">
        <v>30.829188000000002</v>
      </c>
      <c r="BT134" s="21">
        <v>25.61831080368146</v>
      </c>
      <c r="BU134" s="21">
        <v>28.994842507450933</v>
      </c>
      <c r="BV134" s="21">
        <v>28.451230197717084</v>
      </c>
      <c r="BW134" s="21">
        <v>31.138575321829379</v>
      </c>
      <c r="BX134" s="21">
        <v>30.701755704254065</v>
      </c>
      <c r="BY134" s="21">
        <v>29.951232557091277</v>
      </c>
      <c r="BZ134" s="21">
        <v>30.272118467993632</v>
      </c>
      <c r="CA134" s="21">
        <v>33.177972115936086</v>
      </c>
    </row>
    <row r="135" spans="1:79" x14ac:dyDescent="0.3">
      <c r="A135" s="9" t="s">
        <v>3398</v>
      </c>
      <c r="B135" s="10" t="s">
        <v>2787</v>
      </c>
      <c r="C135" s="437" t="s">
        <v>3573</v>
      </c>
      <c r="D135" s="11" t="s">
        <v>2798</v>
      </c>
      <c r="E135" s="9" t="s">
        <v>2799</v>
      </c>
      <c r="F135" s="9" t="s">
        <v>3574</v>
      </c>
      <c r="G135" s="9" t="s">
        <v>3575</v>
      </c>
      <c r="H135" s="12" t="s">
        <v>3576</v>
      </c>
      <c r="I135" s="13">
        <v>45.67</v>
      </c>
      <c r="J135" s="14">
        <v>60</v>
      </c>
      <c r="K135" s="24">
        <v>43427</v>
      </c>
      <c r="L135" s="24">
        <v>51501</v>
      </c>
      <c r="M135" s="14"/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0</v>
      </c>
      <c r="BH135" s="21">
        <v>0</v>
      </c>
      <c r="BI135" s="21">
        <v>0</v>
      </c>
      <c r="BJ135" s="21">
        <v>0</v>
      </c>
      <c r="BK135" s="21">
        <v>0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1">
        <v>0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</row>
    <row r="136" spans="1:79" x14ac:dyDescent="0.3">
      <c r="A136" s="9" t="s">
        <v>3425</v>
      </c>
      <c r="B136" s="10" t="s">
        <v>2787</v>
      </c>
      <c r="C136" s="437" t="s">
        <v>3577</v>
      </c>
      <c r="D136" s="498" t="s">
        <v>2807</v>
      </c>
      <c r="E136" s="439" t="s">
        <v>2812</v>
      </c>
      <c r="F136" s="439" t="s">
        <v>3578</v>
      </c>
      <c r="G136" s="439" t="s">
        <v>3579</v>
      </c>
      <c r="H136" s="439" t="s">
        <v>3580</v>
      </c>
      <c r="I136" s="13">
        <v>40.270000000000003</v>
      </c>
      <c r="J136" s="14">
        <v>100</v>
      </c>
      <c r="K136" s="24">
        <v>43277</v>
      </c>
      <c r="L136" s="24" t="s">
        <v>3707</v>
      </c>
      <c r="M136" s="439" t="s">
        <v>5735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1">
        <v>0</v>
      </c>
      <c r="AY136" s="21">
        <v>0</v>
      </c>
      <c r="AZ136" s="21">
        <v>0</v>
      </c>
      <c r="BA136" s="21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1">
        <v>0</v>
      </c>
      <c r="BN136" s="21">
        <v>0</v>
      </c>
      <c r="BO136" s="21">
        <v>0</v>
      </c>
      <c r="BP136" s="21">
        <v>0</v>
      </c>
      <c r="BQ136" s="21">
        <v>0</v>
      </c>
      <c r="BR136" s="21">
        <v>0</v>
      </c>
      <c r="BS136" s="21">
        <v>0</v>
      </c>
      <c r="BT136" s="21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</row>
    <row r="137" spans="1:79" x14ac:dyDescent="0.3">
      <c r="A137" s="9" t="s">
        <v>3398</v>
      </c>
      <c r="B137" s="10" t="s">
        <v>2787</v>
      </c>
      <c r="C137" s="437" t="s">
        <v>3581</v>
      </c>
      <c r="D137" s="11" t="s">
        <v>2807</v>
      </c>
      <c r="E137" s="9" t="s">
        <v>2812</v>
      </c>
      <c r="F137" s="9" t="s">
        <v>2813</v>
      </c>
      <c r="G137" s="9" t="s">
        <v>3582</v>
      </c>
      <c r="H137" s="12" t="s">
        <v>6718</v>
      </c>
      <c r="I137" s="13">
        <v>38.9</v>
      </c>
      <c r="J137" s="14">
        <v>82.8</v>
      </c>
      <c r="K137" s="24">
        <v>43277</v>
      </c>
      <c r="L137" s="24">
        <v>44231</v>
      </c>
      <c r="M137" s="689">
        <v>44231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0</v>
      </c>
      <c r="AZ137" s="21">
        <v>0</v>
      </c>
      <c r="BA137" s="21">
        <v>0</v>
      </c>
      <c r="BB137" s="21">
        <v>0</v>
      </c>
      <c r="BC137" s="21">
        <v>0</v>
      </c>
      <c r="BD137" s="21">
        <v>0</v>
      </c>
      <c r="BE137" s="21">
        <v>15.026569</v>
      </c>
      <c r="BF137" s="21">
        <v>8.579658000000002</v>
      </c>
      <c r="BG137" s="21">
        <v>11.840524</v>
      </c>
      <c r="BH137" s="21">
        <v>21.161781000000001</v>
      </c>
      <c r="BI137" s="21">
        <v>31.639350999999998</v>
      </c>
      <c r="BJ137" s="21">
        <v>32.700876999999998</v>
      </c>
      <c r="BK137" s="21">
        <v>33.479080000000003</v>
      </c>
      <c r="BL137" s="21">
        <v>31.663032999999999</v>
      </c>
      <c r="BM137" s="21">
        <v>38.194259000000002</v>
      </c>
      <c r="BN137" s="21">
        <v>34.211728999999998</v>
      </c>
      <c r="BO137" s="21">
        <v>36.364106</v>
      </c>
      <c r="BP137" s="21">
        <v>34.343938000000001</v>
      </c>
      <c r="BQ137" s="21">
        <v>31.613545000000002</v>
      </c>
      <c r="BR137" s="21">
        <v>35.819169000000002</v>
      </c>
      <c r="BS137" s="21">
        <v>33.699268000000004</v>
      </c>
      <c r="BT137" s="21">
        <v>25.096734009014682</v>
      </c>
      <c r="BU137" s="21">
        <v>28.404521110665826</v>
      </c>
      <c r="BV137" s="21">
        <v>27.871976492639874</v>
      </c>
      <c r="BW137" s="21">
        <v>30.504608530212668</v>
      </c>
      <c r="BX137" s="21">
        <v>30.076682355211627</v>
      </c>
      <c r="BY137" s="21">
        <v>29.341439507379278</v>
      </c>
      <c r="BZ137" s="21">
        <v>29.655792331609959</v>
      </c>
      <c r="CA137" s="21">
        <v>32.502484161933793</v>
      </c>
    </row>
    <row r="138" spans="1:79" ht="15" thickBot="1" x14ac:dyDescent="0.35">
      <c r="A138" s="9" t="s">
        <v>3398</v>
      </c>
      <c r="B138" s="490" t="s">
        <v>2787</v>
      </c>
      <c r="C138" s="491" t="s">
        <v>3583</v>
      </c>
      <c r="D138" s="11" t="s">
        <v>2807</v>
      </c>
      <c r="E138" s="9" t="s">
        <v>2812</v>
      </c>
      <c r="F138" s="9" t="s">
        <v>2813</v>
      </c>
      <c r="G138" s="9" t="s">
        <v>3584</v>
      </c>
      <c r="H138" s="12" t="s">
        <v>2806</v>
      </c>
      <c r="I138" s="13">
        <v>38.9</v>
      </c>
      <c r="J138" s="14">
        <v>57.6</v>
      </c>
      <c r="K138" s="24">
        <v>43277</v>
      </c>
      <c r="L138" s="24">
        <v>44252</v>
      </c>
      <c r="M138" s="689">
        <v>44252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1.1570050000000001</v>
      </c>
      <c r="BF138" s="21">
        <v>13.839015</v>
      </c>
      <c r="BG138" s="21">
        <v>15.577282</v>
      </c>
      <c r="BH138" s="21">
        <v>16.561176</v>
      </c>
      <c r="BI138" s="21">
        <v>18.77261</v>
      </c>
      <c r="BJ138" s="21">
        <v>21.866589999999999</v>
      </c>
      <c r="BK138" s="21">
        <v>21.198027999999997</v>
      </c>
      <c r="BL138" s="21">
        <v>20.763998000000001</v>
      </c>
      <c r="BM138" s="21">
        <v>26.480191999999999</v>
      </c>
      <c r="BN138" s="21">
        <v>22.678404999999998</v>
      </c>
      <c r="BO138" s="21">
        <v>23.577133999999997</v>
      </c>
      <c r="BP138" s="21">
        <v>17.978612000000002</v>
      </c>
      <c r="BQ138" s="21">
        <v>19.843997000000002</v>
      </c>
      <c r="BR138" s="21">
        <v>23.654677000000003</v>
      </c>
      <c r="BS138" s="21">
        <v>22.745614</v>
      </c>
      <c r="BT138" s="21">
        <v>17.691397069461754</v>
      </c>
      <c r="BU138" s="21">
        <v>20.023149679802778</v>
      </c>
      <c r="BV138" s="21">
        <v>19.647743928149289</v>
      </c>
      <c r="BW138" s="21">
        <v>21.503560653056869</v>
      </c>
      <c r="BX138" s="21">
        <v>21.201903398545582</v>
      </c>
      <c r="BY138" s="21">
        <v>20.683609936184634</v>
      </c>
      <c r="BZ138" s="21">
        <v>20.905206126006554</v>
      </c>
      <c r="CA138" s="21">
        <v>22.911919648433891</v>
      </c>
    </row>
    <row r="139" spans="1:79" ht="15" thickTop="1" x14ac:dyDescent="0.3">
      <c r="A139" s="9" t="s">
        <v>3425</v>
      </c>
      <c r="B139" s="492" t="s">
        <v>2787</v>
      </c>
      <c r="C139" s="493" t="s">
        <v>3585</v>
      </c>
      <c r="D139" s="11" t="s">
        <v>2788</v>
      </c>
      <c r="E139" s="9" t="s">
        <v>2788</v>
      </c>
      <c r="F139" s="9" t="s">
        <v>3586</v>
      </c>
      <c r="G139" s="9" t="s">
        <v>3250</v>
      </c>
      <c r="H139" s="12" t="s">
        <v>2811</v>
      </c>
      <c r="I139" s="13">
        <v>40.270000000000003</v>
      </c>
      <c r="J139" s="14">
        <v>100</v>
      </c>
      <c r="K139" s="24">
        <v>43293</v>
      </c>
      <c r="L139" s="24">
        <v>44021</v>
      </c>
      <c r="M139" s="689">
        <v>44021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1">
        <v>75.319489000000004</v>
      </c>
      <c r="AY139" s="21">
        <v>99.295763999999991</v>
      </c>
      <c r="AZ139" s="21">
        <v>78.480838999999989</v>
      </c>
      <c r="BA139" s="21">
        <v>75.718706000000012</v>
      </c>
      <c r="BB139" s="21">
        <v>73.100487999999999</v>
      </c>
      <c r="BC139" s="21">
        <v>90.225380999999999</v>
      </c>
      <c r="BD139" s="21">
        <v>99.328799000000004</v>
      </c>
      <c r="BE139" s="21">
        <v>57.611829</v>
      </c>
      <c r="BF139" s="21">
        <v>76.557765000000003</v>
      </c>
      <c r="BG139" s="21">
        <v>81.621500999999995</v>
      </c>
      <c r="BH139" s="21">
        <v>73.169169999999994</v>
      </c>
      <c r="BI139" s="21">
        <v>85.793796</v>
      </c>
      <c r="BJ139" s="21">
        <v>93.317274000000012</v>
      </c>
      <c r="BK139" s="21">
        <v>96.007317</v>
      </c>
      <c r="BL139" s="21">
        <v>75.592181999999994</v>
      </c>
      <c r="BM139" s="21">
        <v>82.982885999999993</v>
      </c>
      <c r="BN139" s="21">
        <v>71.146541999999997</v>
      </c>
      <c r="BO139" s="21">
        <v>70.948426000000012</v>
      </c>
      <c r="BP139" s="21">
        <v>83.452122999999986</v>
      </c>
      <c r="BQ139" s="21">
        <v>71.913144000000003</v>
      </c>
      <c r="BR139" s="21">
        <v>77.624687000000009</v>
      </c>
      <c r="BS139" s="21">
        <v>79.055293999999989</v>
      </c>
      <c r="BT139" s="21">
        <v>25.496816755536514</v>
      </c>
      <c r="BU139" s="21">
        <v>28.857335361934954</v>
      </c>
      <c r="BV139" s="21">
        <v>28.316301116798616</v>
      </c>
      <c r="BW139" s="21">
        <v>30.990901589618602</v>
      </c>
      <c r="BX139" s="21">
        <v>30.556153575594941</v>
      </c>
      <c r="BY139" s="21">
        <v>29.809189761288799</v>
      </c>
      <c r="BZ139" s="21">
        <v>30.128553880664501</v>
      </c>
      <c r="CA139" s="21">
        <v>33.020626607385772</v>
      </c>
    </row>
    <row r="140" spans="1:79" ht="15" thickBot="1" x14ac:dyDescent="0.35">
      <c r="A140" s="9" t="s">
        <v>3425</v>
      </c>
      <c r="B140" s="494" t="s">
        <v>2787</v>
      </c>
      <c r="C140" s="495" t="s">
        <v>3587</v>
      </c>
      <c r="D140" s="11" t="s">
        <v>2788</v>
      </c>
      <c r="E140" s="9" t="s">
        <v>2788</v>
      </c>
      <c r="F140" s="9" t="s">
        <v>3586</v>
      </c>
      <c r="G140" s="9" t="s">
        <v>3251</v>
      </c>
      <c r="H140" s="12" t="s">
        <v>2811</v>
      </c>
      <c r="I140" s="13">
        <v>40.270000000000003</v>
      </c>
      <c r="J140" s="14">
        <v>100</v>
      </c>
      <c r="K140" s="24">
        <v>43293</v>
      </c>
      <c r="L140" s="24">
        <v>43818</v>
      </c>
      <c r="M140" s="689"/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>
        <v>27.242496168295268</v>
      </c>
      <c r="BU140" s="21">
        <v>30.83309793384371</v>
      </c>
      <c r="BV140" s="21">
        <v>30.255020933433737</v>
      </c>
      <c r="BW140" s="21">
        <v>33.112742108242642</v>
      </c>
      <c r="BX140" s="21">
        <v>32.648228391892474</v>
      </c>
      <c r="BY140" s="21">
        <v>31.850122532474884</v>
      </c>
      <c r="BZ140" s="21">
        <v>32.191352415475642</v>
      </c>
      <c r="CA140" s="21">
        <v>35.281435421975949</v>
      </c>
    </row>
    <row r="141" spans="1:79" ht="15" thickTop="1" x14ac:dyDescent="0.3">
      <c r="A141" s="9" t="s">
        <v>3398</v>
      </c>
      <c r="B141" s="496" t="s">
        <v>2787</v>
      </c>
      <c r="C141" s="497" t="s">
        <v>3588</v>
      </c>
      <c r="D141" s="11" t="s">
        <v>2820</v>
      </c>
      <c r="E141" s="9" t="s">
        <v>2821</v>
      </c>
      <c r="F141" s="9" t="s">
        <v>3589</v>
      </c>
      <c r="G141" s="9" t="s">
        <v>3590</v>
      </c>
      <c r="H141" s="12" t="s">
        <v>3591</v>
      </c>
      <c r="I141" s="13">
        <v>46.67</v>
      </c>
      <c r="J141" s="14">
        <v>100</v>
      </c>
      <c r="K141" s="24">
        <v>43378</v>
      </c>
      <c r="L141" s="24">
        <v>51501</v>
      </c>
      <c r="M141" s="689"/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0</v>
      </c>
      <c r="AM141" s="21">
        <v>0</v>
      </c>
      <c r="AN141" s="21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0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0</v>
      </c>
      <c r="BG141" s="21">
        <v>0</v>
      </c>
      <c r="BH141" s="21">
        <v>0</v>
      </c>
      <c r="BI141" s="21">
        <v>0</v>
      </c>
      <c r="BJ141" s="21">
        <v>0</v>
      </c>
      <c r="BK141" s="21">
        <v>0</v>
      </c>
      <c r="BL141" s="21">
        <v>0</v>
      </c>
      <c r="BM141" s="21">
        <v>0</v>
      </c>
      <c r="BN141" s="21">
        <v>0</v>
      </c>
      <c r="BO141" s="21">
        <v>0</v>
      </c>
      <c r="BP141" s="21">
        <v>0</v>
      </c>
      <c r="BQ141" s="21">
        <v>0</v>
      </c>
      <c r="BR141" s="21">
        <v>0</v>
      </c>
      <c r="BS141" s="21">
        <v>0</v>
      </c>
      <c r="BT141" s="21">
        <v>0</v>
      </c>
      <c r="BU141" s="21">
        <v>0</v>
      </c>
      <c r="BV141" s="21">
        <v>0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</row>
    <row r="142" spans="1:79" x14ac:dyDescent="0.3">
      <c r="A142" s="9" t="s">
        <v>3398</v>
      </c>
      <c r="B142" s="10" t="s">
        <v>2787</v>
      </c>
      <c r="C142" s="437" t="s">
        <v>3592</v>
      </c>
      <c r="D142" s="11" t="s">
        <v>2807</v>
      </c>
      <c r="E142" s="9" t="s">
        <v>2808</v>
      </c>
      <c r="F142" s="9" t="s">
        <v>3593</v>
      </c>
      <c r="G142" s="9" t="s">
        <v>9067</v>
      </c>
      <c r="H142" s="12" t="s">
        <v>3594</v>
      </c>
      <c r="I142" s="13">
        <v>41.5</v>
      </c>
      <c r="J142" s="14">
        <v>99</v>
      </c>
      <c r="K142" s="24">
        <v>43427</v>
      </c>
      <c r="L142" s="24">
        <v>44547</v>
      </c>
      <c r="M142" s="689">
        <v>44547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12.253885</v>
      </c>
      <c r="BP142" s="21">
        <v>15.703913</v>
      </c>
      <c r="BQ142" s="21">
        <v>20.011762999999998</v>
      </c>
      <c r="BR142" s="21">
        <v>33.644815000000001</v>
      </c>
      <c r="BS142" s="21">
        <v>31.498999999999999</v>
      </c>
      <c r="BT142" s="21">
        <v>31.023644638504955</v>
      </c>
      <c r="BU142" s="21">
        <v>35.112607431217128</v>
      </c>
      <c r="BV142" s="21">
        <v>34.45429567727134</v>
      </c>
      <c r="BW142" s="21">
        <v>37.708657012426123</v>
      </c>
      <c r="BX142" s="21">
        <v>37.179670667829321</v>
      </c>
      <c r="BY142" s="21">
        <v>36.270790937663634</v>
      </c>
      <c r="BZ142" s="21">
        <v>36.65938215062944</v>
      </c>
      <c r="CA142" s="21">
        <v>40.178356201499142</v>
      </c>
    </row>
    <row r="143" spans="1:79" x14ac:dyDescent="0.3">
      <c r="A143" s="9" t="s">
        <v>3398</v>
      </c>
      <c r="B143" s="10" t="s">
        <v>2787</v>
      </c>
      <c r="C143" s="437" t="s">
        <v>3595</v>
      </c>
      <c r="D143" s="11" t="s">
        <v>2788</v>
      </c>
      <c r="E143" s="9" t="s">
        <v>2788</v>
      </c>
      <c r="F143" s="9" t="s">
        <v>2883</v>
      </c>
      <c r="G143" s="9" t="s">
        <v>3596</v>
      </c>
      <c r="H143" s="12" t="s">
        <v>3597</v>
      </c>
      <c r="I143" s="13">
        <v>40.9</v>
      </c>
      <c r="J143" s="14">
        <v>86.625</v>
      </c>
      <c r="K143" s="24">
        <v>43307</v>
      </c>
      <c r="L143" s="24">
        <v>44156</v>
      </c>
      <c r="M143" s="689">
        <v>44156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11.104863</v>
      </c>
      <c r="BC143" s="21">
        <v>34.851922000000009</v>
      </c>
      <c r="BD143" s="21">
        <v>34.959211000000003</v>
      </c>
      <c r="BE143" s="21">
        <v>24.126868999999999</v>
      </c>
      <c r="BF143" s="21">
        <v>26.742440999999999</v>
      </c>
      <c r="BG143" s="21">
        <v>31.498740000000002</v>
      </c>
      <c r="BH143" s="21">
        <v>30.227423000000002</v>
      </c>
      <c r="BI143" s="21">
        <v>31.470402000000004</v>
      </c>
      <c r="BJ143" s="21">
        <v>40.677009000000005</v>
      </c>
      <c r="BK143" s="21">
        <v>36.747729</v>
      </c>
      <c r="BL143" s="21">
        <v>28.835176999999998</v>
      </c>
      <c r="BM143" s="21">
        <v>32.428404</v>
      </c>
      <c r="BN143" s="21">
        <v>29.019086999999999</v>
      </c>
      <c r="BO143" s="21">
        <v>28.352966000000002</v>
      </c>
      <c r="BP143" s="21">
        <v>34.979357999999998</v>
      </c>
      <c r="BQ143" s="21">
        <v>30.213055000000001</v>
      </c>
      <c r="BR143" s="21">
        <v>34.606302999999997</v>
      </c>
      <c r="BS143" s="21">
        <v>33.291077999999999</v>
      </c>
      <c r="BT143" s="21">
        <v>24.190741482275428</v>
      </c>
      <c r="BU143" s="21">
        <v>27.379117413012299</v>
      </c>
      <c r="BV143" s="21">
        <v>26.865797664800624</v>
      </c>
      <c r="BW143" s="21">
        <v>29.403391640813748</v>
      </c>
      <c r="BX143" s="21">
        <v>28.990913608045389</v>
      </c>
      <c r="BY143" s="21">
        <v>28.282213039588328</v>
      </c>
      <c r="BZ143" s="21">
        <v>28.585217721490611</v>
      </c>
      <c r="CA143" s="21">
        <v>31.32914392807724</v>
      </c>
    </row>
    <row r="144" spans="1:79" x14ac:dyDescent="0.3">
      <c r="A144" s="9" t="s">
        <v>3425</v>
      </c>
      <c r="B144" s="10" t="s">
        <v>2787</v>
      </c>
      <c r="C144" s="437" t="s">
        <v>3598</v>
      </c>
      <c r="D144" s="11" t="s">
        <v>2807</v>
      </c>
      <c r="E144" s="9" t="s">
        <v>2812</v>
      </c>
      <c r="F144" s="9" t="s">
        <v>3599</v>
      </c>
      <c r="G144" s="9" t="s">
        <v>3600</v>
      </c>
      <c r="H144" s="12" t="s">
        <v>3601</v>
      </c>
      <c r="I144" s="13">
        <v>40.270000000000003</v>
      </c>
      <c r="J144" s="14">
        <v>27.6</v>
      </c>
      <c r="K144" s="24">
        <v>43255</v>
      </c>
      <c r="L144" s="24">
        <v>43726</v>
      </c>
      <c r="M144" s="689">
        <v>43726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4.0584069999999999</v>
      </c>
      <c r="AO144" s="21">
        <v>7.0414120000000002</v>
      </c>
      <c r="AP144" s="21">
        <v>7.7436579999999999</v>
      </c>
      <c r="AQ144" s="21">
        <v>11.081672000000001</v>
      </c>
      <c r="AR144" s="21">
        <v>10.558018000000001</v>
      </c>
      <c r="AS144" s="21">
        <v>7.8337690000000002</v>
      </c>
      <c r="AT144" s="21">
        <v>6.9218430000000009</v>
      </c>
      <c r="AU144" s="21">
        <v>0</v>
      </c>
      <c r="AV144" s="21">
        <v>2.8710290000000001</v>
      </c>
      <c r="AW144" s="21">
        <v>9.742445</v>
      </c>
      <c r="AX144" s="21">
        <v>6.5960669999999997</v>
      </c>
      <c r="AY144" s="21">
        <v>12.326677</v>
      </c>
      <c r="AZ144" s="21">
        <v>11.940806</v>
      </c>
      <c r="BA144" s="21">
        <v>11.979820999999999</v>
      </c>
      <c r="BB144" s="21">
        <v>7.9807990000000011</v>
      </c>
      <c r="BC144" s="21">
        <v>7.7498460000000007</v>
      </c>
      <c r="BD144" s="21">
        <v>8.3364940000000001</v>
      </c>
      <c r="BE144" s="21">
        <v>5.8904140000000007</v>
      </c>
      <c r="BF144" s="21">
        <v>7.3380190000000001</v>
      </c>
      <c r="BG144" s="21">
        <v>8.5743430000000007</v>
      </c>
      <c r="BH144" s="21">
        <v>7.4512989999999997</v>
      </c>
      <c r="BI144" s="21">
        <v>8.8315950000000019</v>
      </c>
      <c r="BJ144" s="21">
        <v>9.8722440000000002</v>
      </c>
      <c r="BK144" s="21">
        <v>6.3617010000000001</v>
      </c>
      <c r="BL144" s="21">
        <v>5.1991320000000005</v>
      </c>
      <c r="BM144" s="21">
        <v>4.4700309999999996</v>
      </c>
      <c r="BN144" s="21">
        <v>3.831385</v>
      </c>
      <c r="BO144" s="21">
        <v>3.2542269999999998</v>
      </c>
      <c r="BP144" s="21">
        <v>3.4586250000000001</v>
      </c>
      <c r="BQ144" s="21">
        <v>3.0165670000000002</v>
      </c>
      <c r="BR144" s="21">
        <v>3.5175380000000001</v>
      </c>
      <c r="BS144" s="21">
        <v>5.2047920000000003</v>
      </c>
      <c r="BT144" s="21">
        <v>8.5635905025831853</v>
      </c>
      <c r="BU144" s="21">
        <v>9.6922845469194741</v>
      </c>
      <c r="BV144" s="21">
        <v>9.5105679127354943</v>
      </c>
      <c r="BW144" s="21">
        <v>10.408883315275782</v>
      </c>
      <c r="BX144" s="21">
        <v>10.262864931898514</v>
      </c>
      <c r="BY144" s="21">
        <v>10.011982937989357</v>
      </c>
      <c r="BZ144" s="21">
        <v>10.119247447350421</v>
      </c>
      <c r="CA144" s="21">
        <v>11.090605039664458</v>
      </c>
    </row>
    <row r="145" spans="1:79" x14ac:dyDescent="0.3">
      <c r="A145" s="9" t="s">
        <v>3398</v>
      </c>
      <c r="B145" s="10" t="s">
        <v>2787</v>
      </c>
      <c r="C145" s="437" t="s">
        <v>3602</v>
      </c>
      <c r="D145" s="11" t="s">
        <v>2788</v>
      </c>
      <c r="E145" s="9" t="s">
        <v>2788</v>
      </c>
      <c r="F145" s="9" t="s">
        <v>2792</v>
      </c>
      <c r="G145" s="9" t="s">
        <v>3603</v>
      </c>
      <c r="H145" s="12" t="s">
        <v>3604</v>
      </c>
      <c r="I145" s="13">
        <v>39.549999999999997</v>
      </c>
      <c r="J145" s="14">
        <v>100</v>
      </c>
      <c r="K145" s="24">
        <v>43255</v>
      </c>
      <c r="L145" s="24">
        <v>51501</v>
      </c>
      <c r="M145" s="14"/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1">
        <v>0</v>
      </c>
      <c r="AY145" s="21">
        <v>0</v>
      </c>
      <c r="AZ145" s="21">
        <v>0</v>
      </c>
      <c r="BA145" s="21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1">
        <v>0</v>
      </c>
      <c r="BO145" s="21">
        <v>0</v>
      </c>
      <c r="BP145" s="21">
        <v>0</v>
      </c>
      <c r="BQ145" s="21">
        <v>0</v>
      </c>
      <c r="BR145" s="21">
        <v>0</v>
      </c>
      <c r="BS145" s="21">
        <v>0</v>
      </c>
      <c r="BT145" s="21">
        <v>0</v>
      </c>
      <c r="BU145" s="21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</row>
    <row r="146" spans="1:79" x14ac:dyDescent="0.3">
      <c r="A146" s="9" t="s">
        <v>3398</v>
      </c>
      <c r="B146" s="18" t="s">
        <v>2968</v>
      </c>
      <c r="C146" s="442" t="s">
        <v>3605</v>
      </c>
      <c r="D146" s="11" t="s">
        <v>2825</v>
      </c>
      <c r="E146" s="9" t="s">
        <v>2826</v>
      </c>
      <c r="F146" s="9" t="s">
        <v>3606</v>
      </c>
      <c r="G146" s="9" t="s">
        <v>3607</v>
      </c>
      <c r="H146" s="12" t="s">
        <v>3608</v>
      </c>
      <c r="I146" s="13">
        <v>103.98</v>
      </c>
      <c r="J146" s="14">
        <v>10</v>
      </c>
      <c r="K146" s="24">
        <v>43224</v>
      </c>
      <c r="L146" s="24">
        <v>51501</v>
      </c>
      <c r="M146" s="14"/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</row>
    <row r="147" spans="1:79" x14ac:dyDescent="0.3">
      <c r="A147" s="9" t="s">
        <v>3398</v>
      </c>
      <c r="B147" s="18" t="s">
        <v>2968</v>
      </c>
      <c r="C147" s="442" t="s">
        <v>3609</v>
      </c>
      <c r="D147" s="11" t="s">
        <v>2825</v>
      </c>
      <c r="E147" s="9" t="s">
        <v>2826</v>
      </c>
      <c r="F147" s="9" t="s">
        <v>3610</v>
      </c>
      <c r="G147" s="9" t="s">
        <v>3611</v>
      </c>
      <c r="H147" s="12" t="s">
        <v>6719</v>
      </c>
      <c r="I147" s="13">
        <v>101.98</v>
      </c>
      <c r="J147" s="14">
        <v>1.2</v>
      </c>
      <c r="K147" s="24">
        <v>43224</v>
      </c>
      <c r="L147" s="24">
        <v>44134</v>
      </c>
      <c r="M147" s="689">
        <v>44134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21">
        <v>0</v>
      </c>
      <c r="AW147" s="21">
        <v>0</v>
      </c>
      <c r="AX147" s="21">
        <v>0</v>
      </c>
      <c r="AY147" s="21">
        <v>0</v>
      </c>
      <c r="AZ147" s="21">
        <v>0</v>
      </c>
      <c r="BA147" s="21">
        <v>4.5968000000000002E-2</v>
      </c>
      <c r="BB147" s="21">
        <v>0.39549800000000007</v>
      </c>
      <c r="BC147" s="21">
        <v>0.43187200000000003</v>
      </c>
      <c r="BD147" s="21">
        <v>0.41790500000000003</v>
      </c>
      <c r="BE147" s="21">
        <v>0.250892</v>
      </c>
      <c r="BF147" s="21">
        <v>0.22991600000000004</v>
      </c>
      <c r="BG147" s="21">
        <v>0.27168799999999999</v>
      </c>
      <c r="BH147" s="21">
        <v>0.115982</v>
      </c>
      <c r="BI147" s="21">
        <v>0</v>
      </c>
      <c r="BJ147" s="21">
        <v>0</v>
      </c>
      <c r="BK147" s="21">
        <v>0.12903200000000001</v>
      </c>
      <c r="BL147" s="21">
        <v>0.201567</v>
      </c>
      <c r="BM147" s="21">
        <v>0.35921800000000004</v>
      </c>
      <c r="BN147" s="21">
        <v>0.28720300000000004</v>
      </c>
      <c r="BO147" s="21">
        <v>0.39175099999999996</v>
      </c>
      <c r="BP147" s="21">
        <v>0.36496899999999999</v>
      </c>
      <c r="BQ147" s="21">
        <v>0.38025900000000001</v>
      </c>
      <c r="BR147" s="21">
        <v>0.38986600000000005</v>
      </c>
      <c r="BS147" s="21">
        <v>0.22827099999999997</v>
      </c>
      <c r="BT147" s="21">
        <v>0.20807307551616011</v>
      </c>
      <c r="BU147" s="21">
        <v>0.15240720512998476</v>
      </c>
      <c r="BV147" s="21">
        <v>0.16663908105450381</v>
      </c>
      <c r="BW147" s="21">
        <v>0.20671460282449855</v>
      </c>
      <c r="BX147" s="21">
        <v>0.26930683916722314</v>
      </c>
      <c r="BY147" s="21">
        <v>0.27999705658770047</v>
      </c>
      <c r="BZ147" s="21">
        <v>0.30919657536677536</v>
      </c>
      <c r="CA147" s="21">
        <v>0.34328285531974995</v>
      </c>
    </row>
    <row r="148" spans="1:79" x14ac:dyDescent="0.3">
      <c r="A148" s="9" t="s">
        <v>3398</v>
      </c>
      <c r="B148" s="18" t="s">
        <v>2968</v>
      </c>
      <c r="C148" s="442" t="s">
        <v>3612</v>
      </c>
      <c r="D148" s="498" t="s">
        <v>2825</v>
      </c>
      <c r="E148" s="439" t="s">
        <v>2850</v>
      </c>
      <c r="F148" s="439" t="s">
        <v>3613</v>
      </c>
      <c r="G148" s="439" t="s">
        <v>3614</v>
      </c>
      <c r="H148" s="439" t="s">
        <v>3615</v>
      </c>
      <c r="I148" s="13">
        <v>104</v>
      </c>
      <c r="J148" s="14">
        <v>0.7</v>
      </c>
      <c r="K148" s="24">
        <v>43224</v>
      </c>
      <c r="L148" s="24" t="s">
        <v>3707</v>
      </c>
      <c r="M148" s="439" t="s">
        <v>5735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</row>
    <row r="149" spans="1:79" ht="20.399999999999999" x14ac:dyDescent="0.3">
      <c r="A149" s="9" t="s">
        <v>3398</v>
      </c>
      <c r="B149" s="18" t="s">
        <v>2968</v>
      </c>
      <c r="C149" s="442" t="s">
        <v>3616</v>
      </c>
      <c r="D149" s="11" t="s">
        <v>2815</v>
      </c>
      <c r="E149" s="9" t="s">
        <v>3408</v>
      </c>
      <c r="F149" s="9" t="s">
        <v>3617</v>
      </c>
      <c r="G149" s="9" t="s">
        <v>3618</v>
      </c>
      <c r="H149" s="12" t="s">
        <v>3619</v>
      </c>
      <c r="I149" s="13">
        <v>99.85</v>
      </c>
      <c r="J149" s="14">
        <v>0.5</v>
      </c>
      <c r="K149" s="24">
        <v>43238</v>
      </c>
      <c r="L149" s="24">
        <v>44390</v>
      </c>
      <c r="M149" s="689">
        <v>44390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0</v>
      </c>
      <c r="BG149" s="21">
        <v>0</v>
      </c>
      <c r="BH149" s="21">
        <v>0</v>
      </c>
      <c r="BI149" s="21">
        <v>0</v>
      </c>
      <c r="BJ149" s="21">
        <v>3.2682000000000003E-2</v>
      </c>
      <c r="BK149" s="21">
        <v>6.7504999999999996E-2</v>
      </c>
      <c r="BL149" s="21">
        <v>9.0940000000000007E-2</v>
      </c>
      <c r="BM149" s="21">
        <v>0.10703600000000001</v>
      </c>
      <c r="BN149" s="21">
        <v>4.6514E-2</v>
      </c>
      <c r="BO149" s="21">
        <v>0.10763200000000001</v>
      </c>
      <c r="BP149" s="21">
        <v>8.0231000000000011E-2</v>
      </c>
      <c r="BQ149" s="21">
        <v>8.1514000000000003E-2</v>
      </c>
      <c r="BR149" s="21">
        <v>7.8623999999999999E-2</v>
      </c>
      <c r="BS149" s="21">
        <v>8.6106000000000002E-2</v>
      </c>
      <c r="BT149" s="21">
        <v>9.0109065767885466E-2</v>
      </c>
      <c r="BU149" s="21">
        <v>6.6002152544195017E-2</v>
      </c>
      <c r="BV149" s="21">
        <v>7.216547300505527E-2</v>
      </c>
      <c r="BW149" s="21">
        <v>8.952075944899654E-2</v>
      </c>
      <c r="BX149" s="21">
        <v>0.1166272359941926</v>
      </c>
      <c r="BY149" s="21">
        <v>0.12125678982870576</v>
      </c>
      <c r="BZ149" s="21">
        <v>0.1339020652999664</v>
      </c>
      <c r="CA149" s="21">
        <v>0.14866362363444011</v>
      </c>
    </row>
    <row r="150" spans="1:79" ht="20.399999999999999" x14ac:dyDescent="0.3">
      <c r="A150" s="9" t="s">
        <v>3398</v>
      </c>
      <c r="B150" s="18" t="s">
        <v>2968</v>
      </c>
      <c r="C150" s="442" t="s">
        <v>3620</v>
      </c>
      <c r="D150" s="11" t="s">
        <v>2815</v>
      </c>
      <c r="E150" s="9" t="s">
        <v>3408</v>
      </c>
      <c r="F150" s="9" t="s">
        <v>3621</v>
      </c>
      <c r="G150" s="9" t="s">
        <v>3622</v>
      </c>
      <c r="H150" s="12" t="s">
        <v>3619</v>
      </c>
      <c r="I150" s="13">
        <v>99.75</v>
      </c>
      <c r="J150" s="14">
        <v>0.5</v>
      </c>
      <c r="K150" s="24">
        <v>43238</v>
      </c>
      <c r="L150" s="24">
        <v>44400</v>
      </c>
      <c r="M150" s="689">
        <v>44400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2.5200000000000001E-3</v>
      </c>
      <c r="BK150" s="21">
        <v>7.5006000000000003E-2</v>
      </c>
      <c r="BL150" s="21">
        <v>0.14310900000000001</v>
      </c>
      <c r="BM150" s="21">
        <v>0.12746100000000002</v>
      </c>
      <c r="BN150" s="21">
        <v>0.10756300000000001</v>
      </c>
      <c r="BO150" s="21">
        <v>9.1149000000000008E-2</v>
      </c>
      <c r="BP150" s="21">
        <v>8.7983000000000006E-2</v>
      </c>
      <c r="BQ150" s="21">
        <v>0.131962</v>
      </c>
      <c r="BR150" s="21">
        <v>0.194607</v>
      </c>
      <c r="BS150" s="21">
        <v>0.23884</v>
      </c>
      <c r="BT150" s="21">
        <v>0.16612285867822463</v>
      </c>
      <c r="BU150" s="21">
        <v>0.1216799460311975</v>
      </c>
      <c r="BV150" s="21">
        <v>0.13304249213222483</v>
      </c>
      <c r="BW150" s="21">
        <v>0.16503827160988188</v>
      </c>
      <c r="BX150" s="21">
        <v>0.21501110546415395</v>
      </c>
      <c r="BY150" s="21">
        <v>0.22354603711437374</v>
      </c>
      <c r="BZ150" s="21">
        <v>0.24685855613960289</v>
      </c>
      <c r="CA150" s="21">
        <v>0.2740726022310907</v>
      </c>
    </row>
    <row r="151" spans="1:79" ht="20.399999999999999" x14ac:dyDescent="0.3">
      <c r="A151" s="9" t="s">
        <v>3398</v>
      </c>
      <c r="B151" s="18" t="s">
        <v>2968</v>
      </c>
      <c r="C151" s="442" t="s">
        <v>3623</v>
      </c>
      <c r="D151" s="11" t="s">
        <v>2815</v>
      </c>
      <c r="E151" s="9" t="s">
        <v>3408</v>
      </c>
      <c r="F151" s="9" t="s">
        <v>3624</v>
      </c>
      <c r="G151" s="9" t="s">
        <v>3625</v>
      </c>
      <c r="H151" s="12" t="s">
        <v>3619</v>
      </c>
      <c r="I151" s="13">
        <v>99.6</v>
      </c>
      <c r="J151" s="14">
        <v>0.5</v>
      </c>
      <c r="K151" s="24">
        <v>43238</v>
      </c>
      <c r="L151" s="24">
        <v>51501</v>
      </c>
      <c r="M151" s="689"/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0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21">
        <v>0</v>
      </c>
      <c r="AW151" s="21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0</v>
      </c>
      <c r="BN151" s="21">
        <v>0</v>
      </c>
      <c r="BO151" s="21">
        <v>0</v>
      </c>
      <c r="BP151" s="21">
        <v>0</v>
      </c>
      <c r="BQ151" s="21">
        <v>0</v>
      </c>
      <c r="BR151" s="21">
        <v>0</v>
      </c>
      <c r="BS151" s="21">
        <v>0</v>
      </c>
      <c r="BT151" s="21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</row>
    <row r="152" spans="1:79" x14ac:dyDescent="0.3">
      <c r="A152" s="9" t="s">
        <v>3398</v>
      </c>
      <c r="B152" s="18" t="s">
        <v>2968</v>
      </c>
      <c r="C152" s="442" t="s">
        <v>3626</v>
      </c>
      <c r="D152" s="11" t="s">
        <v>2825</v>
      </c>
      <c r="E152" s="9" t="s">
        <v>2826</v>
      </c>
      <c r="F152" s="9" t="s">
        <v>3627</v>
      </c>
      <c r="G152" s="9" t="s">
        <v>3628</v>
      </c>
      <c r="H152" s="12" t="s">
        <v>6325</v>
      </c>
      <c r="I152" s="13">
        <v>89</v>
      </c>
      <c r="J152" s="14">
        <v>6.34</v>
      </c>
      <c r="K152" s="24">
        <v>43350</v>
      </c>
      <c r="L152" s="24">
        <v>43910</v>
      </c>
      <c r="M152" s="689">
        <v>43910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0.61585599999999996</v>
      </c>
      <c r="AU152" s="21">
        <v>1.00112</v>
      </c>
      <c r="AV152" s="21">
        <v>0.9523910000000001</v>
      </c>
      <c r="AW152" s="21">
        <v>0.38960600000000001</v>
      </c>
      <c r="AX152" s="21">
        <v>0</v>
      </c>
      <c r="AY152" s="21">
        <v>0.48412900000000003</v>
      </c>
      <c r="AZ152" s="21">
        <v>1.9443299999999999</v>
      </c>
      <c r="BA152" s="21">
        <v>2.5002059999999999</v>
      </c>
      <c r="BB152" s="21">
        <v>2.1679900000000001</v>
      </c>
      <c r="BC152" s="21">
        <v>2.2684199999999999</v>
      </c>
      <c r="BD152" s="21">
        <v>1.8024960000000001</v>
      </c>
      <c r="BE152" s="21">
        <v>1.2737260000000001</v>
      </c>
      <c r="BF152" s="21">
        <v>1.4731010000000002</v>
      </c>
      <c r="BG152" s="21">
        <v>1.214143</v>
      </c>
      <c r="BH152" s="21">
        <v>1.0441640000000001</v>
      </c>
      <c r="BI152" s="21">
        <v>0</v>
      </c>
      <c r="BJ152" s="21">
        <v>0</v>
      </c>
      <c r="BK152" s="21">
        <v>0.17576900000000001</v>
      </c>
      <c r="BL152" s="21">
        <v>1.400773</v>
      </c>
      <c r="BM152" s="21">
        <v>1.3740840000000001</v>
      </c>
      <c r="BN152" s="21">
        <v>1.7627800000000002</v>
      </c>
      <c r="BO152" s="21">
        <v>1.9756330000000002</v>
      </c>
      <c r="BP152" s="21">
        <v>1.6121190000000001</v>
      </c>
      <c r="BQ152" s="21">
        <v>1.493824</v>
      </c>
      <c r="BR152" s="21">
        <v>1.3291660000000001</v>
      </c>
      <c r="BS152" s="21">
        <v>1.431243</v>
      </c>
      <c r="BT152" s="21">
        <v>1.2875696153633869</v>
      </c>
      <c r="BU152" s="21">
        <v>0.94310561806725735</v>
      </c>
      <c r="BV152" s="21">
        <v>1.0311733844737248</v>
      </c>
      <c r="BW152" s="21">
        <v>1.2791632987039856</v>
      </c>
      <c r="BX152" s="21">
        <v>1.6664880954015617</v>
      </c>
      <c r="BY152" s="21">
        <v>1.732639850490922</v>
      </c>
      <c r="BZ152" s="21">
        <v>1.9133283565357584</v>
      </c>
      <c r="CA152" s="21">
        <v>2.1242564559996011</v>
      </c>
    </row>
    <row r="153" spans="1:79" x14ac:dyDescent="0.3">
      <c r="A153" s="9" t="s">
        <v>3398</v>
      </c>
      <c r="B153" s="18" t="s">
        <v>2968</v>
      </c>
      <c r="C153" s="442" t="s">
        <v>3629</v>
      </c>
      <c r="D153" s="11" t="s">
        <v>2825</v>
      </c>
      <c r="E153" s="9" t="s">
        <v>2826</v>
      </c>
      <c r="F153" s="9" t="s">
        <v>3630</v>
      </c>
      <c r="G153" s="9" t="s">
        <v>3631</v>
      </c>
      <c r="H153" s="12" t="s">
        <v>3632</v>
      </c>
      <c r="I153" s="13">
        <v>102</v>
      </c>
      <c r="J153" s="14">
        <v>0.52</v>
      </c>
      <c r="K153" s="24">
        <v>43427</v>
      </c>
      <c r="L153" s="24">
        <v>51501</v>
      </c>
      <c r="M153" s="689"/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0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0</v>
      </c>
      <c r="AZ153" s="21">
        <v>0</v>
      </c>
      <c r="BA153" s="21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1">
        <v>0</v>
      </c>
      <c r="BN153" s="21">
        <v>0</v>
      </c>
      <c r="BO153" s="21">
        <v>0</v>
      </c>
      <c r="BP153" s="21">
        <v>0</v>
      </c>
      <c r="BQ153" s="21">
        <v>0</v>
      </c>
      <c r="BR153" s="21">
        <v>0</v>
      </c>
      <c r="BS153" s="21">
        <v>0</v>
      </c>
      <c r="BT153" s="21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</row>
    <row r="154" spans="1:79" x14ac:dyDescent="0.3">
      <c r="A154" s="9" t="s">
        <v>3398</v>
      </c>
      <c r="B154" s="18" t="s">
        <v>2968</v>
      </c>
      <c r="C154" s="442" t="s">
        <v>3633</v>
      </c>
      <c r="D154" s="11" t="s">
        <v>2825</v>
      </c>
      <c r="E154" s="9" t="s">
        <v>2826</v>
      </c>
      <c r="F154" s="9" t="s">
        <v>3610</v>
      </c>
      <c r="G154" s="9" t="s">
        <v>3634</v>
      </c>
      <c r="H154" s="12" t="s">
        <v>9068</v>
      </c>
      <c r="I154" s="13">
        <v>102</v>
      </c>
      <c r="J154" s="14">
        <v>0.51</v>
      </c>
      <c r="K154" s="24">
        <v>43383</v>
      </c>
      <c r="L154" s="24">
        <v>44565</v>
      </c>
      <c r="M154" s="689">
        <v>44565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0</v>
      </c>
      <c r="BQ154" s="21">
        <v>0</v>
      </c>
      <c r="BR154" s="21">
        <v>0</v>
      </c>
      <c r="BS154" s="21">
        <v>1.1400000000000001E-4</v>
      </c>
      <c r="BT154" s="21">
        <v>7.3563900247003697E-2</v>
      </c>
      <c r="BU154" s="21">
        <v>5.3883321555633322E-2</v>
      </c>
      <c r="BV154" s="21">
        <v>5.8914978334108442E-2</v>
      </c>
      <c r="BW154" s="21">
        <v>7.3083614417951734E-2</v>
      </c>
      <c r="BX154" s="21">
        <v>9.5212998621702113E-2</v>
      </c>
      <c r="BY154" s="21">
        <v>9.8992507748425704E-2</v>
      </c>
      <c r="BZ154" s="21">
        <v>0.10931595051676961</v>
      </c>
      <c r="CA154" s="21">
        <v>0.12136709981627289</v>
      </c>
    </row>
    <row r="155" spans="1:79" x14ac:dyDescent="0.3">
      <c r="A155" s="9" t="s">
        <v>3398</v>
      </c>
      <c r="B155" s="15" t="s">
        <v>2830</v>
      </c>
      <c r="C155" s="438" t="s">
        <v>3635</v>
      </c>
      <c r="D155" s="11" t="s">
        <v>2820</v>
      </c>
      <c r="E155" s="9" t="s">
        <v>2831</v>
      </c>
      <c r="F155" s="9" t="s">
        <v>2835</v>
      </c>
      <c r="G155" s="9" t="s">
        <v>3636</v>
      </c>
      <c r="H155" s="12" t="s">
        <v>3637</v>
      </c>
      <c r="I155" s="13">
        <v>41.7</v>
      </c>
      <c r="J155" s="14">
        <v>6.96</v>
      </c>
      <c r="K155" s="24">
        <v>43187</v>
      </c>
      <c r="L155" s="24">
        <v>43568</v>
      </c>
      <c r="M155" s="689">
        <v>43568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0.68928500000000004</v>
      </c>
      <c r="AJ155" s="21">
        <v>1.0089240000000002</v>
      </c>
      <c r="AK155" s="21">
        <v>0.92147900000000005</v>
      </c>
      <c r="AL155" s="21">
        <v>1.0262240000000002</v>
      </c>
      <c r="AM155" s="21">
        <v>1.3537999999999999</v>
      </c>
      <c r="AN155" s="21">
        <v>1.4602130000000002</v>
      </c>
      <c r="AO155" s="21">
        <v>1.4409500000000002</v>
      </c>
      <c r="AP155" s="21">
        <v>1.3587</v>
      </c>
      <c r="AQ155" s="21">
        <v>1.3959560000000002</v>
      </c>
      <c r="AR155" s="21">
        <v>1.6534940000000002</v>
      </c>
      <c r="AS155" s="21">
        <v>1.31497</v>
      </c>
      <c r="AT155" s="21">
        <v>1.5301010000000002</v>
      </c>
      <c r="AU155" s="21">
        <v>1.0766080000000002</v>
      </c>
      <c r="AV155" s="21">
        <v>1.089094</v>
      </c>
      <c r="AW155" s="21">
        <v>0.93692200000000003</v>
      </c>
      <c r="AX155" s="21">
        <v>1.1377570000000001</v>
      </c>
      <c r="AY155" s="21">
        <v>1.336165</v>
      </c>
      <c r="AZ155" s="21">
        <v>1.543221</v>
      </c>
      <c r="BA155" s="21">
        <v>1.739277</v>
      </c>
      <c r="BB155" s="21">
        <v>1.70842</v>
      </c>
      <c r="BC155" s="21">
        <v>1.8774680000000001</v>
      </c>
      <c r="BD155" s="21">
        <v>1.7129780000000001</v>
      </c>
      <c r="BE155" s="21">
        <v>1.4239820000000001</v>
      </c>
      <c r="BF155" s="21">
        <v>1.2848600000000001</v>
      </c>
      <c r="BG155" s="21">
        <v>1.3384459999999998</v>
      </c>
      <c r="BH155" s="21">
        <v>1.0935320000000002</v>
      </c>
      <c r="BI155" s="21">
        <v>0.9293340000000001</v>
      </c>
      <c r="BJ155" s="21">
        <v>1.1600250000000001</v>
      </c>
      <c r="BK155" s="21">
        <v>1.417273</v>
      </c>
      <c r="BL155" s="21">
        <v>1.593696</v>
      </c>
      <c r="BM155" s="21">
        <v>1.7990810000000002</v>
      </c>
      <c r="BN155" s="21">
        <v>1.7454850000000002</v>
      </c>
      <c r="BO155" s="21">
        <v>1.5685170000000002</v>
      </c>
      <c r="BP155" s="21">
        <v>1.6792220000000002</v>
      </c>
      <c r="BQ155" s="21">
        <v>1.446906</v>
      </c>
      <c r="BR155" s="21">
        <v>1.469427</v>
      </c>
      <c r="BS155" s="21">
        <v>1.4015970000000002</v>
      </c>
      <c r="BT155" s="21">
        <v>1.044245593164568</v>
      </c>
      <c r="BU155" s="21">
        <v>1.0895131049513689</v>
      </c>
      <c r="BV155" s="21">
        <v>1.3235569400075513</v>
      </c>
      <c r="BW155" s="21">
        <v>1.502950133196203</v>
      </c>
      <c r="BX155" s="21">
        <v>1.6229512317002615</v>
      </c>
      <c r="BY155" s="21">
        <v>1.6360886883237675</v>
      </c>
      <c r="BZ155" s="21">
        <v>1.6909001624992697</v>
      </c>
      <c r="CA155" s="21">
        <v>1.7940949934191364</v>
      </c>
    </row>
    <row r="156" spans="1:79" x14ac:dyDescent="0.3">
      <c r="A156" s="9" t="s">
        <v>3425</v>
      </c>
      <c r="B156" s="15" t="s">
        <v>2830</v>
      </c>
      <c r="C156" s="438" t="s">
        <v>3638</v>
      </c>
      <c r="D156" s="11" t="s">
        <v>2820</v>
      </c>
      <c r="E156" s="9" t="s">
        <v>2821</v>
      </c>
      <c r="F156" s="9" t="s">
        <v>3639</v>
      </c>
      <c r="G156" s="9" t="s">
        <v>3640</v>
      </c>
      <c r="H156" s="12" t="s">
        <v>3641</v>
      </c>
      <c r="I156" s="13">
        <v>41.76</v>
      </c>
      <c r="J156" s="14">
        <v>1</v>
      </c>
      <c r="K156" s="24">
        <v>43187</v>
      </c>
      <c r="L156" s="24">
        <v>51501</v>
      </c>
      <c r="M156" s="14"/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21">
        <v>0</v>
      </c>
      <c r="AW156" s="21">
        <v>0</v>
      </c>
      <c r="AX156" s="21">
        <v>0</v>
      </c>
      <c r="AY156" s="21">
        <v>0</v>
      </c>
      <c r="AZ156" s="21">
        <v>0</v>
      </c>
      <c r="BA156" s="21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0</v>
      </c>
      <c r="BO156" s="21">
        <v>0</v>
      </c>
      <c r="BP156" s="21">
        <v>0</v>
      </c>
      <c r="BQ156" s="21">
        <v>0</v>
      </c>
      <c r="BR156" s="21">
        <v>0</v>
      </c>
      <c r="BS156" s="21">
        <v>0</v>
      </c>
      <c r="BT156" s="21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</row>
    <row r="157" spans="1:79" x14ac:dyDescent="0.3">
      <c r="A157" s="9" t="s">
        <v>3398</v>
      </c>
      <c r="B157" s="15" t="s">
        <v>2830</v>
      </c>
      <c r="C157" s="438" t="s">
        <v>3642</v>
      </c>
      <c r="D157" s="498" t="s">
        <v>2820</v>
      </c>
      <c r="E157" s="439" t="s">
        <v>2831</v>
      </c>
      <c r="F157" s="439" t="s">
        <v>3643</v>
      </c>
      <c r="G157" s="439" t="s">
        <v>3644</v>
      </c>
      <c r="H157" s="439" t="s">
        <v>3637</v>
      </c>
      <c r="I157" s="13">
        <v>41.85</v>
      </c>
      <c r="J157" s="14">
        <v>20</v>
      </c>
      <c r="K157" s="24" t="s">
        <v>3707</v>
      </c>
      <c r="L157" s="24" t="s">
        <v>3707</v>
      </c>
      <c r="M157" s="439" t="s">
        <v>5735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1">
        <v>0</v>
      </c>
      <c r="BQ157" s="21">
        <v>0</v>
      </c>
      <c r="BR157" s="21">
        <v>0</v>
      </c>
      <c r="BS157" s="21">
        <v>0</v>
      </c>
      <c r="BT157" s="21">
        <v>0</v>
      </c>
      <c r="BU157" s="21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</row>
    <row r="158" spans="1:79" x14ac:dyDescent="0.3">
      <c r="A158" s="9" t="s">
        <v>3398</v>
      </c>
      <c r="B158" s="15" t="s">
        <v>2830</v>
      </c>
      <c r="C158" s="438" t="s">
        <v>3645</v>
      </c>
      <c r="D158" s="11" t="s">
        <v>2815</v>
      </c>
      <c r="E158" s="9" t="s">
        <v>3408</v>
      </c>
      <c r="F158" s="9" t="s">
        <v>3646</v>
      </c>
      <c r="G158" s="9" t="s">
        <v>3647</v>
      </c>
      <c r="H158" s="12" t="s">
        <v>3637</v>
      </c>
      <c r="I158" s="13">
        <v>51.9</v>
      </c>
      <c r="J158" s="14">
        <v>26.85</v>
      </c>
      <c r="K158" s="24">
        <v>43383</v>
      </c>
      <c r="L158" s="24">
        <v>51501</v>
      </c>
      <c r="M158" s="689"/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21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21">
        <v>0</v>
      </c>
      <c r="AW158" s="21">
        <v>0</v>
      </c>
      <c r="AX158" s="21">
        <v>0</v>
      </c>
      <c r="AY158" s="21">
        <v>0</v>
      </c>
      <c r="AZ158" s="21">
        <v>0</v>
      </c>
      <c r="BA158" s="21">
        <v>0</v>
      </c>
      <c r="BB158" s="21">
        <v>0</v>
      </c>
      <c r="BC158" s="21">
        <v>0</v>
      </c>
      <c r="BD158" s="21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1">
        <v>0</v>
      </c>
      <c r="BO158" s="21">
        <v>0</v>
      </c>
      <c r="BP158" s="21">
        <v>0</v>
      </c>
      <c r="BQ158" s="21">
        <v>0</v>
      </c>
      <c r="BR158" s="21">
        <v>0</v>
      </c>
      <c r="BS158" s="21">
        <v>0</v>
      </c>
      <c r="BT158" s="21">
        <v>0</v>
      </c>
      <c r="BU158" s="21">
        <v>0</v>
      </c>
      <c r="BV158" s="21">
        <v>0</v>
      </c>
      <c r="BW158" s="21">
        <v>0</v>
      </c>
      <c r="BX158" s="21">
        <v>0</v>
      </c>
      <c r="BY158" s="21">
        <v>0</v>
      </c>
      <c r="BZ158" s="21">
        <v>0</v>
      </c>
      <c r="CA158" s="21">
        <v>0</v>
      </c>
    </row>
    <row r="159" spans="1:79" x14ac:dyDescent="0.3">
      <c r="A159" s="9" t="s">
        <v>3425</v>
      </c>
      <c r="B159" s="15" t="s">
        <v>2830</v>
      </c>
      <c r="C159" s="438" t="s">
        <v>3648</v>
      </c>
      <c r="D159" s="11" t="s">
        <v>2825</v>
      </c>
      <c r="E159" s="9" t="s">
        <v>2850</v>
      </c>
      <c r="F159" s="9" t="s">
        <v>3649</v>
      </c>
      <c r="G159" s="9" t="s">
        <v>3650</v>
      </c>
      <c r="H159" s="12" t="s">
        <v>3637</v>
      </c>
      <c r="I159" s="13">
        <v>40.799999999999997</v>
      </c>
      <c r="J159" s="14">
        <v>72</v>
      </c>
      <c r="K159" s="24">
        <v>43187</v>
      </c>
      <c r="L159" s="24">
        <v>51501</v>
      </c>
      <c r="M159" s="689"/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</row>
    <row r="160" spans="1:79" x14ac:dyDescent="0.3">
      <c r="A160" s="9" t="s">
        <v>3398</v>
      </c>
      <c r="B160" s="15" t="s">
        <v>2830</v>
      </c>
      <c r="C160" s="438" t="s">
        <v>3651</v>
      </c>
      <c r="D160" s="11" t="s">
        <v>2820</v>
      </c>
      <c r="E160" s="9" t="s">
        <v>2821</v>
      </c>
      <c r="F160" s="9" t="s">
        <v>3639</v>
      </c>
      <c r="G160" s="9" t="s">
        <v>3652</v>
      </c>
      <c r="H160" s="12" t="s">
        <v>3637</v>
      </c>
      <c r="I160" s="13">
        <v>40.44</v>
      </c>
      <c r="J160" s="14">
        <v>20.04</v>
      </c>
      <c r="K160" s="24">
        <v>43187</v>
      </c>
      <c r="L160" s="24">
        <v>51501</v>
      </c>
      <c r="M160" s="689"/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21">
        <v>0</v>
      </c>
      <c r="AW160" s="21">
        <v>0</v>
      </c>
      <c r="AX160" s="21">
        <v>0</v>
      </c>
      <c r="AY160" s="21">
        <v>0</v>
      </c>
      <c r="AZ160" s="21">
        <v>0</v>
      </c>
      <c r="BA160" s="21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1">
        <v>0</v>
      </c>
      <c r="BO160" s="21">
        <v>0</v>
      </c>
      <c r="BP160" s="21">
        <v>0</v>
      </c>
      <c r="BQ160" s="21">
        <v>0</v>
      </c>
      <c r="BR160" s="21">
        <v>0</v>
      </c>
      <c r="BS160" s="21">
        <v>0</v>
      </c>
      <c r="BT160" s="21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</row>
    <row r="161" spans="1:79" x14ac:dyDescent="0.3">
      <c r="A161" s="9" t="s">
        <v>3398</v>
      </c>
      <c r="B161" s="15" t="s">
        <v>2830</v>
      </c>
      <c r="C161" s="438" t="s">
        <v>3653</v>
      </c>
      <c r="D161" s="11" t="s">
        <v>2820</v>
      </c>
      <c r="E161" s="9" t="s">
        <v>3074</v>
      </c>
      <c r="F161" s="9" t="s">
        <v>3654</v>
      </c>
      <c r="G161" s="9" t="s">
        <v>3655</v>
      </c>
      <c r="H161" s="12" t="s">
        <v>3637</v>
      </c>
      <c r="I161" s="13">
        <v>52.27</v>
      </c>
      <c r="J161" s="14">
        <v>6</v>
      </c>
      <c r="K161" s="24">
        <v>43319</v>
      </c>
      <c r="L161" s="24">
        <v>51501</v>
      </c>
      <c r="M161" s="689"/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</row>
    <row r="162" spans="1:79" x14ac:dyDescent="0.3">
      <c r="A162" s="9" t="s">
        <v>3398</v>
      </c>
      <c r="B162" s="15" t="s">
        <v>2830</v>
      </c>
      <c r="C162" s="438" t="s">
        <v>3656</v>
      </c>
      <c r="D162" s="11" t="s">
        <v>2820</v>
      </c>
      <c r="E162" s="9" t="s">
        <v>2831</v>
      </c>
      <c r="F162" s="9" t="s">
        <v>3417</v>
      </c>
      <c r="G162" s="9" t="s">
        <v>3657</v>
      </c>
      <c r="H162" s="12" t="s">
        <v>3615</v>
      </c>
      <c r="I162" s="13">
        <v>42</v>
      </c>
      <c r="J162" s="14">
        <v>100</v>
      </c>
      <c r="K162" s="24">
        <v>43391</v>
      </c>
      <c r="L162" s="24">
        <v>51501</v>
      </c>
      <c r="M162" s="689"/>
      <c r="N162" s="21">
        <v>0</v>
      </c>
      <c r="O162" s="21">
        <v>0</v>
      </c>
      <c r="P162" s="21">
        <v>0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0</v>
      </c>
      <c r="AV162" s="21">
        <v>0</v>
      </c>
      <c r="AW162" s="21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1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1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</row>
    <row r="163" spans="1:79" x14ac:dyDescent="0.3">
      <c r="A163" s="9" t="s">
        <v>3425</v>
      </c>
      <c r="B163" s="15" t="s">
        <v>2830</v>
      </c>
      <c r="C163" s="438" t="s">
        <v>3659</v>
      </c>
      <c r="D163" s="11" t="s">
        <v>2820</v>
      </c>
      <c r="E163" s="9" t="s">
        <v>2831</v>
      </c>
      <c r="F163" s="9" t="s">
        <v>3660</v>
      </c>
      <c r="G163" s="9" t="s">
        <v>3661</v>
      </c>
      <c r="H163" s="12" t="s">
        <v>3576</v>
      </c>
      <c r="I163" s="13">
        <v>41.76</v>
      </c>
      <c r="J163" s="14">
        <v>49.5</v>
      </c>
      <c r="K163" s="24">
        <v>43447</v>
      </c>
      <c r="L163" s="24">
        <v>51501</v>
      </c>
      <c r="M163" s="689"/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0</v>
      </c>
      <c r="AM163" s="21">
        <v>0</v>
      </c>
      <c r="AN163" s="21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0</v>
      </c>
      <c r="BH163" s="21">
        <v>0</v>
      </c>
      <c r="BI163" s="21">
        <v>0</v>
      </c>
      <c r="BJ163" s="21">
        <v>0</v>
      </c>
      <c r="BK163" s="21">
        <v>0</v>
      </c>
      <c r="BL163" s="21">
        <v>0</v>
      </c>
      <c r="BM163" s="21">
        <v>0</v>
      </c>
      <c r="BN163" s="21">
        <v>0</v>
      </c>
      <c r="BO163" s="21">
        <v>0</v>
      </c>
      <c r="BP163" s="21">
        <v>0</v>
      </c>
      <c r="BQ163" s="21">
        <v>0</v>
      </c>
      <c r="BR163" s="21">
        <v>0</v>
      </c>
      <c r="BS163" s="21">
        <v>0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</row>
    <row r="164" spans="1:79" x14ac:dyDescent="0.3">
      <c r="A164" s="9" t="s">
        <v>3398</v>
      </c>
      <c r="B164" s="15" t="s">
        <v>2830</v>
      </c>
      <c r="C164" s="438" t="s">
        <v>3662</v>
      </c>
      <c r="D164" s="11" t="s">
        <v>2825</v>
      </c>
      <c r="E164" s="9" t="s">
        <v>2850</v>
      </c>
      <c r="F164" s="9" t="s">
        <v>3663</v>
      </c>
      <c r="G164" s="9" t="s">
        <v>3664</v>
      </c>
      <c r="H164" s="12" t="s">
        <v>3615</v>
      </c>
      <c r="I164" s="13">
        <v>42</v>
      </c>
      <c r="J164" s="14">
        <v>100</v>
      </c>
      <c r="K164" s="24">
        <v>43391</v>
      </c>
      <c r="L164" s="24">
        <v>51501</v>
      </c>
      <c r="M164" s="689"/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0</v>
      </c>
      <c r="BO164" s="21">
        <v>0</v>
      </c>
      <c r="BP164" s="21">
        <v>0</v>
      </c>
      <c r="BQ164" s="21">
        <v>0</v>
      </c>
      <c r="BR164" s="21">
        <v>0</v>
      </c>
      <c r="BS164" s="21">
        <v>0</v>
      </c>
      <c r="BT164" s="21">
        <v>0</v>
      </c>
      <c r="BU164" s="21">
        <v>0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</row>
    <row r="165" spans="1:79" ht="20.399999999999999" x14ac:dyDescent="0.3">
      <c r="A165" s="9" t="s">
        <v>3398</v>
      </c>
      <c r="B165" s="15" t="s">
        <v>2830</v>
      </c>
      <c r="C165" s="438" t="s">
        <v>3665</v>
      </c>
      <c r="D165" s="11" t="s">
        <v>2820</v>
      </c>
      <c r="E165" s="9" t="s">
        <v>2840</v>
      </c>
      <c r="F165" s="9" t="s">
        <v>3666</v>
      </c>
      <c r="G165" s="9" t="s">
        <v>3667</v>
      </c>
      <c r="H165" s="12" t="s">
        <v>9069</v>
      </c>
      <c r="I165" s="13">
        <v>40.799999999999997</v>
      </c>
      <c r="J165" s="14">
        <v>100</v>
      </c>
      <c r="K165" s="24">
        <v>43319</v>
      </c>
      <c r="L165" s="24">
        <v>44474</v>
      </c>
      <c r="M165" s="689">
        <v>44474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22.212171999999999</v>
      </c>
      <c r="BN165" s="21">
        <v>27.746715999999999</v>
      </c>
      <c r="BO165" s="21">
        <v>24.458437</v>
      </c>
      <c r="BP165" s="21">
        <v>26.768611</v>
      </c>
      <c r="BQ165" s="21">
        <v>26.914921999999997</v>
      </c>
      <c r="BR165" s="21">
        <v>27.467133999999998</v>
      </c>
      <c r="BS165" s="21">
        <v>22.969360999999999</v>
      </c>
      <c r="BT165" s="21">
        <v>20.479425105831123</v>
      </c>
      <c r="BU165" s="21">
        <v>21.367197698249445</v>
      </c>
      <c r="BV165" s="21">
        <v>25.95719379005887</v>
      </c>
      <c r="BW165" s="21">
        <v>29.475398212898991</v>
      </c>
      <c r="BX165" s="21">
        <v>31.82882304467995</v>
      </c>
      <c r="BY165" s="21">
        <v>32.086470824822214</v>
      </c>
      <c r="BZ165" s="21">
        <v>33.161416687811844</v>
      </c>
      <c r="CA165" s="21">
        <v>35.185242141293315</v>
      </c>
    </row>
    <row r="166" spans="1:79" x14ac:dyDescent="0.3">
      <c r="A166" s="9" t="s">
        <v>3398</v>
      </c>
      <c r="B166" s="15" t="s">
        <v>2830</v>
      </c>
      <c r="C166" s="438" t="s">
        <v>3668</v>
      </c>
      <c r="D166" s="11" t="s">
        <v>2825</v>
      </c>
      <c r="E166" s="9" t="s">
        <v>2826</v>
      </c>
      <c r="F166" s="9" t="s">
        <v>3669</v>
      </c>
      <c r="G166" s="9" t="s">
        <v>3670</v>
      </c>
      <c r="H166" s="12" t="s">
        <v>5756</v>
      </c>
      <c r="I166" s="13">
        <v>42.5</v>
      </c>
      <c r="J166" s="14">
        <v>99.9</v>
      </c>
      <c r="K166" s="24">
        <v>43391</v>
      </c>
      <c r="L166" s="24">
        <v>51501</v>
      </c>
      <c r="M166" s="689"/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0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0</v>
      </c>
      <c r="BJ166" s="21">
        <v>0</v>
      </c>
      <c r="BK166" s="21">
        <v>0</v>
      </c>
      <c r="BL166" s="21">
        <v>0</v>
      </c>
      <c r="BM166" s="21">
        <v>0</v>
      </c>
      <c r="BN166" s="21">
        <v>0</v>
      </c>
      <c r="BO166" s="21">
        <v>0</v>
      </c>
      <c r="BP166" s="21">
        <v>0</v>
      </c>
      <c r="BQ166" s="21">
        <v>0</v>
      </c>
      <c r="BR166" s="21">
        <v>0</v>
      </c>
      <c r="BS166" s="21">
        <v>0</v>
      </c>
      <c r="BT166" s="21">
        <v>0</v>
      </c>
      <c r="BU166" s="21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</row>
    <row r="167" spans="1:79" ht="20.399999999999999" x14ac:dyDescent="0.3">
      <c r="A167" s="9" t="s">
        <v>3398</v>
      </c>
      <c r="B167" s="15" t="s">
        <v>2830</v>
      </c>
      <c r="C167" s="438" t="s">
        <v>3671</v>
      </c>
      <c r="D167" s="11" t="s">
        <v>2815</v>
      </c>
      <c r="E167" s="9" t="s">
        <v>3408</v>
      </c>
      <c r="F167" s="9" t="s">
        <v>3672</v>
      </c>
      <c r="G167" s="9" t="s">
        <v>3673</v>
      </c>
      <c r="H167" s="12" t="s">
        <v>3619</v>
      </c>
      <c r="I167" s="13">
        <v>49.97</v>
      </c>
      <c r="J167" s="14">
        <v>40</v>
      </c>
      <c r="K167" s="24">
        <v>43307</v>
      </c>
      <c r="L167" s="24">
        <v>51501</v>
      </c>
      <c r="M167" s="689"/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0</v>
      </c>
      <c r="BH167" s="21">
        <v>0</v>
      </c>
      <c r="BI167" s="21">
        <v>0</v>
      </c>
      <c r="BJ167" s="21">
        <v>0</v>
      </c>
      <c r="BK167" s="21">
        <v>0</v>
      </c>
      <c r="BL167" s="21">
        <v>0</v>
      </c>
      <c r="BM167" s="21">
        <v>0</v>
      </c>
      <c r="BN167" s="21">
        <v>0</v>
      </c>
      <c r="BO167" s="21">
        <v>0</v>
      </c>
      <c r="BP167" s="21">
        <v>0</v>
      </c>
      <c r="BQ167" s="21">
        <v>0</v>
      </c>
      <c r="BR167" s="21">
        <v>0</v>
      </c>
      <c r="BS167" s="21">
        <v>0</v>
      </c>
      <c r="BT167" s="21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</row>
    <row r="168" spans="1:79" x14ac:dyDescent="0.3">
      <c r="A168" s="9" t="s">
        <v>3425</v>
      </c>
      <c r="B168" s="15" t="s">
        <v>2830</v>
      </c>
      <c r="C168" s="438" t="s">
        <v>3674</v>
      </c>
      <c r="D168" s="11" t="s">
        <v>2825</v>
      </c>
      <c r="E168" s="9" t="s">
        <v>2850</v>
      </c>
      <c r="F168" s="9" t="s">
        <v>3675</v>
      </c>
      <c r="G168" s="9" t="s">
        <v>3676</v>
      </c>
      <c r="H168" s="12" t="s">
        <v>3677</v>
      </c>
      <c r="I168" s="13">
        <v>41.76</v>
      </c>
      <c r="J168" s="14">
        <v>100</v>
      </c>
      <c r="K168" s="24">
        <v>43432</v>
      </c>
      <c r="L168" s="24">
        <v>44394</v>
      </c>
      <c r="M168" s="689">
        <v>44394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21">
        <v>0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0</v>
      </c>
      <c r="BJ168" s="21">
        <v>8.9997509999999998</v>
      </c>
      <c r="BK168" s="21">
        <v>21.613796999999998</v>
      </c>
      <c r="BL168" s="21">
        <v>25.157145</v>
      </c>
      <c r="BM168" s="21">
        <v>29.238441999999999</v>
      </c>
      <c r="BN168" s="21">
        <v>30.948425999999998</v>
      </c>
      <c r="BO168" s="21">
        <v>28.808910999999998</v>
      </c>
      <c r="BP168" s="21">
        <v>27.896830999999999</v>
      </c>
      <c r="BQ168" s="21">
        <v>24.382947999999999</v>
      </c>
      <c r="BR168" s="21">
        <v>26.388427</v>
      </c>
      <c r="BS168" s="21">
        <v>23.019929000000005</v>
      </c>
      <c r="BT168" s="21">
        <v>16.441577430874244</v>
      </c>
      <c r="BU168" s="21">
        <v>17.154311394050669</v>
      </c>
      <c r="BV168" s="21">
        <v>20.839316015074292</v>
      </c>
      <c r="BW168" s="21">
        <v>23.663849913699202</v>
      </c>
      <c r="BX168" s="21">
        <v>25.553259230587273</v>
      </c>
      <c r="BY168" s="21">
        <v>25.760107611594599</v>
      </c>
      <c r="BZ168" s="21">
        <v>26.623110627988332</v>
      </c>
      <c r="CA168" s="21">
        <v>28.247906379237989</v>
      </c>
    </row>
    <row r="169" spans="1:79" x14ac:dyDescent="0.3">
      <c r="A169" s="9" t="s">
        <v>3425</v>
      </c>
      <c r="B169" s="15" t="s">
        <v>2830</v>
      </c>
      <c r="C169" s="438" t="s">
        <v>3678</v>
      </c>
      <c r="D169" s="11" t="s">
        <v>2825</v>
      </c>
      <c r="E169" s="9" t="s">
        <v>2826</v>
      </c>
      <c r="F169" s="9" t="s">
        <v>3606</v>
      </c>
      <c r="G169" s="9" t="s">
        <v>3679</v>
      </c>
      <c r="H169" s="12" t="s">
        <v>3658</v>
      </c>
      <c r="I169" s="13">
        <v>41.76</v>
      </c>
      <c r="J169" s="14">
        <v>37</v>
      </c>
      <c r="K169" s="24">
        <v>43447</v>
      </c>
      <c r="L169" s="24">
        <v>51501</v>
      </c>
      <c r="M169" s="14"/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0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</row>
    <row r="170" spans="1:79" x14ac:dyDescent="0.3">
      <c r="A170" s="9" t="s">
        <v>3398</v>
      </c>
      <c r="B170" s="15" t="s">
        <v>2830</v>
      </c>
      <c r="C170" s="438" t="s">
        <v>3680</v>
      </c>
      <c r="D170" s="11" t="s">
        <v>2815</v>
      </c>
      <c r="E170" s="9" t="s">
        <v>3408</v>
      </c>
      <c r="F170" s="9" t="s">
        <v>3681</v>
      </c>
      <c r="G170" s="9" t="s">
        <v>3682</v>
      </c>
      <c r="H170" s="12" t="s">
        <v>3683</v>
      </c>
      <c r="I170" s="13">
        <v>48.95</v>
      </c>
      <c r="J170" s="14">
        <v>20</v>
      </c>
      <c r="K170" s="24">
        <v>43549</v>
      </c>
      <c r="L170" s="24">
        <v>44666</v>
      </c>
      <c r="M170" s="14"/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0</v>
      </c>
      <c r="BJ170" s="21">
        <v>0</v>
      </c>
      <c r="BK170" s="21">
        <v>0</v>
      </c>
      <c r="BL170" s="21">
        <v>0</v>
      </c>
      <c r="BM170" s="21">
        <v>0</v>
      </c>
      <c r="BN170" s="21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1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</row>
    <row r="171" spans="1:79" x14ac:dyDescent="0.3">
      <c r="A171" s="9" t="s">
        <v>3398</v>
      </c>
      <c r="B171" s="15" t="s">
        <v>2830</v>
      </c>
      <c r="C171" s="438" t="s">
        <v>3684</v>
      </c>
      <c r="D171" s="11" t="s">
        <v>2815</v>
      </c>
      <c r="E171" s="9" t="s">
        <v>3408</v>
      </c>
      <c r="F171" s="9" t="s">
        <v>3685</v>
      </c>
      <c r="G171" s="9" t="s">
        <v>3686</v>
      </c>
      <c r="H171" s="12" t="s">
        <v>3683</v>
      </c>
      <c r="I171" s="13">
        <v>49.95</v>
      </c>
      <c r="J171" s="14">
        <v>17</v>
      </c>
      <c r="K171" s="24">
        <v>43549</v>
      </c>
      <c r="L171" s="24">
        <v>44635</v>
      </c>
      <c r="M171" s="14"/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1.9959089497991982</v>
      </c>
      <c r="BU171" s="21">
        <v>2.0824305808233841</v>
      </c>
      <c r="BV171" s="21">
        <v>2.5297680540114027</v>
      </c>
      <c r="BW171" s="21">
        <v>2.8726495391352374</v>
      </c>
      <c r="BX171" s="21">
        <v>3.1020125051441729</v>
      </c>
      <c r="BY171" s="21">
        <v>3.1271226587556349</v>
      </c>
      <c r="BZ171" s="21">
        <v>3.2318860521323232</v>
      </c>
      <c r="CA171" s="21">
        <v>3.4291265173583207</v>
      </c>
    </row>
    <row r="173" spans="1:79" x14ac:dyDescent="0.3">
      <c r="A173" s="9">
        <v>3</v>
      </c>
      <c r="B173" s="17" t="s">
        <v>3559</v>
      </c>
      <c r="C173" s="441" t="s">
        <v>6771</v>
      </c>
      <c r="D173" s="11" t="s">
        <v>2788</v>
      </c>
      <c r="E173" s="9" t="s">
        <v>2788</v>
      </c>
      <c r="F173" s="9" t="s">
        <v>6772</v>
      </c>
      <c r="G173" s="9" t="s">
        <v>6775</v>
      </c>
      <c r="H173" s="12" t="s">
        <v>6776</v>
      </c>
      <c r="I173" s="13">
        <v>129.5</v>
      </c>
      <c r="J173" s="14">
        <v>5</v>
      </c>
      <c r="K173" s="24">
        <v>43781</v>
      </c>
      <c r="L173" s="24">
        <v>44352</v>
      </c>
      <c r="M173" s="24">
        <v>44352</v>
      </c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2.997973</v>
      </c>
      <c r="BJ173" s="21">
        <v>3.6058590000000006</v>
      </c>
      <c r="BK173" s="21">
        <v>3.5829759999999999</v>
      </c>
      <c r="BL173" s="21">
        <v>3.4672190000000001</v>
      </c>
      <c r="BM173" s="21">
        <v>3.5833010000000005</v>
      </c>
      <c r="BN173" s="21">
        <v>3.5365700000000002</v>
      </c>
      <c r="BO173" s="21">
        <v>3.7089650000000001</v>
      </c>
      <c r="BP173" s="21">
        <v>3.663281</v>
      </c>
      <c r="BQ173" s="21">
        <v>3.3438180000000002</v>
      </c>
      <c r="BR173" s="21">
        <v>3.682061</v>
      </c>
      <c r="BS173" s="21">
        <v>3.597572</v>
      </c>
      <c r="BT173" s="21">
        <v>3.2</v>
      </c>
      <c r="BU173" s="21">
        <v>3.2</v>
      </c>
      <c r="BV173" s="21">
        <v>3.2</v>
      </c>
      <c r="BW173" s="21">
        <v>3.2</v>
      </c>
      <c r="BX173" s="21">
        <v>3.2</v>
      </c>
      <c r="BY173" s="21">
        <v>3.2</v>
      </c>
      <c r="BZ173" s="21">
        <v>3.2</v>
      </c>
      <c r="CA173" s="21">
        <v>3.2</v>
      </c>
    </row>
    <row r="174" spans="1:79" x14ac:dyDescent="0.3">
      <c r="A174" s="684">
        <v>3</v>
      </c>
      <c r="B174" s="685" t="s">
        <v>2830</v>
      </c>
      <c r="C174" s="686" t="s">
        <v>9593</v>
      </c>
      <c r="D174" s="9" t="s">
        <v>2825</v>
      </c>
      <c r="E174" s="687" t="s">
        <v>2826</v>
      </c>
      <c r="F174" s="687" t="s">
        <v>2962</v>
      </c>
      <c r="G174" s="687" t="s">
        <v>9594</v>
      </c>
      <c r="H174" s="687" t="s">
        <v>9595</v>
      </c>
      <c r="I174" s="688">
        <v>56.75</v>
      </c>
      <c r="J174" s="687">
        <v>5</v>
      </c>
      <c r="K174" s="24">
        <v>44165</v>
      </c>
      <c r="L174" s="24">
        <v>44649</v>
      </c>
      <c r="M174" s="24">
        <v>44649</v>
      </c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>
        <v>0.13242000000000001</v>
      </c>
      <c r="BS174" s="21">
        <v>1.066338</v>
      </c>
      <c r="BT174" s="21">
        <v>3.7499999999999999E-2</v>
      </c>
      <c r="BU174" s="21">
        <v>3.7499999999999999E-2</v>
      </c>
      <c r="BV174" s="21">
        <v>3.7499999999999999E-2</v>
      </c>
      <c r="BW174" s="21">
        <v>3.7499999999999999E-2</v>
      </c>
      <c r="BX174" s="21">
        <v>3.7499999999999999E-2</v>
      </c>
      <c r="BY174" s="21">
        <v>3.7499999999999999E-2</v>
      </c>
      <c r="BZ174" s="21">
        <v>3.7499999999999999E-2</v>
      </c>
      <c r="CA174" s="21">
        <v>3.7499999999999999E-2</v>
      </c>
    </row>
  </sheetData>
  <autoFilter ref="A14:CA171"/>
  <conditionalFormatting sqref="N15:CA171">
    <cfRule type="cellIs" dxfId="183" priority="19" operator="greaterThan">
      <formula>0</formula>
    </cfRule>
  </conditionalFormatting>
  <conditionalFormatting sqref="N173:BK173">
    <cfRule type="cellIs" dxfId="182" priority="18" operator="greaterThan">
      <formula>0</formula>
    </cfRule>
  </conditionalFormatting>
  <conditionalFormatting sqref="BL173">
    <cfRule type="cellIs" dxfId="181" priority="17" operator="greaterThan">
      <formula>0</formula>
    </cfRule>
  </conditionalFormatting>
  <conditionalFormatting sqref="BM173:CA173">
    <cfRule type="cellIs" dxfId="180" priority="16" operator="greaterThan">
      <formula>0</formula>
    </cfRule>
  </conditionalFormatting>
  <conditionalFormatting sqref="B174">
    <cfRule type="cellIs" dxfId="179" priority="10" operator="equal">
      <formula>"EOL"</formula>
    </cfRule>
    <cfRule type="cellIs" dxfId="178" priority="11" operator="equal">
      <formula>"SFV"</formula>
    </cfRule>
    <cfRule type="cellIs" dxfId="177" priority="12" operator="equal">
      <formula>"PAH"</formula>
    </cfRule>
    <cfRule type="cellIs" dxfId="176" priority="13" operator="equal">
      <formula>"BRS"</formula>
    </cfRule>
    <cfRule type="cellIs" dxfId="175" priority="14" operator="equal">
      <formula>"BG"</formula>
    </cfRule>
    <cfRule type="cellIs" dxfId="174" priority="15" operator="equal">
      <formula>"BM"</formula>
    </cfRule>
  </conditionalFormatting>
  <conditionalFormatting sqref="N174:BK174">
    <cfRule type="cellIs" dxfId="173" priority="3" operator="greaterThan">
      <formula>0</formula>
    </cfRule>
  </conditionalFormatting>
  <conditionalFormatting sqref="BL174">
    <cfRule type="cellIs" dxfId="172" priority="2" operator="greaterThan">
      <formula>0</formula>
    </cfRule>
  </conditionalFormatting>
  <conditionalFormatting sqref="BM174:CA174">
    <cfRule type="cellIs" dxfId="171" priority="1" operator="greaterThan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operator="containsText" id="{68026987-D8A4-4DEE-BC9F-B1A8FF37CD4E}">
            <xm:f>NOT(ISERROR(SEARCH("EOL",C174)))</xm:f>
            <xm:f>"EOL"</xm:f>
            <x14:dxf>
              <font>
                <color theme="1"/>
              </font>
              <fill>
                <patternFill>
                  <bgColor rgb="FFCCFF33"/>
                </patternFill>
              </fill>
            </x14:dxf>
          </x14:cfRule>
          <x14:cfRule type="containsText" priority="5" operator="containsText" id="{A38E9E5F-7B9E-4FE6-9AF9-6A7249157B9A}">
            <xm:f>NOT(ISERROR(SEARCH("SFV",C174)))</xm:f>
            <xm:f>"SFV"</xm:f>
            <x14:dxf>
              <font>
                <color theme="1"/>
              </font>
              <fill>
                <patternFill>
                  <bgColor rgb="FFFFFF66"/>
                </patternFill>
              </fill>
            </x14:dxf>
          </x14:cfRule>
          <x14:cfRule type="containsText" priority="6" operator="containsText" id="{D3E24D0A-592B-4135-A25E-D22C57DAE5EE}">
            <xm:f>NOT(ISERROR(SEARCH("PAH",C174)))</xm:f>
            <xm:f>"PAH"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7" operator="containsText" id="{03B560BB-DBC2-45C6-BA8E-46DBAFAD62B5}">
            <xm:f>NOT(ISERROR(SEARCH("BRS",C174)))</xm:f>
            <xm:f>"BRS"</xm:f>
            <x14:dxf>
              <fill>
                <patternFill>
                  <bgColor theme="7" tint="0.59996337778862885"/>
                </patternFill>
              </fill>
            </x14:dxf>
          </x14:cfRule>
          <x14:cfRule type="containsText" priority="8" operator="containsText" id="{AB57A9F8-7AA1-489D-BD9A-2532C5244B9C}">
            <xm:f>NOT(ISERROR(SEARCH("BG",C174)))</xm:f>
            <xm:f>"BG"</xm:f>
            <x14:dxf>
              <fill>
                <patternFill>
                  <bgColor theme="0" tint="-0.34998626667073579"/>
                </patternFill>
              </fill>
            </x14:dxf>
          </x14:cfRule>
          <x14:cfRule type="containsText" priority="9" operator="containsText" id="{E77C140D-9FF2-4418-BF06-B5798868045F}">
            <xm:f>NOT(ISERROR(SEARCH("BM",C174)))</xm:f>
            <xm:f>"BM"</xm:f>
            <x14:dxf>
              <font>
                <color theme="0"/>
              </font>
              <fill>
                <patternFill>
                  <bgColor rgb="FF7030A0"/>
                </patternFill>
              </fill>
            </x14:dxf>
          </x14:cfRule>
          <xm:sqref>C174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74"/>
  <sheetViews>
    <sheetView zoomScale="85" zoomScaleNormal="85" workbookViewId="0"/>
  </sheetViews>
  <sheetFormatPr baseColWidth="10" defaultRowHeight="14.4" x14ac:dyDescent="0.3"/>
  <cols>
    <col min="1" max="1" width="7.5546875" customWidth="1"/>
    <col min="2" max="2" width="8.33203125" bestFit="1" customWidth="1"/>
    <col min="3" max="3" width="8.6640625" bestFit="1" customWidth="1"/>
    <col min="4" max="5" width="15.33203125" customWidth="1"/>
    <col min="6" max="6" width="22" customWidth="1"/>
    <col min="7" max="7" width="23.44140625" customWidth="1"/>
    <col min="8" max="8" width="34.33203125" customWidth="1"/>
    <col min="9" max="9" width="9.6640625" bestFit="1" customWidth="1"/>
    <col min="10" max="10" width="8.44140625" bestFit="1" customWidth="1"/>
    <col min="11" max="13" width="11.5546875" customWidth="1"/>
    <col min="14" max="15" width="9.6640625" customWidth="1"/>
    <col min="16" max="16" width="8" customWidth="1"/>
    <col min="17" max="17" width="6.6640625" bestFit="1" customWidth="1"/>
    <col min="18" max="18" width="7.44140625" bestFit="1" customWidth="1"/>
    <col min="19" max="19" width="6.6640625" bestFit="1" customWidth="1"/>
    <col min="20" max="21" width="7" bestFit="1" customWidth="1"/>
    <col min="22" max="22" width="7.33203125" bestFit="1" customWidth="1"/>
    <col min="23" max="23" width="6.6640625" bestFit="1" customWidth="1"/>
    <col min="24" max="24" width="7.44140625" bestFit="1" customWidth="1"/>
    <col min="25" max="25" width="6.6640625" bestFit="1" customWidth="1"/>
    <col min="26" max="26" width="6.44140625" bestFit="1" customWidth="1"/>
    <col min="27" max="27" width="7.44140625" bestFit="1" customWidth="1"/>
    <col min="28" max="28" width="7.6640625" bestFit="1" customWidth="1"/>
    <col min="29" max="29" width="6.6640625" bestFit="1" customWidth="1"/>
    <col min="30" max="30" width="7.44140625" bestFit="1" customWidth="1"/>
    <col min="31" max="31" width="6.6640625" bestFit="1" customWidth="1"/>
    <col min="32" max="33" width="7" bestFit="1" customWidth="1"/>
    <col min="34" max="34" width="7.33203125" bestFit="1" customWidth="1"/>
    <col min="35" max="35" width="6.6640625" bestFit="1" customWidth="1"/>
    <col min="36" max="36" width="7.44140625" bestFit="1" customWidth="1"/>
    <col min="37" max="37" width="6.6640625" bestFit="1" customWidth="1"/>
    <col min="38" max="38" width="6.44140625" bestFit="1" customWidth="1"/>
    <col min="39" max="39" width="7.44140625" bestFit="1" customWidth="1"/>
    <col min="40" max="40" width="7.6640625" bestFit="1" customWidth="1"/>
    <col min="41" max="41" width="6.6640625" bestFit="1" customWidth="1"/>
    <col min="42" max="42" width="7.44140625" bestFit="1" customWidth="1"/>
    <col min="43" max="43" width="6.6640625" bestFit="1" customWidth="1"/>
    <col min="44" max="45" width="7.44140625" bestFit="1" customWidth="1"/>
    <col min="46" max="46" width="7.5546875" bestFit="1" customWidth="1"/>
    <col min="47" max="47" width="7.33203125" bestFit="1" customWidth="1"/>
    <col min="48" max="48" width="7.6640625" bestFit="1" customWidth="1"/>
    <col min="49" max="49" width="7.33203125" bestFit="1" customWidth="1"/>
    <col min="50" max="50" width="6.6640625" bestFit="1" customWidth="1"/>
    <col min="51" max="51" width="7.6640625" bestFit="1" customWidth="1"/>
    <col min="52" max="52" width="8" bestFit="1" customWidth="1"/>
    <col min="53" max="53" width="7.33203125" bestFit="1" customWidth="1"/>
    <col min="54" max="54" width="7.6640625" bestFit="1" customWidth="1"/>
    <col min="55" max="57" width="7" bestFit="1" customWidth="1"/>
    <col min="58" max="58" width="7.33203125" bestFit="1" customWidth="1"/>
    <col min="59" max="59" width="6.6640625" bestFit="1" customWidth="1"/>
    <col min="60" max="60" width="7.44140625" bestFit="1" customWidth="1"/>
    <col min="61" max="61" width="6.6640625" bestFit="1" customWidth="1"/>
    <col min="62" max="62" width="6.44140625" bestFit="1" customWidth="1"/>
    <col min="63" max="63" width="7.44140625" bestFit="1" customWidth="1"/>
    <col min="64" max="64" width="7.6640625" bestFit="1" customWidth="1"/>
    <col min="65" max="65" width="6.6640625" bestFit="1" customWidth="1"/>
    <col min="66" max="66" width="7.44140625" bestFit="1" customWidth="1"/>
    <col min="67" max="67" width="6.6640625" bestFit="1" customWidth="1"/>
    <col min="68" max="69" width="7.44140625" bestFit="1" customWidth="1"/>
    <col min="70" max="70" width="7.5546875" bestFit="1" customWidth="1"/>
    <col min="71" max="71" width="7.33203125" bestFit="1" customWidth="1"/>
    <col min="72" max="72" width="7.6640625" bestFit="1" customWidth="1"/>
    <col min="73" max="73" width="7.33203125" bestFit="1" customWidth="1"/>
    <col min="74" max="74" width="6.6640625" bestFit="1" customWidth="1"/>
    <col min="75" max="75" width="7.6640625" bestFit="1" customWidth="1"/>
    <col min="76" max="76" width="8" bestFit="1" customWidth="1"/>
    <col min="77" max="77" width="7.33203125" bestFit="1" customWidth="1"/>
    <col min="78" max="78" width="7.6640625" bestFit="1" customWidth="1"/>
    <col min="79" max="79" width="7" bestFit="1" customWidth="1"/>
  </cols>
  <sheetData>
    <row r="1" spans="1:79" ht="18" x14ac:dyDescent="0.3">
      <c r="N1" s="35" t="s">
        <v>3230</v>
      </c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34" t="s">
        <v>3231</v>
      </c>
      <c r="BU1" s="22"/>
      <c r="BV1" s="22"/>
      <c r="BW1" s="22"/>
      <c r="BX1" s="22"/>
      <c r="BY1" s="22"/>
      <c r="BZ1" s="22"/>
      <c r="CA1" s="23"/>
    </row>
    <row r="2" spans="1:79" x14ac:dyDescent="0.3">
      <c r="M2" s="42"/>
      <c r="N2" s="19">
        <v>42917</v>
      </c>
      <c r="O2" s="19">
        <v>42948</v>
      </c>
      <c r="P2" s="19">
        <v>42979</v>
      </c>
      <c r="Q2" s="19">
        <v>43009</v>
      </c>
      <c r="R2" s="19">
        <v>43040</v>
      </c>
      <c r="S2" s="19">
        <v>43070</v>
      </c>
      <c r="T2" s="19">
        <v>43101</v>
      </c>
      <c r="U2" s="19">
        <v>43132</v>
      </c>
      <c r="V2" s="19">
        <v>43160</v>
      </c>
      <c r="W2" s="19">
        <v>43191</v>
      </c>
      <c r="X2" s="19">
        <v>43221</v>
      </c>
      <c r="Y2" s="19">
        <v>43252</v>
      </c>
      <c r="Z2" s="19">
        <v>43282</v>
      </c>
      <c r="AA2" s="19">
        <v>43313</v>
      </c>
      <c r="AB2" s="19">
        <v>43344</v>
      </c>
      <c r="AC2" s="19">
        <v>43374</v>
      </c>
      <c r="AD2" s="19">
        <v>43405</v>
      </c>
      <c r="AE2" s="19">
        <v>43435</v>
      </c>
      <c r="AF2" s="19">
        <v>43466</v>
      </c>
      <c r="AG2" s="19">
        <v>43497</v>
      </c>
      <c r="AH2" s="19">
        <v>43525</v>
      </c>
      <c r="AI2" s="19">
        <v>43556</v>
      </c>
      <c r="AJ2" s="19">
        <v>43586</v>
      </c>
      <c r="AK2" s="19">
        <v>43617</v>
      </c>
      <c r="AL2" s="19">
        <v>43647</v>
      </c>
      <c r="AM2" s="19">
        <v>43678</v>
      </c>
      <c r="AN2" s="19">
        <v>43709</v>
      </c>
      <c r="AO2" s="19">
        <v>43739</v>
      </c>
      <c r="AP2" s="19">
        <v>43770</v>
      </c>
      <c r="AQ2" s="19">
        <v>43800</v>
      </c>
      <c r="AR2" s="19">
        <v>43831</v>
      </c>
      <c r="AS2" s="19">
        <v>43862</v>
      </c>
      <c r="AT2" s="19">
        <v>43891</v>
      </c>
      <c r="AU2" s="19">
        <v>43922</v>
      </c>
      <c r="AV2" s="19">
        <v>43952</v>
      </c>
      <c r="AW2" s="19">
        <v>43983</v>
      </c>
      <c r="AX2" s="19">
        <v>44013</v>
      </c>
      <c r="AY2" s="19">
        <v>44044</v>
      </c>
      <c r="AZ2" s="19">
        <v>44075</v>
      </c>
      <c r="BA2" s="19">
        <v>44105</v>
      </c>
      <c r="BB2" s="19">
        <v>44136</v>
      </c>
      <c r="BC2" s="19">
        <v>44166</v>
      </c>
      <c r="BD2" s="19">
        <v>44197</v>
      </c>
      <c r="BE2" s="19">
        <v>44228</v>
      </c>
      <c r="BF2" s="19">
        <v>44256</v>
      </c>
      <c r="BG2" s="19">
        <v>44287</v>
      </c>
      <c r="BH2" s="19">
        <v>44317</v>
      </c>
      <c r="BI2" s="19">
        <v>44348</v>
      </c>
      <c r="BJ2" s="19">
        <v>44378</v>
      </c>
      <c r="BK2" s="19">
        <v>44409</v>
      </c>
      <c r="BL2" s="19">
        <v>44440</v>
      </c>
      <c r="BM2" s="19">
        <v>44470</v>
      </c>
      <c r="BN2" s="19">
        <v>44501</v>
      </c>
      <c r="BO2" s="19">
        <v>44531</v>
      </c>
      <c r="BP2" s="19">
        <v>44562</v>
      </c>
      <c r="BQ2" s="19">
        <v>44593</v>
      </c>
      <c r="BR2" s="19">
        <v>44621</v>
      </c>
      <c r="BS2" s="19">
        <v>44652</v>
      </c>
      <c r="BT2" s="20">
        <v>44682</v>
      </c>
      <c r="BU2" s="20">
        <v>44713</v>
      </c>
      <c r="BV2" s="20">
        <v>44743</v>
      </c>
      <c r="BW2" s="20">
        <v>44774</v>
      </c>
      <c r="BX2" s="20">
        <v>44805</v>
      </c>
      <c r="BY2" s="20">
        <v>44835</v>
      </c>
      <c r="BZ2" s="20">
        <v>44866</v>
      </c>
      <c r="CA2" s="20">
        <v>44896</v>
      </c>
    </row>
    <row r="3" spans="1:79" x14ac:dyDescent="0.3">
      <c r="A3" s="449"/>
      <c r="K3" s="45"/>
      <c r="L3" s="46"/>
      <c r="M3" s="47" t="s">
        <v>3232</v>
      </c>
      <c r="N3" s="41">
        <f>SUMPRODUCT($I$15:$I$200,'COMPRAS CONJ - FISICOS'!N$15:N$200)/SUM('COMPRAS CONJ - FISICOS'!N$15:N$200)</f>
        <v>160</v>
      </c>
      <c r="O3" s="41">
        <f>SUMPRODUCT($I$15:$I$200,'COMPRAS CONJ - FISICOS'!O$15:O$200)/SUM('COMPRAS CONJ - FISICOS'!O$15:O$200)</f>
        <v>121.45740108171314</v>
      </c>
      <c r="P3" s="41">
        <f>SUMPRODUCT($I$15:$I$200,'COMPRAS CONJ - FISICOS'!P$15:P$200)/SUM('COMPRAS CONJ - FISICOS'!P$15:P$200)</f>
        <v>117.37527659093367</v>
      </c>
      <c r="Q3" s="41">
        <f>SUMPRODUCT($I$15:$I$200,'COMPRAS CONJ - FISICOS'!Q$15:Q$200)/SUM('COMPRAS CONJ - FISICOS'!Q$15:Q$200)</f>
        <v>116.98681980628065</v>
      </c>
      <c r="R3" s="41">
        <f>SUMPRODUCT($I$15:$I$200,'COMPRAS CONJ - FISICOS'!R$15:R$200)/SUM('COMPRAS CONJ - FISICOS'!R$15:R$200)</f>
        <v>122.32207829038487</v>
      </c>
      <c r="S3" s="41">
        <f>SUMPRODUCT($I$15:$I$200,'COMPRAS CONJ - FISICOS'!S$15:S$200)/SUM('COMPRAS CONJ - FISICOS'!S$15:S$200)</f>
        <v>123.60296528707811</v>
      </c>
      <c r="T3" s="41">
        <f>SUMPRODUCT($I$15:$I$200,'COMPRAS CONJ - FISICOS'!T$15:T$200)/SUM('COMPRAS CONJ - FISICOS'!T$15:T$200)</f>
        <v>120.5891072808694</v>
      </c>
      <c r="U3" s="41">
        <f>SUMPRODUCT($I$15:$I$200,'COMPRAS CONJ - FISICOS'!U$15:U$200)/SUM('COMPRAS CONJ - FISICOS'!U$15:U$200)</f>
        <v>122.76063954567512</v>
      </c>
      <c r="V3" s="41">
        <f>SUMPRODUCT($I$15:$I$200,'COMPRAS CONJ - FISICOS'!V$15:V$200)/SUM('COMPRAS CONJ - FISICOS'!V$15:V$200)</f>
        <v>125.32953855200402</v>
      </c>
      <c r="W3" s="41">
        <f>SUMPRODUCT($I$15:$I$200,'COMPRAS CONJ - FISICOS'!W$15:W$200)/SUM('COMPRAS CONJ - FISICOS'!W$15:W$200)</f>
        <v>122.24476320716083</v>
      </c>
      <c r="X3" s="41">
        <f>SUMPRODUCT($I$15:$I$200,'COMPRAS CONJ - FISICOS'!X$15:X$200)/SUM('COMPRAS CONJ - FISICOS'!X$15:X$200)</f>
        <v>120.73744822071718</v>
      </c>
      <c r="Y3" s="41">
        <f>SUMPRODUCT($I$15:$I$200,'COMPRAS CONJ - FISICOS'!Y$15:Y$200)/SUM('COMPRAS CONJ - FISICOS'!Y$15:Y$200)</f>
        <v>73.206219934727869</v>
      </c>
      <c r="Z3" s="41">
        <f>SUMPRODUCT($I$15:$I$200,'COMPRAS CONJ - FISICOS'!Z$15:Z$200)/SUM('COMPRAS CONJ - FISICOS'!Z$15:Z$200)</f>
        <v>72.695290478293387</v>
      </c>
      <c r="AA3" s="41">
        <f>SUMPRODUCT($I$15:$I$200,'COMPRAS CONJ - FISICOS'!AA$15:AA$200)/SUM('COMPRAS CONJ - FISICOS'!AA$15:AA$200)</f>
        <v>69.633719094908514</v>
      </c>
      <c r="AB3" s="41">
        <f>SUMPRODUCT($I$15:$I$200,'COMPRAS CONJ - FISICOS'!AB$15:AB$200)/SUM('COMPRAS CONJ - FISICOS'!AB$15:AB$200)</f>
        <v>68.107772145369154</v>
      </c>
      <c r="AC3" s="41">
        <f>SUMPRODUCT($I$15:$I$200,'COMPRAS CONJ - FISICOS'!AC$15:AC$200)/SUM('COMPRAS CONJ - FISICOS'!AC$15:AC$200)</f>
        <v>68.330543678457005</v>
      </c>
      <c r="AD3" s="41">
        <f>SUMPRODUCT($I$15:$I$200,'COMPRAS CONJ - FISICOS'!AD$15:AD$200)/SUM('COMPRAS CONJ - FISICOS'!AD$15:AD$200)</f>
        <v>70.033381679003156</v>
      </c>
      <c r="AE3" s="41">
        <f>SUMPRODUCT($I$15:$I$200,'COMPRAS CONJ - FISICOS'!AE$15:AE$200)/SUM('COMPRAS CONJ - FISICOS'!AE$15:AE$200)</f>
        <v>66.437591123483941</v>
      </c>
      <c r="AF3" s="41">
        <f>SUMPRODUCT($I$15:$I$200,'COMPRAS CONJ - FISICOS'!AF$15:AF$200)/SUM('COMPRAS CONJ - FISICOS'!AF$15:AF$200)</f>
        <v>64.053178390845673</v>
      </c>
      <c r="AG3" s="41">
        <f>SUMPRODUCT($I$15:$I$200,'COMPRAS CONJ - FISICOS'!AG$15:AG$200)/SUM('COMPRAS CONJ - FISICOS'!AG$15:AG$200)</f>
        <v>66.958971965708059</v>
      </c>
      <c r="AH3" s="41">
        <f>SUMPRODUCT($I$15:$I$200,'COMPRAS CONJ - FISICOS'!AH$15:AH$200)/SUM('COMPRAS CONJ - FISICOS'!AH$15:AH$200)</f>
        <v>65.980964869817143</v>
      </c>
      <c r="AI3" s="41">
        <f>SUMPRODUCT($I$15:$I$200,'COMPRAS CONJ - FISICOS'!AI$15:AI$200)/SUM('COMPRAS CONJ - FISICOS'!AI$15:AI$200)</f>
        <v>64.395623280352808</v>
      </c>
      <c r="AJ3" s="41">
        <f>SUMPRODUCT($I$15:$I$200,'COMPRAS CONJ - FISICOS'!AJ$15:AJ$200)/SUM('COMPRAS CONJ - FISICOS'!AJ$15:AJ$200)</f>
        <v>65.077848445180052</v>
      </c>
      <c r="AK3" s="41">
        <f>SUMPRODUCT($I$15:$I$200,'COMPRAS CONJ - FISICOS'!AK$15:AK$200)/SUM('COMPRAS CONJ - FISICOS'!AK$15:AK$200)</f>
        <v>65.297234676978974</v>
      </c>
      <c r="AL3" s="41">
        <f>SUMPRODUCT($I$15:$I$200,'COMPRAS CONJ - FISICOS'!AL$15:AL$200)/SUM('COMPRAS CONJ - FISICOS'!AL$15:AL$200)</f>
        <v>64.301745757832293</v>
      </c>
      <c r="AM3" s="41">
        <f>SUMPRODUCT($I$15:$I$200,'COMPRAS CONJ - FISICOS'!AM$15:AM$200)/SUM('COMPRAS CONJ - FISICOS'!AM$15:AM$200)</f>
        <v>63.721882658303535</v>
      </c>
      <c r="AN3" s="41">
        <f>SUMPRODUCT($I$15:$I$200,'COMPRAS CONJ - FISICOS'!AN$15:AN$200)/SUM('COMPRAS CONJ - FISICOS'!AN$15:AN$200)</f>
        <v>62.825847287133989</v>
      </c>
      <c r="AO3" s="41">
        <f>SUMPRODUCT($I$15:$I$200,'COMPRAS CONJ - FISICOS'!AO$15:AO$200)/SUM('COMPRAS CONJ - FISICOS'!AO$15:AO$200)</f>
        <v>64.812173723872178</v>
      </c>
      <c r="AP3" s="41">
        <f>SUMPRODUCT($I$15:$I$200,'COMPRAS CONJ - FISICOS'!AP$15:AP$200)/SUM('COMPRAS CONJ - FISICOS'!AP$15:AP$200)</f>
        <v>63.839615656170587</v>
      </c>
      <c r="AQ3" s="41">
        <f>SUMPRODUCT($I$15:$I$200,'COMPRAS CONJ - FISICOS'!AQ$15:AQ$200)/SUM('COMPRAS CONJ - FISICOS'!AQ$15:AQ$200)</f>
        <v>63.434152676282324</v>
      </c>
      <c r="AR3" s="41">
        <f>SUMPRODUCT($I$15:$I$200,'COMPRAS CONJ - FISICOS'!AR$15:AR$200)/SUM('COMPRAS CONJ - FISICOS'!AR$15:AR$200)</f>
        <v>64.110606850191346</v>
      </c>
      <c r="AS3" s="41">
        <f>SUMPRODUCT($I$15:$I$200,'COMPRAS CONJ - FISICOS'!AS$15:AS$200)/SUM('COMPRAS CONJ - FISICOS'!AS$15:AS$200)</f>
        <v>62.516568124755203</v>
      </c>
      <c r="AT3" s="41">
        <f>SUMPRODUCT($I$15:$I$200,'COMPRAS CONJ - FISICOS'!AT$15:AT$200)/SUM('COMPRAS CONJ - FISICOS'!AT$15:AT$200)</f>
        <v>63.180476303709028</v>
      </c>
      <c r="AU3" s="41">
        <f>SUMPRODUCT($I$15:$I$200,'COMPRAS CONJ - FISICOS'!AU$15:AU$200)/SUM('COMPRAS CONJ - FISICOS'!AU$15:AU$200)</f>
        <v>65.336038745431111</v>
      </c>
      <c r="AV3" s="41">
        <f>SUMPRODUCT($I$15:$I$200,'COMPRAS CONJ - FISICOS'!AV$15:AV$200)/SUM('COMPRAS CONJ - FISICOS'!AV$15:AV$200)</f>
        <v>64.231208000149422</v>
      </c>
      <c r="AW3" s="41">
        <f>SUMPRODUCT($I$15:$I$200,'COMPRAS CONJ - FISICOS'!AW$15:AW$200)/SUM('COMPRAS CONJ - FISICOS'!AW$15:AW$200)</f>
        <v>64.254010513066433</v>
      </c>
      <c r="AX3" s="41">
        <f>SUMPRODUCT($I$15:$I$200,'COMPRAS CONJ - FISICOS'!AX$15:AX$200)/SUM('COMPRAS CONJ - FISICOS'!AX$15:AX$200)</f>
        <v>61.930706945014649</v>
      </c>
      <c r="AY3" s="41">
        <f>SUMPRODUCT($I$15:$I$200,'COMPRAS CONJ - FISICOS'!AY$15:AY$200)/SUM('COMPRAS CONJ - FISICOS'!AY$15:AY$200)</f>
        <v>60.517131722478716</v>
      </c>
      <c r="AZ3" s="41">
        <f>SUMPRODUCT($I$15:$I$200,'COMPRAS CONJ - FISICOS'!AZ$15:AZ$200)/SUM('COMPRAS CONJ - FISICOS'!AZ$15:AZ$200)</f>
        <v>60.805261723781747</v>
      </c>
      <c r="BA3" s="41">
        <f>SUMPRODUCT($I$15:$I$200,'COMPRAS CONJ - FISICOS'!BA$15:BA$200)/SUM('COMPRAS CONJ - FISICOS'!BA$15:BA$200)</f>
        <v>60.937434383369634</v>
      </c>
      <c r="BB3" s="41">
        <f>SUMPRODUCT($I$15:$I$200,'COMPRAS CONJ - FISICOS'!BB$15:BB$200)/SUM('COMPRAS CONJ - FISICOS'!BB$15:BB$200)</f>
        <v>60.541769712832085</v>
      </c>
      <c r="BC3" s="41">
        <f>SUMPRODUCT($I$15:$I$200,'COMPRAS CONJ - FISICOS'!BC$15:BC$200)/SUM('COMPRAS CONJ - FISICOS'!BC$15:BC$200)</f>
        <v>59.801026923684873</v>
      </c>
      <c r="BD3" s="41">
        <f>SUMPRODUCT($I$15:$I$200,'COMPRAS CONJ - FISICOS'!BD$15:BD$200)/SUM('COMPRAS CONJ - FISICOS'!BD$15:BD$200)</f>
        <v>59.707026756582088</v>
      </c>
      <c r="BE3" s="41">
        <f>SUMPRODUCT($I$15:$I$200,'COMPRAS CONJ - FISICOS'!BE$15:BE$200)/SUM('COMPRAS CONJ - FISICOS'!BE$15:BE$200)</f>
        <v>61.742942146269783</v>
      </c>
      <c r="BF3" s="41">
        <f>SUMPRODUCT($I$15:$I$200,'COMPRAS CONJ - FISICOS'!BF$15:BF$200)/SUM('COMPRAS CONJ - FISICOS'!BF$15:BF$200)</f>
        <v>61.259949117514843</v>
      </c>
      <c r="BG3" s="41">
        <f>SUMPRODUCT($I$15:$I$200,'COMPRAS CONJ - FISICOS'!BG$15:BG$200)/SUM('COMPRAS CONJ - FISICOS'!BG$15:BG$200)</f>
        <v>59.474909068539546</v>
      </c>
      <c r="BH3" s="41">
        <f>SUMPRODUCT($I$15:$I$200,'COMPRAS CONJ - FISICOS'!BH$15:BH$200)/SUM('COMPRAS CONJ - FISICOS'!BH$15:BH$200)</f>
        <v>60.370001338817431</v>
      </c>
      <c r="BI3" s="41">
        <f>SUMPRODUCT($I$15:$I$200,'COMPRAS CONJ - FISICOS'!BI$15:BI$200)/SUM('COMPRAS CONJ - FISICOS'!BI$15:BI$200)</f>
        <v>60.506686316866016</v>
      </c>
      <c r="BJ3" s="41">
        <f>SUMPRODUCT($I$15:$I$200,'COMPRAS CONJ - FISICOS'!BJ$15:BJ$200)/SUM('COMPRAS CONJ - FISICOS'!BJ$15:BJ$200)</f>
        <v>60.253243691268366</v>
      </c>
      <c r="BK3" s="41">
        <f>SUMPRODUCT($I$15:$I$200,'COMPRAS CONJ - FISICOS'!BK$15:BK$200)/SUM('COMPRAS CONJ - FISICOS'!BK$15:BK$200)</f>
        <v>60.16151335368734</v>
      </c>
      <c r="BL3" s="41">
        <f>SUMPRODUCT($I$15:$I$200,'COMPRAS CONJ - FISICOS'!BL$15:BL$200)/SUM('COMPRAS CONJ - FISICOS'!BL$15:BL$200)</f>
        <v>60.815939876122791</v>
      </c>
      <c r="BM3" s="41">
        <f>SUMPRODUCT($I$15:$I$200,'COMPRAS CONJ - FISICOS'!BM$15:BM$200)/SUM('COMPRAS CONJ - FISICOS'!BM$15:BM$200)</f>
        <v>60.230496860288582</v>
      </c>
      <c r="BN3" s="41">
        <f>SUMPRODUCT($I$15:$I$200,'COMPRAS CONJ - FISICOS'!BN$15:BN$200)/SUM('COMPRAS CONJ - FISICOS'!BN$15:BN$200)</f>
        <v>59.982533875351024</v>
      </c>
      <c r="BO3" s="41">
        <f>SUMPRODUCT($I$15:$I$200,'COMPRAS CONJ - FISICOS'!BO$15:BO$200)/SUM('COMPRAS CONJ - FISICOS'!BO$15:BO$200)</f>
        <v>60.105690092454957</v>
      </c>
      <c r="BP3" s="41">
        <f>SUMPRODUCT($I$15:$I$200,'COMPRAS CONJ - FISICOS'!BP$15:BP$200)/SUM('COMPRAS CONJ - FISICOS'!BP$15:BP$200)</f>
        <v>59.547315448096285</v>
      </c>
      <c r="BQ3" s="41">
        <f>SUMPRODUCT($I$15:$I$200,'COMPRAS CONJ - FISICOS'!BQ$15:BQ$200)/SUM('COMPRAS CONJ - FISICOS'!BQ$15:BQ$200)</f>
        <v>59.541666405629819</v>
      </c>
      <c r="BR3" s="41">
        <f>SUMPRODUCT($I$15:$I$200,'COMPRAS CONJ - FISICOS'!BR$15:BR$200)/SUM('COMPRAS CONJ - FISICOS'!BR$15:BR$200)</f>
        <v>59.284184537101758</v>
      </c>
      <c r="BS3" s="41">
        <f>SUMPRODUCT($I$15:$I$200,'COMPRAS CONJ - FISICOS'!BS$15:BS$200)/SUM('COMPRAS CONJ - FISICOS'!BS$15:BS$200)</f>
        <v>59.496925920759516</v>
      </c>
      <c r="BT3" s="41">
        <f>SUMPRODUCT($I$15:$I$200,'COMPRAS CONJ - FISICOS'!BT$15:BT$200)/SUM('COMPRAS CONJ - FISICOS'!BT$15:BT$200)</f>
        <v>60.080857037573125</v>
      </c>
      <c r="BU3" s="41">
        <f>SUMPRODUCT($I$15:$I$200,'COMPRAS CONJ - FISICOS'!BU$15:BU$200)/SUM('COMPRAS CONJ - FISICOS'!BU$15:BU$200)</f>
        <v>59.824421898559734</v>
      </c>
      <c r="BV3" s="41">
        <f>SUMPRODUCT($I$15:$I$200,'COMPRAS CONJ - FISICOS'!BV$15:BV$200)/SUM('COMPRAS CONJ - FISICOS'!BV$15:BV$200)</f>
        <v>59.686672700641509</v>
      </c>
      <c r="BW3" s="41">
        <f>SUMPRODUCT($I$15:$I$200,'COMPRAS CONJ - FISICOS'!BW$15:BW$200)/SUM('COMPRAS CONJ - FISICOS'!BW$15:BW$200)</f>
        <v>59.150088352313269</v>
      </c>
      <c r="BX3" s="41">
        <f>SUMPRODUCT($I$15:$I$200,'COMPRAS CONJ - FISICOS'!BX$15:BX$200)/SUM('COMPRAS CONJ - FISICOS'!BX$15:BX$200)</f>
        <v>59.072730130937714</v>
      </c>
      <c r="BY3" s="41">
        <f>SUMPRODUCT($I$15:$I$200,'COMPRAS CONJ - FISICOS'!BY$15:BY$200)/SUM('COMPRAS CONJ - FISICOS'!BY$15:BY$200)</f>
        <v>59.112288755480982</v>
      </c>
      <c r="BZ3" s="41">
        <f>SUMPRODUCT($I$15:$I$200,'COMPRAS CONJ - FISICOS'!BZ$15:BZ$200)/SUM('COMPRAS CONJ - FISICOS'!BZ$15:BZ$200)</f>
        <v>58.725007717702567</v>
      </c>
      <c r="CA3" s="41">
        <f>SUMPRODUCT($I$15:$I$200,'COMPRAS CONJ - FISICOS'!CA$15:CA$200)/SUM('COMPRAS CONJ - FISICOS'!CA$15:CA$200)</f>
        <v>58.409208418836215</v>
      </c>
    </row>
    <row r="4" spans="1:79" x14ac:dyDescent="0.3">
      <c r="A4" s="448"/>
      <c r="K4" s="48"/>
      <c r="L4" s="49"/>
      <c r="M4" s="50" t="s">
        <v>3233</v>
      </c>
      <c r="N4" s="51">
        <f>+'COMPRAS CONJ - FISICOS'!N10</f>
        <v>0.20116500000000001</v>
      </c>
      <c r="O4" s="51">
        <f>+'COMPRAS CONJ - FISICOS'!O10</f>
        <v>2.5724010000000002</v>
      </c>
      <c r="P4" s="51">
        <f>+'COMPRAS CONJ - FISICOS'!P10</f>
        <v>4.0244450000000001</v>
      </c>
      <c r="Q4" s="51">
        <f>+'COMPRAS CONJ - FISICOS'!Q10</f>
        <v>3.7315840000000002</v>
      </c>
      <c r="R4" s="51">
        <f>+'COMPRAS CONJ - FISICOS'!R10</f>
        <v>4.5190989999999998</v>
      </c>
      <c r="S4" s="51">
        <f>+'COMPRAS CONJ - FISICOS'!S10</f>
        <v>4.5092430000000006</v>
      </c>
      <c r="T4" s="51">
        <f>+'COMPRAS CONJ - FISICOS'!T10</f>
        <v>4.6527959999999995</v>
      </c>
      <c r="U4" s="51">
        <f>+'COMPRAS CONJ - FISICOS'!U10</f>
        <v>3.5773520000000003</v>
      </c>
      <c r="V4" s="51">
        <f>+'COMPRAS CONJ - FISICOS'!V10</f>
        <v>4.5882310000000004</v>
      </c>
      <c r="W4" s="51">
        <f>+'COMPRAS CONJ - FISICOS'!W10</f>
        <v>5.7432479999999995</v>
      </c>
      <c r="X4" s="51">
        <f>+'COMPRAS CONJ - FISICOS'!X10</f>
        <v>5.6990940000000005</v>
      </c>
      <c r="Y4" s="51">
        <f>+'COMPRAS CONJ - FISICOS'!Y10</f>
        <v>37.830233000000007</v>
      </c>
      <c r="Z4" s="51">
        <f>+'COMPRAS CONJ - FISICOS'!Z10</f>
        <v>40.363824999999999</v>
      </c>
      <c r="AA4" s="51">
        <f>+'COMPRAS CONJ - FISICOS'!AA10</f>
        <v>62.443189999999994</v>
      </c>
      <c r="AB4" s="51">
        <f>+'COMPRAS CONJ - FISICOS'!AB10</f>
        <v>83.235753999999986</v>
      </c>
      <c r="AC4" s="51">
        <f>+'COMPRAS CONJ - FISICOS'!AC10</f>
        <v>109.03818100000001</v>
      </c>
      <c r="AD4" s="51">
        <f>+'COMPRAS CONJ - FISICOS'!AD10</f>
        <v>138.17687000000001</v>
      </c>
      <c r="AE4" s="51">
        <f>+'COMPRAS CONJ - FISICOS'!AE10</f>
        <v>184.15626</v>
      </c>
      <c r="AF4" s="51">
        <f>+'COMPRAS CONJ - FISICOS'!AF10</f>
        <v>212.83518699999999</v>
      </c>
      <c r="AG4" s="51">
        <f>+'COMPRAS CONJ - FISICOS'!AG10</f>
        <v>168.791743</v>
      </c>
      <c r="AH4" s="51">
        <f>+'COMPRAS CONJ - FISICOS'!AH10</f>
        <v>222.48184800000001</v>
      </c>
      <c r="AI4" s="51">
        <f>+'COMPRAS CONJ - FISICOS'!AI10</f>
        <v>254.76301199999997</v>
      </c>
      <c r="AJ4" s="51">
        <f>+'COMPRAS CONJ - FISICOS'!AJ10</f>
        <v>237.36452599999998</v>
      </c>
      <c r="AK4" s="51">
        <f>+'COMPRAS CONJ - FISICOS'!AK10</f>
        <v>268.02089100000001</v>
      </c>
      <c r="AL4" s="51">
        <f>+'COMPRAS CONJ - FISICOS'!AL10</f>
        <v>300.53662100000003</v>
      </c>
      <c r="AM4" s="51">
        <f>+'COMPRAS CONJ - FISICOS'!AM10</f>
        <v>325.12038900000005</v>
      </c>
      <c r="AN4" s="51">
        <f>+'COMPRAS CONJ - FISICOS'!AN10</f>
        <v>357.66486100000003</v>
      </c>
      <c r="AO4" s="51">
        <f>+'COMPRAS CONJ - FISICOS'!AO10</f>
        <v>413.78880799999996</v>
      </c>
      <c r="AP4" s="51">
        <f>+'COMPRAS CONJ - FISICOS'!AP10</f>
        <v>450.82630899999998</v>
      </c>
      <c r="AQ4" s="51">
        <f>+'COMPRAS CONJ - FISICOS'!AQ10</f>
        <v>450.50996099999998</v>
      </c>
      <c r="AR4" s="51">
        <f>+'COMPRAS CONJ - FISICOS'!AR10</f>
        <v>459.57612599999999</v>
      </c>
      <c r="AS4" s="51">
        <f>+'COMPRAS CONJ - FISICOS'!AS10</f>
        <v>426.96780200000006</v>
      </c>
      <c r="AT4" s="51">
        <f>+'COMPRAS CONJ - FISICOS'!AT10</f>
        <v>474.35757000000007</v>
      </c>
      <c r="AU4" s="51">
        <f>+'COMPRAS CONJ - FISICOS'!AU10</f>
        <v>435.16532200000012</v>
      </c>
      <c r="AV4" s="51">
        <f>+'COMPRAS CONJ - FISICOS'!AV10</f>
        <v>486.69330900000006</v>
      </c>
      <c r="AW4" s="51">
        <f>+'COMPRAS CONJ - FISICOS'!AW10</f>
        <v>474.03676499999989</v>
      </c>
      <c r="AX4" s="51">
        <f>+'COMPRAS CONJ - FISICOS'!AX10</f>
        <v>571.14884699999993</v>
      </c>
      <c r="AY4" s="51">
        <f>+'COMPRAS CONJ - FISICOS'!AY10</f>
        <v>690.92814599999997</v>
      </c>
      <c r="AZ4" s="51">
        <f>+'COMPRAS CONJ - FISICOS'!AZ10</f>
        <v>618.23470499999996</v>
      </c>
      <c r="BA4" s="51">
        <f>+'COMPRAS CONJ - FISICOS'!BA10</f>
        <v>672.88082699999984</v>
      </c>
      <c r="BB4" s="51">
        <f>+'COMPRAS CONJ - FISICOS'!BB10</f>
        <v>704.87884099999985</v>
      </c>
      <c r="BC4" s="51">
        <f>+'COMPRAS CONJ - FISICOS'!BC10</f>
        <v>868.30165000000011</v>
      </c>
      <c r="BD4" s="51">
        <f>+'COMPRAS CONJ - FISICOS'!BD10</f>
        <v>864.093661</v>
      </c>
      <c r="BE4" s="51">
        <f>+'COMPRAS CONJ - FISICOS'!BE10</f>
        <v>713.23496100000011</v>
      </c>
      <c r="BF4" s="51">
        <f>+'COMPRAS CONJ - FISICOS'!BF10</f>
        <v>807.44680300000005</v>
      </c>
      <c r="BG4" s="51">
        <f>+'COMPRAS CONJ - FISICOS'!BG10</f>
        <v>825.85383100000001</v>
      </c>
      <c r="BH4" s="51">
        <f>+'COMPRAS CONJ - FISICOS'!BH10</f>
        <v>824.36930100000018</v>
      </c>
      <c r="BI4" s="51">
        <f>+'COMPRAS CONJ - FISICOS'!BI10</f>
        <v>882.63192700000025</v>
      </c>
      <c r="BJ4" s="51">
        <f>+'COMPRAS CONJ - FISICOS'!BJ10</f>
        <v>1037.3453209999998</v>
      </c>
      <c r="BK4" s="51">
        <f>+'COMPRAS CONJ - FISICOS'!BK10</f>
        <v>1016.925001</v>
      </c>
      <c r="BL4" s="51">
        <f>+'COMPRAS CONJ - FISICOS'!BL10</f>
        <v>934.76938999999993</v>
      </c>
      <c r="BM4" s="51">
        <f>+'COMPRAS CONJ - FISICOS'!BM10</f>
        <v>1142.6768310000002</v>
      </c>
      <c r="BN4" s="51">
        <f>+'COMPRAS CONJ - FISICOS'!BN10</f>
        <v>1055.3530499999997</v>
      </c>
      <c r="BO4" s="51">
        <f>+'COMPRAS CONJ - FISICOS'!BO10</f>
        <v>1033.112969</v>
      </c>
      <c r="BP4" s="51">
        <f>+'COMPRAS CONJ - FISICOS'!BP10</f>
        <v>1105.8933469999999</v>
      </c>
      <c r="BQ4" s="51">
        <f>+'COMPRAS CONJ - FISICOS'!BQ10</f>
        <v>997.0050090000002</v>
      </c>
      <c r="BR4" s="51">
        <f>+'COMPRAS CONJ - FISICOS'!BR10</f>
        <v>1165.3796659999998</v>
      </c>
      <c r="BS4" s="51">
        <f>+'COMPRAS CONJ - FISICOS'!BS10</f>
        <v>1089.9715289999999</v>
      </c>
      <c r="BT4" s="51">
        <f>+'COMPRAS CONJ - FISICOS'!BT10</f>
        <v>956.46543856537187</v>
      </c>
      <c r="BU4" s="51">
        <f>+'COMPRAS CONJ - FISICOS'!BU10</f>
        <v>907.67567929242205</v>
      </c>
      <c r="BV4" s="51">
        <f>+'COMPRAS CONJ - FISICOS'!BV10</f>
        <v>984.92965143371009</v>
      </c>
      <c r="BW4" s="51">
        <f>+'COMPRAS CONJ - FISICOS'!BW10</f>
        <v>1025.2424017743904</v>
      </c>
      <c r="BX4" s="51">
        <f>+'COMPRAS CONJ - FISICOS'!BX10</f>
        <v>972.97739124785585</v>
      </c>
      <c r="BY4" s="51">
        <f>+'COMPRAS CONJ - FISICOS'!BY10</f>
        <v>1036.6298364698519</v>
      </c>
      <c r="BZ4" s="51">
        <f>+'COMPRAS CONJ - FISICOS'!BZ10</f>
        <v>1010.1626000247604</v>
      </c>
      <c r="CA4" s="51">
        <f>+'COMPRAS CONJ - FISICOS'!CA10</f>
        <v>1026.1930287364637</v>
      </c>
    </row>
    <row r="5" spans="1:79" x14ac:dyDescent="0.3">
      <c r="A5" s="448"/>
      <c r="K5" s="52"/>
      <c r="L5" s="53"/>
      <c r="M5" s="54" t="s">
        <v>3234</v>
      </c>
      <c r="N5" s="58">
        <f>SUMPRODUCT(N15:N200,'COMPRAS CONJ - FISICOS'!N15:N200)/1000</f>
        <v>3.9284144927999996E-2</v>
      </c>
      <c r="O5" s="58">
        <f>SUMPRODUCT(O15:O200,'COMPRAS CONJ - FISICOS'!O15:O200)/1000</f>
        <v>0.38133577811279995</v>
      </c>
      <c r="P5" s="58">
        <f>SUMPRODUCT(P15:P200,'COMPRAS CONJ - FISICOS'!P15:P200)/1000</f>
        <v>0.5765374534794</v>
      </c>
      <c r="Q5" s="58">
        <f>SUMPRODUCT(Q15:Q200,'COMPRAS CONJ - FISICOS'!Q15:Q200)/1000</f>
        <v>0.53281330089540002</v>
      </c>
      <c r="R5" s="58">
        <f>SUMPRODUCT(R15:R200,'COMPRAS CONJ - FISICOS'!R15:R200)/1000</f>
        <v>0.67468585815207349</v>
      </c>
      <c r="S5" s="58">
        <f>SUMPRODUCT(S15:S200,'COMPRAS CONJ - FISICOS'!S15:S200)/1000</f>
        <v>0.68026390833911998</v>
      </c>
      <c r="T5" s="58">
        <f>SUMPRODUCT(T15:T200,'COMPRAS CONJ - FISICOS'!T15:T200)/1000</f>
        <v>0.65627156308713985</v>
      </c>
      <c r="U5" s="58">
        <f>SUMPRODUCT(U15:U200,'COMPRAS CONJ - FISICOS'!U15:U200)/1000</f>
        <v>0.51366776476150089</v>
      </c>
      <c r="V5" s="58">
        <f>SUMPRODUCT(V15:V200,'COMPRAS CONJ - FISICOS'!V15:V200)/1000</f>
        <v>0.67260518388720991</v>
      </c>
      <c r="W5" s="58">
        <f>SUMPRODUCT(W15:W200,'COMPRAS CONJ - FISICOS'!W15:W200)/1000</f>
        <v>0.82120073293874685</v>
      </c>
      <c r="X5" s="58">
        <f>SUMPRODUCT(X15:X200,'COMPRAS CONJ - FISICOS'!X15:X200)/1000</f>
        <v>0.80694156854170007</v>
      </c>
      <c r="Y5" s="58">
        <f>SUMPRODUCT(Y15:Y200,'COMPRAS CONJ - FISICOS'!Y15:Y200)/1000</f>
        <v>3.2595981367460172</v>
      </c>
      <c r="Z5" s="58">
        <f>SUMPRODUCT(Z15:Z200,'COMPRAS CONJ - FISICOS'!Z15:Z200)/1000</f>
        <v>3.4533694626113021</v>
      </c>
      <c r="AA5" s="58">
        <f>SUMPRODUCT(AA15:AA200,'COMPRAS CONJ - FISICOS'!AA15:AA200)/1000</f>
        <v>5.1231759894649391</v>
      </c>
      <c r="AB5" s="58">
        <f>SUMPRODUCT(AB15:AB200,'COMPRAS CONJ - FISICOS'!AB15:AB200)/1000</f>
        <v>6.674716037948917</v>
      </c>
      <c r="AC5" s="58">
        <f>SUMPRODUCT(AC15:AC200,'COMPRAS CONJ - FISICOS'!AC15:AC200)/1000</f>
        <v>8.7726427884384766</v>
      </c>
      <c r="AD5" s="58">
        <f>SUMPRODUCT(AD15:AD200,'COMPRAS CONJ - FISICOS'!AD15:AD200)/1000</f>
        <v>11.384253396939428</v>
      </c>
      <c r="AE5" s="58">
        <f>SUMPRODUCT(AE15:AE200,'COMPRAS CONJ - FISICOS'!AE15:AE200)/1000</f>
        <v>14.365250111671763</v>
      </c>
      <c r="AF5" s="58">
        <f>SUMPRODUCT(AF15:AF200,'COMPRAS CONJ - FISICOS'!AF15:AF200)/1000</f>
        <v>15.958415610921991</v>
      </c>
      <c r="AG5" s="58">
        <f>SUMPRODUCT(AG15:AG200,'COMPRAS CONJ - FISICOS'!AG15:AG200)/1000</f>
        <v>13.230762098058339</v>
      </c>
      <c r="AH5" s="58">
        <f>SUMPRODUCT(AH15:AH200,'COMPRAS CONJ - FISICOS'!AH15:AH200)/1000</f>
        <v>17.182521860311212</v>
      </c>
      <c r="AI5" s="58">
        <f>SUMPRODUCT(AI15:AI200,'COMPRAS CONJ - FISICOS'!AI15:AI200)/1000</f>
        <v>19.201002948105675</v>
      </c>
      <c r="AJ5" s="58">
        <f>SUMPRODUCT(AJ15:AJ200,'COMPRAS CONJ - FISICOS'!AJ15:AJ200)/1000</f>
        <v>18.08843462026746</v>
      </c>
      <c r="AK5" s="58">
        <f>SUMPRODUCT(AK15:AK200,'COMPRAS CONJ - FISICOS'!AK15:AK200)/1000</f>
        <v>20.543486385111322</v>
      </c>
      <c r="AL5" s="58">
        <f>SUMPRODUCT(AL15:AL200,'COMPRAS CONJ - FISICOS'!AL15:AL200)/1000</f>
        <v>22.681819401295584</v>
      </c>
      <c r="AM5" s="58">
        <f>SUMPRODUCT(AM15:AM200,'COMPRAS CONJ - FISICOS'!AM15:AM200)/1000</f>
        <v>24.358645301794155</v>
      </c>
      <c r="AN5" s="58">
        <f>SUMPRODUCT(AN15:AN200,'COMPRAS CONJ - FISICOS'!AN15:AN200)/1000</f>
        <v>26.434569207590826</v>
      </c>
      <c r="AO5" s="58">
        <f>SUMPRODUCT(AO15:AO200,'COMPRAS CONJ - FISICOS'!AO15:AO200)/1000</f>
        <v>31.532560514681666</v>
      </c>
      <c r="AP5" s="58">
        <f>SUMPRODUCT(AP15:AP200,'COMPRAS CONJ - FISICOS'!AP15:AP200)/1000</f>
        <v>33.89425342125039</v>
      </c>
      <c r="AQ5" s="58">
        <f>SUMPRODUCT(AQ15:AQ200,'COMPRAS CONJ - FISICOS'!AQ15:AQ200)/1000</f>
        <v>33.726580330953844</v>
      </c>
      <c r="AR5" s="58">
        <f>SUMPRODUCT(AR15:AR200,'COMPRAS CONJ - FISICOS'!AR15:AR200)/1000</f>
        <v>34.774767479392366</v>
      </c>
      <c r="AS5" s="58">
        <f>SUMPRODUCT(AS15:AS200,'COMPRAS CONJ - FISICOS'!AS15:AS200)/1000</f>
        <v>31.478974297460425</v>
      </c>
      <c r="AT5" s="58">
        <f>SUMPRODUCT(AT15:AT200,'COMPRAS CONJ - FISICOS'!AT15:AT200)/1000</f>
        <v>35.404604472770437</v>
      </c>
      <c r="AU5" s="58">
        <f>SUMPRODUCT(AU15:AU200,'COMPRAS CONJ - FISICOS'!AU15:AU200)/1000</f>
        <v>33.599964236751966</v>
      </c>
      <c r="AV5" s="58">
        <f>SUMPRODUCT(AV15:AV200,'COMPRAS CONJ - FISICOS'!AV15:AV200)/1000</f>
        <v>36.95928144145384</v>
      </c>
      <c r="AW5" s="58">
        <f>SUMPRODUCT(AW15:AW200,'COMPRAS CONJ - FISICOS'!AW15:AW200)/1000</f>
        <v>36.037382770519258</v>
      </c>
      <c r="AX5" s="58">
        <f>SUMPRODUCT(AX15:AX200,'COMPRAS CONJ - FISICOS'!AX15:AX200)/1000</f>
        <v>41.872367663972014</v>
      </c>
      <c r="AY5" s="58">
        <f>SUMPRODUCT(AY15:AY200,'COMPRAS CONJ - FISICOS'!AY15:AY200)/1000</f>
        <v>49.549173347767208</v>
      </c>
      <c r="AZ5" s="58">
        <f>SUMPRODUCT(AZ15:AZ200,'COMPRAS CONJ - FISICOS'!AZ15:AZ200)/1000</f>
        <v>44.684282405802371</v>
      </c>
      <c r="BA5" s="58">
        <f>SUMPRODUCT(BA15:BA200,'COMPRAS CONJ - FISICOS'!BA15:BA200)/1000</f>
        <v>48.701428677759942</v>
      </c>
      <c r="BB5" s="58">
        <f>SUMPRODUCT(BB15:BB200,'COMPRAS CONJ - FISICOS'!BB15:BB200)/1000</f>
        <v>50.653093151970367</v>
      </c>
      <c r="BC5" s="58">
        <f>SUMPRODUCT(BC15:BC200,'COMPRAS CONJ - FISICOS'!BC15:BC200)/1000</f>
        <v>61.639657346966352</v>
      </c>
      <c r="BD5" s="58">
        <f>SUMPRODUCT(BD15:BD200,'COMPRAS CONJ - FISICOS'!BD15:BD200)/1000</f>
        <v>61.230038030753015</v>
      </c>
      <c r="BE5" s="58">
        <f>SUMPRODUCT(BE15:BE200,'COMPRAS CONJ - FISICOS'!BE15:BE200)/1000</f>
        <v>52.26622020881269</v>
      </c>
      <c r="BF5" s="58">
        <f>SUMPRODUCT(BF15:BF200,'COMPRAS CONJ - FISICOS'!BF15:BF200)/1000</f>
        <v>58.791013224039368</v>
      </c>
      <c r="BG5" s="58">
        <f>SUMPRODUCT(BG15:BG200,'COMPRAS CONJ - FISICOS'!BG15:BG200)/1000</f>
        <v>58.345439187117108</v>
      </c>
      <c r="BH5" s="58">
        <f>SUMPRODUCT(BH15:BH200,'COMPRAS CONJ - FISICOS'!BH15:BH200)/1000</f>
        <v>59.122547718856779</v>
      </c>
      <c r="BI5" s="58">
        <f>SUMPRODUCT(BI15:BI200,'COMPRAS CONJ - FISICOS'!BI15:BI200)/1000</f>
        <v>63.439682449204334</v>
      </c>
      <c r="BJ5" s="58">
        <f>SUMPRODUCT(BJ15:BJ200,'COMPRAS CONJ - FISICOS'!BJ15:BJ200)/1000</f>
        <v>74.41095668180165</v>
      </c>
      <c r="BK5" s="58">
        <f>SUMPRODUCT(BK15:BK200,'COMPRAS CONJ - FISICOS'!BK15:BK200)/1000</f>
        <v>72.938331421341516</v>
      </c>
      <c r="BL5" s="58">
        <f>SUMPRODUCT(BL15:BL200,'COMPRAS CONJ - FISICOS'!BL15:BL200)/1000</f>
        <v>67.929654855277192</v>
      </c>
      <c r="BM5" s="58">
        <f>SUMPRODUCT(BM15:BM200,'COMPRAS CONJ - FISICOS'!BM15:BM200)/1000</f>
        <v>82.170514742252465</v>
      </c>
      <c r="BN5" s="58">
        <f>SUMPRODUCT(BN15:BN200,'COMPRAS CONJ - FISICOS'!BN15:BN200)/1000</f>
        <v>75.755514189167599</v>
      </c>
      <c r="BO5" s="58">
        <f>SUMPRODUCT(BO15:BO200,'COMPRAS CONJ - FISICOS'!BO15:BO200)/1000</f>
        <v>74.359884491106413</v>
      </c>
      <c r="BP5" s="58">
        <f>SUMPRODUCT(BP15:BP200,'COMPRAS CONJ - FISICOS'!BP15:BP200)/1000</f>
        <v>76.343405898866848</v>
      </c>
      <c r="BQ5" s="58">
        <f>SUMPRODUCT(BQ15:BQ200,'COMPRAS CONJ - FISICOS'!BQ15:BQ200)/1000</f>
        <v>68.955009193896288</v>
      </c>
      <c r="BR5" s="58">
        <f>SUMPRODUCT(BR15:BR200,'COMPRAS CONJ - FISICOS'!BR15:BR200)/1000</f>
        <v>80.338359905625182</v>
      </c>
      <c r="BS5" s="58">
        <f>SUMPRODUCT(BS15:BS200,'COMPRAS CONJ - FISICOS'!BS15:BS200)/1000</f>
        <v>75.533374652368423</v>
      </c>
      <c r="BT5" s="58">
        <f>SUMPRODUCT(BT15:BT200,'COMPRAS CONJ - FISICOS'!BT15:BT200)/1000</f>
        <v>67.007730997304179</v>
      </c>
      <c r="BU5" s="58">
        <f>SUMPRODUCT(BU15:BU200,'COMPRAS CONJ - FISICOS'!BU15:BU200)/1000</f>
        <v>63.435447914101324</v>
      </c>
      <c r="BV5" s="58">
        <f>SUMPRODUCT(BV15:BV200,'COMPRAS CONJ - FISICOS'!BV15:BV200)/1000</f>
        <v>68.719067658909069</v>
      </c>
      <c r="BW5" s="58">
        <f>SUMPRODUCT(BW15:BW200,'COMPRAS CONJ - FISICOS'!BW15:BW200)/1000</f>
        <v>70.980312967476237</v>
      </c>
      <c r="BX5" s="58">
        <f>SUMPRODUCT(BX15:BX200,'COMPRAS CONJ - FISICOS'!BX15:BX200)/1000</f>
        <v>67.48990275297821</v>
      </c>
      <c r="BY5" s="58">
        <f>SUMPRODUCT(BY15:BY200,'COMPRAS CONJ - FISICOS'!BY15:BY200)/1000</f>
        <v>71.977477325731456</v>
      </c>
      <c r="BZ5" s="58">
        <f>SUMPRODUCT(BZ15:BZ200,'COMPRAS CONJ - FISICOS'!BZ15:BZ200)/1000</f>
        <v>69.840379427692852</v>
      </c>
      <c r="CA5" s="58">
        <f>SUMPRODUCT(CA15:CA200,'COMPRAS CONJ - FISICOS'!CA15:CA200)/1000</f>
        <v>70.700471490324745</v>
      </c>
    </row>
    <row r="6" spans="1:79" x14ac:dyDescent="0.3">
      <c r="K6" s="55"/>
      <c r="L6" s="56"/>
      <c r="M6" s="57" t="s">
        <v>3237</v>
      </c>
      <c r="N6" s="114">
        <f>+N5/N4*1000</f>
        <v>195.28319999999997</v>
      </c>
      <c r="O6" s="114">
        <f>+O5/O4*1000</f>
        <v>148.24118716825251</v>
      </c>
      <c r="P6" s="114">
        <f t="shared" ref="P6:CA6" si="0">+P5/P4*1000</f>
        <v>143.25887258476635</v>
      </c>
      <c r="Q6" s="114">
        <f t="shared" si="0"/>
        <v>142.78475330996164</v>
      </c>
      <c r="R6" s="114">
        <f t="shared" si="0"/>
        <v>149.29654299498051</v>
      </c>
      <c r="S6" s="114">
        <f t="shared" si="0"/>
        <v>150.85989119218456</v>
      </c>
      <c r="T6" s="114">
        <f t="shared" si="0"/>
        <v>141.04885816767811</v>
      </c>
      <c r="U6" s="114">
        <f t="shared" si="0"/>
        <v>143.58882345419204</v>
      </c>
      <c r="V6" s="114">
        <f t="shared" si="0"/>
        <v>146.59357471042978</v>
      </c>
      <c r="W6" s="114">
        <f t="shared" si="0"/>
        <v>142.98542095670373</v>
      </c>
      <c r="X6" s="114">
        <f t="shared" si="0"/>
        <v>141.59120178430115</v>
      </c>
      <c r="Y6" s="114">
        <f t="shared" si="0"/>
        <v>86.163839824777625</v>
      </c>
      <c r="Z6" s="114">
        <f t="shared" si="0"/>
        <v>85.556050810628122</v>
      </c>
      <c r="AA6" s="114">
        <f t="shared" si="0"/>
        <v>82.04539181077935</v>
      </c>
      <c r="AB6" s="114">
        <f t="shared" si="0"/>
        <v>80.19049167199131</v>
      </c>
      <c r="AC6" s="114">
        <f t="shared" si="0"/>
        <v>80.454779307428794</v>
      </c>
      <c r="AD6" s="114">
        <f t="shared" si="0"/>
        <v>82.388994604809241</v>
      </c>
      <c r="AE6" s="114">
        <f t="shared" si="0"/>
        <v>78.005765927651666</v>
      </c>
      <c r="AF6" s="114">
        <f t="shared" si="0"/>
        <v>74.980156410518674</v>
      </c>
      <c r="AG6" s="114">
        <f t="shared" si="0"/>
        <v>78.385126327289242</v>
      </c>
      <c r="AH6" s="114">
        <f t="shared" si="0"/>
        <v>77.23111802051919</v>
      </c>
      <c r="AI6" s="114">
        <f t="shared" si="0"/>
        <v>75.368095224536276</v>
      </c>
      <c r="AJ6" s="114">
        <f t="shared" si="0"/>
        <v>76.205298765947276</v>
      </c>
      <c r="AK6" s="114">
        <f t="shared" si="0"/>
        <v>76.648825054131024</v>
      </c>
      <c r="AL6" s="114">
        <f t="shared" si="0"/>
        <v>75.471066806516006</v>
      </c>
      <c r="AM6" s="114">
        <f t="shared" si="0"/>
        <v>74.921924696005917</v>
      </c>
      <c r="AN6" s="114">
        <f t="shared" si="0"/>
        <v>73.908767927836294</v>
      </c>
      <c r="AO6" s="114">
        <f t="shared" si="0"/>
        <v>76.20447896377533</v>
      </c>
      <c r="AP6" s="114">
        <f t="shared" si="0"/>
        <v>75.182509859357822</v>
      </c>
      <c r="AQ6" s="114">
        <f t="shared" si="0"/>
        <v>74.863117912178296</v>
      </c>
      <c r="AR6" s="114">
        <f t="shared" si="0"/>
        <v>75.667045157590209</v>
      </c>
      <c r="AS6" s="114">
        <f t="shared" si="0"/>
        <v>73.726810663489857</v>
      </c>
      <c r="AT6" s="114">
        <f t="shared" si="0"/>
        <v>74.636954719138217</v>
      </c>
      <c r="AU6" s="114">
        <f t="shared" si="0"/>
        <v>77.211952649002569</v>
      </c>
      <c r="AV6" s="114">
        <f t="shared" si="0"/>
        <v>75.9395717138446</v>
      </c>
      <c r="AW6" s="114">
        <f t="shared" si="0"/>
        <v>76.022337150409143</v>
      </c>
      <c r="AX6" s="114">
        <f t="shared" si="0"/>
        <v>73.312531197269521</v>
      </c>
      <c r="AY6" s="114">
        <f t="shared" si="0"/>
        <v>71.713930941477685</v>
      </c>
      <c r="AZ6" s="114">
        <f t="shared" si="0"/>
        <v>72.277214534247747</v>
      </c>
      <c r="BA6" s="114">
        <f t="shared" si="0"/>
        <v>72.37749497915172</v>
      </c>
      <c r="BB6" s="114">
        <f t="shared" si="0"/>
        <v>71.860708827788997</v>
      </c>
      <c r="BC6" s="114">
        <f t="shared" si="0"/>
        <v>70.988759893484428</v>
      </c>
      <c r="BD6" s="114">
        <f t="shared" si="0"/>
        <v>70.860418024468089</v>
      </c>
      <c r="BE6" s="114">
        <f t="shared" si="0"/>
        <v>73.280507920604691</v>
      </c>
      <c r="BF6" s="114">
        <f t="shared" si="0"/>
        <v>72.811005016808963</v>
      </c>
      <c r="BG6" s="114">
        <f t="shared" si="0"/>
        <v>70.648626908309524</v>
      </c>
      <c r="BH6" s="114">
        <f t="shared" si="0"/>
        <v>71.718521841046538</v>
      </c>
      <c r="BI6" s="114">
        <f t="shared" si="0"/>
        <v>71.875580871894201</v>
      </c>
      <c r="BJ6" s="114">
        <f t="shared" si="0"/>
        <v>71.732098439572255</v>
      </c>
      <c r="BK6" s="114">
        <f t="shared" si="0"/>
        <v>71.72439594819393</v>
      </c>
      <c r="BL6" s="114">
        <f t="shared" si="0"/>
        <v>72.669960721838777</v>
      </c>
      <c r="BM6" s="114">
        <f t="shared" si="0"/>
        <v>71.910545933045569</v>
      </c>
      <c r="BN6" s="114">
        <f t="shared" si="0"/>
        <v>71.782153080590064</v>
      </c>
      <c r="BO6" s="114">
        <f t="shared" si="0"/>
        <v>71.976527952294447</v>
      </c>
      <c r="BP6" s="114">
        <f t="shared" si="0"/>
        <v>69.033244576402041</v>
      </c>
      <c r="BQ6" s="114">
        <f t="shared" si="0"/>
        <v>69.162149208315839</v>
      </c>
      <c r="BR6" s="114">
        <f t="shared" si="0"/>
        <v>68.93749929701039</v>
      </c>
      <c r="BS6" s="114">
        <f t="shared" si="0"/>
        <v>69.298484082118094</v>
      </c>
      <c r="BT6" s="114">
        <f t="shared" si="0"/>
        <v>70.057660523323108</v>
      </c>
      <c r="BU6" s="114">
        <f t="shared" si="0"/>
        <v>69.887790717883277</v>
      </c>
      <c r="BV6" s="114">
        <f t="shared" si="0"/>
        <v>69.770533924812142</v>
      </c>
      <c r="BW6" s="114">
        <f t="shared" si="0"/>
        <v>69.232713009752985</v>
      </c>
      <c r="BX6" s="114">
        <f t="shared" si="0"/>
        <v>69.364307290246032</v>
      </c>
      <c r="BY6" s="114">
        <f t="shared" si="0"/>
        <v>69.434116975490667</v>
      </c>
      <c r="BZ6" s="114">
        <f t="shared" si="0"/>
        <v>69.137760025941333</v>
      </c>
      <c r="CA6" s="114">
        <f t="shared" si="0"/>
        <v>68.895879732663147</v>
      </c>
    </row>
    <row r="10" spans="1:79" ht="15" thickBot="1" x14ac:dyDescent="0.35"/>
    <row r="11" spans="1:79" ht="15" thickBot="1" x14ac:dyDescent="0.35">
      <c r="N11" s="460" t="s">
        <v>6420</v>
      </c>
      <c r="O11" s="461"/>
      <c r="P11" s="461"/>
      <c r="Q11" s="462"/>
      <c r="R11" s="463"/>
    </row>
    <row r="12" spans="1:79" x14ac:dyDescent="0.3">
      <c r="L12" s="44"/>
    </row>
    <row r="13" spans="1:79" ht="18" x14ac:dyDescent="0.3">
      <c r="L13" s="44"/>
      <c r="N13" s="35" t="s">
        <v>3230</v>
      </c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34" t="s">
        <v>3231</v>
      </c>
      <c r="BU13" s="22"/>
      <c r="BV13" s="22"/>
      <c r="BW13" s="22"/>
      <c r="BX13" s="22"/>
      <c r="BY13" s="22"/>
      <c r="BZ13" s="22"/>
      <c r="CA13" s="23"/>
    </row>
    <row r="14" spans="1:79" ht="30.6" x14ac:dyDescent="0.3">
      <c r="A14" s="8" t="s">
        <v>2778</v>
      </c>
      <c r="B14" s="8" t="s">
        <v>2779</v>
      </c>
      <c r="C14" s="8" t="s">
        <v>2780</v>
      </c>
      <c r="D14" s="8" t="s">
        <v>2781</v>
      </c>
      <c r="E14" s="8" t="s">
        <v>2782</v>
      </c>
      <c r="F14" s="8" t="s">
        <v>2783</v>
      </c>
      <c r="G14" s="8" t="s">
        <v>2784</v>
      </c>
      <c r="H14" s="8" t="s">
        <v>2785</v>
      </c>
      <c r="I14" s="8" t="s">
        <v>3011</v>
      </c>
      <c r="J14" s="8" t="s">
        <v>2786</v>
      </c>
      <c r="K14" s="8" t="s">
        <v>3009</v>
      </c>
      <c r="L14" s="8" t="s">
        <v>3010</v>
      </c>
      <c r="M14" s="8" t="s">
        <v>3228</v>
      </c>
      <c r="N14" s="19">
        <v>42917</v>
      </c>
      <c r="O14" s="19">
        <v>42948</v>
      </c>
      <c r="P14" s="19">
        <v>42979</v>
      </c>
      <c r="Q14" s="19">
        <v>43009</v>
      </c>
      <c r="R14" s="19">
        <v>43040</v>
      </c>
      <c r="S14" s="19">
        <v>43070</v>
      </c>
      <c r="T14" s="19">
        <v>43101</v>
      </c>
      <c r="U14" s="19">
        <v>43132</v>
      </c>
      <c r="V14" s="19">
        <v>43160</v>
      </c>
      <c r="W14" s="19">
        <v>43191</v>
      </c>
      <c r="X14" s="19">
        <v>43221</v>
      </c>
      <c r="Y14" s="19">
        <v>43252</v>
      </c>
      <c r="Z14" s="19">
        <v>43282</v>
      </c>
      <c r="AA14" s="19">
        <v>43313</v>
      </c>
      <c r="AB14" s="19">
        <v>43344</v>
      </c>
      <c r="AC14" s="19">
        <v>43374</v>
      </c>
      <c r="AD14" s="19">
        <v>43405</v>
      </c>
      <c r="AE14" s="19">
        <v>43435</v>
      </c>
      <c r="AF14" s="19">
        <v>43466</v>
      </c>
      <c r="AG14" s="19">
        <v>43497</v>
      </c>
      <c r="AH14" s="19">
        <v>43525</v>
      </c>
      <c r="AI14" s="19">
        <v>43556</v>
      </c>
      <c r="AJ14" s="19">
        <v>43586</v>
      </c>
      <c r="AK14" s="19">
        <v>43617</v>
      </c>
      <c r="AL14" s="19">
        <v>43647</v>
      </c>
      <c r="AM14" s="19">
        <v>43678</v>
      </c>
      <c r="AN14" s="19">
        <v>43709</v>
      </c>
      <c r="AO14" s="19">
        <v>43739</v>
      </c>
      <c r="AP14" s="19">
        <v>43770</v>
      </c>
      <c r="AQ14" s="19">
        <v>43800</v>
      </c>
      <c r="AR14" s="19">
        <v>43831</v>
      </c>
      <c r="AS14" s="19">
        <v>43862</v>
      </c>
      <c r="AT14" s="19">
        <v>43891</v>
      </c>
      <c r="AU14" s="19">
        <v>43922</v>
      </c>
      <c r="AV14" s="19">
        <v>43952</v>
      </c>
      <c r="AW14" s="19">
        <v>43983</v>
      </c>
      <c r="AX14" s="19">
        <v>44013</v>
      </c>
      <c r="AY14" s="19">
        <v>44044</v>
      </c>
      <c r="AZ14" s="19">
        <v>44075</v>
      </c>
      <c r="BA14" s="19">
        <v>44105</v>
      </c>
      <c r="BB14" s="19">
        <v>44136</v>
      </c>
      <c r="BC14" s="19">
        <v>44166</v>
      </c>
      <c r="BD14" s="19">
        <v>44197</v>
      </c>
      <c r="BE14" s="19">
        <v>44228</v>
      </c>
      <c r="BF14" s="19">
        <v>44256</v>
      </c>
      <c r="BG14" s="19">
        <v>44287</v>
      </c>
      <c r="BH14" s="19">
        <v>44317</v>
      </c>
      <c r="BI14" s="19">
        <v>44348</v>
      </c>
      <c r="BJ14" s="19">
        <v>44378</v>
      </c>
      <c r="BK14" s="19">
        <v>44409</v>
      </c>
      <c r="BL14" s="19">
        <v>44440</v>
      </c>
      <c r="BM14" s="19">
        <v>44470</v>
      </c>
      <c r="BN14" s="19">
        <v>44501</v>
      </c>
      <c r="BO14" s="19">
        <v>44531</v>
      </c>
      <c r="BP14" s="19">
        <v>44562</v>
      </c>
      <c r="BQ14" s="19">
        <v>44593</v>
      </c>
      <c r="BR14" s="19">
        <v>44621</v>
      </c>
      <c r="BS14" s="19">
        <v>44652</v>
      </c>
      <c r="BT14" s="20">
        <v>44682</v>
      </c>
      <c r="BU14" s="20">
        <v>44713</v>
      </c>
      <c r="BV14" s="20">
        <v>44743</v>
      </c>
      <c r="BW14" s="20">
        <v>44774</v>
      </c>
      <c r="BX14" s="20">
        <v>44805</v>
      </c>
      <c r="BY14" s="20">
        <v>44835</v>
      </c>
      <c r="BZ14" s="20">
        <v>44866</v>
      </c>
      <c r="CA14" s="20">
        <v>44896</v>
      </c>
    </row>
    <row r="15" spans="1:79" x14ac:dyDescent="0.3">
      <c r="A15" s="9">
        <v>1.5</v>
      </c>
      <c r="B15" s="10" t="s">
        <v>2787</v>
      </c>
      <c r="C15" s="437" t="s">
        <v>5717</v>
      </c>
      <c r="D15" s="11" t="s">
        <v>2788</v>
      </c>
      <c r="E15" s="9" t="s">
        <v>2788</v>
      </c>
      <c r="F15" s="9" t="s">
        <v>2789</v>
      </c>
      <c r="G15" s="9" t="s">
        <v>2790</v>
      </c>
      <c r="H15" s="12" t="s">
        <v>2791</v>
      </c>
      <c r="I15" s="13">
        <v>46</v>
      </c>
      <c r="J15" s="14">
        <v>100</v>
      </c>
      <c r="K15" s="24">
        <v>43060</v>
      </c>
      <c r="L15" s="24">
        <v>51501</v>
      </c>
      <c r="M15" s="689"/>
      <c r="N15" s="21">
        <f>+$I15*IF(OR($A15="2-F1",$A15="2-F2"),'COMPRAS CONJ - FACTORES'!N$11,'COMPRAS CONJ - FACTORES'!N$10)*'COMPRAS CONJ - FACTORES'!N15</f>
        <v>0</v>
      </c>
      <c r="O15" s="21">
        <f>+$I15*IF(OR($A15="2-F1",$A15="2-F2"),'COMPRAS CONJ - FACTORES'!O$11,'COMPRAS CONJ - FACTORES'!O$10)*'COMPRAS CONJ - FACTORES'!O15</f>
        <v>0</v>
      </c>
      <c r="P15" s="21">
        <f>+$I15*IF(OR($A15="2-F1",$A15="2-F2"),'COMPRAS CONJ - FACTORES'!P$11,'COMPRAS CONJ - FACTORES'!P$10)*'COMPRAS CONJ - FACTORES'!P15</f>
        <v>0</v>
      </c>
      <c r="Q15" s="21">
        <f>+$I15*IF(OR($A15="2-F1",$A15="2-F2"),'COMPRAS CONJ - FACTORES'!Q$11,'COMPRAS CONJ - FACTORES'!Q$10)*'COMPRAS CONJ - FACTORES'!Q15</f>
        <v>0</v>
      </c>
      <c r="R15" s="21">
        <f>+$I15*IF(OR($A15="2-F1",$A15="2-F2"),'COMPRAS CONJ - FACTORES'!R$11,'COMPRAS CONJ - FACTORES'!R$10)*'COMPRAS CONJ - FACTORES'!R15</f>
        <v>0</v>
      </c>
      <c r="S15" s="21">
        <f>+$I15*IF(OR($A15="2-F1",$A15="2-F2"),'COMPRAS CONJ - FACTORES'!S$11,'COMPRAS CONJ - FACTORES'!S$10)*'COMPRAS CONJ - FACTORES'!S15</f>
        <v>0</v>
      </c>
      <c r="T15" s="21">
        <f>+$I15*IF(OR($A15="2-F1",$A15="2-F2"),'COMPRAS CONJ - FACTORES'!T$11,'COMPRAS CONJ - FACTORES'!T$10)*'COMPRAS CONJ - FACTORES'!T15</f>
        <v>0</v>
      </c>
      <c r="U15" s="21">
        <f>+$I15*IF(OR($A15="2-F1",$A15="2-F2"),'COMPRAS CONJ - FACTORES'!U$11,'COMPRAS CONJ - FACTORES'!U$10)*'COMPRAS CONJ - FACTORES'!U15</f>
        <v>0</v>
      </c>
      <c r="V15" s="21">
        <f>+$I15*IF(OR($A15="2-F1",$A15="2-F2"),'COMPRAS CONJ - FACTORES'!V$11,'COMPRAS CONJ - FACTORES'!V$10)*'COMPRAS CONJ - FACTORES'!V15</f>
        <v>0</v>
      </c>
      <c r="W15" s="21">
        <f>+$I15*IF(OR($A15="2-F1",$A15="2-F2"),'COMPRAS CONJ - FACTORES'!W$11,'COMPRAS CONJ - FACTORES'!W$10)*'COMPRAS CONJ - FACTORES'!W15</f>
        <v>0</v>
      </c>
      <c r="X15" s="21">
        <f>+$I15*IF(OR($A15="2-F1",$A15="2-F2"),'COMPRAS CONJ - FACTORES'!X$11,'COMPRAS CONJ - FACTORES'!X$10)*'COMPRAS CONJ - FACTORES'!X15</f>
        <v>0</v>
      </c>
      <c r="Y15" s="21">
        <f>+$I15*IF(OR($A15="2-F1",$A15="2-F2"),'COMPRAS CONJ - FACTORES'!Y$11,'COMPRAS CONJ - FACTORES'!Y$10)*'COMPRAS CONJ - FACTORES'!Y15</f>
        <v>0</v>
      </c>
      <c r="Z15" s="21">
        <f>+$I15*IF(OR($A15="2-F1",$A15="2-F2"),'COMPRAS CONJ - FACTORES'!Z$11,'COMPRAS CONJ - FACTORES'!Z$10)*'COMPRAS CONJ - FACTORES'!Z15</f>
        <v>0</v>
      </c>
      <c r="AA15" s="21">
        <f>+$I15*IF(OR($A15="2-F1",$A15="2-F2"),'COMPRAS CONJ - FACTORES'!AA$11,'COMPRAS CONJ - FACTORES'!AA$10)*'COMPRAS CONJ - FACTORES'!AA15</f>
        <v>0</v>
      </c>
      <c r="AB15" s="21">
        <f>+$I15*IF(OR($A15="2-F1",$A15="2-F2"),'COMPRAS CONJ - FACTORES'!AB$11,'COMPRAS CONJ - FACTORES'!AB$10)*'COMPRAS CONJ - FACTORES'!AB15</f>
        <v>0</v>
      </c>
      <c r="AC15" s="21">
        <f>+$I15*IF(OR($A15="2-F1",$A15="2-F2"),'COMPRAS CONJ - FACTORES'!AC$11,'COMPRAS CONJ - FACTORES'!AC$10)*'COMPRAS CONJ - FACTORES'!AC15</f>
        <v>0</v>
      </c>
      <c r="AD15" s="21">
        <f>+$I15*IF(OR($A15="2-F1",$A15="2-F2"),'COMPRAS CONJ - FACTORES'!AD$11,'COMPRAS CONJ - FACTORES'!AD$10)*'COMPRAS CONJ - FACTORES'!AD15</f>
        <v>0</v>
      </c>
      <c r="AE15" s="21">
        <f>+$I15*IF(OR($A15="2-F1",$A15="2-F2"),'COMPRAS CONJ - FACTORES'!AE$11,'COMPRAS CONJ - FACTORES'!AE$10)*'COMPRAS CONJ - FACTORES'!AE15</f>
        <v>0</v>
      </c>
      <c r="AF15" s="21">
        <f>+$I15*IF(OR($A15="2-F1",$A15="2-F2"),'COMPRAS CONJ - FACTORES'!AF$11,'COMPRAS CONJ - FACTORES'!AF$10)*'COMPRAS CONJ - FACTORES'!AF15</f>
        <v>0</v>
      </c>
      <c r="AG15" s="21">
        <f>+$I15*IF(OR($A15="2-F1",$A15="2-F2"),'COMPRAS CONJ - FACTORES'!AG$11,'COMPRAS CONJ - FACTORES'!AG$10)*'COMPRAS CONJ - FACTORES'!AG15</f>
        <v>0</v>
      </c>
      <c r="AH15" s="21">
        <f>+$I15*IF(OR($A15="2-F1",$A15="2-F2"),'COMPRAS CONJ - FACTORES'!AH$11,'COMPRAS CONJ - FACTORES'!AH$10)*'COMPRAS CONJ - FACTORES'!AH15</f>
        <v>0</v>
      </c>
      <c r="AI15" s="21">
        <f>+$I15*IF(OR($A15="2-F1",$A15="2-F2"),'COMPRAS CONJ - FACTORES'!AI$11,'COMPRAS CONJ - FACTORES'!AI$10)*'COMPRAS CONJ - FACTORES'!AI15</f>
        <v>0</v>
      </c>
      <c r="AJ15" s="21">
        <f>+$I15*IF(OR($A15="2-F1",$A15="2-F2"),'COMPRAS CONJ - FACTORES'!AJ$11,'COMPRAS CONJ - FACTORES'!AJ$10)*'COMPRAS CONJ - FACTORES'!AJ15</f>
        <v>0</v>
      </c>
      <c r="AK15" s="21">
        <f>+$I15*IF(OR($A15="2-F1",$A15="2-F2"),'COMPRAS CONJ - FACTORES'!AK$11,'COMPRAS CONJ - FACTORES'!AK$10)*'COMPRAS CONJ - FACTORES'!AK15</f>
        <v>0</v>
      </c>
      <c r="AL15" s="21">
        <f>+$I15*IF(OR($A15="2-F1",$A15="2-F2"),'COMPRAS CONJ - FACTORES'!AL$11,'COMPRAS CONJ - FACTORES'!AL$10)*'COMPRAS CONJ - FACTORES'!AL15</f>
        <v>0</v>
      </c>
      <c r="AM15" s="21">
        <f>+$I15*IF(OR($A15="2-F1",$A15="2-F2"),'COMPRAS CONJ - FACTORES'!AM$11,'COMPRAS CONJ - FACTORES'!AM$10)*'COMPRAS CONJ - FACTORES'!AM15</f>
        <v>0</v>
      </c>
      <c r="AN15" s="21">
        <f>+$I15*IF(OR($A15="2-F1",$A15="2-F2"),'COMPRAS CONJ - FACTORES'!AN$11,'COMPRAS CONJ - FACTORES'!AN$10)*'COMPRAS CONJ - FACTORES'!AN15</f>
        <v>0</v>
      </c>
      <c r="AO15" s="21">
        <f>+$I15*IF(OR($A15="2-F1",$A15="2-F2"),'COMPRAS CONJ - FACTORES'!AO$11,'COMPRAS CONJ - FACTORES'!AO$10)*'COMPRAS CONJ - FACTORES'!AO15</f>
        <v>0</v>
      </c>
      <c r="AP15" s="21">
        <f>+$I15*IF(OR($A15="2-F1",$A15="2-F2"),'COMPRAS CONJ - FACTORES'!AP$11,'COMPRAS CONJ - FACTORES'!AP$10)*'COMPRAS CONJ - FACTORES'!AP15</f>
        <v>0</v>
      </c>
      <c r="AQ15" s="21">
        <f>+$I15*IF(OR($A15="2-F1",$A15="2-F2"),'COMPRAS CONJ - FACTORES'!AQ$11,'COMPRAS CONJ - FACTORES'!AQ$10)*'COMPRAS CONJ - FACTORES'!AQ15</f>
        <v>0</v>
      </c>
      <c r="AR15" s="21">
        <f>+$I15*IF(OR($A15="2-F1",$A15="2-F2"),'COMPRAS CONJ - FACTORES'!AR$11,'COMPRAS CONJ - FACTORES'!AR$10)*'COMPRAS CONJ - FACTORES'!AR15</f>
        <v>0</v>
      </c>
      <c r="AS15" s="21">
        <f>+$I15*IF(OR($A15="2-F1",$A15="2-F2"),'COMPRAS CONJ - FACTORES'!AS$11,'COMPRAS CONJ - FACTORES'!AS$10)*'COMPRAS CONJ - FACTORES'!AS15</f>
        <v>0</v>
      </c>
      <c r="AT15" s="21">
        <f>+$I15*IF(OR($A15="2-F1",$A15="2-F2"),'COMPRAS CONJ - FACTORES'!AT$11,'COMPRAS CONJ - FACTORES'!AT$10)*'COMPRAS CONJ - FACTORES'!AT15</f>
        <v>0</v>
      </c>
      <c r="AU15" s="21">
        <f>+$I15*IF(OR($A15="2-F1",$A15="2-F2"),'COMPRAS CONJ - FACTORES'!AU$11,'COMPRAS CONJ - FACTORES'!AU$10)*'COMPRAS CONJ - FACTORES'!AU15</f>
        <v>0</v>
      </c>
      <c r="AV15" s="21">
        <f>+$I15*IF(OR($A15="2-F1",$A15="2-F2"),'COMPRAS CONJ - FACTORES'!AV$11,'COMPRAS CONJ - FACTORES'!AV$10)*'COMPRAS CONJ - FACTORES'!AV15</f>
        <v>0</v>
      </c>
      <c r="AW15" s="21">
        <f>+$I15*IF(OR($A15="2-F1",$A15="2-F2"),'COMPRAS CONJ - FACTORES'!AW$11,'COMPRAS CONJ - FACTORES'!AW$10)*'COMPRAS CONJ - FACTORES'!AW15</f>
        <v>0</v>
      </c>
      <c r="AX15" s="21">
        <f>+$I15*IF(OR($A15="2-F1",$A15="2-F2"),'COMPRAS CONJ - FACTORES'!AX$11,'COMPRAS CONJ - FACTORES'!AX$10)*'COMPRAS CONJ - FACTORES'!AX15</f>
        <v>0</v>
      </c>
      <c r="AY15" s="21">
        <f>+$I15*IF(OR($A15="2-F1",$A15="2-F2"),'COMPRAS CONJ - FACTORES'!AY$11,'COMPRAS CONJ - FACTORES'!AY$10)*'COMPRAS CONJ - FACTORES'!AY15</f>
        <v>0</v>
      </c>
      <c r="AZ15" s="21">
        <f>+$I15*IF(OR($A15="2-F1",$A15="2-F2"),'COMPRAS CONJ - FACTORES'!AZ$11,'COMPRAS CONJ - FACTORES'!AZ$10)*'COMPRAS CONJ - FACTORES'!AZ15</f>
        <v>0</v>
      </c>
      <c r="BA15" s="21">
        <f>+$I15*IF(OR($A15="2-F1",$A15="2-F2"),'COMPRAS CONJ - FACTORES'!BA$11,'COMPRAS CONJ - FACTORES'!BA$10)*'COMPRAS CONJ - FACTORES'!BA15</f>
        <v>0</v>
      </c>
      <c r="BB15" s="21">
        <f>+$I15*IF(OR($A15="2-F1",$A15="2-F2"),'COMPRAS CONJ - FACTORES'!BB$11,'COMPRAS CONJ - FACTORES'!BB$10)*'COMPRAS CONJ - FACTORES'!BB15</f>
        <v>0</v>
      </c>
      <c r="BC15" s="21">
        <f>+$I15*IF(OR($A15="2-F1",$A15="2-F2"),'COMPRAS CONJ - FACTORES'!BC$11,'COMPRAS CONJ - FACTORES'!BC$10)*'COMPRAS CONJ - FACTORES'!BC15</f>
        <v>0</v>
      </c>
      <c r="BD15" s="21">
        <f>+$I15*IF(OR($A15="2-F1",$A15="2-F2"),'COMPRAS CONJ - FACTORES'!BD$11,'COMPRAS CONJ - FACTORES'!BD$10)*'COMPRAS CONJ - FACTORES'!BD15</f>
        <v>0</v>
      </c>
      <c r="BE15" s="21">
        <f>+$I15*IF(OR($A15="2-F1",$A15="2-F2"),'COMPRAS CONJ - FACTORES'!BE$11,'COMPRAS CONJ - FACTORES'!BE$10)*'COMPRAS CONJ - FACTORES'!BE15</f>
        <v>0</v>
      </c>
      <c r="BF15" s="21">
        <f>+$I15*IF(OR($A15="2-F1",$A15="2-F2"),'COMPRAS CONJ - FACTORES'!BF$11,'COMPRAS CONJ - FACTORES'!BF$10)*'COMPRAS CONJ - FACTORES'!BF15</f>
        <v>0</v>
      </c>
      <c r="BG15" s="21">
        <f>+$I15*IF(OR($A15="2-F1",$A15="2-F2"),'COMPRAS CONJ - FACTORES'!BG$11,'COMPRAS CONJ - FACTORES'!BG$10)*'COMPRAS CONJ - FACTORES'!BG15</f>
        <v>0</v>
      </c>
      <c r="BH15" s="21">
        <f>+$I15*IF(OR($A15="2-F1",$A15="2-F2"),'COMPRAS CONJ - FACTORES'!BH$11,'COMPRAS CONJ - FACTORES'!BH$10)*'COMPRAS CONJ - FACTORES'!BH15</f>
        <v>0</v>
      </c>
      <c r="BI15" s="21">
        <f>+$I15*IF(OR($A15="2-F1",$A15="2-F2"),'COMPRAS CONJ - FACTORES'!BI$11,'COMPRAS CONJ - FACTORES'!BI$10)*'COMPRAS CONJ - FACTORES'!BI15</f>
        <v>0</v>
      </c>
      <c r="BJ15" s="21">
        <f>+$I15*IF(OR($A15="2-F1",$A15="2-F2"),'COMPRAS CONJ - FACTORES'!BJ$11,'COMPRAS CONJ - FACTORES'!BJ$10)*'COMPRAS CONJ - FACTORES'!BJ15</f>
        <v>0</v>
      </c>
      <c r="BK15" s="21">
        <f>+$I15*IF(OR($A15="2-F1",$A15="2-F2"),'COMPRAS CONJ - FACTORES'!BK$11,'COMPRAS CONJ - FACTORES'!BK$10)*'COMPRAS CONJ - FACTORES'!BK15</f>
        <v>0</v>
      </c>
      <c r="BL15" s="21">
        <f>+$I15*IF(OR($A15="2-F1",$A15="2-F2"),'COMPRAS CONJ - FACTORES'!BL$11,'COMPRAS CONJ - FACTORES'!BL$10)*'COMPRAS CONJ - FACTORES'!BL15</f>
        <v>0</v>
      </c>
      <c r="BM15" s="21">
        <f>+$I15*IF(OR($A15="2-F1",$A15="2-F2"),'COMPRAS CONJ - FACTORES'!BM$11,'COMPRAS CONJ - FACTORES'!BM$10)*'COMPRAS CONJ - FACTORES'!BM15</f>
        <v>0</v>
      </c>
      <c r="BN15" s="21">
        <f>+$I15*IF(OR($A15="2-F1",$A15="2-F2"),'COMPRAS CONJ - FACTORES'!BN$11,'COMPRAS CONJ - FACTORES'!BN$10)*'COMPRAS CONJ - FACTORES'!BN15</f>
        <v>0</v>
      </c>
      <c r="BO15" s="21">
        <f>+$I15*IF(OR($A15="2-F1",$A15="2-F2"),'COMPRAS CONJ - FACTORES'!BO$11,'COMPRAS CONJ - FACTORES'!BO$10)*'COMPRAS CONJ - FACTORES'!BO15</f>
        <v>0</v>
      </c>
      <c r="BP15" s="21">
        <f>+$I15*IF(OR($A15="2-F1",$A15="2-F2"),'COMPRAS CONJ - FACTORES'!BP$11,'COMPRAS CONJ - FACTORES'!BP$10)*'COMPRAS CONJ - FACTORES'!BP15</f>
        <v>0</v>
      </c>
      <c r="BQ15" s="21">
        <f>+$I15*IF(OR($A15="2-F1",$A15="2-F2"),'COMPRAS CONJ - FACTORES'!BQ$11,'COMPRAS CONJ - FACTORES'!BQ$10)*'COMPRAS CONJ - FACTORES'!BQ15</f>
        <v>0</v>
      </c>
      <c r="BR15" s="21">
        <f>+$I15*IF(OR($A15="2-F1",$A15="2-F2"),'COMPRAS CONJ - FACTORES'!BR$11,'COMPRAS CONJ - FACTORES'!BR$10)*'COMPRAS CONJ - FACTORES'!BR15</f>
        <v>0</v>
      </c>
      <c r="BS15" s="21">
        <f>+$I15*IF(OR($A15="2-F1",$A15="2-F2"),'COMPRAS CONJ - FACTORES'!BS$11,'COMPRAS CONJ - FACTORES'!BS$10)*'COMPRAS CONJ - FACTORES'!BS15</f>
        <v>0</v>
      </c>
      <c r="BT15" s="21">
        <f>+$I15*IF(OR($A15="2-F1",$A15="2-F2"),'COMPRAS CONJ - FACTORES'!BT$11,'COMPRAS CONJ - FACTORES'!BT$10)*'COMPRAS CONJ - FACTORES'!BT15</f>
        <v>0</v>
      </c>
      <c r="BU15" s="21">
        <f>+$I15*IF(OR($A15="2-F1",$A15="2-F2"),'COMPRAS CONJ - FACTORES'!BU$11,'COMPRAS CONJ - FACTORES'!BU$10)*'COMPRAS CONJ - FACTORES'!BU15</f>
        <v>0</v>
      </c>
      <c r="BV15" s="21">
        <f>+$I15*IF(OR($A15="2-F1",$A15="2-F2"),'COMPRAS CONJ - FACTORES'!BV$11,'COMPRAS CONJ - FACTORES'!BV$10)*'COMPRAS CONJ - FACTORES'!BV15</f>
        <v>0</v>
      </c>
      <c r="BW15" s="21">
        <f>+$I15*IF(OR($A15="2-F1",$A15="2-F2"),'COMPRAS CONJ - FACTORES'!BW$11,'COMPRAS CONJ - FACTORES'!BW$10)*'COMPRAS CONJ - FACTORES'!BW15</f>
        <v>0</v>
      </c>
      <c r="BX15" s="21">
        <f>+$I15*IF(OR($A15="2-F1",$A15="2-F2"),'COMPRAS CONJ - FACTORES'!BX$11,'COMPRAS CONJ - FACTORES'!BX$10)*'COMPRAS CONJ - FACTORES'!BX15</f>
        <v>0</v>
      </c>
      <c r="BY15" s="21">
        <f>+$I15*IF(OR($A15="2-F1",$A15="2-F2"),'COMPRAS CONJ - FACTORES'!BY$11,'COMPRAS CONJ - FACTORES'!BY$10)*'COMPRAS CONJ - FACTORES'!BY15</f>
        <v>0</v>
      </c>
      <c r="BZ15" s="21">
        <f>+$I15*IF(OR($A15="2-F1",$A15="2-F2"),'COMPRAS CONJ - FACTORES'!BZ$11,'COMPRAS CONJ - FACTORES'!BZ$10)*'COMPRAS CONJ - FACTORES'!BZ15</f>
        <v>0</v>
      </c>
      <c r="CA15" s="21">
        <f>+$I15*IF(OR($A15="2-F1",$A15="2-F2"),'COMPRAS CONJ - FACTORES'!CA$11,'COMPRAS CONJ - FACTORES'!CA$10)*'COMPRAS CONJ - FACTORES'!CA15</f>
        <v>0</v>
      </c>
    </row>
    <row r="16" spans="1:79" x14ac:dyDescent="0.3">
      <c r="A16" s="9">
        <v>1.5</v>
      </c>
      <c r="B16" s="10" t="s">
        <v>2787</v>
      </c>
      <c r="C16" s="437" t="s">
        <v>5718</v>
      </c>
      <c r="D16" s="11" t="s">
        <v>2788</v>
      </c>
      <c r="E16" s="9" t="s">
        <v>2788</v>
      </c>
      <c r="F16" s="9" t="s">
        <v>2792</v>
      </c>
      <c r="G16" s="9" t="s">
        <v>2793</v>
      </c>
      <c r="H16" s="12" t="s">
        <v>2794</v>
      </c>
      <c r="I16" s="13">
        <v>56.38</v>
      </c>
      <c r="J16" s="14">
        <v>97.65</v>
      </c>
      <c r="K16" s="24">
        <v>43018</v>
      </c>
      <c r="L16" s="24">
        <v>44161</v>
      </c>
      <c r="M16" s="689">
        <v>44161</v>
      </c>
      <c r="N16" s="21">
        <f>+$I16*IF(OR($A16="2-F1",$A16="2-F2"),'COMPRAS CONJ - FACTORES'!N$11,'COMPRAS CONJ - FACTORES'!N$10)*'COMPRAS CONJ - FACTORES'!N16</f>
        <v>0</v>
      </c>
      <c r="O16" s="21">
        <f>+$I16*IF(OR($A16="2-F1",$A16="2-F2"),'COMPRAS CONJ - FACTORES'!O$11,'COMPRAS CONJ - FACTORES'!O$10)*'COMPRAS CONJ - FACTORES'!O16</f>
        <v>0</v>
      </c>
      <c r="P16" s="21">
        <f>+$I16*IF(OR($A16="2-F1",$A16="2-F2"),'COMPRAS CONJ - FACTORES'!P$11,'COMPRAS CONJ - FACTORES'!P$10)*'COMPRAS CONJ - FACTORES'!P16</f>
        <v>0</v>
      </c>
      <c r="Q16" s="21">
        <f>+$I16*IF(OR($A16="2-F1",$A16="2-F2"),'COMPRAS CONJ - FACTORES'!Q$11,'COMPRAS CONJ - FACTORES'!Q$10)*'COMPRAS CONJ - FACTORES'!Q16</f>
        <v>0</v>
      </c>
      <c r="R16" s="21">
        <f>+$I16*IF(OR($A16="2-F1",$A16="2-F2"),'COMPRAS CONJ - FACTORES'!R$11,'COMPRAS CONJ - FACTORES'!R$10)*'COMPRAS CONJ - FACTORES'!R16</f>
        <v>0</v>
      </c>
      <c r="S16" s="21">
        <f>+$I16*IF(OR($A16="2-F1",$A16="2-F2"),'COMPRAS CONJ - FACTORES'!S$11,'COMPRAS CONJ - FACTORES'!S$10)*'COMPRAS CONJ - FACTORES'!S16</f>
        <v>0</v>
      </c>
      <c r="T16" s="21">
        <f>+$I16*IF(OR($A16="2-F1",$A16="2-F2"),'COMPRAS CONJ - FACTORES'!T$11,'COMPRAS CONJ - FACTORES'!T$10)*'COMPRAS CONJ - FACTORES'!T16</f>
        <v>0</v>
      </c>
      <c r="U16" s="21">
        <f>+$I16*IF(OR($A16="2-F1",$A16="2-F2"),'COMPRAS CONJ - FACTORES'!U$11,'COMPRAS CONJ - FACTORES'!U$10)*'COMPRAS CONJ - FACTORES'!U16</f>
        <v>0</v>
      </c>
      <c r="V16" s="21">
        <f>+$I16*IF(OR($A16="2-F1",$A16="2-F2"),'COMPRAS CONJ - FACTORES'!V$11,'COMPRAS CONJ - FACTORES'!V$10)*'COMPRAS CONJ - FACTORES'!V16</f>
        <v>0</v>
      </c>
      <c r="W16" s="21">
        <f>+$I16*IF(OR($A16="2-F1",$A16="2-F2"),'COMPRAS CONJ - FACTORES'!W$11,'COMPRAS CONJ - FACTORES'!W$10)*'COMPRAS CONJ - FACTORES'!W16</f>
        <v>0</v>
      </c>
      <c r="X16" s="21">
        <f>+$I16*IF(OR($A16="2-F1",$A16="2-F2"),'COMPRAS CONJ - FACTORES'!X$11,'COMPRAS CONJ - FACTORES'!X$10)*'COMPRAS CONJ - FACTORES'!X16</f>
        <v>0</v>
      </c>
      <c r="Y16" s="21">
        <f>+$I16*IF(OR($A16="2-F1",$A16="2-F2"),'COMPRAS CONJ - FACTORES'!Y$11,'COMPRAS CONJ - FACTORES'!Y$10)*'COMPRAS CONJ - FACTORES'!Y16</f>
        <v>0</v>
      </c>
      <c r="Z16" s="21">
        <f>+$I16*IF(OR($A16="2-F1",$A16="2-F2"),'COMPRAS CONJ - FACTORES'!Z$11,'COMPRAS CONJ - FACTORES'!Z$10)*'COMPRAS CONJ - FACTORES'!Z16</f>
        <v>0</v>
      </c>
      <c r="AA16" s="21">
        <f>+$I16*IF(OR($A16="2-F1",$A16="2-F2"),'COMPRAS CONJ - FACTORES'!AA$11,'COMPRAS CONJ - FACTORES'!AA$10)*'COMPRAS CONJ - FACTORES'!AA16</f>
        <v>0</v>
      </c>
      <c r="AB16" s="21">
        <f>+$I16*IF(OR($A16="2-F1",$A16="2-F2"),'COMPRAS CONJ - FACTORES'!AB$11,'COMPRAS CONJ - FACTORES'!AB$10)*'COMPRAS CONJ - FACTORES'!AB16</f>
        <v>0</v>
      </c>
      <c r="AC16" s="21">
        <f>+$I16*IF(OR($A16="2-F1",$A16="2-F2"),'COMPRAS CONJ - FACTORES'!AC$11,'COMPRAS CONJ - FACTORES'!AC$10)*'COMPRAS CONJ - FACTORES'!AC16</f>
        <v>0</v>
      </c>
      <c r="AD16" s="21">
        <f>+$I16*IF(OR($A16="2-F1",$A16="2-F2"),'COMPRAS CONJ - FACTORES'!AD$11,'COMPRAS CONJ - FACTORES'!AD$10)*'COMPRAS CONJ - FACTORES'!AD16</f>
        <v>0</v>
      </c>
      <c r="AE16" s="21">
        <f>+$I16*IF(OR($A16="2-F1",$A16="2-F2"),'COMPRAS CONJ - FACTORES'!AE$11,'COMPRAS CONJ - FACTORES'!AE$10)*'COMPRAS CONJ - FACTORES'!AE16</f>
        <v>0</v>
      </c>
      <c r="AF16" s="21">
        <f>+$I16*IF(OR($A16="2-F1",$A16="2-F2"),'COMPRAS CONJ - FACTORES'!AF$11,'COMPRAS CONJ - FACTORES'!AF$10)*'COMPRAS CONJ - FACTORES'!AF16</f>
        <v>0</v>
      </c>
      <c r="AG16" s="21">
        <f>+$I16*IF(OR($A16="2-F1",$A16="2-F2"),'COMPRAS CONJ - FACTORES'!AG$11,'COMPRAS CONJ - FACTORES'!AG$10)*'COMPRAS CONJ - FACTORES'!AG16</f>
        <v>0</v>
      </c>
      <c r="AH16" s="21">
        <f>+$I16*IF(OR($A16="2-F1",$A16="2-F2"),'COMPRAS CONJ - FACTORES'!AH$11,'COMPRAS CONJ - FACTORES'!AH$10)*'COMPRAS CONJ - FACTORES'!AH16</f>
        <v>0</v>
      </c>
      <c r="AI16" s="21">
        <f>+$I16*IF(OR($A16="2-F1",$A16="2-F2"),'COMPRAS CONJ - FACTORES'!AI$11,'COMPRAS CONJ - FACTORES'!AI$10)*'COMPRAS CONJ - FACTORES'!AI16</f>
        <v>0</v>
      </c>
      <c r="AJ16" s="21">
        <f>+$I16*IF(OR($A16="2-F1",$A16="2-F2"),'COMPRAS CONJ - FACTORES'!AJ$11,'COMPRAS CONJ - FACTORES'!AJ$10)*'COMPRAS CONJ - FACTORES'!AJ16</f>
        <v>0</v>
      </c>
      <c r="AK16" s="21">
        <f>+$I16*IF(OR($A16="2-F1",$A16="2-F2"),'COMPRAS CONJ - FACTORES'!AK$11,'COMPRAS CONJ - FACTORES'!AK$10)*'COMPRAS CONJ - FACTORES'!AK16</f>
        <v>0</v>
      </c>
      <c r="AL16" s="21">
        <f>+$I16*IF(OR($A16="2-F1",$A16="2-F2"),'COMPRAS CONJ - FACTORES'!AL$11,'COMPRAS CONJ - FACTORES'!AL$10)*'COMPRAS CONJ - FACTORES'!AL16</f>
        <v>0</v>
      </c>
      <c r="AM16" s="21">
        <f>+$I16*IF(OR($A16="2-F1",$A16="2-F2"),'COMPRAS CONJ - FACTORES'!AM$11,'COMPRAS CONJ - FACTORES'!AM$10)*'COMPRAS CONJ - FACTORES'!AM16</f>
        <v>0</v>
      </c>
      <c r="AN16" s="21">
        <f>+$I16*IF(OR($A16="2-F1",$A16="2-F2"),'COMPRAS CONJ - FACTORES'!AN$11,'COMPRAS CONJ - FACTORES'!AN$10)*'COMPRAS CONJ - FACTORES'!AN16</f>
        <v>0</v>
      </c>
      <c r="AO16" s="21">
        <f>+$I16*IF(OR($A16="2-F1",$A16="2-F2"),'COMPRAS CONJ - FACTORES'!AO$11,'COMPRAS CONJ - FACTORES'!AO$10)*'COMPRAS CONJ - FACTORES'!AO16</f>
        <v>0</v>
      </c>
      <c r="AP16" s="21">
        <f>+$I16*IF(OR($A16="2-F1",$A16="2-F2"),'COMPRAS CONJ - FACTORES'!AP$11,'COMPRAS CONJ - FACTORES'!AP$10)*'COMPRAS CONJ - FACTORES'!AP16</f>
        <v>0</v>
      </c>
      <c r="AQ16" s="21">
        <f>+$I16*IF(OR($A16="2-F1",$A16="2-F2"),'COMPRAS CONJ - FACTORES'!AQ$11,'COMPRAS CONJ - FACTORES'!AQ$10)*'COMPRAS CONJ - FACTORES'!AQ16</f>
        <v>0</v>
      </c>
      <c r="AR16" s="21">
        <f>+$I16*IF(OR($A16="2-F1",$A16="2-F2"),'COMPRAS CONJ - FACTORES'!AR$11,'COMPRAS CONJ - FACTORES'!AR$10)*'COMPRAS CONJ - FACTORES'!AR16</f>
        <v>0</v>
      </c>
      <c r="AS16" s="21">
        <f>+$I16*IF(OR($A16="2-F1",$A16="2-F2"),'COMPRAS CONJ - FACTORES'!AS$11,'COMPRAS CONJ - FACTORES'!AS$10)*'COMPRAS CONJ - FACTORES'!AS16</f>
        <v>0</v>
      </c>
      <c r="AT16" s="21">
        <f>+$I16*IF(OR($A16="2-F1",$A16="2-F2"),'COMPRAS CONJ - FACTORES'!AT$11,'COMPRAS CONJ - FACTORES'!AT$10)*'COMPRAS CONJ - FACTORES'!AT16</f>
        <v>0</v>
      </c>
      <c r="AU16" s="21">
        <f>+$I16*IF(OR($A16="2-F1",$A16="2-F2"),'COMPRAS CONJ - FACTORES'!AU$11,'COMPRAS CONJ - FACTORES'!AU$10)*'COMPRAS CONJ - FACTORES'!AU16</f>
        <v>0</v>
      </c>
      <c r="AV16" s="21">
        <f>+$I16*IF(OR($A16="2-F1",$A16="2-F2"),'COMPRAS CONJ - FACTORES'!AV$11,'COMPRAS CONJ - FACTORES'!AV$10)*'COMPRAS CONJ - FACTORES'!AV16</f>
        <v>0</v>
      </c>
      <c r="AW16" s="21">
        <f>+$I16*IF(OR($A16="2-F1",$A16="2-F2"),'COMPRAS CONJ - FACTORES'!AW$11,'COMPRAS CONJ - FACTORES'!AW$10)*'COMPRAS CONJ - FACTORES'!AW16</f>
        <v>0</v>
      </c>
      <c r="AX16" s="21">
        <f>+$I16*IF(OR($A16="2-F1",$A16="2-F2"),'COMPRAS CONJ - FACTORES'!AX$11,'COMPRAS CONJ - FACTORES'!AX$10)*'COMPRAS CONJ - FACTORES'!AX16</f>
        <v>0</v>
      </c>
      <c r="AY16" s="21">
        <f>+$I16*IF(OR($A16="2-F1",$A16="2-F2"),'COMPRAS CONJ - FACTORES'!AY$11,'COMPRAS CONJ - FACTORES'!AY$10)*'COMPRAS CONJ - FACTORES'!AY16</f>
        <v>0</v>
      </c>
      <c r="AZ16" s="21">
        <f>+$I16*IF(OR($A16="2-F1",$A16="2-F2"),'COMPRAS CONJ - FACTORES'!AZ$11,'COMPRAS CONJ - FACTORES'!AZ$10)*'COMPRAS CONJ - FACTORES'!AZ16</f>
        <v>0</v>
      </c>
      <c r="BA16" s="21">
        <f>+$I16*IF(OR($A16="2-F1",$A16="2-F2"),'COMPRAS CONJ - FACTORES'!BA$11,'COMPRAS CONJ - FACTORES'!BA$10)*'COMPRAS CONJ - FACTORES'!BA16</f>
        <v>0</v>
      </c>
      <c r="BB16" s="21">
        <f>+$I16*IF(OR($A16="2-F1",$A16="2-F2"),'COMPRAS CONJ - FACTORES'!BB$11,'COMPRAS CONJ - FACTORES'!BB$10)*'COMPRAS CONJ - FACTORES'!BB16</f>
        <v>65.945712700000001</v>
      </c>
      <c r="BC16" s="21">
        <f>+$I16*IF(OR($A16="2-F1",$A16="2-F2"),'COMPRAS CONJ - FACTORES'!BC$11,'COMPRAS CONJ - FACTORES'!BC$10)*'COMPRAS CONJ - FACTORES'!BC16</f>
        <v>65.945712700000001</v>
      </c>
      <c r="BD16" s="21">
        <f>+$I16*IF(OR($A16="2-F1",$A16="2-F2"),'COMPRAS CONJ - FACTORES'!BD$11,'COMPRAS CONJ - FACTORES'!BD$10)*'COMPRAS CONJ - FACTORES'!BD16</f>
        <v>65.945712700000001</v>
      </c>
      <c r="BE16" s="21">
        <f>+$I16*IF(OR($A16="2-F1",$A16="2-F2"),'COMPRAS CONJ - FACTORES'!BE$11,'COMPRAS CONJ - FACTORES'!BE$10)*'COMPRAS CONJ - FACTORES'!BE16</f>
        <v>65.945712700000001</v>
      </c>
      <c r="BF16" s="21">
        <f>+$I16*IF(OR($A16="2-F1",$A16="2-F2"),'COMPRAS CONJ - FACTORES'!BF$11,'COMPRAS CONJ - FACTORES'!BF$10)*'COMPRAS CONJ - FACTORES'!BF16</f>
        <v>65.945712700000001</v>
      </c>
      <c r="BG16" s="21">
        <f>+$I16*IF(OR($A16="2-F1",$A16="2-F2"),'COMPRAS CONJ - FACTORES'!BG$11,'COMPRAS CONJ - FACTORES'!BG$10)*'COMPRAS CONJ - FACTORES'!BG16</f>
        <v>65.945712700000001</v>
      </c>
      <c r="BH16" s="21">
        <f>+$I16*IF(OR($A16="2-F1",$A16="2-F2"),'COMPRAS CONJ - FACTORES'!BH$11,'COMPRAS CONJ - FACTORES'!BH$10)*'COMPRAS CONJ - FACTORES'!BH16</f>
        <v>65.945712700000001</v>
      </c>
      <c r="BI16" s="21">
        <f>+$I16*IF(OR($A16="2-F1",$A16="2-F2"),'COMPRAS CONJ - FACTORES'!BI$11,'COMPRAS CONJ - FACTORES'!BI$10)*'COMPRAS CONJ - FACTORES'!BI16</f>
        <v>65.945712700000001</v>
      </c>
      <c r="BJ16" s="21">
        <f>+$I16*IF(OR($A16="2-F1",$A16="2-F2"),'COMPRAS CONJ - FACTORES'!BJ$11,'COMPRAS CONJ - FACTORES'!BJ$10)*'COMPRAS CONJ - FACTORES'!BJ16</f>
        <v>65.945712700000001</v>
      </c>
      <c r="BK16" s="21">
        <f>+$I16*IF(OR($A16="2-F1",$A16="2-F2"),'COMPRAS CONJ - FACTORES'!BK$11,'COMPRAS CONJ - FACTORES'!BK$10)*'COMPRAS CONJ - FACTORES'!BK16</f>
        <v>65.945712700000001</v>
      </c>
      <c r="BL16" s="21">
        <f>+$I16*IF(OR($A16="2-F1",$A16="2-F2"),'COMPRAS CONJ - FACTORES'!BL$11,'COMPRAS CONJ - FACTORES'!BL$10)*'COMPRAS CONJ - FACTORES'!BL16</f>
        <v>65.945712700000001</v>
      </c>
      <c r="BM16" s="21">
        <f>+$I16*IF(OR($A16="2-F1",$A16="2-F2"),'COMPRAS CONJ - FACTORES'!BM$11,'COMPRAS CONJ - FACTORES'!BM$10)*'COMPRAS CONJ - FACTORES'!BM16</f>
        <v>65.945712700000001</v>
      </c>
      <c r="BN16" s="21">
        <f>+$I16*IF(OR($A16="2-F1",$A16="2-F2"),'COMPRAS CONJ - FACTORES'!BN$11,'COMPRAS CONJ - FACTORES'!BN$10)*'COMPRAS CONJ - FACTORES'!BN16</f>
        <v>67.067392800000007</v>
      </c>
      <c r="BO16" s="21">
        <f>+$I16*IF(OR($A16="2-F1",$A16="2-F2"),'COMPRAS CONJ - FACTORES'!BO$11,'COMPRAS CONJ - FACTORES'!BO$10)*'COMPRAS CONJ - FACTORES'!BO16</f>
        <v>67.067392800000007</v>
      </c>
      <c r="BP16" s="21">
        <f>+$I16*IF(OR($A16="2-F1",$A16="2-F2"),'COMPRAS CONJ - FACTORES'!BP$11,'COMPRAS CONJ - FACTORES'!BP$10)*'COMPRAS CONJ - FACTORES'!BP16</f>
        <v>64.151419200000007</v>
      </c>
      <c r="BQ16" s="21">
        <f>+$I16*IF(OR($A16="2-F1",$A16="2-F2"),'COMPRAS CONJ - FACTORES'!BQ$11,'COMPRAS CONJ - FACTORES'!BQ$10)*'COMPRAS CONJ - FACTORES'!BQ16</f>
        <v>64.151419200000007</v>
      </c>
      <c r="BR16" s="21">
        <f>+$I16*IF(OR($A16="2-F1",$A16="2-F2"),'COMPRAS CONJ - FACTORES'!BR$11,'COMPRAS CONJ - FACTORES'!BR$10)*'COMPRAS CONJ - FACTORES'!BR16</f>
        <v>64.151419200000007</v>
      </c>
      <c r="BS16" s="21">
        <f>+$I16*IF(OR($A16="2-F1",$A16="2-F2"),'COMPRAS CONJ - FACTORES'!BS$11,'COMPRAS CONJ - FACTORES'!BS$10)*'COMPRAS CONJ - FACTORES'!BS16</f>
        <v>64.151419200000007</v>
      </c>
      <c r="BT16" s="21">
        <f>+$I16*IF(OR($A16="2-F1",$A16="2-F2"),'COMPRAS CONJ - FACTORES'!BT$11,'COMPRAS CONJ - FACTORES'!BT$10)*'COMPRAS CONJ - FACTORES'!BT16</f>
        <v>64.151419200000007</v>
      </c>
      <c r="BU16" s="21">
        <f>+$I16*IF(OR($A16="2-F1",$A16="2-F2"),'COMPRAS CONJ - FACTORES'!BU$11,'COMPRAS CONJ - FACTORES'!BU$10)*'COMPRAS CONJ - FACTORES'!BU16</f>
        <v>64.151419200000007</v>
      </c>
      <c r="BV16" s="21">
        <f>+$I16*IF(OR($A16="2-F1",$A16="2-F2"),'COMPRAS CONJ - FACTORES'!BV$11,'COMPRAS CONJ - FACTORES'!BV$10)*'COMPRAS CONJ - FACTORES'!BV16</f>
        <v>64.151419200000007</v>
      </c>
      <c r="BW16" s="21">
        <f>+$I16*IF(OR($A16="2-F1",$A16="2-F2"),'COMPRAS CONJ - FACTORES'!BW$11,'COMPRAS CONJ - FACTORES'!BW$10)*'COMPRAS CONJ - FACTORES'!BW16</f>
        <v>64.151419200000007</v>
      </c>
      <c r="BX16" s="21">
        <f>+$I16*IF(OR($A16="2-F1",$A16="2-F2"),'COMPRAS CONJ - FACTORES'!BX$11,'COMPRAS CONJ - FACTORES'!BX$10)*'COMPRAS CONJ - FACTORES'!BX16</f>
        <v>64.151419200000007</v>
      </c>
      <c r="BY16" s="21">
        <f>+$I16*IF(OR($A16="2-F1",$A16="2-F2"),'COMPRAS CONJ - FACTORES'!BY$11,'COMPRAS CONJ - FACTORES'!BY$10)*'COMPRAS CONJ - FACTORES'!BY16</f>
        <v>64.151419200000007</v>
      </c>
      <c r="BZ16" s="21">
        <f>+$I16*IF(OR($A16="2-F1",$A16="2-F2"),'COMPRAS CONJ - FACTORES'!BZ$11,'COMPRAS CONJ - FACTORES'!BZ$10)*'COMPRAS CONJ - FACTORES'!BZ16</f>
        <v>65.249137800000014</v>
      </c>
      <c r="CA16" s="21">
        <f>+$I16*IF(OR($A16="2-F1",$A16="2-F2"),'COMPRAS CONJ - FACTORES'!CA$11,'COMPRAS CONJ - FACTORES'!CA$10)*'COMPRAS CONJ - FACTORES'!CA16</f>
        <v>65.249137800000014</v>
      </c>
    </row>
    <row r="17" spans="1:79" x14ac:dyDescent="0.3">
      <c r="A17" s="9">
        <v>1.5</v>
      </c>
      <c r="B17" s="10" t="s">
        <v>2787</v>
      </c>
      <c r="C17" s="437" t="s">
        <v>5719</v>
      </c>
      <c r="D17" s="11" t="s">
        <v>2788</v>
      </c>
      <c r="E17" s="9" t="s">
        <v>2788</v>
      </c>
      <c r="F17" s="9" t="s">
        <v>2795</v>
      </c>
      <c r="G17" s="9" t="s">
        <v>2796</v>
      </c>
      <c r="H17" s="12" t="s">
        <v>2797</v>
      </c>
      <c r="I17" s="13">
        <v>55.5</v>
      </c>
      <c r="J17" s="14">
        <v>37.950000000000003</v>
      </c>
      <c r="K17" s="24">
        <v>43060</v>
      </c>
      <c r="L17" s="24">
        <v>43869</v>
      </c>
      <c r="M17" s="689">
        <v>43869</v>
      </c>
      <c r="N17" s="21">
        <f>+$I17*IF(OR($A17="2-F1",$A17="2-F2"),'COMPRAS CONJ - FACTORES'!N$11,'COMPRAS CONJ - FACTORES'!N$10)*'COMPRAS CONJ - FACTORES'!N17</f>
        <v>0</v>
      </c>
      <c r="O17" s="21">
        <f>+$I17*IF(OR($A17="2-F1",$A17="2-F2"),'COMPRAS CONJ - FACTORES'!O$11,'COMPRAS CONJ - FACTORES'!O$10)*'COMPRAS CONJ - FACTORES'!O17</f>
        <v>0</v>
      </c>
      <c r="P17" s="21">
        <f>+$I17*IF(OR($A17="2-F1",$A17="2-F2"),'COMPRAS CONJ - FACTORES'!P$11,'COMPRAS CONJ - FACTORES'!P$10)*'COMPRAS CONJ - FACTORES'!P17</f>
        <v>0</v>
      </c>
      <c r="Q17" s="21">
        <f>+$I17*IF(OR($A17="2-F1",$A17="2-F2"),'COMPRAS CONJ - FACTORES'!Q$11,'COMPRAS CONJ - FACTORES'!Q$10)*'COMPRAS CONJ - FACTORES'!Q17</f>
        <v>0</v>
      </c>
      <c r="R17" s="21">
        <f>+$I17*IF(OR($A17="2-F1",$A17="2-F2"),'COMPRAS CONJ - FACTORES'!R$11,'COMPRAS CONJ - FACTORES'!R$10)*'COMPRAS CONJ - FACTORES'!R17</f>
        <v>0</v>
      </c>
      <c r="S17" s="21">
        <f>+$I17*IF(OR($A17="2-F1",$A17="2-F2"),'COMPRAS CONJ - FACTORES'!S$11,'COMPRAS CONJ - FACTORES'!S$10)*'COMPRAS CONJ - FACTORES'!S17</f>
        <v>0</v>
      </c>
      <c r="T17" s="21">
        <f>+$I17*IF(OR($A17="2-F1",$A17="2-F2"),'COMPRAS CONJ - FACTORES'!T$11,'COMPRAS CONJ - FACTORES'!T$10)*'COMPRAS CONJ - FACTORES'!T17</f>
        <v>0</v>
      </c>
      <c r="U17" s="21">
        <f>+$I17*IF(OR($A17="2-F1",$A17="2-F2"),'COMPRAS CONJ - FACTORES'!U$11,'COMPRAS CONJ - FACTORES'!U$10)*'COMPRAS CONJ - FACTORES'!U17</f>
        <v>0</v>
      </c>
      <c r="V17" s="21">
        <f>+$I17*IF(OR($A17="2-F1",$A17="2-F2"),'COMPRAS CONJ - FACTORES'!V$11,'COMPRAS CONJ - FACTORES'!V$10)*'COMPRAS CONJ - FACTORES'!V17</f>
        <v>0</v>
      </c>
      <c r="W17" s="21">
        <f>+$I17*IF(OR($A17="2-F1",$A17="2-F2"),'COMPRAS CONJ - FACTORES'!W$11,'COMPRAS CONJ - FACTORES'!W$10)*'COMPRAS CONJ - FACTORES'!W17</f>
        <v>0</v>
      </c>
      <c r="X17" s="21">
        <f>+$I17*IF(OR($A17="2-F1",$A17="2-F2"),'COMPRAS CONJ - FACTORES'!X$11,'COMPRAS CONJ - FACTORES'!X$10)*'COMPRAS CONJ - FACTORES'!X17</f>
        <v>0</v>
      </c>
      <c r="Y17" s="21">
        <f>+$I17*IF(OR($A17="2-F1",$A17="2-F2"),'COMPRAS CONJ - FACTORES'!Y$11,'COMPRAS CONJ - FACTORES'!Y$10)*'COMPRAS CONJ - FACTORES'!Y17</f>
        <v>0</v>
      </c>
      <c r="Z17" s="21">
        <f>+$I17*IF(OR($A17="2-F1",$A17="2-F2"),'COMPRAS CONJ - FACTORES'!Z$11,'COMPRAS CONJ - FACTORES'!Z$10)*'COMPRAS CONJ - FACTORES'!Z17</f>
        <v>0</v>
      </c>
      <c r="AA17" s="21">
        <f>+$I17*IF(OR($A17="2-F1",$A17="2-F2"),'COMPRAS CONJ - FACTORES'!AA$11,'COMPRAS CONJ - FACTORES'!AA$10)*'COMPRAS CONJ - FACTORES'!AA17</f>
        <v>0</v>
      </c>
      <c r="AB17" s="21">
        <f>+$I17*IF(OR($A17="2-F1",$A17="2-F2"),'COMPRAS CONJ - FACTORES'!AB$11,'COMPRAS CONJ - FACTORES'!AB$10)*'COMPRAS CONJ - FACTORES'!AB17</f>
        <v>0</v>
      </c>
      <c r="AC17" s="21">
        <f>+$I17*IF(OR($A17="2-F1",$A17="2-F2"),'COMPRAS CONJ - FACTORES'!AC$11,'COMPRAS CONJ - FACTORES'!AC$10)*'COMPRAS CONJ - FACTORES'!AC17</f>
        <v>0</v>
      </c>
      <c r="AD17" s="21">
        <f>+$I17*IF(OR($A17="2-F1",$A17="2-F2"),'COMPRAS CONJ - FACTORES'!AD$11,'COMPRAS CONJ - FACTORES'!AD$10)*'COMPRAS CONJ - FACTORES'!AD17</f>
        <v>0</v>
      </c>
      <c r="AE17" s="21">
        <f>+$I17*IF(OR($A17="2-F1",$A17="2-F2"),'COMPRAS CONJ - FACTORES'!AE$11,'COMPRAS CONJ - FACTORES'!AE$10)*'COMPRAS CONJ - FACTORES'!AE17</f>
        <v>0</v>
      </c>
      <c r="AF17" s="21">
        <f>+$I17*IF(OR($A17="2-F1",$A17="2-F2"),'COMPRAS CONJ - FACTORES'!AF$11,'COMPRAS CONJ - FACTORES'!AF$10)*'COMPRAS CONJ - FACTORES'!AF17</f>
        <v>0</v>
      </c>
      <c r="AG17" s="21">
        <f>+$I17*IF(OR($A17="2-F1",$A17="2-F2"),'COMPRAS CONJ - FACTORES'!AG$11,'COMPRAS CONJ - FACTORES'!AG$10)*'COMPRAS CONJ - FACTORES'!AG17</f>
        <v>0</v>
      </c>
      <c r="AH17" s="21">
        <f>+$I17*IF(OR($A17="2-F1",$A17="2-F2"),'COMPRAS CONJ - FACTORES'!AH$11,'COMPRAS CONJ - FACTORES'!AH$10)*'COMPRAS CONJ - FACTORES'!AH17</f>
        <v>0</v>
      </c>
      <c r="AI17" s="21">
        <f>+$I17*IF(OR($A17="2-F1",$A17="2-F2"),'COMPRAS CONJ - FACTORES'!AI$11,'COMPRAS CONJ - FACTORES'!AI$10)*'COMPRAS CONJ - FACTORES'!AI17</f>
        <v>0</v>
      </c>
      <c r="AJ17" s="21">
        <f>+$I17*IF(OR($A17="2-F1",$A17="2-F2"),'COMPRAS CONJ - FACTORES'!AJ$11,'COMPRAS CONJ - FACTORES'!AJ$10)*'COMPRAS CONJ - FACTORES'!AJ17</f>
        <v>0</v>
      </c>
      <c r="AK17" s="21">
        <f>+$I17*IF(OR($A17="2-F1",$A17="2-F2"),'COMPRAS CONJ - FACTORES'!AK$11,'COMPRAS CONJ - FACTORES'!AK$10)*'COMPRAS CONJ - FACTORES'!AK17</f>
        <v>0</v>
      </c>
      <c r="AL17" s="21">
        <f>+$I17*IF(OR($A17="2-F1",$A17="2-F2"),'COMPRAS CONJ - FACTORES'!AL$11,'COMPRAS CONJ - FACTORES'!AL$10)*'COMPRAS CONJ - FACTORES'!AL17</f>
        <v>0</v>
      </c>
      <c r="AM17" s="21">
        <f>+$I17*IF(OR($A17="2-F1",$A17="2-F2"),'COMPRAS CONJ - FACTORES'!AM$11,'COMPRAS CONJ - FACTORES'!AM$10)*'COMPRAS CONJ - FACTORES'!AM17</f>
        <v>0</v>
      </c>
      <c r="AN17" s="21">
        <f>+$I17*IF(OR($A17="2-F1",$A17="2-F2"),'COMPRAS CONJ - FACTORES'!AN$11,'COMPRAS CONJ - FACTORES'!AN$10)*'COMPRAS CONJ - FACTORES'!AN17</f>
        <v>0</v>
      </c>
      <c r="AO17" s="21">
        <f>+$I17*IF(OR($A17="2-F1",$A17="2-F2"),'COMPRAS CONJ - FACTORES'!AO$11,'COMPRAS CONJ - FACTORES'!AO$10)*'COMPRAS CONJ - FACTORES'!AO17</f>
        <v>0</v>
      </c>
      <c r="AP17" s="21">
        <f>+$I17*IF(OR($A17="2-F1",$A17="2-F2"),'COMPRAS CONJ - FACTORES'!AP$11,'COMPRAS CONJ - FACTORES'!AP$10)*'COMPRAS CONJ - FACTORES'!AP17</f>
        <v>0</v>
      </c>
      <c r="AQ17" s="21">
        <f>+$I17*IF(OR($A17="2-F1",$A17="2-F2"),'COMPRAS CONJ - FACTORES'!AQ$11,'COMPRAS CONJ - FACTORES'!AQ$10)*'COMPRAS CONJ - FACTORES'!AQ17</f>
        <v>0</v>
      </c>
      <c r="AR17" s="21">
        <f>+$I17*IF(OR($A17="2-F1",$A17="2-F2"),'COMPRAS CONJ - FACTORES'!AR$11,'COMPRAS CONJ - FACTORES'!AR$10)*'COMPRAS CONJ - FACTORES'!AR17</f>
        <v>0</v>
      </c>
      <c r="AS17" s="21">
        <f>+$I17*IF(OR($A17="2-F1",$A17="2-F2"),'COMPRAS CONJ - FACTORES'!AS$11,'COMPRAS CONJ - FACTORES'!AS$10)*'COMPRAS CONJ - FACTORES'!AS17</f>
        <v>64.916407499999991</v>
      </c>
      <c r="AT17" s="21">
        <f>+$I17*IF(OR($A17="2-F1",$A17="2-F2"),'COMPRAS CONJ - FACTORES'!AT$11,'COMPRAS CONJ - FACTORES'!AT$10)*'COMPRAS CONJ - FACTORES'!AT17</f>
        <v>64.916407499999991</v>
      </c>
      <c r="AU17" s="21">
        <f>+$I17*IF(OR($A17="2-F1",$A17="2-F2"),'COMPRAS CONJ - FACTORES'!AU$11,'COMPRAS CONJ - FACTORES'!AU$10)*'COMPRAS CONJ - FACTORES'!AU17</f>
        <v>64.916407499999991</v>
      </c>
      <c r="AV17" s="21">
        <f>+$I17*IF(OR($A17="2-F1",$A17="2-F2"),'COMPRAS CONJ - FACTORES'!AV$11,'COMPRAS CONJ - FACTORES'!AV$10)*'COMPRAS CONJ - FACTORES'!AV17</f>
        <v>64.916407499999991</v>
      </c>
      <c r="AW17" s="21">
        <f>+$I17*IF(OR($A17="2-F1",$A17="2-F2"),'COMPRAS CONJ - FACTORES'!AW$11,'COMPRAS CONJ - FACTORES'!AW$10)*'COMPRAS CONJ - FACTORES'!AW17</f>
        <v>64.916407499999991</v>
      </c>
      <c r="AX17" s="21">
        <f>+$I17*IF(OR($A17="2-F1",$A17="2-F2"),'COMPRAS CONJ - FACTORES'!AX$11,'COMPRAS CONJ - FACTORES'!AX$10)*'COMPRAS CONJ - FACTORES'!AX17</f>
        <v>64.916407499999991</v>
      </c>
      <c r="AY17" s="21">
        <f>+$I17*IF(OR($A17="2-F1",$A17="2-F2"),'COMPRAS CONJ - FACTORES'!AY$11,'COMPRAS CONJ - FACTORES'!AY$10)*'COMPRAS CONJ - FACTORES'!AY17</f>
        <v>64.916407499999991</v>
      </c>
      <c r="AZ17" s="21">
        <f>+$I17*IF(OR($A17="2-F1",$A17="2-F2"),'COMPRAS CONJ - FACTORES'!AZ$11,'COMPRAS CONJ - FACTORES'!AZ$10)*'COMPRAS CONJ - FACTORES'!AZ17</f>
        <v>64.916407499999991</v>
      </c>
      <c r="BA17" s="21">
        <f>+$I17*IF(OR($A17="2-F1",$A17="2-F2"),'COMPRAS CONJ - FACTORES'!BA$11,'COMPRAS CONJ - FACTORES'!BA$10)*'COMPRAS CONJ - FACTORES'!BA17</f>
        <v>64.916407499999991</v>
      </c>
      <c r="BB17" s="21">
        <f>+$I17*IF(OR($A17="2-F1",$A17="2-F2"),'COMPRAS CONJ - FACTORES'!BB$11,'COMPRAS CONJ - FACTORES'!BB$10)*'COMPRAS CONJ - FACTORES'!BB17</f>
        <v>64.916407499999991</v>
      </c>
      <c r="BC17" s="21">
        <f>+$I17*IF(OR($A17="2-F1",$A17="2-F2"),'COMPRAS CONJ - FACTORES'!BC$11,'COMPRAS CONJ - FACTORES'!BC$10)*'COMPRAS CONJ - FACTORES'!BC17</f>
        <v>64.916407499999991</v>
      </c>
      <c r="BD17" s="21">
        <f>+$I17*IF(OR($A17="2-F1",$A17="2-F2"),'COMPRAS CONJ - FACTORES'!BD$11,'COMPRAS CONJ - FACTORES'!BD$10)*'COMPRAS CONJ - FACTORES'!BD17</f>
        <v>64.916407499999991</v>
      </c>
      <c r="BE17" s="21">
        <f>+$I17*IF(OR($A17="2-F1",$A17="2-F2"),'COMPRAS CONJ - FACTORES'!BE$11,'COMPRAS CONJ - FACTORES'!BE$10)*'COMPRAS CONJ - FACTORES'!BE17</f>
        <v>66.020579999999995</v>
      </c>
      <c r="BF17" s="21">
        <f>+$I17*IF(OR($A17="2-F1",$A17="2-F2"),'COMPRAS CONJ - FACTORES'!BF$11,'COMPRAS CONJ - FACTORES'!BF$10)*'COMPRAS CONJ - FACTORES'!BF17</f>
        <v>66.020579999999995</v>
      </c>
      <c r="BG17" s="21">
        <f>+$I17*IF(OR($A17="2-F1",$A17="2-F2"),'COMPRAS CONJ - FACTORES'!BG$11,'COMPRAS CONJ - FACTORES'!BG$10)*'COMPRAS CONJ - FACTORES'!BG17</f>
        <v>66.020579999999995</v>
      </c>
      <c r="BH17" s="21">
        <f>+$I17*IF(OR($A17="2-F1",$A17="2-F2"),'COMPRAS CONJ - FACTORES'!BH$11,'COMPRAS CONJ - FACTORES'!BH$10)*'COMPRAS CONJ - FACTORES'!BH17</f>
        <v>66.020579999999995</v>
      </c>
      <c r="BI17" s="21">
        <f>+$I17*IF(OR($A17="2-F1",$A17="2-F2"),'COMPRAS CONJ - FACTORES'!BI$11,'COMPRAS CONJ - FACTORES'!BI$10)*'COMPRAS CONJ - FACTORES'!BI17</f>
        <v>66.020579999999995</v>
      </c>
      <c r="BJ17" s="21">
        <f>+$I17*IF(OR($A17="2-F1",$A17="2-F2"),'COMPRAS CONJ - FACTORES'!BJ$11,'COMPRAS CONJ - FACTORES'!BJ$10)*'COMPRAS CONJ - FACTORES'!BJ17</f>
        <v>66.020579999999995</v>
      </c>
      <c r="BK17" s="21">
        <f>+$I17*IF(OR($A17="2-F1",$A17="2-F2"),'COMPRAS CONJ - FACTORES'!BK$11,'COMPRAS CONJ - FACTORES'!BK$10)*'COMPRAS CONJ - FACTORES'!BK17</f>
        <v>66.020579999999995</v>
      </c>
      <c r="BL17" s="21">
        <f>+$I17*IF(OR($A17="2-F1",$A17="2-F2"),'COMPRAS CONJ - FACTORES'!BL$11,'COMPRAS CONJ - FACTORES'!BL$10)*'COMPRAS CONJ - FACTORES'!BL17</f>
        <v>66.020579999999995</v>
      </c>
      <c r="BM17" s="21">
        <f>+$I17*IF(OR($A17="2-F1",$A17="2-F2"),'COMPRAS CONJ - FACTORES'!BM$11,'COMPRAS CONJ - FACTORES'!BM$10)*'COMPRAS CONJ - FACTORES'!BM17</f>
        <v>66.020579999999995</v>
      </c>
      <c r="BN17" s="21">
        <f>+$I17*IF(OR($A17="2-F1",$A17="2-F2"),'COMPRAS CONJ - FACTORES'!BN$11,'COMPRAS CONJ - FACTORES'!BN$10)*'COMPRAS CONJ - FACTORES'!BN17</f>
        <v>66.020579999999995</v>
      </c>
      <c r="BO17" s="21">
        <f>+$I17*IF(OR($A17="2-F1",$A17="2-F2"),'COMPRAS CONJ - FACTORES'!BO$11,'COMPRAS CONJ - FACTORES'!BO$10)*'COMPRAS CONJ - FACTORES'!BO17</f>
        <v>66.020579999999995</v>
      </c>
      <c r="BP17" s="21">
        <f>+$I17*IF(OR($A17="2-F1",$A17="2-F2"),'COMPRAS CONJ - FACTORES'!BP$11,'COMPRAS CONJ - FACTORES'!BP$10)*'COMPRAS CONJ - FACTORES'!BP17</f>
        <v>63.150120000000001</v>
      </c>
      <c r="BQ17" s="21">
        <f>+$I17*IF(OR($A17="2-F1",$A17="2-F2"),'COMPRAS CONJ - FACTORES'!BQ$11,'COMPRAS CONJ - FACTORES'!BQ$10)*'COMPRAS CONJ - FACTORES'!BQ17</f>
        <v>64.230705</v>
      </c>
      <c r="BR17" s="21">
        <f>+$I17*IF(OR($A17="2-F1",$A17="2-F2"),'COMPRAS CONJ - FACTORES'!BR$11,'COMPRAS CONJ - FACTORES'!BR$10)*'COMPRAS CONJ - FACTORES'!BR17</f>
        <v>64.230705</v>
      </c>
      <c r="BS17" s="21">
        <f>+$I17*IF(OR($A17="2-F1",$A17="2-F2"),'COMPRAS CONJ - FACTORES'!BS$11,'COMPRAS CONJ - FACTORES'!BS$10)*'COMPRAS CONJ - FACTORES'!BS17</f>
        <v>64.230705</v>
      </c>
      <c r="BT17" s="21">
        <f>+$I17*IF(OR($A17="2-F1",$A17="2-F2"),'COMPRAS CONJ - FACTORES'!BT$11,'COMPRAS CONJ - FACTORES'!BT$10)*'COMPRAS CONJ - FACTORES'!BT17</f>
        <v>64.230705</v>
      </c>
      <c r="BU17" s="21">
        <f>+$I17*IF(OR($A17="2-F1",$A17="2-F2"),'COMPRAS CONJ - FACTORES'!BU$11,'COMPRAS CONJ - FACTORES'!BU$10)*'COMPRAS CONJ - FACTORES'!BU17</f>
        <v>64.230705</v>
      </c>
      <c r="BV17" s="21">
        <f>+$I17*IF(OR($A17="2-F1",$A17="2-F2"),'COMPRAS CONJ - FACTORES'!BV$11,'COMPRAS CONJ - FACTORES'!BV$10)*'COMPRAS CONJ - FACTORES'!BV17</f>
        <v>64.230705</v>
      </c>
      <c r="BW17" s="21">
        <f>+$I17*IF(OR($A17="2-F1",$A17="2-F2"),'COMPRAS CONJ - FACTORES'!BW$11,'COMPRAS CONJ - FACTORES'!BW$10)*'COMPRAS CONJ - FACTORES'!BW17</f>
        <v>64.230705</v>
      </c>
      <c r="BX17" s="21">
        <f>+$I17*IF(OR($A17="2-F1",$A17="2-F2"),'COMPRAS CONJ - FACTORES'!BX$11,'COMPRAS CONJ - FACTORES'!BX$10)*'COMPRAS CONJ - FACTORES'!BX17</f>
        <v>64.230705</v>
      </c>
      <c r="BY17" s="21">
        <f>+$I17*IF(OR($A17="2-F1",$A17="2-F2"),'COMPRAS CONJ - FACTORES'!BY$11,'COMPRAS CONJ - FACTORES'!BY$10)*'COMPRAS CONJ - FACTORES'!BY17</f>
        <v>64.230705</v>
      </c>
      <c r="BZ17" s="21">
        <f>+$I17*IF(OR($A17="2-F1",$A17="2-F2"),'COMPRAS CONJ - FACTORES'!BZ$11,'COMPRAS CONJ - FACTORES'!BZ$10)*'COMPRAS CONJ - FACTORES'!BZ17</f>
        <v>64.230705</v>
      </c>
      <c r="CA17" s="21">
        <f>+$I17*IF(OR($A17="2-F1",$A17="2-F2"),'COMPRAS CONJ - FACTORES'!CA$11,'COMPRAS CONJ - FACTORES'!CA$10)*'COMPRAS CONJ - FACTORES'!CA17</f>
        <v>64.230705</v>
      </c>
    </row>
    <row r="18" spans="1:79" x14ac:dyDescent="0.3">
      <c r="A18" s="9">
        <v>1.5</v>
      </c>
      <c r="B18" s="10" t="s">
        <v>2787</v>
      </c>
      <c r="C18" s="437" t="s">
        <v>5720</v>
      </c>
      <c r="D18" s="11" t="s">
        <v>2798</v>
      </c>
      <c r="E18" s="9" t="s">
        <v>2799</v>
      </c>
      <c r="F18" s="9" t="s">
        <v>2800</v>
      </c>
      <c r="G18" s="9" t="s">
        <v>2801</v>
      </c>
      <c r="H18" s="12" t="s">
        <v>2802</v>
      </c>
      <c r="I18" s="13">
        <v>49.98</v>
      </c>
      <c r="J18" s="14">
        <v>36.75</v>
      </c>
      <c r="K18" s="24">
        <v>42990</v>
      </c>
      <c r="L18" s="24">
        <v>43561</v>
      </c>
      <c r="M18" s="689">
        <v>43561</v>
      </c>
      <c r="N18" s="21">
        <f>+$I18*IF(OR($A18="2-F1",$A18="2-F2"),'COMPRAS CONJ - FACTORES'!N$11,'COMPRAS CONJ - FACTORES'!N$10)*'COMPRAS CONJ - FACTORES'!N18</f>
        <v>0</v>
      </c>
      <c r="O18" s="21">
        <f>+$I18*IF(OR($A18="2-F1",$A18="2-F2"),'COMPRAS CONJ - FACTORES'!O$11,'COMPRAS CONJ - FACTORES'!O$10)*'COMPRAS CONJ - FACTORES'!O18</f>
        <v>0</v>
      </c>
      <c r="P18" s="21">
        <f>+$I18*IF(OR($A18="2-F1",$A18="2-F2"),'COMPRAS CONJ - FACTORES'!P$11,'COMPRAS CONJ - FACTORES'!P$10)*'COMPRAS CONJ - FACTORES'!P18</f>
        <v>0</v>
      </c>
      <c r="Q18" s="21">
        <f>+$I18*IF(OR($A18="2-F1",$A18="2-F2"),'COMPRAS CONJ - FACTORES'!Q$11,'COMPRAS CONJ - FACTORES'!Q$10)*'COMPRAS CONJ - FACTORES'!Q18</f>
        <v>0</v>
      </c>
      <c r="R18" s="21">
        <f>+$I18*IF(OR($A18="2-F1",$A18="2-F2"),'COMPRAS CONJ - FACTORES'!R$11,'COMPRAS CONJ - FACTORES'!R$10)*'COMPRAS CONJ - FACTORES'!R18</f>
        <v>0</v>
      </c>
      <c r="S18" s="21">
        <f>+$I18*IF(OR($A18="2-F1",$A18="2-F2"),'COMPRAS CONJ - FACTORES'!S$11,'COMPRAS CONJ - FACTORES'!S$10)*'COMPRAS CONJ - FACTORES'!S18</f>
        <v>0</v>
      </c>
      <c r="T18" s="21">
        <f>+$I18*IF(OR($A18="2-F1",$A18="2-F2"),'COMPRAS CONJ - FACTORES'!T$11,'COMPRAS CONJ - FACTORES'!T$10)*'COMPRAS CONJ - FACTORES'!T18</f>
        <v>0</v>
      </c>
      <c r="U18" s="21">
        <f>+$I18*IF(OR($A18="2-F1",$A18="2-F2"),'COMPRAS CONJ - FACTORES'!U$11,'COMPRAS CONJ - FACTORES'!U$10)*'COMPRAS CONJ - FACTORES'!U18</f>
        <v>0</v>
      </c>
      <c r="V18" s="21">
        <f>+$I18*IF(OR($A18="2-F1",$A18="2-F2"),'COMPRAS CONJ - FACTORES'!V$11,'COMPRAS CONJ - FACTORES'!V$10)*'COMPRAS CONJ - FACTORES'!V18</f>
        <v>0</v>
      </c>
      <c r="W18" s="21">
        <f>+$I18*IF(OR($A18="2-F1",$A18="2-F2"),'COMPRAS CONJ - FACTORES'!W$11,'COMPRAS CONJ - FACTORES'!W$10)*'COMPRAS CONJ - FACTORES'!W18</f>
        <v>0</v>
      </c>
      <c r="X18" s="21">
        <f>+$I18*IF(OR($A18="2-F1",$A18="2-F2"),'COMPRAS CONJ - FACTORES'!X$11,'COMPRAS CONJ - FACTORES'!X$10)*'COMPRAS CONJ - FACTORES'!X18</f>
        <v>0</v>
      </c>
      <c r="Y18" s="21">
        <f>+$I18*IF(OR($A18="2-F1",$A18="2-F2"),'COMPRAS CONJ - FACTORES'!Y$11,'COMPRAS CONJ - FACTORES'!Y$10)*'COMPRAS CONJ - FACTORES'!Y18</f>
        <v>0</v>
      </c>
      <c r="Z18" s="21">
        <f>+$I18*IF(OR($A18="2-F1",$A18="2-F2"),'COMPRAS CONJ - FACTORES'!Z$11,'COMPRAS CONJ - FACTORES'!Z$10)*'COMPRAS CONJ - FACTORES'!Z18</f>
        <v>0</v>
      </c>
      <c r="AA18" s="21">
        <f>+$I18*IF(OR($A18="2-F1",$A18="2-F2"),'COMPRAS CONJ - FACTORES'!AA$11,'COMPRAS CONJ - FACTORES'!AA$10)*'COMPRAS CONJ - FACTORES'!AA18</f>
        <v>0</v>
      </c>
      <c r="AB18" s="21">
        <f>+$I18*IF(OR($A18="2-F1",$A18="2-F2"),'COMPRAS CONJ - FACTORES'!AB$11,'COMPRAS CONJ - FACTORES'!AB$10)*'COMPRAS CONJ - FACTORES'!AB18</f>
        <v>0</v>
      </c>
      <c r="AC18" s="21">
        <f>+$I18*IF(OR($A18="2-F1",$A18="2-F2"),'COMPRAS CONJ - FACTORES'!AC$11,'COMPRAS CONJ - FACTORES'!AC$10)*'COMPRAS CONJ - FACTORES'!AC18</f>
        <v>0</v>
      </c>
      <c r="AD18" s="21">
        <f>+$I18*IF(OR($A18="2-F1",$A18="2-F2"),'COMPRAS CONJ - FACTORES'!AD$11,'COMPRAS CONJ - FACTORES'!AD$10)*'COMPRAS CONJ - FACTORES'!AD18</f>
        <v>0</v>
      </c>
      <c r="AE18" s="21">
        <f>+$I18*IF(OR($A18="2-F1",$A18="2-F2"),'COMPRAS CONJ - FACTORES'!AE$11,'COMPRAS CONJ - FACTORES'!AE$10)*'COMPRAS CONJ - FACTORES'!AE18</f>
        <v>0</v>
      </c>
      <c r="AF18" s="21">
        <f>+$I18*IF(OR($A18="2-F1",$A18="2-F2"),'COMPRAS CONJ - FACTORES'!AF$11,'COMPRAS CONJ - FACTORES'!AF$10)*'COMPRAS CONJ - FACTORES'!AF18</f>
        <v>0</v>
      </c>
      <c r="AG18" s="21">
        <f>+$I18*IF(OR($A18="2-F1",$A18="2-F2"),'COMPRAS CONJ - FACTORES'!AG$11,'COMPRAS CONJ - FACTORES'!AG$10)*'COMPRAS CONJ - FACTORES'!AG18</f>
        <v>0</v>
      </c>
      <c r="AH18" s="21">
        <f>+$I18*IF(OR($A18="2-F1",$A18="2-F2"),'COMPRAS CONJ - FACTORES'!AH$11,'COMPRAS CONJ - FACTORES'!AH$10)*'COMPRAS CONJ - FACTORES'!AH18</f>
        <v>0</v>
      </c>
      <c r="AI18" s="21">
        <f>+$I18*IF(OR($A18="2-F1",$A18="2-F2"),'COMPRAS CONJ - FACTORES'!AI$11,'COMPRAS CONJ - FACTORES'!AI$10)*'COMPRAS CONJ - FACTORES'!AI18</f>
        <v>58.459856699999982</v>
      </c>
      <c r="AJ18" s="21">
        <f>+$I18*IF(OR($A18="2-F1",$A18="2-F2"),'COMPRAS CONJ - FACTORES'!AJ$11,'COMPRAS CONJ - FACTORES'!AJ$10)*'COMPRAS CONJ - FACTORES'!AJ18</f>
        <v>58.459856699999982</v>
      </c>
      <c r="AK18" s="21">
        <f>+$I18*IF(OR($A18="2-F1",$A18="2-F2"),'COMPRAS CONJ - FACTORES'!AK$11,'COMPRAS CONJ - FACTORES'!AK$10)*'COMPRAS CONJ - FACTORES'!AK18</f>
        <v>58.459856699999982</v>
      </c>
      <c r="AL18" s="21">
        <f>+$I18*IF(OR($A18="2-F1",$A18="2-F2"),'COMPRAS CONJ - FACTORES'!AL$11,'COMPRAS CONJ - FACTORES'!AL$10)*'COMPRAS CONJ - FACTORES'!AL18</f>
        <v>58.459856699999982</v>
      </c>
      <c r="AM18" s="21">
        <f>+$I18*IF(OR($A18="2-F1",$A18="2-F2"),'COMPRAS CONJ - FACTORES'!AM$11,'COMPRAS CONJ - FACTORES'!AM$10)*'COMPRAS CONJ - FACTORES'!AM18</f>
        <v>58.459856699999982</v>
      </c>
      <c r="AN18" s="21">
        <f>+$I18*IF(OR($A18="2-F1",$A18="2-F2"),'COMPRAS CONJ - FACTORES'!AN$11,'COMPRAS CONJ - FACTORES'!AN$10)*'COMPRAS CONJ - FACTORES'!AN18</f>
        <v>58.459856699999982</v>
      </c>
      <c r="AO18" s="21">
        <f>+$I18*IF(OR($A18="2-F1",$A18="2-F2"),'COMPRAS CONJ - FACTORES'!AO$11,'COMPRAS CONJ - FACTORES'!AO$10)*'COMPRAS CONJ - FACTORES'!AO18</f>
        <v>58.459856699999982</v>
      </c>
      <c r="AP18" s="21">
        <f>+$I18*IF(OR($A18="2-F1",$A18="2-F2"),'COMPRAS CONJ - FACTORES'!AP$11,'COMPRAS CONJ - FACTORES'!AP$10)*'COMPRAS CONJ - FACTORES'!AP18</f>
        <v>58.459856699999982</v>
      </c>
      <c r="AQ18" s="21">
        <f>+$I18*IF(OR($A18="2-F1",$A18="2-F2"),'COMPRAS CONJ - FACTORES'!AQ$11,'COMPRAS CONJ - FACTORES'!AQ$10)*'COMPRAS CONJ - FACTORES'!AQ18</f>
        <v>58.459856699999982</v>
      </c>
      <c r="AR18" s="21">
        <f>+$I18*IF(OR($A18="2-F1",$A18="2-F2"),'COMPRAS CONJ - FACTORES'!AR$11,'COMPRAS CONJ - FACTORES'!AR$10)*'COMPRAS CONJ - FACTORES'!AR18</f>
        <v>58.459856699999982</v>
      </c>
      <c r="AS18" s="21">
        <f>+$I18*IF(OR($A18="2-F1",$A18="2-F2"),'COMPRAS CONJ - FACTORES'!AS$11,'COMPRAS CONJ - FACTORES'!AS$10)*'COMPRAS CONJ - FACTORES'!AS18</f>
        <v>58.459856699999982</v>
      </c>
      <c r="AT18" s="21">
        <f>+$I18*IF(OR($A18="2-F1",$A18="2-F2"),'COMPRAS CONJ - FACTORES'!AT$11,'COMPRAS CONJ - FACTORES'!AT$10)*'COMPRAS CONJ - FACTORES'!AT18</f>
        <v>58.459856699999982</v>
      </c>
      <c r="AU18" s="21">
        <f>+$I18*IF(OR($A18="2-F1",$A18="2-F2"),'COMPRAS CONJ - FACTORES'!AU$11,'COMPRAS CONJ - FACTORES'!AU$10)*'COMPRAS CONJ - FACTORES'!AU18</f>
        <v>59.454208799999989</v>
      </c>
      <c r="AV18" s="21">
        <f>+$I18*IF(OR($A18="2-F1",$A18="2-F2"),'COMPRAS CONJ - FACTORES'!AV$11,'COMPRAS CONJ - FACTORES'!AV$10)*'COMPRAS CONJ - FACTORES'!AV18</f>
        <v>59.454208799999989</v>
      </c>
      <c r="AW18" s="21">
        <f>+$I18*IF(OR($A18="2-F1",$A18="2-F2"),'COMPRAS CONJ - FACTORES'!AW$11,'COMPRAS CONJ - FACTORES'!AW$10)*'COMPRAS CONJ - FACTORES'!AW18</f>
        <v>59.454208799999989</v>
      </c>
      <c r="AX18" s="21">
        <f>+$I18*IF(OR($A18="2-F1",$A18="2-F2"),'COMPRAS CONJ - FACTORES'!AX$11,'COMPRAS CONJ - FACTORES'!AX$10)*'COMPRAS CONJ - FACTORES'!AX18</f>
        <v>59.454208799999989</v>
      </c>
      <c r="AY18" s="21">
        <f>+$I18*IF(OR($A18="2-F1",$A18="2-F2"),'COMPRAS CONJ - FACTORES'!AY$11,'COMPRAS CONJ - FACTORES'!AY$10)*'COMPRAS CONJ - FACTORES'!AY18</f>
        <v>59.454208799999989</v>
      </c>
      <c r="AZ18" s="21">
        <f>+$I18*IF(OR($A18="2-F1",$A18="2-F2"),'COMPRAS CONJ - FACTORES'!AZ$11,'COMPRAS CONJ - FACTORES'!AZ$10)*'COMPRAS CONJ - FACTORES'!AZ18</f>
        <v>59.454208799999989</v>
      </c>
      <c r="BA18" s="21">
        <f>+$I18*IF(OR($A18="2-F1",$A18="2-F2"),'COMPRAS CONJ - FACTORES'!BA$11,'COMPRAS CONJ - FACTORES'!BA$10)*'COMPRAS CONJ - FACTORES'!BA18</f>
        <v>59.454208799999989</v>
      </c>
      <c r="BB18" s="21">
        <f>+$I18*IF(OR($A18="2-F1",$A18="2-F2"),'COMPRAS CONJ - FACTORES'!BB$11,'COMPRAS CONJ - FACTORES'!BB$10)*'COMPRAS CONJ - FACTORES'!BB18</f>
        <v>59.454208799999989</v>
      </c>
      <c r="BC18" s="21">
        <f>+$I18*IF(OR($A18="2-F1",$A18="2-F2"),'COMPRAS CONJ - FACTORES'!BC$11,'COMPRAS CONJ - FACTORES'!BC$10)*'COMPRAS CONJ - FACTORES'!BC18</f>
        <v>59.454208799999989</v>
      </c>
      <c r="BD18" s="21">
        <f>+$I18*IF(OR($A18="2-F1",$A18="2-F2"),'COMPRAS CONJ - FACTORES'!BD$11,'COMPRAS CONJ - FACTORES'!BD$10)*'COMPRAS CONJ - FACTORES'!BD18</f>
        <v>59.454208799999989</v>
      </c>
      <c r="BE18" s="21">
        <f>+$I18*IF(OR($A18="2-F1",$A18="2-F2"),'COMPRAS CONJ - FACTORES'!BE$11,'COMPRAS CONJ - FACTORES'!BE$10)*'COMPRAS CONJ - FACTORES'!BE18</f>
        <v>59.454208799999989</v>
      </c>
      <c r="BF18" s="21">
        <f>+$I18*IF(OR($A18="2-F1",$A18="2-F2"),'COMPRAS CONJ - FACTORES'!BF$11,'COMPRAS CONJ - FACTORES'!BF$10)*'COMPRAS CONJ - FACTORES'!BF18</f>
        <v>59.454208799999989</v>
      </c>
      <c r="BG18" s="21">
        <f>+$I18*IF(OR($A18="2-F1",$A18="2-F2"),'COMPRAS CONJ - FACTORES'!BG$11,'COMPRAS CONJ - FACTORES'!BG$10)*'COMPRAS CONJ - FACTORES'!BG18</f>
        <v>60.471551699999992</v>
      </c>
      <c r="BH18" s="21">
        <f>+$I18*IF(OR($A18="2-F1",$A18="2-F2"),'COMPRAS CONJ - FACTORES'!BH$11,'COMPRAS CONJ - FACTORES'!BH$10)*'COMPRAS CONJ - FACTORES'!BH18</f>
        <v>60.471551699999992</v>
      </c>
      <c r="BI18" s="21">
        <f>+$I18*IF(OR($A18="2-F1",$A18="2-F2"),'COMPRAS CONJ - FACTORES'!BI$11,'COMPRAS CONJ - FACTORES'!BI$10)*'COMPRAS CONJ - FACTORES'!BI18</f>
        <v>60.471551699999992</v>
      </c>
      <c r="BJ18" s="21">
        <f>+$I18*IF(OR($A18="2-F1",$A18="2-F2"),'COMPRAS CONJ - FACTORES'!BJ$11,'COMPRAS CONJ - FACTORES'!BJ$10)*'COMPRAS CONJ - FACTORES'!BJ18</f>
        <v>60.471551699999992</v>
      </c>
      <c r="BK18" s="21">
        <f>+$I18*IF(OR($A18="2-F1",$A18="2-F2"),'COMPRAS CONJ - FACTORES'!BK$11,'COMPRAS CONJ - FACTORES'!BK$10)*'COMPRAS CONJ - FACTORES'!BK18</f>
        <v>60.471551699999992</v>
      </c>
      <c r="BL18" s="21">
        <f>+$I18*IF(OR($A18="2-F1",$A18="2-F2"),'COMPRAS CONJ - FACTORES'!BL$11,'COMPRAS CONJ - FACTORES'!BL$10)*'COMPRAS CONJ - FACTORES'!BL18</f>
        <v>60.471551699999992</v>
      </c>
      <c r="BM18" s="21">
        <f>+$I18*IF(OR($A18="2-F1",$A18="2-F2"),'COMPRAS CONJ - FACTORES'!BM$11,'COMPRAS CONJ - FACTORES'!BM$10)*'COMPRAS CONJ - FACTORES'!BM18</f>
        <v>60.471551699999992</v>
      </c>
      <c r="BN18" s="21">
        <f>+$I18*IF(OR($A18="2-F1",$A18="2-F2"),'COMPRAS CONJ - FACTORES'!BN$11,'COMPRAS CONJ - FACTORES'!BN$10)*'COMPRAS CONJ - FACTORES'!BN18</f>
        <v>60.471551699999992</v>
      </c>
      <c r="BO18" s="21">
        <f>+$I18*IF(OR($A18="2-F1",$A18="2-F2"),'COMPRAS CONJ - FACTORES'!BO$11,'COMPRAS CONJ - FACTORES'!BO$10)*'COMPRAS CONJ - FACTORES'!BO18</f>
        <v>60.471551699999992</v>
      </c>
      <c r="BP18" s="21">
        <f>+$I18*IF(OR($A18="2-F1",$A18="2-F2"),'COMPRAS CONJ - FACTORES'!BP$11,'COMPRAS CONJ - FACTORES'!BP$10)*'COMPRAS CONJ - FACTORES'!BP18</f>
        <v>57.842353800000005</v>
      </c>
      <c r="BQ18" s="21">
        <f>+$I18*IF(OR($A18="2-F1",$A18="2-F2"),'COMPRAS CONJ - FACTORES'!BQ$11,'COMPRAS CONJ - FACTORES'!BQ$10)*'COMPRAS CONJ - FACTORES'!BQ18</f>
        <v>57.842353800000005</v>
      </c>
      <c r="BR18" s="21">
        <f>+$I18*IF(OR($A18="2-F1",$A18="2-F2"),'COMPRAS CONJ - FACTORES'!BR$11,'COMPRAS CONJ - FACTORES'!BR$10)*'COMPRAS CONJ - FACTORES'!BR18</f>
        <v>57.842353800000005</v>
      </c>
      <c r="BS18" s="21">
        <f>+$I18*IF(OR($A18="2-F1",$A18="2-F2"),'COMPRAS CONJ - FACTORES'!BS$11,'COMPRAS CONJ - FACTORES'!BS$10)*'COMPRAS CONJ - FACTORES'!BS18</f>
        <v>58.831957800000005</v>
      </c>
      <c r="BT18" s="21">
        <f>+$I18*IF(OR($A18="2-F1",$A18="2-F2"),'COMPRAS CONJ - FACTORES'!BT$11,'COMPRAS CONJ - FACTORES'!BT$10)*'COMPRAS CONJ - FACTORES'!BT18</f>
        <v>58.831957800000005</v>
      </c>
      <c r="BU18" s="21">
        <f>+$I18*IF(OR($A18="2-F1",$A18="2-F2"),'COMPRAS CONJ - FACTORES'!BU$11,'COMPRAS CONJ - FACTORES'!BU$10)*'COMPRAS CONJ - FACTORES'!BU18</f>
        <v>58.831957800000005</v>
      </c>
      <c r="BV18" s="21">
        <f>+$I18*IF(OR($A18="2-F1",$A18="2-F2"),'COMPRAS CONJ - FACTORES'!BV$11,'COMPRAS CONJ - FACTORES'!BV$10)*'COMPRAS CONJ - FACTORES'!BV18</f>
        <v>58.831957800000005</v>
      </c>
      <c r="BW18" s="21">
        <f>+$I18*IF(OR($A18="2-F1",$A18="2-F2"),'COMPRAS CONJ - FACTORES'!BW$11,'COMPRAS CONJ - FACTORES'!BW$10)*'COMPRAS CONJ - FACTORES'!BW18</f>
        <v>58.831957800000005</v>
      </c>
      <c r="BX18" s="21">
        <f>+$I18*IF(OR($A18="2-F1",$A18="2-F2"),'COMPRAS CONJ - FACTORES'!BX$11,'COMPRAS CONJ - FACTORES'!BX$10)*'COMPRAS CONJ - FACTORES'!BX18</f>
        <v>58.831957800000005</v>
      </c>
      <c r="BY18" s="21">
        <f>+$I18*IF(OR($A18="2-F1",$A18="2-F2"),'COMPRAS CONJ - FACTORES'!BY$11,'COMPRAS CONJ - FACTORES'!BY$10)*'COMPRAS CONJ - FACTORES'!BY18</f>
        <v>58.831957800000005</v>
      </c>
      <c r="BZ18" s="21">
        <f>+$I18*IF(OR($A18="2-F1",$A18="2-F2"),'COMPRAS CONJ - FACTORES'!BZ$11,'COMPRAS CONJ - FACTORES'!BZ$10)*'COMPRAS CONJ - FACTORES'!BZ18</f>
        <v>58.831957800000005</v>
      </c>
      <c r="CA18" s="21">
        <f>+$I18*IF(OR($A18="2-F1",$A18="2-F2"),'COMPRAS CONJ - FACTORES'!CA$11,'COMPRAS CONJ - FACTORES'!CA$10)*'COMPRAS CONJ - FACTORES'!CA18</f>
        <v>58.831957800000005</v>
      </c>
    </row>
    <row r="19" spans="1:79" x14ac:dyDescent="0.3">
      <c r="A19" s="9">
        <v>1.5</v>
      </c>
      <c r="B19" s="10" t="s">
        <v>2787</v>
      </c>
      <c r="C19" s="437" t="s">
        <v>5721</v>
      </c>
      <c r="D19" s="11" t="s">
        <v>2798</v>
      </c>
      <c r="E19" s="9" t="s">
        <v>2803</v>
      </c>
      <c r="F19" s="9" t="s">
        <v>2804</v>
      </c>
      <c r="G19" s="9" t="s">
        <v>2805</v>
      </c>
      <c r="H19" s="12" t="s">
        <v>2806</v>
      </c>
      <c r="I19" s="13">
        <v>54.88</v>
      </c>
      <c r="J19" s="14">
        <v>100</v>
      </c>
      <c r="K19" s="24">
        <v>42881</v>
      </c>
      <c r="L19" s="24">
        <v>43658</v>
      </c>
      <c r="M19" s="689">
        <v>43658</v>
      </c>
      <c r="N19" s="21">
        <f>+$I19*IF(OR($A19="2-F1",$A19="2-F2"),'COMPRAS CONJ - FACTORES'!N$11,'COMPRAS CONJ - FACTORES'!N$10)*'COMPRAS CONJ - FACTORES'!N19</f>
        <v>0</v>
      </c>
      <c r="O19" s="21">
        <f>+$I19*IF(OR($A19="2-F1",$A19="2-F2"),'COMPRAS CONJ - FACTORES'!O$11,'COMPRAS CONJ - FACTORES'!O$10)*'COMPRAS CONJ - FACTORES'!O19</f>
        <v>0</v>
      </c>
      <c r="P19" s="21">
        <f>+$I19*IF(OR($A19="2-F1",$A19="2-F2"),'COMPRAS CONJ - FACTORES'!P$11,'COMPRAS CONJ - FACTORES'!P$10)*'COMPRAS CONJ - FACTORES'!P19</f>
        <v>0</v>
      </c>
      <c r="Q19" s="21">
        <f>+$I19*IF(OR($A19="2-F1",$A19="2-F2"),'COMPRAS CONJ - FACTORES'!Q$11,'COMPRAS CONJ - FACTORES'!Q$10)*'COMPRAS CONJ - FACTORES'!Q19</f>
        <v>0</v>
      </c>
      <c r="R19" s="21">
        <f>+$I19*IF(OR($A19="2-F1",$A19="2-F2"),'COMPRAS CONJ - FACTORES'!R$11,'COMPRAS CONJ - FACTORES'!R$10)*'COMPRAS CONJ - FACTORES'!R19</f>
        <v>0</v>
      </c>
      <c r="S19" s="21">
        <f>+$I19*IF(OR($A19="2-F1",$A19="2-F2"),'COMPRAS CONJ - FACTORES'!S$11,'COMPRAS CONJ - FACTORES'!S$10)*'COMPRAS CONJ - FACTORES'!S19</f>
        <v>0</v>
      </c>
      <c r="T19" s="21">
        <f>+$I19*IF(OR($A19="2-F1",$A19="2-F2"),'COMPRAS CONJ - FACTORES'!T$11,'COMPRAS CONJ - FACTORES'!T$10)*'COMPRAS CONJ - FACTORES'!T19</f>
        <v>0</v>
      </c>
      <c r="U19" s="21">
        <f>+$I19*IF(OR($A19="2-F1",$A19="2-F2"),'COMPRAS CONJ - FACTORES'!U$11,'COMPRAS CONJ - FACTORES'!U$10)*'COMPRAS CONJ - FACTORES'!U19</f>
        <v>0</v>
      </c>
      <c r="V19" s="21">
        <f>+$I19*IF(OR($A19="2-F1",$A19="2-F2"),'COMPRAS CONJ - FACTORES'!V$11,'COMPRAS CONJ - FACTORES'!V$10)*'COMPRAS CONJ - FACTORES'!V19</f>
        <v>0</v>
      </c>
      <c r="W19" s="21">
        <f>+$I19*IF(OR($A19="2-F1",$A19="2-F2"),'COMPRAS CONJ - FACTORES'!W$11,'COMPRAS CONJ - FACTORES'!W$10)*'COMPRAS CONJ - FACTORES'!W19</f>
        <v>0</v>
      </c>
      <c r="X19" s="21">
        <f>+$I19*IF(OR($A19="2-F1",$A19="2-F2"),'COMPRAS CONJ - FACTORES'!X$11,'COMPRAS CONJ - FACTORES'!X$10)*'COMPRAS CONJ - FACTORES'!X19</f>
        <v>0</v>
      </c>
      <c r="Y19" s="21">
        <f>+$I19*IF(OR($A19="2-F1",$A19="2-F2"),'COMPRAS CONJ - FACTORES'!Y$11,'COMPRAS CONJ - FACTORES'!Y$10)*'COMPRAS CONJ - FACTORES'!Y19</f>
        <v>0</v>
      </c>
      <c r="Z19" s="21">
        <f>+$I19*IF(OR($A19="2-F1",$A19="2-F2"),'COMPRAS CONJ - FACTORES'!Z$11,'COMPRAS CONJ - FACTORES'!Z$10)*'COMPRAS CONJ - FACTORES'!Z19</f>
        <v>0</v>
      </c>
      <c r="AA19" s="21">
        <f>+$I19*IF(OR($A19="2-F1",$A19="2-F2"),'COMPRAS CONJ - FACTORES'!AA$11,'COMPRAS CONJ - FACTORES'!AA$10)*'COMPRAS CONJ - FACTORES'!AA19</f>
        <v>0</v>
      </c>
      <c r="AB19" s="21">
        <f>+$I19*IF(OR($A19="2-F1",$A19="2-F2"),'COMPRAS CONJ - FACTORES'!AB$11,'COMPRAS CONJ - FACTORES'!AB$10)*'COMPRAS CONJ - FACTORES'!AB19</f>
        <v>0</v>
      </c>
      <c r="AC19" s="21">
        <f>+$I19*IF(OR($A19="2-F1",$A19="2-F2"),'COMPRAS CONJ - FACTORES'!AC$11,'COMPRAS CONJ - FACTORES'!AC$10)*'COMPRAS CONJ - FACTORES'!AC19</f>
        <v>0</v>
      </c>
      <c r="AD19" s="21">
        <f>+$I19*IF(OR($A19="2-F1",$A19="2-F2"),'COMPRAS CONJ - FACTORES'!AD$11,'COMPRAS CONJ - FACTORES'!AD$10)*'COMPRAS CONJ - FACTORES'!AD19</f>
        <v>0</v>
      </c>
      <c r="AE19" s="21">
        <f>+$I19*IF(OR($A19="2-F1",$A19="2-F2"),'COMPRAS CONJ - FACTORES'!AE$11,'COMPRAS CONJ - FACTORES'!AE$10)*'COMPRAS CONJ - FACTORES'!AE19</f>
        <v>0</v>
      </c>
      <c r="AF19" s="21">
        <f>+$I19*IF(OR($A19="2-F1",$A19="2-F2"),'COMPRAS CONJ - FACTORES'!AF$11,'COMPRAS CONJ - FACTORES'!AF$10)*'COMPRAS CONJ - FACTORES'!AF19</f>
        <v>0</v>
      </c>
      <c r="AG19" s="21">
        <f>+$I19*IF(OR($A19="2-F1",$A19="2-F2"),'COMPRAS CONJ - FACTORES'!AG$11,'COMPRAS CONJ - FACTORES'!AG$10)*'COMPRAS CONJ - FACTORES'!AG19</f>
        <v>0</v>
      </c>
      <c r="AH19" s="21">
        <f>+$I19*IF(OR($A19="2-F1",$A19="2-F2"),'COMPRAS CONJ - FACTORES'!AH$11,'COMPRAS CONJ - FACTORES'!AH$10)*'COMPRAS CONJ - FACTORES'!AH19</f>
        <v>0</v>
      </c>
      <c r="AI19" s="21">
        <f>+$I19*IF(OR($A19="2-F1",$A19="2-F2"),'COMPRAS CONJ - FACTORES'!AI$11,'COMPRAS CONJ - FACTORES'!AI$10)*'COMPRAS CONJ - FACTORES'!AI19</f>
        <v>0</v>
      </c>
      <c r="AJ19" s="21">
        <f>+$I19*IF(OR($A19="2-F1",$A19="2-F2"),'COMPRAS CONJ - FACTORES'!AJ$11,'COMPRAS CONJ - FACTORES'!AJ$10)*'COMPRAS CONJ - FACTORES'!AJ19</f>
        <v>0</v>
      </c>
      <c r="AK19" s="21">
        <f>+$I19*IF(OR($A19="2-F1",$A19="2-F2"),'COMPRAS CONJ - FACTORES'!AK$11,'COMPRAS CONJ - FACTORES'!AK$10)*'COMPRAS CONJ - FACTORES'!AK19</f>
        <v>0</v>
      </c>
      <c r="AL19" s="21">
        <f>+$I19*IF(OR($A19="2-F1",$A19="2-F2"),'COMPRAS CONJ - FACTORES'!AL$11,'COMPRAS CONJ - FACTORES'!AL$10)*'COMPRAS CONJ - FACTORES'!AL19</f>
        <v>64.191215199999988</v>
      </c>
      <c r="AM19" s="21">
        <f>+$I19*IF(OR($A19="2-F1",$A19="2-F2"),'COMPRAS CONJ - FACTORES'!AM$11,'COMPRAS CONJ - FACTORES'!AM$10)*'COMPRAS CONJ - FACTORES'!AM19</f>
        <v>64.191215199999988</v>
      </c>
      <c r="AN19" s="21">
        <f>+$I19*IF(OR($A19="2-F1",$A19="2-F2"),'COMPRAS CONJ - FACTORES'!AN$11,'COMPRAS CONJ - FACTORES'!AN$10)*'COMPRAS CONJ - FACTORES'!AN19</f>
        <v>64.191215199999988</v>
      </c>
      <c r="AO19" s="21">
        <f>+$I19*IF(OR($A19="2-F1",$A19="2-F2"),'COMPRAS CONJ - FACTORES'!AO$11,'COMPRAS CONJ - FACTORES'!AO$10)*'COMPRAS CONJ - FACTORES'!AO19</f>
        <v>64.191215199999988</v>
      </c>
      <c r="AP19" s="21">
        <f>+$I19*IF(OR($A19="2-F1",$A19="2-F2"),'COMPRAS CONJ - FACTORES'!AP$11,'COMPRAS CONJ - FACTORES'!AP$10)*'COMPRAS CONJ - FACTORES'!AP19</f>
        <v>64.191215199999988</v>
      </c>
      <c r="AQ19" s="21">
        <f>+$I19*IF(OR($A19="2-F1",$A19="2-F2"),'COMPRAS CONJ - FACTORES'!AQ$11,'COMPRAS CONJ - FACTORES'!AQ$10)*'COMPRAS CONJ - FACTORES'!AQ19</f>
        <v>64.191215199999988</v>
      </c>
      <c r="AR19" s="21">
        <f>+$I19*IF(OR($A19="2-F1",$A19="2-F2"),'COMPRAS CONJ - FACTORES'!AR$11,'COMPRAS CONJ - FACTORES'!AR$10)*'COMPRAS CONJ - FACTORES'!AR19</f>
        <v>64.191215199999988</v>
      </c>
      <c r="AS19" s="21">
        <f>+$I19*IF(OR($A19="2-F1",$A19="2-F2"),'COMPRAS CONJ - FACTORES'!AS$11,'COMPRAS CONJ - FACTORES'!AS$10)*'COMPRAS CONJ - FACTORES'!AS19</f>
        <v>64.191215199999988</v>
      </c>
      <c r="AT19" s="21">
        <f>+$I19*IF(OR($A19="2-F1",$A19="2-F2"),'COMPRAS CONJ - FACTORES'!AT$11,'COMPRAS CONJ - FACTORES'!AT$10)*'COMPRAS CONJ - FACTORES'!AT19</f>
        <v>64.191215199999988</v>
      </c>
      <c r="AU19" s="21">
        <f>+$I19*IF(OR($A19="2-F1",$A19="2-F2"),'COMPRAS CONJ - FACTORES'!AU$11,'COMPRAS CONJ - FACTORES'!AU$10)*'COMPRAS CONJ - FACTORES'!AU19</f>
        <v>64.191215199999988</v>
      </c>
      <c r="AV19" s="21">
        <f>+$I19*IF(OR($A19="2-F1",$A19="2-F2"),'COMPRAS CONJ - FACTORES'!AV$11,'COMPRAS CONJ - FACTORES'!AV$10)*'COMPRAS CONJ - FACTORES'!AV19</f>
        <v>64.191215199999988</v>
      </c>
      <c r="AW19" s="21">
        <f>+$I19*IF(OR($A19="2-F1",$A19="2-F2"),'COMPRAS CONJ - FACTORES'!AW$11,'COMPRAS CONJ - FACTORES'!AW$10)*'COMPRAS CONJ - FACTORES'!AW19</f>
        <v>64.191215199999988</v>
      </c>
      <c r="AX19" s="21">
        <f>+$I19*IF(OR($A19="2-F1",$A19="2-F2"),'COMPRAS CONJ - FACTORES'!AX$11,'COMPRAS CONJ - FACTORES'!AX$10)*'COMPRAS CONJ - FACTORES'!AX19</f>
        <v>65.283052799999993</v>
      </c>
      <c r="AY19" s="21">
        <f>+$I19*IF(OR($A19="2-F1",$A19="2-F2"),'COMPRAS CONJ - FACTORES'!AY$11,'COMPRAS CONJ - FACTORES'!AY$10)*'COMPRAS CONJ - FACTORES'!AY19</f>
        <v>65.283052799999993</v>
      </c>
      <c r="AZ19" s="21">
        <f>+$I19*IF(OR($A19="2-F1",$A19="2-F2"),'COMPRAS CONJ - FACTORES'!AZ$11,'COMPRAS CONJ - FACTORES'!AZ$10)*'COMPRAS CONJ - FACTORES'!AZ19</f>
        <v>65.283052799999993</v>
      </c>
      <c r="BA19" s="21">
        <f>+$I19*IF(OR($A19="2-F1",$A19="2-F2"),'COMPRAS CONJ - FACTORES'!BA$11,'COMPRAS CONJ - FACTORES'!BA$10)*'COMPRAS CONJ - FACTORES'!BA19</f>
        <v>65.283052799999993</v>
      </c>
      <c r="BB19" s="21">
        <f>+$I19*IF(OR($A19="2-F1",$A19="2-F2"),'COMPRAS CONJ - FACTORES'!BB$11,'COMPRAS CONJ - FACTORES'!BB$10)*'COMPRAS CONJ - FACTORES'!BB19</f>
        <v>65.283052799999993</v>
      </c>
      <c r="BC19" s="21">
        <f>+$I19*IF(OR($A19="2-F1",$A19="2-F2"),'COMPRAS CONJ - FACTORES'!BC$11,'COMPRAS CONJ - FACTORES'!BC$10)*'COMPRAS CONJ - FACTORES'!BC19</f>
        <v>65.283052799999993</v>
      </c>
      <c r="BD19" s="21">
        <f>+$I19*IF(OR($A19="2-F1",$A19="2-F2"),'COMPRAS CONJ - FACTORES'!BD$11,'COMPRAS CONJ - FACTORES'!BD$10)*'COMPRAS CONJ - FACTORES'!BD19</f>
        <v>65.283052799999993</v>
      </c>
      <c r="BE19" s="21">
        <f>+$I19*IF(OR($A19="2-F1",$A19="2-F2"),'COMPRAS CONJ - FACTORES'!BE$11,'COMPRAS CONJ - FACTORES'!BE$10)*'COMPRAS CONJ - FACTORES'!BE19</f>
        <v>65.283052799999993</v>
      </c>
      <c r="BF19" s="21">
        <f>+$I19*IF(OR($A19="2-F1",$A19="2-F2"),'COMPRAS CONJ - FACTORES'!BF$11,'COMPRAS CONJ - FACTORES'!BF$10)*'COMPRAS CONJ - FACTORES'!BF19</f>
        <v>65.283052799999993</v>
      </c>
      <c r="BG19" s="21">
        <f>+$I19*IF(OR($A19="2-F1",$A19="2-F2"),'COMPRAS CONJ - FACTORES'!BG$11,'COMPRAS CONJ - FACTORES'!BG$10)*'COMPRAS CONJ - FACTORES'!BG19</f>
        <v>65.283052799999993</v>
      </c>
      <c r="BH19" s="21">
        <f>+$I19*IF(OR($A19="2-F1",$A19="2-F2"),'COMPRAS CONJ - FACTORES'!BH$11,'COMPRAS CONJ - FACTORES'!BH$10)*'COMPRAS CONJ - FACTORES'!BH19</f>
        <v>65.283052799999993</v>
      </c>
      <c r="BI19" s="21">
        <f>+$I19*IF(OR($A19="2-F1",$A19="2-F2"),'COMPRAS CONJ - FACTORES'!BI$11,'COMPRAS CONJ - FACTORES'!BI$10)*'COMPRAS CONJ - FACTORES'!BI19</f>
        <v>65.283052799999993</v>
      </c>
      <c r="BJ19" s="21">
        <f>+$I19*IF(OR($A19="2-F1",$A19="2-F2"),'COMPRAS CONJ - FACTORES'!BJ$11,'COMPRAS CONJ - FACTORES'!BJ$10)*'COMPRAS CONJ - FACTORES'!BJ19</f>
        <v>66.400135199999994</v>
      </c>
      <c r="BK19" s="21">
        <f>+$I19*IF(OR($A19="2-F1",$A19="2-F2"),'COMPRAS CONJ - FACTORES'!BK$11,'COMPRAS CONJ - FACTORES'!BK$10)*'COMPRAS CONJ - FACTORES'!BK19</f>
        <v>66.400135199999994</v>
      </c>
      <c r="BL19" s="21">
        <f>+$I19*IF(OR($A19="2-F1",$A19="2-F2"),'COMPRAS CONJ - FACTORES'!BL$11,'COMPRAS CONJ - FACTORES'!BL$10)*'COMPRAS CONJ - FACTORES'!BL19</f>
        <v>66.400135199999994</v>
      </c>
      <c r="BM19" s="21">
        <f>+$I19*IF(OR($A19="2-F1",$A19="2-F2"),'COMPRAS CONJ - FACTORES'!BM$11,'COMPRAS CONJ - FACTORES'!BM$10)*'COMPRAS CONJ - FACTORES'!BM19</f>
        <v>66.400135199999994</v>
      </c>
      <c r="BN19" s="21">
        <f>+$I19*IF(OR($A19="2-F1",$A19="2-F2"),'COMPRAS CONJ - FACTORES'!BN$11,'COMPRAS CONJ - FACTORES'!BN$10)*'COMPRAS CONJ - FACTORES'!BN19</f>
        <v>66.400135199999994</v>
      </c>
      <c r="BO19" s="21">
        <f>+$I19*IF(OR($A19="2-F1",$A19="2-F2"),'COMPRAS CONJ - FACTORES'!BO$11,'COMPRAS CONJ - FACTORES'!BO$10)*'COMPRAS CONJ - FACTORES'!BO19</f>
        <v>66.400135199999994</v>
      </c>
      <c r="BP19" s="21">
        <f>+$I19*IF(OR($A19="2-F1",$A19="2-F2"),'COMPRAS CONJ - FACTORES'!BP$11,'COMPRAS CONJ - FACTORES'!BP$10)*'COMPRAS CONJ - FACTORES'!BP19</f>
        <v>63.513172800000014</v>
      </c>
      <c r="BQ19" s="21">
        <f>+$I19*IF(OR($A19="2-F1",$A19="2-F2"),'COMPRAS CONJ - FACTORES'!BQ$11,'COMPRAS CONJ - FACTORES'!BQ$10)*'COMPRAS CONJ - FACTORES'!BQ19</f>
        <v>63.513172800000014</v>
      </c>
      <c r="BR19" s="21">
        <f>+$I19*IF(OR($A19="2-F1",$A19="2-F2"),'COMPRAS CONJ - FACTORES'!BR$11,'COMPRAS CONJ - FACTORES'!BR$10)*'COMPRAS CONJ - FACTORES'!BR19</f>
        <v>63.513172800000014</v>
      </c>
      <c r="BS19" s="21">
        <f>+$I19*IF(OR($A19="2-F1",$A19="2-F2"),'COMPRAS CONJ - FACTORES'!BS$11,'COMPRAS CONJ - FACTORES'!BS$10)*'COMPRAS CONJ - FACTORES'!BS19</f>
        <v>63.513172800000014</v>
      </c>
      <c r="BT19" s="21">
        <f>+$I19*IF(OR($A19="2-F1",$A19="2-F2"),'COMPRAS CONJ - FACTORES'!BT$11,'COMPRAS CONJ - FACTORES'!BT$10)*'COMPRAS CONJ - FACTORES'!BT19</f>
        <v>63.513172800000014</v>
      </c>
      <c r="BU19" s="21">
        <f>+$I19*IF(OR($A19="2-F1",$A19="2-F2"),'COMPRAS CONJ - FACTORES'!BU$11,'COMPRAS CONJ - FACTORES'!BU$10)*'COMPRAS CONJ - FACTORES'!BU19</f>
        <v>63.513172800000014</v>
      </c>
      <c r="BV19" s="21">
        <f>+$I19*IF(OR($A19="2-F1",$A19="2-F2"),'COMPRAS CONJ - FACTORES'!BV$11,'COMPRAS CONJ - FACTORES'!BV$10)*'COMPRAS CONJ - FACTORES'!BV19</f>
        <v>64.599796800000007</v>
      </c>
      <c r="BW19" s="21">
        <f>+$I19*IF(OR($A19="2-F1",$A19="2-F2"),'COMPRAS CONJ - FACTORES'!BW$11,'COMPRAS CONJ - FACTORES'!BW$10)*'COMPRAS CONJ - FACTORES'!BW19</f>
        <v>64.599796800000007</v>
      </c>
      <c r="BX19" s="21">
        <f>+$I19*IF(OR($A19="2-F1",$A19="2-F2"),'COMPRAS CONJ - FACTORES'!BX$11,'COMPRAS CONJ - FACTORES'!BX$10)*'COMPRAS CONJ - FACTORES'!BX19</f>
        <v>64.599796800000007</v>
      </c>
      <c r="BY19" s="21">
        <f>+$I19*IF(OR($A19="2-F1",$A19="2-F2"),'COMPRAS CONJ - FACTORES'!BY$11,'COMPRAS CONJ - FACTORES'!BY$10)*'COMPRAS CONJ - FACTORES'!BY19</f>
        <v>64.599796800000007</v>
      </c>
      <c r="BZ19" s="21">
        <f>+$I19*IF(OR($A19="2-F1",$A19="2-F2"),'COMPRAS CONJ - FACTORES'!BZ$11,'COMPRAS CONJ - FACTORES'!BZ$10)*'COMPRAS CONJ - FACTORES'!BZ19</f>
        <v>64.599796800000007</v>
      </c>
      <c r="CA19" s="21">
        <f>+$I19*IF(OR($A19="2-F1",$A19="2-F2"),'COMPRAS CONJ - FACTORES'!CA$11,'COMPRAS CONJ - FACTORES'!CA$10)*'COMPRAS CONJ - FACTORES'!CA19</f>
        <v>64.599796800000007</v>
      </c>
    </row>
    <row r="20" spans="1:79" x14ac:dyDescent="0.3">
      <c r="A20" s="9">
        <v>1.5</v>
      </c>
      <c r="B20" s="10" t="s">
        <v>2787</v>
      </c>
      <c r="C20" s="437" t="s">
        <v>5722</v>
      </c>
      <c r="D20" s="11" t="s">
        <v>2807</v>
      </c>
      <c r="E20" s="9" t="s">
        <v>2808</v>
      </c>
      <c r="F20" s="9" t="s">
        <v>2809</v>
      </c>
      <c r="G20" s="9" t="s">
        <v>2810</v>
      </c>
      <c r="H20" s="12" t="s">
        <v>2811</v>
      </c>
      <c r="I20" s="13">
        <v>49.5</v>
      </c>
      <c r="J20" s="14">
        <v>100</v>
      </c>
      <c r="K20" s="24">
        <v>42881</v>
      </c>
      <c r="L20" s="24">
        <v>43537</v>
      </c>
      <c r="M20" s="689">
        <v>43537</v>
      </c>
      <c r="N20" s="21">
        <f>+$I20*IF(OR($A20="2-F1",$A20="2-F2"),'COMPRAS CONJ - FACTORES'!N$11,'COMPRAS CONJ - FACTORES'!N$10)*'COMPRAS CONJ - FACTORES'!N20</f>
        <v>0</v>
      </c>
      <c r="O20" s="21">
        <f>+$I20*IF(OR($A20="2-F1",$A20="2-F2"),'COMPRAS CONJ - FACTORES'!O$11,'COMPRAS CONJ - FACTORES'!O$10)*'COMPRAS CONJ - FACTORES'!O20</f>
        <v>0</v>
      </c>
      <c r="P20" s="21">
        <f>+$I20*IF(OR($A20="2-F1",$A20="2-F2"),'COMPRAS CONJ - FACTORES'!P$11,'COMPRAS CONJ - FACTORES'!P$10)*'COMPRAS CONJ - FACTORES'!P20</f>
        <v>0</v>
      </c>
      <c r="Q20" s="21">
        <f>+$I20*IF(OR($A20="2-F1",$A20="2-F2"),'COMPRAS CONJ - FACTORES'!Q$11,'COMPRAS CONJ - FACTORES'!Q$10)*'COMPRAS CONJ - FACTORES'!Q20</f>
        <v>0</v>
      </c>
      <c r="R20" s="21">
        <f>+$I20*IF(OR($A20="2-F1",$A20="2-F2"),'COMPRAS CONJ - FACTORES'!R$11,'COMPRAS CONJ - FACTORES'!R$10)*'COMPRAS CONJ - FACTORES'!R20</f>
        <v>0</v>
      </c>
      <c r="S20" s="21">
        <f>+$I20*IF(OR($A20="2-F1",$A20="2-F2"),'COMPRAS CONJ - FACTORES'!S$11,'COMPRAS CONJ - FACTORES'!S$10)*'COMPRAS CONJ - FACTORES'!S20</f>
        <v>0</v>
      </c>
      <c r="T20" s="21">
        <f>+$I20*IF(OR($A20="2-F1",$A20="2-F2"),'COMPRAS CONJ - FACTORES'!T$11,'COMPRAS CONJ - FACTORES'!T$10)*'COMPRAS CONJ - FACTORES'!T20</f>
        <v>0</v>
      </c>
      <c r="U20" s="21">
        <f>+$I20*IF(OR($A20="2-F1",$A20="2-F2"),'COMPRAS CONJ - FACTORES'!U$11,'COMPRAS CONJ - FACTORES'!U$10)*'COMPRAS CONJ - FACTORES'!U20</f>
        <v>0</v>
      </c>
      <c r="V20" s="21">
        <f>+$I20*IF(OR($A20="2-F1",$A20="2-F2"),'COMPRAS CONJ - FACTORES'!V$11,'COMPRAS CONJ - FACTORES'!V$10)*'COMPRAS CONJ - FACTORES'!V20</f>
        <v>0</v>
      </c>
      <c r="W20" s="21">
        <f>+$I20*IF(OR($A20="2-F1",$A20="2-F2"),'COMPRAS CONJ - FACTORES'!W$11,'COMPRAS CONJ - FACTORES'!W$10)*'COMPRAS CONJ - FACTORES'!W20</f>
        <v>0</v>
      </c>
      <c r="X20" s="21">
        <f>+$I20*IF(OR($A20="2-F1",$A20="2-F2"),'COMPRAS CONJ - FACTORES'!X$11,'COMPRAS CONJ - FACTORES'!X$10)*'COMPRAS CONJ - FACTORES'!X20</f>
        <v>0</v>
      </c>
      <c r="Y20" s="21">
        <f>+$I20*IF(OR($A20="2-F1",$A20="2-F2"),'COMPRAS CONJ - FACTORES'!Y$11,'COMPRAS CONJ - FACTORES'!Y$10)*'COMPRAS CONJ - FACTORES'!Y20</f>
        <v>0</v>
      </c>
      <c r="Z20" s="21">
        <f>+$I20*IF(OR($A20="2-F1",$A20="2-F2"),'COMPRAS CONJ - FACTORES'!Z$11,'COMPRAS CONJ - FACTORES'!Z$10)*'COMPRAS CONJ - FACTORES'!Z20</f>
        <v>0</v>
      </c>
      <c r="AA20" s="21">
        <f>+$I20*IF(OR($A20="2-F1",$A20="2-F2"),'COMPRAS CONJ - FACTORES'!AA$11,'COMPRAS CONJ - FACTORES'!AA$10)*'COMPRAS CONJ - FACTORES'!AA20</f>
        <v>0</v>
      </c>
      <c r="AB20" s="21">
        <f>+$I20*IF(OR($A20="2-F1",$A20="2-F2"),'COMPRAS CONJ - FACTORES'!AB$11,'COMPRAS CONJ - FACTORES'!AB$10)*'COMPRAS CONJ - FACTORES'!AB20</f>
        <v>0</v>
      </c>
      <c r="AC20" s="21">
        <f>+$I20*IF(OR($A20="2-F1",$A20="2-F2"),'COMPRAS CONJ - FACTORES'!AC$11,'COMPRAS CONJ - FACTORES'!AC$10)*'COMPRAS CONJ - FACTORES'!AC20</f>
        <v>0</v>
      </c>
      <c r="AD20" s="21">
        <f>+$I20*IF(OR($A20="2-F1",$A20="2-F2"),'COMPRAS CONJ - FACTORES'!AD$11,'COMPRAS CONJ - FACTORES'!AD$10)*'COMPRAS CONJ - FACTORES'!AD20</f>
        <v>0</v>
      </c>
      <c r="AE20" s="21">
        <f>+$I20*IF(OR($A20="2-F1",$A20="2-F2"),'COMPRAS CONJ - FACTORES'!AE$11,'COMPRAS CONJ - FACTORES'!AE$10)*'COMPRAS CONJ - FACTORES'!AE20</f>
        <v>0</v>
      </c>
      <c r="AF20" s="21">
        <f>+$I20*IF(OR($A20="2-F1",$A20="2-F2"),'COMPRAS CONJ - FACTORES'!AF$11,'COMPRAS CONJ - FACTORES'!AF$10)*'COMPRAS CONJ - FACTORES'!AF20</f>
        <v>0</v>
      </c>
      <c r="AG20" s="21">
        <f>+$I20*IF(OR($A20="2-F1",$A20="2-F2"),'COMPRAS CONJ - FACTORES'!AG$11,'COMPRAS CONJ - FACTORES'!AG$10)*'COMPRAS CONJ - FACTORES'!AG20</f>
        <v>0</v>
      </c>
      <c r="AH20" s="21">
        <f>+$I20*IF(OR($A20="2-F1",$A20="2-F2"),'COMPRAS CONJ - FACTORES'!AH$11,'COMPRAS CONJ - FACTORES'!AH$10)*'COMPRAS CONJ - FACTORES'!AH20</f>
        <v>57.898417499999994</v>
      </c>
      <c r="AI20" s="21">
        <f>+$I20*IF(OR($A20="2-F1",$A20="2-F2"),'COMPRAS CONJ - FACTORES'!AI$11,'COMPRAS CONJ - FACTORES'!AI$10)*'COMPRAS CONJ - FACTORES'!AI20</f>
        <v>57.898417499999994</v>
      </c>
      <c r="AJ20" s="21">
        <f>+$I20*IF(OR($A20="2-F1",$A20="2-F2"),'COMPRAS CONJ - FACTORES'!AJ$11,'COMPRAS CONJ - FACTORES'!AJ$10)*'COMPRAS CONJ - FACTORES'!AJ20</f>
        <v>57.898417499999994</v>
      </c>
      <c r="AK20" s="21">
        <f>+$I20*IF(OR($A20="2-F1",$A20="2-F2"),'COMPRAS CONJ - FACTORES'!AK$11,'COMPRAS CONJ - FACTORES'!AK$10)*'COMPRAS CONJ - FACTORES'!AK20</f>
        <v>57.898417499999994</v>
      </c>
      <c r="AL20" s="21">
        <f>+$I20*IF(OR($A20="2-F1",$A20="2-F2"),'COMPRAS CONJ - FACTORES'!AL$11,'COMPRAS CONJ - FACTORES'!AL$10)*'COMPRAS CONJ - FACTORES'!AL20</f>
        <v>57.898417499999994</v>
      </c>
      <c r="AM20" s="21">
        <f>+$I20*IF(OR($A20="2-F1",$A20="2-F2"),'COMPRAS CONJ - FACTORES'!AM$11,'COMPRAS CONJ - FACTORES'!AM$10)*'COMPRAS CONJ - FACTORES'!AM20</f>
        <v>57.898417499999994</v>
      </c>
      <c r="AN20" s="21">
        <f>+$I20*IF(OR($A20="2-F1",$A20="2-F2"),'COMPRAS CONJ - FACTORES'!AN$11,'COMPRAS CONJ - FACTORES'!AN$10)*'COMPRAS CONJ - FACTORES'!AN20</f>
        <v>57.898417499999994</v>
      </c>
      <c r="AO20" s="21">
        <f>+$I20*IF(OR($A20="2-F1",$A20="2-F2"),'COMPRAS CONJ - FACTORES'!AO$11,'COMPRAS CONJ - FACTORES'!AO$10)*'COMPRAS CONJ - FACTORES'!AO20</f>
        <v>57.898417499999994</v>
      </c>
      <c r="AP20" s="21">
        <f>+$I20*IF(OR($A20="2-F1",$A20="2-F2"),'COMPRAS CONJ - FACTORES'!AP$11,'COMPRAS CONJ - FACTORES'!AP$10)*'COMPRAS CONJ - FACTORES'!AP20</f>
        <v>57.898417499999994</v>
      </c>
      <c r="AQ20" s="21">
        <f>+$I20*IF(OR($A20="2-F1",$A20="2-F2"),'COMPRAS CONJ - FACTORES'!AQ$11,'COMPRAS CONJ - FACTORES'!AQ$10)*'COMPRAS CONJ - FACTORES'!AQ20</f>
        <v>57.898417499999994</v>
      </c>
      <c r="AR20" s="21">
        <f>+$I20*IF(OR($A20="2-F1",$A20="2-F2"),'COMPRAS CONJ - FACTORES'!AR$11,'COMPRAS CONJ - FACTORES'!AR$10)*'COMPRAS CONJ - FACTORES'!AR20</f>
        <v>57.898417499999994</v>
      </c>
      <c r="AS20" s="21">
        <f>+$I20*IF(OR($A20="2-F1",$A20="2-F2"),'COMPRAS CONJ - FACTORES'!AS$11,'COMPRAS CONJ - FACTORES'!AS$10)*'COMPRAS CONJ - FACTORES'!AS20</f>
        <v>57.898417499999994</v>
      </c>
      <c r="AT20" s="21">
        <f>+$I20*IF(OR($A20="2-F1",$A20="2-F2"),'COMPRAS CONJ - FACTORES'!AT$11,'COMPRAS CONJ - FACTORES'!AT$10)*'COMPRAS CONJ - FACTORES'!AT20</f>
        <v>58.883219999999994</v>
      </c>
      <c r="AU20" s="21">
        <f>+$I20*IF(OR($A20="2-F1",$A20="2-F2"),'COMPRAS CONJ - FACTORES'!AU$11,'COMPRAS CONJ - FACTORES'!AU$10)*'COMPRAS CONJ - FACTORES'!AU20</f>
        <v>58.883219999999994</v>
      </c>
      <c r="AV20" s="21">
        <f>+$I20*IF(OR($A20="2-F1",$A20="2-F2"),'COMPRAS CONJ - FACTORES'!AV$11,'COMPRAS CONJ - FACTORES'!AV$10)*'COMPRAS CONJ - FACTORES'!AV20</f>
        <v>58.883219999999994</v>
      </c>
      <c r="AW20" s="21">
        <f>+$I20*IF(OR($A20="2-F1",$A20="2-F2"),'COMPRAS CONJ - FACTORES'!AW$11,'COMPRAS CONJ - FACTORES'!AW$10)*'COMPRAS CONJ - FACTORES'!AW20</f>
        <v>58.883219999999994</v>
      </c>
      <c r="AX20" s="21">
        <f>+$I20*IF(OR($A20="2-F1",$A20="2-F2"),'COMPRAS CONJ - FACTORES'!AX$11,'COMPRAS CONJ - FACTORES'!AX$10)*'COMPRAS CONJ - FACTORES'!AX20</f>
        <v>58.883219999999994</v>
      </c>
      <c r="AY20" s="21">
        <f>+$I20*IF(OR($A20="2-F1",$A20="2-F2"),'COMPRAS CONJ - FACTORES'!AY$11,'COMPRAS CONJ - FACTORES'!AY$10)*'COMPRAS CONJ - FACTORES'!AY20</f>
        <v>58.883219999999994</v>
      </c>
      <c r="AZ20" s="21">
        <f>+$I20*IF(OR($A20="2-F1",$A20="2-F2"),'COMPRAS CONJ - FACTORES'!AZ$11,'COMPRAS CONJ - FACTORES'!AZ$10)*'COMPRAS CONJ - FACTORES'!AZ20</f>
        <v>58.883219999999994</v>
      </c>
      <c r="BA20" s="21">
        <f>+$I20*IF(OR($A20="2-F1",$A20="2-F2"),'COMPRAS CONJ - FACTORES'!BA$11,'COMPRAS CONJ - FACTORES'!BA$10)*'COMPRAS CONJ - FACTORES'!BA20</f>
        <v>58.883219999999994</v>
      </c>
      <c r="BB20" s="21">
        <f>+$I20*IF(OR($A20="2-F1",$A20="2-F2"),'COMPRAS CONJ - FACTORES'!BB$11,'COMPRAS CONJ - FACTORES'!BB$10)*'COMPRAS CONJ - FACTORES'!BB20</f>
        <v>58.883219999999994</v>
      </c>
      <c r="BC20" s="21">
        <f>+$I20*IF(OR($A20="2-F1",$A20="2-F2"),'COMPRAS CONJ - FACTORES'!BC$11,'COMPRAS CONJ - FACTORES'!BC$10)*'COMPRAS CONJ - FACTORES'!BC20</f>
        <v>58.883219999999994</v>
      </c>
      <c r="BD20" s="21">
        <f>+$I20*IF(OR($A20="2-F1",$A20="2-F2"),'COMPRAS CONJ - FACTORES'!BD$11,'COMPRAS CONJ - FACTORES'!BD$10)*'COMPRAS CONJ - FACTORES'!BD20</f>
        <v>58.883219999999994</v>
      </c>
      <c r="BE20" s="21">
        <f>+$I20*IF(OR($A20="2-F1",$A20="2-F2"),'COMPRAS CONJ - FACTORES'!BE$11,'COMPRAS CONJ - FACTORES'!BE$10)*'COMPRAS CONJ - FACTORES'!BE20</f>
        <v>58.883219999999994</v>
      </c>
      <c r="BF20" s="21">
        <f>+$I20*IF(OR($A20="2-F1",$A20="2-F2"),'COMPRAS CONJ - FACTORES'!BF$11,'COMPRAS CONJ - FACTORES'!BF$10)*'COMPRAS CONJ - FACTORES'!BF20</f>
        <v>59.890792499999996</v>
      </c>
      <c r="BG20" s="21">
        <f>+$I20*IF(OR($A20="2-F1",$A20="2-F2"),'COMPRAS CONJ - FACTORES'!BG$11,'COMPRAS CONJ - FACTORES'!BG$10)*'COMPRAS CONJ - FACTORES'!BG20</f>
        <v>59.890792499999996</v>
      </c>
      <c r="BH20" s="21">
        <f>+$I20*IF(OR($A20="2-F1",$A20="2-F2"),'COMPRAS CONJ - FACTORES'!BH$11,'COMPRAS CONJ - FACTORES'!BH$10)*'COMPRAS CONJ - FACTORES'!BH20</f>
        <v>59.890792499999996</v>
      </c>
      <c r="BI20" s="21">
        <f>+$I20*IF(OR($A20="2-F1",$A20="2-F2"),'COMPRAS CONJ - FACTORES'!BI$11,'COMPRAS CONJ - FACTORES'!BI$10)*'COMPRAS CONJ - FACTORES'!BI20</f>
        <v>59.890792499999996</v>
      </c>
      <c r="BJ20" s="21">
        <f>+$I20*IF(OR($A20="2-F1",$A20="2-F2"),'COMPRAS CONJ - FACTORES'!BJ$11,'COMPRAS CONJ - FACTORES'!BJ$10)*'COMPRAS CONJ - FACTORES'!BJ20</f>
        <v>59.890792499999996</v>
      </c>
      <c r="BK20" s="21">
        <f>+$I20*IF(OR($A20="2-F1",$A20="2-F2"),'COMPRAS CONJ - FACTORES'!BK$11,'COMPRAS CONJ - FACTORES'!BK$10)*'COMPRAS CONJ - FACTORES'!BK20</f>
        <v>59.890792499999996</v>
      </c>
      <c r="BL20" s="21">
        <f>+$I20*IF(OR($A20="2-F1",$A20="2-F2"),'COMPRAS CONJ - FACTORES'!BL$11,'COMPRAS CONJ - FACTORES'!BL$10)*'COMPRAS CONJ - FACTORES'!BL20</f>
        <v>59.890792499999996</v>
      </c>
      <c r="BM20" s="21">
        <f>+$I20*IF(OR($A20="2-F1",$A20="2-F2"),'COMPRAS CONJ - FACTORES'!BM$11,'COMPRAS CONJ - FACTORES'!BM$10)*'COMPRAS CONJ - FACTORES'!BM20</f>
        <v>59.890792499999996</v>
      </c>
      <c r="BN20" s="21">
        <f>+$I20*IF(OR($A20="2-F1",$A20="2-F2"),'COMPRAS CONJ - FACTORES'!BN$11,'COMPRAS CONJ - FACTORES'!BN$10)*'COMPRAS CONJ - FACTORES'!BN20</f>
        <v>59.890792499999996</v>
      </c>
      <c r="BO20" s="21">
        <f>+$I20*IF(OR($A20="2-F1",$A20="2-F2"),'COMPRAS CONJ - FACTORES'!BO$11,'COMPRAS CONJ - FACTORES'!BO$10)*'COMPRAS CONJ - FACTORES'!BO20</f>
        <v>59.890792499999996</v>
      </c>
      <c r="BP20" s="21">
        <f>+$I20*IF(OR($A20="2-F1",$A20="2-F2"),'COMPRAS CONJ - FACTORES'!BP$11,'COMPRAS CONJ - FACTORES'!BP$10)*'COMPRAS CONJ - FACTORES'!BP20</f>
        <v>57.286845000000007</v>
      </c>
      <c r="BQ20" s="21">
        <f>+$I20*IF(OR($A20="2-F1",$A20="2-F2"),'COMPRAS CONJ - FACTORES'!BQ$11,'COMPRAS CONJ - FACTORES'!BQ$10)*'COMPRAS CONJ - FACTORES'!BQ20</f>
        <v>57.286845000000007</v>
      </c>
      <c r="BR20" s="21">
        <f>+$I20*IF(OR($A20="2-F1",$A20="2-F2"),'COMPRAS CONJ - FACTORES'!BR$11,'COMPRAS CONJ - FACTORES'!BR$10)*'COMPRAS CONJ - FACTORES'!BR20</f>
        <v>58.266945000000007</v>
      </c>
      <c r="BS20" s="21">
        <f>+$I20*IF(OR($A20="2-F1",$A20="2-F2"),'COMPRAS CONJ - FACTORES'!BS$11,'COMPRAS CONJ - FACTORES'!BS$10)*'COMPRAS CONJ - FACTORES'!BS20</f>
        <v>58.266945000000007</v>
      </c>
      <c r="BT20" s="21">
        <f>+$I20*IF(OR($A20="2-F1",$A20="2-F2"),'COMPRAS CONJ - FACTORES'!BT$11,'COMPRAS CONJ - FACTORES'!BT$10)*'COMPRAS CONJ - FACTORES'!BT20</f>
        <v>58.266945000000007</v>
      </c>
      <c r="BU20" s="21">
        <f>+$I20*IF(OR($A20="2-F1",$A20="2-F2"),'COMPRAS CONJ - FACTORES'!BU$11,'COMPRAS CONJ - FACTORES'!BU$10)*'COMPRAS CONJ - FACTORES'!BU20</f>
        <v>58.266945000000007</v>
      </c>
      <c r="BV20" s="21">
        <f>+$I20*IF(OR($A20="2-F1",$A20="2-F2"),'COMPRAS CONJ - FACTORES'!BV$11,'COMPRAS CONJ - FACTORES'!BV$10)*'COMPRAS CONJ - FACTORES'!BV20</f>
        <v>58.266945000000007</v>
      </c>
      <c r="BW20" s="21">
        <f>+$I20*IF(OR($A20="2-F1",$A20="2-F2"),'COMPRAS CONJ - FACTORES'!BW$11,'COMPRAS CONJ - FACTORES'!BW$10)*'COMPRAS CONJ - FACTORES'!BW20</f>
        <v>58.266945000000007</v>
      </c>
      <c r="BX20" s="21">
        <f>+$I20*IF(OR($A20="2-F1",$A20="2-F2"),'COMPRAS CONJ - FACTORES'!BX$11,'COMPRAS CONJ - FACTORES'!BX$10)*'COMPRAS CONJ - FACTORES'!BX20</f>
        <v>58.266945000000007</v>
      </c>
      <c r="BY20" s="21">
        <f>+$I20*IF(OR($A20="2-F1",$A20="2-F2"),'COMPRAS CONJ - FACTORES'!BY$11,'COMPRAS CONJ - FACTORES'!BY$10)*'COMPRAS CONJ - FACTORES'!BY20</f>
        <v>58.266945000000007</v>
      </c>
      <c r="BZ20" s="21">
        <f>+$I20*IF(OR($A20="2-F1",$A20="2-F2"),'COMPRAS CONJ - FACTORES'!BZ$11,'COMPRAS CONJ - FACTORES'!BZ$10)*'COMPRAS CONJ - FACTORES'!BZ20</f>
        <v>58.266945000000007</v>
      </c>
      <c r="CA20" s="21">
        <f>+$I20*IF(OR($A20="2-F1",$A20="2-F2"),'COMPRAS CONJ - FACTORES'!CA$11,'COMPRAS CONJ - FACTORES'!CA$10)*'COMPRAS CONJ - FACTORES'!CA20</f>
        <v>58.266945000000007</v>
      </c>
    </row>
    <row r="21" spans="1:79" x14ac:dyDescent="0.3">
      <c r="A21" s="9">
        <v>1.5</v>
      </c>
      <c r="B21" s="10" t="s">
        <v>2787</v>
      </c>
      <c r="C21" s="437" t="s">
        <v>5723</v>
      </c>
      <c r="D21" s="11" t="s">
        <v>2807</v>
      </c>
      <c r="E21" s="9" t="s">
        <v>2812</v>
      </c>
      <c r="F21" s="9" t="s">
        <v>2813</v>
      </c>
      <c r="G21" s="9" t="s">
        <v>2814</v>
      </c>
      <c r="H21" s="12" t="s">
        <v>2794</v>
      </c>
      <c r="I21" s="13">
        <v>53.53</v>
      </c>
      <c r="J21" s="14">
        <v>100</v>
      </c>
      <c r="K21" s="24">
        <v>43018</v>
      </c>
      <c r="L21" s="24">
        <v>44287</v>
      </c>
      <c r="M21" s="689">
        <v>44287</v>
      </c>
      <c r="N21" s="21">
        <f>+$I21*IF(OR($A21="2-F1",$A21="2-F2"),'COMPRAS CONJ - FACTORES'!N$11,'COMPRAS CONJ - FACTORES'!N$10)*'COMPRAS CONJ - FACTORES'!N21</f>
        <v>0</v>
      </c>
      <c r="O21" s="21">
        <f>+$I21*IF(OR($A21="2-F1",$A21="2-F2"),'COMPRAS CONJ - FACTORES'!O$11,'COMPRAS CONJ - FACTORES'!O$10)*'COMPRAS CONJ - FACTORES'!O21</f>
        <v>0</v>
      </c>
      <c r="P21" s="21">
        <f>+$I21*IF(OR($A21="2-F1",$A21="2-F2"),'COMPRAS CONJ - FACTORES'!P$11,'COMPRAS CONJ - FACTORES'!P$10)*'COMPRAS CONJ - FACTORES'!P21</f>
        <v>0</v>
      </c>
      <c r="Q21" s="21">
        <f>+$I21*IF(OR($A21="2-F1",$A21="2-F2"),'COMPRAS CONJ - FACTORES'!Q$11,'COMPRAS CONJ - FACTORES'!Q$10)*'COMPRAS CONJ - FACTORES'!Q21</f>
        <v>0</v>
      </c>
      <c r="R21" s="21">
        <f>+$I21*IF(OR($A21="2-F1",$A21="2-F2"),'COMPRAS CONJ - FACTORES'!R$11,'COMPRAS CONJ - FACTORES'!R$10)*'COMPRAS CONJ - FACTORES'!R21</f>
        <v>0</v>
      </c>
      <c r="S21" s="21">
        <f>+$I21*IF(OR($A21="2-F1",$A21="2-F2"),'COMPRAS CONJ - FACTORES'!S$11,'COMPRAS CONJ - FACTORES'!S$10)*'COMPRAS CONJ - FACTORES'!S21</f>
        <v>0</v>
      </c>
      <c r="T21" s="21">
        <f>+$I21*IF(OR($A21="2-F1",$A21="2-F2"),'COMPRAS CONJ - FACTORES'!T$11,'COMPRAS CONJ - FACTORES'!T$10)*'COMPRAS CONJ - FACTORES'!T21</f>
        <v>0</v>
      </c>
      <c r="U21" s="21">
        <f>+$I21*IF(OR($A21="2-F1",$A21="2-F2"),'COMPRAS CONJ - FACTORES'!U$11,'COMPRAS CONJ - FACTORES'!U$10)*'COMPRAS CONJ - FACTORES'!U21</f>
        <v>0</v>
      </c>
      <c r="V21" s="21">
        <f>+$I21*IF(OR($A21="2-F1",$A21="2-F2"),'COMPRAS CONJ - FACTORES'!V$11,'COMPRAS CONJ - FACTORES'!V$10)*'COMPRAS CONJ - FACTORES'!V21</f>
        <v>0</v>
      </c>
      <c r="W21" s="21">
        <f>+$I21*IF(OR($A21="2-F1",$A21="2-F2"),'COMPRAS CONJ - FACTORES'!W$11,'COMPRAS CONJ - FACTORES'!W$10)*'COMPRAS CONJ - FACTORES'!W21</f>
        <v>0</v>
      </c>
      <c r="X21" s="21">
        <f>+$I21*IF(OR($A21="2-F1",$A21="2-F2"),'COMPRAS CONJ - FACTORES'!X$11,'COMPRAS CONJ - FACTORES'!X$10)*'COMPRAS CONJ - FACTORES'!X21</f>
        <v>0</v>
      </c>
      <c r="Y21" s="21">
        <f>+$I21*IF(OR($A21="2-F1",$A21="2-F2"),'COMPRAS CONJ - FACTORES'!Y$11,'COMPRAS CONJ - FACTORES'!Y$10)*'COMPRAS CONJ - FACTORES'!Y21</f>
        <v>0</v>
      </c>
      <c r="Z21" s="21">
        <f>+$I21*IF(OR($A21="2-F1",$A21="2-F2"),'COMPRAS CONJ - FACTORES'!Z$11,'COMPRAS CONJ - FACTORES'!Z$10)*'COMPRAS CONJ - FACTORES'!Z21</f>
        <v>0</v>
      </c>
      <c r="AA21" s="21">
        <f>+$I21*IF(OR($A21="2-F1",$A21="2-F2"),'COMPRAS CONJ - FACTORES'!AA$11,'COMPRAS CONJ - FACTORES'!AA$10)*'COMPRAS CONJ - FACTORES'!AA21</f>
        <v>0</v>
      </c>
      <c r="AB21" s="21">
        <f>+$I21*IF(OR($A21="2-F1",$A21="2-F2"),'COMPRAS CONJ - FACTORES'!AB$11,'COMPRAS CONJ - FACTORES'!AB$10)*'COMPRAS CONJ - FACTORES'!AB21</f>
        <v>0</v>
      </c>
      <c r="AC21" s="21">
        <f>+$I21*IF(OR($A21="2-F1",$A21="2-F2"),'COMPRAS CONJ - FACTORES'!AC$11,'COMPRAS CONJ - FACTORES'!AC$10)*'COMPRAS CONJ - FACTORES'!AC21</f>
        <v>0</v>
      </c>
      <c r="AD21" s="21">
        <f>+$I21*IF(OR($A21="2-F1",$A21="2-F2"),'COMPRAS CONJ - FACTORES'!AD$11,'COMPRAS CONJ - FACTORES'!AD$10)*'COMPRAS CONJ - FACTORES'!AD21</f>
        <v>0</v>
      </c>
      <c r="AE21" s="21">
        <f>+$I21*IF(OR($A21="2-F1",$A21="2-F2"),'COMPRAS CONJ - FACTORES'!AE$11,'COMPRAS CONJ - FACTORES'!AE$10)*'COMPRAS CONJ - FACTORES'!AE21</f>
        <v>0</v>
      </c>
      <c r="AF21" s="21">
        <f>+$I21*IF(OR($A21="2-F1",$A21="2-F2"),'COMPRAS CONJ - FACTORES'!AF$11,'COMPRAS CONJ - FACTORES'!AF$10)*'COMPRAS CONJ - FACTORES'!AF21</f>
        <v>0</v>
      </c>
      <c r="AG21" s="21">
        <f>+$I21*IF(OR($A21="2-F1",$A21="2-F2"),'COMPRAS CONJ - FACTORES'!AG$11,'COMPRAS CONJ - FACTORES'!AG$10)*'COMPRAS CONJ - FACTORES'!AG21</f>
        <v>0</v>
      </c>
      <c r="AH21" s="21">
        <f>+$I21*IF(OR($A21="2-F1",$A21="2-F2"),'COMPRAS CONJ - FACTORES'!AH$11,'COMPRAS CONJ - FACTORES'!AH$10)*'COMPRAS CONJ - FACTORES'!AH21</f>
        <v>0</v>
      </c>
      <c r="AI21" s="21">
        <f>+$I21*IF(OR($A21="2-F1",$A21="2-F2"),'COMPRAS CONJ - FACTORES'!AI$11,'COMPRAS CONJ - FACTORES'!AI$10)*'COMPRAS CONJ - FACTORES'!AI21</f>
        <v>0</v>
      </c>
      <c r="AJ21" s="21">
        <f>+$I21*IF(OR($A21="2-F1",$A21="2-F2"),'COMPRAS CONJ - FACTORES'!AJ$11,'COMPRAS CONJ - FACTORES'!AJ$10)*'COMPRAS CONJ - FACTORES'!AJ21</f>
        <v>0</v>
      </c>
      <c r="AK21" s="21">
        <f>+$I21*IF(OR($A21="2-F1",$A21="2-F2"),'COMPRAS CONJ - FACTORES'!AK$11,'COMPRAS CONJ - FACTORES'!AK$10)*'COMPRAS CONJ - FACTORES'!AK21</f>
        <v>0</v>
      </c>
      <c r="AL21" s="21">
        <f>+$I21*IF(OR($A21="2-F1",$A21="2-F2"),'COMPRAS CONJ - FACTORES'!AL$11,'COMPRAS CONJ - FACTORES'!AL$10)*'COMPRAS CONJ - FACTORES'!AL21</f>
        <v>0</v>
      </c>
      <c r="AM21" s="21">
        <f>+$I21*IF(OR($A21="2-F1",$A21="2-F2"),'COMPRAS CONJ - FACTORES'!AM$11,'COMPRAS CONJ - FACTORES'!AM$10)*'COMPRAS CONJ - FACTORES'!AM21</f>
        <v>0</v>
      </c>
      <c r="AN21" s="21">
        <f>+$I21*IF(OR($A21="2-F1",$A21="2-F2"),'COMPRAS CONJ - FACTORES'!AN$11,'COMPRAS CONJ - FACTORES'!AN$10)*'COMPRAS CONJ - FACTORES'!AN21</f>
        <v>0</v>
      </c>
      <c r="AO21" s="21">
        <f>+$I21*IF(OR($A21="2-F1",$A21="2-F2"),'COMPRAS CONJ - FACTORES'!AO$11,'COMPRAS CONJ - FACTORES'!AO$10)*'COMPRAS CONJ - FACTORES'!AO21</f>
        <v>0</v>
      </c>
      <c r="AP21" s="21">
        <f>+$I21*IF(OR($A21="2-F1",$A21="2-F2"),'COMPRAS CONJ - FACTORES'!AP$11,'COMPRAS CONJ - FACTORES'!AP$10)*'COMPRAS CONJ - FACTORES'!AP21</f>
        <v>0</v>
      </c>
      <c r="AQ21" s="21">
        <f>+$I21*IF(OR($A21="2-F1",$A21="2-F2"),'COMPRAS CONJ - FACTORES'!AQ$11,'COMPRAS CONJ - FACTORES'!AQ$10)*'COMPRAS CONJ - FACTORES'!AQ21</f>
        <v>0</v>
      </c>
      <c r="AR21" s="21">
        <f>+$I21*IF(OR($A21="2-F1",$A21="2-F2"),'COMPRAS CONJ - FACTORES'!AR$11,'COMPRAS CONJ - FACTORES'!AR$10)*'COMPRAS CONJ - FACTORES'!AR21</f>
        <v>0</v>
      </c>
      <c r="AS21" s="21">
        <f>+$I21*IF(OR($A21="2-F1",$A21="2-F2"),'COMPRAS CONJ - FACTORES'!AS$11,'COMPRAS CONJ - FACTORES'!AS$10)*'COMPRAS CONJ - FACTORES'!AS21</f>
        <v>0</v>
      </c>
      <c r="AT21" s="21">
        <f>+$I21*IF(OR($A21="2-F1",$A21="2-F2"),'COMPRAS CONJ - FACTORES'!AT$11,'COMPRAS CONJ - FACTORES'!AT$10)*'COMPRAS CONJ - FACTORES'!AT21</f>
        <v>0</v>
      </c>
      <c r="AU21" s="21">
        <f>+$I21*IF(OR($A21="2-F1",$A21="2-F2"),'COMPRAS CONJ - FACTORES'!AU$11,'COMPRAS CONJ - FACTORES'!AU$10)*'COMPRAS CONJ - FACTORES'!AU21</f>
        <v>0</v>
      </c>
      <c r="AV21" s="21">
        <f>+$I21*IF(OR($A21="2-F1",$A21="2-F2"),'COMPRAS CONJ - FACTORES'!AV$11,'COMPRAS CONJ - FACTORES'!AV$10)*'COMPRAS CONJ - FACTORES'!AV21</f>
        <v>0</v>
      </c>
      <c r="AW21" s="21">
        <f>+$I21*IF(OR($A21="2-F1",$A21="2-F2"),'COMPRAS CONJ - FACTORES'!AW$11,'COMPRAS CONJ - FACTORES'!AW$10)*'COMPRAS CONJ - FACTORES'!AW21</f>
        <v>0</v>
      </c>
      <c r="AX21" s="21">
        <f>+$I21*IF(OR($A21="2-F1",$A21="2-F2"),'COMPRAS CONJ - FACTORES'!AX$11,'COMPRAS CONJ - FACTORES'!AX$10)*'COMPRAS CONJ - FACTORES'!AX21</f>
        <v>0</v>
      </c>
      <c r="AY21" s="21">
        <f>+$I21*IF(OR($A21="2-F1",$A21="2-F2"),'COMPRAS CONJ - FACTORES'!AY$11,'COMPRAS CONJ - FACTORES'!AY$10)*'COMPRAS CONJ - FACTORES'!AY21</f>
        <v>0</v>
      </c>
      <c r="AZ21" s="21">
        <f>+$I21*IF(OR($A21="2-F1",$A21="2-F2"),'COMPRAS CONJ - FACTORES'!AZ$11,'COMPRAS CONJ - FACTORES'!AZ$10)*'COMPRAS CONJ - FACTORES'!AZ21</f>
        <v>0</v>
      </c>
      <c r="BA21" s="21">
        <f>+$I21*IF(OR($A21="2-F1",$A21="2-F2"),'COMPRAS CONJ - FACTORES'!BA$11,'COMPRAS CONJ - FACTORES'!BA$10)*'COMPRAS CONJ - FACTORES'!BA21</f>
        <v>0</v>
      </c>
      <c r="BB21" s="21">
        <f>+$I21*IF(OR($A21="2-F1",$A21="2-F2"),'COMPRAS CONJ - FACTORES'!BB$11,'COMPRAS CONJ - FACTORES'!BB$10)*'COMPRAS CONJ - FACTORES'!BB21</f>
        <v>0</v>
      </c>
      <c r="BC21" s="21">
        <f>+$I21*IF(OR($A21="2-F1",$A21="2-F2"),'COMPRAS CONJ - FACTORES'!BC$11,'COMPRAS CONJ - FACTORES'!BC$10)*'COMPRAS CONJ - FACTORES'!BC21</f>
        <v>0</v>
      </c>
      <c r="BD21" s="21">
        <f>+$I21*IF(OR($A21="2-F1",$A21="2-F2"),'COMPRAS CONJ - FACTORES'!BD$11,'COMPRAS CONJ - FACTORES'!BD$10)*'COMPRAS CONJ - FACTORES'!BD21</f>
        <v>0</v>
      </c>
      <c r="BE21" s="21">
        <f>+$I21*IF(OR($A21="2-F1",$A21="2-F2"),'COMPRAS CONJ - FACTORES'!BE$11,'COMPRAS CONJ - FACTORES'!BE$10)*'COMPRAS CONJ - FACTORES'!BE21</f>
        <v>0</v>
      </c>
      <c r="BF21" s="21">
        <f>+$I21*IF(OR($A21="2-F1",$A21="2-F2"),'COMPRAS CONJ - FACTORES'!BF$11,'COMPRAS CONJ - FACTORES'!BF$10)*'COMPRAS CONJ - FACTORES'!BF21</f>
        <v>0</v>
      </c>
      <c r="BG21" s="21">
        <f>+$I21*IF(OR($A21="2-F1",$A21="2-F2"),'COMPRAS CONJ - FACTORES'!BG$11,'COMPRAS CONJ - FACTORES'!BG$10)*'COMPRAS CONJ - FACTORES'!BG21</f>
        <v>62.612167449999994</v>
      </c>
      <c r="BH21" s="21">
        <f>+$I21*IF(OR($A21="2-F1",$A21="2-F2"),'COMPRAS CONJ - FACTORES'!BH$11,'COMPRAS CONJ - FACTORES'!BH$10)*'COMPRAS CONJ - FACTORES'!BH21</f>
        <v>62.612167449999994</v>
      </c>
      <c r="BI21" s="21">
        <f>+$I21*IF(OR($A21="2-F1",$A21="2-F2"),'COMPRAS CONJ - FACTORES'!BI$11,'COMPRAS CONJ - FACTORES'!BI$10)*'COMPRAS CONJ - FACTORES'!BI21</f>
        <v>62.612167449999994</v>
      </c>
      <c r="BJ21" s="21">
        <f>+$I21*IF(OR($A21="2-F1",$A21="2-F2"),'COMPRAS CONJ - FACTORES'!BJ$11,'COMPRAS CONJ - FACTORES'!BJ$10)*'COMPRAS CONJ - FACTORES'!BJ21</f>
        <v>62.612167449999994</v>
      </c>
      <c r="BK21" s="21">
        <f>+$I21*IF(OR($A21="2-F1",$A21="2-F2"),'COMPRAS CONJ - FACTORES'!BK$11,'COMPRAS CONJ - FACTORES'!BK$10)*'COMPRAS CONJ - FACTORES'!BK21</f>
        <v>62.612167449999994</v>
      </c>
      <c r="BL21" s="21">
        <f>+$I21*IF(OR($A21="2-F1",$A21="2-F2"),'COMPRAS CONJ - FACTORES'!BL$11,'COMPRAS CONJ - FACTORES'!BL$10)*'COMPRAS CONJ - FACTORES'!BL21</f>
        <v>62.612167449999994</v>
      </c>
      <c r="BM21" s="21">
        <f>+$I21*IF(OR($A21="2-F1",$A21="2-F2"),'COMPRAS CONJ - FACTORES'!BM$11,'COMPRAS CONJ - FACTORES'!BM$10)*'COMPRAS CONJ - FACTORES'!BM21</f>
        <v>62.612167449999994</v>
      </c>
      <c r="BN21" s="21">
        <f>+$I21*IF(OR($A21="2-F1",$A21="2-F2"),'COMPRAS CONJ - FACTORES'!BN$11,'COMPRAS CONJ - FACTORES'!BN$10)*'COMPRAS CONJ - FACTORES'!BN21</f>
        <v>62.612167449999994</v>
      </c>
      <c r="BO21" s="21">
        <f>+$I21*IF(OR($A21="2-F1",$A21="2-F2"),'COMPRAS CONJ - FACTORES'!BO$11,'COMPRAS CONJ - FACTORES'!BO$10)*'COMPRAS CONJ - FACTORES'!BO21</f>
        <v>62.612167449999994</v>
      </c>
      <c r="BP21" s="21">
        <f>+$I21*IF(OR($A21="2-F1",$A21="2-F2"),'COMPRAS CONJ - FACTORES'!BP$11,'COMPRAS CONJ - FACTORES'!BP$10)*'COMPRAS CONJ - FACTORES'!BP21</f>
        <v>59.889899299999996</v>
      </c>
      <c r="BQ21" s="21">
        <f>+$I21*IF(OR($A21="2-F1",$A21="2-F2"),'COMPRAS CONJ - FACTORES'!BQ$11,'COMPRAS CONJ - FACTORES'!BQ$10)*'COMPRAS CONJ - FACTORES'!BQ21</f>
        <v>59.889899299999996</v>
      </c>
      <c r="BR21" s="21">
        <f>+$I21*IF(OR($A21="2-F1",$A21="2-F2"),'COMPRAS CONJ - FACTORES'!BR$11,'COMPRAS CONJ - FACTORES'!BR$10)*'COMPRAS CONJ - FACTORES'!BR21</f>
        <v>59.889899299999996</v>
      </c>
      <c r="BS21" s="21">
        <f>+$I21*IF(OR($A21="2-F1",$A21="2-F2"),'COMPRAS CONJ - FACTORES'!BS$11,'COMPRAS CONJ - FACTORES'!BS$10)*'COMPRAS CONJ - FACTORES'!BS21</f>
        <v>60.908575200000001</v>
      </c>
      <c r="BT21" s="21">
        <f>+$I21*IF(OR($A21="2-F1",$A21="2-F2"),'COMPRAS CONJ - FACTORES'!BT$11,'COMPRAS CONJ - FACTORES'!BT$10)*'COMPRAS CONJ - FACTORES'!BT21</f>
        <v>60.908575200000001</v>
      </c>
      <c r="BU21" s="21">
        <f>+$I21*IF(OR($A21="2-F1",$A21="2-F2"),'COMPRAS CONJ - FACTORES'!BU$11,'COMPRAS CONJ - FACTORES'!BU$10)*'COMPRAS CONJ - FACTORES'!BU21</f>
        <v>60.908575200000001</v>
      </c>
      <c r="BV21" s="21">
        <f>+$I21*IF(OR($A21="2-F1",$A21="2-F2"),'COMPRAS CONJ - FACTORES'!BV$11,'COMPRAS CONJ - FACTORES'!BV$10)*'COMPRAS CONJ - FACTORES'!BV21</f>
        <v>60.908575200000001</v>
      </c>
      <c r="BW21" s="21">
        <f>+$I21*IF(OR($A21="2-F1",$A21="2-F2"),'COMPRAS CONJ - FACTORES'!BW$11,'COMPRAS CONJ - FACTORES'!BW$10)*'COMPRAS CONJ - FACTORES'!BW21</f>
        <v>60.908575200000001</v>
      </c>
      <c r="BX21" s="21">
        <f>+$I21*IF(OR($A21="2-F1",$A21="2-F2"),'COMPRAS CONJ - FACTORES'!BX$11,'COMPRAS CONJ - FACTORES'!BX$10)*'COMPRAS CONJ - FACTORES'!BX21</f>
        <v>60.908575200000001</v>
      </c>
      <c r="BY21" s="21">
        <f>+$I21*IF(OR($A21="2-F1",$A21="2-F2"),'COMPRAS CONJ - FACTORES'!BY$11,'COMPRAS CONJ - FACTORES'!BY$10)*'COMPRAS CONJ - FACTORES'!BY21</f>
        <v>60.908575200000001</v>
      </c>
      <c r="BZ21" s="21">
        <f>+$I21*IF(OR($A21="2-F1",$A21="2-F2"),'COMPRAS CONJ - FACTORES'!BZ$11,'COMPRAS CONJ - FACTORES'!BZ$10)*'COMPRAS CONJ - FACTORES'!BZ21</f>
        <v>60.908575200000001</v>
      </c>
      <c r="CA21" s="21">
        <f>+$I21*IF(OR($A21="2-F1",$A21="2-F2"),'COMPRAS CONJ - FACTORES'!CA$11,'COMPRAS CONJ - FACTORES'!CA$10)*'COMPRAS CONJ - FACTORES'!CA21</f>
        <v>60.908575200000001</v>
      </c>
    </row>
    <row r="22" spans="1:79" x14ac:dyDescent="0.3">
      <c r="A22" s="9">
        <v>1.5</v>
      </c>
      <c r="B22" s="10" t="s">
        <v>2787</v>
      </c>
      <c r="C22" s="437" t="s">
        <v>5724</v>
      </c>
      <c r="D22" s="11" t="s">
        <v>2815</v>
      </c>
      <c r="E22" s="9" t="s">
        <v>2816</v>
      </c>
      <c r="F22" s="9" t="s">
        <v>2817</v>
      </c>
      <c r="G22" s="9" t="s">
        <v>2818</v>
      </c>
      <c r="H22" s="12" t="s">
        <v>2819</v>
      </c>
      <c r="I22" s="13">
        <v>59.38</v>
      </c>
      <c r="J22" s="14">
        <v>48</v>
      </c>
      <c r="K22" s="24">
        <v>42881</v>
      </c>
      <c r="L22" s="24">
        <v>43364</v>
      </c>
      <c r="M22" s="689">
        <v>43364</v>
      </c>
      <c r="N22" s="21">
        <f>+$I22*IF(OR($A22="2-F1",$A22="2-F2"),'COMPRAS CONJ - FACTORES'!N$11,'COMPRAS CONJ - FACTORES'!N$10)*'COMPRAS CONJ - FACTORES'!N22</f>
        <v>0</v>
      </c>
      <c r="O22" s="21">
        <f>+$I22*IF(OR($A22="2-F1",$A22="2-F2"),'COMPRAS CONJ - FACTORES'!O$11,'COMPRAS CONJ - FACTORES'!O$10)*'COMPRAS CONJ - FACTORES'!O22</f>
        <v>0</v>
      </c>
      <c r="P22" s="21">
        <f>+$I22*IF(OR($A22="2-F1",$A22="2-F2"),'COMPRAS CONJ - FACTORES'!P$11,'COMPRAS CONJ - FACTORES'!P$10)*'COMPRAS CONJ - FACTORES'!P22</f>
        <v>0</v>
      </c>
      <c r="Q22" s="21">
        <f>+$I22*IF(OR($A22="2-F1",$A22="2-F2"),'COMPRAS CONJ - FACTORES'!Q$11,'COMPRAS CONJ - FACTORES'!Q$10)*'COMPRAS CONJ - FACTORES'!Q22</f>
        <v>0</v>
      </c>
      <c r="R22" s="21">
        <f>+$I22*IF(OR($A22="2-F1",$A22="2-F2"),'COMPRAS CONJ - FACTORES'!R$11,'COMPRAS CONJ - FACTORES'!R$10)*'COMPRAS CONJ - FACTORES'!R22</f>
        <v>0</v>
      </c>
      <c r="S22" s="21">
        <f>+$I22*IF(OR($A22="2-F1",$A22="2-F2"),'COMPRAS CONJ - FACTORES'!S$11,'COMPRAS CONJ - FACTORES'!S$10)*'COMPRAS CONJ - FACTORES'!S22</f>
        <v>0</v>
      </c>
      <c r="T22" s="21">
        <f>+$I22*IF(OR($A22="2-F1",$A22="2-F2"),'COMPRAS CONJ - FACTORES'!T$11,'COMPRAS CONJ - FACTORES'!T$10)*'COMPRAS CONJ - FACTORES'!T22</f>
        <v>0</v>
      </c>
      <c r="U22" s="21">
        <f>+$I22*IF(OR($A22="2-F1",$A22="2-F2"),'COMPRAS CONJ - FACTORES'!U$11,'COMPRAS CONJ - FACTORES'!U$10)*'COMPRAS CONJ - FACTORES'!U22</f>
        <v>0</v>
      </c>
      <c r="V22" s="21">
        <f>+$I22*IF(OR($A22="2-F1",$A22="2-F2"),'COMPRAS CONJ - FACTORES'!V$11,'COMPRAS CONJ - FACTORES'!V$10)*'COMPRAS CONJ - FACTORES'!V22</f>
        <v>0</v>
      </c>
      <c r="W22" s="21">
        <f>+$I22*IF(OR($A22="2-F1",$A22="2-F2"),'COMPRAS CONJ - FACTORES'!W$11,'COMPRAS CONJ - FACTORES'!W$10)*'COMPRAS CONJ - FACTORES'!W22</f>
        <v>0</v>
      </c>
      <c r="X22" s="21">
        <f>+$I22*IF(OR($A22="2-F1",$A22="2-F2"),'COMPRAS CONJ - FACTORES'!X$11,'COMPRAS CONJ - FACTORES'!X$10)*'COMPRAS CONJ - FACTORES'!X22</f>
        <v>0</v>
      </c>
      <c r="Y22" s="21">
        <f>+$I22*IF(OR($A22="2-F1",$A22="2-F2"),'COMPRAS CONJ - FACTORES'!Y$11,'COMPRAS CONJ - FACTORES'!Y$10)*'COMPRAS CONJ - FACTORES'!Y22</f>
        <v>0</v>
      </c>
      <c r="Z22" s="21">
        <f>+$I22*IF(OR($A22="2-F1",$A22="2-F2"),'COMPRAS CONJ - FACTORES'!Z$11,'COMPRAS CONJ - FACTORES'!Z$10)*'COMPRAS CONJ - FACTORES'!Z22</f>
        <v>0</v>
      </c>
      <c r="AA22" s="21">
        <f>+$I22*IF(OR($A22="2-F1",$A22="2-F2"),'COMPRAS CONJ - FACTORES'!AA$11,'COMPRAS CONJ - FACTORES'!AA$10)*'COMPRAS CONJ - FACTORES'!AA22</f>
        <v>0</v>
      </c>
      <c r="AB22" s="21">
        <f>+$I22*IF(OR($A22="2-F1",$A22="2-F2"),'COMPRAS CONJ - FACTORES'!AB$11,'COMPRAS CONJ - FACTORES'!AB$10)*'COMPRAS CONJ - FACTORES'!AB22</f>
        <v>69.454707699999986</v>
      </c>
      <c r="AC22" s="21">
        <f>+$I22*IF(OR($A22="2-F1",$A22="2-F2"),'COMPRAS CONJ - FACTORES'!AC$11,'COMPRAS CONJ - FACTORES'!AC$10)*'COMPRAS CONJ - FACTORES'!AC22</f>
        <v>69.454707699999986</v>
      </c>
      <c r="AD22" s="21">
        <f>+$I22*IF(OR($A22="2-F1",$A22="2-F2"),'COMPRAS CONJ - FACTORES'!AD$11,'COMPRAS CONJ - FACTORES'!AD$10)*'COMPRAS CONJ - FACTORES'!AD22</f>
        <v>69.454707699999986</v>
      </c>
      <c r="AE22" s="21">
        <f>+$I22*IF(OR($A22="2-F1",$A22="2-F2"),'COMPRAS CONJ - FACTORES'!AE$11,'COMPRAS CONJ - FACTORES'!AE$10)*'COMPRAS CONJ - FACTORES'!AE22</f>
        <v>69.454707699999986</v>
      </c>
      <c r="AF22" s="21">
        <f>+$I22*IF(OR($A22="2-F1",$A22="2-F2"),'COMPRAS CONJ - FACTORES'!AF$11,'COMPRAS CONJ - FACTORES'!AF$10)*'COMPRAS CONJ - FACTORES'!AF22</f>
        <v>69.454707699999986</v>
      </c>
      <c r="AG22" s="21">
        <f>+$I22*IF(OR($A22="2-F1",$A22="2-F2"),'COMPRAS CONJ - FACTORES'!AG$11,'COMPRAS CONJ - FACTORES'!AG$10)*'COMPRAS CONJ - FACTORES'!AG22</f>
        <v>69.454707699999986</v>
      </c>
      <c r="AH22" s="21">
        <f>+$I22*IF(OR($A22="2-F1",$A22="2-F2"),'COMPRAS CONJ - FACTORES'!AH$11,'COMPRAS CONJ - FACTORES'!AH$10)*'COMPRAS CONJ - FACTORES'!AH22</f>
        <v>69.454707699999986</v>
      </c>
      <c r="AI22" s="21">
        <f>+$I22*IF(OR($A22="2-F1",$A22="2-F2"),'COMPRAS CONJ - FACTORES'!AI$11,'COMPRAS CONJ - FACTORES'!AI$10)*'COMPRAS CONJ - FACTORES'!AI22</f>
        <v>69.454707699999986</v>
      </c>
      <c r="AJ22" s="21">
        <f>+$I22*IF(OR($A22="2-F1",$A22="2-F2"),'COMPRAS CONJ - FACTORES'!AJ$11,'COMPRAS CONJ - FACTORES'!AJ$10)*'COMPRAS CONJ - FACTORES'!AJ22</f>
        <v>69.454707699999986</v>
      </c>
      <c r="AK22" s="21">
        <f>+$I22*IF(OR($A22="2-F1",$A22="2-F2"),'COMPRAS CONJ - FACTORES'!AK$11,'COMPRAS CONJ - FACTORES'!AK$10)*'COMPRAS CONJ - FACTORES'!AK22</f>
        <v>69.454707699999986</v>
      </c>
      <c r="AL22" s="21">
        <f>+$I22*IF(OR($A22="2-F1",$A22="2-F2"),'COMPRAS CONJ - FACTORES'!AL$11,'COMPRAS CONJ - FACTORES'!AL$10)*'COMPRAS CONJ - FACTORES'!AL22</f>
        <v>69.454707699999986</v>
      </c>
      <c r="AM22" s="21">
        <f>+$I22*IF(OR($A22="2-F1",$A22="2-F2"),'COMPRAS CONJ - FACTORES'!AM$11,'COMPRAS CONJ - FACTORES'!AM$10)*'COMPRAS CONJ - FACTORES'!AM22</f>
        <v>69.454707699999986</v>
      </c>
      <c r="AN22" s="21">
        <f>+$I22*IF(OR($A22="2-F1",$A22="2-F2"),'COMPRAS CONJ - FACTORES'!AN$11,'COMPRAS CONJ - FACTORES'!AN$10)*'COMPRAS CONJ - FACTORES'!AN22</f>
        <v>70.636072799999994</v>
      </c>
      <c r="AO22" s="21">
        <f>+$I22*IF(OR($A22="2-F1",$A22="2-F2"),'COMPRAS CONJ - FACTORES'!AO$11,'COMPRAS CONJ - FACTORES'!AO$10)*'COMPRAS CONJ - FACTORES'!AO22</f>
        <v>70.636072799999994</v>
      </c>
      <c r="AP22" s="21">
        <f>+$I22*IF(OR($A22="2-F1",$A22="2-F2"),'COMPRAS CONJ - FACTORES'!AP$11,'COMPRAS CONJ - FACTORES'!AP$10)*'COMPRAS CONJ - FACTORES'!AP22</f>
        <v>70.636072799999994</v>
      </c>
      <c r="AQ22" s="21">
        <f>+$I22*IF(OR($A22="2-F1",$A22="2-F2"),'COMPRAS CONJ - FACTORES'!AQ$11,'COMPRAS CONJ - FACTORES'!AQ$10)*'COMPRAS CONJ - FACTORES'!AQ22</f>
        <v>70.636072799999994</v>
      </c>
      <c r="AR22" s="21">
        <f>+$I22*IF(OR($A22="2-F1",$A22="2-F2"),'COMPRAS CONJ - FACTORES'!AR$11,'COMPRAS CONJ - FACTORES'!AR$10)*'COMPRAS CONJ - FACTORES'!AR22</f>
        <v>70.636072799999994</v>
      </c>
      <c r="AS22" s="21">
        <f>+$I22*IF(OR($A22="2-F1",$A22="2-F2"),'COMPRAS CONJ - FACTORES'!AS$11,'COMPRAS CONJ - FACTORES'!AS$10)*'COMPRAS CONJ - FACTORES'!AS22</f>
        <v>70.636072799999994</v>
      </c>
      <c r="AT22" s="21">
        <f>+$I22*IF(OR($A22="2-F1",$A22="2-F2"),'COMPRAS CONJ - FACTORES'!AT$11,'COMPRAS CONJ - FACTORES'!AT$10)*'COMPRAS CONJ - FACTORES'!AT22</f>
        <v>70.636072799999994</v>
      </c>
      <c r="AU22" s="21">
        <f>+$I22*IF(OR($A22="2-F1",$A22="2-F2"),'COMPRAS CONJ - FACTORES'!AU$11,'COMPRAS CONJ - FACTORES'!AU$10)*'COMPRAS CONJ - FACTORES'!AU22</f>
        <v>70.636072799999994</v>
      </c>
      <c r="AV22" s="21">
        <f>+$I22*IF(OR($A22="2-F1",$A22="2-F2"),'COMPRAS CONJ - FACTORES'!AV$11,'COMPRAS CONJ - FACTORES'!AV$10)*'COMPRAS CONJ - FACTORES'!AV22</f>
        <v>70.636072799999994</v>
      </c>
      <c r="AW22" s="21">
        <f>+$I22*IF(OR($A22="2-F1",$A22="2-F2"),'COMPRAS CONJ - FACTORES'!AW$11,'COMPRAS CONJ - FACTORES'!AW$10)*'COMPRAS CONJ - FACTORES'!AW22</f>
        <v>70.636072799999994</v>
      </c>
      <c r="AX22" s="21">
        <f>+$I22*IF(OR($A22="2-F1",$A22="2-F2"),'COMPRAS CONJ - FACTORES'!AX$11,'COMPRAS CONJ - FACTORES'!AX$10)*'COMPRAS CONJ - FACTORES'!AX22</f>
        <v>70.636072799999994</v>
      </c>
      <c r="AY22" s="21">
        <f>+$I22*IF(OR($A22="2-F1",$A22="2-F2"),'COMPRAS CONJ - FACTORES'!AY$11,'COMPRAS CONJ - FACTORES'!AY$10)*'COMPRAS CONJ - FACTORES'!AY22</f>
        <v>70.636072799999994</v>
      </c>
      <c r="AZ22" s="21">
        <f>+$I22*IF(OR($A22="2-F1",$A22="2-F2"),'COMPRAS CONJ - FACTORES'!AZ$11,'COMPRAS CONJ - FACTORES'!AZ$10)*'COMPRAS CONJ - FACTORES'!AZ22</f>
        <v>71.844752700000001</v>
      </c>
      <c r="BA22" s="21">
        <f>+$I22*IF(OR($A22="2-F1",$A22="2-F2"),'COMPRAS CONJ - FACTORES'!BA$11,'COMPRAS CONJ - FACTORES'!BA$10)*'COMPRAS CONJ - FACTORES'!BA22</f>
        <v>71.844752700000001</v>
      </c>
      <c r="BB22" s="21">
        <f>+$I22*IF(OR($A22="2-F1",$A22="2-F2"),'COMPRAS CONJ - FACTORES'!BB$11,'COMPRAS CONJ - FACTORES'!BB$10)*'COMPRAS CONJ - FACTORES'!BB22</f>
        <v>71.844752700000001</v>
      </c>
      <c r="BC22" s="21">
        <f>+$I22*IF(OR($A22="2-F1",$A22="2-F2"),'COMPRAS CONJ - FACTORES'!BC$11,'COMPRAS CONJ - FACTORES'!BC$10)*'COMPRAS CONJ - FACTORES'!BC22</f>
        <v>71.844752700000001</v>
      </c>
      <c r="BD22" s="21">
        <f>+$I22*IF(OR($A22="2-F1",$A22="2-F2"),'COMPRAS CONJ - FACTORES'!BD$11,'COMPRAS CONJ - FACTORES'!BD$10)*'COMPRAS CONJ - FACTORES'!BD22</f>
        <v>71.844752700000001</v>
      </c>
      <c r="BE22" s="21">
        <f>+$I22*IF(OR($A22="2-F1",$A22="2-F2"),'COMPRAS CONJ - FACTORES'!BE$11,'COMPRAS CONJ - FACTORES'!BE$10)*'COMPRAS CONJ - FACTORES'!BE22</f>
        <v>71.844752700000001</v>
      </c>
      <c r="BF22" s="21">
        <f>+$I22*IF(OR($A22="2-F1",$A22="2-F2"),'COMPRAS CONJ - FACTORES'!BF$11,'COMPRAS CONJ - FACTORES'!BF$10)*'COMPRAS CONJ - FACTORES'!BF22</f>
        <v>71.844752700000001</v>
      </c>
      <c r="BG22" s="21">
        <f>+$I22*IF(OR($A22="2-F1",$A22="2-F2"),'COMPRAS CONJ - FACTORES'!BG$11,'COMPRAS CONJ - FACTORES'!BG$10)*'COMPRAS CONJ - FACTORES'!BG22</f>
        <v>71.844752700000001</v>
      </c>
      <c r="BH22" s="21">
        <f>+$I22*IF(OR($A22="2-F1",$A22="2-F2"),'COMPRAS CONJ - FACTORES'!BH$11,'COMPRAS CONJ - FACTORES'!BH$10)*'COMPRAS CONJ - FACTORES'!BH22</f>
        <v>71.844752700000001</v>
      </c>
      <c r="BI22" s="21">
        <f>+$I22*IF(OR($A22="2-F1",$A22="2-F2"),'COMPRAS CONJ - FACTORES'!BI$11,'COMPRAS CONJ - FACTORES'!BI$10)*'COMPRAS CONJ - FACTORES'!BI22</f>
        <v>71.844752700000001</v>
      </c>
      <c r="BJ22" s="21">
        <f>+$I22*IF(OR($A22="2-F1",$A22="2-F2"),'COMPRAS CONJ - FACTORES'!BJ$11,'COMPRAS CONJ - FACTORES'!BJ$10)*'COMPRAS CONJ - FACTORES'!BJ22</f>
        <v>71.844752700000001</v>
      </c>
      <c r="BK22" s="21">
        <f>+$I22*IF(OR($A22="2-F1",$A22="2-F2"),'COMPRAS CONJ - FACTORES'!BK$11,'COMPRAS CONJ - FACTORES'!BK$10)*'COMPRAS CONJ - FACTORES'!BK22</f>
        <v>71.844752700000001</v>
      </c>
      <c r="BL22" s="21">
        <f>+$I22*IF(OR($A22="2-F1",$A22="2-F2"),'COMPRAS CONJ - FACTORES'!BL$11,'COMPRAS CONJ - FACTORES'!BL$10)*'COMPRAS CONJ - FACTORES'!BL22</f>
        <v>73.073918699999993</v>
      </c>
      <c r="BM22" s="21">
        <f>+$I22*IF(OR($A22="2-F1",$A22="2-F2"),'COMPRAS CONJ - FACTORES'!BM$11,'COMPRAS CONJ - FACTORES'!BM$10)*'COMPRAS CONJ - FACTORES'!BM22</f>
        <v>73.073918699999993</v>
      </c>
      <c r="BN22" s="21">
        <f>+$I22*IF(OR($A22="2-F1",$A22="2-F2"),'COMPRAS CONJ - FACTORES'!BN$11,'COMPRAS CONJ - FACTORES'!BN$10)*'COMPRAS CONJ - FACTORES'!BN22</f>
        <v>73.073918699999993</v>
      </c>
      <c r="BO22" s="21">
        <f>+$I22*IF(OR($A22="2-F1",$A22="2-F2"),'COMPRAS CONJ - FACTORES'!BO$11,'COMPRAS CONJ - FACTORES'!BO$10)*'COMPRAS CONJ - FACTORES'!BO22</f>
        <v>73.073918699999993</v>
      </c>
      <c r="BP22" s="21">
        <f>+$I22*IF(OR($A22="2-F1",$A22="2-F2"),'COMPRAS CONJ - FACTORES'!BP$11,'COMPRAS CONJ - FACTORES'!BP$10)*'COMPRAS CONJ - FACTORES'!BP22</f>
        <v>69.896791800000017</v>
      </c>
      <c r="BQ22" s="21">
        <f>+$I22*IF(OR($A22="2-F1",$A22="2-F2"),'COMPRAS CONJ - FACTORES'!BQ$11,'COMPRAS CONJ - FACTORES'!BQ$10)*'COMPRAS CONJ - FACTORES'!BQ22</f>
        <v>69.896791800000017</v>
      </c>
      <c r="BR22" s="21">
        <f>+$I22*IF(OR($A22="2-F1",$A22="2-F2"),'COMPRAS CONJ - FACTORES'!BR$11,'COMPRAS CONJ - FACTORES'!BR$10)*'COMPRAS CONJ - FACTORES'!BR22</f>
        <v>69.896791800000017</v>
      </c>
      <c r="BS22" s="21">
        <f>+$I22*IF(OR($A22="2-F1",$A22="2-F2"),'COMPRAS CONJ - FACTORES'!BS$11,'COMPRAS CONJ - FACTORES'!BS$10)*'COMPRAS CONJ - FACTORES'!BS22</f>
        <v>69.896791800000017</v>
      </c>
      <c r="BT22" s="21">
        <f>+$I22*IF(OR($A22="2-F1",$A22="2-F2"),'COMPRAS CONJ - FACTORES'!BT$11,'COMPRAS CONJ - FACTORES'!BT$10)*'COMPRAS CONJ - FACTORES'!BT22</f>
        <v>69.896791800000017</v>
      </c>
      <c r="BU22" s="21">
        <f>+$I22*IF(OR($A22="2-F1",$A22="2-F2"),'COMPRAS CONJ - FACTORES'!BU$11,'COMPRAS CONJ - FACTORES'!BU$10)*'COMPRAS CONJ - FACTORES'!BU22</f>
        <v>69.896791800000017</v>
      </c>
      <c r="BV22" s="21">
        <f>+$I22*IF(OR($A22="2-F1",$A22="2-F2"),'COMPRAS CONJ - FACTORES'!BV$11,'COMPRAS CONJ - FACTORES'!BV$10)*'COMPRAS CONJ - FACTORES'!BV22</f>
        <v>69.896791800000017</v>
      </c>
      <c r="BW22" s="21">
        <f>+$I22*IF(OR($A22="2-F1",$A22="2-F2"),'COMPRAS CONJ - FACTORES'!BW$11,'COMPRAS CONJ - FACTORES'!BW$10)*'COMPRAS CONJ - FACTORES'!BW22</f>
        <v>69.896791800000017</v>
      </c>
      <c r="BX22" s="21">
        <f>+$I22*IF(OR($A22="2-F1",$A22="2-F2"),'COMPRAS CONJ - FACTORES'!BX$11,'COMPRAS CONJ - FACTORES'!BX$10)*'COMPRAS CONJ - FACTORES'!BX22</f>
        <v>71.085579400000015</v>
      </c>
      <c r="BY22" s="21">
        <f>+$I22*IF(OR($A22="2-F1",$A22="2-F2"),'COMPRAS CONJ - FACTORES'!BY$11,'COMPRAS CONJ - FACTORES'!BY$10)*'COMPRAS CONJ - FACTORES'!BY22</f>
        <v>71.085579400000015</v>
      </c>
      <c r="BZ22" s="21">
        <f>+$I22*IF(OR($A22="2-F1",$A22="2-F2"),'COMPRAS CONJ - FACTORES'!BZ$11,'COMPRAS CONJ - FACTORES'!BZ$10)*'COMPRAS CONJ - FACTORES'!BZ22</f>
        <v>71.085579400000015</v>
      </c>
      <c r="CA22" s="21">
        <f>+$I22*IF(OR($A22="2-F1",$A22="2-F2"),'COMPRAS CONJ - FACTORES'!CA$11,'COMPRAS CONJ - FACTORES'!CA$10)*'COMPRAS CONJ - FACTORES'!CA22</f>
        <v>71.085579400000015</v>
      </c>
    </row>
    <row r="23" spans="1:79" x14ac:dyDescent="0.3">
      <c r="A23" s="9">
        <v>1.5</v>
      </c>
      <c r="B23" s="10" t="s">
        <v>2787</v>
      </c>
      <c r="C23" s="437" t="s">
        <v>5725</v>
      </c>
      <c r="D23" s="11" t="s">
        <v>2820</v>
      </c>
      <c r="E23" s="9" t="s">
        <v>2821</v>
      </c>
      <c r="F23" s="9" t="s">
        <v>2822</v>
      </c>
      <c r="G23" s="9" t="s">
        <v>2823</v>
      </c>
      <c r="H23" s="12" t="s">
        <v>2824</v>
      </c>
      <c r="I23" s="13">
        <v>56.67</v>
      </c>
      <c r="J23" s="14">
        <v>95</v>
      </c>
      <c r="K23" s="24">
        <v>42916</v>
      </c>
      <c r="L23" s="24">
        <v>45092</v>
      </c>
      <c r="M23" s="689"/>
      <c r="N23" s="21">
        <f>+$I23*IF(OR($A23="2-F1",$A23="2-F2"),'COMPRAS CONJ - FACTORES'!N$11,'COMPRAS CONJ - FACTORES'!N$10)*'COMPRAS CONJ - FACTORES'!N23</f>
        <v>0</v>
      </c>
      <c r="O23" s="21">
        <f>+$I23*IF(OR($A23="2-F1",$A23="2-F2"),'COMPRAS CONJ - FACTORES'!O$11,'COMPRAS CONJ - FACTORES'!O$10)*'COMPRAS CONJ - FACTORES'!O23</f>
        <v>0</v>
      </c>
      <c r="P23" s="21">
        <f>+$I23*IF(OR($A23="2-F1",$A23="2-F2"),'COMPRAS CONJ - FACTORES'!P$11,'COMPRAS CONJ - FACTORES'!P$10)*'COMPRAS CONJ - FACTORES'!P23</f>
        <v>0</v>
      </c>
      <c r="Q23" s="21">
        <f>+$I23*IF(OR($A23="2-F1",$A23="2-F2"),'COMPRAS CONJ - FACTORES'!Q$11,'COMPRAS CONJ - FACTORES'!Q$10)*'COMPRAS CONJ - FACTORES'!Q23</f>
        <v>0</v>
      </c>
      <c r="R23" s="21">
        <f>+$I23*IF(OR($A23="2-F1",$A23="2-F2"),'COMPRAS CONJ - FACTORES'!R$11,'COMPRAS CONJ - FACTORES'!R$10)*'COMPRAS CONJ - FACTORES'!R23</f>
        <v>0</v>
      </c>
      <c r="S23" s="21">
        <f>+$I23*IF(OR($A23="2-F1",$A23="2-F2"),'COMPRAS CONJ - FACTORES'!S$11,'COMPRAS CONJ - FACTORES'!S$10)*'COMPRAS CONJ - FACTORES'!S23</f>
        <v>0</v>
      </c>
      <c r="T23" s="21">
        <f>+$I23*IF(OR($A23="2-F1",$A23="2-F2"),'COMPRAS CONJ - FACTORES'!T$11,'COMPRAS CONJ - FACTORES'!T$10)*'COMPRAS CONJ - FACTORES'!T23</f>
        <v>0</v>
      </c>
      <c r="U23" s="21">
        <f>+$I23*IF(OR($A23="2-F1",$A23="2-F2"),'COMPRAS CONJ - FACTORES'!U$11,'COMPRAS CONJ - FACTORES'!U$10)*'COMPRAS CONJ - FACTORES'!U23</f>
        <v>0</v>
      </c>
      <c r="V23" s="21">
        <f>+$I23*IF(OR($A23="2-F1",$A23="2-F2"),'COMPRAS CONJ - FACTORES'!V$11,'COMPRAS CONJ - FACTORES'!V$10)*'COMPRAS CONJ - FACTORES'!V23</f>
        <v>0</v>
      </c>
      <c r="W23" s="21">
        <f>+$I23*IF(OR($A23="2-F1",$A23="2-F2"),'COMPRAS CONJ - FACTORES'!W$11,'COMPRAS CONJ - FACTORES'!W$10)*'COMPRAS CONJ - FACTORES'!W23</f>
        <v>0</v>
      </c>
      <c r="X23" s="21">
        <f>+$I23*IF(OR($A23="2-F1",$A23="2-F2"),'COMPRAS CONJ - FACTORES'!X$11,'COMPRAS CONJ - FACTORES'!X$10)*'COMPRAS CONJ - FACTORES'!X23</f>
        <v>0</v>
      </c>
      <c r="Y23" s="21">
        <f>+$I23*IF(OR($A23="2-F1",$A23="2-F2"),'COMPRAS CONJ - FACTORES'!Y$11,'COMPRAS CONJ - FACTORES'!Y$10)*'COMPRAS CONJ - FACTORES'!Y23</f>
        <v>0</v>
      </c>
      <c r="Z23" s="21">
        <f>+$I23*IF(OR($A23="2-F1",$A23="2-F2"),'COMPRAS CONJ - FACTORES'!Z$11,'COMPRAS CONJ - FACTORES'!Z$10)*'COMPRAS CONJ - FACTORES'!Z23</f>
        <v>0</v>
      </c>
      <c r="AA23" s="21">
        <f>+$I23*IF(OR($A23="2-F1",$A23="2-F2"),'COMPRAS CONJ - FACTORES'!AA$11,'COMPRAS CONJ - FACTORES'!AA$10)*'COMPRAS CONJ - FACTORES'!AA23</f>
        <v>0</v>
      </c>
      <c r="AB23" s="21">
        <f>+$I23*IF(OR($A23="2-F1",$A23="2-F2"),'COMPRAS CONJ - FACTORES'!AB$11,'COMPRAS CONJ - FACTORES'!AB$10)*'COMPRAS CONJ - FACTORES'!AB23</f>
        <v>0</v>
      </c>
      <c r="AC23" s="21">
        <f>+$I23*IF(OR($A23="2-F1",$A23="2-F2"),'COMPRAS CONJ - FACTORES'!AC$11,'COMPRAS CONJ - FACTORES'!AC$10)*'COMPRAS CONJ - FACTORES'!AC23</f>
        <v>0</v>
      </c>
      <c r="AD23" s="21">
        <f>+$I23*IF(OR($A23="2-F1",$A23="2-F2"),'COMPRAS CONJ - FACTORES'!AD$11,'COMPRAS CONJ - FACTORES'!AD$10)*'COMPRAS CONJ - FACTORES'!AD23</f>
        <v>0</v>
      </c>
      <c r="AE23" s="21">
        <f>+$I23*IF(OR($A23="2-F1",$A23="2-F2"),'COMPRAS CONJ - FACTORES'!AE$11,'COMPRAS CONJ - FACTORES'!AE$10)*'COMPRAS CONJ - FACTORES'!AE23</f>
        <v>0</v>
      </c>
      <c r="AF23" s="21">
        <f>+$I23*IF(OR($A23="2-F1",$A23="2-F2"),'COMPRAS CONJ - FACTORES'!AF$11,'COMPRAS CONJ - FACTORES'!AF$10)*'COMPRAS CONJ - FACTORES'!AF23</f>
        <v>0</v>
      </c>
      <c r="AG23" s="21">
        <f>+$I23*IF(OR($A23="2-F1",$A23="2-F2"),'COMPRAS CONJ - FACTORES'!AG$11,'COMPRAS CONJ - FACTORES'!AG$10)*'COMPRAS CONJ - FACTORES'!AG23</f>
        <v>0</v>
      </c>
      <c r="AH23" s="21">
        <f>+$I23*IF(OR($A23="2-F1",$A23="2-F2"),'COMPRAS CONJ - FACTORES'!AH$11,'COMPRAS CONJ - FACTORES'!AH$10)*'COMPRAS CONJ - FACTORES'!AH23</f>
        <v>0</v>
      </c>
      <c r="AI23" s="21">
        <f>+$I23*IF(OR($A23="2-F1",$A23="2-F2"),'COMPRAS CONJ - FACTORES'!AI$11,'COMPRAS CONJ - FACTORES'!AI$10)*'COMPRAS CONJ - FACTORES'!AI23</f>
        <v>0</v>
      </c>
      <c r="AJ23" s="21">
        <f>+$I23*IF(OR($A23="2-F1",$A23="2-F2"),'COMPRAS CONJ - FACTORES'!AJ$11,'COMPRAS CONJ - FACTORES'!AJ$10)*'COMPRAS CONJ - FACTORES'!AJ23</f>
        <v>0</v>
      </c>
      <c r="AK23" s="21">
        <f>+$I23*IF(OR($A23="2-F1",$A23="2-F2"),'COMPRAS CONJ - FACTORES'!AK$11,'COMPRAS CONJ - FACTORES'!AK$10)*'COMPRAS CONJ - FACTORES'!AK23</f>
        <v>0</v>
      </c>
      <c r="AL23" s="21">
        <f>+$I23*IF(OR($A23="2-F1",$A23="2-F2"),'COMPRAS CONJ - FACTORES'!AL$11,'COMPRAS CONJ - FACTORES'!AL$10)*'COMPRAS CONJ - FACTORES'!AL23</f>
        <v>0</v>
      </c>
      <c r="AM23" s="21">
        <f>+$I23*IF(OR($A23="2-F1",$A23="2-F2"),'COMPRAS CONJ - FACTORES'!AM$11,'COMPRAS CONJ - FACTORES'!AM$10)*'COMPRAS CONJ - FACTORES'!AM23</f>
        <v>0</v>
      </c>
      <c r="AN23" s="21">
        <f>+$I23*IF(OR($A23="2-F1",$A23="2-F2"),'COMPRAS CONJ - FACTORES'!AN$11,'COMPRAS CONJ - FACTORES'!AN$10)*'COMPRAS CONJ - FACTORES'!AN23</f>
        <v>0</v>
      </c>
      <c r="AO23" s="21">
        <f>+$I23*IF(OR($A23="2-F1",$A23="2-F2"),'COMPRAS CONJ - FACTORES'!AO$11,'COMPRAS CONJ - FACTORES'!AO$10)*'COMPRAS CONJ - FACTORES'!AO23</f>
        <v>0</v>
      </c>
      <c r="AP23" s="21">
        <f>+$I23*IF(OR($A23="2-F1",$A23="2-F2"),'COMPRAS CONJ - FACTORES'!AP$11,'COMPRAS CONJ - FACTORES'!AP$10)*'COMPRAS CONJ - FACTORES'!AP23</f>
        <v>0</v>
      </c>
      <c r="AQ23" s="21">
        <f>+$I23*IF(OR($A23="2-F1",$A23="2-F2"),'COMPRAS CONJ - FACTORES'!AQ$11,'COMPRAS CONJ - FACTORES'!AQ$10)*'COMPRAS CONJ - FACTORES'!AQ23</f>
        <v>0</v>
      </c>
      <c r="AR23" s="21">
        <f>+$I23*IF(OR($A23="2-F1",$A23="2-F2"),'COMPRAS CONJ - FACTORES'!AR$11,'COMPRAS CONJ - FACTORES'!AR$10)*'COMPRAS CONJ - FACTORES'!AR23</f>
        <v>0</v>
      </c>
      <c r="AS23" s="21">
        <f>+$I23*IF(OR($A23="2-F1",$A23="2-F2"),'COMPRAS CONJ - FACTORES'!AS$11,'COMPRAS CONJ - FACTORES'!AS$10)*'COMPRAS CONJ - FACTORES'!AS23</f>
        <v>0</v>
      </c>
      <c r="AT23" s="21">
        <f>+$I23*IF(OR($A23="2-F1",$A23="2-F2"),'COMPRAS CONJ - FACTORES'!AT$11,'COMPRAS CONJ - FACTORES'!AT$10)*'COMPRAS CONJ - FACTORES'!AT23</f>
        <v>0</v>
      </c>
      <c r="AU23" s="21">
        <f>+$I23*IF(OR($A23="2-F1",$A23="2-F2"),'COMPRAS CONJ - FACTORES'!AU$11,'COMPRAS CONJ - FACTORES'!AU$10)*'COMPRAS CONJ - FACTORES'!AU23</f>
        <v>0</v>
      </c>
      <c r="AV23" s="21">
        <f>+$I23*IF(OR($A23="2-F1",$A23="2-F2"),'COMPRAS CONJ - FACTORES'!AV$11,'COMPRAS CONJ - FACTORES'!AV$10)*'COMPRAS CONJ - FACTORES'!AV23</f>
        <v>0</v>
      </c>
      <c r="AW23" s="21">
        <f>+$I23*IF(OR($A23="2-F1",$A23="2-F2"),'COMPRAS CONJ - FACTORES'!AW$11,'COMPRAS CONJ - FACTORES'!AW$10)*'COMPRAS CONJ - FACTORES'!AW23</f>
        <v>0</v>
      </c>
      <c r="AX23" s="21">
        <f>+$I23*IF(OR($A23="2-F1",$A23="2-F2"),'COMPRAS CONJ - FACTORES'!AX$11,'COMPRAS CONJ - FACTORES'!AX$10)*'COMPRAS CONJ - FACTORES'!AX23</f>
        <v>0</v>
      </c>
      <c r="AY23" s="21">
        <f>+$I23*IF(OR($A23="2-F1",$A23="2-F2"),'COMPRAS CONJ - FACTORES'!AY$11,'COMPRAS CONJ - FACTORES'!AY$10)*'COMPRAS CONJ - FACTORES'!AY23</f>
        <v>0</v>
      </c>
      <c r="AZ23" s="21">
        <f>+$I23*IF(OR($A23="2-F1",$A23="2-F2"),'COMPRAS CONJ - FACTORES'!AZ$11,'COMPRAS CONJ - FACTORES'!AZ$10)*'COMPRAS CONJ - FACTORES'!AZ23</f>
        <v>0</v>
      </c>
      <c r="BA23" s="21">
        <f>+$I23*IF(OR($A23="2-F1",$A23="2-F2"),'COMPRAS CONJ - FACTORES'!BA$11,'COMPRAS CONJ - FACTORES'!BA$10)*'COMPRAS CONJ - FACTORES'!BA23</f>
        <v>0</v>
      </c>
      <c r="BB23" s="21">
        <f>+$I23*IF(OR($A23="2-F1",$A23="2-F2"),'COMPRAS CONJ - FACTORES'!BB$11,'COMPRAS CONJ - FACTORES'!BB$10)*'COMPRAS CONJ - FACTORES'!BB23</f>
        <v>0</v>
      </c>
      <c r="BC23" s="21">
        <f>+$I23*IF(OR($A23="2-F1",$A23="2-F2"),'COMPRAS CONJ - FACTORES'!BC$11,'COMPRAS CONJ - FACTORES'!BC$10)*'COMPRAS CONJ - FACTORES'!BC23</f>
        <v>0</v>
      </c>
      <c r="BD23" s="21">
        <f>+$I23*IF(OR($A23="2-F1",$A23="2-F2"),'COMPRAS CONJ - FACTORES'!BD$11,'COMPRAS CONJ - FACTORES'!BD$10)*'COMPRAS CONJ - FACTORES'!BD23</f>
        <v>0</v>
      </c>
      <c r="BE23" s="21">
        <f>+$I23*IF(OR($A23="2-F1",$A23="2-F2"),'COMPRAS CONJ - FACTORES'!BE$11,'COMPRAS CONJ - FACTORES'!BE$10)*'COMPRAS CONJ - FACTORES'!BE23</f>
        <v>0</v>
      </c>
      <c r="BF23" s="21">
        <f>+$I23*IF(OR($A23="2-F1",$A23="2-F2"),'COMPRAS CONJ - FACTORES'!BF$11,'COMPRAS CONJ - FACTORES'!BF$10)*'COMPRAS CONJ - FACTORES'!BF23</f>
        <v>0</v>
      </c>
      <c r="BG23" s="21">
        <f>+$I23*IF(OR($A23="2-F1",$A23="2-F2"),'COMPRAS CONJ - FACTORES'!BG$11,'COMPRAS CONJ - FACTORES'!BG$10)*'COMPRAS CONJ - FACTORES'!BG23</f>
        <v>0</v>
      </c>
      <c r="BH23" s="21">
        <f>+$I23*IF(OR($A23="2-F1",$A23="2-F2"),'COMPRAS CONJ - FACTORES'!BH$11,'COMPRAS CONJ - FACTORES'!BH$10)*'COMPRAS CONJ - FACTORES'!BH23</f>
        <v>0</v>
      </c>
      <c r="BI23" s="21">
        <f>+$I23*IF(OR($A23="2-F1",$A23="2-F2"),'COMPRAS CONJ - FACTORES'!BI$11,'COMPRAS CONJ - FACTORES'!BI$10)*'COMPRAS CONJ - FACTORES'!BI23</f>
        <v>0</v>
      </c>
      <c r="BJ23" s="21">
        <f>+$I23*IF(OR($A23="2-F1",$A23="2-F2"),'COMPRAS CONJ - FACTORES'!BJ$11,'COMPRAS CONJ - FACTORES'!BJ$10)*'COMPRAS CONJ - FACTORES'!BJ23</f>
        <v>0</v>
      </c>
      <c r="BK23" s="21">
        <f>+$I23*IF(OR($A23="2-F1",$A23="2-F2"),'COMPRAS CONJ - FACTORES'!BK$11,'COMPRAS CONJ - FACTORES'!BK$10)*'COMPRAS CONJ - FACTORES'!BK23</f>
        <v>0</v>
      </c>
      <c r="BL23" s="21">
        <f>+$I23*IF(OR($A23="2-F1",$A23="2-F2"),'COMPRAS CONJ - FACTORES'!BL$11,'COMPRAS CONJ - FACTORES'!BL$10)*'COMPRAS CONJ - FACTORES'!BL23</f>
        <v>0</v>
      </c>
      <c r="BM23" s="21">
        <f>+$I23*IF(OR($A23="2-F1",$A23="2-F2"),'COMPRAS CONJ - FACTORES'!BM$11,'COMPRAS CONJ - FACTORES'!BM$10)*'COMPRAS CONJ - FACTORES'!BM23</f>
        <v>0</v>
      </c>
      <c r="BN23" s="21">
        <f>+$I23*IF(OR($A23="2-F1",$A23="2-F2"),'COMPRAS CONJ - FACTORES'!BN$11,'COMPRAS CONJ - FACTORES'!BN$10)*'COMPRAS CONJ - FACTORES'!BN23</f>
        <v>0</v>
      </c>
      <c r="BO23" s="21">
        <f>+$I23*IF(OR($A23="2-F1",$A23="2-F2"),'COMPRAS CONJ - FACTORES'!BO$11,'COMPRAS CONJ - FACTORES'!BO$10)*'COMPRAS CONJ - FACTORES'!BO23</f>
        <v>0</v>
      </c>
      <c r="BP23" s="21">
        <f>+$I23*IF(OR($A23="2-F1",$A23="2-F2"),'COMPRAS CONJ - FACTORES'!BP$11,'COMPRAS CONJ - FACTORES'!BP$10)*'COMPRAS CONJ - FACTORES'!BP23</f>
        <v>0</v>
      </c>
      <c r="BQ23" s="21">
        <f>+$I23*IF(OR($A23="2-F1",$A23="2-F2"),'COMPRAS CONJ - FACTORES'!BQ$11,'COMPRAS CONJ - FACTORES'!BQ$10)*'COMPRAS CONJ - FACTORES'!BQ23</f>
        <v>0</v>
      </c>
      <c r="BR23" s="21">
        <f>+$I23*IF(OR($A23="2-F1",$A23="2-F2"),'COMPRAS CONJ - FACTORES'!BR$11,'COMPRAS CONJ - FACTORES'!BR$10)*'COMPRAS CONJ - FACTORES'!BR23</f>
        <v>0</v>
      </c>
      <c r="BS23" s="21">
        <f>+$I23*IF(OR($A23="2-F1",$A23="2-F2"),'COMPRAS CONJ - FACTORES'!BS$11,'COMPRAS CONJ - FACTORES'!BS$10)*'COMPRAS CONJ - FACTORES'!BS23</f>
        <v>0</v>
      </c>
      <c r="BT23" s="21">
        <f>+$I23*IF(OR($A23="2-F1",$A23="2-F2"),'COMPRAS CONJ - FACTORES'!BT$11,'COMPRAS CONJ - FACTORES'!BT$10)*'COMPRAS CONJ - FACTORES'!BT23</f>
        <v>0</v>
      </c>
      <c r="BU23" s="21">
        <f>+$I23*IF(OR($A23="2-F1",$A23="2-F2"),'COMPRAS CONJ - FACTORES'!BU$11,'COMPRAS CONJ - FACTORES'!BU$10)*'COMPRAS CONJ - FACTORES'!BU23</f>
        <v>0</v>
      </c>
      <c r="BV23" s="21">
        <f>+$I23*IF(OR($A23="2-F1",$A23="2-F2"),'COMPRAS CONJ - FACTORES'!BV$11,'COMPRAS CONJ - FACTORES'!BV$10)*'COMPRAS CONJ - FACTORES'!BV23</f>
        <v>0</v>
      </c>
      <c r="BW23" s="21">
        <f>+$I23*IF(OR($A23="2-F1",$A23="2-F2"),'COMPRAS CONJ - FACTORES'!BW$11,'COMPRAS CONJ - FACTORES'!BW$10)*'COMPRAS CONJ - FACTORES'!BW23</f>
        <v>0</v>
      </c>
      <c r="BX23" s="21">
        <f>+$I23*IF(OR($A23="2-F1",$A23="2-F2"),'COMPRAS CONJ - FACTORES'!BX$11,'COMPRAS CONJ - FACTORES'!BX$10)*'COMPRAS CONJ - FACTORES'!BX23</f>
        <v>0</v>
      </c>
      <c r="BY23" s="21">
        <f>+$I23*IF(OR($A23="2-F1",$A23="2-F2"),'COMPRAS CONJ - FACTORES'!BY$11,'COMPRAS CONJ - FACTORES'!BY$10)*'COMPRAS CONJ - FACTORES'!BY23</f>
        <v>0</v>
      </c>
      <c r="BZ23" s="21">
        <f>+$I23*IF(OR($A23="2-F1",$A23="2-F2"),'COMPRAS CONJ - FACTORES'!BZ$11,'COMPRAS CONJ - FACTORES'!BZ$10)*'COMPRAS CONJ - FACTORES'!BZ23</f>
        <v>0</v>
      </c>
      <c r="CA23" s="21">
        <f>+$I23*IF(OR($A23="2-F1",$A23="2-F2"),'COMPRAS CONJ - FACTORES'!CA$11,'COMPRAS CONJ - FACTORES'!CA$10)*'COMPRAS CONJ - FACTORES'!CA23</f>
        <v>0</v>
      </c>
    </row>
    <row r="24" spans="1:79" x14ac:dyDescent="0.3">
      <c r="A24" s="9">
        <v>1.5</v>
      </c>
      <c r="B24" s="10" t="s">
        <v>2787</v>
      </c>
      <c r="C24" s="437" t="s">
        <v>5726</v>
      </c>
      <c r="D24" s="11" t="s">
        <v>2825</v>
      </c>
      <c r="E24" s="9" t="s">
        <v>2826</v>
      </c>
      <c r="F24" s="9" t="s">
        <v>2827</v>
      </c>
      <c r="G24" s="9" t="s">
        <v>2828</v>
      </c>
      <c r="H24" s="12" t="s">
        <v>2829</v>
      </c>
      <c r="I24" s="13">
        <v>55</v>
      </c>
      <c r="J24" s="14">
        <v>50</v>
      </c>
      <c r="K24" s="24">
        <v>42916</v>
      </c>
      <c r="L24" s="24">
        <v>51501</v>
      </c>
      <c r="M24" s="689"/>
      <c r="N24" s="21">
        <f>+$I24*IF(OR($A24="2-F1",$A24="2-F2"),'COMPRAS CONJ - FACTORES'!N$11,'COMPRAS CONJ - FACTORES'!N$10)*'COMPRAS CONJ - FACTORES'!N24</f>
        <v>0</v>
      </c>
      <c r="O24" s="21">
        <f>+$I24*IF(OR($A24="2-F1",$A24="2-F2"),'COMPRAS CONJ - FACTORES'!O$11,'COMPRAS CONJ - FACTORES'!O$10)*'COMPRAS CONJ - FACTORES'!O24</f>
        <v>0</v>
      </c>
      <c r="P24" s="21">
        <f>+$I24*IF(OR($A24="2-F1",$A24="2-F2"),'COMPRAS CONJ - FACTORES'!P$11,'COMPRAS CONJ - FACTORES'!P$10)*'COMPRAS CONJ - FACTORES'!P24</f>
        <v>0</v>
      </c>
      <c r="Q24" s="21">
        <f>+$I24*IF(OR($A24="2-F1",$A24="2-F2"),'COMPRAS CONJ - FACTORES'!Q$11,'COMPRAS CONJ - FACTORES'!Q$10)*'COMPRAS CONJ - FACTORES'!Q24</f>
        <v>0</v>
      </c>
      <c r="R24" s="21">
        <f>+$I24*IF(OR($A24="2-F1",$A24="2-F2"),'COMPRAS CONJ - FACTORES'!R$11,'COMPRAS CONJ - FACTORES'!R$10)*'COMPRAS CONJ - FACTORES'!R24</f>
        <v>0</v>
      </c>
      <c r="S24" s="21">
        <f>+$I24*IF(OR($A24="2-F1",$A24="2-F2"),'COMPRAS CONJ - FACTORES'!S$11,'COMPRAS CONJ - FACTORES'!S$10)*'COMPRAS CONJ - FACTORES'!S24</f>
        <v>0</v>
      </c>
      <c r="T24" s="21">
        <f>+$I24*IF(OR($A24="2-F1",$A24="2-F2"),'COMPRAS CONJ - FACTORES'!T$11,'COMPRAS CONJ - FACTORES'!T$10)*'COMPRAS CONJ - FACTORES'!T24</f>
        <v>0</v>
      </c>
      <c r="U24" s="21">
        <f>+$I24*IF(OR($A24="2-F1",$A24="2-F2"),'COMPRAS CONJ - FACTORES'!U$11,'COMPRAS CONJ - FACTORES'!U$10)*'COMPRAS CONJ - FACTORES'!U24</f>
        <v>0</v>
      </c>
      <c r="V24" s="21">
        <f>+$I24*IF(OR($A24="2-F1",$A24="2-F2"),'COMPRAS CONJ - FACTORES'!V$11,'COMPRAS CONJ - FACTORES'!V$10)*'COMPRAS CONJ - FACTORES'!V24</f>
        <v>0</v>
      </c>
      <c r="W24" s="21">
        <f>+$I24*IF(OR($A24="2-F1",$A24="2-F2"),'COMPRAS CONJ - FACTORES'!W$11,'COMPRAS CONJ - FACTORES'!W$10)*'COMPRAS CONJ - FACTORES'!W24</f>
        <v>0</v>
      </c>
      <c r="X24" s="21">
        <f>+$I24*IF(OR($A24="2-F1",$A24="2-F2"),'COMPRAS CONJ - FACTORES'!X$11,'COMPRAS CONJ - FACTORES'!X$10)*'COMPRAS CONJ - FACTORES'!X24</f>
        <v>0</v>
      </c>
      <c r="Y24" s="21">
        <f>+$I24*IF(OR($A24="2-F1",$A24="2-F2"),'COMPRAS CONJ - FACTORES'!Y$11,'COMPRAS CONJ - FACTORES'!Y$10)*'COMPRAS CONJ - FACTORES'!Y24</f>
        <v>0</v>
      </c>
      <c r="Z24" s="21">
        <f>+$I24*IF(OR($A24="2-F1",$A24="2-F2"),'COMPRAS CONJ - FACTORES'!Z$11,'COMPRAS CONJ - FACTORES'!Z$10)*'COMPRAS CONJ - FACTORES'!Z24</f>
        <v>0</v>
      </c>
      <c r="AA24" s="21">
        <f>+$I24*IF(OR($A24="2-F1",$A24="2-F2"),'COMPRAS CONJ - FACTORES'!AA$11,'COMPRAS CONJ - FACTORES'!AA$10)*'COMPRAS CONJ - FACTORES'!AA24</f>
        <v>0</v>
      </c>
      <c r="AB24" s="21">
        <f>+$I24*IF(OR($A24="2-F1",$A24="2-F2"),'COMPRAS CONJ - FACTORES'!AB$11,'COMPRAS CONJ - FACTORES'!AB$10)*'COMPRAS CONJ - FACTORES'!AB24</f>
        <v>0</v>
      </c>
      <c r="AC24" s="21">
        <f>+$I24*IF(OR($A24="2-F1",$A24="2-F2"),'COMPRAS CONJ - FACTORES'!AC$11,'COMPRAS CONJ - FACTORES'!AC$10)*'COMPRAS CONJ - FACTORES'!AC24</f>
        <v>0</v>
      </c>
      <c r="AD24" s="21">
        <f>+$I24*IF(OR($A24="2-F1",$A24="2-F2"),'COMPRAS CONJ - FACTORES'!AD$11,'COMPRAS CONJ - FACTORES'!AD$10)*'COMPRAS CONJ - FACTORES'!AD24</f>
        <v>0</v>
      </c>
      <c r="AE24" s="21">
        <f>+$I24*IF(OR($A24="2-F1",$A24="2-F2"),'COMPRAS CONJ - FACTORES'!AE$11,'COMPRAS CONJ - FACTORES'!AE$10)*'COMPRAS CONJ - FACTORES'!AE24</f>
        <v>0</v>
      </c>
      <c r="AF24" s="21">
        <f>+$I24*IF(OR($A24="2-F1",$A24="2-F2"),'COMPRAS CONJ - FACTORES'!AF$11,'COMPRAS CONJ - FACTORES'!AF$10)*'COMPRAS CONJ - FACTORES'!AF24</f>
        <v>0</v>
      </c>
      <c r="AG24" s="21">
        <f>+$I24*IF(OR($A24="2-F1",$A24="2-F2"),'COMPRAS CONJ - FACTORES'!AG$11,'COMPRAS CONJ - FACTORES'!AG$10)*'COMPRAS CONJ - FACTORES'!AG24</f>
        <v>0</v>
      </c>
      <c r="AH24" s="21">
        <f>+$I24*IF(OR($A24="2-F1",$A24="2-F2"),'COMPRAS CONJ - FACTORES'!AH$11,'COMPRAS CONJ - FACTORES'!AH$10)*'COMPRAS CONJ - FACTORES'!AH24</f>
        <v>0</v>
      </c>
      <c r="AI24" s="21">
        <f>+$I24*IF(OR($A24="2-F1",$A24="2-F2"),'COMPRAS CONJ - FACTORES'!AI$11,'COMPRAS CONJ - FACTORES'!AI$10)*'COMPRAS CONJ - FACTORES'!AI24</f>
        <v>0</v>
      </c>
      <c r="AJ24" s="21">
        <f>+$I24*IF(OR($A24="2-F1",$A24="2-F2"),'COMPRAS CONJ - FACTORES'!AJ$11,'COMPRAS CONJ - FACTORES'!AJ$10)*'COMPRAS CONJ - FACTORES'!AJ24</f>
        <v>0</v>
      </c>
      <c r="AK24" s="21">
        <f>+$I24*IF(OR($A24="2-F1",$A24="2-F2"),'COMPRAS CONJ - FACTORES'!AK$11,'COMPRAS CONJ - FACTORES'!AK$10)*'COMPRAS CONJ - FACTORES'!AK24</f>
        <v>0</v>
      </c>
      <c r="AL24" s="21">
        <f>+$I24*IF(OR($A24="2-F1",$A24="2-F2"),'COMPRAS CONJ - FACTORES'!AL$11,'COMPRAS CONJ - FACTORES'!AL$10)*'COMPRAS CONJ - FACTORES'!AL24</f>
        <v>0</v>
      </c>
      <c r="AM24" s="21">
        <f>+$I24*IF(OR($A24="2-F1",$A24="2-F2"),'COMPRAS CONJ - FACTORES'!AM$11,'COMPRAS CONJ - FACTORES'!AM$10)*'COMPRAS CONJ - FACTORES'!AM24</f>
        <v>0</v>
      </c>
      <c r="AN24" s="21">
        <f>+$I24*IF(OR($A24="2-F1",$A24="2-F2"),'COMPRAS CONJ - FACTORES'!AN$11,'COMPRAS CONJ - FACTORES'!AN$10)*'COMPRAS CONJ - FACTORES'!AN24</f>
        <v>0</v>
      </c>
      <c r="AO24" s="21">
        <f>+$I24*IF(OR($A24="2-F1",$A24="2-F2"),'COMPRAS CONJ - FACTORES'!AO$11,'COMPRAS CONJ - FACTORES'!AO$10)*'COMPRAS CONJ - FACTORES'!AO24</f>
        <v>0</v>
      </c>
      <c r="AP24" s="21">
        <f>+$I24*IF(OR($A24="2-F1",$A24="2-F2"),'COMPRAS CONJ - FACTORES'!AP$11,'COMPRAS CONJ - FACTORES'!AP$10)*'COMPRAS CONJ - FACTORES'!AP24</f>
        <v>0</v>
      </c>
      <c r="AQ24" s="21">
        <f>+$I24*IF(OR($A24="2-F1",$A24="2-F2"),'COMPRAS CONJ - FACTORES'!AQ$11,'COMPRAS CONJ - FACTORES'!AQ$10)*'COMPRAS CONJ - FACTORES'!AQ24</f>
        <v>0</v>
      </c>
      <c r="AR24" s="21">
        <f>+$I24*IF(OR($A24="2-F1",$A24="2-F2"),'COMPRAS CONJ - FACTORES'!AR$11,'COMPRAS CONJ - FACTORES'!AR$10)*'COMPRAS CONJ - FACTORES'!AR24</f>
        <v>0</v>
      </c>
      <c r="AS24" s="21">
        <f>+$I24*IF(OR($A24="2-F1",$A24="2-F2"),'COMPRAS CONJ - FACTORES'!AS$11,'COMPRAS CONJ - FACTORES'!AS$10)*'COMPRAS CONJ - FACTORES'!AS24</f>
        <v>0</v>
      </c>
      <c r="AT24" s="21">
        <f>+$I24*IF(OR($A24="2-F1",$A24="2-F2"),'COMPRAS CONJ - FACTORES'!AT$11,'COMPRAS CONJ - FACTORES'!AT$10)*'COMPRAS CONJ - FACTORES'!AT24</f>
        <v>0</v>
      </c>
      <c r="AU24" s="21">
        <f>+$I24*IF(OR($A24="2-F1",$A24="2-F2"),'COMPRAS CONJ - FACTORES'!AU$11,'COMPRAS CONJ - FACTORES'!AU$10)*'COMPRAS CONJ - FACTORES'!AU24</f>
        <v>0</v>
      </c>
      <c r="AV24" s="21">
        <f>+$I24*IF(OR($A24="2-F1",$A24="2-F2"),'COMPRAS CONJ - FACTORES'!AV$11,'COMPRAS CONJ - FACTORES'!AV$10)*'COMPRAS CONJ - FACTORES'!AV24</f>
        <v>0</v>
      </c>
      <c r="AW24" s="21">
        <f>+$I24*IF(OR($A24="2-F1",$A24="2-F2"),'COMPRAS CONJ - FACTORES'!AW$11,'COMPRAS CONJ - FACTORES'!AW$10)*'COMPRAS CONJ - FACTORES'!AW24</f>
        <v>0</v>
      </c>
      <c r="AX24" s="21">
        <f>+$I24*IF(OR($A24="2-F1",$A24="2-F2"),'COMPRAS CONJ - FACTORES'!AX$11,'COMPRAS CONJ - FACTORES'!AX$10)*'COMPRAS CONJ - FACTORES'!AX24</f>
        <v>0</v>
      </c>
      <c r="AY24" s="21">
        <f>+$I24*IF(OR($A24="2-F1",$A24="2-F2"),'COMPRAS CONJ - FACTORES'!AY$11,'COMPRAS CONJ - FACTORES'!AY$10)*'COMPRAS CONJ - FACTORES'!AY24</f>
        <v>0</v>
      </c>
      <c r="AZ24" s="21">
        <f>+$I24*IF(OR($A24="2-F1",$A24="2-F2"),'COMPRAS CONJ - FACTORES'!AZ$11,'COMPRAS CONJ - FACTORES'!AZ$10)*'COMPRAS CONJ - FACTORES'!AZ24</f>
        <v>0</v>
      </c>
      <c r="BA24" s="21">
        <f>+$I24*IF(OR($A24="2-F1",$A24="2-F2"),'COMPRAS CONJ - FACTORES'!BA$11,'COMPRAS CONJ - FACTORES'!BA$10)*'COMPRAS CONJ - FACTORES'!BA24</f>
        <v>0</v>
      </c>
      <c r="BB24" s="21">
        <f>+$I24*IF(OR($A24="2-F1",$A24="2-F2"),'COMPRAS CONJ - FACTORES'!BB$11,'COMPRAS CONJ - FACTORES'!BB$10)*'COMPRAS CONJ - FACTORES'!BB24</f>
        <v>0</v>
      </c>
      <c r="BC24" s="21">
        <f>+$I24*IF(OR($A24="2-F1",$A24="2-F2"),'COMPRAS CONJ - FACTORES'!BC$11,'COMPRAS CONJ - FACTORES'!BC$10)*'COMPRAS CONJ - FACTORES'!BC24</f>
        <v>0</v>
      </c>
      <c r="BD24" s="21">
        <f>+$I24*IF(OR($A24="2-F1",$A24="2-F2"),'COMPRAS CONJ - FACTORES'!BD$11,'COMPRAS CONJ - FACTORES'!BD$10)*'COMPRAS CONJ - FACTORES'!BD24</f>
        <v>0</v>
      </c>
      <c r="BE24" s="21">
        <f>+$I24*IF(OR($A24="2-F1",$A24="2-F2"),'COMPRAS CONJ - FACTORES'!BE$11,'COMPRAS CONJ - FACTORES'!BE$10)*'COMPRAS CONJ - FACTORES'!BE24</f>
        <v>0</v>
      </c>
      <c r="BF24" s="21">
        <f>+$I24*IF(OR($A24="2-F1",$A24="2-F2"),'COMPRAS CONJ - FACTORES'!BF$11,'COMPRAS CONJ - FACTORES'!BF$10)*'COMPRAS CONJ - FACTORES'!BF24</f>
        <v>0</v>
      </c>
      <c r="BG24" s="21">
        <f>+$I24*IF(OR($A24="2-F1",$A24="2-F2"),'COMPRAS CONJ - FACTORES'!BG$11,'COMPRAS CONJ - FACTORES'!BG$10)*'COMPRAS CONJ - FACTORES'!BG24</f>
        <v>0</v>
      </c>
      <c r="BH24" s="21">
        <f>+$I24*IF(OR($A24="2-F1",$A24="2-F2"),'COMPRAS CONJ - FACTORES'!BH$11,'COMPRAS CONJ - FACTORES'!BH$10)*'COMPRAS CONJ - FACTORES'!BH24</f>
        <v>0</v>
      </c>
      <c r="BI24" s="21">
        <f>+$I24*IF(OR($A24="2-F1",$A24="2-F2"),'COMPRAS CONJ - FACTORES'!BI$11,'COMPRAS CONJ - FACTORES'!BI$10)*'COMPRAS CONJ - FACTORES'!BI24</f>
        <v>0</v>
      </c>
      <c r="BJ24" s="21">
        <f>+$I24*IF(OR($A24="2-F1",$A24="2-F2"),'COMPRAS CONJ - FACTORES'!BJ$11,'COMPRAS CONJ - FACTORES'!BJ$10)*'COMPRAS CONJ - FACTORES'!BJ24</f>
        <v>0</v>
      </c>
      <c r="BK24" s="21">
        <f>+$I24*IF(OR($A24="2-F1",$A24="2-F2"),'COMPRAS CONJ - FACTORES'!BK$11,'COMPRAS CONJ - FACTORES'!BK$10)*'COMPRAS CONJ - FACTORES'!BK24</f>
        <v>0</v>
      </c>
      <c r="BL24" s="21">
        <f>+$I24*IF(OR($A24="2-F1",$A24="2-F2"),'COMPRAS CONJ - FACTORES'!BL$11,'COMPRAS CONJ - FACTORES'!BL$10)*'COMPRAS CONJ - FACTORES'!BL24</f>
        <v>0</v>
      </c>
      <c r="BM24" s="21">
        <f>+$I24*IF(OR($A24="2-F1",$A24="2-F2"),'COMPRAS CONJ - FACTORES'!BM$11,'COMPRAS CONJ - FACTORES'!BM$10)*'COMPRAS CONJ - FACTORES'!BM24</f>
        <v>0</v>
      </c>
      <c r="BN24" s="21">
        <f>+$I24*IF(OR($A24="2-F1",$A24="2-F2"),'COMPRAS CONJ - FACTORES'!BN$11,'COMPRAS CONJ - FACTORES'!BN$10)*'COMPRAS CONJ - FACTORES'!BN24</f>
        <v>0</v>
      </c>
      <c r="BO24" s="21">
        <f>+$I24*IF(OR($A24="2-F1",$A24="2-F2"),'COMPRAS CONJ - FACTORES'!BO$11,'COMPRAS CONJ - FACTORES'!BO$10)*'COMPRAS CONJ - FACTORES'!BO24</f>
        <v>0</v>
      </c>
      <c r="BP24" s="21">
        <f>+$I24*IF(OR($A24="2-F1",$A24="2-F2"),'COMPRAS CONJ - FACTORES'!BP$11,'COMPRAS CONJ - FACTORES'!BP$10)*'COMPRAS CONJ - FACTORES'!BP24</f>
        <v>0</v>
      </c>
      <c r="BQ24" s="21">
        <f>+$I24*IF(OR($A24="2-F1",$A24="2-F2"),'COMPRAS CONJ - FACTORES'!BQ$11,'COMPRAS CONJ - FACTORES'!BQ$10)*'COMPRAS CONJ - FACTORES'!BQ24</f>
        <v>0</v>
      </c>
      <c r="BR24" s="21">
        <f>+$I24*IF(OR($A24="2-F1",$A24="2-F2"),'COMPRAS CONJ - FACTORES'!BR$11,'COMPRAS CONJ - FACTORES'!BR$10)*'COMPRAS CONJ - FACTORES'!BR24</f>
        <v>0</v>
      </c>
      <c r="BS24" s="21">
        <f>+$I24*IF(OR($A24="2-F1",$A24="2-F2"),'COMPRAS CONJ - FACTORES'!BS$11,'COMPRAS CONJ - FACTORES'!BS$10)*'COMPRAS CONJ - FACTORES'!BS24</f>
        <v>0</v>
      </c>
      <c r="BT24" s="21">
        <f>+$I24*IF(OR($A24="2-F1",$A24="2-F2"),'COMPRAS CONJ - FACTORES'!BT$11,'COMPRAS CONJ - FACTORES'!BT$10)*'COMPRAS CONJ - FACTORES'!BT24</f>
        <v>0</v>
      </c>
      <c r="BU24" s="21">
        <f>+$I24*IF(OR($A24="2-F1",$A24="2-F2"),'COMPRAS CONJ - FACTORES'!BU$11,'COMPRAS CONJ - FACTORES'!BU$10)*'COMPRAS CONJ - FACTORES'!BU24</f>
        <v>0</v>
      </c>
      <c r="BV24" s="21">
        <f>+$I24*IF(OR($A24="2-F1",$A24="2-F2"),'COMPRAS CONJ - FACTORES'!BV$11,'COMPRAS CONJ - FACTORES'!BV$10)*'COMPRAS CONJ - FACTORES'!BV24</f>
        <v>0</v>
      </c>
      <c r="BW24" s="21">
        <f>+$I24*IF(OR($A24="2-F1",$A24="2-F2"),'COMPRAS CONJ - FACTORES'!BW$11,'COMPRAS CONJ - FACTORES'!BW$10)*'COMPRAS CONJ - FACTORES'!BW24</f>
        <v>0</v>
      </c>
      <c r="BX24" s="21">
        <f>+$I24*IF(OR($A24="2-F1",$A24="2-F2"),'COMPRAS CONJ - FACTORES'!BX$11,'COMPRAS CONJ - FACTORES'!BX$10)*'COMPRAS CONJ - FACTORES'!BX24</f>
        <v>0</v>
      </c>
      <c r="BY24" s="21">
        <f>+$I24*IF(OR($A24="2-F1",$A24="2-F2"),'COMPRAS CONJ - FACTORES'!BY$11,'COMPRAS CONJ - FACTORES'!BY$10)*'COMPRAS CONJ - FACTORES'!BY24</f>
        <v>0</v>
      </c>
      <c r="BZ24" s="21">
        <f>+$I24*IF(OR($A24="2-F1",$A24="2-F2"),'COMPRAS CONJ - FACTORES'!BZ$11,'COMPRAS CONJ - FACTORES'!BZ$10)*'COMPRAS CONJ - FACTORES'!BZ24</f>
        <v>0</v>
      </c>
      <c r="CA24" s="21">
        <f>+$I24*IF(OR($A24="2-F1",$A24="2-F2"),'COMPRAS CONJ - FACTORES'!CA$11,'COMPRAS CONJ - FACTORES'!CA$10)*'COMPRAS CONJ - FACTORES'!CA24</f>
        <v>0</v>
      </c>
    </row>
    <row r="25" spans="1:79" x14ac:dyDescent="0.3">
      <c r="A25" s="9">
        <v>1.5</v>
      </c>
      <c r="B25" s="15" t="s">
        <v>2830</v>
      </c>
      <c r="C25" s="438" t="s">
        <v>5727</v>
      </c>
      <c r="D25" s="11" t="s">
        <v>2820</v>
      </c>
      <c r="E25" s="9" t="s">
        <v>2831</v>
      </c>
      <c r="F25" s="9" t="s">
        <v>2832</v>
      </c>
      <c r="G25" s="9" t="s">
        <v>2833</v>
      </c>
      <c r="H25" s="12" t="s">
        <v>2834</v>
      </c>
      <c r="I25" s="13">
        <v>51.93</v>
      </c>
      <c r="J25" s="14">
        <v>22.5</v>
      </c>
      <c r="K25" s="24">
        <v>42881</v>
      </c>
      <c r="L25" s="24">
        <v>43439</v>
      </c>
      <c r="M25" s="689">
        <v>43439</v>
      </c>
      <c r="N25" s="21">
        <f>+$I25*IF(OR($A25="2-F1",$A25="2-F2"),'COMPRAS CONJ - FACTORES'!N$11,'COMPRAS CONJ - FACTORES'!N$10)*'COMPRAS CONJ - FACTORES'!N25</f>
        <v>0</v>
      </c>
      <c r="O25" s="21">
        <f>+$I25*IF(OR($A25="2-F1",$A25="2-F2"),'COMPRAS CONJ - FACTORES'!O$11,'COMPRAS CONJ - FACTORES'!O$10)*'COMPRAS CONJ - FACTORES'!O25</f>
        <v>0</v>
      </c>
      <c r="P25" s="21">
        <f>+$I25*IF(OR($A25="2-F1",$A25="2-F2"),'COMPRAS CONJ - FACTORES'!P$11,'COMPRAS CONJ - FACTORES'!P$10)*'COMPRAS CONJ - FACTORES'!P25</f>
        <v>0</v>
      </c>
      <c r="Q25" s="21">
        <f>+$I25*IF(OR($A25="2-F1",$A25="2-F2"),'COMPRAS CONJ - FACTORES'!Q$11,'COMPRAS CONJ - FACTORES'!Q$10)*'COMPRAS CONJ - FACTORES'!Q25</f>
        <v>0</v>
      </c>
      <c r="R25" s="21">
        <f>+$I25*IF(OR($A25="2-F1",$A25="2-F2"),'COMPRAS CONJ - FACTORES'!R$11,'COMPRAS CONJ - FACTORES'!R$10)*'COMPRAS CONJ - FACTORES'!R25</f>
        <v>0</v>
      </c>
      <c r="S25" s="21">
        <f>+$I25*IF(OR($A25="2-F1",$A25="2-F2"),'COMPRAS CONJ - FACTORES'!S$11,'COMPRAS CONJ - FACTORES'!S$10)*'COMPRAS CONJ - FACTORES'!S25</f>
        <v>0</v>
      </c>
      <c r="T25" s="21">
        <f>+$I25*IF(OR($A25="2-F1",$A25="2-F2"),'COMPRAS CONJ - FACTORES'!T$11,'COMPRAS CONJ - FACTORES'!T$10)*'COMPRAS CONJ - FACTORES'!T25</f>
        <v>0</v>
      </c>
      <c r="U25" s="21">
        <f>+$I25*IF(OR($A25="2-F1",$A25="2-F2"),'COMPRAS CONJ - FACTORES'!U$11,'COMPRAS CONJ - FACTORES'!U$10)*'COMPRAS CONJ - FACTORES'!U25</f>
        <v>0</v>
      </c>
      <c r="V25" s="21">
        <f>+$I25*IF(OR($A25="2-F1",$A25="2-F2"),'COMPRAS CONJ - FACTORES'!V$11,'COMPRAS CONJ - FACTORES'!V$10)*'COMPRAS CONJ - FACTORES'!V25</f>
        <v>0</v>
      </c>
      <c r="W25" s="21">
        <f>+$I25*IF(OR($A25="2-F1",$A25="2-F2"),'COMPRAS CONJ - FACTORES'!W$11,'COMPRAS CONJ - FACTORES'!W$10)*'COMPRAS CONJ - FACTORES'!W25</f>
        <v>0</v>
      </c>
      <c r="X25" s="21">
        <f>+$I25*IF(OR($A25="2-F1",$A25="2-F2"),'COMPRAS CONJ - FACTORES'!X$11,'COMPRAS CONJ - FACTORES'!X$10)*'COMPRAS CONJ - FACTORES'!X25</f>
        <v>0</v>
      </c>
      <c r="Y25" s="21">
        <f>+$I25*IF(OR($A25="2-F1",$A25="2-F2"),'COMPRAS CONJ - FACTORES'!Y$11,'COMPRAS CONJ - FACTORES'!Y$10)*'COMPRAS CONJ - FACTORES'!Y25</f>
        <v>0</v>
      </c>
      <c r="Z25" s="21">
        <f>+$I25*IF(OR($A25="2-F1",$A25="2-F2"),'COMPRAS CONJ - FACTORES'!Z$11,'COMPRAS CONJ - FACTORES'!Z$10)*'COMPRAS CONJ - FACTORES'!Z25</f>
        <v>0</v>
      </c>
      <c r="AA25" s="21">
        <f>+$I25*IF(OR($A25="2-F1",$A25="2-F2"),'COMPRAS CONJ - FACTORES'!AA$11,'COMPRAS CONJ - FACTORES'!AA$10)*'COMPRAS CONJ - FACTORES'!AA25</f>
        <v>0</v>
      </c>
      <c r="AB25" s="21">
        <f>+$I25*IF(OR($A25="2-F1",$A25="2-F2"),'COMPRAS CONJ - FACTORES'!AB$11,'COMPRAS CONJ - FACTORES'!AB$10)*'COMPRAS CONJ - FACTORES'!AB25</f>
        <v>0</v>
      </c>
      <c r="AC25" s="21">
        <f>+$I25*IF(OR($A25="2-F1",$A25="2-F2"),'COMPRAS CONJ - FACTORES'!AC$11,'COMPRAS CONJ - FACTORES'!AC$10)*'COMPRAS CONJ - FACTORES'!AC25</f>
        <v>0</v>
      </c>
      <c r="AD25" s="21">
        <f>+$I25*IF(OR($A25="2-F1",$A25="2-F2"),'COMPRAS CONJ - FACTORES'!AD$11,'COMPRAS CONJ - FACTORES'!AD$10)*'COMPRAS CONJ - FACTORES'!AD25</f>
        <v>0</v>
      </c>
      <c r="AE25" s="21">
        <f>+$I25*IF(OR($A25="2-F1",$A25="2-F2"),'COMPRAS CONJ - FACTORES'!AE$11,'COMPRAS CONJ - FACTORES'!AE$10)*'COMPRAS CONJ - FACTORES'!AE25</f>
        <v>60.740703449999991</v>
      </c>
      <c r="AF25" s="21">
        <f>+$I25*IF(OR($A25="2-F1",$A25="2-F2"),'COMPRAS CONJ - FACTORES'!AF$11,'COMPRAS CONJ - FACTORES'!AF$10)*'COMPRAS CONJ - FACTORES'!AF25</f>
        <v>60.740703449999991</v>
      </c>
      <c r="AG25" s="21">
        <f>+$I25*IF(OR($A25="2-F1",$A25="2-F2"),'COMPRAS CONJ - FACTORES'!AG$11,'COMPRAS CONJ - FACTORES'!AG$10)*'COMPRAS CONJ - FACTORES'!AG25</f>
        <v>60.740703449999991</v>
      </c>
      <c r="AH25" s="21">
        <f>+$I25*IF(OR($A25="2-F1",$A25="2-F2"),'COMPRAS CONJ - FACTORES'!AH$11,'COMPRAS CONJ - FACTORES'!AH$10)*'COMPRAS CONJ - FACTORES'!AH25</f>
        <v>60.740703449999991</v>
      </c>
      <c r="AI25" s="21">
        <f>+$I25*IF(OR($A25="2-F1",$A25="2-F2"),'COMPRAS CONJ - FACTORES'!AI$11,'COMPRAS CONJ - FACTORES'!AI$10)*'COMPRAS CONJ - FACTORES'!AI25</f>
        <v>60.740703449999991</v>
      </c>
      <c r="AJ25" s="21">
        <f>+$I25*IF(OR($A25="2-F1",$A25="2-F2"),'COMPRAS CONJ - FACTORES'!AJ$11,'COMPRAS CONJ - FACTORES'!AJ$10)*'COMPRAS CONJ - FACTORES'!AJ25</f>
        <v>60.740703449999991</v>
      </c>
      <c r="AK25" s="21">
        <f>+$I25*IF(OR($A25="2-F1",$A25="2-F2"),'COMPRAS CONJ - FACTORES'!AK$11,'COMPRAS CONJ - FACTORES'!AK$10)*'COMPRAS CONJ - FACTORES'!AK25</f>
        <v>60.740703449999991</v>
      </c>
      <c r="AL25" s="21">
        <f>+$I25*IF(OR($A25="2-F1",$A25="2-F2"),'COMPRAS CONJ - FACTORES'!AL$11,'COMPRAS CONJ - FACTORES'!AL$10)*'COMPRAS CONJ - FACTORES'!AL25</f>
        <v>60.740703449999991</v>
      </c>
      <c r="AM25" s="21">
        <f>+$I25*IF(OR($A25="2-F1",$A25="2-F2"),'COMPRAS CONJ - FACTORES'!AM$11,'COMPRAS CONJ - FACTORES'!AM$10)*'COMPRAS CONJ - FACTORES'!AM25</f>
        <v>60.740703449999991</v>
      </c>
      <c r="AN25" s="21">
        <f>+$I25*IF(OR($A25="2-F1",$A25="2-F2"),'COMPRAS CONJ - FACTORES'!AN$11,'COMPRAS CONJ - FACTORES'!AN$10)*'COMPRAS CONJ - FACTORES'!AN25</f>
        <v>60.740703449999991</v>
      </c>
      <c r="AO25" s="21">
        <f>+$I25*IF(OR($A25="2-F1",$A25="2-F2"),'COMPRAS CONJ - FACTORES'!AO$11,'COMPRAS CONJ - FACTORES'!AO$10)*'COMPRAS CONJ - FACTORES'!AO25</f>
        <v>60.740703449999991</v>
      </c>
      <c r="AP25" s="21">
        <f>+$I25*IF(OR($A25="2-F1",$A25="2-F2"),'COMPRAS CONJ - FACTORES'!AP$11,'COMPRAS CONJ - FACTORES'!AP$10)*'COMPRAS CONJ - FACTORES'!AP25</f>
        <v>60.740703449999991</v>
      </c>
      <c r="AQ25" s="21">
        <f>+$I25*IF(OR($A25="2-F1",$A25="2-F2"),'COMPRAS CONJ - FACTORES'!AQ$11,'COMPRAS CONJ - FACTORES'!AQ$10)*'COMPRAS CONJ - FACTORES'!AQ25</f>
        <v>61.773850799999998</v>
      </c>
      <c r="AR25" s="21">
        <f>+$I25*IF(OR($A25="2-F1",$A25="2-F2"),'COMPRAS CONJ - FACTORES'!AR$11,'COMPRAS CONJ - FACTORES'!AR$10)*'COMPRAS CONJ - FACTORES'!AR25</f>
        <v>61.773850799999998</v>
      </c>
      <c r="AS25" s="21">
        <f>+$I25*IF(OR($A25="2-F1",$A25="2-F2"),'COMPRAS CONJ - FACTORES'!AS$11,'COMPRAS CONJ - FACTORES'!AS$10)*'COMPRAS CONJ - FACTORES'!AS25</f>
        <v>61.773850799999998</v>
      </c>
      <c r="AT25" s="21">
        <f>+$I25*IF(OR($A25="2-F1",$A25="2-F2"),'COMPRAS CONJ - FACTORES'!AT$11,'COMPRAS CONJ - FACTORES'!AT$10)*'COMPRAS CONJ - FACTORES'!AT25</f>
        <v>61.773850799999998</v>
      </c>
      <c r="AU25" s="21">
        <f>+$I25*IF(OR($A25="2-F1",$A25="2-F2"),'COMPRAS CONJ - FACTORES'!AU$11,'COMPRAS CONJ - FACTORES'!AU$10)*'COMPRAS CONJ - FACTORES'!AU25</f>
        <v>61.773850799999998</v>
      </c>
      <c r="AV25" s="21">
        <f>+$I25*IF(OR($A25="2-F1",$A25="2-F2"),'COMPRAS CONJ - FACTORES'!AV$11,'COMPRAS CONJ - FACTORES'!AV$10)*'COMPRAS CONJ - FACTORES'!AV25</f>
        <v>61.773850799999998</v>
      </c>
      <c r="AW25" s="21">
        <f>+$I25*IF(OR($A25="2-F1",$A25="2-F2"),'COMPRAS CONJ - FACTORES'!AW$11,'COMPRAS CONJ - FACTORES'!AW$10)*'COMPRAS CONJ - FACTORES'!AW25</f>
        <v>61.773850799999998</v>
      </c>
      <c r="AX25" s="21">
        <f>+$I25*IF(OR($A25="2-F1",$A25="2-F2"),'COMPRAS CONJ - FACTORES'!AX$11,'COMPRAS CONJ - FACTORES'!AX$10)*'COMPRAS CONJ - FACTORES'!AX25</f>
        <v>61.773850799999998</v>
      </c>
      <c r="AY25" s="21">
        <f>+$I25*IF(OR($A25="2-F1",$A25="2-F2"),'COMPRAS CONJ - FACTORES'!AY$11,'COMPRAS CONJ - FACTORES'!AY$10)*'COMPRAS CONJ - FACTORES'!AY25</f>
        <v>61.773850799999998</v>
      </c>
      <c r="AZ25" s="21">
        <f>+$I25*IF(OR($A25="2-F1",$A25="2-F2"),'COMPRAS CONJ - FACTORES'!AZ$11,'COMPRAS CONJ - FACTORES'!AZ$10)*'COMPRAS CONJ - FACTORES'!AZ25</f>
        <v>61.773850799999998</v>
      </c>
      <c r="BA25" s="21">
        <f>+$I25*IF(OR($A25="2-F1",$A25="2-F2"),'COMPRAS CONJ - FACTORES'!BA$11,'COMPRAS CONJ - FACTORES'!BA$10)*'COMPRAS CONJ - FACTORES'!BA25</f>
        <v>61.773850799999998</v>
      </c>
      <c r="BB25" s="21">
        <f>+$I25*IF(OR($A25="2-F1",$A25="2-F2"),'COMPRAS CONJ - FACTORES'!BB$11,'COMPRAS CONJ - FACTORES'!BB$10)*'COMPRAS CONJ - FACTORES'!BB25</f>
        <v>61.773850799999998</v>
      </c>
      <c r="BC25" s="21">
        <f>+$I25*IF(OR($A25="2-F1",$A25="2-F2"),'COMPRAS CONJ - FACTORES'!BC$11,'COMPRAS CONJ - FACTORES'!BC$10)*'COMPRAS CONJ - FACTORES'!BC25</f>
        <v>62.830885949999995</v>
      </c>
      <c r="BD25" s="21">
        <f>+$I25*IF(OR($A25="2-F1",$A25="2-F2"),'COMPRAS CONJ - FACTORES'!BD$11,'COMPRAS CONJ - FACTORES'!BD$10)*'COMPRAS CONJ - FACTORES'!BD25</f>
        <v>62.830885949999995</v>
      </c>
      <c r="BE25" s="21">
        <f>+$I25*IF(OR($A25="2-F1",$A25="2-F2"),'COMPRAS CONJ - FACTORES'!BE$11,'COMPRAS CONJ - FACTORES'!BE$10)*'COMPRAS CONJ - FACTORES'!BE25</f>
        <v>62.830885949999995</v>
      </c>
      <c r="BF25" s="21">
        <f>+$I25*IF(OR($A25="2-F1",$A25="2-F2"),'COMPRAS CONJ - FACTORES'!BF$11,'COMPRAS CONJ - FACTORES'!BF$10)*'COMPRAS CONJ - FACTORES'!BF25</f>
        <v>62.830885949999995</v>
      </c>
      <c r="BG25" s="21">
        <f>+$I25*IF(OR($A25="2-F1",$A25="2-F2"),'COMPRAS CONJ - FACTORES'!BG$11,'COMPRAS CONJ - FACTORES'!BG$10)*'COMPRAS CONJ - FACTORES'!BG25</f>
        <v>62.830885949999995</v>
      </c>
      <c r="BH25" s="21">
        <f>+$I25*IF(OR($A25="2-F1",$A25="2-F2"),'COMPRAS CONJ - FACTORES'!BH$11,'COMPRAS CONJ - FACTORES'!BH$10)*'COMPRAS CONJ - FACTORES'!BH25</f>
        <v>62.830885949999995</v>
      </c>
      <c r="BI25" s="21">
        <f>+$I25*IF(OR($A25="2-F1",$A25="2-F2"),'COMPRAS CONJ - FACTORES'!BI$11,'COMPRAS CONJ - FACTORES'!BI$10)*'COMPRAS CONJ - FACTORES'!BI25</f>
        <v>62.830885949999995</v>
      </c>
      <c r="BJ25" s="21">
        <f>+$I25*IF(OR($A25="2-F1",$A25="2-F2"),'COMPRAS CONJ - FACTORES'!BJ$11,'COMPRAS CONJ - FACTORES'!BJ$10)*'COMPRAS CONJ - FACTORES'!BJ25</f>
        <v>62.830885949999995</v>
      </c>
      <c r="BK25" s="21">
        <f>+$I25*IF(OR($A25="2-F1",$A25="2-F2"),'COMPRAS CONJ - FACTORES'!BK$11,'COMPRAS CONJ - FACTORES'!BK$10)*'COMPRAS CONJ - FACTORES'!BK25</f>
        <v>62.830885949999995</v>
      </c>
      <c r="BL25" s="21">
        <f>+$I25*IF(OR($A25="2-F1",$A25="2-F2"),'COMPRAS CONJ - FACTORES'!BL$11,'COMPRAS CONJ - FACTORES'!BL$10)*'COMPRAS CONJ - FACTORES'!BL25</f>
        <v>62.830885949999995</v>
      </c>
      <c r="BM25" s="21">
        <f>+$I25*IF(OR($A25="2-F1",$A25="2-F2"),'COMPRAS CONJ - FACTORES'!BM$11,'COMPRAS CONJ - FACTORES'!BM$10)*'COMPRAS CONJ - FACTORES'!BM25</f>
        <v>62.830885949999995</v>
      </c>
      <c r="BN25" s="21">
        <f>+$I25*IF(OR($A25="2-F1",$A25="2-F2"),'COMPRAS CONJ - FACTORES'!BN$11,'COMPRAS CONJ - FACTORES'!BN$10)*'COMPRAS CONJ - FACTORES'!BN25</f>
        <v>62.830885949999995</v>
      </c>
      <c r="BO25" s="21">
        <f>+$I25*IF(OR($A25="2-F1",$A25="2-F2"),'COMPRAS CONJ - FACTORES'!BO$11,'COMPRAS CONJ - FACTORES'!BO$10)*'COMPRAS CONJ - FACTORES'!BO25</f>
        <v>63.905836950000001</v>
      </c>
      <c r="BP25" s="21">
        <f>+$I25*IF(OR($A25="2-F1",$A25="2-F2"),'COMPRAS CONJ - FACTORES'!BP$11,'COMPRAS CONJ - FACTORES'!BP$10)*'COMPRAS CONJ - FACTORES'!BP25</f>
        <v>61.12732230000001</v>
      </c>
      <c r="BQ25" s="21">
        <f>+$I25*IF(OR($A25="2-F1",$A25="2-F2"),'COMPRAS CONJ - FACTORES'!BQ$11,'COMPRAS CONJ - FACTORES'!BQ$10)*'COMPRAS CONJ - FACTORES'!BQ25</f>
        <v>61.12732230000001</v>
      </c>
      <c r="BR25" s="21">
        <f>+$I25*IF(OR($A25="2-F1",$A25="2-F2"),'COMPRAS CONJ - FACTORES'!BR$11,'COMPRAS CONJ - FACTORES'!BR$10)*'COMPRAS CONJ - FACTORES'!BR25</f>
        <v>61.12732230000001</v>
      </c>
      <c r="BS25" s="21">
        <f>+$I25*IF(OR($A25="2-F1",$A25="2-F2"),'COMPRAS CONJ - FACTORES'!BS$11,'COMPRAS CONJ - FACTORES'!BS$10)*'COMPRAS CONJ - FACTORES'!BS25</f>
        <v>61.12732230000001</v>
      </c>
      <c r="BT25" s="21">
        <f>+$I25*IF(OR($A25="2-F1",$A25="2-F2"),'COMPRAS CONJ - FACTORES'!BT$11,'COMPRAS CONJ - FACTORES'!BT$10)*'COMPRAS CONJ - FACTORES'!BT25</f>
        <v>61.12732230000001</v>
      </c>
      <c r="BU25" s="21">
        <f>+$I25*IF(OR($A25="2-F1",$A25="2-F2"),'COMPRAS CONJ - FACTORES'!BU$11,'COMPRAS CONJ - FACTORES'!BU$10)*'COMPRAS CONJ - FACTORES'!BU25</f>
        <v>61.12732230000001</v>
      </c>
      <c r="BV25" s="21">
        <f>+$I25*IF(OR($A25="2-F1",$A25="2-F2"),'COMPRAS CONJ - FACTORES'!BV$11,'COMPRAS CONJ - FACTORES'!BV$10)*'COMPRAS CONJ - FACTORES'!BV25</f>
        <v>61.12732230000001</v>
      </c>
      <c r="BW25" s="21">
        <f>+$I25*IF(OR($A25="2-F1",$A25="2-F2"),'COMPRAS CONJ - FACTORES'!BW$11,'COMPRAS CONJ - FACTORES'!BW$10)*'COMPRAS CONJ - FACTORES'!BW25</f>
        <v>61.12732230000001</v>
      </c>
      <c r="BX25" s="21">
        <f>+$I25*IF(OR($A25="2-F1",$A25="2-F2"),'COMPRAS CONJ - FACTORES'!BX$11,'COMPRAS CONJ - FACTORES'!BX$10)*'COMPRAS CONJ - FACTORES'!BX25</f>
        <v>61.12732230000001</v>
      </c>
      <c r="BY25" s="21">
        <f>+$I25*IF(OR($A25="2-F1",$A25="2-F2"),'COMPRAS CONJ - FACTORES'!BY$11,'COMPRAS CONJ - FACTORES'!BY$10)*'COMPRAS CONJ - FACTORES'!BY25</f>
        <v>61.12732230000001</v>
      </c>
      <c r="BZ25" s="21">
        <f>+$I25*IF(OR($A25="2-F1",$A25="2-F2"),'COMPRAS CONJ - FACTORES'!BZ$11,'COMPRAS CONJ - FACTORES'!BZ$10)*'COMPRAS CONJ - FACTORES'!BZ25</f>
        <v>61.12732230000001</v>
      </c>
      <c r="CA25" s="21">
        <f>+$I25*IF(OR($A25="2-F1",$A25="2-F2"),'COMPRAS CONJ - FACTORES'!CA$11,'COMPRAS CONJ - FACTORES'!CA$10)*'COMPRAS CONJ - FACTORES'!CA25</f>
        <v>62.166960900000007</v>
      </c>
    </row>
    <row r="26" spans="1:79" x14ac:dyDescent="0.3">
      <c r="A26" s="9">
        <v>1.5</v>
      </c>
      <c r="B26" s="15" t="s">
        <v>2830</v>
      </c>
      <c r="C26" s="438" t="s">
        <v>5728</v>
      </c>
      <c r="D26" s="11" t="s">
        <v>2820</v>
      </c>
      <c r="E26" s="9" t="s">
        <v>2831</v>
      </c>
      <c r="F26" s="9" t="s">
        <v>2835</v>
      </c>
      <c r="G26" s="9" t="s">
        <v>2836</v>
      </c>
      <c r="H26" s="12" t="s">
        <v>2837</v>
      </c>
      <c r="I26" s="13">
        <v>53.43</v>
      </c>
      <c r="J26" s="14">
        <v>15</v>
      </c>
      <c r="K26" s="24">
        <v>42873</v>
      </c>
      <c r="L26" s="24">
        <v>43567</v>
      </c>
      <c r="M26" s="689">
        <v>43567</v>
      </c>
      <c r="N26" s="21">
        <f>+$I26*IF(OR($A26="2-F1",$A26="2-F2"),'COMPRAS CONJ - FACTORES'!N$11,'COMPRAS CONJ - FACTORES'!N$10)*'COMPRAS CONJ - FACTORES'!N26</f>
        <v>0</v>
      </c>
      <c r="O26" s="21">
        <f>+$I26*IF(OR($A26="2-F1",$A26="2-F2"),'COMPRAS CONJ - FACTORES'!O$11,'COMPRAS CONJ - FACTORES'!O$10)*'COMPRAS CONJ - FACTORES'!O26</f>
        <v>0</v>
      </c>
      <c r="P26" s="21">
        <f>+$I26*IF(OR($A26="2-F1",$A26="2-F2"),'COMPRAS CONJ - FACTORES'!P$11,'COMPRAS CONJ - FACTORES'!P$10)*'COMPRAS CONJ - FACTORES'!P26</f>
        <v>0</v>
      </c>
      <c r="Q26" s="21">
        <f>+$I26*IF(OR($A26="2-F1",$A26="2-F2"),'COMPRAS CONJ - FACTORES'!Q$11,'COMPRAS CONJ - FACTORES'!Q$10)*'COMPRAS CONJ - FACTORES'!Q26</f>
        <v>0</v>
      </c>
      <c r="R26" s="21">
        <f>+$I26*IF(OR($A26="2-F1",$A26="2-F2"),'COMPRAS CONJ - FACTORES'!R$11,'COMPRAS CONJ - FACTORES'!R$10)*'COMPRAS CONJ - FACTORES'!R26</f>
        <v>0</v>
      </c>
      <c r="S26" s="21">
        <f>+$I26*IF(OR($A26="2-F1",$A26="2-F2"),'COMPRAS CONJ - FACTORES'!S$11,'COMPRAS CONJ - FACTORES'!S$10)*'COMPRAS CONJ - FACTORES'!S26</f>
        <v>0</v>
      </c>
      <c r="T26" s="21">
        <f>+$I26*IF(OR($A26="2-F1",$A26="2-F2"),'COMPRAS CONJ - FACTORES'!T$11,'COMPRAS CONJ - FACTORES'!T$10)*'COMPRAS CONJ - FACTORES'!T26</f>
        <v>0</v>
      </c>
      <c r="U26" s="21">
        <f>+$I26*IF(OR($A26="2-F1",$A26="2-F2"),'COMPRAS CONJ - FACTORES'!U$11,'COMPRAS CONJ - FACTORES'!U$10)*'COMPRAS CONJ - FACTORES'!U26</f>
        <v>0</v>
      </c>
      <c r="V26" s="21">
        <f>+$I26*IF(OR($A26="2-F1",$A26="2-F2"),'COMPRAS CONJ - FACTORES'!V$11,'COMPRAS CONJ - FACTORES'!V$10)*'COMPRAS CONJ - FACTORES'!V26</f>
        <v>0</v>
      </c>
      <c r="W26" s="21">
        <f>+$I26*IF(OR($A26="2-F1",$A26="2-F2"),'COMPRAS CONJ - FACTORES'!W$11,'COMPRAS CONJ - FACTORES'!W$10)*'COMPRAS CONJ - FACTORES'!W26</f>
        <v>0</v>
      </c>
      <c r="X26" s="21">
        <f>+$I26*IF(OR($A26="2-F1",$A26="2-F2"),'COMPRAS CONJ - FACTORES'!X$11,'COMPRAS CONJ - FACTORES'!X$10)*'COMPRAS CONJ - FACTORES'!X26</f>
        <v>0</v>
      </c>
      <c r="Y26" s="21">
        <f>+$I26*IF(OR($A26="2-F1",$A26="2-F2"),'COMPRAS CONJ - FACTORES'!Y$11,'COMPRAS CONJ - FACTORES'!Y$10)*'COMPRAS CONJ - FACTORES'!Y26</f>
        <v>0</v>
      </c>
      <c r="Z26" s="21">
        <f>+$I26*IF(OR($A26="2-F1",$A26="2-F2"),'COMPRAS CONJ - FACTORES'!Z$11,'COMPRAS CONJ - FACTORES'!Z$10)*'COMPRAS CONJ - FACTORES'!Z26</f>
        <v>0</v>
      </c>
      <c r="AA26" s="21">
        <f>+$I26*IF(OR($A26="2-F1",$A26="2-F2"),'COMPRAS CONJ - FACTORES'!AA$11,'COMPRAS CONJ - FACTORES'!AA$10)*'COMPRAS CONJ - FACTORES'!AA26</f>
        <v>0</v>
      </c>
      <c r="AB26" s="21">
        <f>+$I26*IF(OR($A26="2-F1",$A26="2-F2"),'COMPRAS CONJ - FACTORES'!AB$11,'COMPRAS CONJ - FACTORES'!AB$10)*'COMPRAS CONJ - FACTORES'!AB26</f>
        <v>0</v>
      </c>
      <c r="AC26" s="21">
        <f>+$I26*IF(OR($A26="2-F1",$A26="2-F2"),'COMPRAS CONJ - FACTORES'!AC$11,'COMPRAS CONJ - FACTORES'!AC$10)*'COMPRAS CONJ - FACTORES'!AC26</f>
        <v>0</v>
      </c>
      <c r="AD26" s="21">
        <f>+$I26*IF(OR($A26="2-F1",$A26="2-F2"),'COMPRAS CONJ - FACTORES'!AD$11,'COMPRAS CONJ - FACTORES'!AD$10)*'COMPRAS CONJ - FACTORES'!AD26</f>
        <v>0</v>
      </c>
      <c r="AE26" s="21">
        <f>+$I26*IF(OR($A26="2-F1",$A26="2-F2"),'COMPRAS CONJ - FACTORES'!AE$11,'COMPRAS CONJ - FACTORES'!AE$10)*'COMPRAS CONJ - FACTORES'!AE26</f>
        <v>0</v>
      </c>
      <c r="AF26" s="21">
        <f>+$I26*IF(OR($A26="2-F1",$A26="2-F2"),'COMPRAS CONJ - FACTORES'!AF$11,'COMPRAS CONJ - FACTORES'!AF$10)*'COMPRAS CONJ - FACTORES'!AF26</f>
        <v>0</v>
      </c>
      <c r="AG26" s="21">
        <f>+$I26*IF(OR($A26="2-F1",$A26="2-F2"),'COMPRAS CONJ - FACTORES'!AG$11,'COMPRAS CONJ - FACTORES'!AG$10)*'COMPRAS CONJ - FACTORES'!AG26</f>
        <v>0</v>
      </c>
      <c r="AH26" s="21">
        <f>+$I26*IF(OR($A26="2-F1",$A26="2-F2"),'COMPRAS CONJ - FACTORES'!AH$11,'COMPRAS CONJ - FACTORES'!AH$10)*'COMPRAS CONJ - FACTORES'!AH26</f>
        <v>0</v>
      </c>
      <c r="AI26" s="21">
        <f>+$I26*IF(OR($A26="2-F1",$A26="2-F2"),'COMPRAS CONJ - FACTORES'!AI$11,'COMPRAS CONJ - FACTORES'!AI$10)*'COMPRAS CONJ - FACTORES'!AI26</f>
        <v>62.49520094999999</v>
      </c>
      <c r="AJ26" s="21">
        <f>+$I26*IF(OR($A26="2-F1",$A26="2-F2"),'COMPRAS CONJ - FACTORES'!AJ$11,'COMPRAS CONJ - FACTORES'!AJ$10)*'COMPRAS CONJ - FACTORES'!AJ26</f>
        <v>62.49520094999999</v>
      </c>
      <c r="AK26" s="21">
        <f>+$I26*IF(OR($A26="2-F1",$A26="2-F2"),'COMPRAS CONJ - FACTORES'!AK$11,'COMPRAS CONJ - FACTORES'!AK$10)*'COMPRAS CONJ - FACTORES'!AK26</f>
        <v>62.49520094999999</v>
      </c>
      <c r="AL26" s="21">
        <f>+$I26*IF(OR($A26="2-F1",$A26="2-F2"),'COMPRAS CONJ - FACTORES'!AL$11,'COMPRAS CONJ - FACTORES'!AL$10)*'COMPRAS CONJ - FACTORES'!AL26</f>
        <v>62.49520094999999</v>
      </c>
      <c r="AM26" s="21">
        <f>+$I26*IF(OR($A26="2-F1",$A26="2-F2"),'COMPRAS CONJ - FACTORES'!AM$11,'COMPRAS CONJ - FACTORES'!AM$10)*'COMPRAS CONJ - FACTORES'!AM26</f>
        <v>62.49520094999999</v>
      </c>
      <c r="AN26" s="21">
        <f>+$I26*IF(OR($A26="2-F1",$A26="2-F2"),'COMPRAS CONJ - FACTORES'!AN$11,'COMPRAS CONJ - FACTORES'!AN$10)*'COMPRAS CONJ - FACTORES'!AN26</f>
        <v>62.49520094999999</v>
      </c>
      <c r="AO26" s="21">
        <f>+$I26*IF(OR($A26="2-F1",$A26="2-F2"),'COMPRAS CONJ - FACTORES'!AO$11,'COMPRAS CONJ - FACTORES'!AO$10)*'COMPRAS CONJ - FACTORES'!AO26</f>
        <v>62.49520094999999</v>
      </c>
      <c r="AP26" s="21">
        <f>+$I26*IF(OR($A26="2-F1",$A26="2-F2"),'COMPRAS CONJ - FACTORES'!AP$11,'COMPRAS CONJ - FACTORES'!AP$10)*'COMPRAS CONJ - FACTORES'!AP26</f>
        <v>62.49520094999999</v>
      </c>
      <c r="AQ26" s="21">
        <f>+$I26*IF(OR($A26="2-F1",$A26="2-F2"),'COMPRAS CONJ - FACTORES'!AQ$11,'COMPRAS CONJ - FACTORES'!AQ$10)*'COMPRAS CONJ - FACTORES'!AQ26</f>
        <v>62.49520094999999</v>
      </c>
      <c r="AR26" s="21">
        <f>+$I26*IF(OR($A26="2-F1",$A26="2-F2"),'COMPRAS CONJ - FACTORES'!AR$11,'COMPRAS CONJ - FACTORES'!AR$10)*'COMPRAS CONJ - FACTORES'!AR26</f>
        <v>62.49520094999999</v>
      </c>
      <c r="AS26" s="21">
        <f>+$I26*IF(OR($A26="2-F1",$A26="2-F2"),'COMPRAS CONJ - FACTORES'!AS$11,'COMPRAS CONJ - FACTORES'!AS$10)*'COMPRAS CONJ - FACTORES'!AS26</f>
        <v>62.49520094999999</v>
      </c>
      <c r="AT26" s="21">
        <f>+$I26*IF(OR($A26="2-F1",$A26="2-F2"),'COMPRAS CONJ - FACTORES'!AT$11,'COMPRAS CONJ - FACTORES'!AT$10)*'COMPRAS CONJ - FACTORES'!AT26</f>
        <v>62.49520094999999</v>
      </c>
      <c r="AU26" s="21">
        <f>+$I26*IF(OR($A26="2-F1",$A26="2-F2"),'COMPRAS CONJ - FACTORES'!AU$11,'COMPRAS CONJ - FACTORES'!AU$10)*'COMPRAS CONJ - FACTORES'!AU26</f>
        <v>63.558190799999998</v>
      </c>
      <c r="AV26" s="21">
        <f>+$I26*IF(OR($A26="2-F1",$A26="2-F2"),'COMPRAS CONJ - FACTORES'!AV$11,'COMPRAS CONJ - FACTORES'!AV$10)*'COMPRAS CONJ - FACTORES'!AV26</f>
        <v>63.558190799999998</v>
      </c>
      <c r="AW26" s="21">
        <f>+$I26*IF(OR($A26="2-F1",$A26="2-F2"),'COMPRAS CONJ - FACTORES'!AW$11,'COMPRAS CONJ - FACTORES'!AW$10)*'COMPRAS CONJ - FACTORES'!AW26</f>
        <v>63.558190799999998</v>
      </c>
      <c r="AX26" s="21">
        <f>+$I26*IF(OR($A26="2-F1",$A26="2-F2"),'COMPRAS CONJ - FACTORES'!AX$11,'COMPRAS CONJ - FACTORES'!AX$10)*'COMPRAS CONJ - FACTORES'!AX26</f>
        <v>63.558190799999998</v>
      </c>
      <c r="AY26" s="21">
        <f>+$I26*IF(OR($A26="2-F1",$A26="2-F2"),'COMPRAS CONJ - FACTORES'!AY$11,'COMPRAS CONJ - FACTORES'!AY$10)*'COMPRAS CONJ - FACTORES'!AY26</f>
        <v>63.558190799999998</v>
      </c>
      <c r="AZ26" s="21">
        <f>+$I26*IF(OR($A26="2-F1",$A26="2-F2"),'COMPRAS CONJ - FACTORES'!AZ$11,'COMPRAS CONJ - FACTORES'!AZ$10)*'COMPRAS CONJ - FACTORES'!AZ26</f>
        <v>63.558190799999998</v>
      </c>
      <c r="BA26" s="21">
        <f>+$I26*IF(OR($A26="2-F1",$A26="2-F2"),'COMPRAS CONJ - FACTORES'!BA$11,'COMPRAS CONJ - FACTORES'!BA$10)*'COMPRAS CONJ - FACTORES'!BA26</f>
        <v>63.558190799999998</v>
      </c>
      <c r="BB26" s="21">
        <f>+$I26*IF(OR($A26="2-F1",$A26="2-F2"),'COMPRAS CONJ - FACTORES'!BB$11,'COMPRAS CONJ - FACTORES'!BB$10)*'COMPRAS CONJ - FACTORES'!BB26</f>
        <v>63.558190799999998</v>
      </c>
      <c r="BC26" s="21">
        <f>+$I26*IF(OR($A26="2-F1",$A26="2-F2"),'COMPRAS CONJ - FACTORES'!BC$11,'COMPRAS CONJ - FACTORES'!BC$10)*'COMPRAS CONJ - FACTORES'!BC26</f>
        <v>63.558190799999998</v>
      </c>
      <c r="BD26" s="21">
        <f>+$I26*IF(OR($A26="2-F1",$A26="2-F2"),'COMPRAS CONJ - FACTORES'!BD$11,'COMPRAS CONJ - FACTORES'!BD$10)*'COMPRAS CONJ - FACTORES'!BD26</f>
        <v>63.558190799999998</v>
      </c>
      <c r="BE26" s="21">
        <f>+$I26*IF(OR($A26="2-F1",$A26="2-F2"),'COMPRAS CONJ - FACTORES'!BE$11,'COMPRAS CONJ - FACTORES'!BE$10)*'COMPRAS CONJ - FACTORES'!BE26</f>
        <v>63.558190799999998</v>
      </c>
      <c r="BF26" s="21">
        <f>+$I26*IF(OR($A26="2-F1",$A26="2-F2"),'COMPRAS CONJ - FACTORES'!BF$11,'COMPRAS CONJ - FACTORES'!BF$10)*'COMPRAS CONJ - FACTORES'!BF26</f>
        <v>63.558190799999998</v>
      </c>
      <c r="BG26" s="21">
        <f>+$I26*IF(OR($A26="2-F1",$A26="2-F2"),'COMPRAS CONJ - FACTORES'!BG$11,'COMPRAS CONJ - FACTORES'!BG$10)*'COMPRAS CONJ - FACTORES'!BG26</f>
        <v>64.645758450000002</v>
      </c>
      <c r="BH26" s="21">
        <f>+$I26*IF(OR($A26="2-F1",$A26="2-F2"),'COMPRAS CONJ - FACTORES'!BH$11,'COMPRAS CONJ - FACTORES'!BH$10)*'COMPRAS CONJ - FACTORES'!BH26</f>
        <v>64.645758450000002</v>
      </c>
      <c r="BI26" s="21">
        <f>+$I26*IF(OR($A26="2-F1",$A26="2-F2"),'COMPRAS CONJ - FACTORES'!BI$11,'COMPRAS CONJ - FACTORES'!BI$10)*'COMPRAS CONJ - FACTORES'!BI26</f>
        <v>64.645758450000002</v>
      </c>
      <c r="BJ26" s="21">
        <f>+$I26*IF(OR($A26="2-F1",$A26="2-F2"),'COMPRAS CONJ - FACTORES'!BJ$11,'COMPRAS CONJ - FACTORES'!BJ$10)*'COMPRAS CONJ - FACTORES'!BJ26</f>
        <v>64.645758450000002</v>
      </c>
      <c r="BK26" s="21">
        <f>+$I26*IF(OR($A26="2-F1",$A26="2-F2"),'COMPRAS CONJ - FACTORES'!BK$11,'COMPRAS CONJ - FACTORES'!BK$10)*'COMPRAS CONJ - FACTORES'!BK26</f>
        <v>64.645758450000002</v>
      </c>
      <c r="BL26" s="21">
        <f>+$I26*IF(OR($A26="2-F1",$A26="2-F2"),'COMPRAS CONJ - FACTORES'!BL$11,'COMPRAS CONJ - FACTORES'!BL$10)*'COMPRAS CONJ - FACTORES'!BL26</f>
        <v>64.645758450000002</v>
      </c>
      <c r="BM26" s="21">
        <f>+$I26*IF(OR($A26="2-F1",$A26="2-F2"),'COMPRAS CONJ - FACTORES'!BM$11,'COMPRAS CONJ - FACTORES'!BM$10)*'COMPRAS CONJ - FACTORES'!BM26</f>
        <v>64.645758450000002</v>
      </c>
      <c r="BN26" s="21">
        <f>+$I26*IF(OR($A26="2-F1",$A26="2-F2"),'COMPRAS CONJ - FACTORES'!BN$11,'COMPRAS CONJ - FACTORES'!BN$10)*'COMPRAS CONJ - FACTORES'!BN26</f>
        <v>64.645758450000002</v>
      </c>
      <c r="BO26" s="21">
        <f>+$I26*IF(OR($A26="2-F1",$A26="2-F2"),'COMPRAS CONJ - FACTORES'!BO$11,'COMPRAS CONJ - FACTORES'!BO$10)*'COMPRAS CONJ - FACTORES'!BO26</f>
        <v>64.645758450000002</v>
      </c>
      <c r="BP26" s="21">
        <f>+$I26*IF(OR($A26="2-F1",$A26="2-F2"),'COMPRAS CONJ - FACTORES'!BP$11,'COMPRAS CONJ - FACTORES'!BP$10)*'COMPRAS CONJ - FACTORES'!BP26</f>
        <v>61.835073300000005</v>
      </c>
      <c r="BQ26" s="21">
        <f>+$I26*IF(OR($A26="2-F1",$A26="2-F2"),'COMPRAS CONJ - FACTORES'!BQ$11,'COMPRAS CONJ - FACTORES'!BQ$10)*'COMPRAS CONJ - FACTORES'!BQ26</f>
        <v>61.835073300000005</v>
      </c>
      <c r="BR26" s="21">
        <f>+$I26*IF(OR($A26="2-F1",$A26="2-F2"),'COMPRAS CONJ - FACTORES'!BR$11,'COMPRAS CONJ - FACTORES'!BR$10)*'COMPRAS CONJ - FACTORES'!BR26</f>
        <v>61.835073300000005</v>
      </c>
      <c r="BS26" s="21">
        <f>+$I26*IF(OR($A26="2-F1",$A26="2-F2"),'COMPRAS CONJ - FACTORES'!BS$11,'COMPRAS CONJ - FACTORES'!BS$10)*'COMPRAS CONJ - FACTORES'!BS26</f>
        <v>62.892987300000009</v>
      </c>
      <c r="BT26" s="21">
        <f>+$I26*IF(OR($A26="2-F1",$A26="2-F2"),'COMPRAS CONJ - FACTORES'!BT$11,'COMPRAS CONJ - FACTORES'!BT$10)*'COMPRAS CONJ - FACTORES'!BT26</f>
        <v>62.892987300000009</v>
      </c>
      <c r="BU26" s="21">
        <f>+$I26*IF(OR($A26="2-F1",$A26="2-F2"),'COMPRAS CONJ - FACTORES'!BU$11,'COMPRAS CONJ - FACTORES'!BU$10)*'COMPRAS CONJ - FACTORES'!BU26</f>
        <v>62.892987300000009</v>
      </c>
      <c r="BV26" s="21">
        <f>+$I26*IF(OR($A26="2-F1",$A26="2-F2"),'COMPRAS CONJ - FACTORES'!BV$11,'COMPRAS CONJ - FACTORES'!BV$10)*'COMPRAS CONJ - FACTORES'!BV26</f>
        <v>62.892987300000009</v>
      </c>
      <c r="BW26" s="21">
        <f>+$I26*IF(OR($A26="2-F1",$A26="2-F2"),'COMPRAS CONJ - FACTORES'!BW$11,'COMPRAS CONJ - FACTORES'!BW$10)*'COMPRAS CONJ - FACTORES'!BW26</f>
        <v>62.892987300000009</v>
      </c>
      <c r="BX26" s="21">
        <f>+$I26*IF(OR($A26="2-F1",$A26="2-F2"),'COMPRAS CONJ - FACTORES'!BX$11,'COMPRAS CONJ - FACTORES'!BX$10)*'COMPRAS CONJ - FACTORES'!BX26</f>
        <v>62.892987300000009</v>
      </c>
      <c r="BY26" s="21">
        <f>+$I26*IF(OR($A26="2-F1",$A26="2-F2"),'COMPRAS CONJ - FACTORES'!BY$11,'COMPRAS CONJ - FACTORES'!BY$10)*'COMPRAS CONJ - FACTORES'!BY26</f>
        <v>62.892987300000009</v>
      </c>
      <c r="BZ26" s="21">
        <f>+$I26*IF(OR($A26="2-F1",$A26="2-F2"),'COMPRAS CONJ - FACTORES'!BZ$11,'COMPRAS CONJ - FACTORES'!BZ$10)*'COMPRAS CONJ - FACTORES'!BZ26</f>
        <v>62.892987300000009</v>
      </c>
      <c r="CA26" s="21">
        <f>+$I26*IF(OR($A26="2-F1",$A26="2-F2"),'COMPRAS CONJ - FACTORES'!CA$11,'COMPRAS CONJ - FACTORES'!CA$10)*'COMPRAS CONJ - FACTORES'!CA26</f>
        <v>62.892987300000009</v>
      </c>
    </row>
    <row r="27" spans="1:79" x14ac:dyDescent="0.3">
      <c r="A27" s="9">
        <v>1.5</v>
      </c>
      <c r="B27" s="15" t="s">
        <v>2830</v>
      </c>
      <c r="C27" s="438" t="s">
        <v>5729</v>
      </c>
      <c r="D27" s="11" t="s">
        <v>2820</v>
      </c>
      <c r="E27" s="9" t="s">
        <v>2831</v>
      </c>
      <c r="F27" s="9" t="s">
        <v>2838</v>
      </c>
      <c r="G27" s="9" t="s">
        <v>2839</v>
      </c>
      <c r="H27" s="12" t="s">
        <v>2834</v>
      </c>
      <c r="I27" s="13">
        <v>53.73</v>
      </c>
      <c r="J27" s="14">
        <v>11</v>
      </c>
      <c r="K27" s="24">
        <v>42881</v>
      </c>
      <c r="L27" s="24">
        <v>43728</v>
      </c>
      <c r="M27" s="689">
        <v>43728</v>
      </c>
      <c r="N27" s="21">
        <f>+$I27*IF(OR($A27="2-F1",$A27="2-F2"),'COMPRAS CONJ - FACTORES'!N$11,'COMPRAS CONJ - FACTORES'!N$10)*'COMPRAS CONJ - FACTORES'!N27</f>
        <v>0</v>
      </c>
      <c r="O27" s="21">
        <f>+$I27*IF(OR($A27="2-F1",$A27="2-F2"),'COMPRAS CONJ - FACTORES'!O$11,'COMPRAS CONJ - FACTORES'!O$10)*'COMPRAS CONJ - FACTORES'!O27</f>
        <v>0</v>
      </c>
      <c r="P27" s="21">
        <f>+$I27*IF(OR($A27="2-F1",$A27="2-F2"),'COMPRAS CONJ - FACTORES'!P$11,'COMPRAS CONJ - FACTORES'!P$10)*'COMPRAS CONJ - FACTORES'!P27</f>
        <v>0</v>
      </c>
      <c r="Q27" s="21">
        <f>+$I27*IF(OR($A27="2-F1",$A27="2-F2"),'COMPRAS CONJ - FACTORES'!Q$11,'COMPRAS CONJ - FACTORES'!Q$10)*'COMPRAS CONJ - FACTORES'!Q27</f>
        <v>0</v>
      </c>
      <c r="R27" s="21">
        <f>+$I27*IF(OR($A27="2-F1",$A27="2-F2"),'COMPRAS CONJ - FACTORES'!R$11,'COMPRAS CONJ - FACTORES'!R$10)*'COMPRAS CONJ - FACTORES'!R27</f>
        <v>0</v>
      </c>
      <c r="S27" s="21">
        <f>+$I27*IF(OR($A27="2-F1",$A27="2-F2"),'COMPRAS CONJ - FACTORES'!S$11,'COMPRAS CONJ - FACTORES'!S$10)*'COMPRAS CONJ - FACTORES'!S27</f>
        <v>0</v>
      </c>
      <c r="T27" s="21">
        <f>+$I27*IF(OR($A27="2-F1",$A27="2-F2"),'COMPRAS CONJ - FACTORES'!T$11,'COMPRAS CONJ - FACTORES'!T$10)*'COMPRAS CONJ - FACTORES'!T27</f>
        <v>0</v>
      </c>
      <c r="U27" s="21">
        <f>+$I27*IF(OR($A27="2-F1",$A27="2-F2"),'COMPRAS CONJ - FACTORES'!U$11,'COMPRAS CONJ - FACTORES'!U$10)*'COMPRAS CONJ - FACTORES'!U27</f>
        <v>0</v>
      </c>
      <c r="V27" s="21">
        <f>+$I27*IF(OR($A27="2-F1",$A27="2-F2"),'COMPRAS CONJ - FACTORES'!V$11,'COMPRAS CONJ - FACTORES'!V$10)*'COMPRAS CONJ - FACTORES'!V27</f>
        <v>0</v>
      </c>
      <c r="W27" s="21">
        <f>+$I27*IF(OR($A27="2-F1",$A27="2-F2"),'COMPRAS CONJ - FACTORES'!W$11,'COMPRAS CONJ - FACTORES'!W$10)*'COMPRAS CONJ - FACTORES'!W27</f>
        <v>0</v>
      </c>
      <c r="X27" s="21">
        <f>+$I27*IF(OR($A27="2-F1",$A27="2-F2"),'COMPRAS CONJ - FACTORES'!X$11,'COMPRAS CONJ - FACTORES'!X$10)*'COMPRAS CONJ - FACTORES'!X27</f>
        <v>0</v>
      </c>
      <c r="Y27" s="21">
        <f>+$I27*IF(OR($A27="2-F1",$A27="2-F2"),'COMPRAS CONJ - FACTORES'!Y$11,'COMPRAS CONJ - FACTORES'!Y$10)*'COMPRAS CONJ - FACTORES'!Y27</f>
        <v>0</v>
      </c>
      <c r="Z27" s="21">
        <f>+$I27*IF(OR($A27="2-F1",$A27="2-F2"),'COMPRAS CONJ - FACTORES'!Z$11,'COMPRAS CONJ - FACTORES'!Z$10)*'COMPRAS CONJ - FACTORES'!Z27</f>
        <v>0</v>
      </c>
      <c r="AA27" s="21">
        <f>+$I27*IF(OR($A27="2-F1",$A27="2-F2"),'COMPRAS CONJ - FACTORES'!AA$11,'COMPRAS CONJ - FACTORES'!AA$10)*'COMPRAS CONJ - FACTORES'!AA27</f>
        <v>0</v>
      </c>
      <c r="AB27" s="21">
        <f>+$I27*IF(OR($A27="2-F1",$A27="2-F2"),'COMPRAS CONJ - FACTORES'!AB$11,'COMPRAS CONJ - FACTORES'!AB$10)*'COMPRAS CONJ - FACTORES'!AB27</f>
        <v>0</v>
      </c>
      <c r="AC27" s="21">
        <f>+$I27*IF(OR($A27="2-F1",$A27="2-F2"),'COMPRAS CONJ - FACTORES'!AC$11,'COMPRAS CONJ - FACTORES'!AC$10)*'COMPRAS CONJ - FACTORES'!AC27</f>
        <v>0</v>
      </c>
      <c r="AD27" s="21">
        <f>+$I27*IF(OR($A27="2-F1",$A27="2-F2"),'COMPRAS CONJ - FACTORES'!AD$11,'COMPRAS CONJ - FACTORES'!AD$10)*'COMPRAS CONJ - FACTORES'!AD27</f>
        <v>0</v>
      </c>
      <c r="AE27" s="21">
        <f>+$I27*IF(OR($A27="2-F1",$A27="2-F2"),'COMPRAS CONJ - FACTORES'!AE$11,'COMPRAS CONJ - FACTORES'!AE$10)*'COMPRAS CONJ - FACTORES'!AE27</f>
        <v>0</v>
      </c>
      <c r="AF27" s="21">
        <f>+$I27*IF(OR($A27="2-F1",$A27="2-F2"),'COMPRAS CONJ - FACTORES'!AF$11,'COMPRAS CONJ - FACTORES'!AF$10)*'COMPRAS CONJ - FACTORES'!AF27</f>
        <v>0</v>
      </c>
      <c r="AG27" s="21">
        <f>+$I27*IF(OR($A27="2-F1",$A27="2-F2"),'COMPRAS CONJ - FACTORES'!AG$11,'COMPRAS CONJ - FACTORES'!AG$10)*'COMPRAS CONJ - FACTORES'!AG27</f>
        <v>0</v>
      </c>
      <c r="AH27" s="21">
        <f>+$I27*IF(OR($A27="2-F1",$A27="2-F2"),'COMPRAS CONJ - FACTORES'!AH$11,'COMPRAS CONJ - FACTORES'!AH$10)*'COMPRAS CONJ - FACTORES'!AH27</f>
        <v>0</v>
      </c>
      <c r="AI27" s="21">
        <f>+$I27*IF(OR($A27="2-F1",$A27="2-F2"),'COMPRAS CONJ - FACTORES'!AI$11,'COMPRAS CONJ - FACTORES'!AI$10)*'COMPRAS CONJ - FACTORES'!AI27</f>
        <v>0</v>
      </c>
      <c r="AJ27" s="21">
        <f>+$I27*IF(OR($A27="2-F1",$A27="2-F2"),'COMPRAS CONJ - FACTORES'!AJ$11,'COMPRAS CONJ - FACTORES'!AJ$10)*'COMPRAS CONJ - FACTORES'!AJ27</f>
        <v>0</v>
      </c>
      <c r="AK27" s="21">
        <f>+$I27*IF(OR($A27="2-F1",$A27="2-F2"),'COMPRAS CONJ - FACTORES'!AK$11,'COMPRAS CONJ - FACTORES'!AK$10)*'COMPRAS CONJ - FACTORES'!AK27</f>
        <v>0</v>
      </c>
      <c r="AL27" s="21">
        <f>+$I27*IF(OR($A27="2-F1",$A27="2-F2"),'COMPRAS CONJ - FACTORES'!AL$11,'COMPRAS CONJ - FACTORES'!AL$10)*'COMPRAS CONJ - FACTORES'!AL27</f>
        <v>0</v>
      </c>
      <c r="AM27" s="21">
        <f>+$I27*IF(OR($A27="2-F1",$A27="2-F2"),'COMPRAS CONJ - FACTORES'!AM$11,'COMPRAS CONJ - FACTORES'!AM$10)*'COMPRAS CONJ - FACTORES'!AM27</f>
        <v>0</v>
      </c>
      <c r="AN27" s="21">
        <f>+$I27*IF(OR($A27="2-F1",$A27="2-F2"),'COMPRAS CONJ - FACTORES'!AN$11,'COMPRAS CONJ - FACTORES'!AN$10)*'COMPRAS CONJ - FACTORES'!AN27</f>
        <v>62.84610044999998</v>
      </c>
      <c r="AO27" s="21">
        <f>+$I27*IF(OR($A27="2-F1",$A27="2-F2"),'COMPRAS CONJ - FACTORES'!AO$11,'COMPRAS CONJ - FACTORES'!AO$10)*'COMPRAS CONJ - FACTORES'!AO27</f>
        <v>62.84610044999998</v>
      </c>
      <c r="AP27" s="21">
        <f>+$I27*IF(OR($A27="2-F1",$A27="2-F2"),'COMPRAS CONJ - FACTORES'!AP$11,'COMPRAS CONJ - FACTORES'!AP$10)*'COMPRAS CONJ - FACTORES'!AP27</f>
        <v>62.84610044999998</v>
      </c>
      <c r="AQ27" s="21">
        <f>+$I27*IF(OR($A27="2-F1",$A27="2-F2"),'COMPRAS CONJ - FACTORES'!AQ$11,'COMPRAS CONJ - FACTORES'!AQ$10)*'COMPRAS CONJ - FACTORES'!AQ27</f>
        <v>62.84610044999998</v>
      </c>
      <c r="AR27" s="21">
        <f>+$I27*IF(OR($A27="2-F1",$A27="2-F2"),'COMPRAS CONJ - FACTORES'!AR$11,'COMPRAS CONJ - FACTORES'!AR$10)*'COMPRAS CONJ - FACTORES'!AR27</f>
        <v>62.84610044999998</v>
      </c>
      <c r="AS27" s="21">
        <f>+$I27*IF(OR($A27="2-F1",$A27="2-F2"),'COMPRAS CONJ - FACTORES'!AS$11,'COMPRAS CONJ - FACTORES'!AS$10)*'COMPRAS CONJ - FACTORES'!AS27</f>
        <v>62.84610044999998</v>
      </c>
      <c r="AT27" s="21">
        <f>+$I27*IF(OR($A27="2-F1",$A27="2-F2"),'COMPRAS CONJ - FACTORES'!AT$11,'COMPRAS CONJ - FACTORES'!AT$10)*'COMPRAS CONJ - FACTORES'!AT27</f>
        <v>62.84610044999998</v>
      </c>
      <c r="AU27" s="21">
        <f>+$I27*IF(OR($A27="2-F1",$A27="2-F2"),'COMPRAS CONJ - FACTORES'!AU$11,'COMPRAS CONJ - FACTORES'!AU$10)*'COMPRAS CONJ - FACTORES'!AU27</f>
        <v>62.84610044999998</v>
      </c>
      <c r="AV27" s="21">
        <f>+$I27*IF(OR($A27="2-F1",$A27="2-F2"),'COMPRAS CONJ - FACTORES'!AV$11,'COMPRAS CONJ - FACTORES'!AV$10)*'COMPRAS CONJ - FACTORES'!AV27</f>
        <v>62.84610044999998</v>
      </c>
      <c r="AW27" s="21">
        <f>+$I27*IF(OR($A27="2-F1",$A27="2-F2"),'COMPRAS CONJ - FACTORES'!AW$11,'COMPRAS CONJ - FACTORES'!AW$10)*'COMPRAS CONJ - FACTORES'!AW27</f>
        <v>62.84610044999998</v>
      </c>
      <c r="AX27" s="21">
        <f>+$I27*IF(OR($A27="2-F1",$A27="2-F2"),'COMPRAS CONJ - FACTORES'!AX$11,'COMPRAS CONJ - FACTORES'!AX$10)*'COMPRAS CONJ - FACTORES'!AX27</f>
        <v>62.84610044999998</v>
      </c>
      <c r="AY27" s="21">
        <f>+$I27*IF(OR($A27="2-F1",$A27="2-F2"),'COMPRAS CONJ - FACTORES'!AY$11,'COMPRAS CONJ - FACTORES'!AY$10)*'COMPRAS CONJ - FACTORES'!AY27</f>
        <v>62.84610044999998</v>
      </c>
      <c r="AZ27" s="21">
        <f>+$I27*IF(OR($A27="2-F1",$A27="2-F2"),'COMPRAS CONJ - FACTORES'!AZ$11,'COMPRAS CONJ - FACTORES'!AZ$10)*'COMPRAS CONJ - FACTORES'!AZ27</f>
        <v>63.91505879999999</v>
      </c>
      <c r="BA27" s="21">
        <f>+$I27*IF(OR($A27="2-F1",$A27="2-F2"),'COMPRAS CONJ - FACTORES'!BA$11,'COMPRAS CONJ - FACTORES'!BA$10)*'COMPRAS CONJ - FACTORES'!BA27</f>
        <v>63.91505879999999</v>
      </c>
      <c r="BB27" s="21">
        <f>+$I27*IF(OR($A27="2-F1",$A27="2-F2"),'COMPRAS CONJ - FACTORES'!BB$11,'COMPRAS CONJ - FACTORES'!BB$10)*'COMPRAS CONJ - FACTORES'!BB27</f>
        <v>63.91505879999999</v>
      </c>
      <c r="BC27" s="21">
        <f>+$I27*IF(OR($A27="2-F1",$A27="2-F2"),'COMPRAS CONJ - FACTORES'!BC$11,'COMPRAS CONJ - FACTORES'!BC$10)*'COMPRAS CONJ - FACTORES'!BC27</f>
        <v>63.91505879999999</v>
      </c>
      <c r="BD27" s="21">
        <f>+$I27*IF(OR($A27="2-F1",$A27="2-F2"),'COMPRAS CONJ - FACTORES'!BD$11,'COMPRAS CONJ - FACTORES'!BD$10)*'COMPRAS CONJ - FACTORES'!BD27</f>
        <v>63.91505879999999</v>
      </c>
      <c r="BE27" s="21">
        <f>+$I27*IF(OR($A27="2-F1",$A27="2-F2"),'COMPRAS CONJ - FACTORES'!BE$11,'COMPRAS CONJ - FACTORES'!BE$10)*'COMPRAS CONJ - FACTORES'!BE27</f>
        <v>63.91505879999999</v>
      </c>
      <c r="BF27" s="21">
        <f>+$I27*IF(OR($A27="2-F1",$A27="2-F2"),'COMPRAS CONJ - FACTORES'!BF$11,'COMPRAS CONJ - FACTORES'!BF$10)*'COMPRAS CONJ - FACTORES'!BF27</f>
        <v>63.91505879999999</v>
      </c>
      <c r="BG27" s="21">
        <f>+$I27*IF(OR($A27="2-F1",$A27="2-F2"),'COMPRAS CONJ - FACTORES'!BG$11,'COMPRAS CONJ - FACTORES'!BG$10)*'COMPRAS CONJ - FACTORES'!BG27</f>
        <v>63.91505879999999</v>
      </c>
      <c r="BH27" s="21">
        <f>+$I27*IF(OR($A27="2-F1",$A27="2-F2"),'COMPRAS CONJ - FACTORES'!BH$11,'COMPRAS CONJ - FACTORES'!BH$10)*'COMPRAS CONJ - FACTORES'!BH27</f>
        <v>63.91505879999999</v>
      </c>
      <c r="BI27" s="21">
        <f>+$I27*IF(OR($A27="2-F1",$A27="2-F2"),'COMPRAS CONJ - FACTORES'!BI$11,'COMPRAS CONJ - FACTORES'!BI$10)*'COMPRAS CONJ - FACTORES'!BI27</f>
        <v>63.91505879999999</v>
      </c>
      <c r="BJ27" s="21">
        <f>+$I27*IF(OR($A27="2-F1",$A27="2-F2"),'COMPRAS CONJ - FACTORES'!BJ$11,'COMPRAS CONJ - FACTORES'!BJ$10)*'COMPRAS CONJ - FACTORES'!BJ27</f>
        <v>63.91505879999999</v>
      </c>
      <c r="BK27" s="21">
        <f>+$I27*IF(OR($A27="2-F1",$A27="2-F2"),'COMPRAS CONJ - FACTORES'!BK$11,'COMPRAS CONJ - FACTORES'!BK$10)*'COMPRAS CONJ - FACTORES'!BK27</f>
        <v>63.91505879999999</v>
      </c>
      <c r="BL27" s="21">
        <f>+$I27*IF(OR($A27="2-F1",$A27="2-F2"),'COMPRAS CONJ - FACTORES'!BL$11,'COMPRAS CONJ - FACTORES'!BL$10)*'COMPRAS CONJ - FACTORES'!BL27</f>
        <v>65.008732949999995</v>
      </c>
      <c r="BM27" s="21">
        <f>+$I27*IF(OR($A27="2-F1",$A27="2-F2"),'COMPRAS CONJ - FACTORES'!BM$11,'COMPRAS CONJ - FACTORES'!BM$10)*'COMPRAS CONJ - FACTORES'!BM27</f>
        <v>65.008732949999995</v>
      </c>
      <c r="BN27" s="21">
        <f>+$I27*IF(OR($A27="2-F1",$A27="2-F2"),'COMPRAS CONJ - FACTORES'!BN$11,'COMPRAS CONJ - FACTORES'!BN$10)*'COMPRAS CONJ - FACTORES'!BN27</f>
        <v>65.008732949999995</v>
      </c>
      <c r="BO27" s="21">
        <f>+$I27*IF(OR($A27="2-F1",$A27="2-F2"),'COMPRAS CONJ - FACTORES'!BO$11,'COMPRAS CONJ - FACTORES'!BO$10)*'COMPRAS CONJ - FACTORES'!BO27</f>
        <v>65.008732949999995</v>
      </c>
      <c r="BP27" s="21">
        <f>+$I27*IF(OR($A27="2-F1",$A27="2-F2"),'COMPRAS CONJ - FACTORES'!BP$11,'COMPRAS CONJ - FACTORES'!BP$10)*'COMPRAS CONJ - FACTORES'!BP27</f>
        <v>62.182266300000002</v>
      </c>
      <c r="BQ27" s="21">
        <f>+$I27*IF(OR($A27="2-F1",$A27="2-F2"),'COMPRAS CONJ - FACTORES'!BQ$11,'COMPRAS CONJ - FACTORES'!BQ$10)*'COMPRAS CONJ - FACTORES'!BQ27</f>
        <v>62.182266300000002</v>
      </c>
      <c r="BR27" s="21">
        <f>+$I27*IF(OR($A27="2-F1",$A27="2-F2"),'COMPRAS CONJ - FACTORES'!BR$11,'COMPRAS CONJ - FACTORES'!BR$10)*'COMPRAS CONJ - FACTORES'!BR27</f>
        <v>62.182266300000002</v>
      </c>
      <c r="BS27" s="21">
        <f>+$I27*IF(OR($A27="2-F1",$A27="2-F2"),'COMPRAS CONJ - FACTORES'!BS$11,'COMPRAS CONJ - FACTORES'!BS$10)*'COMPRAS CONJ - FACTORES'!BS27</f>
        <v>62.182266300000002</v>
      </c>
      <c r="BT27" s="21">
        <f>+$I27*IF(OR($A27="2-F1",$A27="2-F2"),'COMPRAS CONJ - FACTORES'!BT$11,'COMPRAS CONJ - FACTORES'!BT$10)*'COMPRAS CONJ - FACTORES'!BT27</f>
        <v>62.182266300000002</v>
      </c>
      <c r="BU27" s="21">
        <f>+$I27*IF(OR($A27="2-F1",$A27="2-F2"),'COMPRAS CONJ - FACTORES'!BU$11,'COMPRAS CONJ - FACTORES'!BU$10)*'COMPRAS CONJ - FACTORES'!BU27</f>
        <v>62.182266300000002</v>
      </c>
      <c r="BV27" s="21">
        <f>+$I27*IF(OR($A27="2-F1",$A27="2-F2"),'COMPRAS CONJ - FACTORES'!BV$11,'COMPRAS CONJ - FACTORES'!BV$10)*'COMPRAS CONJ - FACTORES'!BV27</f>
        <v>62.182266300000002</v>
      </c>
      <c r="BW27" s="21">
        <f>+$I27*IF(OR($A27="2-F1",$A27="2-F2"),'COMPRAS CONJ - FACTORES'!BW$11,'COMPRAS CONJ - FACTORES'!BW$10)*'COMPRAS CONJ - FACTORES'!BW27</f>
        <v>62.182266300000002</v>
      </c>
      <c r="BX27" s="21">
        <f>+$I27*IF(OR($A27="2-F1",$A27="2-F2"),'COMPRAS CONJ - FACTORES'!BX$11,'COMPRAS CONJ - FACTORES'!BX$10)*'COMPRAS CONJ - FACTORES'!BX27</f>
        <v>63.246120300000001</v>
      </c>
      <c r="BY27" s="21">
        <f>+$I27*IF(OR($A27="2-F1",$A27="2-F2"),'COMPRAS CONJ - FACTORES'!BY$11,'COMPRAS CONJ - FACTORES'!BY$10)*'COMPRAS CONJ - FACTORES'!BY27</f>
        <v>63.246120300000001</v>
      </c>
      <c r="BZ27" s="21">
        <f>+$I27*IF(OR($A27="2-F1",$A27="2-F2"),'COMPRAS CONJ - FACTORES'!BZ$11,'COMPRAS CONJ - FACTORES'!BZ$10)*'COMPRAS CONJ - FACTORES'!BZ27</f>
        <v>63.246120300000001</v>
      </c>
      <c r="CA27" s="21">
        <f>+$I27*IF(OR($A27="2-F1",$A27="2-F2"),'COMPRAS CONJ - FACTORES'!CA$11,'COMPRAS CONJ - FACTORES'!CA$10)*'COMPRAS CONJ - FACTORES'!CA27</f>
        <v>63.246120300000001</v>
      </c>
    </row>
    <row r="28" spans="1:79" x14ac:dyDescent="0.3">
      <c r="A28" s="9">
        <v>1.5</v>
      </c>
      <c r="B28" s="15" t="s">
        <v>2830</v>
      </c>
      <c r="C28" s="438" t="s">
        <v>5730</v>
      </c>
      <c r="D28" s="11" t="s">
        <v>2820</v>
      </c>
      <c r="E28" s="9" t="s">
        <v>2840</v>
      </c>
      <c r="F28" s="9" t="s">
        <v>2841</v>
      </c>
      <c r="G28" s="9" t="s">
        <v>2842</v>
      </c>
      <c r="H28" s="12" t="s">
        <v>6319</v>
      </c>
      <c r="I28" s="13">
        <v>56.28</v>
      </c>
      <c r="J28" s="14">
        <v>80</v>
      </c>
      <c r="K28" s="24">
        <v>43062</v>
      </c>
      <c r="L28" s="24">
        <v>43665</v>
      </c>
      <c r="M28" s="689">
        <v>43665</v>
      </c>
      <c r="N28" s="21">
        <f>+$I28*IF(OR($A28="2-F1",$A28="2-F2"),'COMPRAS CONJ - FACTORES'!N$11,'COMPRAS CONJ - FACTORES'!N$10)*'COMPRAS CONJ - FACTORES'!N28</f>
        <v>0</v>
      </c>
      <c r="O28" s="21">
        <f>+$I28*IF(OR($A28="2-F1",$A28="2-F2"),'COMPRAS CONJ - FACTORES'!O$11,'COMPRAS CONJ - FACTORES'!O$10)*'COMPRAS CONJ - FACTORES'!O28</f>
        <v>0</v>
      </c>
      <c r="P28" s="21">
        <f>+$I28*IF(OR($A28="2-F1",$A28="2-F2"),'COMPRAS CONJ - FACTORES'!P$11,'COMPRAS CONJ - FACTORES'!P$10)*'COMPRAS CONJ - FACTORES'!P28</f>
        <v>0</v>
      </c>
      <c r="Q28" s="21">
        <f>+$I28*IF(OR($A28="2-F1",$A28="2-F2"),'COMPRAS CONJ - FACTORES'!Q$11,'COMPRAS CONJ - FACTORES'!Q$10)*'COMPRAS CONJ - FACTORES'!Q28</f>
        <v>0</v>
      </c>
      <c r="R28" s="21">
        <f>+$I28*IF(OR($A28="2-F1",$A28="2-F2"),'COMPRAS CONJ - FACTORES'!R$11,'COMPRAS CONJ - FACTORES'!R$10)*'COMPRAS CONJ - FACTORES'!R28</f>
        <v>0</v>
      </c>
      <c r="S28" s="21">
        <f>+$I28*IF(OR($A28="2-F1",$A28="2-F2"),'COMPRAS CONJ - FACTORES'!S$11,'COMPRAS CONJ - FACTORES'!S$10)*'COMPRAS CONJ - FACTORES'!S28</f>
        <v>0</v>
      </c>
      <c r="T28" s="21">
        <f>+$I28*IF(OR($A28="2-F1",$A28="2-F2"),'COMPRAS CONJ - FACTORES'!T$11,'COMPRAS CONJ - FACTORES'!T$10)*'COMPRAS CONJ - FACTORES'!T28</f>
        <v>0</v>
      </c>
      <c r="U28" s="21">
        <f>+$I28*IF(OR($A28="2-F1",$A28="2-F2"),'COMPRAS CONJ - FACTORES'!U$11,'COMPRAS CONJ - FACTORES'!U$10)*'COMPRAS CONJ - FACTORES'!U28</f>
        <v>0</v>
      </c>
      <c r="V28" s="21">
        <f>+$I28*IF(OR($A28="2-F1",$A28="2-F2"),'COMPRAS CONJ - FACTORES'!V$11,'COMPRAS CONJ - FACTORES'!V$10)*'COMPRAS CONJ - FACTORES'!V28</f>
        <v>0</v>
      </c>
      <c r="W28" s="21">
        <f>+$I28*IF(OR($A28="2-F1",$A28="2-F2"),'COMPRAS CONJ - FACTORES'!W$11,'COMPRAS CONJ - FACTORES'!W$10)*'COMPRAS CONJ - FACTORES'!W28</f>
        <v>0</v>
      </c>
      <c r="X28" s="21">
        <f>+$I28*IF(OR($A28="2-F1",$A28="2-F2"),'COMPRAS CONJ - FACTORES'!X$11,'COMPRAS CONJ - FACTORES'!X$10)*'COMPRAS CONJ - FACTORES'!X28</f>
        <v>0</v>
      </c>
      <c r="Y28" s="21">
        <f>+$I28*IF(OR($A28="2-F1",$A28="2-F2"),'COMPRAS CONJ - FACTORES'!Y$11,'COMPRAS CONJ - FACTORES'!Y$10)*'COMPRAS CONJ - FACTORES'!Y28</f>
        <v>0</v>
      </c>
      <c r="Z28" s="21">
        <f>+$I28*IF(OR($A28="2-F1",$A28="2-F2"),'COMPRAS CONJ - FACTORES'!Z$11,'COMPRAS CONJ - FACTORES'!Z$10)*'COMPRAS CONJ - FACTORES'!Z28</f>
        <v>0</v>
      </c>
      <c r="AA28" s="21">
        <f>+$I28*IF(OR($A28="2-F1",$A28="2-F2"),'COMPRAS CONJ - FACTORES'!AA$11,'COMPRAS CONJ - FACTORES'!AA$10)*'COMPRAS CONJ - FACTORES'!AA28</f>
        <v>0</v>
      </c>
      <c r="AB28" s="21">
        <f>+$I28*IF(OR($A28="2-F1",$A28="2-F2"),'COMPRAS CONJ - FACTORES'!AB$11,'COMPRAS CONJ - FACTORES'!AB$10)*'COMPRAS CONJ - FACTORES'!AB28</f>
        <v>0</v>
      </c>
      <c r="AC28" s="21">
        <f>+$I28*IF(OR($A28="2-F1",$A28="2-F2"),'COMPRAS CONJ - FACTORES'!AC$11,'COMPRAS CONJ - FACTORES'!AC$10)*'COMPRAS CONJ - FACTORES'!AC28</f>
        <v>0</v>
      </c>
      <c r="AD28" s="21">
        <f>+$I28*IF(OR($A28="2-F1",$A28="2-F2"),'COMPRAS CONJ - FACTORES'!AD$11,'COMPRAS CONJ - FACTORES'!AD$10)*'COMPRAS CONJ - FACTORES'!AD28</f>
        <v>0</v>
      </c>
      <c r="AE28" s="21">
        <f>+$I28*IF(OR($A28="2-F1",$A28="2-F2"),'COMPRAS CONJ - FACTORES'!AE$11,'COMPRAS CONJ - FACTORES'!AE$10)*'COMPRAS CONJ - FACTORES'!AE28</f>
        <v>0</v>
      </c>
      <c r="AF28" s="21">
        <f>+$I28*IF(OR($A28="2-F1",$A28="2-F2"),'COMPRAS CONJ - FACTORES'!AF$11,'COMPRAS CONJ - FACTORES'!AF$10)*'COMPRAS CONJ - FACTORES'!AF28</f>
        <v>0</v>
      </c>
      <c r="AG28" s="21">
        <f>+$I28*IF(OR($A28="2-F1",$A28="2-F2"),'COMPRAS CONJ - FACTORES'!AG$11,'COMPRAS CONJ - FACTORES'!AG$10)*'COMPRAS CONJ - FACTORES'!AG28</f>
        <v>0</v>
      </c>
      <c r="AH28" s="21">
        <f>+$I28*IF(OR($A28="2-F1",$A28="2-F2"),'COMPRAS CONJ - FACTORES'!AH$11,'COMPRAS CONJ - FACTORES'!AH$10)*'COMPRAS CONJ - FACTORES'!AH28</f>
        <v>0</v>
      </c>
      <c r="AI28" s="21">
        <f>+$I28*IF(OR($A28="2-F1",$A28="2-F2"),'COMPRAS CONJ - FACTORES'!AI$11,'COMPRAS CONJ - FACTORES'!AI$10)*'COMPRAS CONJ - FACTORES'!AI28</f>
        <v>0</v>
      </c>
      <c r="AJ28" s="21">
        <f>+$I28*IF(OR($A28="2-F1",$A28="2-F2"),'COMPRAS CONJ - FACTORES'!AJ$11,'COMPRAS CONJ - FACTORES'!AJ$10)*'COMPRAS CONJ - FACTORES'!AJ28</f>
        <v>0</v>
      </c>
      <c r="AK28" s="21">
        <f>+$I28*IF(OR($A28="2-F1",$A28="2-F2"),'COMPRAS CONJ - FACTORES'!AK$11,'COMPRAS CONJ - FACTORES'!AK$10)*'COMPRAS CONJ - FACTORES'!AK28</f>
        <v>0</v>
      </c>
      <c r="AL28" s="21">
        <f>+$I28*IF(OR($A28="2-F1",$A28="2-F2"),'COMPRAS CONJ - FACTORES'!AL$11,'COMPRAS CONJ - FACTORES'!AL$10)*'COMPRAS CONJ - FACTORES'!AL28</f>
        <v>65.828746199999983</v>
      </c>
      <c r="AM28" s="21">
        <f>+$I28*IF(OR($A28="2-F1",$A28="2-F2"),'COMPRAS CONJ - FACTORES'!AM$11,'COMPRAS CONJ - FACTORES'!AM$10)*'COMPRAS CONJ - FACTORES'!AM28</f>
        <v>65.828746199999983</v>
      </c>
      <c r="AN28" s="21">
        <f>+$I28*IF(OR($A28="2-F1",$A28="2-F2"),'COMPRAS CONJ - FACTORES'!AN$11,'COMPRAS CONJ - FACTORES'!AN$10)*'COMPRAS CONJ - FACTORES'!AN28</f>
        <v>65.828746199999983</v>
      </c>
      <c r="AO28" s="21">
        <f>+$I28*IF(OR($A28="2-F1",$A28="2-F2"),'COMPRAS CONJ - FACTORES'!AO$11,'COMPRAS CONJ - FACTORES'!AO$10)*'COMPRAS CONJ - FACTORES'!AO28</f>
        <v>65.828746199999983</v>
      </c>
      <c r="AP28" s="21">
        <f>+$I28*IF(OR($A28="2-F1",$A28="2-F2"),'COMPRAS CONJ - FACTORES'!AP$11,'COMPRAS CONJ - FACTORES'!AP$10)*'COMPRAS CONJ - FACTORES'!AP28</f>
        <v>65.828746199999983</v>
      </c>
      <c r="AQ28" s="21">
        <f>+$I28*IF(OR($A28="2-F1",$A28="2-F2"),'COMPRAS CONJ - FACTORES'!AQ$11,'COMPRAS CONJ - FACTORES'!AQ$10)*'COMPRAS CONJ - FACTORES'!AQ28</f>
        <v>65.828746199999983</v>
      </c>
      <c r="AR28" s="21">
        <f>+$I28*IF(OR($A28="2-F1",$A28="2-F2"),'COMPRAS CONJ - FACTORES'!AR$11,'COMPRAS CONJ - FACTORES'!AR$10)*'COMPRAS CONJ - FACTORES'!AR28</f>
        <v>65.828746199999983</v>
      </c>
      <c r="AS28" s="21">
        <f>+$I28*IF(OR($A28="2-F1",$A28="2-F2"),'COMPRAS CONJ - FACTORES'!AS$11,'COMPRAS CONJ - FACTORES'!AS$10)*'COMPRAS CONJ - FACTORES'!AS28</f>
        <v>65.828746199999983</v>
      </c>
      <c r="AT28" s="21">
        <f>+$I28*IF(OR($A28="2-F1",$A28="2-F2"),'COMPRAS CONJ - FACTORES'!AT$11,'COMPRAS CONJ - FACTORES'!AT$10)*'COMPRAS CONJ - FACTORES'!AT28</f>
        <v>65.828746199999983</v>
      </c>
      <c r="AU28" s="21">
        <f>+$I28*IF(OR($A28="2-F1",$A28="2-F2"),'COMPRAS CONJ - FACTORES'!AU$11,'COMPRAS CONJ - FACTORES'!AU$10)*'COMPRAS CONJ - FACTORES'!AU28</f>
        <v>65.828746199999983</v>
      </c>
      <c r="AV28" s="21">
        <f>+$I28*IF(OR($A28="2-F1",$A28="2-F2"),'COMPRAS CONJ - FACTORES'!AV$11,'COMPRAS CONJ - FACTORES'!AV$10)*'COMPRAS CONJ - FACTORES'!AV28</f>
        <v>65.828746199999983</v>
      </c>
      <c r="AW28" s="21">
        <f>+$I28*IF(OR($A28="2-F1",$A28="2-F2"),'COMPRAS CONJ - FACTORES'!AW$11,'COMPRAS CONJ - FACTORES'!AW$10)*'COMPRAS CONJ - FACTORES'!AW28</f>
        <v>65.828746199999983</v>
      </c>
      <c r="AX28" s="21">
        <f>+$I28*IF(OR($A28="2-F1",$A28="2-F2"),'COMPRAS CONJ - FACTORES'!AX$11,'COMPRAS CONJ - FACTORES'!AX$10)*'COMPRAS CONJ - FACTORES'!AX28</f>
        <v>66.948436799999996</v>
      </c>
      <c r="AY28" s="21">
        <f>+$I28*IF(OR($A28="2-F1",$A28="2-F2"),'COMPRAS CONJ - FACTORES'!AY$11,'COMPRAS CONJ - FACTORES'!AY$10)*'COMPRAS CONJ - FACTORES'!AY28</f>
        <v>66.948436799999996</v>
      </c>
      <c r="AZ28" s="21">
        <f>+$I28*IF(OR($A28="2-F1",$A28="2-F2"),'COMPRAS CONJ - FACTORES'!AZ$11,'COMPRAS CONJ - FACTORES'!AZ$10)*'COMPRAS CONJ - FACTORES'!AZ28</f>
        <v>66.948436799999996</v>
      </c>
      <c r="BA28" s="21">
        <f>+$I28*IF(OR($A28="2-F1",$A28="2-F2"),'COMPRAS CONJ - FACTORES'!BA$11,'COMPRAS CONJ - FACTORES'!BA$10)*'COMPRAS CONJ - FACTORES'!BA28</f>
        <v>66.948436799999996</v>
      </c>
      <c r="BB28" s="21">
        <f>+$I28*IF(OR($A28="2-F1",$A28="2-F2"),'COMPRAS CONJ - FACTORES'!BB$11,'COMPRAS CONJ - FACTORES'!BB$10)*'COMPRAS CONJ - FACTORES'!BB28</f>
        <v>66.948436799999996</v>
      </c>
      <c r="BC28" s="21">
        <f>+$I28*IF(OR($A28="2-F1",$A28="2-F2"),'COMPRAS CONJ - FACTORES'!BC$11,'COMPRAS CONJ - FACTORES'!BC$10)*'COMPRAS CONJ - FACTORES'!BC28</f>
        <v>66.948436799999996</v>
      </c>
      <c r="BD28" s="21">
        <f>+$I28*IF(OR($A28="2-F1",$A28="2-F2"),'COMPRAS CONJ - FACTORES'!BD$11,'COMPRAS CONJ - FACTORES'!BD$10)*'COMPRAS CONJ - FACTORES'!BD28</f>
        <v>66.948436799999996</v>
      </c>
      <c r="BE28" s="21">
        <f>+$I28*IF(OR($A28="2-F1",$A28="2-F2"),'COMPRAS CONJ - FACTORES'!BE$11,'COMPRAS CONJ - FACTORES'!BE$10)*'COMPRAS CONJ - FACTORES'!BE28</f>
        <v>66.948436799999996</v>
      </c>
      <c r="BF28" s="21">
        <f>+$I28*IF(OR($A28="2-F1",$A28="2-F2"),'COMPRAS CONJ - FACTORES'!BF$11,'COMPRAS CONJ - FACTORES'!BF$10)*'COMPRAS CONJ - FACTORES'!BF28</f>
        <v>66.948436799999996</v>
      </c>
      <c r="BG28" s="21">
        <f>+$I28*IF(OR($A28="2-F1",$A28="2-F2"),'COMPRAS CONJ - FACTORES'!BG$11,'COMPRAS CONJ - FACTORES'!BG$10)*'COMPRAS CONJ - FACTORES'!BG28</f>
        <v>66.948436799999996</v>
      </c>
      <c r="BH28" s="21">
        <f>+$I28*IF(OR($A28="2-F1",$A28="2-F2"),'COMPRAS CONJ - FACTORES'!BH$11,'COMPRAS CONJ - FACTORES'!BH$10)*'COMPRAS CONJ - FACTORES'!BH28</f>
        <v>66.948436799999996</v>
      </c>
      <c r="BI28" s="21">
        <f>+$I28*IF(OR($A28="2-F1",$A28="2-F2"),'COMPRAS CONJ - FACTORES'!BI$11,'COMPRAS CONJ - FACTORES'!BI$10)*'COMPRAS CONJ - FACTORES'!BI28</f>
        <v>66.948436799999996</v>
      </c>
      <c r="BJ28" s="21">
        <f>+$I28*IF(OR($A28="2-F1",$A28="2-F2"),'COMPRAS CONJ - FACTORES'!BJ$11,'COMPRAS CONJ - FACTORES'!BJ$10)*'COMPRAS CONJ - FACTORES'!BJ28</f>
        <v>68.094016199999999</v>
      </c>
      <c r="BK28" s="21">
        <f>+$I28*IF(OR($A28="2-F1",$A28="2-F2"),'COMPRAS CONJ - FACTORES'!BK$11,'COMPRAS CONJ - FACTORES'!BK$10)*'COMPRAS CONJ - FACTORES'!BK28</f>
        <v>68.094016199999999</v>
      </c>
      <c r="BL28" s="21">
        <f>+$I28*IF(OR($A28="2-F1",$A28="2-F2"),'COMPRAS CONJ - FACTORES'!BL$11,'COMPRAS CONJ - FACTORES'!BL$10)*'COMPRAS CONJ - FACTORES'!BL28</f>
        <v>68.094016199999999</v>
      </c>
      <c r="BM28" s="21">
        <f>+$I28*IF(OR($A28="2-F1",$A28="2-F2"),'COMPRAS CONJ - FACTORES'!BM$11,'COMPRAS CONJ - FACTORES'!BM$10)*'COMPRAS CONJ - FACTORES'!BM28</f>
        <v>68.094016199999999</v>
      </c>
      <c r="BN28" s="21">
        <f>+$I28*IF(OR($A28="2-F1",$A28="2-F2"),'COMPRAS CONJ - FACTORES'!BN$11,'COMPRAS CONJ - FACTORES'!BN$10)*'COMPRAS CONJ - FACTORES'!BN28</f>
        <v>68.094016199999999</v>
      </c>
      <c r="BO28" s="21">
        <f>+$I28*IF(OR($A28="2-F1",$A28="2-F2"),'COMPRAS CONJ - FACTORES'!BO$11,'COMPRAS CONJ - FACTORES'!BO$10)*'COMPRAS CONJ - FACTORES'!BO28</f>
        <v>68.094016199999999</v>
      </c>
      <c r="BP28" s="21">
        <f>+$I28*IF(OR($A28="2-F1",$A28="2-F2"),'COMPRAS CONJ - FACTORES'!BP$11,'COMPRAS CONJ - FACTORES'!BP$10)*'COMPRAS CONJ - FACTORES'!BP28</f>
        <v>65.133406800000017</v>
      </c>
      <c r="BQ28" s="21">
        <f>+$I28*IF(OR($A28="2-F1",$A28="2-F2"),'COMPRAS CONJ - FACTORES'!BQ$11,'COMPRAS CONJ - FACTORES'!BQ$10)*'COMPRAS CONJ - FACTORES'!BQ28</f>
        <v>65.133406800000017</v>
      </c>
      <c r="BR28" s="21">
        <f>+$I28*IF(OR($A28="2-F1",$A28="2-F2"),'COMPRAS CONJ - FACTORES'!BR$11,'COMPRAS CONJ - FACTORES'!BR$10)*'COMPRAS CONJ - FACTORES'!BR28</f>
        <v>65.133406800000017</v>
      </c>
      <c r="BS28" s="21">
        <f>+$I28*IF(OR($A28="2-F1",$A28="2-F2"),'COMPRAS CONJ - FACTORES'!BS$11,'COMPRAS CONJ - FACTORES'!BS$10)*'COMPRAS CONJ - FACTORES'!BS28</f>
        <v>65.133406800000017</v>
      </c>
      <c r="BT28" s="21">
        <f>+$I28*IF(OR($A28="2-F1",$A28="2-F2"),'COMPRAS CONJ - FACTORES'!BT$11,'COMPRAS CONJ - FACTORES'!BT$10)*'COMPRAS CONJ - FACTORES'!BT28</f>
        <v>65.133406800000017</v>
      </c>
      <c r="BU28" s="21">
        <f>+$I28*IF(OR($A28="2-F1",$A28="2-F2"),'COMPRAS CONJ - FACTORES'!BU$11,'COMPRAS CONJ - FACTORES'!BU$10)*'COMPRAS CONJ - FACTORES'!BU28</f>
        <v>65.133406800000017</v>
      </c>
      <c r="BV28" s="21">
        <f>+$I28*IF(OR($A28="2-F1",$A28="2-F2"),'COMPRAS CONJ - FACTORES'!BV$11,'COMPRAS CONJ - FACTORES'!BV$10)*'COMPRAS CONJ - FACTORES'!BV28</f>
        <v>66.247750800000006</v>
      </c>
      <c r="BW28" s="21">
        <f>+$I28*IF(OR($A28="2-F1",$A28="2-F2"),'COMPRAS CONJ - FACTORES'!BW$11,'COMPRAS CONJ - FACTORES'!BW$10)*'COMPRAS CONJ - FACTORES'!BW28</f>
        <v>66.247750800000006</v>
      </c>
      <c r="BX28" s="21">
        <f>+$I28*IF(OR($A28="2-F1",$A28="2-F2"),'COMPRAS CONJ - FACTORES'!BX$11,'COMPRAS CONJ - FACTORES'!BX$10)*'COMPRAS CONJ - FACTORES'!BX28</f>
        <v>66.247750800000006</v>
      </c>
      <c r="BY28" s="21">
        <f>+$I28*IF(OR($A28="2-F1",$A28="2-F2"),'COMPRAS CONJ - FACTORES'!BY$11,'COMPRAS CONJ - FACTORES'!BY$10)*'COMPRAS CONJ - FACTORES'!BY28</f>
        <v>66.247750800000006</v>
      </c>
      <c r="BZ28" s="21">
        <f>+$I28*IF(OR($A28="2-F1",$A28="2-F2"),'COMPRAS CONJ - FACTORES'!BZ$11,'COMPRAS CONJ - FACTORES'!BZ$10)*'COMPRAS CONJ - FACTORES'!BZ28</f>
        <v>66.247750800000006</v>
      </c>
      <c r="CA28" s="21">
        <f>+$I28*IF(OR($A28="2-F1",$A28="2-F2"),'COMPRAS CONJ - FACTORES'!CA$11,'COMPRAS CONJ - FACTORES'!CA$10)*'COMPRAS CONJ - FACTORES'!CA28</f>
        <v>66.247750800000006</v>
      </c>
    </row>
    <row r="29" spans="1:79" x14ac:dyDescent="0.3">
      <c r="A29" s="9">
        <v>1.5</v>
      </c>
      <c r="B29" s="15" t="s">
        <v>2830</v>
      </c>
      <c r="C29" s="438" t="s">
        <v>5731</v>
      </c>
      <c r="D29" s="11" t="s">
        <v>2820</v>
      </c>
      <c r="E29" s="9" t="s">
        <v>2821</v>
      </c>
      <c r="F29" s="9" t="s">
        <v>2843</v>
      </c>
      <c r="G29" s="9" t="s">
        <v>2844</v>
      </c>
      <c r="H29" s="12" t="s">
        <v>2845</v>
      </c>
      <c r="I29" s="13">
        <v>56.43</v>
      </c>
      <c r="J29" s="14">
        <v>35</v>
      </c>
      <c r="K29" s="24">
        <v>42858</v>
      </c>
      <c r="L29" s="24">
        <v>43572</v>
      </c>
      <c r="M29" s="689">
        <v>43572</v>
      </c>
      <c r="N29" s="21">
        <f>+$I29*IF(OR($A29="2-F1",$A29="2-F2"),'COMPRAS CONJ - FACTORES'!N$11,'COMPRAS CONJ - FACTORES'!N$10)*'COMPRAS CONJ - FACTORES'!N29</f>
        <v>0</v>
      </c>
      <c r="O29" s="21">
        <f>+$I29*IF(OR($A29="2-F1",$A29="2-F2"),'COMPRAS CONJ - FACTORES'!O$11,'COMPRAS CONJ - FACTORES'!O$10)*'COMPRAS CONJ - FACTORES'!O29</f>
        <v>0</v>
      </c>
      <c r="P29" s="21">
        <f>+$I29*IF(OR($A29="2-F1",$A29="2-F2"),'COMPRAS CONJ - FACTORES'!P$11,'COMPRAS CONJ - FACTORES'!P$10)*'COMPRAS CONJ - FACTORES'!P29</f>
        <v>0</v>
      </c>
      <c r="Q29" s="21">
        <f>+$I29*IF(OR($A29="2-F1",$A29="2-F2"),'COMPRAS CONJ - FACTORES'!Q$11,'COMPRAS CONJ - FACTORES'!Q$10)*'COMPRAS CONJ - FACTORES'!Q29</f>
        <v>0</v>
      </c>
      <c r="R29" s="21">
        <f>+$I29*IF(OR($A29="2-F1",$A29="2-F2"),'COMPRAS CONJ - FACTORES'!R$11,'COMPRAS CONJ - FACTORES'!R$10)*'COMPRAS CONJ - FACTORES'!R29</f>
        <v>0</v>
      </c>
      <c r="S29" s="21">
        <f>+$I29*IF(OR($A29="2-F1",$A29="2-F2"),'COMPRAS CONJ - FACTORES'!S$11,'COMPRAS CONJ - FACTORES'!S$10)*'COMPRAS CONJ - FACTORES'!S29</f>
        <v>0</v>
      </c>
      <c r="T29" s="21">
        <f>+$I29*IF(OR($A29="2-F1",$A29="2-F2"),'COMPRAS CONJ - FACTORES'!T$11,'COMPRAS CONJ - FACTORES'!T$10)*'COMPRAS CONJ - FACTORES'!T29</f>
        <v>0</v>
      </c>
      <c r="U29" s="21">
        <f>+$I29*IF(OR($A29="2-F1",$A29="2-F2"),'COMPRAS CONJ - FACTORES'!U$11,'COMPRAS CONJ - FACTORES'!U$10)*'COMPRAS CONJ - FACTORES'!U29</f>
        <v>0</v>
      </c>
      <c r="V29" s="21">
        <f>+$I29*IF(OR($A29="2-F1",$A29="2-F2"),'COMPRAS CONJ - FACTORES'!V$11,'COMPRAS CONJ - FACTORES'!V$10)*'COMPRAS CONJ - FACTORES'!V29</f>
        <v>0</v>
      </c>
      <c r="W29" s="21">
        <f>+$I29*IF(OR($A29="2-F1",$A29="2-F2"),'COMPRAS CONJ - FACTORES'!W$11,'COMPRAS CONJ - FACTORES'!W$10)*'COMPRAS CONJ - FACTORES'!W29</f>
        <v>0</v>
      </c>
      <c r="X29" s="21">
        <f>+$I29*IF(OR($A29="2-F1",$A29="2-F2"),'COMPRAS CONJ - FACTORES'!X$11,'COMPRAS CONJ - FACTORES'!X$10)*'COMPRAS CONJ - FACTORES'!X29</f>
        <v>0</v>
      </c>
      <c r="Y29" s="21">
        <f>+$I29*IF(OR($A29="2-F1",$A29="2-F2"),'COMPRAS CONJ - FACTORES'!Y$11,'COMPRAS CONJ - FACTORES'!Y$10)*'COMPRAS CONJ - FACTORES'!Y29</f>
        <v>0</v>
      </c>
      <c r="Z29" s="21">
        <f>+$I29*IF(OR($A29="2-F1",$A29="2-F2"),'COMPRAS CONJ - FACTORES'!Z$11,'COMPRAS CONJ - FACTORES'!Z$10)*'COMPRAS CONJ - FACTORES'!Z29</f>
        <v>0</v>
      </c>
      <c r="AA29" s="21">
        <f>+$I29*IF(OR($A29="2-F1",$A29="2-F2"),'COMPRAS CONJ - FACTORES'!AA$11,'COMPRAS CONJ - FACTORES'!AA$10)*'COMPRAS CONJ - FACTORES'!AA29</f>
        <v>0</v>
      </c>
      <c r="AB29" s="21">
        <f>+$I29*IF(OR($A29="2-F1",$A29="2-F2"),'COMPRAS CONJ - FACTORES'!AB$11,'COMPRAS CONJ - FACTORES'!AB$10)*'COMPRAS CONJ - FACTORES'!AB29</f>
        <v>0</v>
      </c>
      <c r="AC29" s="21">
        <f>+$I29*IF(OR($A29="2-F1",$A29="2-F2"),'COMPRAS CONJ - FACTORES'!AC$11,'COMPRAS CONJ - FACTORES'!AC$10)*'COMPRAS CONJ - FACTORES'!AC29</f>
        <v>0</v>
      </c>
      <c r="AD29" s="21">
        <f>+$I29*IF(OR($A29="2-F1",$A29="2-F2"),'COMPRAS CONJ - FACTORES'!AD$11,'COMPRAS CONJ - FACTORES'!AD$10)*'COMPRAS CONJ - FACTORES'!AD29</f>
        <v>0</v>
      </c>
      <c r="AE29" s="21">
        <f>+$I29*IF(OR($A29="2-F1",$A29="2-F2"),'COMPRAS CONJ - FACTORES'!AE$11,'COMPRAS CONJ - FACTORES'!AE$10)*'COMPRAS CONJ - FACTORES'!AE29</f>
        <v>0</v>
      </c>
      <c r="AF29" s="21">
        <f>+$I29*IF(OR($A29="2-F1",$A29="2-F2"),'COMPRAS CONJ - FACTORES'!AF$11,'COMPRAS CONJ - FACTORES'!AF$10)*'COMPRAS CONJ - FACTORES'!AF29</f>
        <v>0</v>
      </c>
      <c r="AG29" s="21">
        <f>+$I29*IF(OR($A29="2-F1",$A29="2-F2"),'COMPRAS CONJ - FACTORES'!AG$11,'COMPRAS CONJ - FACTORES'!AG$10)*'COMPRAS CONJ - FACTORES'!AG29</f>
        <v>0</v>
      </c>
      <c r="AH29" s="21">
        <f>+$I29*IF(OR($A29="2-F1",$A29="2-F2"),'COMPRAS CONJ - FACTORES'!AH$11,'COMPRAS CONJ - FACTORES'!AH$10)*'COMPRAS CONJ - FACTORES'!AH29</f>
        <v>0</v>
      </c>
      <c r="AI29" s="21">
        <f>+$I29*IF(OR($A29="2-F1",$A29="2-F2"),'COMPRAS CONJ - FACTORES'!AI$11,'COMPRAS CONJ - FACTORES'!AI$10)*'COMPRAS CONJ - FACTORES'!AI29</f>
        <v>66.004195949999982</v>
      </c>
      <c r="AJ29" s="21">
        <f>+$I29*IF(OR($A29="2-F1",$A29="2-F2"),'COMPRAS CONJ - FACTORES'!AJ$11,'COMPRAS CONJ - FACTORES'!AJ$10)*'COMPRAS CONJ - FACTORES'!AJ29</f>
        <v>66.004195949999982</v>
      </c>
      <c r="AK29" s="21">
        <f>+$I29*IF(OR($A29="2-F1",$A29="2-F2"),'COMPRAS CONJ - FACTORES'!AK$11,'COMPRAS CONJ - FACTORES'!AK$10)*'COMPRAS CONJ - FACTORES'!AK29</f>
        <v>66.004195949999982</v>
      </c>
      <c r="AL29" s="21">
        <f>+$I29*IF(OR($A29="2-F1",$A29="2-F2"),'COMPRAS CONJ - FACTORES'!AL$11,'COMPRAS CONJ - FACTORES'!AL$10)*'COMPRAS CONJ - FACTORES'!AL29</f>
        <v>66.004195949999982</v>
      </c>
      <c r="AM29" s="21">
        <f>+$I29*IF(OR($A29="2-F1",$A29="2-F2"),'COMPRAS CONJ - FACTORES'!AM$11,'COMPRAS CONJ - FACTORES'!AM$10)*'COMPRAS CONJ - FACTORES'!AM29</f>
        <v>66.004195949999982</v>
      </c>
      <c r="AN29" s="21">
        <f>+$I29*IF(OR($A29="2-F1",$A29="2-F2"),'COMPRAS CONJ - FACTORES'!AN$11,'COMPRAS CONJ - FACTORES'!AN$10)*'COMPRAS CONJ - FACTORES'!AN29</f>
        <v>66.004195949999982</v>
      </c>
      <c r="AO29" s="21">
        <f>+$I29*IF(OR($A29="2-F1",$A29="2-F2"),'COMPRAS CONJ - FACTORES'!AO$11,'COMPRAS CONJ - FACTORES'!AO$10)*'COMPRAS CONJ - FACTORES'!AO29</f>
        <v>66.004195949999982</v>
      </c>
      <c r="AP29" s="21">
        <f>+$I29*IF(OR($A29="2-F1",$A29="2-F2"),'COMPRAS CONJ - FACTORES'!AP$11,'COMPRAS CONJ - FACTORES'!AP$10)*'COMPRAS CONJ - FACTORES'!AP29</f>
        <v>66.004195949999982</v>
      </c>
      <c r="AQ29" s="21">
        <f>+$I29*IF(OR($A29="2-F1",$A29="2-F2"),'COMPRAS CONJ - FACTORES'!AQ$11,'COMPRAS CONJ - FACTORES'!AQ$10)*'COMPRAS CONJ - FACTORES'!AQ29</f>
        <v>66.004195949999982</v>
      </c>
      <c r="AR29" s="21">
        <f>+$I29*IF(OR($A29="2-F1",$A29="2-F2"),'COMPRAS CONJ - FACTORES'!AR$11,'COMPRAS CONJ - FACTORES'!AR$10)*'COMPRAS CONJ - FACTORES'!AR29</f>
        <v>66.004195949999982</v>
      </c>
      <c r="AS29" s="21">
        <f>+$I29*IF(OR($A29="2-F1",$A29="2-F2"),'COMPRAS CONJ - FACTORES'!AS$11,'COMPRAS CONJ - FACTORES'!AS$10)*'COMPRAS CONJ - FACTORES'!AS29</f>
        <v>66.004195949999982</v>
      </c>
      <c r="AT29" s="21">
        <f>+$I29*IF(OR($A29="2-F1",$A29="2-F2"),'COMPRAS CONJ - FACTORES'!AT$11,'COMPRAS CONJ - FACTORES'!AT$10)*'COMPRAS CONJ - FACTORES'!AT29</f>
        <v>66.004195949999982</v>
      </c>
      <c r="AU29" s="21">
        <f>+$I29*IF(OR($A29="2-F1",$A29="2-F2"),'COMPRAS CONJ - FACTORES'!AU$11,'COMPRAS CONJ - FACTORES'!AU$10)*'COMPRAS CONJ - FACTORES'!AU29</f>
        <v>67.126870799999992</v>
      </c>
      <c r="AV29" s="21">
        <f>+$I29*IF(OR($A29="2-F1",$A29="2-F2"),'COMPRAS CONJ - FACTORES'!AV$11,'COMPRAS CONJ - FACTORES'!AV$10)*'COMPRAS CONJ - FACTORES'!AV29</f>
        <v>67.126870799999992</v>
      </c>
      <c r="AW29" s="21">
        <f>+$I29*IF(OR($A29="2-F1",$A29="2-F2"),'COMPRAS CONJ - FACTORES'!AW$11,'COMPRAS CONJ - FACTORES'!AW$10)*'COMPRAS CONJ - FACTORES'!AW29</f>
        <v>67.126870799999992</v>
      </c>
      <c r="AX29" s="21">
        <f>+$I29*IF(OR($A29="2-F1",$A29="2-F2"),'COMPRAS CONJ - FACTORES'!AX$11,'COMPRAS CONJ - FACTORES'!AX$10)*'COMPRAS CONJ - FACTORES'!AX29</f>
        <v>67.126870799999992</v>
      </c>
      <c r="AY29" s="21">
        <f>+$I29*IF(OR($A29="2-F1",$A29="2-F2"),'COMPRAS CONJ - FACTORES'!AY$11,'COMPRAS CONJ - FACTORES'!AY$10)*'COMPRAS CONJ - FACTORES'!AY29</f>
        <v>67.126870799999992</v>
      </c>
      <c r="AZ29" s="21">
        <f>+$I29*IF(OR($A29="2-F1",$A29="2-F2"),'COMPRAS CONJ - FACTORES'!AZ$11,'COMPRAS CONJ - FACTORES'!AZ$10)*'COMPRAS CONJ - FACTORES'!AZ29</f>
        <v>67.126870799999992</v>
      </c>
      <c r="BA29" s="21">
        <f>+$I29*IF(OR($A29="2-F1",$A29="2-F2"),'COMPRAS CONJ - FACTORES'!BA$11,'COMPRAS CONJ - FACTORES'!BA$10)*'COMPRAS CONJ - FACTORES'!BA29</f>
        <v>67.126870799999992</v>
      </c>
      <c r="BB29" s="21">
        <f>+$I29*IF(OR($A29="2-F1",$A29="2-F2"),'COMPRAS CONJ - FACTORES'!BB$11,'COMPRAS CONJ - FACTORES'!BB$10)*'COMPRAS CONJ - FACTORES'!BB29</f>
        <v>67.126870799999992</v>
      </c>
      <c r="BC29" s="21">
        <f>+$I29*IF(OR($A29="2-F1",$A29="2-F2"),'COMPRAS CONJ - FACTORES'!BC$11,'COMPRAS CONJ - FACTORES'!BC$10)*'COMPRAS CONJ - FACTORES'!BC29</f>
        <v>67.126870799999992</v>
      </c>
      <c r="BD29" s="21">
        <f>+$I29*IF(OR($A29="2-F1",$A29="2-F2"),'COMPRAS CONJ - FACTORES'!BD$11,'COMPRAS CONJ - FACTORES'!BD$10)*'COMPRAS CONJ - FACTORES'!BD29</f>
        <v>67.126870799999992</v>
      </c>
      <c r="BE29" s="21">
        <f>+$I29*IF(OR($A29="2-F1",$A29="2-F2"),'COMPRAS CONJ - FACTORES'!BE$11,'COMPRAS CONJ - FACTORES'!BE$10)*'COMPRAS CONJ - FACTORES'!BE29</f>
        <v>67.126870799999992</v>
      </c>
      <c r="BF29" s="21">
        <f>+$I29*IF(OR($A29="2-F1",$A29="2-F2"),'COMPRAS CONJ - FACTORES'!BF$11,'COMPRAS CONJ - FACTORES'!BF$10)*'COMPRAS CONJ - FACTORES'!BF29</f>
        <v>67.126870799999992</v>
      </c>
      <c r="BG29" s="21">
        <f>+$I29*IF(OR($A29="2-F1",$A29="2-F2"),'COMPRAS CONJ - FACTORES'!BG$11,'COMPRAS CONJ - FACTORES'!BG$10)*'COMPRAS CONJ - FACTORES'!BG29</f>
        <v>68.275503450000002</v>
      </c>
      <c r="BH29" s="21">
        <f>+$I29*IF(OR($A29="2-F1",$A29="2-F2"),'COMPRAS CONJ - FACTORES'!BH$11,'COMPRAS CONJ - FACTORES'!BH$10)*'COMPRAS CONJ - FACTORES'!BH29</f>
        <v>68.275503450000002</v>
      </c>
      <c r="BI29" s="21">
        <f>+$I29*IF(OR($A29="2-F1",$A29="2-F2"),'COMPRAS CONJ - FACTORES'!BI$11,'COMPRAS CONJ - FACTORES'!BI$10)*'COMPRAS CONJ - FACTORES'!BI29</f>
        <v>68.275503450000002</v>
      </c>
      <c r="BJ29" s="21">
        <f>+$I29*IF(OR($A29="2-F1",$A29="2-F2"),'COMPRAS CONJ - FACTORES'!BJ$11,'COMPRAS CONJ - FACTORES'!BJ$10)*'COMPRAS CONJ - FACTORES'!BJ29</f>
        <v>68.275503450000002</v>
      </c>
      <c r="BK29" s="21">
        <f>+$I29*IF(OR($A29="2-F1",$A29="2-F2"),'COMPRAS CONJ - FACTORES'!BK$11,'COMPRAS CONJ - FACTORES'!BK$10)*'COMPRAS CONJ - FACTORES'!BK29</f>
        <v>68.275503450000002</v>
      </c>
      <c r="BL29" s="21">
        <f>+$I29*IF(OR($A29="2-F1",$A29="2-F2"),'COMPRAS CONJ - FACTORES'!BL$11,'COMPRAS CONJ - FACTORES'!BL$10)*'COMPRAS CONJ - FACTORES'!BL29</f>
        <v>68.275503450000002</v>
      </c>
      <c r="BM29" s="21">
        <f>+$I29*IF(OR($A29="2-F1",$A29="2-F2"),'COMPRAS CONJ - FACTORES'!BM$11,'COMPRAS CONJ - FACTORES'!BM$10)*'COMPRAS CONJ - FACTORES'!BM29</f>
        <v>68.275503450000002</v>
      </c>
      <c r="BN29" s="21">
        <f>+$I29*IF(OR($A29="2-F1",$A29="2-F2"),'COMPRAS CONJ - FACTORES'!BN$11,'COMPRAS CONJ - FACTORES'!BN$10)*'COMPRAS CONJ - FACTORES'!BN29</f>
        <v>68.275503450000002</v>
      </c>
      <c r="BO29" s="21">
        <f>+$I29*IF(OR($A29="2-F1",$A29="2-F2"),'COMPRAS CONJ - FACTORES'!BO$11,'COMPRAS CONJ - FACTORES'!BO$10)*'COMPRAS CONJ - FACTORES'!BO29</f>
        <v>68.275503450000002</v>
      </c>
      <c r="BP29" s="21">
        <f>+$I29*IF(OR($A29="2-F1",$A29="2-F2"),'COMPRAS CONJ - FACTORES'!BP$11,'COMPRAS CONJ - FACTORES'!BP$10)*'COMPRAS CONJ - FACTORES'!BP29</f>
        <v>65.307003300000005</v>
      </c>
      <c r="BQ29" s="21">
        <f>+$I29*IF(OR($A29="2-F1",$A29="2-F2"),'COMPRAS CONJ - FACTORES'!BQ$11,'COMPRAS CONJ - FACTORES'!BQ$10)*'COMPRAS CONJ - FACTORES'!BQ29</f>
        <v>65.307003300000005</v>
      </c>
      <c r="BR29" s="21">
        <f>+$I29*IF(OR($A29="2-F1",$A29="2-F2"),'COMPRAS CONJ - FACTORES'!BR$11,'COMPRAS CONJ - FACTORES'!BR$10)*'COMPRAS CONJ - FACTORES'!BR29</f>
        <v>65.307003300000005</v>
      </c>
      <c r="BS29" s="21">
        <f>+$I29*IF(OR($A29="2-F1",$A29="2-F2"),'COMPRAS CONJ - FACTORES'!BS$11,'COMPRAS CONJ - FACTORES'!BS$10)*'COMPRAS CONJ - FACTORES'!BS29</f>
        <v>66.424317300000013</v>
      </c>
      <c r="BT29" s="21">
        <f>+$I29*IF(OR($A29="2-F1",$A29="2-F2"),'COMPRAS CONJ - FACTORES'!BT$11,'COMPRAS CONJ - FACTORES'!BT$10)*'COMPRAS CONJ - FACTORES'!BT29</f>
        <v>66.424317300000013</v>
      </c>
      <c r="BU29" s="21">
        <f>+$I29*IF(OR($A29="2-F1",$A29="2-F2"),'COMPRAS CONJ - FACTORES'!BU$11,'COMPRAS CONJ - FACTORES'!BU$10)*'COMPRAS CONJ - FACTORES'!BU29</f>
        <v>66.424317300000013</v>
      </c>
      <c r="BV29" s="21">
        <f>+$I29*IF(OR($A29="2-F1",$A29="2-F2"),'COMPRAS CONJ - FACTORES'!BV$11,'COMPRAS CONJ - FACTORES'!BV$10)*'COMPRAS CONJ - FACTORES'!BV29</f>
        <v>66.424317300000013</v>
      </c>
      <c r="BW29" s="21">
        <f>+$I29*IF(OR($A29="2-F1",$A29="2-F2"),'COMPRAS CONJ - FACTORES'!BW$11,'COMPRAS CONJ - FACTORES'!BW$10)*'COMPRAS CONJ - FACTORES'!BW29</f>
        <v>66.424317300000013</v>
      </c>
      <c r="BX29" s="21">
        <f>+$I29*IF(OR($A29="2-F1",$A29="2-F2"),'COMPRAS CONJ - FACTORES'!BX$11,'COMPRAS CONJ - FACTORES'!BX$10)*'COMPRAS CONJ - FACTORES'!BX29</f>
        <v>66.424317300000013</v>
      </c>
      <c r="BY29" s="21">
        <f>+$I29*IF(OR($A29="2-F1",$A29="2-F2"),'COMPRAS CONJ - FACTORES'!BY$11,'COMPRAS CONJ - FACTORES'!BY$10)*'COMPRAS CONJ - FACTORES'!BY29</f>
        <v>66.424317300000013</v>
      </c>
      <c r="BZ29" s="21">
        <f>+$I29*IF(OR($A29="2-F1",$A29="2-F2"),'COMPRAS CONJ - FACTORES'!BZ$11,'COMPRAS CONJ - FACTORES'!BZ$10)*'COMPRAS CONJ - FACTORES'!BZ29</f>
        <v>66.424317300000013</v>
      </c>
      <c r="CA29" s="21">
        <f>+$I29*IF(OR($A29="2-F1",$A29="2-F2"),'COMPRAS CONJ - FACTORES'!CA$11,'COMPRAS CONJ - FACTORES'!CA$10)*'COMPRAS CONJ - FACTORES'!CA29</f>
        <v>66.424317300000013</v>
      </c>
    </row>
    <row r="30" spans="1:79" x14ac:dyDescent="0.3">
      <c r="A30" s="9">
        <v>1.5</v>
      </c>
      <c r="B30" s="15" t="s">
        <v>2830</v>
      </c>
      <c r="C30" s="438" t="s">
        <v>5732</v>
      </c>
      <c r="D30" s="11" t="s">
        <v>2825</v>
      </c>
      <c r="E30" s="9" t="s">
        <v>2826</v>
      </c>
      <c r="F30" s="9" t="s">
        <v>2846</v>
      </c>
      <c r="G30" s="9" t="s">
        <v>2847</v>
      </c>
      <c r="H30" s="12" t="s">
        <v>2829</v>
      </c>
      <c r="I30" s="13">
        <v>48</v>
      </c>
      <c r="J30" s="14">
        <v>21.3</v>
      </c>
      <c r="K30" s="24">
        <v>43060</v>
      </c>
      <c r="L30" s="24">
        <v>51501</v>
      </c>
      <c r="M30" s="689"/>
      <c r="N30" s="21">
        <f>+$I30*IF(OR($A30="2-F1",$A30="2-F2"),'COMPRAS CONJ - FACTORES'!N$11,'COMPRAS CONJ - FACTORES'!N$10)*'COMPRAS CONJ - FACTORES'!N30</f>
        <v>0</v>
      </c>
      <c r="O30" s="21">
        <f>+$I30*IF(OR($A30="2-F1",$A30="2-F2"),'COMPRAS CONJ - FACTORES'!O$11,'COMPRAS CONJ - FACTORES'!O$10)*'COMPRAS CONJ - FACTORES'!O30</f>
        <v>0</v>
      </c>
      <c r="P30" s="21">
        <f>+$I30*IF(OR($A30="2-F1",$A30="2-F2"),'COMPRAS CONJ - FACTORES'!P$11,'COMPRAS CONJ - FACTORES'!P$10)*'COMPRAS CONJ - FACTORES'!P30</f>
        <v>0</v>
      </c>
      <c r="Q30" s="21">
        <f>+$I30*IF(OR($A30="2-F1",$A30="2-F2"),'COMPRAS CONJ - FACTORES'!Q$11,'COMPRAS CONJ - FACTORES'!Q$10)*'COMPRAS CONJ - FACTORES'!Q30</f>
        <v>0</v>
      </c>
      <c r="R30" s="21">
        <f>+$I30*IF(OR($A30="2-F1",$A30="2-F2"),'COMPRAS CONJ - FACTORES'!R$11,'COMPRAS CONJ - FACTORES'!R$10)*'COMPRAS CONJ - FACTORES'!R30</f>
        <v>0</v>
      </c>
      <c r="S30" s="21">
        <f>+$I30*IF(OR($A30="2-F1",$A30="2-F2"),'COMPRAS CONJ - FACTORES'!S$11,'COMPRAS CONJ - FACTORES'!S$10)*'COMPRAS CONJ - FACTORES'!S30</f>
        <v>0</v>
      </c>
      <c r="T30" s="21">
        <f>+$I30*IF(OR($A30="2-F1",$A30="2-F2"),'COMPRAS CONJ - FACTORES'!T$11,'COMPRAS CONJ - FACTORES'!T$10)*'COMPRAS CONJ - FACTORES'!T30</f>
        <v>0</v>
      </c>
      <c r="U30" s="21">
        <f>+$I30*IF(OR($A30="2-F1",$A30="2-F2"),'COMPRAS CONJ - FACTORES'!U$11,'COMPRAS CONJ - FACTORES'!U$10)*'COMPRAS CONJ - FACTORES'!U30</f>
        <v>0</v>
      </c>
      <c r="V30" s="21">
        <f>+$I30*IF(OR($A30="2-F1",$A30="2-F2"),'COMPRAS CONJ - FACTORES'!V$11,'COMPRAS CONJ - FACTORES'!V$10)*'COMPRAS CONJ - FACTORES'!V30</f>
        <v>0</v>
      </c>
      <c r="W30" s="21">
        <f>+$I30*IF(OR($A30="2-F1",$A30="2-F2"),'COMPRAS CONJ - FACTORES'!W$11,'COMPRAS CONJ - FACTORES'!W$10)*'COMPRAS CONJ - FACTORES'!W30</f>
        <v>0</v>
      </c>
      <c r="X30" s="21">
        <f>+$I30*IF(OR($A30="2-F1",$A30="2-F2"),'COMPRAS CONJ - FACTORES'!X$11,'COMPRAS CONJ - FACTORES'!X$10)*'COMPRAS CONJ - FACTORES'!X30</f>
        <v>0</v>
      </c>
      <c r="Y30" s="21">
        <f>+$I30*IF(OR($A30="2-F1",$A30="2-F2"),'COMPRAS CONJ - FACTORES'!Y$11,'COMPRAS CONJ - FACTORES'!Y$10)*'COMPRAS CONJ - FACTORES'!Y30</f>
        <v>0</v>
      </c>
      <c r="Z30" s="21">
        <f>+$I30*IF(OR($A30="2-F1",$A30="2-F2"),'COMPRAS CONJ - FACTORES'!Z$11,'COMPRAS CONJ - FACTORES'!Z$10)*'COMPRAS CONJ - FACTORES'!Z30</f>
        <v>0</v>
      </c>
      <c r="AA30" s="21">
        <f>+$I30*IF(OR($A30="2-F1",$A30="2-F2"),'COMPRAS CONJ - FACTORES'!AA$11,'COMPRAS CONJ - FACTORES'!AA$10)*'COMPRAS CONJ - FACTORES'!AA30</f>
        <v>0</v>
      </c>
      <c r="AB30" s="21">
        <f>+$I30*IF(OR($A30="2-F1",$A30="2-F2"),'COMPRAS CONJ - FACTORES'!AB$11,'COMPRAS CONJ - FACTORES'!AB$10)*'COMPRAS CONJ - FACTORES'!AB30</f>
        <v>0</v>
      </c>
      <c r="AC30" s="21">
        <f>+$I30*IF(OR($A30="2-F1",$A30="2-F2"),'COMPRAS CONJ - FACTORES'!AC$11,'COMPRAS CONJ - FACTORES'!AC$10)*'COMPRAS CONJ - FACTORES'!AC30</f>
        <v>0</v>
      </c>
      <c r="AD30" s="21">
        <f>+$I30*IF(OR($A30="2-F1",$A30="2-F2"),'COMPRAS CONJ - FACTORES'!AD$11,'COMPRAS CONJ - FACTORES'!AD$10)*'COMPRAS CONJ - FACTORES'!AD30</f>
        <v>0</v>
      </c>
      <c r="AE30" s="21">
        <f>+$I30*IF(OR($A30="2-F1",$A30="2-F2"),'COMPRAS CONJ - FACTORES'!AE$11,'COMPRAS CONJ - FACTORES'!AE$10)*'COMPRAS CONJ - FACTORES'!AE30</f>
        <v>0</v>
      </c>
      <c r="AF30" s="21">
        <f>+$I30*IF(OR($A30="2-F1",$A30="2-F2"),'COMPRAS CONJ - FACTORES'!AF$11,'COMPRAS CONJ - FACTORES'!AF$10)*'COMPRAS CONJ - FACTORES'!AF30</f>
        <v>0</v>
      </c>
      <c r="AG30" s="21">
        <f>+$I30*IF(OR($A30="2-F1",$A30="2-F2"),'COMPRAS CONJ - FACTORES'!AG$11,'COMPRAS CONJ - FACTORES'!AG$10)*'COMPRAS CONJ - FACTORES'!AG30</f>
        <v>0</v>
      </c>
      <c r="AH30" s="21">
        <f>+$I30*IF(OR($A30="2-F1",$A30="2-F2"),'COMPRAS CONJ - FACTORES'!AH$11,'COMPRAS CONJ - FACTORES'!AH$10)*'COMPRAS CONJ - FACTORES'!AH30</f>
        <v>0</v>
      </c>
      <c r="AI30" s="21">
        <f>+$I30*IF(OR($A30="2-F1",$A30="2-F2"),'COMPRAS CONJ - FACTORES'!AI$11,'COMPRAS CONJ - FACTORES'!AI$10)*'COMPRAS CONJ - FACTORES'!AI30</f>
        <v>0</v>
      </c>
      <c r="AJ30" s="21">
        <f>+$I30*IF(OR($A30="2-F1",$A30="2-F2"),'COMPRAS CONJ - FACTORES'!AJ$11,'COMPRAS CONJ - FACTORES'!AJ$10)*'COMPRAS CONJ - FACTORES'!AJ30</f>
        <v>0</v>
      </c>
      <c r="AK30" s="21">
        <f>+$I30*IF(OR($A30="2-F1",$A30="2-F2"),'COMPRAS CONJ - FACTORES'!AK$11,'COMPRAS CONJ - FACTORES'!AK$10)*'COMPRAS CONJ - FACTORES'!AK30</f>
        <v>0</v>
      </c>
      <c r="AL30" s="21">
        <f>+$I30*IF(OR($A30="2-F1",$A30="2-F2"),'COMPRAS CONJ - FACTORES'!AL$11,'COMPRAS CONJ - FACTORES'!AL$10)*'COMPRAS CONJ - FACTORES'!AL30</f>
        <v>0</v>
      </c>
      <c r="AM30" s="21">
        <f>+$I30*IF(OR($A30="2-F1",$A30="2-F2"),'COMPRAS CONJ - FACTORES'!AM$11,'COMPRAS CONJ - FACTORES'!AM$10)*'COMPRAS CONJ - FACTORES'!AM30</f>
        <v>0</v>
      </c>
      <c r="AN30" s="21">
        <f>+$I30*IF(OR($A30="2-F1",$A30="2-F2"),'COMPRAS CONJ - FACTORES'!AN$11,'COMPRAS CONJ - FACTORES'!AN$10)*'COMPRAS CONJ - FACTORES'!AN30</f>
        <v>0</v>
      </c>
      <c r="AO30" s="21">
        <f>+$I30*IF(OR($A30="2-F1",$A30="2-F2"),'COMPRAS CONJ - FACTORES'!AO$11,'COMPRAS CONJ - FACTORES'!AO$10)*'COMPRAS CONJ - FACTORES'!AO30</f>
        <v>0</v>
      </c>
      <c r="AP30" s="21">
        <f>+$I30*IF(OR($A30="2-F1",$A30="2-F2"),'COMPRAS CONJ - FACTORES'!AP$11,'COMPRAS CONJ - FACTORES'!AP$10)*'COMPRAS CONJ - FACTORES'!AP30</f>
        <v>0</v>
      </c>
      <c r="AQ30" s="21">
        <f>+$I30*IF(OR($A30="2-F1",$A30="2-F2"),'COMPRAS CONJ - FACTORES'!AQ$11,'COMPRAS CONJ - FACTORES'!AQ$10)*'COMPRAS CONJ - FACTORES'!AQ30</f>
        <v>0</v>
      </c>
      <c r="AR30" s="21">
        <f>+$I30*IF(OR($A30="2-F1",$A30="2-F2"),'COMPRAS CONJ - FACTORES'!AR$11,'COMPRAS CONJ - FACTORES'!AR$10)*'COMPRAS CONJ - FACTORES'!AR30</f>
        <v>0</v>
      </c>
      <c r="AS30" s="21">
        <f>+$I30*IF(OR($A30="2-F1",$A30="2-F2"),'COMPRAS CONJ - FACTORES'!AS$11,'COMPRAS CONJ - FACTORES'!AS$10)*'COMPRAS CONJ - FACTORES'!AS30</f>
        <v>0</v>
      </c>
      <c r="AT30" s="21">
        <f>+$I30*IF(OR($A30="2-F1",$A30="2-F2"),'COMPRAS CONJ - FACTORES'!AT$11,'COMPRAS CONJ - FACTORES'!AT$10)*'COMPRAS CONJ - FACTORES'!AT30</f>
        <v>0</v>
      </c>
      <c r="AU30" s="21">
        <f>+$I30*IF(OR($A30="2-F1",$A30="2-F2"),'COMPRAS CONJ - FACTORES'!AU$11,'COMPRAS CONJ - FACTORES'!AU$10)*'COMPRAS CONJ - FACTORES'!AU30</f>
        <v>0</v>
      </c>
      <c r="AV30" s="21">
        <f>+$I30*IF(OR($A30="2-F1",$A30="2-F2"),'COMPRAS CONJ - FACTORES'!AV$11,'COMPRAS CONJ - FACTORES'!AV$10)*'COMPRAS CONJ - FACTORES'!AV30</f>
        <v>0</v>
      </c>
      <c r="AW30" s="21">
        <f>+$I30*IF(OR($A30="2-F1",$A30="2-F2"),'COMPRAS CONJ - FACTORES'!AW$11,'COMPRAS CONJ - FACTORES'!AW$10)*'COMPRAS CONJ - FACTORES'!AW30</f>
        <v>0</v>
      </c>
      <c r="AX30" s="21">
        <f>+$I30*IF(OR($A30="2-F1",$A30="2-F2"),'COMPRAS CONJ - FACTORES'!AX$11,'COMPRAS CONJ - FACTORES'!AX$10)*'COMPRAS CONJ - FACTORES'!AX30</f>
        <v>0</v>
      </c>
      <c r="AY30" s="21">
        <f>+$I30*IF(OR($A30="2-F1",$A30="2-F2"),'COMPRAS CONJ - FACTORES'!AY$11,'COMPRAS CONJ - FACTORES'!AY$10)*'COMPRAS CONJ - FACTORES'!AY30</f>
        <v>0</v>
      </c>
      <c r="AZ30" s="21">
        <f>+$I30*IF(OR($A30="2-F1",$A30="2-F2"),'COMPRAS CONJ - FACTORES'!AZ$11,'COMPRAS CONJ - FACTORES'!AZ$10)*'COMPRAS CONJ - FACTORES'!AZ30</f>
        <v>0</v>
      </c>
      <c r="BA30" s="21">
        <f>+$I30*IF(OR($A30="2-F1",$A30="2-F2"),'COMPRAS CONJ - FACTORES'!BA$11,'COMPRAS CONJ - FACTORES'!BA$10)*'COMPRAS CONJ - FACTORES'!BA30</f>
        <v>0</v>
      </c>
      <c r="BB30" s="21">
        <f>+$I30*IF(OR($A30="2-F1",$A30="2-F2"),'COMPRAS CONJ - FACTORES'!BB$11,'COMPRAS CONJ - FACTORES'!BB$10)*'COMPRAS CONJ - FACTORES'!BB30</f>
        <v>0</v>
      </c>
      <c r="BC30" s="21">
        <f>+$I30*IF(OR($A30="2-F1",$A30="2-F2"),'COMPRAS CONJ - FACTORES'!BC$11,'COMPRAS CONJ - FACTORES'!BC$10)*'COMPRAS CONJ - FACTORES'!BC30</f>
        <v>0</v>
      </c>
      <c r="BD30" s="21">
        <f>+$I30*IF(OR($A30="2-F1",$A30="2-F2"),'COMPRAS CONJ - FACTORES'!BD$11,'COMPRAS CONJ - FACTORES'!BD$10)*'COMPRAS CONJ - FACTORES'!BD30</f>
        <v>0</v>
      </c>
      <c r="BE30" s="21">
        <f>+$I30*IF(OR($A30="2-F1",$A30="2-F2"),'COMPRAS CONJ - FACTORES'!BE$11,'COMPRAS CONJ - FACTORES'!BE$10)*'COMPRAS CONJ - FACTORES'!BE30</f>
        <v>0</v>
      </c>
      <c r="BF30" s="21">
        <f>+$I30*IF(OR($A30="2-F1",$A30="2-F2"),'COMPRAS CONJ - FACTORES'!BF$11,'COMPRAS CONJ - FACTORES'!BF$10)*'COMPRAS CONJ - FACTORES'!BF30</f>
        <v>0</v>
      </c>
      <c r="BG30" s="21">
        <f>+$I30*IF(OR($A30="2-F1",$A30="2-F2"),'COMPRAS CONJ - FACTORES'!BG$11,'COMPRAS CONJ - FACTORES'!BG$10)*'COMPRAS CONJ - FACTORES'!BG30</f>
        <v>0</v>
      </c>
      <c r="BH30" s="21">
        <f>+$I30*IF(OR($A30="2-F1",$A30="2-F2"),'COMPRAS CONJ - FACTORES'!BH$11,'COMPRAS CONJ - FACTORES'!BH$10)*'COMPRAS CONJ - FACTORES'!BH30</f>
        <v>0</v>
      </c>
      <c r="BI30" s="21">
        <f>+$I30*IF(OR($A30="2-F1",$A30="2-F2"),'COMPRAS CONJ - FACTORES'!BI$11,'COMPRAS CONJ - FACTORES'!BI$10)*'COMPRAS CONJ - FACTORES'!BI30</f>
        <v>0</v>
      </c>
      <c r="BJ30" s="21">
        <f>+$I30*IF(OR($A30="2-F1",$A30="2-F2"),'COMPRAS CONJ - FACTORES'!BJ$11,'COMPRAS CONJ - FACTORES'!BJ$10)*'COMPRAS CONJ - FACTORES'!BJ30</f>
        <v>0</v>
      </c>
      <c r="BK30" s="21">
        <f>+$I30*IF(OR($A30="2-F1",$A30="2-F2"),'COMPRAS CONJ - FACTORES'!BK$11,'COMPRAS CONJ - FACTORES'!BK$10)*'COMPRAS CONJ - FACTORES'!BK30</f>
        <v>0</v>
      </c>
      <c r="BL30" s="21">
        <f>+$I30*IF(OR($A30="2-F1",$A30="2-F2"),'COMPRAS CONJ - FACTORES'!BL$11,'COMPRAS CONJ - FACTORES'!BL$10)*'COMPRAS CONJ - FACTORES'!BL30</f>
        <v>0</v>
      </c>
      <c r="BM30" s="21">
        <f>+$I30*IF(OR($A30="2-F1",$A30="2-F2"),'COMPRAS CONJ - FACTORES'!BM$11,'COMPRAS CONJ - FACTORES'!BM$10)*'COMPRAS CONJ - FACTORES'!BM30</f>
        <v>0</v>
      </c>
      <c r="BN30" s="21">
        <f>+$I30*IF(OR($A30="2-F1",$A30="2-F2"),'COMPRAS CONJ - FACTORES'!BN$11,'COMPRAS CONJ - FACTORES'!BN$10)*'COMPRAS CONJ - FACTORES'!BN30</f>
        <v>0</v>
      </c>
      <c r="BO30" s="21">
        <f>+$I30*IF(OR($A30="2-F1",$A30="2-F2"),'COMPRAS CONJ - FACTORES'!BO$11,'COMPRAS CONJ - FACTORES'!BO$10)*'COMPRAS CONJ - FACTORES'!BO30</f>
        <v>0</v>
      </c>
      <c r="BP30" s="21">
        <f>+$I30*IF(OR($A30="2-F1",$A30="2-F2"),'COMPRAS CONJ - FACTORES'!BP$11,'COMPRAS CONJ - FACTORES'!BP$10)*'COMPRAS CONJ - FACTORES'!BP30</f>
        <v>0</v>
      </c>
      <c r="BQ30" s="21">
        <f>+$I30*IF(OR($A30="2-F1",$A30="2-F2"),'COMPRAS CONJ - FACTORES'!BQ$11,'COMPRAS CONJ - FACTORES'!BQ$10)*'COMPRAS CONJ - FACTORES'!BQ30</f>
        <v>0</v>
      </c>
      <c r="BR30" s="21">
        <f>+$I30*IF(OR($A30="2-F1",$A30="2-F2"),'COMPRAS CONJ - FACTORES'!BR$11,'COMPRAS CONJ - FACTORES'!BR$10)*'COMPRAS CONJ - FACTORES'!BR30</f>
        <v>0</v>
      </c>
      <c r="BS30" s="21">
        <f>+$I30*IF(OR($A30="2-F1",$A30="2-F2"),'COMPRAS CONJ - FACTORES'!BS$11,'COMPRAS CONJ - FACTORES'!BS$10)*'COMPRAS CONJ - FACTORES'!BS30</f>
        <v>0</v>
      </c>
      <c r="BT30" s="21">
        <f>+$I30*IF(OR($A30="2-F1",$A30="2-F2"),'COMPRAS CONJ - FACTORES'!BT$11,'COMPRAS CONJ - FACTORES'!BT$10)*'COMPRAS CONJ - FACTORES'!BT30</f>
        <v>0</v>
      </c>
      <c r="BU30" s="21">
        <f>+$I30*IF(OR($A30="2-F1",$A30="2-F2"),'COMPRAS CONJ - FACTORES'!BU$11,'COMPRAS CONJ - FACTORES'!BU$10)*'COMPRAS CONJ - FACTORES'!BU30</f>
        <v>0</v>
      </c>
      <c r="BV30" s="21">
        <f>+$I30*IF(OR($A30="2-F1",$A30="2-F2"),'COMPRAS CONJ - FACTORES'!BV$11,'COMPRAS CONJ - FACTORES'!BV$10)*'COMPRAS CONJ - FACTORES'!BV30</f>
        <v>0</v>
      </c>
      <c r="BW30" s="21">
        <f>+$I30*IF(OR($A30="2-F1",$A30="2-F2"),'COMPRAS CONJ - FACTORES'!BW$11,'COMPRAS CONJ - FACTORES'!BW$10)*'COMPRAS CONJ - FACTORES'!BW30</f>
        <v>0</v>
      </c>
      <c r="BX30" s="21">
        <f>+$I30*IF(OR($A30="2-F1",$A30="2-F2"),'COMPRAS CONJ - FACTORES'!BX$11,'COMPRAS CONJ - FACTORES'!BX$10)*'COMPRAS CONJ - FACTORES'!BX30</f>
        <v>0</v>
      </c>
      <c r="BY30" s="21">
        <f>+$I30*IF(OR($A30="2-F1",$A30="2-F2"),'COMPRAS CONJ - FACTORES'!BY$11,'COMPRAS CONJ - FACTORES'!BY$10)*'COMPRAS CONJ - FACTORES'!BY30</f>
        <v>0</v>
      </c>
      <c r="BZ30" s="21">
        <f>+$I30*IF(OR($A30="2-F1",$A30="2-F2"),'COMPRAS CONJ - FACTORES'!BZ$11,'COMPRAS CONJ - FACTORES'!BZ$10)*'COMPRAS CONJ - FACTORES'!BZ30</f>
        <v>0</v>
      </c>
      <c r="CA30" s="21">
        <f>+$I30*IF(OR($A30="2-F1",$A30="2-F2"),'COMPRAS CONJ - FACTORES'!CA$11,'COMPRAS CONJ - FACTORES'!CA$10)*'COMPRAS CONJ - FACTORES'!CA30</f>
        <v>0</v>
      </c>
    </row>
    <row r="31" spans="1:79" x14ac:dyDescent="0.3">
      <c r="A31" s="9">
        <v>1.5</v>
      </c>
      <c r="B31" s="15" t="s">
        <v>2830</v>
      </c>
      <c r="C31" s="438" t="s">
        <v>5733</v>
      </c>
      <c r="D31" s="11" t="s">
        <v>2825</v>
      </c>
      <c r="E31" s="9" t="s">
        <v>2826</v>
      </c>
      <c r="F31" s="9" t="s">
        <v>2848</v>
      </c>
      <c r="G31" s="9" t="s">
        <v>2849</v>
      </c>
      <c r="H31" s="12" t="s">
        <v>6320</v>
      </c>
      <c r="I31" s="13">
        <v>47.25</v>
      </c>
      <c r="J31" s="14">
        <v>1.1499999999999999</v>
      </c>
      <c r="K31" s="24">
        <v>43109</v>
      </c>
      <c r="L31" s="24">
        <v>43715</v>
      </c>
      <c r="M31" s="689">
        <v>43715</v>
      </c>
      <c r="N31" s="21">
        <f>+$I31*IF(OR($A31="2-F1",$A31="2-F2"),'COMPRAS CONJ - FACTORES'!N$11,'COMPRAS CONJ - FACTORES'!N$10)*'COMPRAS CONJ - FACTORES'!N31</f>
        <v>0</v>
      </c>
      <c r="O31" s="21">
        <f>+$I31*IF(OR($A31="2-F1",$A31="2-F2"),'COMPRAS CONJ - FACTORES'!O$11,'COMPRAS CONJ - FACTORES'!O$10)*'COMPRAS CONJ - FACTORES'!O31</f>
        <v>0</v>
      </c>
      <c r="P31" s="21">
        <f>+$I31*IF(OR($A31="2-F1",$A31="2-F2"),'COMPRAS CONJ - FACTORES'!P$11,'COMPRAS CONJ - FACTORES'!P$10)*'COMPRAS CONJ - FACTORES'!P31</f>
        <v>0</v>
      </c>
      <c r="Q31" s="21">
        <f>+$I31*IF(OR($A31="2-F1",$A31="2-F2"),'COMPRAS CONJ - FACTORES'!Q$11,'COMPRAS CONJ - FACTORES'!Q$10)*'COMPRAS CONJ - FACTORES'!Q31</f>
        <v>0</v>
      </c>
      <c r="R31" s="21">
        <f>+$I31*IF(OR($A31="2-F1",$A31="2-F2"),'COMPRAS CONJ - FACTORES'!R$11,'COMPRAS CONJ - FACTORES'!R$10)*'COMPRAS CONJ - FACTORES'!R31</f>
        <v>0</v>
      </c>
      <c r="S31" s="21">
        <f>+$I31*IF(OR($A31="2-F1",$A31="2-F2"),'COMPRAS CONJ - FACTORES'!S$11,'COMPRAS CONJ - FACTORES'!S$10)*'COMPRAS CONJ - FACTORES'!S31</f>
        <v>0</v>
      </c>
      <c r="T31" s="21">
        <f>+$I31*IF(OR($A31="2-F1",$A31="2-F2"),'COMPRAS CONJ - FACTORES'!T$11,'COMPRAS CONJ - FACTORES'!T$10)*'COMPRAS CONJ - FACTORES'!T31</f>
        <v>0</v>
      </c>
      <c r="U31" s="21">
        <f>+$I31*IF(OR($A31="2-F1",$A31="2-F2"),'COMPRAS CONJ - FACTORES'!U$11,'COMPRAS CONJ - FACTORES'!U$10)*'COMPRAS CONJ - FACTORES'!U31</f>
        <v>0</v>
      </c>
      <c r="V31" s="21">
        <f>+$I31*IF(OR($A31="2-F1",$A31="2-F2"),'COMPRAS CONJ - FACTORES'!V$11,'COMPRAS CONJ - FACTORES'!V$10)*'COMPRAS CONJ - FACTORES'!V31</f>
        <v>0</v>
      </c>
      <c r="W31" s="21">
        <f>+$I31*IF(OR($A31="2-F1",$A31="2-F2"),'COMPRAS CONJ - FACTORES'!W$11,'COMPRAS CONJ - FACTORES'!W$10)*'COMPRAS CONJ - FACTORES'!W31</f>
        <v>0</v>
      </c>
      <c r="X31" s="21">
        <f>+$I31*IF(OR($A31="2-F1",$A31="2-F2"),'COMPRAS CONJ - FACTORES'!X$11,'COMPRAS CONJ - FACTORES'!X$10)*'COMPRAS CONJ - FACTORES'!X31</f>
        <v>0</v>
      </c>
      <c r="Y31" s="21">
        <f>+$I31*IF(OR($A31="2-F1",$A31="2-F2"),'COMPRAS CONJ - FACTORES'!Y$11,'COMPRAS CONJ - FACTORES'!Y$10)*'COMPRAS CONJ - FACTORES'!Y31</f>
        <v>0</v>
      </c>
      <c r="Z31" s="21">
        <f>+$I31*IF(OR($A31="2-F1",$A31="2-F2"),'COMPRAS CONJ - FACTORES'!Z$11,'COMPRAS CONJ - FACTORES'!Z$10)*'COMPRAS CONJ - FACTORES'!Z31</f>
        <v>0</v>
      </c>
      <c r="AA31" s="21">
        <f>+$I31*IF(OR($A31="2-F1",$A31="2-F2"),'COMPRAS CONJ - FACTORES'!AA$11,'COMPRAS CONJ - FACTORES'!AA$10)*'COMPRAS CONJ - FACTORES'!AA31</f>
        <v>0</v>
      </c>
      <c r="AB31" s="21">
        <f>+$I31*IF(OR($A31="2-F1",$A31="2-F2"),'COMPRAS CONJ - FACTORES'!AB$11,'COMPRAS CONJ - FACTORES'!AB$10)*'COMPRAS CONJ - FACTORES'!AB31</f>
        <v>0</v>
      </c>
      <c r="AC31" s="21">
        <f>+$I31*IF(OR($A31="2-F1",$A31="2-F2"),'COMPRAS CONJ - FACTORES'!AC$11,'COMPRAS CONJ - FACTORES'!AC$10)*'COMPRAS CONJ - FACTORES'!AC31</f>
        <v>0</v>
      </c>
      <c r="AD31" s="21">
        <f>+$I31*IF(OR($A31="2-F1",$A31="2-F2"),'COMPRAS CONJ - FACTORES'!AD$11,'COMPRAS CONJ - FACTORES'!AD$10)*'COMPRAS CONJ - FACTORES'!AD31</f>
        <v>0</v>
      </c>
      <c r="AE31" s="21">
        <f>+$I31*IF(OR($A31="2-F1",$A31="2-F2"),'COMPRAS CONJ - FACTORES'!AE$11,'COMPRAS CONJ - FACTORES'!AE$10)*'COMPRAS CONJ - FACTORES'!AE31</f>
        <v>0</v>
      </c>
      <c r="AF31" s="21">
        <f>+$I31*IF(OR($A31="2-F1",$A31="2-F2"),'COMPRAS CONJ - FACTORES'!AF$11,'COMPRAS CONJ - FACTORES'!AF$10)*'COMPRAS CONJ - FACTORES'!AF31</f>
        <v>0</v>
      </c>
      <c r="AG31" s="21">
        <f>+$I31*IF(OR($A31="2-F1",$A31="2-F2"),'COMPRAS CONJ - FACTORES'!AG$11,'COMPRAS CONJ - FACTORES'!AG$10)*'COMPRAS CONJ - FACTORES'!AG31</f>
        <v>0</v>
      </c>
      <c r="AH31" s="21">
        <f>+$I31*IF(OR($A31="2-F1",$A31="2-F2"),'COMPRAS CONJ - FACTORES'!AH$11,'COMPRAS CONJ - FACTORES'!AH$10)*'COMPRAS CONJ - FACTORES'!AH31</f>
        <v>0</v>
      </c>
      <c r="AI31" s="21">
        <f>+$I31*IF(OR($A31="2-F1",$A31="2-F2"),'COMPRAS CONJ - FACTORES'!AI$11,'COMPRAS CONJ - FACTORES'!AI$10)*'COMPRAS CONJ - FACTORES'!AI31</f>
        <v>0</v>
      </c>
      <c r="AJ31" s="21">
        <f>+$I31*IF(OR($A31="2-F1",$A31="2-F2"),'COMPRAS CONJ - FACTORES'!AJ$11,'COMPRAS CONJ - FACTORES'!AJ$10)*'COMPRAS CONJ - FACTORES'!AJ31</f>
        <v>0</v>
      </c>
      <c r="AK31" s="21">
        <f>+$I31*IF(OR($A31="2-F1",$A31="2-F2"),'COMPRAS CONJ - FACTORES'!AK$11,'COMPRAS CONJ - FACTORES'!AK$10)*'COMPRAS CONJ - FACTORES'!AK31</f>
        <v>0</v>
      </c>
      <c r="AL31" s="21">
        <f>+$I31*IF(OR($A31="2-F1",$A31="2-F2"),'COMPRAS CONJ - FACTORES'!AL$11,'COMPRAS CONJ - FACTORES'!AL$10)*'COMPRAS CONJ - FACTORES'!AL31</f>
        <v>0</v>
      </c>
      <c r="AM31" s="21">
        <f>+$I31*IF(OR($A31="2-F1",$A31="2-F2"),'COMPRAS CONJ - FACTORES'!AM$11,'COMPRAS CONJ - FACTORES'!AM$10)*'COMPRAS CONJ - FACTORES'!AM31</f>
        <v>0</v>
      </c>
      <c r="AN31" s="21">
        <f>+$I31*IF(OR($A31="2-F1",$A31="2-F2"),'COMPRAS CONJ - FACTORES'!AN$11,'COMPRAS CONJ - FACTORES'!AN$10)*'COMPRAS CONJ - FACTORES'!AN31</f>
        <v>55.266671249999995</v>
      </c>
      <c r="AO31" s="21">
        <f>+$I31*IF(OR($A31="2-F1",$A31="2-F2"),'COMPRAS CONJ - FACTORES'!AO$11,'COMPRAS CONJ - FACTORES'!AO$10)*'COMPRAS CONJ - FACTORES'!AO31</f>
        <v>55.266671249999995</v>
      </c>
      <c r="AP31" s="21">
        <f>+$I31*IF(OR($A31="2-F1",$A31="2-F2"),'COMPRAS CONJ - FACTORES'!AP$11,'COMPRAS CONJ - FACTORES'!AP$10)*'COMPRAS CONJ - FACTORES'!AP31</f>
        <v>55.266671249999995</v>
      </c>
      <c r="AQ31" s="21">
        <f>+$I31*IF(OR($A31="2-F1",$A31="2-F2"),'COMPRAS CONJ - FACTORES'!AQ$11,'COMPRAS CONJ - FACTORES'!AQ$10)*'COMPRAS CONJ - FACTORES'!AQ31</f>
        <v>55.266671249999995</v>
      </c>
      <c r="AR31" s="21">
        <f>+$I31*IF(OR($A31="2-F1",$A31="2-F2"),'COMPRAS CONJ - FACTORES'!AR$11,'COMPRAS CONJ - FACTORES'!AR$10)*'COMPRAS CONJ - FACTORES'!AR31</f>
        <v>55.266671249999995</v>
      </c>
      <c r="AS31" s="21">
        <f>+$I31*IF(OR($A31="2-F1",$A31="2-F2"),'COMPRAS CONJ - FACTORES'!AS$11,'COMPRAS CONJ - FACTORES'!AS$10)*'COMPRAS CONJ - FACTORES'!AS31</f>
        <v>55.266671249999995</v>
      </c>
      <c r="AT31" s="21">
        <f>+$I31*IF(OR($A31="2-F1",$A31="2-F2"),'COMPRAS CONJ - FACTORES'!AT$11,'COMPRAS CONJ - FACTORES'!AT$10)*'COMPRAS CONJ - FACTORES'!AT31</f>
        <v>55.266671249999995</v>
      </c>
      <c r="AU31" s="21">
        <f>+$I31*IF(OR($A31="2-F1",$A31="2-F2"),'COMPRAS CONJ - FACTORES'!AU$11,'COMPRAS CONJ - FACTORES'!AU$10)*'COMPRAS CONJ - FACTORES'!AU31</f>
        <v>55.266671249999995</v>
      </c>
      <c r="AV31" s="21">
        <f>+$I31*IF(OR($A31="2-F1",$A31="2-F2"),'COMPRAS CONJ - FACTORES'!AV$11,'COMPRAS CONJ - FACTORES'!AV$10)*'COMPRAS CONJ - FACTORES'!AV31</f>
        <v>55.266671249999995</v>
      </c>
      <c r="AW31" s="21">
        <f>+$I31*IF(OR($A31="2-F1",$A31="2-F2"),'COMPRAS CONJ - FACTORES'!AW$11,'COMPRAS CONJ - FACTORES'!AW$10)*'COMPRAS CONJ - FACTORES'!AW31</f>
        <v>55.266671249999995</v>
      </c>
      <c r="AX31" s="21">
        <f>+$I31*IF(OR($A31="2-F1",$A31="2-F2"),'COMPRAS CONJ - FACTORES'!AX$11,'COMPRAS CONJ - FACTORES'!AX$10)*'COMPRAS CONJ - FACTORES'!AX31</f>
        <v>55.266671249999995</v>
      </c>
      <c r="AY31" s="21">
        <f>+$I31*IF(OR($A31="2-F1",$A31="2-F2"),'COMPRAS CONJ - FACTORES'!AY$11,'COMPRAS CONJ - FACTORES'!AY$10)*'COMPRAS CONJ - FACTORES'!AY31</f>
        <v>55.266671249999995</v>
      </c>
      <c r="AZ31" s="21">
        <f>+$I31*IF(OR($A31="2-F1",$A31="2-F2"),'COMPRAS CONJ - FACTORES'!AZ$11,'COMPRAS CONJ - FACTORES'!AZ$10)*'COMPRAS CONJ - FACTORES'!AZ31</f>
        <v>56.206710000000001</v>
      </c>
      <c r="BA31" s="21">
        <f>+$I31*IF(OR($A31="2-F1",$A31="2-F2"),'COMPRAS CONJ - FACTORES'!BA$11,'COMPRAS CONJ - FACTORES'!BA$10)*'COMPRAS CONJ - FACTORES'!BA31</f>
        <v>56.206710000000001</v>
      </c>
      <c r="BB31" s="21">
        <f>+$I31*IF(OR($A31="2-F1",$A31="2-F2"),'COMPRAS CONJ - FACTORES'!BB$11,'COMPRAS CONJ - FACTORES'!BB$10)*'COMPRAS CONJ - FACTORES'!BB31</f>
        <v>56.206710000000001</v>
      </c>
      <c r="BC31" s="21">
        <f>+$I31*IF(OR($A31="2-F1",$A31="2-F2"),'COMPRAS CONJ - FACTORES'!BC$11,'COMPRAS CONJ - FACTORES'!BC$10)*'COMPRAS CONJ - FACTORES'!BC31</f>
        <v>56.206710000000001</v>
      </c>
      <c r="BD31" s="21">
        <f>+$I31*IF(OR($A31="2-F1",$A31="2-F2"),'COMPRAS CONJ - FACTORES'!BD$11,'COMPRAS CONJ - FACTORES'!BD$10)*'COMPRAS CONJ - FACTORES'!BD31</f>
        <v>56.206710000000001</v>
      </c>
      <c r="BE31" s="21">
        <f>+$I31*IF(OR($A31="2-F1",$A31="2-F2"),'COMPRAS CONJ - FACTORES'!BE$11,'COMPRAS CONJ - FACTORES'!BE$10)*'COMPRAS CONJ - FACTORES'!BE31</f>
        <v>56.206710000000001</v>
      </c>
      <c r="BF31" s="21">
        <f>+$I31*IF(OR($A31="2-F1",$A31="2-F2"),'COMPRAS CONJ - FACTORES'!BF$11,'COMPRAS CONJ - FACTORES'!BF$10)*'COMPRAS CONJ - FACTORES'!BF31</f>
        <v>56.206710000000001</v>
      </c>
      <c r="BG31" s="21">
        <f>+$I31*IF(OR($A31="2-F1",$A31="2-F2"),'COMPRAS CONJ - FACTORES'!BG$11,'COMPRAS CONJ - FACTORES'!BG$10)*'COMPRAS CONJ - FACTORES'!BG31</f>
        <v>56.206710000000001</v>
      </c>
      <c r="BH31" s="21">
        <f>+$I31*IF(OR($A31="2-F1",$A31="2-F2"),'COMPRAS CONJ - FACTORES'!BH$11,'COMPRAS CONJ - FACTORES'!BH$10)*'COMPRAS CONJ - FACTORES'!BH31</f>
        <v>56.206710000000001</v>
      </c>
      <c r="BI31" s="21">
        <f>+$I31*IF(OR($A31="2-F1",$A31="2-F2"),'COMPRAS CONJ - FACTORES'!BI$11,'COMPRAS CONJ - FACTORES'!BI$10)*'COMPRAS CONJ - FACTORES'!BI31</f>
        <v>56.206710000000001</v>
      </c>
      <c r="BJ31" s="21">
        <f>+$I31*IF(OR($A31="2-F1",$A31="2-F2"),'COMPRAS CONJ - FACTORES'!BJ$11,'COMPRAS CONJ - FACTORES'!BJ$10)*'COMPRAS CONJ - FACTORES'!BJ31</f>
        <v>56.206710000000001</v>
      </c>
      <c r="BK31" s="21">
        <f>+$I31*IF(OR($A31="2-F1",$A31="2-F2"),'COMPRAS CONJ - FACTORES'!BK$11,'COMPRAS CONJ - FACTORES'!BK$10)*'COMPRAS CONJ - FACTORES'!BK31</f>
        <v>56.206710000000001</v>
      </c>
      <c r="BL31" s="21">
        <f>+$I31*IF(OR($A31="2-F1",$A31="2-F2"),'COMPRAS CONJ - FACTORES'!BL$11,'COMPRAS CONJ - FACTORES'!BL$10)*'COMPRAS CONJ - FACTORES'!BL31</f>
        <v>57.16848375</v>
      </c>
      <c r="BM31" s="21">
        <f>+$I31*IF(OR($A31="2-F1",$A31="2-F2"),'COMPRAS CONJ - FACTORES'!BM$11,'COMPRAS CONJ - FACTORES'!BM$10)*'COMPRAS CONJ - FACTORES'!BM31</f>
        <v>57.16848375</v>
      </c>
      <c r="BN31" s="21">
        <f>+$I31*IF(OR($A31="2-F1",$A31="2-F2"),'COMPRAS CONJ - FACTORES'!BN$11,'COMPRAS CONJ - FACTORES'!BN$10)*'COMPRAS CONJ - FACTORES'!BN31</f>
        <v>57.16848375</v>
      </c>
      <c r="BO31" s="21">
        <f>+$I31*IF(OR($A31="2-F1",$A31="2-F2"),'COMPRAS CONJ - FACTORES'!BO$11,'COMPRAS CONJ - FACTORES'!BO$10)*'COMPRAS CONJ - FACTORES'!BO31</f>
        <v>57.16848375</v>
      </c>
      <c r="BP31" s="21">
        <f>+$I31*IF(OR($A31="2-F1",$A31="2-F2"),'COMPRAS CONJ - FACTORES'!BP$11,'COMPRAS CONJ - FACTORES'!BP$10)*'COMPRAS CONJ - FACTORES'!BP31</f>
        <v>54.682897500000003</v>
      </c>
      <c r="BQ31" s="21">
        <f>+$I31*IF(OR($A31="2-F1",$A31="2-F2"),'COMPRAS CONJ - FACTORES'!BQ$11,'COMPRAS CONJ - FACTORES'!BQ$10)*'COMPRAS CONJ - FACTORES'!BQ31</f>
        <v>54.682897500000003</v>
      </c>
      <c r="BR31" s="21">
        <f>+$I31*IF(OR($A31="2-F1",$A31="2-F2"),'COMPRAS CONJ - FACTORES'!BR$11,'COMPRAS CONJ - FACTORES'!BR$10)*'COMPRAS CONJ - FACTORES'!BR31</f>
        <v>54.682897500000003</v>
      </c>
      <c r="BS31" s="21">
        <f>+$I31*IF(OR($A31="2-F1",$A31="2-F2"),'COMPRAS CONJ - FACTORES'!BS$11,'COMPRAS CONJ - FACTORES'!BS$10)*'COMPRAS CONJ - FACTORES'!BS31</f>
        <v>54.682897500000003</v>
      </c>
      <c r="BT31" s="21">
        <f>+$I31*IF(OR($A31="2-F1",$A31="2-F2"),'COMPRAS CONJ - FACTORES'!BT$11,'COMPRAS CONJ - FACTORES'!BT$10)*'COMPRAS CONJ - FACTORES'!BT31</f>
        <v>54.682897500000003</v>
      </c>
      <c r="BU31" s="21">
        <f>+$I31*IF(OR($A31="2-F1",$A31="2-F2"),'COMPRAS CONJ - FACTORES'!BU$11,'COMPRAS CONJ - FACTORES'!BU$10)*'COMPRAS CONJ - FACTORES'!BU31</f>
        <v>54.682897500000003</v>
      </c>
      <c r="BV31" s="21">
        <f>+$I31*IF(OR($A31="2-F1",$A31="2-F2"),'COMPRAS CONJ - FACTORES'!BV$11,'COMPRAS CONJ - FACTORES'!BV$10)*'COMPRAS CONJ - FACTORES'!BV31</f>
        <v>54.682897500000003</v>
      </c>
      <c r="BW31" s="21">
        <f>+$I31*IF(OR($A31="2-F1",$A31="2-F2"),'COMPRAS CONJ - FACTORES'!BW$11,'COMPRAS CONJ - FACTORES'!BW$10)*'COMPRAS CONJ - FACTORES'!BW31</f>
        <v>54.682897500000003</v>
      </c>
      <c r="BX31" s="21">
        <f>+$I31*IF(OR($A31="2-F1",$A31="2-F2"),'COMPRAS CONJ - FACTORES'!BX$11,'COMPRAS CONJ - FACTORES'!BX$10)*'COMPRAS CONJ - FACTORES'!BX31</f>
        <v>55.618447500000002</v>
      </c>
      <c r="BY31" s="21">
        <f>+$I31*IF(OR($A31="2-F1",$A31="2-F2"),'COMPRAS CONJ - FACTORES'!BY$11,'COMPRAS CONJ - FACTORES'!BY$10)*'COMPRAS CONJ - FACTORES'!BY31</f>
        <v>55.618447500000002</v>
      </c>
      <c r="BZ31" s="21">
        <f>+$I31*IF(OR($A31="2-F1",$A31="2-F2"),'COMPRAS CONJ - FACTORES'!BZ$11,'COMPRAS CONJ - FACTORES'!BZ$10)*'COMPRAS CONJ - FACTORES'!BZ31</f>
        <v>55.618447500000002</v>
      </c>
      <c r="CA31" s="21">
        <f>+$I31*IF(OR($A31="2-F1",$A31="2-F2"),'COMPRAS CONJ - FACTORES'!CA$11,'COMPRAS CONJ - FACTORES'!CA$10)*'COMPRAS CONJ - FACTORES'!CA31</f>
        <v>55.618447500000002</v>
      </c>
    </row>
    <row r="32" spans="1:79" x14ac:dyDescent="0.3">
      <c r="A32" s="9">
        <v>1.5</v>
      </c>
      <c r="B32" s="15" t="s">
        <v>2830</v>
      </c>
      <c r="C32" s="438" t="s">
        <v>5734</v>
      </c>
      <c r="D32" s="498" t="s">
        <v>2825</v>
      </c>
      <c r="E32" s="439" t="s">
        <v>2850</v>
      </c>
      <c r="F32" s="439" t="s">
        <v>2851</v>
      </c>
      <c r="G32" s="439" t="s">
        <v>2852</v>
      </c>
      <c r="H32" s="439" t="s">
        <v>2853</v>
      </c>
      <c r="I32" s="13">
        <v>52.95</v>
      </c>
      <c r="J32" s="14">
        <v>35</v>
      </c>
      <c r="K32" s="24">
        <v>42881</v>
      </c>
      <c r="L32" s="24" t="s">
        <v>3707</v>
      </c>
      <c r="M32" s="439" t="s">
        <v>5735</v>
      </c>
      <c r="N32" s="21">
        <f>+$I32*IF(OR($A32="2-F1",$A32="2-F2"),'COMPRAS CONJ - FACTORES'!N$11,'COMPRAS CONJ - FACTORES'!N$10)*'COMPRAS CONJ - FACTORES'!N32</f>
        <v>0</v>
      </c>
      <c r="O32" s="21">
        <f>+$I32*IF(OR($A32="2-F1",$A32="2-F2"),'COMPRAS CONJ - FACTORES'!O$11,'COMPRAS CONJ - FACTORES'!O$10)*'COMPRAS CONJ - FACTORES'!O32</f>
        <v>0</v>
      </c>
      <c r="P32" s="21">
        <f>+$I32*IF(OR($A32="2-F1",$A32="2-F2"),'COMPRAS CONJ - FACTORES'!P$11,'COMPRAS CONJ - FACTORES'!P$10)*'COMPRAS CONJ - FACTORES'!P32</f>
        <v>0</v>
      </c>
      <c r="Q32" s="21">
        <f>+$I32*IF(OR($A32="2-F1",$A32="2-F2"),'COMPRAS CONJ - FACTORES'!Q$11,'COMPRAS CONJ - FACTORES'!Q$10)*'COMPRAS CONJ - FACTORES'!Q32</f>
        <v>0</v>
      </c>
      <c r="R32" s="21">
        <f>+$I32*IF(OR($A32="2-F1",$A32="2-F2"),'COMPRAS CONJ - FACTORES'!R$11,'COMPRAS CONJ - FACTORES'!R$10)*'COMPRAS CONJ - FACTORES'!R32</f>
        <v>0</v>
      </c>
      <c r="S32" s="21">
        <f>+$I32*IF(OR($A32="2-F1",$A32="2-F2"),'COMPRAS CONJ - FACTORES'!S$11,'COMPRAS CONJ - FACTORES'!S$10)*'COMPRAS CONJ - FACTORES'!S32</f>
        <v>0</v>
      </c>
      <c r="T32" s="21">
        <f>+$I32*IF(OR($A32="2-F1",$A32="2-F2"),'COMPRAS CONJ - FACTORES'!T$11,'COMPRAS CONJ - FACTORES'!T$10)*'COMPRAS CONJ - FACTORES'!T32</f>
        <v>0</v>
      </c>
      <c r="U32" s="21">
        <f>+$I32*IF(OR($A32="2-F1",$A32="2-F2"),'COMPRAS CONJ - FACTORES'!U$11,'COMPRAS CONJ - FACTORES'!U$10)*'COMPRAS CONJ - FACTORES'!U32</f>
        <v>0</v>
      </c>
      <c r="V32" s="21">
        <f>+$I32*IF(OR($A32="2-F1",$A32="2-F2"),'COMPRAS CONJ - FACTORES'!V$11,'COMPRAS CONJ - FACTORES'!V$10)*'COMPRAS CONJ - FACTORES'!V32</f>
        <v>0</v>
      </c>
      <c r="W32" s="21">
        <f>+$I32*IF(OR($A32="2-F1",$A32="2-F2"),'COMPRAS CONJ - FACTORES'!W$11,'COMPRAS CONJ - FACTORES'!W$10)*'COMPRAS CONJ - FACTORES'!W32</f>
        <v>0</v>
      </c>
      <c r="X32" s="21">
        <f>+$I32*IF(OR($A32="2-F1",$A32="2-F2"),'COMPRAS CONJ - FACTORES'!X$11,'COMPRAS CONJ - FACTORES'!X$10)*'COMPRAS CONJ - FACTORES'!X32</f>
        <v>0</v>
      </c>
      <c r="Y32" s="21">
        <f>+$I32*IF(OR($A32="2-F1",$A32="2-F2"),'COMPRAS CONJ - FACTORES'!Y$11,'COMPRAS CONJ - FACTORES'!Y$10)*'COMPRAS CONJ - FACTORES'!Y32</f>
        <v>0</v>
      </c>
      <c r="Z32" s="21">
        <f>+$I32*IF(OR($A32="2-F1",$A32="2-F2"),'COMPRAS CONJ - FACTORES'!Z$11,'COMPRAS CONJ - FACTORES'!Z$10)*'COMPRAS CONJ - FACTORES'!Z32</f>
        <v>0</v>
      </c>
      <c r="AA32" s="21">
        <f>+$I32*IF(OR($A32="2-F1",$A32="2-F2"),'COMPRAS CONJ - FACTORES'!AA$11,'COMPRAS CONJ - FACTORES'!AA$10)*'COMPRAS CONJ - FACTORES'!AA32</f>
        <v>0</v>
      </c>
      <c r="AB32" s="21">
        <f>+$I32*IF(OR($A32="2-F1",$A32="2-F2"),'COMPRAS CONJ - FACTORES'!AB$11,'COMPRAS CONJ - FACTORES'!AB$10)*'COMPRAS CONJ - FACTORES'!AB32</f>
        <v>0</v>
      </c>
      <c r="AC32" s="21">
        <f>+$I32*IF(OR($A32="2-F1",$A32="2-F2"),'COMPRAS CONJ - FACTORES'!AC$11,'COMPRAS CONJ - FACTORES'!AC$10)*'COMPRAS CONJ - FACTORES'!AC32</f>
        <v>0</v>
      </c>
      <c r="AD32" s="21">
        <f>+$I32*IF(OR($A32="2-F1",$A32="2-F2"),'COMPRAS CONJ - FACTORES'!AD$11,'COMPRAS CONJ - FACTORES'!AD$10)*'COMPRAS CONJ - FACTORES'!AD32</f>
        <v>0</v>
      </c>
      <c r="AE32" s="21">
        <f>+$I32*IF(OR($A32="2-F1",$A32="2-F2"),'COMPRAS CONJ - FACTORES'!AE$11,'COMPRAS CONJ - FACTORES'!AE$10)*'COMPRAS CONJ - FACTORES'!AE32</f>
        <v>0</v>
      </c>
      <c r="AF32" s="21">
        <f>+$I32*IF(OR($A32="2-F1",$A32="2-F2"),'COMPRAS CONJ - FACTORES'!AF$11,'COMPRAS CONJ - FACTORES'!AF$10)*'COMPRAS CONJ - FACTORES'!AF32</f>
        <v>0</v>
      </c>
      <c r="AG32" s="21">
        <f>+$I32*IF(OR($A32="2-F1",$A32="2-F2"),'COMPRAS CONJ - FACTORES'!AG$11,'COMPRAS CONJ - FACTORES'!AG$10)*'COMPRAS CONJ - FACTORES'!AG32</f>
        <v>0</v>
      </c>
      <c r="AH32" s="21">
        <f>+$I32*IF(OR($A32="2-F1",$A32="2-F2"),'COMPRAS CONJ - FACTORES'!AH$11,'COMPRAS CONJ - FACTORES'!AH$10)*'COMPRAS CONJ - FACTORES'!AH32</f>
        <v>0</v>
      </c>
      <c r="AI32" s="21">
        <f>+$I32*IF(OR($A32="2-F1",$A32="2-F2"),'COMPRAS CONJ - FACTORES'!AI$11,'COMPRAS CONJ - FACTORES'!AI$10)*'COMPRAS CONJ - FACTORES'!AI32</f>
        <v>0</v>
      </c>
      <c r="AJ32" s="21">
        <f>+$I32*IF(OR($A32="2-F1",$A32="2-F2"),'COMPRAS CONJ - FACTORES'!AJ$11,'COMPRAS CONJ - FACTORES'!AJ$10)*'COMPRAS CONJ - FACTORES'!AJ32</f>
        <v>0</v>
      </c>
      <c r="AK32" s="21">
        <f>+$I32*IF(OR($A32="2-F1",$A32="2-F2"),'COMPRAS CONJ - FACTORES'!AK$11,'COMPRAS CONJ - FACTORES'!AK$10)*'COMPRAS CONJ - FACTORES'!AK32</f>
        <v>0</v>
      </c>
      <c r="AL32" s="21">
        <f>+$I32*IF(OR($A32="2-F1",$A32="2-F2"),'COMPRAS CONJ - FACTORES'!AL$11,'COMPRAS CONJ - FACTORES'!AL$10)*'COMPRAS CONJ - FACTORES'!AL32</f>
        <v>0</v>
      </c>
      <c r="AM32" s="21">
        <f>+$I32*IF(OR($A32="2-F1",$A32="2-F2"),'COMPRAS CONJ - FACTORES'!AM$11,'COMPRAS CONJ - FACTORES'!AM$10)*'COMPRAS CONJ - FACTORES'!AM32</f>
        <v>0</v>
      </c>
      <c r="AN32" s="21">
        <f>+$I32*IF(OR($A32="2-F1",$A32="2-F2"),'COMPRAS CONJ - FACTORES'!AN$11,'COMPRAS CONJ - FACTORES'!AN$10)*'COMPRAS CONJ - FACTORES'!AN32</f>
        <v>0</v>
      </c>
      <c r="AO32" s="21">
        <f>+$I32*IF(OR($A32="2-F1",$A32="2-F2"),'COMPRAS CONJ - FACTORES'!AO$11,'COMPRAS CONJ - FACTORES'!AO$10)*'COMPRAS CONJ - FACTORES'!AO32</f>
        <v>0</v>
      </c>
      <c r="AP32" s="21">
        <f>+$I32*IF(OR($A32="2-F1",$A32="2-F2"),'COMPRAS CONJ - FACTORES'!AP$11,'COMPRAS CONJ - FACTORES'!AP$10)*'COMPRAS CONJ - FACTORES'!AP32</f>
        <v>0</v>
      </c>
      <c r="AQ32" s="21">
        <f>+$I32*IF(OR($A32="2-F1",$A32="2-F2"),'COMPRAS CONJ - FACTORES'!AQ$11,'COMPRAS CONJ - FACTORES'!AQ$10)*'COMPRAS CONJ - FACTORES'!AQ32</f>
        <v>0</v>
      </c>
      <c r="AR32" s="21">
        <f>+$I32*IF(OR($A32="2-F1",$A32="2-F2"),'COMPRAS CONJ - FACTORES'!AR$11,'COMPRAS CONJ - FACTORES'!AR$10)*'COMPRAS CONJ - FACTORES'!AR32</f>
        <v>0</v>
      </c>
      <c r="AS32" s="21">
        <f>+$I32*IF(OR($A32="2-F1",$A32="2-F2"),'COMPRAS CONJ - FACTORES'!AS$11,'COMPRAS CONJ - FACTORES'!AS$10)*'COMPRAS CONJ - FACTORES'!AS32</f>
        <v>0</v>
      </c>
      <c r="AT32" s="21">
        <f>+$I32*IF(OR($A32="2-F1",$A32="2-F2"),'COMPRAS CONJ - FACTORES'!AT$11,'COMPRAS CONJ - FACTORES'!AT$10)*'COMPRAS CONJ - FACTORES'!AT32</f>
        <v>0</v>
      </c>
      <c r="AU32" s="21">
        <f>+$I32*IF(OR($A32="2-F1",$A32="2-F2"),'COMPRAS CONJ - FACTORES'!AU$11,'COMPRAS CONJ - FACTORES'!AU$10)*'COMPRAS CONJ - FACTORES'!AU32</f>
        <v>0</v>
      </c>
      <c r="AV32" s="21">
        <f>+$I32*IF(OR($A32="2-F1",$A32="2-F2"),'COMPRAS CONJ - FACTORES'!AV$11,'COMPRAS CONJ - FACTORES'!AV$10)*'COMPRAS CONJ - FACTORES'!AV32</f>
        <v>0</v>
      </c>
      <c r="AW32" s="21">
        <f>+$I32*IF(OR($A32="2-F1",$A32="2-F2"),'COMPRAS CONJ - FACTORES'!AW$11,'COMPRAS CONJ - FACTORES'!AW$10)*'COMPRAS CONJ - FACTORES'!AW32</f>
        <v>0</v>
      </c>
      <c r="AX32" s="21">
        <f>+$I32*IF(OR($A32="2-F1",$A32="2-F2"),'COMPRAS CONJ - FACTORES'!AX$11,'COMPRAS CONJ - FACTORES'!AX$10)*'COMPRAS CONJ - FACTORES'!AX32</f>
        <v>0</v>
      </c>
      <c r="AY32" s="21">
        <f>+$I32*IF(OR($A32="2-F1",$A32="2-F2"),'COMPRAS CONJ - FACTORES'!AY$11,'COMPRAS CONJ - FACTORES'!AY$10)*'COMPRAS CONJ - FACTORES'!AY32</f>
        <v>0</v>
      </c>
      <c r="AZ32" s="21">
        <f>+$I32*IF(OR($A32="2-F1",$A32="2-F2"),'COMPRAS CONJ - FACTORES'!AZ$11,'COMPRAS CONJ - FACTORES'!AZ$10)*'COMPRAS CONJ - FACTORES'!AZ32</f>
        <v>0</v>
      </c>
      <c r="BA32" s="21">
        <f>+$I32*IF(OR($A32="2-F1",$A32="2-F2"),'COMPRAS CONJ - FACTORES'!BA$11,'COMPRAS CONJ - FACTORES'!BA$10)*'COMPRAS CONJ - FACTORES'!BA32</f>
        <v>0</v>
      </c>
      <c r="BB32" s="21">
        <f>+$I32*IF(OR($A32="2-F1",$A32="2-F2"),'COMPRAS CONJ - FACTORES'!BB$11,'COMPRAS CONJ - FACTORES'!BB$10)*'COMPRAS CONJ - FACTORES'!BB32</f>
        <v>0</v>
      </c>
      <c r="BC32" s="21">
        <f>+$I32*IF(OR($A32="2-F1",$A32="2-F2"),'COMPRAS CONJ - FACTORES'!BC$11,'COMPRAS CONJ - FACTORES'!BC$10)*'COMPRAS CONJ - FACTORES'!BC32</f>
        <v>0</v>
      </c>
      <c r="BD32" s="21">
        <f>+$I32*IF(OR($A32="2-F1",$A32="2-F2"),'COMPRAS CONJ - FACTORES'!BD$11,'COMPRAS CONJ - FACTORES'!BD$10)*'COMPRAS CONJ - FACTORES'!BD32</f>
        <v>0</v>
      </c>
      <c r="BE32" s="21">
        <f>+$I32*IF(OR($A32="2-F1",$A32="2-F2"),'COMPRAS CONJ - FACTORES'!BE$11,'COMPRAS CONJ - FACTORES'!BE$10)*'COMPRAS CONJ - FACTORES'!BE32</f>
        <v>0</v>
      </c>
      <c r="BF32" s="21">
        <f>+$I32*IF(OR($A32="2-F1",$A32="2-F2"),'COMPRAS CONJ - FACTORES'!BF$11,'COMPRAS CONJ - FACTORES'!BF$10)*'COMPRAS CONJ - FACTORES'!BF32</f>
        <v>0</v>
      </c>
      <c r="BG32" s="21">
        <f>+$I32*IF(OR($A32="2-F1",$A32="2-F2"),'COMPRAS CONJ - FACTORES'!BG$11,'COMPRAS CONJ - FACTORES'!BG$10)*'COMPRAS CONJ - FACTORES'!BG32</f>
        <v>0</v>
      </c>
      <c r="BH32" s="21">
        <f>+$I32*IF(OR($A32="2-F1",$A32="2-F2"),'COMPRAS CONJ - FACTORES'!BH$11,'COMPRAS CONJ - FACTORES'!BH$10)*'COMPRAS CONJ - FACTORES'!BH32</f>
        <v>0</v>
      </c>
      <c r="BI32" s="21">
        <f>+$I32*IF(OR($A32="2-F1",$A32="2-F2"),'COMPRAS CONJ - FACTORES'!BI$11,'COMPRAS CONJ - FACTORES'!BI$10)*'COMPRAS CONJ - FACTORES'!BI32</f>
        <v>0</v>
      </c>
      <c r="BJ32" s="21">
        <f>+$I32*IF(OR($A32="2-F1",$A32="2-F2"),'COMPRAS CONJ - FACTORES'!BJ$11,'COMPRAS CONJ - FACTORES'!BJ$10)*'COMPRAS CONJ - FACTORES'!BJ32</f>
        <v>0</v>
      </c>
      <c r="BK32" s="21">
        <f>+$I32*IF(OR($A32="2-F1",$A32="2-F2"),'COMPRAS CONJ - FACTORES'!BK$11,'COMPRAS CONJ - FACTORES'!BK$10)*'COMPRAS CONJ - FACTORES'!BK32</f>
        <v>0</v>
      </c>
      <c r="BL32" s="21">
        <f>+$I32*IF(OR($A32="2-F1",$A32="2-F2"),'COMPRAS CONJ - FACTORES'!BL$11,'COMPRAS CONJ - FACTORES'!BL$10)*'COMPRAS CONJ - FACTORES'!BL32</f>
        <v>0</v>
      </c>
      <c r="BM32" s="21">
        <f>+$I32*IF(OR($A32="2-F1",$A32="2-F2"),'COMPRAS CONJ - FACTORES'!BM$11,'COMPRAS CONJ - FACTORES'!BM$10)*'COMPRAS CONJ - FACTORES'!BM32</f>
        <v>0</v>
      </c>
      <c r="BN32" s="21">
        <f>+$I32*IF(OR($A32="2-F1",$A32="2-F2"),'COMPRAS CONJ - FACTORES'!BN$11,'COMPRAS CONJ - FACTORES'!BN$10)*'COMPRAS CONJ - FACTORES'!BN32</f>
        <v>0</v>
      </c>
      <c r="BO32" s="21">
        <f>+$I32*IF(OR($A32="2-F1",$A32="2-F2"),'COMPRAS CONJ - FACTORES'!BO$11,'COMPRAS CONJ - FACTORES'!BO$10)*'COMPRAS CONJ - FACTORES'!BO32</f>
        <v>0</v>
      </c>
      <c r="BP32" s="21">
        <f>+$I32*IF(OR($A32="2-F1",$A32="2-F2"),'COMPRAS CONJ - FACTORES'!BP$11,'COMPRAS CONJ - FACTORES'!BP$10)*'COMPRAS CONJ - FACTORES'!BP32</f>
        <v>0</v>
      </c>
      <c r="BQ32" s="21">
        <f>+$I32*IF(OR($A32="2-F1",$A32="2-F2"),'COMPRAS CONJ - FACTORES'!BQ$11,'COMPRAS CONJ - FACTORES'!BQ$10)*'COMPRAS CONJ - FACTORES'!BQ32</f>
        <v>0</v>
      </c>
      <c r="BR32" s="21">
        <f>+$I32*IF(OR($A32="2-F1",$A32="2-F2"),'COMPRAS CONJ - FACTORES'!BR$11,'COMPRAS CONJ - FACTORES'!BR$10)*'COMPRAS CONJ - FACTORES'!BR32</f>
        <v>0</v>
      </c>
      <c r="BS32" s="21">
        <f>+$I32*IF(OR($A32="2-F1",$A32="2-F2"),'COMPRAS CONJ - FACTORES'!BS$11,'COMPRAS CONJ - FACTORES'!BS$10)*'COMPRAS CONJ - FACTORES'!BS32</f>
        <v>0</v>
      </c>
      <c r="BT32" s="21">
        <f>+$I32*IF(OR($A32="2-F1",$A32="2-F2"),'COMPRAS CONJ - FACTORES'!BT$11,'COMPRAS CONJ - FACTORES'!BT$10)*'COMPRAS CONJ - FACTORES'!BT32</f>
        <v>0</v>
      </c>
      <c r="BU32" s="21">
        <f>+$I32*IF(OR($A32="2-F1",$A32="2-F2"),'COMPRAS CONJ - FACTORES'!BU$11,'COMPRAS CONJ - FACTORES'!BU$10)*'COMPRAS CONJ - FACTORES'!BU32</f>
        <v>0</v>
      </c>
      <c r="BV32" s="21">
        <f>+$I32*IF(OR($A32="2-F1",$A32="2-F2"),'COMPRAS CONJ - FACTORES'!BV$11,'COMPRAS CONJ - FACTORES'!BV$10)*'COMPRAS CONJ - FACTORES'!BV32</f>
        <v>0</v>
      </c>
      <c r="BW32" s="21">
        <f>+$I32*IF(OR($A32="2-F1",$A32="2-F2"),'COMPRAS CONJ - FACTORES'!BW$11,'COMPRAS CONJ - FACTORES'!BW$10)*'COMPRAS CONJ - FACTORES'!BW32</f>
        <v>0</v>
      </c>
      <c r="BX32" s="21">
        <f>+$I32*IF(OR($A32="2-F1",$A32="2-F2"),'COMPRAS CONJ - FACTORES'!BX$11,'COMPRAS CONJ - FACTORES'!BX$10)*'COMPRAS CONJ - FACTORES'!BX32</f>
        <v>0</v>
      </c>
      <c r="BY32" s="21">
        <f>+$I32*IF(OR($A32="2-F1",$A32="2-F2"),'COMPRAS CONJ - FACTORES'!BY$11,'COMPRAS CONJ - FACTORES'!BY$10)*'COMPRAS CONJ - FACTORES'!BY32</f>
        <v>0</v>
      </c>
      <c r="BZ32" s="21">
        <f>+$I32*IF(OR($A32="2-F1",$A32="2-F2"),'COMPRAS CONJ - FACTORES'!BZ$11,'COMPRAS CONJ - FACTORES'!BZ$10)*'COMPRAS CONJ - FACTORES'!BZ32</f>
        <v>0</v>
      </c>
      <c r="CA32" s="21">
        <f>+$I32*IF(OR($A32="2-F1",$A32="2-F2"),'COMPRAS CONJ - FACTORES'!CA$11,'COMPRAS CONJ - FACTORES'!CA$10)*'COMPRAS CONJ - FACTORES'!CA32</f>
        <v>0</v>
      </c>
    </row>
    <row r="33" spans="1:79" x14ac:dyDescent="0.3">
      <c r="A33" s="9">
        <v>1.5</v>
      </c>
      <c r="B33" s="15" t="s">
        <v>2830</v>
      </c>
      <c r="C33" s="438" t="s">
        <v>5736</v>
      </c>
      <c r="D33" s="11" t="s">
        <v>2825</v>
      </c>
      <c r="E33" s="9" t="s">
        <v>2854</v>
      </c>
      <c r="F33" s="9" t="s">
        <v>2855</v>
      </c>
      <c r="G33" s="9" t="s">
        <v>2856</v>
      </c>
      <c r="H33" s="12" t="s">
        <v>2857</v>
      </c>
      <c r="I33" s="13">
        <v>56.7</v>
      </c>
      <c r="J33" s="14">
        <v>22</v>
      </c>
      <c r="K33" s="24">
        <v>42873</v>
      </c>
      <c r="L33" s="24">
        <v>43351</v>
      </c>
      <c r="M33" s="689">
        <v>43351</v>
      </c>
      <c r="N33" s="21">
        <f>+$I33*IF(OR($A33="2-F1",$A33="2-F2"),'COMPRAS CONJ - FACTORES'!N$11,'COMPRAS CONJ - FACTORES'!N$10)*'COMPRAS CONJ - FACTORES'!N33</f>
        <v>0</v>
      </c>
      <c r="O33" s="21">
        <f>+$I33*IF(OR($A33="2-F1",$A33="2-F2"),'COMPRAS CONJ - FACTORES'!O$11,'COMPRAS CONJ - FACTORES'!O$10)*'COMPRAS CONJ - FACTORES'!O33</f>
        <v>0</v>
      </c>
      <c r="P33" s="21">
        <f>+$I33*IF(OR($A33="2-F1",$A33="2-F2"),'COMPRAS CONJ - FACTORES'!P$11,'COMPRAS CONJ - FACTORES'!P$10)*'COMPRAS CONJ - FACTORES'!P33</f>
        <v>0</v>
      </c>
      <c r="Q33" s="21">
        <f>+$I33*IF(OR($A33="2-F1",$A33="2-F2"),'COMPRAS CONJ - FACTORES'!Q$11,'COMPRAS CONJ - FACTORES'!Q$10)*'COMPRAS CONJ - FACTORES'!Q33</f>
        <v>0</v>
      </c>
      <c r="R33" s="21">
        <f>+$I33*IF(OR($A33="2-F1",$A33="2-F2"),'COMPRAS CONJ - FACTORES'!R$11,'COMPRAS CONJ - FACTORES'!R$10)*'COMPRAS CONJ - FACTORES'!R33</f>
        <v>0</v>
      </c>
      <c r="S33" s="21">
        <f>+$I33*IF(OR($A33="2-F1",$A33="2-F2"),'COMPRAS CONJ - FACTORES'!S$11,'COMPRAS CONJ - FACTORES'!S$10)*'COMPRAS CONJ - FACTORES'!S33</f>
        <v>0</v>
      </c>
      <c r="T33" s="21">
        <f>+$I33*IF(OR($A33="2-F1",$A33="2-F2"),'COMPRAS CONJ - FACTORES'!T$11,'COMPRAS CONJ - FACTORES'!T$10)*'COMPRAS CONJ - FACTORES'!T33</f>
        <v>0</v>
      </c>
      <c r="U33" s="21">
        <f>+$I33*IF(OR($A33="2-F1",$A33="2-F2"),'COMPRAS CONJ - FACTORES'!U$11,'COMPRAS CONJ - FACTORES'!U$10)*'COMPRAS CONJ - FACTORES'!U33</f>
        <v>0</v>
      </c>
      <c r="V33" s="21">
        <f>+$I33*IF(OR($A33="2-F1",$A33="2-F2"),'COMPRAS CONJ - FACTORES'!V$11,'COMPRAS CONJ - FACTORES'!V$10)*'COMPRAS CONJ - FACTORES'!V33</f>
        <v>0</v>
      </c>
      <c r="W33" s="21">
        <f>+$I33*IF(OR($A33="2-F1",$A33="2-F2"),'COMPRAS CONJ - FACTORES'!W$11,'COMPRAS CONJ - FACTORES'!W$10)*'COMPRAS CONJ - FACTORES'!W33</f>
        <v>0</v>
      </c>
      <c r="X33" s="21">
        <f>+$I33*IF(OR($A33="2-F1",$A33="2-F2"),'COMPRAS CONJ - FACTORES'!X$11,'COMPRAS CONJ - FACTORES'!X$10)*'COMPRAS CONJ - FACTORES'!X33</f>
        <v>0</v>
      </c>
      <c r="Y33" s="21">
        <f>+$I33*IF(OR($A33="2-F1",$A33="2-F2"),'COMPRAS CONJ - FACTORES'!Y$11,'COMPRAS CONJ - FACTORES'!Y$10)*'COMPRAS CONJ - FACTORES'!Y33</f>
        <v>0</v>
      </c>
      <c r="Z33" s="21">
        <f>+$I33*IF(OR($A33="2-F1",$A33="2-F2"),'COMPRAS CONJ - FACTORES'!Z$11,'COMPRAS CONJ - FACTORES'!Z$10)*'COMPRAS CONJ - FACTORES'!Z33</f>
        <v>0</v>
      </c>
      <c r="AA33" s="21">
        <f>+$I33*IF(OR($A33="2-F1",$A33="2-F2"),'COMPRAS CONJ - FACTORES'!AA$11,'COMPRAS CONJ - FACTORES'!AA$10)*'COMPRAS CONJ - FACTORES'!AA33</f>
        <v>0</v>
      </c>
      <c r="AB33" s="21">
        <f>+$I33*IF(OR($A33="2-F1",$A33="2-F2"),'COMPRAS CONJ - FACTORES'!AB$11,'COMPRAS CONJ - FACTORES'!AB$10)*'COMPRAS CONJ - FACTORES'!AB33</f>
        <v>66.320005499999994</v>
      </c>
      <c r="AC33" s="21">
        <f>+$I33*IF(OR($A33="2-F1",$A33="2-F2"),'COMPRAS CONJ - FACTORES'!AC$11,'COMPRAS CONJ - FACTORES'!AC$10)*'COMPRAS CONJ - FACTORES'!AC33</f>
        <v>66.320005499999994</v>
      </c>
      <c r="AD33" s="21">
        <f>+$I33*IF(OR($A33="2-F1",$A33="2-F2"),'COMPRAS CONJ - FACTORES'!AD$11,'COMPRAS CONJ - FACTORES'!AD$10)*'COMPRAS CONJ - FACTORES'!AD33</f>
        <v>66.320005499999994</v>
      </c>
      <c r="AE33" s="21">
        <f>+$I33*IF(OR($A33="2-F1",$A33="2-F2"),'COMPRAS CONJ - FACTORES'!AE$11,'COMPRAS CONJ - FACTORES'!AE$10)*'COMPRAS CONJ - FACTORES'!AE33</f>
        <v>66.320005499999994</v>
      </c>
      <c r="AF33" s="21">
        <f>+$I33*IF(OR($A33="2-F1",$A33="2-F2"),'COMPRAS CONJ - FACTORES'!AF$11,'COMPRAS CONJ - FACTORES'!AF$10)*'COMPRAS CONJ - FACTORES'!AF33</f>
        <v>66.320005499999994</v>
      </c>
      <c r="AG33" s="21">
        <f>+$I33*IF(OR($A33="2-F1",$A33="2-F2"),'COMPRAS CONJ - FACTORES'!AG$11,'COMPRAS CONJ - FACTORES'!AG$10)*'COMPRAS CONJ - FACTORES'!AG33</f>
        <v>66.320005499999994</v>
      </c>
      <c r="AH33" s="21">
        <f>+$I33*IF(OR($A33="2-F1",$A33="2-F2"),'COMPRAS CONJ - FACTORES'!AH$11,'COMPRAS CONJ - FACTORES'!AH$10)*'COMPRAS CONJ - FACTORES'!AH33</f>
        <v>66.320005499999994</v>
      </c>
      <c r="AI33" s="21">
        <f>+$I33*IF(OR($A33="2-F1",$A33="2-F2"),'COMPRAS CONJ - FACTORES'!AI$11,'COMPRAS CONJ - FACTORES'!AI$10)*'COMPRAS CONJ - FACTORES'!AI33</f>
        <v>66.320005499999994</v>
      </c>
      <c r="AJ33" s="21">
        <f>+$I33*IF(OR($A33="2-F1",$A33="2-F2"),'COMPRAS CONJ - FACTORES'!AJ$11,'COMPRAS CONJ - FACTORES'!AJ$10)*'COMPRAS CONJ - FACTORES'!AJ33</f>
        <v>66.320005499999994</v>
      </c>
      <c r="AK33" s="21">
        <f>+$I33*IF(OR($A33="2-F1",$A33="2-F2"),'COMPRAS CONJ - FACTORES'!AK$11,'COMPRAS CONJ - FACTORES'!AK$10)*'COMPRAS CONJ - FACTORES'!AK33</f>
        <v>66.320005499999994</v>
      </c>
      <c r="AL33" s="21">
        <f>+$I33*IF(OR($A33="2-F1",$A33="2-F2"),'COMPRAS CONJ - FACTORES'!AL$11,'COMPRAS CONJ - FACTORES'!AL$10)*'COMPRAS CONJ - FACTORES'!AL33</f>
        <v>66.320005499999994</v>
      </c>
      <c r="AM33" s="21">
        <f>+$I33*IF(OR($A33="2-F1",$A33="2-F2"),'COMPRAS CONJ - FACTORES'!AM$11,'COMPRAS CONJ - FACTORES'!AM$10)*'COMPRAS CONJ - FACTORES'!AM33</f>
        <v>66.320005499999994</v>
      </c>
      <c r="AN33" s="21">
        <f>+$I33*IF(OR($A33="2-F1",$A33="2-F2"),'COMPRAS CONJ - FACTORES'!AN$11,'COMPRAS CONJ - FACTORES'!AN$10)*'COMPRAS CONJ - FACTORES'!AN33</f>
        <v>67.448052000000004</v>
      </c>
      <c r="AO33" s="21">
        <f>+$I33*IF(OR($A33="2-F1",$A33="2-F2"),'COMPRAS CONJ - FACTORES'!AO$11,'COMPRAS CONJ - FACTORES'!AO$10)*'COMPRAS CONJ - FACTORES'!AO33</f>
        <v>67.448052000000004</v>
      </c>
      <c r="AP33" s="21">
        <f>+$I33*IF(OR($A33="2-F1",$A33="2-F2"),'COMPRAS CONJ - FACTORES'!AP$11,'COMPRAS CONJ - FACTORES'!AP$10)*'COMPRAS CONJ - FACTORES'!AP33</f>
        <v>67.448052000000004</v>
      </c>
      <c r="AQ33" s="21">
        <f>+$I33*IF(OR($A33="2-F1",$A33="2-F2"),'COMPRAS CONJ - FACTORES'!AQ$11,'COMPRAS CONJ - FACTORES'!AQ$10)*'COMPRAS CONJ - FACTORES'!AQ33</f>
        <v>67.448052000000004</v>
      </c>
      <c r="AR33" s="21">
        <f>+$I33*IF(OR($A33="2-F1",$A33="2-F2"),'COMPRAS CONJ - FACTORES'!AR$11,'COMPRAS CONJ - FACTORES'!AR$10)*'COMPRAS CONJ - FACTORES'!AR33</f>
        <v>67.448052000000004</v>
      </c>
      <c r="AS33" s="21">
        <f>+$I33*IF(OR($A33="2-F1",$A33="2-F2"),'COMPRAS CONJ - FACTORES'!AS$11,'COMPRAS CONJ - FACTORES'!AS$10)*'COMPRAS CONJ - FACTORES'!AS33</f>
        <v>67.448052000000004</v>
      </c>
      <c r="AT33" s="21">
        <f>+$I33*IF(OR($A33="2-F1",$A33="2-F2"),'COMPRAS CONJ - FACTORES'!AT$11,'COMPRAS CONJ - FACTORES'!AT$10)*'COMPRAS CONJ - FACTORES'!AT33</f>
        <v>67.448052000000004</v>
      </c>
      <c r="AU33" s="21">
        <f>+$I33*IF(OR($A33="2-F1",$A33="2-F2"),'COMPRAS CONJ - FACTORES'!AU$11,'COMPRAS CONJ - FACTORES'!AU$10)*'COMPRAS CONJ - FACTORES'!AU33</f>
        <v>67.448052000000004</v>
      </c>
      <c r="AV33" s="21">
        <f>+$I33*IF(OR($A33="2-F1",$A33="2-F2"),'COMPRAS CONJ - FACTORES'!AV$11,'COMPRAS CONJ - FACTORES'!AV$10)*'COMPRAS CONJ - FACTORES'!AV33</f>
        <v>67.448052000000004</v>
      </c>
      <c r="AW33" s="21">
        <f>+$I33*IF(OR($A33="2-F1",$A33="2-F2"),'COMPRAS CONJ - FACTORES'!AW$11,'COMPRAS CONJ - FACTORES'!AW$10)*'COMPRAS CONJ - FACTORES'!AW33</f>
        <v>67.448052000000004</v>
      </c>
      <c r="AX33" s="21">
        <f>+$I33*IF(OR($A33="2-F1",$A33="2-F2"),'COMPRAS CONJ - FACTORES'!AX$11,'COMPRAS CONJ - FACTORES'!AX$10)*'COMPRAS CONJ - FACTORES'!AX33</f>
        <v>67.448052000000004</v>
      </c>
      <c r="AY33" s="21">
        <f>+$I33*IF(OR($A33="2-F1",$A33="2-F2"),'COMPRAS CONJ - FACTORES'!AY$11,'COMPRAS CONJ - FACTORES'!AY$10)*'COMPRAS CONJ - FACTORES'!AY33</f>
        <v>67.448052000000004</v>
      </c>
      <c r="AZ33" s="21">
        <f>+$I33*IF(OR($A33="2-F1",$A33="2-F2"),'COMPRAS CONJ - FACTORES'!AZ$11,'COMPRAS CONJ - FACTORES'!AZ$10)*'COMPRAS CONJ - FACTORES'!AZ33</f>
        <v>68.602180500000003</v>
      </c>
      <c r="BA33" s="21">
        <f>+$I33*IF(OR($A33="2-F1",$A33="2-F2"),'COMPRAS CONJ - FACTORES'!BA$11,'COMPRAS CONJ - FACTORES'!BA$10)*'COMPRAS CONJ - FACTORES'!BA33</f>
        <v>68.602180500000003</v>
      </c>
      <c r="BB33" s="21">
        <f>+$I33*IF(OR($A33="2-F1",$A33="2-F2"),'COMPRAS CONJ - FACTORES'!BB$11,'COMPRAS CONJ - FACTORES'!BB$10)*'COMPRAS CONJ - FACTORES'!BB33</f>
        <v>68.602180500000003</v>
      </c>
      <c r="BC33" s="21">
        <f>+$I33*IF(OR($A33="2-F1",$A33="2-F2"),'COMPRAS CONJ - FACTORES'!BC$11,'COMPRAS CONJ - FACTORES'!BC$10)*'COMPRAS CONJ - FACTORES'!BC33</f>
        <v>68.602180500000003</v>
      </c>
      <c r="BD33" s="21">
        <f>+$I33*IF(OR($A33="2-F1",$A33="2-F2"),'COMPRAS CONJ - FACTORES'!BD$11,'COMPRAS CONJ - FACTORES'!BD$10)*'COMPRAS CONJ - FACTORES'!BD33</f>
        <v>68.602180500000003</v>
      </c>
      <c r="BE33" s="21">
        <f>+$I33*IF(OR($A33="2-F1",$A33="2-F2"),'COMPRAS CONJ - FACTORES'!BE$11,'COMPRAS CONJ - FACTORES'!BE$10)*'COMPRAS CONJ - FACTORES'!BE33</f>
        <v>68.602180500000003</v>
      </c>
      <c r="BF33" s="21">
        <f>+$I33*IF(OR($A33="2-F1",$A33="2-F2"),'COMPRAS CONJ - FACTORES'!BF$11,'COMPRAS CONJ - FACTORES'!BF$10)*'COMPRAS CONJ - FACTORES'!BF33</f>
        <v>68.602180500000003</v>
      </c>
      <c r="BG33" s="21">
        <f>+$I33*IF(OR($A33="2-F1",$A33="2-F2"),'COMPRAS CONJ - FACTORES'!BG$11,'COMPRAS CONJ - FACTORES'!BG$10)*'COMPRAS CONJ - FACTORES'!BG33</f>
        <v>68.602180500000003</v>
      </c>
      <c r="BH33" s="21">
        <f>+$I33*IF(OR($A33="2-F1",$A33="2-F2"),'COMPRAS CONJ - FACTORES'!BH$11,'COMPRAS CONJ - FACTORES'!BH$10)*'COMPRAS CONJ - FACTORES'!BH33</f>
        <v>68.602180500000003</v>
      </c>
      <c r="BI33" s="21">
        <f>+$I33*IF(OR($A33="2-F1",$A33="2-F2"),'COMPRAS CONJ - FACTORES'!BI$11,'COMPRAS CONJ - FACTORES'!BI$10)*'COMPRAS CONJ - FACTORES'!BI33</f>
        <v>68.602180500000003</v>
      </c>
      <c r="BJ33" s="21">
        <f>+$I33*IF(OR($A33="2-F1",$A33="2-F2"),'COMPRAS CONJ - FACTORES'!BJ$11,'COMPRAS CONJ - FACTORES'!BJ$10)*'COMPRAS CONJ - FACTORES'!BJ33</f>
        <v>68.602180500000003</v>
      </c>
      <c r="BK33" s="21">
        <f>+$I33*IF(OR($A33="2-F1",$A33="2-F2"),'COMPRAS CONJ - FACTORES'!BK$11,'COMPRAS CONJ - FACTORES'!BK$10)*'COMPRAS CONJ - FACTORES'!BK33</f>
        <v>68.602180500000003</v>
      </c>
      <c r="BL33" s="21">
        <f>+$I33*IF(OR($A33="2-F1",$A33="2-F2"),'COMPRAS CONJ - FACTORES'!BL$11,'COMPRAS CONJ - FACTORES'!BL$10)*'COMPRAS CONJ - FACTORES'!BL33</f>
        <v>69.775870499999996</v>
      </c>
      <c r="BM33" s="21">
        <f>+$I33*IF(OR($A33="2-F1",$A33="2-F2"),'COMPRAS CONJ - FACTORES'!BM$11,'COMPRAS CONJ - FACTORES'!BM$10)*'COMPRAS CONJ - FACTORES'!BM33</f>
        <v>69.775870499999996</v>
      </c>
      <c r="BN33" s="21">
        <f>+$I33*IF(OR($A33="2-F1",$A33="2-F2"),'COMPRAS CONJ - FACTORES'!BN$11,'COMPRAS CONJ - FACTORES'!BN$10)*'COMPRAS CONJ - FACTORES'!BN33</f>
        <v>69.775870499999996</v>
      </c>
      <c r="BO33" s="21">
        <f>+$I33*IF(OR($A33="2-F1",$A33="2-F2"),'COMPRAS CONJ - FACTORES'!BO$11,'COMPRAS CONJ - FACTORES'!BO$10)*'COMPRAS CONJ - FACTORES'!BO33</f>
        <v>69.775870499999996</v>
      </c>
      <c r="BP33" s="21">
        <f>+$I33*IF(OR($A33="2-F1",$A33="2-F2"),'COMPRAS CONJ - FACTORES'!BP$11,'COMPRAS CONJ - FACTORES'!BP$10)*'COMPRAS CONJ - FACTORES'!BP33</f>
        <v>66.742137000000014</v>
      </c>
      <c r="BQ33" s="21">
        <f>+$I33*IF(OR($A33="2-F1",$A33="2-F2"),'COMPRAS CONJ - FACTORES'!BQ$11,'COMPRAS CONJ - FACTORES'!BQ$10)*'COMPRAS CONJ - FACTORES'!BQ33</f>
        <v>66.742137000000014</v>
      </c>
      <c r="BR33" s="21">
        <f>+$I33*IF(OR($A33="2-F1",$A33="2-F2"),'COMPRAS CONJ - FACTORES'!BR$11,'COMPRAS CONJ - FACTORES'!BR$10)*'COMPRAS CONJ - FACTORES'!BR33</f>
        <v>66.742137000000014</v>
      </c>
      <c r="BS33" s="21">
        <f>+$I33*IF(OR($A33="2-F1",$A33="2-F2"),'COMPRAS CONJ - FACTORES'!BS$11,'COMPRAS CONJ - FACTORES'!BS$10)*'COMPRAS CONJ - FACTORES'!BS33</f>
        <v>66.742137000000014</v>
      </c>
      <c r="BT33" s="21">
        <f>+$I33*IF(OR($A33="2-F1",$A33="2-F2"),'COMPRAS CONJ - FACTORES'!BT$11,'COMPRAS CONJ - FACTORES'!BT$10)*'COMPRAS CONJ - FACTORES'!BT33</f>
        <v>66.742137000000014</v>
      </c>
      <c r="BU33" s="21">
        <f>+$I33*IF(OR($A33="2-F1",$A33="2-F2"),'COMPRAS CONJ - FACTORES'!BU$11,'COMPRAS CONJ - FACTORES'!BU$10)*'COMPRAS CONJ - FACTORES'!BU33</f>
        <v>66.742137000000014</v>
      </c>
      <c r="BV33" s="21">
        <f>+$I33*IF(OR($A33="2-F1",$A33="2-F2"),'COMPRAS CONJ - FACTORES'!BV$11,'COMPRAS CONJ - FACTORES'!BV$10)*'COMPRAS CONJ - FACTORES'!BV33</f>
        <v>66.742137000000014</v>
      </c>
      <c r="BW33" s="21">
        <f>+$I33*IF(OR($A33="2-F1",$A33="2-F2"),'COMPRAS CONJ - FACTORES'!BW$11,'COMPRAS CONJ - FACTORES'!BW$10)*'COMPRAS CONJ - FACTORES'!BW33</f>
        <v>66.742137000000014</v>
      </c>
      <c r="BX33" s="21">
        <f>+$I33*IF(OR($A33="2-F1",$A33="2-F2"),'COMPRAS CONJ - FACTORES'!BX$11,'COMPRAS CONJ - FACTORES'!BX$10)*'COMPRAS CONJ - FACTORES'!BX33</f>
        <v>67.877271000000022</v>
      </c>
      <c r="BY33" s="21">
        <f>+$I33*IF(OR($A33="2-F1",$A33="2-F2"),'COMPRAS CONJ - FACTORES'!BY$11,'COMPRAS CONJ - FACTORES'!BY$10)*'COMPRAS CONJ - FACTORES'!BY33</f>
        <v>67.877271000000022</v>
      </c>
      <c r="BZ33" s="21">
        <f>+$I33*IF(OR($A33="2-F1",$A33="2-F2"),'COMPRAS CONJ - FACTORES'!BZ$11,'COMPRAS CONJ - FACTORES'!BZ$10)*'COMPRAS CONJ - FACTORES'!BZ33</f>
        <v>67.877271000000022</v>
      </c>
      <c r="CA33" s="21">
        <f>+$I33*IF(OR($A33="2-F1",$A33="2-F2"),'COMPRAS CONJ - FACTORES'!CA$11,'COMPRAS CONJ - FACTORES'!CA$10)*'COMPRAS CONJ - FACTORES'!CA33</f>
        <v>67.877271000000022</v>
      </c>
    </row>
    <row r="34" spans="1:79" x14ac:dyDescent="0.3">
      <c r="A34" s="9">
        <v>1.5</v>
      </c>
      <c r="B34" s="15" t="s">
        <v>2830</v>
      </c>
      <c r="C34" s="438" t="s">
        <v>5737</v>
      </c>
      <c r="D34" s="11" t="s">
        <v>2825</v>
      </c>
      <c r="E34" s="9" t="s">
        <v>2850</v>
      </c>
      <c r="F34" s="9" t="s">
        <v>2858</v>
      </c>
      <c r="G34" s="9" t="s">
        <v>2859</v>
      </c>
      <c r="H34" s="12" t="s">
        <v>2845</v>
      </c>
      <c r="I34" s="13">
        <v>53.73</v>
      </c>
      <c r="J34" s="14">
        <v>25</v>
      </c>
      <c r="K34" s="24">
        <v>42881</v>
      </c>
      <c r="L34" s="24">
        <v>43453</v>
      </c>
      <c r="M34" s="689">
        <v>43453</v>
      </c>
      <c r="N34" s="21">
        <f>+$I34*IF(OR($A34="2-F1",$A34="2-F2"),'COMPRAS CONJ - FACTORES'!N$11,'COMPRAS CONJ - FACTORES'!N$10)*'COMPRAS CONJ - FACTORES'!N34</f>
        <v>0</v>
      </c>
      <c r="O34" s="21">
        <f>+$I34*IF(OR($A34="2-F1",$A34="2-F2"),'COMPRAS CONJ - FACTORES'!O$11,'COMPRAS CONJ - FACTORES'!O$10)*'COMPRAS CONJ - FACTORES'!O34</f>
        <v>0</v>
      </c>
      <c r="P34" s="21">
        <f>+$I34*IF(OR($A34="2-F1",$A34="2-F2"),'COMPRAS CONJ - FACTORES'!P$11,'COMPRAS CONJ - FACTORES'!P$10)*'COMPRAS CONJ - FACTORES'!P34</f>
        <v>0</v>
      </c>
      <c r="Q34" s="21">
        <f>+$I34*IF(OR($A34="2-F1",$A34="2-F2"),'COMPRAS CONJ - FACTORES'!Q$11,'COMPRAS CONJ - FACTORES'!Q$10)*'COMPRAS CONJ - FACTORES'!Q34</f>
        <v>0</v>
      </c>
      <c r="R34" s="21">
        <f>+$I34*IF(OR($A34="2-F1",$A34="2-F2"),'COMPRAS CONJ - FACTORES'!R$11,'COMPRAS CONJ - FACTORES'!R$10)*'COMPRAS CONJ - FACTORES'!R34</f>
        <v>0</v>
      </c>
      <c r="S34" s="21">
        <f>+$I34*IF(OR($A34="2-F1",$A34="2-F2"),'COMPRAS CONJ - FACTORES'!S$11,'COMPRAS CONJ - FACTORES'!S$10)*'COMPRAS CONJ - FACTORES'!S34</f>
        <v>0</v>
      </c>
      <c r="T34" s="21">
        <f>+$I34*IF(OR($A34="2-F1",$A34="2-F2"),'COMPRAS CONJ - FACTORES'!T$11,'COMPRAS CONJ - FACTORES'!T$10)*'COMPRAS CONJ - FACTORES'!T34</f>
        <v>0</v>
      </c>
      <c r="U34" s="21">
        <f>+$I34*IF(OR($A34="2-F1",$A34="2-F2"),'COMPRAS CONJ - FACTORES'!U$11,'COMPRAS CONJ - FACTORES'!U$10)*'COMPRAS CONJ - FACTORES'!U34</f>
        <v>0</v>
      </c>
      <c r="V34" s="21">
        <f>+$I34*IF(OR($A34="2-F1",$A34="2-F2"),'COMPRAS CONJ - FACTORES'!V$11,'COMPRAS CONJ - FACTORES'!V$10)*'COMPRAS CONJ - FACTORES'!V34</f>
        <v>0</v>
      </c>
      <c r="W34" s="21">
        <f>+$I34*IF(OR($A34="2-F1",$A34="2-F2"),'COMPRAS CONJ - FACTORES'!W$11,'COMPRAS CONJ - FACTORES'!W$10)*'COMPRAS CONJ - FACTORES'!W34</f>
        <v>0</v>
      </c>
      <c r="X34" s="21">
        <f>+$I34*IF(OR($A34="2-F1",$A34="2-F2"),'COMPRAS CONJ - FACTORES'!X$11,'COMPRAS CONJ - FACTORES'!X$10)*'COMPRAS CONJ - FACTORES'!X34</f>
        <v>0</v>
      </c>
      <c r="Y34" s="21">
        <f>+$I34*IF(OR($A34="2-F1",$A34="2-F2"),'COMPRAS CONJ - FACTORES'!Y$11,'COMPRAS CONJ - FACTORES'!Y$10)*'COMPRAS CONJ - FACTORES'!Y34</f>
        <v>0</v>
      </c>
      <c r="Z34" s="21">
        <f>+$I34*IF(OR($A34="2-F1",$A34="2-F2"),'COMPRAS CONJ - FACTORES'!Z$11,'COMPRAS CONJ - FACTORES'!Z$10)*'COMPRAS CONJ - FACTORES'!Z34</f>
        <v>0</v>
      </c>
      <c r="AA34" s="21">
        <f>+$I34*IF(OR($A34="2-F1",$A34="2-F2"),'COMPRAS CONJ - FACTORES'!AA$11,'COMPRAS CONJ - FACTORES'!AA$10)*'COMPRAS CONJ - FACTORES'!AA34</f>
        <v>0</v>
      </c>
      <c r="AB34" s="21">
        <f>+$I34*IF(OR($A34="2-F1",$A34="2-F2"),'COMPRAS CONJ - FACTORES'!AB$11,'COMPRAS CONJ - FACTORES'!AB$10)*'COMPRAS CONJ - FACTORES'!AB34</f>
        <v>0</v>
      </c>
      <c r="AC34" s="21">
        <f>+$I34*IF(OR($A34="2-F1",$A34="2-F2"),'COMPRAS CONJ - FACTORES'!AC$11,'COMPRAS CONJ - FACTORES'!AC$10)*'COMPRAS CONJ - FACTORES'!AC34</f>
        <v>0</v>
      </c>
      <c r="AD34" s="21">
        <f>+$I34*IF(OR($A34="2-F1",$A34="2-F2"),'COMPRAS CONJ - FACTORES'!AD$11,'COMPRAS CONJ - FACTORES'!AD$10)*'COMPRAS CONJ - FACTORES'!AD34</f>
        <v>0</v>
      </c>
      <c r="AE34" s="21">
        <f>+$I34*IF(OR($A34="2-F1",$A34="2-F2"),'COMPRAS CONJ - FACTORES'!AE$11,'COMPRAS CONJ - FACTORES'!AE$10)*'COMPRAS CONJ - FACTORES'!AE34</f>
        <v>62.84610044999998</v>
      </c>
      <c r="AF34" s="21">
        <f>+$I34*IF(OR($A34="2-F1",$A34="2-F2"),'COMPRAS CONJ - FACTORES'!AF$11,'COMPRAS CONJ - FACTORES'!AF$10)*'COMPRAS CONJ - FACTORES'!AF34</f>
        <v>62.84610044999998</v>
      </c>
      <c r="AG34" s="21">
        <f>+$I34*IF(OR($A34="2-F1",$A34="2-F2"),'COMPRAS CONJ - FACTORES'!AG$11,'COMPRAS CONJ - FACTORES'!AG$10)*'COMPRAS CONJ - FACTORES'!AG34</f>
        <v>62.84610044999998</v>
      </c>
      <c r="AH34" s="21">
        <f>+$I34*IF(OR($A34="2-F1",$A34="2-F2"),'COMPRAS CONJ - FACTORES'!AH$11,'COMPRAS CONJ - FACTORES'!AH$10)*'COMPRAS CONJ - FACTORES'!AH34</f>
        <v>62.84610044999998</v>
      </c>
      <c r="AI34" s="21">
        <f>+$I34*IF(OR($A34="2-F1",$A34="2-F2"),'COMPRAS CONJ - FACTORES'!AI$11,'COMPRAS CONJ - FACTORES'!AI$10)*'COMPRAS CONJ - FACTORES'!AI34</f>
        <v>62.84610044999998</v>
      </c>
      <c r="AJ34" s="21">
        <f>+$I34*IF(OR($A34="2-F1",$A34="2-F2"),'COMPRAS CONJ - FACTORES'!AJ$11,'COMPRAS CONJ - FACTORES'!AJ$10)*'COMPRAS CONJ - FACTORES'!AJ34</f>
        <v>62.84610044999998</v>
      </c>
      <c r="AK34" s="21">
        <f>+$I34*IF(OR($A34="2-F1",$A34="2-F2"),'COMPRAS CONJ - FACTORES'!AK$11,'COMPRAS CONJ - FACTORES'!AK$10)*'COMPRAS CONJ - FACTORES'!AK34</f>
        <v>62.84610044999998</v>
      </c>
      <c r="AL34" s="21">
        <f>+$I34*IF(OR($A34="2-F1",$A34="2-F2"),'COMPRAS CONJ - FACTORES'!AL$11,'COMPRAS CONJ - FACTORES'!AL$10)*'COMPRAS CONJ - FACTORES'!AL34</f>
        <v>62.84610044999998</v>
      </c>
      <c r="AM34" s="21">
        <f>+$I34*IF(OR($A34="2-F1",$A34="2-F2"),'COMPRAS CONJ - FACTORES'!AM$11,'COMPRAS CONJ - FACTORES'!AM$10)*'COMPRAS CONJ - FACTORES'!AM34</f>
        <v>62.84610044999998</v>
      </c>
      <c r="AN34" s="21">
        <f>+$I34*IF(OR($A34="2-F1",$A34="2-F2"),'COMPRAS CONJ - FACTORES'!AN$11,'COMPRAS CONJ - FACTORES'!AN$10)*'COMPRAS CONJ - FACTORES'!AN34</f>
        <v>62.84610044999998</v>
      </c>
      <c r="AO34" s="21">
        <f>+$I34*IF(OR($A34="2-F1",$A34="2-F2"),'COMPRAS CONJ - FACTORES'!AO$11,'COMPRAS CONJ - FACTORES'!AO$10)*'COMPRAS CONJ - FACTORES'!AO34</f>
        <v>62.84610044999998</v>
      </c>
      <c r="AP34" s="21">
        <f>+$I34*IF(OR($A34="2-F1",$A34="2-F2"),'COMPRAS CONJ - FACTORES'!AP$11,'COMPRAS CONJ - FACTORES'!AP$10)*'COMPRAS CONJ - FACTORES'!AP34</f>
        <v>62.84610044999998</v>
      </c>
      <c r="AQ34" s="21">
        <f>+$I34*IF(OR($A34="2-F1",$A34="2-F2"),'COMPRAS CONJ - FACTORES'!AQ$11,'COMPRAS CONJ - FACTORES'!AQ$10)*'COMPRAS CONJ - FACTORES'!AQ34</f>
        <v>63.91505879999999</v>
      </c>
      <c r="AR34" s="21">
        <f>+$I34*IF(OR($A34="2-F1",$A34="2-F2"),'COMPRAS CONJ - FACTORES'!AR$11,'COMPRAS CONJ - FACTORES'!AR$10)*'COMPRAS CONJ - FACTORES'!AR34</f>
        <v>63.91505879999999</v>
      </c>
      <c r="AS34" s="21">
        <f>+$I34*IF(OR($A34="2-F1",$A34="2-F2"),'COMPRAS CONJ - FACTORES'!AS$11,'COMPRAS CONJ - FACTORES'!AS$10)*'COMPRAS CONJ - FACTORES'!AS34</f>
        <v>63.91505879999999</v>
      </c>
      <c r="AT34" s="21">
        <f>+$I34*IF(OR($A34="2-F1",$A34="2-F2"),'COMPRAS CONJ - FACTORES'!AT$11,'COMPRAS CONJ - FACTORES'!AT$10)*'COMPRAS CONJ - FACTORES'!AT34</f>
        <v>63.91505879999999</v>
      </c>
      <c r="AU34" s="21">
        <f>+$I34*IF(OR($A34="2-F1",$A34="2-F2"),'COMPRAS CONJ - FACTORES'!AU$11,'COMPRAS CONJ - FACTORES'!AU$10)*'COMPRAS CONJ - FACTORES'!AU34</f>
        <v>63.91505879999999</v>
      </c>
      <c r="AV34" s="21">
        <f>+$I34*IF(OR($A34="2-F1",$A34="2-F2"),'COMPRAS CONJ - FACTORES'!AV$11,'COMPRAS CONJ - FACTORES'!AV$10)*'COMPRAS CONJ - FACTORES'!AV34</f>
        <v>63.91505879999999</v>
      </c>
      <c r="AW34" s="21">
        <f>+$I34*IF(OR($A34="2-F1",$A34="2-F2"),'COMPRAS CONJ - FACTORES'!AW$11,'COMPRAS CONJ - FACTORES'!AW$10)*'COMPRAS CONJ - FACTORES'!AW34</f>
        <v>63.91505879999999</v>
      </c>
      <c r="AX34" s="21">
        <f>+$I34*IF(OR($A34="2-F1",$A34="2-F2"),'COMPRAS CONJ - FACTORES'!AX$11,'COMPRAS CONJ - FACTORES'!AX$10)*'COMPRAS CONJ - FACTORES'!AX34</f>
        <v>63.91505879999999</v>
      </c>
      <c r="AY34" s="21">
        <f>+$I34*IF(OR($A34="2-F1",$A34="2-F2"),'COMPRAS CONJ - FACTORES'!AY$11,'COMPRAS CONJ - FACTORES'!AY$10)*'COMPRAS CONJ - FACTORES'!AY34</f>
        <v>63.91505879999999</v>
      </c>
      <c r="AZ34" s="21">
        <f>+$I34*IF(OR($A34="2-F1",$A34="2-F2"),'COMPRAS CONJ - FACTORES'!AZ$11,'COMPRAS CONJ - FACTORES'!AZ$10)*'COMPRAS CONJ - FACTORES'!AZ34</f>
        <v>63.91505879999999</v>
      </c>
      <c r="BA34" s="21">
        <f>+$I34*IF(OR($A34="2-F1",$A34="2-F2"),'COMPRAS CONJ - FACTORES'!BA$11,'COMPRAS CONJ - FACTORES'!BA$10)*'COMPRAS CONJ - FACTORES'!BA34</f>
        <v>63.91505879999999</v>
      </c>
      <c r="BB34" s="21">
        <f>+$I34*IF(OR($A34="2-F1",$A34="2-F2"),'COMPRAS CONJ - FACTORES'!BB$11,'COMPRAS CONJ - FACTORES'!BB$10)*'COMPRAS CONJ - FACTORES'!BB34</f>
        <v>63.91505879999999</v>
      </c>
      <c r="BC34" s="21">
        <f>+$I34*IF(OR($A34="2-F1",$A34="2-F2"),'COMPRAS CONJ - FACTORES'!BC$11,'COMPRAS CONJ - FACTORES'!BC$10)*'COMPRAS CONJ - FACTORES'!BC34</f>
        <v>65.008732949999995</v>
      </c>
      <c r="BD34" s="21">
        <f>+$I34*IF(OR($A34="2-F1",$A34="2-F2"),'COMPRAS CONJ - FACTORES'!BD$11,'COMPRAS CONJ - FACTORES'!BD$10)*'COMPRAS CONJ - FACTORES'!BD34</f>
        <v>65.008732949999995</v>
      </c>
      <c r="BE34" s="21">
        <f>+$I34*IF(OR($A34="2-F1",$A34="2-F2"),'COMPRAS CONJ - FACTORES'!BE$11,'COMPRAS CONJ - FACTORES'!BE$10)*'COMPRAS CONJ - FACTORES'!BE34</f>
        <v>65.008732949999995</v>
      </c>
      <c r="BF34" s="21">
        <f>+$I34*IF(OR($A34="2-F1",$A34="2-F2"),'COMPRAS CONJ - FACTORES'!BF$11,'COMPRAS CONJ - FACTORES'!BF$10)*'COMPRAS CONJ - FACTORES'!BF34</f>
        <v>65.008732949999995</v>
      </c>
      <c r="BG34" s="21">
        <f>+$I34*IF(OR($A34="2-F1",$A34="2-F2"),'COMPRAS CONJ - FACTORES'!BG$11,'COMPRAS CONJ - FACTORES'!BG$10)*'COMPRAS CONJ - FACTORES'!BG34</f>
        <v>65.008732949999995</v>
      </c>
      <c r="BH34" s="21">
        <f>+$I34*IF(OR($A34="2-F1",$A34="2-F2"),'COMPRAS CONJ - FACTORES'!BH$11,'COMPRAS CONJ - FACTORES'!BH$10)*'COMPRAS CONJ - FACTORES'!BH34</f>
        <v>65.008732949999995</v>
      </c>
      <c r="BI34" s="21">
        <f>+$I34*IF(OR($A34="2-F1",$A34="2-F2"),'COMPRAS CONJ - FACTORES'!BI$11,'COMPRAS CONJ - FACTORES'!BI$10)*'COMPRAS CONJ - FACTORES'!BI34</f>
        <v>65.008732949999995</v>
      </c>
      <c r="BJ34" s="21">
        <f>+$I34*IF(OR($A34="2-F1",$A34="2-F2"),'COMPRAS CONJ - FACTORES'!BJ$11,'COMPRAS CONJ - FACTORES'!BJ$10)*'COMPRAS CONJ - FACTORES'!BJ34</f>
        <v>65.008732949999995</v>
      </c>
      <c r="BK34" s="21">
        <f>+$I34*IF(OR($A34="2-F1",$A34="2-F2"),'COMPRAS CONJ - FACTORES'!BK$11,'COMPRAS CONJ - FACTORES'!BK$10)*'COMPRAS CONJ - FACTORES'!BK34</f>
        <v>65.008732949999995</v>
      </c>
      <c r="BL34" s="21">
        <f>+$I34*IF(OR($A34="2-F1",$A34="2-F2"),'COMPRAS CONJ - FACTORES'!BL$11,'COMPRAS CONJ - FACTORES'!BL$10)*'COMPRAS CONJ - FACTORES'!BL34</f>
        <v>65.008732949999995</v>
      </c>
      <c r="BM34" s="21">
        <f>+$I34*IF(OR($A34="2-F1",$A34="2-F2"),'COMPRAS CONJ - FACTORES'!BM$11,'COMPRAS CONJ - FACTORES'!BM$10)*'COMPRAS CONJ - FACTORES'!BM34</f>
        <v>65.008732949999995</v>
      </c>
      <c r="BN34" s="21">
        <f>+$I34*IF(OR($A34="2-F1",$A34="2-F2"),'COMPRAS CONJ - FACTORES'!BN$11,'COMPRAS CONJ - FACTORES'!BN$10)*'COMPRAS CONJ - FACTORES'!BN34</f>
        <v>65.008732949999995</v>
      </c>
      <c r="BO34" s="21">
        <f>+$I34*IF(OR($A34="2-F1",$A34="2-F2"),'COMPRAS CONJ - FACTORES'!BO$11,'COMPRAS CONJ - FACTORES'!BO$10)*'COMPRAS CONJ - FACTORES'!BO34</f>
        <v>66.120943949999997</v>
      </c>
      <c r="BP34" s="21">
        <f>+$I34*IF(OR($A34="2-F1",$A34="2-F2"),'COMPRAS CONJ - FACTORES'!BP$11,'COMPRAS CONJ - FACTORES'!BP$10)*'COMPRAS CONJ - FACTORES'!BP34</f>
        <v>63.246120300000001</v>
      </c>
      <c r="BQ34" s="21">
        <f>+$I34*IF(OR($A34="2-F1",$A34="2-F2"),'COMPRAS CONJ - FACTORES'!BQ$11,'COMPRAS CONJ - FACTORES'!BQ$10)*'COMPRAS CONJ - FACTORES'!BQ34</f>
        <v>63.246120300000001</v>
      </c>
      <c r="BR34" s="21">
        <f>+$I34*IF(OR($A34="2-F1",$A34="2-F2"),'COMPRAS CONJ - FACTORES'!BR$11,'COMPRAS CONJ - FACTORES'!BR$10)*'COMPRAS CONJ - FACTORES'!BR34</f>
        <v>63.246120300000001</v>
      </c>
      <c r="BS34" s="21">
        <f>+$I34*IF(OR($A34="2-F1",$A34="2-F2"),'COMPRAS CONJ - FACTORES'!BS$11,'COMPRAS CONJ - FACTORES'!BS$10)*'COMPRAS CONJ - FACTORES'!BS34</f>
        <v>63.246120300000001</v>
      </c>
      <c r="BT34" s="21">
        <f>+$I34*IF(OR($A34="2-F1",$A34="2-F2"),'COMPRAS CONJ - FACTORES'!BT$11,'COMPRAS CONJ - FACTORES'!BT$10)*'COMPRAS CONJ - FACTORES'!BT34</f>
        <v>63.246120300000001</v>
      </c>
      <c r="BU34" s="21">
        <f>+$I34*IF(OR($A34="2-F1",$A34="2-F2"),'COMPRAS CONJ - FACTORES'!BU$11,'COMPRAS CONJ - FACTORES'!BU$10)*'COMPRAS CONJ - FACTORES'!BU34</f>
        <v>63.246120300000001</v>
      </c>
      <c r="BV34" s="21">
        <f>+$I34*IF(OR($A34="2-F1",$A34="2-F2"),'COMPRAS CONJ - FACTORES'!BV$11,'COMPRAS CONJ - FACTORES'!BV$10)*'COMPRAS CONJ - FACTORES'!BV34</f>
        <v>63.246120300000001</v>
      </c>
      <c r="BW34" s="21">
        <f>+$I34*IF(OR($A34="2-F1",$A34="2-F2"),'COMPRAS CONJ - FACTORES'!BW$11,'COMPRAS CONJ - FACTORES'!BW$10)*'COMPRAS CONJ - FACTORES'!BW34</f>
        <v>63.246120300000001</v>
      </c>
      <c r="BX34" s="21">
        <f>+$I34*IF(OR($A34="2-F1",$A34="2-F2"),'COMPRAS CONJ - FACTORES'!BX$11,'COMPRAS CONJ - FACTORES'!BX$10)*'COMPRAS CONJ - FACTORES'!BX34</f>
        <v>63.246120300000001</v>
      </c>
      <c r="BY34" s="21">
        <f>+$I34*IF(OR($A34="2-F1",$A34="2-F2"),'COMPRAS CONJ - FACTORES'!BY$11,'COMPRAS CONJ - FACTORES'!BY$10)*'COMPRAS CONJ - FACTORES'!BY34</f>
        <v>63.246120300000001</v>
      </c>
      <c r="BZ34" s="21">
        <f>+$I34*IF(OR($A34="2-F1",$A34="2-F2"),'COMPRAS CONJ - FACTORES'!BZ$11,'COMPRAS CONJ - FACTORES'!BZ$10)*'COMPRAS CONJ - FACTORES'!BZ34</f>
        <v>63.246120300000001</v>
      </c>
      <c r="CA34" s="21">
        <f>+$I34*IF(OR($A34="2-F1",$A34="2-F2"),'COMPRAS CONJ - FACTORES'!CA$11,'COMPRAS CONJ - FACTORES'!CA$10)*'COMPRAS CONJ - FACTORES'!CA34</f>
        <v>64.3217949</v>
      </c>
    </row>
    <row r="35" spans="1:79" x14ac:dyDescent="0.3">
      <c r="A35" s="9">
        <v>1.5</v>
      </c>
      <c r="B35" s="15" t="s">
        <v>2830</v>
      </c>
      <c r="C35" s="438" t="s">
        <v>5738</v>
      </c>
      <c r="D35" s="11" t="s">
        <v>2825</v>
      </c>
      <c r="E35" s="9" t="s">
        <v>2826</v>
      </c>
      <c r="F35" s="9" t="s">
        <v>2860</v>
      </c>
      <c r="G35" s="9" t="s">
        <v>2861</v>
      </c>
      <c r="H35" s="12" t="s">
        <v>2829</v>
      </c>
      <c r="I35" s="13">
        <v>48.75</v>
      </c>
      <c r="J35" s="14">
        <v>22</v>
      </c>
      <c r="K35" s="24">
        <v>43109</v>
      </c>
      <c r="L35" s="24">
        <v>51501</v>
      </c>
      <c r="M35" s="689"/>
      <c r="N35" s="21">
        <f>+$I35*IF(OR($A35="2-F1",$A35="2-F2"),'COMPRAS CONJ - FACTORES'!N$11,'COMPRAS CONJ - FACTORES'!N$10)*'COMPRAS CONJ - FACTORES'!N35</f>
        <v>0</v>
      </c>
      <c r="O35" s="21">
        <f>+$I35*IF(OR($A35="2-F1",$A35="2-F2"),'COMPRAS CONJ - FACTORES'!O$11,'COMPRAS CONJ - FACTORES'!O$10)*'COMPRAS CONJ - FACTORES'!O35</f>
        <v>0</v>
      </c>
      <c r="P35" s="21">
        <f>+$I35*IF(OR($A35="2-F1",$A35="2-F2"),'COMPRAS CONJ - FACTORES'!P$11,'COMPRAS CONJ - FACTORES'!P$10)*'COMPRAS CONJ - FACTORES'!P35</f>
        <v>0</v>
      </c>
      <c r="Q35" s="21">
        <f>+$I35*IF(OR($A35="2-F1",$A35="2-F2"),'COMPRAS CONJ - FACTORES'!Q$11,'COMPRAS CONJ - FACTORES'!Q$10)*'COMPRAS CONJ - FACTORES'!Q35</f>
        <v>0</v>
      </c>
      <c r="R35" s="21">
        <f>+$I35*IF(OR($A35="2-F1",$A35="2-F2"),'COMPRAS CONJ - FACTORES'!R$11,'COMPRAS CONJ - FACTORES'!R$10)*'COMPRAS CONJ - FACTORES'!R35</f>
        <v>0</v>
      </c>
      <c r="S35" s="21">
        <f>+$I35*IF(OR($A35="2-F1",$A35="2-F2"),'COMPRAS CONJ - FACTORES'!S$11,'COMPRAS CONJ - FACTORES'!S$10)*'COMPRAS CONJ - FACTORES'!S35</f>
        <v>0</v>
      </c>
      <c r="T35" s="21">
        <f>+$I35*IF(OR($A35="2-F1",$A35="2-F2"),'COMPRAS CONJ - FACTORES'!T$11,'COMPRAS CONJ - FACTORES'!T$10)*'COMPRAS CONJ - FACTORES'!T35</f>
        <v>0</v>
      </c>
      <c r="U35" s="21">
        <f>+$I35*IF(OR($A35="2-F1",$A35="2-F2"),'COMPRAS CONJ - FACTORES'!U$11,'COMPRAS CONJ - FACTORES'!U$10)*'COMPRAS CONJ - FACTORES'!U35</f>
        <v>0</v>
      </c>
      <c r="V35" s="21">
        <f>+$I35*IF(OR($A35="2-F1",$A35="2-F2"),'COMPRAS CONJ - FACTORES'!V$11,'COMPRAS CONJ - FACTORES'!V$10)*'COMPRAS CONJ - FACTORES'!V35</f>
        <v>0</v>
      </c>
      <c r="W35" s="21">
        <f>+$I35*IF(OR($A35="2-F1",$A35="2-F2"),'COMPRAS CONJ - FACTORES'!W$11,'COMPRAS CONJ - FACTORES'!W$10)*'COMPRAS CONJ - FACTORES'!W35</f>
        <v>0</v>
      </c>
      <c r="X35" s="21">
        <f>+$I35*IF(OR($A35="2-F1",$A35="2-F2"),'COMPRAS CONJ - FACTORES'!X$11,'COMPRAS CONJ - FACTORES'!X$10)*'COMPRAS CONJ - FACTORES'!X35</f>
        <v>0</v>
      </c>
      <c r="Y35" s="21">
        <f>+$I35*IF(OR($A35="2-F1",$A35="2-F2"),'COMPRAS CONJ - FACTORES'!Y$11,'COMPRAS CONJ - FACTORES'!Y$10)*'COMPRAS CONJ - FACTORES'!Y35</f>
        <v>0</v>
      </c>
      <c r="Z35" s="21">
        <f>+$I35*IF(OR($A35="2-F1",$A35="2-F2"),'COMPRAS CONJ - FACTORES'!Z$11,'COMPRAS CONJ - FACTORES'!Z$10)*'COMPRAS CONJ - FACTORES'!Z35</f>
        <v>0</v>
      </c>
      <c r="AA35" s="21">
        <f>+$I35*IF(OR($A35="2-F1",$A35="2-F2"),'COMPRAS CONJ - FACTORES'!AA$11,'COMPRAS CONJ - FACTORES'!AA$10)*'COMPRAS CONJ - FACTORES'!AA35</f>
        <v>0</v>
      </c>
      <c r="AB35" s="21">
        <f>+$I35*IF(OR($A35="2-F1",$A35="2-F2"),'COMPRAS CONJ - FACTORES'!AB$11,'COMPRAS CONJ - FACTORES'!AB$10)*'COMPRAS CONJ - FACTORES'!AB35</f>
        <v>0</v>
      </c>
      <c r="AC35" s="21">
        <f>+$I35*IF(OR($A35="2-F1",$A35="2-F2"),'COMPRAS CONJ - FACTORES'!AC$11,'COMPRAS CONJ - FACTORES'!AC$10)*'COMPRAS CONJ - FACTORES'!AC35</f>
        <v>0</v>
      </c>
      <c r="AD35" s="21">
        <f>+$I35*IF(OR($A35="2-F1",$A35="2-F2"),'COMPRAS CONJ - FACTORES'!AD$11,'COMPRAS CONJ - FACTORES'!AD$10)*'COMPRAS CONJ - FACTORES'!AD35</f>
        <v>0</v>
      </c>
      <c r="AE35" s="21">
        <f>+$I35*IF(OR($A35="2-F1",$A35="2-F2"),'COMPRAS CONJ - FACTORES'!AE$11,'COMPRAS CONJ - FACTORES'!AE$10)*'COMPRAS CONJ - FACTORES'!AE35</f>
        <v>0</v>
      </c>
      <c r="AF35" s="21">
        <f>+$I35*IF(OR($A35="2-F1",$A35="2-F2"),'COMPRAS CONJ - FACTORES'!AF$11,'COMPRAS CONJ - FACTORES'!AF$10)*'COMPRAS CONJ - FACTORES'!AF35</f>
        <v>0</v>
      </c>
      <c r="AG35" s="21">
        <f>+$I35*IF(OR($A35="2-F1",$A35="2-F2"),'COMPRAS CONJ - FACTORES'!AG$11,'COMPRAS CONJ - FACTORES'!AG$10)*'COMPRAS CONJ - FACTORES'!AG35</f>
        <v>0</v>
      </c>
      <c r="AH35" s="21">
        <f>+$I35*IF(OR($A35="2-F1",$A35="2-F2"),'COMPRAS CONJ - FACTORES'!AH$11,'COMPRAS CONJ - FACTORES'!AH$10)*'COMPRAS CONJ - FACTORES'!AH35</f>
        <v>0</v>
      </c>
      <c r="AI35" s="21">
        <f>+$I35*IF(OR($A35="2-F1",$A35="2-F2"),'COMPRAS CONJ - FACTORES'!AI$11,'COMPRAS CONJ - FACTORES'!AI$10)*'COMPRAS CONJ - FACTORES'!AI35</f>
        <v>0</v>
      </c>
      <c r="AJ35" s="21">
        <f>+$I35*IF(OR($A35="2-F1",$A35="2-F2"),'COMPRAS CONJ - FACTORES'!AJ$11,'COMPRAS CONJ - FACTORES'!AJ$10)*'COMPRAS CONJ - FACTORES'!AJ35</f>
        <v>0</v>
      </c>
      <c r="AK35" s="21">
        <f>+$I35*IF(OR($A35="2-F1",$A35="2-F2"),'COMPRAS CONJ - FACTORES'!AK$11,'COMPRAS CONJ - FACTORES'!AK$10)*'COMPRAS CONJ - FACTORES'!AK35</f>
        <v>0</v>
      </c>
      <c r="AL35" s="21">
        <f>+$I35*IF(OR($A35="2-F1",$A35="2-F2"),'COMPRAS CONJ - FACTORES'!AL$11,'COMPRAS CONJ - FACTORES'!AL$10)*'COMPRAS CONJ - FACTORES'!AL35</f>
        <v>0</v>
      </c>
      <c r="AM35" s="21">
        <f>+$I35*IF(OR($A35="2-F1",$A35="2-F2"),'COMPRAS CONJ - FACTORES'!AM$11,'COMPRAS CONJ - FACTORES'!AM$10)*'COMPRAS CONJ - FACTORES'!AM35</f>
        <v>0</v>
      </c>
      <c r="AN35" s="21">
        <f>+$I35*IF(OR($A35="2-F1",$A35="2-F2"),'COMPRAS CONJ - FACTORES'!AN$11,'COMPRAS CONJ - FACTORES'!AN$10)*'COMPRAS CONJ - FACTORES'!AN35</f>
        <v>0</v>
      </c>
      <c r="AO35" s="21">
        <f>+$I35*IF(OR($A35="2-F1",$A35="2-F2"),'COMPRAS CONJ - FACTORES'!AO$11,'COMPRAS CONJ - FACTORES'!AO$10)*'COMPRAS CONJ - FACTORES'!AO35</f>
        <v>0</v>
      </c>
      <c r="AP35" s="21">
        <f>+$I35*IF(OR($A35="2-F1",$A35="2-F2"),'COMPRAS CONJ - FACTORES'!AP$11,'COMPRAS CONJ - FACTORES'!AP$10)*'COMPRAS CONJ - FACTORES'!AP35</f>
        <v>0</v>
      </c>
      <c r="AQ35" s="21">
        <f>+$I35*IF(OR($A35="2-F1",$A35="2-F2"),'COMPRAS CONJ - FACTORES'!AQ$11,'COMPRAS CONJ - FACTORES'!AQ$10)*'COMPRAS CONJ - FACTORES'!AQ35</f>
        <v>0</v>
      </c>
      <c r="AR35" s="21">
        <f>+$I35*IF(OR($A35="2-F1",$A35="2-F2"),'COMPRAS CONJ - FACTORES'!AR$11,'COMPRAS CONJ - FACTORES'!AR$10)*'COMPRAS CONJ - FACTORES'!AR35</f>
        <v>0</v>
      </c>
      <c r="AS35" s="21">
        <f>+$I35*IF(OR($A35="2-F1",$A35="2-F2"),'COMPRAS CONJ - FACTORES'!AS$11,'COMPRAS CONJ - FACTORES'!AS$10)*'COMPRAS CONJ - FACTORES'!AS35</f>
        <v>0</v>
      </c>
      <c r="AT35" s="21">
        <f>+$I35*IF(OR($A35="2-F1",$A35="2-F2"),'COMPRAS CONJ - FACTORES'!AT$11,'COMPRAS CONJ - FACTORES'!AT$10)*'COMPRAS CONJ - FACTORES'!AT35</f>
        <v>0</v>
      </c>
      <c r="AU35" s="21">
        <f>+$I35*IF(OR($A35="2-F1",$A35="2-F2"),'COMPRAS CONJ - FACTORES'!AU$11,'COMPRAS CONJ - FACTORES'!AU$10)*'COMPRAS CONJ - FACTORES'!AU35</f>
        <v>0</v>
      </c>
      <c r="AV35" s="21">
        <f>+$I35*IF(OR($A35="2-F1",$A35="2-F2"),'COMPRAS CONJ - FACTORES'!AV$11,'COMPRAS CONJ - FACTORES'!AV$10)*'COMPRAS CONJ - FACTORES'!AV35</f>
        <v>0</v>
      </c>
      <c r="AW35" s="21">
        <f>+$I35*IF(OR($A35="2-F1",$A35="2-F2"),'COMPRAS CONJ - FACTORES'!AW$11,'COMPRAS CONJ - FACTORES'!AW$10)*'COMPRAS CONJ - FACTORES'!AW35</f>
        <v>0</v>
      </c>
      <c r="AX35" s="21">
        <f>+$I35*IF(OR($A35="2-F1",$A35="2-F2"),'COMPRAS CONJ - FACTORES'!AX$11,'COMPRAS CONJ - FACTORES'!AX$10)*'COMPRAS CONJ - FACTORES'!AX35</f>
        <v>0</v>
      </c>
      <c r="AY35" s="21">
        <f>+$I35*IF(OR($A35="2-F1",$A35="2-F2"),'COMPRAS CONJ - FACTORES'!AY$11,'COMPRAS CONJ - FACTORES'!AY$10)*'COMPRAS CONJ - FACTORES'!AY35</f>
        <v>0</v>
      </c>
      <c r="AZ35" s="21">
        <f>+$I35*IF(OR($A35="2-F1",$A35="2-F2"),'COMPRAS CONJ - FACTORES'!AZ$11,'COMPRAS CONJ - FACTORES'!AZ$10)*'COMPRAS CONJ - FACTORES'!AZ35</f>
        <v>0</v>
      </c>
      <c r="BA35" s="21">
        <f>+$I35*IF(OR($A35="2-F1",$A35="2-F2"),'COMPRAS CONJ - FACTORES'!BA$11,'COMPRAS CONJ - FACTORES'!BA$10)*'COMPRAS CONJ - FACTORES'!BA35</f>
        <v>0</v>
      </c>
      <c r="BB35" s="21">
        <f>+$I35*IF(OR($A35="2-F1",$A35="2-F2"),'COMPRAS CONJ - FACTORES'!BB$11,'COMPRAS CONJ - FACTORES'!BB$10)*'COMPRAS CONJ - FACTORES'!BB35</f>
        <v>0</v>
      </c>
      <c r="BC35" s="21">
        <f>+$I35*IF(OR($A35="2-F1",$A35="2-F2"),'COMPRAS CONJ - FACTORES'!BC$11,'COMPRAS CONJ - FACTORES'!BC$10)*'COMPRAS CONJ - FACTORES'!BC35</f>
        <v>0</v>
      </c>
      <c r="BD35" s="21">
        <f>+$I35*IF(OR($A35="2-F1",$A35="2-F2"),'COMPRAS CONJ - FACTORES'!BD$11,'COMPRAS CONJ - FACTORES'!BD$10)*'COMPRAS CONJ - FACTORES'!BD35</f>
        <v>0</v>
      </c>
      <c r="BE35" s="21">
        <f>+$I35*IF(OR($A35="2-F1",$A35="2-F2"),'COMPRAS CONJ - FACTORES'!BE$11,'COMPRAS CONJ - FACTORES'!BE$10)*'COMPRAS CONJ - FACTORES'!BE35</f>
        <v>0</v>
      </c>
      <c r="BF35" s="21">
        <f>+$I35*IF(OR($A35="2-F1",$A35="2-F2"),'COMPRAS CONJ - FACTORES'!BF$11,'COMPRAS CONJ - FACTORES'!BF$10)*'COMPRAS CONJ - FACTORES'!BF35</f>
        <v>0</v>
      </c>
      <c r="BG35" s="21">
        <f>+$I35*IF(OR($A35="2-F1",$A35="2-F2"),'COMPRAS CONJ - FACTORES'!BG$11,'COMPRAS CONJ - FACTORES'!BG$10)*'COMPRAS CONJ - FACTORES'!BG35</f>
        <v>0</v>
      </c>
      <c r="BH35" s="21">
        <f>+$I35*IF(OR($A35="2-F1",$A35="2-F2"),'COMPRAS CONJ - FACTORES'!BH$11,'COMPRAS CONJ - FACTORES'!BH$10)*'COMPRAS CONJ - FACTORES'!BH35</f>
        <v>0</v>
      </c>
      <c r="BI35" s="21">
        <f>+$I35*IF(OR($A35="2-F1",$A35="2-F2"),'COMPRAS CONJ - FACTORES'!BI$11,'COMPRAS CONJ - FACTORES'!BI$10)*'COMPRAS CONJ - FACTORES'!BI35</f>
        <v>0</v>
      </c>
      <c r="BJ35" s="21">
        <f>+$I35*IF(OR($A35="2-F1",$A35="2-F2"),'COMPRAS CONJ - FACTORES'!BJ$11,'COMPRAS CONJ - FACTORES'!BJ$10)*'COMPRAS CONJ - FACTORES'!BJ35</f>
        <v>0</v>
      </c>
      <c r="BK35" s="21">
        <f>+$I35*IF(OR($A35="2-F1",$A35="2-F2"),'COMPRAS CONJ - FACTORES'!BK$11,'COMPRAS CONJ - FACTORES'!BK$10)*'COMPRAS CONJ - FACTORES'!BK35</f>
        <v>0</v>
      </c>
      <c r="BL35" s="21">
        <f>+$I35*IF(OR($A35="2-F1",$A35="2-F2"),'COMPRAS CONJ - FACTORES'!BL$11,'COMPRAS CONJ - FACTORES'!BL$10)*'COMPRAS CONJ - FACTORES'!BL35</f>
        <v>0</v>
      </c>
      <c r="BM35" s="21">
        <f>+$I35*IF(OR($A35="2-F1",$A35="2-F2"),'COMPRAS CONJ - FACTORES'!BM$11,'COMPRAS CONJ - FACTORES'!BM$10)*'COMPRAS CONJ - FACTORES'!BM35</f>
        <v>0</v>
      </c>
      <c r="BN35" s="21">
        <f>+$I35*IF(OR($A35="2-F1",$A35="2-F2"),'COMPRAS CONJ - FACTORES'!BN$11,'COMPRAS CONJ - FACTORES'!BN$10)*'COMPRAS CONJ - FACTORES'!BN35</f>
        <v>0</v>
      </c>
      <c r="BO35" s="21">
        <f>+$I35*IF(OR($A35="2-F1",$A35="2-F2"),'COMPRAS CONJ - FACTORES'!BO$11,'COMPRAS CONJ - FACTORES'!BO$10)*'COMPRAS CONJ - FACTORES'!BO35</f>
        <v>0</v>
      </c>
      <c r="BP35" s="21">
        <f>+$I35*IF(OR($A35="2-F1",$A35="2-F2"),'COMPRAS CONJ - FACTORES'!BP$11,'COMPRAS CONJ - FACTORES'!BP$10)*'COMPRAS CONJ - FACTORES'!BP35</f>
        <v>0</v>
      </c>
      <c r="BQ35" s="21">
        <f>+$I35*IF(OR($A35="2-F1",$A35="2-F2"),'COMPRAS CONJ - FACTORES'!BQ$11,'COMPRAS CONJ - FACTORES'!BQ$10)*'COMPRAS CONJ - FACTORES'!BQ35</f>
        <v>0</v>
      </c>
      <c r="BR35" s="21">
        <f>+$I35*IF(OR($A35="2-F1",$A35="2-F2"),'COMPRAS CONJ - FACTORES'!BR$11,'COMPRAS CONJ - FACTORES'!BR$10)*'COMPRAS CONJ - FACTORES'!BR35</f>
        <v>0</v>
      </c>
      <c r="BS35" s="21">
        <f>+$I35*IF(OR($A35="2-F1",$A35="2-F2"),'COMPRAS CONJ - FACTORES'!BS$11,'COMPRAS CONJ - FACTORES'!BS$10)*'COMPRAS CONJ - FACTORES'!BS35</f>
        <v>0</v>
      </c>
      <c r="BT35" s="21">
        <f>+$I35*IF(OR($A35="2-F1",$A35="2-F2"),'COMPRAS CONJ - FACTORES'!BT$11,'COMPRAS CONJ - FACTORES'!BT$10)*'COMPRAS CONJ - FACTORES'!BT35</f>
        <v>0</v>
      </c>
      <c r="BU35" s="21">
        <f>+$I35*IF(OR($A35="2-F1",$A35="2-F2"),'COMPRAS CONJ - FACTORES'!BU$11,'COMPRAS CONJ - FACTORES'!BU$10)*'COMPRAS CONJ - FACTORES'!BU35</f>
        <v>0</v>
      </c>
      <c r="BV35" s="21">
        <f>+$I35*IF(OR($A35="2-F1",$A35="2-F2"),'COMPRAS CONJ - FACTORES'!BV$11,'COMPRAS CONJ - FACTORES'!BV$10)*'COMPRAS CONJ - FACTORES'!BV35</f>
        <v>0</v>
      </c>
      <c r="BW35" s="21">
        <f>+$I35*IF(OR($A35="2-F1",$A35="2-F2"),'COMPRAS CONJ - FACTORES'!BW$11,'COMPRAS CONJ - FACTORES'!BW$10)*'COMPRAS CONJ - FACTORES'!BW35</f>
        <v>0</v>
      </c>
      <c r="BX35" s="21">
        <f>+$I35*IF(OR($A35="2-F1",$A35="2-F2"),'COMPRAS CONJ - FACTORES'!BX$11,'COMPRAS CONJ - FACTORES'!BX$10)*'COMPRAS CONJ - FACTORES'!BX35</f>
        <v>0</v>
      </c>
      <c r="BY35" s="21">
        <f>+$I35*IF(OR($A35="2-F1",$A35="2-F2"),'COMPRAS CONJ - FACTORES'!BY$11,'COMPRAS CONJ - FACTORES'!BY$10)*'COMPRAS CONJ - FACTORES'!BY35</f>
        <v>0</v>
      </c>
      <c r="BZ35" s="21">
        <f>+$I35*IF(OR($A35="2-F1",$A35="2-F2"),'COMPRAS CONJ - FACTORES'!BZ$11,'COMPRAS CONJ - FACTORES'!BZ$10)*'COMPRAS CONJ - FACTORES'!BZ35</f>
        <v>0</v>
      </c>
      <c r="CA35" s="21">
        <f>+$I35*IF(OR($A35="2-F1",$A35="2-F2"),'COMPRAS CONJ - FACTORES'!CA$11,'COMPRAS CONJ - FACTORES'!CA$10)*'COMPRAS CONJ - FACTORES'!CA35</f>
        <v>0</v>
      </c>
    </row>
    <row r="36" spans="1:79" x14ac:dyDescent="0.3">
      <c r="A36" s="9">
        <v>1.5</v>
      </c>
      <c r="B36" s="15" t="s">
        <v>2830</v>
      </c>
      <c r="C36" s="438" t="s">
        <v>5739</v>
      </c>
      <c r="D36" s="11" t="s">
        <v>2825</v>
      </c>
      <c r="E36" s="9" t="s">
        <v>2854</v>
      </c>
      <c r="F36" s="9" t="s">
        <v>2862</v>
      </c>
      <c r="G36" s="9" t="s">
        <v>2863</v>
      </c>
      <c r="H36" s="12" t="s">
        <v>2864</v>
      </c>
      <c r="I36" s="13">
        <v>58.9</v>
      </c>
      <c r="J36" s="14">
        <v>24.75</v>
      </c>
      <c r="K36" s="24">
        <v>42873</v>
      </c>
      <c r="L36" s="24">
        <v>43320</v>
      </c>
      <c r="M36" s="689">
        <v>43320</v>
      </c>
      <c r="N36" s="21">
        <f>+$I36*IF(OR($A36="2-F1",$A36="2-F2"),'COMPRAS CONJ - FACTORES'!N$11,'COMPRAS CONJ - FACTORES'!N$10)*'COMPRAS CONJ - FACTORES'!N36</f>
        <v>0</v>
      </c>
      <c r="O36" s="21">
        <f>+$I36*IF(OR($A36="2-F1",$A36="2-F2"),'COMPRAS CONJ - FACTORES'!O$11,'COMPRAS CONJ - FACTORES'!O$10)*'COMPRAS CONJ - FACTORES'!O36</f>
        <v>0</v>
      </c>
      <c r="P36" s="21">
        <f>+$I36*IF(OR($A36="2-F1",$A36="2-F2"),'COMPRAS CONJ - FACTORES'!P$11,'COMPRAS CONJ - FACTORES'!P$10)*'COMPRAS CONJ - FACTORES'!P36</f>
        <v>0</v>
      </c>
      <c r="Q36" s="21">
        <f>+$I36*IF(OR($A36="2-F1",$A36="2-F2"),'COMPRAS CONJ - FACTORES'!Q$11,'COMPRAS CONJ - FACTORES'!Q$10)*'COMPRAS CONJ - FACTORES'!Q36</f>
        <v>0</v>
      </c>
      <c r="R36" s="21">
        <f>+$I36*IF(OR($A36="2-F1",$A36="2-F2"),'COMPRAS CONJ - FACTORES'!R$11,'COMPRAS CONJ - FACTORES'!R$10)*'COMPRAS CONJ - FACTORES'!R36</f>
        <v>0</v>
      </c>
      <c r="S36" s="21">
        <f>+$I36*IF(OR($A36="2-F1",$A36="2-F2"),'COMPRAS CONJ - FACTORES'!S$11,'COMPRAS CONJ - FACTORES'!S$10)*'COMPRAS CONJ - FACTORES'!S36</f>
        <v>0</v>
      </c>
      <c r="T36" s="21">
        <f>+$I36*IF(OR($A36="2-F1",$A36="2-F2"),'COMPRAS CONJ - FACTORES'!T$11,'COMPRAS CONJ - FACTORES'!T$10)*'COMPRAS CONJ - FACTORES'!T36</f>
        <v>0</v>
      </c>
      <c r="U36" s="21">
        <f>+$I36*IF(OR($A36="2-F1",$A36="2-F2"),'COMPRAS CONJ - FACTORES'!U$11,'COMPRAS CONJ - FACTORES'!U$10)*'COMPRAS CONJ - FACTORES'!U36</f>
        <v>0</v>
      </c>
      <c r="V36" s="21">
        <f>+$I36*IF(OR($A36="2-F1",$A36="2-F2"),'COMPRAS CONJ - FACTORES'!V$11,'COMPRAS CONJ - FACTORES'!V$10)*'COMPRAS CONJ - FACTORES'!V36</f>
        <v>0</v>
      </c>
      <c r="W36" s="21">
        <f>+$I36*IF(OR($A36="2-F1",$A36="2-F2"),'COMPRAS CONJ - FACTORES'!W$11,'COMPRAS CONJ - FACTORES'!W$10)*'COMPRAS CONJ - FACTORES'!W36</f>
        <v>0</v>
      </c>
      <c r="X36" s="21">
        <f>+$I36*IF(OR($A36="2-F1",$A36="2-F2"),'COMPRAS CONJ - FACTORES'!X$11,'COMPRAS CONJ - FACTORES'!X$10)*'COMPRAS CONJ - FACTORES'!X36</f>
        <v>0</v>
      </c>
      <c r="Y36" s="21">
        <f>+$I36*IF(OR($A36="2-F1",$A36="2-F2"),'COMPRAS CONJ - FACTORES'!Y$11,'COMPRAS CONJ - FACTORES'!Y$10)*'COMPRAS CONJ - FACTORES'!Y36</f>
        <v>0</v>
      </c>
      <c r="Z36" s="21">
        <f>+$I36*IF(OR($A36="2-F1",$A36="2-F2"),'COMPRAS CONJ - FACTORES'!Z$11,'COMPRAS CONJ - FACTORES'!Z$10)*'COMPRAS CONJ - FACTORES'!Z36</f>
        <v>0</v>
      </c>
      <c r="AA36" s="21">
        <f>+$I36*IF(OR($A36="2-F1",$A36="2-F2"),'COMPRAS CONJ - FACTORES'!AA$11,'COMPRAS CONJ - FACTORES'!AA$10)*'COMPRAS CONJ - FACTORES'!AA36</f>
        <v>68.893268499999991</v>
      </c>
      <c r="AB36" s="21">
        <f>+$I36*IF(OR($A36="2-F1",$A36="2-F2"),'COMPRAS CONJ - FACTORES'!AB$11,'COMPRAS CONJ - FACTORES'!AB$10)*'COMPRAS CONJ - FACTORES'!AB36</f>
        <v>68.893268499999991</v>
      </c>
      <c r="AC36" s="21">
        <f>+$I36*IF(OR($A36="2-F1",$A36="2-F2"),'COMPRAS CONJ - FACTORES'!AC$11,'COMPRAS CONJ - FACTORES'!AC$10)*'COMPRAS CONJ - FACTORES'!AC36</f>
        <v>68.893268499999991</v>
      </c>
      <c r="AD36" s="21">
        <f>+$I36*IF(OR($A36="2-F1",$A36="2-F2"),'COMPRAS CONJ - FACTORES'!AD$11,'COMPRAS CONJ - FACTORES'!AD$10)*'COMPRAS CONJ - FACTORES'!AD36</f>
        <v>68.893268499999991</v>
      </c>
      <c r="AE36" s="21">
        <f>+$I36*IF(OR($A36="2-F1",$A36="2-F2"),'COMPRAS CONJ - FACTORES'!AE$11,'COMPRAS CONJ - FACTORES'!AE$10)*'COMPRAS CONJ - FACTORES'!AE36</f>
        <v>68.893268499999991</v>
      </c>
      <c r="AF36" s="21">
        <f>+$I36*IF(OR($A36="2-F1",$A36="2-F2"),'COMPRAS CONJ - FACTORES'!AF$11,'COMPRAS CONJ - FACTORES'!AF$10)*'COMPRAS CONJ - FACTORES'!AF36</f>
        <v>68.893268499999991</v>
      </c>
      <c r="AG36" s="21">
        <f>+$I36*IF(OR($A36="2-F1",$A36="2-F2"),'COMPRAS CONJ - FACTORES'!AG$11,'COMPRAS CONJ - FACTORES'!AG$10)*'COMPRAS CONJ - FACTORES'!AG36</f>
        <v>68.893268499999991</v>
      </c>
      <c r="AH36" s="21">
        <f>+$I36*IF(OR($A36="2-F1",$A36="2-F2"),'COMPRAS CONJ - FACTORES'!AH$11,'COMPRAS CONJ - FACTORES'!AH$10)*'COMPRAS CONJ - FACTORES'!AH36</f>
        <v>68.893268499999991</v>
      </c>
      <c r="AI36" s="21">
        <f>+$I36*IF(OR($A36="2-F1",$A36="2-F2"),'COMPRAS CONJ - FACTORES'!AI$11,'COMPRAS CONJ - FACTORES'!AI$10)*'COMPRAS CONJ - FACTORES'!AI36</f>
        <v>68.893268499999991</v>
      </c>
      <c r="AJ36" s="21">
        <f>+$I36*IF(OR($A36="2-F1",$A36="2-F2"),'COMPRAS CONJ - FACTORES'!AJ$11,'COMPRAS CONJ - FACTORES'!AJ$10)*'COMPRAS CONJ - FACTORES'!AJ36</f>
        <v>68.893268499999991</v>
      </c>
      <c r="AK36" s="21">
        <f>+$I36*IF(OR($A36="2-F1",$A36="2-F2"),'COMPRAS CONJ - FACTORES'!AK$11,'COMPRAS CONJ - FACTORES'!AK$10)*'COMPRAS CONJ - FACTORES'!AK36</f>
        <v>68.893268499999991</v>
      </c>
      <c r="AL36" s="21">
        <f>+$I36*IF(OR($A36="2-F1",$A36="2-F2"),'COMPRAS CONJ - FACTORES'!AL$11,'COMPRAS CONJ - FACTORES'!AL$10)*'COMPRAS CONJ - FACTORES'!AL36</f>
        <v>68.893268499999991</v>
      </c>
      <c r="AM36" s="21">
        <f>+$I36*IF(OR($A36="2-F1",$A36="2-F2"),'COMPRAS CONJ - FACTORES'!AM$11,'COMPRAS CONJ - FACTORES'!AM$10)*'COMPRAS CONJ - FACTORES'!AM36</f>
        <v>70.065083999999999</v>
      </c>
      <c r="AN36" s="21">
        <f>+$I36*IF(OR($A36="2-F1",$A36="2-F2"),'COMPRAS CONJ - FACTORES'!AN$11,'COMPRAS CONJ - FACTORES'!AN$10)*'COMPRAS CONJ - FACTORES'!AN36</f>
        <v>70.065083999999999</v>
      </c>
      <c r="AO36" s="21">
        <f>+$I36*IF(OR($A36="2-F1",$A36="2-F2"),'COMPRAS CONJ - FACTORES'!AO$11,'COMPRAS CONJ - FACTORES'!AO$10)*'COMPRAS CONJ - FACTORES'!AO36</f>
        <v>70.065083999999999</v>
      </c>
      <c r="AP36" s="21">
        <f>+$I36*IF(OR($A36="2-F1",$A36="2-F2"),'COMPRAS CONJ - FACTORES'!AP$11,'COMPRAS CONJ - FACTORES'!AP$10)*'COMPRAS CONJ - FACTORES'!AP36</f>
        <v>70.065083999999999</v>
      </c>
      <c r="AQ36" s="21">
        <f>+$I36*IF(OR($A36="2-F1",$A36="2-F2"),'COMPRAS CONJ - FACTORES'!AQ$11,'COMPRAS CONJ - FACTORES'!AQ$10)*'COMPRAS CONJ - FACTORES'!AQ36</f>
        <v>70.065083999999999</v>
      </c>
      <c r="AR36" s="21">
        <f>+$I36*IF(OR($A36="2-F1",$A36="2-F2"),'COMPRAS CONJ - FACTORES'!AR$11,'COMPRAS CONJ - FACTORES'!AR$10)*'COMPRAS CONJ - FACTORES'!AR36</f>
        <v>70.065083999999999</v>
      </c>
      <c r="AS36" s="21">
        <f>+$I36*IF(OR($A36="2-F1",$A36="2-F2"),'COMPRAS CONJ - FACTORES'!AS$11,'COMPRAS CONJ - FACTORES'!AS$10)*'COMPRAS CONJ - FACTORES'!AS36</f>
        <v>70.065083999999999</v>
      </c>
      <c r="AT36" s="21">
        <f>+$I36*IF(OR($A36="2-F1",$A36="2-F2"),'COMPRAS CONJ - FACTORES'!AT$11,'COMPRAS CONJ - FACTORES'!AT$10)*'COMPRAS CONJ - FACTORES'!AT36</f>
        <v>70.065083999999999</v>
      </c>
      <c r="AU36" s="21">
        <f>+$I36*IF(OR($A36="2-F1",$A36="2-F2"),'COMPRAS CONJ - FACTORES'!AU$11,'COMPRAS CONJ - FACTORES'!AU$10)*'COMPRAS CONJ - FACTORES'!AU36</f>
        <v>70.065083999999999</v>
      </c>
      <c r="AV36" s="21">
        <f>+$I36*IF(OR($A36="2-F1",$A36="2-F2"),'COMPRAS CONJ - FACTORES'!AV$11,'COMPRAS CONJ - FACTORES'!AV$10)*'COMPRAS CONJ - FACTORES'!AV36</f>
        <v>70.065083999999999</v>
      </c>
      <c r="AW36" s="21">
        <f>+$I36*IF(OR($A36="2-F1",$A36="2-F2"),'COMPRAS CONJ - FACTORES'!AW$11,'COMPRAS CONJ - FACTORES'!AW$10)*'COMPRAS CONJ - FACTORES'!AW36</f>
        <v>70.065083999999999</v>
      </c>
      <c r="AX36" s="21">
        <f>+$I36*IF(OR($A36="2-F1",$A36="2-F2"),'COMPRAS CONJ - FACTORES'!AX$11,'COMPRAS CONJ - FACTORES'!AX$10)*'COMPRAS CONJ - FACTORES'!AX36</f>
        <v>70.065083999999999</v>
      </c>
      <c r="AY36" s="21">
        <f>+$I36*IF(OR($A36="2-F1",$A36="2-F2"),'COMPRAS CONJ - FACTORES'!AY$11,'COMPRAS CONJ - FACTORES'!AY$10)*'COMPRAS CONJ - FACTORES'!AY36</f>
        <v>71.263993499999998</v>
      </c>
      <c r="AZ36" s="21">
        <f>+$I36*IF(OR($A36="2-F1",$A36="2-F2"),'COMPRAS CONJ - FACTORES'!AZ$11,'COMPRAS CONJ - FACTORES'!AZ$10)*'COMPRAS CONJ - FACTORES'!AZ36</f>
        <v>71.263993499999998</v>
      </c>
      <c r="BA36" s="21">
        <f>+$I36*IF(OR($A36="2-F1",$A36="2-F2"),'COMPRAS CONJ - FACTORES'!BA$11,'COMPRAS CONJ - FACTORES'!BA$10)*'COMPRAS CONJ - FACTORES'!BA36</f>
        <v>71.263993499999998</v>
      </c>
      <c r="BB36" s="21">
        <f>+$I36*IF(OR($A36="2-F1",$A36="2-F2"),'COMPRAS CONJ - FACTORES'!BB$11,'COMPRAS CONJ - FACTORES'!BB$10)*'COMPRAS CONJ - FACTORES'!BB36</f>
        <v>71.263993499999998</v>
      </c>
      <c r="BC36" s="21">
        <f>+$I36*IF(OR($A36="2-F1",$A36="2-F2"),'COMPRAS CONJ - FACTORES'!BC$11,'COMPRAS CONJ - FACTORES'!BC$10)*'COMPRAS CONJ - FACTORES'!BC36</f>
        <v>71.263993499999998</v>
      </c>
      <c r="BD36" s="21">
        <f>+$I36*IF(OR($A36="2-F1",$A36="2-F2"),'COMPRAS CONJ - FACTORES'!BD$11,'COMPRAS CONJ - FACTORES'!BD$10)*'COMPRAS CONJ - FACTORES'!BD36</f>
        <v>71.263993499999998</v>
      </c>
      <c r="BE36" s="21">
        <f>+$I36*IF(OR($A36="2-F1",$A36="2-F2"),'COMPRAS CONJ - FACTORES'!BE$11,'COMPRAS CONJ - FACTORES'!BE$10)*'COMPRAS CONJ - FACTORES'!BE36</f>
        <v>71.263993499999998</v>
      </c>
      <c r="BF36" s="21">
        <f>+$I36*IF(OR($A36="2-F1",$A36="2-F2"),'COMPRAS CONJ - FACTORES'!BF$11,'COMPRAS CONJ - FACTORES'!BF$10)*'COMPRAS CONJ - FACTORES'!BF36</f>
        <v>71.263993499999998</v>
      </c>
      <c r="BG36" s="21">
        <f>+$I36*IF(OR($A36="2-F1",$A36="2-F2"),'COMPRAS CONJ - FACTORES'!BG$11,'COMPRAS CONJ - FACTORES'!BG$10)*'COMPRAS CONJ - FACTORES'!BG36</f>
        <v>71.263993499999998</v>
      </c>
      <c r="BH36" s="21">
        <f>+$I36*IF(OR($A36="2-F1",$A36="2-F2"),'COMPRAS CONJ - FACTORES'!BH$11,'COMPRAS CONJ - FACTORES'!BH$10)*'COMPRAS CONJ - FACTORES'!BH36</f>
        <v>71.263993499999998</v>
      </c>
      <c r="BI36" s="21">
        <f>+$I36*IF(OR($A36="2-F1",$A36="2-F2"),'COMPRAS CONJ - FACTORES'!BI$11,'COMPRAS CONJ - FACTORES'!BI$10)*'COMPRAS CONJ - FACTORES'!BI36</f>
        <v>71.263993499999998</v>
      </c>
      <c r="BJ36" s="21">
        <f>+$I36*IF(OR($A36="2-F1",$A36="2-F2"),'COMPRAS CONJ - FACTORES'!BJ$11,'COMPRAS CONJ - FACTORES'!BJ$10)*'COMPRAS CONJ - FACTORES'!BJ36</f>
        <v>71.263993499999998</v>
      </c>
      <c r="BK36" s="21">
        <f>+$I36*IF(OR($A36="2-F1",$A36="2-F2"),'COMPRAS CONJ - FACTORES'!BK$11,'COMPRAS CONJ - FACTORES'!BK$10)*'COMPRAS CONJ - FACTORES'!BK36</f>
        <v>72.483223500000008</v>
      </c>
      <c r="BL36" s="21">
        <f>+$I36*IF(OR($A36="2-F1",$A36="2-F2"),'COMPRAS CONJ - FACTORES'!BL$11,'COMPRAS CONJ - FACTORES'!BL$10)*'COMPRAS CONJ - FACTORES'!BL36</f>
        <v>72.483223500000008</v>
      </c>
      <c r="BM36" s="21">
        <f>+$I36*IF(OR($A36="2-F1",$A36="2-F2"),'COMPRAS CONJ - FACTORES'!BM$11,'COMPRAS CONJ - FACTORES'!BM$10)*'COMPRAS CONJ - FACTORES'!BM36</f>
        <v>72.483223500000008</v>
      </c>
      <c r="BN36" s="21">
        <f>+$I36*IF(OR($A36="2-F1",$A36="2-F2"),'COMPRAS CONJ - FACTORES'!BN$11,'COMPRAS CONJ - FACTORES'!BN$10)*'COMPRAS CONJ - FACTORES'!BN36</f>
        <v>72.483223500000008</v>
      </c>
      <c r="BO36" s="21">
        <f>+$I36*IF(OR($A36="2-F1",$A36="2-F2"),'COMPRAS CONJ - FACTORES'!BO$11,'COMPRAS CONJ - FACTORES'!BO$10)*'COMPRAS CONJ - FACTORES'!BO36</f>
        <v>72.483223500000008</v>
      </c>
      <c r="BP36" s="21">
        <f>+$I36*IF(OR($A36="2-F1",$A36="2-F2"),'COMPRAS CONJ - FACTORES'!BP$11,'COMPRAS CONJ - FACTORES'!BP$10)*'COMPRAS CONJ - FACTORES'!BP36</f>
        <v>69.331779000000012</v>
      </c>
      <c r="BQ36" s="21">
        <f>+$I36*IF(OR($A36="2-F1",$A36="2-F2"),'COMPRAS CONJ - FACTORES'!BQ$11,'COMPRAS CONJ - FACTORES'!BQ$10)*'COMPRAS CONJ - FACTORES'!BQ36</f>
        <v>69.331779000000012</v>
      </c>
      <c r="BR36" s="21">
        <f>+$I36*IF(OR($A36="2-F1",$A36="2-F2"),'COMPRAS CONJ - FACTORES'!BR$11,'COMPRAS CONJ - FACTORES'!BR$10)*'COMPRAS CONJ - FACTORES'!BR36</f>
        <v>69.331779000000012</v>
      </c>
      <c r="BS36" s="21">
        <f>+$I36*IF(OR($A36="2-F1",$A36="2-F2"),'COMPRAS CONJ - FACTORES'!BS$11,'COMPRAS CONJ - FACTORES'!BS$10)*'COMPRAS CONJ - FACTORES'!BS36</f>
        <v>69.331779000000012</v>
      </c>
      <c r="BT36" s="21">
        <f>+$I36*IF(OR($A36="2-F1",$A36="2-F2"),'COMPRAS CONJ - FACTORES'!BT$11,'COMPRAS CONJ - FACTORES'!BT$10)*'COMPRAS CONJ - FACTORES'!BT36</f>
        <v>69.331779000000012</v>
      </c>
      <c r="BU36" s="21">
        <f>+$I36*IF(OR($A36="2-F1",$A36="2-F2"),'COMPRAS CONJ - FACTORES'!BU$11,'COMPRAS CONJ - FACTORES'!BU$10)*'COMPRAS CONJ - FACTORES'!BU36</f>
        <v>69.331779000000012</v>
      </c>
      <c r="BV36" s="21">
        <f>+$I36*IF(OR($A36="2-F1",$A36="2-F2"),'COMPRAS CONJ - FACTORES'!BV$11,'COMPRAS CONJ - FACTORES'!BV$10)*'COMPRAS CONJ - FACTORES'!BV36</f>
        <v>69.331779000000012</v>
      </c>
      <c r="BW36" s="21">
        <f>+$I36*IF(OR($A36="2-F1",$A36="2-F2"),'COMPRAS CONJ - FACTORES'!BW$11,'COMPRAS CONJ - FACTORES'!BW$10)*'COMPRAS CONJ - FACTORES'!BW36</f>
        <v>70.510957000000005</v>
      </c>
      <c r="BX36" s="21">
        <f>+$I36*IF(OR($A36="2-F1",$A36="2-F2"),'COMPRAS CONJ - FACTORES'!BX$11,'COMPRAS CONJ - FACTORES'!BX$10)*'COMPRAS CONJ - FACTORES'!BX36</f>
        <v>70.510957000000005</v>
      </c>
      <c r="BY36" s="21">
        <f>+$I36*IF(OR($A36="2-F1",$A36="2-F2"),'COMPRAS CONJ - FACTORES'!BY$11,'COMPRAS CONJ - FACTORES'!BY$10)*'COMPRAS CONJ - FACTORES'!BY36</f>
        <v>70.510957000000005</v>
      </c>
      <c r="BZ36" s="21">
        <f>+$I36*IF(OR($A36="2-F1",$A36="2-F2"),'COMPRAS CONJ - FACTORES'!BZ$11,'COMPRAS CONJ - FACTORES'!BZ$10)*'COMPRAS CONJ - FACTORES'!BZ36</f>
        <v>70.510957000000005</v>
      </c>
      <c r="CA36" s="21">
        <f>+$I36*IF(OR($A36="2-F1",$A36="2-F2"),'COMPRAS CONJ - FACTORES'!CA$11,'COMPRAS CONJ - FACTORES'!CA$10)*'COMPRAS CONJ - FACTORES'!CA36</f>
        <v>70.510957000000005</v>
      </c>
    </row>
    <row r="37" spans="1:79" x14ac:dyDescent="0.3">
      <c r="A37" s="9">
        <v>1.5</v>
      </c>
      <c r="B37" s="15" t="s">
        <v>2830</v>
      </c>
      <c r="C37" s="438" t="s">
        <v>5740</v>
      </c>
      <c r="D37" s="11" t="s">
        <v>2825</v>
      </c>
      <c r="E37" s="9" t="s">
        <v>2826</v>
      </c>
      <c r="F37" s="9" t="s">
        <v>2865</v>
      </c>
      <c r="G37" s="9" t="s">
        <v>2866</v>
      </c>
      <c r="H37" s="12" t="s">
        <v>2829</v>
      </c>
      <c r="I37" s="13">
        <v>48.75</v>
      </c>
      <c r="J37" s="14">
        <v>17.600000000000001</v>
      </c>
      <c r="K37" s="24">
        <v>43109</v>
      </c>
      <c r="L37" s="24">
        <v>51501</v>
      </c>
      <c r="M37" s="689"/>
      <c r="N37" s="21">
        <f>+$I37*IF(OR($A37="2-F1",$A37="2-F2"),'COMPRAS CONJ - FACTORES'!N$11,'COMPRAS CONJ - FACTORES'!N$10)*'COMPRAS CONJ - FACTORES'!N37</f>
        <v>0</v>
      </c>
      <c r="O37" s="21">
        <f>+$I37*IF(OR($A37="2-F1",$A37="2-F2"),'COMPRAS CONJ - FACTORES'!O$11,'COMPRAS CONJ - FACTORES'!O$10)*'COMPRAS CONJ - FACTORES'!O37</f>
        <v>0</v>
      </c>
      <c r="P37" s="21">
        <f>+$I37*IF(OR($A37="2-F1",$A37="2-F2"),'COMPRAS CONJ - FACTORES'!P$11,'COMPRAS CONJ - FACTORES'!P$10)*'COMPRAS CONJ - FACTORES'!P37</f>
        <v>0</v>
      </c>
      <c r="Q37" s="21">
        <f>+$I37*IF(OR($A37="2-F1",$A37="2-F2"),'COMPRAS CONJ - FACTORES'!Q$11,'COMPRAS CONJ - FACTORES'!Q$10)*'COMPRAS CONJ - FACTORES'!Q37</f>
        <v>0</v>
      </c>
      <c r="R37" s="21">
        <f>+$I37*IF(OR($A37="2-F1",$A37="2-F2"),'COMPRAS CONJ - FACTORES'!R$11,'COMPRAS CONJ - FACTORES'!R$10)*'COMPRAS CONJ - FACTORES'!R37</f>
        <v>0</v>
      </c>
      <c r="S37" s="21">
        <f>+$I37*IF(OR($A37="2-F1",$A37="2-F2"),'COMPRAS CONJ - FACTORES'!S$11,'COMPRAS CONJ - FACTORES'!S$10)*'COMPRAS CONJ - FACTORES'!S37</f>
        <v>0</v>
      </c>
      <c r="T37" s="21">
        <f>+$I37*IF(OR($A37="2-F1",$A37="2-F2"),'COMPRAS CONJ - FACTORES'!T$11,'COMPRAS CONJ - FACTORES'!T$10)*'COMPRAS CONJ - FACTORES'!T37</f>
        <v>0</v>
      </c>
      <c r="U37" s="21">
        <f>+$I37*IF(OR($A37="2-F1",$A37="2-F2"),'COMPRAS CONJ - FACTORES'!U$11,'COMPRAS CONJ - FACTORES'!U$10)*'COMPRAS CONJ - FACTORES'!U37</f>
        <v>0</v>
      </c>
      <c r="V37" s="21">
        <f>+$I37*IF(OR($A37="2-F1",$A37="2-F2"),'COMPRAS CONJ - FACTORES'!V$11,'COMPRAS CONJ - FACTORES'!V$10)*'COMPRAS CONJ - FACTORES'!V37</f>
        <v>0</v>
      </c>
      <c r="W37" s="21">
        <f>+$I37*IF(OR($A37="2-F1",$A37="2-F2"),'COMPRAS CONJ - FACTORES'!W$11,'COMPRAS CONJ - FACTORES'!W$10)*'COMPRAS CONJ - FACTORES'!W37</f>
        <v>0</v>
      </c>
      <c r="X37" s="21">
        <f>+$I37*IF(OR($A37="2-F1",$A37="2-F2"),'COMPRAS CONJ - FACTORES'!X$11,'COMPRAS CONJ - FACTORES'!X$10)*'COMPRAS CONJ - FACTORES'!X37</f>
        <v>0</v>
      </c>
      <c r="Y37" s="21">
        <f>+$I37*IF(OR($A37="2-F1",$A37="2-F2"),'COMPRAS CONJ - FACTORES'!Y$11,'COMPRAS CONJ - FACTORES'!Y$10)*'COMPRAS CONJ - FACTORES'!Y37</f>
        <v>0</v>
      </c>
      <c r="Z37" s="21">
        <f>+$I37*IF(OR($A37="2-F1",$A37="2-F2"),'COMPRAS CONJ - FACTORES'!Z$11,'COMPRAS CONJ - FACTORES'!Z$10)*'COMPRAS CONJ - FACTORES'!Z37</f>
        <v>0</v>
      </c>
      <c r="AA37" s="21">
        <f>+$I37*IF(OR($A37="2-F1",$A37="2-F2"),'COMPRAS CONJ - FACTORES'!AA$11,'COMPRAS CONJ - FACTORES'!AA$10)*'COMPRAS CONJ - FACTORES'!AA37</f>
        <v>0</v>
      </c>
      <c r="AB37" s="21">
        <f>+$I37*IF(OR($A37="2-F1",$A37="2-F2"),'COMPRAS CONJ - FACTORES'!AB$11,'COMPRAS CONJ - FACTORES'!AB$10)*'COMPRAS CONJ - FACTORES'!AB37</f>
        <v>0</v>
      </c>
      <c r="AC37" s="21">
        <f>+$I37*IF(OR($A37="2-F1",$A37="2-F2"),'COMPRAS CONJ - FACTORES'!AC$11,'COMPRAS CONJ - FACTORES'!AC$10)*'COMPRAS CONJ - FACTORES'!AC37</f>
        <v>0</v>
      </c>
      <c r="AD37" s="21">
        <f>+$I37*IF(OR($A37="2-F1",$A37="2-F2"),'COMPRAS CONJ - FACTORES'!AD$11,'COMPRAS CONJ - FACTORES'!AD$10)*'COMPRAS CONJ - FACTORES'!AD37</f>
        <v>0</v>
      </c>
      <c r="AE37" s="21">
        <f>+$I37*IF(OR($A37="2-F1",$A37="2-F2"),'COMPRAS CONJ - FACTORES'!AE$11,'COMPRAS CONJ - FACTORES'!AE$10)*'COMPRAS CONJ - FACTORES'!AE37</f>
        <v>0</v>
      </c>
      <c r="AF37" s="21">
        <f>+$I37*IF(OR($A37="2-F1",$A37="2-F2"),'COMPRAS CONJ - FACTORES'!AF$11,'COMPRAS CONJ - FACTORES'!AF$10)*'COMPRAS CONJ - FACTORES'!AF37</f>
        <v>0</v>
      </c>
      <c r="AG37" s="21">
        <f>+$I37*IF(OR($A37="2-F1",$A37="2-F2"),'COMPRAS CONJ - FACTORES'!AG$11,'COMPRAS CONJ - FACTORES'!AG$10)*'COMPRAS CONJ - FACTORES'!AG37</f>
        <v>0</v>
      </c>
      <c r="AH37" s="21">
        <f>+$I37*IF(OR($A37="2-F1",$A37="2-F2"),'COMPRAS CONJ - FACTORES'!AH$11,'COMPRAS CONJ - FACTORES'!AH$10)*'COMPRAS CONJ - FACTORES'!AH37</f>
        <v>0</v>
      </c>
      <c r="AI37" s="21">
        <f>+$I37*IF(OR($A37="2-F1",$A37="2-F2"),'COMPRAS CONJ - FACTORES'!AI$11,'COMPRAS CONJ - FACTORES'!AI$10)*'COMPRAS CONJ - FACTORES'!AI37</f>
        <v>0</v>
      </c>
      <c r="AJ37" s="21">
        <f>+$I37*IF(OR($A37="2-F1",$A37="2-F2"),'COMPRAS CONJ - FACTORES'!AJ$11,'COMPRAS CONJ - FACTORES'!AJ$10)*'COMPRAS CONJ - FACTORES'!AJ37</f>
        <v>0</v>
      </c>
      <c r="AK37" s="21">
        <f>+$I37*IF(OR($A37="2-F1",$A37="2-F2"),'COMPRAS CONJ - FACTORES'!AK$11,'COMPRAS CONJ - FACTORES'!AK$10)*'COMPRAS CONJ - FACTORES'!AK37</f>
        <v>0</v>
      </c>
      <c r="AL37" s="21">
        <f>+$I37*IF(OR($A37="2-F1",$A37="2-F2"),'COMPRAS CONJ - FACTORES'!AL$11,'COMPRAS CONJ - FACTORES'!AL$10)*'COMPRAS CONJ - FACTORES'!AL37</f>
        <v>0</v>
      </c>
      <c r="AM37" s="21">
        <f>+$I37*IF(OR($A37="2-F1",$A37="2-F2"),'COMPRAS CONJ - FACTORES'!AM$11,'COMPRAS CONJ - FACTORES'!AM$10)*'COMPRAS CONJ - FACTORES'!AM37</f>
        <v>0</v>
      </c>
      <c r="AN37" s="21">
        <f>+$I37*IF(OR($A37="2-F1",$A37="2-F2"),'COMPRAS CONJ - FACTORES'!AN$11,'COMPRAS CONJ - FACTORES'!AN$10)*'COMPRAS CONJ - FACTORES'!AN37</f>
        <v>0</v>
      </c>
      <c r="AO37" s="21">
        <f>+$I37*IF(OR($A37="2-F1",$A37="2-F2"),'COMPRAS CONJ - FACTORES'!AO$11,'COMPRAS CONJ - FACTORES'!AO$10)*'COMPRAS CONJ - FACTORES'!AO37</f>
        <v>0</v>
      </c>
      <c r="AP37" s="21">
        <f>+$I37*IF(OR($A37="2-F1",$A37="2-F2"),'COMPRAS CONJ - FACTORES'!AP$11,'COMPRAS CONJ - FACTORES'!AP$10)*'COMPRAS CONJ - FACTORES'!AP37</f>
        <v>0</v>
      </c>
      <c r="AQ37" s="21">
        <f>+$I37*IF(OR($A37="2-F1",$A37="2-F2"),'COMPRAS CONJ - FACTORES'!AQ$11,'COMPRAS CONJ - FACTORES'!AQ$10)*'COMPRAS CONJ - FACTORES'!AQ37</f>
        <v>0</v>
      </c>
      <c r="AR37" s="21">
        <f>+$I37*IF(OR($A37="2-F1",$A37="2-F2"),'COMPRAS CONJ - FACTORES'!AR$11,'COMPRAS CONJ - FACTORES'!AR$10)*'COMPRAS CONJ - FACTORES'!AR37</f>
        <v>0</v>
      </c>
      <c r="AS37" s="21">
        <f>+$I37*IF(OR($A37="2-F1",$A37="2-F2"),'COMPRAS CONJ - FACTORES'!AS$11,'COMPRAS CONJ - FACTORES'!AS$10)*'COMPRAS CONJ - FACTORES'!AS37</f>
        <v>0</v>
      </c>
      <c r="AT37" s="21">
        <f>+$I37*IF(OR($A37="2-F1",$A37="2-F2"),'COMPRAS CONJ - FACTORES'!AT$11,'COMPRAS CONJ - FACTORES'!AT$10)*'COMPRAS CONJ - FACTORES'!AT37</f>
        <v>0</v>
      </c>
      <c r="AU37" s="21">
        <f>+$I37*IF(OR($A37="2-F1",$A37="2-F2"),'COMPRAS CONJ - FACTORES'!AU$11,'COMPRAS CONJ - FACTORES'!AU$10)*'COMPRAS CONJ - FACTORES'!AU37</f>
        <v>0</v>
      </c>
      <c r="AV37" s="21">
        <f>+$I37*IF(OR($A37="2-F1",$A37="2-F2"),'COMPRAS CONJ - FACTORES'!AV$11,'COMPRAS CONJ - FACTORES'!AV$10)*'COMPRAS CONJ - FACTORES'!AV37</f>
        <v>0</v>
      </c>
      <c r="AW37" s="21">
        <f>+$I37*IF(OR($A37="2-F1",$A37="2-F2"),'COMPRAS CONJ - FACTORES'!AW$11,'COMPRAS CONJ - FACTORES'!AW$10)*'COMPRAS CONJ - FACTORES'!AW37</f>
        <v>0</v>
      </c>
      <c r="AX37" s="21">
        <f>+$I37*IF(OR($A37="2-F1",$A37="2-F2"),'COMPRAS CONJ - FACTORES'!AX$11,'COMPRAS CONJ - FACTORES'!AX$10)*'COMPRAS CONJ - FACTORES'!AX37</f>
        <v>0</v>
      </c>
      <c r="AY37" s="21">
        <f>+$I37*IF(OR($A37="2-F1",$A37="2-F2"),'COMPRAS CONJ - FACTORES'!AY$11,'COMPRAS CONJ - FACTORES'!AY$10)*'COMPRAS CONJ - FACTORES'!AY37</f>
        <v>0</v>
      </c>
      <c r="AZ37" s="21">
        <f>+$I37*IF(OR($A37="2-F1",$A37="2-F2"),'COMPRAS CONJ - FACTORES'!AZ$11,'COMPRAS CONJ - FACTORES'!AZ$10)*'COMPRAS CONJ - FACTORES'!AZ37</f>
        <v>0</v>
      </c>
      <c r="BA37" s="21">
        <f>+$I37*IF(OR($A37="2-F1",$A37="2-F2"),'COMPRAS CONJ - FACTORES'!BA$11,'COMPRAS CONJ - FACTORES'!BA$10)*'COMPRAS CONJ - FACTORES'!BA37</f>
        <v>0</v>
      </c>
      <c r="BB37" s="21">
        <f>+$I37*IF(OR($A37="2-F1",$A37="2-F2"),'COMPRAS CONJ - FACTORES'!BB$11,'COMPRAS CONJ - FACTORES'!BB$10)*'COMPRAS CONJ - FACTORES'!BB37</f>
        <v>0</v>
      </c>
      <c r="BC37" s="21">
        <f>+$I37*IF(OR($A37="2-F1",$A37="2-F2"),'COMPRAS CONJ - FACTORES'!BC$11,'COMPRAS CONJ - FACTORES'!BC$10)*'COMPRAS CONJ - FACTORES'!BC37</f>
        <v>0</v>
      </c>
      <c r="BD37" s="21">
        <f>+$I37*IF(OR($A37="2-F1",$A37="2-F2"),'COMPRAS CONJ - FACTORES'!BD$11,'COMPRAS CONJ - FACTORES'!BD$10)*'COMPRAS CONJ - FACTORES'!BD37</f>
        <v>0</v>
      </c>
      <c r="BE37" s="21">
        <f>+$I37*IF(OR($A37="2-F1",$A37="2-F2"),'COMPRAS CONJ - FACTORES'!BE$11,'COMPRAS CONJ - FACTORES'!BE$10)*'COMPRAS CONJ - FACTORES'!BE37</f>
        <v>0</v>
      </c>
      <c r="BF37" s="21">
        <f>+$I37*IF(OR($A37="2-F1",$A37="2-F2"),'COMPRAS CONJ - FACTORES'!BF$11,'COMPRAS CONJ - FACTORES'!BF$10)*'COMPRAS CONJ - FACTORES'!BF37</f>
        <v>0</v>
      </c>
      <c r="BG37" s="21">
        <f>+$I37*IF(OR($A37="2-F1",$A37="2-F2"),'COMPRAS CONJ - FACTORES'!BG$11,'COMPRAS CONJ - FACTORES'!BG$10)*'COMPRAS CONJ - FACTORES'!BG37</f>
        <v>0</v>
      </c>
      <c r="BH37" s="21">
        <f>+$I37*IF(OR($A37="2-F1",$A37="2-F2"),'COMPRAS CONJ - FACTORES'!BH$11,'COMPRAS CONJ - FACTORES'!BH$10)*'COMPRAS CONJ - FACTORES'!BH37</f>
        <v>0</v>
      </c>
      <c r="BI37" s="21">
        <f>+$I37*IF(OR($A37="2-F1",$A37="2-F2"),'COMPRAS CONJ - FACTORES'!BI$11,'COMPRAS CONJ - FACTORES'!BI$10)*'COMPRAS CONJ - FACTORES'!BI37</f>
        <v>0</v>
      </c>
      <c r="BJ37" s="21">
        <f>+$I37*IF(OR($A37="2-F1",$A37="2-F2"),'COMPRAS CONJ - FACTORES'!BJ$11,'COMPRAS CONJ - FACTORES'!BJ$10)*'COMPRAS CONJ - FACTORES'!BJ37</f>
        <v>0</v>
      </c>
      <c r="BK37" s="21">
        <f>+$I37*IF(OR($A37="2-F1",$A37="2-F2"),'COMPRAS CONJ - FACTORES'!BK$11,'COMPRAS CONJ - FACTORES'!BK$10)*'COMPRAS CONJ - FACTORES'!BK37</f>
        <v>0</v>
      </c>
      <c r="BL37" s="21">
        <f>+$I37*IF(OR($A37="2-F1",$A37="2-F2"),'COMPRAS CONJ - FACTORES'!BL$11,'COMPRAS CONJ - FACTORES'!BL$10)*'COMPRAS CONJ - FACTORES'!BL37</f>
        <v>0</v>
      </c>
      <c r="BM37" s="21">
        <f>+$I37*IF(OR($A37="2-F1",$A37="2-F2"),'COMPRAS CONJ - FACTORES'!BM$11,'COMPRAS CONJ - FACTORES'!BM$10)*'COMPRAS CONJ - FACTORES'!BM37</f>
        <v>0</v>
      </c>
      <c r="BN37" s="21">
        <f>+$I37*IF(OR($A37="2-F1",$A37="2-F2"),'COMPRAS CONJ - FACTORES'!BN$11,'COMPRAS CONJ - FACTORES'!BN$10)*'COMPRAS CONJ - FACTORES'!BN37</f>
        <v>0</v>
      </c>
      <c r="BO37" s="21">
        <f>+$I37*IF(OR($A37="2-F1",$A37="2-F2"),'COMPRAS CONJ - FACTORES'!BO$11,'COMPRAS CONJ - FACTORES'!BO$10)*'COMPRAS CONJ - FACTORES'!BO37</f>
        <v>0</v>
      </c>
      <c r="BP37" s="21">
        <f>+$I37*IF(OR($A37="2-F1",$A37="2-F2"),'COMPRAS CONJ - FACTORES'!BP$11,'COMPRAS CONJ - FACTORES'!BP$10)*'COMPRAS CONJ - FACTORES'!BP37</f>
        <v>0</v>
      </c>
      <c r="BQ37" s="21">
        <f>+$I37*IF(OR($A37="2-F1",$A37="2-F2"),'COMPRAS CONJ - FACTORES'!BQ$11,'COMPRAS CONJ - FACTORES'!BQ$10)*'COMPRAS CONJ - FACTORES'!BQ37</f>
        <v>0</v>
      </c>
      <c r="BR37" s="21">
        <f>+$I37*IF(OR($A37="2-F1",$A37="2-F2"),'COMPRAS CONJ - FACTORES'!BR$11,'COMPRAS CONJ - FACTORES'!BR$10)*'COMPRAS CONJ - FACTORES'!BR37</f>
        <v>0</v>
      </c>
      <c r="BS37" s="21">
        <f>+$I37*IF(OR($A37="2-F1",$A37="2-F2"),'COMPRAS CONJ - FACTORES'!BS$11,'COMPRAS CONJ - FACTORES'!BS$10)*'COMPRAS CONJ - FACTORES'!BS37</f>
        <v>0</v>
      </c>
      <c r="BT37" s="21">
        <f>+$I37*IF(OR($A37="2-F1",$A37="2-F2"),'COMPRAS CONJ - FACTORES'!BT$11,'COMPRAS CONJ - FACTORES'!BT$10)*'COMPRAS CONJ - FACTORES'!BT37</f>
        <v>0</v>
      </c>
      <c r="BU37" s="21">
        <f>+$I37*IF(OR($A37="2-F1",$A37="2-F2"),'COMPRAS CONJ - FACTORES'!BU$11,'COMPRAS CONJ - FACTORES'!BU$10)*'COMPRAS CONJ - FACTORES'!BU37</f>
        <v>0</v>
      </c>
      <c r="BV37" s="21">
        <f>+$I37*IF(OR($A37="2-F1",$A37="2-F2"),'COMPRAS CONJ - FACTORES'!BV$11,'COMPRAS CONJ - FACTORES'!BV$10)*'COMPRAS CONJ - FACTORES'!BV37</f>
        <v>0</v>
      </c>
      <c r="BW37" s="21">
        <f>+$I37*IF(OR($A37="2-F1",$A37="2-F2"),'COMPRAS CONJ - FACTORES'!BW$11,'COMPRAS CONJ - FACTORES'!BW$10)*'COMPRAS CONJ - FACTORES'!BW37</f>
        <v>0</v>
      </c>
      <c r="BX37" s="21">
        <f>+$I37*IF(OR($A37="2-F1",$A37="2-F2"),'COMPRAS CONJ - FACTORES'!BX$11,'COMPRAS CONJ - FACTORES'!BX$10)*'COMPRAS CONJ - FACTORES'!BX37</f>
        <v>0</v>
      </c>
      <c r="BY37" s="21">
        <f>+$I37*IF(OR($A37="2-F1",$A37="2-F2"),'COMPRAS CONJ - FACTORES'!BY$11,'COMPRAS CONJ - FACTORES'!BY$10)*'COMPRAS CONJ - FACTORES'!BY37</f>
        <v>0</v>
      </c>
      <c r="BZ37" s="21">
        <f>+$I37*IF(OR($A37="2-F1",$A37="2-F2"),'COMPRAS CONJ - FACTORES'!BZ$11,'COMPRAS CONJ - FACTORES'!BZ$10)*'COMPRAS CONJ - FACTORES'!BZ37</f>
        <v>0</v>
      </c>
      <c r="CA37" s="21">
        <f>+$I37*IF(OR($A37="2-F1",$A37="2-F2"),'COMPRAS CONJ - FACTORES'!CA$11,'COMPRAS CONJ - FACTORES'!CA$10)*'COMPRAS CONJ - FACTORES'!CA37</f>
        <v>0</v>
      </c>
    </row>
    <row r="38" spans="1:79" x14ac:dyDescent="0.3">
      <c r="A38" s="9">
        <v>1.5</v>
      </c>
      <c r="B38" s="15" t="s">
        <v>2830</v>
      </c>
      <c r="C38" s="438" t="s">
        <v>5741</v>
      </c>
      <c r="D38" s="11" t="s">
        <v>2825</v>
      </c>
      <c r="E38" s="9" t="s">
        <v>2850</v>
      </c>
      <c r="F38" s="9" t="s">
        <v>2867</v>
      </c>
      <c r="G38" s="9" t="s">
        <v>2868</v>
      </c>
      <c r="H38" s="12" t="s">
        <v>2869</v>
      </c>
      <c r="I38" s="13">
        <v>54.1</v>
      </c>
      <c r="J38" s="14">
        <v>80</v>
      </c>
      <c r="K38" s="24">
        <v>42881</v>
      </c>
      <c r="L38" s="24">
        <v>43551</v>
      </c>
      <c r="M38" s="689">
        <v>43551</v>
      </c>
      <c r="N38" s="21">
        <f>+$I38*IF(OR($A38="2-F1",$A38="2-F2"),'COMPRAS CONJ - FACTORES'!N$11,'COMPRAS CONJ - FACTORES'!N$10)*'COMPRAS CONJ - FACTORES'!N38</f>
        <v>0</v>
      </c>
      <c r="O38" s="21">
        <f>+$I38*IF(OR($A38="2-F1",$A38="2-F2"),'COMPRAS CONJ - FACTORES'!O$11,'COMPRAS CONJ - FACTORES'!O$10)*'COMPRAS CONJ - FACTORES'!O38</f>
        <v>0</v>
      </c>
      <c r="P38" s="21">
        <f>+$I38*IF(OR($A38="2-F1",$A38="2-F2"),'COMPRAS CONJ - FACTORES'!P$11,'COMPRAS CONJ - FACTORES'!P$10)*'COMPRAS CONJ - FACTORES'!P38</f>
        <v>0</v>
      </c>
      <c r="Q38" s="21">
        <f>+$I38*IF(OR($A38="2-F1",$A38="2-F2"),'COMPRAS CONJ - FACTORES'!Q$11,'COMPRAS CONJ - FACTORES'!Q$10)*'COMPRAS CONJ - FACTORES'!Q38</f>
        <v>0</v>
      </c>
      <c r="R38" s="21">
        <f>+$I38*IF(OR($A38="2-F1",$A38="2-F2"),'COMPRAS CONJ - FACTORES'!R$11,'COMPRAS CONJ - FACTORES'!R$10)*'COMPRAS CONJ - FACTORES'!R38</f>
        <v>0</v>
      </c>
      <c r="S38" s="21">
        <f>+$I38*IF(OR($A38="2-F1",$A38="2-F2"),'COMPRAS CONJ - FACTORES'!S$11,'COMPRAS CONJ - FACTORES'!S$10)*'COMPRAS CONJ - FACTORES'!S38</f>
        <v>0</v>
      </c>
      <c r="T38" s="21">
        <f>+$I38*IF(OR($A38="2-F1",$A38="2-F2"),'COMPRAS CONJ - FACTORES'!T$11,'COMPRAS CONJ - FACTORES'!T$10)*'COMPRAS CONJ - FACTORES'!T38</f>
        <v>0</v>
      </c>
      <c r="U38" s="21">
        <f>+$I38*IF(OR($A38="2-F1",$A38="2-F2"),'COMPRAS CONJ - FACTORES'!U$11,'COMPRAS CONJ - FACTORES'!U$10)*'COMPRAS CONJ - FACTORES'!U38</f>
        <v>0</v>
      </c>
      <c r="V38" s="21">
        <f>+$I38*IF(OR($A38="2-F1",$A38="2-F2"),'COMPRAS CONJ - FACTORES'!V$11,'COMPRAS CONJ - FACTORES'!V$10)*'COMPRAS CONJ - FACTORES'!V38</f>
        <v>0</v>
      </c>
      <c r="W38" s="21">
        <f>+$I38*IF(OR($A38="2-F1",$A38="2-F2"),'COMPRAS CONJ - FACTORES'!W$11,'COMPRAS CONJ - FACTORES'!W$10)*'COMPRAS CONJ - FACTORES'!W38</f>
        <v>0</v>
      </c>
      <c r="X38" s="21">
        <f>+$I38*IF(OR($A38="2-F1",$A38="2-F2"),'COMPRAS CONJ - FACTORES'!X$11,'COMPRAS CONJ - FACTORES'!X$10)*'COMPRAS CONJ - FACTORES'!X38</f>
        <v>0</v>
      </c>
      <c r="Y38" s="21">
        <f>+$I38*IF(OR($A38="2-F1",$A38="2-F2"),'COMPRAS CONJ - FACTORES'!Y$11,'COMPRAS CONJ - FACTORES'!Y$10)*'COMPRAS CONJ - FACTORES'!Y38</f>
        <v>0</v>
      </c>
      <c r="Z38" s="21">
        <f>+$I38*IF(OR($A38="2-F1",$A38="2-F2"),'COMPRAS CONJ - FACTORES'!Z$11,'COMPRAS CONJ - FACTORES'!Z$10)*'COMPRAS CONJ - FACTORES'!Z38</f>
        <v>0</v>
      </c>
      <c r="AA38" s="21">
        <f>+$I38*IF(OR($A38="2-F1",$A38="2-F2"),'COMPRAS CONJ - FACTORES'!AA$11,'COMPRAS CONJ - FACTORES'!AA$10)*'COMPRAS CONJ - FACTORES'!AA38</f>
        <v>0</v>
      </c>
      <c r="AB38" s="21">
        <f>+$I38*IF(OR($A38="2-F1",$A38="2-F2"),'COMPRAS CONJ - FACTORES'!AB$11,'COMPRAS CONJ - FACTORES'!AB$10)*'COMPRAS CONJ - FACTORES'!AB38</f>
        <v>0</v>
      </c>
      <c r="AC38" s="21">
        <f>+$I38*IF(OR($A38="2-F1",$A38="2-F2"),'COMPRAS CONJ - FACTORES'!AC$11,'COMPRAS CONJ - FACTORES'!AC$10)*'COMPRAS CONJ - FACTORES'!AC38</f>
        <v>0</v>
      </c>
      <c r="AD38" s="21">
        <f>+$I38*IF(OR($A38="2-F1",$A38="2-F2"),'COMPRAS CONJ - FACTORES'!AD$11,'COMPRAS CONJ - FACTORES'!AD$10)*'COMPRAS CONJ - FACTORES'!AD38</f>
        <v>0</v>
      </c>
      <c r="AE38" s="21">
        <f>+$I38*IF(OR($A38="2-F1",$A38="2-F2"),'COMPRAS CONJ - FACTORES'!AE$11,'COMPRAS CONJ - FACTORES'!AE$10)*'COMPRAS CONJ - FACTORES'!AE38</f>
        <v>0</v>
      </c>
      <c r="AF38" s="21">
        <f>+$I38*IF(OR($A38="2-F1",$A38="2-F2"),'COMPRAS CONJ - FACTORES'!AF$11,'COMPRAS CONJ - FACTORES'!AF$10)*'COMPRAS CONJ - FACTORES'!AF38</f>
        <v>0</v>
      </c>
      <c r="AG38" s="21">
        <f>+$I38*IF(OR($A38="2-F1",$A38="2-F2"),'COMPRAS CONJ - FACTORES'!AG$11,'COMPRAS CONJ - FACTORES'!AG$10)*'COMPRAS CONJ - FACTORES'!AG38</f>
        <v>0</v>
      </c>
      <c r="AH38" s="21">
        <f>+$I38*IF(OR($A38="2-F1",$A38="2-F2"),'COMPRAS CONJ - FACTORES'!AH$11,'COMPRAS CONJ - FACTORES'!AH$10)*'COMPRAS CONJ - FACTORES'!AH38</f>
        <v>63.278876499999988</v>
      </c>
      <c r="AI38" s="21">
        <f>+$I38*IF(OR($A38="2-F1",$A38="2-F2"),'COMPRAS CONJ - FACTORES'!AI$11,'COMPRAS CONJ - FACTORES'!AI$10)*'COMPRAS CONJ - FACTORES'!AI38</f>
        <v>63.278876499999988</v>
      </c>
      <c r="AJ38" s="21">
        <f>+$I38*IF(OR($A38="2-F1",$A38="2-F2"),'COMPRAS CONJ - FACTORES'!AJ$11,'COMPRAS CONJ - FACTORES'!AJ$10)*'COMPRAS CONJ - FACTORES'!AJ38</f>
        <v>63.278876499999988</v>
      </c>
      <c r="AK38" s="21">
        <f>+$I38*IF(OR($A38="2-F1",$A38="2-F2"),'COMPRAS CONJ - FACTORES'!AK$11,'COMPRAS CONJ - FACTORES'!AK$10)*'COMPRAS CONJ - FACTORES'!AK38</f>
        <v>63.278876499999988</v>
      </c>
      <c r="AL38" s="21">
        <f>+$I38*IF(OR($A38="2-F1",$A38="2-F2"),'COMPRAS CONJ - FACTORES'!AL$11,'COMPRAS CONJ - FACTORES'!AL$10)*'COMPRAS CONJ - FACTORES'!AL38</f>
        <v>63.278876499999988</v>
      </c>
      <c r="AM38" s="21">
        <f>+$I38*IF(OR($A38="2-F1",$A38="2-F2"),'COMPRAS CONJ - FACTORES'!AM$11,'COMPRAS CONJ - FACTORES'!AM$10)*'COMPRAS CONJ - FACTORES'!AM38</f>
        <v>63.278876499999988</v>
      </c>
      <c r="AN38" s="21">
        <f>+$I38*IF(OR($A38="2-F1",$A38="2-F2"),'COMPRAS CONJ - FACTORES'!AN$11,'COMPRAS CONJ - FACTORES'!AN$10)*'COMPRAS CONJ - FACTORES'!AN38</f>
        <v>63.278876499999988</v>
      </c>
      <c r="AO38" s="21">
        <f>+$I38*IF(OR($A38="2-F1",$A38="2-F2"),'COMPRAS CONJ - FACTORES'!AO$11,'COMPRAS CONJ - FACTORES'!AO$10)*'COMPRAS CONJ - FACTORES'!AO38</f>
        <v>63.278876499999988</v>
      </c>
      <c r="AP38" s="21">
        <f>+$I38*IF(OR($A38="2-F1",$A38="2-F2"),'COMPRAS CONJ - FACTORES'!AP$11,'COMPRAS CONJ - FACTORES'!AP$10)*'COMPRAS CONJ - FACTORES'!AP38</f>
        <v>63.278876499999988</v>
      </c>
      <c r="AQ38" s="21">
        <f>+$I38*IF(OR($A38="2-F1",$A38="2-F2"),'COMPRAS CONJ - FACTORES'!AQ$11,'COMPRAS CONJ - FACTORES'!AQ$10)*'COMPRAS CONJ - FACTORES'!AQ38</f>
        <v>63.278876499999988</v>
      </c>
      <c r="AR38" s="21">
        <f>+$I38*IF(OR($A38="2-F1",$A38="2-F2"),'COMPRAS CONJ - FACTORES'!AR$11,'COMPRAS CONJ - FACTORES'!AR$10)*'COMPRAS CONJ - FACTORES'!AR38</f>
        <v>63.278876499999988</v>
      </c>
      <c r="AS38" s="21">
        <f>+$I38*IF(OR($A38="2-F1",$A38="2-F2"),'COMPRAS CONJ - FACTORES'!AS$11,'COMPRAS CONJ - FACTORES'!AS$10)*'COMPRAS CONJ - FACTORES'!AS38</f>
        <v>63.278876499999988</v>
      </c>
      <c r="AT38" s="21">
        <f>+$I38*IF(OR($A38="2-F1",$A38="2-F2"),'COMPRAS CONJ - FACTORES'!AT$11,'COMPRAS CONJ - FACTORES'!AT$10)*'COMPRAS CONJ - FACTORES'!AT38</f>
        <v>64.355195999999992</v>
      </c>
      <c r="AU38" s="21">
        <f>+$I38*IF(OR($A38="2-F1",$A38="2-F2"),'COMPRAS CONJ - FACTORES'!AU$11,'COMPRAS CONJ - FACTORES'!AU$10)*'COMPRAS CONJ - FACTORES'!AU38</f>
        <v>64.355195999999992</v>
      </c>
      <c r="AV38" s="21">
        <f>+$I38*IF(OR($A38="2-F1",$A38="2-F2"),'COMPRAS CONJ - FACTORES'!AV$11,'COMPRAS CONJ - FACTORES'!AV$10)*'COMPRAS CONJ - FACTORES'!AV38</f>
        <v>64.355195999999992</v>
      </c>
      <c r="AW38" s="21">
        <f>+$I38*IF(OR($A38="2-F1",$A38="2-F2"),'COMPRAS CONJ - FACTORES'!AW$11,'COMPRAS CONJ - FACTORES'!AW$10)*'COMPRAS CONJ - FACTORES'!AW38</f>
        <v>64.355195999999992</v>
      </c>
      <c r="AX38" s="21">
        <f>+$I38*IF(OR($A38="2-F1",$A38="2-F2"),'COMPRAS CONJ - FACTORES'!AX$11,'COMPRAS CONJ - FACTORES'!AX$10)*'COMPRAS CONJ - FACTORES'!AX38</f>
        <v>64.355195999999992</v>
      </c>
      <c r="AY38" s="21">
        <f>+$I38*IF(OR($A38="2-F1",$A38="2-F2"),'COMPRAS CONJ - FACTORES'!AY$11,'COMPRAS CONJ - FACTORES'!AY$10)*'COMPRAS CONJ - FACTORES'!AY38</f>
        <v>64.355195999999992</v>
      </c>
      <c r="AZ38" s="21">
        <f>+$I38*IF(OR($A38="2-F1",$A38="2-F2"),'COMPRAS CONJ - FACTORES'!AZ$11,'COMPRAS CONJ - FACTORES'!AZ$10)*'COMPRAS CONJ - FACTORES'!AZ38</f>
        <v>64.355195999999992</v>
      </c>
      <c r="BA38" s="21">
        <f>+$I38*IF(OR($A38="2-F1",$A38="2-F2"),'COMPRAS CONJ - FACTORES'!BA$11,'COMPRAS CONJ - FACTORES'!BA$10)*'COMPRAS CONJ - FACTORES'!BA38</f>
        <v>64.355195999999992</v>
      </c>
      <c r="BB38" s="21">
        <f>+$I38*IF(OR($A38="2-F1",$A38="2-F2"),'COMPRAS CONJ - FACTORES'!BB$11,'COMPRAS CONJ - FACTORES'!BB$10)*'COMPRAS CONJ - FACTORES'!BB38</f>
        <v>64.355195999999992</v>
      </c>
      <c r="BC38" s="21">
        <f>+$I38*IF(OR($A38="2-F1",$A38="2-F2"),'COMPRAS CONJ - FACTORES'!BC$11,'COMPRAS CONJ - FACTORES'!BC$10)*'COMPRAS CONJ - FACTORES'!BC38</f>
        <v>64.355195999999992</v>
      </c>
      <c r="BD38" s="21">
        <f>+$I38*IF(OR($A38="2-F1",$A38="2-F2"),'COMPRAS CONJ - FACTORES'!BD$11,'COMPRAS CONJ - FACTORES'!BD$10)*'COMPRAS CONJ - FACTORES'!BD38</f>
        <v>64.355195999999992</v>
      </c>
      <c r="BE38" s="21">
        <f>+$I38*IF(OR($A38="2-F1",$A38="2-F2"),'COMPRAS CONJ - FACTORES'!BE$11,'COMPRAS CONJ - FACTORES'!BE$10)*'COMPRAS CONJ - FACTORES'!BE38</f>
        <v>64.355195999999992</v>
      </c>
      <c r="BF38" s="21">
        <f>+$I38*IF(OR($A38="2-F1",$A38="2-F2"),'COMPRAS CONJ - FACTORES'!BF$11,'COMPRAS CONJ - FACTORES'!BF$10)*'COMPRAS CONJ - FACTORES'!BF38</f>
        <v>65.456401499999998</v>
      </c>
      <c r="BG38" s="21">
        <f>+$I38*IF(OR($A38="2-F1",$A38="2-F2"),'COMPRAS CONJ - FACTORES'!BG$11,'COMPRAS CONJ - FACTORES'!BG$10)*'COMPRAS CONJ - FACTORES'!BG38</f>
        <v>65.456401499999998</v>
      </c>
      <c r="BH38" s="21">
        <f>+$I38*IF(OR($A38="2-F1",$A38="2-F2"),'COMPRAS CONJ - FACTORES'!BH$11,'COMPRAS CONJ - FACTORES'!BH$10)*'COMPRAS CONJ - FACTORES'!BH38</f>
        <v>65.456401499999998</v>
      </c>
      <c r="BI38" s="21">
        <f>+$I38*IF(OR($A38="2-F1",$A38="2-F2"),'COMPRAS CONJ - FACTORES'!BI$11,'COMPRAS CONJ - FACTORES'!BI$10)*'COMPRAS CONJ - FACTORES'!BI38</f>
        <v>65.456401499999998</v>
      </c>
      <c r="BJ38" s="21">
        <f>+$I38*IF(OR($A38="2-F1",$A38="2-F2"),'COMPRAS CONJ - FACTORES'!BJ$11,'COMPRAS CONJ - FACTORES'!BJ$10)*'COMPRAS CONJ - FACTORES'!BJ38</f>
        <v>65.456401499999998</v>
      </c>
      <c r="BK38" s="21">
        <f>+$I38*IF(OR($A38="2-F1",$A38="2-F2"),'COMPRAS CONJ - FACTORES'!BK$11,'COMPRAS CONJ - FACTORES'!BK$10)*'COMPRAS CONJ - FACTORES'!BK38</f>
        <v>65.456401499999998</v>
      </c>
      <c r="BL38" s="21">
        <f>+$I38*IF(OR($A38="2-F1",$A38="2-F2"),'COMPRAS CONJ - FACTORES'!BL$11,'COMPRAS CONJ - FACTORES'!BL$10)*'COMPRAS CONJ - FACTORES'!BL38</f>
        <v>65.456401499999998</v>
      </c>
      <c r="BM38" s="21">
        <f>+$I38*IF(OR($A38="2-F1",$A38="2-F2"),'COMPRAS CONJ - FACTORES'!BM$11,'COMPRAS CONJ - FACTORES'!BM$10)*'COMPRAS CONJ - FACTORES'!BM38</f>
        <v>65.456401499999998</v>
      </c>
      <c r="BN38" s="21">
        <f>+$I38*IF(OR($A38="2-F1",$A38="2-F2"),'COMPRAS CONJ - FACTORES'!BN$11,'COMPRAS CONJ - FACTORES'!BN$10)*'COMPRAS CONJ - FACTORES'!BN38</f>
        <v>65.456401499999998</v>
      </c>
      <c r="BO38" s="21">
        <f>+$I38*IF(OR($A38="2-F1",$A38="2-F2"),'COMPRAS CONJ - FACTORES'!BO$11,'COMPRAS CONJ - FACTORES'!BO$10)*'COMPRAS CONJ - FACTORES'!BO38</f>
        <v>65.456401499999998</v>
      </c>
      <c r="BP38" s="21">
        <f>+$I38*IF(OR($A38="2-F1",$A38="2-F2"),'COMPRAS CONJ - FACTORES'!BP$11,'COMPRAS CONJ - FACTORES'!BP$10)*'COMPRAS CONJ - FACTORES'!BP38</f>
        <v>62.610471000000004</v>
      </c>
      <c r="BQ38" s="21">
        <f>+$I38*IF(OR($A38="2-F1",$A38="2-F2"),'COMPRAS CONJ - FACTORES'!BQ$11,'COMPRAS CONJ - FACTORES'!BQ$10)*'COMPRAS CONJ - FACTORES'!BQ38</f>
        <v>62.610471000000004</v>
      </c>
      <c r="BR38" s="21">
        <f>+$I38*IF(OR($A38="2-F1",$A38="2-F2"),'COMPRAS CONJ - FACTORES'!BR$11,'COMPRAS CONJ - FACTORES'!BR$10)*'COMPRAS CONJ - FACTORES'!BR38</f>
        <v>63.681651000000009</v>
      </c>
      <c r="BS38" s="21">
        <f>+$I38*IF(OR($A38="2-F1",$A38="2-F2"),'COMPRAS CONJ - FACTORES'!BS$11,'COMPRAS CONJ - FACTORES'!BS$10)*'COMPRAS CONJ - FACTORES'!BS38</f>
        <v>63.681651000000009</v>
      </c>
      <c r="BT38" s="21">
        <f>+$I38*IF(OR($A38="2-F1",$A38="2-F2"),'COMPRAS CONJ - FACTORES'!BT$11,'COMPRAS CONJ - FACTORES'!BT$10)*'COMPRAS CONJ - FACTORES'!BT38</f>
        <v>63.681651000000009</v>
      </c>
      <c r="BU38" s="21">
        <f>+$I38*IF(OR($A38="2-F1",$A38="2-F2"),'COMPRAS CONJ - FACTORES'!BU$11,'COMPRAS CONJ - FACTORES'!BU$10)*'COMPRAS CONJ - FACTORES'!BU38</f>
        <v>63.681651000000009</v>
      </c>
      <c r="BV38" s="21">
        <f>+$I38*IF(OR($A38="2-F1",$A38="2-F2"),'COMPRAS CONJ - FACTORES'!BV$11,'COMPRAS CONJ - FACTORES'!BV$10)*'COMPRAS CONJ - FACTORES'!BV38</f>
        <v>63.681651000000009</v>
      </c>
      <c r="BW38" s="21">
        <f>+$I38*IF(OR($A38="2-F1",$A38="2-F2"),'COMPRAS CONJ - FACTORES'!BW$11,'COMPRAS CONJ - FACTORES'!BW$10)*'COMPRAS CONJ - FACTORES'!BW38</f>
        <v>63.681651000000009</v>
      </c>
      <c r="BX38" s="21">
        <f>+$I38*IF(OR($A38="2-F1",$A38="2-F2"),'COMPRAS CONJ - FACTORES'!BX$11,'COMPRAS CONJ - FACTORES'!BX$10)*'COMPRAS CONJ - FACTORES'!BX38</f>
        <v>63.681651000000009</v>
      </c>
      <c r="BY38" s="21">
        <f>+$I38*IF(OR($A38="2-F1",$A38="2-F2"),'COMPRAS CONJ - FACTORES'!BY$11,'COMPRAS CONJ - FACTORES'!BY$10)*'COMPRAS CONJ - FACTORES'!BY38</f>
        <v>63.681651000000009</v>
      </c>
      <c r="BZ38" s="21">
        <f>+$I38*IF(OR($A38="2-F1",$A38="2-F2"),'COMPRAS CONJ - FACTORES'!BZ$11,'COMPRAS CONJ - FACTORES'!BZ$10)*'COMPRAS CONJ - FACTORES'!BZ38</f>
        <v>63.681651000000009</v>
      </c>
      <c r="CA38" s="21">
        <f>+$I38*IF(OR($A38="2-F1",$A38="2-F2"),'COMPRAS CONJ - FACTORES'!CA$11,'COMPRAS CONJ - FACTORES'!CA$10)*'COMPRAS CONJ - FACTORES'!CA38</f>
        <v>63.681651000000009</v>
      </c>
    </row>
    <row r="39" spans="1:79" x14ac:dyDescent="0.3">
      <c r="A39" s="9">
        <v>1.5</v>
      </c>
      <c r="B39" s="15" t="s">
        <v>2830</v>
      </c>
      <c r="C39" s="438" t="s">
        <v>5742</v>
      </c>
      <c r="D39" s="11" t="s">
        <v>2825</v>
      </c>
      <c r="E39" s="9" t="s">
        <v>2850</v>
      </c>
      <c r="F39" s="9" t="s">
        <v>2858</v>
      </c>
      <c r="G39" s="9" t="s">
        <v>2870</v>
      </c>
      <c r="H39" s="12" t="s">
        <v>2837</v>
      </c>
      <c r="I39" s="13">
        <v>55.23</v>
      </c>
      <c r="J39" s="14">
        <v>25</v>
      </c>
      <c r="K39" s="24">
        <v>42881</v>
      </c>
      <c r="L39" s="24">
        <v>43453</v>
      </c>
      <c r="M39" s="689">
        <v>43453</v>
      </c>
      <c r="N39" s="21">
        <f>+$I39*IF(OR($A39="2-F1",$A39="2-F2"),'COMPRAS CONJ - FACTORES'!N$11,'COMPRAS CONJ - FACTORES'!N$10)*'COMPRAS CONJ - FACTORES'!N39</f>
        <v>0</v>
      </c>
      <c r="O39" s="21">
        <f>+$I39*IF(OR($A39="2-F1",$A39="2-F2"),'COMPRAS CONJ - FACTORES'!O$11,'COMPRAS CONJ - FACTORES'!O$10)*'COMPRAS CONJ - FACTORES'!O39</f>
        <v>0</v>
      </c>
      <c r="P39" s="21">
        <f>+$I39*IF(OR($A39="2-F1",$A39="2-F2"),'COMPRAS CONJ - FACTORES'!P$11,'COMPRAS CONJ - FACTORES'!P$10)*'COMPRAS CONJ - FACTORES'!P39</f>
        <v>0</v>
      </c>
      <c r="Q39" s="21">
        <f>+$I39*IF(OR($A39="2-F1",$A39="2-F2"),'COMPRAS CONJ - FACTORES'!Q$11,'COMPRAS CONJ - FACTORES'!Q$10)*'COMPRAS CONJ - FACTORES'!Q39</f>
        <v>0</v>
      </c>
      <c r="R39" s="21">
        <f>+$I39*IF(OR($A39="2-F1",$A39="2-F2"),'COMPRAS CONJ - FACTORES'!R$11,'COMPRAS CONJ - FACTORES'!R$10)*'COMPRAS CONJ - FACTORES'!R39</f>
        <v>0</v>
      </c>
      <c r="S39" s="21">
        <f>+$I39*IF(OR($A39="2-F1",$A39="2-F2"),'COMPRAS CONJ - FACTORES'!S$11,'COMPRAS CONJ - FACTORES'!S$10)*'COMPRAS CONJ - FACTORES'!S39</f>
        <v>0</v>
      </c>
      <c r="T39" s="21">
        <f>+$I39*IF(OR($A39="2-F1",$A39="2-F2"),'COMPRAS CONJ - FACTORES'!T$11,'COMPRAS CONJ - FACTORES'!T$10)*'COMPRAS CONJ - FACTORES'!T39</f>
        <v>0</v>
      </c>
      <c r="U39" s="21">
        <f>+$I39*IF(OR($A39="2-F1",$A39="2-F2"),'COMPRAS CONJ - FACTORES'!U$11,'COMPRAS CONJ - FACTORES'!U$10)*'COMPRAS CONJ - FACTORES'!U39</f>
        <v>0</v>
      </c>
      <c r="V39" s="21">
        <f>+$I39*IF(OR($A39="2-F1",$A39="2-F2"),'COMPRAS CONJ - FACTORES'!V$11,'COMPRAS CONJ - FACTORES'!V$10)*'COMPRAS CONJ - FACTORES'!V39</f>
        <v>0</v>
      </c>
      <c r="W39" s="21">
        <f>+$I39*IF(OR($A39="2-F1",$A39="2-F2"),'COMPRAS CONJ - FACTORES'!W$11,'COMPRAS CONJ - FACTORES'!W$10)*'COMPRAS CONJ - FACTORES'!W39</f>
        <v>0</v>
      </c>
      <c r="X39" s="21">
        <f>+$I39*IF(OR($A39="2-F1",$A39="2-F2"),'COMPRAS CONJ - FACTORES'!X$11,'COMPRAS CONJ - FACTORES'!X$10)*'COMPRAS CONJ - FACTORES'!X39</f>
        <v>0</v>
      </c>
      <c r="Y39" s="21">
        <f>+$I39*IF(OR($A39="2-F1",$A39="2-F2"),'COMPRAS CONJ - FACTORES'!Y$11,'COMPRAS CONJ - FACTORES'!Y$10)*'COMPRAS CONJ - FACTORES'!Y39</f>
        <v>0</v>
      </c>
      <c r="Z39" s="21">
        <f>+$I39*IF(OR($A39="2-F1",$A39="2-F2"),'COMPRAS CONJ - FACTORES'!Z$11,'COMPRAS CONJ - FACTORES'!Z$10)*'COMPRAS CONJ - FACTORES'!Z39</f>
        <v>0</v>
      </c>
      <c r="AA39" s="21">
        <f>+$I39*IF(OR($A39="2-F1",$A39="2-F2"),'COMPRAS CONJ - FACTORES'!AA$11,'COMPRAS CONJ - FACTORES'!AA$10)*'COMPRAS CONJ - FACTORES'!AA39</f>
        <v>0</v>
      </c>
      <c r="AB39" s="21">
        <f>+$I39*IF(OR($A39="2-F1",$A39="2-F2"),'COMPRAS CONJ - FACTORES'!AB$11,'COMPRAS CONJ - FACTORES'!AB$10)*'COMPRAS CONJ - FACTORES'!AB39</f>
        <v>0</v>
      </c>
      <c r="AC39" s="21">
        <f>+$I39*IF(OR($A39="2-F1",$A39="2-F2"),'COMPRAS CONJ - FACTORES'!AC$11,'COMPRAS CONJ - FACTORES'!AC$10)*'COMPRAS CONJ - FACTORES'!AC39</f>
        <v>0</v>
      </c>
      <c r="AD39" s="21">
        <f>+$I39*IF(OR($A39="2-F1",$A39="2-F2"),'COMPRAS CONJ - FACTORES'!AD$11,'COMPRAS CONJ - FACTORES'!AD$10)*'COMPRAS CONJ - FACTORES'!AD39</f>
        <v>0</v>
      </c>
      <c r="AE39" s="21">
        <f>+$I39*IF(OR($A39="2-F1",$A39="2-F2"),'COMPRAS CONJ - FACTORES'!AE$11,'COMPRAS CONJ - FACTORES'!AE$10)*'COMPRAS CONJ - FACTORES'!AE39</f>
        <v>64.60059794999998</v>
      </c>
      <c r="AF39" s="21">
        <f>+$I39*IF(OR($A39="2-F1",$A39="2-F2"),'COMPRAS CONJ - FACTORES'!AF$11,'COMPRAS CONJ - FACTORES'!AF$10)*'COMPRAS CONJ - FACTORES'!AF39</f>
        <v>64.60059794999998</v>
      </c>
      <c r="AG39" s="21">
        <f>+$I39*IF(OR($A39="2-F1",$A39="2-F2"),'COMPRAS CONJ - FACTORES'!AG$11,'COMPRAS CONJ - FACTORES'!AG$10)*'COMPRAS CONJ - FACTORES'!AG39</f>
        <v>64.60059794999998</v>
      </c>
      <c r="AH39" s="21">
        <f>+$I39*IF(OR($A39="2-F1",$A39="2-F2"),'COMPRAS CONJ - FACTORES'!AH$11,'COMPRAS CONJ - FACTORES'!AH$10)*'COMPRAS CONJ - FACTORES'!AH39</f>
        <v>64.60059794999998</v>
      </c>
      <c r="AI39" s="21">
        <f>+$I39*IF(OR($A39="2-F1",$A39="2-F2"),'COMPRAS CONJ - FACTORES'!AI$11,'COMPRAS CONJ - FACTORES'!AI$10)*'COMPRAS CONJ - FACTORES'!AI39</f>
        <v>64.60059794999998</v>
      </c>
      <c r="AJ39" s="21">
        <f>+$I39*IF(OR($A39="2-F1",$A39="2-F2"),'COMPRAS CONJ - FACTORES'!AJ$11,'COMPRAS CONJ - FACTORES'!AJ$10)*'COMPRAS CONJ - FACTORES'!AJ39</f>
        <v>64.60059794999998</v>
      </c>
      <c r="AK39" s="21">
        <f>+$I39*IF(OR($A39="2-F1",$A39="2-F2"),'COMPRAS CONJ - FACTORES'!AK$11,'COMPRAS CONJ - FACTORES'!AK$10)*'COMPRAS CONJ - FACTORES'!AK39</f>
        <v>64.60059794999998</v>
      </c>
      <c r="AL39" s="21">
        <f>+$I39*IF(OR($A39="2-F1",$A39="2-F2"),'COMPRAS CONJ - FACTORES'!AL$11,'COMPRAS CONJ - FACTORES'!AL$10)*'COMPRAS CONJ - FACTORES'!AL39</f>
        <v>64.60059794999998</v>
      </c>
      <c r="AM39" s="21">
        <f>+$I39*IF(OR($A39="2-F1",$A39="2-F2"),'COMPRAS CONJ - FACTORES'!AM$11,'COMPRAS CONJ - FACTORES'!AM$10)*'COMPRAS CONJ - FACTORES'!AM39</f>
        <v>64.60059794999998</v>
      </c>
      <c r="AN39" s="21">
        <f>+$I39*IF(OR($A39="2-F1",$A39="2-F2"),'COMPRAS CONJ - FACTORES'!AN$11,'COMPRAS CONJ - FACTORES'!AN$10)*'COMPRAS CONJ - FACTORES'!AN39</f>
        <v>64.60059794999998</v>
      </c>
      <c r="AO39" s="21">
        <f>+$I39*IF(OR($A39="2-F1",$A39="2-F2"),'COMPRAS CONJ - FACTORES'!AO$11,'COMPRAS CONJ - FACTORES'!AO$10)*'COMPRAS CONJ - FACTORES'!AO39</f>
        <v>64.60059794999998</v>
      </c>
      <c r="AP39" s="21">
        <f>+$I39*IF(OR($A39="2-F1",$A39="2-F2"),'COMPRAS CONJ - FACTORES'!AP$11,'COMPRAS CONJ - FACTORES'!AP$10)*'COMPRAS CONJ - FACTORES'!AP39</f>
        <v>64.60059794999998</v>
      </c>
      <c r="AQ39" s="21">
        <f>+$I39*IF(OR($A39="2-F1",$A39="2-F2"),'COMPRAS CONJ - FACTORES'!AQ$11,'COMPRAS CONJ - FACTORES'!AQ$10)*'COMPRAS CONJ - FACTORES'!AQ39</f>
        <v>65.699398799999983</v>
      </c>
      <c r="AR39" s="21">
        <f>+$I39*IF(OR($A39="2-F1",$A39="2-F2"),'COMPRAS CONJ - FACTORES'!AR$11,'COMPRAS CONJ - FACTORES'!AR$10)*'COMPRAS CONJ - FACTORES'!AR39</f>
        <v>65.699398799999983</v>
      </c>
      <c r="AS39" s="21">
        <f>+$I39*IF(OR($A39="2-F1",$A39="2-F2"),'COMPRAS CONJ - FACTORES'!AS$11,'COMPRAS CONJ - FACTORES'!AS$10)*'COMPRAS CONJ - FACTORES'!AS39</f>
        <v>65.699398799999983</v>
      </c>
      <c r="AT39" s="21">
        <f>+$I39*IF(OR($A39="2-F1",$A39="2-F2"),'COMPRAS CONJ - FACTORES'!AT$11,'COMPRAS CONJ - FACTORES'!AT$10)*'COMPRAS CONJ - FACTORES'!AT39</f>
        <v>65.699398799999983</v>
      </c>
      <c r="AU39" s="21">
        <f>+$I39*IF(OR($A39="2-F1",$A39="2-F2"),'COMPRAS CONJ - FACTORES'!AU$11,'COMPRAS CONJ - FACTORES'!AU$10)*'COMPRAS CONJ - FACTORES'!AU39</f>
        <v>65.699398799999983</v>
      </c>
      <c r="AV39" s="21">
        <f>+$I39*IF(OR($A39="2-F1",$A39="2-F2"),'COMPRAS CONJ - FACTORES'!AV$11,'COMPRAS CONJ - FACTORES'!AV$10)*'COMPRAS CONJ - FACTORES'!AV39</f>
        <v>65.699398799999983</v>
      </c>
      <c r="AW39" s="21">
        <f>+$I39*IF(OR($A39="2-F1",$A39="2-F2"),'COMPRAS CONJ - FACTORES'!AW$11,'COMPRAS CONJ - FACTORES'!AW$10)*'COMPRAS CONJ - FACTORES'!AW39</f>
        <v>65.699398799999983</v>
      </c>
      <c r="AX39" s="21">
        <f>+$I39*IF(OR($A39="2-F1",$A39="2-F2"),'COMPRAS CONJ - FACTORES'!AX$11,'COMPRAS CONJ - FACTORES'!AX$10)*'COMPRAS CONJ - FACTORES'!AX39</f>
        <v>65.699398799999983</v>
      </c>
      <c r="AY39" s="21">
        <f>+$I39*IF(OR($A39="2-F1",$A39="2-F2"),'COMPRAS CONJ - FACTORES'!AY$11,'COMPRAS CONJ - FACTORES'!AY$10)*'COMPRAS CONJ - FACTORES'!AY39</f>
        <v>65.699398799999983</v>
      </c>
      <c r="AZ39" s="21">
        <f>+$I39*IF(OR($A39="2-F1",$A39="2-F2"),'COMPRAS CONJ - FACTORES'!AZ$11,'COMPRAS CONJ - FACTORES'!AZ$10)*'COMPRAS CONJ - FACTORES'!AZ39</f>
        <v>65.699398799999983</v>
      </c>
      <c r="BA39" s="21">
        <f>+$I39*IF(OR($A39="2-F1",$A39="2-F2"),'COMPRAS CONJ - FACTORES'!BA$11,'COMPRAS CONJ - FACTORES'!BA$10)*'COMPRAS CONJ - FACTORES'!BA39</f>
        <v>65.699398799999983</v>
      </c>
      <c r="BB39" s="21">
        <f>+$I39*IF(OR($A39="2-F1",$A39="2-F2"),'COMPRAS CONJ - FACTORES'!BB$11,'COMPRAS CONJ - FACTORES'!BB$10)*'COMPRAS CONJ - FACTORES'!BB39</f>
        <v>65.699398799999983</v>
      </c>
      <c r="BC39" s="21">
        <f>+$I39*IF(OR($A39="2-F1",$A39="2-F2"),'COMPRAS CONJ - FACTORES'!BC$11,'COMPRAS CONJ - FACTORES'!BC$10)*'COMPRAS CONJ - FACTORES'!BC39</f>
        <v>66.823605449999988</v>
      </c>
      <c r="BD39" s="21">
        <f>+$I39*IF(OR($A39="2-F1",$A39="2-F2"),'COMPRAS CONJ - FACTORES'!BD$11,'COMPRAS CONJ - FACTORES'!BD$10)*'COMPRAS CONJ - FACTORES'!BD39</f>
        <v>66.823605449999988</v>
      </c>
      <c r="BE39" s="21">
        <f>+$I39*IF(OR($A39="2-F1",$A39="2-F2"),'COMPRAS CONJ - FACTORES'!BE$11,'COMPRAS CONJ - FACTORES'!BE$10)*'COMPRAS CONJ - FACTORES'!BE39</f>
        <v>66.823605449999988</v>
      </c>
      <c r="BF39" s="21">
        <f>+$I39*IF(OR($A39="2-F1",$A39="2-F2"),'COMPRAS CONJ - FACTORES'!BF$11,'COMPRAS CONJ - FACTORES'!BF$10)*'COMPRAS CONJ - FACTORES'!BF39</f>
        <v>66.823605449999988</v>
      </c>
      <c r="BG39" s="21">
        <f>+$I39*IF(OR($A39="2-F1",$A39="2-F2"),'COMPRAS CONJ - FACTORES'!BG$11,'COMPRAS CONJ - FACTORES'!BG$10)*'COMPRAS CONJ - FACTORES'!BG39</f>
        <v>66.823605449999988</v>
      </c>
      <c r="BH39" s="21">
        <f>+$I39*IF(OR($A39="2-F1",$A39="2-F2"),'COMPRAS CONJ - FACTORES'!BH$11,'COMPRAS CONJ - FACTORES'!BH$10)*'COMPRAS CONJ - FACTORES'!BH39</f>
        <v>66.823605449999988</v>
      </c>
      <c r="BI39" s="21">
        <f>+$I39*IF(OR($A39="2-F1",$A39="2-F2"),'COMPRAS CONJ - FACTORES'!BI$11,'COMPRAS CONJ - FACTORES'!BI$10)*'COMPRAS CONJ - FACTORES'!BI39</f>
        <v>66.823605449999988</v>
      </c>
      <c r="BJ39" s="21">
        <f>+$I39*IF(OR($A39="2-F1",$A39="2-F2"),'COMPRAS CONJ - FACTORES'!BJ$11,'COMPRAS CONJ - FACTORES'!BJ$10)*'COMPRAS CONJ - FACTORES'!BJ39</f>
        <v>66.823605449999988</v>
      </c>
      <c r="BK39" s="21">
        <f>+$I39*IF(OR($A39="2-F1",$A39="2-F2"),'COMPRAS CONJ - FACTORES'!BK$11,'COMPRAS CONJ - FACTORES'!BK$10)*'COMPRAS CONJ - FACTORES'!BK39</f>
        <v>66.823605449999988</v>
      </c>
      <c r="BL39" s="21">
        <f>+$I39*IF(OR($A39="2-F1",$A39="2-F2"),'COMPRAS CONJ - FACTORES'!BL$11,'COMPRAS CONJ - FACTORES'!BL$10)*'COMPRAS CONJ - FACTORES'!BL39</f>
        <v>66.823605449999988</v>
      </c>
      <c r="BM39" s="21">
        <f>+$I39*IF(OR($A39="2-F1",$A39="2-F2"),'COMPRAS CONJ - FACTORES'!BM$11,'COMPRAS CONJ - FACTORES'!BM$10)*'COMPRAS CONJ - FACTORES'!BM39</f>
        <v>66.823605449999988</v>
      </c>
      <c r="BN39" s="21">
        <f>+$I39*IF(OR($A39="2-F1",$A39="2-F2"),'COMPRAS CONJ - FACTORES'!BN$11,'COMPRAS CONJ - FACTORES'!BN$10)*'COMPRAS CONJ - FACTORES'!BN39</f>
        <v>66.823605449999988</v>
      </c>
      <c r="BO39" s="21">
        <f>+$I39*IF(OR($A39="2-F1",$A39="2-F2"),'COMPRAS CONJ - FACTORES'!BO$11,'COMPRAS CONJ - FACTORES'!BO$10)*'COMPRAS CONJ - FACTORES'!BO39</f>
        <v>67.966866449999998</v>
      </c>
      <c r="BP39" s="21">
        <f>+$I39*IF(OR($A39="2-F1",$A39="2-F2"),'COMPRAS CONJ - FACTORES'!BP$11,'COMPRAS CONJ - FACTORES'!BP$10)*'COMPRAS CONJ - FACTORES'!BP39</f>
        <v>65.0117853</v>
      </c>
      <c r="BQ39" s="21">
        <f>+$I39*IF(OR($A39="2-F1",$A39="2-F2"),'COMPRAS CONJ - FACTORES'!BQ$11,'COMPRAS CONJ - FACTORES'!BQ$10)*'COMPRAS CONJ - FACTORES'!BQ39</f>
        <v>65.0117853</v>
      </c>
      <c r="BR39" s="21">
        <f>+$I39*IF(OR($A39="2-F1",$A39="2-F2"),'COMPRAS CONJ - FACTORES'!BR$11,'COMPRAS CONJ - FACTORES'!BR$10)*'COMPRAS CONJ - FACTORES'!BR39</f>
        <v>65.0117853</v>
      </c>
      <c r="BS39" s="21">
        <f>+$I39*IF(OR($A39="2-F1",$A39="2-F2"),'COMPRAS CONJ - FACTORES'!BS$11,'COMPRAS CONJ - FACTORES'!BS$10)*'COMPRAS CONJ - FACTORES'!BS39</f>
        <v>65.0117853</v>
      </c>
      <c r="BT39" s="21">
        <f>+$I39*IF(OR($A39="2-F1",$A39="2-F2"),'COMPRAS CONJ - FACTORES'!BT$11,'COMPRAS CONJ - FACTORES'!BT$10)*'COMPRAS CONJ - FACTORES'!BT39</f>
        <v>65.0117853</v>
      </c>
      <c r="BU39" s="21">
        <f>+$I39*IF(OR($A39="2-F1",$A39="2-F2"),'COMPRAS CONJ - FACTORES'!BU$11,'COMPRAS CONJ - FACTORES'!BU$10)*'COMPRAS CONJ - FACTORES'!BU39</f>
        <v>65.0117853</v>
      </c>
      <c r="BV39" s="21">
        <f>+$I39*IF(OR($A39="2-F1",$A39="2-F2"),'COMPRAS CONJ - FACTORES'!BV$11,'COMPRAS CONJ - FACTORES'!BV$10)*'COMPRAS CONJ - FACTORES'!BV39</f>
        <v>65.0117853</v>
      </c>
      <c r="BW39" s="21">
        <f>+$I39*IF(OR($A39="2-F1",$A39="2-F2"),'COMPRAS CONJ - FACTORES'!BW$11,'COMPRAS CONJ - FACTORES'!BW$10)*'COMPRAS CONJ - FACTORES'!BW39</f>
        <v>65.0117853</v>
      </c>
      <c r="BX39" s="21">
        <f>+$I39*IF(OR($A39="2-F1",$A39="2-F2"),'COMPRAS CONJ - FACTORES'!BX$11,'COMPRAS CONJ - FACTORES'!BX$10)*'COMPRAS CONJ - FACTORES'!BX39</f>
        <v>65.0117853</v>
      </c>
      <c r="BY39" s="21">
        <f>+$I39*IF(OR($A39="2-F1",$A39="2-F2"),'COMPRAS CONJ - FACTORES'!BY$11,'COMPRAS CONJ - FACTORES'!BY$10)*'COMPRAS CONJ - FACTORES'!BY39</f>
        <v>65.0117853</v>
      </c>
      <c r="BZ39" s="21">
        <f>+$I39*IF(OR($A39="2-F1",$A39="2-F2"),'COMPRAS CONJ - FACTORES'!BZ$11,'COMPRAS CONJ - FACTORES'!BZ$10)*'COMPRAS CONJ - FACTORES'!BZ39</f>
        <v>65.0117853</v>
      </c>
      <c r="CA39" s="21">
        <f>+$I39*IF(OR($A39="2-F1",$A39="2-F2"),'COMPRAS CONJ - FACTORES'!CA$11,'COMPRAS CONJ - FACTORES'!CA$10)*'COMPRAS CONJ - FACTORES'!CA39</f>
        <v>66.11748990000001</v>
      </c>
    </row>
    <row r="40" spans="1:79" x14ac:dyDescent="0.3">
      <c r="A40" s="9">
        <v>1.5</v>
      </c>
      <c r="B40" s="15" t="s">
        <v>2830</v>
      </c>
      <c r="C40" s="438" t="s">
        <v>5743</v>
      </c>
      <c r="D40" s="11" t="s">
        <v>2825</v>
      </c>
      <c r="E40" s="9" t="s">
        <v>2826</v>
      </c>
      <c r="F40" s="9" t="s">
        <v>2871</v>
      </c>
      <c r="G40" s="9" t="s">
        <v>2872</v>
      </c>
      <c r="H40" s="12" t="s">
        <v>2829</v>
      </c>
      <c r="I40" s="13">
        <v>48.75</v>
      </c>
      <c r="J40" s="14">
        <v>17.600000000000001</v>
      </c>
      <c r="K40" s="24">
        <v>43109</v>
      </c>
      <c r="L40" s="24">
        <v>51501</v>
      </c>
      <c r="M40" s="689"/>
      <c r="N40" s="21">
        <f>+$I40*IF(OR($A40="2-F1",$A40="2-F2"),'COMPRAS CONJ - FACTORES'!N$11,'COMPRAS CONJ - FACTORES'!N$10)*'COMPRAS CONJ - FACTORES'!N40</f>
        <v>0</v>
      </c>
      <c r="O40" s="21">
        <f>+$I40*IF(OR($A40="2-F1",$A40="2-F2"),'COMPRAS CONJ - FACTORES'!O$11,'COMPRAS CONJ - FACTORES'!O$10)*'COMPRAS CONJ - FACTORES'!O40</f>
        <v>0</v>
      </c>
      <c r="P40" s="21">
        <f>+$I40*IF(OR($A40="2-F1",$A40="2-F2"),'COMPRAS CONJ - FACTORES'!P$11,'COMPRAS CONJ - FACTORES'!P$10)*'COMPRAS CONJ - FACTORES'!P40</f>
        <v>0</v>
      </c>
      <c r="Q40" s="21">
        <f>+$I40*IF(OR($A40="2-F1",$A40="2-F2"),'COMPRAS CONJ - FACTORES'!Q$11,'COMPRAS CONJ - FACTORES'!Q$10)*'COMPRAS CONJ - FACTORES'!Q40</f>
        <v>0</v>
      </c>
      <c r="R40" s="21">
        <f>+$I40*IF(OR($A40="2-F1",$A40="2-F2"),'COMPRAS CONJ - FACTORES'!R$11,'COMPRAS CONJ - FACTORES'!R$10)*'COMPRAS CONJ - FACTORES'!R40</f>
        <v>0</v>
      </c>
      <c r="S40" s="21">
        <f>+$I40*IF(OR($A40="2-F1",$A40="2-F2"),'COMPRAS CONJ - FACTORES'!S$11,'COMPRAS CONJ - FACTORES'!S$10)*'COMPRAS CONJ - FACTORES'!S40</f>
        <v>0</v>
      </c>
      <c r="T40" s="21">
        <f>+$I40*IF(OR($A40="2-F1",$A40="2-F2"),'COMPRAS CONJ - FACTORES'!T$11,'COMPRAS CONJ - FACTORES'!T$10)*'COMPRAS CONJ - FACTORES'!T40</f>
        <v>0</v>
      </c>
      <c r="U40" s="21">
        <f>+$I40*IF(OR($A40="2-F1",$A40="2-F2"),'COMPRAS CONJ - FACTORES'!U$11,'COMPRAS CONJ - FACTORES'!U$10)*'COMPRAS CONJ - FACTORES'!U40</f>
        <v>0</v>
      </c>
      <c r="V40" s="21">
        <f>+$I40*IF(OR($A40="2-F1",$A40="2-F2"),'COMPRAS CONJ - FACTORES'!V$11,'COMPRAS CONJ - FACTORES'!V$10)*'COMPRAS CONJ - FACTORES'!V40</f>
        <v>0</v>
      </c>
      <c r="W40" s="21">
        <f>+$I40*IF(OR($A40="2-F1",$A40="2-F2"),'COMPRAS CONJ - FACTORES'!W$11,'COMPRAS CONJ - FACTORES'!W$10)*'COMPRAS CONJ - FACTORES'!W40</f>
        <v>0</v>
      </c>
      <c r="X40" s="21">
        <f>+$I40*IF(OR($A40="2-F1",$A40="2-F2"),'COMPRAS CONJ - FACTORES'!X$11,'COMPRAS CONJ - FACTORES'!X$10)*'COMPRAS CONJ - FACTORES'!X40</f>
        <v>0</v>
      </c>
      <c r="Y40" s="21">
        <f>+$I40*IF(OR($A40="2-F1",$A40="2-F2"),'COMPRAS CONJ - FACTORES'!Y$11,'COMPRAS CONJ - FACTORES'!Y$10)*'COMPRAS CONJ - FACTORES'!Y40</f>
        <v>0</v>
      </c>
      <c r="Z40" s="21">
        <f>+$I40*IF(OR($A40="2-F1",$A40="2-F2"),'COMPRAS CONJ - FACTORES'!Z$11,'COMPRAS CONJ - FACTORES'!Z$10)*'COMPRAS CONJ - FACTORES'!Z40</f>
        <v>0</v>
      </c>
      <c r="AA40" s="21">
        <f>+$I40*IF(OR($A40="2-F1",$A40="2-F2"),'COMPRAS CONJ - FACTORES'!AA$11,'COMPRAS CONJ - FACTORES'!AA$10)*'COMPRAS CONJ - FACTORES'!AA40</f>
        <v>0</v>
      </c>
      <c r="AB40" s="21">
        <f>+$I40*IF(OR($A40="2-F1",$A40="2-F2"),'COMPRAS CONJ - FACTORES'!AB$11,'COMPRAS CONJ - FACTORES'!AB$10)*'COMPRAS CONJ - FACTORES'!AB40</f>
        <v>0</v>
      </c>
      <c r="AC40" s="21">
        <f>+$I40*IF(OR($A40="2-F1",$A40="2-F2"),'COMPRAS CONJ - FACTORES'!AC$11,'COMPRAS CONJ - FACTORES'!AC$10)*'COMPRAS CONJ - FACTORES'!AC40</f>
        <v>0</v>
      </c>
      <c r="AD40" s="21">
        <f>+$I40*IF(OR($A40="2-F1",$A40="2-F2"),'COMPRAS CONJ - FACTORES'!AD$11,'COMPRAS CONJ - FACTORES'!AD$10)*'COMPRAS CONJ - FACTORES'!AD40</f>
        <v>0</v>
      </c>
      <c r="AE40" s="21">
        <f>+$I40*IF(OR($A40="2-F1",$A40="2-F2"),'COMPRAS CONJ - FACTORES'!AE$11,'COMPRAS CONJ - FACTORES'!AE$10)*'COMPRAS CONJ - FACTORES'!AE40</f>
        <v>0</v>
      </c>
      <c r="AF40" s="21">
        <f>+$I40*IF(OR($A40="2-F1",$A40="2-F2"),'COMPRAS CONJ - FACTORES'!AF$11,'COMPRAS CONJ - FACTORES'!AF$10)*'COMPRAS CONJ - FACTORES'!AF40</f>
        <v>0</v>
      </c>
      <c r="AG40" s="21">
        <f>+$I40*IF(OR($A40="2-F1",$A40="2-F2"),'COMPRAS CONJ - FACTORES'!AG$11,'COMPRAS CONJ - FACTORES'!AG$10)*'COMPRAS CONJ - FACTORES'!AG40</f>
        <v>0</v>
      </c>
      <c r="AH40" s="21">
        <f>+$I40*IF(OR($A40="2-F1",$A40="2-F2"),'COMPRAS CONJ - FACTORES'!AH$11,'COMPRAS CONJ - FACTORES'!AH$10)*'COMPRAS CONJ - FACTORES'!AH40</f>
        <v>0</v>
      </c>
      <c r="AI40" s="21">
        <f>+$I40*IF(OR($A40="2-F1",$A40="2-F2"),'COMPRAS CONJ - FACTORES'!AI$11,'COMPRAS CONJ - FACTORES'!AI$10)*'COMPRAS CONJ - FACTORES'!AI40</f>
        <v>0</v>
      </c>
      <c r="AJ40" s="21">
        <f>+$I40*IF(OR($A40="2-F1",$A40="2-F2"),'COMPRAS CONJ - FACTORES'!AJ$11,'COMPRAS CONJ - FACTORES'!AJ$10)*'COMPRAS CONJ - FACTORES'!AJ40</f>
        <v>0</v>
      </c>
      <c r="AK40" s="21">
        <f>+$I40*IF(OR($A40="2-F1",$A40="2-F2"),'COMPRAS CONJ - FACTORES'!AK$11,'COMPRAS CONJ - FACTORES'!AK$10)*'COMPRAS CONJ - FACTORES'!AK40</f>
        <v>0</v>
      </c>
      <c r="AL40" s="21">
        <f>+$I40*IF(OR($A40="2-F1",$A40="2-F2"),'COMPRAS CONJ - FACTORES'!AL$11,'COMPRAS CONJ - FACTORES'!AL$10)*'COMPRAS CONJ - FACTORES'!AL40</f>
        <v>0</v>
      </c>
      <c r="AM40" s="21">
        <f>+$I40*IF(OR($A40="2-F1",$A40="2-F2"),'COMPRAS CONJ - FACTORES'!AM$11,'COMPRAS CONJ - FACTORES'!AM$10)*'COMPRAS CONJ - FACTORES'!AM40</f>
        <v>0</v>
      </c>
      <c r="AN40" s="21">
        <f>+$I40*IF(OR($A40="2-F1",$A40="2-F2"),'COMPRAS CONJ - FACTORES'!AN$11,'COMPRAS CONJ - FACTORES'!AN$10)*'COMPRAS CONJ - FACTORES'!AN40</f>
        <v>0</v>
      </c>
      <c r="AO40" s="21">
        <f>+$I40*IF(OR($A40="2-F1",$A40="2-F2"),'COMPRAS CONJ - FACTORES'!AO$11,'COMPRAS CONJ - FACTORES'!AO$10)*'COMPRAS CONJ - FACTORES'!AO40</f>
        <v>0</v>
      </c>
      <c r="AP40" s="21">
        <f>+$I40*IF(OR($A40="2-F1",$A40="2-F2"),'COMPRAS CONJ - FACTORES'!AP$11,'COMPRAS CONJ - FACTORES'!AP$10)*'COMPRAS CONJ - FACTORES'!AP40</f>
        <v>0</v>
      </c>
      <c r="AQ40" s="21">
        <f>+$I40*IF(OR($A40="2-F1",$A40="2-F2"),'COMPRAS CONJ - FACTORES'!AQ$11,'COMPRAS CONJ - FACTORES'!AQ$10)*'COMPRAS CONJ - FACTORES'!AQ40</f>
        <v>0</v>
      </c>
      <c r="AR40" s="21">
        <f>+$I40*IF(OR($A40="2-F1",$A40="2-F2"),'COMPRAS CONJ - FACTORES'!AR$11,'COMPRAS CONJ - FACTORES'!AR$10)*'COMPRAS CONJ - FACTORES'!AR40</f>
        <v>0</v>
      </c>
      <c r="AS40" s="21">
        <f>+$I40*IF(OR($A40="2-F1",$A40="2-F2"),'COMPRAS CONJ - FACTORES'!AS$11,'COMPRAS CONJ - FACTORES'!AS$10)*'COMPRAS CONJ - FACTORES'!AS40</f>
        <v>0</v>
      </c>
      <c r="AT40" s="21">
        <f>+$I40*IF(OR($A40="2-F1",$A40="2-F2"),'COMPRAS CONJ - FACTORES'!AT$11,'COMPRAS CONJ - FACTORES'!AT$10)*'COMPRAS CONJ - FACTORES'!AT40</f>
        <v>0</v>
      </c>
      <c r="AU40" s="21">
        <f>+$I40*IF(OR($A40="2-F1",$A40="2-F2"),'COMPRAS CONJ - FACTORES'!AU$11,'COMPRAS CONJ - FACTORES'!AU$10)*'COMPRAS CONJ - FACTORES'!AU40</f>
        <v>0</v>
      </c>
      <c r="AV40" s="21">
        <f>+$I40*IF(OR($A40="2-F1",$A40="2-F2"),'COMPRAS CONJ - FACTORES'!AV$11,'COMPRAS CONJ - FACTORES'!AV$10)*'COMPRAS CONJ - FACTORES'!AV40</f>
        <v>0</v>
      </c>
      <c r="AW40" s="21">
        <f>+$I40*IF(OR($A40="2-F1",$A40="2-F2"),'COMPRAS CONJ - FACTORES'!AW$11,'COMPRAS CONJ - FACTORES'!AW$10)*'COMPRAS CONJ - FACTORES'!AW40</f>
        <v>0</v>
      </c>
      <c r="AX40" s="21">
        <f>+$I40*IF(OR($A40="2-F1",$A40="2-F2"),'COMPRAS CONJ - FACTORES'!AX$11,'COMPRAS CONJ - FACTORES'!AX$10)*'COMPRAS CONJ - FACTORES'!AX40</f>
        <v>0</v>
      </c>
      <c r="AY40" s="21">
        <f>+$I40*IF(OR($A40="2-F1",$A40="2-F2"),'COMPRAS CONJ - FACTORES'!AY$11,'COMPRAS CONJ - FACTORES'!AY$10)*'COMPRAS CONJ - FACTORES'!AY40</f>
        <v>0</v>
      </c>
      <c r="AZ40" s="21">
        <f>+$I40*IF(OR($A40="2-F1",$A40="2-F2"),'COMPRAS CONJ - FACTORES'!AZ$11,'COMPRAS CONJ - FACTORES'!AZ$10)*'COMPRAS CONJ - FACTORES'!AZ40</f>
        <v>0</v>
      </c>
      <c r="BA40" s="21">
        <f>+$I40*IF(OR($A40="2-F1",$A40="2-F2"),'COMPRAS CONJ - FACTORES'!BA$11,'COMPRAS CONJ - FACTORES'!BA$10)*'COMPRAS CONJ - FACTORES'!BA40</f>
        <v>0</v>
      </c>
      <c r="BB40" s="21">
        <f>+$I40*IF(OR($A40="2-F1",$A40="2-F2"),'COMPRAS CONJ - FACTORES'!BB$11,'COMPRAS CONJ - FACTORES'!BB$10)*'COMPRAS CONJ - FACTORES'!BB40</f>
        <v>0</v>
      </c>
      <c r="BC40" s="21">
        <f>+$I40*IF(OR($A40="2-F1",$A40="2-F2"),'COMPRAS CONJ - FACTORES'!BC$11,'COMPRAS CONJ - FACTORES'!BC$10)*'COMPRAS CONJ - FACTORES'!BC40</f>
        <v>0</v>
      </c>
      <c r="BD40" s="21">
        <f>+$I40*IF(OR($A40="2-F1",$A40="2-F2"),'COMPRAS CONJ - FACTORES'!BD$11,'COMPRAS CONJ - FACTORES'!BD$10)*'COMPRAS CONJ - FACTORES'!BD40</f>
        <v>0</v>
      </c>
      <c r="BE40" s="21">
        <f>+$I40*IF(OR($A40="2-F1",$A40="2-F2"),'COMPRAS CONJ - FACTORES'!BE$11,'COMPRAS CONJ - FACTORES'!BE$10)*'COMPRAS CONJ - FACTORES'!BE40</f>
        <v>0</v>
      </c>
      <c r="BF40" s="21">
        <f>+$I40*IF(OR($A40="2-F1",$A40="2-F2"),'COMPRAS CONJ - FACTORES'!BF$11,'COMPRAS CONJ - FACTORES'!BF$10)*'COMPRAS CONJ - FACTORES'!BF40</f>
        <v>0</v>
      </c>
      <c r="BG40" s="21">
        <f>+$I40*IF(OR($A40="2-F1",$A40="2-F2"),'COMPRAS CONJ - FACTORES'!BG$11,'COMPRAS CONJ - FACTORES'!BG$10)*'COMPRAS CONJ - FACTORES'!BG40</f>
        <v>0</v>
      </c>
      <c r="BH40" s="21">
        <f>+$I40*IF(OR($A40="2-F1",$A40="2-F2"),'COMPRAS CONJ - FACTORES'!BH$11,'COMPRAS CONJ - FACTORES'!BH$10)*'COMPRAS CONJ - FACTORES'!BH40</f>
        <v>0</v>
      </c>
      <c r="BI40" s="21">
        <f>+$I40*IF(OR($A40="2-F1",$A40="2-F2"),'COMPRAS CONJ - FACTORES'!BI$11,'COMPRAS CONJ - FACTORES'!BI$10)*'COMPRAS CONJ - FACTORES'!BI40</f>
        <v>0</v>
      </c>
      <c r="BJ40" s="21">
        <f>+$I40*IF(OR($A40="2-F1",$A40="2-F2"),'COMPRAS CONJ - FACTORES'!BJ$11,'COMPRAS CONJ - FACTORES'!BJ$10)*'COMPRAS CONJ - FACTORES'!BJ40</f>
        <v>0</v>
      </c>
      <c r="BK40" s="21">
        <f>+$I40*IF(OR($A40="2-F1",$A40="2-F2"),'COMPRAS CONJ - FACTORES'!BK$11,'COMPRAS CONJ - FACTORES'!BK$10)*'COMPRAS CONJ - FACTORES'!BK40</f>
        <v>0</v>
      </c>
      <c r="BL40" s="21">
        <f>+$I40*IF(OR($A40="2-F1",$A40="2-F2"),'COMPRAS CONJ - FACTORES'!BL$11,'COMPRAS CONJ - FACTORES'!BL$10)*'COMPRAS CONJ - FACTORES'!BL40</f>
        <v>0</v>
      </c>
      <c r="BM40" s="21">
        <f>+$I40*IF(OR($A40="2-F1",$A40="2-F2"),'COMPRAS CONJ - FACTORES'!BM$11,'COMPRAS CONJ - FACTORES'!BM$10)*'COMPRAS CONJ - FACTORES'!BM40</f>
        <v>0</v>
      </c>
      <c r="BN40" s="21">
        <f>+$I40*IF(OR($A40="2-F1",$A40="2-F2"),'COMPRAS CONJ - FACTORES'!BN$11,'COMPRAS CONJ - FACTORES'!BN$10)*'COMPRAS CONJ - FACTORES'!BN40</f>
        <v>0</v>
      </c>
      <c r="BO40" s="21">
        <f>+$I40*IF(OR($A40="2-F1",$A40="2-F2"),'COMPRAS CONJ - FACTORES'!BO$11,'COMPRAS CONJ - FACTORES'!BO$10)*'COMPRAS CONJ - FACTORES'!BO40</f>
        <v>0</v>
      </c>
      <c r="BP40" s="21">
        <f>+$I40*IF(OR($A40="2-F1",$A40="2-F2"),'COMPRAS CONJ - FACTORES'!BP$11,'COMPRAS CONJ - FACTORES'!BP$10)*'COMPRAS CONJ - FACTORES'!BP40</f>
        <v>0</v>
      </c>
      <c r="BQ40" s="21">
        <f>+$I40*IF(OR($A40="2-F1",$A40="2-F2"),'COMPRAS CONJ - FACTORES'!BQ$11,'COMPRAS CONJ - FACTORES'!BQ$10)*'COMPRAS CONJ - FACTORES'!BQ40</f>
        <v>0</v>
      </c>
      <c r="BR40" s="21">
        <f>+$I40*IF(OR($A40="2-F1",$A40="2-F2"),'COMPRAS CONJ - FACTORES'!BR$11,'COMPRAS CONJ - FACTORES'!BR$10)*'COMPRAS CONJ - FACTORES'!BR40</f>
        <v>0</v>
      </c>
      <c r="BS40" s="21">
        <f>+$I40*IF(OR($A40="2-F1",$A40="2-F2"),'COMPRAS CONJ - FACTORES'!BS$11,'COMPRAS CONJ - FACTORES'!BS$10)*'COMPRAS CONJ - FACTORES'!BS40</f>
        <v>0</v>
      </c>
      <c r="BT40" s="21">
        <f>+$I40*IF(OR($A40="2-F1",$A40="2-F2"),'COMPRAS CONJ - FACTORES'!BT$11,'COMPRAS CONJ - FACTORES'!BT$10)*'COMPRAS CONJ - FACTORES'!BT40</f>
        <v>0</v>
      </c>
      <c r="BU40" s="21">
        <f>+$I40*IF(OR($A40="2-F1",$A40="2-F2"),'COMPRAS CONJ - FACTORES'!BU$11,'COMPRAS CONJ - FACTORES'!BU$10)*'COMPRAS CONJ - FACTORES'!BU40</f>
        <v>0</v>
      </c>
      <c r="BV40" s="21">
        <f>+$I40*IF(OR($A40="2-F1",$A40="2-F2"),'COMPRAS CONJ - FACTORES'!BV$11,'COMPRAS CONJ - FACTORES'!BV$10)*'COMPRAS CONJ - FACTORES'!BV40</f>
        <v>0</v>
      </c>
      <c r="BW40" s="21">
        <f>+$I40*IF(OR($A40="2-F1",$A40="2-F2"),'COMPRAS CONJ - FACTORES'!BW$11,'COMPRAS CONJ - FACTORES'!BW$10)*'COMPRAS CONJ - FACTORES'!BW40</f>
        <v>0</v>
      </c>
      <c r="BX40" s="21">
        <f>+$I40*IF(OR($A40="2-F1",$A40="2-F2"),'COMPRAS CONJ - FACTORES'!BX$11,'COMPRAS CONJ - FACTORES'!BX$10)*'COMPRAS CONJ - FACTORES'!BX40</f>
        <v>0</v>
      </c>
      <c r="BY40" s="21">
        <f>+$I40*IF(OR($A40="2-F1",$A40="2-F2"),'COMPRAS CONJ - FACTORES'!BY$11,'COMPRAS CONJ - FACTORES'!BY$10)*'COMPRAS CONJ - FACTORES'!BY40</f>
        <v>0</v>
      </c>
      <c r="BZ40" s="21">
        <f>+$I40*IF(OR($A40="2-F1",$A40="2-F2"),'COMPRAS CONJ - FACTORES'!BZ$11,'COMPRAS CONJ - FACTORES'!BZ$10)*'COMPRAS CONJ - FACTORES'!BZ40</f>
        <v>0</v>
      </c>
      <c r="CA40" s="21">
        <f>+$I40*IF(OR($A40="2-F1",$A40="2-F2"),'COMPRAS CONJ - FACTORES'!CA$11,'COMPRAS CONJ - FACTORES'!CA$10)*'COMPRAS CONJ - FACTORES'!CA40</f>
        <v>0</v>
      </c>
    </row>
    <row r="41" spans="1:79" x14ac:dyDescent="0.3">
      <c r="A41" s="9">
        <v>1.5</v>
      </c>
      <c r="B41" s="15" t="s">
        <v>2830</v>
      </c>
      <c r="C41" s="438" t="s">
        <v>5744</v>
      </c>
      <c r="D41" s="11" t="s">
        <v>2825</v>
      </c>
      <c r="E41" s="9" t="s">
        <v>2826</v>
      </c>
      <c r="F41" s="9" t="s">
        <v>2873</v>
      </c>
      <c r="G41" s="9" t="s">
        <v>2874</v>
      </c>
      <c r="H41" s="12" t="s">
        <v>2829</v>
      </c>
      <c r="I41" s="13">
        <v>48.75</v>
      </c>
      <c r="J41" s="14">
        <v>14.08</v>
      </c>
      <c r="K41" s="24">
        <v>43109</v>
      </c>
      <c r="L41" s="24">
        <v>51501</v>
      </c>
      <c r="M41" s="689"/>
      <c r="N41" s="21">
        <f>+$I41*IF(OR($A41="2-F1",$A41="2-F2"),'COMPRAS CONJ - FACTORES'!N$11,'COMPRAS CONJ - FACTORES'!N$10)*'COMPRAS CONJ - FACTORES'!N41</f>
        <v>0</v>
      </c>
      <c r="O41" s="21">
        <f>+$I41*IF(OR($A41="2-F1",$A41="2-F2"),'COMPRAS CONJ - FACTORES'!O$11,'COMPRAS CONJ - FACTORES'!O$10)*'COMPRAS CONJ - FACTORES'!O41</f>
        <v>0</v>
      </c>
      <c r="P41" s="21">
        <f>+$I41*IF(OR($A41="2-F1",$A41="2-F2"),'COMPRAS CONJ - FACTORES'!P$11,'COMPRAS CONJ - FACTORES'!P$10)*'COMPRAS CONJ - FACTORES'!P41</f>
        <v>0</v>
      </c>
      <c r="Q41" s="21">
        <f>+$I41*IF(OR($A41="2-F1",$A41="2-F2"),'COMPRAS CONJ - FACTORES'!Q$11,'COMPRAS CONJ - FACTORES'!Q$10)*'COMPRAS CONJ - FACTORES'!Q41</f>
        <v>0</v>
      </c>
      <c r="R41" s="21">
        <f>+$I41*IF(OR($A41="2-F1",$A41="2-F2"),'COMPRAS CONJ - FACTORES'!R$11,'COMPRAS CONJ - FACTORES'!R$10)*'COMPRAS CONJ - FACTORES'!R41</f>
        <v>0</v>
      </c>
      <c r="S41" s="21">
        <f>+$I41*IF(OR($A41="2-F1",$A41="2-F2"),'COMPRAS CONJ - FACTORES'!S$11,'COMPRAS CONJ - FACTORES'!S$10)*'COMPRAS CONJ - FACTORES'!S41</f>
        <v>0</v>
      </c>
      <c r="T41" s="21">
        <f>+$I41*IF(OR($A41="2-F1",$A41="2-F2"),'COMPRAS CONJ - FACTORES'!T$11,'COMPRAS CONJ - FACTORES'!T$10)*'COMPRAS CONJ - FACTORES'!T41</f>
        <v>0</v>
      </c>
      <c r="U41" s="21">
        <f>+$I41*IF(OR($A41="2-F1",$A41="2-F2"),'COMPRAS CONJ - FACTORES'!U$11,'COMPRAS CONJ - FACTORES'!U$10)*'COMPRAS CONJ - FACTORES'!U41</f>
        <v>0</v>
      </c>
      <c r="V41" s="21">
        <f>+$I41*IF(OR($A41="2-F1",$A41="2-F2"),'COMPRAS CONJ - FACTORES'!V$11,'COMPRAS CONJ - FACTORES'!V$10)*'COMPRAS CONJ - FACTORES'!V41</f>
        <v>0</v>
      </c>
      <c r="W41" s="21">
        <f>+$I41*IF(OR($A41="2-F1",$A41="2-F2"),'COMPRAS CONJ - FACTORES'!W$11,'COMPRAS CONJ - FACTORES'!W$10)*'COMPRAS CONJ - FACTORES'!W41</f>
        <v>0</v>
      </c>
      <c r="X41" s="21">
        <f>+$I41*IF(OR($A41="2-F1",$A41="2-F2"),'COMPRAS CONJ - FACTORES'!X$11,'COMPRAS CONJ - FACTORES'!X$10)*'COMPRAS CONJ - FACTORES'!X41</f>
        <v>0</v>
      </c>
      <c r="Y41" s="21">
        <f>+$I41*IF(OR($A41="2-F1",$A41="2-F2"),'COMPRAS CONJ - FACTORES'!Y$11,'COMPRAS CONJ - FACTORES'!Y$10)*'COMPRAS CONJ - FACTORES'!Y41</f>
        <v>0</v>
      </c>
      <c r="Z41" s="21">
        <f>+$I41*IF(OR($A41="2-F1",$A41="2-F2"),'COMPRAS CONJ - FACTORES'!Z$11,'COMPRAS CONJ - FACTORES'!Z$10)*'COMPRAS CONJ - FACTORES'!Z41</f>
        <v>0</v>
      </c>
      <c r="AA41" s="21">
        <f>+$I41*IF(OR($A41="2-F1",$A41="2-F2"),'COMPRAS CONJ - FACTORES'!AA$11,'COMPRAS CONJ - FACTORES'!AA$10)*'COMPRAS CONJ - FACTORES'!AA41</f>
        <v>0</v>
      </c>
      <c r="AB41" s="21">
        <f>+$I41*IF(OR($A41="2-F1",$A41="2-F2"),'COMPRAS CONJ - FACTORES'!AB$11,'COMPRAS CONJ - FACTORES'!AB$10)*'COMPRAS CONJ - FACTORES'!AB41</f>
        <v>0</v>
      </c>
      <c r="AC41" s="21">
        <f>+$I41*IF(OR($A41="2-F1",$A41="2-F2"),'COMPRAS CONJ - FACTORES'!AC$11,'COMPRAS CONJ - FACTORES'!AC$10)*'COMPRAS CONJ - FACTORES'!AC41</f>
        <v>0</v>
      </c>
      <c r="AD41" s="21">
        <f>+$I41*IF(OR($A41="2-F1",$A41="2-F2"),'COMPRAS CONJ - FACTORES'!AD$11,'COMPRAS CONJ - FACTORES'!AD$10)*'COMPRAS CONJ - FACTORES'!AD41</f>
        <v>0</v>
      </c>
      <c r="AE41" s="21">
        <f>+$I41*IF(OR($A41="2-F1",$A41="2-F2"),'COMPRAS CONJ - FACTORES'!AE$11,'COMPRAS CONJ - FACTORES'!AE$10)*'COMPRAS CONJ - FACTORES'!AE41</f>
        <v>0</v>
      </c>
      <c r="AF41" s="21">
        <f>+$I41*IF(OR($A41="2-F1",$A41="2-F2"),'COMPRAS CONJ - FACTORES'!AF$11,'COMPRAS CONJ - FACTORES'!AF$10)*'COMPRAS CONJ - FACTORES'!AF41</f>
        <v>0</v>
      </c>
      <c r="AG41" s="21">
        <f>+$I41*IF(OR($A41="2-F1",$A41="2-F2"),'COMPRAS CONJ - FACTORES'!AG$11,'COMPRAS CONJ - FACTORES'!AG$10)*'COMPRAS CONJ - FACTORES'!AG41</f>
        <v>0</v>
      </c>
      <c r="AH41" s="21">
        <f>+$I41*IF(OR($A41="2-F1",$A41="2-F2"),'COMPRAS CONJ - FACTORES'!AH$11,'COMPRAS CONJ - FACTORES'!AH$10)*'COMPRAS CONJ - FACTORES'!AH41</f>
        <v>0</v>
      </c>
      <c r="AI41" s="21">
        <f>+$I41*IF(OR($A41="2-F1",$A41="2-F2"),'COMPRAS CONJ - FACTORES'!AI$11,'COMPRAS CONJ - FACTORES'!AI$10)*'COMPRAS CONJ - FACTORES'!AI41</f>
        <v>0</v>
      </c>
      <c r="AJ41" s="21">
        <f>+$I41*IF(OR($A41="2-F1",$A41="2-F2"),'COMPRAS CONJ - FACTORES'!AJ$11,'COMPRAS CONJ - FACTORES'!AJ$10)*'COMPRAS CONJ - FACTORES'!AJ41</f>
        <v>0</v>
      </c>
      <c r="AK41" s="21">
        <f>+$I41*IF(OR($A41="2-F1",$A41="2-F2"),'COMPRAS CONJ - FACTORES'!AK$11,'COMPRAS CONJ - FACTORES'!AK$10)*'COMPRAS CONJ - FACTORES'!AK41</f>
        <v>0</v>
      </c>
      <c r="AL41" s="21">
        <f>+$I41*IF(OR($A41="2-F1",$A41="2-F2"),'COMPRAS CONJ - FACTORES'!AL$11,'COMPRAS CONJ - FACTORES'!AL$10)*'COMPRAS CONJ - FACTORES'!AL41</f>
        <v>0</v>
      </c>
      <c r="AM41" s="21">
        <f>+$I41*IF(OR($A41="2-F1",$A41="2-F2"),'COMPRAS CONJ - FACTORES'!AM$11,'COMPRAS CONJ - FACTORES'!AM$10)*'COMPRAS CONJ - FACTORES'!AM41</f>
        <v>0</v>
      </c>
      <c r="AN41" s="21">
        <f>+$I41*IF(OR($A41="2-F1",$A41="2-F2"),'COMPRAS CONJ - FACTORES'!AN$11,'COMPRAS CONJ - FACTORES'!AN$10)*'COMPRAS CONJ - FACTORES'!AN41</f>
        <v>0</v>
      </c>
      <c r="AO41" s="21">
        <f>+$I41*IF(OR($A41="2-F1",$A41="2-F2"),'COMPRAS CONJ - FACTORES'!AO$11,'COMPRAS CONJ - FACTORES'!AO$10)*'COMPRAS CONJ - FACTORES'!AO41</f>
        <v>0</v>
      </c>
      <c r="AP41" s="21">
        <f>+$I41*IF(OR($A41="2-F1",$A41="2-F2"),'COMPRAS CONJ - FACTORES'!AP$11,'COMPRAS CONJ - FACTORES'!AP$10)*'COMPRAS CONJ - FACTORES'!AP41</f>
        <v>0</v>
      </c>
      <c r="AQ41" s="21">
        <f>+$I41*IF(OR($A41="2-F1",$A41="2-F2"),'COMPRAS CONJ - FACTORES'!AQ$11,'COMPRAS CONJ - FACTORES'!AQ$10)*'COMPRAS CONJ - FACTORES'!AQ41</f>
        <v>0</v>
      </c>
      <c r="AR41" s="21">
        <f>+$I41*IF(OR($A41="2-F1",$A41="2-F2"),'COMPRAS CONJ - FACTORES'!AR$11,'COMPRAS CONJ - FACTORES'!AR$10)*'COMPRAS CONJ - FACTORES'!AR41</f>
        <v>0</v>
      </c>
      <c r="AS41" s="21">
        <f>+$I41*IF(OR($A41="2-F1",$A41="2-F2"),'COMPRAS CONJ - FACTORES'!AS$11,'COMPRAS CONJ - FACTORES'!AS$10)*'COMPRAS CONJ - FACTORES'!AS41</f>
        <v>0</v>
      </c>
      <c r="AT41" s="21">
        <f>+$I41*IF(OR($A41="2-F1",$A41="2-F2"),'COMPRAS CONJ - FACTORES'!AT$11,'COMPRAS CONJ - FACTORES'!AT$10)*'COMPRAS CONJ - FACTORES'!AT41</f>
        <v>0</v>
      </c>
      <c r="AU41" s="21">
        <f>+$I41*IF(OR($A41="2-F1",$A41="2-F2"),'COMPRAS CONJ - FACTORES'!AU$11,'COMPRAS CONJ - FACTORES'!AU$10)*'COMPRAS CONJ - FACTORES'!AU41</f>
        <v>0</v>
      </c>
      <c r="AV41" s="21">
        <f>+$I41*IF(OR($A41="2-F1",$A41="2-F2"),'COMPRAS CONJ - FACTORES'!AV$11,'COMPRAS CONJ - FACTORES'!AV$10)*'COMPRAS CONJ - FACTORES'!AV41</f>
        <v>0</v>
      </c>
      <c r="AW41" s="21">
        <f>+$I41*IF(OR($A41="2-F1",$A41="2-F2"),'COMPRAS CONJ - FACTORES'!AW$11,'COMPRAS CONJ - FACTORES'!AW$10)*'COMPRAS CONJ - FACTORES'!AW41</f>
        <v>0</v>
      </c>
      <c r="AX41" s="21">
        <f>+$I41*IF(OR($A41="2-F1",$A41="2-F2"),'COMPRAS CONJ - FACTORES'!AX$11,'COMPRAS CONJ - FACTORES'!AX$10)*'COMPRAS CONJ - FACTORES'!AX41</f>
        <v>0</v>
      </c>
      <c r="AY41" s="21">
        <f>+$I41*IF(OR($A41="2-F1",$A41="2-F2"),'COMPRAS CONJ - FACTORES'!AY$11,'COMPRAS CONJ - FACTORES'!AY$10)*'COMPRAS CONJ - FACTORES'!AY41</f>
        <v>0</v>
      </c>
      <c r="AZ41" s="21">
        <f>+$I41*IF(OR($A41="2-F1",$A41="2-F2"),'COMPRAS CONJ - FACTORES'!AZ$11,'COMPRAS CONJ - FACTORES'!AZ$10)*'COMPRAS CONJ - FACTORES'!AZ41</f>
        <v>0</v>
      </c>
      <c r="BA41" s="21">
        <f>+$I41*IF(OR($A41="2-F1",$A41="2-F2"),'COMPRAS CONJ - FACTORES'!BA$11,'COMPRAS CONJ - FACTORES'!BA$10)*'COMPRAS CONJ - FACTORES'!BA41</f>
        <v>0</v>
      </c>
      <c r="BB41" s="21">
        <f>+$I41*IF(OR($A41="2-F1",$A41="2-F2"),'COMPRAS CONJ - FACTORES'!BB$11,'COMPRAS CONJ - FACTORES'!BB$10)*'COMPRAS CONJ - FACTORES'!BB41</f>
        <v>0</v>
      </c>
      <c r="BC41" s="21">
        <f>+$I41*IF(OR($A41="2-F1",$A41="2-F2"),'COMPRAS CONJ - FACTORES'!BC$11,'COMPRAS CONJ - FACTORES'!BC$10)*'COMPRAS CONJ - FACTORES'!BC41</f>
        <v>0</v>
      </c>
      <c r="BD41" s="21">
        <f>+$I41*IF(OR($A41="2-F1",$A41="2-F2"),'COMPRAS CONJ - FACTORES'!BD$11,'COMPRAS CONJ - FACTORES'!BD$10)*'COMPRAS CONJ - FACTORES'!BD41</f>
        <v>0</v>
      </c>
      <c r="BE41" s="21">
        <f>+$I41*IF(OR($A41="2-F1",$A41="2-F2"),'COMPRAS CONJ - FACTORES'!BE$11,'COMPRAS CONJ - FACTORES'!BE$10)*'COMPRAS CONJ - FACTORES'!BE41</f>
        <v>0</v>
      </c>
      <c r="BF41" s="21">
        <f>+$I41*IF(OR($A41="2-F1",$A41="2-F2"),'COMPRAS CONJ - FACTORES'!BF$11,'COMPRAS CONJ - FACTORES'!BF$10)*'COMPRAS CONJ - FACTORES'!BF41</f>
        <v>0</v>
      </c>
      <c r="BG41" s="21">
        <f>+$I41*IF(OR($A41="2-F1",$A41="2-F2"),'COMPRAS CONJ - FACTORES'!BG$11,'COMPRAS CONJ - FACTORES'!BG$10)*'COMPRAS CONJ - FACTORES'!BG41</f>
        <v>0</v>
      </c>
      <c r="BH41" s="21">
        <f>+$I41*IF(OR($A41="2-F1",$A41="2-F2"),'COMPRAS CONJ - FACTORES'!BH$11,'COMPRAS CONJ - FACTORES'!BH$10)*'COMPRAS CONJ - FACTORES'!BH41</f>
        <v>0</v>
      </c>
      <c r="BI41" s="21">
        <f>+$I41*IF(OR($A41="2-F1",$A41="2-F2"),'COMPRAS CONJ - FACTORES'!BI$11,'COMPRAS CONJ - FACTORES'!BI$10)*'COMPRAS CONJ - FACTORES'!BI41</f>
        <v>0</v>
      </c>
      <c r="BJ41" s="21">
        <f>+$I41*IF(OR($A41="2-F1",$A41="2-F2"),'COMPRAS CONJ - FACTORES'!BJ$11,'COMPRAS CONJ - FACTORES'!BJ$10)*'COMPRAS CONJ - FACTORES'!BJ41</f>
        <v>0</v>
      </c>
      <c r="BK41" s="21">
        <f>+$I41*IF(OR($A41="2-F1",$A41="2-F2"),'COMPRAS CONJ - FACTORES'!BK$11,'COMPRAS CONJ - FACTORES'!BK$10)*'COMPRAS CONJ - FACTORES'!BK41</f>
        <v>0</v>
      </c>
      <c r="BL41" s="21">
        <f>+$I41*IF(OR($A41="2-F1",$A41="2-F2"),'COMPRAS CONJ - FACTORES'!BL$11,'COMPRAS CONJ - FACTORES'!BL$10)*'COMPRAS CONJ - FACTORES'!BL41</f>
        <v>0</v>
      </c>
      <c r="BM41" s="21">
        <f>+$I41*IF(OR($A41="2-F1",$A41="2-F2"),'COMPRAS CONJ - FACTORES'!BM$11,'COMPRAS CONJ - FACTORES'!BM$10)*'COMPRAS CONJ - FACTORES'!BM41</f>
        <v>0</v>
      </c>
      <c r="BN41" s="21">
        <f>+$I41*IF(OR($A41="2-F1",$A41="2-F2"),'COMPRAS CONJ - FACTORES'!BN$11,'COMPRAS CONJ - FACTORES'!BN$10)*'COMPRAS CONJ - FACTORES'!BN41</f>
        <v>0</v>
      </c>
      <c r="BO41" s="21">
        <f>+$I41*IF(OR($A41="2-F1",$A41="2-F2"),'COMPRAS CONJ - FACTORES'!BO$11,'COMPRAS CONJ - FACTORES'!BO$10)*'COMPRAS CONJ - FACTORES'!BO41</f>
        <v>0</v>
      </c>
      <c r="BP41" s="21">
        <f>+$I41*IF(OR($A41="2-F1",$A41="2-F2"),'COMPRAS CONJ - FACTORES'!BP$11,'COMPRAS CONJ - FACTORES'!BP$10)*'COMPRAS CONJ - FACTORES'!BP41</f>
        <v>0</v>
      </c>
      <c r="BQ41" s="21">
        <f>+$I41*IF(OR($A41="2-F1",$A41="2-F2"),'COMPRAS CONJ - FACTORES'!BQ$11,'COMPRAS CONJ - FACTORES'!BQ$10)*'COMPRAS CONJ - FACTORES'!BQ41</f>
        <v>0</v>
      </c>
      <c r="BR41" s="21">
        <f>+$I41*IF(OR($A41="2-F1",$A41="2-F2"),'COMPRAS CONJ - FACTORES'!BR$11,'COMPRAS CONJ - FACTORES'!BR$10)*'COMPRAS CONJ - FACTORES'!BR41</f>
        <v>0</v>
      </c>
      <c r="BS41" s="21">
        <f>+$I41*IF(OR($A41="2-F1",$A41="2-F2"),'COMPRAS CONJ - FACTORES'!BS$11,'COMPRAS CONJ - FACTORES'!BS$10)*'COMPRAS CONJ - FACTORES'!BS41</f>
        <v>0</v>
      </c>
      <c r="BT41" s="21">
        <f>+$I41*IF(OR($A41="2-F1",$A41="2-F2"),'COMPRAS CONJ - FACTORES'!BT$11,'COMPRAS CONJ - FACTORES'!BT$10)*'COMPRAS CONJ - FACTORES'!BT41</f>
        <v>0</v>
      </c>
      <c r="BU41" s="21">
        <f>+$I41*IF(OR($A41="2-F1",$A41="2-F2"),'COMPRAS CONJ - FACTORES'!BU$11,'COMPRAS CONJ - FACTORES'!BU$10)*'COMPRAS CONJ - FACTORES'!BU41</f>
        <v>0</v>
      </c>
      <c r="BV41" s="21">
        <f>+$I41*IF(OR($A41="2-F1",$A41="2-F2"),'COMPRAS CONJ - FACTORES'!BV$11,'COMPRAS CONJ - FACTORES'!BV$10)*'COMPRAS CONJ - FACTORES'!BV41</f>
        <v>0</v>
      </c>
      <c r="BW41" s="21">
        <f>+$I41*IF(OR($A41="2-F1",$A41="2-F2"),'COMPRAS CONJ - FACTORES'!BW$11,'COMPRAS CONJ - FACTORES'!BW$10)*'COMPRAS CONJ - FACTORES'!BW41</f>
        <v>0</v>
      </c>
      <c r="BX41" s="21">
        <f>+$I41*IF(OR($A41="2-F1",$A41="2-F2"),'COMPRAS CONJ - FACTORES'!BX$11,'COMPRAS CONJ - FACTORES'!BX$10)*'COMPRAS CONJ - FACTORES'!BX41</f>
        <v>0</v>
      </c>
      <c r="BY41" s="21">
        <f>+$I41*IF(OR($A41="2-F1",$A41="2-F2"),'COMPRAS CONJ - FACTORES'!BY$11,'COMPRAS CONJ - FACTORES'!BY$10)*'COMPRAS CONJ - FACTORES'!BY41</f>
        <v>0</v>
      </c>
      <c r="BZ41" s="21">
        <f>+$I41*IF(OR($A41="2-F1",$A41="2-F2"),'COMPRAS CONJ - FACTORES'!BZ$11,'COMPRAS CONJ - FACTORES'!BZ$10)*'COMPRAS CONJ - FACTORES'!BZ41</f>
        <v>0</v>
      </c>
      <c r="CA41" s="21">
        <f>+$I41*IF(OR($A41="2-F1",$A41="2-F2"),'COMPRAS CONJ - FACTORES'!CA$11,'COMPRAS CONJ - FACTORES'!CA$10)*'COMPRAS CONJ - FACTORES'!CA41</f>
        <v>0</v>
      </c>
    </row>
    <row r="42" spans="1:79" x14ac:dyDescent="0.3">
      <c r="A42" s="9">
        <v>1.5</v>
      </c>
      <c r="B42" s="15" t="s">
        <v>2830</v>
      </c>
      <c r="C42" s="438" t="s">
        <v>5745</v>
      </c>
      <c r="D42" s="11" t="s">
        <v>2825</v>
      </c>
      <c r="E42" s="9" t="s">
        <v>2850</v>
      </c>
      <c r="F42" s="9" t="s">
        <v>2875</v>
      </c>
      <c r="G42" s="9" t="s">
        <v>2876</v>
      </c>
      <c r="H42" s="12" t="s">
        <v>2877</v>
      </c>
      <c r="I42" s="13">
        <v>59.2</v>
      </c>
      <c r="J42" s="14">
        <v>1.7</v>
      </c>
      <c r="K42" s="24">
        <v>42873</v>
      </c>
      <c r="L42" s="24">
        <v>43368</v>
      </c>
      <c r="M42" s="689">
        <v>43368</v>
      </c>
      <c r="N42" s="21">
        <f>+$I42*IF(OR($A42="2-F1",$A42="2-F2"),'COMPRAS CONJ - FACTORES'!N$11,'COMPRAS CONJ - FACTORES'!N$10)*'COMPRAS CONJ - FACTORES'!N42</f>
        <v>0</v>
      </c>
      <c r="O42" s="21">
        <f>+$I42*IF(OR($A42="2-F1",$A42="2-F2"),'COMPRAS CONJ - FACTORES'!O$11,'COMPRAS CONJ - FACTORES'!O$10)*'COMPRAS CONJ - FACTORES'!O42</f>
        <v>0</v>
      </c>
      <c r="P42" s="21">
        <f>+$I42*IF(OR($A42="2-F1",$A42="2-F2"),'COMPRAS CONJ - FACTORES'!P$11,'COMPRAS CONJ - FACTORES'!P$10)*'COMPRAS CONJ - FACTORES'!P42</f>
        <v>0</v>
      </c>
      <c r="Q42" s="21">
        <f>+$I42*IF(OR($A42="2-F1",$A42="2-F2"),'COMPRAS CONJ - FACTORES'!Q$11,'COMPRAS CONJ - FACTORES'!Q$10)*'COMPRAS CONJ - FACTORES'!Q42</f>
        <v>0</v>
      </c>
      <c r="R42" s="21">
        <f>+$I42*IF(OR($A42="2-F1",$A42="2-F2"),'COMPRAS CONJ - FACTORES'!R$11,'COMPRAS CONJ - FACTORES'!R$10)*'COMPRAS CONJ - FACTORES'!R42</f>
        <v>0</v>
      </c>
      <c r="S42" s="21">
        <f>+$I42*IF(OR($A42="2-F1",$A42="2-F2"),'COMPRAS CONJ - FACTORES'!S$11,'COMPRAS CONJ - FACTORES'!S$10)*'COMPRAS CONJ - FACTORES'!S42</f>
        <v>0</v>
      </c>
      <c r="T42" s="21">
        <f>+$I42*IF(OR($A42="2-F1",$A42="2-F2"),'COMPRAS CONJ - FACTORES'!T$11,'COMPRAS CONJ - FACTORES'!T$10)*'COMPRAS CONJ - FACTORES'!T42</f>
        <v>0</v>
      </c>
      <c r="U42" s="21">
        <f>+$I42*IF(OR($A42="2-F1",$A42="2-F2"),'COMPRAS CONJ - FACTORES'!U$11,'COMPRAS CONJ - FACTORES'!U$10)*'COMPRAS CONJ - FACTORES'!U42</f>
        <v>0</v>
      </c>
      <c r="V42" s="21">
        <f>+$I42*IF(OR($A42="2-F1",$A42="2-F2"),'COMPRAS CONJ - FACTORES'!V$11,'COMPRAS CONJ - FACTORES'!V$10)*'COMPRAS CONJ - FACTORES'!V42</f>
        <v>0</v>
      </c>
      <c r="W42" s="21">
        <f>+$I42*IF(OR($A42="2-F1",$A42="2-F2"),'COMPRAS CONJ - FACTORES'!W$11,'COMPRAS CONJ - FACTORES'!W$10)*'COMPRAS CONJ - FACTORES'!W42</f>
        <v>0</v>
      </c>
      <c r="X42" s="21">
        <f>+$I42*IF(OR($A42="2-F1",$A42="2-F2"),'COMPRAS CONJ - FACTORES'!X$11,'COMPRAS CONJ - FACTORES'!X$10)*'COMPRAS CONJ - FACTORES'!X42</f>
        <v>0</v>
      </c>
      <c r="Y42" s="21">
        <f>+$I42*IF(OR($A42="2-F1",$A42="2-F2"),'COMPRAS CONJ - FACTORES'!Y$11,'COMPRAS CONJ - FACTORES'!Y$10)*'COMPRAS CONJ - FACTORES'!Y42</f>
        <v>0</v>
      </c>
      <c r="Z42" s="21">
        <f>+$I42*IF(OR($A42="2-F1",$A42="2-F2"),'COMPRAS CONJ - FACTORES'!Z$11,'COMPRAS CONJ - FACTORES'!Z$10)*'COMPRAS CONJ - FACTORES'!Z42</f>
        <v>0</v>
      </c>
      <c r="AA42" s="21">
        <f>+$I42*IF(OR($A42="2-F1",$A42="2-F2"),'COMPRAS CONJ - FACTORES'!AA$11,'COMPRAS CONJ - FACTORES'!AA$10)*'COMPRAS CONJ - FACTORES'!AA42</f>
        <v>0</v>
      </c>
      <c r="AB42" s="21">
        <f>+$I42*IF(OR($A42="2-F1",$A42="2-F2"),'COMPRAS CONJ - FACTORES'!AB$11,'COMPRAS CONJ - FACTORES'!AB$10)*'COMPRAS CONJ - FACTORES'!AB42</f>
        <v>69.244167999999988</v>
      </c>
      <c r="AC42" s="21">
        <f>+$I42*IF(OR($A42="2-F1",$A42="2-F2"),'COMPRAS CONJ - FACTORES'!AC$11,'COMPRAS CONJ - FACTORES'!AC$10)*'COMPRAS CONJ - FACTORES'!AC42</f>
        <v>69.244167999999988</v>
      </c>
      <c r="AD42" s="21">
        <f>+$I42*IF(OR($A42="2-F1",$A42="2-F2"),'COMPRAS CONJ - FACTORES'!AD$11,'COMPRAS CONJ - FACTORES'!AD$10)*'COMPRAS CONJ - FACTORES'!AD42</f>
        <v>69.244167999999988</v>
      </c>
      <c r="AE42" s="21">
        <f>+$I42*IF(OR($A42="2-F1",$A42="2-F2"),'COMPRAS CONJ - FACTORES'!AE$11,'COMPRAS CONJ - FACTORES'!AE$10)*'COMPRAS CONJ - FACTORES'!AE42</f>
        <v>69.244167999999988</v>
      </c>
      <c r="AF42" s="21">
        <f>+$I42*IF(OR($A42="2-F1",$A42="2-F2"),'COMPRAS CONJ - FACTORES'!AF$11,'COMPRAS CONJ - FACTORES'!AF$10)*'COMPRAS CONJ - FACTORES'!AF42</f>
        <v>69.244167999999988</v>
      </c>
      <c r="AG42" s="21">
        <f>+$I42*IF(OR($A42="2-F1",$A42="2-F2"),'COMPRAS CONJ - FACTORES'!AG$11,'COMPRAS CONJ - FACTORES'!AG$10)*'COMPRAS CONJ - FACTORES'!AG42</f>
        <v>69.244167999999988</v>
      </c>
      <c r="AH42" s="21">
        <f>+$I42*IF(OR($A42="2-F1",$A42="2-F2"),'COMPRAS CONJ - FACTORES'!AH$11,'COMPRAS CONJ - FACTORES'!AH$10)*'COMPRAS CONJ - FACTORES'!AH42</f>
        <v>69.244167999999988</v>
      </c>
      <c r="AI42" s="21">
        <f>+$I42*IF(OR($A42="2-F1",$A42="2-F2"),'COMPRAS CONJ - FACTORES'!AI$11,'COMPRAS CONJ - FACTORES'!AI$10)*'COMPRAS CONJ - FACTORES'!AI42</f>
        <v>69.244167999999988</v>
      </c>
      <c r="AJ42" s="21">
        <f>+$I42*IF(OR($A42="2-F1",$A42="2-F2"),'COMPRAS CONJ - FACTORES'!AJ$11,'COMPRAS CONJ - FACTORES'!AJ$10)*'COMPRAS CONJ - FACTORES'!AJ42</f>
        <v>69.244167999999988</v>
      </c>
      <c r="AK42" s="21">
        <f>+$I42*IF(OR($A42="2-F1",$A42="2-F2"),'COMPRAS CONJ - FACTORES'!AK$11,'COMPRAS CONJ - FACTORES'!AK$10)*'COMPRAS CONJ - FACTORES'!AK42</f>
        <v>69.244167999999988</v>
      </c>
      <c r="AL42" s="21">
        <f>+$I42*IF(OR($A42="2-F1",$A42="2-F2"),'COMPRAS CONJ - FACTORES'!AL$11,'COMPRAS CONJ - FACTORES'!AL$10)*'COMPRAS CONJ - FACTORES'!AL42</f>
        <v>69.244167999999988</v>
      </c>
      <c r="AM42" s="21">
        <f>+$I42*IF(OR($A42="2-F1",$A42="2-F2"),'COMPRAS CONJ - FACTORES'!AM$11,'COMPRAS CONJ - FACTORES'!AM$10)*'COMPRAS CONJ - FACTORES'!AM42</f>
        <v>69.244167999999988</v>
      </c>
      <c r="AN42" s="21">
        <f>+$I42*IF(OR($A42="2-F1",$A42="2-F2"),'COMPRAS CONJ - FACTORES'!AN$11,'COMPRAS CONJ - FACTORES'!AN$10)*'COMPRAS CONJ - FACTORES'!AN42</f>
        <v>70.42195199999999</v>
      </c>
      <c r="AO42" s="21">
        <f>+$I42*IF(OR($A42="2-F1",$A42="2-F2"),'COMPRAS CONJ - FACTORES'!AO$11,'COMPRAS CONJ - FACTORES'!AO$10)*'COMPRAS CONJ - FACTORES'!AO42</f>
        <v>70.42195199999999</v>
      </c>
      <c r="AP42" s="21">
        <f>+$I42*IF(OR($A42="2-F1",$A42="2-F2"),'COMPRAS CONJ - FACTORES'!AP$11,'COMPRAS CONJ - FACTORES'!AP$10)*'COMPRAS CONJ - FACTORES'!AP42</f>
        <v>70.42195199999999</v>
      </c>
      <c r="AQ42" s="21">
        <f>+$I42*IF(OR($A42="2-F1",$A42="2-F2"),'COMPRAS CONJ - FACTORES'!AQ$11,'COMPRAS CONJ - FACTORES'!AQ$10)*'COMPRAS CONJ - FACTORES'!AQ42</f>
        <v>70.42195199999999</v>
      </c>
      <c r="AR42" s="21">
        <f>+$I42*IF(OR($A42="2-F1",$A42="2-F2"),'COMPRAS CONJ - FACTORES'!AR$11,'COMPRAS CONJ - FACTORES'!AR$10)*'COMPRAS CONJ - FACTORES'!AR42</f>
        <v>70.42195199999999</v>
      </c>
      <c r="AS42" s="21">
        <f>+$I42*IF(OR($A42="2-F1",$A42="2-F2"),'COMPRAS CONJ - FACTORES'!AS$11,'COMPRAS CONJ - FACTORES'!AS$10)*'COMPRAS CONJ - FACTORES'!AS42</f>
        <v>70.42195199999999</v>
      </c>
      <c r="AT42" s="21">
        <f>+$I42*IF(OR($A42="2-F1",$A42="2-F2"),'COMPRAS CONJ - FACTORES'!AT$11,'COMPRAS CONJ - FACTORES'!AT$10)*'COMPRAS CONJ - FACTORES'!AT42</f>
        <v>70.42195199999999</v>
      </c>
      <c r="AU42" s="21">
        <f>+$I42*IF(OR($A42="2-F1",$A42="2-F2"),'COMPRAS CONJ - FACTORES'!AU$11,'COMPRAS CONJ - FACTORES'!AU$10)*'COMPRAS CONJ - FACTORES'!AU42</f>
        <v>70.42195199999999</v>
      </c>
      <c r="AV42" s="21">
        <f>+$I42*IF(OR($A42="2-F1",$A42="2-F2"),'COMPRAS CONJ - FACTORES'!AV$11,'COMPRAS CONJ - FACTORES'!AV$10)*'COMPRAS CONJ - FACTORES'!AV42</f>
        <v>70.42195199999999</v>
      </c>
      <c r="AW42" s="21">
        <f>+$I42*IF(OR($A42="2-F1",$A42="2-F2"),'COMPRAS CONJ - FACTORES'!AW$11,'COMPRAS CONJ - FACTORES'!AW$10)*'COMPRAS CONJ - FACTORES'!AW42</f>
        <v>70.42195199999999</v>
      </c>
      <c r="AX42" s="21">
        <f>+$I42*IF(OR($A42="2-F1",$A42="2-F2"),'COMPRAS CONJ - FACTORES'!AX$11,'COMPRAS CONJ - FACTORES'!AX$10)*'COMPRAS CONJ - FACTORES'!AX42</f>
        <v>70.42195199999999</v>
      </c>
      <c r="AY42" s="21">
        <f>+$I42*IF(OR($A42="2-F1",$A42="2-F2"),'COMPRAS CONJ - FACTORES'!AY$11,'COMPRAS CONJ - FACTORES'!AY$10)*'COMPRAS CONJ - FACTORES'!AY42</f>
        <v>70.42195199999999</v>
      </c>
      <c r="AZ42" s="21">
        <f>+$I42*IF(OR($A42="2-F1",$A42="2-F2"),'COMPRAS CONJ - FACTORES'!AZ$11,'COMPRAS CONJ - FACTORES'!AZ$10)*'COMPRAS CONJ - FACTORES'!AZ42</f>
        <v>71.626968000000005</v>
      </c>
      <c r="BA42" s="21">
        <f>+$I42*IF(OR($A42="2-F1",$A42="2-F2"),'COMPRAS CONJ - FACTORES'!BA$11,'COMPRAS CONJ - FACTORES'!BA$10)*'COMPRAS CONJ - FACTORES'!BA42</f>
        <v>71.626968000000005</v>
      </c>
      <c r="BB42" s="21">
        <f>+$I42*IF(OR($A42="2-F1",$A42="2-F2"),'COMPRAS CONJ - FACTORES'!BB$11,'COMPRAS CONJ - FACTORES'!BB$10)*'COMPRAS CONJ - FACTORES'!BB42</f>
        <v>71.626968000000005</v>
      </c>
      <c r="BC42" s="21">
        <f>+$I42*IF(OR($A42="2-F1",$A42="2-F2"),'COMPRAS CONJ - FACTORES'!BC$11,'COMPRAS CONJ - FACTORES'!BC$10)*'COMPRAS CONJ - FACTORES'!BC42</f>
        <v>71.626968000000005</v>
      </c>
      <c r="BD42" s="21">
        <f>+$I42*IF(OR($A42="2-F1",$A42="2-F2"),'COMPRAS CONJ - FACTORES'!BD$11,'COMPRAS CONJ - FACTORES'!BD$10)*'COMPRAS CONJ - FACTORES'!BD42</f>
        <v>71.626968000000005</v>
      </c>
      <c r="BE42" s="21">
        <f>+$I42*IF(OR($A42="2-F1",$A42="2-F2"),'COMPRAS CONJ - FACTORES'!BE$11,'COMPRAS CONJ - FACTORES'!BE$10)*'COMPRAS CONJ - FACTORES'!BE42</f>
        <v>71.626968000000005</v>
      </c>
      <c r="BF42" s="21">
        <f>+$I42*IF(OR($A42="2-F1",$A42="2-F2"),'COMPRAS CONJ - FACTORES'!BF$11,'COMPRAS CONJ - FACTORES'!BF$10)*'COMPRAS CONJ - FACTORES'!BF42</f>
        <v>71.626968000000005</v>
      </c>
      <c r="BG42" s="21">
        <f>+$I42*IF(OR($A42="2-F1",$A42="2-F2"),'COMPRAS CONJ - FACTORES'!BG$11,'COMPRAS CONJ - FACTORES'!BG$10)*'COMPRAS CONJ - FACTORES'!BG42</f>
        <v>71.626968000000005</v>
      </c>
      <c r="BH42" s="21">
        <f>+$I42*IF(OR($A42="2-F1",$A42="2-F2"),'COMPRAS CONJ - FACTORES'!BH$11,'COMPRAS CONJ - FACTORES'!BH$10)*'COMPRAS CONJ - FACTORES'!BH42</f>
        <v>71.626968000000005</v>
      </c>
      <c r="BI42" s="21">
        <f>+$I42*IF(OR($A42="2-F1",$A42="2-F2"),'COMPRAS CONJ - FACTORES'!BI$11,'COMPRAS CONJ - FACTORES'!BI$10)*'COMPRAS CONJ - FACTORES'!BI42</f>
        <v>71.626968000000005</v>
      </c>
      <c r="BJ42" s="21">
        <f>+$I42*IF(OR($A42="2-F1",$A42="2-F2"),'COMPRAS CONJ - FACTORES'!BJ$11,'COMPRAS CONJ - FACTORES'!BJ$10)*'COMPRAS CONJ - FACTORES'!BJ42</f>
        <v>71.626968000000005</v>
      </c>
      <c r="BK42" s="21">
        <f>+$I42*IF(OR($A42="2-F1",$A42="2-F2"),'COMPRAS CONJ - FACTORES'!BK$11,'COMPRAS CONJ - FACTORES'!BK$10)*'COMPRAS CONJ - FACTORES'!BK42</f>
        <v>71.626968000000005</v>
      </c>
      <c r="BL42" s="21">
        <f>+$I42*IF(OR($A42="2-F1",$A42="2-F2"),'COMPRAS CONJ - FACTORES'!BL$11,'COMPRAS CONJ - FACTORES'!BL$10)*'COMPRAS CONJ - FACTORES'!BL42</f>
        <v>72.852407999999997</v>
      </c>
      <c r="BM42" s="21">
        <f>+$I42*IF(OR($A42="2-F1",$A42="2-F2"),'COMPRAS CONJ - FACTORES'!BM$11,'COMPRAS CONJ - FACTORES'!BM$10)*'COMPRAS CONJ - FACTORES'!BM42</f>
        <v>72.852407999999997</v>
      </c>
      <c r="BN42" s="21">
        <f>+$I42*IF(OR($A42="2-F1",$A42="2-F2"),'COMPRAS CONJ - FACTORES'!BN$11,'COMPRAS CONJ - FACTORES'!BN$10)*'COMPRAS CONJ - FACTORES'!BN42</f>
        <v>72.852407999999997</v>
      </c>
      <c r="BO42" s="21">
        <f>+$I42*IF(OR($A42="2-F1",$A42="2-F2"),'COMPRAS CONJ - FACTORES'!BO$11,'COMPRAS CONJ - FACTORES'!BO$10)*'COMPRAS CONJ - FACTORES'!BO42</f>
        <v>72.852407999999997</v>
      </c>
      <c r="BP42" s="21">
        <f>+$I42*IF(OR($A42="2-F1",$A42="2-F2"),'COMPRAS CONJ - FACTORES'!BP$11,'COMPRAS CONJ - FACTORES'!BP$10)*'COMPRAS CONJ - FACTORES'!BP42</f>
        <v>69.684912000000011</v>
      </c>
      <c r="BQ42" s="21">
        <f>+$I42*IF(OR($A42="2-F1",$A42="2-F2"),'COMPRAS CONJ - FACTORES'!BQ$11,'COMPRAS CONJ - FACTORES'!BQ$10)*'COMPRAS CONJ - FACTORES'!BQ42</f>
        <v>69.684912000000011</v>
      </c>
      <c r="BR42" s="21">
        <f>+$I42*IF(OR($A42="2-F1",$A42="2-F2"),'COMPRAS CONJ - FACTORES'!BR$11,'COMPRAS CONJ - FACTORES'!BR$10)*'COMPRAS CONJ - FACTORES'!BR42</f>
        <v>69.684912000000011</v>
      </c>
      <c r="BS42" s="21">
        <f>+$I42*IF(OR($A42="2-F1",$A42="2-F2"),'COMPRAS CONJ - FACTORES'!BS$11,'COMPRAS CONJ - FACTORES'!BS$10)*'COMPRAS CONJ - FACTORES'!BS42</f>
        <v>69.684912000000011</v>
      </c>
      <c r="BT42" s="21">
        <f>+$I42*IF(OR($A42="2-F1",$A42="2-F2"),'COMPRAS CONJ - FACTORES'!BT$11,'COMPRAS CONJ - FACTORES'!BT$10)*'COMPRAS CONJ - FACTORES'!BT42</f>
        <v>69.684912000000011</v>
      </c>
      <c r="BU42" s="21">
        <f>+$I42*IF(OR($A42="2-F1",$A42="2-F2"),'COMPRAS CONJ - FACTORES'!BU$11,'COMPRAS CONJ - FACTORES'!BU$10)*'COMPRAS CONJ - FACTORES'!BU42</f>
        <v>69.684912000000011</v>
      </c>
      <c r="BV42" s="21">
        <f>+$I42*IF(OR($A42="2-F1",$A42="2-F2"),'COMPRAS CONJ - FACTORES'!BV$11,'COMPRAS CONJ - FACTORES'!BV$10)*'COMPRAS CONJ - FACTORES'!BV42</f>
        <v>69.684912000000011</v>
      </c>
      <c r="BW42" s="21">
        <f>+$I42*IF(OR($A42="2-F1",$A42="2-F2"),'COMPRAS CONJ - FACTORES'!BW$11,'COMPRAS CONJ - FACTORES'!BW$10)*'COMPRAS CONJ - FACTORES'!BW42</f>
        <v>69.684912000000011</v>
      </c>
      <c r="BX42" s="21">
        <f>+$I42*IF(OR($A42="2-F1",$A42="2-F2"),'COMPRAS CONJ - FACTORES'!BX$11,'COMPRAS CONJ - FACTORES'!BX$10)*'COMPRAS CONJ - FACTORES'!BX42</f>
        <v>70.870096000000004</v>
      </c>
      <c r="BY42" s="21">
        <f>+$I42*IF(OR($A42="2-F1",$A42="2-F2"),'COMPRAS CONJ - FACTORES'!BY$11,'COMPRAS CONJ - FACTORES'!BY$10)*'COMPRAS CONJ - FACTORES'!BY42</f>
        <v>70.870096000000004</v>
      </c>
      <c r="BZ42" s="21">
        <f>+$I42*IF(OR($A42="2-F1",$A42="2-F2"),'COMPRAS CONJ - FACTORES'!BZ$11,'COMPRAS CONJ - FACTORES'!BZ$10)*'COMPRAS CONJ - FACTORES'!BZ42</f>
        <v>70.870096000000004</v>
      </c>
      <c r="CA42" s="21">
        <f>+$I42*IF(OR($A42="2-F1",$A42="2-F2"),'COMPRAS CONJ - FACTORES'!CA$11,'COMPRAS CONJ - FACTORES'!CA$10)*'COMPRAS CONJ - FACTORES'!CA42</f>
        <v>70.870096000000004</v>
      </c>
    </row>
    <row r="43" spans="1:79" x14ac:dyDescent="0.3">
      <c r="A43" s="9">
        <v>1.5</v>
      </c>
      <c r="B43" s="15" t="s">
        <v>2830</v>
      </c>
      <c r="C43" s="438" t="s">
        <v>5746</v>
      </c>
      <c r="D43" s="11" t="s">
        <v>2825</v>
      </c>
      <c r="E43" s="9" t="s">
        <v>2850</v>
      </c>
      <c r="F43" s="9" t="s">
        <v>2878</v>
      </c>
      <c r="G43" s="9" t="s">
        <v>2879</v>
      </c>
      <c r="H43" s="12" t="s">
        <v>2837</v>
      </c>
      <c r="I43" s="13">
        <v>57.63</v>
      </c>
      <c r="J43" s="14">
        <v>32</v>
      </c>
      <c r="K43" s="24">
        <v>42916</v>
      </c>
      <c r="L43" s="24">
        <v>43456</v>
      </c>
      <c r="M43" s="689">
        <v>43456</v>
      </c>
      <c r="N43" s="21">
        <f>+$I43*IF(OR($A43="2-F1",$A43="2-F2"),'COMPRAS CONJ - FACTORES'!N$11,'COMPRAS CONJ - FACTORES'!N$10)*'COMPRAS CONJ - FACTORES'!N43</f>
        <v>0</v>
      </c>
      <c r="O43" s="21">
        <f>+$I43*IF(OR($A43="2-F1",$A43="2-F2"),'COMPRAS CONJ - FACTORES'!O$11,'COMPRAS CONJ - FACTORES'!O$10)*'COMPRAS CONJ - FACTORES'!O43</f>
        <v>0</v>
      </c>
      <c r="P43" s="21">
        <f>+$I43*IF(OR($A43="2-F1",$A43="2-F2"),'COMPRAS CONJ - FACTORES'!P$11,'COMPRAS CONJ - FACTORES'!P$10)*'COMPRAS CONJ - FACTORES'!P43</f>
        <v>0</v>
      </c>
      <c r="Q43" s="21">
        <f>+$I43*IF(OR($A43="2-F1",$A43="2-F2"),'COMPRAS CONJ - FACTORES'!Q$11,'COMPRAS CONJ - FACTORES'!Q$10)*'COMPRAS CONJ - FACTORES'!Q43</f>
        <v>0</v>
      </c>
      <c r="R43" s="21">
        <f>+$I43*IF(OR($A43="2-F1",$A43="2-F2"),'COMPRAS CONJ - FACTORES'!R$11,'COMPRAS CONJ - FACTORES'!R$10)*'COMPRAS CONJ - FACTORES'!R43</f>
        <v>0</v>
      </c>
      <c r="S43" s="21">
        <f>+$I43*IF(OR($A43="2-F1",$A43="2-F2"),'COMPRAS CONJ - FACTORES'!S$11,'COMPRAS CONJ - FACTORES'!S$10)*'COMPRAS CONJ - FACTORES'!S43</f>
        <v>0</v>
      </c>
      <c r="T43" s="21">
        <f>+$I43*IF(OR($A43="2-F1",$A43="2-F2"),'COMPRAS CONJ - FACTORES'!T$11,'COMPRAS CONJ - FACTORES'!T$10)*'COMPRAS CONJ - FACTORES'!T43</f>
        <v>0</v>
      </c>
      <c r="U43" s="21">
        <f>+$I43*IF(OR($A43="2-F1",$A43="2-F2"),'COMPRAS CONJ - FACTORES'!U$11,'COMPRAS CONJ - FACTORES'!U$10)*'COMPRAS CONJ - FACTORES'!U43</f>
        <v>0</v>
      </c>
      <c r="V43" s="21">
        <f>+$I43*IF(OR($A43="2-F1",$A43="2-F2"),'COMPRAS CONJ - FACTORES'!V$11,'COMPRAS CONJ - FACTORES'!V$10)*'COMPRAS CONJ - FACTORES'!V43</f>
        <v>0</v>
      </c>
      <c r="W43" s="21">
        <f>+$I43*IF(OR($A43="2-F1",$A43="2-F2"),'COMPRAS CONJ - FACTORES'!W$11,'COMPRAS CONJ - FACTORES'!W$10)*'COMPRAS CONJ - FACTORES'!W43</f>
        <v>0</v>
      </c>
      <c r="X43" s="21">
        <f>+$I43*IF(OR($A43="2-F1",$A43="2-F2"),'COMPRAS CONJ - FACTORES'!X$11,'COMPRAS CONJ - FACTORES'!X$10)*'COMPRAS CONJ - FACTORES'!X43</f>
        <v>0</v>
      </c>
      <c r="Y43" s="21">
        <f>+$I43*IF(OR($A43="2-F1",$A43="2-F2"),'COMPRAS CONJ - FACTORES'!Y$11,'COMPRAS CONJ - FACTORES'!Y$10)*'COMPRAS CONJ - FACTORES'!Y43</f>
        <v>0</v>
      </c>
      <c r="Z43" s="21">
        <f>+$I43*IF(OR($A43="2-F1",$A43="2-F2"),'COMPRAS CONJ - FACTORES'!Z$11,'COMPRAS CONJ - FACTORES'!Z$10)*'COMPRAS CONJ - FACTORES'!Z43</f>
        <v>0</v>
      </c>
      <c r="AA43" s="21">
        <f>+$I43*IF(OR($A43="2-F1",$A43="2-F2"),'COMPRAS CONJ - FACTORES'!AA$11,'COMPRAS CONJ - FACTORES'!AA$10)*'COMPRAS CONJ - FACTORES'!AA43</f>
        <v>0</v>
      </c>
      <c r="AB43" s="21">
        <f>+$I43*IF(OR($A43="2-F1",$A43="2-F2"),'COMPRAS CONJ - FACTORES'!AB$11,'COMPRAS CONJ - FACTORES'!AB$10)*'COMPRAS CONJ - FACTORES'!AB43</f>
        <v>0</v>
      </c>
      <c r="AC43" s="21">
        <f>+$I43*IF(OR($A43="2-F1",$A43="2-F2"),'COMPRAS CONJ - FACTORES'!AC$11,'COMPRAS CONJ - FACTORES'!AC$10)*'COMPRAS CONJ - FACTORES'!AC43</f>
        <v>0</v>
      </c>
      <c r="AD43" s="21">
        <f>+$I43*IF(OR($A43="2-F1",$A43="2-F2"),'COMPRAS CONJ - FACTORES'!AD$11,'COMPRAS CONJ - FACTORES'!AD$10)*'COMPRAS CONJ - FACTORES'!AD43</f>
        <v>0</v>
      </c>
      <c r="AE43" s="21">
        <f>+$I43*IF(OR($A43="2-F1",$A43="2-F2"),'COMPRAS CONJ - FACTORES'!AE$11,'COMPRAS CONJ - FACTORES'!AE$10)*'COMPRAS CONJ - FACTORES'!AE43</f>
        <v>67.407793949999999</v>
      </c>
      <c r="AF43" s="21">
        <f>+$I43*IF(OR($A43="2-F1",$A43="2-F2"),'COMPRAS CONJ - FACTORES'!AF$11,'COMPRAS CONJ - FACTORES'!AF$10)*'COMPRAS CONJ - FACTORES'!AF43</f>
        <v>67.407793949999999</v>
      </c>
      <c r="AG43" s="21">
        <f>+$I43*IF(OR($A43="2-F1",$A43="2-F2"),'COMPRAS CONJ - FACTORES'!AG$11,'COMPRAS CONJ - FACTORES'!AG$10)*'COMPRAS CONJ - FACTORES'!AG43</f>
        <v>67.407793949999999</v>
      </c>
      <c r="AH43" s="21">
        <f>+$I43*IF(OR($A43="2-F1",$A43="2-F2"),'COMPRAS CONJ - FACTORES'!AH$11,'COMPRAS CONJ - FACTORES'!AH$10)*'COMPRAS CONJ - FACTORES'!AH43</f>
        <v>67.407793949999999</v>
      </c>
      <c r="AI43" s="21">
        <f>+$I43*IF(OR($A43="2-F1",$A43="2-F2"),'COMPRAS CONJ - FACTORES'!AI$11,'COMPRAS CONJ - FACTORES'!AI$10)*'COMPRAS CONJ - FACTORES'!AI43</f>
        <v>67.407793949999999</v>
      </c>
      <c r="AJ43" s="21">
        <f>+$I43*IF(OR($A43="2-F1",$A43="2-F2"),'COMPRAS CONJ - FACTORES'!AJ$11,'COMPRAS CONJ - FACTORES'!AJ$10)*'COMPRAS CONJ - FACTORES'!AJ43</f>
        <v>67.407793949999999</v>
      </c>
      <c r="AK43" s="21">
        <f>+$I43*IF(OR($A43="2-F1",$A43="2-F2"),'COMPRAS CONJ - FACTORES'!AK$11,'COMPRAS CONJ - FACTORES'!AK$10)*'COMPRAS CONJ - FACTORES'!AK43</f>
        <v>67.407793949999999</v>
      </c>
      <c r="AL43" s="21">
        <f>+$I43*IF(OR($A43="2-F1",$A43="2-F2"),'COMPRAS CONJ - FACTORES'!AL$11,'COMPRAS CONJ - FACTORES'!AL$10)*'COMPRAS CONJ - FACTORES'!AL43</f>
        <v>67.407793949999999</v>
      </c>
      <c r="AM43" s="21">
        <f>+$I43*IF(OR($A43="2-F1",$A43="2-F2"),'COMPRAS CONJ - FACTORES'!AM$11,'COMPRAS CONJ - FACTORES'!AM$10)*'COMPRAS CONJ - FACTORES'!AM43</f>
        <v>67.407793949999999</v>
      </c>
      <c r="AN43" s="21">
        <f>+$I43*IF(OR($A43="2-F1",$A43="2-F2"),'COMPRAS CONJ - FACTORES'!AN$11,'COMPRAS CONJ - FACTORES'!AN$10)*'COMPRAS CONJ - FACTORES'!AN43</f>
        <v>67.407793949999999</v>
      </c>
      <c r="AO43" s="21">
        <f>+$I43*IF(OR($A43="2-F1",$A43="2-F2"),'COMPRAS CONJ - FACTORES'!AO$11,'COMPRAS CONJ - FACTORES'!AO$10)*'COMPRAS CONJ - FACTORES'!AO43</f>
        <v>67.407793949999999</v>
      </c>
      <c r="AP43" s="21">
        <f>+$I43*IF(OR($A43="2-F1",$A43="2-F2"),'COMPRAS CONJ - FACTORES'!AP$11,'COMPRAS CONJ - FACTORES'!AP$10)*'COMPRAS CONJ - FACTORES'!AP43</f>
        <v>67.407793949999999</v>
      </c>
      <c r="AQ43" s="21">
        <f>+$I43*IF(OR($A43="2-F1",$A43="2-F2"),'COMPRAS CONJ - FACTORES'!AQ$11,'COMPRAS CONJ - FACTORES'!AQ$10)*'COMPRAS CONJ - FACTORES'!AQ43</f>
        <v>68.554342800000001</v>
      </c>
      <c r="AR43" s="21">
        <f>+$I43*IF(OR($A43="2-F1",$A43="2-F2"),'COMPRAS CONJ - FACTORES'!AR$11,'COMPRAS CONJ - FACTORES'!AR$10)*'COMPRAS CONJ - FACTORES'!AR43</f>
        <v>68.554342800000001</v>
      </c>
      <c r="AS43" s="21">
        <f>+$I43*IF(OR($A43="2-F1",$A43="2-F2"),'COMPRAS CONJ - FACTORES'!AS$11,'COMPRAS CONJ - FACTORES'!AS$10)*'COMPRAS CONJ - FACTORES'!AS43</f>
        <v>68.554342800000001</v>
      </c>
      <c r="AT43" s="21">
        <f>+$I43*IF(OR($A43="2-F1",$A43="2-F2"),'COMPRAS CONJ - FACTORES'!AT$11,'COMPRAS CONJ - FACTORES'!AT$10)*'COMPRAS CONJ - FACTORES'!AT43</f>
        <v>68.554342800000001</v>
      </c>
      <c r="AU43" s="21">
        <f>+$I43*IF(OR($A43="2-F1",$A43="2-F2"),'COMPRAS CONJ - FACTORES'!AU$11,'COMPRAS CONJ - FACTORES'!AU$10)*'COMPRAS CONJ - FACTORES'!AU43</f>
        <v>68.554342800000001</v>
      </c>
      <c r="AV43" s="21">
        <f>+$I43*IF(OR($A43="2-F1",$A43="2-F2"),'COMPRAS CONJ - FACTORES'!AV$11,'COMPRAS CONJ - FACTORES'!AV$10)*'COMPRAS CONJ - FACTORES'!AV43</f>
        <v>68.554342800000001</v>
      </c>
      <c r="AW43" s="21">
        <f>+$I43*IF(OR($A43="2-F1",$A43="2-F2"),'COMPRAS CONJ - FACTORES'!AW$11,'COMPRAS CONJ - FACTORES'!AW$10)*'COMPRAS CONJ - FACTORES'!AW43</f>
        <v>68.554342800000001</v>
      </c>
      <c r="AX43" s="21">
        <f>+$I43*IF(OR($A43="2-F1",$A43="2-F2"),'COMPRAS CONJ - FACTORES'!AX$11,'COMPRAS CONJ - FACTORES'!AX$10)*'COMPRAS CONJ - FACTORES'!AX43</f>
        <v>68.554342800000001</v>
      </c>
      <c r="AY43" s="21">
        <f>+$I43*IF(OR($A43="2-F1",$A43="2-F2"),'COMPRAS CONJ - FACTORES'!AY$11,'COMPRAS CONJ - FACTORES'!AY$10)*'COMPRAS CONJ - FACTORES'!AY43</f>
        <v>68.554342800000001</v>
      </c>
      <c r="AZ43" s="21">
        <f>+$I43*IF(OR($A43="2-F1",$A43="2-F2"),'COMPRAS CONJ - FACTORES'!AZ$11,'COMPRAS CONJ - FACTORES'!AZ$10)*'COMPRAS CONJ - FACTORES'!AZ43</f>
        <v>68.554342800000001</v>
      </c>
      <c r="BA43" s="21">
        <f>+$I43*IF(OR($A43="2-F1",$A43="2-F2"),'COMPRAS CONJ - FACTORES'!BA$11,'COMPRAS CONJ - FACTORES'!BA$10)*'COMPRAS CONJ - FACTORES'!BA43</f>
        <v>68.554342800000001</v>
      </c>
      <c r="BB43" s="21">
        <f>+$I43*IF(OR($A43="2-F1",$A43="2-F2"),'COMPRAS CONJ - FACTORES'!BB$11,'COMPRAS CONJ - FACTORES'!BB$10)*'COMPRAS CONJ - FACTORES'!BB43</f>
        <v>68.554342800000001</v>
      </c>
      <c r="BC43" s="21">
        <f>+$I43*IF(OR($A43="2-F1",$A43="2-F2"),'COMPRAS CONJ - FACTORES'!BC$11,'COMPRAS CONJ - FACTORES'!BC$10)*'COMPRAS CONJ - FACTORES'!BC43</f>
        <v>69.727401450000002</v>
      </c>
      <c r="BD43" s="21">
        <f>+$I43*IF(OR($A43="2-F1",$A43="2-F2"),'COMPRAS CONJ - FACTORES'!BD$11,'COMPRAS CONJ - FACTORES'!BD$10)*'COMPRAS CONJ - FACTORES'!BD43</f>
        <v>69.727401450000002</v>
      </c>
      <c r="BE43" s="21">
        <f>+$I43*IF(OR($A43="2-F1",$A43="2-F2"),'COMPRAS CONJ - FACTORES'!BE$11,'COMPRAS CONJ - FACTORES'!BE$10)*'COMPRAS CONJ - FACTORES'!BE43</f>
        <v>69.727401450000002</v>
      </c>
      <c r="BF43" s="21">
        <f>+$I43*IF(OR($A43="2-F1",$A43="2-F2"),'COMPRAS CONJ - FACTORES'!BF$11,'COMPRAS CONJ - FACTORES'!BF$10)*'COMPRAS CONJ - FACTORES'!BF43</f>
        <v>69.727401450000002</v>
      </c>
      <c r="BG43" s="21">
        <f>+$I43*IF(OR($A43="2-F1",$A43="2-F2"),'COMPRAS CONJ - FACTORES'!BG$11,'COMPRAS CONJ - FACTORES'!BG$10)*'COMPRAS CONJ - FACTORES'!BG43</f>
        <v>69.727401450000002</v>
      </c>
      <c r="BH43" s="21">
        <f>+$I43*IF(OR($A43="2-F1",$A43="2-F2"),'COMPRAS CONJ - FACTORES'!BH$11,'COMPRAS CONJ - FACTORES'!BH$10)*'COMPRAS CONJ - FACTORES'!BH43</f>
        <v>69.727401450000002</v>
      </c>
      <c r="BI43" s="21">
        <f>+$I43*IF(OR($A43="2-F1",$A43="2-F2"),'COMPRAS CONJ - FACTORES'!BI$11,'COMPRAS CONJ - FACTORES'!BI$10)*'COMPRAS CONJ - FACTORES'!BI43</f>
        <v>69.727401450000002</v>
      </c>
      <c r="BJ43" s="21">
        <f>+$I43*IF(OR($A43="2-F1",$A43="2-F2"),'COMPRAS CONJ - FACTORES'!BJ$11,'COMPRAS CONJ - FACTORES'!BJ$10)*'COMPRAS CONJ - FACTORES'!BJ43</f>
        <v>69.727401450000002</v>
      </c>
      <c r="BK43" s="21">
        <f>+$I43*IF(OR($A43="2-F1",$A43="2-F2"),'COMPRAS CONJ - FACTORES'!BK$11,'COMPRAS CONJ - FACTORES'!BK$10)*'COMPRAS CONJ - FACTORES'!BK43</f>
        <v>69.727401450000002</v>
      </c>
      <c r="BL43" s="21">
        <f>+$I43*IF(OR($A43="2-F1",$A43="2-F2"),'COMPRAS CONJ - FACTORES'!BL$11,'COMPRAS CONJ - FACTORES'!BL$10)*'COMPRAS CONJ - FACTORES'!BL43</f>
        <v>69.727401450000002</v>
      </c>
      <c r="BM43" s="21">
        <f>+$I43*IF(OR($A43="2-F1",$A43="2-F2"),'COMPRAS CONJ - FACTORES'!BM$11,'COMPRAS CONJ - FACTORES'!BM$10)*'COMPRAS CONJ - FACTORES'!BM43</f>
        <v>69.727401450000002</v>
      </c>
      <c r="BN43" s="21">
        <f>+$I43*IF(OR($A43="2-F1",$A43="2-F2"),'COMPRAS CONJ - FACTORES'!BN$11,'COMPRAS CONJ - FACTORES'!BN$10)*'COMPRAS CONJ - FACTORES'!BN43</f>
        <v>69.727401450000002</v>
      </c>
      <c r="BO43" s="21">
        <f>+$I43*IF(OR($A43="2-F1",$A43="2-F2"),'COMPRAS CONJ - FACTORES'!BO$11,'COMPRAS CONJ - FACTORES'!BO$10)*'COMPRAS CONJ - FACTORES'!BO43</f>
        <v>70.920342450000007</v>
      </c>
      <c r="BP43" s="21">
        <f>+$I43*IF(OR($A43="2-F1",$A43="2-F2"),'COMPRAS CONJ - FACTORES'!BP$11,'COMPRAS CONJ - FACTORES'!BP$10)*'COMPRAS CONJ - FACTORES'!BP43</f>
        <v>67.836849300000011</v>
      </c>
      <c r="BQ43" s="21">
        <f>+$I43*IF(OR($A43="2-F1",$A43="2-F2"),'COMPRAS CONJ - FACTORES'!BQ$11,'COMPRAS CONJ - FACTORES'!BQ$10)*'COMPRAS CONJ - FACTORES'!BQ43</f>
        <v>67.836849300000011</v>
      </c>
      <c r="BR43" s="21">
        <f>+$I43*IF(OR($A43="2-F1",$A43="2-F2"),'COMPRAS CONJ - FACTORES'!BR$11,'COMPRAS CONJ - FACTORES'!BR$10)*'COMPRAS CONJ - FACTORES'!BR43</f>
        <v>67.836849300000011</v>
      </c>
      <c r="BS43" s="21">
        <f>+$I43*IF(OR($A43="2-F1",$A43="2-F2"),'COMPRAS CONJ - FACTORES'!BS$11,'COMPRAS CONJ - FACTORES'!BS$10)*'COMPRAS CONJ - FACTORES'!BS43</f>
        <v>67.836849300000011</v>
      </c>
      <c r="BT43" s="21">
        <f>+$I43*IF(OR($A43="2-F1",$A43="2-F2"),'COMPRAS CONJ - FACTORES'!BT$11,'COMPRAS CONJ - FACTORES'!BT$10)*'COMPRAS CONJ - FACTORES'!BT43</f>
        <v>67.836849300000011</v>
      </c>
      <c r="BU43" s="21">
        <f>+$I43*IF(OR($A43="2-F1",$A43="2-F2"),'COMPRAS CONJ - FACTORES'!BU$11,'COMPRAS CONJ - FACTORES'!BU$10)*'COMPRAS CONJ - FACTORES'!BU43</f>
        <v>67.836849300000011</v>
      </c>
      <c r="BV43" s="21">
        <f>+$I43*IF(OR($A43="2-F1",$A43="2-F2"),'COMPRAS CONJ - FACTORES'!BV$11,'COMPRAS CONJ - FACTORES'!BV$10)*'COMPRAS CONJ - FACTORES'!BV43</f>
        <v>67.836849300000011</v>
      </c>
      <c r="BW43" s="21">
        <f>+$I43*IF(OR($A43="2-F1",$A43="2-F2"),'COMPRAS CONJ - FACTORES'!BW$11,'COMPRAS CONJ - FACTORES'!BW$10)*'COMPRAS CONJ - FACTORES'!BW43</f>
        <v>67.836849300000011</v>
      </c>
      <c r="BX43" s="21">
        <f>+$I43*IF(OR($A43="2-F1",$A43="2-F2"),'COMPRAS CONJ - FACTORES'!BX$11,'COMPRAS CONJ - FACTORES'!BX$10)*'COMPRAS CONJ - FACTORES'!BX43</f>
        <v>67.836849300000011</v>
      </c>
      <c r="BY43" s="21">
        <f>+$I43*IF(OR($A43="2-F1",$A43="2-F2"),'COMPRAS CONJ - FACTORES'!BY$11,'COMPRAS CONJ - FACTORES'!BY$10)*'COMPRAS CONJ - FACTORES'!BY43</f>
        <v>67.836849300000011</v>
      </c>
      <c r="BZ43" s="21">
        <f>+$I43*IF(OR($A43="2-F1",$A43="2-F2"),'COMPRAS CONJ - FACTORES'!BZ$11,'COMPRAS CONJ - FACTORES'!BZ$10)*'COMPRAS CONJ - FACTORES'!BZ43</f>
        <v>67.836849300000011</v>
      </c>
      <c r="CA43" s="21">
        <f>+$I43*IF(OR($A43="2-F1",$A43="2-F2"),'COMPRAS CONJ - FACTORES'!CA$11,'COMPRAS CONJ - FACTORES'!CA$10)*'COMPRAS CONJ - FACTORES'!CA43</f>
        <v>68.990601900000016</v>
      </c>
    </row>
    <row r="44" spans="1:79" x14ac:dyDescent="0.3">
      <c r="A44" s="9">
        <v>1.5</v>
      </c>
      <c r="B44" s="15" t="s">
        <v>2830</v>
      </c>
      <c r="C44" s="438" t="s">
        <v>5747</v>
      </c>
      <c r="D44" s="11" t="s">
        <v>2825</v>
      </c>
      <c r="E44" s="9" t="s">
        <v>2850</v>
      </c>
      <c r="F44" s="9" t="s">
        <v>2880</v>
      </c>
      <c r="G44" s="9" t="s">
        <v>2881</v>
      </c>
      <c r="H44" s="12" t="s">
        <v>5685</v>
      </c>
      <c r="I44" s="13">
        <v>56.5</v>
      </c>
      <c r="J44" s="14">
        <v>13.5</v>
      </c>
      <c r="K44" s="24">
        <v>42881</v>
      </c>
      <c r="L44" s="24">
        <v>43645</v>
      </c>
      <c r="M44" s="689">
        <v>43645</v>
      </c>
      <c r="N44" s="21">
        <f>+$I44*IF(OR($A44="2-F1",$A44="2-F2"),'COMPRAS CONJ - FACTORES'!N$11,'COMPRAS CONJ - FACTORES'!N$10)*'COMPRAS CONJ - FACTORES'!N44</f>
        <v>0</v>
      </c>
      <c r="O44" s="21">
        <f>+$I44*IF(OR($A44="2-F1",$A44="2-F2"),'COMPRAS CONJ - FACTORES'!O$11,'COMPRAS CONJ - FACTORES'!O$10)*'COMPRAS CONJ - FACTORES'!O44</f>
        <v>0</v>
      </c>
      <c r="P44" s="21">
        <f>+$I44*IF(OR($A44="2-F1",$A44="2-F2"),'COMPRAS CONJ - FACTORES'!P$11,'COMPRAS CONJ - FACTORES'!P$10)*'COMPRAS CONJ - FACTORES'!P44</f>
        <v>0</v>
      </c>
      <c r="Q44" s="21">
        <f>+$I44*IF(OR($A44="2-F1",$A44="2-F2"),'COMPRAS CONJ - FACTORES'!Q$11,'COMPRAS CONJ - FACTORES'!Q$10)*'COMPRAS CONJ - FACTORES'!Q44</f>
        <v>0</v>
      </c>
      <c r="R44" s="21">
        <f>+$I44*IF(OR($A44="2-F1",$A44="2-F2"),'COMPRAS CONJ - FACTORES'!R$11,'COMPRAS CONJ - FACTORES'!R$10)*'COMPRAS CONJ - FACTORES'!R44</f>
        <v>0</v>
      </c>
      <c r="S44" s="21">
        <f>+$I44*IF(OR($A44="2-F1",$A44="2-F2"),'COMPRAS CONJ - FACTORES'!S$11,'COMPRAS CONJ - FACTORES'!S$10)*'COMPRAS CONJ - FACTORES'!S44</f>
        <v>0</v>
      </c>
      <c r="T44" s="21">
        <f>+$I44*IF(OR($A44="2-F1",$A44="2-F2"),'COMPRAS CONJ - FACTORES'!T$11,'COMPRAS CONJ - FACTORES'!T$10)*'COMPRAS CONJ - FACTORES'!T44</f>
        <v>0</v>
      </c>
      <c r="U44" s="21">
        <f>+$I44*IF(OR($A44="2-F1",$A44="2-F2"),'COMPRAS CONJ - FACTORES'!U$11,'COMPRAS CONJ - FACTORES'!U$10)*'COMPRAS CONJ - FACTORES'!U44</f>
        <v>0</v>
      </c>
      <c r="V44" s="21">
        <f>+$I44*IF(OR($A44="2-F1",$A44="2-F2"),'COMPRAS CONJ - FACTORES'!V$11,'COMPRAS CONJ - FACTORES'!V$10)*'COMPRAS CONJ - FACTORES'!V44</f>
        <v>0</v>
      </c>
      <c r="W44" s="21">
        <f>+$I44*IF(OR($A44="2-F1",$A44="2-F2"),'COMPRAS CONJ - FACTORES'!W$11,'COMPRAS CONJ - FACTORES'!W$10)*'COMPRAS CONJ - FACTORES'!W44</f>
        <v>0</v>
      </c>
      <c r="X44" s="21">
        <f>+$I44*IF(OR($A44="2-F1",$A44="2-F2"),'COMPRAS CONJ - FACTORES'!X$11,'COMPRAS CONJ - FACTORES'!X$10)*'COMPRAS CONJ - FACTORES'!X44</f>
        <v>0</v>
      </c>
      <c r="Y44" s="21">
        <f>+$I44*IF(OR($A44="2-F1",$A44="2-F2"),'COMPRAS CONJ - FACTORES'!Y$11,'COMPRAS CONJ - FACTORES'!Y$10)*'COMPRAS CONJ - FACTORES'!Y44</f>
        <v>0</v>
      </c>
      <c r="Z44" s="21">
        <f>+$I44*IF(OR($A44="2-F1",$A44="2-F2"),'COMPRAS CONJ - FACTORES'!Z$11,'COMPRAS CONJ - FACTORES'!Z$10)*'COMPRAS CONJ - FACTORES'!Z44</f>
        <v>0</v>
      </c>
      <c r="AA44" s="21">
        <f>+$I44*IF(OR($A44="2-F1",$A44="2-F2"),'COMPRAS CONJ - FACTORES'!AA$11,'COMPRAS CONJ - FACTORES'!AA$10)*'COMPRAS CONJ - FACTORES'!AA44</f>
        <v>0</v>
      </c>
      <c r="AB44" s="21">
        <f>+$I44*IF(OR($A44="2-F1",$A44="2-F2"),'COMPRAS CONJ - FACTORES'!AB$11,'COMPRAS CONJ - FACTORES'!AB$10)*'COMPRAS CONJ - FACTORES'!AB44</f>
        <v>0</v>
      </c>
      <c r="AC44" s="21">
        <f>+$I44*IF(OR($A44="2-F1",$A44="2-F2"),'COMPRAS CONJ - FACTORES'!AC$11,'COMPRAS CONJ - FACTORES'!AC$10)*'COMPRAS CONJ - FACTORES'!AC44</f>
        <v>0</v>
      </c>
      <c r="AD44" s="21">
        <f>+$I44*IF(OR($A44="2-F1",$A44="2-F2"),'COMPRAS CONJ - FACTORES'!AD$11,'COMPRAS CONJ - FACTORES'!AD$10)*'COMPRAS CONJ - FACTORES'!AD44</f>
        <v>0</v>
      </c>
      <c r="AE44" s="21">
        <f>+$I44*IF(OR($A44="2-F1",$A44="2-F2"),'COMPRAS CONJ - FACTORES'!AE$11,'COMPRAS CONJ - FACTORES'!AE$10)*'COMPRAS CONJ - FACTORES'!AE44</f>
        <v>0</v>
      </c>
      <c r="AF44" s="21">
        <f>+$I44*IF(OR($A44="2-F1",$A44="2-F2"),'COMPRAS CONJ - FACTORES'!AF$11,'COMPRAS CONJ - FACTORES'!AF$10)*'COMPRAS CONJ - FACTORES'!AF44</f>
        <v>0</v>
      </c>
      <c r="AG44" s="21">
        <f>+$I44*IF(OR($A44="2-F1",$A44="2-F2"),'COMPRAS CONJ - FACTORES'!AG$11,'COMPRAS CONJ - FACTORES'!AG$10)*'COMPRAS CONJ - FACTORES'!AG44</f>
        <v>0</v>
      </c>
      <c r="AH44" s="21">
        <f>+$I44*IF(OR($A44="2-F1",$A44="2-F2"),'COMPRAS CONJ - FACTORES'!AH$11,'COMPRAS CONJ - FACTORES'!AH$10)*'COMPRAS CONJ - FACTORES'!AH44</f>
        <v>0</v>
      </c>
      <c r="AI44" s="21">
        <f>+$I44*IF(OR($A44="2-F1",$A44="2-F2"),'COMPRAS CONJ - FACTORES'!AI$11,'COMPRAS CONJ - FACTORES'!AI$10)*'COMPRAS CONJ - FACTORES'!AI44</f>
        <v>0</v>
      </c>
      <c r="AJ44" s="21">
        <f>+$I44*IF(OR($A44="2-F1",$A44="2-F2"),'COMPRAS CONJ - FACTORES'!AJ$11,'COMPRAS CONJ - FACTORES'!AJ$10)*'COMPRAS CONJ - FACTORES'!AJ44</f>
        <v>0</v>
      </c>
      <c r="AK44" s="21">
        <f>+$I44*IF(OR($A44="2-F1",$A44="2-F2"),'COMPRAS CONJ - FACTORES'!AK$11,'COMPRAS CONJ - FACTORES'!AK$10)*'COMPRAS CONJ - FACTORES'!AK44</f>
        <v>66.086072499999986</v>
      </c>
      <c r="AL44" s="21">
        <f>+$I44*IF(OR($A44="2-F1",$A44="2-F2"),'COMPRAS CONJ - FACTORES'!AL$11,'COMPRAS CONJ - FACTORES'!AL$10)*'COMPRAS CONJ - FACTORES'!AL44</f>
        <v>66.086072499999986</v>
      </c>
      <c r="AM44" s="21">
        <f>+$I44*IF(OR($A44="2-F1",$A44="2-F2"),'COMPRAS CONJ - FACTORES'!AM$11,'COMPRAS CONJ - FACTORES'!AM$10)*'COMPRAS CONJ - FACTORES'!AM44</f>
        <v>66.086072499999986</v>
      </c>
      <c r="AN44" s="21">
        <f>+$I44*IF(OR($A44="2-F1",$A44="2-F2"),'COMPRAS CONJ - FACTORES'!AN$11,'COMPRAS CONJ - FACTORES'!AN$10)*'COMPRAS CONJ - FACTORES'!AN44</f>
        <v>66.086072499999986</v>
      </c>
      <c r="AO44" s="21">
        <f>+$I44*IF(OR($A44="2-F1",$A44="2-F2"),'COMPRAS CONJ - FACTORES'!AO$11,'COMPRAS CONJ - FACTORES'!AO$10)*'COMPRAS CONJ - FACTORES'!AO44</f>
        <v>66.086072499999986</v>
      </c>
      <c r="AP44" s="21">
        <f>+$I44*IF(OR($A44="2-F1",$A44="2-F2"),'COMPRAS CONJ - FACTORES'!AP$11,'COMPRAS CONJ - FACTORES'!AP$10)*'COMPRAS CONJ - FACTORES'!AP44</f>
        <v>66.086072499999986</v>
      </c>
      <c r="AQ44" s="21">
        <f>+$I44*IF(OR($A44="2-F1",$A44="2-F2"),'COMPRAS CONJ - FACTORES'!AQ$11,'COMPRAS CONJ - FACTORES'!AQ$10)*'COMPRAS CONJ - FACTORES'!AQ44</f>
        <v>66.086072499999986</v>
      </c>
      <c r="AR44" s="21">
        <f>+$I44*IF(OR($A44="2-F1",$A44="2-F2"),'COMPRAS CONJ - FACTORES'!AR$11,'COMPRAS CONJ - FACTORES'!AR$10)*'COMPRAS CONJ - FACTORES'!AR44</f>
        <v>66.086072499999986</v>
      </c>
      <c r="AS44" s="21">
        <f>+$I44*IF(OR($A44="2-F1",$A44="2-F2"),'COMPRAS CONJ - FACTORES'!AS$11,'COMPRAS CONJ - FACTORES'!AS$10)*'COMPRAS CONJ - FACTORES'!AS44</f>
        <v>66.086072499999986</v>
      </c>
      <c r="AT44" s="21">
        <f>+$I44*IF(OR($A44="2-F1",$A44="2-F2"),'COMPRAS CONJ - FACTORES'!AT$11,'COMPRAS CONJ - FACTORES'!AT$10)*'COMPRAS CONJ - FACTORES'!AT44</f>
        <v>66.086072499999986</v>
      </c>
      <c r="AU44" s="21">
        <f>+$I44*IF(OR($A44="2-F1",$A44="2-F2"),'COMPRAS CONJ - FACTORES'!AU$11,'COMPRAS CONJ - FACTORES'!AU$10)*'COMPRAS CONJ - FACTORES'!AU44</f>
        <v>66.086072499999986</v>
      </c>
      <c r="AV44" s="21">
        <f>+$I44*IF(OR($A44="2-F1",$A44="2-F2"),'COMPRAS CONJ - FACTORES'!AV$11,'COMPRAS CONJ - FACTORES'!AV$10)*'COMPRAS CONJ - FACTORES'!AV44</f>
        <v>66.086072499999986</v>
      </c>
      <c r="AW44" s="21">
        <f>+$I44*IF(OR($A44="2-F1",$A44="2-F2"),'COMPRAS CONJ - FACTORES'!AW$11,'COMPRAS CONJ - FACTORES'!AW$10)*'COMPRAS CONJ - FACTORES'!AW44</f>
        <v>67.210139999999996</v>
      </c>
      <c r="AX44" s="21">
        <f>+$I44*IF(OR($A44="2-F1",$A44="2-F2"),'COMPRAS CONJ - FACTORES'!AX$11,'COMPRAS CONJ - FACTORES'!AX$10)*'COMPRAS CONJ - FACTORES'!AX44</f>
        <v>67.210139999999996</v>
      </c>
      <c r="AY44" s="21">
        <f>+$I44*IF(OR($A44="2-F1",$A44="2-F2"),'COMPRAS CONJ - FACTORES'!AY$11,'COMPRAS CONJ - FACTORES'!AY$10)*'COMPRAS CONJ - FACTORES'!AY44</f>
        <v>67.210139999999996</v>
      </c>
      <c r="AZ44" s="21">
        <f>+$I44*IF(OR($A44="2-F1",$A44="2-F2"),'COMPRAS CONJ - FACTORES'!AZ$11,'COMPRAS CONJ - FACTORES'!AZ$10)*'COMPRAS CONJ - FACTORES'!AZ44</f>
        <v>67.210139999999996</v>
      </c>
      <c r="BA44" s="21">
        <f>+$I44*IF(OR($A44="2-F1",$A44="2-F2"),'COMPRAS CONJ - FACTORES'!BA$11,'COMPRAS CONJ - FACTORES'!BA$10)*'COMPRAS CONJ - FACTORES'!BA44</f>
        <v>67.210139999999996</v>
      </c>
      <c r="BB44" s="21">
        <f>+$I44*IF(OR($A44="2-F1",$A44="2-F2"),'COMPRAS CONJ - FACTORES'!BB$11,'COMPRAS CONJ - FACTORES'!BB$10)*'COMPRAS CONJ - FACTORES'!BB44</f>
        <v>67.210139999999996</v>
      </c>
      <c r="BC44" s="21">
        <f>+$I44*IF(OR($A44="2-F1",$A44="2-F2"),'COMPRAS CONJ - FACTORES'!BC$11,'COMPRAS CONJ - FACTORES'!BC$10)*'COMPRAS CONJ - FACTORES'!BC44</f>
        <v>67.210139999999996</v>
      </c>
      <c r="BD44" s="21">
        <f>+$I44*IF(OR($A44="2-F1",$A44="2-F2"),'COMPRAS CONJ - FACTORES'!BD$11,'COMPRAS CONJ - FACTORES'!BD$10)*'COMPRAS CONJ - FACTORES'!BD44</f>
        <v>67.210139999999996</v>
      </c>
      <c r="BE44" s="21">
        <f>+$I44*IF(OR($A44="2-F1",$A44="2-F2"),'COMPRAS CONJ - FACTORES'!BE$11,'COMPRAS CONJ - FACTORES'!BE$10)*'COMPRAS CONJ - FACTORES'!BE44</f>
        <v>67.210139999999996</v>
      </c>
      <c r="BF44" s="21">
        <f>+$I44*IF(OR($A44="2-F1",$A44="2-F2"),'COMPRAS CONJ - FACTORES'!BF$11,'COMPRAS CONJ - FACTORES'!BF$10)*'COMPRAS CONJ - FACTORES'!BF44</f>
        <v>67.210139999999996</v>
      </c>
      <c r="BG44" s="21">
        <f>+$I44*IF(OR($A44="2-F1",$A44="2-F2"),'COMPRAS CONJ - FACTORES'!BG$11,'COMPRAS CONJ - FACTORES'!BG$10)*'COMPRAS CONJ - FACTORES'!BG44</f>
        <v>67.210139999999996</v>
      </c>
      <c r="BH44" s="21">
        <f>+$I44*IF(OR($A44="2-F1",$A44="2-F2"),'COMPRAS CONJ - FACTORES'!BH$11,'COMPRAS CONJ - FACTORES'!BH$10)*'COMPRAS CONJ - FACTORES'!BH44</f>
        <v>67.210139999999996</v>
      </c>
      <c r="BI44" s="21">
        <f>+$I44*IF(OR($A44="2-F1",$A44="2-F2"),'COMPRAS CONJ - FACTORES'!BI$11,'COMPRAS CONJ - FACTORES'!BI$10)*'COMPRAS CONJ - FACTORES'!BI44</f>
        <v>68.360197499999998</v>
      </c>
      <c r="BJ44" s="21">
        <f>+$I44*IF(OR($A44="2-F1",$A44="2-F2"),'COMPRAS CONJ - FACTORES'!BJ$11,'COMPRAS CONJ - FACTORES'!BJ$10)*'COMPRAS CONJ - FACTORES'!BJ44</f>
        <v>68.360197499999998</v>
      </c>
      <c r="BK44" s="21">
        <f>+$I44*IF(OR($A44="2-F1",$A44="2-F2"),'COMPRAS CONJ - FACTORES'!BK$11,'COMPRAS CONJ - FACTORES'!BK$10)*'COMPRAS CONJ - FACTORES'!BK44</f>
        <v>68.360197499999998</v>
      </c>
      <c r="BL44" s="21">
        <f>+$I44*IF(OR($A44="2-F1",$A44="2-F2"),'COMPRAS CONJ - FACTORES'!BL$11,'COMPRAS CONJ - FACTORES'!BL$10)*'COMPRAS CONJ - FACTORES'!BL44</f>
        <v>68.360197499999998</v>
      </c>
      <c r="BM44" s="21">
        <f>+$I44*IF(OR($A44="2-F1",$A44="2-F2"),'COMPRAS CONJ - FACTORES'!BM$11,'COMPRAS CONJ - FACTORES'!BM$10)*'COMPRAS CONJ - FACTORES'!BM44</f>
        <v>68.360197499999998</v>
      </c>
      <c r="BN44" s="21">
        <f>+$I44*IF(OR($A44="2-F1",$A44="2-F2"),'COMPRAS CONJ - FACTORES'!BN$11,'COMPRAS CONJ - FACTORES'!BN$10)*'COMPRAS CONJ - FACTORES'!BN44</f>
        <v>68.360197499999998</v>
      </c>
      <c r="BO44" s="21">
        <f>+$I44*IF(OR($A44="2-F1",$A44="2-F2"),'COMPRAS CONJ - FACTORES'!BO$11,'COMPRAS CONJ - FACTORES'!BO$10)*'COMPRAS CONJ - FACTORES'!BO44</f>
        <v>68.360197499999998</v>
      </c>
      <c r="BP44" s="21">
        <f>+$I44*IF(OR($A44="2-F1",$A44="2-F2"),'COMPRAS CONJ - FACTORES'!BP$11,'COMPRAS CONJ - FACTORES'!BP$10)*'COMPRAS CONJ - FACTORES'!BP44</f>
        <v>65.38801500000001</v>
      </c>
      <c r="BQ44" s="21">
        <f>+$I44*IF(OR($A44="2-F1",$A44="2-F2"),'COMPRAS CONJ - FACTORES'!BQ$11,'COMPRAS CONJ - FACTORES'!BQ$10)*'COMPRAS CONJ - FACTORES'!BQ44</f>
        <v>65.38801500000001</v>
      </c>
      <c r="BR44" s="21">
        <f>+$I44*IF(OR($A44="2-F1",$A44="2-F2"),'COMPRAS CONJ - FACTORES'!BR$11,'COMPRAS CONJ - FACTORES'!BR$10)*'COMPRAS CONJ - FACTORES'!BR44</f>
        <v>65.38801500000001</v>
      </c>
      <c r="BS44" s="21">
        <f>+$I44*IF(OR($A44="2-F1",$A44="2-F2"),'COMPRAS CONJ - FACTORES'!BS$11,'COMPRAS CONJ - FACTORES'!BS$10)*'COMPRAS CONJ - FACTORES'!BS44</f>
        <v>65.38801500000001</v>
      </c>
      <c r="BT44" s="21">
        <f>+$I44*IF(OR($A44="2-F1",$A44="2-F2"),'COMPRAS CONJ - FACTORES'!BT$11,'COMPRAS CONJ - FACTORES'!BT$10)*'COMPRAS CONJ - FACTORES'!BT44</f>
        <v>65.38801500000001</v>
      </c>
      <c r="BU44" s="21">
        <f>+$I44*IF(OR($A44="2-F1",$A44="2-F2"),'COMPRAS CONJ - FACTORES'!BU$11,'COMPRAS CONJ - FACTORES'!BU$10)*'COMPRAS CONJ - FACTORES'!BU44</f>
        <v>66.506715000000014</v>
      </c>
      <c r="BV44" s="21">
        <f>+$I44*IF(OR($A44="2-F1",$A44="2-F2"),'COMPRAS CONJ - FACTORES'!BV$11,'COMPRAS CONJ - FACTORES'!BV$10)*'COMPRAS CONJ - FACTORES'!BV44</f>
        <v>66.506715000000014</v>
      </c>
      <c r="BW44" s="21">
        <f>+$I44*IF(OR($A44="2-F1",$A44="2-F2"),'COMPRAS CONJ - FACTORES'!BW$11,'COMPRAS CONJ - FACTORES'!BW$10)*'COMPRAS CONJ - FACTORES'!BW44</f>
        <v>66.506715000000014</v>
      </c>
      <c r="BX44" s="21">
        <f>+$I44*IF(OR($A44="2-F1",$A44="2-F2"),'COMPRAS CONJ - FACTORES'!BX$11,'COMPRAS CONJ - FACTORES'!BX$10)*'COMPRAS CONJ - FACTORES'!BX44</f>
        <v>66.506715000000014</v>
      </c>
      <c r="BY44" s="21">
        <f>+$I44*IF(OR($A44="2-F1",$A44="2-F2"),'COMPRAS CONJ - FACTORES'!BY$11,'COMPRAS CONJ - FACTORES'!BY$10)*'COMPRAS CONJ - FACTORES'!BY44</f>
        <v>66.506715000000014</v>
      </c>
      <c r="BZ44" s="21">
        <f>+$I44*IF(OR($A44="2-F1",$A44="2-F2"),'COMPRAS CONJ - FACTORES'!BZ$11,'COMPRAS CONJ - FACTORES'!BZ$10)*'COMPRAS CONJ - FACTORES'!BZ44</f>
        <v>66.506715000000014</v>
      </c>
      <c r="CA44" s="21">
        <f>+$I44*IF(OR($A44="2-F1",$A44="2-F2"),'COMPRAS CONJ - FACTORES'!CA$11,'COMPRAS CONJ - FACTORES'!CA$10)*'COMPRAS CONJ - FACTORES'!CA44</f>
        <v>66.506715000000014</v>
      </c>
    </row>
    <row r="45" spans="1:79" x14ac:dyDescent="0.3">
      <c r="A45" s="9">
        <v>1</v>
      </c>
      <c r="B45" s="10" t="s">
        <v>2787</v>
      </c>
      <c r="C45" s="437" t="s">
        <v>2882</v>
      </c>
      <c r="D45" s="11" t="s">
        <v>2788</v>
      </c>
      <c r="E45" s="9" t="s">
        <v>2788</v>
      </c>
      <c r="F45" s="9" t="s">
        <v>2883</v>
      </c>
      <c r="G45" s="9" t="s">
        <v>2884</v>
      </c>
      <c r="H45" s="12" t="s">
        <v>6321</v>
      </c>
      <c r="I45" s="13">
        <v>49.81</v>
      </c>
      <c r="J45" s="14">
        <v>10</v>
      </c>
      <c r="K45" s="24">
        <v>42758</v>
      </c>
      <c r="L45" s="24">
        <v>43783</v>
      </c>
      <c r="M45" s="689">
        <v>43783</v>
      </c>
      <c r="N45" s="21">
        <f>+$I45*IF(OR($A45="2-F1",$A45="2-F2"),'COMPRAS CONJ - FACTORES'!N$11,'COMPRAS CONJ - FACTORES'!N$10)*'COMPRAS CONJ - FACTORES'!N45</f>
        <v>0</v>
      </c>
      <c r="O45" s="21">
        <f>+$I45*IF(OR($A45="2-F1",$A45="2-F2"),'COMPRAS CONJ - FACTORES'!O$11,'COMPRAS CONJ - FACTORES'!O$10)*'COMPRAS CONJ - FACTORES'!O45</f>
        <v>0</v>
      </c>
      <c r="P45" s="21">
        <f>+$I45*IF(OR($A45="2-F1",$A45="2-F2"),'COMPRAS CONJ - FACTORES'!P$11,'COMPRAS CONJ - FACTORES'!P$10)*'COMPRAS CONJ - FACTORES'!P45</f>
        <v>0</v>
      </c>
      <c r="Q45" s="21">
        <f>+$I45*IF(OR($A45="2-F1",$A45="2-F2"),'COMPRAS CONJ - FACTORES'!Q$11,'COMPRAS CONJ - FACTORES'!Q$10)*'COMPRAS CONJ - FACTORES'!Q45</f>
        <v>0</v>
      </c>
      <c r="R45" s="21">
        <f>+$I45*IF(OR($A45="2-F1",$A45="2-F2"),'COMPRAS CONJ - FACTORES'!R$11,'COMPRAS CONJ - FACTORES'!R$10)*'COMPRAS CONJ - FACTORES'!R45</f>
        <v>0</v>
      </c>
      <c r="S45" s="21">
        <f>+$I45*IF(OR($A45="2-F1",$A45="2-F2"),'COMPRAS CONJ - FACTORES'!S$11,'COMPRAS CONJ - FACTORES'!S$10)*'COMPRAS CONJ - FACTORES'!S45</f>
        <v>0</v>
      </c>
      <c r="T45" s="21">
        <f>+$I45*IF(OR($A45="2-F1",$A45="2-F2"),'COMPRAS CONJ - FACTORES'!T$11,'COMPRAS CONJ - FACTORES'!T$10)*'COMPRAS CONJ - FACTORES'!T45</f>
        <v>0</v>
      </c>
      <c r="U45" s="21">
        <f>+$I45*IF(OR($A45="2-F1",$A45="2-F2"),'COMPRAS CONJ - FACTORES'!U$11,'COMPRAS CONJ - FACTORES'!U$10)*'COMPRAS CONJ - FACTORES'!U45</f>
        <v>0</v>
      </c>
      <c r="V45" s="21">
        <f>+$I45*IF(OR($A45="2-F1",$A45="2-F2"),'COMPRAS CONJ - FACTORES'!V$11,'COMPRAS CONJ - FACTORES'!V$10)*'COMPRAS CONJ - FACTORES'!V45</f>
        <v>0</v>
      </c>
      <c r="W45" s="21">
        <f>+$I45*IF(OR($A45="2-F1",$A45="2-F2"),'COMPRAS CONJ - FACTORES'!W$11,'COMPRAS CONJ - FACTORES'!W$10)*'COMPRAS CONJ - FACTORES'!W45</f>
        <v>0</v>
      </c>
      <c r="X45" s="21">
        <f>+$I45*IF(OR($A45="2-F1",$A45="2-F2"),'COMPRAS CONJ - FACTORES'!X$11,'COMPRAS CONJ - FACTORES'!X$10)*'COMPRAS CONJ - FACTORES'!X45</f>
        <v>0</v>
      </c>
      <c r="Y45" s="21">
        <f>+$I45*IF(OR($A45="2-F1",$A45="2-F2"),'COMPRAS CONJ - FACTORES'!Y$11,'COMPRAS CONJ - FACTORES'!Y$10)*'COMPRAS CONJ - FACTORES'!Y45</f>
        <v>0</v>
      </c>
      <c r="Z45" s="21">
        <f>+$I45*IF(OR($A45="2-F1",$A45="2-F2"),'COMPRAS CONJ - FACTORES'!Z$11,'COMPRAS CONJ - FACTORES'!Z$10)*'COMPRAS CONJ - FACTORES'!Z45</f>
        <v>0</v>
      </c>
      <c r="AA45" s="21">
        <f>+$I45*IF(OR($A45="2-F1",$A45="2-F2"),'COMPRAS CONJ - FACTORES'!AA$11,'COMPRAS CONJ - FACTORES'!AA$10)*'COMPRAS CONJ - FACTORES'!AA45</f>
        <v>0</v>
      </c>
      <c r="AB45" s="21">
        <f>+$I45*IF(OR($A45="2-F1",$A45="2-F2"),'COMPRAS CONJ - FACTORES'!AB$11,'COMPRAS CONJ - FACTORES'!AB$10)*'COMPRAS CONJ - FACTORES'!AB45</f>
        <v>0</v>
      </c>
      <c r="AC45" s="21">
        <f>+$I45*IF(OR($A45="2-F1",$A45="2-F2"),'COMPRAS CONJ - FACTORES'!AC$11,'COMPRAS CONJ - FACTORES'!AC$10)*'COMPRAS CONJ - FACTORES'!AC45</f>
        <v>0</v>
      </c>
      <c r="AD45" s="21">
        <f>+$I45*IF(OR($A45="2-F1",$A45="2-F2"),'COMPRAS CONJ - FACTORES'!AD$11,'COMPRAS CONJ - FACTORES'!AD$10)*'COMPRAS CONJ - FACTORES'!AD45</f>
        <v>0</v>
      </c>
      <c r="AE45" s="21">
        <f>+$I45*IF(OR($A45="2-F1",$A45="2-F2"),'COMPRAS CONJ - FACTORES'!AE$11,'COMPRAS CONJ - FACTORES'!AE$10)*'COMPRAS CONJ - FACTORES'!AE45</f>
        <v>0</v>
      </c>
      <c r="AF45" s="21">
        <f>+$I45*IF(OR($A45="2-F1",$A45="2-F2"),'COMPRAS CONJ - FACTORES'!AF$11,'COMPRAS CONJ - FACTORES'!AF$10)*'COMPRAS CONJ - FACTORES'!AF45</f>
        <v>0</v>
      </c>
      <c r="AG45" s="21">
        <f>+$I45*IF(OR($A45="2-F1",$A45="2-F2"),'COMPRAS CONJ - FACTORES'!AG$11,'COMPRAS CONJ - FACTORES'!AG$10)*'COMPRAS CONJ - FACTORES'!AG45</f>
        <v>0</v>
      </c>
      <c r="AH45" s="21">
        <f>+$I45*IF(OR($A45="2-F1",$A45="2-F2"),'COMPRAS CONJ - FACTORES'!AH$11,'COMPRAS CONJ - FACTORES'!AH$10)*'COMPRAS CONJ - FACTORES'!AH45</f>
        <v>0</v>
      </c>
      <c r="AI45" s="21">
        <f>+$I45*IF(OR($A45="2-F1",$A45="2-F2"),'COMPRAS CONJ - FACTORES'!AI$11,'COMPRAS CONJ - FACTORES'!AI$10)*'COMPRAS CONJ - FACTORES'!AI45</f>
        <v>0</v>
      </c>
      <c r="AJ45" s="21">
        <f>+$I45*IF(OR($A45="2-F1",$A45="2-F2"),'COMPRAS CONJ - FACTORES'!AJ$11,'COMPRAS CONJ - FACTORES'!AJ$10)*'COMPRAS CONJ - FACTORES'!AJ45</f>
        <v>0</v>
      </c>
      <c r="AK45" s="21">
        <f>+$I45*IF(OR($A45="2-F1",$A45="2-F2"),'COMPRAS CONJ - FACTORES'!AK$11,'COMPRAS CONJ - FACTORES'!AK$10)*'COMPRAS CONJ - FACTORES'!AK45</f>
        <v>0</v>
      </c>
      <c r="AL45" s="21">
        <f>+$I45*IF(OR($A45="2-F1",$A45="2-F2"),'COMPRAS CONJ - FACTORES'!AL$11,'COMPRAS CONJ - FACTORES'!AL$10)*'COMPRAS CONJ - FACTORES'!AL45</f>
        <v>0</v>
      </c>
      <c r="AM45" s="21">
        <f>+$I45*IF(OR($A45="2-F1",$A45="2-F2"),'COMPRAS CONJ - FACTORES'!AM$11,'COMPRAS CONJ - FACTORES'!AM$10)*'COMPRAS CONJ - FACTORES'!AM45</f>
        <v>0</v>
      </c>
      <c r="AN45" s="21">
        <f>+$I45*IF(OR($A45="2-F1",$A45="2-F2"),'COMPRAS CONJ - FACTORES'!AN$11,'COMPRAS CONJ - FACTORES'!AN$10)*'COMPRAS CONJ - FACTORES'!AN45</f>
        <v>0</v>
      </c>
      <c r="AO45" s="21">
        <f>+$I45*IF(OR($A45="2-F1",$A45="2-F2"),'COMPRAS CONJ - FACTORES'!AO$11,'COMPRAS CONJ - FACTORES'!AO$10)*'COMPRAS CONJ - FACTORES'!AO45</f>
        <v>0</v>
      </c>
      <c r="AP45" s="21">
        <f>+$I45*IF(OR($A45="2-F1",$A45="2-F2"),'COMPRAS CONJ - FACTORES'!AP$11,'COMPRAS CONJ - FACTORES'!AP$10)*'COMPRAS CONJ - FACTORES'!AP45</f>
        <v>58.261013649999995</v>
      </c>
      <c r="AQ45" s="21">
        <f>+$I45*IF(OR($A45="2-F1",$A45="2-F2"),'COMPRAS CONJ - FACTORES'!AQ$11,'COMPRAS CONJ - FACTORES'!AQ$10)*'COMPRAS CONJ - FACTORES'!AQ45</f>
        <v>58.261013649999995</v>
      </c>
      <c r="AR45" s="21">
        <f>+$I45*IF(OR($A45="2-F1",$A45="2-F2"),'COMPRAS CONJ - FACTORES'!AR$11,'COMPRAS CONJ - FACTORES'!AR$10)*'COMPRAS CONJ - FACTORES'!AR45</f>
        <v>58.261013649999995</v>
      </c>
      <c r="AS45" s="21">
        <f>+$I45*IF(OR($A45="2-F1",$A45="2-F2"),'COMPRAS CONJ - FACTORES'!AS$11,'COMPRAS CONJ - FACTORES'!AS$10)*'COMPRAS CONJ - FACTORES'!AS45</f>
        <v>58.261013649999995</v>
      </c>
      <c r="AT45" s="21">
        <f>+$I45*IF(OR($A45="2-F1",$A45="2-F2"),'COMPRAS CONJ - FACTORES'!AT$11,'COMPRAS CONJ - FACTORES'!AT$10)*'COMPRAS CONJ - FACTORES'!AT45</f>
        <v>58.261013649999995</v>
      </c>
      <c r="AU45" s="21">
        <f>+$I45*IF(OR($A45="2-F1",$A45="2-F2"),'COMPRAS CONJ - FACTORES'!AU$11,'COMPRAS CONJ - FACTORES'!AU$10)*'COMPRAS CONJ - FACTORES'!AU45</f>
        <v>58.261013649999995</v>
      </c>
      <c r="AV45" s="21">
        <f>+$I45*IF(OR($A45="2-F1",$A45="2-F2"),'COMPRAS CONJ - FACTORES'!AV$11,'COMPRAS CONJ - FACTORES'!AV$10)*'COMPRAS CONJ - FACTORES'!AV45</f>
        <v>58.261013649999995</v>
      </c>
      <c r="AW45" s="21">
        <f>+$I45*IF(OR($A45="2-F1",$A45="2-F2"),'COMPRAS CONJ - FACTORES'!AW$11,'COMPRAS CONJ - FACTORES'!AW$10)*'COMPRAS CONJ - FACTORES'!AW45</f>
        <v>58.261013649999995</v>
      </c>
      <c r="AX45" s="21">
        <f>+$I45*IF(OR($A45="2-F1",$A45="2-F2"),'COMPRAS CONJ - FACTORES'!AX$11,'COMPRAS CONJ - FACTORES'!AX$10)*'COMPRAS CONJ - FACTORES'!AX45</f>
        <v>58.261013649999995</v>
      </c>
      <c r="AY45" s="21">
        <f>+$I45*IF(OR($A45="2-F1",$A45="2-F2"),'COMPRAS CONJ - FACTORES'!AY$11,'COMPRAS CONJ - FACTORES'!AY$10)*'COMPRAS CONJ - FACTORES'!AY45</f>
        <v>58.261013649999995</v>
      </c>
      <c r="AZ45" s="21">
        <f>+$I45*IF(OR($A45="2-F1",$A45="2-F2"),'COMPRAS CONJ - FACTORES'!AZ$11,'COMPRAS CONJ - FACTORES'!AZ$10)*'COMPRAS CONJ - FACTORES'!AZ45</f>
        <v>58.261013649999995</v>
      </c>
      <c r="BA45" s="21">
        <f>+$I45*IF(OR($A45="2-F1",$A45="2-F2"),'COMPRAS CONJ - FACTORES'!BA$11,'COMPRAS CONJ - FACTORES'!BA$10)*'COMPRAS CONJ - FACTORES'!BA45</f>
        <v>58.261013649999995</v>
      </c>
      <c r="BB45" s="21">
        <f>+$I45*IF(OR($A45="2-F1",$A45="2-F2"),'COMPRAS CONJ - FACTORES'!BB$11,'COMPRAS CONJ - FACTORES'!BB$10)*'COMPRAS CONJ - FACTORES'!BB45</f>
        <v>59.251983600000003</v>
      </c>
      <c r="BC45" s="21">
        <f>+$I45*IF(OR($A45="2-F1",$A45="2-F2"),'COMPRAS CONJ - FACTORES'!BC$11,'COMPRAS CONJ - FACTORES'!BC$10)*'COMPRAS CONJ - FACTORES'!BC45</f>
        <v>59.251983600000003</v>
      </c>
      <c r="BD45" s="21">
        <f>+$I45*IF(OR($A45="2-F1",$A45="2-F2"),'COMPRAS CONJ - FACTORES'!BD$11,'COMPRAS CONJ - FACTORES'!BD$10)*'COMPRAS CONJ - FACTORES'!BD45</f>
        <v>59.251983600000003</v>
      </c>
      <c r="BE45" s="21">
        <f>+$I45*IF(OR($A45="2-F1",$A45="2-F2"),'COMPRAS CONJ - FACTORES'!BE$11,'COMPRAS CONJ - FACTORES'!BE$10)*'COMPRAS CONJ - FACTORES'!BE45</f>
        <v>59.251983600000003</v>
      </c>
      <c r="BF45" s="21">
        <f>+$I45*IF(OR($A45="2-F1",$A45="2-F2"),'COMPRAS CONJ - FACTORES'!BF$11,'COMPRAS CONJ - FACTORES'!BF$10)*'COMPRAS CONJ - FACTORES'!BF45</f>
        <v>59.251983600000003</v>
      </c>
      <c r="BG45" s="21">
        <f>+$I45*IF(OR($A45="2-F1",$A45="2-F2"),'COMPRAS CONJ - FACTORES'!BG$11,'COMPRAS CONJ - FACTORES'!BG$10)*'COMPRAS CONJ - FACTORES'!BG45</f>
        <v>59.251983600000003</v>
      </c>
      <c r="BH45" s="21">
        <f>+$I45*IF(OR($A45="2-F1",$A45="2-F2"),'COMPRAS CONJ - FACTORES'!BH$11,'COMPRAS CONJ - FACTORES'!BH$10)*'COMPRAS CONJ - FACTORES'!BH45</f>
        <v>59.251983600000003</v>
      </c>
      <c r="BI45" s="21">
        <f>+$I45*IF(OR($A45="2-F1",$A45="2-F2"),'COMPRAS CONJ - FACTORES'!BI$11,'COMPRAS CONJ - FACTORES'!BI$10)*'COMPRAS CONJ - FACTORES'!BI45</f>
        <v>59.251983600000003</v>
      </c>
      <c r="BJ45" s="21">
        <f>+$I45*IF(OR($A45="2-F1",$A45="2-F2"),'COMPRAS CONJ - FACTORES'!BJ$11,'COMPRAS CONJ - FACTORES'!BJ$10)*'COMPRAS CONJ - FACTORES'!BJ45</f>
        <v>59.251983600000003</v>
      </c>
      <c r="BK45" s="21">
        <f>+$I45*IF(OR($A45="2-F1",$A45="2-F2"),'COMPRAS CONJ - FACTORES'!BK$11,'COMPRAS CONJ - FACTORES'!BK$10)*'COMPRAS CONJ - FACTORES'!BK45</f>
        <v>59.251983600000003</v>
      </c>
      <c r="BL45" s="21">
        <f>+$I45*IF(OR($A45="2-F1",$A45="2-F2"),'COMPRAS CONJ - FACTORES'!BL$11,'COMPRAS CONJ - FACTORES'!BL$10)*'COMPRAS CONJ - FACTORES'!BL45</f>
        <v>59.251983600000003</v>
      </c>
      <c r="BM45" s="21">
        <f>+$I45*IF(OR($A45="2-F1",$A45="2-F2"),'COMPRAS CONJ - FACTORES'!BM$11,'COMPRAS CONJ - FACTORES'!BM$10)*'COMPRAS CONJ - FACTORES'!BM45</f>
        <v>59.251983600000003</v>
      </c>
      <c r="BN45" s="21">
        <f>+$I45*IF(OR($A45="2-F1",$A45="2-F2"),'COMPRAS CONJ - FACTORES'!BN$11,'COMPRAS CONJ - FACTORES'!BN$10)*'COMPRAS CONJ - FACTORES'!BN45</f>
        <v>60.265866150000001</v>
      </c>
      <c r="BO45" s="21">
        <f>+$I45*IF(OR($A45="2-F1",$A45="2-F2"),'COMPRAS CONJ - FACTORES'!BO$11,'COMPRAS CONJ - FACTORES'!BO$10)*'COMPRAS CONJ - FACTORES'!BO45</f>
        <v>60.265866150000001</v>
      </c>
      <c r="BP45" s="21">
        <f>+$I45*IF(OR($A45="2-F1",$A45="2-F2"),'COMPRAS CONJ - FACTORES'!BP$11,'COMPRAS CONJ - FACTORES'!BP$10)*'COMPRAS CONJ - FACTORES'!BP45</f>
        <v>57.645611100000004</v>
      </c>
      <c r="BQ45" s="21">
        <f>+$I45*IF(OR($A45="2-F1",$A45="2-F2"),'COMPRAS CONJ - FACTORES'!BQ$11,'COMPRAS CONJ - FACTORES'!BQ$10)*'COMPRAS CONJ - FACTORES'!BQ45</f>
        <v>57.645611100000004</v>
      </c>
      <c r="BR45" s="21">
        <f>+$I45*IF(OR($A45="2-F1",$A45="2-F2"),'COMPRAS CONJ - FACTORES'!BR$11,'COMPRAS CONJ - FACTORES'!BR$10)*'COMPRAS CONJ - FACTORES'!BR45</f>
        <v>57.645611100000004</v>
      </c>
      <c r="BS45" s="21">
        <f>+$I45*IF(OR($A45="2-F1",$A45="2-F2"),'COMPRAS CONJ - FACTORES'!BS$11,'COMPRAS CONJ - FACTORES'!BS$10)*'COMPRAS CONJ - FACTORES'!BS45</f>
        <v>57.645611100000004</v>
      </c>
      <c r="BT45" s="21">
        <f>+$I45*IF(OR($A45="2-F1",$A45="2-F2"),'COMPRAS CONJ - FACTORES'!BT$11,'COMPRAS CONJ - FACTORES'!BT$10)*'COMPRAS CONJ - FACTORES'!BT45</f>
        <v>57.645611100000004</v>
      </c>
      <c r="BU45" s="21">
        <f>+$I45*IF(OR($A45="2-F1",$A45="2-F2"),'COMPRAS CONJ - FACTORES'!BU$11,'COMPRAS CONJ - FACTORES'!BU$10)*'COMPRAS CONJ - FACTORES'!BU45</f>
        <v>57.645611100000004</v>
      </c>
      <c r="BV45" s="21">
        <f>+$I45*IF(OR($A45="2-F1",$A45="2-F2"),'COMPRAS CONJ - FACTORES'!BV$11,'COMPRAS CONJ - FACTORES'!BV$10)*'COMPRAS CONJ - FACTORES'!BV45</f>
        <v>57.645611100000004</v>
      </c>
      <c r="BW45" s="21">
        <f>+$I45*IF(OR($A45="2-F1",$A45="2-F2"),'COMPRAS CONJ - FACTORES'!BW$11,'COMPRAS CONJ - FACTORES'!BW$10)*'COMPRAS CONJ - FACTORES'!BW45</f>
        <v>57.645611100000004</v>
      </c>
      <c r="BX45" s="21">
        <f>+$I45*IF(OR($A45="2-F1",$A45="2-F2"),'COMPRAS CONJ - FACTORES'!BX$11,'COMPRAS CONJ - FACTORES'!BX$10)*'COMPRAS CONJ - FACTORES'!BX45</f>
        <v>57.645611100000004</v>
      </c>
      <c r="BY45" s="21">
        <f>+$I45*IF(OR($A45="2-F1",$A45="2-F2"),'COMPRAS CONJ - FACTORES'!BY$11,'COMPRAS CONJ - FACTORES'!BY$10)*'COMPRAS CONJ - FACTORES'!BY45</f>
        <v>57.645611100000004</v>
      </c>
      <c r="BZ45" s="21">
        <f>+$I45*IF(OR($A45="2-F1",$A45="2-F2"),'COMPRAS CONJ - FACTORES'!BZ$11,'COMPRAS CONJ - FACTORES'!BZ$10)*'COMPRAS CONJ - FACTORES'!BZ45</f>
        <v>58.631849100000004</v>
      </c>
      <c r="CA45" s="21">
        <f>+$I45*IF(OR($A45="2-F1",$A45="2-F2"),'COMPRAS CONJ - FACTORES'!CA$11,'COMPRAS CONJ - FACTORES'!CA$10)*'COMPRAS CONJ - FACTORES'!CA45</f>
        <v>58.631849100000004</v>
      </c>
    </row>
    <row r="46" spans="1:79" x14ac:dyDescent="0.3">
      <c r="A46" s="9">
        <v>1</v>
      </c>
      <c r="B46" s="10" t="s">
        <v>2787</v>
      </c>
      <c r="C46" s="437" t="s">
        <v>2885</v>
      </c>
      <c r="D46" s="11" t="s">
        <v>2788</v>
      </c>
      <c r="E46" s="9" t="s">
        <v>2788</v>
      </c>
      <c r="F46" s="9" t="s">
        <v>2886</v>
      </c>
      <c r="G46" s="9" t="s">
        <v>2887</v>
      </c>
      <c r="H46" s="12" t="s">
        <v>6708</v>
      </c>
      <c r="I46" s="13">
        <v>49.08</v>
      </c>
      <c r="J46" s="14">
        <v>50</v>
      </c>
      <c r="K46" s="24">
        <v>42758</v>
      </c>
      <c r="L46" s="24">
        <v>44138</v>
      </c>
      <c r="M46" s="689">
        <v>44138</v>
      </c>
      <c r="N46" s="21">
        <f>+$I46*IF(OR($A46="2-F1",$A46="2-F2"),'COMPRAS CONJ - FACTORES'!N$11,'COMPRAS CONJ - FACTORES'!N$10)*'COMPRAS CONJ - FACTORES'!N46</f>
        <v>0</v>
      </c>
      <c r="O46" s="21">
        <f>+$I46*IF(OR($A46="2-F1",$A46="2-F2"),'COMPRAS CONJ - FACTORES'!O$11,'COMPRAS CONJ - FACTORES'!O$10)*'COMPRAS CONJ - FACTORES'!O46</f>
        <v>0</v>
      </c>
      <c r="P46" s="21">
        <f>+$I46*IF(OR($A46="2-F1",$A46="2-F2"),'COMPRAS CONJ - FACTORES'!P$11,'COMPRAS CONJ - FACTORES'!P$10)*'COMPRAS CONJ - FACTORES'!P46</f>
        <v>0</v>
      </c>
      <c r="Q46" s="21">
        <f>+$I46*IF(OR($A46="2-F1",$A46="2-F2"),'COMPRAS CONJ - FACTORES'!Q$11,'COMPRAS CONJ - FACTORES'!Q$10)*'COMPRAS CONJ - FACTORES'!Q46</f>
        <v>0</v>
      </c>
      <c r="R46" s="21">
        <f>+$I46*IF(OR($A46="2-F1",$A46="2-F2"),'COMPRAS CONJ - FACTORES'!R$11,'COMPRAS CONJ - FACTORES'!R$10)*'COMPRAS CONJ - FACTORES'!R46</f>
        <v>0</v>
      </c>
      <c r="S46" s="21">
        <f>+$I46*IF(OR($A46="2-F1",$A46="2-F2"),'COMPRAS CONJ - FACTORES'!S$11,'COMPRAS CONJ - FACTORES'!S$10)*'COMPRAS CONJ - FACTORES'!S46</f>
        <v>0</v>
      </c>
      <c r="T46" s="21">
        <f>+$I46*IF(OR($A46="2-F1",$A46="2-F2"),'COMPRAS CONJ - FACTORES'!T$11,'COMPRAS CONJ - FACTORES'!T$10)*'COMPRAS CONJ - FACTORES'!T46</f>
        <v>0</v>
      </c>
      <c r="U46" s="21">
        <f>+$I46*IF(OR($A46="2-F1",$A46="2-F2"),'COMPRAS CONJ - FACTORES'!U$11,'COMPRAS CONJ - FACTORES'!U$10)*'COMPRAS CONJ - FACTORES'!U46</f>
        <v>0</v>
      </c>
      <c r="V46" s="21">
        <f>+$I46*IF(OR($A46="2-F1",$A46="2-F2"),'COMPRAS CONJ - FACTORES'!V$11,'COMPRAS CONJ - FACTORES'!V$10)*'COMPRAS CONJ - FACTORES'!V46</f>
        <v>0</v>
      </c>
      <c r="W46" s="21">
        <f>+$I46*IF(OR($A46="2-F1",$A46="2-F2"),'COMPRAS CONJ - FACTORES'!W$11,'COMPRAS CONJ - FACTORES'!W$10)*'COMPRAS CONJ - FACTORES'!W46</f>
        <v>0</v>
      </c>
      <c r="X46" s="21">
        <f>+$I46*IF(OR($A46="2-F1",$A46="2-F2"),'COMPRAS CONJ - FACTORES'!X$11,'COMPRAS CONJ - FACTORES'!X$10)*'COMPRAS CONJ - FACTORES'!X46</f>
        <v>0</v>
      </c>
      <c r="Y46" s="21">
        <f>+$I46*IF(OR($A46="2-F1",$A46="2-F2"),'COMPRAS CONJ - FACTORES'!Y$11,'COMPRAS CONJ - FACTORES'!Y$10)*'COMPRAS CONJ - FACTORES'!Y46</f>
        <v>0</v>
      </c>
      <c r="Z46" s="21">
        <f>+$I46*IF(OR($A46="2-F1",$A46="2-F2"),'COMPRAS CONJ - FACTORES'!Z$11,'COMPRAS CONJ - FACTORES'!Z$10)*'COMPRAS CONJ - FACTORES'!Z46</f>
        <v>0</v>
      </c>
      <c r="AA46" s="21">
        <f>+$I46*IF(OR($A46="2-F1",$A46="2-F2"),'COMPRAS CONJ - FACTORES'!AA$11,'COMPRAS CONJ - FACTORES'!AA$10)*'COMPRAS CONJ - FACTORES'!AA46</f>
        <v>0</v>
      </c>
      <c r="AB46" s="21">
        <f>+$I46*IF(OR($A46="2-F1",$A46="2-F2"),'COMPRAS CONJ - FACTORES'!AB$11,'COMPRAS CONJ - FACTORES'!AB$10)*'COMPRAS CONJ - FACTORES'!AB46</f>
        <v>0</v>
      </c>
      <c r="AC46" s="21">
        <f>+$I46*IF(OR($A46="2-F1",$A46="2-F2"),'COMPRAS CONJ - FACTORES'!AC$11,'COMPRAS CONJ - FACTORES'!AC$10)*'COMPRAS CONJ - FACTORES'!AC46</f>
        <v>0</v>
      </c>
      <c r="AD46" s="21">
        <f>+$I46*IF(OR($A46="2-F1",$A46="2-F2"),'COMPRAS CONJ - FACTORES'!AD$11,'COMPRAS CONJ - FACTORES'!AD$10)*'COMPRAS CONJ - FACTORES'!AD46</f>
        <v>0</v>
      </c>
      <c r="AE46" s="21">
        <f>+$I46*IF(OR($A46="2-F1",$A46="2-F2"),'COMPRAS CONJ - FACTORES'!AE$11,'COMPRAS CONJ - FACTORES'!AE$10)*'COMPRAS CONJ - FACTORES'!AE46</f>
        <v>0</v>
      </c>
      <c r="AF46" s="21">
        <f>+$I46*IF(OR($A46="2-F1",$A46="2-F2"),'COMPRAS CONJ - FACTORES'!AF$11,'COMPRAS CONJ - FACTORES'!AF$10)*'COMPRAS CONJ - FACTORES'!AF46</f>
        <v>0</v>
      </c>
      <c r="AG46" s="21">
        <f>+$I46*IF(OR($A46="2-F1",$A46="2-F2"),'COMPRAS CONJ - FACTORES'!AG$11,'COMPRAS CONJ - FACTORES'!AG$10)*'COMPRAS CONJ - FACTORES'!AG46</f>
        <v>0</v>
      </c>
      <c r="AH46" s="21">
        <f>+$I46*IF(OR($A46="2-F1",$A46="2-F2"),'COMPRAS CONJ - FACTORES'!AH$11,'COMPRAS CONJ - FACTORES'!AH$10)*'COMPRAS CONJ - FACTORES'!AH46</f>
        <v>0</v>
      </c>
      <c r="AI46" s="21">
        <f>+$I46*IF(OR($A46="2-F1",$A46="2-F2"),'COMPRAS CONJ - FACTORES'!AI$11,'COMPRAS CONJ - FACTORES'!AI$10)*'COMPRAS CONJ - FACTORES'!AI46</f>
        <v>0</v>
      </c>
      <c r="AJ46" s="21">
        <f>+$I46*IF(OR($A46="2-F1",$A46="2-F2"),'COMPRAS CONJ - FACTORES'!AJ$11,'COMPRAS CONJ - FACTORES'!AJ$10)*'COMPRAS CONJ - FACTORES'!AJ46</f>
        <v>0</v>
      </c>
      <c r="AK46" s="21">
        <f>+$I46*IF(OR($A46="2-F1",$A46="2-F2"),'COMPRAS CONJ - FACTORES'!AK$11,'COMPRAS CONJ - FACTORES'!AK$10)*'COMPRAS CONJ - FACTORES'!AK46</f>
        <v>0</v>
      </c>
      <c r="AL46" s="21">
        <f>+$I46*IF(OR($A46="2-F1",$A46="2-F2"),'COMPRAS CONJ - FACTORES'!AL$11,'COMPRAS CONJ - FACTORES'!AL$10)*'COMPRAS CONJ - FACTORES'!AL46</f>
        <v>0</v>
      </c>
      <c r="AM46" s="21">
        <f>+$I46*IF(OR($A46="2-F1",$A46="2-F2"),'COMPRAS CONJ - FACTORES'!AM$11,'COMPRAS CONJ - FACTORES'!AM$10)*'COMPRAS CONJ - FACTORES'!AM46</f>
        <v>0</v>
      </c>
      <c r="AN46" s="21">
        <f>+$I46*IF(OR($A46="2-F1",$A46="2-F2"),'COMPRAS CONJ - FACTORES'!AN$11,'COMPRAS CONJ - FACTORES'!AN$10)*'COMPRAS CONJ - FACTORES'!AN46</f>
        <v>0</v>
      </c>
      <c r="AO46" s="21">
        <f>+$I46*IF(OR($A46="2-F1",$A46="2-F2"),'COMPRAS CONJ - FACTORES'!AO$11,'COMPRAS CONJ - FACTORES'!AO$10)*'COMPRAS CONJ - FACTORES'!AO46</f>
        <v>0</v>
      </c>
      <c r="AP46" s="21">
        <f>+$I46*IF(OR($A46="2-F1",$A46="2-F2"),'COMPRAS CONJ - FACTORES'!AP$11,'COMPRAS CONJ - FACTORES'!AP$10)*'COMPRAS CONJ - FACTORES'!AP46</f>
        <v>0</v>
      </c>
      <c r="AQ46" s="21">
        <f>+$I46*IF(OR($A46="2-F1",$A46="2-F2"),'COMPRAS CONJ - FACTORES'!AQ$11,'COMPRAS CONJ - FACTORES'!AQ$10)*'COMPRAS CONJ - FACTORES'!AQ46</f>
        <v>0</v>
      </c>
      <c r="AR46" s="21">
        <f>+$I46*IF(OR($A46="2-F1",$A46="2-F2"),'COMPRAS CONJ - FACTORES'!AR$11,'COMPRAS CONJ - FACTORES'!AR$10)*'COMPRAS CONJ - FACTORES'!AR46</f>
        <v>0</v>
      </c>
      <c r="AS46" s="21">
        <f>+$I46*IF(OR($A46="2-F1",$A46="2-F2"),'COMPRAS CONJ - FACTORES'!AS$11,'COMPRAS CONJ - FACTORES'!AS$10)*'COMPRAS CONJ - FACTORES'!AS46</f>
        <v>0</v>
      </c>
      <c r="AT46" s="21">
        <f>+$I46*IF(OR($A46="2-F1",$A46="2-F2"),'COMPRAS CONJ - FACTORES'!AT$11,'COMPRAS CONJ - FACTORES'!AT$10)*'COMPRAS CONJ - FACTORES'!AT46</f>
        <v>0</v>
      </c>
      <c r="AU46" s="21">
        <f>+$I46*IF(OR($A46="2-F1",$A46="2-F2"),'COMPRAS CONJ - FACTORES'!AU$11,'COMPRAS CONJ - FACTORES'!AU$10)*'COMPRAS CONJ - FACTORES'!AU46</f>
        <v>0</v>
      </c>
      <c r="AV46" s="21">
        <f>+$I46*IF(OR($A46="2-F1",$A46="2-F2"),'COMPRAS CONJ - FACTORES'!AV$11,'COMPRAS CONJ - FACTORES'!AV$10)*'COMPRAS CONJ - FACTORES'!AV46</f>
        <v>0</v>
      </c>
      <c r="AW46" s="21">
        <f>+$I46*IF(OR($A46="2-F1",$A46="2-F2"),'COMPRAS CONJ - FACTORES'!AW$11,'COMPRAS CONJ - FACTORES'!AW$10)*'COMPRAS CONJ - FACTORES'!AW46</f>
        <v>0</v>
      </c>
      <c r="AX46" s="21">
        <f>+$I46*IF(OR($A46="2-F1",$A46="2-F2"),'COMPRAS CONJ - FACTORES'!AX$11,'COMPRAS CONJ - FACTORES'!AX$10)*'COMPRAS CONJ - FACTORES'!AX46</f>
        <v>0</v>
      </c>
      <c r="AY46" s="21">
        <f>+$I46*IF(OR($A46="2-F1",$A46="2-F2"),'COMPRAS CONJ - FACTORES'!AY$11,'COMPRAS CONJ - FACTORES'!AY$10)*'COMPRAS CONJ - FACTORES'!AY46</f>
        <v>0</v>
      </c>
      <c r="AZ46" s="21">
        <f>+$I46*IF(OR($A46="2-F1",$A46="2-F2"),'COMPRAS CONJ - FACTORES'!AZ$11,'COMPRAS CONJ - FACTORES'!AZ$10)*'COMPRAS CONJ - FACTORES'!AZ46</f>
        <v>0</v>
      </c>
      <c r="BA46" s="21">
        <f>+$I46*IF(OR($A46="2-F1",$A46="2-F2"),'COMPRAS CONJ - FACTORES'!BA$11,'COMPRAS CONJ - FACTORES'!BA$10)*'COMPRAS CONJ - FACTORES'!BA46</f>
        <v>0</v>
      </c>
      <c r="BB46" s="21">
        <f>+$I46*IF(OR($A46="2-F1",$A46="2-F2"),'COMPRAS CONJ - FACTORES'!BB$11,'COMPRAS CONJ - FACTORES'!BB$10)*'COMPRAS CONJ - FACTORES'!BB46</f>
        <v>57.407158199999984</v>
      </c>
      <c r="BC46" s="21">
        <f>+$I46*IF(OR($A46="2-F1",$A46="2-F2"),'COMPRAS CONJ - FACTORES'!BC$11,'COMPRAS CONJ - FACTORES'!BC$10)*'COMPRAS CONJ - FACTORES'!BC46</f>
        <v>57.407158199999984</v>
      </c>
      <c r="BD46" s="21">
        <f>+$I46*IF(OR($A46="2-F1",$A46="2-F2"),'COMPRAS CONJ - FACTORES'!BD$11,'COMPRAS CONJ - FACTORES'!BD$10)*'COMPRAS CONJ - FACTORES'!BD46</f>
        <v>57.407158199999984</v>
      </c>
      <c r="BE46" s="21">
        <f>+$I46*IF(OR($A46="2-F1",$A46="2-F2"),'COMPRAS CONJ - FACTORES'!BE$11,'COMPRAS CONJ - FACTORES'!BE$10)*'COMPRAS CONJ - FACTORES'!BE46</f>
        <v>57.407158199999984</v>
      </c>
      <c r="BF46" s="21">
        <f>+$I46*IF(OR($A46="2-F1",$A46="2-F2"),'COMPRAS CONJ - FACTORES'!BF$11,'COMPRAS CONJ - FACTORES'!BF$10)*'COMPRAS CONJ - FACTORES'!BF46</f>
        <v>57.407158199999984</v>
      </c>
      <c r="BG46" s="21">
        <f>+$I46*IF(OR($A46="2-F1",$A46="2-F2"),'COMPRAS CONJ - FACTORES'!BG$11,'COMPRAS CONJ - FACTORES'!BG$10)*'COMPRAS CONJ - FACTORES'!BG46</f>
        <v>57.407158199999984</v>
      </c>
      <c r="BH46" s="21">
        <f>+$I46*IF(OR($A46="2-F1",$A46="2-F2"),'COMPRAS CONJ - FACTORES'!BH$11,'COMPRAS CONJ - FACTORES'!BH$10)*'COMPRAS CONJ - FACTORES'!BH46</f>
        <v>57.407158199999984</v>
      </c>
      <c r="BI46" s="21">
        <f>+$I46*IF(OR($A46="2-F1",$A46="2-F2"),'COMPRAS CONJ - FACTORES'!BI$11,'COMPRAS CONJ - FACTORES'!BI$10)*'COMPRAS CONJ - FACTORES'!BI46</f>
        <v>57.407158199999984</v>
      </c>
      <c r="BJ46" s="21">
        <f>+$I46*IF(OR($A46="2-F1",$A46="2-F2"),'COMPRAS CONJ - FACTORES'!BJ$11,'COMPRAS CONJ - FACTORES'!BJ$10)*'COMPRAS CONJ - FACTORES'!BJ46</f>
        <v>57.407158199999984</v>
      </c>
      <c r="BK46" s="21">
        <f>+$I46*IF(OR($A46="2-F1",$A46="2-F2"),'COMPRAS CONJ - FACTORES'!BK$11,'COMPRAS CONJ - FACTORES'!BK$10)*'COMPRAS CONJ - FACTORES'!BK46</f>
        <v>57.407158199999984</v>
      </c>
      <c r="BL46" s="21">
        <f>+$I46*IF(OR($A46="2-F1",$A46="2-F2"),'COMPRAS CONJ - FACTORES'!BL$11,'COMPRAS CONJ - FACTORES'!BL$10)*'COMPRAS CONJ - FACTORES'!BL46</f>
        <v>57.407158199999984</v>
      </c>
      <c r="BM46" s="21">
        <f>+$I46*IF(OR($A46="2-F1",$A46="2-F2"),'COMPRAS CONJ - FACTORES'!BM$11,'COMPRAS CONJ - FACTORES'!BM$10)*'COMPRAS CONJ - FACTORES'!BM46</f>
        <v>57.407158199999984</v>
      </c>
      <c r="BN46" s="21">
        <f>+$I46*IF(OR($A46="2-F1",$A46="2-F2"),'COMPRAS CONJ - FACTORES'!BN$11,'COMPRAS CONJ - FACTORES'!BN$10)*'COMPRAS CONJ - FACTORES'!BN46</f>
        <v>58.383604799999993</v>
      </c>
      <c r="BO46" s="21">
        <f>+$I46*IF(OR($A46="2-F1",$A46="2-F2"),'COMPRAS CONJ - FACTORES'!BO$11,'COMPRAS CONJ - FACTORES'!BO$10)*'COMPRAS CONJ - FACTORES'!BO46</f>
        <v>58.383604799999993</v>
      </c>
      <c r="BP46" s="21">
        <f>+$I46*IF(OR($A46="2-F1",$A46="2-F2"),'COMPRAS CONJ - FACTORES'!BP$11,'COMPRAS CONJ - FACTORES'!BP$10)*'COMPRAS CONJ - FACTORES'!BP46</f>
        <v>55.845187199999998</v>
      </c>
      <c r="BQ46" s="21">
        <f>+$I46*IF(OR($A46="2-F1",$A46="2-F2"),'COMPRAS CONJ - FACTORES'!BQ$11,'COMPRAS CONJ - FACTORES'!BQ$10)*'COMPRAS CONJ - FACTORES'!BQ46</f>
        <v>55.845187199999998</v>
      </c>
      <c r="BR46" s="21">
        <f>+$I46*IF(OR($A46="2-F1",$A46="2-F2"),'COMPRAS CONJ - FACTORES'!BR$11,'COMPRAS CONJ - FACTORES'!BR$10)*'COMPRAS CONJ - FACTORES'!BR46</f>
        <v>55.845187199999998</v>
      </c>
      <c r="BS46" s="21">
        <f>+$I46*IF(OR($A46="2-F1",$A46="2-F2"),'COMPRAS CONJ - FACTORES'!BS$11,'COMPRAS CONJ - FACTORES'!BS$10)*'COMPRAS CONJ - FACTORES'!BS46</f>
        <v>55.845187199999998</v>
      </c>
      <c r="BT46" s="21">
        <f>+$I46*IF(OR($A46="2-F1",$A46="2-F2"),'COMPRAS CONJ - FACTORES'!BT$11,'COMPRAS CONJ - FACTORES'!BT$10)*'COMPRAS CONJ - FACTORES'!BT46</f>
        <v>55.845187199999998</v>
      </c>
      <c r="BU46" s="21">
        <f>+$I46*IF(OR($A46="2-F1",$A46="2-F2"),'COMPRAS CONJ - FACTORES'!BU$11,'COMPRAS CONJ - FACTORES'!BU$10)*'COMPRAS CONJ - FACTORES'!BU46</f>
        <v>55.845187199999998</v>
      </c>
      <c r="BV46" s="21">
        <f>+$I46*IF(OR($A46="2-F1",$A46="2-F2"),'COMPRAS CONJ - FACTORES'!BV$11,'COMPRAS CONJ - FACTORES'!BV$10)*'COMPRAS CONJ - FACTORES'!BV46</f>
        <v>55.845187199999998</v>
      </c>
      <c r="BW46" s="21">
        <f>+$I46*IF(OR($A46="2-F1",$A46="2-F2"),'COMPRAS CONJ - FACTORES'!BW$11,'COMPRAS CONJ - FACTORES'!BW$10)*'COMPRAS CONJ - FACTORES'!BW46</f>
        <v>55.845187199999998</v>
      </c>
      <c r="BX46" s="21">
        <f>+$I46*IF(OR($A46="2-F1",$A46="2-F2"),'COMPRAS CONJ - FACTORES'!BX$11,'COMPRAS CONJ - FACTORES'!BX$10)*'COMPRAS CONJ - FACTORES'!BX46</f>
        <v>55.845187199999998</v>
      </c>
      <c r="BY46" s="21">
        <f>+$I46*IF(OR($A46="2-F1",$A46="2-F2"),'COMPRAS CONJ - FACTORES'!BY$11,'COMPRAS CONJ - FACTORES'!BY$10)*'COMPRAS CONJ - FACTORES'!BY46</f>
        <v>55.845187199999998</v>
      </c>
      <c r="BZ46" s="21">
        <f>+$I46*IF(OR($A46="2-F1",$A46="2-F2"),'COMPRAS CONJ - FACTORES'!BZ$11,'COMPRAS CONJ - FACTORES'!BZ$10)*'COMPRAS CONJ - FACTORES'!BZ46</f>
        <v>56.800774799999999</v>
      </c>
      <c r="CA46" s="21">
        <f>+$I46*IF(OR($A46="2-F1",$A46="2-F2"),'COMPRAS CONJ - FACTORES'!CA$11,'COMPRAS CONJ - FACTORES'!CA$10)*'COMPRAS CONJ - FACTORES'!CA46</f>
        <v>56.800774799999999</v>
      </c>
    </row>
    <row r="47" spans="1:79" x14ac:dyDescent="0.3">
      <c r="A47" s="9">
        <v>1</v>
      </c>
      <c r="B47" s="10" t="s">
        <v>2787</v>
      </c>
      <c r="C47" s="437" t="s">
        <v>2889</v>
      </c>
      <c r="D47" s="11" t="s">
        <v>2788</v>
      </c>
      <c r="E47" s="9" t="s">
        <v>2788</v>
      </c>
      <c r="F47" s="9" t="s">
        <v>2890</v>
      </c>
      <c r="G47" s="9" t="s">
        <v>2891</v>
      </c>
      <c r="H47" s="12" t="s">
        <v>2892</v>
      </c>
      <c r="I47" s="13">
        <v>54.96</v>
      </c>
      <c r="J47" s="14">
        <v>50</v>
      </c>
      <c r="K47" s="24">
        <v>42747</v>
      </c>
      <c r="L47" s="24">
        <v>43453</v>
      </c>
      <c r="M47" s="689">
        <v>43453</v>
      </c>
      <c r="N47" s="21">
        <f>+$I47*IF(OR($A47="2-F1",$A47="2-F2"),'COMPRAS CONJ - FACTORES'!N$11,'COMPRAS CONJ - FACTORES'!N$10)*'COMPRAS CONJ - FACTORES'!N47</f>
        <v>0</v>
      </c>
      <c r="O47" s="21">
        <f>+$I47*IF(OR($A47="2-F1",$A47="2-F2"),'COMPRAS CONJ - FACTORES'!O$11,'COMPRAS CONJ - FACTORES'!O$10)*'COMPRAS CONJ - FACTORES'!O47</f>
        <v>0</v>
      </c>
      <c r="P47" s="21">
        <f>+$I47*IF(OR($A47="2-F1",$A47="2-F2"),'COMPRAS CONJ - FACTORES'!P$11,'COMPRAS CONJ - FACTORES'!P$10)*'COMPRAS CONJ - FACTORES'!P47</f>
        <v>0</v>
      </c>
      <c r="Q47" s="21">
        <f>+$I47*IF(OR($A47="2-F1",$A47="2-F2"),'COMPRAS CONJ - FACTORES'!Q$11,'COMPRAS CONJ - FACTORES'!Q$10)*'COMPRAS CONJ - FACTORES'!Q47</f>
        <v>0</v>
      </c>
      <c r="R47" s="21">
        <f>+$I47*IF(OR($A47="2-F1",$A47="2-F2"),'COMPRAS CONJ - FACTORES'!R$11,'COMPRAS CONJ - FACTORES'!R$10)*'COMPRAS CONJ - FACTORES'!R47</f>
        <v>0</v>
      </c>
      <c r="S47" s="21">
        <f>+$I47*IF(OR($A47="2-F1",$A47="2-F2"),'COMPRAS CONJ - FACTORES'!S$11,'COMPRAS CONJ - FACTORES'!S$10)*'COMPRAS CONJ - FACTORES'!S47</f>
        <v>0</v>
      </c>
      <c r="T47" s="21">
        <f>+$I47*IF(OR($A47="2-F1",$A47="2-F2"),'COMPRAS CONJ - FACTORES'!T$11,'COMPRAS CONJ - FACTORES'!T$10)*'COMPRAS CONJ - FACTORES'!T47</f>
        <v>0</v>
      </c>
      <c r="U47" s="21">
        <f>+$I47*IF(OR($A47="2-F1",$A47="2-F2"),'COMPRAS CONJ - FACTORES'!U$11,'COMPRAS CONJ - FACTORES'!U$10)*'COMPRAS CONJ - FACTORES'!U47</f>
        <v>0</v>
      </c>
      <c r="V47" s="21">
        <f>+$I47*IF(OR($A47="2-F1",$A47="2-F2"),'COMPRAS CONJ - FACTORES'!V$11,'COMPRAS CONJ - FACTORES'!V$10)*'COMPRAS CONJ - FACTORES'!V47</f>
        <v>0</v>
      </c>
      <c r="W47" s="21">
        <f>+$I47*IF(OR($A47="2-F1",$A47="2-F2"),'COMPRAS CONJ - FACTORES'!W$11,'COMPRAS CONJ - FACTORES'!W$10)*'COMPRAS CONJ - FACTORES'!W47</f>
        <v>0</v>
      </c>
      <c r="X47" s="21">
        <f>+$I47*IF(OR($A47="2-F1",$A47="2-F2"),'COMPRAS CONJ - FACTORES'!X$11,'COMPRAS CONJ - FACTORES'!X$10)*'COMPRAS CONJ - FACTORES'!X47</f>
        <v>0</v>
      </c>
      <c r="Y47" s="21">
        <f>+$I47*IF(OR($A47="2-F1",$A47="2-F2"),'COMPRAS CONJ - FACTORES'!Y$11,'COMPRAS CONJ - FACTORES'!Y$10)*'COMPRAS CONJ - FACTORES'!Y47</f>
        <v>0</v>
      </c>
      <c r="Z47" s="21">
        <f>+$I47*IF(OR($A47="2-F1",$A47="2-F2"),'COMPRAS CONJ - FACTORES'!Z$11,'COMPRAS CONJ - FACTORES'!Z$10)*'COMPRAS CONJ - FACTORES'!Z47</f>
        <v>0</v>
      </c>
      <c r="AA47" s="21">
        <f>+$I47*IF(OR($A47="2-F1",$A47="2-F2"),'COMPRAS CONJ - FACTORES'!AA$11,'COMPRAS CONJ - FACTORES'!AA$10)*'COMPRAS CONJ - FACTORES'!AA47</f>
        <v>0</v>
      </c>
      <c r="AB47" s="21">
        <f>+$I47*IF(OR($A47="2-F1",$A47="2-F2"),'COMPRAS CONJ - FACTORES'!AB$11,'COMPRAS CONJ - FACTORES'!AB$10)*'COMPRAS CONJ - FACTORES'!AB47</f>
        <v>0</v>
      </c>
      <c r="AC47" s="21">
        <f>+$I47*IF(OR($A47="2-F1",$A47="2-F2"),'COMPRAS CONJ - FACTORES'!AC$11,'COMPRAS CONJ - FACTORES'!AC$10)*'COMPRAS CONJ - FACTORES'!AC47</f>
        <v>0</v>
      </c>
      <c r="AD47" s="21">
        <f>+$I47*IF(OR($A47="2-F1",$A47="2-F2"),'COMPRAS CONJ - FACTORES'!AD$11,'COMPRAS CONJ - FACTORES'!AD$10)*'COMPRAS CONJ - FACTORES'!AD47</f>
        <v>0</v>
      </c>
      <c r="AE47" s="21">
        <f>+$I47*IF(OR($A47="2-F1",$A47="2-F2"),'COMPRAS CONJ - FACTORES'!AE$11,'COMPRAS CONJ - FACTORES'!AE$10)*'COMPRAS CONJ - FACTORES'!AE47</f>
        <v>64.284788399999982</v>
      </c>
      <c r="AF47" s="21">
        <f>+$I47*IF(OR($A47="2-F1",$A47="2-F2"),'COMPRAS CONJ - FACTORES'!AF$11,'COMPRAS CONJ - FACTORES'!AF$10)*'COMPRAS CONJ - FACTORES'!AF47</f>
        <v>64.284788399999982</v>
      </c>
      <c r="AG47" s="21">
        <f>+$I47*IF(OR($A47="2-F1",$A47="2-F2"),'COMPRAS CONJ - FACTORES'!AG$11,'COMPRAS CONJ - FACTORES'!AG$10)*'COMPRAS CONJ - FACTORES'!AG47</f>
        <v>64.284788399999982</v>
      </c>
      <c r="AH47" s="21">
        <f>+$I47*IF(OR($A47="2-F1",$A47="2-F2"),'COMPRAS CONJ - FACTORES'!AH$11,'COMPRAS CONJ - FACTORES'!AH$10)*'COMPRAS CONJ - FACTORES'!AH47</f>
        <v>64.284788399999982</v>
      </c>
      <c r="AI47" s="21">
        <f>+$I47*IF(OR($A47="2-F1",$A47="2-F2"),'COMPRAS CONJ - FACTORES'!AI$11,'COMPRAS CONJ - FACTORES'!AI$10)*'COMPRAS CONJ - FACTORES'!AI47</f>
        <v>64.284788399999982</v>
      </c>
      <c r="AJ47" s="21">
        <f>+$I47*IF(OR($A47="2-F1",$A47="2-F2"),'COMPRAS CONJ - FACTORES'!AJ$11,'COMPRAS CONJ - FACTORES'!AJ$10)*'COMPRAS CONJ - FACTORES'!AJ47</f>
        <v>64.284788399999982</v>
      </c>
      <c r="AK47" s="21">
        <f>+$I47*IF(OR($A47="2-F1",$A47="2-F2"),'COMPRAS CONJ - FACTORES'!AK$11,'COMPRAS CONJ - FACTORES'!AK$10)*'COMPRAS CONJ - FACTORES'!AK47</f>
        <v>64.284788399999982</v>
      </c>
      <c r="AL47" s="21">
        <f>+$I47*IF(OR($A47="2-F1",$A47="2-F2"),'COMPRAS CONJ - FACTORES'!AL$11,'COMPRAS CONJ - FACTORES'!AL$10)*'COMPRAS CONJ - FACTORES'!AL47</f>
        <v>64.284788399999982</v>
      </c>
      <c r="AM47" s="21">
        <f>+$I47*IF(OR($A47="2-F1",$A47="2-F2"),'COMPRAS CONJ - FACTORES'!AM$11,'COMPRAS CONJ - FACTORES'!AM$10)*'COMPRAS CONJ - FACTORES'!AM47</f>
        <v>64.284788399999982</v>
      </c>
      <c r="AN47" s="21">
        <f>+$I47*IF(OR($A47="2-F1",$A47="2-F2"),'COMPRAS CONJ - FACTORES'!AN$11,'COMPRAS CONJ - FACTORES'!AN$10)*'COMPRAS CONJ - FACTORES'!AN47</f>
        <v>64.284788399999982</v>
      </c>
      <c r="AO47" s="21">
        <f>+$I47*IF(OR($A47="2-F1",$A47="2-F2"),'COMPRAS CONJ - FACTORES'!AO$11,'COMPRAS CONJ - FACTORES'!AO$10)*'COMPRAS CONJ - FACTORES'!AO47</f>
        <v>64.284788399999982</v>
      </c>
      <c r="AP47" s="21">
        <f>+$I47*IF(OR($A47="2-F1",$A47="2-F2"),'COMPRAS CONJ - FACTORES'!AP$11,'COMPRAS CONJ - FACTORES'!AP$10)*'COMPRAS CONJ - FACTORES'!AP47</f>
        <v>64.284788399999982</v>
      </c>
      <c r="AQ47" s="21">
        <f>+$I47*IF(OR($A47="2-F1",$A47="2-F2"),'COMPRAS CONJ - FACTORES'!AQ$11,'COMPRAS CONJ - FACTORES'!AQ$10)*'COMPRAS CONJ - FACTORES'!AQ47</f>
        <v>65.378217599999999</v>
      </c>
      <c r="AR47" s="21">
        <f>+$I47*IF(OR($A47="2-F1",$A47="2-F2"),'COMPRAS CONJ - FACTORES'!AR$11,'COMPRAS CONJ - FACTORES'!AR$10)*'COMPRAS CONJ - FACTORES'!AR47</f>
        <v>65.378217599999999</v>
      </c>
      <c r="AS47" s="21">
        <f>+$I47*IF(OR($A47="2-F1",$A47="2-F2"),'COMPRAS CONJ - FACTORES'!AS$11,'COMPRAS CONJ - FACTORES'!AS$10)*'COMPRAS CONJ - FACTORES'!AS47</f>
        <v>65.378217599999999</v>
      </c>
      <c r="AT47" s="21">
        <f>+$I47*IF(OR($A47="2-F1",$A47="2-F2"),'COMPRAS CONJ - FACTORES'!AT$11,'COMPRAS CONJ - FACTORES'!AT$10)*'COMPRAS CONJ - FACTORES'!AT47</f>
        <v>65.378217599999999</v>
      </c>
      <c r="AU47" s="21">
        <f>+$I47*IF(OR($A47="2-F1",$A47="2-F2"),'COMPRAS CONJ - FACTORES'!AU$11,'COMPRAS CONJ - FACTORES'!AU$10)*'COMPRAS CONJ - FACTORES'!AU47</f>
        <v>65.378217599999999</v>
      </c>
      <c r="AV47" s="21">
        <f>+$I47*IF(OR($A47="2-F1",$A47="2-F2"),'COMPRAS CONJ - FACTORES'!AV$11,'COMPRAS CONJ - FACTORES'!AV$10)*'COMPRAS CONJ - FACTORES'!AV47</f>
        <v>65.378217599999999</v>
      </c>
      <c r="AW47" s="21">
        <f>+$I47*IF(OR($A47="2-F1",$A47="2-F2"),'COMPRAS CONJ - FACTORES'!AW$11,'COMPRAS CONJ - FACTORES'!AW$10)*'COMPRAS CONJ - FACTORES'!AW47</f>
        <v>65.378217599999999</v>
      </c>
      <c r="AX47" s="21">
        <f>+$I47*IF(OR($A47="2-F1",$A47="2-F2"),'COMPRAS CONJ - FACTORES'!AX$11,'COMPRAS CONJ - FACTORES'!AX$10)*'COMPRAS CONJ - FACTORES'!AX47</f>
        <v>65.378217599999999</v>
      </c>
      <c r="AY47" s="21">
        <f>+$I47*IF(OR($A47="2-F1",$A47="2-F2"),'COMPRAS CONJ - FACTORES'!AY$11,'COMPRAS CONJ - FACTORES'!AY$10)*'COMPRAS CONJ - FACTORES'!AY47</f>
        <v>65.378217599999999</v>
      </c>
      <c r="AZ47" s="21">
        <f>+$I47*IF(OR($A47="2-F1",$A47="2-F2"),'COMPRAS CONJ - FACTORES'!AZ$11,'COMPRAS CONJ - FACTORES'!AZ$10)*'COMPRAS CONJ - FACTORES'!AZ47</f>
        <v>65.378217599999999</v>
      </c>
      <c r="BA47" s="21">
        <f>+$I47*IF(OR($A47="2-F1",$A47="2-F2"),'COMPRAS CONJ - FACTORES'!BA$11,'COMPRAS CONJ - FACTORES'!BA$10)*'COMPRAS CONJ - FACTORES'!BA47</f>
        <v>65.378217599999999</v>
      </c>
      <c r="BB47" s="21">
        <f>+$I47*IF(OR($A47="2-F1",$A47="2-F2"),'COMPRAS CONJ - FACTORES'!BB$11,'COMPRAS CONJ - FACTORES'!BB$10)*'COMPRAS CONJ - FACTORES'!BB47</f>
        <v>65.378217599999999</v>
      </c>
      <c r="BC47" s="21">
        <f>+$I47*IF(OR($A47="2-F1",$A47="2-F2"),'COMPRAS CONJ - FACTORES'!BC$11,'COMPRAS CONJ - FACTORES'!BC$10)*'COMPRAS CONJ - FACTORES'!BC47</f>
        <v>66.496928400000002</v>
      </c>
      <c r="BD47" s="21">
        <f>+$I47*IF(OR($A47="2-F1",$A47="2-F2"),'COMPRAS CONJ - FACTORES'!BD$11,'COMPRAS CONJ - FACTORES'!BD$10)*'COMPRAS CONJ - FACTORES'!BD47</f>
        <v>66.496928400000002</v>
      </c>
      <c r="BE47" s="21">
        <f>+$I47*IF(OR($A47="2-F1",$A47="2-F2"),'COMPRAS CONJ - FACTORES'!BE$11,'COMPRAS CONJ - FACTORES'!BE$10)*'COMPRAS CONJ - FACTORES'!BE47</f>
        <v>66.496928400000002</v>
      </c>
      <c r="BF47" s="21">
        <f>+$I47*IF(OR($A47="2-F1",$A47="2-F2"),'COMPRAS CONJ - FACTORES'!BF$11,'COMPRAS CONJ - FACTORES'!BF$10)*'COMPRAS CONJ - FACTORES'!BF47</f>
        <v>66.496928400000002</v>
      </c>
      <c r="BG47" s="21">
        <f>+$I47*IF(OR($A47="2-F1",$A47="2-F2"),'COMPRAS CONJ - FACTORES'!BG$11,'COMPRAS CONJ - FACTORES'!BG$10)*'COMPRAS CONJ - FACTORES'!BG47</f>
        <v>66.496928400000002</v>
      </c>
      <c r="BH47" s="21">
        <f>+$I47*IF(OR($A47="2-F1",$A47="2-F2"),'COMPRAS CONJ - FACTORES'!BH$11,'COMPRAS CONJ - FACTORES'!BH$10)*'COMPRAS CONJ - FACTORES'!BH47</f>
        <v>66.496928400000002</v>
      </c>
      <c r="BI47" s="21">
        <f>+$I47*IF(OR($A47="2-F1",$A47="2-F2"),'COMPRAS CONJ - FACTORES'!BI$11,'COMPRAS CONJ - FACTORES'!BI$10)*'COMPRAS CONJ - FACTORES'!BI47</f>
        <v>66.496928400000002</v>
      </c>
      <c r="BJ47" s="21">
        <f>+$I47*IF(OR($A47="2-F1",$A47="2-F2"),'COMPRAS CONJ - FACTORES'!BJ$11,'COMPRAS CONJ - FACTORES'!BJ$10)*'COMPRAS CONJ - FACTORES'!BJ47</f>
        <v>66.496928400000002</v>
      </c>
      <c r="BK47" s="21">
        <f>+$I47*IF(OR($A47="2-F1",$A47="2-F2"),'COMPRAS CONJ - FACTORES'!BK$11,'COMPRAS CONJ - FACTORES'!BK$10)*'COMPRAS CONJ - FACTORES'!BK47</f>
        <v>66.496928400000002</v>
      </c>
      <c r="BL47" s="21">
        <f>+$I47*IF(OR($A47="2-F1",$A47="2-F2"),'COMPRAS CONJ - FACTORES'!BL$11,'COMPRAS CONJ - FACTORES'!BL$10)*'COMPRAS CONJ - FACTORES'!BL47</f>
        <v>66.496928400000002</v>
      </c>
      <c r="BM47" s="21">
        <f>+$I47*IF(OR($A47="2-F1",$A47="2-F2"),'COMPRAS CONJ - FACTORES'!BM$11,'COMPRAS CONJ - FACTORES'!BM$10)*'COMPRAS CONJ - FACTORES'!BM47</f>
        <v>66.496928400000002</v>
      </c>
      <c r="BN47" s="21">
        <f>+$I47*IF(OR($A47="2-F1",$A47="2-F2"),'COMPRAS CONJ - FACTORES'!BN$11,'COMPRAS CONJ - FACTORES'!BN$10)*'COMPRAS CONJ - FACTORES'!BN47</f>
        <v>66.496928400000002</v>
      </c>
      <c r="BO47" s="21">
        <f>+$I47*IF(OR($A47="2-F1",$A47="2-F2"),'COMPRAS CONJ - FACTORES'!BO$11,'COMPRAS CONJ - FACTORES'!BO$10)*'COMPRAS CONJ - FACTORES'!BO47</f>
        <v>67.634600399999997</v>
      </c>
      <c r="BP47" s="21">
        <f>+$I47*IF(OR($A47="2-F1",$A47="2-F2"),'COMPRAS CONJ - FACTORES'!BP$11,'COMPRAS CONJ - FACTORES'!BP$10)*'COMPRAS CONJ - FACTORES'!BP47</f>
        <v>64.693965600000013</v>
      </c>
      <c r="BQ47" s="21">
        <f>+$I47*IF(OR($A47="2-F1",$A47="2-F2"),'COMPRAS CONJ - FACTORES'!BQ$11,'COMPRAS CONJ - FACTORES'!BQ$10)*'COMPRAS CONJ - FACTORES'!BQ47</f>
        <v>64.693965600000013</v>
      </c>
      <c r="BR47" s="21">
        <f>+$I47*IF(OR($A47="2-F1",$A47="2-F2"),'COMPRAS CONJ - FACTORES'!BR$11,'COMPRAS CONJ - FACTORES'!BR$10)*'COMPRAS CONJ - FACTORES'!BR47</f>
        <v>64.693965600000013</v>
      </c>
      <c r="BS47" s="21">
        <f>+$I47*IF(OR($A47="2-F1",$A47="2-F2"),'COMPRAS CONJ - FACTORES'!BS$11,'COMPRAS CONJ - FACTORES'!BS$10)*'COMPRAS CONJ - FACTORES'!BS47</f>
        <v>64.693965600000013</v>
      </c>
      <c r="BT47" s="21">
        <f>+$I47*IF(OR($A47="2-F1",$A47="2-F2"),'COMPRAS CONJ - FACTORES'!BT$11,'COMPRAS CONJ - FACTORES'!BT$10)*'COMPRAS CONJ - FACTORES'!BT47</f>
        <v>64.693965600000013</v>
      </c>
      <c r="BU47" s="21">
        <f>+$I47*IF(OR($A47="2-F1",$A47="2-F2"),'COMPRAS CONJ - FACTORES'!BU$11,'COMPRAS CONJ - FACTORES'!BU$10)*'COMPRAS CONJ - FACTORES'!BU47</f>
        <v>64.693965600000013</v>
      </c>
      <c r="BV47" s="21">
        <f>+$I47*IF(OR($A47="2-F1",$A47="2-F2"),'COMPRAS CONJ - FACTORES'!BV$11,'COMPRAS CONJ - FACTORES'!BV$10)*'COMPRAS CONJ - FACTORES'!BV47</f>
        <v>64.693965600000013</v>
      </c>
      <c r="BW47" s="21">
        <f>+$I47*IF(OR($A47="2-F1",$A47="2-F2"),'COMPRAS CONJ - FACTORES'!BW$11,'COMPRAS CONJ - FACTORES'!BW$10)*'COMPRAS CONJ - FACTORES'!BW47</f>
        <v>64.693965600000013</v>
      </c>
      <c r="BX47" s="21">
        <f>+$I47*IF(OR($A47="2-F1",$A47="2-F2"),'COMPRAS CONJ - FACTORES'!BX$11,'COMPRAS CONJ - FACTORES'!BX$10)*'COMPRAS CONJ - FACTORES'!BX47</f>
        <v>64.693965600000013</v>
      </c>
      <c r="BY47" s="21">
        <f>+$I47*IF(OR($A47="2-F1",$A47="2-F2"),'COMPRAS CONJ - FACTORES'!BY$11,'COMPRAS CONJ - FACTORES'!BY$10)*'COMPRAS CONJ - FACTORES'!BY47</f>
        <v>64.693965600000013</v>
      </c>
      <c r="BZ47" s="21">
        <f>+$I47*IF(OR($A47="2-F1",$A47="2-F2"),'COMPRAS CONJ - FACTORES'!BZ$11,'COMPRAS CONJ - FACTORES'!BZ$10)*'COMPRAS CONJ - FACTORES'!BZ47</f>
        <v>64.693965600000013</v>
      </c>
      <c r="CA47" s="21">
        <f>+$I47*IF(OR($A47="2-F1",$A47="2-F2"),'COMPRAS CONJ - FACTORES'!CA$11,'COMPRAS CONJ - FACTORES'!CA$10)*'COMPRAS CONJ - FACTORES'!CA47</f>
        <v>65.794264800000008</v>
      </c>
    </row>
    <row r="48" spans="1:79" x14ac:dyDescent="0.3">
      <c r="A48" s="9">
        <v>1</v>
      </c>
      <c r="B48" s="10" t="s">
        <v>2787</v>
      </c>
      <c r="C48" s="437" t="s">
        <v>2893</v>
      </c>
      <c r="D48" s="498" t="s">
        <v>2798</v>
      </c>
      <c r="E48" s="439" t="s">
        <v>2894</v>
      </c>
      <c r="F48" s="439" t="s">
        <v>2895</v>
      </c>
      <c r="G48" s="439" t="s">
        <v>2896</v>
      </c>
      <c r="H48" s="439" t="s">
        <v>2888</v>
      </c>
      <c r="I48" s="13">
        <v>53.88</v>
      </c>
      <c r="J48" s="14">
        <v>75</v>
      </c>
      <c r="K48" s="24">
        <v>42758</v>
      </c>
      <c r="L48" s="24" t="s">
        <v>3707</v>
      </c>
      <c r="M48" s="439" t="s">
        <v>5735</v>
      </c>
      <c r="N48" s="21">
        <f>+$I48*IF(OR($A48="2-F1",$A48="2-F2"),'COMPRAS CONJ - FACTORES'!N$11,'COMPRAS CONJ - FACTORES'!N$10)*'COMPRAS CONJ - FACTORES'!N48</f>
        <v>0</v>
      </c>
      <c r="O48" s="21">
        <f>+$I48*IF(OR($A48="2-F1",$A48="2-F2"),'COMPRAS CONJ - FACTORES'!O$11,'COMPRAS CONJ - FACTORES'!O$10)*'COMPRAS CONJ - FACTORES'!O48</f>
        <v>0</v>
      </c>
      <c r="P48" s="21">
        <f>+$I48*IF(OR($A48="2-F1",$A48="2-F2"),'COMPRAS CONJ - FACTORES'!P$11,'COMPRAS CONJ - FACTORES'!P$10)*'COMPRAS CONJ - FACTORES'!P48</f>
        <v>0</v>
      </c>
      <c r="Q48" s="21">
        <f>+$I48*IF(OR($A48="2-F1",$A48="2-F2"),'COMPRAS CONJ - FACTORES'!Q$11,'COMPRAS CONJ - FACTORES'!Q$10)*'COMPRAS CONJ - FACTORES'!Q48</f>
        <v>0</v>
      </c>
      <c r="R48" s="21">
        <f>+$I48*IF(OR($A48="2-F1",$A48="2-F2"),'COMPRAS CONJ - FACTORES'!R$11,'COMPRAS CONJ - FACTORES'!R$10)*'COMPRAS CONJ - FACTORES'!R48</f>
        <v>0</v>
      </c>
      <c r="S48" s="21">
        <f>+$I48*IF(OR($A48="2-F1",$A48="2-F2"),'COMPRAS CONJ - FACTORES'!S$11,'COMPRAS CONJ - FACTORES'!S$10)*'COMPRAS CONJ - FACTORES'!S48</f>
        <v>0</v>
      </c>
      <c r="T48" s="21">
        <f>+$I48*IF(OR($A48="2-F1",$A48="2-F2"),'COMPRAS CONJ - FACTORES'!T$11,'COMPRAS CONJ - FACTORES'!T$10)*'COMPRAS CONJ - FACTORES'!T48</f>
        <v>0</v>
      </c>
      <c r="U48" s="21">
        <f>+$I48*IF(OR($A48="2-F1",$A48="2-F2"),'COMPRAS CONJ - FACTORES'!U$11,'COMPRAS CONJ - FACTORES'!U$10)*'COMPRAS CONJ - FACTORES'!U48</f>
        <v>0</v>
      </c>
      <c r="V48" s="21">
        <f>+$I48*IF(OR($A48="2-F1",$A48="2-F2"),'COMPRAS CONJ - FACTORES'!V$11,'COMPRAS CONJ - FACTORES'!V$10)*'COMPRAS CONJ - FACTORES'!V48</f>
        <v>0</v>
      </c>
      <c r="W48" s="21">
        <f>+$I48*IF(OR($A48="2-F1",$A48="2-F2"),'COMPRAS CONJ - FACTORES'!W$11,'COMPRAS CONJ - FACTORES'!W$10)*'COMPRAS CONJ - FACTORES'!W48</f>
        <v>0</v>
      </c>
      <c r="X48" s="21">
        <f>+$I48*IF(OR($A48="2-F1",$A48="2-F2"),'COMPRAS CONJ - FACTORES'!X$11,'COMPRAS CONJ - FACTORES'!X$10)*'COMPRAS CONJ - FACTORES'!X48</f>
        <v>0</v>
      </c>
      <c r="Y48" s="21">
        <f>+$I48*IF(OR($A48="2-F1",$A48="2-F2"),'COMPRAS CONJ - FACTORES'!Y$11,'COMPRAS CONJ - FACTORES'!Y$10)*'COMPRAS CONJ - FACTORES'!Y48</f>
        <v>0</v>
      </c>
      <c r="Z48" s="21">
        <f>+$I48*IF(OR($A48="2-F1",$A48="2-F2"),'COMPRAS CONJ - FACTORES'!Z$11,'COMPRAS CONJ - FACTORES'!Z$10)*'COMPRAS CONJ - FACTORES'!Z48</f>
        <v>0</v>
      </c>
      <c r="AA48" s="21">
        <f>+$I48*IF(OR($A48="2-F1",$A48="2-F2"),'COMPRAS CONJ - FACTORES'!AA$11,'COMPRAS CONJ - FACTORES'!AA$10)*'COMPRAS CONJ - FACTORES'!AA48</f>
        <v>0</v>
      </c>
      <c r="AB48" s="21">
        <f>+$I48*IF(OR($A48="2-F1",$A48="2-F2"),'COMPRAS CONJ - FACTORES'!AB$11,'COMPRAS CONJ - FACTORES'!AB$10)*'COMPRAS CONJ - FACTORES'!AB48</f>
        <v>0</v>
      </c>
      <c r="AC48" s="21">
        <f>+$I48*IF(OR($A48="2-F1",$A48="2-F2"),'COMPRAS CONJ - FACTORES'!AC$11,'COMPRAS CONJ - FACTORES'!AC$10)*'COMPRAS CONJ - FACTORES'!AC48</f>
        <v>0</v>
      </c>
      <c r="AD48" s="21">
        <f>+$I48*IF(OR($A48="2-F1",$A48="2-F2"),'COMPRAS CONJ - FACTORES'!AD$11,'COMPRAS CONJ - FACTORES'!AD$10)*'COMPRAS CONJ - FACTORES'!AD48</f>
        <v>0</v>
      </c>
      <c r="AE48" s="21">
        <f>+$I48*IF(OR($A48="2-F1",$A48="2-F2"),'COMPRAS CONJ - FACTORES'!AE$11,'COMPRAS CONJ - FACTORES'!AE$10)*'COMPRAS CONJ - FACTORES'!AE48</f>
        <v>0</v>
      </c>
      <c r="AF48" s="21">
        <f>+$I48*IF(OR($A48="2-F1",$A48="2-F2"),'COMPRAS CONJ - FACTORES'!AF$11,'COMPRAS CONJ - FACTORES'!AF$10)*'COMPRAS CONJ - FACTORES'!AF48</f>
        <v>0</v>
      </c>
      <c r="AG48" s="21">
        <f>+$I48*IF(OR($A48="2-F1",$A48="2-F2"),'COMPRAS CONJ - FACTORES'!AG$11,'COMPRAS CONJ - FACTORES'!AG$10)*'COMPRAS CONJ - FACTORES'!AG48</f>
        <v>0</v>
      </c>
      <c r="AH48" s="21">
        <f>+$I48*IF(OR($A48="2-F1",$A48="2-F2"),'COMPRAS CONJ - FACTORES'!AH$11,'COMPRAS CONJ - FACTORES'!AH$10)*'COMPRAS CONJ - FACTORES'!AH48</f>
        <v>0</v>
      </c>
      <c r="AI48" s="21">
        <f>+$I48*IF(OR($A48="2-F1",$A48="2-F2"),'COMPRAS CONJ - FACTORES'!AI$11,'COMPRAS CONJ - FACTORES'!AI$10)*'COMPRAS CONJ - FACTORES'!AI48</f>
        <v>0</v>
      </c>
      <c r="AJ48" s="21">
        <f>+$I48*IF(OR($A48="2-F1",$A48="2-F2"),'COMPRAS CONJ - FACTORES'!AJ$11,'COMPRAS CONJ - FACTORES'!AJ$10)*'COMPRAS CONJ - FACTORES'!AJ48</f>
        <v>0</v>
      </c>
      <c r="AK48" s="21">
        <f>+$I48*IF(OR($A48="2-F1",$A48="2-F2"),'COMPRAS CONJ - FACTORES'!AK$11,'COMPRAS CONJ - FACTORES'!AK$10)*'COMPRAS CONJ - FACTORES'!AK48</f>
        <v>0</v>
      </c>
      <c r="AL48" s="21">
        <f>+$I48*IF(OR($A48="2-F1",$A48="2-F2"),'COMPRAS CONJ - FACTORES'!AL$11,'COMPRAS CONJ - FACTORES'!AL$10)*'COMPRAS CONJ - FACTORES'!AL48</f>
        <v>0</v>
      </c>
      <c r="AM48" s="21">
        <f>+$I48*IF(OR($A48="2-F1",$A48="2-F2"),'COMPRAS CONJ - FACTORES'!AM$11,'COMPRAS CONJ - FACTORES'!AM$10)*'COMPRAS CONJ - FACTORES'!AM48</f>
        <v>0</v>
      </c>
      <c r="AN48" s="21">
        <f>+$I48*IF(OR($A48="2-F1",$A48="2-F2"),'COMPRAS CONJ - FACTORES'!AN$11,'COMPRAS CONJ - FACTORES'!AN$10)*'COMPRAS CONJ - FACTORES'!AN48</f>
        <v>0</v>
      </c>
      <c r="AO48" s="21">
        <f>+$I48*IF(OR($A48="2-F1",$A48="2-F2"),'COMPRAS CONJ - FACTORES'!AO$11,'COMPRAS CONJ - FACTORES'!AO$10)*'COMPRAS CONJ - FACTORES'!AO48</f>
        <v>0</v>
      </c>
      <c r="AP48" s="21">
        <f>+$I48*IF(OR($A48="2-F1",$A48="2-F2"),'COMPRAS CONJ - FACTORES'!AP$11,'COMPRAS CONJ - FACTORES'!AP$10)*'COMPRAS CONJ - FACTORES'!AP48</f>
        <v>0</v>
      </c>
      <c r="AQ48" s="21">
        <f>+$I48*IF(OR($A48="2-F1",$A48="2-F2"),'COMPRAS CONJ - FACTORES'!AQ$11,'COMPRAS CONJ - FACTORES'!AQ$10)*'COMPRAS CONJ - FACTORES'!AQ48</f>
        <v>0</v>
      </c>
      <c r="AR48" s="21">
        <f>+$I48*IF(OR($A48="2-F1",$A48="2-F2"),'COMPRAS CONJ - FACTORES'!AR$11,'COMPRAS CONJ - FACTORES'!AR$10)*'COMPRAS CONJ - FACTORES'!AR48</f>
        <v>0</v>
      </c>
      <c r="AS48" s="21">
        <f>+$I48*IF(OR($A48="2-F1",$A48="2-F2"),'COMPRAS CONJ - FACTORES'!AS$11,'COMPRAS CONJ - FACTORES'!AS$10)*'COMPRAS CONJ - FACTORES'!AS48</f>
        <v>0</v>
      </c>
      <c r="AT48" s="21">
        <f>+$I48*IF(OR($A48="2-F1",$A48="2-F2"),'COMPRAS CONJ - FACTORES'!AT$11,'COMPRAS CONJ - FACTORES'!AT$10)*'COMPRAS CONJ - FACTORES'!AT48</f>
        <v>0</v>
      </c>
      <c r="AU48" s="21">
        <f>+$I48*IF(OR($A48="2-F1",$A48="2-F2"),'COMPRAS CONJ - FACTORES'!AU$11,'COMPRAS CONJ - FACTORES'!AU$10)*'COMPRAS CONJ - FACTORES'!AU48</f>
        <v>0</v>
      </c>
      <c r="AV48" s="21">
        <f>+$I48*IF(OR($A48="2-F1",$A48="2-F2"),'COMPRAS CONJ - FACTORES'!AV$11,'COMPRAS CONJ - FACTORES'!AV$10)*'COMPRAS CONJ - FACTORES'!AV48</f>
        <v>0</v>
      </c>
      <c r="AW48" s="21">
        <f>+$I48*IF(OR($A48="2-F1",$A48="2-F2"),'COMPRAS CONJ - FACTORES'!AW$11,'COMPRAS CONJ - FACTORES'!AW$10)*'COMPRAS CONJ - FACTORES'!AW48</f>
        <v>0</v>
      </c>
      <c r="AX48" s="21">
        <f>+$I48*IF(OR($A48="2-F1",$A48="2-F2"),'COMPRAS CONJ - FACTORES'!AX$11,'COMPRAS CONJ - FACTORES'!AX$10)*'COMPRAS CONJ - FACTORES'!AX48</f>
        <v>0</v>
      </c>
      <c r="AY48" s="21">
        <f>+$I48*IF(OR($A48="2-F1",$A48="2-F2"),'COMPRAS CONJ - FACTORES'!AY$11,'COMPRAS CONJ - FACTORES'!AY$10)*'COMPRAS CONJ - FACTORES'!AY48</f>
        <v>0</v>
      </c>
      <c r="AZ48" s="21">
        <f>+$I48*IF(OR($A48="2-F1",$A48="2-F2"),'COMPRAS CONJ - FACTORES'!AZ$11,'COMPRAS CONJ - FACTORES'!AZ$10)*'COMPRAS CONJ - FACTORES'!AZ48</f>
        <v>0</v>
      </c>
      <c r="BA48" s="21">
        <f>+$I48*IF(OR($A48="2-F1",$A48="2-F2"),'COMPRAS CONJ - FACTORES'!BA$11,'COMPRAS CONJ - FACTORES'!BA$10)*'COMPRAS CONJ - FACTORES'!BA48</f>
        <v>0</v>
      </c>
      <c r="BB48" s="21">
        <f>+$I48*IF(OR($A48="2-F1",$A48="2-F2"),'COMPRAS CONJ - FACTORES'!BB$11,'COMPRAS CONJ - FACTORES'!BB$10)*'COMPRAS CONJ - FACTORES'!BB48</f>
        <v>0</v>
      </c>
      <c r="BC48" s="21">
        <f>+$I48*IF(OR($A48="2-F1",$A48="2-F2"),'COMPRAS CONJ - FACTORES'!BC$11,'COMPRAS CONJ - FACTORES'!BC$10)*'COMPRAS CONJ - FACTORES'!BC48</f>
        <v>0</v>
      </c>
      <c r="BD48" s="21">
        <f>+$I48*IF(OR($A48="2-F1",$A48="2-F2"),'COMPRAS CONJ - FACTORES'!BD$11,'COMPRAS CONJ - FACTORES'!BD$10)*'COMPRAS CONJ - FACTORES'!BD48</f>
        <v>0</v>
      </c>
      <c r="BE48" s="21">
        <f>+$I48*IF(OR($A48="2-F1",$A48="2-F2"),'COMPRAS CONJ - FACTORES'!BE$11,'COMPRAS CONJ - FACTORES'!BE$10)*'COMPRAS CONJ - FACTORES'!BE48</f>
        <v>0</v>
      </c>
      <c r="BF48" s="21">
        <f>+$I48*IF(OR($A48="2-F1",$A48="2-F2"),'COMPRAS CONJ - FACTORES'!BF$11,'COMPRAS CONJ - FACTORES'!BF$10)*'COMPRAS CONJ - FACTORES'!BF48</f>
        <v>0</v>
      </c>
      <c r="BG48" s="21">
        <f>+$I48*IF(OR($A48="2-F1",$A48="2-F2"),'COMPRAS CONJ - FACTORES'!BG$11,'COMPRAS CONJ - FACTORES'!BG$10)*'COMPRAS CONJ - FACTORES'!BG48</f>
        <v>0</v>
      </c>
      <c r="BH48" s="21">
        <f>+$I48*IF(OR($A48="2-F1",$A48="2-F2"),'COMPRAS CONJ - FACTORES'!BH$11,'COMPRAS CONJ - FACTORES'!BH$10)*'COMPRAS CONJ - FACTORES'!BH48</f>
        <v>0</v>
      </c>
      <c r="BI48" s="21">
        <f>+$I48*IF(OR($A48="2-F1",$A48="2-F2"),'COMPRAS CONJ - FACTORES'!BI$11,'COMPRAS CONJ - FACTORES'!BI$10)*'COMPRAS CONJ - FACTORES'!BI48</f>
        <v>0</v>
      </c>
      <c r="BJ48" s="21">
        <f>+$I48*IF(OR($A48="2-F1",$A48="2-F2"),'COMPRAS CONJ - FACTORES'!BJ$11,'COMPRAS CONJ - FACTORES'!BJ$10)*'COMPRAS CONJ - FACTORES'!BJ48</f>
        <v>0</v>
      </c>
      <c r="BK48" s="21">
        <f>+$I48*IF(OR($A48="2-F1",$A48="2-F2"),'COMPRAS CONJ - FACTORES'!BK$11,'COMPRAS CONJ - FACTORES'!BK$10)*'COMPRAS CONJ - FACTORES'!BK48</f>
        <v>0</v>
      </c>
      <c r="BL48" s="21">
        <f>+$I48*IF(OR($A48="2-F1",$A48="2-F2"),'COMPRAS CONJ - FACTORES'!BL$11,'COMPRAS CONJ - FACTORES'!BL$10)*'COMPRAS CONJ - FACTORES'!BL48</f>
        <v>0</v>
      </c>
      <c r="BM48" s="21">
        <f>+$I48*IF(OR($A48="2-F1",$A48="2-F2"),'COMPRAS CONJ - FACTORES'!BM$11,'COMPRAS CONJ - FACTORES'!BM$10)*'COMPRAS CONJ - FACTORES'!BM48</f>
        <v>0</v>
      </c>
      <c r="BN48" s="21">
        <f>+$I48*IF(OR($A48="2-F1",$A48="2-F2"),'COMPRAS CONJ - FACTORES'!BN$11,'COMPRAS CONJ - FACTORES'!BN$10)*'COMPRAS CONJ - FACTORES'!BN48</f>
        <v>0</v>
      </c>
      <c r="BO48" s="21">
        <f>+$I48*IF(OR($A48="2-F1",$A48="2-F2"),'COMPRAS CONJ - FACTORES'!BO$11,'COMPRAS CONJ - FACTORES'!BO$10)*'COMPRAS CONJ - FACTORES'!BO48</f>
        <v>0</v>
      </c>
      <c r="BP48" s="21">
        <f>+$I48*IF(OR($A48="2-F1",$A48="2-F2"),'COMPRAS CONJ - FACTORES'!BP$11,'COMPRAS CONJ - FACTORES'!BP$10)*'COMPRAS CONJ - FACTORES'!BP48</f>
        <v>0</v>
      </c>
      <c r="BQ48" s="21">
        <f>+$I48*IF(OR($A48="2-F1",$A48="2-F2"),'COMPRAS CONJ - FACTORES'!BQ$11,'COMPRAS CONJ - FACTORES'!BQ$10)*'COMPRAS CONJ - FACTORES'!BQ48</f>
        <v>0</v>
      </c>
      <c r="BR48" s="21">
        <f>+$I48*IF(OR($A48="2-F1",$A48="2-F2"),'COMPRAS CONJ - FACTORES'!BR$11,'COMPRAS CONJ - FACTORES'!BR$10)*'COMPRAS CONJ - FACTORES'!BR48</f>
        <v>0</v>
      </c>
      <c r="BS48" s="21">
        <f>+$I48*IF(OR($A48="2-F1",$A48="2-F2"),'COMPRAS CONJ - FACTORES'!BS$11,'COMPRAS CONJ - FACTORES'!BS$10)*'COMPRAS CONJ - FACTORES'!BS48</f>
        <v>0</v>
      </c>
      <c r="BT48" s="21">
        <f>+$I48*IF(OR($A48="2-F1",$A48="2-F2"),'COMPRAS CONJ - FACTORES'!BT$11,'COMPRAS CONJ - FACTORES'!BT$10)*'COMPRAS CONJ - FACTORES'!BT48</f>
        <v>0</v>
      </c>
      <c r="BU48" s="21">
        <f>+$I48*IF(OR($A48="2-F1",$A48="2-F2"),'COMPRAS CONJ - FACTORES'!BU$11,'COMPRAS CONJ - FACTORES'!BU$10)*'COMPRAS CONJ - FACTORES'!BU48</f>
        <v>0</v>
      </c>
      <c r="BV48" s="21">
        <f>+$I48*IF(OR($A48="2-F1",$A48="2-F2"),'COMPRAS CONJ - FACTORES'!BV$11,'COMPRAS CONJ - FACTORES'!BV$10)*'COMPRAS CONJ - FACTORES'!BV48</f>
        <v>0</v>
      </c>
      <c r="BW48" s="21">
        <f>+$I48*IF(OR($A48="2-F1",$A48="2-F2"),'COMPRAS CONJ - FACTORES'!BW$11,'COMPRAS CONJ - FACTORES'!BW$10)*'COMPRAS CONJ - FACTORES'!BW48</f>
        <v>0</v>
      </c>
      <c r="BX48" s="21">
        <f>+$I48*IF(OR($A48="2-F1",$A48="2-F2"),'COMPRAS CONJ - FACTORES'!BX$11,'COMPRAS CONJ - FACTORES'!BX$10)*'COMPRAS CONJ - FACTORES'!BX48</f>
        <v>0</v>
      </c>
      <c r="BY48" s="21">
        <f>+$I48*IF(OR($A48="2-F1",$A48="2-F2"),'COMPRAS CONJ - FACTORES'!BY$11,'COMPRAS CONJ - FACTORES'!BY$10)*'COMPRAS CONJ - FACTORES'!BY48</f>
        <v>0</v>
      </c>
      <c r="BZ48" s="21">
        <f>+$I48*IF(OR($A48="2-F1",$A48="2-F2"),'COMPRAS CONJ - FACTORES'!BZ$11,'COMPRAS CONJ - FACTORES'!BZ$10)*'COMPRAS CONJ - FACTORES'!BZ48</f>
        <v>0</v>
      </c>
      <c r="CA48" s="21">
        <f>+$I48*IF(OR($A48="2-F1",$A48="2-F2"),'COMPRAS CONJ - FACTORES'!CA$11,'COMPRAS CONJ - FACTORES'!CA$10)*'COMPRAS CONJ - FACTORES'!CA48</f>
        <v>0</v>
      </c>
    </row>
    <row r="49" spans="1:79" x14ac:dyDescent="0.3">
      <c r="A49" s="9">
        <v>1</v>
      </c>
      <c r="B49" s="10" t="s">
        <v>2787</v>
      </c>
      <c r="C49" s="437" t="s">
        <v>2897</v>
      </c>
      <c r="D49" s="498" t="s">
        <v>2798</v>
      </c>
      <c r="E49" s="439" t="s">
        <v>2803</v>
      </c>
      <c r="F49" s="439" t="s">
        <v>2898</v>
      </c>
      <c r="G49" s="439" t="s">
        <v>2899</v>
      </c>
      <c r="H49" s="439" t="s">
        <v>2888</v>
      </c>
      <c r="I49" s="13">
        <v>56.98</v>
      </c>
      <c r="J49" s="14">
        <v>50</v>
      </c>
      <c r="K49" s="24">
        <v>42758</v>
      </c>
      <c r="L49" s="24" t="s">
        <v>3707</v>
      </c>
      <c r="M49" s="439" t="s">
        <v>5735</v>
      </c>
      <c r="N49" s="21">
        <f>+$I49*IF(OR($A49="2-F1",$A49="2-F2"),'COMPRAS CONJ - FACTORES'!N$11,'COMPRAS CONJ - FACTORES'!N$10)*'COMPRAS CONJ - FACTORES'!N49</f>
        <v>0</v>
      </c>
      <c r="O49" s="21">
        <f>+$I49*IF(OR($A49="2-F1",$A49="2-F2"),'COMPRAS CONJ - FACTORES'!O$11,'COMPRAS CONJ - FACTORES'!O$10)*'COMPRAS CONJ - FACTORES'!O49</f>
        <v>0</v>
      </c>
      <c r="P49" s="21">
        <f>+$I49*IF(OR($A49="2-F1",$A49="2-F2"),'COMPRAS CONJ - FACTORES'!P$11,'COMPRAS CONJ - FACTORES'!P$10)*'COMPRAS CONJ - FACTORES'!P49</f>
        <v>0</v>
      </c>
      <c r="Q49" s="21">
        <f>+$I49*IF(OR($A49="2-F1",$A49="2-F2"),'COMPRAS CONJ - FACTORES'!Q$11,'COMPRAS CONJ - FACTORES'!Q$10)*'COMPRAS CONJ - FACTORES'!Q49</f>
        <v>0</v>
      </c>
      <c r="R49" s="21">
        <f>+$I49*IF(OR($A49="2-F1",$A49="2-F2"),'COMPRAS CONJ - FACTORES'!R$11,'COMPRAS CONJ - FACTORES'!R$10)*'COMPRAS CONJ - FACTORES'!R49</f>
        <v>0</v>
      </c>
      <c r="S49" s="21">
        <f>+$I49*IF(OR($A49="2-F1",$A49="2-F2"),'COMPRAS CONJ - FACTORES'!S$11,'COMPRAS CONJ - FACTORES'!S$10)*'COMPRAS CONJ - FACTORES'!S49</f>
        <v>0</v>
      </c>
      <c r="T49" s="21">
        <f>+$I49*IF(OR($A49="2-F1",$A49="2-F2"),'COMPRAS CONJ - FACTORES'!T$11,'COMPRAS CONJ - FACTORES'!T$10)*'COMPRAS CONJ - FACTORES'!T49</f>
        <v>0</v>
      </c>
      <c r="U49" s="21">
        <f>+$I49*IF(OR($A49="2-F1",$A49="2-F2"),'COMPRAS CONJ - FACTORES'!U$11,'COMPRAS CONJ - FACTORES'!U$10)*'COMPRAS CONJ - FACTORES'!U49</f>
        <v>0</v>
      </c>
      <c r="V49" s="21">
        <f>+$I49*IF(OR($A49="2-F1",$A49="2-F2"),'COMPRAS CONJ - FACTORES'!V$11,'COMPRAS CONJ - FACTORES'!V$10)*'COMPRAS CONJ - FACTORES'!V49</f>
        <v>0</v>
      </c>
      <c r="W49" s="21">
        <f>+$I49*IF(OR($A49="2-F1",$A49="2-F2"),'COMPRAS CONJ - FACTORES'!W$11,'COMPRAS CONJ - FACTORES'!W$10)*'COMPRAS CONJ - FACTORES'!W49</f>
        <v>0</v>
      </c>
      <c r="X49" s="21">
        <f>+$I49*IF(OR($A49="2-F1",$A49="2-F2"),'COMPRAS CONJ - FACTORES'!X$11,'COMPRAS CONJ - FACTORES'!X$10)*'COMPRAS CONJ - FACTORES'!X49</f>
        <v>0</v>
      </c>
      <c r="Y49" s="21">
        <f>+$I49*IF(OR($A49="2-F1",$A49="2-F2"),'COMPRAS CONJ - FACTORES'!Y$11,'COMPRAS CONJ - FACTORES'!Y$10)*'COMPRAS CONJ - FACTORES'!Y49</f>
        <v>0</v>
      </c>
      <c r="Z49" s="21">
        <f>+$I49*IF(OR($A49="2-F1",$A49="2-F2"),'COMPRAS CONJ - FACTORES'!Z$11,'COMPRAS CONJ - FACTORES'!Z$10)*'COMPRAS CONJ - FACTORES'!Z49</f>
        <v>0</v>
      </c>
      <c r="AA49" s="21">
        <f>+$I49*IF(OR($A49="2-F1",$A49="2-F2"),'COMPRAS CONJ - FACTORES'!AA$11,'COMPRAS CONJ - FACTORES'!AA$10)*'COMPRAS CONJ - FACTORES'!AA49</f>
        <v>0</v>
      </c>
      <c r="AB49" s="21">
        <f>+$I49*IF(OR($A49="2-F1",$A49="2-F2"),'COMPRAS CONJ - FACTORES'!AB$11,'COMPRAS CONJ - FACTORES'!AB$10)*'COMPRAS CONJ - FACTORES'!AB49</f>
        <v>0</v>
      </c>
      <c r="AC49" s="21">
        <f>+$I49*IF(OR($A49="2-F1",$A49="2-F2"),'COMPRAS CONJ - FACTORES'!AC$11,'COMPRAS CONJ - FACTORES'!AC$10)*'COMPRAS CONJ - FACTORES'!AC49</f>
        <v>0</v>
      </c>
      <c r="AD49" s="21">
        <f>+$I49*IF(OR($A49="2-F1",$A49="2-F2"),'COMPRAS CONJ - FACTORES'!AD$11,'COMPRAS CONJ - FACTORES'!AD$10)*'COMPRAS CONJ - FACTORES'!AD49</f>
        <v>0</v>
      </c>
      <c r="AE49" s="21">
        <f>+$I49*IF(OR($A49="2-F1",$A49="2-F2"),'COMPRAS CONJ - FACTORES'!AE$11,'COMPRAS CONJ - FACTORES'!AE$10)*'COMPRAS CONJ - FACTORES'!AE49</f>
        <v>0</v>
      </c>
      <c r="AF49" s="21">
        <f>+$I49*IF(OR($A49="2-F1",$A49="2-F2"),'COMPRAS CONJ - FACTORES'!AF$11,'COMPRAS CONJ - FACTORES'!AF$10)*'COMPRAS CONJ - FACTORES'!AF49</f>
        <v>0</v>
      </c>
      <c r="AG49" s="21">
        <f>+$I49*IF(OR($A49="2-F1",$A49="2-F2"),'COMPRAS CONJ - FACTORES'!AG$11,'COMPRAS CONJ - FACTORES'!AG$10)*'COMPRAS CONJ - FACTORES'!AG49</f>
        <v>0</v>
      </c>
      <c r="AH49" s="21">
        <f>+$I49*IF(OR($A49="2-F1",$A49="2-F2"),'COMPRAS CONJ - FACTORES'!AH$11,'COMPRAS CONJ - FACTORES'!AH$10)*'COMPRAS CONJ - FACTORES'!AH49</f>
        <v>0</v>
      </c>
      <c r="AI49" s="21">
        <f>+$I49*IF(OR($A49="2-F1",$A49="2-F2"),'COMPRAS CONJ - FACTORES'!AI$11,'COMPRAS CONJ - FACTORES'!AI$10)*'COMPRAS CONJ - FACTORES'!AI49</f>
        <v>0</v>
      </c>
      <c r="AJ49" s="21">
        <f>+$I49*IF(OR($A49="2-F1",$A49="2-F2"),'COMPRAS CONJ - FACTORES'!AJ$11,'COMPRAS CONJ - FACTORES'!AJ$10)*'COMPRAS CONJ - FACTORES'!AJ49</f>
        <v>0</v>
      </c>
      <c r="AK49" s="21">
        <f>+$I49*IF(OR($A49="2-F1",$A49="2-F2"),'COMPRAS CONJ - FACTORES'!AK$11,'COMPRAS CONJ - FACTORES'!AK$10)*'COMPRAS CONJ - FACTORES'!AK49</f>
        <v>0</v>
      </c>
      <c r="AL49" s="21">
        <f>+$I49*IF(OR($A49="2-F1",$A49="2-F2"),'COMPRAS CONJ - FACTORES'!AL$11,'COMPRAS CONJ - FACTORES'!AL$10)*'COMPRAS CONJ - FACTORES'!AL49</f>
        <v>0</v>
      </c>
      <c r="AM49" s="21">
        <f>+$I49*IF(OR($A49="2-F1",$A49="2-F2"),'COMPRAS CONJ - FACTORES'!AM$11,'COMPRAS CONJ - FACTORES'!AM$10)*'COMPRAS CONJ - FACTORES'!AM49</f>
        <v>0</v>
      </c>
      <c r="AN49" s="21">
        <f>+$I49*IF(OR($A49="2-F1",$A49="2-F2"),'COMPRAS CONJ - FACTORES'!AN$11,'COMPRAS CONJ - FACTORES'!AN$10)*'COMPRAS CONJ - FACTORES'!AN49</f>
        <v>0</v>
      </c>
      <c r="AO49" s="21">
        <f>+$I49*IF(OR($A49="2-F1",$A49="2-F2"),'COMPRAS CONJ - FACTORES'!AO$11,'COMPRAS CONJ - FACTORES'!AO$10)*'COMPRAS CONJ - FACTORES'!AO49</f>
        <v>0</v>
      </c>
      <c r="AP49" s="21">
        <f>+$I49*IF(OR($A49="2-F1",$A49="2-F2"),'COMPRAS CONJ - FACTORES'!AP$11,'COMPRAS CONJ - FACTORES'!AP$10)*'COMPRAS CONJ - FACTORES'!AP49</f>
        <v>0</v>
      </c>
      <c r="AQ49" s="21">
        <f>+$I49*IF(OR($A49="2-F1",$A49="2-F2"),'COMPRAS CONJ - FACTORES'!AQ$11,'COMPRAS CONJ - FACTORES'!AQ$10)*'COMPRAS CONJ - FACTORES'!AQ49</f>
        <v>0</v>
      </c>
      <c r="AR49" s="21">
        <f>+$I49*IF(OR($A49="2-F1",$A49="2-F2"),'COMPRAS CONJ - FACTORES'!AR$11,'COMPRAS CONJ - FACTORES'!AR$10)*'COMPRAS CONJ - FACTORES'!AR49</f>
        <v>0</v>
      </c>
      <c r="AS49" s="21">
        <f>+$I49*IF(OR($A49="2-F1",$A49="2-F2"),'COMPRAS CONJ - FACTORES'!AS$11,'COMPRAS CONJ - FACTORES'!AS$10)*'COMPRAS CONJ - FACTORES'!AS49</f>
        <v>0</v>
      </c>
      <c r="AT49" s="21">
        <f>+$I49*IF(OR($A49="2-F1",$A49="2-F2"),'COMPRAS CONJ - FACTORES'!AT$11,'COMPRAS CONJ - FACTORES'!AT$10)*'COMPRAS CONJ - FACTORES'!AT49</f>
        <v>0</v>
      </c>
      <c r="AU49" s="21">
        <f>+$I49*IF(OR($A49="2-F1",$A49="2-F2"),'COMPRAS CONJ - FACTORES'!AU$11,'COMPRAS CONJ - FACTORES'!AU$10)*'COMPRAS CONJ - FACTORES'!AU49</f>
        <v>0</v>
      </c>
      <c r="AV49" s="21">
        <f>+$I49*IF(OR($A49="2-F1",$A49="2-F2"),'COMPRAS CONJ - FACTORES'!AV$11,'COMPRAS CONJ - FACTORES'!AV$10)*'COMPRAS CONJ - FACTORES'!AV49</f>
        <v>0</v>
      </c>
      <c r="AW49" s="21">
        <f>+$I49*IF(OR($A49="2-F1",$A49="2-F2"),'COMPRAS CONJ - FACTORES'!AW$11,'COMPRAS CONJ - FACTORES'!AW$10)*'COMPRAS CONJ - FACTORES'!AW49</f>
        <v>0</v>
      </c>
      <c r="AX49" s="21">
        <f>+$I49*IF(OR($A49="2-F1",$A49="2-F2"),'COMPRAS CONJ - FACTORES'!AX$11,'COMPRAS CONJ - FACTORES'!AX$10)*'COMPRAS CONJ - FACTORES'!AX49</f>
        <v>0</v>
      </c>
      <c r="AY49" s="21">
        <f>+$I49*IF(OR($A49="2-F1",$A49="2-F2"),'COMPRAS CONJ - FACTORES'!AY$11,'COMPRAS CONJ - FACTORES'!AY$10)*'COMPRAS CONJ - FACTORES'!AY49</f>
        <v>0</v>
      </c>
      <c r="AZ49" s="21">
        <f>+$I49*IF(OR($A49="2-F1",$A49="2-F2"),'COMPRAS CONJ - FACTORES'!AZ$11,'COMPRAS CONJ - FACTORES'!AZ$10)*'COMPRAS CONJ - FACTORES'!AZ49</f>
        <v>0</v>
      </c>
      <c r="BA49" s="21">
        <f>+$I49*IF(OR($A49="2-F1",$A49="2-F2"),'COMPRAS CONJ - FACTORES'!BA$11,'COMPRAS CONJ - FACTORES'!BA$10)*'COMPRAS CONJ - FACTORES'!BA49</f>
        <v>0</v>
      </c>
      <c r="BB49" s="21">
        <f>+$I49*IF(OR($A49="2-F1",$A49="2-F2"),'COMPRAS CONJ - FACTORES'!BB$11,'COMPRAS CONJ - FACTORES'!BB$10)*'COMPRAS CONJ - FACTORES'!BB49</f>
        <v>0</v>
      </c>
      <c r="BC49" s="21">
        <f>+$I49*IF(OR($A49="2-F1",$A49="2-F2"),'COMPRAS CONJ - FACTORES'!BC$11,'COMPRAS CONJ - FACTORES'!BC$10)*'COMPRAS CONJ - FACTORES'!BC49</f>
        <v>0</v>
      </c>
      <c r="BD49" s="21">
        <f>+$I49*IF(OR($A49="2-F1",$A49="2-F2"),'COMPRAS CONJ - FACTORES'!BD$11,'COMPRAS CONJ - FACTORES'!BD$10)*'COMPRAS CONJ - FACTORES'!BD49</f>
        <v>0</v>
      </c>
      <c r="BE49" s="21">
        <f>+$I49*IF(OR($A49="2-F1",$A49="2-F2"),'COMPRAS CONJ - FACTORES'!BE$11,'COMPRAS CONJ - FACTORES'!BE$10)*'COMPRAS CONJ - FACTORES'!BE49</f>
        <v>0</v>
      </c>
      <c r="BF49" s="21">
        <f>+$I49*IF(OR($A49="2-F1",$A49="2-F2"),'COMPRAS CONJ - FACTORES'!BF$11,'COMPRAS CONJ - FACTORES'!BF$10)*'COMPRAS CONJ - FACTORES'!BF49</f>
        <v>0</v>
      </c>
      <c r="BG49" s="21">
        <f>+$I49*IF(OR($A49="2-F1",$A49="2-F2"),'COMPRAS CONJ - FACTORES'!BG$11,'COMPRAS CONJ - FACTORES'!BG$10)*'COMPRAS CONJ - FACTORES'!BG49</f>
        <v>0</v>
      </c>
      <c r="BH49" s="21">
        <f>+$I49*IF(OR($A49="2-F1",$A49="2-F2"),'COMPRAS CONJ - FACTORES'!BH$11,'COMPRAS CONJ - FACTORES'!BH$10)*'COMPRAS CONJ - FACTORES'!BH49</f>
        <v>0</v>
      </c>
      <c r="BI49" s="21">
        <f>+$I49*IF(OR($A49="2-F1",$A49="2-F2"),'COMPRAS CONJ - FACTORES'!BI$11,'COMPRAS CONJ - FACTORES'!BI$10)*'COMPRAS CONJ - FACTORES'!BI49</f>
        <v>0</v>
      </c>
      <c r="BJ49" s="21">
        <f>+$I49*IF(OR($A49="2-F1",$A49="2-F2"),'COMPRAS CONJ - FACTORES'!BJ$11,'COMPRAS CONJ - FACTORES'!BJ$10)*'COMPRAS CONJ - FACTORES'!BJ49</f>
        <v>0</v>
      </c>
      <c r="BK49" s="21">
        <f>+$I49*IF(OR($A49="2-F1",$A49="2-F2"),'COMPRAS CONJ - FACTORES'!BK$11,'COMPRAS CONJ - FACTORES'!BK$10)*'COMPRAS CONJ - FACTORES'!BK49</f>
        <v>0</v>
      </c>
      <c r="BL49" s="21">
        <f>+$I49*IF(OR($A49="2-F1",$A49="2-F2"),'COMPRAS CONJ - FACTORES'!BL$11,'COMPRAS CONJ - FACTORES'!BL$10)*'COMPRAS CONJ - FACTORES'!BL49</f>
        <v>0</v>
      </c>
      <c r="BM49" s="21">
        <f>+$I49*IF(OR($A49="2-F1",$A49="2-F2"),'COMPRAS CONJ - FACTORES'!BM$11,'COMPRAS CONJ - FACTORES'!BM$10)*'COMPRAS CONJ - FACTORES'!BM49</f>
        <v>0</v>
      </c>
      <c r="BN49" s="21">
        <f>+$I49*IF(OR($A49="2-F1",$A49="2-F2"),'COMPRAS CONJ - FACTORES'!BN$11,'COMPRAS CONJ - FACTORES'!BN$10)*'COMPRAS CONJ - FACTORES'!BN49</f>
        <v>0</v>
      </c>
      <c r="BO49" s="21">
        <f>+$I49*IF(OR($A49="2-F1",$A49="2-F2"),'COMPRAS CONJ - FACTORES'!BO$11,'COMPRAS CONJ - FACTORES'!BO$10)*'COMPRAS CONJ - FACTORES'!BO49</f>
        <v>0</v>
      </c>
      <c r="BP49" s="21">
        <f>+$I49*IF(OR($A49="2-F1",$A49="2-F2"),'COMPRAS CONJ - FACTORES'!BP$11,'COMPRAS CONJ - FACTORES'!BP$10)*'COMPRAS CONJ - FACTORES'!BP49</f>
        <v>0</v>
      </c>
      <c r="BQ49" s="21">
        <f>+$I49*IF(OR($A49="2-F1",$A49="2-F2"),'COMPRAS CONJ - FACTORES'!BQ$11,'COMPRAS CONJ - FACTORES'!BQ$10)*'COMPRAS CONJ - FACTORES'!BQ49</f>
        <v>0</v>
      </c>
      <c r="BR49" s="21">
        <f>+$I49*IF(OR($A49="2-F1",$A49="2-F2"),'COMPRAS CONJ - FACTORES'!BR$11,'COMPRAS CONJ - FACTORES'!BR$10)*'COMPRAS CONJ - FACTORES'!BR49</f>
        <v>0</v>
      </c>
      <c r="BS49" s="21">
        <f>+$I49*IF(OR($A49="2-F1",$A49="2-F2"),'COMPRAS CONJ - FACTORES'!BS$11,'COMPRAS CONJ - FACTORES'!BS$10)*'COMPRAS CONJ - FACTORES'!BS49</f>
        <v>0</v>
      </c>
      <c r="BT49" s="21">
        <f>+$I49*IF(OR($A49="2-F1",$A49="2-F2"),'COMPRAS CONJ - FACTORES'!BT$11,'COMPRAS CONJ - FACTORES'!BT$10)*'COMPRAS CONJ - FACTORES'!BT49</f>
        <v>0</v>
      </c>
      <c r="BU49" s="21">
        <f>+$I49*IF(OR($A49="2-F1",$A49="2-F2"),'COMPRAS CONJ - FACTORES'!BU$11,'COMPRAS CONJ - FACTORES'!BU$10)*'COMPRAS CONJ - FACTORES'!BU49</f>
        <v>0</v>
      </c>
      <c r="BV49" s="21">
        <f>+$I49*IF(OR($A49="2-F1",$A49="2-F2"),'COMPRAS CONJ - FACTORES'!BV$11,'COMPRAS CONJ - FACTORES'!BV$10)*'COMPRAS CONJ - FACTORES'!BV49</f>
        <v>0</v>
      </c>
      <c r="BW49" s="21">
        <f>+$I49*IF(OR($A49="2-F1",$A49="2-F2"),'COMPRAS CONJ - FACTORES'!BW$11,'COMPRAS CONJ - FACTORES'!BW$10)*'COMPRAS CONJ - FACTORES'!BW49</f>
        <v>0</v>
      </c>
      <c r="BX49" s="21">
        <f>+$I49*IF(OR($A49="2-F1",$A49="2-F2"),'COMPRAS CONJ - FACTORES'!BX$11,'COMPRAS CONJ - FACTORES'!BX$10)*'COMPRAS CONJ - FACTORES'!BX49</f>
        <v>0</v>
      </c>
      <c r="BY49" s="21">
        <f>+$I49*IF(OR($A49="2-F1",$A49="2-F2"),'COMPRAS CONJ - FACTORES'!BY$11,'COMPRAS CONJ - FACTORES'!BY$10)*'COMPRAS CONJ - FACTORES'!BY49</f>
        <v>0</v>
      </c>
      <c r="BZ49" s="21">
        <f>+$I49*IF(OR($A49="2-F1",$A49="2-F2"),'COMPRAS CONJ - FACTORES'!BZ$11,'COMPRAS CONJ - FACTORES'!BZ$10)*'COMPRAS CONJ - FACTORES'!BZ49</f>
        <v>0</v>
      </c>
      <c r="CA49" s="21">
        <f>+$I49*IF(OR($A49="2-F1",$A49="2-F2"),'COMPRAS CONJ - FACTORES'!CA$11,'COMPRAS CONJ - FACTORES'!CA$10)*'COMPRAS CONJ - FACTORES'!CA49</f>
        <v>0</v>
      </c>
    </row>
    <row r="50" spans="1:79" x14ac:dyDescent="0.3">
      <c r="A50" s="9">
        <v>1</v>
      </c>
      <c r="B50" s="10" t="s">
        <v>2787</v>
      </c>
      <c r="C50" s="437" t="s">
        <v>2900</v>
      </c>
      <c r="D50" s="11" t="s">
        <v>2788</v>
      </c>
      <c r="E50" s="9" t="s">
        <v>2788</v>
      </c>
      <c r="F50" s="9" t="s">
        <v>2883</v>
      </c>
      <c r="G50" s="9" t="s">
        <v>2901</v>
      </c>
      <c r="H50" s="12" t="s">
        <v>2902</v>
      </c>
      <c r="I50" s="13">
        <v>58</v>
      </c>
      <c r="J50" s="14">
        <v>100</v>
      </c>
      <c r="K50" s="24">
        <v>42758</v>
      </c>
      <c r="L50" s="24">
        <v>43259</v>
      </c>
      <c r="M50" s="689">
        <v>43259</v>
      </c>
      <c r="N50" s="21">
        <f>+$I50*IF(OR($A50="2-F1",$A50="2-F2"),'COMPRAS CONJ - FACTORES'!N$11,'COMPRAS CONJ - FACTORES'!N$10)*'COMPRAS CONJ - FACTORES'!N50</f>
        <v>0</v>
      </c>
      <c r="O50" s="21">
        <f>+$I50*IF(OR($A50="2-F1",$A50="2-F2"),'COMPRAS CONJ - FACTORES'!O$11,'COMPRAS CONJ - FACTORES'!O$10)*'COMPRAS CONJ - FACTORES'!O50</f>
        <v>0</v>
      </c>
      <c r="P50" s="21">
        <f>+$I50*IF(OR($A50="2-F1",$A50="2-F2"),'COMPRAS CONJ - FACTORES'!P$11,'COMPRAS CONJ - FACTORES'!P$10)*'COMPRAS CONJ - FACTORES'!P50</f>
        <v>0</v>
      </c>
      <c r="Q50" s="21">
        <f>+$I50*IF(OR($A50="2-F1",$A50="2-F2"),'COMPRAS CONJ - FACTORES'!Q$11,'COMPRAS CONJ - FACTORES'!Q$10)*'COMPRAS CONJ - FACTORES'!Q50</f>
        <v>0</v>
      </c>
      <c r="R50" s="21">
        <f>+$I50*IF(OR($A50="2-F1",$A50="2-F2"),'COMPRAS CONJ - FACTORES'!R$11,'COMPRAS CONJ - FACTORES'!R$10)*'COMPRAS CONJ - FACTORES'!R50</f>
        <v>0</v>
      </c>
      <c r="S50" s="21">
        <f>+$I50*IF(OR($A50="2-F1",$A50="2-F2"),'COMPRAS CONJ - FACTORES'!S$11,'COMPRAS CONJ - FACTORES'!S$10)*'COMPRAS CONJ - FACTORES'!S50</f>
        <v>0</v>
      </c>
      <c r="T50" s="21">
        <f>+$I50*IF(OR($A50="2-F1",$A50="2-F2"),'COMPRAS CONJ - FACTORES'!T$11,'COMPRAS CONJ - FACTORES'!T$10)*'COMPRAS CONJ - FACTORES'!T50</f>
        <v>0</v>
      </c>
      <c r="U50" s="21">
        <f>+$I50*IF(OR($A50="2-F1",$A50="2-F2"),'COMPRAS CONJ - FACTORES'!U$11,'COMPRAS CONJ - FACTORES'!U$10)*'COMPRAS CONJ - FACTORES'!U50</f>
        <v>0</v>
      </c>
      <c r="V50" s="21">
        <f>+$I50*IF(OR($A50="2-F1",$A50="2-F2"),'COMPRAS CONJ - FACTORES'!V$11,'COMPRAS CONJ - FACTORES'!V$10)*'COMPRAS CONJ - FACTORES'!V50</f>
        <v>0</v>
      </c>
      <c r="W50" s="21">
        <f>+$I50*IF(OR($A50="2-F1",$A50="2-F2"),'COMPRAS CONJ - FACTORES'!W$11,'COMPRAS CONJ - FACTORES'!W$10)*'COMPRAS CONJ - FACTORES'!W50</f>
        <v>0</v>
      </c>
      <c r="X50" s="21">
        <f>+$I50*IF(OR($A50="2-F1",$A50="2-F2"),'COMPRAS CONJ - FACTORES'!X$11,'COMPRAS CONJ - FACTORES'!X$10)*'COMPRAS CONJ - FACTORES'!X50</f>
        <v>0</v>
      </c>
      <c r="Y50" s="21">
        <f>+$I50*IF(OR($A50="2-F1",$A50="2-F2"),'COMPRAS CONJ - FACTORES'!Y$11,'COMPRAS CONJ - FACTORES'!Y$10)*'COMPRAS CONJ - FACTORES'!Y50</f>
        <v>67.840569999999985</v>
      </c>
      <c r="Z50" s="21">
        <f>+$I50*IF(OR($A50="2-F1",$A50="2-F2"),'COMPRAS CONJ - FACTORES'!Z$11,'COMPRAS CONJ - FACTORES'!Z$10)*'COMPRAS CONJ - FACTORES'!Z50</f>
        <v>67.840569999999985</v>
      </c>
      <c r="AA50" s="21">
        <f>+$I50*IF(OR($A50="2-F1",$A50="2-F2"),'COMPRAS CONJ - FACTORES'!AA$11,'COMPRAS CONJ - FACTORES'!AA$10)*'COMPRAS CONJ - FACTORES'!AA50</f>
        <v>67.840569999999985</v>
      </c>
      <c r="AB50" s="21">
        <f>+$I50*IF(OR($A50="2-F1",$A50="2-F2"),'COMPRAS CONJ - FACTORES'!AB$11,'COMPRAS CONJ - FACTORES'!AB$10)*'COMPRAS CONJ - FACTORES'!AB50</f>
        <v>67.840569999999985</v>
      </c>
      <c r="AC50" s="21">
        <f>+$I50*IF(OR($A50="2-F1",$A50="2-F2"),'COMPRAS CONJ - FACTORES'!AC$11,'COMPRAS CONJ - FACTORES'!AC$10)*'COMPRAS CONJ - FACTORES'!AC50</f>
        <v>67.840569999999985</v>
      </c>
      <c r="AD50" s="21">
        <f>+$I50*IF(OR($A50="2-F1",$A50="2-F2"),'COMPRAS CONJ - FACTORES'!AD$11,'COMPRAS CONJ - FACTORES'!AD$10)*'COMPRAS CONJ - FACTORES'!AD50</f>
        <v>67.840569999999985</v>
      </c>
      <c r="AE50" s="21">
        <f>+$I50*IF(OR($A50="2-F1",$A50="2-F2"),'COMPRAS CONJ - FACTORES'!AE$11,'COMPRAS CONJ - FACTORES'!AE$10)*'COMPRAS CONJ - FACTORES'!AE50</f>
        <v>67.840569999999985</v>
      </c>
      <c r="AF50" s="21">
        <f>+$I50*IF(OR($A50="2-F1",$A50="2-F2"),'COMPRAS CONJ - FACTORES'!AF$11,'COMPRAS CONJ - FACTORES'!AF$10)*'COMPRAS CONJ - FACTORES'!AF50</f>
        <v>67.840569999999985</v>
      </c>
      <c r="AG50" s="21">
        <f>+$I50*IF(OR($A50="2-F1",$A50="2-F2"),'COMPRAS CONJ - FACTORES'!AG$11,'COMPRAS CONJ - FACTORES'!AG$10)*'COMPRAS CONJ - FACTORES'!AG50</f>
        <v>67.840569999999985</v>
      </c>
      <c r="AH50" s="21">
        <f>+$I50*IF(OR($A50="2-F1",$A50="2-F2"),'COMPRAS CONJ - FACTORES'!AH$11,'COMPRAS CONJ - FACTORES'!AH$10)*'COMPRAS CONJ - FACTORES'!AH50</f>
        <v>67.840569999999985</v>
      </c>
      <c r="AI50" s="21">
        <f>+$I50*IF(OR($A50="2-F1",$A50="2-F2"),'COMPRAS CONJ - FACTORES'!AI$11,'COMPRAS CONJ - FACTORES'!AI$10)*'COMPRAS CONJ - FACTORES'!AI50</f>
        <v>67.840569999999985</v>
      </c>
      <c r="AJ50" s="21">
        <f>+$I50*IF(OR($A50="2-F1",$A50="2-F2"),'COMPRAS CONJ - FACTORES'!AJ$11,'COMPRAS CONJ - FACTORES'!AJ$10)*'COMPRAS CONJ - FACTORES'!AJ50</f>
        <v>67.840569999999985</v>
      </c>
      <c r="AK50" s="21">
        <f>+$I50*IF(OR($A50="2-F1",$A50="2-F2"),'COMPRAS CONJ - FACTORES'!AK$11,'COMPRAS CONJ - FACTORES'!AK$10)*'COMPRAS CONJ - FACTORES'!AK50</f>
        <v>68.994479999999982</v>
      </c>
      <c r="AL50" s="21">
        <f>+$I50*IF(OR($A50="2-F1",$A50="2-F2"),'COMPRAS CONJ - FACTORES'!AL$11,'COMPRAS CONJ - FACTORES'!AL$10)*'COMPRAS CONJ - FACTORES'!AL50</f>
        <v>68.994479999999982</v>
      </c>
      <c r="AM50" s="21">
        <f>+$I50*IF(OR($A50="2-F1",$A50="2-F2"),'COMPRAS CONJ - FACTORES'!AM$11,'COMPRAS CONJ - FACTORES'!AM$10)*'COMPRAS CONJ - FACTORES'!AM50</f>
        <v>68.994479999999982</v>
      </c>
      <c r="AN50" s="21">
        <f>+$I50*IF(OR($A50="2-F1",$A50="2-F2"),'COMPRAS CONJ - FACTORES'!AN$11,'COMPRAS CONJ - FACTORES'!AN$10)*'COMPRAS CONJ - FACTORES'!AN50</f>
        <v>68.994479999999982</v>
      </c>
      <c r="AO50" s="21">
        <f>+$I50*IF(OR($A50="2-F1",$A50="2-F2"),'COMPRAS CONJ - FACTORES'!AO$11,'COMPRAS CONJ - FACTORES'!AO$10)*'COMPRAS CONJ - FACTORES'!AO50</f>
        <v>68.994479999999982</v>
      </c>
      <c r="AP50" s="21">
        <f>+$I50*IF(OR($A50="2-F1",$A50="2-F2"),'COMPRAS CONJ - FACTORES'!AP$11,'COMPRAS CONJ - FACTORES'!AP$10)*'COMPRAS CONJ - FACTORES'!AP50</f>
        <v>68.994479999999982</v>
      </c>
      <c r="AQ50" s="21">
        <f>+$I50*IF(OR($A50="2-F1",$A50="2-F2"),'COMPRAS CONJ - FACTORES'!AQ$11,'COMPRAS CONJ - FACTORES'!AQ$10)*'COMPRAS CONJ - FACTORES'!AQ50</f>
        <v>68.994479999999982</v>
      </c>
      <c r="AR50" s="21">
        <f>+$I50*IF(OR($A50="2-F1",$A50="2-F2"),'COMPRAS CONJ - FACTORES'!AR$11,'COMPRAS CONJ - FACTORES'!AR$10)*'COMPRAS CONJ - FACTORES'!AR50</f>
        <v>68.994479999999982</v>
      </c>
      <c r="AS50" s="21">
        <f>+$I50*IF(OR($A50="2-F1",$A50="2-F2"),'COMPRAS CONJ - FACTORES'!AS$11,'COMPRAS CONJ - FACTORES'!AS$10)*'COMPRAS CONJ - FACTORES'!AS50</f>
        <v>68.994479999999982</v>
      </c>
      <c r="AT50" s="21">
        <f>+$I50*IF(OR($A50="2-F1",$A50="2-F2"),'COMPRAS CONJ - FACTORES'!AT$11,'COMPRAS CONJ - FACTORES'!AT$10)*'COMPRAS CONJ - FACTORES'!AT50</f>
        <v>68.994479999999982</v>
      </c>
      <c r="AU50" s="21">
        <f>+$I50*IF(OR($A50="2-F1",$A50="2-F2"),'COMPRAS CONJ - FACTORES'!AU$11,'COMPRAS CONJ - FACTORES'!AU$10)*'COMPRAS CONJ - FACTORES'!AU50</f>
        <v>68.994479999999982</v>
      </c>
      <c r="AV50" s="21">
        <f>+$I50*IF(OR($A50="2-F1",$A50="2-F2"),'COMPRAS CONJ - FACTORES'!AV$11,'COMPRAS CONJ - FACTORES'!AV$10)*'COMPRAS CONJ - FACTORES'!AV50</f>
        <v>68.994479999999982</v>
      </c>
      <c r="AW50" s="21">
        <f>+$I50*IF(OR($A50="2-F1",$A50="2-F2"),'COMPRAS CONJ - FACTORES'!AW$11,'COMPRAS CONJ - FACTORES'!AW$10)*'COMPRAS CONJ - FACTORES'!AW50</f>
        <v>70.175069999999991</v>
      </c>
      <c r="AX50" s="21">
        <f>+$I50*IF(OR($A50="2-F1",$A50="2-F2"),'COMPRAS CONJ - FACTORES'!AX$11,'COMPRAS CONJ - FACTORES'!AX$10)*'COMPRAS CONJ - FACTORES'!AX50</f>
        <v>70.175069999999991</v>
      </c>
      <c r="AY50" s="21">
        <f>+$I50*IF(OR($A50="2-F1",$A50="2-F2"),'COMPRAS CONJ - FACTORES'!AY$11,'COMPRAS CONJ - FACTORES'!AY$10)*'COMPRAS CONJ - FACTORES'!AY50</f>
        <v>70.175069999999991</v>
      </c>
      <c r="AZ50" s="21">
        <f>+$I50*IF(OR($A50="2-F1",$A50="2-F2"),'COMPRAS CONJ - FACTORES'!AZ$11,'COMPRAS CONJ - FACTORES'!AZ$10)*'COMPRAS CONJ - FACTORES'!AZ50</f>
        <v>70.175069999999991</v>
      </c>
      <c r="BA50" s="21">
        <f>+$I50*IF(OR($A50="2-F1",$A50="2-F2"),'COMPRAS CONJ - FACTORES'!BA$11,'COMPRAS CONJ - FACTORES'!BA$10)*'COMPRAS CONJ - FACTORES'!BA50</f>
        <v>70.175069999999991</v>
      </c>
      <c r="BB50" s="21">
        <f>+$I50*IF(OR($A50="2-F1",$A50="2-F2"),'COMPRAS CONJ - FACTORES'!BB$11,'COMPRAS CONJ - FACTORES'!BB$10)*'COMPRAS CONJ - FACTORES'!BB50</f>
        <v>70.175069999999991</v>
      </c>
      <c r="BC50" s="21">
        <f>+$I50*IF(OR($A50="2-F1",$A50="2-F2"),'COMPRAS CONJ - FACTORES'!BC$11,'COMPRAS CONJ - FACTORES'!BC$10)*'COMPRAS CONJ - FACTORES'!BC50</f>
        <v>70.175069999999991</v>
      </c>
      <c r="BD50" s="21">
        <f>+$I50*IF(OR($A50="2-F1",$A50="2-F2"),'COMPRAS CONJ - FACTORES'!BD$11,'COMPRAS CONJ - FACTORES'!BD$10)*'COMPRAS CONJ - FACTORES'!BD50</f>
        <v>70.175069999999991</v>
      </c>
      <c r="BE50" s="21">
        <f>+$I50*IF(OR($A50="2-F1",$A50="2-F2"),'COMPRAS CONJ - FACTORES'!BE$11,'COMPRAS CONJ - FACTORES'!BE$10)*'COMPRAS CONJ - FACTORES'!BE50</f>
        <v>70.175069999999991</v>
      </c>
      <c r="BF50" s="21">
        <f>+$I50*IF(OR($A50="2-F1",$A50="2-F2"),'COMPRAS CONJ - FACTORES'!BF$11,'COMPRAS CONJ - FACTORES'!BF$10)*'COMPRAS CONJ - FACTORES'!BF50</f>
        <v>70.175069999999991</v>
      </c>
      <c r="BG50" s="21">
        <f>+$I50*IF(OR($A50="2-F1",$A50="2-F2"),'COMPRAS CONJ - FACTORES'!BG$11,'COMPRAS CONJ - FACTORES'!BG$10)*'COMPRAS CONJ - FACTORES'!BG50</f>
        <v>70.175069999999991</v>
      </c>
      <c r="BH50" s="21">
        <f>+$I50*IF(OR($A50="2-F1",$A50="2-F2"),'COMPRAS CONJ - FACTORES'!BH$11,'COMPRAS CONJ - FACTORES'!BH$10)*'COMPRAS CONJ - FACTORES'!BH50</f>
        <v>70.175069999999991</v>
      </c>
      <c r="BI50" s="21">
        <f>+$I50*IF(OR($A50="2-F1",$A50="2-F2"),'COMPRAS CONJ - FACTORES'!BI$11,'COMPRAS CONJ - FACTORES'!BI$10)*'COMPRAS CONJ - FACTORES'!BI50</f>
        <v>71.375669999999985</v>
      </c>
      <c r="BJ50" s="21">
        <f>+$I50*IF(OR($A50="2-F1",$A50="2-F2"),'COMPRAS CONJ - FACTORES'!BJ$11,'COMPRAS CONJ - FACTORES'!BJ$10)*'COMPRAS CONJ - FACTORES'!BJ50</f>
        <v>71.375669999999985</v>
      </c>
      <c r="BK50" s="21">
        <f>+$I50*IF(OR($A50="2-F1",$A50="2-F2"),'COMPRAS CONJ - FACTORES'!BK$11,'COMPRAS CONJ - FACTORES'!BK$10)*'COMPRAS CONJ - FACTORES'!BK50</f>
        <v>71.375669999999985</v>
      </c>
      <c r="BL50" s="21">
        <f>+$I50*IF(OR($A50="2-F1",$A50="2-F2"),'COMPRAS CONJ - FACTORES'!BL$11,'COMPRAS CONJ - FACTORES'!BL$10)*'COMPRAS CONJ - FACTORES'!BL50</f>
        <v>71.375669999999985</v>
      </c>
      <c r="BM50" s="21">
        <f>+$I50*IF(OR($A50="2-F1",$A50="2-F2"),'COMPRAS CONJ - FACTORES'!BM$11,'COMPRAS CONJ - FACTORES'!BM$10)*'COMPRAS CONJ - FACTORES'!BM50</f>
        <v>71.375669999999985</v>
      </c>
      <c r="BN50" s="21">
        <f>+$I50*IF(OR($A50="2-F1",$A50="2-F2"),'COMPRAS CONJ - FACTORES'!BN$11,'COMPRAS CONJ - FACTORES'!BN$10)*'COMPRAS CONJ - FACTORES'!BN50</f>
        <v>71.375669999999985</v>
      </c>
      <c r="BO50" s="21">
        <f>+$I50*IF(OR($A50="2-F1",$A50="2-F2"),'COMPRAS CONJ - FACTORES'!BO$11,'COMPRAS CONJ - FACTORES'!BO$10)*'COMPRAS CONJ - FACTORES'!BO50</f>
        <v>71.375669999999985</v>
      </c>
      <c r="BP50" s="21">
        <f>+$I50*IF(OR($A50="2-F1",$A50="2-F2"),'COMPRAS CONJ - FACTORES'!BP$11,'COMPRAS CONJ - FACTORES'!BP$10)*'COMPRAS CONJ - FACTORES'!BP50</f>
        <v>68.272380000000013</v>
      </c>
      <c r="BQ50" s="21">
        <f>+$I50*IF(OR($A50="2-F1",$A50="2-F2"),'COMPRAS CONJ - FACTORES'!BQ$11,'COMPRAS CONJ - FACTORES'!BQ$10)*'COMPRAS CONJ - FACTORES'!BQ50</f>
        <v>68.272380000000013</v>
      </c>
      <c r="BR50" s="21">
        <f>+$I50*IF(OR($A50="2-F1",$A50="2-F2"),'COMPRAS CONJ - FACTORES'!BR$11,'COMPRAS CONJ - FACTORES'!BR$10)*'COMPRAS CONJ - FACTORES'!BR50</f>
        <v>68.272380000000013</v>
      </c>
      <c r="BS50" s="21">
        <f>+$I50*IF(OR($A50="2-F1",$A50="2-F2"),'COMPRAS CONJ - FACTORES'!BS$11,'COMPRAS CONJ - FACTORES'!BS$10)*'COMPRAS CONJ - FACTORES'!BS50</f>
        <v>68.272380000000013</v>
      </c>
      <c r="BT50" s="21">
        <f>+$I50*IF(OR($A50="2-F1",$A50="2-F2"),'COMPRAS CONJ - FACTORES'!BT$11,'COMPRAS CONJ - FACTORES'!BT$10)*'COMPRAS CONJ - FACTORES'!BT50</f>
        <v>68.272380000000013</v>
      </c>
      <c r="BU50" s="21">
        <f>+$I50*IF(OR($A50="2-F1",$A50="2-F2"),'COMPRAS CONJ - FACTORES'!BU$11,'COMPRAS CONJ - FACTORES'!BU$10)*'COMPRAS CONJ - FACTORES'!BU50</f>
        <v>69.433540000000008</v>
      </c>
      <c r="BV50" s="21">
        <f>+$I50*IF(OR($A50="2-F1",$A50="2-F2"),'COMPRAS CONJ - FACTORES'!BV$11,'COMPRAS CONJ - FACTORES'!BV$10)*'COMPRAS CONJ - FACTORES'!BV50</f>
        <v>69.433540000000008</v>
      </c>
      <c r="BW50" s="21">
        <f>+$I50*IF(OR($A50="2-F1",$A50="2-F2"),'COMPRAS CONJ - FACTORES'!BW$11,'COMPRAS CONJ - FACTORES'!BW$10)*'COMPRAS CONJ - FACTORES'!BW50</f>
        <v>69.433540000000008</v>
      </c>
      <c r="BX50" s="21">
        <f>+$I50*IF(OR($A50="2-F1",$A50="2-F2"),'COMPRAS CONJ - FACTORES'!BX$11,'COMPRAS CONJ - FACTORES'!BX$10)*'COMPRAS CONJ - FACTORES'!BX50</f>
        <v>69.433540000000008</v>
      </c>
      <c r="BY50" s="21">
        <f>+$I50*IF(OR($A50="2-F1",$A50="2-F2"),'COMPRAS CONJ - FACTORES'!BY$11,'COMPRAS CONJ - FACTORES'!BY$10)*'COMPRAS CONJ - FACTORES'!BY50</f>
        <v>69.433540000000008</v>
      </c>
      <c r="BZ50" s="21">
        <f>+$I50*IF(OR($A50="2-F1",$A50="2-F2"),'COMPRAS CONJ - FACTORES'!BZ$11,'COMPRAS CONJ - FACTORES'!BZ$10)*'COMPRAS CONJ - FACTORES'!BZ50</f>
        <v>69.433540000000008</v>
      </c>
      <c r="CA50" s="21">
        <f>+$I50*IF(OR($A50="2-F1",$A50="2-F2"),'COMPRAS CONJ - FACTORES'!CA$11,'COMPRAS CONJ - FACTORES'!CA$10)*'COMPRAS CONJ - FACTORES'!CA50</f>
        <v>69.433540000000008</v>
      </c>
    </row>
    <row r="51" spans="1:79" x14ac:dyDescent="0.3">
      <c r="A51" s="9">
        <v>1</v>
      </c>
      <c r="B51" s="10" t="s">
        <v>2787</v>
      </c>
      <c r="C51" s="437" t="s">
        <v>2903</v>
      </c>
      <c r="D51" s="11" t="s">
        <v>2807</v>
      </c>
      <c r="E51" s="9" t="s">
        <v>2812</v>
      </c>
      <c r="F51" s="9" t="s">
        <v>2904</v>
      </c>
      <c r="G51" s="9" t="s">
        <v>2905</v>
      </c>
      <c r="H51" s="12" t="s">
        <v>2906</v>
      </c>
      <c r="I51" s="13">
        <v>59</v>
      </c>
      <c r="J51" s="14">
        <v>24.15</v>
      </c>
      <c r="K51" s="24">
        <v>42747</v>
      </c>
      <c r="L51" s="24">
        <v>43432</v>
      </c>
      <c r="M51" s="689">
        <v>43432</v>
      </c>
      <c r="N51" s="21">
        <f>+$I51*IF(OR($A51="2-F1",$A51="2-F2"),'COMPRAS CONJ - FACTORES'!N$11,'COMPRAS CONJ - FACTORES'!N$10)*'COMPRAS CONJ - FACTORES'!N51</f>
        <v>0</v>
      </c>
      <c r="O51" s="21">
        <f>+$I51*IF(OR($A51="2-F1",$A51="2-F2"),'COMPRAS CONJ - FACTORES'!O$11,'COMPRAS CONJ - FACTORES'!O$10)*'COMPRAS CONJ - FACTORES'!O51</f>
        <v>0</v>
      </c>
      <c r="P51" s="21">
        <f>+$I51*IF(OR($A51="2-F1",$A51="2-F2"),'COMPRAS CONJ - FACTORES'!P$11,'COMPRAS CONJ - FACTORES'!P$10)*'COMPRAS CONJ - FACTORES'!P51</f>
        <v>0</v>
      </c>
      <c r="Q51" s="21">
        <f>+$I51*IF(OR($A51="2-F1",$A51="2-F2"),'COMPRAS CONJ - FACTORES'!Q$11,'COMPRAS CONJ - FACTORES'!Q$10)*'COMPRAS CONJ - FACTORES'!Q51</f>
        <v>0</v>
      </c>
      <c r="R51" s="21">
        <f>+$I51*IF(OR($A51="2-F1",$A51="2-F2"),'COMPRAS CONJ - FACTORES'!R$11,'COMPRAS CONJ - FACTORES'!R$10)*'COMPRAS CONJ - FACTORES'!R51</f>
        <v>0</v>
      </c>
      <c r="S51" s="21">
        <f>+$I51*IF(OR($A51="2-F1",$A51="2-F2"),'COMPRAS CONJ - FACTORES'!S$11,'COMPRAS CONJ - FACTORES'!S$10)*'COMPRAS CONJ - FACTORES'!S51</f>
        <v>0</v>
      </c>
      <c r="T51" s="21">
        <f>+$I51*IF(OR($A51="2-F1",$A51="2-F2"),'COMPRAS CONJ - FACTORES'!T$11,'COMPRAS CONJ - FACTORES'!T$10)*'COMPRAS CONJ - FACTORES'!T51</f>
        <v>0</v>
      </c>
      <c r="U51" s="21">
        <f>+$I51*IF(OR($A51="2-F1",$A51="2-F2"),'COMPRAS CONJ - FACTORES'!U$11,'COMPRAS CONJ - FACTORES'!U$10)*'COMPRAS CONJ - FACTORES'!U51</f>
        <v>0</v>
      </c>
      <c r="V51" s="21">
        <f>+$I51*IF(OR($A51="2-F1",$A51="2-F2"),'COMPRAS CONJ - FACTORES'!V$11,'COMPRAS CONJ - FACTORES'!V$10)*'COMPRAS CONJ - FACTORES'!V51</f>
        <v>0</v>
      </c>
      <c r="W51" s="21">
        <f>+$I51*IF(OR($A51="2-F1",$A51="2-F2"),'COMPRAS CONJ - FACTORES'!W$11,'COMPRAS CONJ - FACTORES'!W$10)*'COMPRAS CONJ - FACTORES'!W51</f>
        <v>0</v>
      </c>
      <c r="X51" s="21">
        <f>+$I51*IF(OR($A51="2-F1",$A51="2-F2"),'COMPRAS CONJ - FACTORES'!X$11,'COMPRAS CONJ - FACTORES'!X$10)*'COMPRAS CONJ - FACTORES'!X51</f>
        <v>0</v>
      </c>
      <c r="Y51" s="21">
        <f>+$I51*IF(OR($A51="2-F1",$A51="2-F2"),'COMPRAS CONJ - FACTORES'!Y$11,'COMPRAS CONJ - FACTORES'!Y$10)*'COMPRAS CONJ - FACTORES'!Y51</f>
        <v>0</v>
      </c>
      <c r="Z51" s="21">
        <f>+$I51*IF(OR($A51="2-F1",$A51="2-F2"),'COMPRAS CONJ - FACTORES'!Z$11,'COMPRAS CONJ - FACTORES'!Z$10)*'COMPRAS CONJ - FACTORES'!Z51</f>
        <v>0</v>
      </c>
      <c r="AA51" s="21">
        <f>+$I51*IF(OR($A51="2-F1",$A51="2-F2"),'COMPRAS CONJ - FACTORES'!AA$11,'COMPRAS CONJ - FACTORES'!AA$10)*'COMPRAS CONJ - FACTORES'!AA51</f>
        <v>0</v>
      </c>
      <c r="AB51" s="21">
        <f>+$I51*IF(OR($A51="2-F1",$A51="2-F2"),'COMPRAS CONJ - FACTORES'!AB$11,'COMPRAS CONJ - FACTORES'!AB$10)*'COMPRAS CONJ - FACTORES'!AB51</f>
        <v>0</v>
      </c>
      <c r="AC51" s="21">
        <f>+$I51*IF(OR($A51="2-F1",$A51="2-F2"),'COMPRAS CONJ - FACTORES'!AC$11,'COMPRAS CONJ - FACTORES'!AC$10)*'COMPRAS CONJ - FACTORES'!AC51</f>
        <v>0</v>
      </c>
      <c r="AD51" s="21">
        <f>+$I51*IF(OR($A51="2-F1",$A51="2-F2"),'COMPRAS CONJ - FACTORES'!AD$11,'COMPRAS CONJ - FACTORES'!AD$10)*'COMPRAS CONJ - FACTORES'!AD51</f>
        <v>69.01023499999998</v>
      </c>
      <c r="AE51" s="21">
        <f>+$I51*IF(OR($A51="2-F1",$A51="2-F2"),'COMPRAS CONJ - FACTORES'!AE$11,'COMPRAS CONJ - FACTORES'!AE$10)*'COMPRAS CONJ - FACTORES'!AE51</f>
        <v>69.01023499999998</v>
      </c>
      <c r="AF51" s="21">
        <f>+$I51*IF(OR($A51="2-F1",$A51="2-F2"),'COMPRAS CONJ - FACTORES'!AF$11,'COMPRAS CONJ - FACTORES'!AF$10)*'COMPRAS CONJ - FACTORES'!AF51</f>
        <v>69.01023499999998</v>
      </c>
      <c r="AG51" s="21">
        <f>+$I51*IF(OR($A51="2-F1",$A51="2-F2"),'COMPRAS CONJ - FACTORES'!AG$11,'COMPRAS CONJ - FACTORES'!AG$10)*'COMPRAS CONJ - FACTORES'!AG51</f>
        <v>69.01023499999998</v>
      </c>
      <c r="AH51" s="21">
        <f>+$I51*IF(OR($A51="2-F1",$A51="2-F2"),'COMPRAS CONJ - FACTORES'!AH$11,'COMPRAS CONJ - FACTORES'!AH$10)*'COMPRAS CONJ - FACTORES'!AH51</f>
        <v>69.01023499999998</v>
      </c>
      <c r="AI51" s="21">
        <f>+$I51*IF(OR($A51="2-F1",$A51="2-F2"),'COMPRAS CONJ - FACTORES'!AI$11,'COMPRAS CONJ - FACTORES'!AI$10)*'COMPRAS CONJ - FACTORES'!AI51</f>
        <v>69.01023499999998</v>
      </c>
      <c r="AJ51" s="21">
        <f>+$I51*IF(OR($A51="2-F1",$A51="2-F2"),'COMPRAS CONJ - FACTORES'!AJ$11,'COMPRAS CONJ - FACTORES'!AJ$10)*'COMPRAS CONJ - FACTORES'!AJ51</f>
        <v>69.01023499999998</v>
      </c>
      <c r="AK51" s="21">
        <f>+$I51*IF(OR($A51="2-F1",$A51="2-F2"),'COMPRAS CONJ - FACTORES'!AK$11,'COMPRAS CONJ - FACTORES'!AK$10)*'COMPRAS CONJ - FACTORES'!AK51</f>
        <v>69.01023499999998</v>
      </c>
      <c r="AL51" s="21">
        <f>+$I51*IF(OR($A51="2-F1",$A51="2-F2"),'COMPRAS CONJ - FACTORES'!AL$11,'COMPRAS CONJ - FACTORES'!AL$10)*'COMPRAS CONJ - FACTORES'!AL51</f>
        <v>69.01023499999998</v>
      </c>
      <c r="AM51" s="21">
        <f>+$I51*IF(OR($A51="2-F1",$A51="2-F2"),'COMPRAS CONJ - FACTORES'!AM$11,'COMPRAS CONJ - FACTORES'!AM$10)*'COMPRAS CONJ - FACTORES'!AM51</f>
        <v>69.01023499999998</v>
      </c>
      <c r="AN51" s="21">
        <f>+$I51*IF(OR($A51="2-F1",$A51="2-F2"),'COMPRAS CONJ - FACTORES'!AN$11,'COMPRAS CONJ - FACTORES'!AN$10)*'COMPRAS CONJ - FACTORES'!AN51</f>
        <v>69.01023499999998</v>
      </c>
      <c r="AO51" s="21">
        <f>+$I51*IF(OR($A51="2-F1",$A51="2-F2"),'COMPRAS CONJ - FACTORES'!AO$11,'COMPRAS CONJ - FACTORES'!AO$10)*'COMPRAS CONJ - FACTORES'!AO51</f>
        <v>69.01023499999998</v>
      </c>
      <c r="AP51" s="21">
        <f>+$I51*IF(OR($A51="2-F1",$A51="2-F2"),'COMPRAS CONJ - FACTORES'!AP$11,'COMPRAS CONJ - FACTORES'!AP$10)*'COMPRAS CONJ - FACTORES'!AP51</f>
        <v>70.184039999999996</v>
      </c>
      <c r="AQ51" s="21">
        <f>+$I51*IF(OR($A51="2-F1",$A51="2-F2"),'COMPRAS CONJ - FACTORES'!AQ$11,'COMPRAS CONJ - FACTORES'!AQ$10)*'COMPRAS CONJ - FACTORES'!AQ51</f>
        <v>70.184039999999996</v>
      </c>
      <c r="AR51" s="21">
        <f>+$I51*IF(OR($A51="2-F1",$A51="2-F2"),'COMPRAS CONJ - FACTORES'!AR$11,'COMPRAS CONJ - FACTORES'!AR$10)*'COMPRAS CONJ - FACTORES'!AR51</f>
        <v>70.184039999999996</v>
      </c>
      <c r="AS51" s="21">
        <f>+$I51*IF(OR($A51="2-F1",$A51="2-F2"),'COMPRAS CONJ - FACTORES'!AS$11,'COMPRAS CONJ - FACTORES'!AS$10)*'COMPRAS CONJ - FACTORES'!AS51</f>
        <v>70.184039999999996</v>
      </c>
      <c r="AT51" s="21">
        <f>+$I51*IF(OR($A51="2-F1",$A51="2-F2"),'COMPRAS CONJ - FACTORES'!AT$11,'COMPRAS CONJ - FACTORES'!AT$10)*'COMPRAS CONJ - FACTORES'!AT51</f>
        <v>70.184039999999996</v>
      </c>
      <c r="AU51" s="21">
        <f>+$I51*IF(OR($A51="2-F1",$A51="2-F2"),'COMPRAS CONJ - FACTORES'!AU$11,'COMPRAS CONJ - FACTORES'!AU$10)*'COMPRAS CONJ - FACTORES'!AU51</f>
        <v>70.184039999999996</v>
      </c>
      <c r="AV51" s="21">
        <f>+$I51*IF(OR($A51="2-F1",$A51="2-F2"),'COMPRAS CONJ - FACTORES'!AV$11,'COMPRAS CONJ - FACTORES'!AV$10)*'COMPRAS CONJ - FACTORES'!AV51</f>
        <v>70.184039999999996</v>
      </c>
      <c r="AW51" s="21">
        <f>+$I51*IF(OR($A51="2-F1",$A51="2-F2"),'COMPRAS CONJ - FACTORES'!AW$11,'COMPRAS CONJ - FACTORES'!AW$10)*'COMPRAS CONJ - FACTORES'!AW51</f>
        <v>70.184039999999996</v>
      </c>
      <c r="AX51" s="21">
        <f>+$I51*IF(OR($A51="2-F1",$A51="2-F2"),'COMPRAS CONJ - FACTORES'!AX$11,'COMPRAS CONJ - FACTORES'!AX$10)*'COMPRAS CONJ - FACTORES'!AX51</f>
        <v>70.184039999999996</v>
      </c>
      <c r="AY51" s="21">
        <f>+$I51*IF(OR($A51="2-F1",$A51="2-F2"),'COMPRAS CONJ - FACTORES'!AY$11,'COMPRAS CONJ - FACTORES'!AY$10)*'COMPRAS CONJ - FACTORES'!AY51</f>
        <v>70.184039999999996</v>
      </c>
      <c r="AZ51" s="21">
        <f>+$I51*IF(OR($A51="2-F1",$A51="2-F2"),'COMPRAS CONJ - FACTORES'!AZ$11,'COMPRAS CONJ - FACTORES'!AZ$10)*'COMPRAS CONJ - FACTORES'!AZ51</f>
        <v>70.184039999999996</v>
      </c>
      <c r="BA51" s="21">
        <f>+$I51*IF(OR($A51="2-F1",$A51="2-F2"),'COMPRAS CONJ - FACTORES'!BA$11,'COMPRAS CONJ - FACTORES'!BA$10)*'COMPRAS CONJ - FACTORES'!BA51</f>
        <v>70.184039999999996</v>
      </c>
      <c r="BB51" s="21">
        <f>+$I51*IF(OR($A51="2-F1",$A51="2-F2"),'COMPRAS CONJ - FACTORES'!BB$11,'COMPRAS CONJ - FACTORES'!BB$10)*'COMPRAS CONJ - FACTORES'!BB51</f>
        <v>71.384985</v>
      </c>
      <c r="BC51" s="21">
        <f>+$I51*IF(OR($A51="2-F1",$A51="2-F2"),'COMPRAS CONJ - FACTORES'!BC$11,'COMPRAS CONJ - FACTORES'!BC$10)*'COMPRAS CONJ - FACTORES'!BC51</f>
        <v>71.384985</v>
      </c>
      <c r="BD51" s="21">
        <f>+$I51*IF(OR($A51="2-F1",$A51="2-F2"),'COMPRAS CONJ - FACTORES'!BD$11,'COMPRAS CONJ - FACTORES'!BD$10)*'COMPRAS CONJ - FACTORES'!BD51</f>
        <v>71.384985</v>
      </c>
      <c r="BE51" s="21">
        <f>+$I51*IF(OR($A51="2-F1",$A51="2-F2"),'COMPRAS CONJ - FACTORES'!BE$11,'COMPRAS CONJ - FACTORES'!BE$10)*'COMPRAS CONJ - FACTORES'!BE51</f>
        <v>71.384985</v>
      </c>
      <c r="BF51" s="21">
        <f>+$I51*IF(OR($A51="2-F1",$A51="2-F2"),'COMPRAS CONJ - FACTORES'!BF$11,'COMPRAS CONJ - FACTORES'!BF$10)*'COMPRAS CONJ - FACTORES'!BF51</f>
        <v>71.384985</v>
      </c>
      <c r="BG51" s="21">
        <f>+$I51*IF(OR($A51="2-F1",$A51="2-F2"),'COMPRAS CONJ - FACTORES'!BG$11,'COMPRAS CONJ - FACTORES'!BG$10)*'COMPRAS CONJ - FACTORES'!BG51</f>
        <v>71.384985</v>
      </c>
      <c r="BH51" s="21">
        <f>+$I51*IF(OR($A51="2-F1",$A51="2-F2"),'COMPRAS CONJ - FACTORES'!BH$11,'COMPRAS CONJ - FACTORES'!BH$10)*'COMPRAS CONJ - FACTORES'!BH51</f>
        <v>71.384985</v>
      </c>
      <c r="BI51" s="21">
        <f>+$I51*IF(OR($A51="2-F1",$A51="2-F2"),'COMPRAS CONJ - FACTORES'!BI$11,'COMPRAS CONJ - FACTORES'!BI$10)*'COMPRAS CONJ - FACTORES'!BI51</f>
        <v>71.384985</v>
      </c>
      <c r="BJ51" s="21">
        <f>+$I51*IF(OR($A51="2-F1",$A51="2-F2"),'COMPRAS CONJ - FACTORES'!BJ$11,'COMPRAS CONJ - FACTORES'!BJ$10)*'COMPRAS CONJ - FACTORES'!BJ51</f>
        <v>71.384985</v>
      </c>
      <c r="BK51" s="21">
        <f>+$I51*IF(OR($A51="2-F1",$A51="2-F2"),'COMPRAS CONJ - FACTORES'!BK$11,'COMPRAS CONJ - FACTORES'!BK$10)*'COMPRAS CONJ - FACTORES'!BK51</f>
        <v>71.384985</v>
      </c>
      <c r="BL51" s="21">
        <f>+$I51*IF(OR($A51="2-F1",$A51="2-F2"),'COMPRAS CONJ - FACTORES'!BL$11,'COMPRAS CONJ - FACTORES'!BL$10)*'COMPRAS CONJ - FACTORES'!BL51</f>
        <v>71.384985</v>
      </c>
      <c r="BM51" s="21">
        <f>+$I51*IF(OR($A51="2-F1",$A51="2-F2"),'COMPRAS CONJ - FACTORES'!BM$11,'COMPRAS CONJ - FACTORES'!BM$10)*'COMPRAS CONJ - FACTORES'!BM51</f>
        <v>71.384985</v>
      </c>
      <c r="BN51" s="21">
        <f>+$I51*IF(OR($A51="2-F1",$A51="2-F2"),'COMPRAS CONJ - FACTORES'!BN$11,'COMPRAS CONJ - FACTORES'!BN$10)*'COMPRAS CONJ - FACTORES'!BN51</f>
        <v>72.606285</v>
      </c>
      <c r="BO51" s="21">
        <f>+$I51*IF(OR($A51="2-F1",$A51="2-F2"),'COMPRAS CONJ - FACTORES'!BO$11,'COMPRAS CONJ - FACTORES'!BO$10)*'COMPRAS CONJ - FACTORES'!BO51</f>
        <v>72.606285</v>
      </c>
      <c r="BP51" s="21">
        <f>+$I51*IF(OR($A51="2-F1",$A51="2-F2"),'COMPRAS CONJ - FACTORES'!BP$11,'COMPRAS CONJ - FACTORES'!BP$10)*'COMPRAS CONJ - FACTORES'!BP51</f>
        <v>69.449490000000011</v>
      </c>
      <c r="BQ51" s="21">
        <f>+$I51*IF(OR($A51="2-F1",$A51="2-F2"),'COMPRAS CONJ - FACTORES'!BQ$11,'COMPRAS CONJ - FACTORES'!BQ$10)*'COMPRAS CONJ - FACTORES'!BQ51</f>
        <v>69.449490000000011</v>
      </c>
      <c r="BR51" s="21">
        <f>+$I51*IF(OR($A51="2-F1",$A51="2-F2"),'COMPRAS CONJ - FACTORES'!BR$11,'COMPRAS CONJ - FACTORES'!BR$10)*'COMPRAS CONJ - FACTORES'!BR51</f>
        <v>69.449490000000011</v>
      </c>
      <c r="BS51" s="21">
        <f>+$I51*IF(OR($A51="2-F1",$A51="2-F2"),'COMPRAS CONJ - FACTORES'!BS$11,'COMPRAS CONJ - FACTORES'!BS$10)*'COMPRAS CONJ - FACTORES'!BS51</f>
        <v>69.449490000000011</v>
      </c>
      <c r="BT51" s="21">
        <f>+$I51*IF(OR($A51="2-F1",$A51="2-F2"),'COMPRAS CONJ - FACTORES'!BT$11,'COMPRAS CONJ - FACTORES'!BT$10)*'COMPRAS CONJ - FACTORES'!BT51</f>
        <v>69.449490000000011</v>
      </c>
      <c r="BU51" s="21">
        <f>+$I51*IF(OR($A51="2-F1",$A51="2-F2"),'COMPRAS CONJ - FACTORES'!BU$11,'COMPRAS CONJ - FACTORES'!BU$10)*'COMPRAS CONJ - FACTORES'!BU51</f>
        <v>69.449490000000011</v>
      </c>
      <c r="BV51" s="21">
        <f>+$I51*IF(OR($A51="2-F1",$A51="2-F2"),'COMPRAS CONJ - FACTORES'!BV$11,'COMPRAS CONJ - FACTORES'!BV$10)*'COMPRAS CONJ - FACTORES'!BV51</f>
        <v>69.449490000000011</v>
      </c>
      <c r="BW51" s="21">
        <f>+$I51*IF(OR($A51="2-F1",$A51="2-F2"),'COMPRAS CONJ - FACTORES'!BW$11,'COMPRAS CONJ - FACTORES'!BW$10)*'COMPRAS CONJ - FACTORES'!BW51</f>
        <v>69.449490000000011</v>
      </c>
      <c r="BX51" s="21">
        <f>+$I51*IF(OR($A51="2-F1",$A51="2-F2"),'COMPRAS CONJ - FACTORES'!BX$11,'COMPRAS CONJ - FACTORES'!BX$10)*'COMPRAS CONJ - FACTORES'!BX51</f>
        <v>69.449490000000011</v>
      </c>
      <c r="BY51" s="21">
        <f>+$I51*IF(OR($A51="2-F1",$A51="2-F2"),'COMPRAS CONJ - FACTORES'!BY$11,'COMPRAS CONJ - FACTORES'!BY$10)*'COMPRAS CONJ - FACTORES'!BY51</f>
        <v>69.449490000000011</v>
      </c>
      <c r="BZ51" s="21">
        <f>+$I51*IF(OR($A51="2-F1",$A51="2-F2"),'COMPRAS CONJ - FACTORES'!BZ$11,'COMPRAS CONJ - FACTORES'!BZ$10)*'COMPRAS CONJ - FACTORES'!BZ51</f>
        <v>70.630670000000009</v>
      </c>
      <c r="CA51" s="21">
        <f>+$I51*IF(OR($A51="2-F1",$A51="2-F2"),'COMPRAS CONJ - FACTORES'!CA$11,'COMPRAS CONJ - FACTORES'!CA$10)*'COMPRAS CONJ - FACTORES'!CA51</f>
        <v>70.630670000000009</v>
      </c>
    </row>
    <row r="52" spans="1:79" x14ac:dyDescent="0.3">
      <c r="A52" s="9">
        <v>1</v>
      </c>
      <c r="B52" s="10" t="s">
        <v>2787</v>
      </c>
      <c r="C52" s="437" t="s">
        <v>2907</v>
      </c>
      <c r="D52" s="11" t="s">
        <v>2788</v>
      </c>
      <c r="E52" s="9" t="s">
        <v>2788</v>
      </c>
      <c r="F52" s="9" t="s">
        <v>2908</v>
      </c>
      <c r="G52" s="9" t="s">
        <v>2909</v>
      </c>
      <c r="H52" s="12" t="s">
        <v>2910</v>
      </c>
      <c r="I52" s="13">
        <v>61.5</v>
      </c>
      <c r="J52" s="14">
        <v>99</v>
      </c>
      <c r="K52" s="24">
        <v>42747</v>
      </c>
      <c r="L52" s="24">
        <v>43330</v>
      </c>
      <c r="M52" s="689">
        <v>43330</v>
      </c>
      <c r="N52" s="21">
        <f>+$I52*IF(OR($A52="2-F1",$A52="2-F2"),'COMPRAS CONJ - FACTORES'!N$11,'COMPRAS CONJ - FACTORES'!N$10)*'COMPRAS CONJ - FACTORES'!N52</f>
        <v>0</v>
      </c>
      <c r="O52" s="21">
        <f>+$I52*IF(OR($A52="2-F1",$A52="2-F2"),'COMPRAS CONJ - FACTORES'!O$11,'COMPRAS CONJ - FACTORES'!O$10)*'COMPRAS CONJ - FACTORES'!O52</f>
        <v>0</v>
      </c>
      <c r="P52" s="21">
        <f>+$I52*IF(OR($A52="2-F1",$A52="2-F2"),'COMPRAS CONJ - FACTORES'!P$11,'COMPRAS CONJ - FACTORES'!P$10)*'COMPRAS CONJ - FACTORES'!P52</f>
        <v>0</v>
      </c>
      <c r="Q52" s="21">
        <f>+$I52*IF(OR($A52="2-F1",$A52="2-F2"),'COMPRAS CONJ - FACTORES'!Q$11,'COMPRAS CONJ - FACTORES'!Q$10)*'COMPRAS CONJ - FACTORES'!Q52</f>
        <v>0</v>
      </c>
      <c r="R52" s="21">
        <f>+$I52*IF(OR($A52="2-F1",$A52="2-F2"),'COMPRAS CONJ - FACTORES'!R$11,'COMPRAS CONJ - FACTORES'!R$10)*'COMPRAS CONJ - FACTORES'!R52</f>
        <v>0</v>
      </c>
      <c r="S52" s="21">
        <f>+$I52*IF(OR($A52="2-F1",$A52="2-F2"),'COMPRAS CONJ - FACTORES'!S$11,'COMPRAS CONJ - FACTORES'!S$10)*'COMPRAS CONJ - FACTORES'!S52</f>
        <v>0</v>
      </c>
      <c r="T52" s="21">
        <f>+$I52*IF(OR($A52="2-F1",$A52="2-F2"),'COMPRAS CONJ - FACTORES'!T$11,'COMPRAS CONJ - FACTORES'!T$10)*'COMPRAS CONJ - FACTORES'!T52</f>
        <v>0</v>
      </c>
      <c r="U52" s="21">
        <f>+$I52*IF(OR($A52="2-F1",$A52="2-F2"),'COMPRAS CONJ - FACTORES'!U$11,'COMPRAS CONJ - FACTORES'!U$10)*'COMPRAS CONJ - FACTORES'!U52</f>
        <v>0</v>
      </c>
      <c r="V52" s="21">
        <f>+$I52*IF(OR($A52="2-F1",$A52="2-F2"),'COMPRAS CONJ - FACTORES'!V$11,'COMPRAS CONJ - FACTORES'!V$10)*'COMPRAS CONJ - FACTORES'!V52</f>
        <v>0</v>
      </c>
      <c r="W52" s="21">
        <f>+$I52*IF(OR($A52="2-F1",$A52="2-F2"),'COMPRAS CONJ - FACTORES'!W$11,'COMPRAS CONJ - FACTORES'!W$10)*'COMPRAS CONJ - FACTORES'!W52</f>
        <v>0</v>
      </c>
      <c r="X52" s="21">
        <f>+$I52*IF(OR($A52="2-F1",$A52="2-F2"),'COMPRAS CONJ - FACTORES'!X$11,'COMPRAS CONJ - FACTORES'!X$10)*'COMPRAS CONJ - FACTORES'!X52</f>
        <v>0</v>
      </c>
      <c r="Y52" s="21">
        <f>+$I52*IF(OR($A52="2-F1",$A52="2-F2"),'COMPRAS CONJ - FACTORES'!Y$11,'COMPRAS CONJ - FACTORES'!Y$10)*'COMPRAS CONJ - FACTORES'!Y52</f>
        <v>0</v>
      </c>
      <c r="Z52" s="21">
        <f>+$I52*IF(OR($A52="2-F1",$A52="2-F2"),'COMPRAS CONJ - FACTORES'!Z$11,'COMPRAS CONJ - FACTORES'!Z$10)*'COMPRAS CONJ - FACTORES'!Z52</f>
        <v>0</v>
      </c>
      <c r="AA52" s="21">
        <f>+$I52*IF(OR($A52="2-F1",$A52="2-F2"),'COMPRAS CONJ - FACTORES'!AA$11,'COMPRAS CONJ - FACTORES'!AA$10)*'COMPRAS CONJ - FACTORES'!AA52</f>
        <v>71.934397499999989</v>
      </c>
      <c r="AB52" s="21">
        <f>+$I52*IF(OR($A52="2-F1",$A52="2-F2"),'COMPRAS CONJ - FACTORES'!AB$11,'COMPRAS CONJ - FACTORES'!AB$10)*'COMPRAS CONJ - FACTORES'!AB52</f>
        <v>71.934397499999989</v>
      </c>
      <c r="AC52" s="21">
        <f>+$I52*IF(OR($A52="2-F1",$A52="2-F2"),'COMPRAS CONJ - FACTORES'!AC$11,'COMPRAS CONJ - FACTORES'!AC$10)*'COMPRAS CONJ - FACTORES'!AC52</f>
        <v>71.934397499999989</v>
      </c>
      <c r="AD52" s="21">
        <f>+$I52*IF(OR($A52="2-F1",$A52="2-F2"),'COMPRAS CONJ - FACTORES'!AD$11,'COMPRAS CONJ - FACTORES'!AD$10)*'COMPRAS CONJ - FACTORES'!AD52</f>
        <v>71.934397499999989</v>
      </c>
      <c r="AE52" s="21">
        <f>+$I52*IF(OR($A52="2-F1",$A52="2-F2"),'COMPRAS CONJ - FACTORES'!AE$11,'COMPRAS CONJ - FACTORES'!AE$10)*'COMPRAS CONJ - FACTORES'!AE52</f>
        <v>71.934397499999989</v>
      </c>
      <c r="AF52" s="21">
        <f>+$I52*IF(OR($A52="2-F1",$A52="2-F2"),'COMPRAS CONJ - FACTORES'!AF$11,'COMPRAS CONJ - FACTORES'!AF$10)*'COMPRAS CONJ - FACTORES'!AF52</f>
        <v>71.934397499999989</v>
      </c>
      <c r="AG52" s="21">
        <f>+$I52*IF(OR($A52="2-F1",$A52="2-F2"),'COMPRAS CONJ - FACTORES'!AG$11,'COMPRAS CONJ - FACTORES'!AG$10)*'COMPRAS CONJ - FACTORES'!AG52</f>
        <v>71.934397499999989</v>
      </c>
      <c r="AH52" s="21">
        <f>+$I52*IF(OR($A52="2-F1",$A52="2-F2"),'COMPRAS CONJ - FACTORES'!AH$11,'COMPRAS CONJ - FACTORES'!AH$10)*'COMPRAS CONJ - FACTORES'!AH52</f>
        <v>71.934397499999989</v>
      </c>
      <c r="AI52" s="21">
        <f>+$I52*IF(OR($A52="2-F1",$A52="2-F2"),'COMPRAS CONJ - FACTORES'!AI$11,'COMPRAS CONJ - FACTORES'!AI$10)*'COMPRAS CONJ - FACTORES'!AI52</f>
        <v>71.934397499999989</v>
      </c>
      <c r="AJ52" s="21">
        <f>+$I52*IF(OR($A52="2-F1",$A52="2-F2"),'COMPRAS CONJ - FACTORES'!AJ$11,'COMPRAS CONJ - FACTORES'!AJ$10)*'COMPRAS CONJ - FACTORES'!AJ52</f>
        <v>71.934397499999989</v>
      </c>
      <c r="AK52" s="21">
        <f>+$I52*IF(OR($A52="2-F1",$A52="2-F2"),'COMPRAS CONJ - FACTORES'!AK$11,'COMPRAS CONJ - FACTORES'!AK$10)*'COMPRAS CONJ - FACTORES'!AK52</f>
        <v>71.934397499999989</v>
      </c>
      <c r="AL52" s="21">
        <f>+$I52*IF(OR($A52="2-F1",$A52="2-F2"),'COMPRAS CONJ - FACTORES'!AL$11,'COMPRAS CONJ - FACTORES'!AL$10)*'COMPRAS CONJ - FACTORES'!AL52</f>
        <v>71.934397499999989</v>
      </c>
      <c r="AM52" s="21">
        <f>+$I52*IF(OR($A52="2-F1",$A52="2-F2"),'COMPRAS CONJ - FACTORES'!AM$11,'COMPRAS CONJ - FACTORES'!AM$10)*'COMPRAS CONJ - FACTORES'!AM52</f>
        <v>73.157939999999996</v>
      </c>
      <c r="AN52" s="21">
        <f>+$I52*IF(OR($A52="2-F1",$A52="2-F2"),'COMPRAS CONJ - FACTORES'!AN$11,'COMPRAS CONJ - FACTORES'!AN$10)*'COMPRAS CONJ - FACTORES'!AN52</f>
        <v>73.157939999999996</v>
      </c>
      <c r="AO52" s="21">
        <f>+$I52*IF(OR($A52="2-F1",$A52="2-F2"),'COMPRAS CONJ - FACTORES'!AO$11,'COMPRAS CONJ - FACTORES'!AO$10)*'COMPRAS CONJ - FACTORES'!AO52</f>
        <v>73.157939999999996</v>
      </c>
      <c r="AP52" s="21">
        <f>+$I52*IF(OR($A52="2-F1",$A52="2-F2"),'COMPRAS CONJ - FACTORES'!AP$11,'COMPRAS CONJ - FACTORES'!AP$10)*'COMPRAS CONJ - FACTORES'!AP52</f>
        <v>73.157939999999996</v>
      </c>
      <c r="AQ52" s="21">
        <f>+$I52*IF(OR($A52="2-F1",$A52="2-F2"),'COMPRAS CONJ - FACTORES'!AQ$11,'COMPRAS CONJ - FACTORES'!AQ$10)*'COMPRAS CONJ - FACTORES'!AQ52</f>
        <v>73.157939999999996</v>
      </c>
      <c r="AR52" s="21">
        <f>+$I52*IF(OR($A52="2-F1",$A52="2-F2"),'COMPRAS CONJ - FACTORES'!AR$11,'COMPRAS CONJ - FACTORES'!AR$10)*'COMPRAS CONJ - FACTORES'!AR52</f>
        <v>73.157939999999996</v>
      </c>
      <c r="AS52" s="21">
        <f>+$I52*IF(OR($A52="2-F1",$A52="2-F2"),'COMPRAS CONJ - FACTORES'!AS$11,'COMPRAS CONJ - FACTORES'!AS$10)*'COMPRAS CONJ - FACTORES'!AS52</f>
        <v>73.157939999999996</v>
      </c>
      <c r="AT52" s="21">
        <f>+$I52*IF(OR($A52="2-F1",$A52="2-F2"),'COMPRAS CONJ - FACTORES'!AT$11,'COMPRAS CONJ - FACTORES'!AT$10)*'COMPRAS CONJ - FACTORES'!AT52</f>
        <v>73.157939999999996</v>
      </c>
      <c r="AU52" s="21">
        <f>+$I52*IF(OR($A52="2-F1",$A52="2-F2"),'COMPRAS CONJ - FACTORES'!AU$11,'COMPRAS CONJ - FACTORES'!AU$10)*'COMPRAS CONJ - FACTORES'!AU52</f>
        <v>73.157939999999996</v>
      </c>
      <c r="AV52" s="21">
        <f>+$I52*IF(OR($A52="2-F1",$A52="2-F2"),'COMPRAS CONJ - FACTORES'!AV$11,'COMPRAS CONJ - FACTORES'!AV$10)*'COMPRAS CONJ - FACTORES'!AV52</f>
        <v>73.157939999999996</v>
      </c>
      <c r="AW52" s="21">
        <f>+$I52*IF(OR($A52="2-F1",$A52="2-F2"),'COMPRAS CONJ - FACTORES'!AW$11,'COMPRAS CONJ - FACTORES'!AW$10)*'COMPRAS CONJ - FACTORES'!AW52</f>
        <v>73.157939999999996</v>
      </c>
      <c r="AX52" s="21">
        <f>+$I52*IF(OR($A52="2-F1",$A52="2-F2"),'COMPRAS CONJ - FACTORES'!AX$11,'COMPRAS CONJ - FACTORES'!AX$10)*'COMPRAS CONJ - FACTORES'!AX52</f>
        <v>73.157939999999996</v>
      </c>
      <c r="AY52" s="21">
        <f>+$I52*IF(OR($A52="2-F1",$A52="2-F2"),'COMPRAS CONJ - FACTORES'!AY$11,'COMPRAS CONJ - FACTORES'!AY$10)*'COMPRAS CONJ - FACTORES'!AY52</f>
        <v>74.409772500000003</v>
      </c>
      <c r="AZ52" s="21">
        <f>+$I52*IF(OR($A52="2-F1",$A52="2-F2"),'COMPRAS CONJ - FACTORES'!AZ$11,'COMPRAS CONJ - FACTORES'!AZ$10)*'COMPRAS CONJ - FACTORES'!AZ52</f>
        <v>74.409772500000003</v>
      </c>
      <c r="BA52" s="21">
        <f>+$I52*IF(OR($A52="2-F1",$A52="2-F2"),'COMPRAS CONJ - FACTORES'!BA$11,'COMPRAS CONJ - FACTORES'!BA$10)*'COMPRAS CONJ - FACTORES'!BA52</f>
        <v>74.409772500000003</v>
      </c>
      <c r="BB52" s="21">
        <f>+$I52*IF(OR($A52="2-F1",$A52="2-F2"),'COMPRAS CONJ - FACTORES'!BB$11,'COMPRAS CONJ - FACTORES'!BB$10)*'COMPRAS CONJ - FACTORES'!BB52</f>
        <v>74.409772500000003</v>
      </c>
      <c r="BC52" s="21">
        <f>+$I52*IF(OR($A52="2-F1",$A52="2-F2"),'COMPRAS CONJ - FACTORES'!BC$11,'COMPRAS CONJ - FACTORES'!BC$10)*'COMPRAS CONJ - FACTORES'!BC52</f>
        <v>74.409772500000003</v>
      </c>
      <c r="BD52" s="21">
        <f>+$I52*IF(OR($A52="2-F1",$A52="2-F2"),'COMPRAS CONJ - FACTORES'!BD$11,'COMPRAS CONJ - FACTORES'!BD$10)*'COMPRAS CONJ - FACTORES'!BD52</f>
        <v>74.409772500000003</v>
      </c>
      <c r="BE52" s="21">
        <f>+$I52*IF(OR($A52="2-F1",$A52="2-F2"),'COMPRAS CONJ - FACTORES'!BE$11,'COMPRAS CONJ - FACTORES'!BE$10)*'COMPRAS CONJ - FACTORES'!BE52</f>
        <v>74.409772500000003</v>
      </c>
      <c r="BF52" s="21">
        <f>+$I52*IF(OR($A52="2-F1",$A52="2-F2"),'COMPRAS CONJ - FACTORES'!BF$11,'COMPRAS CONJ - FACTORES'!BF$10)*'COMPRAS CONJ - FACTORES'!BF52</f>
        <v>74.409772500000003</v>
      </c>
      <c r="BG52" s="21">
        <f>+$I52*IF(OR($A52="2-F1",$A52="2-F2"),'COMPRAS CONJ - FACTORES'!BG$11,'COMPRAS CONJ - FACTORES'!BG$10)*'COMPRAS CONJ - FACTORES'!BG52</f>
        <v>74.409772500000003</v>
      </c>
      <c r="BH52" s="21">
        <f>+$I52*IF(OR($A52="2-F1",$A52="2-F2"),'COMPRAS CONJ - FACTORES'!BH$11,'COMPRAS CONJ - FACTORES'!BH$10)*'COMPRAS CONJ - FACTORES'!BH52</f>
        <v>74.409772500000003</v>
      </c>
      <c r="BI52" s="21">
        <f>+$I52*IF(OR($A52="2-F1",$A52="2-F2"),'COMPRAS CONJ - FACTORES'!BI$11,'COMPRAS CONJ - FACTORES'!BI$10)*'COMPRAS CONJ - FACTORES'!BI52</f>
        <v>74.409772500000003</v>
      </c>
      <c r="BJ52" s="21">
        <f>+$I52*IF(OR($A52="2-F1",$A52="2-F2"),'COMPRAS CONJ - FACTORES'!BJ$11,'COMPRAS CONJ - FACTORES'!BJ$10)*'COMPRAS CONJ - FACTORES'!BJ52</f>
        <v>74.409772500000003</v>
      </c>
      <c r="BK52" s="21">
        <f>+$I52*IF(OR($A52="2-F1",$A52="2-F2"),'COMPRAS CONJ - FACTORES'!BK$11,'COMPRAS CONJ - FACTORES'!BK$10)*'COMPRAS CONJ - FACTORES'!BK52</f>
        <v>75.6828225</v>
      </c>
      <c r="BL52" s="21">
        <f>+$I52*IF(OR($A52="2-F1",$A52="2-F2"),'COMPRAS CONJ - FACTORES'!BL$11,'COMPRAS CONJ - FACTORES'!BL$10)*'COMPRAS CONJ - FACTORES'!BL52</f>
        <v>75.6828225</v>
      </c>
      <c r="BM52" s="21">
        <f>+$I52*IF(OR($A52="2-F1",$A52="2-F2"),'COMPRAS CONJ - FACTORES'!BM$11,'COMPRAS CONJ - FACTORES'!BM$10)*'COMPRAS CONJ - FACTORES'!BM52</f>
        <v>75.6828225</v>
      </c>
      <c r="BN52" s="21">
        <f>+$I52*IF(OR($A52="2-F1",$A52="2-F2"),'COMPRAS CONJ - FACTORES'!BN$11,'COMPRAS CONJ - FACTORES'!BN$10)*'COMPRAS CONJ - FACTORES'!BN52</f>
        <v>75.6828225</v>
      </c>
      <c r="BO52" s="21">
        <f>+$I52*IF(OR($A52="2-F1",$A52="2-F2"),'COMPRAS CONJ - FACTORES'!BO$11,'COMPRAS CONJ - FACTORES'!BO$10)*'COMPRAS CONJ - FACTORES'!BO52</f>
        <v>75.6828225</v>
      </c>
      <c r="BP52" s="21">
        <f>+$I52*IF(OR($A52="2-F1",$A52="2-F2"),'COMPRAS CONJ - FACTORES'!BP$11,'COMPRAS CONJ - FACTORES'!BP$10)*'COMPRAS CONJ - FACTORES'!BP52</f>
        <v>72.392265000000009</v>
      </c>
      <c r="BQ52" s="21">
        <f>+$I52*IF(OR($A52="2-F1",$A52="2-F2"),'COMPRAS CONJ - FACTORES'!BQ$11,'COMPRAS CONJ - FACTORES'!BQ$10)*'COMPRAS CONJ - FACTORES'!BQ52</f>
        <v>72.392265000000009</v>
      </c>
      <c r="BR52" s="21">
        <f>+$I52*IF(OR($A52="2-F1",$A52="2-F2"),'COMPRAS CONJ - FACTORES'!BR$11,'COMPRAS CONJ - FACTORES'!BR$10)*'COMPRAS CONJ - FACTORES'!BR52</f>
        <v>72.392265000000009</v>
      </c>
      <c r="BS52" s="21">
        <f>+$I52*IF(OR($A52="2-F1",$A52="2-F2"),'COMPRAS CONJ - FACTORES'!BS$11,'COMPRAS CONJ - FACTORES'!BS$10)*'COMPRAS CONJ - FACTORES'!BS52</f>
        <v>72.392265000000009</v>
      </c>
      <c r="BT52" s="21">
        <f>+$I52*IF(OR($A52="2-F1",$A52="2-F2"),'COMPRAS CONJ - FACTORES'!BT$11,'COMPRAS CONJ - FACTORES'!BT$10)*'COMPRAS CONJ - FACTORES'!BT52</f>
        <v>72.392265000000009</v>
      </c>
      <c r="BU52" s="21">
        <f>+$I52*IF(OR($A52="2-F1",$A52="2-F2"),'COMPRAS CONJ - FACTORES'!BU$11,'COMPRAS CONJ - FACTORES'!BU$10)*'COMPRAS CONJ - FACTORES'!BU52</f>
        <v>72.392265000000009</v>
      </c>
      <c r="BV52" s="21">
        <f>+$I52*IF(OR($A52="2-F1",$A52="2-F2"),'COMPRAS CONJ - FACTORES'!BV$11,'COMPRAS CONJ - FACTORES'!BV$10)*'COMPRAS CONJ - FACTORES'!BV52</f>
        <v>72.392265000000009</v>
      </c>
      <c r="BW52" s="21">
        <f>+$I52*IF(OR($A52="2-F1",$A52="2-F2"),'COMPRAS CONJ - FACTORES'!BW$11,'COMPRAS CONJ - FACTORES'!BW$10)*'COMPRAS CONJ - FACTORES'!BW52</f>
        <v>73.623495000000005</v>
      </c>
      <c r="BX52" s="21">
        <f>+$I52*IF(OR($A52="2-F1",$A52="2-F2"),'COMPRAS CONJ - FACTORES'!BX$11,'COMPRAS CONJ - FACTORES'!BX$10)*'COMPRAS CONJ - FACTORES'!BX52</f>
        <v>73.623495000000005</v>
      </c>
      <c r="BY52" s="21">
        <f>+$I52*IF(OR($A52="2-F1",$A52="2-F2"),'COMPRAS CONJ - FACTORES'!BY$11,'COMPRAS CONJ - FACTORES'!BY$10)*'COMPRAS CONJ - FACTORES'!BY52</f>
        <v>73.623495000000005</v>
      </c>
      <c r="BZ52" s="21">
        <f>+$I52*IF(OR($A52="2-F1",$A52="2-F2"),'COMPRAS CONJ - FACTORES'!BZ$11,'COMPRAS CONJ - FACTORES'!BZ$10)*'COMPRAS CONJ - FACTORES'!BZ52</f>
        <v>73.623495000000005</v>
      </c>
      <c r="CA52" s="21">
        <f>+$I52*IF(OR($A52="2-F1",$A52="2-F2"),'COMPRAS CONJ - FACTORES'!CA$11,'COMPRAS CONJ - FACTORES'!CA$10)*'COMPRAS CONJ - FACTORES'!CA52</f>
        <v>73.623495000000005</v>
      </c>
    </row>
    <row r="53" spans="1:79" x14ac:dyDescent="0.3">
      <c r="A53" s="9">
        <v>1</v>
      </c>
      <c r="B53" s="10" t="s">
        <v>2787</v>
      </c>
      <c r="C53" s="437" t="s">
        <v>2911</v>
      </c>
      <c r="D53" s="11" t="s">
        <v>2807</v>
      </c>
      <c r="E53" s="9" t="s">
        <v>2812</v>
      </c>
      <c r="F53" s="9" t="s">
        <v>2912</v>
      </c>
      <c r="G53" s="9" t="s">
        <v>6322</v>
      </c>
      <c r="H53" s="12" t="s">
        <v>6773</v>
      </c>
      <c r="I53" s="13">
        <v>59.41</v>
      </c>
      <c r="J53" s="14">
        <v>24</v>
      </c>
      <c r="K53" s="24">
        <v>42758</v>
      </c>
      <c r="L53" s="24">
        <v>44345</v>
      </c>
      <c r="M53" s="689">
        <v>44345</v>
      </c>
      <c r="N53" s="21">
        <f>+$I53*IF(OR($A53="2-F1",$A53="2-F2"),'COMPRAS CONJ - FACTORES'!N$11,'COMPRAS CONJ - FACTORES'!N$10)*'COMPRAS CONJ - FACTORES'!N53</f>
        <v>0</v>
      </c>
      <c r="O53" s="21">
        <f>+$I53*IF(OR($A53="2-F1",$A53="2-F2"),'COMPRAS CONJ - FACTORES'!O$11,'COMPRAS CONJ - FACTORES'!O$10)*'COMPRAS CONJ - FACTORES'!O53</f>
        <v>0</v>
      </c>
      <c r="P53" s="21">
        <f>+$I53*IF(OR($A53="2-F1",$A53="2-F2"),'COMPRAS CONJ - FACTORES'!P$11,'COMPRAS CONJ - FACTORES'!P$10)*'COMPRAS CONJ - FACTORES'!P53</f>
        <v>0</v>
      </c>
      <c r="Q53" s="21">
        <f>+$I53*IF(OR($A53="2-F1",$A53="2-F2"),'COMPRAS CONJ - FACTORES'!Q$11,'COMPRAS CONJ - FACTORES'!Q$10)*'COMPRAS CONJ - FACTORES'!Q53</f>
        <v>0</v>
      </c>
      <c r="R53" s="21">
        <f>+$I53*IF(OR($A53="2-F1",$A53="2-F2"),'COMPRAS CONJ - FACTORES'!R$11,'COMPRAS CONJ - FACTORES'!R$10)*'COMPRAS CONJ - FACTORES'!R53</f>
        <v>0</v>
      </c>
      <c r="S53" s="21">
        <f>+$I53*IF(OR($A53="2-F1",$A53="2-F2"),'COMPRAS CONJ - FACTORES'!S$11,'COMPRAS CONJ - FACTORES'!S$10)*'COMPRAS CONJ - FACTORES'!S53</f>
        <v>0</v>
      </c>
      <c r="T53" s="21">
        <f>+$I53*IF(OR($A53="2-F1",$A53="2-F2"),'COMPRAS CONJ - FACTORES'!T$11,'COMPRAS CONJ - FACTORES'!T$10)*'COMPRAS CONJ - FACTORES'!T53</f>
        <v>0</v>
      </c>
      <c r="U53" s="21">
        <f>+$I53*IF(OR($A53="2-F1",$A53="2-F2"),'COMPRAS CONJ - FACTORES'!U$11,'COMPRAS CONJ - FACTORES'!U$10)*'COMPRAS CONJ - FACTORES'!U53</f>
        <v>0</v>
      </c>
      <c r="V53" s="21">
        <f>+$I53*IF(OR($A53="2-F1",$A53="2-F2"),'COMPRAS CONJ - FACTORES'!V$11,'COMPRAS CONJ - FACTORES'!V$10)*'COMPRAS CONJ - FACTORES'!V53</f>
        <v>0</v>
      </c>
      <c r="W53" s="21">
        <f>+$I53*IF(OR($A53="2-F1",$A53="2-F2"),'COMPRAS CONJ - FACTORES'!W$11,'COMPRAS CONJ - FACTORES'!W$10)*'COMPRAS CONJ - FACTORES'!W53</f>
        <v>0</v>
      </c>
      <c r="X53" s="21">
        <f>+$I53*IF(OR($A53="2-F1",$A53="2-F2"),'COMPRAS CONJ - FACTORES'!X$11,'COMPRAS CONJ - FACTORES'!X$10)*'COMPRAS CONJ - FACTORES'!X53</f>
        <v>0</v>
      </c>
      <c r="Y53" s="21">
        <f>+$I53*IF(OR($A53="2-F1",$A53="2-F2"),'COMPRAS CONJ - FACTORES'!Y$11,'COMPRAS CONJ - FACTORES'!Y$10)*'COMPRAS CONJ - FACTORES'!Y53</f>
        <v>0</v>
      </c>
      <c r="Z53" s="21">
        <f>+$I53*IF(OR($A53="2-F1",$A53="2-F2"),'COMPRAS CONJ - FACTORES'!Z$11,'COMPRAS CONJ - FACTORES'!Z$10)*'COMPRAS CONJ - FACTORES'!Z53</f>
        <v>0</v>
      </c>
      <c r="AA53" s="21">
        <f>+$I53*IF(OR($A53="2-F1",$A53="2-F2"),'COMPRAS CONJ - FACTORES'!AA$11,'COMPRAS CONJ - FACTORES'!AA$10)*'COMPRAS CONJ - FACTORES'!AA53</f>
        <v>0</v>
      </c>
      <c r="AB53" s="21">
        <f>+$I53*IF(OR($A53="2-F1",$A53="2-F2"),'COMPRAS CONJ - FACTORES'!AB$11,'COMPRAS CONJ - FACTORES'!AB$10)*'COMPRAS CONJ - FACTORES'!AB53</f>
        <v>0</v>
      </c>
      <c r="AC53" s="21">
        <f>+$I53*IF(OR($A53="2-F1",$A53="2-F2"),'COMPRAS CONJ - FACTORES'!AC$11,'COMPRAS CONJ - FACTORES'!AC$10)*'COMPRAS CONJ - FACTORES'!AC53</f>
        <v>0</v>
      </c>
      <c r="AD53" s="21">
        <f>+$I53*IF(OR($A53="2-F1",$A53="2-F2"),'COMPRAS CONJ - FACTORES'!AD$11,'COMPRAS CONJ - FACTORES'!AD$10)*'COMPRAS CONJ - FACTORES'!AD53</f>
        <v>0</v>
      </c>
      <c r="AE53" s="21">
        <f>+$I53*IF(OR($A53="2-F1",$A53="2-F2"),'COMPRAS CONJ - FACTORES'!AE$11,'COMPRAS CONJ - FACTORES'!AE$10)*'COMPRAS CONJ - FACTORES'!AE53</f>
        <v>0</v>
      </c>
      <c r="AF53" s="21">
        <f>+$I53*IF(OR($A53="2-F1",$A53="2-F2"),'COMPRAS CONJ - FACTORES'!AF$11,'COMPRAS CONJ - FACTORES'!AF$10)*'COMPRAS CONJ - FACTORES'!AF53</f>
        <v>0</v>
      </c>
      <c r="AG53" s="21">
        <f>+$I53*IF(OR($A53="2-F1",$A53="2-F2"),'COMPRAS CONJ - FACTORES'!AG$11,'COMPRAS CONJ - FACTORES'!AG$10)*'COMPRAS CONJ - FACTORES'!AG53</f>
        <v>0</v>
      </c>
      <c r="AH53" s="21">
        <f>+$I53*IF(OR($A53="2-F1",$A53="2-F2"),'COMPRAS CONJ - FACTORES'!AH$11,'COMPRAS CONJ - FACTORES'!AH$10)*'COMPRAS CONJ - FACTORES'!AH53</f>
        <v>0</v>
      </c>
      <c r="AI53" s="21">
        <f>+$I53*IF(OR($A53="2-F1",$A53="2-F2"),'COMPRAS CONJ - FACTORES'!AI$11,'COMPRAS CONJ - FACTORES'!AI$10)*'COMPRAS CONJ - FACTORES'!AI53</f>
        <v>0</v>
      </c>
      <c r="AJ53" s="21">
        <f>+$I53*IF(OR($A53="2-F1",$A53="2-F2"),'COMPRAS CONJ - FACTORES'!AJ$11,'COMPRAS CONJ - FACTORES'!AJ$10)*'COMPRAS CONJ - FACTORES'!AJ53</f>
        <v>0</v>
      </c>
      <c r="AK53" s="21">
        <f>+$I53*IF(OR($A53="2-F1",$A53="2-F2"),'COMPRAS CONJ - FACTORES'!AK$11,'COMPRAS CONJ - FACTORES'!AK$10)*'COMPRAS CONJ - FACTORES'!AK53</f>
        <v>0</v>
      </c>
      <c r="AL53" s="21">
        <f>+$I53*IF(OR($A53="2-F1",$A53="2-F2"),'COMPRAS CONJ - FACTORES'!AL$11,'COMPRAS CONJ - FACTORES'!AL$10)*'COMPRAS CONJ - FACTORES'!AL53</f>
        <v>0</v>
      </c>
      <c r="AM53" s="21">
        <f>+$I53*IF(OR($A53="2-F1",$A53="2-F2"),'COMPRAS CONJ - FACTORES'!AM$11,'COMPRAS CONJ - FACTORES'!AM$10)*'COMPRAS CONJ - FACTORES'!AM53</f>
        <v>0</v>
      </c>
      <c r="AN53" s="21">
        <f>+$I53*IF(OR($A53="2-F1",$A53="2-F2"),'COMPRAS CONJ - FACTORES'!AN$11,'COMPRAS CONJ - FACTORES'!AN$10)*'COMPRAS CONJ - FACTORES'!AN53</f>
        <v>0</v>
      </c>
      <c r="AO53" s="21">
        <f>+$I53*IF(OR($A53="2-F1",$A53="2-F2"),'COMPRAS CONJ - FACTORES'!AO$11,'COMPRAS CONJ - FACTORES'!AO$10)*'COMPRAS CONJ - FACTORES'!AO53</f>
        <v>0</v>
      </c>
      <c r="AP53" s="21">
        <f>+$I53*IF(OR($A53="2-F1",$A53="2-F2"),'COMPRAS CONJ - FACTORES'!AP$11,'COMPRAS CONJ - FACTORES'!AP$10)*'COMPRAS CONJ - FACTORES'!AP53</f>
        <v>0</v>
      </c>
      <c r="AQ53" s="21">
        <f>+$I53*IF(OR($A53="2-F1",$A53="2-F2"),'COMPRAS CONJ - FACTORES'!AQ$11,'COMPRAS CONJ - FACTORES'!AQ$10)*'COMPRAS CONJ - FACTORES'!AQ53</f>
        <v>0</v>
      </c>
      <c r="AR53" s="21">
        <f>+$I53*IF(OR($A53="2-F1",$A53="2-F2"),'COMPRAS CONJ - FACTORES'!AR$11,'COMPRAS CONJ - FACTORES'!AR$10)*'COMPRAS CONJ - FACTORES'!AR53</f>
        <v>0</v>
      </c>
      <c r="AS53" s="21">
        <f>+$I53*IF(OR($A53="2-F1",$A53="2-F2"),'COMPRAS CONJ - FACTORES'!AS$11,'COMPRAS CONJ - FACTORES'!AS$10)*'COMPRAS CONJ - FACTORES'!AS53</f>
        <v>0</v>
      </c>
      <c r="AT53" s="21">
        <f>+$I53*IF(OR($A53="2-F1",$A53="2-F2"),'COMPRAS CONJ - FACTORES'!AT$11,'COMPRAS CONJ - FACTORES'!AT$10)*'COMPRAS CONJ - FACTORES'!AT53</f>
        <v>0</v>
      </c>
      <c r="AU53" s="21">
        <f>+$I53*IF(OR($A53="2-F1",$A53="2-F2"),'COMPRAS CONJ - FACTORES'!AU$11,'COMPRAS CONJ - FACTORES'!AU$10)*'COMPRAS CONJ - FACTORES'!AU53</f>
        <v>0</v>
      </c>
      <c r="AV53" s="21">
        <f>+$I53*IF(OR($A53="2-F1",$A53="2-F2"),'COMPRAS CONJ - FACTORES'!AV$11,'COMPRAS CONJ - FACTORES'!AV$10)*'COMPRAS CONJ - FACTORES'!AV53</f>
        <v>0</v>
      </c>
      <c r="AW53" s="21">
        <f>+$I53*IF(OR($A53="2-F1",$A53="2-F2"),'COMPRAS CONJ - FACTORES'!AW$11,'COMPRAS CONJ - FACTORES'!AW$10)*'COMPRAS CONJ - FACTORES'!AW53</f>
        <v>0</v>
      </c>
      <c r="AX53" s="21">
        <f>+$I53*IF(OR($A53="2-F1",$A53="2-F2"),'COMPRAS CONJ - FACTORES'!AX$11,'COMPRAS CONJ - FACTORES'!AX$10)*'COMPRAS CONJ - FACTORES'!AX53</f>
        <v>0</v>
      </c>
      <c r="AY53" s="21">
        <f>+$I53*IF(OR($A53="2-F1",$A53="2-F2"),'COMPRAS CONJ - FACTORES'!AY$11,'COMPRAS CONJ - FACTORES'!AY$10)*'COMPRAS CONJ - FACTORES'!AY53</f>
        <v>0</v>
      </c>
      <c r="AZ53" s="21">
        <f>+$I53*IF(OR($A53="2-F1",$A53="2-F2"),'COMPRAS CONJ - FACTORES'!AZ$11,'COMPRAS CONJ - FACTORES'!AZ$10)*'COMPRAS CONJ - FACTORES'!AZ53</f>
        <v>0</v>
      </c>
      <c r="BA53" s="21">
        <f>+$I53*IF(OR($A53="2-F1",$A53="2-F2"),'COMPRAS CONJ - FACTORES'!BA$11,'COMPRAS CONJ - FACTORES'!BA$10)*'COMPRAS CONJ - FACTORES'!BA53</f>
        <v>0</v>
      </c>
      <c r="BB53" s="21">
        <f>+$I53*IF(OR($A53="2-F1",$A53="2-F2"),'COMPRAS CONJ - FACTORES'!BB$11,'COMPRAS CONJ - FACTORES'!BB$10)*'COMPRAS CONJ - FACTORES'!BB53</f>
        <v>0</v>
      </c>
      <c r="BC53" s="21">
        <f>+$I53*IF(OR($A53="2-F1",$A53="2-F2"),'COMPRAS CONJ - FACTORES'!BC$11,'COMPRAS CONJ - FACTORES'!BC$10)*'COMPRAS CONJ - FACTORES'!BC53</f>
        <v>0</v>
      </c>
      <c r="BD53" s="21">
        <f>+$I53*IF(OR($A53="2-F1",$A53="2-F2"),'COMPRAS CONJ - FACTORES'!BD$11,'COMPRAS CONJ - FACTORES'!BD$10)*'COMPRAS CONJ - FACTORES'!BD53</f>
        <v>0</v>
      </c>
      <c r="BE53" s="21">
        <f>+$I53*IF(OR($A53="2-F1",$A53="2-F2"),'COMPRAS CONJ - FACTORES'!BE$11,'COMPRAS CONJ - FACTORES'!BE$10)*'COMPRAS CONJ - FACTORES'!BE53</f>
        <v>0</v>
      </c>
      <c r="BF53" s="21">
        <f>+$I53*IF(OR($A53="2-F1",$A53="2-F2"),'COMPRAS CONJ - FACTORES'!BF$11,'COMPRAS CONJ - FACTORES'!BF$10)*'COMPRAS CONJ - FACTORES'!BF53</f>
        <v>0</v>
      </c>
      <c r="BG53" s="21">
        <f>+$I53*IF(OR($A53="2-F1",$A53="2-F2"),'COMPRAS CONJ - FACTORES'!BG$11,'COMPRAS CONJ - FACTORES'!BG$10)*'COMPRAS CONJ - FACTORES'!BG53</f>
        <v>0</v>
      </c>
      <c r="BH53" s="21">
        <f>+$I53*IF(OR($A53="2-F1",$A53="2-F2"),'COMPRAS CONJ - FACTORES'!BH$11,'COMPRAS CONJ - FACTORES'!BH$10)*'COMPRAS CONJ - FACTORES'!BH53</f>
        <v>69.489797649999986</v>
      </c>
      <c r="BI53" s="21">
        <f>+$I53*IF(OR($A53="2-F1",$A53="2-F2"),'COMPRAS CONJ - FACTORES'!BI$11,'COMPRAS CONJ - FACTORES'!BI$10)*'COMPRAS CONJ - FACTORES'!BI53</f>
        <v>69.489797649999986</v>
      </c>
      <c r="BJ53" s="21">
        <f>+$I53*IF(OR($A53="2-F1",$A53="2-F2"),'COMPRAS CONJ - FACTORES'!BJ$11,'COMPRAS CONJ - FACTORES'!BJ$10)*'COMPRAS CONJ - FACTORES'!BJ53</f>
        <v>69.489797649999986</v>
      </c>
      <c r="BK53" s="21">
        <f>+$I53*IF(OR($A53="2-F1",$A53="2-F2"),'COMPRAS CONJ - FACTORES'!BK$11,'COMPRAS CONJ - FACTORES'!BK$10)*'COMPRAS CONJ - FACTORES'!BK53</f>
        <v>69.489797649999986</v>
      </c>
      <c r="BL53" s="21">
        <f>+$I53*IF(OR($A53="2-F1",$A53="2-F2"),'COMPRAS CONJ - FACTORES'!BL$11,'COMPRAS CONJ - FACTORES'!BL$10)*'COMPRAS CONJ - FACTORES'!BL53</f>
        <v>69.489797649999986</v>
      </c>
      <c r="BM53" s="21">
        <f>+$I53*IF(OR($A53="2-F1",$A53="2-F2"),'COMPRAS CONJ - FACTORES'!BM$11,'COMPRAS CONJ - FACTORES'!BM$10)*'COMPRAS CONJ - FACTORES'!BM53</f>
        <v>69.489797649999986</v>
      </c>
      <c r="BN53" s="21">
        <f>+$I53*IF(OR($A53="2-F1",$A53="2-F2"),'COMPRAS CONJ - FACTORES'!BN$11,'COMPRAS CONJ - FACTORES'!BN$10)*'COMPRAS CONJ - FACTORES'!BN53</f>
        <v>69.489797649999986</v>
      </c>
      <c r="BO53" s="21">
        <f>+$I53*IF(OR($A53="2-F1",$A53="2-F2"),'COMPRAS CONJ - FACTORES'!BO$11,'COMPRAS CONJ - FACTORES'!BO$10)*'COMPRAS CONJ - FACTORES'!BO53</f>
        <v>69.489797649999986</v>
      </c>
      <c r="BP53" s="21">
        <f>+$I53*IF(OR($A53="2-F1",$A53="2-F2"),'COMPRAS CONJ - FACTORES'!BP$11,'COMPRAS CONJ - FACTORES'!BP$10)*'COMPRAS CONJ - FACTORES'!BP53</f>
        <v>66.468502099999995</v>
      </c>
      <c r="BQ53" s="21">
        <f>+$I53*IF(OR($A53="2-F1",$A53="2-F2"),'COMPRAS CONJ - FACTORES'!BQ$11,'COMPRAS CONJ - FACTORES'!BQ$10)*'COMPRAS CONJ - FACTORES'!BQ53</f>
        <v>66.468502099999995</v>
      </c>
      <c r="BR53" s="21">
        <f>+$I53*IF(OR($A53="2-F1",$A53="2-F2"),'COMPRAS CONJ - FACTORES'!BR$11,'COMPRAS CONJ - FACTORES'!BR$10)*'COMPRAS CONJ - FACTORES'!BR53</f>
        <v>66.468502099999995</v>
      </c>
      <c r="BS53" s="21">
        <f>+$I53*IF(OR($A53="2-F1",$A53="2-F2"),'COMPRAS CONJ - FACTORES'!BS$11,'COMPRAS CONJ - FACTORES'!BS$10)*'COMPRAS CONJ - FACTORES'!BS53</f>
        <v>66.468502099999995</v>
      </c>
      <c r="BT53" s="21">
        <f>+$I53*IF(OR($A53="2-F1",$A53="2-F2"),'COMPRAS CONJ - FACTORES'!BT$11,'COMPRAS CONJ - FACTORES'!BT$10)*'COMPRAS CONJ - FACTORES'!BT53</f>
        <v>67.599074399999992</v>
      </c>
      <c r="BU53" s="21">
        <f>+$I53*IF(OR($A53="2-F1",$A53="2-F2"),'COMPRAS CONJ - FACTORES'!BU$11,'COMPRAS CONJ - FACTORES'!BU$10)*'COMPRAS CONJ - FACTORES'!BU53</f>
        <v>67.599074399999992</v>
      </c>
      <c r="BV53" s="21">
        <f>+$I53*IF(OR($A53="2-F1",$A53="2-F2"),'COMPRAS CONJ - FACTORES'!BV$11,'COMPRAS CONJ - FACTORES'!BV$10)*'COMPRAS CONJ - FACTORES'!BV53</f>
        <v>67.599074399999992</v>
      </c>
      <c r="BW53" s="21">
        <f>+$I53*IF(OR($A53="2-F1",$A53="2-F2"),'COMPRAS CONJ - FACTORES'!BW$11,'COMPRAS CONJ - FACTORES'!BW$10)*'COMPRAS CONJ - FACTORES'!BW53</f>
        <v>67.599074399999992</v>
      </c>
      <c r="BX53" s="21">
        <f>+$I53*IF(OR($A53="2-F1",$A53="2-F2"),'COMPRAS CONJ - FACTORES'!BX$11,'COMPRAS CONJ - FACTORES'!BX$10)*'COMPRAS CONJ - FACTORES'!BX53</f>
        <v>67.599074399999992</v>
      </c>
      <c r="BY53" s="21">
        <f>+$I53*IF(OR($A53="2-F1",$A53="2-F2"),'COMPRAS CONJ - FACTORES'!BY$11,'COMPRAS CONJ - FACTORES'!BY$10)*'COMPRAS CONJ - FACTORES'!BY53</f>
        <v>67.599074399999992</v>
      </c>
      <c r="BZ53" s="21">
        <f>+$I53*IF(OR($A53="2-F1",$A53="2-F2"),'COMPRAS CONJ - FACTORES'!BZ$11,'COMPRAS CONJ - FACTORES'!BZ$10)*'COMPRAS CONJ - FACTORES'!BZ53</f>
        <v>67.599074399999992</v>
      </c>
      <c r="CA53" s="21">
        <f>+$I53*IF(OR($A53="2-F1",$A53="2-F2"),'COMPRAS CONJ - FACTORES'!CA$11,'COMPRAS CONJ - FACTORES'!CA$10)*'COMPRAS CONJ - FACTORES'!CA53</f>
        <v>67.599074399999992</v>
      </c>
    </row>
    <row r="54" spans="1:79" x14ac:dyDescent="0.3">
      <c r="A54" s="9">
        <v>1</v>
      </c>
      <c r="B54" s="10" t="s">
        <v>2787</v>
      </c>
      <c r="C54" s="437" t="s">
        <v>2913</v>
      </c>
      <c r="D54" s="11" t="s">
        <v>2807</v>
      </c>
      <c r="E54" s="9" t="s">
        <v>2808</v>
      </c>
      <c r="F54" s="9" t="s">
        <v>2914</v>
      </c>
      <c r="G54" s="9" t="s">
        <v>2915</v>
      </c>
      <c r="H54" s="12" t="s">
        <v>2916</v>
      </c>
      <c r="I54" s="13">
        <v>62.88</v>
      </c>
      <c r="J54" s="14">
        <v>97.2</v>
      </c>
      <c r="K54" s="24">
        <v>42758</v>
      </c>
      <c r="L54" s="24">
        <v>44252</v>
      </c>
      <c r="M54" s="689">
        <v>44252</v>
      </c>
      <c r="N54" s="21">
        <f>+$I54*IF(OR($A54="2-F1",$A54="2-F2"),'COMPRAS CONJ - FACTORES'!N$11,'COMPRAS CONJ - FACTORES'!N$10)*'COMPRAS CONJ - FACTORES'!N54</f>
        <v>0</v>
      </c>
      <c r="O54" s="21">
        <f>+$I54*IF(OR($A54="2-F1",$A54="2-F2"),'COMPRAS CONJ - FACTORES'!O$11,'COMPRAS CONJ - FACTORES'!O$10)*'COMPRAS CONJ - FACTORES'!O54</f>
        <v>0</v>
      </c>
      <c r="P54" s="21">
        <f>+$I54*IF(OR($A54="2-F1",$A54="2-F2"),'COMPRAS CONJ - FACTORES'!P$11,'COMPRAS CONJ - FACTORES'!P$10)*'COMPRAS CONJ - FACTORES'!P54</f>
        <v>0</v>
      </c>
      <c r="Q54" s="21">
        <f>+$I54*IF(OR($A54="2-F1",$A54="2-F2"),'COMPRAS CONJ - FACTORES'!Q$11,'COMPRAS CONJ - FACTORES'!Q$10)*'COMPRAS CONJ - FACTORES'!Q54</f>
        <v>0</v>
      </c>
      <c r="R54" s="21">
        <f>+$I54*IF(OR($A54="2-F1",$A54="2-F2"),'COMPRAS CONJ - FACTORES'!R$11,'COMPRAS CONJ - FACTORES'!R$10)*'COMPRAS CONJ - FACTORES'!R54</f>
        <v>0</v>
      </c>
      <c r="S54" s="21">
        <f>+$I54*IF(OR($A54="2-F1",$A54="2-F2"),'COMPRAS CONJ - FACTORES'!S$11,'COMPRAS CONJ - FACTORES'!S$10)*'COMPRAS CONJ - FACTORES'!S54</f>
        <v>0</v>
      </c>
      <c r="T54" s="21">
        <f>+$I54*IF(OR($A54="2-F1",$A54="2-F2"),'COMPRAS CONJ - FACTORES'!T$11,'COMPRAS CONJ - FACTORES'!T$10)*'COMPRAS CONJ - FACTORES'!T54</f>
        <v>0</v>
      </c>
      <c r="U54" s="21">
        <f>+$I54*IF(OR($A54="2-F1",$A54="2-F2"),'COMPRAS CONJ - FACTORES'!U$11,'COMPRAS CONJ - FACTORES'!U$10)*'COMPRAS CONJ - FACTORES'!U54</f>
        <v>0</v>
      </c>
      <c r="V54" s="21">
        <f>+$I54*IF(OR($A54="2-F1",$A54="2-F2"),'COMPRAS CONJ - FACTORES'!V$11,'COMPRAS CONJ - FACTORES'!V$10)*'COMPRAS CONJ - FACTORES'!V54</f>
        <v>0</v>
      </c>
      <c r="W54" s="21">
        <f>+$I54*IF(OR($A54="2-F1",$A54="2-F2"),'COMPRAS CONJ - FACTORES'!W$11,'COMPRAS CONJ - FACTORES'!W$10)*'COMPRAS CONJ - FACTORES'!W54</f>
        <v>0</v>
      </c>
      <c r="X54" s="21">
        <f>+$I54*IF(OR($A54="2-F1",$A54="2-F2"),'COMPRAS CONJ - FACTORES'!X$11,'COMPRAS CONJ - FACTORES'!X$10)*'COMPRAS CONJ - FACTORES'!X54</f>
        <v>0</v>
      </c>
      <c r="Y54" s="21">
        <f>+$I54*IF(OR($A54="2-F1",$A54="2-F2"),'COMPRAS CONJ - FACTORES'!Y$11,'COMPRAS CONJ - FACTORES'!Y$10)*'COMPRAS CONJ - FACTORES'!Y54</f>
        <v>0</v>
      </c>
      <c r="Z54" s="21">
        <f>+$I54*IF(OR($A54="2-F1",$A54="2-F2"),'COMPRAS CONJ - FACTORES'!Z$11,'COMPRAS CONJ - FACTORES'!Z$10)*'COMPRAS CONJ - FACTORES'!Z54</f>
        <v>0</v>
      </c>
      <c r="AA54" s="21">
        <f>+$I54*IF(OR($A54="2-F1",$A54="2-F2"),'COMPRAS CONJ - FACTORES'!AA$11,'COMPRAS CONJ - FACTORES'!AA$10)*'COMPRAS CONJ - FACTORES'!AA54</f>
        <v>0</v>
      </c>
      <c r="AB54" s="21">
        <f>+$I54*IF(OR($A54="2-F1",$A54="2-F2"),'COMPRAS CONJ - FACTORES'!AB$11,'COMPRAS CONJ - FACTORES'!AB$10)*'COMPRAS CONJ - FACTORES'!AB54</f>
        <v>0</v>
      </c>
      <c r="AC54" s="21">
        <f>+$I54*IF(OR($A54="2-F1",$A54="2-F2"),'COMPRAS CONJ - FACTORES'!AC$11,'COMPRAS CONJ - FACTORES'!AC$10)*'COMPRAS CONJ - FACTORES'!AC54</f>
        <v>0</v>
      </c>
      <c r="AD54" s="21">
        <f>+$I54*IF(OR($A54="2-F1",$A54="2-F2"),'COMPRAS CONJ - FACTORES'!AD$11,'COMPRAS CONJ - FACTORES'!AD$10)*'COMPRAS CONJ - FACTORES'!AD54</f>
        <v>0</v>
      </c>
      <c r="AE54" s="21">
        <f>+$I54*IF(OR($A54="2-F1",$A54="2-F2"),'COMPRAS CONJ - FACTORES'!AE$11,'COMPRAS CONJ - FACTORES'!AE$10)*'COMPRAS CONJ - FACTORES'!AE54</f>
        <v>0</v>
      </c>
      <c r="AF54" s="21">
        <f>+$I54*IF(OR($A54="2-F1",$A54="2-F2"),'COMPRAS CONJ - FACTORES'!AF$11,'COMPRAS CONJ - FACTORES'!AF$10)*'COMPRAS CONJ - FACTORES'!AF54</f>
        <v>0</v>
      </c>
      <c r="AG54" s="21">
        <f>+$I54*IF(OR($A54="2-F1",$A54="2-F2"),'COMPRAS CONJ - FACTORES'!AG$11,'COMPRAS CONJ - FACTORES'!AG$10)*'COMPRAS CONJ - FACTORES'!AG54</f>
        <v>0</v>
      </c>
      <c r="AH54" s="21">
        <f>+$I54*IF(OR($A54="2-F1",$A54="2-F2"),'COMPRAS CONJ - FACTORES'!AH$11,'COMPRAS CONJ - FACTORES'!AH$10)*'COMPRAS CONJ - FACTORES'!AH54</f>
        <v>0</v>
      </c>
      <c r="AI54" s="21">
        <f>+$I54*IF(OR($A54="2-F1",$A54="2-F2"),'COMPRAS CONJ - FACTORES'!AI$11,'COMPRAS CONJ - FACTORES'!AI$10)*'COMPRAS CONJ - FACTORES'!AI54</f>
        <v>0</v>
      </c>
      <c r="AJ54" s="21">
        <f>+$I54*IF(OR($A54="2-F1",$A54="2-F2"),'COMPRAS CONJ - FACTORES'!AJ$11,'COMPRAS CONJ - FACTORES'!AJ$10)*'COMPRAS CONJ - FACTORES'!AJ54</f>
        <v>0</v>
      </c>
      <c r="AK54" s="21">
        <f>+$I54*IF(OR($A54="2-F1",$A54="2-F2"),'COMPRAS CONJ - FACTORES'!AK$11,'COMPRAS CONJ - FACTORES'!AK$10)*'COMPRAS CONJ - FACTORES'!AK54</f>
        <v>0</v>
      </c>
      <c r="AL54" s="21">
        <f>+$I54*IF(OR($A54="2-F1",$A54="2-F2"),'COMPRAS CONJ - FACTORES'!AL$11,'COMPRAS CONJ - FACTORES'!AL$10)*'COMPRAS CONJ - FACTORES'!AL54</f>
        <v>0</v>
      </c>
      <c r="AM54" s="21">
        <f>+$I54*IF(OR($A54="2-F1",$A54="2-F2"),'COMPRAS CONJ - FACTORES'!AM$11,'COMPRAS CONJ - FACTORES'!AM$10)*'COMPRAS CONJ - FACTORES'!AM54</f>
        <v>0</v>
      </c>
      <c r="AN54" s="21">
        <f>+$I54*IF(OR($A54="2-F1",$A54="2-F2"),'COMPRAS CONJ - FACTORES'!AN$11,'COMPRAS CONJ - FACTORES'!AN$10)*'COMPRAS CONJ - FACTORES'!AN54</f>
        <v>0</v>
      </c>
      <c r="AO54" s="21">
        <f>+$I54*IF(OR($A54="2-F1",$A54="2-F2"),'COMPRAS CONJ - FACTORES'!AO$11,'COMPRAS CONJ - FACTORES'!AO$10)*'COMPRAS CONJ - FACTORES'!AO54</f>
        <v>0</v>
      </c>
      <c r="AP54" s="21">
        <f>+$I54*IF(OR($A54="2-F1",$A54="2-F2"),'COMPRAS CONJ - FACTORES'!AP$11,'COMPRAS CONJ - FACTORES'!AP$10)*'COMPRAS CONJ - FACTORES'!AP54</f>
        <v>0</v>
      </c>
      <c r="AQ54" s="21">
        <f>+$I54*IF(OR($A54="2-F1",$A54="2-F2"),'COMPRAS CONJ - FACTORES'!AQ$11,'COMPRAS CONJ - FACTORES'!AQ$10)*'COMPRAS CONJ - FACTORES'!AQ54</f>
        <v>0</v>
      </c>
      <c r="AR54" s="21">
        <f>+$I54*IF(OR($A54="2-F1",$A54="2-F2"),'COMPRAS CONJ - FACTORES'!AR$11,'COMPRAS CONJ - FACTORES'!AR$10)*'COMPRAS CONJ - FACTORES'!AR54</f>
        <v>0</v>
      </c>
      <c r="AS54" s="21">
        <f>+$I54*IF(OR($A54="2-F1",$A54="2-F2"),'COMPRAS CONJ - FACTORES'!AS$11,'COMPRAS CONJ - FACTORES'!AS$10)*'COMPRAS CONJ - FACTORES'!AS54</f>
        <v>0</v>
      </c>
      <c r="AT54" s="21">
        <f>+$I54*IF(OR($A54="2-F1",$A54="2-F2"),'COMPRAS CONJ - FACTORES'!AT$11,'COMPRAS CONJ - FACTORES'!AT$10)*'COMPRAS CONJ - FACTORES'!AT54</f>
        <v>0</v>
      </c>
      <c r="AU54" s="21">
        <f>+$I54*IF(OR($A54="2-F1",$A54="2-F2"),'COMPRAS CONJ - FACTORES'!AU$11,'COMPRAS CONJ - FACTORES'!AU$10)*'COMPRAS CONJ - FACTORES'!AU54</f>
        <v>0</v>
      </c>
      <c r="AV54" s="21">
        <f>+$I54*IF(OR($A54="2-F1",$A54="2-F2"),'COMPRAS CONJ - FACTORES'!AV$11,'COMPRAS CONJ - FACTORES'!AV$10)*'COMPRAS CONJ - FACTORES'!AV54</f>
        <v>0</v>
      </c>
      <c r="AW54" s="21">
        <f>+$I54*IF(OR($A54="2-F1",$A54="2-F2"),'COMPRAS CONJ - FACTORES'!AW$11,'COMPRAS CONJ - FACTORES'!AW$10)*'COMPRAS CONJ - FACTORES'!AW54</f>
        <v>0</v>
      </c>
      <c r="AX54" s="21">
        <f>+$I54*IF(OR($A54="2-F1",$A54="2-F2"),'COMPRAS CONJ - FACTORES'!AX$11,'COMPRAS CONJ - FACTORES'!AX$10)*'COMPRAS CONJ - FACTORES'!AX54</f>
        <v>0</v>
      </c>
      <c r="AY54" s="21">
        <f>+$I54*IF(OR($A54="2-F1",$A54="2-F2"),'COMPRAS CONJ - FACTORES'!AY$11,'COMPRAS CONJ - FACTORES'!AY$10)*'COMPRAS CONJ - FACTORES'!AY54</f>
        <v>0</v>
      </c>
      <c r="AZ54" s="21">
        <f>+$I54*IF(OR($A54="2-F1",$A54="2-F2"),'COMPRAS CONJ - FACTORES'!AZ$11,'COMPRAS CONJ - FACTORES'!AZ$10)*'COMPRAS CONJ - FACTORES'!AZ54</f>
        <v>0</v>
      </c>
      <c r="BA54" s="21">
        <f>+$I54*IF(OR($A54="2-F1",$A54="2-F2"),'COMPRAS CONJ - FACTORES'!BA$11,'COMPRAS CONJ - FACTORES'!BA$10)*'COMPRAS CONJ - FACTORES'!BA54</f>
        <v>0</v>
      </c>
      <c r="BB54" s="21">
        <f>+$I54*IF(OR($A54="2-F1",$A54="2-F2"),'COMPRAS CONJ - FACTORES'!BB$11,'COMPRAS CONJ - FACTORES'!BB$10)*'COMPRAS CONJ - FACTORES'!BB54</f>
        <v>0</v>
      </c>
      <c r="BC54" s="21">
        <f>+$I54*IF(OR($A54="2-F1",$A54="2-F2"),'COMPRAS CONJ - FACTORES'!BC$11,'COMPRAS CONJ - FACTORES'!BC$10)*'COMPRAS CONJ - FACTORES'!BC54</f>
        <v>0</v>
      </c>
      <c r="BD54" s="21">
        <f>+$I54*IF(OR($A54="2-F1",$A54="2-F2"),'COMPRAS CONJ - FACTORES'!BD$11,'COMPRAS CONJ - FACTORES'!BD$10)*'COMPRAS CONJ - FACTORES'!BD54</f>
        <v>0</v>
      </c>
      <c r="BE54" s="21">
        <f>+$I54*IF(OR($A54="2-F1",$A54="2-F2"),'COMPRAS CONJ - FACTORES'!BE$11,'COMPRAS CONJ - FACTORES'!BE$10)*'COMPRAS CONJ - FACTORES'!BE54</f>
        <v>73.548535199999989</v>
      </c>
      <c r="BF54" s="21">
        <f>+$I54*IF(OR($A54="2-F1",$A54="2-F2"),'COMPRAS CONJ - FACTORES'!BF$11,'COMPRAS CONJ - FACTORES'!BF$10)*'COMPRAS CONJ - FACTORES'!BF54</f>
        <v>73.548535199999989</v>
      </c>
      <c r="BG54" s="21">
        <f>+$I54*IF(OR($A54="2-F1",$A54="2-F2"),'COMPRAS CONJ - FACTORES'!BG$11,'COMPRAS CONJ - FACTORES'!BG$10)*'COMPRAS CONJ - FACTORES'!BG54</f>
        <v>73.548535199999989</v>
      </c>
      <c r="BH54" s="21">
        <f>+$I54*IF(OR($A54="2-F1",$A54="2-F2"),'COMPRAS CONJ - FACTORES'!BH$11,'COMPRAS CONJ - FACTORES'!BH$10)*'COMPRAS CONJ - FACTORES'!BH54</f>
        <v>73.548535199999989</v>
      </c>
      <c r="BI54" s="21">
        <f>+$I54*IF(OR($A54="2-F1",$A54="2-F2"),'COMPRAS CONJ - FACTORES'!BI$11,'COMPRAS CONJ - FACTORES'!BI$10)*'COMPRAS CONJ - FACTORES'!BI54</f>
        <v>73.548535199999989</v>
      </c>
      <c r="BJ54" s="21">
        <f>+$I54*IF(OR($A54="2-F1",$A54="2-F2"),'COMPRAS CONJ - FACTORES'!BJ$11,'COMPRAS CONJ - FACTORES'!BJ$10)*'COMPRAS CONJ - FACTORES'!BJ54</f>
        <v>73.548535199999989</v>
      </c>
      <c r="BK54" s="21">
        <f>+$I54*IF(OR($A54="2-F1",$A54="2-F2"),'COMPRAS CONJ - FACTORES'!BK$11,'COMPRAS CONJ - FACTORES'!BK$10)*'COMPRAS CONJ - FACTORES'!BK54</f>
        <v>73.548535199999989</v>
      </c>
      <c r="BL54" s="21">
        <f>+$I54*IF(OR($A54="2-F1",$A54="2-F2"),'COMPRAS CONJ - FACTORES'!BL$11,'COMPRAS CONJ - FACTORES'!BL$10)*'COMPRAS CONJ - FACTORES'!BL54</f>
        <v>73.548535199999989</v>
      </c>
      <c r="BM54" s="21">
        <f>+$I54*IF(OR($A54="2-F1",$A54="2-F2"),'COMPRAS CONJ - FACTORES'!BM$11,'COMPRAS CONJ - FACTORES'!BM$10)*'COMPRAS CONJ - FACTORES'!BM54</f>
        <v>73.548535199999989</v>
      </c>
      <c r="BN54" s="21">
        <f>+$I54*IF(OR($A54="2-F1",$A54="2-F2"),'COMPRAS CONJ - FACTORES'!BN$11,'COMPRAS CONJ - FACTORES'!BN$10)*'COMPRAS CONJ - FACTORES'!BN54</f>
        <v>73.548535199999989</v>
      </c>
      <c r="BO54" s="21">
        <f>+$I54*IF(OR($A54="2-F1",$A54="2-F2"),'COMPRAS CONJ - FACTORES'!BO$11,'COMPRAS CONJ - FACTORES'!BO$10)*'COMPRAS CONJ - FACTORES'!BO54</f>
        <v>73.548535199999989</v>
      </c>
      <c r="BP54" s="21">
        <f>+$I54*IF(OR($A54="2-F1",$A54="2-F2"),'COMPRAS CONJ - FACTORES'!BP$11,'COMPRAS CONJ - FACTORES'!BP$10)*'COMPRAS CONJ - FACTORES'!BP54</f>
        <v>70.350772800000001</v>
      </c>
      <c r="BQ54" s="21">
        <f>+$I54*IF(OR($A54="2-F1",$A54="2-F2"),'COMPRAS CONJ - FACTORES'!BQ$11,'COMPRAS CONJ - FACTORES'!BQ$10)*'COMPRAS CONJ - FACTORES'!BQ54</f>
        <v>71.547379200000009</v>
      </c>
      <c r="BR54" s="21">
        <f>+$I54*IF(OR($A54="2-F1",$A54="2-F2"),'COMPRAS CONJ - FACTORES'!BR$11,'COMPRAS CONJ - FACTORES'!BR$10)*'COMPRAS CONJ - FACTORES'!BR54</f>
        <v>71.547379200000009</v>
      </c>
      <c r="BS54" s="21">
        <f>+$I54*IF(OR($A54="2-F1",$A54="2-F2"),'COMPRAS CONJ - FACTORES'!BS$11,'COMPRAS CONJ - FACTORES'!BS$10)*'COMPRAS CONJ - FACTORES'!BS54</f>
        <v>71.547379200000009</v>
      </c>
      <c r="BT54" s="21">
        <f>+$I54*IF(OR($A54="2-F1",$A54="2-F2"),'COMPRAS CONJ - FACTORES'!BT$11,'COMPRAS CONJ - FACTORES'!BT$10)*'COMPRAS CONJ - FACTORES'!BT54</f>
        <v>71.547379200000009</v>
      </c>
      <c r="BU54" s="21">
        <f>+$I54*IF(OR($A54="2-F1",$A54="2-F2"),'COMPRAS CONJ - FACTORES'!BU$11,'COMPRAS CONJ - FACTORES'!BU$10)*'COMPRAS CONJ - FACTORES'!BU54</f>
        <v>71.547379200000009</v>
      </c>
      <c r="BV54" s="21">
        <f>+$I54*IF(OR($A54="2-F1",$A54="2-F2"),'COMPRAS CONJ - FACTORES'!BV$11,'COMPRAS CONJ - FACTORES'!BV$10)*'COMPRAS CONJ - FACTORES'!BV54</f>
        <v>71.547379200000009</v>
      </c>
      <c r="BW54" s="21">
        <f>+$I54*IF(OR($A54="2-F1",$A54="2-F2"),'COMPRAS CONJ - FACTORES'!BW$11,'COMPRAS CONJ - FACTORES'!BW$10)*'COMPRAS CONJ - FACTORES'!BW54</f>
        <v>71.547379200000009</v>
      </c>
      <c r="BX54" s="21">
        <f>+$I54*IF(OR($A54="2-F1",$A54="2-F2"),'COMPRAS CONJ - FACTORES'!BX$11,'COMPRAS CONJ - FACTORES'!BX$10)*'COMPRAS CONJ - FACTORES'!BX54</f>
        <v>71.547379200000009</v>
      </c>
      <c r="BY54" s="21">
        <f>+$I54*IF(OR($A54="2-F1",$A54="2-F2"),'COMPRAS CONJ - FACTORES'!BY$11,'COMPRAS CONJ - FACTORES'!BY$10)*'COMPRAS CONJ - FACTORES'!BY54</f>
        <v>71.547379200000009</v>
      </c>
      <c r="BZ54" s="21">
        <f>+$I54*IF(OR($A54="2-F1",$A54="2-F2"),'COMPRAS CONJ - FACTORES'!BZ$11,'COMPRAS CONJ - FACTORES'!BZ$10)*'COMPRAS CONJ - FACTORES'!BZ54</f>
        <v>71.547379200000009</v>
      </c>
      <c r="CA54" s="21">
        <f>+$I54*IF(OR($A54="2-F1",$A54="2-F2"),'COMPRAS CONJ - FACTORES'!CA$11,'COMPRAS CONJ - FACTORES'!CA$10)*'COMPRAS CONJ - FACTORES'!CA54</f>
        <v>71.547379200000009</v>
      </c>
    </row>
    <row r="55" spans="1:79" x14ac:dyDescent="0.3">
      <c r="A55" s="9">
        <v>1</v>
      </c>
      <c r="B55" s="10" t="s">
        <v>2787</v>
      </c>
      <c r="C55" s="437" t="s">
        <v>2917</v>
      </c>
      <c r="D55" s="11" t="s">
        <v>2807</v>
      </c>
      <c r="E55" s="9" t="s">
        <v>2812</v>
      </c>
      <c r="F55" s="9" t="s">
        <v>2813</v>
      </c>
      <c r="G55" s="9" t="s">
        <v>2918</v>
      </c>
      <c r="H55" s="12" t="s">
        <v>2892</v>
      </c>
      <c r="I55" s="13">
        <v>66</v>
      </c>
      <c r="J55" s="14">
        <v>28.35</v>
      </c>
      <c r="K55" s="24">
        <v>42747</v>
      </c>
      <c r="L55" s="24">
        <v>43446</v>
      </c>
      <c r="M55" s="689">
        <v>43446</v>
      </c>
      <c r="N55" s="21">
        <f>+$I55*IF(OR($A55="2-F1",$A55="2-F2"),'COMPRAS CONJ - FACTORES'!N$11,'COMPRAS CONJ - FACTORES'!N$10)*'COMPRAS CONJ - FACTORES'!N55</f>
        <v>0</v>
      </c>
      <c r="O55" s="21">
        <f>+$I55*IF(OR($A55="2-F1",$A55="2-F2"),'COMPRAS CONJ - FACTORES'!O$11,'COMPRAS CONJ - FACTORES'!O$10)*'COMPRAS CONJ - FACTORES'!O55</f>
        <v>0</v>
      </c>
      <c r="P55" s="21">
        <f>+$I55*IF(OR($A55="2-F1",$A55="2-F2"),'COMPRAS CONJ - FACTORES'!P$11,'COMPRAS CONJ - FACTORES'!P$10)*'COMPRAS CONJ - FACTORES'!P55</f>
        <v>0</v>
      </c>
      <c r="Q55" s="21">
        <f>+$I55*IF(OR($A55="2-F1",$A55="2-F2"),'COMPRAS CONJ - FACTORES'!Q$11,'COMPRAS CONJ - FACTORES'!Q$10)*'COMPRAS CONJ - FACTORES'!Q55</f>
        <v>0</v>
      </c>
      <c r="R55" s="21">
        <f>+$I55*IF(OR($A55="2-F1",$A55="2-F2"),'COMPRAS CONJ - FACTORES'!R$11,'COMPRAS CONJ - FACTORES'!R$10)*'COMPRAS CONJ - FACTORES'!R55</f>
        <v>0</v>
      </c>
      <c r="S55" s="21">
        <f>+$I55*IF(OR($A55="2-F1",$A55="2-F2"),'COMPRAS CONJ - FACTORES'!S$11,'COMPRAS CONJ - FACTORES'!S$10)*'COMPRAS CONJ - FACTORES'!S55</f>
        <v>0</v>
      </c>
      <c r="T55" s="21">
        <f>+$I55*IF(OR($A55="2-F1",$A55="2-F2"),'COMPRAS CONJ - FACTORES'!T$11,'COMPRAS CONJ - FACTORES'!T$10)*'COMPRAS CONJ - FACTORES'!T55</f>
        <v>0</v>
      </c>
      <c r="U55" s="21">
        <f>+$I55*IF(OR($A55="2-F1",$A55="2-F2"),'COMPRAS CONJ - FACTORES'!U$11,'COMPRAS CONJ - FACTORES'!U$10)*'COMPRAS CONJ - FACTORES'!U55</f>
        <v>0</v>
      </c>
      <c r="V55" s="21">
        <f>+$I55*IF(OR($A55="2-F1",$A55="2-F2"),'COMPRAS CONJ - FACTORES'!V$11,'COMPRAS CONJ - FACTORES'!V$10)*'COMPRAS CONJ - FACTORES'!V55</f>
        <v>0</v>
      </c>
      <c r="W55" s="21">
        <f>+$I55*IF(OR($A55="2-F1",$A55="2-F2"),'COMPRAS CONJ - FACTORES'!W$11,'COMPRAS CONJ - FACTORES'!W$10)*'COMPRAS CONJ - FACTORES'!W55</f>
        <v>0</v>
      </c>
      <c r="X55" s="21">
        <f>+$I55*IF(OR($A55="2-F1",$A55="2-F2"),'COMPRAS CONJ - FACTORES'!X$11,'COMPRAS CONJ - FACTORES'!X$10)*'COMPRAS CONJ - FACTORES'!X55</f>
        <v>0</v>
      </c>
      <c r="Y55" s="21">
        <f>+$I55*IF(OR($A55="2-F1",$A55="2-F2"),'COMPRAS CONJ - FACTORES'!Y$11,'COMPRAS CONJ - FACTORES'!Y$10)*'COMPRAS CONJ - FACTORES'!Y55</f>
        <v>0</v>
      </c>
      <c r="Z55" s="21">
        <f>+$I55*IF(OR($A55="2-F1",$A55="2-F2"),'COMPRAS CONJ - FACTORES'!Z$11,'COMPRAS CONJ - FACTORES'!Z$10)*'COMPRAS CONJ - FACTORES'!Z55</f>
        <v>0</v>
      </c>
      <c r="AA55" s="21">
        <f>+$I55*IF(OR($A55="2-F1",$A55="2-F2"),'COMPRAS CONJ - FACTORES'!AA$11,'COMPRAS CONJ - FACTORES'!AA$10)*'COMPRAS CONJ - FACTORES'!AA55</f>
        <v>0</v>
      </c>
      <c r="AB55" s="21">
        <f>+$I55*IF(OR($A55="2-F1",$A55="2-F2"),'COMPRAS CONJ - FACTORES'!AB$11,'COMPRAS CONJ - FACTORES'!AB$10)*'COMPRAS CONJ - FACTORES'!AB55</f>
        <v>0</v>
      </c>
      <c r="AC55" s="21">
        <f>+$I55*IF(OR($A55="2-F1",$A55="2-F2"),'COMPRAS CONJ - FACTORES'!AC$11,'COMPRAS CONJ - FACTORES'!AC$10)*'COMPRAS CONJ - FACTORES'!AC55</f>
        <v>0</v>
      </c>
      <c r="AD55" s="21">
        <f>+$I55*IF(OR($A55="2-F1",$A55="2-F2"),'COMPRAS CONJ - FACTORES'!AD$11,'COMPRAS CONJ - FACTORES'!AD$10)*'COMPRAS CONJ - FACTORES'!AD55</f>
        <v>0</v>
      </c>
      <c r="AE55" s="21">
        <f>+$I55*IF(OR($A55="2-F1",$A55="2-F2"),'COMPRAS CONJ - FACTORES'!AE$11,'COMPRAS CONJ - FACTORES'!AE$10)*'COMPRAS CONJ - FACTORES'!AE55</f>
        <v>77.197889999999987</v>
      </c>
      <c r="AF55" s="21">
        <f>+$I55*IF(OR($A55="2-F1",$A55="2-F2"),'COMPRAS CONJ - FACTORES'!AF$11,'COMPRAS CONJ - FACTORES'!AF$10)*'COMPRAS CONJ - FACTORES'!AF55</f>
        <v>77.197889999999987</v>
      </c>
      <c r="AG55" s="21">
        <f>+$I55*IF(OR($A55="2-F1",$A55="2-F2"),'COMPRAS CONJ - FACTORES'!AG$11,'COMPRAS CONJ - FACTORES'!AG$10)*'COMPRAS CONJ - FACTORES'!AG55</f>
        <v>77.197889999999987</v>
      </c>
      <c r="AH55" s="21">
        <f>+$I55*IF(OR($A55="2-F1",$A55="2-F2"),'COMPRAS CONJ - FACTORES'!AH$11,'COMPRAS CONJ - FACTORES'!AH$10)*'COMPRAS CONJ - FACTORES'!AH55</f>
        <v>77.197889999999987</v>
      </c>
      <c r="AI55" s="21">
        <f>+$I55*IF(OR($A55="2-F1",$A55="2-F2"),'COMPRAS CONJ - FACTORES'!AI$11,'COMPRAS CONJ - FACTORES'!AI$10)*'COMPRAS CONJ - FACTORES'!AI55</f>
        <v>77.197889999999987</v>
      </c>
      <c r="AJ55" s="21">
        <f>+$I55*IF(OR($A55="2-F1",$A55="2-F2"),'COMPRAS CONJ - FACTORES'!AJ$11,'COMPRAS CONJ - FACTORES'!AJ$10)*'COMPRAS CONJ - FACTORES'!AJ55</f>
        <v>77.197889999999987</v>
      </c>
      <c r="AK55" s="21">
        <f>+$I55*IF(OR($A55="2-F1",$A55="2-F2"),'COMPRAS CONJ - FACTORES'!AK$11,'COMPRAS CONJ - FACTORES'!AK$10)*'COMPRAS CONJ - FACTORES'!AK55</f>
        <v>77.197889999999987</v>
      </c>
      <c r="AL55" s="21">
        <f>+$I55*IF(OR($A55="2-F1",$A55="2-F2"),'COMPRAS CONJ - FACTORES'!AL$11,'COMPRAS CONJ - FACTORES'!AL$10)*'COMPRAS CONJ - FACTORES'!AL55</f>
        <v>77.197889999999987</v>
      </c>
      <c r="AM55" s="21">
        <f>+$I55*IF(OR($A55="2-F1",$A55="2-F2"),'COMPRAS CONJ - FACTORES'!AM$11,'COMPRAS CONJ - FACTORES'!AM$10)*'COMPRAS CONJ - FACTORES'!AM55</f>
        <v>77.197889999999987</v>
      </c>
      <c r="AN55" s="21">
        <f>+$I55*IF(OR($A55="2-F1",$A55="2-F2"),'COMPRAS CONJ - FACTORES'!AN$11,'COMPRAS CONJ - FACTORES'!AN$10)*'COMPRAS CONJ - FACTORES'!AN55</f>
        <v>77.197889999999987</v>
      </c>
      <c r="AO55" s="21">
        <f>+$I55*IF(OR($A55="2-F1",$A55="2-F2"),'COMPRAS CONJ - FACTORES'!AO$11,'COMPRAS CONJ - FACTORES'!AO$10)*'COMPRAS CONJ - FACTORES'!AO55</f>
        <v>77.197889999999987</v>
      </c>
      <c r="AP55" s="21">
        <f>+$I55*IF(OR($A55="2-F1",$A55="2-F2"),'COMPRAS CONJ - FACTORES'!AP$11,'COMPRAS CONJ - FACTORES'!AP$10)*'COMPRAS CONJ - FACTORES'!AP55</f>
        <v>77.197889999999987</v>
      </c>
      <c r="AQ55" s="21">
        <f>+$I55*IF(OR($A55="2-F1",$A55="2-F2"),'COMPRAS CONJ - FACTORES'!AQ$11,'COMPRAS CONJ - FACTORES'!AQ$10)*'COMPRAS CONJ - FACTORES'!AQ55</f>
        <v>78.510959999999997</v>
      </c>
      <c r="AR55" s="21">
        <f>+$I55*IF(OR($A55="2-F1",$A55="2-F2"),'COMPRAS CONJ - FACTORES'!AR$11,'COMPRAS CONJ - FACTORES'!AR$10)*'COMPRAS CONJ - FACTORES'!AR55</f>
        <v>78.510959999999997</v>
      </c>
      <c r="AS55" s="21">
        <f>+$I55*IF(OR($A55="2-F1",$A55="2-F2"),'COMPRAS CONJ - FACTORES'!AS$11,'COMPRAS CONJ - FACTORES'!AS$10)*'COMPRAS CONJ - FACTORES'!AS55</f>
        <v>78.510959999999997</v>
      </c>
      <c r="AT55" s="21">
        <f>+$I55*IF(OR($A55="2-F1",$A55="2-F2"),'COMPRAS CONJ - FACTORES'!AT$11,'COMPRAS CONJ - FACTORES'!AT$10)*'COMPRAS CONJ - FACTORES'!AT55</f>
        <v>78.510959999999997</v>
      </c>
      <c r="AU55" s="21">
        <f>+$I55*IF(OR($A55="2-F1",$A55="2-F2"),'COMPRAS CONJ - FACTORES'!AU$11,'COMPRAS CONJ - FACTORES'!AU$10)*'COMPRAS CONJ - FACTORES'!AU55</f>
        <v>78.510959999999997</v>
      </c>
      <c r="AV55" s="21">
        <f>+$I55*IF(OR($A55="2-F1",$A55="2-F2"),'COMPRAS CONJ - FACTORES'!AV$11,'COMPRAS CONJ - FACTORES'!AV$10)*'COMPRAS CONJ - FACTORES'!AV55</f>
        <v>78.510959999999997</v>
      </c>
      <c r="AW55" s="21">
        <f>+$I55*IF(OR($A55="2-F1",$A55="2-F2"),'COMPRAS CONJ - FACTORES'!AW$11,'COMPRAS CONJ - FACTORES'!AW$10)*'COMPRAS CONJ - FACTORES'!AW55</f>
        <v>78.510959999999997</v>
      </c>
      <c r="AX55" s="21">
        <f>+$I55*IF(OR($A55="2-F1",$A55="2-F2"),'COMPRAS CONJ - FACTORES'!AX$11,'COMPRAS CONJ - FACTORES'!AX$10)*'COMPRAS CONJ - FACTORES'!AX55</f>
        <v>78.510959999999997</v>
      </c>
      <c r="AY55" s="21">
        <f>+$I55*IF(OR($A55="2-F1",$A55="2-F2"),'COMPRAS CONJ - FACTORES'!AY$11,'COMPRAS CONJ - FACTORES'!AY$10)*'COMPRAS CONJ - FACTORES'!AY55</f>
        <v>78.510959999999997</v>
      </c>
      <c r="AZ55" s="21">
        <f>+$I55*IF(OR($A55="2-F1",$A55="2-F2"),'COMPRAS CONJ - FACTORES'!AZ$11,'COMPRAS CONJ - FACTORES'!AZ$10)*'COMPRAS CONJ - FACTORES'!AZ55</f>
        <v>78.510959999999997</v>
      </c>
      <c r="BA55" s="21">
        <f>+$I55*IF(OR($A55="2-F1",$A55="2-F2"),'COMPRAS CONJ - FACTORES'!BA$11,'COMPRAS CONJ - FACTORES'!BA$10)*'COMPRAS CONJ - FACTORES'!BA55</f>
        <v>78.510959999999997</v>
      </c>
      <c r="BB55" s="21">
        <f>+$I55*IF(OR($A55="2-F1",$A55="2-F2"),'COMPRAS CONJ - FACTORES'!BB$11,'COMPRAS CONJ - FACTORES'!BB$10)*'COMPRAS CONJ - FACTORES'!BB55</f>
        <v>78.510959999999997</v>
      </c>
      <c r="BC55" s="21">
        <f>+$I55*IF(OR($A55="2-F1",$A55="2-F2"),'COMPRAS CONJ - FACTORES'!BC$11,'COMPRAS CONJ - FACTORES'!BC$10)*'COMPRAS CONJ - FACTORES'!BC55</f>
        <v>79.854389999999995</v>
      </c>
      <c r="BD55" s="21">
        <f>+$I55*IF(OR($A55="2-F1",$A55="2-F2"),'COMPRAS CONJ - FACTORES'!BD$11,'COMPRAS CONJ - FACTORES'!BD$10)*'COMPRAS CONJ - FACTORES'!BD55</f>
        <v>79.854389999999995</v>
      </c>
      <c r="BE55" s="21">
        <f>+$I55*IF(OR($A55="2-F1",$A55="2-F2"),'COMPRAS CONJ - FACTORES'!BE$11,'COMPRAS CONJ - FACTORES'!BE$10)*'COMPRAS CONJ - FACTORES'!BE55</f>
        <v>79.854389999999995</v>
      </c>
      <c r="BF55" s="21">
        <f>+$I55*IF(OR($A55="2-F1",$A55="2-F2"),'COMPRAS CONJ - FACTORES'!BF$11,'COMPRAS CONJ - FACTORES'!BF$10)*'COMPRAS CONJ - FACTORES'!BF55</f>
        <v>79.854389999999995</v>
      </c>
      <c r="BG55" s="21">
        <f>+$I55*IF(OR($A55="2-F1",$A55="2-F2"),'COMPRAS CONJ - FACTORES'!BG$11,'COMPRAS CONJ - FACTORES'!BG$10)*'COMPRAS CONJ - FACTORES'!BG55</f>
        <v>79.854389999999995</v>
      </c>
      <c r="BH55" s="21">
        <f>+$I55*IF(OR($A55="2-F1",$A55="2-F2"),'COMPRAS CONJ - FACTORES'!BH$11,'COMPRAS CONJ - FACTORES'!BH$10)*'COMPRAS CONJ - FACTORES'!BH55</f>
        <v>79.854389999999995</v>
      </c>
      <c r="BI55" s="21">
        <f>+$I55*IF(OR($A55="2-F1",$A55="2-F2"),'COMPRAS CONJ - FACTORES'!BI$11,'COMPRAS CONJ - FACTORES'!BI$10)*'COMPRAS CONJ - FACTORES'!BI55</f>
        <v>79.854389999999995</v>
      </c>
      <c r="BJ55" s="21">
        <f>+$I55*IF(OR($A55="2-F1",$A55="2-F2"),'COMPRAS CONJ - FACTORES'!BJ$11,'COMPRAS CONJ - FACTORES'!BJ$10)*'COMPRAS CONJ - FACTORES'!BJ55</f>
        <v>79.854389999999995</v>
      </c>
      <c r="BK55" s="21">
        <f>+$I55*IF(OR($A55="2-F1",$A55="2-F2"),'COMPRAS CONJ - FACTORES'!BK$11,'COMPRAS CONJ - FACTORES'!BK$10)*'COMPRAS CONJ - FACTORES'!BK55</f>
        <v>79.854389999999995</v>
      </c>
      <c r="BL55" s="21">
        <f>+$I55*IF(OR($A55="2-F1",$A55="2-F2"),'COMPRAS CONJ - FACTORES'!BL$11,'COMPRAS CONJ - FACTORES'!BL$10)*'COMPRAS CONJ - FACTORES'!BL55</f>
        <v>79.854389999999995</v>
      </c>
      <c r="BM55" s="21">
        <f>+$I55*IF(OR($A55="2-F1",$A55="2-F2"),'COMPRAS CONJ - FACTORES'!BM$11,'COMPRAS CONJ - FACTORES'!BM$10)*'COMPRAS CONJ - FACTORES'!BM55</f>
        <v>79.854389999999995</v>
      </c>
      <c r="BN55" s="21">
        <f>+$I55*IF(OR($A55="2-F1",$A55="2-F2"),'COMPRAS CONJ - FACTORES'!BN$11,'COMPRAS CONJ - FACTORES'!BN$10)*'COMPRAS CONJ - FACTORES'!BN55</f>
        <v>79.854389999999995</v>
      </c>
      <c r="BO55" s="21">
        <f>+$I55*IF(OR($A55="2-F1",$A55="2-F2"),'COMPRAS CONJ - FACTORES'!BO$11,'COMPRAS CONJ - FACTORES'!BO$10)*'COMPRAS CONJ - FACTORES'!BO55</f>
        <v>81.220590000000001</v>
      </c>
      <c r="BP55" s="21">
        <f>+$I55*IF(OR($A55="2-F1",$A55="2-F2"),'COMPRAS CONJ - FACTORES'!BP$11,'COMPRAS CONJ - FACTORES'!BP$10)*'COMPRAS CONJ - FACTORES'!BP55</f>
        <v>77.689260000000019</v>
      </c>
      <c r="BQ55" s="21">
        <f>+$I55*IF(OR($A55="2-F1",$A55="2-F2"),'COMPRAS CONJ - FACTORES'!BQ$11,'COMPRAS CONJ - FACTORES'!BQ$10)*'COMPRAS CONJ - FACTORES'!BQ55</f>
        <v>77.689260000000019</v>
      </c>
      <c r="BR55" s="21">
        <f>+$I55*IF(OR($A55="2-F1",$A55="2-F2"),'COMPRAS CONJ - FACTORES'!BR$11,'COMPRAS CONJ - FACTORES'!BR$10)*'COMPRAS CONJ - FACTORES'!BR55</f>
        <v>77.689260000000019</v>
      </c>
      <c r="BS55" s="21">
        <f>+$I55*IF(OR($A55="2-F1",$A55="2-F2"),'COMPRAS CONJ - FACTORES'!BS$11,'COMPRAS CONJ - FACTORES'!BS$10)*'COMPRAS CONJ - FACTORES'!BS55</f>
        <v>77.689260000000019</v>
      </c>
      <c r="BT55" s="21">
        <f>+$I55*IF(OR($A55="2-F1",$A55="2-F2"),'COMPRAS CONJ - FACTORES'!BT$11,'COMPRAS CONJ - FACTORES'!BT$10)*'COMPRAS CONJ - FACTORES'!BT55</f>
        <v>77.689260000000019</v>
      </c>
      <c r="BU55" s="21">
        <f>+$I55*IF(OR($A55="2-F1",$A55="2-F2"),'COMPRAS CONJ - FACTORES'!BU$11,'COMPRAS CONJ - FACTORES'!BU$10)*'COMPRAS CONJ - FACTORES'!BU55</f>
        <v>77.689260000000019</v>
      </c>
      <c r="BV55" s="21">
        <f>+$I55*IF(OR($A55="2-F1",$A55="2-F2"),'COMPRAS CONJ - FACTORES'!BV$11,'COMPRAS CONJ - FACTORES'!BV$10)*'COMPRAS CONJ - FACTORES'!BV55</f>
        <v>77.689260000000019</v>
      </c>
      <c r="BW55" s="21">
        <f>+$I55*IF(OR($A55="2-F1",$A55="2-F2"),'COMPRAS CONJ - FACTORES'!BW$11,'COMPRAS CONJ - FACTORES'!BW$10)*'COMPRAS CONJ - FACTORES'!BW55</f>
        <v>77.689260000000019</v>
      </c>
      <c r="BX55" s="21">
        <f>+$I55*IF(OR($A55="2-F1",$A55="2-F2"),'COMPRAS CONJ - FACTORES'!BX$11,'COMPRAS CONJ - FACTORES'!BX$10)*'COMPRAS CONJ - FACTORES'!BX55</f>
        <v>77.689260000000019</v>
      </c>
      <c r="BY55" s="21">
        <f>+$I55*IF(OR($A55="2-F1",$A55="2-F2"),'COMPRAS CONJ - FACTORES'!BY$11,'COMPRAS CONJ - FACTORES'!BY$10)*'COMPRAS CONJ - FACTORES'!BY55</f>
        <v>77.689260000000019</v>
      </c>
      <c r="BZ55" s="21">
        <f>+$I55*IF(OR($A55="2-F1",$A55="2-F2"),'COMPRAS CONJ - FACTORES'!BZ$11,'COMPRAS CONJ - FACTORES'!BZ$10)*'COMPRAS CONJ - FACTORES'!BZ55</f>
        <v>77.689260000000019</v>
      </c>
      <c r="CA55" s="21">
        <f>+$I55*IF(OR($A55="2-F1",$A55="2-F2"),'COMPRAS CONJ - FACTORES'!CA$11,'COMPRAS CONJ - FACTORES'!CA$10)*'COMPRAS CONJ - FACTORES'!CA55</f>
        <v>79.010580000000019</v>
      </c>
    </row>
    <row r="56" spans="1:79" x14ac:dyDescent="0.3">
      <c r="A56" s="9">
        <v>1</v>
      </c>
      <c r="B56" s="10" t="s">
        <v>2787</v>
      </c>
      <c r="C56" s="437" t="s">
        <v>2919</v>
      </c>
      <c r="D56" s="11" t="s">
        <v>2820</v>
      </c>
      <c r="E56" s="9" t="s">
        <v>2821</v>
      </c>
      <c r="F56" s="9" t="s">
        <v>2822</v>
      </c>
      <c r="G56" s="9" t="s">
        <v>2920</v>
      </c>
      <c r="H56" s="12" t="s">
        <v>2921</v>
      </c>
      <c r="I56" s="13">
        <v>67.19</v>
      </c>
      <c r="J56" s="14">
        <v>99.75</v>
      </c>
      <c r="K56" s="24">
        <v>42747</v>
      </c>
      <c r="L56" s="24">
        <v>43904</v>
      </c>
      <c r="M56" s="689">
        <v>43904</v>
      </c>
      <c r="N56" s="21">
        <f>+$I56*IF(OR($A56="2-F1",$A56="2-F2"),'COMPRAS CONJ - FACTORES'!N$11,'COMPRAS CONJ - FACTORES'!N$10)*'COMPRAS CONJ - FACTORES'!N56</f>
        <v>0</v>
      </c>
      <c r="O56" s="21">
        <f>+$I56*IF(OR($A56="2-F1",$A56="2-F2"),'COMPRAS CONJ - FACTORES'!O$11,'COMPRAS CONJ - FACTORES'!O$10)*'COMPRAS CONJ - FACTORES'!O56</f>
        <v>0</v>
      </c>
      <c r="P56" s="21">
        <f>+$I56*IF(OR($A56="2-F1",$A56="2-F2"),'COMPRAS CONJ - FACTORES'!P$11,'COMPRAS CONJ - FACTORES'!P$10)*'COMPRAS CONJ - FACTORES'!P56</f>
        <v>0</v>
      </c>
      <c r="Q56" s="21">
        <f>+$I56*IF(OR($A56="2-F1",$A56="2-F2"),'COMPRAS CONJ - FACTORES'!Q$11,'COMPRAS CONJ - FACTORES'!Q$10)*'COMPRAS CONJ - FACTORES'!Q56</f>
        <v>0</v>
      </c>
      <c r="R56" s="21">
        <f>+$I56*IF(OR($A56="2-F1",$A56="2-F2"),'COMPRAS CONJ - FACTORES'!R$11,'COMPRAS CONJ - FACTORES'!R$10)*'COMPRAS CONJ - FACTORES'!R56</f>
        <v>0</v>
      </c>
      <c r="S56" s="21">
        <f>+$I56*IF(OR($A56="2-F1",$A56="2-F2"),'COMPRAS CONJ - FACTORES'!S$11,'COMPRAS CONJ - FACTORES'!S$10)*'COMPRAS CONJ - FACTORES'!S56</f>
        <v>0</v>
      </c>
      <c r="T56" s="21">
        <f>+$I56*IF(OR($A56="2-F1",$A56="2-F2"),'COMPRAS CONJ - FACTORES'!T$11,'COMPRAS CONJ - FACTORES'!T$10)*'COMPRAS CONJ - FACTORES'!T56</f>
        <v>0</v>
      </c>
      <c r="U56" s="21">
        <f>+$I56*IF(OR($A56="2-F1",$A56="2-F2"),'COMPRAS CONJ - FACTORES'!U$11,'COMPRAS CONJ - FACTORES'!U$10)*'COMPRAS CONJ - FACTORES'!U56</f>
        <v>0</v>
      </c>
      <c r="V56" s="21">
        <f>+$I56*IF(OR($A56="2-F1",$A56="2-F2"),'COMPRAS CONJ - FACTORES'!V$11,'COMPRAS CONJ - FACTORES'!V$10)*'COMPRAS CONJ - FACTORES'!V56</f>
        <v>0</v>
      </c>
      <c r="W56" s="21">
        <f>+$I56*IF(OR($A56="2-F1",$A56="2-F2"),'COMPRAS CONJ - FACTORES'!W$11,'COMPRAS CONJ - FACTORES'!W$10)*'COMPRAS CONJ - FACTORES'!W56</f>
        <v>0</v>
      </c>
      <c r="X56" s="21">
        <f>+$I56*IF(OR($A56="2-F1",$A56="2-F2"),'COMPRAS CONJ - FACTORES'!X$11,'COMPRAS CONJ - FACTORES'!X$10)*'COMPRAS CONJ - FACTORES'!X56</f>
        <v>0</v>
      </c>
      <c r="Y56" s="21">
        <f>+$I56*IF(OR($A56="2-F1",$A56="2-F2"),'COMPRAS CONJ - FACTORES'!Y$11,'COMPRAS CONJ - FACTORES'!Y$10)*'COMPRAS CONJ - FACTORES'!Y56</f>
        <v>0</v>
      </c>
      <c r="Z56" s="21">
        <f>+$I56*IF(OR($A56="2-F1",$A56="2-F2"),'COMPRAS CONJ - FACTORES'!Z$11,'COMPRAS CONJ - FACTORES'!Z$10)*'COMPRAS CONJ - FACTORES'!Z56</f>
        <v>0</v>
      </c>
      <c r="AA56" s="21">
        <f>+$I56*IF(OR($A56="2-F1",$A56="2-F2"),'COMPRAS CONJ - FACTORES'!AA$11,'COMPRAS CONJ - FACTORES'!AA$10)*'COMPRAS CONJ - FACTORES'!AA56</f>
        <v>0</v>
      </c>
      <c r="AB56" s="21">
        <f>+$I56*IF(OR($A56="2-F1",$A56="2-F2"),'COMPRAS CONJ - FACTORES'!AB$11,'COMPRAS CONJ - FACTORES'!AB$10)*'COMPRAS CONJ - FACTORES'!AB56</f>
        <v>0</v>
      </c>
      <c r="AC56" s="21">
        <f>+$I56*IF(OR($A56="2-F1",$A56="2-F2"),'COMPRAS CONJ - FACTORES'!AC$11,'COMPRAS CONJ - FACTORES'!AC$10)*'COMPRAS CONJ - FACTORES'!AC56</f>
        <v>0</v>
      </c>
      <c r="AD56" s="21">
        <f>+$I56*IF(OR($A56="2-F1",$A56="2-F2"),'COMPRAS CONJ - FACTORES'!AD$11,'COMPRAS CONJ - FACTORES'!AD$10)*'COMPRAS CONJ - FACTORES'!AD56</f>
        <v>0</v>
      </c>
      <c r="AE56" s="21">
        <f>+$I56*IF(OR($A56="2-F1",$A56="2-F2"),'COMPRAS CONJ - FACTORES'!AE$11,'COMPRAS CONJ - FACTORES'!AE$10)*'COMPRAS CONJ - FACTORES'!AE56</f>
        <v>0</v>
      </c>
      <c r="AF56" s="21">
        <f>+$I56*IF(OR($A56="2-F1",$A56="2-F2"),'COMPRAS CONJ - FACTORES'!AF$11,'COMPRAS CONJ - FACTORES'!AF$10)*'COMPRAS CONJ - FACTORES'!AF56</f>
        <v>0</v>
      </c>
      <c r="AG56" s="21">
        <f>+$I56*IF(OR($A56="2-F1",$A56="2-F2"),'COMPRAS CONJ - FACTORES'!AG$11,'COMPRAS CONJ - FACTORES'!AG$10)*'COMPRAS CONJ - FACTORES'!AG56</f>
        <v>0</v>
      </c>
      <c r="AH56" s="21">
        <f>+$I56*IF(OR($A56="2-F1",$A56="2-F2"),'COMPRAS CONJ - FACTORES'!AH$11,'COMPRAS CONJ - FACTORES'!AH$10)*'COMPRAS CONJ - FACTORES'!AH56</f>
        <v>0</v>
      </c>
      <c r="AI56" s="21">
        <f>+$I56*IF(OR($A56="2-F1",$A56="2-F2"),'COMPRAS CONJ - FACTORES'!AI$11,'COMPRAS CONJ - FACTORES'!AI$10)*'COMPRAS CONJ - FACTORES'!AI56</f>
        <v>0</v>
      </c>
      <c r="AJ56" s="21">
        <f>+$I56*IF(OR($A56="2-F1",$A56="2-F2"),'COMPRAS CONJ - FACTORES'!AJ$11,'COMPRAS CONJ - FACTORES'!AJ$10)*'COMPRAS CONJ - FACTORES'!AJ56</f>
        <v>0</v>
      </c>
      <c r="AK56" s="21">
        <f>+$I56*IF(OR($A56="2-F1",$A56="2-F2"),'COMPRAS CONJ - FACTORES'!AK$11,'COMPRAS CONJ - FACTORES'!AK$10)*'COMPRAS CONJ - FACTORES'!AK56</f>
        <v>0</v>
      </c>
      <c r="AL56" s="21">
        <f>+$I56*IF(OR($A56="2-F1",$A56="2-F2"),'COMPRAS CONJ - FACTORES'!AL$11,'COMPRAS CONJ - FACTORES'!AL$10)*'COMPRAS CONJ - FACTORES'!AL56</f>
        <v>0</v>
      </c>
      <c r="AM56" s="21">
        <f>+$I56*IF(OR($A56="2-F1",$A56="2-F2"),'COMPRAS CONJ - FACTORES'!AM$11,'COMPRAS CONJ - FACTORES'!AM$10)*'COMPRAS CONJ - FACTORES'!AM56</f>
        <v>0</v>
      </c>
      <c r="AN56" s="21">
        <f>+$I56*IF(OR($A56="2-F1",$A56="2-F2"),'COMPRAS CONJ - FACTORES'!AN$11,'COMPRAS CONJ - FACTORES'!AN$10)*'COMPRAS CONJ - FACTORES'!AN56</f>
        <v>0</v>
      </c>
      <c r="AO56" s="21">
        <f>+$I56*IF(OR($A56="2-F1",$A56="2-F2"),'COMPRAS CONJ - FACTORES'!AO$11,'COMPRAS CONJ - FACTORES'!AO$10)*'COMPRAS CONJ - FACTORES'!AO56</f>
        <v>0</v>
      </c>
      <c r="AP56" s="21">
        <f>+$I56*IF(OR($A56="2-F1",$A56="2-F2"),'COMPRAS CONJ - FACTORES'!AP$11,'COMPRAS CONJ - FACTORES'!AP$10)*'COMPRAS CONJ - FACTORES'!AP56</f>
        <v>0</v>
      </c>
      <c r="AQ56" s="21">
        <f>+$I56*IF(OR($A56="2-F1",$A56="2-F2"),'COMPRAS CONJ - FACTORES'!AQ$11,'COMPRAS CONJ - FACTORES'!AQ$10)*'COMPRAS CONJ - FACTORES'!AQ56</f>
        <v>0</v>
      </c>
      <c r="AR56" s="21">
        <f>+$I56*IF(OR($A56="2-F1",$A56="2-F2"),'COMPRAS CONJ - FACTORES'!AR$11,'COMPRAS CONJ - FACTORES'!AR$10)*'COMPRAS CONJ - FACTORES'!AR56</f>
        <v>0</v>
      </c>
      <c r="AS56" s="21">
        <f>+$I56*IF(OR($A56="2-F1",$A56="2-F2"),'COMPRAS CONJ - FACTORES'!AS$11,'COMPRAS CONJ - FACTORES'!AS$10)*'COMPRAS CONJ - FACTORES'!AS56</f>
        <v>0</v>
      </c>
      <c r="AT56" s="21">
        <f>+$I56*IF(OR($A56="2-F1",$A56="2-F2"),'COMPRAS CONJ - FACTORES'!AT$11,'COMPRAS CONJ - FACTORES'!AT$10)*'COMPRAS CONJ - FACTORES'!AT56</f>
        <v>78.589791349999985</v>
      </c>
      <c r="AU56" s="21">
        <f>+$I56*IF(OR($A56="2-F1",$A56="2-F2"),'COMPRAS CONJ - FACTORES'!AU$11,'COMPRAS CONJ - FACTORES'!AU$10)*'COMPRAS CONJ - FACTORES'!AU56</f>
        <v>78.589791349999985</v>
      </c>
      <c r="AV56" s="21">
        <f>+$I56*IF(OR($A56="2-F1",$A56="2-F2"),'COMPRAS CONJ - FACTORES'!AV$11,'COMPRAS CONJ - FACTORES'!AV$10)*'COMPRAS CONJ - FACTORES'!AV56</f>
        <v>78.589791349999985</v>
      </c>
      <c r="AW56" s="21">
        <f>+$I56*IF(OR($A56="2-F1",$A56="2-F2"),'COMPRAS CONJ - FACTORES'!AW$11,'COMPRAS CONJ - FACTORES'!AW$10)*'COMPRAS CONJ - FACTORES'!AW56</f>
        <v>78.589791349999985</v>
      </c>
      <c r="AX56" s="21">
        <f>+$I56*IF(OR($A56="2-F1",$A56="2-F2"),'COMPRAS CONJ - FACTORES'!AX$11,'COMPRAS CONJ - FACTORES'!AX$10)*'COMPRAS CONJ - FACTORES'!AX56</f>
        <v>78.589791349999985</v>
      </c>
      <c r="AY56" s="21">
        <f>+$I56*IF(OR($A56="2-F1",$A56="2-F2"),'COMPRAS CONJ - FACTORES'!AY$11,'COMPRAS CONJ - FACTORES'!AY$10)*'COMPRAS CONJ - FACTORES'!AY56</f>
        <v>78.589791349999985</v>
      </c>
      <c r="AZ56" s="21">
        <f>+$I56*IF(OR($A56="2-F1",$A56="2-F2"),'COMPRAS CONJ - FACTORES'!AZ$11,'COMPRAS CONJ - FACTORES'!AZ$10)*'COMPRAS CONJ - FACTORES'!AZ56</f>
        <v>78.589791349999985</v>
      </c>
      <c r="BA56" s="21">
        <f>+$I56*IF(OR($A56="2-F1",$A56="2-F2"),'COMPRAS CONJ - FACTORES'!BA$11,'COMPRAS CONJ - FACTORES'!BA$10)*'COMPRAS CONJ - FACTORES'!BA56</f>
        <v>78.589791349999985</v>
      </c>
      <c r="BB56" s="21">
        <f>+$I56*IF(OR($A56="2-F1",$A56="2-F2"),'COMPRAS CONJ - FACTORES'!BB$11,'COMPRAS CONJ - FACTORES'!BB$10)*'COMPRAS CONJ - FACTORES'!BB56</f>
        <v>78.589791349999985</v>
      </c>
      <c r="BC56" s="21">
        <f>+$I56*IF(OR($A56="2-F1",$A56="2-F2"),'COMPRAS CONJ - FACTORES'!BC$11,'COMPRAS CONJ - FACTORES'!BC$10)*'COMPRAS CONJ - FACTORES'!BC56</f>
        <v>78.589791349999985</v>
      </c>
      <c r="BD56" s="21">
        <f>+$I56*IF(OR($A56="2-F1",$A56="2-F2"),'COMPRAS CONJ - FACTORES'!BD$11,'COMPRAS CONJ - FACTORES'!BD$10)*'COMPRAS CONJ - FACTORES'!BD56</f>
        <v>78.589791349999985</v>
      </c>
      <c r="BE56" s="21">
        <f>+$I56*IF(OR($A56="2-F1",$A56="2-F2"),'COMPRAS CONJ - FACTORES'!BE$11,'COMPRAS CONJ - FACTORES'!BE$10)*'COMPRAS CONJ - FACTORES'!BE56</f>
        <v>78.589791349999985</v>
      </c>
      <c r="BF56" s="21">
        <f>+$I56*IF(OR($A56="2-F1",$A56="2-F2"),'COMPRAS CONJ - FACTORES'!BF$11,'COMPRAS CONJ - FACTORES'!BF$10)*'COMPRAS CONJ - FACTORES'!BF56</f>
        <v>79.926536399999989</v>
      </c>
      <c r="BG56" s="21">
        <f>+$I56*IF(OR($A56="2-F1",$A56="2-F2"),'COMPRAS CONJ - FACTORES'!BG$11,'COMPRAS CONJ - FACTORES'!BG$10)*'COMPRAS CONJ - FACTORES'!BG56</f>
        <v>79.926536399999989</v>
      </c>
      <c r="BH56" s="21">
        <f>+$I56*IF(OR($A56="2-F1",$A56="2-F2"),'COMPRAS CONJ - FACTORES'!BH$11,'COMPRAS CONJ - FACTORES'!BH$10)*'COMPRAS CONJ - FACTORES'!BH56</f>
        <v>79.926536399999989</v>
      </c>
      <c r="BI56" s="21">
        <f>+$I56*IF(OR($A56="2-F1",$A56="2-F2"),'COMPRAS CONJ - FACTORES'!BI$11,'COMPRAS CONJ - FACTORES'!BI$10)*'COMPRAS CONJ - FACTORES'!BI56</f>
        <v>79.926536399999989</v>
      </c>
      <c r="BJ56" s="21">
        <f>+$I56*IF(OR($A56="2-F1",$A56="2-F2"),'COMPRAS CONJ - FACTORES'!BJ$11,'COMPRAS CONJ - FACTORES'!BJ$10)*'COMPRAS CONJ - FACTORES'!BJ56</f>
        <v>79.926536399999989</v>
      </c>
      <c r="BK56" s="21">
        <f>+$I56*IF(OR($A56="2-F1",$A56="2-F2"),'COMPRAS CONJ - FACTORES'!BK$11,'COMPRAS CONJ - FACTORES'!BK$10)*'COMPRAS CONJ - FACTORES'!BK56</f>
        <v>79.926536399999989</v>
      </c>
      <c r="BL56" s="21">
        <f>+$I56*IF(OR($A56="2-F1",$A56="2-F2"),'COMPRAS CONJ - FACTORES'!BL$11,'COMPRAS CONJ - FACTORES'!BL$10)*'COMPRAS CONJ - FACTORES'!BL56</f>
        <v>79.926536399999989</v>
      </c>
      <c r="BM56" s="21">
        <f>+$I56*IF(OR($A56="2-F1",$A56="2-F2"),'COMPRAS CONJ - FACTORES'!BM$11,'COMPRAS CONJ - FACTORES'!BM$10)*'COMPRAS CONJ - FACTORES'!BM56</f>
        <v>79.926536399999989</v>
      </c>
      <c r="BN56" s="21">
        <f>+$I56*IF(OR($A56="2-F1",$A56="2-F2"),'COMPRAS CONJ - FACTORES'!BN$11,'COMPRAS CONJ - FACTORES'!BN$10)*'COMPRAS CONJ - FACTORES'!BN56</f>
        <v>79.926536399999989</v>
      </c>
      <c r="BO56" s="21">
        <f>+$I56*IF(OR($A56="2-F1",$A56="2-F2"),'COMPRAS CONJ - FACTORES'!BO$11,'COMPRAS CONJ - FACTORES'!BO$10)*'COMPRAS CONJ - FACTORES'!BO56</f>
        <v>79.926536399999989</v>
      </c>
      <c r="BP56" s="21">
        <f>+$I56*IF(OR($A56="2-F1",$A56="2-F2"),'COMPRAS CONJ - FACTORES'!BP$11,'COMPRAS CONJ - FACTORES'!BP$10)*'COMPRAS CONJ - FACTORES'!BP56</f>
        <v>76.45146960000001</v>
      </c>
      <c r="BQ56" s="21">
        <f>+$I56*IF(OR($A56="2-F1",$A56="2-F2"),'COMPRAS CONJ - FACTORES'!BQ$11,'COMPRAS CONJ - FACTORES'!BQ$10)*'COMPRAS CONJ - FACTORES'!BQ56</f>
        <v>76.45146960000001</v>
      </c>
      <c r="BR56" s="21">
        <f>+$I56*IF(OR($A56="2-F1",$A56="2-F2"),'COMPRAS CONJ - FACTORES'!BR$11,'COMPRAS CONJ - FACTORES'!BR$10)*'COMPRAS CONJ - FACTORES'!BR56</f>
        <v>77.759658900000005</v>
      </c>
      <c r="BS56" s="21">
        <f>+$I56*IF(OR($A56="2-F1",$A56="2-F2"),'COMPRAS CONJ - FACTORES'!BS$11,'COMPRAS CONJ - FACTORES'!BS$10)*'COMPRAS CONJ - FACTORES'!BS56</f>
        <v>77.759658900000005</v>
      </c>
      <c r="BT56" s="21">
        <f>+$I56*IF(OR($A56="2-F1",$A56="2-F2"),'COMPRAS CONJ - FACTORES'!BT$11,'COMPRAS CONJ - FACTORES'!BT$10)*'COMPRAS CONJ - FACTORES'!BT56</f>
        <v>77.759658900000005</v>
      </c>
      <c r="BU56" s="21">
        <f>+$I56*IF(OR($A56="2-F1",$A56="2-F2"),'COMPRAS CONJ - FACTORES'!BU$11,'COMPRAS CONJ - FACTORES'!BU$10)*'COMPRAS CONJ - FACTORES'!BU56</f>
        <v>77.759658900000005</v>
      </c>
      <c r="BV56" s="21">
        <f>+$I56*IF(OR($A56="2-F1",$A56="2-F2"),'COMPRAS CONJ - FACTORES'!BV$11,'COMPRAS CONJ - FACTORES'!BV$10)*'COMPRAS CONJ - FACTORES'!BV56</f>
        <v>77.759658900000005</v>
      </c>
      <c r="BW56" s="21">
        <f>+$I56*IF(OR($A56="2-F1",$A56="2-F2"),'COMPRAS CONJ - FACTORES'!BW$11,'COMPRAS CONJ - FACTORES'!BW$10)*'COMPRAS CONJ - FACTORES'!BW56</f>
        <v>77.759658900000005</v>
      </c>
      <c r="BX56" s="21">
        <f>+$I56*IF(OR($A56="2-F1",$A56="2-F2"),'COMPRAS CONJ - FACTORES'!BX$11,'COMPRAS CONJ - FACTORES'!BX$10)*'COMPRAS CONJ - FACTORES'!BX56</f>
        <v>77.759658900000005</v>
      </c>
      <c r="BY56" s="21">
        <f>+$I56*IF(OR($A56="2-F1",$A56="2-F2"),'COMPRAS CONJ - FACTORES'!BY$11,'COMPRAS CONJ - FACTORES'!BY$10)*'COMPRAS CONJ - FACTORES'!BY56</f>
        <v>77.759658900000005</v>
      </c>
      <c r="BZ56" s="21">
        <f>+$I56*IF(OR($A56="2-F1",$A56="2-F2"),'COMPRAS CONJ - FACTORES'!BZ$11,'COMPRAS CONJ - FACTORES'!BZ$10)*'COMPRAS CONJ - FACTORES'!BZ56</f>
        <v>77.759658900000005</v>
      </c>
      <c r="CA56" s="21">
        <f>+$I56*IF(OR($A56="2-F1",$A56="2-F2"),'COMPRAS CONJ - FACTORES'!CA$11,'COMPRAS CONJ - FACTORES'!CA$10)*'COMPRAS CONJ - FACTORES'!CA56</f>
        <v>77.759658900000005</v>
      </c>
    </row>
    <row r="57" spans="1:79" x14ac:dyDescent="0.3">
      <c r="A57" s="9">
        <v>1</v>
      </c>
      <c r="B57" s="15" t="s">
        <v>2830</v>
      </c>
      <c r="C57" s="438" t="s">
        <v>2922</v>
      </c>
      <c r="D57" s="11" t="s">
        <v>2820</v>
      </c>
      <c r="E57" s="9" t="s">
        <v>2923</v>
      </c>
      <c r="F57" s="9" t="s">
        <v>2924</v>
      </c>
      <c r="G57" s="9" t="s">
        <v>2925</v>
      </c>
      <c r="H57" s="12" t="s">
        <v>2926</v>
      </c>
      <c r="I57" s="13">
        <v>60</v>
      </c>
      <c r="J57" s="14">
        <v>100</v>
      </c>
      <c r="K57" s="24">
        <v>42758</v>
      </c>
      <c r="L57" s="24">
        <v>44100</v>
      </c>
      <c r="M57" s="689">
        <v>44100</v>
      </c>
      <c r="N57" s="21">
        <f>+$I57*IF(OR($A57="2-F1",$A57="2-F2"),'COMPRAS CONJ - FACTORES'!N$11,'COMPRAS CONJ - FACTORES'!N$10)*'COMPRAS CONJ - FACTORES'!N57</f>
        <v>0</v>
      </c>
      <c r="O57" s="21">
        <f>+$I57*IF(OR($A57="2-F1",$A57="2-F2"),'COMPRAS CONJ - FACTORES'!O$11,'COMPRAS CONJ - FACTORES'!O$10)*'COMPRAS CONJ - FACTORES'!O57</f>
        <v>0</v>
      </c>
      <c r="P57" s="21">
        <f>+$I57*IF(OR($A57="2-F1",$A57="2-F2"),'COMPRAS CONJ - FACTORES'!P$11,'COMPRAS CONJ - FACTORES'!P$10)*'COMPRAS CONJ - FACTORES'!P57</f>
        <v>0</v>
      </c>
      <c r="Q57" s="21">
        <f>+$I57*IF(OR($A57="2-F1",$A57="2-F2"),'COMPRAS CONJ - FACTORES'!Q$11,'COMPRAS CONJ - FACTORES'!Q$10)*'COMPRAS CONJ - FACTORES'!Q57</f>
        <v>0</v>
      </c>
      <c r="R57" s="21">
        <f>+$I57*IF(OR($A57="2-F1",$A57="2-F2"),'COMPRAS CONJ - FACTORES'!R$11,'COMPRAS CONJ - FACTORES'!R$10)*'COMPRAS CONJ - FACTORES'!R57</f>
        <v>0</v>
      </c>
      <c r="S57" s="21">
        <f>+$I57*IF(OR($A57="2-F1",$A57="2-F2"),'COMPRAS CONJ - FACTORES'!S$11,'COMPRAS CONJ - FACTORES'!S$10)*'COMPRAS CONJ - FACTORES'!S57</f>
        <v>0</v>
      </c>
      <c r="T57" s="21">
        <f>+$I57*IF(OR($A57="2-F1",$A57="2-F2"),'COMPRAS CONJ - FACTORES'!T$11,'COMPRAS CONJ - FACTORES'!T$10)*'COMPRAS CONJ - FACTORES'!T57</f>
        <v>0</v>
      </c>
      <c r="U57" s="21">
        <f>+$I57*IF(OR($A57="2-F1",$A57="2-F2"),'COMPRAS CONJ - FACTORES'!U$11,'COMPRAS CONJ - FACTORES'!U$10)*'COMPRAS CONJ - FACTORES'!U57</f>
        <v>0</v>
      </c>
      <c r="V57" s="21">
        <f>+$I57*IF(OR($A57="2-F1",$A57="2-F2"),'COMPRAS CONJ - FACTORES'!V$11,'COMPRAS CONJ - FACTORES'!V$10)*'COMPRAS CONJ - FACTORES'!V57</f>
        <v>0</v>
      </c>
      <c r="W57" s="21">
        <f>+$I57*IF(OR($A57="2-F1",$A57="2-F2"),'COMPRAS CONJ - FACTORES'!W$11,'COMPRAS CONJ - FACTORES'!W$10)*'COMPRAS CONJ - FACTORES'!W57</f>
        <v>0</v>
      </c>
      <c r="X57" s="21">
        <f>+$I57*IF(OR($A57="2-F1",$A57="2-F2"),'COMPRAS CONJ - FACTORES'!X$11,'COMPRAS CONJ - FACTORES'!X$10)*'COMPRAS CONJ - FACTORES'!X57</f>
        <v>0</v>
      </c>
      <c r="Y57" s="21">
        <f>+$I57*IF(OR($A57="2-F1",$A57="2-F2"),'COMPRAS CONJ - FACTORES'!Y$11,'COMPRAS CONJ - FACTORES'!Y$10)*'COMPRAS CONJ - FACTORES'!Y57</f>
        <v>0</v>
      </c>
      <c r="Z57" s="21">
        <f>+$I57*IF(OR($A57="2-F1",$A57="2-F2"),'COMPRAS CONJ - FACTORES'!Z$11,'COMPRAS CONJ - FACTORES'!Z$10)*'COMPRAS CONJ - FACTORES'!Z57</f>
        <v>0</v>
      </c>
      <c r="AA57" s="21">
        <f>+$I57*IF(OR($A57="2-F1",$A57="2-F2"),'COMPRAS CONJ - FACTORES'!AA$11,'COMPRAS CONJ - FACTORES'!AA$10)*'COMPRAS CONJ - FACTORES'!AA57</f>
        <v>0</v>
      </c>
      <c r="AB57" s="21">
        <f>+$I57*IF(OR($A57="2-F1",$A57="2-F2"),'COMPRAS CONJ - FACTORES'!AB$11,'COMPRAS CONJ - FACTORES'!AB$10)*'COMPRAS CONJ - FACTORES'!AB57</f>
        <v>0</v>
      </c>
      <c r="AC57" s="21">
        <f>+$I57*IF(OR($A57="2-F1",$A57="2-F2"),'COMPRAS CONJ - FACTORES'!AC$11,'COMPRAS CONJ - FACTORES'!AC$10)*'COMPRAS CONJ - FACTORES'!AC57</f>
        <v>0</v>
      </c>
      <c r="AD57" s="21">
        <f>+$I57*IF(OR($A57="2-F1",$A57="2-F2"),'COMPRAS CONJ - FACTORES'!AD$11,'COMPRAS CONJ - FACTORES'!AD$10)*'COMPRAS CONJ - FACTORES'!AD57</f>
        <v>0</v>
      </c>
      <c r="AE57" s="21">
        <f>+$I57*IF(OR($A57="2-F1",$A57="2-F2"),'COMPRAS CONJ - FACTORES'!AE$11,'COMPRAS CONJ - FACTORES'!AE$10)*'COMPRAS CONJ - FACTORES'!AE57</f>
        <v>0</v>
      </c>
      <c r="AF57" s="21">
        <f>+$I57*IF(OR($A57="2-F1",$A57="2-F2"),'COMPRAS CONJ - FACTORES'!AF$11,'COMPRAS CONJ - FACTORES'!AF$10)*'COMPRAS CONJ - FACTORES'!AF57</f>
        <v>0</v>
      </c>
      <c r="AG57" s="21">
        <f>+$I57*IF(OR($A57="2-F1",$A57="2-F2"),'COMPRAS CONJ - FACTORES'!AG$11,'COMPRAS CONJ - FACTORES'!AG$10)*'COMPRAS CONJ - FACTORES'!AG57</f>
        <v>0</v>
      </c>
      <c r="AH57" s="21">
        <f>+$I57*IF(OR($A57="2-F1",$A57="2-F2"),'COMPRAS CONJ - FACTORES'!AH$11,'COMPRAS CONJ - FACTORES'!AH$10)*'COMPRAS CONJ - FACTORES'!AH57</f>
        <v>0</v>
      </c>
      <c r="AI57" s="21">
        <f>+$I57*IF(OR($A57="2-F1",$A57="2-F2"),'COMPRAS CONJ - FACTORES'!AI$11,'COMPRAS CONJ - FACTORES'!AI$10)*'COMPRAS CONJ - FACTORES'!AI57</f>
        <v>0</v>
      </c>
      <c r="AJ57" s="21">
        <f>+$I57*IF(OR($A57="2-F1",$A57="2-F2"),'COMPRAS CONJ - FACTORES'!AJ$11,'COMPRAS CONJ - FACTORES'!AJ$10)*'COMPRAS CONJ - FACTORES'!AJ57</f>
        <v>0</v>
      </c>
      <c r="AK57" s="21">
        <f>+$I57*IF(OR($A57="2-F1",$A57="2-F2"),'COMPRAS CONJ - FACTORES'!AK$11,'COMPRAS CONJ - FACTORES'!AK$10)*'COMPRAS CONJ - FACTORES'!AK57</f>
        <v>0</v>
      </c>
      <c r="AL57" s="21">
        <f>+$I57*IF(OR($A57="2-F1",$A57="2-F2"),'COMPRAS CONJ - FACTORES'!AL$11,'COMPRAS CONJ - FACTORES'!AL$10)*'COMPRAS CONJ - FACTORES'!AL57</f>
        <v>0</v>
      </c>
      <c r="AM57" s="21">
        <f>+$I57*IF(OR($A57="2-F1",$A57="2-F2"),'COMPRAS CONJ - FACTORES'!AM$11,'COMPRAS CONJ - FACTORES'!AM$10)*'COMPRAS CONJ - FACTORES'!AM57</f>
        <v>0</v>
      </c>
      <c r="AN57" s="21">
        <f>+$I57*IF(OR($A57="2-F1",$A57="2-F2"),'COMPRAS CONJ - FACTORES'!AN$11,'COMPRAS CONJ - FACTORES'!AN$10)*'COMPRAS CONJ - FACTORES'!AN57</f>
        <v>0</v>
      </c>
      <c r="AO57" s="21">
        <f>+$I57*IF(OR($A57="2-F1",$A57="2-F2"),'COMPRAS CONJ - FACTORES'!AO$11,'COMPRAS CONJ - FACTORES'!AO$10)*'COMPRAS CONJ - FACTORES'!AO57</f>
        <v>0</v>
      </c>
      <c r="AP57" s="21">
        <f>+$I57*IF(OR($A57="2-F1",$A57="2-F2"),'COMPRAS CONJ - FACTORES'!AP$11,'COMPRAS CONJ - FACTORES'!AP$10)*'COMPRAS CONJ - FACTORES'!AP57</f>
        <v>0</v>
      </c>
      <c r="AQ57" s="21">
        <f>+$I57*IF(OR($A57="2-F1",$A57="2-F2"),'COMPRAS CONJ - FACTORES'!AQ$11,'COMPRAS CONJ - FACTORES'!AQ$10)*'COMPRAS CONJ - FACTORES'!AQ57</f>
        <v>0</v>
      </c>
      <c r="AR57" s="21">
        <f>+$I57*IF(OR($A57="2-F1",$A57="2-F2"),'COMPRAS CONJ - FACTORES'!AR$11,'COMPRAS CONJ - FACTORES'!AR$10)*'COMPRAS CONJ - FACTORES'!AR57</f>
        <v>0</v>
      </c>
      <c r="AS57" s="21">
        <f>+$I57*IF(OR($A57="2-F1",$A57="2-F2"),'COMPRAS CONJ - FACTORES'!AS$11,'COMPRAS CONJ - FACTORES'!AS$10)*'COMPRAS CONJ - FACTORES'!AS57</f>
        <v>0</v>
      </c>
      <c r="AT57" s="21">
        <f>+$I57*IF(OR($A57="2-F1",$A57="2-F2"),'COMPRAS CONJ - FACTORES'!AT$11,'COMPRAS CONJ - FACTORES'!AT$10)*'COMPRAS CONJ - FACTORES'!AT57</f>
        <v>0</v>
      </c>
      <c r="AU57" s="21">
        <f>+$I57*IF(OR($A57="2-F1",$A57="2-F2"),'COMPRAS CONJ - FACTORES'!AU$11,'COMPRAS CONJ - FACTORES'!AU$10)*'COMPRAS CONJ - FACTORES'!AU57</f>
        <v>0</v>
      </c>
      <c r="AV57" s="21">
        <f>+$I57*IF(OR($A57="2-F1",$A57="2-F2"),'COMPRAS CONJ - FACTORES'!AV$11,'COMPRAS CONJ - FACTORES'!AV$10)*'COMPRAS CONJ - FACTORES'!AV57</f>
        <v>0</v>
      </c>
      <c r="AW57" s="21">
        <f>+$I57*IF(OR($A57="2-F1",$A57="2-F2"),'COMPRAS CONJ - FACTORES'!AW$11,'COMPRAS CONJ - FACTORES'!AW$10)*'COMPRAS CONJ - FACTORES'!AW57</f>
        <v>0</v>
      </c>
      <c r="AX57" s="21">
        <f>+$I57*IF(OR($A57="2-F1",$A57="2-F2"),'COMPRAS CONJ - FACTORES'!AX$11,'COMPRAS CONJ - FACTORES'!AX$10)*'COMPRAS CONJ - FACTORES'!AX57</f>
        <v>0</v>
      </c>
      <c r="AY57" s="21">
        <f>+$I57*IF(OR($A57="2-F1",$A57="2-F2"),'COMPRAS CONJ - FACTORES'!AY$11,'COMPRAS CONJ - FACTORES'!AY$10)*'COMPRAS CONJ - FACTORES'!AY57</f>
        <v>0</v>
      </c>
      <c r="AZ57" s="21">
        <f>+$I57*IF(OR($A57="2-F1",$A57="2-F2"),'COMPRAS CONJ - FACTORES'!AZ$11,'COMPRAS CONJ - FACTORES'!AZ$10)*'COMPRAS CONJ - FACTORES'!AZ57</f>
        <v>70.179899999999989</v>
      </c>
      <c r="BA57" s="21">
        <f>+$I57*IF(OR($A57="2-F1",$A57="2-F2"),'COMPRAS CONJ - FACTORES'!BA$11,'COMPRAS CONJ - FACTORES'!BA$10)*'COMPRAS CONJ - FACTORES'!BA57</f>
        <v>70.179899999999989</v>
      </c>
      <c r="BB57" s="21">
        <f>+$I57*IF(OR($A57="2-F1",$A57="2-F2"),'COMPRAS CONJ - FACTORES'!BB$11,'COMPRAS CONJ - FACTORES'!BB$10)*'COMPRAS CONJ - FACTORES'!BB57</f>
        <v>70.179899999999989</v>
      </c>
      <c r="BC57" s="21">
        <f>+$I57*IF(OR($A57="2-F1",$A57="2-F2"),'COMPRAS CONJ - FACTORES'!BC$11,'COMPRAS CONJ - FACTORES'!BC$10)*'COMPRAS CONJ - FACTORES'!BC57</f>
        <v>70.179899999999989</v>
      </c>
      <c r="BD57" s="21">
        <f>+$I57*IF(OR($A57="2-F1",$A57="2-F2"),'COMPRAS CONJ - FACTORES'!BD$11,'COMPRAS CONJ - FACTORES'!BD$10)*'COMPRAS CONJ - FACTORES'!BD57</f>
        <v>70.179899999999989</v>
      </c>
      <c r="BE57" s="21">
        <f>+$I57*IF(OR($A57="2-F1",$A57="2-F2"),'COMPRAS CONJ - FACTORES'!BE$11,'COMPRAS CONJ - FACTORES'!BE$10)*'COMPRAS CONJ - FACTORES'!BE57</f>
        <v>70.179899999999989</v>
      </c>
      <c r="BF57" s="21">
        <f>+$I57*IF(OR($A57="2-F1",$A57="2-F2"),'COMPRAS CONJ - FACTORES'!BF$11,'COMPRAS CONJ - FACTORES'!BF$10)*'COMPRAS CONJ - FACTORES'!BF57</f>
        <v>70.179899999999989</v>
      </c>
      <c r="BG57" s="21">
        <f>+$I57*IF(OR($A57="2-F1",$A57="2-F2"),'COMPRAS CONJ - FACTORES'!BG$11,'COMPRAS CONJ - FACTORES'!BG$10)*'COMPRAS CONJ - FACTORES'!BG57</f>
        <v>70.179899999999989</v>
      </c>
      <c r="BH57" s="21">
        <f>+$I57*IF(OR($A57="2-F1",$A57="2-F2"),'COMPRAS CONJ - FACTORES'!BH$11,'COMPRAS CONJ - FACTORES'!BH$10)*'COMPRAS CONJ - FACTORES'!BH57</f>
        <v>70.179899999999989</v>
      </c>
      <c r="BI57" s="21">
        <f>+$I57*IF(OR($A57="2-F1",$A57="2-F2"),'COMPRAS CONJ - FACTORES'!BI$11,'COMPRAS CONJ - FACTORES'!BI$10)*'COMPRAS CONJ - FACTORES'!BI57</f>
        <v>70.179899999999989</v>
      </c>
      <c r="BJ57" s="21">
        <f>+$I57*IF(OR($A57="2-F1",$A57="2-F2"),'COMPRAS CONJ - FACTORES'!BJ$11,'COMPRAS CONJ - FACTORES'!BJ$10)*'COMPRAS CONJ - FACTORES'!BJ57</f>
        <v>70.179899999999989</v>
      </c>
      <c r="BK57" s="21">
        <f>+$I57*IF(OR($A57="2-F1",$A57="2-F2"),'COMPRAS CONJ - FACTORES'!BK$11,'COMPRAS CONJ - FACTORES'!BK$10)*'COMPRAS CONJ - FACTORES'!BK57</f>
        <v>70.179899999999989</v>
      </c>
      <c r="BL57" s="21">
        <f>+$I57*IF(OR($A57="2-F1",$A57="2-F2"),'COMPRAS CONJ - FACTORES'!BL$11,'COMPRAS CONJ - FACTORES'!BL$10)*'COMPRAS CONJ - FACTORES'!BL57</f>
        <v>71.373599999999996</v>
      </c>
      <c r="BM57" s="21">
        <f>+$I57*IF(OR($A57="2-F1",$A57="2-F2"),'COMPRAS CONJ - FACTORES'!BM$11,'COMPRAS CONJ - FACTORES'!BM$10)*'COMPRAS CONJ - FACTORES'!BM57</f>
        <v>71.373599999999996</v>
      </c>
      <c r="BN57" s="21">
        <f>+$I57*IF(OR($A57="2-F1",$A57="2-F2"),'COMPRAS CONJ - FACTORES'!BN$11,'COMPRAS CONJ - FACTORES'!BN$10)*'COMPRAS CONJ - FACTORES'!BN57</f>
        <v>71.373599999999996</v>
      </c>
      <c r="BO57" s="21">
        <f>+$I57*IF(OR($A57="2-F1",$A57="2-F2"),'COMPRAS CONJ - FACTORES'!BO$11,'COMPRAS CONJ - FACTORES'!BO$10)*'COMPRAS CONJ - FACTORES'!BO57</f>
        <v>71.373599999999996</v>
      </c>
      <c r="BP57" s="21">
        <f>+$I57*IF(OR($A57="2-F1",$A57="2-F2"),'COMPRAS CONJ - FACTORES'!BP$11,'COMPRAS CONJ - FACTORES'!BP$10)*'COMPRAS CONJ - FACTORES'!BP57</f>
        <v>68.270399999999995</v>
      </c>
      <c r="BQ57" s="21">
        <f>+$I57*IF(OR($A57="2-F1",$A57="2-F2"),'COMPRAS CONJ - FACTORES'!BQ$11,'COMPRAS CONJ - FACTORES'!BQ$10)*'COMPRAS CONJ - FACTORES'!BQ57</f>
        <v>68.270399999999995</v>
      </c>
      <c r="BR57" s="21">
        <f>+$I57*IF(OR($A57="2-F1",$A57="2-F2"),'COMPRAS CONJ - FACTORES'!BR$11,'COMPRAS CONJ - FACTORES'!BR$10)*'COMPRAS CONJ - FACTORES'!BR57</f>
        <v>68.270399999999995</v>
      </c>
      <c r="BS57" s="21">
        <f>+$I57*IF(OR($A57="2-F1",$A57="2-F2"),'COMPRAS CONJ - FACTORES'!BS$11,'COMPRAS CONJ - FACTORES'!BS$10)*'COMPRAS CONJ - FACTORES'!BS57</f>
        <v>68.270399999999995</v>
      </c>
      <c r="BT57" s="21">
        <f>+$I57*IF(OR($A57="2-F1",$A57="2-F2"),'COMPRAS CONJ - FACTORES'!BT$11,'COMPRAS CONJ - FACTORES'!BT$10)*'COMPRAS CONJ - FACTORES'!BT57</f>
        <v>68.270399999999995</v>
      </c>
      <c r="BU57" s="21">
        <f>+$I57*IF(OR($A57="2-F1",$A57="2-F2"),'COMPRAS CONJ - FACTORES'!BU$11,'COMPRAS CONJ - FACTORES'!BU$10)*'COMPRAS CONJ - FACTORES'!BU57</f>
        <v>68.270399999999995</v>
      </c>
      <c r="BV57" s="21">
        <f>+$I57*IF(OR($A57="2-F1",$A57="2-F2"),'COMPRAS CONJ - FACTORES'!BV$11,'COMPRAS CONJ - FACTORES'!BV$10)*'COMPRAS CONJ - FACTORES'!BV57</f>
        <v>68.270399999999995</v>
      </c>
      <c r="BW57" s="21">
        <f>+$I57*IF(OR($A57="2-F1",$A57="2-F2"),'COMPRAS CONJ - FACTORES'!BW$11,'COMPRAS CONJ - FACTORES'!BW$10)*'COMPRAS CONJ - FACTORES'!BW57</f>
        <v>68.270399999999995</v>
      </c>
      <c r="BX57" s="21">
        <f>+$I57*IF(OR($A57="2-F1",$A57="2-F2"),'COMPRAS CONJ - FACTORES'!BX$11,'COMPRAS CONJ - FACTORES'!BX$10)*'COMPRAS CONJ - FACTORES'!BX57</f>
        <v>69.438600000000008</v>
      </c>
      <c r="BY57" s="21">
        <f>+$I57*IF(OR($A57="2-F1",$A57="2-F2"),'COMPRAS CONJ - FACTORES'!BY$11,'COMPRAS CONJ - FACTORES'!BY$10)*'COMPRAS CONJ - FACTORES'!BY57</f>
        <v>69.438600000000008</v>
      </c>
      <c r="BZ57" s="21">
        <f>+$I57*IF(OR($A57="2-F1",$A57="2-F2"),'COMPRAS CONJ - FACTORES'!BZ$11,'COMPRAS CONJ - FACTORES'!BZ$10)*'COMPRAS CONJ - FACTORES'!BZ57</f>
        <v>69.438600000000008</v>
      </c>
      <c r="CA57" s="21">
        <f>+$I57*IF(OR($A57="2-F1",$A57="2-F2"),'COMPRAS CONJ - FACTORES'!CA$11,'COMPRAS CONJ - FACTORES'!CA$10)*'COMPRAS CONJ - FACTORES'!CA57</f>
        <v>69.438600000000008</v>
      </c>
    </row>
    <row r="58" spans="1:79" x14ac:dyDescent="0.3">
      <c r="A58" s="9">
        <v>1</v>
      </c>
      <c r="B58" s="15" t="s">
        <v>2830</v>
      </c>
      <c r="C58" s="438" t="s">
        <v>2927</v>
      </c>
      <c r="D58" s="11" t="s">
        <v>2820</v>
      </c>
      <c r="E58" s="9" t="s">
        <v>2923</v>
      </c>
      <c r="F58" s="9" t="s">
        <v>2924</v>
      </c>
      <c r="G58" s="9" t="s">
        <v>2928</v>
      </c>
      <c r="H58" s="12" t="s">
        <v>2926</v>
      </c>
      <c r="I58" s="13">
        <v>60</v>
      </c>
      <c r="J58" s="14">
        <v>100</v>
      </c>
      <c r="K58" s="24">
        <v>42758</v>
      </c>
      <c r="L58" s="24">
        <v>44100</v>
      </c>
      <c r="M58" s="689">
        <v>44100</v>
      </c>
      <c r="N58" s="21">
        <f>+$I58*IF(OR($A58="2-F1",$A58="2-F2"),'COMPRAS CONJ - FACTORES'!N$11,'COMPRAS CONJ - FACTORES'!N$10)*'COMPRAS CONJ - FACTORES'!N58</f>
        <v>0</v>
      </c>
      <c r="O58" s="21">
        <f>+$I58*IF(OR($A58="2-F1",$A58="2-F2"),'COMPRAS CONJ - FACTORES'!O$11,'COMPRAS CONJ - FACTORES'!O$10)*'COMPRAS CONJ - FACTORES'!O58</f>
        <v>0</v>
      </c>
      <c r="P58" s="21">
        <f>+$I58*IF(OR($A58="2-F1",$A58="2-F2"),'COMPRAS CONJ - FACTORES'!P$11,'COMPRAS CONJ - FACTORES'!P$10)*'COMPRAS CONJ - FACTORES'!P58</f>
        <v>0</v>
      </c>
      <c r="Q58" s="21">
        <f>+$I58*IF(OR($A58="2-F1",$A58="2-F2"),'COMPRAS CONJ - FACTORES'!Q$11,'COMPRAS CONJ - FACTORES'!Q$10)*'COMPRAS CONJ - FACTORES'!Q58</f>
        <v>0</v>
      </c>
      <c r="R58" s="21">
        <f>+$I58*IF(OR($A58="2-F1",$A58="2-F2"),'COMPRAS CONJ - FACTORES'!R$11,'COMPRAS CONJ - FACTORES'!R$10)*'COMPRAS CONJ - FACTORES'!R58</f>
        <v>0</v>
      </c>
      <c r="S58" s="21">
        <f>+$I58*IF(OR($A58="2-F1",$A58="2-F2"),'COMPRAS CONJ - FACTORES'!S$11,'COMPRAS CONJ - FACTORES'!S$10)*'COMPRAS CONJ - FACTORES'!S58</f>
        <v>0</v>
      </c>
      <c r="T58" s="21">
        <f>+$I58*IF(OR($A58="2-F1",$A58="2-F2"),'COMPRAS CONJ - FACTORES'!T$11,'COMPRAS CONJ - FACTORES'!T$10)*'COMPRAS CONJ - FACTORES'!T58</f>
        <v>0</v>
      </c>
      <c r="U58" s="21">
        <f>+$I58*IF(OR($A58="2-F1",$A58="2-F2"),'COMPRAS CONJ - FACTORES'!U$11,'COMPRAS CONJ - FACTORES'!U$10)*'COMPRAS CONJ - FACTORES'!U58</f>
        <v>0</v>
      </c>
      <c r="V58" s="21">
        <f>+$I58*IF(OR($A58="2-F1",$A58="2-F2"),'COMPRAS CONJ - FACTORES'!V$11,'COMPRAS CONJ - FACTORES'!V$10)*'COMPRAS CONJ - FACTORES'!V58</f>
        <v>0</v>
      </c>
      <c r="W58" s="21">
        <f>+$I58*IF(OR($A58="2-F1",$A58="2-F2"),'COMPRAS CONJ - FACTORES'!W$11,'COMPRAS CONJ - FACTORES'!W$10)*'COMPRAS CONJ - FACTORES'!W58</f>
        <v>0</v>
      </c>
      <c r="X58" s="21">
        <f>+$I58*IF(OR($A58="2-F1",$A58="2-F2"),'COMPRAS CONJ - FACTORES'!X$11,'COMPRAS CONJ - FACTORES'!X$10)*'COMPRAS CONJ - FACTORES'!X58</f>
        <v>0</v>
      </c>
      <c r="Y58" s="21">
        <f>+$I58*IF(OR($A58="2-F1",$A58="2-F2"),'COMPRAS CONJ - FACTORES'!Y$11,'COMPRAS CONJ - FACTORES'!Y$10)*'COMPRAS CONJ - FACTORES'!Y58</f>
        <v>0</v>
      </c>
      <c r="Z58" s="21">
        <f>+$I58*IF(OR($A58="2-F1",$A58="2-F2"),'COMPRAS CONJ - FACTORES'!Z$11,'COMPRAS CONJ - FACTORES'!Z$10)*'COMPRAS CONJ - FACTORES'!Z58</f>
        <v>0</v>
      </c>
      <c r="AA58" s="21">
        <f>+$I58*IF(OR($A58="2-F1",$A58="2-F2"),'COMPRAS CONJ - FACTORES'!AA$11,'COMPRAS CONJ - FACTORES'!AA$10)*'COMPRAS CONJ - FACTORES'!AA58</f>
        <v>0</v>
      </c>
      <c r="AB58" s="21">
        <f>+$I58*IF(OR($A58="2-F1",$A58="2-F2"),'COMPRAS CONJ - FACTORES'!AB$11,'COMPRAS CONJ - FACTORES'!AB$10)*'COMPRAS CONJ - FACTORES'!AB58</f>
        <v>0</v>
      </c>
      <c r="AC58" s="21">
        <f>+$I58*IF(OR($A58="2-F1",$A58="2-F2"),'COMPRAS CONJ - FACTORES'!AC$11,'COMPRAS CONJ - FACTORES'!AC$10)*'COMPRAS CONJ - FACTORES'!AC58</f>
        <v>0</v>
      </c>
      <c r="AD58" s="21">
        <f>+$I58*IF(OR($A58="2-F1",$A58="2-F2"),'COMPRAS CONJ - FACTORES'!AD$11,'COMPRAS CONJ - FACTORES'!AD$10)*'COMPRAS CONJ - FACTORES'!AD58</f>
        <v>0</v>
      </c>
      <c r="AE58" s="21">
        <f>+$I58*IF(OR($A58="2-F1",$A58="2-F2"),'COMPRAS CONJ - FACTORES'!AE$11,'COMPRAS CONJ - FACTORES'!AE$10)*'COMPRAS CONJ - FACTORES'!AE58</f>
        <v>0</v>
      </c>
      <c r="AF58" s="21">
        <f>+$I58*IF(OR($A58="2-F1",$A58="2-F2"),'COMPRAS CONJ - FACTORES'!AF$11,'COMPRAS CONJ - FACTORES'!AF$10)*'COMPRAS CONJ - FACTORES'!AF58</f>
        <v>0</v>
      </c>
      <c r="AG58" s="21">
        <f>+$I58*IF(OR($A58="2-F1",$A58="2-F2"),'COMPRAS CONJ - FACTORES'!AG$11,'COMPRAS CONJ - FACTORES'!AG$10)*'COMPRAS CONJ - FACTORES'!AG58</f>
        <v>0</v>
      </c>
      <c r="AH58" s="21">
        <f>+$I58*IF(OR($A58="2-F1",$A58="2-F2"),'COMPRAS CONJ - FACTORES'!AH$11,'COMPRAS CONJ - FACTORES'!AH$10)*'COMPRAS CONJ - FACTORES'!AH58</f>
        <v>0</v>
      </c>
      <c r="AI58" s="21">
        <f>+$I58*IF(OR($A58="2-F1",$A58="2-F2"),'COMPRAS CONJ - FACTORES'!AI$11,'COMPRAS CONJ - FACTORES'!AI$10)*'COMPRAS CONJ - FACTORES'!AI58</f>
        <v>0</v>
      </c>
      <c r="AJ58" s="21">
        <f>+$I58*IF(OR($A58="2-F1",$A58="2-F2"),'COMPRAS CONJ - FACTORES'!AJ$11,'COMPRAS CONJ - FACTORES'!AJ$10)*'COMPRAS CONJ - FACTORES'!AJ58</f>
        <v>0</v>
      </c>
      <c r="AK58" s="21">
        <f>+$I58*IF(OR($A58="2-F1",$A58="2-F2"),'COMPRAS CONJ - FACTORES'!AK$11,'COMPRAS CONJ - FACTORES'!AK$10)*'COMPRAS CONJ - FACTORES'!AK58</f>
        <v>0</v>
      </c>
      <c r="AL58" s="21">
        <f>+$I58*IF(OR($A58="2-F1",$A58="2-F2"),'COMPRAS CONJ - FACTORES'!AL$11,'COMPRAS CONJ - FACTORES'!AL$10)*'COMPRAS CONJ - FACTORES'!AL58</f>
        <v>0</v>
      </c>
      <c r="AM58" s="21">
        <f>+$I58*IF(OR($A58="2-F1",$A58="2-F2"),'COMPRAS CONJ - FACTORES'!AM$11,'COMPRAS CONJ - FACTORES'!AM$10)*'COMPRAS CONJ - FACTORES'!AM58</f>
        <v>0</v>
      </c>
      <c r="AN58" s="21">
        <f>+$I58*IF(OR($A58="2-F1",$A58="2-F2"),'COMPRAS CONJ - FACTORES'!AN$11,'COMPRAS CONJ - FACTORES'!AN$10)*'COMPRAS CONJ - FACTORES'!AN58</f>
        <v>0</v>
      </c>
      <c r="AO58" s="21">
        <f>+$I58*IF(OR($A58="2-F1",$A58="2-F2"),'COMPRAS CONJ - FACTORES'!AO$11,'COMPRAS CONJ - FACTORES'!AO$10)*'COMPRAS CONJ - FACTORES'!AO58</f>
        <v>0</v>
      </c>
      <c r="AP58" s="21">
        <f>+$I58*IF(OR($A58="2-F1",$A58="2-F2"),'COMPRAS CONJ - FACTORES'!AP$11,'COMPRAS CONJ - FACTORES'!AP$10)*'COMPRAS CONJ - FACTORES'!AP58</f>
        <v>0</v>
      </c>
      <c r="AQ58" s="21">
        <f>+$I58*IF(OR($A58="2-F1",$A58="2-F2"),'COMPRAS CONJ - FACTORES'!AQ$11,'COMPRAS CONJ - FACTORES'!AQ$10)*'COMPRAS CONJ - FACTORES'!AQ58</f>
        <v>0</v>
      </c>
      <c r="AR58" s="21">
        <f>+$I58*IF(OR($A58="2-F1",$A58="2-F2"),'COMPRAS CONJ - FACTORES'!AR$11,'COMPRAS CONJ - FACTORES'!AR$10)*'COMPRAS CONJ - FACTORES'!AR58</f>
        <v>0</v>
      </c>
      <c r="AS58" s="21">
        <f>+$I58*IF(OR($A58="2-F1",$A58="2-F2"),'COMPRAS CONJ - FACTORES'!AS$11,'COMPRAS CONJ - FACTORES'!AS$10)*'COMPRAS CONJ - FACTORES'!AS58</f>
        <v>0</v>
      </c>
      <c r="AT58" s="21">
        <f>+$I58*IF(OR($A58="2-F1",$A58="2-F2"),'COMPRAS CONJ - FACTORES'!AT$11,'COMPRAS CONJ - FACTORES'!AT$10)*'COMPRAS CONJ - FACTORES'!AT58</f>
        <v>0</v>
      </c>
      <c r="AU58" s="21">
        <f>+$I58*IF(OR($A58="2-F1",$A58="2-F2"),'COMPRAS CONJ - FACTORES'!AU$11,'COMPRAS CONJ - FACTORES'!AU$10)*'COMPRAS CONJ - FACTORES'!AU58</f>
        <v>0</v>
      </c>
      <c r="AV58" s="21">
        <f>+$I58*IF(OR($A58="2-F1",$A58="2-F2"),'COMPRAS CONJ - FACTORES'!AV$11,'COMPRAS CONJ - FACTORES'!AV$10)*'COMPRAS CONJ - FACTORES'!AV58</f>
        <v>0</v>
      </c>
      <c r="AW58" s="21">
        <f>+$I58*IF(OR($A58="2-F1",$A58="2-F2"),'COMPRAS CONJ - FACTORES'!AW$11,'COMPRAS CONJ - FACTORES'!AW$10)*'COMPRAS CONJ - FACTORES'!AW58</f>
        <v>0</v>
      </c>
      <c r="AX58" s="21">
        <f>+$I58*IF(OR($A58="2-F1",$A58="2-F2"),'COMPRAS CONJ - FACTORES'!AX$11,'COMPRAS CONJ - FACTORES'!AX$10)*'COMPRAS CONJ - FACTORES'!AX58</f>
        <v>0</v>
      </c>
      <c r="AY58" s="21">
        <f>+$I58*IF(OR($A58="2-F1",$A58="2-F2"),'COMPRAS CONJ - FACTORES'!AY$11,'COMPRAS CONJ - FACTORES'!AY$10)*'COMPRAS CONJ - FACTORES'!AY58</f>
        <v>0</v>
      </c>
      <c r="AZ58" s="21">
        <f>+$I58*IF(OR($A58="2-F1",$A58="2-F2"),'COMPRAS CONJ - FACTORES'!AZ$11,'COMPRAS CONJ - FACTORES'!AZ$10)*'COMPRAS CONJ - FACTORES'!AZ58</f>
        <v>70.179899999999989</v>
      </c>
      <c r="BA58" s="21">
        <f>+$I58*IF(OR($A58="2-F1",$A58="2-F2"),'COMPRAS CONJ - FACTORES'!BA$11,'COMPRAS CONJ - FACTORES'!BA$10)*'COMPRAS CONJ - FACTORES'!BA58</f>
        <v>70.179899999999989</v>
      </c>
      <c r="BB58" s="21">
        <f>+$I58*IF(OR($A58="2-F1",$A58="2-F2"),'COMPRAS CONJ - FACTORES'!BB$11,'COMPRAS CONJ - FACTORES'!BB$10)*'COMPRAS CONJ - FACTORES'!BB58</f>
        <v>70.179899999999989</v>
      </c>
      <c r="BC58" s="21">
        <f>+$I58*IF(OR($A58="2-F1",$A58="2-F2"),'COMPRAS CONJ - FACTORES'!BC$11,'COMPRAS CONJ - FACTORES'!BC$10)*'COMPRAS CONJ - FACTORES'!BC58</f>
        <v>70.179899999999989</v>
      </c>
      <c r="BD58" s="21">
        <f>+$I58*IF(OR($A58="2-F1",$A58="2-F2"),'COMPRAS CONJ - FACTORES'!BD$11,'COMPRAS CONJ - FACTORES'!BD$10)*'COMPRAS CONJ - FACTORES'!BD58</f>
        <v>70.179899999999989</v>
      </c>
      <c r="BE58" s="21">
        <f>+$I58*IF(OR($A58="2-F1",$A58="2-F2"),'COMPRAS CONJ - FACTORES'!BE$11,'COMPRAS CONJ - FACTORES'!BE$10)*'COMPRAS CONJ - FACTORES'!BE58</f>
        <v>70.179899999999989</v>
      </c>
      <c r="BF58" s="21">
        <f>+$I58*IF(OR($A58="2-F1",$A58="2-F2"),'COMPRAS CONJ - FACTORES'!BF$11,'COMPRAS CONJ - FACTORES'!BF$10)*'COMPRAS CONJ - FACTORES'!BF58</f>
        <v>70.179899999999989</v>
      </c>
      <c r="BG58" s="21">
        <f>+$I58*IF(OR($A58="2-F1",$A58="2-F2"),'COMPRAS CONJ - FACTORES'!BG$11,'COMPRAS CONJ - FACTORES'!BG$10)*'COMPRAS CONJ - FACTORES'!BG58</f>
        <v>70.179899999999989</v>
      </c>
      <c r="BH58" s="21">
        <f>+$I58*IF(OR($A58="2-F1",$A58="2-F2"),'COMPRAS CONJ - FACTORES'!BH$11,'COMPRAS CONJ - FACTORES'!BH$10)*'COMPRAS CONJ - FACTORES'!BH58</f>
        <v>70.179899999999989</v>
      </c>
      <c r="BI58" s="21">
        <f>+$I58*IF(OR($A58="2-F1",$A58="2-F2"),'COMPRAS CONJ - FACTORES'!BI$11,'COMPRAS CONJ - FACTORES'!BI$10)*'COMPRAS CONJ - FACTORES'!BI58</f>
        <v>70.179899999999989</v>
      </c>
      <c r="BJ58" s="21">
        <f>+$I58*IF(OR($A58="2-F1",$A58="2-F2"),'COMPRAS CONJ - FACTORES'!BJ$11,'COMPRAS CONJ - FACTORES'!BJ$10)*'COMPRAS CONJ - FACTORES'!BJ58</f>
        <v>70.179899999999989</v>
      </c>
      <c r="BK58" s="21">
        <f>+$I58*IF(OR($A58="2-F1",$A58="2-F2"),'COMPRAS CONJ - FACTORES'!BK$11,'COMPRAS CONJ - FACTORES'!BK$10)*'COMPRAS CONJ - FACTORES'!BK58</f>
        <v>70.179899999999989</v>
      </c>
      <c r="BL58" s="21">
        <f>+$I58*IF(OR($A58="2-F1",$A58="2-F2"),'COMPRAS CONJ - FACTORES'!BL$11,'COMPRAS CONJ - FACTORES'!BL$10)*'COMPRAS CONJ - FACTORES'!BL58</f>
        <v>71.373599999999996</v>
      </c>
      <c r="BM58" s="21">
        <f>+$I58*IF(OR($A58="2-F1",$A58="2-F2"),'COMPRAS CONJ - FACTORES'!BM$11,'COMPRAS CONJ - FACTORES'!BM$10)*'COMPRAS CONJ - FACTORES'!BM58</f>
        <v>71.373599999999996</v>
      </c>
      <c r="BN58" s="21">
        <f>+$I58*IF(OR($A58="2-F1",$A58="2-F2"),'COMPRAS CONJ - FACTORES'!BN$11,'COMPRAS CONJ - FACTORES'!BN$10)*'COMPRAS CONJ - FACTORES'!BN58</f>
        <v>71.373599999999996</v>
      </c>
      <c r="BO58" s="21">
        <f>+$I58*IF(OR($A58="2-F1",$A58="2-F2"),'COMPRAS CONJ - FACTORES'!BO$11,'COMPRAS CONJ - FACTORES'!BO$10)*'COMPRAS CONJ - FACTORES'!BO58</f>
        <v>71.373599999999996</v>
      </c>
      <c r="BP58" s="21">
        <f>+$I58*IF(OR($A58="2-F1",$A58="2-F2"),'COMPRAS CONJ - FACTORES'!BP$11,'COMPRAS CONJ - FACTORES'!BP$10)*'COMPRAS CONJ - FACTORES'!BP58</f>
        <v>68.270399999999995</v>
      </c>
      <c r="BQ58" s="21">
        <f>+$I58*IF(OR($A58="2-F1",$A58="2-F2"),'COMPRAS CONJ - FACTORES'!BQ$11,'COMPRAS CONJ - FACTORES'!BQ$10)*'COMPRAS CONJ - FACTORES'!BQ58</f>
        <v>68.270399999999995</v>
      </c>
      <c r="BR58" s="21">
        <f>+$I58*IF(OR($A58="2-F1",$A58="2-F2"),'COMPRAS CONJ - FACTORES'!BR$11,'COMPRAS CONJ - FACTORES'!BR$10)*'COMPRAS CONJ - FACTORES'!BR58</f>
        <v>68.270399999999995</v>
      </c>
      <c r="BS58" s="21">
        <f>+$I58*IF(OR($A58="2-F1",$A58="2-F2"),'COMPRAS CONJ - FACTORES'!BS$11,'COMPRAS CONJ - FACTORES'!BS$10)*'COMPRAS CONJ - FACTORES'!BS58</f>
        <v>68.270399999999995</v>
      </c>
      <c r="BT58" s="21">
        <f>+$I58*IF(OR($A58="2-F1",$A58="2-F2"),'COMPRAS CONJ - FACTORES'!BT$11,'COMPRAS CONJ - FACTORES'!BT$10)*'COMPRAS CONJ - FACTORES'!BT58</f>
        <v>68.270399999999995</v>
      </c>
      <c r="BU58" s="21">
        <f>+$I58*IF(OR($A58="2-F1",$A58="2-F2"),'COMPRAS CONJ - FACTORES'!BU$11,'COMPRAS CONJ - FACTORES'!BU$10)*'COMPRAS CONJ - FACTORES'!BU58</f>
        <v>68.270399999999995</v>
      </c>
      <c r="BV58" s="21">
        <f>+$I58*IF(OR($A58="2-F1",$A58="2-F2"),'COMPRAS CONJ - FACTORES'!BV$11,'COMPRAS CONJ - FACTORES'!BV$10)*'COMPRAS CONJ - FACTORES'!BV58</f>
        <v>68.270399999999995</v>
      </c>
      <c r="BW58" s="21">
        <f>+$I58*IF(OR($A58="2-F1",$A58="2-F2"),'COMPRAS CONJ - FACTORES'!BW$11,'COMPRAS CONJ - FACTORES'!BW$10)*'COMPRAS CONJ - FACTORES'!BW58</f>
        <v>68.270399999999995</v>
      </c>
      <c r="BX58" s="21">
        <f>+$I58*IF(OR($A58="2-F1",$A58="2-F2"),'COMPRAS CONJ - FACTORES'!BX$11,'COMPRAS CONJ - FACTORES'!BX$10)*'COMPRAS CONJ - FACTORES'!BX58</f>
        <v>69.438600000000008</v>
      </c>
      <c r="BY58" s="21">
        <f>+$I58*IF(OR($A58="2-F1",$A58="2-F2"),'COMPRAS CONJ - FACTORES'!BY$11,'COMPRAS CONJ - FACTORES'!BY$10)*'COMPRAS CONJ - FACTORES'!BY58</f>
        <v>69.438600000000008</v>
      </c>
      <c r="BZ58" s="21">
        <f>+$I58*IF(OR($A58="2-F1",$A58="2-F2"),'COMPRAS CONJ - FACTORES'!BZ$11,'COMPRAS CONJ - FACTORES'!BZ$10)*'COMPRAS CONJ - FACTORES'!BZ58</f>
        <v>69.438600000000008</v>
      </c>
      <c r="CA58" s="21">
        <f>+$I58*IF(OR($A58="2-F1",$A58="2-F2"),'COMPRAS CONJ - FACTORES'!CA$11,'COMPRAS CONJ - FACTORES'!CA$10)*'COMPRAS CONJ - FACTORES'!CA58</f>
        <v>69.438600000000008</v>
      </c>
    </row>
    <row r="59" spans="1:79" x14ac:dyDescent="0.3">
      <c r="A59" s="9">
        <v>1</v>
      </c>
      <c r="B59" s="15" t="s">
        <v>2830</v>
      </c>
      <c r="C59" s="438" t="s">
        <v>2929</v>
      </c>
      <c r="D59" s="11" t="s">
        <v>2820</v>
      </c>
      <c r="E59" s="9" t="s">
        <v>2923</v>
      </c>
      <c r="F59" s="9" t="s">
        <v>2924</v>
      </c>
      <c r="G59" s="9" t="s">
        <v>2930</v>
      </c>
      <c r="H59" s="12" t="s">
        <v>2926</v>
      </c>
      <c r="I59" s="13">
        <v>60</v>
      </c>
      <c r="J59" s="14">
        <v>100</v>
      </c>
      <c r="K59" s="24">
        <v>42758</v>
      </c>
      <c r="L59" s="24">
        <v>44100</v>
      </c>
      <c r="M59" s="689">
        <v>44100</v>
      </c>
      <c r="N59" s="21">
        <f>+$I59*IF(OR($A59="2-F1",$A59="2-F2"),'COMPRAS CONJ - FACTORES'!N$11,'COMPRAS CONJ - FACTORES'!N$10)*'COMPRAS CONJ - FACTORES'!N59</f>
        <v>0</v>
      </c>
      <c r="O59" s="21">
        <f>+$I59*IF(OR($A59="2-F1",$A59="2-F2"),'COMPRAS CONJ - FACTORES'!O$11,'COMPRAS CONJ - FACTORES'!O$10)*'COMPRAS CONJ - FACTORES'!O59</f>
        <v>0</v>
      </c>
      <c r="P59" s="21">
        <f>+$I59*IF(OR($A59="2-F1",$A59="2-F2"),'COMPRAS CONJ - FACTORES'!P$11,'COMPRAS CONJ - FACTORES'!P$10)*'COMPRAS CONJ - FACTORES'!P59</f>
        <v>0</v>
      </c>
      <c r="Q59" s="21">
        <f>+$I59*IF(OR($A59="2-F1",$A59="2-F2"),'COMPRAS CONJ - FACTORES'!Q$11,'COMPRAS CONJ - FACTORES'!Q$10)*'COMPRAS CONJ - FACTORES'!Q59</f>
        <v>0</v>
      </c>
      <c r="R59" s="21">
        <f>+$I59*IF(OR($A59="2-F1",$A59="2-F2"),'COMPRAS CONJ - FACTORES'!R$11,'COMPRAS CONJ - FACTORES'!R$10)*'COMPRAS CONJ - FACTORES'!R59</f>
        <v>0</v>
      </c>
      <c r="S59" s="21">
        <f>+$I59*IF(OR($A59="2-F1",$A59="2-F2"),'COMPRAS CONJ - FACTORES'!S$11,'COMPRAS CONJ - FACTORES'!S$10)*'COMPRAS CONJ - FACTORES'!S59</f>
        <v>0</v>
      </c>
      <c r="T59" s="21">
        <f>+$I59*IF(OR($A59="2-F1",$A59="2-F2"),'COMPRAS CONJ - FACTORES'!T$11,'COMPRAS CONJ - FACTORES'!T$10)*'COMPRAS CONJ - FACTORES'!T59</f>
        <v>0</v>
      </c>
      <c r="U59" s="21">
        <f>+$I59*IF(OR($A59="2-F1",$A59="2-F2"),'COMPRAS CONJ - FACTORES'!U$11,'COMPRAS CONJ - FACTORES'!U$10)*'COMPRAS CONJ - FACTORES'!U59</f>
        <v>0</v>
      </c>
      <c r="V59" s="21">
        <f>+$I59*IF(OR($A59="2-F1",$A59="2-F2"),'COMPRAS CONJ - FACTORES'!V$11,'COMPRAS CONJ - FACTORES'!V$10)*'COMPRAS CONJ - FACTORES'!V59</f>
        <v>0</v>
      </c>
      <c r="W59" s="21">
        <f>+$I59*IF(OR($A59="2-F1",$A59="2-F2"),'COMPRAS CONJ - FACTORES'!W$11,'COMPRAS CONJ - FACTORES'!W$10)*'COMPRAS CONJ - FACTORES'!W59</f>
        <v>0</v>
      </c>
      <c r="X59" s="21">
        <f>+$I59*IF(OR($A59="2-F1",$A59="2-F2"),'COMPRAS CONJ - FACTORES'!X$11,'COMPRAS CONJ - FACTORES'!X$10)*'COMPRAS CONJ - FACTORES'!X59</f>
        <v>0</v>
      </c>
      <c r="Y59" s="21">
        <f>+$I59*IF(OR($A59="2-F1",$A59="2-F2"),'COMPRAS CONJ - FACTORES'!Y$11,'COMPRAS CONJ - FACTORES'!Y$10)*'COMPRAS CONJ - FACTORES'!Y59</f>
        <v>0</v>
      </c>
      <c r="Z59" s="21">
        <f>+$I59*IF(OR($A59="2-F1",$A59="2-F2"),'COMPRAS CONJ - FACTORES'!Z$11,'COMPRAS CONJ - FACTORES'!Z$10)*'COMPRAS CONJ - FACTORES'!Z59</f>
        <v>0</v>
      </c>
      <c r="AA59" s="21">
        <f>+$I59*IF(OR($A59="2-F1",$A59="2-F2"),'COMPRAS CONJ - FACTORES'!AA$11,'COMPRAS CONJ - FACTORES'!AA$10)*'COMPRAS CONJ - FACTORES'!AA59</f>
        <v>0</v>
      </c>
      <c r="AB59" s="21">
        <f>+$I59*IF(OR($A59="2-F1",$A59="2-F2"),'COMPRAS CONJ - FACTORES'!AB$11,'COMPRAS CONJ - FACTORES'!AB$10)*'COMPRAS CONJ - FACTORES'!AB59</f>
        <v>0</v>
      </c>
      <c r="AC59" s="21">
        <f>+$I59*IF(OR($A59="2-F1",$A59="2-F2"),'COMPRAS CONJ - FACTORES'!AC$11,'COMPRAS CONJ - FACTORES'!AC$10)*'COMPRAS CONJ - FACTORES'!AC59</f>
        <v>0</v>
      </c>
      <c r="AD59" s="21">
        <f>+$I59*IF(OR($A59="2-F1",$A59="2-F2"),'COMPRAS CONJ - FACTORES'!AD$11,'COMPRAS CONJ - FACTORES'!AD$10)*'COMPRAS CONJ - FACTORES'!AD59</f>
        <v>0</v>
      </c>
      <c r="AE59" s="21">
        <f>+$I59*IF(OR($A59="2-F1",$A59="2-F2"),'COMPRAS CONJ - FACTORES'!AE$11,'COMPRAS CONJ - FACTORES'!AE$10)*'COMPRAS CONJ - FACTORES'!AE59</f>
        <v>0</v>
      </c>
      <c r="AF59" s="21">
        <f>+$I59*IF(OR($A59="2-F1",$A59="2-F2"),'COMPRAS CONJ - FACTORES'!AF$11,'COMPRAS CONJ - FACTORES'!AF$10)*'COMPRAS CONJ - FACTORES'!AF59</f>
        <v>0</v>
      </c>
      <c r="AG59" s="21">
        <f>+$I59*IF(OR($A59="2-F1",$A59="2-F2"),'COMPRAS CONJ - FACTORES'!AG$11,'COMPRAS CONJ - FACTORES'!AG$10)*'COMPRAS CONJ - FACTORES'!AG59</f>
        <v>0</v>
      </c>
      <c r="AH59" s="21">
        <f>+$I59*IF(OR($A59="2-F1",$A59="2-F2"),'COMPRAS CONJ - FACTORES'!AH$11,'COMPRAS CONJ - FACTORES'!AH$10)*'COMPRAS CONJ - FACTORES'!AH59</f>
        <v>0</v>
      </c>
      <c r="AI59" s="21">
        <f>+$I59*IF(OR($A59="2-F1",$A59="2-F2"),'COMPRAS CONJ - FACTORES'!AI$11,'COMPRAS CONJ - FACTORES'!AI$10)*'COMPRAS CONJ - FACTORES'!AI59</f>
        <v>0</v>
      </c>
      <c r="AJ59" s="21">
        <f>+$I59*IF(OR($A59="2-F1",$A59="2-F2"),'COMPRAS CONJ - FACTORES'!AJ$11,'COMPRAS CONJ - FACTORES'!AJ$10)*'COMPRAS CONJ - FACTORES'!AJ59</f>
        <v>0</v>
      </c>
      <c r="AK59" s="21">
        <f>+$I59*IF(OR($A59="2-F1",$A59="2-F2"),'COMPRAS CONJ - FACTORES'!AK$11,'COMPRAS CONJ - FACTORES'!AK$10)*'COMPRAS CONJ - FACTORES'!AK59</f>
        <v>0</v>
      </c>
      <c r="AL59" s="21">
        <f>+$I59*IF(OR($A59="2-F1",$A59="2-F2"),'COMPRAS CONJ - FACTORES'!AL$11,'COMPRAS CONJ - FACTORES'!AL$10)*'COMPRAS CONJ - FACTORES'!AL59</f>
        <v>0</v>
      </c>
      <c r="AM59" s="21">
        <f>+$I59*IF(OR($A59="2-F1",$A59="2-F2"),'COMPRAS CONJ - FACTORES'!AM$11,'COMPRAS CONJ - FACTORES'!AM$10)*'COMPRAS CONJ - FACTORES'!AM59</f>
        <v>0</v>
      </c>
      <c r="AN59" s="21">
        <f>+$I59*IF(OR($A59="2-F1",$A59="2-F2"),'COMPRAS CONJ - FACTORES'!AN$11,'COMPRAS CONJ - FACTORES'!AN$10)*'COMPRAS CONJ - FACTORES'!AN59</f>
        <v>0</v>
      </c>
      <c r="AO59" s="21">
        <f>+$I59*IF(OR($A59="2-F1",$A59="2-F2"),'COMPRAS CONJ - FACTORES'!AO$11,'COMPRAS CONJ - FACTORES'!AO$10)*'COMPRAS CONJ - FACTORES'!AO59</f>
        <v>0</v>
      </c>
      <c r="AP59" s="21">
        <f>+$I59*IF(OR($A59="2-F1",$A59="2-F2"),'COMPRAS CONJ - FACTORES'!AP$11,'COMPRAS CONJ - FACTORES'!AP$10)*'COMPRAS CONJ - FACTORES'!AP59</f>
        <v>0</v>
      </c>
      <c r="AQ59" s="21">
        <f>+$I59*IF(OR($A59="2-F1",$A59="2-F2"),'COMPRAS CONJ - FACTORES'!AQ$11,'COMPRAS CONJ - FACTORES'!AQ$10)*'COMPRAS CONJ - FACTORES'!AQ59</f>
        <v>0</v>
      </c>
      <c r="AR59" s="21">
        <f>+$I59*IF(OR($A59="2-F1",$A59="2-F2"),'COMPRAS CONJ - FACTORES'!AR$11,'COMPRAS CONJ - FACTORES'!AR$10)*'COMPRAS CONJ - FACTORES'!AR59</f>
        <v>0</v>
      </c>
      <c r="AS59" s="21">
        <f>+$I59*IF(OR($A59="2-F1",$A59="2-F2"),'COMPRAS CONJ - FACTORES'!AS$11,'COMPRAS CONJ - FACTORES'!AS$10)*'COMPRAS CONJ - FACTORES'!AS59</f>
        <v>0</v>
      </c>
      <c r="AT59" s="21">
        <f>+$I59*IF(OR($A59="2-F1",$A59="2-F2"),'COMPRAS CONJ - FACTORES'!AT$11,'COMPRAS CONJ - FACTORES'!AT$10)*'COMPRAS CONJ - FACTORES'!AT59</f>
        <v>0</v>
      </c>
      <c r="AU59" s="21">
        <f>+$I59*IF(OR($A59="2-F1",$A59="2-F2"),'COMPRAS CONJ - FACTORES'!AU$11,'COMPRAS CONJ - FACTORES'!AU$10)*'COMPRAS CONJ - FACTORES'!AU59</f>
        <v>0</v>
      </c>
      <c r="AV59" s="21">
        <f>+$I59*IF(OR($A59="2-F1",$A59="2-F2"),'COMPRAS CONJ - FACTORES'!AV$11,'COMPRAS CONJ - FACTORES'!AV$10)*'COMPRAS CONJ - FACTORES'!AV59</f>
        <v>0</v>
      </c>
      <c r="AW59" s="21">
        <f>+$I59*IF(OR($A59="2-F1",$A59="2-F2"),'COMPRAS CONJ - FACTORES'!AW$11,'COMPRAS CONJ - FACTORES'!AW$10)*'COMPRAS CONJ - FACTORES'!AW59</f>
        <v>0</v>
      </c>
      <c r="AX59" s="21">
        <f>+$I59*IF(OR($A59="2-F1",$A59="2-F2"),'COMPRAS CONJ - FACTORES'!AX$11,'COMPRAS CONJ - FACTORES'!AX$10)*'COMPRAS CONJ - FACTORES'!AX59</f>
        <v>0</v>
      </c>
      <c r="AY59" s="21">
        <f>+$I59*IF(OR($A59="2-F1",$A59="2-F2"),'COMPRAS CONJ - FACTORES'!AY$11,'COMPRAS CONJ - FACTORES'!AY$10)*'COMPRAS CONJ - FACTORES'!AY59</f>
        <v>0</v>
      </c>
      <c r="AZ59" s="21">
        <f>+$I59*IF(OR($A59="2-F1",$A59="2-F2"),'COMPRAS CONJ - FACTORES'!AZ$11,'COMPRAS CONJ - FACTORES'!AZ$10)*'COMPRAS CONJ - FACTORES'!AZ59</f>
        <v>70.179899999999989</v>
      </c>
      <c r="BA59" s="21">
        <f>+$I59*IF(OR($A59="2-F1",$A59="2-F2"),'COMPRAS CONJ - FACTORES'!BA$11,'COMPRAS CONJ - FACTORES'!BA$10)*'COMPRAS CONJ - FACTORES'!BA59</f>
        <v>70.179899999999989</v>
      </c>
      <c r="BB59" s="21">
        <f>+$I59*IF(OR($A59="2-F1",$A59="2-F2"),'COMPRAS CONJ - FACTORES'!BB$11,'COMPRAS CONJ - FACTORES'!BB$10)*'COMPRAS CONJ - FACTORES'!BB59</f>
        <v>70.179899999999989</v>
      </c>
      <c r="BC59" s="21">
        <f>+$I59*IF(OR($A59="2-F1",$A59="2-F2"),'COMPRAS CONJ - FACTORES'!BC$11,'COMPRAS CONJ - FACTORES'!BC$10)*'COMPRAS CONJ - FACTORES'!BC59</f>
        <v>70.179899999999989</v>
      </c>
      <c r="BD59" s="21">
        <f>+$I59*IF(OR($A59="2-F1",$A59="2-F2"),'COMPRAS CONJ - FACTORES'!BD$11,'COMPRAS CONJ - FACTORES'!BD$10)*'COMPRAS CONJ - FACTORES'!BD59</f>
        <v>70.179899999999989</v>
      </c>
      <c r="BE59" s="21">
        <f>+$I59*IF(OR($A59="2-F1",$A59="2-F2"),'COMPRAS CONJ - FACTORES'!BE$11,'COMPRAS CONJ - FACTORES'!BE$10)*'COMPRAS CONJ - FACTORES'!BE59</f>
        <v>70.179899999999989</v>
      </c>
      <c r="BF59" s="21">
        <f>+$I59*IF(OR($A59="2-F1",$A59="2-F2"),'COMPRAS CONJ - FACTORES'!BF$11,'COMPRAS CONJ - FACTORES'!BF$10)*'COMPRAS CONJ - FACTORES'!BF59</f>
        <v>70.179899999999989</v>
      </c>
      <c r="BG59" s="21">
        <f>+$I59*IF(OR($A59="2-F1",$A59="2-F2"),'COMPRAS CONJ - FACTORES'!BG$11,'COMPRAS CONJ - FACTORES'!BG$10)*'COMPRAS CONJ - FACTORES'!BG59</f>
        <v>70.179899999999989</v>
      </c>
      <c r="BH59" s="21">
        <f>+$I59*IF(OR($A59="2-F1",$A59="2-F2"),'COMPRAS CONJ - FACTORES'!BH$11,'COMPRAS CONJ - FACTORES'!BH$10)*'COMPRAS CONJ - FACTORES'!BH59</f>
        <v>70.179899999999989</v>
      </c>
      <c r="BI59" s="21">
        <f>+$I59*IF(OR($A59="2-F1",$A59="2-F2"),'COMPRAS CONJ - FACTORES'!BI$11,'COMPRAS CONJ - FACTORES'!BI$10)*'COMPRAS CONJ - FACTORES'!BI59</f>
        <v>70.179899999999989</v>
      </c>
      <c r="BJ59" s="21">
        <f>+$I59*IF(OR($A59="2-F1",$A59="2-F2"),'COMPRAS CONJ - FACTORES'!BJ$11,'COMPRAS CONJ - FACTORES'!BJ$10)*'COMPRAS CONJ - FACTORES'!BJ59</f>
        <v>70.179899999999989</v>
      </c>
      <c r="BK59" s="21">
        <f>+$I59*IF(OR($A59="2-F1",$A59="2-F2"),'COMPRAS CONJ - FACTORES'!BK$11,'COMPRAS CONJ - FACTORES'!BK$10)*'COMPRAS CONJ - FACTORES'!BK59</f>
        <v>70.179899999999989</v>
      </c>
      <c r="BL59" s="21">
        <f>+$I59*IF(OR($A59="2-F1",$A59="2-F2"),'COMPRAS CONJ - FACTORES'!BL$11,'COMPRAS CONJ - FACTORES'!BL$10)*'COMPRAS CONJ - FACTORES'!BL59</f>
        <v>71.373599999999996</v>
      </c>
      <c r="BM59" s="21">
        <f>+$I59*IF(OR($A59="2-F1",$A59="2-F2"),'COMPRAS CONJ - FACTORES'!BM$11,'COMPRAS CONJ - FACTORES'!BM$10)*'COMPRAS CONJ - FACTORES'!BM59</f>
        <v>71.373599999999996</v>
      </c>
      <c r="BN59" s="21">
        <f>+$I59*IF(OR($A59="2-F1",$A59="2-F2"),'COMPRAS CONJ - FACTORES'!BN$11,'COMPRAS CONJ - FACTORES'!BN$10)*'COMPRAS CONJ - FACTORES'!BN59</f>
        <v>71.373599999999996</v>
      </c>
      <c r="BO59" s="21">
        <f>+$I59*IF(OR($A59="2-F1",$A59="2-F2"),'COMPRAS CONJ - FACTORES'!BO$11,'COMPRAS CONJ - FACTORES'!BO$10)*'COMPRAS CONJ - FACTORES'!BO59</f>
        <v>71.373599999999996</v>
      </c>
      <c r="BP59" s="21">
        <f>+$I59*IF(OR($A59="2-F1",$A59="2-F2"),'COMPRAS CONJ - FACTORES'!BP$11,'COMPRAS CONJ - FACTORES'!BP$10)*'COMPRAS CONJ - FACTORES'!BP59</f>
        <v>68.270399999999995</v>
      </c>
      <c r="BQ59" s="21">
        <f>+$I59*IF(OR($A59="2-F1",$A59="2-F2"),'COMPRAS CONJ - FACTORES'!BQ$11,'COMPRAS CONJ - FACTORES'!BQ$10)*'COMPRAS CONJ - FACTORES'!BQ59</f>
        <v>68.270399999999995</v>
      </c>
      <c r="BR59" s="21">
        <f>+$I59*IF(OR($A59="2-F1",$A59="2-F2"),'COMPRAS CONJ - FACTORES'!BR$11,'COMPRAS CONJ - FACTORES'!BR$10)*'COMPRAS CONJ - FACTORES'!BR59</f>
        <v>68.270399999999995</v>
      </c>
      <c r="BS59" s="21">
        <f>+$I59*IF(OR($A59="2-F1",$A59="2-F2"),'COMPRAS CONJ - FACTORES'!BS$11,'COMPRAS CONJ - FACTORES'!BS$10)*'COMPRAS CONJ - FACTORES'!BS59</f>
        <v>68.270399999999995</v>
      </c>
      <c r="BT59" s="21">
        <f>+$I59*IF(OR($A59="2-F1",$A59="2-F2"),'COMPRAS CONJ - FACTORES'!BT$11,'COMPRAS CONJ - FACTORES'!BT$10)*'COMPRAS CONJ - FACTORES'!BT59</f>
        <v>68.270399999999995</v>
      </c>
      <c r="BU59" s="21">
        <f>+$I59*IF(OR($A59="2-F1",$A59="2-F2"),'COMPRAS CONJ - FACTORES'!BU$11,'COMPRAS CONJ - FACTORES'!BU$10)*'COMPRAS CONJ - FACTORES'!BU59</f>
        <v>68.270399999999995</v>
      </c>
      <c r="BV59" s="21">
        <f>+$I59*IF(OR($A59="2-F1",$A59="2-F2"),'COMPRAS CONJ - FACTORES'!BV$11,'COMPRAS CONJ - FACTORES'!BV$10)*'COMPRAS CONJ - FACTORES'!BV59</f>
        <v>68.270399999999995</v>
      </c>
      <c r="BW59" s="21">
        <f>+$I59*IF(OR($A59="2-F1",$A59="2-F2"),'COMPRAS CONJ - FACTORES'!BW$11,'COMPRAS CONJ - FACTORES'!BW$10)*'COMPRAS CONJ - FACTORES'!BW59</f>
        <v>68.270399999999995</v>
      </c>
      <c r="BX59" s="21">
        <f>+$I59*IF(OR($A59="2-F1",$A59="2-F2"),'COMPRAS CONJ - FACTORES'!BX$11,'COMPRAS CONJ - FACTORES'!BX$10)*'COMPRAS CONJ - FACTORES'!BX59</f>
        <v>69.438600000000008</v>
      </c>
      <c r="BY59" s="21">
        <f>+$I59*IF(OR($A59="2-F1",$A59="2-F2"),'COMPRAS CONJ - FACTORES'!BY$11,'COMPRAS CONJ - FACTORES'!BY$10)*'COMPRAS CONJ - FACTORES'!BY59</f>
        <v>69.438600000000008</v>
      </c>
      <c r="BZ59" s="21">
        <f>+$I59*IF(OR($A59="2-F1",$A59="2-F2"),'COMPRAS CONJ - FACTORES'!BZ$11,'COMPRAS CONJ - FACTORES'!BZ$10)*'COMPRAS CONJ - FACTORES'!BZ59</f>
        <v>69.438600000000008</v>
      </c>
      <c r="CA59" s="21">
        <f>+$I59*IF(OR($A59="2-F1",$A59="2-F2"),'COMPRAS CONJ - FACTORES'!CA$11,'COMPRAS CONJ - FACTORES'!CA$10)*'COMPRAS CONJ - FACTORES'!CA59</f>
        <v>69.438600000000008</v>
      </c>
    </row>
    <row r="60" spans="1:79" x14ac:dyDescent="0.3">
      <c r="A60" s="9">
        <v>1</v>
      </c>
      <c r="B60" s="15" t="s">
        <v>2830</v>
      </c>
      <c r="C60" s="438" t="s">
        <v>2931</v>
      </c>
      <c r="D60" s="11" t="s">
        <v>2820</v>
      </c>
      <c r="E60" s="9" t="s">
        <v>2840</v>
      </c>
      <c r="F60" s="9" t="s">
        <v>2932</v>
      </c>
      <c r="G60" s="9" t="s">
        <v>2933</v>
      </c>
      <c r="H60" s="12" t="s">
        <v>9065</v>
      </c>
      <c r="I60" s="13">
        <v>58.98</v>
      </c>
      <c r="J60" s="14">
        <v>100</v>
      </c>
      <c r="K60" s="24">
        <v>42758</v>
      </c>
      <c r="L60" s="24">
        <v>44471</v>
      </c>
      <c r="M60" s="689">
        <v>44471</v>
      </c>
      <c r="N60" s="21">
        <f>+$I60*IF(OR($A60="2-F1",$A60="2-F2"),'COMPRAS CONJ - FACTORES'!N$11,'COMPRAS CONJ - FACTORES'!N$10)*'COMPRAS CONJ - FACTORES'!N60</f>
        <v>0</v>
      </c>
      <c r="O60" s="21">
        <f>+$I60*IF(OR($A60="2-F1",$A60="2-F2"),'COMPRAS CONJ - FACTORES'!O$11,'COMPRAS CONJ - FACTORES'!O$10)*'COMPRAS CONJ - FACTORES'!O60</f>
        <v>0</v>
      </c>
      <c r="P60" s="21">
        <f>+$I60*IF(OR($A60="2-F1",$A60="2-F2"),'COMPRAS CONJ - FACTORES'!P$11,'COMPRAS CONJ - FACTORES'!P$10)*'COMPRAS CONJ - FACTORES'!P60</f>
        <v>0</v>
      </c>
      <c r="Q60" s="21">
        <f>+$I60*IF(OR($A60="2-F1",$A60="2-F2"),'COMPRAS CONJ - FACTORES'!Q$11,'COMPRAS CONJ - FACTORES'!Q$10)*'COMPRAS CONJ - FACTORES'!Q60</f>
        <v>0</v>
      </c>
      <c r="R60" s="21">
        <f>+$I60*IF(OR($A60="2-F1",$A60="2-F2"),'COMPRAS CONJ - FACTORES'!R$11,'COMPRAS CONJ - FACTORES'!R$10)*'COMPRAS CONJ - FACTORES'!R60</f>
        <v>0</v>
      </c>
      <c r="S60" s="21">
        <f>+$I60*IF(OR($A60="2-F1",$A60="2-F2"),'COMPRAS CONJ - FACTORES'!S$11,'COMPRAS CONJ - FACTORES'!S$10)*'COMPRAS CONJ - FACTORES'!S60</f>
        <v>0</v>
      </c>
      <c r="T60" s="21">
        <f>+$I60*IF(OR($A60="2-F1",$A60="2-F2"),'COMPRAS CONJ - FACTORES'!T$11,'COMPRAS CONJ - FACTORES'!T$10)*'COMPRAS CONJ - FACTORES'!T60</f>
        <v>0</v>
      </c>
      <c r="U60" s="21">
        <f>+$I60*IF(OR($A60="2-F1",$A60="2-F2"),'COMPRAS CONJ - FACTORES'!U$11,'COMPRAS CONJ - FACTORES'!U$10)*'COMPRAS CONJ - FACTORES'!U60</f>
        <v>0</v>
      </c>
      <c r="V60" s="21">
        <f>+$I60*IF(OR($A60="2-F1",$A60="2-F2"),'COMPRAS CONJ - FACTORES'!V$11,'COMPRAS CONJ - FACTORES'!V$10)*'COMPRAS CONJ - FACTORES'!V60</f>
        <v>0</v>
      </c>
      <c r="W60" s="21">
        <f>+$I60*IF(OR($A60="2-F1",$A60="2-F2"),'COMPRAS CONJ - FACTORES'!W$11,'COMPRAS CONJ - FACTORES'!W$10)*'COMPRAS CONJ - FACTORES'!W60</f>
        <v>0</v>
      </c>
      <c r="X60" s="21">
        <f>+$I60*IF(OR($A60="2-F1",$A60="2-F2"),'COMPRAS CONJ - FACTORES'!X$11,'COMPRAS CONJ - FACTORES'!X$10)*'COMPRAS CONJ - FACTORES'!X60</f>
        <v>0</v>
      </c>
      <c r="Y60" s="21">
        <f>+$I60*IF(OR($A60="2-F1",$A60="2-F2"),'COMPRAS CONJ - FACTORES'!Y$11,'COMPRAS CONJ - FACTORES'!Y$10)*'COMPRAS CONJ - FACTORES'!Y60</f>
        <v>0</v>
      </c>
      <c r="Z60" s="21">
        <f>+$I60*IF(OR($A60="2-F1",$A60="2-F2"),'COMPRAS CONJ - FACTORES'!Z$11,'COMPRAS CONJ - FACTORES'!Z$10)*'COMPRAS CONJ - FACTORES'!Z60</f>
        <v>0</v>
      </c>
      <c r="AA60" s="21">
        <f>+$I60*IF(OR($A60="2-F1",$A60="2-F2"),'COMPRAS CONJ - FACTORES'!AA$11,'COMPRAS CONJ - FACTORES'!AA$10)*'COMPRAS CONJ - FACTORES'!AA60</f>
        <v>0</v>
      </c>
      <c r="AB60" s="21">
        <f>+$I60*IF(OR($A60="2-F1",$A60="2-F2"),'COMPRAS CONJ - FACTORES'!AB$11,'COMPRAS CONJ - FACTORES'!AB$10)*'COMPRAS CONJ - FACTORES'!AB60</f>
        <v>0</v>
      </c>
      <c r="AC60" s="21">
        <f>+$I60*IF(OR($A60="2-F1",$A60="2-F2"),'COMPRAS CONJ - FACTORES'!AC$11,'COMPRAS CONJ - FACTORES'!AC$10)*'COMPRAS CONJ - FACTORES'!AC60</f>
        <v>0</v>
      </c>
      <c r="AD60" s="21">
        <f>+$I60*IF(OR($A60="2-F1",$A60="2-F2"),'COMPRAS CONJ - FACTORES'!AD$11,'COMPRAS CONJ - FACTORES'!AD$10)*'COMPRAS CONJ - FACTORES'!AD60</f>
        <v>0</v>
      </c>
      <c r="AE60" s="21">
        <f>+$I60*IF(OR($A60="2-F1",$A60="2-F2"),'COMPRAS CONJ - FACTORES'!AE$11,'COMPRAS CONJ - FACTORES'!AE$10)*'COMPRAS CONJ - FACTORES'!AE60</f>
        <v>0</v>
      </c>
      <c r="AF60" s="21">
        <f>+$I60*IF(OR($A60="2-F1",$A60="2-F2"),'COMPRAS CONJ - FACTORES'!AF$11,'COMPRAS CONJ - FACTORES'!AF$10)*'COMPRAS CONJ - FACTORES'!AF60</f>
        <v>0</v>
      </c>
      <c r="AG60" s="21">
        <f>+$I60*IF(OR($A60="2-F1",$A60="2-F2"),'COMPRAS CONJ - FACTORES'!AG$11,'COMPRAS CONJ - FACTORES'!AG$10)*'COMPRAS CONJ - FACTORES'!AG60</f>
        <v>0</v>
      </c>
      <c r="AH60" s="21">
        <f>+$I60*IF(OR($A60="2-F1",$A60="2-F2"),'COMPRAS CONJ - FACTORES'!AH$11,'COMPRAS CONJ - FACTORES'!AH$10)*'COMPRAS CONJ - FACTORES'!AH60</f>
        <v>0</v>
      </c>
      <c r="AI60" s="21">
        <f>+$I60*IF(OR($A60="2-F1",$A60="2-F2"),'COMPRAS CONJ - FACTORES'!AI$11,'COMPRAS CONJ - FACTORES'!AI$10)*'COMPRAS CONJ - FACTORES'!AI60</f>
        <v>0</v>
      </c>
      <c r="AJ60" s="21">
        <f>+$I60*IF(OR($A60="2-F1",$A60="2-F2"),'COMPRAS CONJ - FACTORES'!AJ$11,'COMPRAS CONJ - FACTORES'!AJ$10)*'COMPRAS CONJ - FACTORES'!AJ60</f>
        <v>0</v>
      </c>
      <c r="AK60" s="21">
        <f>+$I60*IF(OR($A60="2-F1",$A60="2-F2"),'COMPRAS CONJ - FACTORES'!AK$11,'COMPRAS CONJ - FACTORES'!AK$10)*'COMPRAS CONJ - FACTORES'!AK60</f>
        <v>0</v>
      </c>
      <c r="AL60" s="21">
        <f>+$I60*IF(OR($A60="2-F1",$A60="2-F2"),'COMPRAS CONJ - FACTORES'!AL$11,'COMPRAS CONJ - FACTORES'!AL$10)*'COMPRAS CONJ - FACTORES'!AL60</f>
        <v>0</v>
      </c>
      <c r="AM60" s="21">
        <f>+$I60*IF(OR($A60="2-F1",$A60="2-F2"),'COMPRAS CONJ - FACTORES'!AM$11,'COMPRAS CONJ - FACTORES'!AM$10)*'COMPRAS CONJ - FACTORES'!AM60</f>
        <v>0</v>
      </c>
      <c r="AN60" s="21">
        <f>+$I60*IF(OR($A60="2-F1",$A60="2-F2"),'COMPRAS CONJ - FACTORES'!AN$11,'COMPRAS CONJ - FACTORES'!AN$10)*'COMPRAS CONJ - FACTORES'!AN60</f>
        <v>0</v>
      </c>
      <c r="AO60" s="21">
        <f>+$I60*IF(OR($A60="2-F1",$A60="2-F2"),'COMPRAS CONJ - FACTORES'!AO$11,'COMPRAS CONJ - FACTORES'!AO$10)*'COMPRAS CONJ - FACTORES'!AO60</f>
        <v>0</v>
      </c>
      <c r="AP60" s="21">
        <f>+$I60*IF(OR($A60="2-F1",$A60="2-F2"),'COMPRAS CONJ - FACTORES'!AP$11,'COMPRAS CONJ - FACTORES'!AP$10)*'COMPRAS CONJ - FACTORES'!AP60</f>
        <v>0</v>
      </c>
      <c r="AQ60" s="21">
        <f>+$I60*IF(OR($A60="2-F1",$A60="2-F2"),'COMPRAS CONJ - FACTORES'!AQ$11,'COMPRAS CONJ - FACTORES'!AQ$10)*'COMPRAS CONJ - FACTORES'!AQ60</f>
        <v>0</v>
      </c>
      <c r="AR60" s="21">
        <f>+$I60*IF(OR($A60="2-F1",$A60="2-F2"),'COMPRAS CONJ - FACTORES'!AR$11,'COMPRAS CONJ - FACTORES'!AR$10)*'COMPRAS CONJ - FACTORES'!AR60</f>
        <v>0</v>
      </c>
      <c r="AS60" s="21">
        <f>+$I60*IF(OR($A60="2-F1",$A60="2-F2"),'COMPRAS CONJ - FACTORES'!AS$11,'COMPRAS CONJ - FACTORES'!AS$10)*'COMPRAS CONJ - FACTORES'!AS60</f>
        <v>0</v>
      </c>
      <c r="AT60" s="21">
        <f>+$I60*IF(OR($A60="2-F1",$A60="2-F2"),'COMPRAS CONJ - FACTORES'!AT$11,'COMPRAS CONJ - FACTORES'!AT$10)*'COMPRAS CONJ - FACTORES'!AT60</f>
        <v>0</v>
      </c>
      <c r="AU60" s="21">
        <f>+$I60*IF(OR($A60="2-F1",$A60="2-F2"),'COMPRAS CONJ - FACTORES'!AU$11,'COMPRAS CONJ - FACTORES'!AU$10)*'COMPRAS CONJ - FACTORES'!AU60</f>
        <v>0</v>
      </c>
      <c r="AV60" s="21">
        <f>+$I60*IF(OR($A60="2-F1",$A60="2-F2"),'COMPRAS CONJ - FACTORES'!AV$11,'COMPRAS CONJ - FACTORES'!AV$10)*'COMPRAS CONJ - FACTORES'!AV60</f>
        <v>0</v>
      </c>
      <c r="AW60" s="21">
        <f>+$I60*IF(OR($A60="2-F1",$A60="2-F2"),'COMPRAS CONJ - FACTORES'!AW$11,'COMPRAS CONJ - FACTORES'!AW$10)*'COMPRAS CONJ - FACTORES'!AW60</f>
        <v>0</v>
      </c>
      <c r="AX60" s="21">
        <f>+$I60*IF(OR($A60="2-F1",$A60="2-F2"),'COMPRAS CONJ - FACTORES'!AX$11,'COMPRAS CONJ - FACTORES'!AX$10)*'COMPRAS CONJ - FACTORES'!AX60</f>
        <v>0</v>
      </c>
      <c r="AY60" s="21">
        <f>+$I60*IF(OR($A60="2-F1",$A60="2-F2"),'COMPRAS CONJ - FACTORES'!AY$11,'COMPRAS CONJ - FACTORES'!AY$10)*'COMPRAS CONJ - FACTORES'!AY60</f>
        <v>0</v>
      </c>
      <c r="AZ60" s="21">
        <f>+$I60*IF(OR($A60="2-F1",$A60="2-F2"),'COMPRAS CONJ - FACTORES'!AZ$11,'COMPRAS CONJ - FACTORES'!AZ$10)*'COMPRAS CONJ - FACTORES'!AZ60</f>
        <v>0</v>
      </c>
      <c r="BA60" s="21">
        <f>+$I60*IF(OR($A60="2-F1",$A60="2-F2"),'COMPRAS CONJ - FACTORES'!BA$11,'COMPRAS CONJ - FACTORES'!BA$10)*'COMPRAS CONJ - FACTORES'!BA60</f>
        <v>0</v>
      </c>
      <c r="BB60" s="21">
        <f>+$I60*IF(OR($A60="2-F1",$A60="2-F2"),'COMPRAS CONJ - FACTORES'!BB$11,'COMPRAS CONJ - FACTORES'!BB$10)*'COMPRAS CONJ - FACTORES'!BB60</f>
        <v>0</v>
      </c>
      <c r="BC60" s="21">
        <f>+$I60*IF(OR($A60="2-F1",$A60="2-F2"),'COMPRAS CONJ - FACTORES'!BC$11,'COMPRAS CONJ - FACTORES'!BC$10)*'COMPRAS CONJ - FACTORES'!BC60</f>
        <v>0</v>
      </c>
      <c r="BD60" s="21">
        <f>+$I60*IF(OR($A60="2-F1",$A60="2-F2"),'COMPRAS CONJ - FACTORES'!BD$11,'COMPRAS CONJ - FACTORES'!BD$10)*'COMPRAS CONJ - FACTORES'!BD60</f>
        <v>0</v>
      </c>
      <c r="BE60" s="21">
        <f>+$I60*IF(OR($A60="2-F1",$A60="2-F2"),'COMPRAS CONJ - FACTORES'!BE$11,'COMPRAS CONJ - FACTORES'!BE$10)*'COMPRAS CONJ - FACTORES'!BE60</f>
        <v>0</v>
      </c>
      <c r="BF60" s="21">
        <f>+$I60*IF(OR($A60="2-F1",$A60="2-F2"),'COMPRAS CONJ - FACTORES'!BF$11,'COMPRAS CONJ - FACTORES'!BF$10)*'COMPRAS CONJ - FACTORES'!BF60</f>
        <v>0</v>
      </c>
      <c r="BG60" s="21">
        <f>+$I60*IF(OR($A60="2-F1",$A60="2-F2"),'COMPRAS CONJ - FACTORES'!BG$11,'COMPRAS CONJ - FACTORES'!BG$10)*'COMPRAS CONJ - FACTORES'!BG60</f>
        <v>0</v>
      </c>
      <c r="BH60" s="21">
        <f>+$I60*IF(OR($A60="2-F1",$A60="2-F2"),'COMPRAS CONJ - FACTORES'!BH$11,'COMPRAS CONJ - FACTORES'!BH$10)*'COMPRAS CONJ - FACTORES'!BH60</f>
        <v>0</v>
      </c>
      <c r="BI60" s="21">
        <f>+$I60*IF(OR($A60="2-F1",$A60="2-F2"),'COMPRAS CONJ - FACTORES'!BI$11,'COMPRAS CONJ - FACTORES'!BI$10)*'COMPRAS CONJ - FACTORES'!BI60</f>
        <v>0</v>
      </c>
      <c r="BJ60" s="21">
        <f>+$I60*IF(OR($A60="2-F1",$A60="2-F2"),'COMPRAS CONJ - FACTORES'!BJ$11,'COMPRAS CONJ - FACTORES'!BJ$10)*'COMPRAS CONJ - FACTORES'!BJ60</f>
        <v>0</v>
      </c>
      <c r="BK60" s="21">
        <f>+$I60*IF(OR($A60="2-F1",$A60="2-F2"),'COMPRAS CONJ - FACTORES'!BK$11,'COMPRAS CONJ - FACTORES'!BK$10)*'COMPRAS CONJ - FACTORES'!BK60</f>
        <v>0</v>
      </c>
      <c r="BL60" s="21">
        <f>+$I60*IF(OR($A60="2-F1",$A60="2-F2"),'COMPRAS CONJ - FACTORES'!BL$11,'COMPRAS CONJ - FACTORES'!BL$10)*'COMPRAS CONJ - FACTORES'!BL60</f>
        <v>0</v>
      </c>
      <c r="BM60" s="21">
        <f>+$I60*IF(OR($A60="2-F1",$A60="2-F2"),'COMPRAS CONJ - FACTORES'!BM$11,'COMPRAS CONJ - FACTORES'!BM$10)*'COMPRAS CONJ - FACTORES'!BM60</f>
        <v>68.986841699999985</v>
      </c>
      <c r="BN60" s="21">
        <f>+$I60*IF(OR($A60="2-F1",$A60="2-F2"),'COMPRAS CONJ - FACTORES'!BN$11,'COMPRAS CONJ - FACTORES'!BN$10)*'COMPRAS CONJ - FACTORES'!BN60</f>
        <v>68.986841699999985</v>
      </c>
      <c r="BO60" s="21">
        <f>+$I60*IF(OR($A60="2-F1",$A60="2-F2"),'COMPRAS CONJ - FACTORES'!BO$11,'COMPRAS CONJ - FACTORES'!BO$10)*'COMPRAS CONJ - FACTORES'!BO60</f>
        <v>68.986841699999985</v>
      </c>
      <c r="BP60" s="21">
        <f>+$I60*IF(OR($A60="2-F1",$A60="2-F2"),'COMPRAS CONJ - FACTORES'!BP$11,'COMPRAS CONJ - FACTORES'!BP$10)*'COMPRAS CONJ - FACTORES'!BP60</f>
        <v>65.987413799999999</v>
      </c>
      <c r="BQ60" s="21">
        <f>+$I60*IF(OR($A60="2-F1",$A60="2-F2"),'COMPRAS CONJ - FACTORES'!BQ$11,'COMPRAS CONJ - FACTORES'!BQ$10)*'COMPRAS CONJ - FACTORES'!BQ60</f>
        <v>65.987413799999999</v>
      </c>
      <c r="BR60" s="21">
        <f>+$I60*IF(OR($A60="2-F1",$A60="2-F2"),'COMPRAS CONJ - FACTORES'!BR$11,'COMPRAS CONJ - FACTORES'!BR$10)*'COMPRAS CONJ - FACTORES'!BR60</f>
        <v>65.987413799999999</v>
      </c>
      <c r="BS60" s="21">
        <f>+$I60*IF(OR($A60="2-F1",$A60="2-F2"),'COMPRAS CONJ - FACTORES'!BS$11,'COMPRAS CONJ - FACTORES'!BS$10)*'COMPRAS CONJ - FACTORES'!BS60</f>
        <v>65.987413799999999</v>
      </c>
      <c r="BT60" s="21">
        <f>+$I60*IF(OR($A60="2-F1",$A60="2-F2"),'COMPRAS CONJ - FACTORES'!BT$11,'COMPRAS CONJ - FACTORES'!BT$10)*'COMPRAS CONJ - FACTORES'!BT60</f>
        <v>65.987413799999999</v>
      </c>
      <c r="BU60" s="21">
        <f>+$I60*IF(OR($A60="2-F1",$A60="2-F2"),'COMPRAS CONJ - FACTORES'!BU$11,'COMPRAS CONJ - FACTORES'!BU$10)*'COMPRAS CONJ - FACTORES'!BU60</f>
        <v>65.987413799999999</v>
      </c>
      <c r="BV60" s="21">
        <f>+$I60*IF(OR($A60="2-F1",$A60="2-F2"),'COMPRAS CONJ - FACTORES'!BV$11,'COMPRAS CONJ - FACTORES'!BV$10)*'COMPRAS CONJ - FACTORES'!BV60</f>
        <v>65.987413799999999</v>
      </c>
      <c r="BW60" s="21">
        <f>+$I60*IF(OR($A60="2-F1",$A60="2-F2"),'COMPRAS CONJ - FACTORES'!BW$11,'COMPRAS CONJ - FACTORES'!BW$10)*'COMPRAS CONJ - FACTORES'!BW60</f>
        <v>65.987413799999999</v>
      </c>
      <c r="BX60" s="21">
        <f>+$I60*IF(OR($A60="2-F1",$A60="2-F2"),'COMPRAS CONJ - FACTORES'!BX$11,'COMPRAS CONJ - FACTORES'!BX$10)*'COMPRAS CONJ - FACTORES'!BX60</f>
        <v>65.987413799999999</v>
      </c>
      <c r="BY60" s="21">
        <f>+$I60*IF(OR($A60="2-F1",$A60="2-F2"),'COMPRAS CONJ - FACTORES'!BY$11,'COMPRAS CONJ - FACTORES'!BY$10)*'COMPRAS CONJ - FACTORES'!BY60</f>
        <v>67.109803200000002</v>
      </c>
      <c r="BZ60" s="21">
        <f>+$I60*IF(OR($A60="2-F1",$A60="2-F2"),'COMPRAS CONJ - FACTORES'!BZ$11,'COMPRAS CONJ - FACTORES'!BZ$10)*'COMPRAS CONJ - FACTORES'!BZ60</f>
        <v>67.109803200000002</v>
      </c>
      <c r="CA60" s="21">
        <f>+$I60*IF(OR($A60="2-F1",$A60="2-F2"),'COMPRAS CONJ - FACTORES'!CA$11,'COMPRAS CONJ - FACTORES'!CA$10)*'COMPRAS CONJ - FACTORES'!CA60</f>
        <v>67.109803200000002</v>
      </c>
    </row>
    <row r="61" spans="1:79" x14ac:dyDescent="0.3">
      <c r="A61" s="9">
        <v>1</v>
      </c>
      <c r="B61" s="16" t="s">
        <v>2934</v>
      </c>
      <c r="C61" s="440" t="s">
        <v>2935</v>
      </c>
      <c r="D61" s="498" t="s">
        <v>2815</v>
      </c>
      <c r="E61" s="439" t="s">
        <v>2936</v>
      </c>
      <c r="F61" s="439" t="s">
        <v>2937</v>
      </c>
      <c r="G61" s="439" t="s">
        <v>2938</v>
      </c>
      <c r="H61" s="439" t="s">
        <v>2939</v>
      </c>
      <c r="I61" s="13">
        <v>118</v>
      </c>
      <c r="J61" s="14">
        <v>1.2</v>
      </c>
      <c r="K61" s="24">
        <v>42758</v>
      </c>
      <c r="L61" s="24" t="s">
        <v>3707</v>
      </c>
      <c r="M61" s="439" t="s">
        <v>5735</v>
      </c>
      <c r="N61" s="21">
        <f>+$I61*IF(OR($A61="2-F1",$A61="2-F2"),'COMPRAS CONJ - FACTORES'!N$11,'COMPRAS CONJ - FACTORES'!N$10)*'COMPRAS CONJ - FACTORES'!N61</f>
        <v>0</v>
      </c>
      <c r="O61" s="21">
        <f>+$I61*IF(OR($A61="2-F1",$A61="2-F2"),'COMPRAS CONJ - FACTORES'!O$11,'COMPRAS CONJ - FACTORES'!O$10)*'COMPRAS CONJ - FACTORES'!O61</f>
        <v>0</v>
      </c>
      <c r="P61" s="21">
        <f>+$I61*IF(OR($A61="2-F1",$A61="2-F2"),'COMPRAS CONJ - FACTORES'!P$11,'COMPRAS CONJ - FACTORES'!P$10)*'COMPRAS CONJ - FACTORES'!P61</f>
        <v>0</v>
      </c>
      <c r="Q61" s="21">
        <f>+$I61*IF(OR($A61="2-F1",$A61="2-F2"),'COMPRAS CONJ - FACTORES'!Q$11,'COMPRAS CONJ - FACTORES'!Q$10)*'COMPRAS CONJ - FACTORES'!Q61</f>
        <v>0</v>
      </c>
      <c r="R61" s="21">
        <f>+$I61*IF(OR($A61="2-F1",$A61="2-F2"),'COMPRAS CONJ - FACTORES'!R$11,'COMPRAS CONJ - FACTORES'!R$10)*'COMPRAS CONJ - FACTORES'!R61</f>
        <v>0</v>
      </c>
      <c r="S61" s="21">
        <f>+$I61*IF(OR($A61="2-F1",$A61="2-F2"),'COMPRAS CONJ - FACTORES'!S$11,'COMPRAS CONJ - FACTORES'!S$10)*'COMPRAS CONJ - FACTORES'!S61</f>
        <v>0</v>
      </c>
      <c r="T61" s="21">
        <f>+$I61*IF(OR($A61="2-F1",$A61="2-F2"),'COMPRAS CONJ - FACTORES'!T$11,'COMPRAS CONJ - FACTORES'!T$10)*'COMPRAS CONJ - FACTORES'!T61</f>
        <v>0</v>
      </c>
      <c r="U61" s="21">
        <f>+$I61*IF(OR($A61="2-F1",$A61="2-F2"),'COMPRAS CONJ - FACTORES'!U$11,'COMPRAS CONJ - FACTORES'!U$10)*'COMPRAS CONJ - FACTORES'!U61</f>
        <v>0</v>
      </c>
      <c r="V61" s="21">
        <f>+$I61*IF(OR($A61="2-F1",$A61="2-F2"),'COMPRAS CONJ - FACTORES'!V$11,'COMPRAS CONJ - FACTORES'!V$10)*'COMPRAS CONJ - FACTORES'!V61</f>
        <v>0</v>
      </c>
      <c r="W61" s="21">
        <f>+$I61*IF(OR($A61="2-F1",$A61="2-F2"),'COMPRAS CONJ - FACTORES'!W$11,'COMPRAS CONJ - FACTORES'!W$10)*'COMPRAS CONJ - FACTORES'!W61</f>
        <v>0</v>
      </c>
      <c r="X61" s="21">
        <f>+$I61*IF(OR($A61="2-F1",$A61="2-F2"),'COMPRAS CONJ - FACTORES'!X$11,'COMPRAS CONJ - FACTORES'!X$10)*'COMPRAS CONJ - FACTORES'!X61</f>
        <v>0</v>
      </c>
      <c r="Y61" s="21">
        <f>+$I61*IF(OR($A61="2-F1",$A61="2-F2"),'COMPRAS CONJ - FACTORES'!Y$11,'COMPRAS CONJ - FACTORES'!Y$10)*'COMPRAS CONJ - FACTORES'!Y61</f>
        <v>0</v>
      </c>
      <c r="Z61" s="21">
        <f>+$I61*IF(OR($A61="2-F1",$A61="2-F2"),'COMPRAS CONJ - FACTORES'!Z$11,'COMPRAS CONJ - FACTORES'!Z$10)*'COMPRAS CONJ - FACTORES'!Z61</f>
        <v>0</v>
      </c>
      <c r="AA61" s="21">
        <f>+$I61*IF(OR($A61="2-F1",$A61="2-F2"),'COMPRAS CONJ - FACTORES'!AA$11,'COMPRAS CONJ - FACTORES'!AA$10)*'COMPRAS CONJ - FACTORES'!AA61</f>
        <v>0</v>
      </c>
      <c r="AB61" s="21">
        <f>+$I61*IF(OR($A61="2-F1",$A61="2-F2"),'COMPRAS CONJ - FACTORES'!AB$11,'COMPRAS CONJ - FACTORES'!AB$10)*'COMPRAS CONJ - FACTORES'!AB61</f>
        <v>0</v>
      </c>
      <c r="AC61" s="21">
        <f>+$I61*IF(OR($A61="2-F1",$A61="2-F2"),'COMPRAS CONJ - FACTORES'!AC$11,'COMPRAS CONJ - FACTORES'!AC$10)*'COMPRAS CONJ - FACTORES'!AC61</f>
        <v>0</v>
      </c>
      <c r="AD61" s="21">
        <f>+$I61*IF(OR($A61="2-F1",$A61="2-F2"),'COMPRAS CONJ - FACTORES'!AD$11,'COMPRAS CONJ - FACTORES'!AD$10)*'COMPRAS CONJ - FACTORES'!AD61</f>
        <v>0</v>
      </c>
      <c r="AE61" s="21">
        <f>+$I61*IF(OR($A61="2-F1",$A61="2-F2"),'COMPRAS CONJ - FACTORES'!AE$11,'COMPRAS CONJ - FACTORES'!AE$10)*'COMPRAS CONJ - FACTORES'!AE61</f>
        <v>0</v>
      </c>
      <c r="AF61" s="21">
        <f>+$I61*IF(OR($A61="2-F1",$A61="2-F2"),'COMPRAS CONJ - FACTORES'!AF$11,'COMPRAS CONJ - FACTORES'!AF$10)*'COMPRAS CONJ - FACTORES'!AF61</f>
        <v>0</v>
      </c>
      <c r="AG61" s="21">
        <f>+$I61*IF(OR($A61="2-F1",$A61="2-F2"),'COMPRAS CONJ - FACTORES'!AG$11,'COMPRAS CONJ - FACTORES'!AG$10)*'COMPRAS CONJ - FACTORES'!AG61</f>
        <v>0</v>
      </c>
      <c r="AH61" s="21">
        <f>+$I61*IF(OR($A61="2-F1",$A61="2-F2"),'COMPRAS CONJ - FACTORES'!AH$11,'COMPRAS CONJ - FACTORES'!AH$10)*'COMPRAS CONJ - FACTORES'!AH61</f>
        <v>0</v>
      </c>
      <c r="AI61" s="21">
        <f>+$I61*IF(OR($A61="2-F1",$A61="2-F2"),'COMPRAS CONJ - FACTORES'!AI$11,'COMPRAS CONJ - FACTORES'!AI$10)*'COMPRAS CONJ - FACTORES'!AI61</f>
        <v>0</v>
      </c>
      <c r="AJ61" s="21">
        <f>+$I61*IF(OR($A61="2-F1",$A61="2-F2"),'COMPRAS CONJ - FACTORES'!AJ$11,'COMPRAS CONJ - FACTORES'!AJ$10)*'COMPRAS CONJ - FACTORES'!AJ61</f>
        <v>0</v>
      </c>
      <c r="AK61" s="21">
        <f>+$I61*IF(OR($A61="2-F1",$A61="2-F2"),'COMPRAS CONJ - FACTORES'!AK$11,'COMPRAS CONJ - FACTORES'!AK$10)*'COMPRAS CONJ - FACTORES'!AK61</f>
        <v>0</v>
      </c>
      <c r="AL61" s="21">
        <f>+$I61*IF(OR($A61="2-F1",$A61="2-F2"),'COMPRAS CONJ - FACTORES'!AL$11,'COMPRAS CONJ - FACTORES'!AL$10)*'COMPRAS CONJ - FACTORES'!AL61</f>
        <v>0</v>
      </c>
      <c r="AM61" s="21">
        <f>+$I61*IF(OR($A61="2-F1",$A61="2-F2"),'COMPRAS CONJ - FACTORES'!AM$11,'COMPRAS CONJ - FACTORES'!AM$10)*'COMPRAS CONJ - FACTORES'!AM61</f>
        <v>0</v>
      </c>
      <c r="AN61" s="21">
        <f>+$I61*IF(OR($A61="2-F1",$A61="2-F2"),'COMPRAS CONJ - FACTORES'!AN$11,'COMPRAS CONJ - FACTORES'!AN$10)*'COMPRAS CONJ - FACTORES'!AN61</f>
        <v>0</v>
      </c>
      <c r="AO61" s="21">
        <f>+$I61*IF(OR($A61="2-F1",$A61="2-F2"),'COMPRAS CONJ - FACTORES'!AO$11,'COMPRAS CONJ - FACTORES'!AO$10)*'COMPRAS CONJ - FACTORES'!AO61</f>
        <v>0</v>
      </c>
      <c r="AP61" s="21">
        <f>+$I61*IF(OR($A61="2-F1",$A61="2-F2"),'COMPRAS CONJ - FACTORES'!AP$11,'COMPRAS CONJ - FACTORES'!AP$10)*'COMPRAS CONJ - FACTORES'!AP61</f>
        <v>0</v>
      </c>
      <c r="AQ61" s="21">
        <f>+$I61*IF(OR($A61="2-F1",$A61="2-F2"),'COMPRAS CONJ - FACTORES'!AQ$11,'COMPRAS CONJ - FACTORES'!AQ$10)*'COMPRAS CONJ - FACTORES'!AQ61</f>
        <v>0</v>
      </c>
      <c r="AR61" s="21">
        <f>+$I61*IF(OR($A61="2-F1",$A61="2-F2"),'COMPRAS CONJ - FACTORES'!AR$11,'COMPRAS CONJ - FACTORES'!AR$10)*'COMPRAS CONJ - FACTORES'!AR61</f>
        <v>0</v>
      </c>
      <c r="AS61" s="21">
        <f>+$I61*IF(OR($A61="2-F1",$A61="2-F2"),'COMPRAS CONJ - FACTORES'!AS$11,'COMPRAS CONJ - FACTORES'!AS$10)*'COMPRAS CONJ - FACTORES'!AS61</f>
        <v>0</v>
      </c>
      <c r="AT61" s="21">
        <f>+$I61*IF(OR($A61="2-F1",$A61="2-F2"),'COMPRAS CONJ - FACTORES'!AT$11,'COMPRAS CONJ - FACTORES'!AT$10)*'COMPRAS CONJ - FACTORES'!AT61</f>
        <v>0</v>
      </c>
      <c r="AU61" s="21">
        <f>+$I61*IF(OR($A61="2-F1",$A61="2-F2"),'COMPRAS CONJ - FACTORES'!AU$11,'COMPRAS CONJ - FACTORES'!AU$10)*'COMPRAS CONJ - FACTORES'!AU61</f>
        <v>0</v>
      </c>
      <c r="AV61" s="21">
        <f>+$I61*IF(OR($A61="2-F1",$A61="2-F2"),'COMPRAS CONJ - FACTORES'!AV$11,'COMPRAS CONJ - FACTORES'!AV$10)*'COMPRAS CONJ - FACTORES'!AV61</f>
        <v>0</v>
      </c>
      <c r="AW61" s="21">
        <f>+$I61*IF(OR($A61="2-F1",$A61="2-F2"),'COMPRAS CONJ - FACTORES'!AW$11,'COMPRAS CONJ - FACTORES'!AW$10)*'COMPRAS CONJ - FACTORES'!AW61</f>
        <v>0</v>
      </c>
      <c r="AX61" s="21">
        <f>+$I61*IF(OR($A61="2-F1",$A61="2-F2"),'COMPRAS CONJ - FACTORES'!AX$11,'COMPRAS CONJ - FACTORES'!AX$10)*'COMPRAS CONJ - FACTORES'!AX61</f>
        <v>0</v>
      </c>
      <c r="AY61" s="21">
        <f>+$I61*IF(OR($A61="2-F1",$A61="2-F2"),'COMPRAS CONJ - FACTORES'!AY$11,'COMPRAS CONJ - FACTORES'!AY$10)*'COMPRAS CONJ - FACTORES'!AY61</f>
        <v>0</v>
      </c>
      <c r="AZ61" s="21">
        <f>+$I61*IF(OR($A61="2-F1",$A61="2-F2"),'COMPRAS CONJ - FACTORES'!AZ$11,'COMPRAS CONJ - FACTORES'!AZ$10)*'COMPRAS CONJ - FACTORES'!AZ61</f>
        <v>0</v>
      </c>
      <c r="BA61" s="21">
        <f>+$I61*IF(OR($A61="2-F1",$A61="2-F2"),'COMPRAS CONJ - FACTORES'!BA$11,'COMPRAS CONJ - FACTORES'!BA$10)*'COMPRAS CONJ - FACTORES'!BA61</f>
        <v>0</v>
      </c>
      <c r="BB61" s="21">
        <f>+$I61*IF(OR($A61="2-F1",$A61="2-F2"),'COMPRAS CONJ - FACTORES'!BB$11,'COMPRAS CONJ - FACTORES'!BB$10)*'COMPRAS CONJ - FACTORES'!BB61</f>
        <v>0</v>
      </c>
      <c r="BC61" s="21">
        <f>+$I61*IF(OR($A61="2-F1",$A61="2-F2"),'COMPRAS CONJ - FACTORES'!BC$11,'COMPRAS CONJ - FACTORES'!BC$10)*'COMPRAS CONJ - FACTORES'!BC61</f>
        <v>0</v>
      </c>
      <c r="BD61" s="21">
        <f>+$I61*IF(OR($A61="2-F1",$A61="2-F2"),'COMPRAS CONJ - FACTORES'!BD$11,'COMPRAS CONJ - FACTORES'!BD$10)*'COMPRAS CONJ - FACTORES'!BD61</f>
        <v>0</v>
      </c>
      <c r="BE61" s="21">
        <f>+$I61*IF(OR($A61="2-F1",$A61="2-F2"),'COMPRAS CONJ - FACTORES'!BE$11,'COMPRAS CONJ - FACTORES'!BE$10)*'COMPRAS CONJ - FACTORES'!BE61</f>
        <v>0</v>
      </c>
      <c r="BF61" s="21">
        <f>+$I61*IF(OR($A61="2-F1",$A61="2-F2"),'COMPRAS CONJ - FACTORES'!BF$11,'COMPRAS CONJ - FACTORES'!BF$10)*'COMPRAS CONJ - FACTORES'!BF61</f>
        <v>0</v>
      </c>
      <c r="BG61" s="21">
        <f>+$I61*IF(OR($A61="2-F1",$A61="2-F2"),'COMPRAS CONJ - FACTORES'!BG$11,'COMPRAS CONJ - FACTORES'!BG$10)*'COMPRAS CONJ - FACTORES'!BG61</f>
        <v>0</v>
      </c>
      <c r="BH61" s="21">
        <f>+$I61*IF(OR($A61="2-F1",$A61="2-F2"),'COMPRAS CONJ - FACTORES'!BH$11,'COMPRAS CONJ - FACTORES'!BH$10)*'COMPRAS CONJ - FACTORES'!BH61</f>
        <v>0</v>
      </c>
      <c r="BI61" s="21">
        <f>+$I61*IF(OR($A61="2-F1",$A61="2-F2"),'COMPRAS CONJ - FACTORES'!BI$11,'COMPRAS CONJ - FACTORES'!BI$10)*'COMPRAS CONJ - FACTORES'!BI61</f>
        <v>0</v>
      </c>
      <c r="BJ61" s="21">
        <f>+$I61*IF(OR($A61="2-F1",$A61="2-F2"),'COMPRAS CONJ - FACTORES'!BJ$11,'COMPRAS CONJ - FACTORES'!BJ$10)*'COMPRAS CONJ - FACTORES'!BJ61</f>
        <v>0</v>
      </c>
      <c r="BK61" s="21">
        <f>+$I61*IF(OR($A61="2-F1",$A61="2-F2"),'COMPRAS CONJ - FACTORES'!BK$11,'COMPRAS CONJ - FACTORES'!BK$10)*'COMPRAS CONJ - FACTORES'!BK61</f>
        <v>0</v>
      </c>
      <c r="BL61" s="21">
        <f>+$I61*IF(OR($A61="2-F1",$A61="2-F2"),'COMPRAS CONJ - FACTORES'!BL$11,'COMPRAS CONJ - FACTORES'!BL$10)*'COMPRAS CONJ - FACTORES'!BL61</f>
        <v>0</v>
      </c>
      <c r="BM61" s="21">
        <f>+$I61*IF(OR($A61="2-F1",$A61="2-F2"),'COMPRAS CONJ - FACTORES'!BM$11,'COMPRAS CONJ - FACTORES'!BM$10)*'COMPRAS CONJ - FACTORES'!BM61</f>
        <v>0</v>
      </c>
      <c r="BN61" s="21">
        <f>+$I61*IF(OR($A61="2-F1",$A61="2-F2"),'COMPRAS CONJ - FACTORES'!BN$11,'COMPRAS CONJ - FACTORES'!BN$10)*'COMPRAS CONJ - FACTORES'!BN61</f>
        <v>0</v>
      </c>
      <c r="BO61" s="21">
        <f>+$I61*IF(OR($A61="2-F1",$A61="2-F2"),'COMPRAS CONJ - FACTORES'!BO$11,'COMPRAS CONJ - FACTORES'!BO$10)*'COMPRAS CONJ - FACTORES'!BO61</f>
        <v>0</v>
      </c>
      <c r="BP61" s="21">
        <f>+$I61*IF(OR($A61="2-F1",$A61="2-F2"),'COMPRAS CONJ - FACTORES'!BP$11,'COMPRAS CONJ - FACTORES'!BP$10)*'COMPRAS CONJ - FACTORES'!BP61</f>
        <v>0</v>
      </c>
      <c r="BQ61" s="21">
        <f>+$I61*IF(OR($A61="2-F1",$A61="2-F2"),'COMPRAS CONJ - FACTORES'!BQ$11,'COMPRAS CONJ - FACTORES'!BQ$10)*'COMPRAS CONJ - FACTORES'!BQ61</f>
        <v>0</v>
      </c>
      <c r="BR61" s="21">
        <f>+$I61*IF(OR($A61="2-F1",$A61="2-F2"),'COMPRAS CONJ - FACTORES'!BR$11,'COMPRAS CONJ - FACTORES'!BR$10)*'COMPRAS CONJ - FACTORES'!BR61</f>
        <v>0</v>
      </c>
      <c r="BS61" s="21">
        <f>+$I61*IF(OR($A61="2-F1",$A61="2-F2"),'COMPRAS CONJ - FACTORES'!BS$11,'COMPRAS CONJ - FACTORES'!BS$10)*'COMPRAS CONJ - FACTORES'!BS61</f>
        <v>0</v>
      </c>
      <c r="BT61" s="21">
        <f>+$I61*IF(OR($A61="2-F1",$A61="2-F2"),'COMPRAS CONJ - FACTORES'!BT$11,'COMPRAS CONJ - FACTORES'!BT$10)*'COMPRAS CONJ - FACTORES'!BT61</f>
        <v>0</v>
      </c>
      <c r="BU61" s="21">
        <f>+$I61*IF(OR($A61="2-F1",$A61="2-F2"),'COMPRAS CONJ - FACTORES'!BU$11,'COMPRAS CONJ - FACTORES'!BU$10)*'COMPRAS CONJ - FACTORES'!BU61</f>
        <v>0</v>
      </c>
      <c r="BV61" s="21">
        <f>+$I61*IF(OR($A61="2-F1",$A61="2-F2"),'COMPRAS CONJ - FACTORES'!BV$11,'COMPRAS CONJ - FACTORES'!BV$10)*'COMPRAS CONJ - FACTORES'!BV61</f>
        <v>0</v>
      </c>
      <c r="BW61" s="21">
        <f>+$I61*IF(OR($A61="2-F1",$A61="2-F2"),'COMPRAS CONJ - FACTORES'!BW$11,'COMPRAS CONJ - FACTORES'!BW$10)*'COMPRAS CONJ - FACTORES'!BW61</f>
        <v>0</v>
      </c>
      <c r="BX61" s="21">
        <f>+$I61*IF(OR($A61="2-F1",$A61="2-F2"),'COMPRAS CONJ - FACTORES'!BX$11,'COMPRAS CONJ - FACTORES'!BX$10)*'COMPRAS CONJ - FACTORES'!BX61</f>
        <v>0</v>
      </c>
      <c r="BY61" s="21">
        <f>+$I61*IF(OR($A61="2-F1",$A61="2-F2"),'COMPRAS CONJ - FACTORES'!BY$11,'COMPRAS CONJ - FACTORES'!BY$10)*'COMPRAS CONJ - FACTORES'!BY61</f>
        <v>0</v>
      </c>
      <c r="BZ61" s="21">
        <f>+$I61*IF(OR($A61="2-F1",$A61="2-F2"),'COMPRAS CONJ - FACTORES'!BZ$11,'COMPRAS CONJ - FACTORES'!BZ$10)*'COMPRAS CONJ - FACTORES'!BZ61</f>
        <v>0</v>
      </c>
      <c r="CA61" s="21">
        <f>+$I61*IF(OR($A61="2-F1",$A61="2-F2"),'COMPRAS CONJ - FACTORES'!CA$11,'COMPRAS CONJ - FACTORES'!CA$10)*'COMPRAS CONJ - FACTORES'!CA61</f>
        <v>0</v>
      </c>
    </row>
    <row r="62" spans="1:79" x14ac:dyDescent="0.3">
      <c r="A62" s="9">
        <v>1</v>
      </c>
      <c r="B62" s="16" t="s">
        <v>2934</v>
      </c>
      <c r="C62" s="440" t="s">
        <v>2940</v>
      </c>
      <c r="D62" s="11" t="s">
        <v>2815</v>
      </c>
      <c r="E62" s="9" t="s">
        <v>2816</v>
      </c>
      <c r="F62" s="9" t="s">
        <v>2941</v>
      </c>
      <c r="G62" s="9" t="s">
        <v>2942</v>
      </c>
      <c r="H62" s="12" t="s">
        <v>2943</v>
      </c>
      <c r="I62" s="13">
        <v>160</v>
      </c>
      <c r="J62" s="14">
        <v>2</v>
      </c>
      <c r="K62" s="24">
        <v>42796</v>
      </c>
      <c r="L62" s="24">
        <v>42938</v>
      </c>
      <c r="M62" s="689">
        <v>42938</v>
      </c>
      <c r="N62" s="21">
        <f>+$I62*IF(OR($A62="2-F1",$A62="2-F2"),'COMPRAS CONJ - FACTORES'!N$11,'COMPRAS CONJ - FACTORES'!N$10)*'COMPRAS CONJ - FACTORES'!N62</f>
        <v>195.28319999999997</v>
      </c>
      <c r="O62" s="21">
        <f>+$I62*IF(OR($A62="2-F1",$A62="2-F2"),'COMPRAS CONJ - FACTORES'!O$11,'COMPRAS CONJ - FACTORES'!O$10)*'COMPRAS CONJ - FACTORES'!O62</f>
        <v>195.28319999999997</v>
      </c>
      <c r="P62" s="21">
        <f>+$I62*IF(OR($A62="2-F1",$A62="2-F2"),'COMPRAS CONJ - FACTORES'!P$11,'COMPRAS CONJ - FACTORES'!P$10)*'COMPRAS CONJ - FACTORES'!P62</f>
        <v>195.28319999999997</v>
      </c>
      <c r="Q62" s="21">
        <f>+$I62*IF(OR($A62="2-F1",$A62="2-F2"),'COMPRAS CONJ - FACTORES'!Q$11,'COMPRAS CONJ - FACTORES'!Q$10)*'COMPRAS CONJ - FACTORES'!Q62</f>
        <v>195.28319999999997</v>
      </c>
      <c r="R62" s="21">
        <f>+$I62*IF(OR($A62="2-F1",$A62="2-F2"),'COMPRAS CONJ - FACTORES'!R$11,'COMPRAS CONJ - FACTORES'!R$10)*'COMPRAS CONJ - FACTORES'!R62</f>
        <v>195.28319999999997</v>
      </c>
      <c r="S62" s="21">
        <f>+$I62*IF(OR($A62="2-F1",$A62="2-F2"),'COMPRAS CONJ - FACTORES'!S$11,'COMPRAS CONJ - FACTORES'!S$10)*'COMPRAS CONJ - FACTORES'!S62</f>
        <v>195.28319999999997</v>
      </c>
      <c r="T62" s="21">
        <f>+$I62*IF(OR($A62="2-F1",$A62="2-F2"),'COMPRAS CONJ - FACTORES'!T$11,'COMPRAS CONJ - FACTORES'!T$10)*'COMPRAS CONJ - FACTORES'!T62</f>
        <v>187.14639999999997</v>
      </c>
      <c r="U62" s="21">
        <f>+$I62*IF(OR($A62="2-F1",$A62="2-F2"),'COMPRAS CONJ - FACTORES'!U$11,'COMPRAS CONJ - FACTORES'!U$10)*'COMPRAS CONJ - FACTORES'!U62</f>
        <v>187.14639999999997</v>
      </c>
      <c r="V62" s="21">
        <f>+$I62*IF(OR($A62="2-F1",$A62="2-F2"),'COMPRAS CONJ - FACTORES'!V$11,'COMPRAS CONJ - FACTORES'!V$10)*'COMPRAS CONJ - FACTORES'!V62</f>
        <v>187.14639999999997</v>
      </c>
      <c r="W62" s="21">
        <f>+$I62*IF(OR($A62="2-F1",$A62="2-F2"),'COMPRAS CONJ - FACTORES'!W$11,'COMPRAS CONJ - FACTORES'!W$10)*'COMPRAS CONJ - FACTORES'!W62</f>
        <v>187.14639999999997</v>
      </c>
      <c r="X62" s="21">
        <f>+$I62*IF(OR($A62="2-F1",$A62="2-F2"),'COMPRAS CONJ - FACTORES'!X$11,'COMPRAS CONJ - FACTORES'!X$10)*'COMPRAS CONJ - FACTORES'!X62</f>
        <v>187.14639999999997</v>
      </c>
      <c r="Y62" s="21">
        <f>+$I62*IF(OR($A62="2-F1",$A62="2-F2"),'COMPRAS CONJ - FACTORES'!Y$11,'COMPRAS CONJ - FACTORES'!Y$10)*'COMPRAS CONJ - FACTORES'!Y62</f>
        <v>187.14639999999997</v>
      </c>
      <c r="Z62" s="21">
        <f>+$I62*IF(OR($A62="2-F1",$A62="2-F2"),'COMPRAS CONJ - FACTORES'!Z$11,'COMPRAS CONJ - FACTORES'!Z$10)*'COMPRAS CONJ - FACTORES'!Z62</f>
        <v>190.3296</v>
      </c>
      <c r="AA62" s="21">
        <f>+$I62*IF(OR($A62="2-F1",$A62="2-F2"),'COMPRAS CONJ - FACTORES'!AA$11,'COMPRAS CONJ - FACTORES'!AA$10)*'COMPRAS CONJ - FACTORES'!AA62</f>
        <v>190.3296</v>
      </c>
      <c r="AB62" s="21">
        <f>+$I62*IF(OR($A62="2-F1",$A62="2-F2"),'COMPRAS CONJ - FACTORES'!AB$11,'COMPRAS CONJ - FACTORES'!AB$10)*'COMPRAS CONJ - FACTORES'!AB62</f>
        <v>190.3296</v>
      </c>
      <c r="AC62" s="21">
        <f>+$I62*IF(OR($A62="2-F1",$A62="2-F2"),'COMPRAS CONJ - FACTORES'!AC$11,'COMPRAS CONJ - FACTORES'!AC$10)*'COMPRAS CONJ - FACTORES'!AC62</f>
        <v>190.3296</v>
      </c>
      <c r="AD62" s="21">
        <f>+$I62*IF(OR($A62="2-F1",$A62="2-F2"),'COMPRAS CONJ - FACTORES'!AD$11,'COMPRAS CONJ - FACTORES'!AD$10)*'COMPRAS CONJ - FACTORES'!AD62</f>
        <v>190.3296</v>
      </c>
      <c r="AE62" s="21">
        <f>+$I62*IF(OR($A62="2-F1",$A62="2-F2"),'COMPRAS CONJ - FACTORES'!AE$11,'COMPRAS CONJ - FACTORES'!AE$10)*'COMPRAS CONJ - FACTORES'!AE62</f>
        <v>190.3296</v>
      </c>
      <c r="AF62" s="21">
        <f>+$I62*IF(OR($A62="2-F1",$A62="2-F2"),'COMPRAS CONJ - FACTORES'!AF$11,'COMPRAS CONJ - FACTORES'!AF$10)*'COMPRAS CONJ - FACTORES'!AF62</f>
        <v>190.3296</v>
      </c>
      <c r="AG62" s="21">
        <f>+$I62*IF(OR($A62="2-F1",$A62="2-F2"),'COMPRAS CONJ - FACTORES'!AG$11,'COMPRAS CONJ - FACTORES'!AG$10)*'COMPRAS CONJ - FACTORES'!AG62</f>
        <v>190.3296</v>
      </c>
      <c r="AH62" s="21">
        <f>+$I62*IF(OR($A62="2-F1",$A62="2-F2"),'COMPRAS CONJ - FACTORES'!AH$11,'COMPRAS CONJ - FACTORES'!AH$10)*'COMPRAS CONJ - FACTORES'!AH62</f>
        <v>190.3296</v>
      </c>
      <c r="AI62" s="21">
        <f>+$I62*IF(OR($A62="2-F1",$A62="2-F2"),'COMPRAS CONJ - FACTORES'!AI$11,'COMPRAS CONJ - FACTORES'!AI$10)*'COMPRAS CONJ - FACTORES'!AI62</f>
        <v>190.3296</v>
      </c>
      <c r="AJ62" s="21">
        <f>+$I62*IF(OR($A62="2-F1",$A62="2-F2"),'COMPRAS CONJ - FACTORES'!AJ$11,'COMPRAS CONJ - FACTORES'!AJ$10)*'COMPRAS CONJ - FACTORES'!AJ62</f>
        <v>190.3296</v>
      </c>
      <c r="AK62" s="21">
        <f>+$I62*IF(OR($A62="2-F1",$A62="2-F2"),'COMPRAS CONJ - FACTORES'!AK$11,'COMPRAS CONJ - FACTORES'!AK$10)*'COMPRAS CONJ - FACTORES'!AK62</f>
        <v>190.3296</v>
      </c>
      <c r="AL62" s="21">
        <f>+$I62*IF(OR($A62="2-F1",$A62="2-F2"),'COMPRAS CONJ - FACTORES'!AL$11,'COMPRAS CONJ - FACTORES'!AL$10)*'COMPRAS CONJ - FACTORES'!AL62</f>
        <v>193.5864</v>
      </c>
      <c r="AM62" s="21">
        <f>+$I62*IF(OR($A62="2-F1",$A62="2-F2"),'COMPRAS CONJ - FACTORES'!AM$11,'COMPRAS CONJ - FACTORES'!AM$10)*'COMPRAS CONJ - FACTORES'!AM62</f>
        <v>193.5864</v>
      </c>
      <c r="AN62" s="21">
        <f>+$I62*IF(OR($A62="2-F1",$A62="2-F2"),'COMPRAS CONJ - FACTORES'!AN$11,'COMPRAS CONJ - FACTORES'!AN$10)*'COMPRAS CONJ - FACTORES'!AN62</f>
        <v>193.5864</v>
      </c>
      <c r="AO62" s="21">
        <f>+$I62*IF(OR($A62="2-F1",$A62="2-F2"),'COMPRAS CONJ - FACTORES'!AO$11,'COMPRAS CONJ - FACTORES'!AO$10)*'COMPRAS CONJ - FACTORES'!AO62</f>
        <v>193.5864</v>
      </c>
      <c r="AP62" s="21">
        <f>+$I62*IF(OR($A62="2-F1",$A62="2-F2"),'COMPRAS CONJ - FACTORES'!AP$11,'COMPRAS CONJ - FACTORES'!AP$10)*'COMPRAS CONJ - FACTORES'!AP62</f>
        <v>193.5864</v>
      </c>
      <c r="AQ62" s="21">
        <f>+$I62*IF(OR($A62="2-F1",$A62="2-F2"),'COMPRAS CONJ - FACTORES'!AQ$11,'COMPRAS CONJ - FACTORES'!AQ$10)*'COMPRAS CONJ - FACTORES'!AQ62</f>
        <v>193.5864</v>
      </c>
      <c r="AR62" s="21">
        <f>+$I62*IF(OR($A62="2-F1",$A62="2-F2"),'COMPRAS CONJ - FACTORES'!AR$11,'COMPRAS CONJ - FACTORES'!AR$10)*'COMPRAS CONJ - FACTORES'!AR62</f>
        <v>193.5864</v>
      </c>
      <c r="AS62" s="21">
        <f>+$I62*IF(OR($A62="2-F1",$A62="2-F2"),'COMPRAS CONJ - FACTORES'!AS$11,'COMPRAS CONJ - FACTORES'!AS$10)*'COMPRAS CONJ - FACTORES'!AS62</f>
        <v>193.5864</v>
      </c>
      <c r="AT62" s="21">
        <f>+$I62*IF(OR($A62="2-F1",$A62="2-F2"),'COMPRAS CONJ - FACTORES'!AT$11,'COMPRAS CONJ - FACTORES'!AT$10)*'COMPRAS CONJ - FACTORES'!AT62</f>
        <v>193.5864</v>
      </c>
      <c r="AU62" s="21">
        <f>+$I62*IF(OR($A62="2-F1",$A62="2-F2"),'COMPRAS CONJ - FACTORES'!AU$11,'COMPRAS CONJ - FACTORES'!AU$10)*'COMPRAS CONJ - FACTORES'!AU62</f>
        <v>193.5864</v>
      </c>
      <c r="AV62" s="21">
        <f>+$I62*IF(OR($A62="2-F1",$A62="2-F2"),'COMPRAS CONJ - FACTORES'!AV$11,'COMPRAS CONJ - FACTORES'!AV$10)*'COMPRAS CONJ - FACTORES'!AV62</f>
        <v>193.5864</v>
      </c>
      <c r="AW62" s="21">
        <f>+$I62*IF(OR($A62="2-F1",$A62="2-F2"),'COMPRAS CONJ - FACTORES'!AW$11,'COMPRAS CONJ - FACTORES'!AW$10)*'COMPRAS CONJ - FACTORES'!AW62</f>
        <v>193.5864</v>
      </c>
      <c r="AX62" s="21">
        <f>+$I62*IF(OR($A62="2-F1",$A62="2-F2"),'COMPRAS CONJ - FACTORES'!AX$11,'COMPRAS CONJ - FACTORES'!AX$10)*'COMPRAS CONJ - FACTORES'!AX62</f>
        <v>196.89840000000001</v>
      </c>
      <c r="AY62" s="21">
        <f>+$I62*IF(OR($A62="2-F1",$A62="2-F2"),'COMPRAS CONJ - FACTORES'!AY$11,'COMPRAS CONJ - FACTORES'!AY$10)*'COMPRAS CONJ - FACTORES'!AY62</f>
        <v>196.89840000000001</v>
      </c>
      <c r="AZ62" s="21">
        <f>+$I62*IF(OR($A62="2-F1",$A62="2-F2"),'COMPRAS CONJ - FACTORES'!AZ$11,'COMPRAS CONJ - FACTORES'!AZ$10)*'COMPRAS CONJ - FACTORES'!AZ62</f>
        <v>196.89840000000001</v>
      </c>
      <c r="BA62" s="21">
        <f>+$I62*IF(OR($A62="2-F1",$A62="2-F2"),'COMPRAS CONJ - FACTORES'!BA$11,'COMPRAS CONJ - FACTORES'!BA$10)*'COMPRAS CONJ - FACTORES'!BA62</f>
        <v>196.89840000000001</v>
      </c>
      <c r="BB62" s="21">
        <f>+$I62*IF(OR($A62="2-F1",$A62="2-F2"),'COMPRAS CONJ - FACTORES'!BB$11,'COMPRAS CONJ - FACTORES'!BB$10)*'COMPRAS CONJ - FACTORES'!BB62</f>
        <v>196.89840000000001</v>
      </c>
      <c r="BC62" s="21">
        <f>+$I62*IF(OR($A62="2-F1",$A62="2-F2"),'COMPRAS CONJ - FACTORES'!BC$11,'COMPRAS CONJ - FACTORES'!BC$10)*'COMPRAS CONJ - FACTORES'!BC62</f>
        <v>196.89840000000001</v>
      </c>
      <c r="BD62" s="21">
        <f>+$I62*IF(OR($A62="2-F1",$A62="2-F2"),'COMPRAS CONJ - FACTORES'!BD$11,'COMPRAS CONJ - FACTORES'!BD$10)*'COMPRAS CONJ - FACTORES'!BD62</f>
        <v>196.89840000000001</v>
      </c>
      <c r="BE62" s="21">
        <f>+$I62*IF(OR($A62="2-F1",$A62="2-F2"),'COMPRAS CONJ - FACTORES'!BE$11,'COMPRAS CONJ - FACTORES'!BE$10)*'COMPRAS CONJ - FACTORES'!BE62</f>
        <v>196.89840000000001</v>
      </c>
      <c r="BF62" s="21">
        <f>+$I62*IF(OR($A62="2-F1",$A62="2-F2"),'COMPRAS CONJ - FACTORES'!BF$11,'COMPRAS CONJ - FACTORES'!BF$10)*'COMPRAS CONJ - FACTORES'!BF62</f>
        <v>196.89840000000001</v>
      </c>
      <c r="BG62" s="21">
        <f>+$I62*IF(OR($A62="2-F1",$A62="2-F2"),'COMPRAS CONJ - FACTORES'!BG$11,'COMPRAS CONJ - FACTORES'!BG$10)*'COMPRAS CONJ - FACTORES'!BG62</f>
        <v>196.89840000000001</v>
      </c>
      <c r="BH62" s="21">
        <f>+$I62*IF(OR($A62="2-F1",$A62="2-F2"),'COMPRAS CONJ - FACTORES'!BH$11,'COMPRAS CONJ - FACTORES'!BH$10)*'COMPRAS CONJ - FACTORES'!BH62</f>
        <v>196.89840000000001</v>
      </c>
      <c r="BI62" s="21">
        <f>+$I62*IF(OR($A62="2-F1",$A62="2-F2"),'COMPRAS CONJ - FACTORES'!BI$11,'COMPRAS CONJ - FACTORES'!BI$10)*'COMPRAS CONJ - FACTORES'!BI62</f>
        <v>196.89840000000001</v>
      </c>
      <c r="BJ62" s="21">
        <f>+$I62*IF(OR($A62="2-F1",$A62="2-F2"),'COMPRAS CONJ - FACTORES'!BJ$11,'COMPRAS CONJ - FACTORES'!BJ$10)*'COMPRAS CONJ - FACTORES'!BJ62</f>
        <v>200.24720000000002</v>
      </c>
      <c r="BK62" s="21">
        <f>+$I62*IF(OR($A62="2-F1",$A62="2-F2"),'COMPRAS CONJ - FACTORES'!BK$11,'COMPRAS CONJ - FACTORES'!BK$10)*'COMPRAS CONJ - FACTORES'!BK62</f>
        <v>200.24720000000002</v>
      </c>
      <c r="BL62" s="21">
        <f>+$I62*IF(OR($A62="2-F1",$A62="2-F2"),'COMPRAS CONJ - FACTORES'!BL$11,'COMPRAS CONJ - FACTORES'!BL$10)*'COMPRAS CONJ - FACTORES'!BL62</f>
        <v>200.24720000000002</v>
      </c>
      <c r="BM62" s="21">
        <f>+$I62*IF(OR($A62="2-F1",$A62="2-F2"),'COMPRAS CONJ - FACTORES'!BM$11,'COMPRAS CONJ - FACTORES'!BM$10)*'COMPRAS CONJ - FACTORES'!BM62</f>
        <v>200.24720000000002</v>
      </c>
      <c r="BN62" s="21">
        <f>+$I62*IF(OR($A62="2-F1",$A62="2-F2"),'COMPRAS CONJ - FACTORES'!BN$11,'COMPRAS CONJ - FACTORES'!BN$10)*'COMPRAS CONJ - FACTORES'!BN62</f>
        <v>200.24720000000002</v>
      </c>
      <c r="BO62" s="21">
        <f>+$I62*IF(OR($A62="2-F1",$A62="2-F2"),'COMPRAS CONJ - FACTORES'!BO$11,'COMPRAS CONJ - FACTORES'!BO$10)*'COMPRAS CONJ - FACTORES'!BO62</f>
        <v>200.24720000000002</v>
      </c>
      <c r="BP62" s="21">
        <f>+$I62*IF(OR($A62="2-F1",$A62="2-F2"),'COMPRAS CONJ - FACTORES'!BP$11,'COMPRAS CONJ - FACTORES'!BP$10)*'COMPRAS CONJ - FACTORES'!BP62</f>
        <v>191.54080000000002</v>
      </c>
      <c r="BQ62" s="21">
        <f>+$I62*IF(OR($A62="2-F1",$A62="2-F2"),'COMPRAS CONJ - FACTORES'!BQ$11,'COMPRAS CONJ - FACTORES'!BQ$10)*'COMPRAS CONJ - FACTORES'!BQ62</f>
        <v>191.54080000000002</v>
      </c>
      <c r="BR62" s="21">
        <f>+$I62*IF(OR($A62="2-F1",$A62="2-F2"),'COMPRAS CONJ - FACTORES'!BR$11,'COMPRAS CONJ - FACTORES'!BR$10)*'COMPRAS CONJ - FACTORES'!BR62</f>
        <v>191.54080000000002</v>
      </c>
      <c r="BS62" s="21">
        <f>+$I62*IF(OR($A62="2-F1",$A62="2-F2"),'COMPRAS CONJ - FACTORES'!BS$11,'COMPRAS CONJ - FACTORES'!BS$10)*'COMPRAS CONJ - FACTORES'!BS62</f>
        <v>191.54080000000002</v>
      </c>
      <c r="BT62" s="21">
        <f>+$I62*IF(OR($A62="2-F1",$A62="2-F2"),'COMPRAS CONJ - FACTORES'!BT$11,'COMPRAS CONJ - FACTORES'!BT$10)*'COMPRAS CONJ - FACTORES'!BT62</f>
        <v>191.54080000000002</v>
      </c>
      <c r="BU62" s="21">
        <f>+$I62*IF(OR($A62="2-F1",$A62="2-F2"),'COMPRAS CONJ - FACTORES'!BU$11,'COMPRAS CONJ - FACTORES'!BU$10)*'COMPRAS CONJ - FACTORES'!BU62</f>
        <v>191.54080000000002</v>
      </c>
      <c r="BV62" s="21">
        <f>+$I62*IF(OR($A62="2-F1",$A62="2-F2"),'COMPRAS CONJ - FACTORES'!BV$11,'COMPRAS CONJ - FACTORES'!BV$10)*'COMPRAS CONJ - FACTORES'!BV62</f>
        <v>194.81440000000001</v>
      </c>
      <c r="BW62" s="21">
        <f>+$I62*IF(OR($A62="2-F1",$A62="2-F2"),'COMPRAS CONJ - FACTORES'!BW$11,'COMPRAS CONJ - FACTORES'!BW$10)*'COMPRAS CONJ - FACTORES'!BW62</f>
        <v>194.81440000000001</v>
      </c>
      <c r="BX62" s="21">
        <f>+$I62*IF(OR($A62="2-F1",$A62="2-F2"),'COMPRAS CONJ - FACTORES'!BX$11,'COMPRAS CONJ - FACTORES'!BX$10)*'COMPRAS CONJ - FACTORES'!BX62</f>
        <v>194.81440000000001</v>
      </c>
      <c r="BY62" s="21">
        <f>+$I62*IF(OR($A62="2-F1",$A62="2-F2"),'COMPRAS CONJ - FACTORES'!BY$11,'COMPRAS CONJ - FACTORES'!BY$10)*'COMPRAS CONJ - FACTORES'!BY62</f>
        <v>194.81440000000001</v>
      </c>
      <c r="BZ62" s="21">
        <f>+$I62*IF(OR($A62="2-F1",$A62="2-F2"),'COMPRAS CONJ - FACTORES'!BZ$11,'COMPRAS CONJ - FACTORES'!BZ$10)*'COMPRAS CONJ - FACTORES'!BZ62</f>
        <v>194.81440000000001</v>
      </c>
      <c r="CA62" s="21">
        <f>+$I62*IF(OR($A62="2-F1",$A62="2-F2"),'COMPRAS CONJ - FACTORES'!CA$11,'COMPRAS CONJ - FACTORES'!CA$10)*'COMPRAS CONJ - FACTORES'!CA62</f>
        <v>194.81440000000001</v>
      </c>
    </row>
    <row r="63" spans="1:79" x14ac:dyDescent="0.3">
      <c r="A63" s="9">
        <v>1</v>
      </c>
      <c r="B63" s="16" t="s">
        <v>2934</v>
      </c>
      <c r="C63" s="440" t="s">
        <v>2944</v>
      </c>
      <c r="D63" s="11" t="s">
        <v>2815</v>
      </c>
      <c r="E63" s="9" t="s">
        <v>2816</v>
      </c>
      <c r="F63" s="9" t="s">
        <v>2941</v>
      </c>
      <c r="G63" s="9" t="s">
        <v>2945</v>
      </c>
      <c r="H63" s="12" t="s">
        <v>2943</v>
      </c>
      <c r="I63" s="13">
        <v>160</v>
      </c>
      <c r="J63" s="14">
        <v>1.2</v>
      </c>
      <c r="K63" s="24">
        <v>42747</v>
      </c>
      <c r="L63" s="24">
        <v>43364</v>
      </c>
      <c r="M63" s="689">
        <v>43364</v>
      </c>
      <c r="N63" s="21">
        <f>+$I63*IF(OR($A63="2-F1",$A63="2-F2"),'COMPRAS CONJ - FACTORES'!N$11,'COMPRAS CONJ - FACTORES'!N$10)*'COMPRAS CONJ - FACTORES'!N63</f>
        <v>0</v>
      </c>
      <c r="O63" s="21">
        <f>+$I63*IF(OR($A63="2-F1",$A63="2-F2"),'COMPRAS CONJ - FACTORES'!O$11,'COMPRAS CONJ - FACTORES'!O$10)*'COMPRAS CONJ - FACTORES'!O63</f>
        <v>0</v>
      </c>
      <c r="P63" s="21">
        <f>+$I63*IF(OR($A63="2-F1",$A63="2-F2"),'COMPRAS CONJ - FACTORES'!P$11,'COMPRAS CONJ - FACTORES'!P$10)*'COMPRAS CONJ - FACTORES'!P63</f>
        <v>0</v>
      </c>
      <c r="Q63" s="21">
        <f>+$I63*IF(OR($A63="2-F1",$A63="2-F2"),'COMPRAS CONJ - FACTORES'!Q$11,'COMPRAS CONJ - FACTORES'!Q$10)*'COMPRAS CONJ - FACTORES'!Q63</f>
        <v>0</v>
      </c>
      <c r="R63" s="21">
        <f>+$I63*IF(OR($A63="2-F1",$A63="2-F2"),'COMPRAS CONJ - FACTORES'!R$11,'COMPRAS CONJ - FACTORES'!R$10)*'COMPRAS CONJ - FACTORES'!R63</f>
        <v>0</v>
      </c>
      <c r="S63" s="21">
        <f>+$I63*IF(OR($A63="2-F1",$A63="2-F2"),'COMPRAS CONJ - FACTORES'!S$11,'COMPRAS CONJ - FACTORES'!S$10)*'COMPRAS CONJ - FACTORES'!S63</f>
        <v>0</v>
      </c>
      <c r="T63" s="21">
        <f>+$I63*IF(OR($A63="2-F1",$A63="2-F2"),'COMPRAS CONJ - FACTORES'!T$11,'COMPRAS CONJ - FACTORES'!T$10)*'COMPRAS CONJ - FACTORES'!T63</f>
        <v>0</v>
      </c>
      <c r="U63" s="21">
        <f>+$I63*IF(OR($A63="2-F1",$A63="2-F2"),'COMPRAS CONJ - FACTORES'!U$11,'COMPRAS CONJ - FACTORES'!U$10)*'COMPRAS CONJ - FACTORES'!U63</f>
        <v>0</v>
      </c>
      <c r="V63" s="21">
        <f>+$I63*IF(OR($A63="2-F1",$A63="2-F2"),'COMPRAS CONJ - FACTORES'!V$11,'COMPRAS CONJ - FACTORES'!V$10)*'COMPRAS CONJ - FACTORES'!V63</f>
        <v>0</v>
      </c>
      <c r="W63" s="21">
        <f>+$I63*IF(OR($A63="2-F1",$A63="2-F2"),'COMPRAS CONJ - FACTORES'!W$11,'COMPRAS CONJ - FACTORES'!W$10)*'COMPRAS CONJ - FACTORES'!W63</f>
        <v>0</v>
      </c>
      <c r="X63" s="21">
        <f>+$I63*IF(OR($A63="2-F1",$A63="2-F2"),'COMPRAS CONJ - FACTORES'!X$11,'COMPRAS CONJ - FACTORES'!X$10)*'COMPRAS CONJ - FACTORES'!X63</f>
        <v>0</v>
      </c>
      <c r="Y63" s="21">
        <f>+$I63*IF(OR($A63="2-F1",$A63="2-F2"),'COMPRAS CONJ - FACTORES'!Y$11,'COMPRAS CONJ - FACTORES'!Y$10)*'COMPRAS CONJ - FACTORES'!Y63</f>
        <v>0</v>
      </c>
      <c r="Z63" s="21">
        <f>+$I63*IF(OR($A63="2-F1",$A63="2-F2"),'COMPRAS CONJ - FACTORES'!Z$11,'COMPRAS CONJ - FACTORES'!Z$10)*'COMPRAS CONJ - FACTORES'!Z63</f>
        <v>0</v>
      </c>
      <c r="AA63" s="21">
        <f>+$I63*IF(OR($A63="2-F1",$A63="2-F2"),'COMPRAS CONJ - FACTORES'!AA$11,'COMPRAS CONJ - FACTORES'!AA$10)*'COMPRAS CONJ - FACTORES'!AA63</f>
        <v>0</v>
      </c>
      <c r="AB63" s="21">
        <f>+$I63*IF(OR($A63="2-F1",$A63="2-F2"),'COMPRAS CONJ - FACTORES'!AB$11,'COMPRAS CONJ - FACTORES'!AB$10)*'COMPRAS CONJ - FACTORES'!AB63</f>
        <v>187.14639999999997</v>
      </c>
      <c r="AC63" s="21">
        <f>+$I63*IF(OR($A63="2-F1",$A63="2-F2"),'COMPRAS CONJ - FACTORES'!AC$11,'COMPRAS CONJ - FACTORES'!AC$10)*'COMPRAS CONJ - FACTORES'!AC63</f>
        <v>187.14639999999997</v>
      </c>
      <c r="AD63" s="21">
        <f>+$I63*IF(OR($A63="2-F1",$A63="2-F2"),'COMPRAS CONJ - FACTORES'!AD$11,'COMPRAS CONJ - FACTORES'!AD$10)*'COMPRAS CONJ - FACTORES'!AD63</f>
        <v>187.14639999999997</v>
      </c>
      <c r="AE63" s="21">
        <f>+$I63*IF(OR($A63="2-F1",$A63="2-F2"),'COMPRAS CONJ - FACTORES'!AE$11,'COMPRAS CONJ - FACTORES'!AE$10)*'COMPRAS CONJ - FACTORES'!AE63</f>
        <v>187.14639999999997</v>
      </c>
      <c r="AF63" s="21">
        <f>+$I63*IF(OR($A63="2-F1",$A63="2-F2"),'COMPRAS CONJ - FACTORES'!AF$11,'COMPRAS CONJ - FACTORES'!AF$10)*'COMPRAS CONJ - FACTORES'!AF63</f>
        <v>187.14639999999997</v>
      </c>
      <c r="AG63" s="21">
        <f>+$I63*IF(OR($A63="2-F1",$A63="2-F2"),'COMPRAS CONJ - FACTORES'!AG$11,'COMPRAS CONJ - FACTORES'!AG$10)*'COMPRAS CONJ - FACTORES'!AG63</f>
        <v>187.14639999999997</v>
      </c>
      <c r="AH63" s="21">
        <f>+$I63*IF(OR($A63="2-F1",$A63="2-F2"),'COMPRAS CONJ - FACTORES'!AH$11,'COMPRAS CONJ - FACTORES'!AH$10)*'COMPRAS CONJ - FACTORES'!AH63</f>
        <v>187.14639999999997</v>
      </c>
      <c r="AI63" s="21">
        <f>+$I63*IF(OR($A63="2-F1",$A63="2-F2"),'COMPRAS CONJ - FACTORES'!AI$11,'COMPRAS CONJ - FACTORES'!AI$10)*'COMPRAS CONJ - FACTORES'!AI63</f>
        <v>187.14639999999997</v>
      </c>
      <c r="AJ63" s="21">
        <f>+$I63*IF(OR($A63="2-F1",$A63="2-F2"),'COMPRAS CONJ - FACTORES'!AJ$11,'COMPRAS CONJ - FACTORES'!AJ$10)*'COMPRAS CONJ - FACTORES'!AJ63</f>
        <v>187.14639999999997</v>
      </c>
      <c r="AK63" s="21">
        <f>+$I63*IF(OR($A63="2-F1",$A63="2-F2"),'COMPRAS CONJ - FACTORES'!AK$11,'COMPRAS CONJ - FACTORES'!AK$10)*'COMPRAS CONJ - FACTORES'!AK63</f>
        <v>187.14639999999997</v>
      </c>
      <c r="AL63" s="21">
        <f>+$I63*IF(OR($A63="2-F1",$A63="2-F2"),'COMPRAS CONJ - FACTORES'!AL$11,'COMPRAS CONJ - FACTORES'!AL$10)*'COMPRAS CONJ - FACTORES'!AL63</f>
        <v>187.14639999999997</v>
      </c>
      <c r="AM63" s="21">
        <f>+$I63*IF(OR($A63="2-F1",$A63="2-F2"),'COMPRAS CONJ - FACTORES'!AM$11,'COMPRAS CONJ - FACTORES'!AM$10)*'COMPRAS CONJ - FACTORES'!AM63</f>
        <v>187.14639999999997</v>
      </c>
      <c r="AN63" s="21">
        <f>+$I63*IF(OR($A63="2-F1",$A63="2-F2"),'COMPRAS CONJ - FACTORES'!AN$11,'COMPRAS CONJ - FACTORES'!AN$10)*'COMPRAS CONJ - FACTORES'!AN63</f>
        <v>190.3296</v>
      </c>
      <c r="AO63" s="21">
        <f>+$I63*IF(OR($A63="2-F1",$A63="2-F2"),'COMPRAS CONJ - FACTORES'!AO$11,'COMPRAS CONJ - FACTORES'!AO$10)*'COMPRAS CONJ - FACTORES'!AO63</f>
        <v>190.3296</v>
      </c>
      <c r="AP63" s="21">
        <f>+$I63*IF(OR($A63="2-F1",$A63="2-F2"),'COMPRAS CONJ - FACTORES'!AP$11,'COMPRAS CONJ - FACTORES'!AP$10)*'COMPRAS CONJ - FACTORES'!AP63</f>
        <v>190.3296</v>
      </c>
      <c r="AQ63" s="21">
        <f>+$I63*IF(OR($A63="2-F1",$A63="2-F2"),'COMPRAS CONJ - FACTORES'!AQ$11,'COMPRAS CONJ - FACTORES'!AQ$10)*'COMPRAS CONJ - FACTORES'!AQ63</f>
        <v>190.3296</v>
      </c>
      <c r="AR63" s="21">
        <f>+$I63*IF(OR($A63="2-F1",$A63="2-F2"),'COMPRAS CONJ - FACTORES'!AR$11,'COMPRAS CONJ - FACTORES'!AR$10)*'COMPRAS CONJ - FACTORES'!AR63</f>
        <v>190.3296</v>
      </c>
      <c r="AS63" s="21">
        <f>+$I63*IF(OR($A63="2-F1",$A63="2-F2"),'COMPRAS CONJ - FACTORES'!AS$11,'COMPRAS CONJ - FACTORES'!AS$10)*'COMPRAS CONJ - FACTORES'!AS63</f>
        <v>190.3296</v>
      </c>
      <c r="AT63" s="21">
        <f>+$I63*IF(OR($A63="2-F1",$A63="2-F2"),'COMPRAS CONJ - FACTORES'!AT$11,'COMPRAS CONJ - FACTORES'!AT$10)*'COMPRAS CONJ - FACTORES'!AT63</f>
        <v>190.3296</v>
      </c>
      <c r="AU63" s="21">
        <f>+$I63*IF(OR($A63="2-F1",$A63="2-F2"),'COMPRAS CONJ - FACTORES'!AU$11,'COMPRAS CONJ - FACTORES'!AU$10)*'COMPRAS CONJ - FACTORES'!AU63</f>
        <v>190.3296</v>
      </c>
      <c r="AV63" s="21">
        <f>+$I63*IF(OR($A63="2-F1",$A63="2-F2"),'COMPRAS CONJ - FACTORES'!AV$11,'COMPRAS CONJ - FACTORES'!AV$10)*'COMPRAS CONJ - FACTORES'!AV63</f>
        <v>190.3296</v>
      </c>
      <c r="AW63" s="21">
        <f>+$I63*IF(OR($A63="2-F1",$A63="2-F2"),'COMPRAS CONJ - FACTORES'!AW$11,'COMPRAS CONJ - FACTORES'!AW$10)*'COMPRAS CONJ - FACTORES'!AW63</f>
        <v>190.3296</v>
      </c>
      <c r="AX63" s="21">
        <f>+$I63*IF(OR($A63="2-F1",$A63="2-F2"),'COMPRAS CONJ - FACTORES'!AX$11,'COMPRAS CONJ - FACTORES'!AX$10)*'COMPRAS CONJ - FACTORES'!AX63</f>
        <v>190.3296</v>
      </c>
      <c r="AY63" s="21">
        <f>+$I63*IF(OR($A63="2-F1",$A63="2-F2"),'COMPRAS CONJ - FACTORES'!AY$11,'COMPRAS CONJ - FACTORES'!AY$10)*'COMPRAS CONJ - FACTORES'!AY63</f>
        <v>190.3296</v>
      </c>
      <c r="AZ63" s="21">
        <f>+$I63*IF(OR($A63="2-F1",$A63="2-F2"),'COMPRAS CONJ - FACTORES'!AZ$11,'COMPRAS CONJ - FACTORES'!AZ$10)*'COMPRAS CONJ - FACTORES'!AZ63</f>
        <v>193.5864</v>
      </c>
      <c r="BA63" s="21">
        <f>+$I63*IF(OR($A63="2-F1",$A63="2-F2"),'COMPRAS CONJ - FACTORES'!BA$11,'COMPRAS CONJ - FACTORES'!BA$10)*'COMPRAS CONJ - FACTORES'!BA63</f>
        <v>193.5864</v>
      </c>
      <c r="BB63" s="21">
        <f>+$I63*IF(OR($A63="2-F1",$A63="2-F2"),'COMPRAS CONJ - FACTORES'!BB$11,'COMPRAS CONJ - FACTORES'!BB$10)*'COMPRAS CONJ - FACTORES'!BB63</f>
        <v>193.5864</v>
      </c>
      <c r="BC63" s="21">
        <f>+$I63*IF(OR($A63="2-F1",$A63="2-F2"),'COMPRAS CONJ - FACTORES'!BC$11,'COMPRAS CONJ - FACTORES'!BC$10)*'COMPRAS CONJ - FACTORES'!BC63</f>
        <v>193.5864</v>
      </c>
      <c r="BD63" s="21">
        <f>+$I63*IF(OR($A63="2-F1",$A63="2-F2"),'COMPRAS CONJ - FACTORES'!BD$11,'COMPRAS CONJ - FACTORES'!BD$10)*'COMPRAS CONJ - FACTORES'!BD63</f>
        <v>193.5864</v>
      </c>
      <c r="BE63" s="21">
        <f>+$I63*IF(OR($A63="2-F1",$A63="2-F2"),'COMPRAS CONJ - FACTORES'!BE$11,'COMPRAS CONJ - FACTORES'!BE$10)*'COMPRAS CONJ - FACTORES'!BE63</f>
        <v>193.5864</v>
      </c>
      <c r="BF63" s="21">
        <f>+$I63*IF(OR($A63="2-F1",$A63="2-F2"),'COMPRAS CONJ - FACTORES'!BF$11,'COMPRAS CONJ - FACTORES'!BF$10)*'COMPRAS CONJ - FACTORES'!BF63</f>
        <v>193.5864</v>
      </c>
      <c r="BG63" s="21">
        <f>+$I63*IF(OR($A63="2-F1",$A63="2-F2"),'COMPRAS CONJ - FACTORES'!BG$11,'COMPRAS CONJ - FACTORES'!BG$10)*'COMPRAS CONJ - FACTORES'!BG63</f>
        <v>193.5864</v>
      </c>
      <c r="BH63" s="21">
        <f>+$I63*IF(OR($A63="2-F1",$A63="2-F2"),'COMPRAS CONJ - FACTORES'!BH$11,'COMPRAS CONJ - FACTORES'!BH$10)*'COMPRAS CONJ - FACTORES'!BH63</f>
        <v>193.5864</v>
      </c>
      <c r="BI63" s="21">
        <f>+$I63*IF(OR($A63="2-F1",$A63="2-F2"),'COMPRAS CONJ - FACTORES'!BI$11,'COMPRAS CONJ - FACTORES'!BI$10)*'COMPRAS CONJ - FACTORES'!BI63</f>
        <v>193.5864</v>
      </c>
      <c r="BJ63" s="21">
        <f>+$I63*IF(OR($A63="2-F1",$A63="2-F2"),'COMPRAS CONJ - FACTORES'!BJ$11,'COMPRAS CONJ - FACTORES'!BJ$10)*'COMPRAS CONJ - FACTORES'!BJ63</f>
        <v>193.5864</v>
      </c>
      <c r="BK63" s="21">
        <f>+$I63*IF(OR($A63="2-F1",$A63="2-F2"),'COMPRAS CONJ - FACTORES'!BK$11,'COMPRAS CONJ - FACTORES'!BK$10)*'COMPRAS CONJ - FACTORES'!BK63</f>
        <v>193.5864</v>
      </c>
      <c r="BL63" s="21">
        <f>+$I63*IF(OR($A63="2-F1",$A63="2-F2"),'COMPRAS CONJ - FACTORES'!BL$11,'COMPRAS CONJ - FACTORES'!BL$10)*'COMPRAS CONJ - FACTORES'!BL63</f>
        <v>196.89840000000001</v>
      </c>
      <c r="BM63" s="21">
        <f>+$I63*IF(OR($A63="2-F1",$A63="2-F2"),'COMPRAS CONJ - FACTORES'!BM$11,'COMPRAS CONJ - FACTORES'!BM$10)*'COMPRAS CONJ - FACTORES'!BM63</f>
        <v>196.89840000000001</v>
      </c>
      <c r="BN63" s="21">
        <f>+$I63*IF(OR($A63="2-F1",$A63="2-F2"),'COMPRAS CONJ - FACTORES'!BN$11,'COMPRAS CONJ - FACTORES'!BN$10)*'COMPRAS CONJ - FACTORES'!BN63</f>
        <v>196.89840000000001</v>
      </c>
      <c r="BO63" s="21">
        <f>+$I63*IF(OR($A63="2-F1",$A63="2-F2"),'COMPRAS CONJ - FACTORES'!BO$11,'COMPRAS CONJ - FACTORES'!BO$10)*'COMPRAS CONJ - FACTORES'!BO63</f>
        <v>196.89840000000001</v>
      </c>
      <c r="BP63" s="21">
        <f>+$I63*IF(OR($A63="2-F1",$A63="2-F2"),'COMPRAS CONJ - FACTORES'!BP$11,'COMPRAS CONJ - FACTORES'!BP$10)*'COMPRAS CONJ - FACTORES'!BP63</f>
        <v>188.33760000000001</v>
      </c>
      <c r="BQ63" s="21">
        <f>+$I63*IF(OR($A63="2-F1",$A63="2-F2"),'COMPRAS CONJ - FACTORES'!BQ$11,'COMPRAS CONJ - FACTORES'!BQ$10)*'COMPRAS CONJ - FACTORES'!BQ63</f>
        <v>188.33760000000001</v>
      </c>
      <c r="BR63" s="21">
        <f>+$I63*IF(OR($A63="2-F1",$A63="2-F2"),'COMPRAS CONJ - FACTORES'!BR$11,'COMPRAS CONJ - FACTORES'!BR$10)*'COMPRAS CONJ - FACTORES'!BR63</f>
        <v>188.33760000000001</v>
      </c>
      <c r="BS63" s="21">
        <f>+$I63*IF(OR($A63="2-F1",$A63="2-F2"),'COMPRAS CONJ - FACTORES'!BS$11,'COMPRAS CONJ - FACTORES'!BS$10)*'COMPRAS CONJ - FACTORES'!BS63</f>
        <v>188.33760000000001</v>
      </c>
      <c r="BT63" s="21">
        <f>+$I63*IF(OR($A63="2-F1",$A63="2-F2"),'COMPRAS CONJ - FACTORES'!BT$11,'COMPRAS CONJ - FACTORES'!BT$10)*'COMPRAS CONJ - FACTORES'!BT63</f>
        <v>188.33760000000001</v>
      </c>
      <c r="BU63" s="21">
        <f>+$I63*IF(OR($A63="2-F1",$A63="2-F2"),'COMPRAS CONJ - FACTORES'!BU$11,'COMPRAS CONJ - FACTORES'!BU$10)*'COMPRAS CONJ - FACTORES'!BU63</f>
        <v>188.33760000000001</v>
      </c>
      <c r="BV63" s="21">
        <f>+$I63*IF(OR($A63="2-F1",$A63="2-F2"),'COMPRAS CONJ - FACTORES'!BV$11,'COMPRAS CONJ - FACTORES'!BV$10)*'COMPRAS CONJ - FACTORES'!BV63</f>
        <v>188.33760000000001</v>
      </c>
      <c r="BW63" s="21">
        <f>+$I63*IF(OR($A63="2-F1",$A63="2-F2"),'COMPRAS CONJ - FACTORES'!BW$11,'COMPRAS CONJ - FACTORES'!BW$10)*'COMPRAS CONJ - FACTORES'!BW63</f>
        <v>188.33760000000001</v>
      </c>
      <c r="BX63" s="21">
        <f>+$I63*IF(OR($A63="2-F1",$A63="2-F2"),'COMPRAS CONJ - FACTORES'!BX$11,'COMPRAS CONJ - FACTORES'!BX$10)*'COMPRAS CONJ - FACTORES'!BX63</f>
        <v>191.54080000000002</v>
      </c>
      <c r="BY63" s="21">
        <f>+$I63*IF(OR($A63="2-F1",$A63="2-F2"),'COMPRAS CONJ - FACTORES'!BY$11,'COMPRAS CONJ - FACTORES'!BY$10)*'COMPRAS CONJ - FACTORES'!BY63</f>
        <v>191.54080000000002</v>
      </c>
      <c r="BZ63" s="21">
        <f>+$I63*IF(OR($A63="2-F1",$A63="2-F2"),'COMPRAS CONJ - FACTORES'!BZ$11,'COMPRAS CONJ - FACTORES'!BZ$10)*'COMPRAS CONJ - FACTORES'!BZ63</f>
        <v>191.54080000000002</v>
      </c>
      <c r="CA63" s="21">
        <f>+$I63*IF(OR($A63="2-F1",$A63="2-F2"),'COMPRAS CONJ - FACTORES'!CA$11,'COMPRAS CONJ - FACTORES'!CA$10)*'COMPRAS CONJ - FACTORES'!CA63</f>
        <v>191.54080000000002</v>
      </c>
    </row>
    <row r="64" spans="1:79" x14ac:dyDescent="0.3">
      <c r="A64" s="9">
        <v>1</v>
      </c>
      <c r="B64" s="16" t="s">
        <v>2934</v>
      </c>
      <c r="C64" s="440" t="s">
        <v>2946</v>
      </c>
      <c r="D64" s="11" t="s">
        <v>2825</v>
      </c>
      <c r="E64" s="9" t="s">
        <v>2854</v>
      </c>
      <c r="F64" s="9" t="s">
        <v>2947</v>
      </c>
      <c r="G64" s="9" t="s">
        <v>2948</v>
      </c>
      <c r="H64" s="12" t="s">
        <v>2949</v>
      </c>
      <c r="I64" s="13">
        <v>160</v>
      </c>
      <c r="J64" s="14">
        <v>1.2</v>
      </c>
      <c r="K64" s="24">
        <v>42796</v>
      </c>
      <c r="L64" s="24">
        <v>42956</v>
      </c>
      <c r="M64" s="689">
        <v>42956</v>
      </c>
      <c r="N64" s="21">
        <f>+$I64*IF(OR($A64="2-F1",$A64="2-F2"),'COMPRAS CONJ - FACTORES'!N$11,'COMPRAS CONJ - FACTORES'!N$10)*'COMPRAS CONJ - FACTORES'!N64</f>
        <v>0</v>
      </c>
      <c r="O64" s="21">
        <f>+$I64*IF(OR($A64="2-F1",$A64="2-F2"),'COMPRAS CONJ - FACTORES'!O$11,'COMPRAS CONJ - FACTORES'!O$10)*'COMPRAS CONJ - FACTORES'!O64</f>
        <v>195.28319999999997</v>
      </c>
      <c r="P64" s="21">
        <f>+$I64*IF(OR($A64="2-F1",$A64="2-F2"),'COMPRAS CONJ - FACTORES'!P$11,'COMPRAS CONJ - FACTORES'!P$10)*'COMPRAS CONJ - FACTORES'!P64</f>
        <v>195.28319999999997</v>
      </c>
      <c r="Q64" s="21">
        <f>+$I64*IF(OR($A64="2-F1",$A64="2-F2"),'COMPRAS CONJ - FACTORES'!Q$11,'COMPRAS CONJ - FACTORES'!Q$10)*'COMPRAS CONJ - FACTORES'!Q64</f>
        <v>195.28319999999997</v>
      </c>
      <c r="R64" s="21">
        <f>+$I64*IF(OR($A64="2-F1",$A64="2-F2"),'COMPRAS CONJ - FACTORES'!R$11,'COMPRAS CONJ - FACTORES'!R$10)*'COMPRAS CONJ - FACTORES'!R64</f>
        <v>195.28319999999997</v>
      </c>
      <c r="S64" s="21">
        <f>+$I64*IF(OR($A64="2-F1",$A64="2-F2"),'COMPRAS CONJ - FACTORES'!S$11,'COMPRAS CONJ - FACTORES'!S$10)*'COMPRAS CONJ - FACTORES'!S64</f>
        <v>195.28319999999997</v>
      </c>
      <c r="T64" s="21">
        <f>+$I64*IF(OR($A64="2-F1",$A64="2-F2"),'COMPRAS CONJ - FACTORES'!T$11,'COMPRAS CONJ - FACTORES'!T$10)*'COMPRAS CONJ - FACTORES'!T64</f>
        <v>187.14639999999997</v>
      </c>
      <c r="U64" s="21">
        <f>+$I64*IF(OR($A64="2-F1",$A64="2-F2"),'COMPRAS CONJ - FACTORES'!U$11,'COMPRAS CONJ - FACTORES'!U$10)*'COMPRAS CONJ - FACTORES'!U64</f>
        <v>187.14639999999997</v>
      </c>
      <c r="V64" s="21">
        <f>+$I64*IF(OR($A64="2-F1",$A64="2-F2"),'COMPRAS CONJ - FACTORES'!V$11,'COMPRAS CONJ - FACTORES'!V$10)*'COMPRAS CONJ - FACTORES'!V64</f>
        <v>187.14639999999997</v>
      </c>
      <c r="W64" s="21">
        <f>+$I64*IF(OR($A64="2-F1",$A64="2-F2"),'COMPRAS CONJ - FACTORES'!W$11,'COMPRAS CONJ - FACTORES'!W$10)*'COMPRAS CONJ - FACTORES'!W64</f>
        <v>187.14639999999997</v>
      </c>
      <c r="X64" s="21">
        <f>+$I64*IF(OR($A64="2-F1",$A64="2-F2"),'COMPRAS CONJ - FACTORES'!X$11,'COMPRAS CONJ - FACTORES'!X$10)*'COMPRAS CONJ - FACTORES'!X64</f>
        <v>187.14639999999997</v>
      </c>
      <c r="Y64" s="21">
        <f>+$I64*IF(OR($A64="2-F1",$A64="2-F2"),'COMPRAS CONJ - FACTORES'!Y$11,'COMPRAS CONJ - FACTORES'!Y$10)*'COMPRAS CONJ - FACTORES'!Y64</f>
        <v>187.14639999999997</v>
      </c>
      <c r="Z64" s="21">
        <f>+$I64*IF(OR($A64="2-F1",$A64="2-F2"),'COMPRAS CONJ - FACTORES'!Z$11,'COMPRAS CONJ - FACTORES'!Z$10)*'COMPRAS CONJ - FACTORES'!Z64</f>
        <v>187.14639999999997</v>
      </c>
      <c r="AA64" s="21">
        <f>+$I64*IF(OR($A64="2-F1",$A64="2-F2"),'COMPRAS CONJ - FACTORES'!AA$11,'COMPRAS CONJ - FACTORES'!AA$10)*'COMPRAS CONJ - FACTORES'!AA64</f>
        <v>190.3296</v>
      </c>
      <c r="AB64" s="21">
        <f>+$I64*IF(OR($A64="2-F1",$A64="2-F2"),'COMPRAS CONJ - FACTORES'!AB$11,'COMPRAS CONJ - FACTORES'!AB$10)*'COMPRAS CONJ - FACTORES'!AB64</f>
        <v>190.3296</v>
      </c>
      <c r="AC64" s="21">
        <f>+$I64*IF(OR($A64="2-F1",$A64="2-F2"),'COMPRAS CONJ - FACTORES'!AC$11,'COMPRAS CONJ - FACTORES'!AC$10)*'COMPRAS CONJ - FACTORES'!AC64</f>
        <v>190.3296</v>
      </c>
      <c r="AD64" s="21">
        <f>+$I64*IF(OR($A64="2-F1",$A64="2-F2"),'COMPRAS CONJ - FACTORES'!AD$11,'COMPRAS CONJ - FACTORES'!AD$10)*'COMPRAS CONJ - FACTORES'!AD64</f>
        <v>190.3296</v>
      </c>
      <c r="AE64" s="21">
        <f>+$I64*IF(OR($A64="2-F1",$A64="2-F2"),'COMPRAS CONJ - FACTORES'!AE$11,'COMPRAS CONJ - FACTORES'!AE$10)*'COMPRAS CONJ - FACTORES'!AE64</f>
        <v>190.3296</v>
      </c>
      <c r="AF64" s="21">
        <f>+$I64*IF(OR($A64="2-F1",$A64="2-F2"),'COMPRAS CONJ - FACTORES'!AF$11,'COMPRAS CONJ - FACTORES'!AF$10)*'COMPRAS CONJ - FACTORES'!AF64</f>
        <v>190.3296</v>
      </c>
      <c r="AG64" s="21">
        <f>+$I64*IF(OR($A64="2-F1",$A64="2-F2"),'COMPRAS CONJ - FACTORES'!AG$11,'COMPRAS CONJ - FACTORES'!AG$10)*'COMPRAS CONJ - FACTORES'!AG64</f>
        <v>190.3296</v>
      </c>
      <c r="AH64" s="21">
        <f>+$I64*IF(OR($A64="2-F1",$A64="2-F2"),'COMPRAS CONJ - FACTORES'!AH$11,'COMPRAS CONJ - FACTORES'!AH$10)*'COMPRAS CONJ - FACTORES'!AH64</f>
        <v>190.3296</v>
      </c>
      <c r="AI64" s="21">
        <f>+$I64*IF(OR($A64="2-F1",$A64="2-F2"),'COMPRAS CONJ - FACTORES'!AI$11,'COMPRAS CONJ - FACTORES'!AI$10)*'COMPRAS CONJ - FACTORES'!AI64</f>
        <v>190.3296</v>
      </c>
      <c r="AJ64" s="21">
        <f>+$I64*IF(OR($A64="2-F1",$A64="2-F2"),'COMPRAS CONJ - FACTORES'!AJ$11,'COMPRAS CONJ - FACTORES'!AJ$10)*'COMPRAS CONJ - FACTORES'!AJ64</f>
        <v>190.3296</v>
      </c>
      <c r="AK64" s="21">
        <f>+$I64*IF(OR($A64="2-F1",$A64="2-F2"),'COMPRAS CONJ - FACTORES'!AK$11,'COMPRAS CONJ - FACTORES'!AK$10)*'COMPRAS CONJ - FACTORES'!AK64</f>
        <v>190.3296</v>
      </c>
      <c r="AL64" s="21">
        <f>+$I64*IF(OR($A64="2-F1",$A64="2-F2"),'COMPRAS CONJ - FACTORES'!AL$11,'COMPRAS CONJ - FACTORES'!AL$10)*'COMPRAS CONJ - FACTORES'!AL64</f>
        <v>190.3296</v>
      </c>
      <c r="AM64" s="21">
        <f>+$I64*IF(OR($A64="2-F1",$A64="2-F2"),'COMPRAS CONJ - FACTORES'!AM$11,'COMPRAS CONJ - FACTORES'!AM$10)*'COMPRAS CONJ - FACTORES'!AM64</f>
        <v>193.5864</v>
      </c>
      <c r="AN64" s="21">
        <f>+$I64*IF(OR($A64="2-F1",$A64="2-F2"),'COMPRAS CONJ - FACTORES'!AN$11,'COMPRAS CONJ - FACTORES'!AN$10)*'COMPRAS CONJ - FACTORES'!AN64</f>
        <v>193.5864</v>
      </c>
      <c r="AO64" s="21">
        <f>+$I64*IF(OR($A64="2-F1",$A64="2-F2"),'COMPRAS CONJ - FACTORES'!AO$11,'COMPRAS CONJ - FACTORES'!AO$10)*'COMPRAS CONJ - FACTORES'!AO64</f>
        <v>193.5864</v>
      </c>
      <c r="AP64" s="21">
        <f>+$I64*IF(OR($A64="2-F1",$A64="2-F2"),'COMPRAS CONJ - FACTORES'!AP$11,'COMPRAS CONJ - FACTORES'!AP$10)*'COMPRAS CONJ - FACTORES'!AP64</f>
        <v>193.5864</v>
      </c>
      <c r="AQ64" s="21">
        <f>+$I64*IF(OR($A64="2-F1",$A64="2-F2"),'COMPRAS CONJ - FACTORES'!AQ$11,'COMPRAS CONJ - FACTORES'!AQ$10)*'COMPRAS CONJ - FACTORES'!AQ64</f>
        <v>193.5864</v>
      </c>
      <c r="AR64" s="21">
        <f>+$I64*IF(OR($A64="2-F1",$A64="2-F2"),'COMPRAS CONJ - FACTORES'!AR$11,'COMPRAS CONJ - FACTORES'!AR$10)*'COMPRAS CONJ - FACTORES'!AR64</f>
        <v>193.5864</v>
      </c>
      <c r="AS64" s="21">
        <f>+$I64*IF(OR($A64="2-F1",$A64="2-F2"),'COMPRAS CONJ - FACTORES'!AS$11,'COMPRAS CONJ - FACTORES'!AS$10)*'COMPRAS CONJ - FACTORES'!AS64</f>
        <v>193.5864</v>
      </c>
      <c r="AT64" s="21">
        <f>+$I64*IF(OR($A64="2-F1",$A64="2-F2"),'COMPRAS CONJ - FACTORES'!AT$11,'COMPRAS CONJ - FACTORES'!AT$10)*'COMPRAS CONJ - FACTORES'!AT64</f>
        <v>193.5864</v>
      </c>
      <c r="AU64" s="21">
        <f>+$I64*IF(OR($A64="2-F1",$A64="2-F2"),'COMPRAS CONJ - FACTORES'!AU$11,'COMPRAS CONJ - FACTORES'!AU$10)*'COMPRAS CONJ - FACTORES'!AU64</f>
        <v>193.5864</v>
      </c>
      <c r="AV64" s="21">
        <f>+$I64*IF(OR($A64="2-F1",$A64="2-F2"),'COMPRAS CONJ - FACTORES'!AV$11,'COMPRAS CONJ - FACTORES'!AV$10)*'COMPRAS CONJ - FACTORES'!AV64</f>
        <v>193.5864</v>
      </c>
      <c r="AW64" s="21">
        <f>+$I64*IF(OR($A64="2-F1",$A64="2-F2"),'COMPRAS CONJ - FACTORES'!AW$11,'COMPRAS CONJ - FACTORES'!AW$10)*'COMPRAS CONJ - FACTORES'!AW64</f>
        <v>193.5864</v>
      </c>
      <c r="AX64" s="21">
        <f>+$I64*IF(OR($A64="2-F1",$A64="2-F2"),'COMPRAS CONJ - FACTORES'!AX$11,'COMPRAS CONJ - FACTORES'!AX$10)*'COMPRAS CONJ - FACTORES'!AX64</f>
        <v>193.5864</v>
      </c>
      <c r="AY64" s="21">
        <f>+$I64*IF(OR($A64="2-F1",$A64="2-F2"),'COMPRAS CONJ - FACTORES'!AY$11,'COMPRAS CONJ - FACTORES'!AY$10)*'COMPRAS CONJ - FACTORES'!AY64</f>
        <v>196.89840000000001</v>
      </c>
      <c r="AZ64" s="21">
        <f>+$I64*IF(OR($A64="2-F1",$A64="2-F2"),'COMPRAS CONJ - FACTORES'!AZ$11,'COMPRAS CONJ - FACTORES'!AZ$10)*'COMPRAS CONJ - FACTORES'!AZ64</f>
        <v>196.89840000000001</v>
      </c>
      <c r="BA64" s="21">
        <f>+$I64*IF(OR($A64="2-F1",$A64="2-F2"),'COMPRAS CONJ - FACTORES'!BA$11,'COMPRAS CONJ - FACTORES'!BA$10)*'COMPRAS CONJ - FACTORES'!BA64</f>
        <v>196.89840000000001</v>
      </c>
      <c r="BB64" s="21">
        <f>+$I64*IF(OR($A64="2-F1",$A64="2-F2"),'COMPRAS CONJ - FACTORES'!BB$11,'COMPRAS CONJ - FACTORES'!BB$10)*'COMPRAS CONJ - FACTORES'!BB64</f>
        <v>196.89840000000001</v>
      </c>
      <c r="BC64" s="21">
        <f>+$I64*IF(OR($A64="2-F1",$A64="2-F2"),'COMPRAS CONJ - FACTORES'!BC$11,'COMPRAS CONJ - FACTORES'!BC$10)*'COMPRAS CONJ - FACTORES'!BC64</f>
        <v>196.89840000000001</v>
      </c>
      <c r="BD64" s="21">
        <f>+$I64*IF(OR($A64="2-F1",$A64="2-F2"),'COMPRAS CONJ - FACTORES'!BD$11,'COMPRAS CONJ - FACTORES'!BD$10)*'COMPRAS CONJ - FACTORES'!BD64</f>
        <v>196.89840000000001</v>
      </c>
      <c r="BE64" s="21">
        <f>+$I64*IF(OR($A64="2-F1",$A64="2-F2"),'COMPRAS CONJ - FACTORES'!BE$11,'COMPRAS CONJ - FACTORES'!BE$10)*'COMPRAS CONJ - FACTORES'!BE64</f>
        <v>196.89840000000001</v>
      </c>
      <c r="BF64" s="21">
        <f>+$I64*IF(OR($A64="2-F1",$A64="2-F2"),'COMPRAS CONJ - FACTORES'!BF$11,'COMPRAS CONJ - FACTORES'!BF$10)*'COMPRAS CONJ - FACTORES'!BF64</f>
        <v>196.89840000000001</v>
      </c>
      <c r="BG64" s="21">
        <f>+$I64*IF(OR($A64="2-F1",$A64="2-F2"),'COMPRAS CONJ - FACTORES'!BG$11,'COMPRAS CONJ - FACTORES'!BG$10)*'COMPRAS CONJ - FACTORES'!BG64</f>
        <v>196.89840000000001</v>
      </c>
      <c r="BH64" s="21">
        <f>+$I64*IF(OR($A64="2-F1",$A64="2-F2"),'COMPRAS CONJ - FACTORES'!BH$11,'COMPRAS CONJ - FACTORES'!BH$10)*'COMPRAS CONJ - FACTORES'!BH64</f>
        <v>196.89840000000001</v>
      </c>
      <c r="BI64" s="21">
        <f>+$I64*IF(OR($A64="2-F1",$A64="2-F2"),'COMPRAS CONJ - FACTORES'!BI$11,'COMPRAS CONJ - FACTORES'!BI$10)*'COMPRAS CONJ - FACTORES'!BI64</f>
        <v>196.89840000000001</v>
      </c>
      <c r="BJ64" s="21">
        <f>+$I64*IF(OR($A64="2-F1",$A64="2-F2"),'COMPRAS CONJ - FACTORES'!BJ$11,'COMPRAS CONJ - FACTORES'!BJ$10)*'COMPRAS CONJ - FACTORES'!BJ64</f>
        <v>196.89840000000001</v>
      </c>
      <c r="BK64" s="21">
        <f>+$I64*IF(OR($A64="2-F1",$A64="2-F2"),'COMPRAS CONJ - FACTORES'!BK$11,'COMPRAS CONJ - FACTORES'!BK$10)*'COMPRAS CONJ - FACTORES'!BK64</f>
        <v>200.24720000000002</v>
      </c>
      <c r="BL64" s="21">
        <f>+$I64*IF(OR($A64="2-F1",$A64="2-F2"),'COMPRAS CONJ - FACTORES'!BL$11,'COMPRAS CONJ - FACTORES'!BL$10)*'COMPRAS CONJ - FACTORES'!BL64</f>
        <v>200.24720000000002</v>
      </c>
      <c r="BM64" s="21">
        <f>+$I64*IF(OR($A64="2-F1",$A64="2-F2"),'COMPRAS CONJ - FACTORES'!BM$11,'COMPRAS CONJ - FACTORES'!BM$10)*'COMPRAS CONJ - FACTORES'!BM64</f>
        <v>200.24720000000002</v>
      </c>
      <c r="BN64" s="21">
        <f>+$I64*IF(OR($A64="2-F1",$A64="2-F2"),'COMPRAS CONJ - FACTORES'!BN$11,'COMPRAS CONJ - FACTORES'!BN$10)*'COMPRAS CONJ - FACTORES'!BN64</f>
        <v>200.24720000000002</v>
      </c>
      <c r="BO64" s="21">
        <f>+$I64*IF(OR($A64="2-F1",$A64="2-F2"),'COMPRAS CONJ - FACTORES'!BO$11,'COMPRAS CONJ - FACTORES'!BO$10)*'COMPRAS CONJ - FACTORES'!BO64</f>
        <v>200.24720000000002</v>
      </c>
      <c r="BP64" s="21">
        <f>+$I64*IF(OR($A64="2-F1",$A64="2-F2"),'COMPRAS CONJ - FACTORES'!BP$11,'COMPRAS CONJ - FACTORES'!BP$10)*'COMPRAS CONJ - FACTORES'!BP64</f>
        <v>191.54080000000002</v>
      </c>
      <c r="BQ64" s="21">
        <f>+$I64*IF(OR($A64="2-F1",$A64="2-F2"),'COMPRAS CONJ - FACTORES'!BQ$11,'COMPRAS CONJ - FACTORES'!BQ$10)*'COMPRAS CONJ - FACTORES'!BQ64</f>
        <v>191.54080000000002</v>
      </c>
      <c r="BR64" s="21">
        <f>+$I64*IF(OR($A64="2-F1",$A64="2-F2"),'COMPRAS CONJ - FACTORES'!BR$11,'COMPRAS CONJ - FACTORES'!BR$10)*'COMPRAS CONJ - FACTORES'!BR64</f>
        <v>191.54080000000002</v>
      </c>
      <c r="BS64" s="21">
        <f>+$I64*IF(OR($A64="2-F1",$A64="2-F2"),'COMPRAS CONJ - FACTORES'!BS$11,'COMPRAS CONJ - FACTORES'!BS$10)*'COMPRAS CONJ - FACTORES'!BS64</f>
        <v>191.54080000000002</v>
      </c>
      <c r="BT64" s="21">
        <f>+$I64*IF(OR($A64="2-F1",$A64="2-F2"),'COMPRAS CONJ - FACTORES'!BT$11,'COMPRAS CONJ - FACTORES'!BT$10)*'COMPRAS CONJ - FACTORES'!BT64</f>
        <v>191.54080000000002</v>
      </c>
      <c r="BU64" s="21">
        <f>+$I64*IF(OR($A64="2-F1",$A64="2-F2"),'COMPRAS CONJ - FACTORES'!BU$11,'COMPRAS CONJ - FACTORES'!BU$10)*'COMPRAS CONJ - FACTORES'!BU64</f>
        <v>191.54080000000002</v>
      </c>
      <c r="BV64" s="21">
        <f>+$I64*IF(OR($A64="2-F1",$A64="2-F2"),'COMPRAS CONJ - FACTORES'!BV$11,'COMPRAS CONJ - FACTORES'!BV$10)*'COMPRAS CONJ - FACTORES'!BV64</f>
        <v>191.54080000000002</v>
      </c>
      <c r="BW64" s="21">
        <f>+$I64*IF(OR($A64="2-F1",$A64="2-F2"),'COMPRAS CONJ - FACTORES'!BW$11,'COMPRAS CONJ - FACTORES'!BW$10)*'COMPRAS CONJ - FACTORES'!BW64</f>
        <v>194.81440000000001</v>
      </c>
      <c r="BX64" s="21">
        <f>+$I64*IF(OR($A64="2-F1",$A64="2-F2"),'COMPRAS CONJ - FACTORES'!BX$11,'COMPRAS CONJ - FACTORES'!BX$10)*'COMPRAS CONJ - FACTORES'!BX64</f>
        <v>194.81440000000001</v>
      </c>
      <c r="BY64" s="21">
        <f>+$I64*IF(OR($A64="2-F1",$A64="2-F2"),'COMPRAS CONJ - FACTORES'!BY$11,'COMPRAS CONJ - FACTORES'!BY$10)*'COMPRAS CONJ - FACTORES'!BY64</f>
        <v>194.81440000000001</v>
      </c>
      <c r="BZ64" s="21">
        <f>+$I64*IF(OR($A64="2-F1",$A64="2-F2"),'COMPRAS CONJ - FACTORES'!BZ$11,'COMPRAS CONJ - FACTORES'!BZ$10)*'COMPRAS CONJ - FACTORES'!BZ64</f>
        <v>194.81440000000001</v>
      </c>
      <c r="CA64" s="21">
        <f>+$I64*IF(OR($A64="2-F1",$A64="2-F2"),'COMPRAS CONJ - FACTORES'!CA$11,'COMPRAS CONJ - FACTORES'!CA$10)*'COMPRAS CONJ - FACTORES'!CA64</f>
        <v>194.81440000000001</v>
      </c>
    </row>
    <row r="65" spans="1:79" x14ac:dyDescent="0.3">
      <c r="A65" s="9">
        <v>1</v>
      </c>
      <c r="B65" s="16" t="s">
        <v>2934</v>
      </c>
      <c r="C65" s="440" t="s">
        <v>2950</v>
      </c>
      <c r="D65" s="11" t="s">
        <v>2815</v>
      </c>
      <c r="E65" s="9" t="s">
        <v>2936</v>
      </c>
      <c r="F65" s="9" t="s">
        <v>2951</v>
      </c>
      <c r="G65" s="9" t="s">
        <v>2952</v>
      </c>
      <c r="H65" s="12" t="s">
        <v>2953</v>
      </c>
      <c r="I65" s="13">
        <v>158.91999999999999</v>
      </c>
      <c r="J65" s="14">
        <v>1.415</v>
      </c>
      <c r="K65" s="24">
        <v>42796</v>
      </c>
      <c r="L65" s="24">
        <v>43042</v>
      </c>
      <c r="M65" s="689">
        <v>43042</v>
      </c>
      <c r="N65" s="21">
        <f>+$I65*IF(OR($A65="2-F1",$A65="2-F2"),'COMPRAS CONJ - FACTORES'!N$11,'COMPRAS CONJ - FACTORES'!N$10)*'COMPRAS CONJ - FACTORES'!N65</f>
        <v>0</v>
      </c>
      <c r="O65" s="21">
        <f>+$I65*IF(OR($A65="2-F1",$A65="2-F2"),'COMPRAS CONJ - FACTORES'!O$11,'COMPRAS CONJ - FACTORES'!O$10)*'COMPRAS CONJ - FACTORES'!O65</f>
        <v>0</v>
      </c>
      <c r="P65" s="21">
        <f>+$I65*IF(OR($A65="2-F1",$A65="2-F2"),'COMPRAS CONJ - FACTORES'!P$11,'COMPRAS CONJ - FACTORES'!P$10)*'COMPRAS CONJ - FACTORES'!P65</f>
        <v>0</v>
      </c>
      <c r="Q65" s="21">
        <f>+$I65*IF(OR($A65="2-F1",$A65="2-F2"),'COMPRAS CONJ - FACTORES'!Q$11,'COMPRAS CONJ - FACTORES'!Q$10)*'COMPRAS CONJ - FACTORES'!Q65</f>
        <v>0</v>
      </c>
      <c r="R65" s="21">
        <f>+$I65*IF(OR($A65="2-F1",$A65="2-F2"),'COMPRAS CONJ - FACTORES'!R$11,'COMPRAS CONJ - FACTORES'!R$10)*'COMPRAS CONJ - FACTORES'!R65</f>
        <v>193.96503839999997</v>
      </c>
      <c r="S65" s="21">
        <f>+$I65*IF(OR($A65="2-F1",$A65="2-F2"),'COMPRAS CONJ - FACTORES'!S$11,'COMPRAS CONJ - FACTORES'!S$10)*'COMPRAS CONJ - FACTORES'!S65</f>
        <v>193.96503839999997</v>
      </c>
      <c r="T65" s="21">
        <f>+$I65*IF(OR($A65="2-F1",$A65="2-F2"),'COMPRAS CONJ - FACTORES'!T$11,'COMPRAS CONJ - FACTORES'!T$10)*'COMPRAS CONJ - FACTORES'!T65</f>
        <v>185.88316179999995</v>
      </c>
      <c r="U65" s="21">
        <f>+$I65*IF(OR($A65="2-F1",$A65="2-F2"),'COMPRAS CONJ - FACTORES'!U$11,'COMPRAS CONJ - FACTORES'!U$10)*'COMPRAS CONJ - FACTORES'!U65</f>
        <v>185.88316179999995</v>
      </c>
      <c r="V65" s="21">
        <f>+$I65*IF(OR($A65="2-F1",$A65="2-F2"),'COMPRAS CONJ - FACTORES'!V$11,'COMPRAS CONJ - FACTORES'!V$10)*'COMPRAS CONJ - FACTORES'!V65</f>
        <v>185.88316179999995</v>
      </c>
      <c r="W65" s="21">
        <f>+$I65*IF(OR($A65="2-F1",$A65="2-F2"),'COMPRAS CONJ - FACTORES'!W$11,'COMPRAS CONJ - FACTORES'!W$10)*'COMPRAS CONJ - FACTORES'!W65</f>
        <v>185.88316179999995</v>
      </c>
      <c r="X65" s="21">
        <f>+$I65*IF(OR($A65="2-F1",$A65="2-F2"),'COMPRAS CONJ - FACTORES'!X$11,'COMPRAS CONJ - FACTORES'!X$10)*'COMPRAS CONJ - FACTORES'!X65</f>
        <v>185.88316179999995</v>
      </c>
      <c r="Y65" s="21">
        <f>+$I65*IF(OR($A65="2-F1",$A65="2-F2"),'COMPRAS CONJ - FACTORES'!Y$11,'COMPRAS CONJ - FACTORES'!Y$10)*'COMPRAS CONJ - FACTORES'!Y65</f>
        <v>185.88316179999995</v>
      </c>
      <c r="Z65" s="21">
        <f>+$I65*IF(OR($A65="2-F1",$A65="2-F2"),'COMPRAS CONJ - FACTORES'!Z$11,'COMPRAS CONJ - FACTORES'!Z$10)*'COMPRAS CONJ - FACTORES'!Z65</f>
        <v>185.88316179999995</v>
      </c>
      <c r="AA65" s="21">
        <f>+$I65*IF(OR($A65="2-F1",$A65="2-F2"),'COMPRAS CONJ - FACTORES'!AA$11,'COMPRAS CONJ - FACTORES'!AA$10)*'COMPRAS CONJ - FACTORES'!AA65</f>
        <v>185.88316179999995</v>
      </c>
      <c r="AB65" s="21">
        <f>+$I65*IF(OR($A65="2-F1",$A65="2-F2"),'COMPRAS CONJ - FACTORES'!AB$11,'COMPRAS CONJ - FACTORES'!AB$10)*'COMPRAS CONJ - FACTORES'!AB65</f>
        <v>185.88316179999995</v>
      </c>
      <c r="AC65" s="21">
        <f>+$I65*IF(OR($A65="2-F1",$A65="2-F2"),'COMPRAS CONJ - FACTORES'!AC$11,'COMPRAS CONJ - FACTORES'!AC$10)*'COMPRAS CONJ - FACTORES'!AC65</f>
        <v>185.88316179999995</v>
      </c>
      <c r="AD65" s="21">
        <f>+$I65*IF(OR($A65="2-F1",$A65="2-F2"),'COMPRAS CONJ - FACTORES'!AD$11,'COMPRAS CONJ - FACTORES'!AD$10)*'COMPRAS CONJ - FACTORES'!AD65</f>
        <v>189.04487519999998</v>
      </c>
      <c r="AE65" s="21">
        <f>+$I65*IF(OR($A65="2-F1",$A65="2-F2"),'COMPRAS CONJ - FACTORES'!AE$11,'COMPRAS CONJ - FACTORES'!AE$10)*'COMPRAS CONJ - FACTORES'!AE65</f>
        <v>189.04487519999998</v>
      </c>
      <c r="AF65" s="21">
        <f>+$I65*IF(OR($A65="2-F1",$A65="2-F2"),'COMPRAS CONJ - FACTORES'!AF$11,'COMPRAS CONJ - FACTORES'!AF$10)*'COMPRAS CONJ - FACTORES'!AF65</f>
        <v>189.04487519999998</v>
      </c>
      <c r="AG65" s="21">
        <f>+$I65*IF(OR($A65="2-F1",$A65="2-F2"),'COMPRAS CONJ - FACTORES'!AG$11,'COMPRAS CONJ - FACTORES'!AG$10)*'COMPRAS CONJ - FACTORES'!AG65</f>
        <v>189.04487519999998</v>
      </c>
      <c r="AH65" s="21">
        <f>+$I65*IF(OR($A65="2-F1",$A65="2-F2"),'COMPRAS CONJ - FACTORES'!AH$11,'COMPRAS CONJ - FACTORES'!AH$10)*'COMPRAS CONJ - FACTORES'!AH65</f>
        <v>189.04487519999998</v>
      </c>
      <c r="AI65" s="21">
        <f>+$I65*IF(OR($A65="2-F1",$A65="2-F2"),'COMPRAS CONJ - FACTORES'!AI$11,'COMPRAS CONJ - FACTORES'!AI$10)*'COMPRAS CONJ - FACTORES'!AI65</f>
        <v>189.04487519999998</v>
      </c>
      <c r="AJ65" s="21">
        <f>+$I65*IF(OR($A65="2-F1",$A65="2-F2"),'COMPRAS CONJ - FACTORES'!AJ$11,'COMPRAS CONJ - FACTORES'!AJ$10)*'COMPRAS CONJ - FACTORES'!AJ65</f>
        <v>189.04487519999998</v>
      </c>
      <c r="AK65" s="21">
        <f>+$I65*IF(OR($A65="2-F1",$A65="2-F2"),'COMPRAS CONJ - FACTORES'!AK$11,'COMPRAS CONJ - FACTORES'!AK$10)*'COMPRAS CONJ - FACTORES'!AK65</f>
        <v>189.04487519999998</v>
      </c>
      <c r="AL65" s="21">
        <f>+$I65*IF(OR($A65="2-F1",$A65="2-F2"),'COMPRAS CONJ - FACTORES'!AL$11,'COMPRAS CONJ - FACTORES'!AL$10)*'COMPRAS CONJ - FACTORES'!AL65</f>
        <v>189.04487519999998</v>
      </c>
      <c r="AM65" s="21">
        <f>+$I65*IF(OR($A65="2-F1",$A65="2-F2"),'COMPRAS CONJ - FACTORES'!AM$11,'COMPRAS CONJ - FACTORES'!AM$10)*'COMPRAS CONJ - FACTORES'!AM65</f>
        <v>189.04487519999998</v>
      </c>
      <c r="AN65" s="21">
        <f>+$I65*IF(OR($A65="2-F1",$A65="2-F2"),'COMPRAS CONJ - FACTORES'!AN$11,'COMPRAS CONJ - FACTORES'!AN$10)*'COMPRAS CONJ - FACTORES'!AN65</f>
        <v>189.04487519999998</v>
      </c>
      <c r="AO65" s="21">
        <f>+$I65*IF(OR($A65="2-F1",$A65="2-F2"),'COMPRAS CONJ - FACTORES'!AO$11,'COMPRAS CONJ - FACTORES'!AO$10)*'COMPRAS CONJ - FACTORES'!AO65</f>
        <v>189.04487519999998</v>
      </c>
      <c r="AP65" s="21">
        <f>+$I65*IF(OR($A65="2-F1",$A65="2-F2"),'COMPRAS CONJ - FACTORES'!AP$11,'COMPRAS CONJ - FACTORES'!AP$10)*'COMPRAS CONJ - FACTORES'!AP65</f>
        <v>192.27969179999999</v>
      </c>
      <c r="AQ65" s="21">
        <f>+$I65*IF(OR($A65="2-F1",$A65="2-F2"),'COMPRAS CONJ - FACTORES'!AQ$11,'COMPRAS CONJ - FACTORES'!AQ$10)*'COMPRAS CONJ - FACTORES'!AQ65</f>
        <v>192.27969179999999</v>
      </c>
      <c r="AR65" s="21">
        <f>+$I65*IF(OR($A65="2-F1",$A65="2-F2"),'COMPRAS CONJ - FACTORES'!AR$11,'COMPRAS CONJ - FACTORES'!AR$10)*'COMPRAS CONJ - FACTORES'!AR65</f>
        <v>192.27969179999999</v>
      </c>
      <c r="AS65" s="21">
        <f>+$I65*IF(OR($A65="2-F1",$A65="2-F2"),'COMPRAS CONJ - FACTORES'!AS$11,'COMPRAS CONJ - FACTORES'!AS$10)*'COMPRAS CONJ - FACTORES'!AS65</f>
        <v>192.27969179999999</v>
      </c>
      <c r="AT65" s="21">
        <f>+$I65*IF(OR($A65="2-F1",$A65="2-F2"),'COMPRAS CONJ - FACTORES'!AT$11,'COMPRAS CONJ - FACTORES'!AT$10)*'COMPRAS CONJ - FACTORES'!AT65</f>
        <v>192.27969179999999</v>
      </c>
      <c r="AU65" s="21">
        <f>+$I65*IF(OR($A65="2-F1",$A65="2-F2"),'COMPRAS CONJ - FACTORES'!AU$11,'COMPRAS CONJ - FACTORES'!AU$10)*'COMPRAS CONJ - FACTORES'!AU65</f>
        <v>192.27969179999999</v>
      </c>
      <c r="AV65" s="21">
        <f>+$I65*IF(OR($A65="2-F1",$A65="2-F2"),'COMPRAS CONJ - FACTORES'!AV$11,'COMPRAS CONJ - FACTORES'!AV$10)*'COMPRAS CONJ - FACTORES'!AV65</f>
        <v>192.27969179999999</v>
      </c>
      <c r="AW65" s="21">
        <f>+$I65*IF(OR($A65="2-F1",$A65="2-F2"),'COMPRAS CONJ - FACTORES'!AW$11,'COMPRAS CONJ - FACTORES'!AW$10)*'COMPRAS CONJ - FACTORES'!AW65</f>
        <v>192.27969179999999</v>
      </c>
      <c r="AX65" s="21">
        <f>+$I65*IF(OR($A65="2-F1",$A65="2-F2"),'COMPRAS CONJ - FACTORES'!AX$11,'COMPRAS CONJ - FACTORES'!AX$10)*'COMPRAS CONJ - FACTORES'!AX65</f>
        <v>192.27969179999999</v>
      </c>
      <c r="AY65" s="21">
        <f>+$I65*IF(OR($A65="2-F1",$A65="2-F2"),'COMPRAS CONJ - FACTORES'!AY$11,'COMPRAS CONJ - FACTORES'!AY$10)*'COMPRAS CONJ - FACTORES'!AY65</f>
        <v>192.27969179999999</v>
      </c>
      <c r="AZ65" s="21">
        <f>+$I65*IF(OR($A65="2-F1",$A65="2-F2"),'COMPRAS CONJ - FACTORES'!AZ$11,'COMPRAS CONJ - FACTORES'!AZ$10)*'COMPRAS CONJ - FACTORES'!AZ65</f>
        <v>192.27969179999999</v>
      </c>
      <c r="BA65" s="21">
        <f>+$I65*IF(OR($A65="2-F1",$A65="2-F2"),'COMPRAS CONJ - FACTORES'!BA$11,'COMPRAS CONJ - FACTORES'!BA$10)*'COMPRAS CONJ - FACTORES'!BA65</f>
        <v>192.27969179999999</v>
      </c>
      <c r="BB65" s="21">
        <f>+$I65*IF(OR($A65="2-F1",$A65="2-F2"),'COMPRAS CONJ - FACTORES'!BB$11,'COMPRAS CONJ - FACTORES'!BB$10)*'COMPRAS CONJ - FACTORES'!BB65</f>
        <v>195.56933579999998</v>
      </c>
      <c r="BC65" s="21">
        <f>+$I65*IF(OR($A65="2-F1",$A65="2-F2"),'COMPRAS CONJ - FACTORES'!BC$11,'COMPRAS CONJ - FACTORES'!BC$10)*'COMPRAS CONJ - FACTORES'!BC65</f>
        <v>195.56933579999998</v>
      </c>
      <c r="BD65" s="21">
        <f>+$I65*IF(OR($A65="2-F1",$A65="2-F2"),'COMPRAS CONJ - FACTORES'!BD$11,'COMPRAS CONJ - FACTORES'!BD$10)*'COMPRAS CONJ - FACTORES'!BD65</f>
        <v>195.56933579999998</v>
      </c>
      <c r="BE65" s="21">
        <f>+$I65*IF(OR($A65="2-F1",$A65="2-F2"),'COMPRAS CONJ - FACTORES'!BE$11,'COMPRAS CONJ - FACTORES'!BE$10)*'COMPRAS CONJ - FACTORES'!BE65</f>
        <v>195.56933579999998</v>
      </c>
      <c r="BF65" s="21">
        <f>+$I65*IF(OR($A65="2-F1",$A65="2-F2"),'COMPRAS CONJ - FACTORES'!BF$11,'COMPRAS CONJ - FACTORES'!BF$10)*'COMPRAS CONJ - FACTORES'!BF65</f>
        <v>195.56933579999998</v>
      </c>
      <c r="BG65" s="21">
        <f>+$I65*IF(OR($A65="2-F1",$A65="2-F2"),'COMPRAS CONJ - FACTORES'!BG$11,'COMPRAS CONJ - FACTORES'!BG$10)*'COMPRAS CONJ - FACTORES'!BG65</f>
        <v>195.56933579999998</v>
      </c>
      <c r="BH65" s="21">
        <f>+$I65*IF(OR($A65="2-F1",$A65="2-F2"),'COMPRAS CONJ - FACTORES'!BH$11,'COMPRAS CONJ - FACTORES'!BH$10)*'COMPRAS CONJ - FACTORES'!BH65</f>
        <v>195.56933579999998</v>
      </c>
      <c r="BI65" s="21">
        <f>+$I65*IF(OR($A65="2-F1",$A65="2-F2"),'COMPRAS CONJ - FACTORES'!BI$11,'COMPRAS CONJ - FACTORES'!BI$10)*'COMPRAS CONJ - FACTORES'!BI65</f>
        <v>195.56933579999998</v>
      </c>
      <c r="BJ65" s="21">
        <f>+$I65*IF(OR($A65="2-F1",$A65="2-F2"),'COMPRAS CONJ - FACTORES'!BJ$11,'COMPRAS CONJ - FACTORES'!BJ$10)*'COMPRAS CONJ - FACTORES'!BJ65</f>
        <v>195.56933579999998</v>
      </c>
      <c r="BK65" s="21">
        <f>+$I65*IF(OR($A65="2-F1",$A65="2-F2"),'COMPRAS CONJ - FACTORES'!BK$11,'COMPRAS CONJ - FACTORES'!BK$10)*'COMPRAS CONJ - FACTORES'!BK65</f>
        <v>195.56933579999998</v>
      </c>
      <c r="BL65" s="21">
        <f>+$I65*IF(OR($A65="2-F1",$A65="2-F2"),'COMPRAS CONJ - FACTORES'!BL$11,'COMPRAS CONJ - FACTORES'!BL$10)*'COMPRAS CONJ - FACTORES'!BL65</f>
        <v>195.56933579999998</v>
      </c>
      <c r="BM65" s="21">
        <f>+$I65*IF(OR($A65="2-F1",$A65="2-F2"),'COMPRAS CONJ - FACTORES'!BM$11,'COMPRAS CONJ - FACTORES'!BM$10)*'COMPRAS CONJ - FACTORES'!BM65</f>
        <v>195.56933579999998</v>
      </c>
      <c r="BN65" s="21">
        <f>+$I65*IF(OR($A65="2-F1",$A65="2-F2"),'COMPRAS CONJ - FACTORES'!BN$11,'COMPRAS CONJ - FACTORES'!BN$10)*'COMPRAS CONJ - FACTORES'!BN65</f>
        <v>198.89553139999998</v>
      </c>
      <c r="BO65" s="21">
        <f>+$I65*IF(OR($A65="2-F1",$A65="2-F2"),'COMPRAS CONJ - FACTORES'!BO$11,'COMPRAS CONJ - FACTORES'!BO$10)*'COMPRAS CONJ - FACTORES'!BO65</f>
        <v>198.89553139999998</v>
      </c>
      <c r="BP65" s="21">
        <f>+$I65*IF(OR($A65="2-F1",$A65="2-F2"),'COMPRAS CONJ - FACTORES'!BP$11,'COMPRAS CONJ - FACTORES'!BP$10)*'COMPRAS CONJ - FACTORES'!BP65</f>
        <v>190.24789960000001</v>
      </c>
      <c r="BQ65" s="21">
        <f>+$I65*IF(OR($A65="2-F1",$A65="2-F2"),'COMPRAS CONJ - FACTORES'!BQ$11,'COMPRAS CONJ - FACTORES'!BQ$10)*'COMPRAS CONJ - FACTORES'!BQ65</f>
        <v>190.24789960000001</v>
      </c>
      <c r="BR65" s="21">
        <f>+$I65*IF(OR($A65="2-F1",$A65="2-F2"),'COMPRAS CONJ - FACTORES'!BR$11,'COMPRAS CONJ - FACTORES'!BR$10)*'COMPRAS CONJ - FACTORES'!BR65</f>
        <v>190.24789960000001</v>
      </c>
      <c r="BS65" s="21">
        <f>+$I65*IF(OR($A65="2-F1",$A65="2-F2"),'COMPRAS CONJ - FACTORES'!BS$11,'COMPRAS CONJ - FACTORES'!BS$10)*'COMPRAS CONJ - FACTORES'!BS65</f>
        <v>190.24789960000001</v>
      </c>
      <c r="BT65" s="21">
        <f>+$I65*IF(OR($A65="2-F1",$A65="2-F2"),'COMPRAS CONJ - FACTORES'!BT$11,'COMPRAS CONJ - FACTORES'!BT$10)*'COMPRAS CONJ - FACTORES'!BT65</f>
        <v>190.24789960000001</v>
      </c>
      <c r="BU65" s="21">
        <f>+$I65*IF(OR($A65="2-F1",$A65="2-F2"),'COMPRAS CONJ - FACTORES'!BU$11,'COMPRAS CONJ - FACTORES'!BU$10)*'COMPRAS CONJ - FACTORES'!BU65</f>
        <v>190.24789960000001</v>
      </c>
      <c r="BV65" s="21">
        <f>+$I65*IF(OR($A65="2-F1",$A65="2-F2"),'COMPRAS CONJ - FACTORES'!BV$11,'COMPRAS CONJ - FACTORES'!BV$10)*'COMPRAS CONJ - FACTORES'!BV65</f>
        <v>190.24789960000001</v>
      </c>
      <c r="BW65" s="21">
        <f>+$I65*IF(OR($A65="2-F1",$A65="2-F2"),'COMPRAS CONJ - FACTORES'!BW$11,'COMPRAS CONJ - FACTORES'!BW$10)*'COMPRAS CONJ - FACTORES'!BW65</f>
        <v>190.24789960000001</v>
      </c>
      <c r="BX65" s="21">
        <f>+$I65*IF(OR($A65="2-F1",$A65="2-F2"),'COMPRAS CONJ - FACTORES'!BX$11,'COMPRAS CONJ - FACTORES'!BX$10)*'COMPRAS CONJ - FACTORES'!BX65</f>
        <v>190.24789960000001</v>
      </c>
      <c r="BY65" s="21">
        <f>+$I65*IF(OR($A65="2-F1",$A65="2-F2"),'COMPRAS CONJ - FACTORES'!BY$11,'COMPRAS CONJ - FACTORES'!BY$10)*'COMPRAS CONJ - FACTORES'!BY65</f>
        <v>190.24789960000001</v>
      </c>
      <c r="BZ65" s="21">
        <f>+$I65*IF(OR($A65="2-F1",$A65="2-F2"),'COMPRAS CONJ - FACTORES'!BZ$11,'COMPRAS CONJ - FACTORES'!BZ$10)*'COMPRAS CONJ - FACTORES'!BZ65</f>
        <v>193.49940280000001</v>
      </c>
      <c r="CA65" s="21">
        <f>+$I65*IF(OR($A65="2-F1",$A65="2-F2"),'COMPRAS CONJ - FACTORES'!CA$11,'COMPRAS CONJ - FACTORES'!CA$10)*'COMPRAS CONJ - FACTORES'!CA65</f>
        <v>193.49940280000001</v>
      </c>
    </row>
    <row r="66" spans="1:79" x14ac:dyDescent="0.3">
      <c r="A66" s="9">
        <v>1</v>
      </c>
      <c r="B66" s="16" t="s">
        <v>2934</v>
      </c>
      <c r="C66" s="440" t="s">
        <v>2954</v>
      </c>
      <c r="D66" s="498" t="s">
        <v>2815</v>
      </c>
      <c r="E66" s="439" t="s">
        <v>2816</v>
      </c>
      <c r="F66" s="439" t="s">
        <v>2955</v>
      </c>
      <c r="G66" s="439" t="s">
        <v>2956</v>
      </c>
      <c r="H66" s="439" t="s">
        <v>2957</v>
      </c>
      <c r="I66" s="13">
        <v>160</v>
      </c>
      <c r="J66" s="14">
        <v>1.62</v>
      </c>
      <c r="K66" s="24">
        <v>42825</v>
      </c>
      <c r="L66" s="24" t="s">
        <v>3707</v>
      </c>
      <c r="M66" s="439" t="s">
        <v>5735</v>
      </c>
      <c r="N66" s="21">
        <f>+$I66*IF(OR($A66="2-F1",$A66="2-F2"),'COMPRAS CONJ - FACTORES'!N$11,'COMPRAS CONJ - FACTORES'!N$10)*'COMPRAS CONJ - FACTORES'!N66</f>
        <v>0</v>
      </c>
      <c r="O66" s="21">
        <f>+$I66*IF(OR($A66="2-F1",$A66="2-F2"),'COMPRAS CONJ - FACTORES'!O$11,'COMPRAS CONJ - FACTORES'!O$10)*'COMPRAS CONJ - FACTORES'!O66</f>
        <v>0</v>
      </c>
      <c r="P66" s="21">
        <f>+$I66*IF(OR($A66="2-F1",$A66="2-F2"),'COMPRAS CONJ - FACTORES'!P$11,'COMPRAS CONJ - FACTORES'!P$10)*'COMPRAS CONJ - FACTORES'!P66</f>
        <v>0</v>
      </c>
      <c r="Q66" s="21">
        <f>+$I66*IF(OR($A66="2-F1",$A66="2-F2"),'COMPRAS CONJ - FACTORES'!Q$11,'COMPRAS CONJ - FACTORES'!Q$10)*'COMPRAS CONJ - FACTORES'!Q66</f>
        <v>0</v>
      </c>
      <c r="R66" s="21">
        <f>+$I66*IF(OR($A66="2-F1",$A66="2-F2"),'COMPRAS CONJ - FACTORES'!R$11,'COMPRAS CONJ - FACTORES'!R$10)*'COMPRAS CONJ - FACTORES'!R66</f>
        <v>0</v>
      </c>
      <c r="S66" s="21">
        <f>+$I66*IF(OR($A66="2-F1",$A66="2-F2"),'COMPRAS CONJ - FACTORES'!S$11,'COMPRAS CONJ - FACTORES'!S$10)*'COMPRAS CONJ - FACTORES'!S66</f>
        <v>0</v>
      </c>
      <c r="T66" s="21">
        <f>+$I66*IF(OR($A66="2-F1",$A66="2-F2"),'COMPRAS CONJ - FACTORES'!T$11,'COMPRAS CONJ - FACTORES'!T$10)*'COMPRAS CONJ - FACTORES'!T66</f>
        <v>0</v>
      </c>
      <c r="U66" s="21">
        <f>+$I66*IF(OR($A66="2-F1",$A66="2-F2"),'COMPRAS CONJ - FACTORES'!U$11,'COMPRAS CONJ - FACTORES'!U$10)*'COMPRAS CONJ - FACTORES'!U66</f>
        <v>0</v>
      </c>
      <c r="V66" s="21">
        <f>+$I66*IF(OR($A66="2-F1",$A66="2-F2"),'COMPRAS CONJ - FACTORES'!V$11,'COMPRAS CONJ - FACTORES'!V$10)*'COMPRAS CONJ - FACTORES'!V66</f>
        <v>0</v>
      </c>
      <c r="W66" s="21">
        <f>+$I66*IF(OR($A66="2-F1",$A66="2-F2"),'COMPRAS CONJ - FACTORES'!W$11,'COMPRAS CONJ - FACTORES'!W$10)*'COMPRAS CONJ - FACTORES'!W66</f>
        <v>0</v>
      </c>
      <c r="X66" s="21">
        <f>+$I66*IF(OR($A66="2-F1",$A66="2-F2"),'COMPRAS CONJ - FACTORES'!X$11,'COMPRAS CONJ - FACTORES'!X$10)*'COMPRAS CONJ - FACTORES'!X66</f>
        <v>0</v>
      </c>
      <c r="Y66" s="21">
        <f>+$I66*IF(OR($A66="2-F1",$A66="2-F2"),'COMPRAS CONJ - FACTORES'!Y$11,'COMPRAS CONJ - FACTORES'!Y$10)*'COMPRAS CONJ - FACTORES'!Y66</f>
        <v>0</v>
      </c>
      <c r="Z66" s="21">
        <f>+$I66*IF(OR($A66="2-F1",$A66="2-F2"),'COMPRAS CONJ - FACTORES'!Z$11,'COMPRAS CONJ - FACTORES'!Z$10)*'COMPRAS CONJ - FACTORES'!Z66</f>
        <v>0</v>
      </c>
      <c r="AA66" s="21">
        <f>+$I66*IF(OR($A66="2-F1",$A66="2-F2"),'COMPRAS CONJ - FACTORES'!AA$11,'COMPRAS CONJ - FACTORES'!AA$10)*'COMPRAS CONJ - FACTORES'!AA66</f>
        <v>0</v>
      </c>
      <c r="AB66" s="21">
        <f>+$I66*IF(OR($A66="2-F1",$A66="2-F2"),'COMPRAS CONJ - FACTORES'!AB$11,'COMPRAS CONJ - FACTORES'!AB$10)*'COMPRAS CONJ - FACTORES'!AB66</f>
        <v>0</v>
      </c>
      <c r="AC66" s="21">
        <f>+$I66*IF(OR($A66="2-F1",$A66="2-F2"),'COMPRAS CONJ - FACTORES'!AC$11,'COMPRAS CONJ - FACTORES'!AC$10)*'COMPRAS CONJ - FACTORES'!AC66</f>
        <v>0</v>
      </c>
      <c r="AD66" s="21">
        <f>+$I66*IF(OR($A66="2-F1",$A66="2-F2"),'COMPRAS CONJ - FACTORES'!AD$11,'COMPRAS CONJ - FACTORES'!AD$10)*'COMPRAS CONJ - FACTORES'!AD66</f>
        <v>0</v>
      </c>
      <c r="AE66" s="21">
        <f>+$I66*IF(OR($A66="2-F1",$A66="2-F2"),'COMPRAS CONJ - FACTORES'!AE$11,'COMPRAS CONJ - FACTORES'!AE$10)*'COMPRAS CONJ - FACTORES'!AE66</f>
        <v>0</v>
      </c>
      <c r="AF66" s="21">
        <f>+$I66*IF(OR($A66="2-F1",$A66="2-F2"),'COMPRAS CONJ - FACTORES'!AF$11,'COMPRAS CONJ - FACTORES'!AF$10)*'COMPRAS CONJ - FACTORES'!AF66</f>
        <v>0</v>
      </c>
      <c r="AG66" s="21">
        <f>+$I66*IF(OR($A66="2-F1",$A66="2-F2"),'COMPRAS CONJ - FACTORES'!AG$11,'COMPRAS CONJ - FACTORES'!AG$10)*'COMPRAS CONJ - FACTORES'!AG66</f>
        <v>0</v>
      </c>
      <c r="AH66" s="21">
        <f>+$I66*IF(OR($A66="2-F1",$A66="2-F2"),'COMPRAS CONJ - FACTORES'!AH$11,'COMPRAS CONJ - FACTORES'!AH$10)*'COMPRAS CONJ - FACTORES'!AH66</f>
        <v>0</v>
      </c>
      <c r="AI66" s="21">
        <f>+$I66*IF(OR($A66="2-F1",$A66="2-F2"),'COMPRAS CONJ - FACTORES'!AI$11,'COMPRAS CONJ - FACTORES'!AI$10)*'COMPRAS CONJ - FACTORES'!AI66</f>
        <v>0</v>
      </c>
      <c r="AJ66" s="21">
        <f>+$I66*IF(OR($A66="2-F1",$A66="2-F2"),'COMPRAS CONJ - FACTORES'!AJ$11,'COMPRAS CONJ - FACTORES'!AJ$10)*'COMPRAS CONJ - FACTORES'!AJ66</f>
        <v>0</v>
      </c>
      <c r="AK66" s="21">
        <f>+$I66*IF(OR($A66="2-F1",$A66="2-F2"),'COMPRAS CONJ - FACTORES'!AK$11,'COMPRAS CONJ - FACTORES'!AK$10)*'COMPRAS CONJ - FACTORES'!AK66</f>
        <v>0</v>
      </c>
      <c r="AL66" s="21">
        <f>+$I66*IF(OR($A66="2-F1",$A66="2-F2"),'COMPRAS CONJ - FACTORES'!AL$11,'COMPRAS CONJ - FACTORES'!AL$10)*'COMPRAS CONJ - FACTORES'!AL66</f>
        <v>0</v>
      </c>
      <c r="AM66" s="21">
        <f>+$I66*IF(OR($A66="2-F1",$A66="2-F2"),'COMPRAS CONJ - FACTORES'!AM$11,'COMPRAS CONJ - FACTORES'!AM$10)*'COMPRAS CONJ - FACTORES'!AM66</f>
        <v>0</v>
      </c>
      <c r="AN66" s="21">
        <f>+$I66*IF(OR($A66="2-F1",$A66="2-F2"),'COMPRAS CONJ - FACTORES'!AN$11,'COMPRAS CONJ - FACTORES'!AN$10)*'COMPRAS CONJ - FACTORES'!AN66</f>
        <v>0</v>
      </c>
      <c r="AO66" s="21">
        <f>+$I66*IF(OR($A66="2-F1",$A66="2-F2"),'COMPRAS CONJ - FACTORES'!AO$11,'COMPRAS CONJ - FACTORES'!AO$10)*'COMPRAS CONJ - FACTORES'!AO66</f>
        <v>0</v>
      </c>
      <c r="AP66" s="21">
        <f>+$I66*IF(OR($A66="2-F1",$A66="2-F2"),'COMPRAS CONJ - FACTORES'!AP$11,'COMPRAS CONJ - FACTORES'!AP$10)*'COMPRAS CONJ - FACTORES'!AP66</f>
        <v>0</v>
      </c>
      <c r="AQ66" s="21">
        <f>+$I66*IF(OR($A66="2-F1",$A66="2-F2"),'COMPRAS CONJ - FACTORES'!AQ$11,'COMPRAS CONJ - FACTORES'!AQ$10)*'COMPRAS CONJ - FACTORES'!AQ66</f>
        <v>0</v>
      </c>
      <c r="AR66" s="21">
        <f>+$I66*IF(OR($A66="2-F1",$A66="2-F2"),'COMPRAS CONJ - FACTORES'!AR$11,'COMPRAS CONJ - FACTORES'!AR$10)*'COMPRAS CONJ - FACTORES'!AR66</f>
        <v>0</v>
      </c>
      <c r="AS66" s="21">
        <f>+$I66*IF(OR($A66="2-F1",$A66="2-F2"),'COMPRAS CONJ - FACTORES'!AS$11,'COMPRAS CONJ - FACTORES'!AS$10)*'COMPRAS CONJ - FACTORES'!AS66</f>
        <v>0</v>
      </c>
      <c r="AT66" s="21">
        <f>+$I66*IF(OR($A66="2-F1",$A66="2-F2"),'COMPRAS CONJ - FACTORES'!AT$11,'COMPRAS CONJ - FACTORES'!AT$10)*'COMPRAS CONJ - FACTORES'!AT66</f>
        <v>0</v>
      </c>
      <c r="AU66" s="21">
        <f>+$I66*IF(OR($A66="2-F1",$A66="2-F2"),'COMPRAS CONJ - FACTORES'!AU$11,'COMPRAS CONJ - FACTORES'!AU$10)*'COMPRAS CONJ - FACTORES'!AU66</f>
        <v>0</v>
      </c>
      <c r="AV66" s="21">
        <f>+$I66*IF(OR($A66="2-F1",$A66="2-F2"),'COMPRAS CONJ - FACTORES'!AV$11,'COMPRAS CONJ - FACTORES'!AV$10)*'COMPRAS CONJ - FACTORES'!AV66</f>
        <v>0</v>
      </c>
      <c r="AW66" s="21">
        <f>+$I66*IF(OR($A66="2-F1",$A66="2-F2"),'COMPRAS CONJ - FACTORES'!AW$11,'COMPRAS CONJ - FACTORES'!AW$10)*'COMPRAS CONJ - FACTORES'!AW66</f>
        <v>0</v>
      </c>
      <c r="AX66" s="21">
        <f>+$I66*IF(OR($A66="2-F1",$A66="2-F2"),'COMPRAS CONJ - FACTORES'!AX$11,'COMPRAS CONJ - FACTORES'!AX$10)*'COMPRAS CONJ - FACTORES'!AX66</f>
        <v>0</v>
      </c>
      <c r="AY66" s="21">
        <f>+$I66*IF(OR($A66="2-F1",$A66="2-F2"),'COMPRAS CONJ - FACTORES'!AY$11,'COMPRAS CONJ - FACTORES'!AY$10)*'COMPRAS CONJ - FACTORES'!AY66</f>
        <v>0</v>
      </c>
      <c r="AZ66" s="21">
        <f>+$I66*IF(OR($A66="2-F1",$A66="2-F2"),'COMPRAS CONJ - FACTORES'!AZ$11,'COMPRAS CONJ - FACTORES'!AZ$10)*'COMPRAS CONJ - FACTORES'!AZ66</f>
        <v>0</v>
      </c>
      <c r="BA66" s="21">
        <f>+$I66*IF(OR($A66="2-F1",$A66="2-F2"),'COMPRAS CONJ - FACTORES'!BA$11,'COMPRAS CONJ - FACTORES'!BA$10)*'COMPRAS CONJ - FACTORES'!BA66</f>
        <v>0</v>
      </c>
      <c r="BB66" s="21">
        <f>+$I66*IF(OR($A66="2-F1",$A66="2-F2"),'COMPRAS CONJ - FACTORES'!BB$11,'COMPRAS CONJ - FACTORES'!BB$10)*'COMPRAS CONJ - FACTORES'!BB66</f>
        <v>0</v>
      </c>
      <c r="BC66" s="21">
        <f>+$I66*IF(OR($A66="2-F1",$A66="2-F2"),'COMPRAS CONJ - FACTORES'!BC$11,'COMPRAS CONJ - FACTORES'!BC$10)*'COMPRAS CONJ - FACTORES'!BC66</f>
        <v>0</v>
      </c>
      <c r="BD66" s="21">
        <f>+$I66*IF(OR($A66="2-F1",$A66="2-F2"),'COMPRAS CONJ - FACTORES'!BD$11,'COMPRAS CONJ - FACTORES'!BD$10)*'COMPRAS CONJ - FACTORES'!BD66</f>
        <v>0</v>
      </c>
      <c r="BE66" s="21">
        <f>+$I66*IF(OR($A66="2-F1",$A66="2-F2"),'COMPRAS CONJ - FACTORES'!BE$11,'COMPRAS CONJ - FACTORES'!BE$10)*'COMPRAS CONJ - FACTORES'!BE66</f>
        <v>0</v>
      </c>
      <c r="BF66" s="21">
        <f>+$I66*IF(OR($A66="2-F1",$A66="2-F2"),'COMPRAS CONJ - FACTORES'!BF$11,'COMPRAS CONJ - FACTORES'!BF$10)*'COMPRAS CONJ - FACTORES'!BF66</f>
        <v>0</v>
      </c>
      <c r="BG66" s="21">
        <f>+$I66*IF(OR($A66="2-F1",$A66="2-F2"),'COMPRAS CONJ - FACTORES'!BG$11,'COMPRAS CONJ - FACTORES'!BG$10)*'COMPRAS CONJ - FACTORES'!BG66</f>
        <v>0</v>
      </c>
      <c r="BH66" s="21">
        <f>+$I66*IF(OR($A66="2-F1",$A66="2-F2"),'COMPRAS CONJ - FACTORES'!BH$11,'COMPRAS CONJ - FACTORES'!BH$10)*'COMPRAS CONJ - FACTORES'!BH66</f>
        <v>0</v>
      </c>
      <c r="BI66" s="21">
        <f>+$I66*IF(OR($A66="2-F1",$A66="2-F2"),'COMPRAS CONJ - FACTORES'!BI$11,'COMPRAS CONJ - FACTORES'!BI$10)*'COMPRAS CONJ - FACTORES'!BI66</f>
        <v>0</v>
      </c>
      <c r="BJ66" s="21">
        <f>+$I66*IF(OR($A66="2-F1",$A66="2-F2"),'COMPRAS CONJ - FACTORES'!BJ$11,'COMPRAS CONJ - FACTORES'!BJ$10)*'COMPRAS CONJ - FACTORES'!BJ66</f>
        <v>0</v>
      </c>
      <c r="BK66" s="21">
        <f>+$I66*IF(OR($A66="2-F1",$A66="2-F2"),'COMPRAS CONJ - FACTORES'!BK$11,'COMPRAS CONJ - FACTORES'!BK$10)*'COMPRAS CONJ - FACTORES'!BK66</f>
        <v>0</v>
      </c>
      <c r="BL66" s="21">
        <f>+$I66*IF(OR($A66="2-F1",$A66="2-F2"),'COMPRAS CONJ - FACTORES'!BL$11,'COMPRAS CONJ - FACTORES'!BL$10)*'COMPRAS CONJ - FACTORES'!BL66</f>
        <v>0</v>
      </c>
      <c r="BM66" s="21">
        <f>+$I66*IF(OR($A66="2-F1",$A66="2-F2"),'COMPRAS CONJ - FACTORES'!BM$11,'COMPRAS CONJ - FACTORES'!BM$10)*'COMPRAS CONJ - FACTORES'!BM66</f>
        <v>0</v>
      </c>
      <c r="BN66" s="21">
        <f>+$I66*IF(OR($A66="2-F1",$A66="2-F2"),'COMPRAS CONJ - FACTORES'!BN$11,'COMPRAS CONJ - FACTORES'!BN$10)*'COMPRAS CONJ - FACTORES'!BN66</f>
        <v>0</v>
      </c>
      <c r="BO66" s="21">
        <f>+$I66*IF(OR($A66="2-F1",$A66="2-F2"),'COMPRAS CONJ - FACTORES'!BO$11,'COMPRAS CONJ - FACTORES'!BO$10)*'COMPRAS CONJ - FACTORES'!BO66</f>
        <v>0</v>
      </c>
      <c r="BP66" s="21">
        <f>+$I66*IF(OR($A66="2-F1",$A66="2-F2"),'COMPRAS CONJ - FACTORES'!BP$11,'COMPRAS CONJ - FACTORES'!BP$10)*'COMPRAS CONJ - FACTORES'!BP66</f>
        <v>0</v>
      </c>
      <c r="BQ66" s="21">
        <f>+$I66*IF(OR($A66="2-F1",$A66="2-F2"),'COMPRAS CONJ - FACTORES'!BQ$11,'COMPRAS CONJ - FACTORES'!BQ$10)*'COMPRAS CONJ - FACTORES'!BQ66</f>
        <v>0</v>
      </c>
      <c r="BR66" s="21">
        <f>+$I66*IF(OR($A66="2-F1",$A66="2-F2"),'COMPRAS CONJ - FACTORES'!BR$11,'COMPRAS CONJ - FACTORES'!BR$10)*'COMPRAS CONJ - FACTORES'!BR66</f>
        <v>0</v>
      </c>
      <c r="BS66" s="21">
        <f>+$I66*IF(OR($A66="2-F1",$A66="2-F2"),'COMPRAS CONJ - FACTORES'!BS$11,'COMPRAS CONJ - FACTORES'!BS$10)*'COMPRAS CONJ - FACTORES'!BS66</f>
        <v>0</v>
      </c>
      <c r="BT66" s="21">
        <f>+$I66*IF(OR($A66="2-F1",$A66="2-F2"),'COMPRAS CONJ - FACTORES'!BT$11,'COMPRAS CONJ - FACTORES'!BT$10)*'COMPRAS CONJ - FACTORES'!BT66</f>
        <v>0</v>
      </c>
      <c r="BU66" s="21">
        <f>+$I66*IF(OR($A66="2-F1",$A66="2-F2"),'COMPRAS CONJ - FACTORES'!BU$11,'COMPRAS CONJ - FACTORES'!BU$10)*'COMPRAS CONJ - FACTORES'!BU66</f>
        <v>0</v>
      </c>
      <c r="BV66" s="21">
        <f>+$I66*IF(OR($A66="2-F1",$A66="2-F2"),'COMPRAS CONJ - FACTORES'!BV$11,'COMPRAS CONJ - FACTORES'!BV$10)*'COMPRAS CONJ - FACTORES'!BV66</f>
        <v>0</v>
      </c>
      <c r="BW66" s="21">
        <f>+$I66*IF(OR($A66="2-F1",$A66="2-F2"),'COMPRAS CONJ - FACTORES'!BW$11,'COMPRAS CONJ - FACTORES'!BW$10)*'COMPRAS CONJ - FACTORES'!BW66</f>
        <v>0</v>
      </c>
      <c r="BX66" s="21">
        <f>+$I66*IF(OR($A66="2-F1",$A66="2-F2"),'COMPRAS CONJ - FACTORES'!BX$11,'COMPRAS CONJ - FACTORES'!BX$10)*'COMPRAS CONJ - FACTORES'!BX66</f>
        <v>0</v>
      </c>
      <c r="BY66" s="21">
        <f>+$I66*IF(OR($A66="2-F1",$A66="2-F2"),'COMPRAS CONJ - FACTORES'!BY$11,'COMPRAS CONJ - FACTORES'!BY$10)*'COMPRAS CONJ - FACTORES'!BY66</f>
        <v>0</v>
      </c>
      <c r="BZ66" s="21">
        <f>+$I66*IF(OR($A66="2-F1",$A66="2-F2"),'COMPRAS CONJ - FACTORES'!BZ$11,'COMPRAS CONJ - FACTORES'!BZ$10)*'COMPRAS CONJ - FACTORES'!BZ66</f>
        <v>0</v>
      </c>
      <c r="CA66" s="21">
        <f>+$I66*IF(OR($A66="2-F1",$A66="2-F2"),'COMPRAS CONJ - FACTORES'!CA$11,'COMPRAS CONJ - FACTORES'!CA$10)*'COMPRAS CONJ - FACTORES'!CA66</f>
        <v>0</v>
      </c>
    </row>
    <row r="67" spans="1:79" x14ac:dyDescent="0.3">
      <c r="A67" s="9">
        <v>1</v>
      </c>
      <c r="B67" s="17" t="s">
        <v>2958</v>
      </c>
      <c r="C67" s="441" t="s">
        <v>2959</v>
      </c>
      <c r="D67" s="11" t="s">
        <v>2960</v>
      </c>
      <c r="E67" s="9" t="s">
        <v>2961</v>
      </c>
      <c r="F67" s="9" t="s">
        <v>2962</v>
      </c>
      <c r="G67" s="9" t="s">
        <v>2963</v>
      </c>
      <c r="H67" s="12" t="s">
        <v>6709</v>
      </c>
      <c r="I67" s="13">
        <v>110</v>
      </c>
      <c r="J67" s="14">
        <v>12.5</v>
      </c>
      <c r="K67" s="24">
        <v>42747</v>
      </c>
      <c r="L67" s="24">
        <v>44162</v>
      </c>
      <c r="M67" s="689">
        <v>44162</v>
      </c>
      <c r="N67" s="21">
        <f>+$I67*IF(OR($A67="2-F1",$A67="2-F2"),'COMPRAS CONJ - FACTORES'!N$11,'COMPRAS CONJ - FACTORES'!N$10)*'COMPRAS CONJ - FACTORES'!N67</f>
        <v>0</v>
      </c>
      <c r="O67" s="21">
        <f>+$I67*IF(OR($A67="2-F1",$A67="2-F2"),'COMPRAS CONJ - FACTORES'!O$11,'COMPRAS CONJ - FACTORES'!O$10)*'COMPRAS CONJ - FACTORES'!O67</f>
        <v>0</v>
      </c>
      <c r="P67" s="21">
        <f>+$I67*IF(OR($A67="2-F1",$A67="2-F2"),'COMPRAS CONJ - FACTORES'!P$11,'COMPRAS CONJ - FACTORES'!P$10)*'COMPRAS CONJ - FACTORES'!P67</f>
        <v>0</v>
      </c>
      <c r="Q67" s="21">
        <f>+$I67*IF(OR($A67="2-F1",$A67="2-F2"),'COMPRAS CONJ - FACTORES'!Q$11,'COMPRAS CONJ - FACTORES'!Q$10)*'COMPRAS CONJ - FACTORES'!Q67</f>
        <v>0</v>
      </c>
      <c r="R67" s="21">
        <f>+$I67*IF(OR($A67="2-F1",$A67="2-F2"),'COMPRAS CONJ - FACTORES'!R$11,'COMPRAS CONJ - FACTORES'!R$10)*'COMPRAS CONJ - FACTORES'!R67</f>
        <v>0</v>
      </c>
      <c r="S67" s="21">
        <f>+$I67*IF(OR($A67="2-F1",$A67="2-F2"),'COMPRAS CONJ - FACTORES'!S$11,'COMPRAS CONJ - FACTORES'!S$10)*'COMPRAS CONJ - FACTORES'!S67</f>
        <v>0</v>
      </c>
      <c r="T67" s="21">
        <f>+$I67*IF(OR($A67="2-F1",$A67="2-F2"),'COMPRAS CONJ - FACTORES'!T$11,'COMPRAS CONJ - FACTORES'!T$10)*'COMPRAS CONJ - FACTORES'!T67</f>
        <v>0</v>
      </c>
      <c r="U67" s="21">
        <f>+$I67*IF(OR($A67="2-F1",$A67="2-F2"),'COMPRAS CONJ - FACTORES'!U$11,'COMPRAS CONJ - FACTORES'!U$10)*'COMPRAS CONJ - FACTORES'!U67</f>
        <v>0</v>
      </c>
      <c r="V67" s="21">
        <f>+$I67*IF(OR($A67="2-F1",$A67="2-F2"),'COMPRAS CONJ - FACTORES'!V$11,'COMPRAS CONJ - FACTORES'!V$10)*'COMPRAS CONJ - FACTORES'!V67</f>
        <v>0</v>
      </c>
      <c r="W67" s="21">
        <f>+$I67*IF(OR($A67="2-F1",$A67="2-F2"),'COMPRAS CONJ - FACTORES'!W$11,'COMPRAS CONJ - FACTORES'!W$10)*'COMPRAS CONJ - FACTORES'!W67</f>
        <v>0</v>
      </c>
      <c r="X67" s="21">
        <f>+$I67*IF(OR($A67="2-F1",$A67="2-F2"),'COMPRAS CONJ - FACTORES'!X$11,'COMPRAS CONJ - FACTORES'!X$10)*'COMPRAS CONJ - FACTORES'!X67</f>
        <v>0</v>
      </c>
      <c r="Y67" s="21">
        <f>+$I67*IF(OR($A67="2-F1",$A67="2-F2"),'COMPRAS CONJ - FACTORES'!Y$11,'COMPRAS CONJ - FACTORES'!Y$10)*'COMPRAS CONJ - FACTORES'!Y67</f>
        <v>0</v>
      </c>
      <c r="Z67" s="21">
        <f>+$I67*IF(OR($A67="2-F1",$A67="2-F2"),'COMPRAS CONJ - FACTORES'!Z$11,'COMPRAS CONJ - FACTORES'!Z$10)*'COMPRAS CONJ - FACTORES'!Z67</f>
        <v>0</v>
      </c>
      <c r="AA67" s="21">
        <f>+$I67*IF(OR($A67="2-F1",$A67="2-F2"),'COMPRAS CONJ - FACTORES'!AA$11,'COMPRAS CONJ - FACTORES'!AA$10)*'COMPRAS CONJ - FACTORES'!AA67</f>
        <v>0</v>
      </c>
      <c r="AB67" s="21">
        <f>+$I67*IF(OR($A67="2-F1",$A67="2-F2"),'COMPRAS CONJ - FACTORES'!AB$11,'COMPRAS CONJ - FACTORES'!AB$10)*'COMPRAS CONJ - FACTORES'!AB67</f>
        <v>0</v>
      </c>
      <c r="AC67" s="21">
        <f>+$I67*IF(OR($A67="2-F1",$A67="2-F2"),'COMPRAS CONJ - FACTORES'!AC$11,'COMPRAS CONJ - FACTORES'!AC$10)*'COMPRAS CONJ - FACTORES'!AC67</f>
        <v>0</v>
      </c>
      <c r="AD67" s="21">
        <f>+$I67*IF(OR($A67="2-F1",$A67="2-F2"),'COMPRAS CONJ - FACTORES'!AD$11,'COMPRAS CONJ - FACTORES'!AD$10)*'COMPRAS CONJ - FACTORES'!AD67</f>
        <v>0</v>
      </c>
      <c r="AE67" s="21">
        <f>+$I67*IF(OR($A67="2-F1",$A67="2-F2"),'COMPRAS CONJ - FACTORES'!AE$11,'COMPRAS CONJ - FACTORES'!AE$10)*'COMPRAS CONJ - FACTORES'!AE67</f>
        <v>0</v>
      </c>
      <c r="AF67" s="21">
        <f>+$I67*IF(OR($A67="2-F1",$A67="2-F2"),'COMPRAS CONJ - FACTORES'!AF$11,'COMPRAS CONJ - FACTORES'!AF$10)*'COMPRAS CONJ - FACTORES'!AF67</f>
        <v>0</v>
      </c>
      <c r="AG67" s="21">
        <f>+$I67*IF(OR($A67="2-F1",$A67="2-F2"),'COMPRAS CONJ - FACTORES'!AG$11,'COMPRAS CONJ - FACTORES'!AG$10)*'COMPRAS CONJ - FACTORES'!AG67</f>
        <v>0</v>
      </c>
      <c r="AH67" s="21">
        <f>+$I67*IF(OR($A67="2-F1",$A67="2-F2"),'COMPRAS CONJ - FACTORES'!AH$11,'COMPRAS CONJ - FACTORES'!AH$10)*'COMPRAS CONJ - FACTORES'!AH67</f>
        <v>0</v>
      </c>
      <c r="AI67" s="21">
        <f>+$I67*IF(OR($A67="2-F1",$A67="2-F2"),'COMPRAS CONJ - FACTORES'!AI$11,'COMPRAS CONJ - FACTORES'!AI$10)*'COMPRAS CONJ - FACTORES'!AI67</f>
        <v>0</v>
      </c>
      <c r="AJ67" s="21">
        <f>+$I67*IF(OR($A67="2-F1",$A67="2-F2"),'COMPRAS CONJ - FACTORES'!AJ$11,'COMPRAS CONJ - FACTORES'!AJ$10)*'COMPRAS CONJ - FACTORES'!AJ67</f>
        <v>0</v>
      </c>
      <c r="AK67" s="21">
        <f>+$I67*IF(OR($A67="2-F1",$A67="2-F2"),'COMPRAS CONJ - FACTORES'!AK$11,'COMPRAS CONJ - FACTORES'!AK$10)*'COMPRAS CONJ - FACTORES'!AK67</f>
        <v>0</v>
      </c>
      <c r="AL67" s="21">
        <f>+$I67*IF(OR($A67="2-F1",$A67="2-F2"),'COMPRAS CONJ - FACTORES'!AL$11,'COMPRAS CONJ - FACTORES'!AL$10)*'COMPRAS CONJ - FACTORES'!AL67</f>
        <v>0</v>
      </c>
      <c r="AM67" s="21">
        <f>+$I67*IF(OR($A67="2-F1",$A67="2-F2"),'COMPRAS CONJ - FACTORES'!AM$11,'COMPRAS CONJ - FACTORES'!AM$10)*'COMPRAS CONJ - FACTORES'!AM67</f>
        <v>0</v>
      </c>
      <c r="AN67" s="21">
        <f>+$I67*IF(OR($A67="2-F1",$A67="2-F2"),'COMPRAS CONJ - FACTORES'!AN$11,'COMPRAS CONJ - FACTORES'!AN$10)*'COMPRAS CONJ - FACTORES'!AN67</f>
        <v>0</v>
      </c>
      <c r="AO67" s="21">
        <f>+$I67*IF(OR($A67="2-F1",$A67="2-F2"),'COMPRAS CONJ - FACTORES'!AO$11,'COMPRAS CONJ - FACTORES'!AO$10)*'COMPRAS CONJ - FACTORES'!AO67</f>
        <v>0</v>
      </c>
      <c r="AP67" s="21">
        <f>+$I67*IF(OR($A67="2-F1",$A67="2-F2"),'COMPRAS CONJ - FACTORES'!AP$11,'COMPRAS CONJ - FACTORES'!AP$10)*'COMPRAS CONJ - FACTORES'!AP67</f>
        <v>0</v>
      </c>
      <c r="AQ67" s="21">
        <f>+$I67*IF(OR($A67="2-F1",$A67="2-F2"),'COMPRAS CONJ - FACTORES'!AQ$11,'COMPRAS CONJ - FACTORES'!AQ$10)*'COMPRAS CONJ - FACTORES'!AQ67</f>
        <v>0</v>
      </c>
      <c r="AR67" s="21">
        <f>+$I67*IF(OR($A67="2-F1",$A67="2-F2"),'COMPRAS CONJ - FACTORES'!AR$11,'COMPRAS CONJ - FACTORES'!AR$10)*'COMPRAS CONJ - FACTORES'!AR67</f>
        <v>0</v>
      </c>
      <c r="AS67" s="21">
        <f>+$I67*IF(OR($A67="2-F1",$A67="2-F2"),'COMPRAS CONJ - FACTORES'!AS$11,'COMPRAS CONJ - FACTORES'!AS$10)*'COMPRAS CONJ - FACTORES'!AS67</f>
        <v>0</v>
      </c>
      <c r="AT67" s="21">
        <f>+$I67*IF(OR($A67="2-F1",$A67="2-F2"),'COMPRAS CONJ - FACTORES'!AT$11,'COMPRAS CONJ - FACTORES'!AT$10)*'COMPRAS CONJ - FACTORES'!AT67</f>
        <v>0</v>
      </c>
      <c r="AU67" s="21">
        <f>+$I67*IF(OR($A67="2-F1",$A67="2-F2"),'COMPRAS CONJ - FACTORES'!AU$11,'COMPRAS CONJ - FACTORES'!AU$10)*'COMPRAS CONJ - FACTORES'!AU67</f>
        <v>0</v>
      </c>
      <c r="AV67" s="21">
        <f>+$I67*IF(OR($A67="2-F1",$A67="2-F2"),'COMPRAS CONJ - FACTORES'!AV$11,'COMPRAS CONJ - FACTORES'!AV$10)*'COMPRAS CONJ - FACTORES'!AV67</f>
        <v>0</v>
      </c>
      <c r="AW67" s="21">
        <f>+$I67*IF(OR($A67="2-F1",$A67="2-F2"),'COMPRAS CONJ - FACTORES'!AW$11,'COMPRAS CONJ - FACTORES'!AW$10)*'COMPRAS CONJ - FACTORES'!AW67</f>
        <v>0</v>
      </c>
      <c r="AX67" s="21">
        <f>+$I67*IF(OR($A67="2-F1",$A67="2-F2"),'COMPRAS CONJ - FACTORES'!AX$11,'COMPRAS CONJ - FACTORES'!AX$10)*'COMPRAS CONJ - FACTORES'!AX67</f>
        <v>0</v>
      </c>
      <c r="AY67" s="21">
        <f>+$I67*IF(OR($A67="2-F1",$A67="2-F2"),'COMPRAS CONJ - FACTORES'!AY$11,'COMPRAS CONJ - FACTORES'!AY$10)*'COMPRAS CONJ - FACTORES'!AY67</f>
        <v>0</v>
      </c>
      <c r="AZ67" s="21">
        <f>+$I67*IF(OR($A67="2-F1",$A67="2-F2"),'COMPRAS CONJ - FACTORES'!AZ$11,'COMPRAS CONJ - FACTORES'!AZ$10)*'COMPRAS CONJ - FACTORES'!AZ67</f>
        <v>0</v>
      </c>
      <c r="BA67" s="21">
        <f>+$I67*IF(OR($A67="2-F1",$A67="2-F2"),'COMPRAS CONJ - FACTORES'!BA$11,'COMPRAS CONJ - FACTORES'!BA$10)*'COMPRAS CONJ - FACTORES'!BA67</f>
        <v>0</v>
      </c>
      <c r="BB67" s="21">
        <f>+$I67*IF(OR($A67="2-F1",$A67="2-F2"),'COMPRAS CONJ - FACTORES'!BB$11,'COMPRAS CONJ - FACTORES'!BB$10)*'COMPRAS CONJ - FACTORES'!BB67</f>
        <v>128.66314999999997</v>
      </c>
      <c r="BC67" s="21">
        <f>+$I67*IF(OR($A67="2-F1",$A67="2-F2"),'COMPRAS CONJ - FACTORES'!BC$11,'COMPRAS CONJ - FACTORES'!BC$10)*'COMPRAS CONJ - FACTORES'!BC67</f>
        <v>128.66314999999997</v>
      </c>
      <c r="BD67" s="21">
        <f>+$I67*IF(OR($A67="2-F1",$A67="2-F2"),'COMPRAS CONJ - FACTORES'!BD$11,'COMPRAS CONJ - FACTORES'!BD$10)*'COMPRAS CONJ - FACTORES'!BD67</f>
        <v>128.66314999999997</v>
      </c>
      <c r="BE67" s="21">
        <f>+$I67*IF(OR($A67="2-F1",$A67="2-F2"),'COMPRAS CONJ - FACTORES'!BE$11,'COMPRAS CONJ - FACTORES'!BE$10)*'COMPRAS CONJ - FACTORES'!BE67</f>
        <v>128.66314999999997</v>
      </c>
      <c r="BF67" s="21">
        <f>+$I67*IF(OR($A67="2-F1",$A67="2-F2"),'COMPRAS CONJ - FACTORES'!BF$11,'COMPRAS CONJ - FACTORES'!BF$10)*'COMPRAS CONJ - FACTORES'!BF67</f>
        <v>128.66314999999997</v>
      </c>
      <c r="BG67" s="21">
        <f>+$I67*IF(OR($A67="2-F1",$A67="2-F2"),'COMPRAS CONJ - FACTORES'!BG$11,'COMPRAS CONJ - FACTORES'!BG$10)*'COMPRAS CONJ - FACTORES'!BG67</f>
        <v>128.66314999999997</v>
      </c>
      <c r="BH67" s="21">
        <f>+$I67*IF(OR($A67="2-F1",$A67="2-F2"),'COMPRAS CONJ - FACTORES'!BH$11,'COMPRAS CONJ - FACTORES'!BH$10)*'COMPRAS CONJ - FACTORES'!BH67</f>
        <v>128.66314999999997</v>
      </c>
      <c r="BI67" s="21">
        <f>+$I67*IF(OR($A67="2-F1",$A67="2-F2"),'COMPRAS CONJ - FACTORES'!BI$11,'COMPRAS CONJ - FACTORES'!BI$10)*'COMPRAS CONJ - FACTORES'!BI67</f>
        <v>128.66314999999997</v>
      </c>
      <c r="BJ67" s="21">
        <f>+$I67*IF(OR($A67="2-F1",$A67="2-F2"),'COMPRAS CONJ - FACTORES'!BJ$11,'COMPRAS CONJ - FACTORES'!BJ$10)*'COMPRAS CONJ - FACTORES'!BJ67</f>
        <v>128.66314999999997</v>
      </c>
      <c r="BK67" s="21">
        <f>+$I67*IF(OR($A67="2-F1",$A67="2-F2"),'COMPRAS CONJ - FACTORES'!BK$11,'COMPRAS CONJ - FACTORES'!BK$10)*'COMPRAS CONJ - FACTORES'!BK67</f>
        <v>128.66314999999997</v>
      </c>
      <c r="BL67" s="21">
        <f>+$I67*IF(OR($A67="2-F1",$A67="2-F2"),'COMPRAS CONJ - FACTORES'!BL$11,'COMPRAS CONJ - FACTORES'!BL$10)*'COMPRAS CONJ - FACTORES'!BL67</f>
        <v>128.66314999999997</v>
      </c>
      <c r="BM67" s="21">
        <f>+$I67*IF(OR($A67="2-F1",$A67="2-F2"),'COMPRAS CONJ - FACTORES'!BM$11,'COMPRAS CONJ - FACTORES'!BM$10)*'COMPRAS CONJ - FACTORES'!BM67</f>
        <v>128.66314999999997</v>
      </c>
      <c r="BN67" s="21">
        <f>+$I67*IF(OR($A67="2-F1",$A67="2-F2"),'COMPRAS CONJ - FACTORES'!BN$11,'COMPRAS CONJ - FACTORES'!BN$10)*'COMPRAS CONJ - FACTORES'!BN67</f>
        <v>130.85159999999999</v>
      </c>
      <c r="BO67" s="21">
        <f>+$I67*IF(OR($A67="2-F1",$A67="2-F2"),'COMPRAS CONJ - FACTORES'!BO$11,'COMPRAS CONJ - FACTORES'!BO$10)*'COMPRAS CONJ - FACTORES'!BO67</f>
        <v>130.85159999999999</v>
      </c>
      <c r="BP67" s="21">
        <f>+$I67*IF(OR($A67="2-F1",$A67="2-F2"),'COMPRAS CONJ - FACTORES'!BP$11,'COMPRAS CONJ - FACTORES'!BP$10)*'COMPRAS CONJ - FACTORES'!BP67</f>
        <v>125.16240000000002</v>
      </c>
      <c r="BQ67" s="21">
        <f>+$I67*IF(OR($A67="2-F1",$A67="2-F2"),'COMPRAS CONJ - FACTORES'!BQ$11,'COMPRAS CONJ - FACTORES'!BQ$10)*'COMPRAS CONJ - FACTORES'!BQ67</f>
        <v>125.16240000000002</v>
      </c>
      <c r="BR67" s="21">
        <f>+$I67*IF(OR($A67="2-F1",$A67="2-F2"),'COMPRAS CONJ - FACTORES'!BR$11,'COMPRAS CONJ - FACTORES'!BR$10)*'COMPRAS CONJ - FACTORES'!BR67</f>
        <v>125.16240000000002</v>
      </c>
      <c r="BS67" s="21">
        <f>+$I67*IF(OR($A67="2-F1",$A67="2-F2"),'COMPRAS CONJ - FACTORES'!BS$11,'COMPRAS CONJ - FACTORES'!BS$10)*'COMPRAS CONJ - FACTORES'!BS67</f>
        <v>125.16240000000002</v>
      </c>
      <c r="BT67" s="21">
        <f>+$I67*IF(OR($A67="2-F1",$A67="2-F2"),'COMPRAS CONJ - FACTORES'!BT$11,'COMPRAS CONJ - FACTORES'!BT$10)*'COMPRAS CONJ - FACTORES'!BT67</f>
        <v>125.16240000000002</v>
      </c>
      <c r="BU67" s="21">
        <f>+$I67*IF(OR($A67="2-F1",$A67="2-F2"),'COMPRAS CONJ - FACTORES'!BU$11,'COMPRAS CONJ - FACTORES'!BU$10)*'COMPRAS CONJ - FACTORES'!BU67</f>
        <v>125.16240000000002</v>
      </c>
      <c r="BV67" s="21">
        <f>+$I67*IF(OR($A67="2-F1",$A67="2-F2"),'COMPRAS CONJ - FACTORES'!BV$11,'COMPRAS CONJ - FACTORES'!BV$10)*'COMPRAS CONJ - FACTORES'!BV67</f>
        <v>125.16240000000002</v>
      </c>
      <c r="BW67" s="21">
        <f>+$I67*IF(OR($A67="2-F1",$A67="2-F2"),'COMPRAS CONJ - FACTORES'!BW$11,'COMPRAS CONJ - FACTORES'!BW$10)*'COMPRAS CONJ - FACTORES'!BW67</f>
        <v>125.16240000000002</v>
      </c>
      <c r="BX67" s="21">
        <f>+$I67*IF(OR($A67="2-F1",$A67="2-F2"),'COMPRAS CONJ - FACTORES'!BX$11,'COMPRAS CONJ - FACTORES'!BX$10)*'COMPRAS CONJ - FACTORES'!BX67</f>
        <v>125.16240000000002</v>
      </c>
      <c r="BY67" s="21">
        <f>+$I67*IF(OR($A67="2-F1",$A67="2-F2"),'COMPRAS CONJ - FACTORES'!BY$11,'COMPRAS CONJ - FACTORES'!BY$10)*'COMPRAS CONJ - FACTORES'!BY67</f>
        <v>125.16240000000002</v>
      </c>
      <c r="BZ67" s="21">
        <f>+$I67*IF(OR($A67="2-F1",$A67="2-F2"),'COMPRAS CONJ - FACTORES'!BZ$11,'COMPRAS CONJ - FACTORES'!BZ$10)*'COMPRAS CONJ - FACTORES'!BZ67</f>
        <v>127.30410000000002</v>
      </c>
      <c r="CA67" s="21">
        <f>+$I67*IF(OR($A67="2-F1",$A67="2-F2"),'COMPRAS CONJ - FACTORES'!CA$11,'COMPRAS CONJ - FACTORES'!CA$10)*'COMPRAS CONJ - FACTORES'!CA67</f>
        <v>127.30410000000002</v>
      </c>
    </row>
    <row r="68" spans="1:79" x14ac:dyDescent="0.3">
      <c r="A68" s="9">
        <v>1</v>
      </c>
      <c r="B68" s="17" t="s">
        <v>2958</v>
      </c>
      <c r="C68" s="441" t="s">
        <v>2964</v>
      </c>
      <c r="D68" s="11" t="s">
        <v>2960</v>
      </c>
      <c r="E68" s="9" t="s">
        <v>2965</v>
      </c>
      <c r="F68" s="9" t="s">
        <v>2966</v>
      </c>
      <c r="G68" s="9" t="s">
        <v>5748</v>
      </c>
      <c r="H68" s="12" t="s">
        <v>2967</v>
      </c>
      <c r="I68" s="13">
        <v>110</v>
      </c>
      <c r="J68" s="14">
        <v>2</v>
      </c>
      <c r="K68" s="24">
        <v>42796</v>
      </c>
      <c r="L68" s="24">
        <v>42972</v>
      </c>
      <c r="M68" s="689">
        <v>42972</v>
      </c>
      <c r="N68" s="21">
        <f>+$I68*IF(OR($A68="2-F1",$A68="2-F2"),'COMPRAS CONJ - FACTORES'!N$11,'COMPRAS CONJ - FACTORES'!N$10)*'COMPRAS CONJ - FACTORES'!N68</f>
        <v>0</v>
      </c>
      <c r="O68" s="21">
        <f>+$I68*IF(OR($A68="2-F1",$A68="2-F2"),'COMPRAS CONJ - FACTORES'!O$11,'COMPRAS CONJ - FACTORES'!O$10)*'COMPRAS CONJ - FACTORES'!O68</f>
        <v>134.25719999999998</v>
      </c>
      <c r="P68" s="21">
        <f>+$I68*IF(OR($A68="2-F1",$A68="2-F2"),'COMPRAS CONJ - FACTORES'!P$11,'COMPRAS CONJ - FACTORES'!P$10)*'COMPRAS CONJ - FACTORES'!P68</f>
        <v>134.25719999999998</v>
      </c>
      <c r="Q68" s="21">
        <f>+$I68*IF(OR($A68="2-F1",$A68="2-F2"),'COMPRAS CONJ - FACTORES'!Q$11,'COMPRAS CONJ - FACTORES'!Q$10)*'COMPRAS CONJ - FACTORES'!Q68</f>
        <v>134.25719999999998</v>
      </c>
      <c r="R68" s="21">
        <f>+$I68*IF(OR($A68="2-F1",$A68="2-F2"),'COMPRAS CONJ - FACTORES'!R$11,'COMPRAS CONJ - FACTORES'!R$10)*'COMPRAS CONJ - FACTORES'!R68</f>
        <v>134.25719999999998</v>
      </c>
      <c r="S68" s="21">
        <f>+$I68*IF(OR($A68="2-F1",$A68="2-F2"),'COMPRAS CONJ - FACTORES'!S$11,'COMPRAS CONJ - FACTORES'!S$10)*'COMPRAS CONJ - FACTORES'!S68</f>
        <v>134.25719999999998</v>
      </c>
      <c r="T68" s="21">
        <f>+$I68*IF(OR($A68="2-F1",$A68="2-F2"),'COMPRAS CONJ - FACTORES'!T$11,'COMPRAS CONJ - FACTORES'!T$10)*'COMPRAS CONJ - FACTORES'!T68</f>
        <v>128.66314999999997</v>
      </c>
      <c r="U68" s="21">
        <f>+$I68*IF(OR($A68="2-F1",$A68="2-F2"),'COMPRAS CONJ - FACTORES'!U$11,'COMPRAS CONJ - FACTORES'!U$10)*'COMPRAS CONJ - FACTORES'!U68</f>
        <v>128.66314999999997</v>
      </c>
      <c r="V68" s="21">
        <f>+$I68*IF(OR($A68="2-F1",$A68="2-F2"),'COMPRAS CONJ - FACTORES'!V$11,'COMPRAS CONJ - FACTORES'!V$10)*'COMPRAS CONJ - FACTORES'!V68</f>
        <v>128.66314999999997</v>
      </c>
      <c r="W68" s="21">
        <f>+$I68*IF(OR($A68="2-F1",$A68="2-F2"),'COMPRAS CONJ - FACTORES'!W$11,'COMPRAS CONJ - FACTORES'!W$10)*'COMPRAS CONJ - FACTORES'!W68</f>
        <v>128.66314999999997</v>
      </c>
      <c r="X68" s="21">
        <f>+$I68*IF(OR($A68="2-F1",$A68="2-F2"),'COMPRAS CONJ - FACTORES'!X$11,'COMPRAS CONJ - FACTORES'!X$10)*'COMPRAS CONJ - FACTORES'!X68</f>
        <v>128.66314999999997</v>
      </c>
      <c r="Y68" s="21">
        <f>+$I68*IF(OR($A68="2-F1",$A68="2-F2"),'COMPRAS CONJ - FACTORES'!Y$11,'COMPRAS CONJ - FACTORES'!Y$10)*'COMPRAS CONJ - FACTORES'!Y68</f>
        <v>128.66314999999997</v>
      </c>
      <c r="Z68" s="21">
        <f>+$I68*IF(OR($A68="2-F1",$A68="2-F2"),'COMPRAS CONJ - FACTORES'!Z$11,'COMPRAS CONJ - FACTORES'!Z$10)*'COMPRAS CONJ - FACTORES'!Z68</f>
        <v>128.66314999999997</v>
      </c>
      <c r="AA68" s="21">
        <f>+$I68*IF(OR($A68="2-F1",$A68="2-F2"),'COMPRAS CONJ - FACTORES'!AA$11,'COMPRAS CONJ - FACTORES'!AA$10)*'COMPRAS CONJ - FACTORES'!AA68</f>
        <v>130.85159999999999</v>
      </c>
      <c r="AB68" s="21">
        <f>+$I68*IF(OR($A68="2-F1",$A68="2-F2"),'COMPRAS CONJ - FACTORES'!AB$11,'COMPRAS CONJ - FACTORES'!AB$10)*'COMPRAS CONJ - FACTORES'!AB68</f>
        <v>130.85159999999999</v>
      </c>
      <c r="AC68" s="21">
        <f>+$I68*IF(OR($A68="2-F1",$A68="2-F2"),'COMPRAS CONJ - FACTORES'!AC$11,'COMPRAS CONJ - FACTORES'!AC$10)*'COMPRAS CONJ - FACTORES'!AC68</f>
        <v>130.85159999999999</v>
      </c>
      <c r="AD68" s="21">
        <f>+$I68*IF(OR($A68="2-F1",$A68="2-F2"),'COMPRAS CONJ - FACTORES'!AD$11,'COMPRAS CONJ - FACTORES'!AD$10)*'COMPRAS CONJ - FACTORES'!AD68</f>
        <v>130.85159999999999</v>
      </c>
      <c r="AE68" s="21">
        <f>+$I68*IF(OR($A68="2-F1",$A68="2-F2"),'COMPRAS CONJ - FACTORES'!AE$11,'COMPRAS CONJ - FACTORES'!AE$10)*'COMPRAS CONJ - FACTORES'!AE68</f>
        <v>130.85159999999999</v>
      </c>
      <c r="AF68" s="21">
        <f>+$I68*IF(OR($A68="2-F1",$A68="2-F2"),'COMPRAS CONJ - FACTORES'!AF$11,'COMPRAS CONJ - FACTORES'!AF$10)*'COMPRAS CONJ - FACTORES'!AF68</f>
        <v>130.85159999999999</v>
      </c>
      <c r="AG68" s="21">
        <f>+$I68*IF(OR($A68="2-F1",$A68="2-F2"),'COMPRAS CONJ - FACTORES'!AG$11,'COMPRAS CONJ - FACTORES'!AG$10)*'COMPRAS CONJ - FACTORES'!AG68</f>
        <v>130.85159999999999</v>
      </c>
      <c r="AH68" s="21">
        <f>+$I68*IF(OR($A68="2-F1",$A68="2-F2"),'COMPRAS CONJ - FACTORES'!AH$11,'COMPRAS CONJ - FACTORES'!AH$10)*'COMPRAS CONJ - FACTORES'!AH68</f>
        <v>130.85159999999999</v>
      </c>
      <c r="AI68" s="21">
        <f>+$I68*IF(OR($A68="2-F1",$A68="2-F2"),'COMPRAS CONJ - FACTORES'!AI$11,'COMPRAS CONJ - FACTORES'!AI$10)*'COMPRAS CONJ - FACTORES'!AI68</f>
        <v>130.85159999999999</v>
      </c>
      <c r="AJ68" s="21">
        <f>+$I68*IF(OR($A68="2-F1",$A68="2-F2"),'COMPRAS CONJ - FACTORES'!AJ$11,'COMPRAS CONJ - FACTORES'!AJ$10)*'COMPRAS CONJ - FACTORES'!AJ68</f>
        <v>130.85159999999999</v>
      </c>
      <c r="AK68" s="21">
        <f>+$I68*IF(OR($A68="2-F1",$A68="2-F2"),'COMPRAS CONJ - FACTORES'!AK$11,'COMPRAS CONJ - FACTORES'!AK$10)*'COMPRAS CONJ - FACTORES'!AK68</f>
        <v>130.85159999999999</v>
      </c>
      <c r="AL68" s="21">
        <f>+$I68*IF(OR($A68="2-F1",$A68="2-F2"),'COMPRAS CONJ - FACTORES'!AL$11,'COMPRAS CONJ - FACTORES'!AL$10)*'COMPRAS CONJ - FACTORES'!AL68</f>
        <v>130.85159999999999</v>
      </c>
      <c r="AM68" s="21">
        <f>+$I68*IF(OR($A68="2-F1",$A68="2-F2"),'COMPRAS CONJ - FACTORES'!AM$11,'COMPRAS CONJ - FACTORES'!AM$10)*'COMPRAS CONJ - FACTORES'!AM68</f>
        <v>133.09064999999998</v>
      </c>
      <c r="AN68" s="21">
        <f>+$I68*IF(OR($A68="2-F1",$A68="2-F2"),'COMPRAS CONJ - FACTORES'!AN$11,'COMPRAS CONJ - FACTORES'!AN$10)*'COMPRAS CONJ - FACTORES'!AN68</f>
        <v>133.09064999999998</v>
      </c>
      <c r="AO68" s="21">
        <f>+$I68*IF(OR($A68="2-F1",$A68="2-F2"),'COMPRAS CONJ - FACTORES'!AO$11,'COMPRAS CONJ - FACTORES'!AO$10)*'COMPRAS CONJ - FACTORES'!AO68</f>
        <v>133.09064999999998</v>
      </c>
      <c r="AP68" s="21">
        <f>+$I68*IF(OR($A68="2-F1",$A68="2-F2"),'COMPRAS CONJ - FACTORES'!AP$11,'COMPRAS CONJ - FACTORES'!AP$10)*'COMPRAS CONJ - FACTORES'!AP68</f>
        <v>133.09064999999998</v>
      </c>
      <c r="AQ68" s="21">
        <f>+$I68*IF(OR($A68="2-F1",$A68="2-F2"),'COMPRAS CONJ - FACTORES'!AQ$11,'COMPRAS CONJ - FACTORES'!AQ$10)*'COMPRAS CONJ - FACTORES'!AQ68</f>
        <v>133.09064999999998</v>
      </c>
      <c r="AR68" s="21">
        <f>+$I68*IF(OR($A68="2-F1",$A68="2-F2"),'COMPRAS CONJ - FACTORES'!AR$11,'COMPRAS CONJ - FACTORES'!AR$10)*'COMPRAS CONJ - FACTORES'!AR68</f>
        <v>133.09064999999998</v>
      </c>
      <c r="AS68" s="21">
        <f>+$I68*IF(OR($A68="2-F1",$A68="2-F2"),'COMPRAS CONJ - FACTORES'!AS$11,'COMPRAS CONJ - FACTORES'!AS$10)*'COMPRAS CONJ - FACTORES'!AS68</f>
        <v>133.09064999999998</v>
      </c>
      <c r="AT68" s="21">
        <f>+$I68*IF(OR($A68="2-F1",$A68="2-F2"),'COMPRAS CONJ - FACTORES'!AT$11,'COMPRAS CONJ - FACTORES'!AT$10)*'COMPRAS CONJ - FACTORES'!AT68</f>
        <v>133.09064999999998</v>
      </c>
      <c r="AU68" s="21">
        <f>+$I68*IF(OR($A68="2-F1",$A68="2-F2"),'COMPRAS CONJ - FACTORES'!AU$11,'COMPRAS CONJ - FACTORES'!AU$10)*'COMPRAS CONJ - FACTORES'!AU68</f>
        <v>133.09064999999998</v>
      </c>
      <c r="AV68" s="21">
        <f>+$I68*IF(OR($A68="2-F1",$A68="2-F2"),'COMPRAS CONJ - FACTORES'!AV$11,'COMPRAS CONJ - FACTORES'!AV$10)*'COMPRAS CONJ - FACTORES'!AV68</f>
        <v>133.09064999999998</v>
      </c>
      <c r="AW68" s="21">
        <f>+$I68*IF(OR($A68="2-F1",$A68="2-F2"),'COMPRAS CONJ - FACTORES'!AW$11,'COMPRAS CONJ - FACTORES'!AW$10)*'COMPRAS CONJ - FACTORES'!AW68</f>
        <v>133.09064999999998</v>
      </c>
      <c r="AX68" s="21">
        <f>+$I68*IF(OR($A68="2-F1",$A68="2-F2"),'COMPRAS CONJ - FACTORES'!AX$11,'COMPRAS CONJ - FACTORES'!AX$10)*'COMPRAS CONJ - FACTORES'!AX68</f>
        <v>133.09064999999998</v>
      </c>
      <c r="AY68" s="21">
        <f>+$I68*IF(OR($A68="2-F1",$A68="2-F2"),'COMPRAS CONJ - FACTORES'!AY$11,'COMPRAS CONJ - FACTORES'!AY$10)*'COMPRAS CONJ - FACTORES'!AY68</f>
        <v>135.36765</v>
      </c>
      <c r="AZ68" s="21">
        <f>+$I68*IF(OR($A68="2-F1",$A68="2-F2"),'COMPRAS CONJ - FACTORES'!AZ$11,'COMPRAS CONJ - FACTORES'!AZ$10)*'COMPRAS CONJ - FACTORES'!AZ68</f>
        <v>135.36765</v>
      </c>
      <c r="BA68" s="21">
        <f>+$I68*IF(OR($A68="2-F1",$A68="2-F2"),'COMPRAS CONJ - FACTORES'!BA$11,'COMPRAS CONJ - FACTORES'!BA$10)*'COMPRAS CONJ - FACTORES'!BA68</f>
        <v>135.36765</v>
      </c>
      <c r="BB68" s="21">
        <f>+$I68*IF(OR($A68="2-F1",$A68="2-F2"),'COMPRAS CONJ - FACTORES'!BB$11,'COMPRAS CONJ - FACTORES'!BB$10)*'COMPRAS CONJ - FACTORES'!BB68</f>
        <v>135.36765</v>
      </c>
      <c r="BC68" s="21">
        <f>+$I68*IF(OR($A68="2-F1",$A68="2-F2"),'COMPRAS CONJ - FACTORES'!BC$11,'COMPRAS CONJ - FACTORES'!BC$10)*'COMPRAS CONJ - FACTORES'!BC68</f>
        <v>135.36765</v>
      </c>
      <c r="BD68" s="21">
        <f>+$I68*IF(OR($A68="2-F1",$A68="2-F2"),'COMPRAS CONJ - FACTORES'!BD$11,'COMPRAS CONJ - FACTORES'!BD$10)*'COMPRAS CONJ - FACTORES'!BD68</f>
        <v>135.36765</v>
      </c>
      <c r="BE68" s="21">
        <f>+$I68*IF(OR($A68="2-F1",$A68="2-F2"),'COMPRAS CONJ - FACTORES'!BE$11,'COMPRAS CONJ - FACTORES'!BE$10)*'COMPRAS CONJ - FACTORES'!BE68</f>
        <v>135.36765</v>
      </c>
      <c r="BF68" s="21">
        <f>+$I68*IF(OR($A68="2-F1",$A68="2-F2"),'COMPRAS CONJ - FACTORES'!BF$11,'COMPRAS CONJ - FACTORES'!BF$10)*'COMPRAS CONJ - FACTORES'!BF68</f>
        <v>135.36765</v>
      </c>
      <c r="BG68" s="21">
        <f>+$I68*IF(OR($A68="2-F1",$A68="2-F2"),'COMPRAS CONJ - FACTORES'!BG$11,'COMPRAS CONJ - FACTORES'!BG$10)*'COMPRAS CONJ - FACTORES'!BG68</f>
        <v>135.36765</v>
      </c>
      <c r="BH68" s="21">
        <f>+$I68*IF(OR($A68="2-F1",$A68="2-F2"),'COMPRAS CONJ - FACTORES'!BH$11,'COMPRAS CONJ - FACTORES'!BH$10)*'COMPRAS CONJ - FACTORES'!BH68</f>
        <v>135.36765</v>
      </c>
      <c r="BI68" s="21">
        <f>+$I68*IF(OR($A68="2-F1",$A68="2-F2"),'COMPRAS CONJ - FACTORES'!BI$11,'COMPRAS CONJ - FACTORES'!BI$10)*'COMPRAS CONJ - FACTORES'!BI68</f>
        <v>135.36765</v>
      </c>
      <c r="BJ68" s="21">
        <f>+$I68*IF(OR($A68="2-F1",$A68="2-F2"),'COMPRAS CONJ - FACTORES'!BJ$11,'COMPRAS CONJ - FACTORES'!BJ$10)*'COMPRAS CONJ - FACTORES'!BJ68</f>
        <v>135.36765</v>
      </c>
      <c r="BK68" s="21">
        <f>+$I68*IF(OR($A68="2-F1",$A68="2-F2"),'COMPRAS CONJ - FACTORES'!BK$11,'COMPRAS CONJ - FACTORES'!BK$10)*'COMPRAS CONJ - FACTORES'!BK68</f>
        <v>137.66995</v>
      </c>
      <c r="BL68" s="21">
        <f>+$I68*IF(OR($A68="2-F1",$A68="2-F2"),'COMPRAS CONJ - FACTORES'!BL$11,'COMPRAS CONJ - FACTORES'!BL$10)*'COMPRAS CONJ - FACTORES'!BL68</f>
        <v>137.66995</v>
      </c>
      <c r="BM68" s="21">
        <f>+$I68*IF(OR($A68="2-F1",$A68="2-F2"),'COMPRAS CONJ - FACTORES'!BM$11,'COMPRAS CONJ - FACTORES'!BM$10)*'COMPRAS CONJ - FACTORES'!BM68</f>
        <v>137.66995</v>
      </c>
      <c r="BN68" s="21">
        <f>+$I68*IF(OR($A68="2-F1",$A68="2-F2"),'COMPRAS CONJ - FACTORES'!BN$11,'COMPRAS CONJ - FACTORES'!BN$10)*'COMPRAS CONJ - FACTORES'!BN68</f>
        <v>137.66995</v>
      </c>
      <c r="BO68" s="21">
        <f>+$I68*IF(OR($A68="2-F1",$A68="2-F2"),'COMPRAS CONJ - FACTORES'!BO$11,'COMPRAS CONJ - FACTORES'!BO$10)*'COMPRAS CONJ - FACTORES'!BO68</f>
        <v>137.66995</v>
      </c>
      <c r="BP68" s="21">
        <f>+$I68*IF(OR($A68="2-F1",$A68="2-F2"),'COMPRAS CONJ - FACTORES'!BP$11,'COMPRAS CONJ - FACTORES'!BP$10)*'COMPRAS CONJ - FACTORES'!BP68</f>
        <v>131.68430000000001</v>
      </c>
      <c r="BQ68" s="21">
        <f>+$I68*IF(OR($A68="2-F1",$A68="2-F2"),'COMPRAS CONJ - FACTORES'!BQ$11,'COMPRAS CONJ - FACTORES'!BQ$10)*'COMPRAS CONJ - FACTORES'!BQ68</f>
        <v>131.68430000000001</v>
      </c>
      <c r="BR68" s="21">
        <f>+$I68*IF(OR($A68="2-F1",$A68="2-F2"),'COMPRAS CONJ - FACTORES'!BR$11,'COMPRAS CONJ - FACTORES'!BR$10)*'COMPRAS CONJ - FACTORES'!BR68</f>
        <v>131.68430000000001</v>
      </c>
      <c r="BS68" s="21">
        <f>+$I68*IF(OR($A68="2-F1",$A68="2-F2"),'COMPRAS CONJ - FACTORES'!BS$11,'COMPRAS CONJ - FACTORES'!BS$10)*'COMPRAS CONJ - FACTORES'!BS68</f>
        <v>131.68430000000001</v>
      </c>
      <c r="BT68" s="21">
        <f>+$I68*IF(OR($A68="2-F1",$A68="2-F2"),'COMPRAS CONJ - FACTORES'!BT$11,'COMPRAS CONJ - FACTORES'!BT$10)*'COMPRAS CONJ - FACTORES'!BT68</f>
        <v>131.68430000000001</v>
      </c>
      <c r="BU68" s="21">
        <f>+$I68*IF(OR($A68="2-F1",$A68="2-F2"),'COMPRAS CONJ - FACTORES'!BU$11,'COMPRAS CONJ - FACTORES'!BU$10)*'COMPRAS CONJ - FACTORES'!BU68</f>
        <v>131.68430000000001</v>
      </c>
      <c r="BV68" s="21">
        <f>+$I68*IF(OR($A68="2-F1",$A68="2-F2"),'COMPRAS CONJ - FACTORES'!BV$11,'COMPRAS CONJ - FACTORES'!BV$10)*'COMPRAS CONJ - FACTORES'!BV68</f>
        <v>131.68430000000001</v>
      </c>
      <c r="BW68" s="21">
        <f>+$I68*IF(OR($A68="2-F1",$A68="2-F2"),'COMPRAS CONJ - FACTORES'!BW$11,'COMPRAS CONJ - FACTORES'!BW$10)*'COMPRAS CONJ - FACTORES'!BW68</f>
        <v>133.93490000000003</v>
      </c>
      <c r="BX68" s="21">
        <f>+$I68*IF(OR($A68="2-F1",$A68="2-F2"),'COMPRAS CONJ - FACTORES'!BX$11,'COMPRAS CONJ - FACTORES'!BX$10)*'COMPRAS CONJ - FACTORES'!BX68</f>
        <v>133.93490000000003</v>
      </c>
      <c r="BY68" s="21">
        <f>+$I68*IF(OR($A68="2-F1",$A68="2-F2"),'COMPRAS CONJ - FACTORES'!BY$11,'COMPRAS CONJ - FACTORES'!BY$10)*'COMPRAS CONJ - FACTORES'!BY68</f>
        <v>133.93490000000003</v>
      </c>
      <c r="BZ68" s="21">
        <f>+$I68*IF(OR($A68="2-F1",$A68="2-F2"),'COMPRAS CONJ - FACTORES'!BZ$11,'COMPRAS CONJ - FACTORES'!BZ$10)*'COMPRAS CONJ - FACTORES'!BZ68</f>
        <v>133.93490000000003</v>
      </c>
      <c r="CA68" s="21">
        <f>+$I68*IF(OR($A68="2-F1",$A68="2-F2"),'COMPRAS CONJ - FACTORES'!CA$11,'COMPRAS CONJ - FACTORES'!CA$10)*'COMPRAS CONJ - FACTORES'!CA68</f>
        <v>133.93490000000003</v>
      </c>
    </row>
    <row r="69" spans="1:79" ht="20.399999999999999" x14ac:dyDescent="0.3">
      <c r="A69" s="9">
        <v>1</v>
      </c>
      <c r="B69" s="18" t="s">
        <v>2968</v>
      </c>
      <c r="C69" s="442" t="s">
        <v>2969</v>
      </c>
      <c r="D69" s="11" t="s">
        <v>2825</v>
      </c>
      <c r="E69" s="9" t="s">
        <v>2826</v>
      </c>
      <c r="F69" s="9" t="s">
        <v>2860</v>
      </c>
      <c r="G69" s="9" t="s">
        <v>2970</v>
      </c>
      <c r="H69" s="12" t="s">
        <v>6710</v>
      </c>
      <c r="I69" s="13">
        <v>105</v>
      </c>
      <c r="J69" s="14">
        <v>1.2</v>
      </c>
      <c r="K69" s="24">
        <v>42758</v>
      </c>
      <c r="L69" s="24">
        <v>44134</v>
      </c>
      <c r="M69" s="689">
        <v>44134</v>
      </c>
      <c r="N69" s="21">
        <f>+$I69*IF(OR($A69="2-F1",$A69="2-F2"),'COMPRAS CONJ - FACTORES'!N$11,'COMPRAS CONJ - FACTORES'!N$10)*'COMPRAS CONJ - FACTORES'!N69</f>
        <v>0</v>
      </c>
      <c r="O69" s="21">
        <f>+$I69*IF(OR($A69="2-F1",$A69="2-F2"),'COMPRAS CONJ - FACTORES'!O$11,'COMPRAS CONJ - FACTORES'!O$10)*'COMPRAS CONJ - FACTORES'!O69</f>
        <v>0</v>
      </c>
      <c r="P69" s="21">
        <f>+$I69*IF(OR($A69="2-F1",$A69="2-F2"),'COMPRAS CONJ - FACTORES'!P$11,'COMPRAS CONJ - FACTORES'!P$10)*'COMPRAS CONJ - FACTORES'!P69</f>
        <v>0</v>
      </c>
      <c r="Q69" s="21">
        <f>+$I69*IF(OR($A69="2-F1",$A69="2-F2"),'COMPRAS CONJ - FACTORES'!Q$11,'COMPRAS CONJ - FACTORES'!Q$10)*'COMPRAS CONJ - FACTORES'!Q69</f>
        <v>0</v>
      </c>
      <c r="R69" s="21">
        <f>+$I69*IF(OR($A69="2-F1",$A69="2-F2"),'COMPRAS CONJ - FACTORES'!R$11,'COMPRAS CONJ - FACTORES'!R$10)*'COMPRAS CONJ - FACTORES'!R69</f>
        <v>0</v>
      </c>
      <c r="S69" s="21">
        <f>+$I69*IF(OR($A69="2-F1",$A69="2-F2"),'COMPRAS CONJ - FACTORES'!S$11,'COMPRAS CONJ - FACTORES'!S$10)*'COMPRAS CONJ - FACTORES'!S69</f>
        <v>0</v>
      </c>
      <c r="T69" s="21">
        <f>+$I69*IF(OR($A69="2-F1",$A69="2-F2"),'COMPRAS CONJ - FACTORES'!T$11,'COMPRAS CONJ - FACTORES'!T$10)*'COMPRAS CONJ - FACTORES'!T69</f>
        <v>0</v>
      </c>
      <c r="U69" s="21">
        <f>+$I69*IF(OR($A69="2-F1",$A69="2-F2"),'COMPRAS CONJ - FACTORES'!U$11,'COMPRAS CONJ - FACTORES'!U$10)*'COMPRAS CONJ - FACTORES'!U69</f>
        <v>0</v>
      </c>
      <c r="V69" s="21">
        <f>+$I69*IF(OR($A69="2-F1",$A69="2-F2"),'COMPRAS CONJ - FACTORES'!V$11,'COMPRAS CONJ - FACTORES'!V$10)*'COMPRAS CONJ - FACTORES'!V69</f>
        <v>0</v>
      </c>
      <c r="W69" s="21">
        <f>+$I69*IF(OR($A69="2-F1",$A69="2-F2"),'COMPRAS CONJ - FACTORES'!W$11,'COMPRAS CONJ - FACTORES'!W$10)*'COMPRAS CONJ - FACTORES'!W69</f>
        <v>0</v>
      </c>
      <c r="X69" s="21">
        <f>+$I69*IF(OR($A69="2-F1",$A69="2-F2"),'COMPRAS CONJ - FACTORES'!X$11,'COMPRAS CONJ - FACTORES'!X$10)*'COMPRAS CONJ - FACTORES'!X69</f>
        <v>0</v>
      </c>
      <c r="Y69" s="21">
        <f>+$I69*IF(OR($A69="2-F1",$A69="2-F2"),'COMPRAS CONJ - FACTORES'!Y$11,'COMPRAS CONJ - FACTORES'!Y$10)*'COMPRAS CONJ - FACTORES'!Y69</f>
        <v>0</v>
      </c>
      <c r="Z69" s="21">
        <f>+$I69*IF(OR($A69="2-F1",$A69="2-F2"),'COMPRAS CONJ - FACTORES'!Z$11,'COMPRAS CONJ - FACTORES'!Z$10)*'COMPRAS CONJ - FACTORES'!Z69</f>
        <v>0</v>
      </c>
      <c r="AA69" s="21">
        <f>+$I69*IF(OR($A69="2-F1",$A69="2-F2"),'COMPRAS CONJ - FACTORES'!AA$11,'COMPRAS CONJ - FACTORES'!AA$10)*'COMPRAS CONJ - FACTORES'!AA69</f>
        <v>0</v>
      </c>
      <c r="AB69" s="21">
        <f>+$I69*IF(OR($A69="2-F1",$A69="2-F2"),'COMPRAS CONJ - FACTORES'!AB$11,'COMPRAS CONJ - FACTORES'!AB$10)*'COMPRAS CONJ - FACTORES'!AB69</f>
        <v>0</v>
      </c>
      <c r="AC69" s="21">
        <f>+$I69*IF(OR($A69="2-F1",$A69="2-F2"),'COMPRAS CONJ - FACTORES'!AC$11,'COMPRAS CONJ - FACTORES'!AC$10)*'COMPRAS CONJ - FACTORES'!AC69</f>
        <v>0</v>
      </c>
      <c r="AD69" s="21">
        <f>+$I69*IF(OR($A69="2-F1",$A69="2-F2"),'COMPRAS CONJ - FACTORES'!AD$11,'COMPRAS CONJ - FACTORES'!AD$10)*'COMPRAS CONJ - FACTORES'!AD69</f>
        <v>0</v>
      </c>
      <c r="AE69" s="21">
        <f>+$I69*IF(OR($A69="2-F1",$A69="2-F2"),'COMPRAS CONJ - FACTORES'!AE$11,'COMPRAS CONJ - FACTORES'!AE$10)*'COMPRAS CONJ - FACTORES'!AE69</f>
        <v>0</v>
      </c>
      <c r="AF69" s="21">
        <f>+$I69*IF(OR($A69="2-F1",$A69="2-F2"),'COMPRAS CONJ - FACTORES'!AF$11,'COMPRAS CONJ - FACTORES'!AF$10)*'COMPRAS CONJ - FACTORES'!AF69</f>
        <v>0</v>
      </c>
      <c r="AG69" s="21">
        <f>+$I69*IF(OR($A69="2-F1",$A69="2-F2"),'COMPRAS CONJ - FACTORES'!AG$11,'COMPRAS CONJ - FACTORES'!AG$10)*'COMPRAS CONJ - FACTORES'!AG69</f>
        <v>0</v>
      </c>
      <c r="AH69" s="21">
        <f>+$I69*IF(OR($A69="2-F1",$A69="2-F2"),'COMPRAS CONJ - FACTORES'!AH$11,'COMPRAS CONJ - FACTORES'!AH$10)*'COMPRAS CONJ - FACTORES'!AH69</f>
        <v>0</v>
      </c>
      <c r="AI69" s="21">
        <f>+$I69*IF(OR($A69="2-F1",$A69="2-F2"),'COMPRAS CONJ - FACTORES'!AI$11,'COMPRAS CONJ - FACTORES'!AI$10)*'COMPRAS CONJ - FACTORES'!AI69</f>
        <v>0</v>
      </c>
      <c r="AJ69" s="21">
        <f>+$I69*IF(OR($A69="2-F1",$A69="2-F2"),'COMPRAS CONJ - FACTORES'!AJ$11,'COMPRAS CONJ - FACTORES'!AJ$10)*'COMPRAS CONJ - FACTORES'!AJ69</f>
        <v>0</v>
      </c>
      <c r="AK69" s="21">
        <f>+$I69*IF(OR($A69="2-F1",$A69="2-F2"),'COMPRAS CONJ - FACTORES'!AK$11,'COMPRAS CONJ - FACTORES'!AK$10)*'COMPRAS CONJ - FACTORES'!AK69</f>
        <v>0</v>
      </c>
      <c r="AL69" s="21">
        <f>+$I69*IF(OR($A69="2-F1",$A69="2-F2"),'COMPRAS CONJ - FACTORES'!AL$11,'COMPRAS CONJ - FACTORES'!AL$10)*'COMPRAS CONJ - FACTORES'!AL69</f>
        <v>0</v>
      </c>
      <c r="AM69" s="21">
        <f>+$I69*IF(OR($A69="2-F1",$A69="2-F2"),'COMPRAS CONJ - FACTORES'!AM$11,'COMPRAS CONJ - FACTORES'!AM$10)*'COMPRAS CONJ - FACTORES'!AM69</f>
        <v>0</v>
      </c>
      <c r="AN69" s="21">
        <f>+$I69*IF(OR($A69="2-F1",$A69="2-F2"),'COMPRAS CONJ - FACTORES'!AN$11,'COMPRAS CONJ - FACTORES'!AN$10)*'COMPRAS CONJ - FACTORES'!AN69</f>
        <v>0</v>
      </c>
      <c r="AO69" s="21">
        <f>+$I69*IF(OR($A69="2-F1",$A69="2-F2"),'COMPRAS CONJ - FACTORES'!AO$11,'COMPRAS CONJ - FACTORES'!AO$10)*'COMPRAS CONJ - FACTORES'!AO69</f>
        <v>0</v>
      </c>
      <c r="AP69" s="21">
        <f>+$I69*IF(OR($A69="2-F1",$A69="2-F2"),'COMPRAS CONJ - FACTORES'!AP$11,'COMPRAS CONJ - FACTORES'!AP$10)*'COMPRAS CONJ - FACTORES'!AP69</f>
        <v>0</v>
      </c>
      <c r="AQ69" s="21">
        <f>+$I69*IF(OR($A69="2-F1",$A69="2-F2"),'COMPRAS CONJ - FACTORES'!AQ$11,'COMPRAS CONJ - FACTORES'!AQ$10)*'COMPRAS CONJ - FACTORES'!AQ69</f>
        <v>0</v>
      </c>
      <c r="AR69" s="21">
        <f>+$I69*IF(OR($A69="2-F1",$A69="2-F2"),'COMPRAS CONJ - FACTORES'!AR$11,'COMPRAS CONJ - FACTORES'!AR$10)*'COMPRAS CONJ - FACTORES'!AR69</f>
        <v>0</v>
      </c>
      <c r="AS69" s="21">
        <f>+$I69*IF(OR($A69="2-F1",$A69="2-F2"),'COMPRAS CONJ - FACTORES'!AS$11,'COMPRAS CONJ - FACTORES'!AS$10)*'COMPRAS CONJ - FACTORES'!AS69</f>
        <v>0</v>
      </c>
      <c r="AT69" s="21">
        <f>+$I69*IF(OR($A69="2-F1",$A69="2-F2"),'COMPRAS CONJ - FACTORES'!AT$11,'COMPRAS CONJ - FACTORES'!AT$10)*'COMPRAS CONJ - FACTORES'!AT69</f>
        <v>0</v>
      </c>
      <c r="AU69" s="21">
        <f>+$I69*IF(OR($A69="2-F1",$A69="2-F2"),'COMPRAS CONJ - FACTORES'!AU$11,'COMPRAS CONJ - FACTORES'!AU$10)*'COMPRAS CONJ - FACTORES'!AU69</f>
        <v>0</v>
      </c>
      <c r="AV69" s="21">
        <f>+$I69*IF(OR($A69="2-F1",$A69="2-F2"),'COMPRAS CONJ - FACTORES'!AV$11,'COMPRAS CONJ - FACTORES'!AV$10)*'COMPRAS CONJ - FACTORES'!AV69</f>
        <v>0</v>
      </c>
      <c r="AW69" s="21">
        <f>+$I69*IF(OR($A69="2-F1",$A69="2-F2"),'COMPRAS CONJ - FACTORES'!AW$11,'COMPRAS CONJ - FACTORES'!AW$10)*'COMPRAS CONJ - FACTORES'!AW69</f>
        <v>0</v>
      </c>
      <c r="AX69" s="21">
        <f>+$I69*IF(OR($A69="2-F1",$A69="2-F2"),'COMPRAS CONJ - FACTORES'!AX$11,'COMPRAS CONJ - FACTORES'!AX$10)*'COMPRAS CONJ - FACTORES'!AX69</f>
        <v>0</v>
      </c>
      <c r="AY69" s="21">
        <f>+$I69*IF(OR($A69="2-F1",$A69="2-F2"),'COMPRAS CONJ - FACTORES'!AY$11,'COMPRAS CONJ - FACTORES'!AY$10)*'COMPRAS CONJ - FACTORES'!AY69</f>
        <v>0</v>
      </c>
      <c r="AZ69" s="21">
        <f>+$I69*IF(OR($A69="2-F1",$A69="2-F2"),'COMPRAS CONJ - FACTORES'!AZ$11,'COMPRAS CONJ - FACTORES'!AZ$10)*'COMPRAS CONJ - FACTORES'!AZ69</f>
        <v>0</v>
      </c>
      <c r="BA69" s="21">
        <f>+$I69*IF(OR($A69="2-F1",$A69="2-F2"),'COMPRAS CONJ - FACTORES'!BA$11,'COMPRAS CONJ - FACTORES'!BA$10)*'COMPRAS CONJ - FACTORES'!BA69</f>
        <v>122.81482499999997</v>
      </c>
      <c r="BB69" s="21">
        <f>+$I69*IF(OR($A69="2-F1",$A69="2-F2"),'COMPRAS CONJ - FACTORES'!BB$11,'COMPRAS CONJ - FACTORES'!BB$10)*'COMPRAS CONJ - FACTORES'!BB69</f>
        <v>122.81482499999997</v>
      </c>
      <c r="BC69" s="21">
        <f>+$I69*IF(OR($A69="2-F1",$A69="2-F2"),'COMPRAS CONJ - FACTORES'!BC$11,'COMPRAS CONJ - FACTORES'!BC$10)*'COMPRAS CONJ - FACTORES'!BC69</f>
        <v>122.81482499999997</v>
      </c>
      <c r="BD69" s="21">
        <f>+$I69*IF(OR($A69="2-F1",$A69="2-F2"),'COMPRAS CONJ - FACTORES'!BD$11,'COMPRAS CONJ - FACTORES'!BD$10)*'COMPRAS CONJ - FACTORES'!BD69</f>
        <v>122.81482499999997</v>
      </c>
      <c r="BE69" s="21">
        <f>+$I69*IF(OR($A69="2-F1",$A69="2-F2"),'COMPRAS CONJ - FACTORES'!BE$11,'COMPRAS CONJ - FACTORES'!BE$10)*'COMPRAS CONJ - FACTORES'!BE69</f>
        <v>122.81482499999997</v>
      </c>
      <c r="BF69" s="21">
        <f>+$I69*IF(OR($A69="2-F1",$A69="2-F2"),'COMPRAS CONJ - FACTORES'!BF$11,'COMPRAS CONJ - FACTORES'!BF$10)*'COMPRAS CONJ - FACTORES'!BF69</f>
        <v>122.81482499999997</v>
      </c>
      <c r="BG69" s="21">
        <f>+$I69*IF(OR($A69="2-F1",$A69="2-F2"),'COMPRAS CONJ - FACTORES'!BG$11,'COMPRAS CONJ - FACTORES'!BG$10)*'COMPRAS CONJ - FACTORES'!BG69</f>
        <v>122.81482499999997</v>
      </c>
      <c r="BH69" s="21">
        <f>+$I69*IF(OR($A69="2-F1",$A69="2-F2"),'COMPRAS CONJ - FACTORES'!BH$11,'COMPRAS CONJ - FACTORES'!BH$10)*'COMPRAS CONJ - FACTORES'!BH69</f>
        <v>122.81482499999997</v>
      </c>
      <c r="BI69" s="21">
        <f>+$I69*IF(OR($A69="2-F1",$A69="2-F2"),'COMPRAS CONJ - FACTORES'!BI$11,'COMPRAS CONJ - FACTORES'!BI$10)*'COMPRAS CONJ - FACTORES'!BI69</f>
        <v>122.81482499999997</v>
      </c>
      <c r="BJ69" s="21">
        <f>+$I69*IF(OR($A69="2-F1",$A69="2-F2"),'COMPRAS CONJ - FACTORES'!BJ$11,'COMPRAS CONJ - FACTORES'!BJ$10)*'COMPRAS CONJ - FACTORES'!BJ69</f>
        <v>122.81482499999997</v>
      </c>
      <c r="BK69" s="21">
        <f>+$I69*IF(OR($A69="2-F1",$A69="2-F2"),'COMPRAS CONJ - FACTORES'!BK$11,'COMPRAS CONJ - FACTORES'!BK$10)*'COMPRAS CONJ - FACTORES'!BK69</f>
        <v>122.81482499999997</v>
      </c>
      <c r="BL69" s="21">
        <f>+$I69*IF(OR($A69="2-F1",$A69="2-F2"),'COMPRAS CONJ - FACTORES'!BL$11,'COMPRAS CONJ - FACTORES'!BL$10)*'COMPRAS CONJ - FACTORES'!BL69</f>
        <v>122.81482499999997</v>
      </c>
      <c r="BM69" s="21">
        <f>+$I69*IF(OR($A69="2-F1",$A69="2-F2"),'COMPRAS CONJ - FACTORES'!BM$11,'COMPRAS CONJ - FACTORES'!BM$10)*'COMPRAS CONJ - FACTORES'!BM69</f>
        <v>124.90379999999999</v>
      </c>
      <c r="BN69" s="21">
        <f>+$I69*IF(OR($A69="2-F1",$A69="2-F2"),'COMPRAS CONJ - FACTORES'!BN$11,'COMPRAS CONJ - FACTORES'!BN$10)*'COMPRAS CONJ - FACTORES'!BN69</f>
        <v>124.90379999999999</v>
      </c>
      <c r="BO69" s="21">
        <f>+$I69*IF(OR($A69="2-F1",$A69="2-F2"),'COMPRAS CONJ - FACTORES'!BO$11,'COMPRAS CONJ - FACTORES'!BO$10)*'COMPRAS CONJ - FACTORES'!BO69</f>
        <v>124.90379999999999</v>
      </c>
      <c r="BP69" s="21">
        <f>+$I69*IF(OR($A69="2-F1",$A69="2-F2"),'COMPRAS CONJ - FACTORES'!BP$11,'COMPRAS CONJ - FACTORES'!BP$10)*'COMPRAS CONJ - FACTORES'!BP69</f>
        <v>119.47320000000002</v>
      </c>
      <c r="BQ69" s="21">
        <f>+$I69*IF(OR($A69="2-F1",$A69="2-F2"),'COMPRAS CONJ - FACTORES'!BQ$11,'COMPRAS CONJ - FACTORES'!BQ$10)*'COMPRAS CONJ - FACTORES'!BQ69</f>
        <v>119.47320000000002</v>
      </c>
      <c r="BR69" s="21">
        <f>+$I69*IF(OR($A69="2-F1",$A69="2-F2"),'COMPRAS CONJ - FACTORES'!BR$11,'COMPRAS CONJ - FACTORES'!BR$10)*'COMPRAS CONJ - FACTORES'!BR69</f>
        <v>119.47320000000002</v>
      </c>
      <c r="BS69" s="21">
        <f>+$I69*IF(OR($A69="2-F1",$A69="2-F2"),'COMPRAS CONJ - FACTORES'!BS$11,'COMPRAS CONJ - FACTORES'!BS$10)*'COMPRAS CONJ - FACTORES'!BS69</f>
        <v>119.47320000000002</v>
      </c>
      <c r="BT69" s="21">
        <f>+$I69*IF(OR($A69="2-F1",$A69="2-F2"),'COMPRAS CONJ - FACTORES'!BT$11,'COMPRAS CONJ - FACTORES'!BT$10)*'COMPRAS CONJ - FACTORES'!BT69</f>
        <v>119.47320000000002</v>
      </c>
      <c r="BU69" s="21">
        <f>+$I69*IF(OR($A69="2-F1",$A69="2-F2"),'COMPRAS CONJ - FACTORES'!BU$11,'COMPRAS CONJ - FACTORES'!BU$10)*'COMPRAS CONJ - FACTORES'!BU69</f>
        <v>119.47320000000002</v>
      </c>
      <c r="BV69" s="21">
        <f>+$I69*IF(OR($A69="2-F1",$A69="2-F2"),'COMPRAS CONJ - FACTORES'!BV$11,'COMPRAS CONJ - FACTORES'!BV$10)*'COMPRAS CONJ - FACTORES'!BV69</f>
        <v>119.47320000000002</v>
      </c>
      <c r="BW69" s="21">
        <f>+$I69*IF(OR($A69="2-F1",$A69="2-F2"),'COMPRAS CONJ - FACTORES'!BW$11,'COMPRAS CONJ - FACTORES'!BW$10)*'COMPRAS CONJ - FACTORES'!BW69</f>
        <v>119.47320000000002</v>
      </c>
      <c r="BX69" s="21">
        <f>+$I69*IF(OR($A69="2-F1",$A69="2-F2"),'COMPRAS CONJ - FACTORES'!BX$11,'COMPRAS CONJ - FACTORES'!BX$10)*'COMPRAS CONJ - FACTORES'!BX69</f>
        <v>119.47320000000002</v>
      </c>
      <c r="BY69" s="21">
        <f>+$I69*IF(OR($A69="2-F1",$A69="2-F2"),'COMPRAS CONJ - FACTORES'!BY$11,'COMPRAS CONJ - FACTORES'!BY$10)*'COMPRAS CONJ - FACTORES'!BY69</f>
        <v>121.51755000000001</v>
      </c>
      <c r="BZ69" s="21">
        <f>+$I69*IF(OR($A69="2-F1",$A69="2-F2"),'COMPRAS CONJ - FACTORES'!BZ$11,'COMPRAS CONJ - FACTORES'!BZ$10)*'COMPRAS CONJ - FACTORES'!BZ69</f>
        <v>121.51755000000001</v>
      </c>
      <c r="CA69" s="21">
        <f>+$I69*IF(OR($A69="2-F1",$A69="2-F2"),'COMPRAS CONJ - FACTORES'!CA$11,'COMPRAS CONJ - FACTORES'!CA$10)*'COMPRAS CONJ - FACTORES'!CA69</f>
        <v>121.51755000000001</v>
      </c>
    </row>
    <row r="70" spans="1:79" ht="20.399999999999999" x14ac:dyDescent="0.3">
      <c r="A70" s="9">
        <v>1</v>
      </c>
      <c r="B70" s="18" t="s">
        <v>2968</v>
      </c>
      <c r="C70" s="442" t="s">
        <v>2972</v>
      </c>
      <c r="D70" s="11" t="s">
        <v>2825</v>
      </c>
      <c r="E70" s="9" t="s">
        <v>2826</v>
      </c>
      <c r="F70" s="9" t="s">
        <v>2860</v>
      </c>
      <c r="G70" s="9" t="s">
        <v>2973</v>
      </c>
      <c r="H70" s="12" t="s">
        <v>6711</v>
      </c>
      <c r="I70" s="13">
        <v>105</v>
      </c>
      <c r="J70" s="14">
        <v>1.01</v>
      </c>
      <c r="K70" s="24">
        <v>42825</v>
      </c>
      <c r="L70" s="24">
        <v>44131</v>
      </c>
      <c r="M70" s="689">
        <v>44131</v>
      </c>
      <c r="N70" s="21">
        <f>+$I70*IF(OR($A70="2-F1",$A70="2-F2"),'COMPRAS CONJ - FACTORES'!N$11,'COMPRAS CONJ - FACTORES'!N$10)*'COMPRAS CONJ - FACTORES'!N70</f>
        <v>0</v>
      </c>
      <c r="O70" s="21">
        <f>+$I70*IF(OR($A70="2-F1",$A70="2-F2"),'COMPRAS CONJ - FACTORES'!O$11,'COMPRAS CONJ - FACTORES'!O$10)*'COMPRAS CONJ - FACTORES'!O70</f>
        <v>0</v>
      </c>
      <c r="P70" s="21">
        <f>+$I70*IF(OR($A70="2-F1",$A70="2-F2"),'COMPRAS CONJ - FACTORES'!P$11,'COMPRAS CONJ - FACTORES'!P$10)*'COMPRAS CONJ - FACTORES'!P70</f>
        <v>0</v>
      </c>
      <c r="Q70" s="21">
        <f>+$I70*IF(OR($A70="2-F1",$A70="2-F2"),'COMPRAS CONJ - FACTORES'!Q$11,'COMPRAS CONJ - FACTORES'!Q$10)*'COMPRAS CONJ - FACTORES'!Q70</f>
        <v>0</v>
      </c>
      <c r="R70" s="21">
        <f>+$I70*IF(OR($A70="2-F1",$A70="2-F2"),'COMPRAS CONJ - FACTORES'!R$11,'COMPRAS CONJ - FACTORES'!R$10)*'COMPRAS CONJ - FACTORES'!R70</f>
        <v>0</v>
      </c>
      <c r="S70" s="21">
        <f>+$I70*IF(OR($A70="2-F1",$A70="2-F2"),'COMPRAS CONJ - FACTORES'!S$11,'COMPRAS CONJ - FACTORES'!S$10)*'COMPRAS CONJ - FACTORES'!S70</f>
        <v>0</v>
      </c>
      <c r="T70" s="21">
        <f>+$I70*IF(OR($A70="2-F1",$A70="2-F2"),'COMPRAS CONJ - FACTORES'!T$11,'COMPRAS CONJ - FACTORES'!T$10)*'COMPRAS CONJ - FACTORES'!T70</f>
        <v>0</v>
      </c>
      <c r="U70" s="21">
        <f>+$I70*IF(OR($A70="2-F1",$A70="2-F2"),'COMPRAS CONJ - FACTORES'!U$11,'COMPRAS CONJ - FACTORES'!U$10)*'COMPRAS CONJ - FACTORES'!U70</f>
        <v>0</v>
      </c>
      <c r="V70" s="21">
        <f>+$I70*IF(OR($A70="2-F1",$A70="2-F2"),'COMPRAS CONJ - FACTORES'!V$11,'COMPRAS CONJ - FACTORES'!V$10)*'COMPRAS CONJ - FACTORES'!V70</f>
        <v>0</v>
      </c>
      <c r="W70" s="21">
        <f>+$I70*IF(OR($A70="2-F1",$A70="2-F2"),'COMPRAS CONJ - FACTORES'!W$11,'COMPRAS CONJ - FACTORES'!W$10)*'COMPRAS CONJ - FACTORES'!W70</f>
        <v>0</v>
      </c>
      <c r="X70" s="21">
        <f>+$I70*IF(OR($A70="2-F1",$A70="2-F2"),'COMPRAS CONJ - FACTORES'!X$11,'COMPRAS CONJ - FACTORES'!X$10)*'COMPRAS CONJ - FACTORES'!X70</f>
        <v>0</v>
      </c>
      <c r="Y70" s="21">
        <f>+$I70*IF(OR($A70="2-F1",$A70="2-F2"),'COMPRAS CONJ - FACTORES'!Y$11,'COMPRAS CONJ - FACTORES'!Y$10)*'COMPRAS CONJ - FACTORES'!Y70</f>
        <v>0</v>
      </c>
      <c r="Z70" s="21">
        <f>+$I70*IF(OR($A70="2-F1",$A70="2-F2"),'COMPRAS CONJ - FACTORES'!Z$11,'COMPRAS CONJ - FACTORES'!Z$10)*'COMPRAS CONJ - FACTORES'!Z70</f>
        <v>0</v>
      </c>
      <c r="AA70" s="21">
        <f>+$I70*IF(OR($A70="2-F1",$A70="2-F2"),'COMPRAS CONJ - FACTORES'!AA$11,'COMPRAS CONJ - FACTORES'!AA$10)*'COMPRAS CONJ - FACTORES'!AA70</f>
        <v>0</v>
      </c>
      <c r="AB70" s="21">
        <f>+$I70*IF(OR($A70="2-F1",$A70="2-F2"),'COMPRAS CONJ - FACTORES'!AB$11,'COMPRAS CONJ - FACTORES'!AB$10)*'COMPRAS CONJ - FACTORES'!AB70</f>
        <v>0</v>
      </c>
      <c r="AC70" s="21">
        <f>+$I70*IF(OR($A70="2-F1",$A70="2-F2"),'COMPRAS CONJ - FACTORES'!AC$11,'COMPRAS CONJ - FACTORES'!AC$10)*'COMPRAS CONJ - FACTORES'!AC70</f>
        <v>0</v>
      </c>
      <c r="AD70" s="21">
        <f>+$I70*IF(OR($A70="2-F1",$A70="2-F2"),'COMPRAS CONJ - FACTORES'!AD$11,'COMPRAS CONJ - FACTORES'!AD$10)*'COMPRAS CONJ - FACTORES'!AD70</f>
        <v>0</v>
      </c>
      <c r="AE70" s="21">
        <f>+$I70*IF(OR($A70="2-F1",$A70="2-F2"),'COMPRAS CONJ - FACTORES'!AE$11,'COMPRAS CONJ - FACTORES'!AE$10)*'COMPRAS CONJ - FACTORES'!AE70</f>
        <v>0</v>
      </c>
      <c r="AF70" s="21">
        <f>+$I70*IF(OR($A70="2-F1",$A70="2-F2"),'COMPRAS CONJ - FACTORES'!AF$11,'COMPRAS CONJ - FACTORES'!AF$10)*'COMPRAS CONJ - FACTORES'!AF70</f>
        <v>0</v>
      </c>
      <c r="AG70" s="21">
        <f>+$I70*IF(OR($A70="2-F1",$A70="2-F2"),'COMPRAS CONJ - FACTORES'!AG$11,'COMPRAS CONJ - FACTORES'!AG$10)*'COMPRAS CONJ - FACTORES'!AG70</f>
        <v>0</v>
      </c>
      <c r="AH70" s="21">
        <f>+$I70*IF(OR($A70="2-F1",$A70="2-F2"),'COMPRAS CONJ - FACTORES'!AH$11,'COMPRAS CONJ - FACTORES'!AH$10)*'COMPRAS CONJ - FACTORES'!AH70</f>
        <v>0</v>
      </c>
      <c r="AI70" s="21">
        <f>+$I70*IF(OR($A70="2-F1",$A70="2-F2"),'COMPRAS CONJ - FACTORES'!AI$11,'COMPRAS CONJ - FACTORES'!AI$10)*'COMPRAS CONJ - FACTORES'!AI70</f>
        <v>0</v>
      </c>
      <c r="AJ70" s="21">
        <f>+$I70*IF(OR($A70="2-F1",$A70="2-F2"),'COMPRAS CONJ - FACTORES'!AJ$11,'COMPRAS CONJ - FACTORES'!AJ$10)*'COMPRAS CONJ - FACTORES'!AJ70</f>
        <v>0</v>
      </c>
      <c r="AK70" s="21">
        <f>+$I70*IF(OR($A70="2-F1",$A70="2-F2"),'COMPRAS CONJ - FACTORES'!AK$11,'COMPRAS CONJ - FACTORES'!AK$10)*'COMPRAS CONJ - FACTORES'!AK70</f>
        <v>0</v>
      </c>
      <c r="AL70" s="21">
        <f>+$I70*IF(OR($A70="2-F1",$A70="2-F2"),'COMPRAS CONJ - FACTORES'!AL$11,'COMPRAS CONJ - FACTORES'!AL$10)*'COMPRAS CONJ - FACTORES'!AL70</f>
        <v>0</v>
      </c>
      <c r="AM70" s="21">
        <f>+$I70*IF(OR($A70="2-F1",$A70="2-F2"),'COMPRAS CONJ - FACTORES'!AM$11,'COMPRAS CONJ - FACTORES'!AM$10)*'COMPRAS CONJ - FACTORES'!AM70</f>
        <v>0</v>
      </c>
      <c r="AN70" s="21">
        <f>+$I70*IF(OR($A70="2-F1",$A70="2-F2"),'COMPRAS CONJ - FACTORES'!AN$11,'COMPRAS CONJ - FACTORES'!AN$10)*'COMPRAS CONJ - FACTORES'!AN70</f>
        <v>0</v>
      </c>
      <c r="AO70" s="21">
        <f>+$I70*IF(OR($A70="2-F1",$A70="2-F2"),'COMPRAS CONJ - FACTORES'!AO$11,'COMPRAS CONJ - FACTORES'!AO$10)*'COMPRAS CONJ - FACTORES'!AO70</f>
        <v>0</v>
      </c>
      <c r="AP70" s="21">
        <f>+$I70*IF(OR($A70="2-F1",$A70="2-F2"),'COMPRAS CONJ - FACTORES'!AP$11,'COMPRAS CONJ - FACTORES'!AP$10)*'COMPRAS CONJ - FACTORES'!AP70</f>
        <v>0</v>
      </c>
      <c r="AQ70" s="21">
        <f>+$I70*IF(OR($A70="2-F1",$A70="2-F2"),'COMPRAS CONJ - FACTORES'!AQ$11,'COMPRAS CONJ - FACTORES'!AQ$10)*'COMPRAS CONJ - FACTORES'!AQ70</f>
        <v>0</v>
      </c>
      <c r="AR70" s="21">
        <f>+$I70*IF(OR($A70="2-F1",$A70="2-F2"),'COMPRAS CONJ - FACTORES'!AR$11,'COMPRAS CONJ - FACTORES'!AR$10)*'COMPRAS CONJ - FACTORES'!AR70</f>
        <v>0</v>
      </c>
      <c r="AS70" s="21">
        <f>+$I70*IF(OR($A70="2-F1",$A70="2-F2"),'COMPRAS CONJ - FACTORES'!AS$11,'COMPRAS CONJ - FACTORES'!AS$10)*'COMPRAS CONJ - FACTORES'!AS70</f>
        <v>0</v>
      </c>
      <c r="AT70" s="21">
        <f>+$I70*IF(OR($A70="2-F1",$A70="2-F2"),'COMPRAS CONJ - FACTORES'!AT$11,'COMPRAS CONJ - FACTORES'!AT$10)*'COMPRAS CONJ - FACTORES'!AT70</f>
        <v>0</v>
      </c>
      <c r="AU70" s="21">
        <f>+$I70*IF(OR($A70="2-F1",$A70="2-F2"),'COMPRAS CONJ - FACTORES'!AU$11,'COMPRAS CONJ - FACTORES'!AU$10)*'COMPRAS CONJ - FACTORES'!AU70</f>
        <v>0</v>
      </c>
      <c r="AV70" s="21">
        <f>+$I70*IF(OR($A70="2-F1",$A70="2-F2"),'COMPRAS CONJ - FACTORES'!AV$11,'COMPRAS CONJ - FACTORES'!AV$10)*'COMPRAS CONJ - FACTORES'!AV70</f>
        <v>0</v>
      </c>
      <c r="AW70" s="21">
        <f>+$I70*IF(OR($A70="2-F1",$A70="2-F2"),'COMPRAS CONJ - FACTORES'!AW$11,'COMPRAS CONJ - FACTORES'!AW$10)*'COMPRAS CONJ - FACTORES'!AW70</f>
        <v>0</v>
      </c>
      <c r="AX70" s="21">
        <f>+$I70*IF(OR($A70="2-F1",$A70="2-F2"),'COMPRAS CONJ - FACTORES'!AX$11,'COMPRAS CONJ - FACTORES'!AX$10)*'COMPRAS CONJ - FACTORES'!AX70</f>
        <v>0</v>
      </c>
      <c r="AY70" s="21">
        <f>+$I70*IF(OR($A70="2-F1",$A70="2-F2"),'COMPRAS CONJ - FACTORES'!AY$11,'COMPRAS CONJ - FACTORES'!AY$10)*'COMPRAS CONJ - FACTORES'!AY70</f>
        <v>0</v>
      </c>
      <c r="AZ70" s="21">
        <f>+$I70*IF(OR($A70="2-F1",$A70="2-F2"),'COMPRAS CONJ - FACTORES'!AZ$11,'COMPRAS CONJ - FACTORES'!AZ$10)*'COMPRAS CONJ - FACTORES'!AZ70</f>
        <v>0</v>
      </c>
      <c r="BA70" s="21">
        <f>+$I70*IF(OR($A70="2-F1",$A70="2-F2"),'COMPRAS CONJ - FACTORES'!BA$11,'COMPRAS CONJ - FACTORES'!BA$10)*'COMPRAS CONJ - FACTORES'!BA70</f>
        <v>122.81482499999997</v>
      </c>
      <c r="BB70" s="21">
        <f>+$I70*IF(OR($A70="2-F1",$A70="2-F2"),'COMPRAS CONJ - FACTORES'!BB$11,'COMPRAS CONJ - FACTORES'!BB$10)*'COMPRAS CONJ - FACTORES'!BB70</f>
        <v>122.81482499999997</v>
      </c>
      <c r="BC70" s="21">
        <f>+$I70*IF(OR($A70="2-F1",$A70="2-F2"),'COMPRAS CONJ - FACTORES'!BC$11,'COMPRAS CONJ - FACTORES'!BC$10)*'COMPRAS CONJ - FACTORES'!BC70</f>
        <v>122.81482499999997</v>
      </c>
      <c r="BD70" s="21">
        <f>+$I70*IF(OR($A70="2-F1",$A70="2-F2"),'COMPRAS CONJ - FACTORES'!BD$11,'COMPRAS CONJ - FACTORES'!BD$10)*'COMPRAS CONJ - FACTORES'!BD70</f>
        <v>122.81482499999997</v>
      </c>
      <c r="BE70" s="21">
        <f>+$I70*IF(OR($A70="2-F1",$A70="2-F2"),'COMPRAS CONJ - FACTORES'!BE$11,'COMPRAS CONJ - FACTORES'!BE$10)*'COMPRAS CONJ - FACTORES'!BE70</f>
        <v>122.81482499999997</v>
      </c>
      <c r="BF70" s="21">
        <f>+$I70*IF(OR($A70="2-F1",$A70="2-F2"),'COMPRAS CONJ - FACTORES'!BF$11,'COMPRAS CONJ - FACTORES'!BF$10)*'COMPRAS CONJ - FACTORES'!BF70</f>
        <v>122.81482499999997</v>
      </c>
      <c r="BG70" s="21">
        <f>+$I70*IF(OR($A70="2-F1",$A70="2-F2"),'COMPRAS CONJ - FACTORES'!BG$11,'COMPRAS CONJ - FACTORES'!BG$10)*'COMPRAS CONJ - FACTORES'!BG70</f>
        <v>122.81482499999997</v>
      </c>
      <c r="BH70" s="21">
        <f>+$I70*IF(OR($A70="2-F1",$A70="2-F2"),'COMPRAS CONJ - FACTORES'!BH$11,'COMPRAS CONJ - FACTORES'!BH$10)*'COMPRAS CONJ - FACTORES'!BH70</f>
        <v>122.81482499999997</v>
      </c>
      <c r="BI70" s="21">
        <f>+$I70*IF(OR($A70="2-F1",$A70="2-F2"),'COMPRAS CONJ - FACTORES'!BI$11,'COMPRAS CONJ - FACTORES'!BI$10)*'COMPRAS CONJ - FACTORES'!BI70</f>
        <v>122.81482499999997</v>
      </c>
      <c r="BJ70" s="21">
        <f>+$I70*IF(OR($A70="2-F1",$A70="2-F2"),'COMPRAS CONJ - FACTORES'!BJ$11,'COMPRAS CONJ - FACTORES'!BJ$10)*'COMPRAS CONJ - FACTORES'!BJ70</f>
        <v>122.81482499999997</v>
      </c>
      <c r="BK70" s="21">
        <f>+$I70*IF(OR($A70="2-F1",$A70="2-F2"),'COMPRAS CONJ - FACTORES'!BK$11,'COMPRAS CONJ - FACTORES'!BK$10)*'COMPRAS CONJ - FACTORES'!BK70</f>
        <v>122.81482499999997</v>
      </c>
      <c r="BL70" s="21">
        <f>+$I70*IF(OR($A70="2-F1",$A70="2-F2"),'COMPRAS CONJ - FACTORES'!BL$11,'COMPRAS CONJ - FACTORES'!BL$10)*'COMPRAS CONJ - FACTORES'!BL70</f>
        <v>122.81482499999997</v>
      </c>
      <c r="BM70" s="21">
        <f>+$I70*IF(OR($A70="2-F1",$A70="2-F2"),'COMPRAS CONJ - FACTORES'!BM$11,'COMPRAS CONJ - FACTORES'!BM$10)*'COMPRAS CONJ - FACTORES'!BM70</f>
        <v>124.90379999999999</v>
      </c>
      <c r="BN70" s="21">
        <f>+$I70*IF(OR($A70="2-F1",$A70="2-F2"),'COMPRAS CONJ - FACTORES'!BN$11,'COMPRAS CONJ - FACTORES'!BN$10)*'COMPRAS CONJ - FACTORES'!BN70</f>
        <v>124.90379999999999</v>
      </c>
      <c r="BO70" s="21">
        <f>+$I70*IF(OR($A70="2-F1",$A70="2-F2"),'COMPRAS CONJ - FACTORES'!BO$11,'COMPRAS CONJ - FACTORES'!BO$10)*'COMPRAS CONJ - FACTORES'!BO70</f>
        <v>124.90379999999999</v>
      </c>
      <c r="BP70" s="21">
        <f>+$I70*IF(OR($A70="2-F1",$A70="2-F2"),'COMPRAS CONJ - FACTORES'!BP$11,'COMPRAS CONJ - FACTORES'!BP$10)*'COMPRAS CONJ - FACTORES'!BP70</f>
        <v>119.47320000000002</v>
      </c>
      <c r="BQ70" s="21">
        <f>+$I70*IF(OR($A70="2-F1",$A70="2-F2"),'COMPRAS CONJ - FACTORES'!BQ$11,'COMPRAS CONJ - FACTORES'!BQ$10)*'COMPRAS CONJ - FACTORES'!BQ70</f>
        <v>119.47320000000002</v>
      </c>
      <c r="BR70" s="21">
        <f>+$I70*IF(OR($A70="2-F1",$A70="2-F2"),'COMPRAS CONJ - FACTORES'!BR$11,'COMPRAS CONJ - FACTORES'!BR$10)*'COMPRAS CONJ - FACTORES'!BR70</f>
        <v>119.47320000000002</v>
      </c>
      <c r="BS70" s="21">
        <f>+$I70*IF(OR($A70="2-F1",$A70="2-F2"),'COMPRAS CONJ - FACTORES'!BS$11,'COMPRAS CONJ - FACTORES'!BS$10)*'COMPRAS CONJ - FACTORES'!BS70</f>
        <v>119.47320000000002</v>
      </c>
      <c r="BT70" s="21">
        <f>+$I70*IF(OR($A70="2-F1",$A70="2-F2"),'COMPRAS CONJ - FACTORES'!BT$11,'COMPRAS CONJ - FACTORES'!BT$10)*'COMPRAS CONJ - FACTORES'!BT70</f>
        <v>119.47320000000002</v>
      </c>
      <c r="BU70" s="21">
        <f>+$I70*IF(OR($A70="2-F1",$A70="2-F2"),'COMPRAS CONJ - FACTORES'!BU$11,'COMPRAS CONJ - FACTORES'!BU$10)*'COMPRAS CONJ - FACTORES'!BU70</f>
        <v>119.47320000000002</v>
      </c>
      <c r="BV70" s="21">
        <f>+$I70*IF(OR($A70="2-F1",$A70="2-F2"),'COMPRAS CONJ - FACTORES'!BV$11,'COMPRAS CONJ - FACTORES'!BV$10)*'COMPRAS CONJ - FACTORES'!BV70</f>
        <v>119.47320000000002</v>
      </c>
      <c r="BW70" s="21">
        <f>+$I70*IF(OR($A70="2-F1",$A70="2-F2"),'COMPRAS CONJ - FACTORES'!BW$11,'COMPRAS CONJ - FACTORES'!BW$10)*'COMPRAS CONJ - FACTORES'!BW70</f>
        <v>119.47320000000002</v>
      </c>
      <c r="BX70" s="21">
        <f>+$I70*IF(OR($A70="2-F1",$A70="2-F2"),'COMPRAS CONJ - FACTORES'!BX$11,'COMPRAS CONJ - FACTORES'!BX$10)*'COMPRAS CONJ - FACTORES'!BX70</f>
        <v>119.47320000000002</v>
      </c>
      <c r="BY70" s="21">
        <f>+$I70*IF(OR($A70="2-F1",$A70="2-F2"),'COMPRAS CONJ - FACTORES'!BY$11,'COMPRAS CONJ - FACTORES'!BY$10)*'COMPRAS CONJ - FACTORES'!BY70</f>
        <v>121.51755000000001</v>
      </c>
      <c r="BZ70" s="21">
        <f>+$I70*IF(OR($A70="2-F1",$A70="2-F2"),'COMPRAS CONJ - FACTORES'!BZ$11,'COMPRAS CONJ - FACTORES'!BZ$10)*'COMPRAS CONJ - FACTORES'!BZ70</f>
        <v>121.51755000000001</v>
      </c>
      <c r="CA70" s="21">
        <f>+$I70*IF(OR($A70="2-F1",$A70="2-F2"),'COMPRAS CONJ - FACTORES'!CA$11,'COMPRAS CONJ - FACTORES'!CA$10)*'COMPRAS CONJ - FACTORES'!CA70</f>
        <v>121.51755000000001</v>
      </c>
    </row>
    <row r="71" spans="1:79" x14ac:dyDescent="0.3">
      <c r="A71" s="9">
        <v>1</v>
      </c>
      <c r="B71" s="18" t="s">
        <v>2968</v>
      </c>
      <c r="C71" s="442" t="s">
        <v>2974</v>
      </c>
      <c r="D71" s="11" t="s">
        <v>2825</v>
      </c>
      <c r="E71" s="9" t="s">
        <v>2826</v>
      </c>
      <c r="F71" s="9" t="s">
        <v>2860</v>
      </c>
      <c r="G71" s="9" t="s">
        <v>2975</v>
      </c>
      <c r="H71" s="12" t="s">
        <v>2971</v>
      </c>
      <c r="I71" s="13">
        <v>105</v>
      </c>
      <c r="J71" s="14">
        <v>1.65</v>
      </c>
      <c r="K71" s="24">
        <v>42758</v>
      </c>
      <c r="L71" s="24">
        <v>43895</v>
      </c>
      <c r="M71" s="689">
        <v>43895</v>
      </c>
      <c r="N71" s="21">
        <f>+$I71*IF(OR($A71="2-F1",$A71="2-F2"),'COMPRAS CONJ - FACTORES'!N$11,'COMPRAS CONJ - FACTORES'!N$10)*'COMPRAS CONJ - FACTORES'!N71</f>
        <v>0</v>
      </c>
      <c r="O71" s="21">
        <f>+$I71*IF(OR($A71="2-F1",$A71="2-F2"),'COMPRAS CONJ - FACTORES'!O$11,'COMPRAS CONJ - FACTORES'!O$10)*'COMPRAS CONJ - FACTORES'!O71</f>
        <v>0</v>
      </c>
      <c r="P71" s="21">
        <f>+$I71*IF(OR($A71="2-F1",$A71="2-F2"),'COMPRAS CONJ - FACTORES'!P$11,'COMPRAS CONJ - FACTORES'!P$10)*'COMPRAS CONJ - FACTORES'!P71</f>
        <v>0</v>
      </c>
      <c r="Q71" s="21">
        <f>+$I71*IF(OR($A71="2-F1",$A71="2-F2"),'COMPRAS CONJ - FACTORES'!Q$11,'COMPRAS CONJ - FACTORES'!Q$10)*'COMPRAS CONJ - FACTORES'!Q71</f>
        <v>0</v>
      </c>
      <c r="R71" s="21">
        <f>+$I71*IF(OR($A71="2-F1",$A71="2-F2"),'COMPRAS CONJ - FACTORES'!R$11,'COMPRAS CONJ - FACTORES'!R$10)*'COMPRAS CONJ - FACTORES'!R71</f>
        <v>0</v>
      </c>
      <c r="S71" s="21">
        <f>+$I71*IF(OR($A71="2-F1",$A71="2-F2"),'COMPRAS CONJ - FACTORES'!S$11,'COMPRAS CONJ - FACTORES'!S$10)*'COMPRAS CONJ - FACTORES'!S71</f>
        <v>0</v>
      </c>
      <c r="T71" s="21">
        <f>+$I71*IF(OR($A71="2-F1",$A71="2-F2"),'COMPRAS CONJ - FACTORES'!T$11,'COMPRAS CONJ - FACTORES'!T$10)*'COMPRAS CONJ - FACTORES'!T71</f>
        <v>0</v>
      </c>
      <c r="U71" s="21">
        <f>+$I71*IF(OR($A71="2-F1",$A71="2-F2"),'COMPRAS CONJ - FACTORES'!U$11,'COMPRAS CONJ - FACTORES'!U$10)*'COMPRAS CONJ - FACTORES'!U71</f>
        <v>0</v>
      </c>
      <c r="V71" s="21">
        <f>+$I71*IF(OR($A71="2-F1",$A71="2-F2"),'COMPRAS CONJ - FACTORES'!V$11,'COMPRAS CONJ - FACTORES'!V$10)*'COMPRAS CONJ - FACTORES'!V71</f>
        <v>0</v>
      </c>
      <c r="W71" s="21">
        <f>+$I71*IF(OR($A71="2-F1",$A71="2-F2"),'COMPRAS CONJ - FACTORES'!W$11,'COMPRAS CONJ - FACTORES'!W$10)*'COMPRAS CONJ - FACTORES'!W71</f>
        <v>0</v>
      </c>
      <c r="X71" s="21">
        <f>+$I71*IF(OR($A71="2-F1",$A71="2-F2"),'COMPRAS CONJ - FACTORES'!X$11,'COMPRAS CONJ - FACTORES'!X$10)*'COMPRAS CONJ - FACTORES'!X71</f>
        <v>0</v>
      </c>
      <c r="Y71" s="21">
        <f>+$I71*IF(OR($A71="2-F1",$A71="2-F2"),'COMPRAS CONJ - FACTORES'!Y$11,'COMPRAS CONJ - FACTORES'!Y$10)*'COMPRAS CONJ - FACTORES'!Y71</f>
        <v>0</v>
      </c>
      <c r="Z71" s="21">
        <f>+$I71*IF(OR($A71="2-F1",$A71="2-F2"),'COMPRAS CONJ - FACTORES'!Z$11,'COMPRAS CONJ - FACTORES'!Z$10)*'COMPRAS CONJ - FACTORES'!Z71</f>
        <v>0</v>
      </c>
      <c r="AA71" s="21">
        <f>+$I71*IF(OR($A71="2-F1",$A71="2-F2"),'COMPRAS CONJ - FACTORES'!AA$11,'COMPRAS CONJ - FACTORES'!AA$10)*'COMPRAS CONJ - FACTORES'!AA71</f>
        <v>0</v>
      </c>
      <c r="AB71" s="21">
        <f>+$I71*IF(OR($A71="2-F1",$A71="2-F2"),'COMPRAS CONJ - FACTORES'!AB$11,'COMPRAS CONJ - FACTORES'!AB$10)*'COMPRAS CONJ - FACTORES'!AB71</f>
        <v>0</v>
      </c>
      <c r="AC71" s="21">
        <f>+$I71*IF(OR($A71="2-F1",$A71="2-F2"),'COMPRAS CONJ - FACTORES'!AC$11,'COMPRAS CONJ - FACTORES'!AC$10)*'COMPRAS CONJ - FACTORES'!AC71</f>
        <v>0</v>
      </c>
      <c r="AD71" s="21">
        <f>+$I71*IF(OR($A71="2-F1",$A71="2-F2"),'COMPRAS CONJ - FACTORES'!AD$11,'COMPRAS CONJ - FACTORES'!AD$10)*'COMPRAS CONJ - FACTORES'!AD71</f>
        <v>0</v>
      </c>
      <c r="AE71" s="21">
        <f>+$I71*IF(OR($A71="2-F1",$A71="2-F2"),'COMPRAS CONJ - FACTORES'!AE$11,'COMPRAS CONJ - FACTORES'!AE$10)*'COMPRAS CONJ - FACTORES'!AE71</f>
        <v>0</v>
      </c>
      <c r="AF71" s="21">
        <f>+$I71*IF(OR($A71="2-F1",$A71="2-F2"),'COMPRAS CONJ - FACTORES'!AF$11,'COMPRAS CONJ - FACTORES'!AF$10)*'COMPRAS CONJ - FACTORES'!AF71</f>
        <v>0</v>
      </c>
      <c r="AG71" s="21">
        <f>+$I71*IF(OR($A71="2-F1",$A71="2-F2"),'COMPRAS CONJ - FACTORES'!AG$11,'COMPRAS CONJ - FACTORES'!AG$10)*'COMPRAS CONJ - FACTORES'!AG71</f>
        <v>0</v>
      </c>
      <c r="AH71" s="21">
        <f>+$I71*IF(OR($A71="2-F1",$A71="2-F2"),'COMPRAS CONJ - FACTORES'!AH$11,'COMPRAS CONJ - FACTORES'!AH$10)*'COMPRAS CONJ - FACTORES'!AH71</f>
        <v>0</v>
      </c>
      <c r="AI71" s="21">
        <f>+$I71*IF(OR($A71="2-F1",$A71="2-F2"),'COMPRAS CONJ - FACTORES'!AI$11,'COMPRAS CONJ - FACTORES'!AI$10)*'COMPRAS CONJ - FACTORES'!AI71</f>
        <v>0</v>
      </c>
      <c r="AJ71" s="21">
        <f>+$I71*IF(OR($A71="2-F1",$A71="2-F2"),'COMPRAS CONJ - FACTORES'!AJ$11,'COMPRAS CONJ - FACTORES'!AJ$10)*'COMPRAS CONJ - FACTORES'!AJ71</f>
        <v>0</v>
      </c>
      <c r="AK71" s="21">
        <f>+$I71*IF(OR($A71="2-F1",$A71="2-F2"),'COMPRAS CONJ - FACTORES'!AK$11,'COMPRAS CONJ - FACTORES'!AK$10)*'COMPRAS CONJ - FACTORES'!AK71</f>
        <v>0</v>
      </c>
      <c r="AL71" s="21">
        <f>+$I71*IF(OR($A71="2-F1",$A71="2-F2"),'COMPRAS CONJ - FACTORES'!AL$11,'COMPRAS CONJ - FACTORES'!AL$10)*'COMPRAS CONJ - FACTORES'!AL71</f>
        <v>0</v>
      </c>
      <c r="AM71" s="21">
        <f>+$I71*IF(OR($A71="2-F1",$A71="2-F2"),'COMPRAS CONJ - FACTORES'!AM$11,'COMPRAS CONJ - FACTORES'!AM$10)*'COMPRAS CONJ - FACTORES'!AM71</f>
        <v>0</v>
      </c>
      <c r="AN71" s="21">
        <f>+$I71*IF(OR($A71="2-F1",$A71="2-F2"),'COMPRAS CONJ - FACTORES'!AN$11,'COMPRAS CONJ - FACTORES'!AN$10)*'COMPRAS CONJ - FACTORES'!AN71</f>
        <v>0</v>
      </c>
      <c r="AO71" s="21">
        <f>+$I71*IF(OR($A71="2-F1",$A71="2-F2"),'COMPRAS CONJ - FACTORES'!AO$11,'COMPRAS CONJ - FACTORES'!AO$10)*'COMPRAS CONJ - FACTORES'!AO71</f>
        <v>0</v>
      </c>
      <c r="AP71" s="21">
        <f>+$I71*IF(OR($A71="2-F1",$A71="2-F2"),'COMPRAS CONJ - FACTORES'!AP$11,'COMPRAS CONJ - FACTORES'!AP$10)*'COMPRAS CONJ - FACTORES'!AP71</f>
        <v>0</v>
      </c>
      <c r="AQ71" s="21">
        <f>+$I71*IF(OR($A71="2-F1",$A71="2-F2"),'COMPRAS CONJ - FACTORES'!AQ$11,'COMPRAS CONJ - FACTORES'!AQ$10)*'COMPRAS CONJ - FACTORES'!AQ71</f>
        <v>0</v>
      </c>
      <c r="AR71" s="21">
        <f>+$I71*IF(OR($A71="2-F1",$A71="2-F2"),'COMPRAS CONJ - FACTORES'!AR$11,'COMPRAS CONJ - FACTORES'!AR$10)*'COMPRAS CONJ - FACTORES'!AR71</f>
        <v>0</v>
      </c>
      <c r="AS71" s="21">
        <f>+$I71*IF(OR($A71="2-F1",$A71="2-F2"),'COMPRAS CONJ - FACTORES'!AS$11,'COMPRAS CONJ - FACTORES'!AS$10)*'COMPRAS CONJ - FACTORES'!AS71</f>
        <v>0</v>
      </c>
      <c r="AT71" s="21">
        <f>+$I71*IF(OR($A71="2-F1",$A71="2-F2"),'COMPRAS CONJ - FACTORES'!AT$11,'COMPRAS CONJ - FACTORES'!AT$10)*'COMPRAS CONJ - FACTORES'!AT71</f>
        <v>122.81482499999997</v>
      </c>
      <c r="AU71" s="21">
        <f>+$I71*IF(OR($A71="2-F1",$A71="2-F2"),'COMPRAS CONJ - FACTORES'!AU$11,'COMPRAS CONJ - FACTORES'!AU$10)*'COMPRAS CONJ - FACTORES'!AU71</f>
        <v>122.81482499999997</v>
      </c>
      <c r="AV71" s="21">
        <f>+$I71*IF(OR($A71="2-F1",$A71="2-F2"),'COMPRAS CONJ - FACTORES'!AV$11,'COMPRAS CONJ - FACTORES'!AV$10)*'COMPRAS CONJ - FACTORES'!AV71</f>
        <v>122.81482499999997</v>
      </c>
      <c r="AW71" s="21">
        <f>+$I71*IF(OR($A71="2-F1",$A71="2-F2"),'COMPRAS CONJ - FACTORES'!AW$11,'COMPRAS CONJ - FACTORES'!AW$10)*'COMPRAS CONJ - FACTORES'!AW71</f>
        <v>122.81482499999997</v>
      </c>
      <c r="AX71" s="21">
        <f>+$I71*IF(OR($A71="2-F1",$A71="2-F2"),'COMPRAS CONJ - FACTORES'!AX$11,'COMPRAS CONJ - FACTORES'!AX$10)*'COMPRAS CONJ - FACTORES'!AX71</f>
        <v>122.81482499999997</v>
      </c>
      <c r="AY71" s="21">
        <f>+$I71*IF(OR($A71="2-F1",$A71="2-F2"),'COMPRAS CONJ - FACTORES'!AY$11,'COMPRAS CONJ - FACTORES'!AY$10)*'COMPRAS CONJ - FACTORES'!AY71</f>
        <v>122.81482499999997</v>
      </c>
      <c r="AZ71" s="21">
        <f>+$I71*IF(OR($A71="2-F1",$A71="2-F2"),'COMPRAS CONJ - FACTORES'!AZ$11,'COMPRAS CONJ - FACTORES'!AZ$10)*'COMPRAS CONJ - FACTORES'!AZ71</f>
        <v>122.81482499999997</v>
      </c>
      <c r="BA71" s="21">
        <f>+$I71*IF(OR($A71="2-F1",$A71="2-F2"),'COMPRAS CONJ - FACTORES'!BA$11,'COMPRAS CONJ - FACTORES'!BA$10)*'COMPRAS CONJ - FACTORES'!BA71</f>
        <v>122.81482499999997</v>
      </c>
      <c r="BB71" s="21">
        <f>+$I71*IF(OR($A71="2-F1",$A71="2-F2"),'COMPRAS CONJ - FACTORES'!BB$11,'COMPRAS CONJ - FACTORES'!BB$10)*'COMPRAS CONJ - FACTORES'!BB71</f>
        <v>122.81482499999997</v>
      </c>
      <c r="BC71" s="21">
        <f>+$I71*IF(OR($A71="2-F1",$A71="2-F2"),'COMPRAS CONJ - FACTORES'!BC$11,'COMPRAS CONJ - FACTORES'!BC$10)*'COMPRAS CONJ - FACTORES'!BC71</f>
        <v>122.81482499999997</v>
      </c>
      <c r="BD71" s="21">
        <f>+$I71*IF(OR($A71="2-F1",$A71="2-F2"),'COMPRAS CONJ - FACTORES'!BD$11,'COMPRAS CONJ - FACTORES'!BD$10)*'COMPRAS CONJ - FACTORES'!BD71</f>
        <v>122.81482499999997</v>
      </c>
      <c r="BE71" s="21">
        <f>+$I71*IF(OR($A71="2-F1",$A71="2-F2"),'COMPRAS CONJ - FACTORES'!BE$11,'COMPRAS CONJ - FACTORES'!BE$10)*'COMPRAS CONJ - FACTORES'!BE71</f>
        <v>122.81482499999997</v>
      </c>
      <c r="BF71" s="21">
        <f>+$I71*IF(OR($A71="2-F1",$A71="2-F2"),'COMPRAS CONJ - FACTORES'!BF$11,'COMPRAS CONJ - FACTORES'!BF$10)*'COMPRAS CONJ - FACTORES'!BF71</f>
        <v>124.90379999999999</v>
      </c>
      <c r="BG71" s="21">
        <f>+$I71*IF(OR($A71="2-F1",$A71="2-F2"),'COMPRAS CONJ - FACTORES'!BG$11,'COMPRAS CONJ - FACTORES'!BG$10)*'COMPRAS CONJ - FACTORES'!BG71</f>
        <v>124.90379999999999</v>
      </c>
      <c r="BH71" s="21">
        <f>+$I71*IF(OR($A71="2-F1",$A71="2-F2"),'COMPRAS CONJ - FACTORES'!BH$11,'COMPRAS CONJ - FACTORES'!BH$10)*'COMPRAS CONJ - FACTORES'!BH71</f>
        <v>124.90379999999999</v>
      </c>
      <c r="BI71" s="21">
        <f>+$I71*IF(OR($A71="2-F1",$A71="2-F2"),'COMPRAS CONJ - FACTORES'!BI$11,'COMPRAS CONJ - FACTORES'!BI$10)*'COMPRAS CONJ - FACTORES'!BI71</f>
        <v>124.90379999999999</v>
      </c>
      <c r="BJ71" s="21">
        <f>+$I71*IF(OR($A71="2-F1",$A71="2-F2"),'COMPRAS CONJ - FACTORES'!BJ$11,'COMPRAS CONJ - FACTORES'!BJ$10)*'COMPRAS CONJ - FACTORES'!BJ71</f>
        <v>124.90379999999999</v>
      </c>
      <c r="BK71" s="21">
        <f>+$I71*IF(OR($A71="2-F1",$A71="2-F2"),'COMPRAS CONJ - FACTORES'!BK$11,'COMPRAS CONJ - FACTORES'!BK$10)*'COMPRAS CONJ - FACTORES'!BK71</f>
        <v>124.90379999999999</v>
      </c>
      <c r="BL71" s="21">
        <f>+$I71*IF(OR($A71="2-F1",$A71="2-F2"),'COMPRAS CONJ - FACTORES'!BL$11,'COMPRAS CONJ - FACTORES'!BL$10)*'COMPRAS CONJ - FACTORES'!BL71</f>
        <v>124.90379999999999</v>
      </c>
      <c r="BM71" s="21">
        <f>+$I71*IF(OR($A71="2-F1",$A71="2-F2"),'COMPRAS CONJ - FACTORES'!BM$11,'COMPRAS CONJ - FACTORES'!BM$10)*'COMPRAS CONJ - FACTORES'!BM71</f>
        <v>124.90379999999999</v>
      </c>
      <c r="BN71" s="21">
        <f>+$I71*IF(OR($A71="2-F1",$A71="2-F2"),'COMPRAS CONJ - FACTORES'!BN$11,'COMPRAS CONJ - FACTORES'!BN$10)*'COMPRAS CONJ - FACTORES'!BN71</f>
        <v>124.90379999999999</v>
      </c>
      <c r="BO71" s="21">
        <f>+$I71*IF(OR($A71="2-F1",$A71="2-F2"),'COMPRAS CONJ - FACTORES'!BO$11,'COMPRAS CONJ - FACTORES'!BO$10)*'COMPRAS CONJ - FACTORES'!BO71</f>
        <v>124.90379999999999</v>
      </c>
      <c r="BP71" s="21">
        <f>+$I71*IF(OR($A71="2-F1",$A71="2-F2"),'COMPRAS CONJ - FACTORES'!BP$11,'COMPRAS CONJ - FACTORES'!BP$10)*'COMPRAS CONJ - FACTORES'!BP71</f>
        <v>119.47320000000002</v>
      </c>
      <c r="BQ71" s="21">
        <f>+$I71*IF(OR($A71="2-F1",$A71="2-F2"),'COMPRAS CONJ - FACTORES'!BQ$11,'COMPRAS CONJ - FACTORES'!BQ$10)*'COMPRAS CONJ - FACTORES'!BQ71</f>
        <v>119.47320000000002</v>
      </c>
      <c r="BR71" s="21">
        <f>+$I71*IF(OR($A71="2-F1",$A71="2-F2"),'COMPRAS CONJ - FACTORES'!BR$11,'COMPRAS CONJ - FACTORES'!BR$10)*'COMPRAS CONJ - FACTORES'!BR71</f>
        <v>121.51755000000001</v>
      </c>
      <c r="BS71" s="21">
        <f>+$I71*IF(OR($A71="2-F1",$A71="2-F2"),'COMPRAS CONJ - FACTORES'!BS$11,'COMPRAS CONJ - FACTORES'!BS$10)*'COMPRAS CONJ - FACTORES'!BS71</f>
        <v>121.51755000000001</v>
      </c>
      <c r="BT71" s="21">
        <f>+$I71*IF(OR($A71="2-F1",$A71="2-F2"),'COMPRAS CONJ - FACTORES'!BT$11,'COMPRAS CONJ - FACTORES'!BT$10)*'COMPRAS CONJ - FACTORES'!BT71</f>
        <v>121.51755000000001</v>
      </c>
      <c r="BU71" s="21">
        <f>+$I71*IF(OR($A71="2-F1",$A71="2-F2"),'COMPRAS CONJ - FACTORES'!BU$11,'COMPRAS CONJ - FACTORES'!BU$10)*'COMPRAS CONJ - FACTORES'!BU71</f>
        <v>121.51755000000001</v>
      </c>
      <c r="BV71" s="21">
        <f>+$I71*IF(OR($A71="2-F1",$A71="2-F2"),'COMPRAS CONJ - FACTORES'!BV$11,'COMPRAS CONJ - FACTORES'!BV$10)*'COMPRAS CONJ - FACTORES'!BV71</f>
        <v>121.51755000000001</v>
      </c>
      <c r="BW71" s="21">
        <f>+$I71*IF(OR($A71="2-F1",$A71="2-F2"),'COMPRAS CONJ - FACTORES'!BW$11,'COMPRAS CONJ - FACTORES'!BW$10)*'COMPRAS CONJ - FACTORES'!BW71</f>
        <v>121.51755000000001</v>
      </c>
      <c r="BX71" s="21">
        <f>+$I71*IF(OR($A71="2-F1",$A71="2-F2"),'COMPRAS CONJ - FACTORES'!BX$11,'COMPRAS CONJ - FACTORES'!BX$10)*'COMPRAS CONJ - FACTORES'!BX71</f>
        <v>121.51755000000001</v>
      </c>
      <c r="BY71" s="21">
        <f>+$I71*IF(OR($A71="2-F1",$A71="2-F2"),'COMPRAS CONJ - FACTORES'!BY$11,'COMPRAS CONJ - FACTORES'!BY$10)*'COMPRAS CONJ - FACTORES'!BY71</f>
        <v>121.51755000000001</v>
      </c>
      <c r="BZ71" s="21">
        <f>+$I71*IF(OR($A71="2-F1",$A71="2-F2"),'COMPRAS CONJ - FACTORES'!BZ$11,'COMPRAS CONJ - FACTORES'!BZ$10)*'COMPRAS CONJ - FACTORES'!BZ71</f>
        <v>121.51755000000001</v>
      </c>
      <c r="CA71" s="21">
        <f>+$I71*IF(OR($A71="2-F1",$A71="2-F2"),'COMPRAS CONJ - FACTORES'!CA$11,'COMPRAS CONJ - FACTORES'!CA$10)*'COMPRAS CONJ - FACTORES'!CA71</f>
        <v>121.51755000000001</v>
      </c>
    </row>
    <row r="72" spans="1:79" x14ac:dyDescent="0.3">
      <c r="A72" s="9">
        <v>1</v>
      </c>
      <c r="B72" s="18" t="s">
        <v>2968</v>
      </c>
      <c r="C72" s="442" t="s">
        <v>2976</v>
      </c>
      <c r="D72" s="11" t="s">
        <v>2825</v>
      </c>
      <c r="E72" s="9" t="s">
        <v>2826</v>
      </c>
      <c r="F72" s="9" t="s">
        <v>2977</v>
      </c>
      <c r="G72" s="9" t="s">
        <v>2978</v>
      </c>
      <c r="H72" s="12" t="s">
        <v>2971</v>
      </c>
      <c r="I72" s="13">
        <v>105</v>
      </c>
      <c r="J72" s="14">
        <v>0.51</v>
      </c>
      <c r="K72" s="24">
        <v>42758</v>
      </c>
      <c r="L72" s="24">
        <v>44218</v>
      </c>
      <c r="M72" s="689">
        <v>44218</v>
      </c>
      <c r="N72" s="21">
        <f>+$I72*IF(OR($A72="2-F1",$A72="2-F2"),'COMPRAS CONJ - FACTORES'!N$11,'COMPRAS CONJ - FACTORES'!N$10)*'COMPRAS CONJ - FACTORES'!N72</f>
        <v>0</v>
      </c>
      <c r="O72" s="21">
        <f>+$I72*IF(OR($A72="2-F1",$A72="2-F2"),'COMPRAS CONJ - FACTORES'!O$11,'COMPRAS CONJ - FACTORES'!O$10)*'COMPRAS CONJ - FACTORES'!O72</f>
        <v>0</v>
      </c>
      <c r="P72" s="21">
        <f>+$I72*IF(OR($A72="2-F1",$A72="2-F2"),'COMPRAS CONJ - FACTORES'!P$11,'COMPRAS CONJ - FACTORES'!P$10)*'COMPRAS CONJ - FACTORES'!P72</f>
        <v>0</v>
      </c>
      <c r="Q72" s="21">
        <f>+$I72*IF(OR($A72="2-F1",$A72="2-F2"),'COMPRAS CONJ - FACTORES'!Q$11,'COMPRAS CONJ - FACTORES'!Q$10)*'COMPRAS CONJ - FACTORES'!Q72</f>
        <v>0</v>
      </c>
      <c r="R72" s="21">
        <f>+$I72*IF(OR($A72="2-F1",$A72="2-F2"),'COMPRAS CONJ - FACTORES'!R$11,'COMPRAS CONJ - FACTORES'!R$10)*'COMPRAS CONJ - FACTORES'!R72</f>
        <v>0</v>
      </c>
      <c r="S72" s="21">
        <f>+$I72*IF(OR($A72="2-F1",$A72="2-F2"),'COMPRAS CONJ - FACTORES'!S$11,'COMPRAS CONJ - FACTORES'!S$10)*'COMPRAS CONJ - FACTORES'!S72</f>
        <v>0</v>
      </c>
      <c r="T72" s="21">
        <f>+$I72*IF(OR($A72="2-F1",$A72="2-F2"),'COMPRAS CONJ - FACTORES'!T$11,'COMPRAS CONJ - FACTORES'!T$10)*'COMPRAS CONJ - FACTORES'!T72</f>
        <v>0</v>
      </c>
      <c r="U72" s="21">
        <f>+$I72*IF(OR($A72="2-F1",$A72="2-F2"),'COMPRAS CONJ - FACTORES'!U$11,'COMPRAS CONJ - FACTORES'!U$10)*'COMPRAS CONJ - FACTORES'!U72</f>
        <v>0</v>
      </c>
      <c r="V72" s="21">
        <f>+$I72*IF(OR($A72="2-F1",$A72="2-F2"),'COMPRAS CONJ - FACTORES'!V$11,'COMPRAS CONJ - FACTORES'!V$10)*'COMPRAS CONJ - FACTORES'!V72</f>
        <v>0</v>
      </c>
      <c r="W72" s="21">
        <f>+$I72*IF(OR($A72="2-F1",$A72="2-F2"),'COMPRAS CONJ - FACTORES'!W$11,'COMPRAS CONJ - FACTORES'!W$10)*'COMPRAS CONJ - FACTORES'!W72</f>
        <v>0</v>
      </c>
      <c r="X72" s="21">
        <f>+$I72*IF(OR($A72="2-F1",$A72="2-F2"),'COMPRAS CONJ - FACTORES'!X$11,'COMPRAS CONJ - FACTORES'!X$10)*'COMPRAS CONJ - FACTORES'!X72</f>
        <v>0</v>
      </c>
      <c r="Y72" s="21">
        <f>+$I72*IF(OR($A72="2-F1",$A72="2-F2"),'COMPRAS CONJ - FACTORES'!Y$11,'COMPRAS CONJ - FACTORES'!Y$10)*'COMPRAS CONJ - FACTORES'!Y72</f>
        <v>0</v>
      </c>
      <c r="Z72" s="21">
        <f>+$I72*IF(OR($A72="2-F1",$A72="2-F2"),'COMPRAS CONJ - FACTORES'!Z$11,'COMPRAS CONJ - FACTORES'!Z$10)*'COMPRAS CONJ - FACTORES'!Z72</f>
        <v>0</v>
      </c>
      <c r="AA72" s="21">
        <f>+$I72*IF(OR($A72="2-F1",$A72="2-F2"),'COMPRAS CONJ - FACTORES'!AA$11,'COMPRAS CONJ - FACTORES'!AA$10)*'COMPRAS CONJ - FACTORES'!AA72</f>
        <v>0</v>
      </c>
      <c r="AB72" s="21">
        <f>+$I72*IF(OR($A72="2-F1",$A72="2-F2"),'COMPRAS CONJ - FACTORES'!AB$11,'COMPRAS CONJ - FACTORES'!AB$10)*'COMPRAS CONJ - FACTORES'!AB72</f>
        <v>0</v>
      </c>
      <c r="AC72" s="21">
        <f>+$I72*IF(OR($A72="2-F1",$A72="2-F2"),'COMPRAS CONJ - FACTORES'!AC$11,'COMPRAS CONJ - FACTORES'!AC$10)*'COMPRAS CONJ - FACTORES'!AC72</f>
        <v>0</v>
      </c>
      <c r="AD72" s="21">
        <f>+$I72*IF(OR($A72="2-F1",$A72="2-F2"),'COMPRAS CONJ - FACTORES'!AD$11,'COMPRAS CONJ - FACTORES'!AD$10)*'COMPRAS CONJ - FACTORES'!AD72</f>
        <v>0</v>
      </c>
      <c r="AE72" s="21">
        <f>+$I72*IF(OR($A72="2-F1",$A72="2-F2"),'COMPRAS CONJ - FACTORES'!AE$11,'COMPRAS CONJ - FACTORES'!AE$10)*'COMPRAS CONJ - FACTORES'!AE72</f>
        <v>0</v>
      </c>
      <c r="AF72" s="21">
        <f>+$I72*IF(OR($A72="2-F1",$A72="2-F2"),'COMPRAS CONJ - FACTORES'!AF$11,'COMPRAS CONJ - FACTORES'!AF$10)*'COMPRAS CONJ - FACTORES'!AF72</f>
        <v>0</v>
      </c>
      <c r="AG72" s="21">
        <f>+$I72*IF(OR($A72="2-F1",$A72="2-F2"),'COMPRAS CONJ - FACTORES'!AG$11,'COMPRAS CONJ - FACTORES'!AG$10)*'COMPRAS CONJ - FACTORES'!AG72</f>
        <v>0</v>
      </c>
      <c r="AH72" s="21">
        <f>+$I72*IF(OR($A72="2-F1",$A72="2-F2"),'COMPRAS CONJ - FACTORES'!AH$11,'COMPRAS CONJ - FACTORES'!AH$10)*'COMPRAS CONJ - FACTORES'!AH72</f>
        <v>0</v>
      </c>
      <c r="AI72" s="21">
        <f>+$I72*IF(OR($A72="2-F1",$A72="2-F2"),'COMPRAS CONJ - FACTORES'!AI$11,'COMPRAS CONJ - FACTORES'!AI$10)*'COMPRAS CONJ - FACTORES'!AI72</f>
        <v>0</v>
      </c>
      <c r="AJ72" s="21">
        <f>+$I72*IF(OR($A72="2-F1",$A72="2-F2"),'COMPRAS CONJ - FACTORES'!AJ$11,'COMPRAS CONJ - FACTORES'!AJ$10)*'COMPRAS CONJ - FACTORES'!AJ72</f>
        <v>0</v>
      </c>
      <c r="AK72" s="21">
        <f>+$I72*IF(OR($A72="2-F1",$A72="2-F2"),'COMPRAS CONJ - FACTORES'!AK$11,'COMPRAS CONJ - FACTORES'!AK$10)*'COMPRAS CONJ - FACTORES'!AK72</f>
        <v>0</v>
      </c>
      <c r="AL72" s="21">
        <f>+$I72*IF(OR($A72="2-F1",$A72="2-F2"),'COMPRAS CONJ - FACTORES'!AL$11,'COMPRAS CONJ - FACTORES'!AL$10)*'COMPRAS CONJ - FACTORES'!AL72</f>
        <v>0</v>
      </c>
      <c r="AM72" s="21">
        <f>+$I72*IF(OR($A72="2-F1",$A72="2-F2"),'COMPRAS CONJ - FACTORES'!AM$11,'COMPRAS CONJ - FACTORES'!AM$10)*'COMPRAS CONJ - FACTORES'!AM72</f>
        <v>0</v>
      </c>
      <c r="AN72" s="21">
        <f>+$I72*IF(OR($A72="2-F1",$A72="2-F2"),'COMPRAS CONJ - FACTORES'!AN$11,'COMPRAS CONJ - FACTORES'!AN$10)*'COMPRAS CONJ - FACTORES'!AN72</f>
        <v>0</v>
      </c>
      <c r="AO72" s="21">
        <f>+$I72*IF(OR($A72="2-F1",$A72="2-F2"),'COMPRAS CONJ - FACTORES'!AO$11,'COMPRAS CONJ - FACTORES'!AO$10)*'COMPRAS CONJ - FACTORES'!AO72</f>
        <v>0</v>
      </c>
      <c r="AP72" s="21">
        <f>+$I72*IF(OR($A72="2-F1",$A72="2-F2"),'COMPRAS CONJ - FACTORES'!AP$11,'COMPRAS CONJ - FACTORES'!AP$10)*'COMPRAS CONJ - FACTORES'!AP72</f>
        <v>0</v>
      </c>
      <c r="AQ72" s="21">
        <f>+$I72*IF(OR($A72="2-F1",$A72="2-F2"),'COMPRAS CONJ - FACTORES'!AQ$11,'COMPRAS CONJ - FACTORES'!AQ$10)*'COMPRAS CONJ - FACTORES'!AQ72</f>
        <v>0</v>
      </c>
      <c r="AR72" s="21">
        <f>+$I72*IF(OR($A72="2-F1",$A72="2-F2"),'COMPRAS CONJ - FACTORES'!AR$11,'COMPRAS CONJ - FACTORES'!AR$10)*'COMPRAS CONJ - FACTORES'!AR72</f>
        <v>0</v>
      </c>
      <c r="AS72" s="21">
        <f>+$I72*IF(OR($A72="2-F1",$A72="2-F2"),'COMPRAS CONJ - FACTORES'!AS$11,'COMPRAS CONJ - FACTORES'!AS$10)*'COMPRAS CONJ - FACTORES'!AS72</f>
        <v>0</v>
      </c>
      <c r="AT72" s="21">
        <f>+$I72*IF(OR($A72="2-F1",$A72="2-F2"),'COMPRAS CONJ - FACTORES'!AT$11,'COMPRAS CONJ - FACTORES'!AT$10)*'COMPRAS CONJ - FACTORES'!AT72</f>
        <v>0</v>
      </c>
      <c r="AU72" s="21">
        <f>+$I72*IF(OR($A72="2-F1",$A72="2-F2"),'COMPRAS CONJ - FACTORES'!AU$11,'COMPRAS CONJ - FACTORES'!AU$10)*'COMPRAS CONJ - FACTORES'!AU72</f>
        <v>0</v>
      </c>
      <c r="AV72" s="21">
        <f>+$I72*IF(OR($A72="2-F1",$A72="2-F2"),'COMPRAS CONJ - FACTORES'!AV$11,'COMPRAS CONJ - FACTORES'!AV$10)*'COMPRAS CONJ - FACTORES'!AV72</f>
        <v>0</v>
      </c>
      <c r="AW72" s="21">
        <f>+$I72*IF(OR($A72="2-F1",$A72="2-F2"),'COMPRAS CONJ - FACTORES'!AW$11,'COMPRAS CONJ - FACTORES'!AW$10)*'COMPRAS CONJ - FACTORES'!AW72</f>
        <v>0</v>
      </c>
      <c r="AX72" s="21">
        <f>+$I72*IF(OR($A72="2-F1",$A72="2-F2"),'COMPRAS CONJ - FACTORES'!AX$11,'COMPRAS CONJ - FACTORES'!AX$10)*'COMPRAS CONJ - FACTORES'!AX72</f>
        <v>0</v>
      </c>
      <c r="AY72" s="21">
        <f>+$I72*IF(OR($A72="2-F1",$A72="2-F2"),'COMPRAS CONJ - FACTORES'!AY$11,'COMPRAS CONJ - FACTORES'!AY$10)*'COMPRAS CONJ - FACTORES'!AY72</f>
        <v>0</v>
      </c>
      <c r="AZ72" s="21">
        <f>+$I72*IF(OR($A72="2-F1",$A72="2-F2"),'COMPRAS CONJ - FACTORES'!AZ$11,'COMPRAS CONJ - FACTORES'!AZ$10)*'COMPRAS CONJ - FACTORES'!AZ72</f>
        <v>0</v>
      </c>
      <c r="BA72" s="21">
        <f>+$I72*IF(OR($A72="2-F1",$A72="2-F2"),'COMPRAS CONJ - FACTORES'!BA$11,'COMPRAS CONJ - FACTORES'!BA$10)*'COMPRAS CONJ - FACTORES'!BA72</f>
        <v>0</v>
      </c>
      <c r="BB72" s="21">
        <f>+$I72*IF(OR($A72="2-F1",$A72="2-F2"),'COMPRAS CONJ - FACTORES'!BB$11,'COMPRAS CONJ - FACTORES'!BB$10)*'COMPRAS CONJ - FACTORES'!BB72</f>
        <v>0</v>
      </c>
      <c r="BC72" s="21">
        <f>+$I72*IF(OR($A72="2-F1",$A72="2-F2"),'COMPRAS CONJ - FACTORES'!BC$11,'COMPRAS CONJ - FACTORES'!BC$10)*'COMPRAS CONJ - FACTORES'!BC72</f>
        <v>0</v>
      </c>
      <c r="BD72" s="21">
        <f>+$I72*IF(OR($A72="2-F1",$A72="2-F2"),'COMPRAS CONJ - FACTORES'!BD$11,'COMPRAS CONJ - FACTORES'!BD$10)*'COMPRAS CONJ - FACTORES'!BD72</f>
        <v>122.81482499999997</v>
      </c>
      <c r="BE72" s="21">
        <f>+$I72*IF(OR($A72="2-F1",$A72="2-F2"),'COMPRAS CONJ - FACTORES'!BE$11,'COMPRAS CONJ - FACTORES'!BE$10)*'COMPRAS CONJ - FACTORES'!BE72</f>
        <v>122.81482499999997</v>
      </c>
      <c r="BF72" s="21">
        <f>+$I72*IF(OR($A72="2-F1",$A72="2-F2"),'COMPRAS CONJ - FACTORES'!BF$11,'COMPRAS CONJ - FACTORES'!BF$10)*'COMPRAS CONJ - FACTORES'!BF72</f>
        <v>122.81482499999997</v>
      </c>
      <c r="BG72" s="21">
        <f>+$I72*IF(OR($A72="2-F1",$A72="2-F2"),'COMPRAS CONJ - FACTORES'!BG$11,'COMPRAS CONJ - FACTORES'!BG$10)*'COMPRAS CONJ - FACTORES'!BG72</f>
        <v>122.81482499999997</v>
      </c>
      <c r="BH72" s="21">
        <f>+$I72*IF(OR($A72="2-F1",$A72="2-F2"),'COMPRAS CONJ - FACTORES'!BH$11,'COMPRAS CONJ - FACTORES'!BH$10)*'COMPRAS CONJ - FACTORES'!BH72</f>
        <v>122.81482499999997</v>
      </c>
      <c r="BI72" s="21">
        <f>+$I72*IF(OR($A72="2-F1",$A72="2-F2"),'COMPRAS CONJ - FACTORES'!BI$11,'COMPRAS CONJ - FACTORES'!BI$10)*'COMPRAS CONJ - FACTORES'!BI72</f>
        <v>122.81482499999997</v>
      </c>
      <c r="BJ72" s="21">
        <f>+$I72*IF(OR($A72="2-F1",$A72="2-F2"),'COMPRAS CONJ - FACTORES'!BJ$11,'COMPRAS CONJ - FACTORES'!BJ$10)*'COMPRAS CONJ - FACTORES'!BJ72</f>
        <v>122.81482499999997</v>
      </c>
      <c r="BK72" s="21">
        <f>+$I72*IF(OR($A72="2-F1",$A72="2-F2"),'COMPRAS CONJ - FACTORES'!BK$11,'COMPRAS CONJ - FACTORES'!BK$10)*'COMPRAS CONJ - FACTORES'!BK72</f>
        <v>122.81482499999997</v>
      </c>
      <c r="BL72" s="21">
        <f>+$I72*IF(OR($A72="2-F1",$A72="2-F2"),'COMPRAS CONJ - FACTORES'!BL$11,'COMPRAS CONJ - FACTORES'!BL$10)*'COMPRAS CONJ - FACTORES'!BL72</f>
        <v>122.81482499999997</v>
      </c>
      <c r="BM72" s="21">
        <f>+$I72*IF(OR($A72="2-F1",$A72="2-F2"),'COMPRAS CONJ - FACTORES'!BM$11,'COMPRAS CONJ - FACTORES'!BM$10)*'COMPRAS CONJ - FACTORES'!BM72</f>
        <v>122.81482499999997</v>
      </c>
      <c r="BN72" s="21">
        <f>+$I72*IF(OR($A72="2-F1",$A72="2-F2"),'COMPRAS CONJ - FACTORES'!BN$11,'COMPRAS CONJ - FACTORES'!BN$10)*'COMPRAS CONJ - FACTORES'!BN72</f>
        <v>122.81482499999997</v>
      </c>
      <c r="BO72" s="21">
        <f>+$I72*IF(OR($A72="2-F1",$A72="2-F2"),'COMPRAS CONJ - FACTORES'!BO$11,'COMPRAS CONJ - FACTORES'!BO$10)*'COMPRAS CONJ - FACTORES'!BO72</f>
        <v>122.81482499999997</v>
      </c>
      <c r="BP72" s="21">
        <f>+$I72*IF(OR($A72="2-F1",$A72="2-F2"),'COMPRAS CONJ - FACTORES'!BP$11,'COMPRAS CONJ - FACTORES'!BP$10)*'COMPRAS CONJ - FACTORES'!BP72</f>
        <v>119.47320000000002</v>
      </c>
      <c r="BQ72" s="21">
        <f>+$I72*IF(OR($A72="2-F1",$A72="2-F2"),'COMPRAS CONJ - FACTORES'!BQ$11,'COMPRAS CONJ - FACTORES'!BQ$10)*'COMPRAS CONJ - FACTORES'!BQ72</f>
        <v>119.47320000000002</v>
      </c>
      <c r="BR72" s="21">
        <f>+$I72*IF(OR($A72="2-F1",$A72="2-F2"),'COMPRAS CONJ - FACTORES'!BR$11,'COMPRAS CONJ - FACTORES'!BR$10)*'COMPRAS CONJ - FACTORES'!BR72</f>
        <v>119.47320000000002</v>
      </c>
      <c r="BS72" s="21">
        <f>+$I72*IF(OR($A72="2-F1",$A72="2-F2"),'COMPRAS CONJ - FACTORES'!BS$11,'COMPRAS CONJ - FACTORES'!BS$10)*'COMPRAS CONJ - FACTORES'!BS72</f>
        <v>119.47320000000002</v>
      </c>
      <c r="BT72" s="21">
        <f>+$I72*IF(OR($A72="2-F1",$A72="2-F2"),'COMPRAS CONJ - FACTORES'!BT$11,'COMPRAS CONJ - FACTORES'!BT$10)*'COMPRAS CONJ - FACTORES'!BT72</f>
        <v>119.47320000000002</v>
      </c>
      <c r="BU72" s="21">
        <f>+$I72*IF(OR($A72="2-F1",$A72="2-F2"),'COMPRAS CONJ - FACTORES'!BU$11,'COMPRAS CONJ - FACTORES'!BU$10)*'COMPRAS CONJ - FACTORES'!BU72</f>
        <v>119.47320000000002</v>
      </c>
      <c r="BV72" s="21">
        <f>+$I72*IF(OR($A72="2-F1",$A72="2-F2"),'COMPRAS CONJ - FACTORES'!BV$11,'COMPRAS CONJ - FACTORES'!BV$10)*'COMPRAS CONJ - FACTORES'!BV72</f>
        <v>119.47320000000002</v>
      </c>
      <c r="BW72" s="21">
        <f>+$I72*IF(OR($A72="2-F1",$A72="2-F2"),'COMPRAS CONJ - FACTORES'!BW$11,'COMPRAS CONJ - FACTORES'!BW$10)*'COMPRAS CONJ - FACTORES'!BW72</f>
        <v>119.47320000000002</v>
      </c>
      <c r="BX72" s="21">
        <f>+$I72*IF(OR($A72="2-F1",$A72="2-F2"),'COMPRAS CONJ - FACTORES'!BX$11,'COMPRAS CONJ - FACTORES'!BX$10)*'COMPRAS CONJ - FACTORES'!BX72</f>
        <v>119.47320000000002</v>
      </c>
      <c r="BY72" s="21">
        <f>+$I72*IF(OR($A72="2-F1",$A72="2-F2"),'COMPRAS CONJ - FACTORES'!BY$11,'COMPRAS CONJ - FACTORES'!BY$10)*'COMPRAS CONJ - FACTORES'!BY72</f>
        <v>119.47320000000002</v>
      </c>
      <c r="BZ72" s="21">
        <f>+$I72*IF(OR($A72="2-F1",$A72="2-F2"),'COMPRAS CONJ - FACTORES'!BZ$11,'COMPRAS CONJ - FACTORES'!BZ$10)*'COMPRAS CONJ - FACTORES'!BZ72</f>
        <v>119.47320000000002</v>
      </c>
      <c r="CA72" s="21">
        <f>+$I72*IF(OR($A72="2-F1",$A72="2-F2"),'COMPRAS CONJ - FACTORES'!CA$11,'COMPRAS CONJ - FACTORES'!CA$10)*'COMPRAS CONJ - FACTORES'!CA72</f>
        <v>119.47320000000002</v>
      </c>
    </row>
    <row r="73" spans="1:79" x14ac:dyDescent="0.3">
      <c r="A73" s="9">
        <v>1</v>
      </c>
      <c r="B73" s="18" t="s">
        <v>2968</v>
      </c>
      <c r="C73" s="442" t="s">
        <v>2979</v>
      </c>
      <c r="D73" s="11" t="s">
        <v>2798</v>
      </c>
      <c r="E73" s="9" t="s">
        <v>2803</v>
      </c>
      <c r="F73" s="9" t="s">
        <v>2980</v>
      </c>
      <c r="G73" s="9" t="s">
        <v>2981</v>
      </c>
      <c r="H73" s="12" t="s">
        <v>2982</v>
      </c>
      <c r="I73" s="13">
        <v>105</v>
      </c>
      <c r="J73" s="14">
        <v>7</v>
      </c>
      <c r="K73" s="24">
        <v>42758</v>
      </c>
      <c r="L73" s="24">
        <v>42952</v>
      </c>
      <c r="M73" s="689">
        <v>42952</v>
      </c>
      <c r="N73" s="21">
        <f>+$I73*IF(OR($A73="2-F1",$A73="2-F2"),'COMPRAS CONJ - FACTORES'!N$11,'COMPRAS CONJ - FACTORES'!N$10)*'COMPRAS CONJ - FACTORES'!N73</f>
        <v>0</v>
      </c>
      <c r="O73" s="21">
        <f>+$I73*IF(OR($A73="2-F1",$A73="2-F2"),'COMPRAS CONJ - FACTORES'!O$11,'COMPRAS CONJ - FACTORES'!O$10)*'COMPRAS CONJ - FACTORES'!O73</f>
        <v>128.15459999999999</v>
      </c>
      <c r="P73" s="21">
        <f>+$I73*IF(OR($A73="2-F1",$A73="2-F2"),'COMPRAS CONJ - FACTORES'!P$11,'COMPRAS CONJ - FACTORES'!P$10)*'COMPRAS CONJ - FACTORES'!P73</f>
        <v>128.15459999999999</v>
      </c>
      <c r="Q73" s="21">
        <f>+$I73*IF(OR($A73="2-F1",$A73="2-F2"),'COMPRAS CONJ - FACTORES'!Q$11,'COMPRAS CONJ - FACTORES'!Q$10)*'COMPRAS CONJ - FACTORES'!Q73</f>
        <v>128.15459999999999</v>
      </c>
      <c r="R73" s="21">
        <f>+$I73*IF(OR($A73="2-F1",$A73="2-F2"),'COMPRAS CONJ - FACTORES'!R$11,'COMPRAS CONJ - FACTORES'!R$10)*'COMPRAS CONJ - FACTORES'!R73</f>
        <v>128.15459999999999</v>
      </c>
      <c r="S73" s="21">
        <f>+$I73*IF(OR($A73="2-F1",$A73="2-F2"),'COMPRAS CONJ - FACTORES'!S$11,'COMPRAS CONJ - FACTORES'!S$10)*'COMPRAS CONJ - FACTORES'!S73</f>
        <v>128.15459999999999</v>
      </c>
      <c r="T73" s="21">
        <f>+$I73*IF(OR($A73="2-F1",$A73="2-F2"),'COMPRAS CONJ - FACTORES'!T$11,'COMPRAS CONJ - FACTORES'!T$10)*'COMPRAS CONJ - FACTORES'!T73</f>
        <v>122.81482499999997</v>
      </c>
      <c r="U73" s="21">
        <f>+$I73*IF(OR($A73="2-F1",$A73="2-F2"),'COMPRAS CONJ - FACTORES'!U$11,'COMPRAS CONJ - FACTORES'!U$10)*'COMPRAS CONJ - FACTORES'!U73</f>
        <v>122.81482499999997</v>
      </c>
      <c r="V73" s="21">
        <f>+$I73*IF(OR($A73="2-F1",$A73="2-F2"),'COMPRAS CONJ - FACTORES'!V$11,'COMPRAS CONJ - FACTORES'!V$10)*'COMPRAS CONJ - FACTORES'!V73</f>
        <v>122.81482499999997</v>
      </c>
      <c r="W73" s="21">
        <f>+$I73*IF(OR($A73="2-F1",$A73="2-F2"),'COMPRAS CONJ - FACTORES'!W$11,'COMPRAS CONJ - FACTORES'!W$10)*'COMPRAS CONJ - FACTORES'!W73</f>
        <v>122.81482499999997</v>
      </c>
      <c r="X73" s="21">
        <f>+$I73*IF(OR($A73="2-F1",$A73="2-F2"),'COMPRAS CONJ - FACTORES'!X$11,'COMPRAS CONJ - FACTORES'!X$10)*'COMPRAS CONJ - FACTORES'!X73</f>
        <v>122.81482499999997</v>
      </c>
      <c r="Y73" s="21">
        <f>+$I73*IF(OR($A73="2-F1",$A73="2-F2"),'COMPRAS CONJ - FACTORES'!Y$11,'COMPRAS CONJ - FACTORES'!Y$10)*'COMPRAS CONJ - FACTORES'!Y73</f>
        <v>122.81482499999997</v>
      </c>
      <c r="Z73" s="21">
        <f>+$I73*IF(OR($A73="2-F1",$A73="2-F2"),'COMPRAS CONJ - FACTORES'!Z$11,'COMPRAS CONJ - FACTORES'!Z$10)*'COMPRAS CONJ - FACTORES'!Z73</f>
        <v>122.81482499999997</v>
      </c>
      <c r="AA73" s="21">
        <f>+$I73*IF(OR($A73="2-F1",$A73="2-F2"),'COMPRAS CONJ - FACTORES'!AA$11,'COMPRAS CONJ - FACTORES'!AA$10)*'COMPRAS CONJ - FACTORES'!AA73</f>
        <v>124.90379999999999</v>
      </c>
      <c r="AB73" s="21">
        <f>+$I73*IF(OR($A73="2-F1",$A73="2-F2"),'COMPRAS CONJ - FACTORES'!AB$11,'COMPRAS CONJ - FACTORES'!AB$10)*'COMPRAS CONJ - FACTORES'!AB73</f>
        <v>124.90379999999999</v>
      </c>
      <c r="AC73" s="21">
        <f>+$I73*IF(OR($A73="2-F1",$A73="2-F2"),'COMPRAS CONJ - FACTORES'!AC$11,'COMPRAS CONJ - FACTORES'!AC$10)*'COMPRAS CONJ - FACTORES'!AC73</f>
        <v>124.90379999999999</v>
      </c>
      <c r="AD73" s="21">
        <f>+$I73*IF(OR($A73="2-F1",$A73="2-F2"),'COMPRAS CONJ - FACTORES'!AD$11,'COMPRAS CONJ - FACTORES'!AD$10)*'COMPRAS CONJ - FACTORES'!AD73</f>
        <v>124.90379999999999</v>
      </c>
      <c r="AE73" s="21">
        <f>+$I73*IF(OR($A73="2-F1",$A73="2-F2"),'COMPRAS CONJ - FACTORES'!AE$11,'COMPRAS CONJ - FACTORES'!AE$10)*'COMPRAS CONJ - FACTORES'!AE73</f>
        <v>124.90379999999999</v>
      </c>
      <c r="AF73" s="21">
        <f>+$I73*IF(OR($A73="2-F1",$A73="2-F2"),'COMPRAS CONJ - FACTORES'!AF$11,'COMPRAS CONJ - FACTORES'!AF$10)*'COMPRAS CONJ - FACTORES'!AF73</f>
        <v>124.90379999999999</v>
      </c>
      <c r="AG73" s="21">
        <f>+$I73*IF(OR($A73="2-F1",$A73="2-F2"),'COMPRAS CONJ - FACTORES'!AG$11,'COMPRAS CONJ - FACTORES'!AG$10)*'COMPRAS CONJ - FACTORES'!AG73</f>
        <v>124.90379999999999</v>
      </c>
      <c r="AH73" s="21">
        <f>+$I73*IF(OR($A73="2-F1",$A73="2-F2"),'COMPRAS CONJ - FACTORES'!AH$11,'COMPRAS CONJ - FACTORES'!AH$10)*'COMPRAS CONJ - FACTORES'!AH73</f>
        <v>124.90379999999999</v>
      </c>
      <c r="AI73" s="21">
        <f>+$I73*IF(OR($A73="2-F1",$A73="2-F2"),'COMPRAS CONJ - FACTORES'!AI$11,'COMPRAS CONJ - FACTORES'!AI$10)*'COMPRAS CONJ - FACTORES'!AI73</f>
        <v>124.90379999999999</v>
      </c>
      <c r="AJ73" s="21">
        <f>+$I73*IF(OR($A73="2-F1",$A73="2-F2"),'COMPRAS CONJ - FACTORES'!AJ$11,'COMPRAS CONJ - FACTORES'!AJ$10)*'COMPRAS CONJ - FACTORES'!AJ73</f>
        <v>124.90379999999999</v>
      </c>
      <c r="AK73" s="21">
        <f>+$I73*IF(OR($A73="2-F1",$A73="2-F2"),'COMPRAS CONJ - FACTORES'!AK$11,'COMPRAS CONJ - FACTORES'!AK$10)*'COMPRAS CONJ - FACTORES'!AK73</f>
        <v>124.90379999999999</v>
      </c>
      <c r="AL73" s="21">
        <f>+$I73*IF(OR($A73="2-F1",$A73="2-F2"),'COMPRAS CONJ - FACTORES'!AL$11,'COMPRAS CONJ - FACTORES'!AL$10)*'COMPRAS CONJ - FACTORES'!AL73</f>
        <v>124.90379999999999</v>
      </c>
      <c r="AM73" s="21">
        <f>+$I73*IF(OR($A73="2-F1",$A73="2-F2"),'COMPRAS CONJ - FACTORES'!AM$11,'COMPRAS CONJ - FACTORES'!AM$10)*'COMPRAS CONJ - FACTORES'!AM73</f>
        <v>127.04107499999999</v>
      </c>
      <c r="AN73" s="21">
        <f>+$I73*IF(OR($A73="2-F1",$A73="2-F2"),'COMPRAS CONJ - FACTORES'!AN$11,'COMPRAS CONJ - FACTORES'!AN$10)*'COMPRAS CONJ - FACTORES'!AN73</f>
        <v>127.04107499999999</v>
      </c>
      <c r="AO73" s="21">
        <f>+$I73*IF(OR($A73="2-F1",$A73="2-F2"),'COMPRAS CONJ - FACTORES'!AO$11,'COMPRAS CONJ - FACTORES'!AO$10)*'COMPRAS CONJ - FACTORES'!AO73</f>
        <v>127.04107499999999</v>
      </c>
      <c r="AP73" s="21">
        <f>+$I73*IF(OR($A73="2-F1",$A73="2-F2"),'COMPRAS CONJ - FACTORES'!AP$11,'COMPRAS CONJ - FACTORES'!AP$10)*'COMPRAS CONJ - FACTORES'!AP73</f>
        <v>127.04107499999999</v>
      </c>
      <c r="AQ73" s="21">
        <f>+$I73*IF(OR($A73="2-F1",$A73="2-F2"),'COMPRAS CONJ - FACTORES'!AQ$11,'COMPRAS CONJ - FACTORES'!AQ$10)*'COMPRAS CONJ - FACTORES'!AQ73</f>
        <v>127.04107499999999</v>
      </c>
      <c r="AR73" s="21">
        <f>+$I73*IF(OR($A73="2-F1",$A73="2-F2"),'COMPRAS CONJ - FACTORES'!AR$11,'COMPRAS CONJ - FACTORES'!AR$10)*'COMPRAS CONJ - FACTORES'!AR73</f>
        <v>127.04107499999999</v>
      </c>
      <c r="AS73" s="21">
        <f>+$I73*IF(OR($A73="2-F1",$A73="2-F2"),'COMPRAS CONJ - FACTORES'!AS$11,'COMPRAS CONJ - FACTORES'!AS$10)*'COMPRAS CONJ - FACTORES'!AS73</f>
        <v>127.04107499999999</v>
      </c>
      <c r="AT73" s="21">
        <f>+$I73*IF(OR($A73="2-F1",$A73="2-F2"),'COMPRAS CONJ - FACTORES'!AT$11,'COMPRAS CONJ - FACTORES'!AT$10)*'COMPRAS CONJ - FACTORES'!AT73</f>
        <v>127.04107499999999</v>
      </c>
      <c r="AU73" s="21">
        <f>+$I73*IF(OR($A73="2-F1",$A73="2-F2"),'COMPRAS CONJ - FACTORES'!AU$11,'COMPRAS CONJ - FACTORES'!AU$10)*'COMPRAS CONJ - FACTORES'!AU73</f>
        <v>127.04107499999999</v>
      </c>
      <c r="AV73" s="21">
        <f>+$I73*IF(OR($A73="2-F1",$A73="2-F2"),'COMPRAS CONJ - FACTORES'!AV$11,'COMPRAS CONJ - FACTORES'!AV$10)*'COMPRAS CONJ - FACTORES'!AV73</f>
        <v>127.04107499999999</v>
      </c>
      <c r="AW73" s="21">
        <f>+$I73*IF(OR($A73="2-F1",$A73="2-F2"),'COMPRAS CONJ - FACTORES'!AW$11,'COMPRAS CONJ - FACTORES'!AW$10)*'COMPRAS CONJ - FACTORES'!AW73</f>
        <v>127.04107499999999</v>
      </c>
      <c r="AX73" s="21">
        <f>+$I73*IF(OR($A73="2-F1",$A73="2-F2"),'COMPRAS CONJ - FACTORES'!AX$11,'COMPRAS CONJ - FACTORES'!AX$10)*'COMPRAS CONJ - FACTORES'!AX73</f>
        <v>127.04107499999999</v>
      </c>
      <c r="AY73" s="21">
        <f>+$I73*IF(OR($A73="2-F1",$A73="2-F2"),'COMPRAS CONJ - FACTORES'!AY$11,'COMPRAS CONJ - FACTORES'!AY$10)*'COMPRAS CONJ - FACTORES'!AY73</f>
        <v>129.214575</v>
      </c>
      <c r="AZ73" s="21">
        <f>+$I73*IF(OR($A73="2-F1",$A73="2-F2"),'COMPRAS CONJ - FACTORES'!AZ$11,'COMPRAS CONJ - FACTORES'!AZ$10)*'COMPRAS CONJ - FACTORES'!AZ73</f>
        <v>129.214575</v>
      </c>
      <c r="BA73" s="21">
        <f>+$I73*IF(OR($A73="2-F1",$A73="2-F2"),'COMPRAS CONJ - FACTORES'!BA$11,'COMPRAS CONJ - FACTORES'!BA$10)*'COMPRAS CONJ - FACTORES'!BA73</f>
        <v>129.214575</v>
      </c>
      <c r="BB73" s="21">
        <f>+$I73*IF(OR($A73="2-F1",$A73="2-F2"),'COMPRAS CONJ - FACTORES'!BB$11,'COMPRAS CONJ - FACTORES'!BB$10)*'COMPRAS CONJ - FACTORES'!BB73</f>
        <v>129.214575</v>
      </c>
      <c r="BC73" s="21">
        <f>+$I73*IF(OR($A73="2-F1",$A73="2-F2"),'COMPRAS CONJ - FACTORES'!BC$11,'COMPRAS CONJ - FACTORES'!BC$10)*'COMPRAS CONJ - FACTORES'!BC73</f>
        <v>129.214575</v>
      </c>
      <c r="BD73" s="21">
        <f>+$I73*IF(OR($A73="2-F1",$A73="2-F2"),'COMPRAS CONJ - FACTORES'!BD$11,'COMPRAS CONJ - FACTORES'!BD$10)*'COMPRAS CONJ - FACTORES'!BD73</f>
        <v>129.214575</v>
      </c>
      <c r="BE73" s="21">
        <f>+$I73*IF(OR($A73="2-F1",$A73="2-F2"),'COMPRAS CONJ - FACTORES'!BE$11,'COMPRAS CONJ - FACTORES'!BE$10)*'COMPRAS CONJ - FACTORES'!BE73</f>
        <v>129.214575</v>
      </c>
      <c r="BF73" s="21">
        <f>+$I73*IF(OR($A73="2-F1",$A73="2-F2"),'COMPRAS CONJ - FACTORES'!BF$11,'COMPRAS CONJ - FACTORES'!BF$10)*'COMPRAS CONJ - FACTORES'!BF73</f>
        <v>129.214575</v>
      </c>
      <c r="BG73" s="21">
        <f>+$I73*IF(OR($A73="2-F1",$A73="2-F2"),'COMPRAS CONJ - FACTORES'!BG$11,'COMPRAS CONJ - FACTORES'!BG$10)*'COMPRAS CONJ - FACTORES'!BG73</f>
        <v>129.214575</v>
      </c>
      <c r="BH73" s="21">
        <f>+$I73*IF(OR($A73="2-F1",$A73="2-F2"),'COMPRAS CONJ - FACTORES'!BH$11,'COMPRAS CONJ - FACTORES'!BH$10)*'COMPRAS CONJ - FACTORES'!BH73</f>
        <v>129.214575</v>
      </c>
      <c r="BI73" s="21">
        <f>+$I73*IF(OR($A73="2-F1",$A73="2-F2"),'COMPRAS CONJ - FACTORES'!BI$11,'COMPRAS CONJ - FACTORES'!BI$10)*'COMPRAS CONJ - FACTORES'!BI73</f>
        <v>129.214575</v>
      </c>
      <c r="BJ73" s="21">
        <f>+$I73*IF(OR($A73="2-F1",$A73="2-F2"),'COMPRAS CONJ - FACTORES'!BJ$11,'COMPRAS CONJ - FACTORES'!BJ$10)*'COMPRAS CONJ - FACTORES'!BJ73</f>
        <v>129.214575</v>
      </c>
      <c r="BK73" s="21">
        <f>+$I73*IF(OR($A73="2-F1",$A73="2-F2"),'COMPRAS CONJ - FACTORES'!BK$11,'COMPRAS CONJ - FACTORES'!BK$10)*'COMPRAS CONJ - FACTORES'!BK73</f>
        <v>131.41222499999998</v>
      </c>
      <c r="BL73" s="21">
        <f>+$I73*IF(OR($A73="2-F1",$A73="2-F2"),'COMPRAS CONJ - FACTORES'!BL$11,'COMPRAS CONJ - FACTORES'!BL$10)*'COMPRAS CONJ - FACTORES'!BL73</f>
        <v>131.41222499999998</v>
      </c>
      <c r="BM73" s="21">
        <f>+$I73*IF(OR($A73="2-F1",$A73="2-F2"),'COMPRAS CONJ - FACTORES'!BM$11,'COMPRAS CONJ - FACTORES'!BM$10)*'COMPRAS CONJ - FACTORES'!BM73</f>
        <v>131.41222499999998</v>
      </c>
      <c r="BN73" s="21">
        <f>+$I73*IF(OR($A73="2-F1",$A73="2-F2"),'COMPRAS CONJ - FACTORES'!BN$11,'COMPRAS CONJ - FACTORES'!BN$10)*'COMPRAS CONJ - FACTORES'!BN73</f>
        <v>131.41222499999998</v>
      </c>
      <c r="BO73" s="21">
        <f>+$I73*IF(OR($A73="2-F1",$A73="2-F2"),'COMPRAS CONJ - FACTORES'!BO$11,'COMPRAS CONJ - FACTORES'!BO$10)*'COMPRAS CONJ - FACTORES'!BO73</f>
        <v>131.41222499999998</v>
      </c>
      <c r="BP73" s="21">
        <f>+$I73*IF(OR($A73="2-F1",$A73="2-F2"),'COMPRAS CONJ - FACTORES'!BP$11,'COMPRAS CONJ - FACTORES'!BP$10)*'COMPRAS CONJ - FACTORES'!BP73</f>
        <v>125.69865000000001</v>
      </c>
      <c r="BQ73" s="21">
        <f>+$I73*IF(OR($A73="2-F1",$A73="2-F2"),'COMPRAS CONJ - FACTORES'!BQ$11,'COMPRAS CONJ - FACTORES'!BQ$10)*'COMPRAS CONJ - FACTORES'!BQ73</f>
        <v>125.69865000000001</v>
      </c>
      <c r="BR73" s="21">
        <f>+$I73*IF(OR($A73="2-F1",$A73="2-F2"),'COMPRAS CONJ - FACTORES'!BR$11,'COMPRAS CONJ - FACTORES'!BR$10)*'COMPRAS CONJ - FACTORES'!BR73</f>
        <v>125.69865000000001</v>
      </c>
      <c r="BS73" s="21">
        <f>+$I73*IF(OR($A73="2-F1",$A73="2-F2"),'COMPRAS CONJ - FACTORES'!BS$11,'COMPRAS CONJ - FACTORES'!BS$10)*'COMPRAS CONJ - FACTORES'!BS73</f>
        <v>125.69865000000001</v>
      </c>
      <c r="BT73" s="21">
        <f>+$I73*IF(OR($A73="2-F1",$A73="2-F2"),'COMPRAS CONJ - FACTORES'!BT$11,'COMPRAS CONJ - FACTORES'!BT$10)*'COMPRAS CONJ - FACTORES'!BT73</f>
        <v>125.69865000000001</v>
      </c>
      <c r="BU73" s="21">
        <f>+$I73*IF(OR($A73="2-F1",$A73="2-F2"),'COMPRAS CONJ - FACTORES'!BU$11,'COMPRAS CONJ - FACTORES'!BU$10)*'COMPRAS CONJ - FACTORES'!BU73</f>
        <v>125.69865000000001</v>
      </c>
      <c r="BV73" s="21">
        <f>+$I73*IF(OR($A73="2-F1",$A73="2-F2"),'COMPRAS CONJ - FACTORES'!BV$11,'COMPRAS CONJ - FACTORES'!BV$10)*'COMPRAS CONJ - FACTORES'!BV73</f>
        <v>125.69865000000001</v>
      </c>
      <c r="BW73" s="21">
        <f>+$I73*IF(OR($A73="2-F1",$A73="2-F2"),'COMPRAS CONJ - FACTORES'!BW$11,'COMPRAS CONJ - FACTORES'!BW$10)*'COMPRAS CONJ - FACTORES'!BW73</f>
        <v>127.84695000000002</v>
      </c>
      <c r="BX73" s="21">
        <f>+$I73*IF(OR($A73="2-F1",$A73="2-F2"),'COMPRAS CONJ - FACTORES'!BX$11,'COMPRAS CONJ - FACTORES'!BX$10)*'COMPRAS CONJ - FACTORES'!BX73</f>
        <v>127.84695000000002</v>
      </c>
      <c r="BY73" s="21">
        <f>+$I73*IF(OR($A73="2-F1",$A73="2-F2"),'COMPRAS CONJ - FACTORES'!BY$11,'COMPRAS CONJ - FACTORES'!BY$10)*'COMPRAS CONJ - FACTORES'!BY73</f>
        <v>127.84695000000002</v>
      </c>
      <c r="BZ73" s="21">
        <f>+$I73*IF(OR($A73="2-F1",$A73="2-F2"),'COMPRAS CONJ - FACTORES'!BZ$11,'COMPRAS CONJ - FACTORES'!BZ$10)*'COMPRAS CONJ - FACTORES'!BZ73</f>
        <v>127.84695000000002</v>
      </c>
      <c r="CA73" s="21">
        <f>+$I73*IF(OR($A73="2-F1",$A73="2-F2"),'COMPRAS CONJ - FACTORES'!CA$11,'COMPRAS CONJ - FACTORES'!CA$10)*'COMPRAS CONJ - FACTORES'!CA73</f>
        <v>127.84695000000002</v>
      </c>
    </row>
    <row r="74" spans="1:79" x14ac:dyDescent="0.3">
      <c r="A74" s="9">
        <v>202</v>
      </c>
      <c r="B74" s="10" t="s">
        <v>2787</v>
      </c>
      <c r="C74" s="437" t="s">
        <v>2983</v>
      </c>
      <c r="D74" s="11" t="s">
        <v>2807</v>
      </c>
      <c r="E74" s="9" t="s">
        <v>2812</v>
      </c>
      <c r="F74" s="9" t="s">
        <v>2984</v>
      </c>
      <c r="G74" s="9" t="s">
        <v>2985</v>
      </c>
      <c r="H74" s="12" t="s">
        <v>2794</v>
      </c>
      <c r="I74" s="13">
        <v>76.23</v>
      </c>
      <c r="J74" s="14">
        <v>50</v>
      </c>
      <c r="K74" s="24">
        <v>42886</v>
      </c>
      <c r="L74" s="24">
        <v>44218</v>
      </c>
      <c r="M74" s="689">
        <v>44218</v>
      </c>
      <c r="N74" s="21">
        <f>+$I74*IF(OR($A74="2-F1",$A74="2-F2"),'COMPRAS CONJ - FACTORES'!N$11,'COMPRAS CONJ - FACTORES'!N$10)*'COMPRAS CONJ - FACTORES'!N74</f>
        <v>0</v>
      </c>
      <c r="O74" s="21">
        <f>+$I74*IF(OR($A74="2-F1",$A74="2-F2"),'COMPRAS CONJ - FACTORES'!O$11,'COMPRAS CONJ - FACTORES'!O$10)*'COMPRAS CONJ - FACTORES'!O74</f>
        <v>0</v>
      </c>
      <c r="P74" s="21">
        <f>+$I74*IF(OR($A74="2-F1",$A74="2-F2"),'COMPRAS CONJ - FACTORES'!P$11,'COMPRAS CONJ - FACTORES'!P$10)*'COMPRAS CONJ - FACTORES'!P74</f>
        <v>0</v>
      </c>
      <c r="Q74" s="21">
        <f>+$I74*IF(OR($A74="2-F1",$A74="2-F2"),'COMPRAS CONJ - FACTORES'!Q$11,'COMPRAS CONJ - FACTORES'!Q$10)*'COMPRAS CONJ - FACTORES'!Q74</f>
        <v>0</v>
      </c>
      <c r="R74" s="21">
        <f>+$I74*IF(OR($A74="2-F1",$A74="2-F2"),'COMPRAS CONJ - FACTORES'!R$11,'COMPRAS CONJ - FACTORES'!R$10)*'COMPRAS CONJ - FACTORES'!R74</f>
        <v>0</v>
      </c>
      <c r="S74" s="21">
        <f>+$I74*IF(OR($A74="2-F1",$A74="2-F2"),'COMPRAS CONJ - FACTORES'!S$11,'COMPRAS CONJ - FACTORES'!S$10)*'COMPRAS CONJ - FACTORES'!S74</f>
        <v>0</v>
      </c>
      <c r="T74" s="21">
        <f>+$I74*IF(OR($A74="2-F1",$A74="2-F2"),'COMPRAS CONJ - FACTORES'!T$11,'COMPRAS CONJ - FACTORES'!T$10)*'COMPRAS CONJ - FACTORES'!T74</f>
        <v>0</v>
      </c>
      <c r="U74" s="21">
        <f>+$I74*IF(OR($A74="2-F1",$A74="2-F2"),'COMPRAS CONJ - FACTORES'!U$11,'COMPRAS CONJ - FACTORES'!U$10)*'COMPRAS CONJ - FACTORES'!U74</f>
        <v>0</v>
      </c>
      <c r="V74" s="21">
        <f>+$I74*IF(OR($A74="2-F1",$A74="2-F2"),'COMPRAS CONJ - FACTORES'!V$11,'COMPRAS CONJ - FACTORES'!V$10)*'COMPRAS CONJ - FACTORES'!V74</f>
        <v>0</v>
      </c>
      <c r="W74" s="21">
        <f>+$I74*IF(OR($A74="2-F1",$A74="2-F2"),'COMPRAS CONJ - FACTORES'!W$11,'COMPRAS CONJ - FACTORES'!W$10)*'COMPRAS CONJ - FACTORES'!W74</f>
        <v>0</v>
      </c>
      <c r="X74" s="21">
        <f>+$I74*IF(OR($A74="2-F1",$A74="2-F2"),'COMPRAS CONJ - FACTORES'!X$11,'COMPRAS CONJ - FACTORES'!X$10)*'COMPRAS CONJ - FACTORES'!X74</f>
        <v>0</v>
      </c>
      <c r="Y74" s="21">
        <f>+$I74*IF(OR($A74="2-F1",$A74="2-F2"),'COMPRAS CONJ - FACTORES'!Y$11,'COMPRAS CONJ - FACTORES'!Y$10)*'COMPRAS CONJ - FACTORES'!Y74</f>
        <v>0</v>
      </c>
      <c r="Z74" s="21">
        <f>+$I74*IF(OR($A74="2-F1",$A74="2-F2"),'COMPRAS CONJ - FACTORES'!Z$11,'COMPRAS CONJ - FACTORES'!Z$10)*'COMPRAS CONJ - FACTORES'!Z74</f>
        <v>0</v>
      </c>
      <c r="AA74" s="21">
        <f>+$I74*IF(OR($A74="2-F1",$A74="2-F2"),'COMPRAS CONJ - FACTORES'!AA$11,'COMPRAS CONJ - FACTORES'!AA$10)*'COMPRAS CONJ - FACTORES'!AA74</f>
        <v>0</v>
      </c>
      <c r="AB74" s="21">
        <f>+$I74*IF(OR($A74="2-F1",$A74="2-F2"),'COMPRAS CONJ - FACTORES'!AB$11,'COMPRAS CONJ - FACTORES'!AB$10)*'COMPRAS CONJ - FACTORES'!AB74</f>
        <v>0</v>
      </c>
      <c r="AC74" s="21">
        <f>+$I74*IF(OR($A74="2-F1",$A74="2-F2"),'COMPRAS CONJ - FACTORES'!AC$11,'COMPRAS CONJ - FACTORES'!AC$10)*'COMPRAS CONJ - FACTORES'!AC74</f>
        <v>0</v>
      </c>
      <c r="AD74" s="21">
        <f>+$I74*IF(OR($A74="2-F1",$A74="2-F2"),'COMPRAS CONJ - FACTORES'!AD$11,'COMPRAS CONJ - FACTORES'!AD$10)*'COMPRAS CONJ - FACTORES'!AD74</f>
        <v>0</v>
      </c>
      <c r="AE74" s="21">
        <f>+$I74*IF(OR($A74="2-F1",$A74="2-F2"),'COMPRAS CONJ - FACTORES'!AE$11,'COMPRAS CONJ - FACTORES'!AE$10)*'COMPRAS CONJ - FACTORES'!AE74</f>
        <v>0</v>
      </c>
      <c r="AF74" s="21">
        <f>+$I74*IF(OR($A74="2-F1",$A74="2-F2"),'COMPRAS CONJ - FACTORES'!AF$11,'COMPRAS CONJ - FACTORES'!AF$10)*'COMPRAS CONJ - FACTORES'!AF74</f>
        <v>0</v>
      </c>
      <c r="AG74" s="21">
        <f>+$I74*IF(OR($A74="2-F1",$A74="2-F2"),'COMPRAS CONJ - FACTORES'!AG$11,'COMPRAS CONJ - FACTORES'!AG$10)*'COMPRAS CONJ - FACTORES'!AG74</f>
        <v>0</v>
      </c>
      <c r="AH74" s="21">
        <f>+$I74*IF(OR($A74="2-F1",$A74="2-F2"),'COMPRAS CONJ - FACTORES'!AH$11,'COMPRAS CONJ - FACTORES'!AH$10)*'COMPRAS CONJ - FACTORES'!AH74</f>
        <v>0</v>
      </c>
      <c r="AI74" s="21">
        <f>+$I74*IF(OR($A74="2-F1",$A74="2-F2"),'COMPRAS CONJ - FACTORES'!AI$11,'COMPRAS CONJ - FACTORES'!AI$10)*'COMPRAS CONJ - FACTORES'!AI74</f>
        <v>0</v>
      </c>
      <c r="AJ74" s="21">
        <f>+$I74*IF(OR($A74="2-F1",$A74="2-F2"),'COMPRAS CONJ - FACTORES'!AJ$11,'COMPRAS CONJ - FACTORES'!AJ$10)*'COMPRAS CONJ - FACTORES'!AJ74</f>
        <v>0</v>
      </c>
      <c r="AK74" s="21">
        <f>+$I74*IF(OR($A74="2-F1",$A74="2-F2"),'COMPRAS CONJ - FACTORES'!AK$11,'COMPRAS CONJ - FACTORES'!AK$10)*'COMPRAS CONJ - FACTORES'!AK74</f>
        <v>0</v>
      </c>
      <c r="AL74" s="21">
        <f>+$I74*IF(OR($A74="2-F1",$A74="2-F2"),'COMPRAS CONJ - FACTORES'!AL$11,'COMPRAS CONJ - FACTORES'!AL$10)*'COMPRAS CONJ - FACTORES'!AL74</f>
        <v>0</v>
      </c>
      <c r="AM74" s="21">
        <f>+$I74*IF(OR($A74="2-F1",$A74="2-F2"),'COMPRAS CONJ - FACTORES'!AM$11,'COMPRAS CONJ - FACTORES'!AM$10)*'COMPRAS CONJ - FACTORES'!AM74</f>
        <v>0</v>
      </c>
      <c r="AN74" s="21">
        <f>+$I74*IF(OR($A74="2-F1",$A74="2-F2"),'COMPRAS CONJ - FACTORES'!AN$11,'COMPRAS CONJ - FACTORES'!AN$10)*'COMPRAS CONJ - FACTORES'!AN74</f>
        <v>0</v>
      </c>
      <c r="AO74" s="21">
        <f>+$I74*IF(OR($A74="2-F1",$A74="2-F2"),'COMPRAS CONJ - FACTORES'!AO$11,'COMPRAS CONJ - FACTORES'!AO$10)*'COMPRAS CONJ - FACTORES'!AO74</f>
        <v>0</v>
      </c>
      <c r="AP74" s="21">
        <f>+$I74*IF(OR($A74="2-F1",$A74="2-F2"),'COMPRAS CONJ - FACTORES'!AP$11,'COMPRAS CONJ - FACTORES'!AP$10)*'COMPRAS CONJ - FACTORES'!AP74</f>
        <v>0</v>
      </c>
      <c r="AQ74" s="21">
        <f>+$I74*IF(OR($A74="2-F1",$A74="2-F2"),'COMPRAS CONJ - FACTORES'!AQ$11,'COMPRAS CONJ - FACTORES'!AQ$10)*'COMPRAS CONJ - FACTORES'!AQ74</f>
        <v>0</v>
      </c>
      <c r="AR74" s="21">
        <f>+$I74*IF(OR($A74="2-F1",$A74="2-F2"),'COMPRAS CONJ - FACTORES'!AR$11,'COMPRAS CONJ - FACTORES'!AR$10)*'COMPRAS CONJ - FACTORES'!AR74</f>
        <v>0</v>
      </c>
      <c r="AS74" s="21">
        <f>+$I74*IF(OR($A74="2-F1",$A74="2-F2"),'COMPRAS CONJ - FACTORES'!AS$11,'COMPRAS CONJ - FACTORES'!AS$10)*'COMPRAS CONJ - FACTORES'!AS74</f>
        <v>0</v>
      </c>
      <c r="AT74" s="21">
        <f>+$I74*IF(OR($A74="2-F1",$A74="2-F2"),'COMPRAS CONJ - FACTORES'!AT$11,'COMPRAS CONJ - FACTORES'!AT$10)*'COMPRAS CONJ - FACTORES'!AT74</f>
        <v>0</v>
      </c>
      <c r="AU74" s="21">
        <f>+$I74*IF(OR($A74="2-F1",$A74="2-F2"),'COMPRAS CONJ - FACTORES'!AU$11,'COMPRAS CONJ - FACTORES'!AU$10)*'COMPRAS CONJ - FACTORES'!AU74</f>
        <v>0</v>
      </c>
      <c r="AV74" s="21">
        <f>+$I74*IF(OR($A74="2-F1",$A74="2-F2"),'COMPRAS CONJ - FACTORES'!AV$11,'COMPRAS CONJ - FACTORES'!AV$10)*'COMPRAS CONJ - FACTORES'!AV74</f>
        <v>0</v>
      </c>
      <c r="AW74" s="21">
        <f>+$I74*IF(OR($A74="2-F1",$A74="2-F2"),'COMPRAS CONJ - FACTORES'!AW$11,'COMPRAS CONJ - FACTORES'!AW$10)*'COMPRAS CONJ - FACTORES'!AW74</f>
        <v>0</v>
      </c>
      <c r="AX74" s="21">
        <f>+$I74*IF(OR($A74="2-F1",$A74="2-F2"),'COMPRAS CONJ - FACTORES'!AX$11,'COMPRAS CONJ - FACTORES'!AX$10)*'COMPRAS CONJ - FACTORES'!AX74</f>
        <v>0</v>
      </c>
      <c r="AY74" s="21">
        <f>+$I74*IF(OR($A74="2-F1",$A74="2-F2"),'COMPRAS CONJ - FACTORES'!AY$11,'COMPRAS CONJ - FACTORES'!AY$10)*'COMPRAS CONJ - FACTORES'!AY74</f>
        <v>0</v>
      </c>
      <c r="AZ74" s="21">
        <f>+$I74*IF(OR($A74="2-F1",$A74="2-F2"),'COMPRAS CONJ - FACTORES'!AZ$11,'COMPRAS CONJ - FACTORES'!AZ$10)*'COMPRAS CONJ - FACTORES'!AZ74</f>
        <v>0</v>
      </c>
      <c r="BA74" s="21">
        <f>+$I74*IF(OR($A74="2-F1",$A74="2-F2"),'COMPRAS CONJ - FACTORES'!BA$11,'COMPRAS CONJ - FACTORES'!BA$10)*'COMPRAS CONJ - FACTORES'!BA74</f>
        <v>0</v>
      </c>
      <c r="BB74" s="21">
        <f>+$I74*IF(OR($A74="2-F1",$A74="2-F2"),'COMPRAS CONJ - FACTORES'!BB$11,'COMPRAS CONJ - FACTORES'!BB$10)*'COMPRAS CONJ - FACTORES'!BB74</f>
        <v>0</v>
      </c>
      <c r="BC74" s="21">
        <f>+$I74*IF(OR($A74="2-F1",$A74="2-F2"),'COMPRAS CONJ - FACTORES'!BC$11,'COMPRAS CONJ - FACTORES'!BC$10)*'COMPRAS CONJ - FACTORES'!BC74</f>
        <v>0</v>
      </c>
      <c r="BD74" s="21">
        <f>+$I74*IF(OR($A74="2-F1",$A74="2-F2"),'COMPRAS CONJ - FACTORES'!BD$11,'COMPRAS CONJ - FACTORES'!BD$10)*'COMPRAS CONJ - FACTORES'!BD74</f>
        <v>89.163562949999999</v>
      </c>
      <c r="BE74" s="21">
        <f>+$I74*IF(OR($A74="2-F1",$A74="2-F2"),'COMPRAS CONJ - FACTORES'!BE$11,'COMPRAS CONJ - FACTORES'!BE$10)*'COMPRAS CONJ - FACTORES'!BE74</f>
        <v>89.163562949999999</v>
      </c>
      <c r="BF74" s="21">
        <f>+$I74*IF(OR($A74="2-F1",$A74="2-F2"),'COMPRAS CONJ - FACTORES'!BF$11,'COMPRAS CONJ - FACTORES'!BF$10)*'COMPRAS CONJ - FACTORES'!BF74</f>
        <v>89.163562949999999</v>
      </c>
      <c r="BG74" s="21">
        <f>+$I74*IF(OR($A74="2-F1",$A74="2-F2"),'COMPRAS CONJ - FACTORES'!BG$11,'COMPRAS CONJ - FACTORES'!BG$10)*'COMPRAS CONJ - FACTORES'!BG74</f>
        <v>89.163562949999999</v>
      </c>
      <c r="BH74" s="21">
        <f>+$I74*IF(OR($A74="2-F1",$A74="2-F2"),'COMPRAS CONJ - FACTORES'!BH$11,'COMPRAS CONJ - FACTORES'!BH$10)*'COMPRAS CONJ - FACTORES'!BH74</f>
        <v>89.163562949999999</v>
      </c>
      <c r="BI74" s="21">
        <f>+$I74*IF(OR($A74="2-F1",$A74="2-F2"),'COMPRAS CONJ - FACTORES'!BI$11,'COMPRAS CONJ - FACTORES'!BI$10)*'COMPRAS CONJ - FACTORES'!BI74</f>
        <v>89.163562949999999</v>
      </c>
      <c r="BJ74" s="21">
        <f>+$I74*IF(OR($A74="2-F1",$A74="2-F2"),'COMPRAS CONJ - FACTORES'!BJ$11,'COMPRAS CONJ - FACTORES'!BJ$10)*'COMPRAS CONJ - FACTORES'!BJ74</f>
        <v>89.163562949999999</v>
      </c>
      <c r="BK74" s="21">
        <f>+$I74*IF(OR($A74="2-F1",$A74="2-F2"),'COMPRAS CONJ - FACTORES'!BK$11,'COMPRAS CONJ - FACTORES'!BK$10)*'COMPRAS CONJ - FACTORES'!BK74</f>
        <v>89.163562949999999</v>
      </c>
      <c r="BL74" s="21">
        <f>+$I74*IF(OR($A74="2-F1",$A74="2-F2"),'COMPRAS CONJ - FACTORES'!BL$11,'COMPRAS CONJ - FACTORES'!BL$10)*'COMPRAS CONJ - FACTORES'!BL74</f>
        <v>89.163562949999999</v>
      </c>
      <c r="BM74" s="21">
        <f>+$I74*IF(OR($A74="2-F1",$A74="2-F2"),'COMPRAS CONJ - FACTORES'!BM$11,'COMPRAS CONJ - FACTORES'!BM$10)*'COMPRAS CONJ - FACTORES'!BM74</f>
        <v>89.163562949999999</v>
      </c>
      <c r="BN74" s="21">
        <f>+$I74*IF(OR($A74="2-F1",$A74="2-F2"),'COMPRAS CONJ - FACTORES'!BN$11,'COMPRAS CONJ - FACTORES'!BN$10)*'COMPRAS CONJ - FACTORES'!BN74</f>
        <v>89.163562949999999</v>
      </c>
      <c r="BO74" s="21">
        <f>+$I74*IF(OR($A74="2-F1",$A74="2-F2"),'COMPRAS CONJ - FACTORES'!BO$11,'COMPRAS CONJ - FACTORES'!BO$10)*'COMPRAS CONJ - FACTORES'!BO74</f>
        <v>89.163562949999999</v>
      </c>
      <c r="BP74" s="21">
        <f>+$I74*IF(OR($A74="2-F1",$A74="2-F2"),'COMPRAS CONJ - FACTORES'!BP$11,'COMPRAS CONJ - FACTORES'!BP$10)*'COMPRAS CONJ - FACTORES'!BP74</f>
        <v>86.737543200000005</v>
      </c>
      <c r="BQ74" s="21">
        <f>+$I74*IF(OR($A74="2-F1",$A74="2-F2"),'COMPRAS CONJ - FACTORES'!BQ$11,'COMPRAS CONJ - FACTORES'!BQ$10)*'COMPRAS CONJ - FACTORES'!BQ74</f>
        <v>86.737543200000005</v>
      </c>
      <c r="BR74" s="21">
        <f>+$I74*IF(OR($A74="2-F1",$A74="2-F2"),'COMPRAS CONJ - FACTORES'!BR$11,'COMPRAS CONJ - FACTORES'!BR$10)*'COMPRAS CONJ - FACTORES'!BR74</f>
        <v>86.737543200000005</v>
      </c>
      <c r="BS74" s="21">
        <f>+$I74*IF(OR($A74="2-F1",$A74="2-F2"),'COMPRAS CONJ - FACTORES'!BS$11,'COMPRAS CONJ - FACTORES'!BS$10)*'COMPRAS CONJ - FACTORES'!BS74</f>
        <v>86.737543200000005</v>
      </c>
      <c r="BT74" s="21">
        <f>+$I74*IF(OR($A74="2-F1",$A74="2-F2"),'COMPRAS CONJ - FACTORES'!BT$11,'COMPRAS CONJ - FACTORES'!BT$10)*'COMPRAS CONJ - FACTORES'!BT74</f>
        <v>86.737543200000005</v>
      </c>
      <c r="BU74" s="21">
        <f>+$I74*IF(OR($A74="2-F1",$A74="2-F2"),'COMPRAS CONJ - FACTORES'!BU$11,'COMPRAS CONJ - FACTORES'!BU$10)*'COMPRAS CONJ - FACTORES'!BU74</f>
        <v>86.737543200000005</v>
      </c>
      <c r="BV74" s="21">
        <f>+$I74*IF(OR($A74="2-F1",$A74="2-F2"),'COMPRAS CONJ - FACTORES'!BV$11,'COMPRAS CONJ - FACTORES'!BV$10)*'COMPRAS CONJ - FACTORES'!BV74</f>
        <v>86.737543200000005</v>
      </c>
      <c r="BW74" s="21">
        <f>+$I74*IF(OR($A74="2-F1",$A74="2-F2"),'COMPRAS CONJ - FACTORES'!BW$11,'COMPRAS CONJ - FACTORES'!BW$10)*'COMPRAS CONJ - FACTORES'!BW74</f>
        <v>86.737543200000005</v>
      </c>
      <c r="BX74" s="21">
        <f>+$I74*IF(OR($A74="2-F1",$A74="2-F2"),'COMPRAS CONJ - FACTORES'!BX$11,'COMPRAS CONJ - FACTORES'!BX$10)*'COMPRAS CONJ - FACTORES'!BX74</f>
        <v>86.737543200000005</v>
      </c>
      <c r="BY74" s="21">
        <f>+$I74*IF(OR($A74="2-F1",$A74="2-F2"),'COMPRAS CONJ - FACTORES'!BY$11,'COMPRAS CONJ - FACTORES'!BY$10)*'COMPRAS CONJ - FACTORES'!BY74</f>
        <v>86.737543200000005</v>
      </c>
      <c r="BZ74" s="21">
        <f>+$I74*IF(OR($A74="2-F1",$A74="2-F2"),'COMPRAS CONJ - FACTORES'!BZ$11,'COMPRAS CONJ - FACTORES'!BZ$10)*'COMPRAS CONJ - FACTORES'!BZ74</f>
        <v>86.737543200000005</v>
      </c>
      <c r="CA74" s="21">
        <f>+$I74*IF(OR($A74="2-F1",$A74="2-F2"),'COMPRAS CONJ - FACTORES'!CA$11,'COMPRAS CONJ - FACTORES'!CA$10)*'COMPRAS CONJ - FACTORES'!CA74</f>
        <v>86.737543200000005</v>
      </c>
    </row>
    <row r="75" spans="1:79" x14ac:dyDescent="0.3">
      <c r="A75" s="9">
        <v>202</v>
      </c>
      <c r="B75" s="10" t="s">
        <v>2787</v>
      </c>
      <c r="C75" s="437" t="s">
        <v>2986</v>
      </c>
      <c r="D75" s="11" t="s">
        <v>2807</v>
      </c>
      <c r="E75" s="9" t="s">
        <v>2812</v>
      </c>
      <c r="F75" s="9" t="s">
        <v>2984</v>
      </c>
      <c r="G75" s="9" t="s">
        <v>2987</v>
      </c>
      <c r="H75" s="12" t="s">
        <v>2794</v>
      </c>
      <c r="I75" s="13">
        <v>76.23</v>
      </c>
      <c r="J75" s="14">
        <v>50</v>
      </c>
      <c r="K75" s="24">
        <v>42886</v>
      </c>
      <c r="L75" s="24">
        <v>43869</v>
      </c>
      <c r="M75" s="689">
        <v>43869</v>
      </c>
      <c r="N75" s="21">
        <f>+$I75*IF(OR($A75="2-F1",$A75="2-F2"),'COMPRAS CONJ - FACTORES'!N$11,'COMPRAS CONJ - FACTORES'!N$10)*'COMPRAS CONJ - FACTORES'!N75</f>
        <v>0</v>
      </c>
      <c r="O75" s="21">
        <f>+$I75*IF(OR($A75="2-F1",$A75="2-F2"),'COMPRAS CONJ - FACTORES'!O$11,'COMPRAS CONJ - FACTORES'!O$10)*'COMPRAS CONJ - FACTORES'!O75</f>
        <v>0</v>
      </c>
      <c r="P75" s="21">
        <f>+$I75*IF(OR($A75="2-F1",$A75="2-F2"),'COMPRAS CONJ - FACTORES'!P$11,'COMPRAS CONJ - FACTORES'!P$10)*'COMPRAS CONJ - FACTORES'!P75</f>
        <v>0</v>
      </c>
      <c r="Q75" s="21">
        <f>+$I75*IF(OR($A75="2-F1",$A75="2-F2"),'COMPRAS CONJ - FACTORES'!Q$11,'COMPRAS CONJ - FACTORES'!Q$10)*'COMPRAS CONJ - FACTORES'!Q75</f>
        <v>0</v>
      </c>
      <c r="R75" s="21">
        <f>+$I75*IF(OR($A75="2-F1",$A75="2-F2"),'COMPRAS CONJ - FACTORES'!R$11,'COMPRAS CONJ - FACTORES'!R$10)*'COMPRAS CONJ - FACTORES'!R75</f>
        <v>0</v>
      </c>
      <c r="S75" s="21">
        <f>+$I75*IF(OR($A75="2-F1",$A75="2-F2"),'COMPRAS CONJ - FACTORES'!S$11,'COMPRAS CONJ - FACTORES'!S$10)*'COMPRAS CONJ - FACTORES'!S75</f>
        <v>0</v>
      </c>
      <c r="T75" s="21">
        <f>+$I75*IF(OR($A75="2-F1",$A75="2-F2"),'COMPRAS CONJ - FACTORES'!T$11,'COMPRAS CONJ - FACTORES'!T$10)*'COMPRAS CONJ - FACTORES'!T75</f>
        <v>0</v>
      </c>
      <c r="U75" s="21">
        <f>+$I75*IF(OR($A75="2-F1",$A75="2-F2"),'COMPRAS CONJ - FACTORES'!U$11,'COMPRAS CONJ - FACTORES'!U$10)*'COMPRAS CONJ - FACTORES'!U75</f>
        <v>0</v>
      </c>
      <c r="V75" s="21">
        <f>+$I75*IF(OR($A75="2-F1",$A75="2-F2"),'COMPRAS CONJ - FACTORES'!V$11,'COMPRAS CONJ - FACTORES'!V$10)*'COMPRAS CONJ - FACTORES'!V75</f>
        <v>0</v>
      </c>
      <c r="W75" s="21">
        <f>+$I75*IF(OR($A75="2-F1",$A75="2-F2"),'COMPRAS CONJ - FACTORES'!W$11,'COMPRAS CONJ - FACTORES'!W$10)*'COMPRAS CONJ - FACTORES'!W75</f>
        <v>0</v>
      </c>
      <c r="X75" s="21">
        <f>+$I75*IF(OR($A75="2-F1",$A75="2-F2"),'COMPRAS CONJ - FACTORES'!X$11,'COMPRAS CONJ - FACTORES'!X$10)*'COMPRAS CONJ - FACTORES'!X75</f>
        <v>0</v>
      </c>
      <c r="Y75" s="21">
        <f>+$I75*IF(OR($A75="2-F1",$A75="2-F2"),'COMPRAS CONJ - FACTORES'!Y$11,'COMPRAS CONJ - FACTORES'!Y$10)*'COMPRAS CONJ - FACTORES'!Y75</f>
        <v>0</v>
      </c>
      <c r="Z75" s="21">
        <f>+$I75*IF(OR($A75="2-F1",$A75="2-F2"),'COMPRAS CONJ - FACTORES'!Z$11,'COMPRAS CONJ - FACTORES'!Z$10)*'COMPRAS CONJ - FACTORES'!Z75</f>
        <v>0</v>
      </c>
      <c r="AA75" s="21">
        <f>+$I75*IF(OR($A75="2-F1",$A75="2-F2"),'COMPRAS CONJ - FACTORES'!AA$11,'COMPRAS CONJ - FACTORES'!AA$10)*'COMPRAS CONJ - FACTORES'!AA75</f>
        <v>0</v>
      </c>
      <c r="AB75" s="21">
        <f>+$I75*IF(OR($A75="2-F1",$A75="2-F2"),'COMPRAS CONJ - FACTORES'!AB$11,'COMPRAS CONJ - FACTORES'!AB$10)*'COMPRAS CONJ - FACTORES'!AB75</f>
        <v>0</v>
      </c>
      <c r="AC75" s="21">
        <f>+$I75*IF(OR($A75="2-F1",$A75="2-F2"),'COMPRAS CONJ - FACTORES'!AC$11,'COMPRAS CONJ - FACTORES'!AC$10)*'COMPRAS CONJ - FACTORES'!AC75</f>
        <v>0</v>
      </c>
      <c r="AD75" s="21">
        <f>+$I75*IF(OR($A75="2-F1",$A75="2-F2"),'COMPRAS CONJ - FACTORES'!AD$11,'COMPRAS CONJ - FACTORES'!AD$10)*'COMPRAS CONJ - FACTORES'!AD75</f>
        <v>0</v>
      </c>
      <c r="AE75" s="21">
        <f>+$I75*IF(OR($A75="2-F1",$A75="2-F2"),'COMPRAS CONJ - FACTORES'!AE$11,'COMPRAS CONJ - FACTORES'!AE$10)*'COMPRAS CONJ - FACTORES'!AE75</f>
        <v>0</v>
      </c>
      <c r="AF75" s="21">
        <f>+$I75*IF(OR($A75="2-F1",$A75="2-F2"),'COMPRAS CONJ - FACTORES'!AF$11,'COMPRAS CONJ - FACTORES'!AF$10)*'COMPRAS CONJ - FACTORES'!AF75</f>
        <v>0</v>
      </c>
      <c r="AG75" s="21">
        <f>+$I75*IF(OR($A75="2-F1",$A75="2-F2"),'COMPRAS CONJ - FACTORES'!AG$11,'COMPRAS CONJ - FACTORES'!AG$10)*'COMPRAS CONJ - FACTORES'!AG75</f>
        <v>0</v>
      </c>
      <c r="AH75" s="21">
        <f>+$I75*IF(OR($A75="2-F1",$A75="2-F2"),'COMPRAS CONJ - FACTORES'!AH$11,'COMPRAS CONJ - FACTORES'!AH$10)*'COMPRAS CONJ - FACTORES'!AH75</f>
        <v>0</v>
      </c>
      <c r="AI75" s="21">
        <f>+$I75*IF(OR($A75="2-F1",$A75="2-F2"),'COMPRAS CONJ - FACTORES'!AI$11,'COMPRAS CONJ - FACTORES'!AI$10)*'COMPRAS CONJ - FACTORES'!AI75</f>
        <v>0</v>
      </c>
      <c r="AJ75" s="21">
        <f>+$I75*IF(OR($A75="2-F1",$A75="2-F2"),'COMPRAS CONJ - FACTORES'!AJ$11,'COMPRAS CONJ - FACTORES'!AJ$10)*'COMPRAS CONJ - FACTORES'!AJ75</f>
        <v>0</v>
      </c>
      <c r="AK75" s="21">
        <f>+$I75*IF(OR($A75="2-F1",$A75="2-F2"),'COMPRAS CONJ - FACTORES'!AK$11,'COMPRAS CONJ - FACTORES'!AK$10)*'COMPRAS CONJ - FACTORES'!AK75</f>
        <v>0</v>
      </c>
      <c r="AL75" s="21">
        <f>+$I75*IF(OR($A75="2-F1",$A75="2-F2"),'COMPRAS CONJ - FACTORES'!AL$11,'COMPRAS CONJ - FACTORES'!AL$10)*'COMPRAS CONJ - FACTORES'!AL75</f>
        <v>0</v>
      </c>
      <c r="AM75" s="21">
        <f>+$I75*IF(OR($A75="2-F1",$A75="2-F2"),'COMPRAS CONJ - FACTORES'!AM$11,'COMPRAS CONJ - FACTORES'!AM$10)*'COMPRAS CONJ - FACTORES'!AM75</f>
        <v>0</v>
      </c>
      <c r="AN75" s="21">
        <f>+$I75*IF(OR($A75="2-F1",$A75="2-F2"),'COMPRAS CONJ - FACTORES'!AN$11,'COMPRAS CONJ - FACTORES'!AN$10)*'COMPRAS CONJ - FACTORES'!AN75</f>
        <v>0</v>
      </c>
      <c r="AO75" s="21">
        <f>+$I75*IF(OR($A75="2-F1",$A75="2-F2"),'COMPRAS CONJ - FACTORES'!AO$11,'COMPRAS CONJ - FACTORES'!AO$10)*'COMPRAS CONJ - FACTORES'!AO75</f>
        <v>0</v>
      </c>
      <c r="AP75" s="21">
        <f>+$I75*IF(OR($A75="2-F1",$A75="2-F2"),'COMPRAS CONJ - FACTORES'!AP$11,'COMPRAS CONJ - FACTORES'!AP$10)*'COMPRAS CONJ - FACTORES'!AP75</f>
        <v>0</v>
      </c>
      <c r="AQ75" s="21">
        <f>+$I75*IF(OR($A75="2-F1",$A75="2-F2"),'COMPRAS CONJ - FACTORES'!AQ$11,'COMPRAS CONJ - FACTORES'!AQ$10)*'COMPRAS CONJ - FACTORES'!AQ75</f>
        <v>0</v>
      </c>
      <c r="AR75" s="21">
        <f>+$I75*IF(OR($A75="2-F1",$A75="2-F2"),'COMPRAS CONJ - FACTORES'!AR$11,'COMPRAS CONJ - FACTORES'!AR$10)*'COMPRAS CONJ - FACTORES'!AR75</f>
        <v>0</v>
      </c>
      <c r="AS75" s="21">
        <f>+$I75*IF(OR($A75="2-F1",$A75="2-F2"),'COMPRAS CONJ - FACTORES'!AS$11,'COMPRAS CONJ - FACTORES'!AS$10)*'COMPRAS CONJ - FACTORES'!AS75</f>
        <v>89.163562949999999</v>
      </c>
      <c r="AT75" s="21">
        <f>+$I75*IF(OR($A75="2-F1",$A75="2-F2"),'COMPRAS CONJ - FACTORES'!AT$11,'COMPRAS CONJ - FACTORES'!AT$10)*'COMPRAS CONJ - FACTORES'!AT75</f>
        <v>89.163562949999999</v>
      </c>
      <c r="AU75" s="21">
        <f>+$I75*IF(OR($A75="2-F1",$A75="2-F2"),'COMPRAS CONJ - FACTORES'!AU$11,'COMPRAS CONJ - FACTORES'!AU$10)*'COMPRAS CONJ - FACTORES'!AU75</f>
        <v>89.163562949999999</v>
      </c>
      <c r="AV75" s="21">
        <f>+$I75*IF(OR($A75="2-F1",$A75="2-F2"),'COMPRAS CONJ - FACTORES'!AV$11,'COMPRAS CONJ - FACTORES'!AV$10)*'COMPRAS CONJ - FACTORES'!AV75</f>
        <v>89.163562949999999</v>
      </c>
      <c r="AW75" s="21">
        <f>+$I75*IF(OR($A75="2-F1",$A75="2-F2"),'COMPRAS CONJ - FACTORES'!AW$11,'COMPRAS CONJ - FACTORES'!AW$10)*'COMPRAS CONJ - FACTORES'!AW75</f>
        <v>89.163562949999999</v>
      </c>
      <c r="AX75" s="21">
        <f>+$I75*IF(OR($A75="2-F1",$A75="2-F2"),'COMPRAS CONJ - FACTORES'!AX$11,'COMPRAS CONJ - FACTORES'!AX$10)*'COMPRAS CONJ - FACTORES'!AX75</f>
        <v>89.163562949999999</v>
      </c>
      <c r="AY75" s="21">
        <f>+$I75*IF(OR($A75="2-F1",$A75="2-F2"),'COMPRAS CONJ - FACTORES'!AY$11,'COMPRAS CONJ - FACTORES'!AY$10)*'COMPRAS CONJ - FACTORES'!AY75</f>
        <v>89.163562949999999</v>
      </c>
      <c r="AZ75" s="21">
        <f>+$I75*IF(OR($A75="2-F1",$A75="2-F2"),'COMPRAS CONJ - FACTORES'!AZ$11,'COMPRAS CONJ - FACTORES'!AZ$10)*'COMPRAS CONJ - FACTORES'!AZ75</f>
        <v>89.163562949999999</v>
      </c>
      <c r="BA75" s="21">
        <f>+$I75*IF(OR($A75="2-F1",$A75="2-F2"),'COMPRAS CONJ - FACTORES'!BA$11,'COMPRAS CONJ - FACTORES'!BA$10)*'COMPRAS CONJ - FACTORES'!BA75</f>
        <v>89.163562949999999</v>
      </c>
      <c r="BB75" s="21">
        <f>+$I75*IF(OR($A75="2-F1",$A75="2-F2"),'COMPRAS CONJ - FACTORES'!BB$11,'COMPRAS CONJ - FACTORES'!BB$10)*'COMPRAS CONJ - FACTORES'!BB75</f>
        <v>89.163562949999999</v>
      </c>
      <c r="BC75" s="21">
        <f>+$I75*IF(OR($A75="2-F1",$A75="2-F2"),'COMPRAS CONJ - FACTORES'!BC$11,'COMPRAS CONJ - FACTORES'!BC$10)*'COMPRAS CONJ - FACTORES'!BC75</f>
        <v>89.163562949999999</v>
      </c>
      <c r="BD75" s="21">
        <f>+$I75*IF(OR($A75="2-F1",$A75="2-F2"),'COMPRAS CONJ - FACTORES'!BD$11,'COMPRAS CONJ - FACTORES'!BD$10)*'COMPRAS CONJ - FACTORES'!BD75</f>
        <v>89.163562949999999</v>
      </c>
      <c r="BE75" s="21">
        <f>+$I75*IF(OR($A75="2-F1",$A75="2-F2"),'COMPRAS CONJ - FACTORES'!BE$11,'COMPRAS CONJ - FACTORES'!BE$10)*'COMPRAS CONJ - FACTORES'!BE75</f>
        <v>90.680158800000001</v>
      </c>
      <c r="BF75" s="21">
        <f>+$I75*IF(OR($A75="2-F1",$A75="2-F2"),'COMPRAS CONJ - FACTORES'!BF$11,'COMPRAS CONJ - FACTORES'!BF$10)*'COMPRAS CONJ - FACTORES'!BF75</f>
        <v>90.680158800000001</v>
      </c>
      <c r="BG75" s="21">
        <f>+$I75*IF(OR($A75="2-F1",$A75="2-F2"),'COMPRAS CONJ - FACTORES'!BG$11,'COMPRAS CONJ - FACTORES'!BG$10)*'COMPRAS CONJ - FACTORES'!BG75</f>
        <v>90.680158800000001</v>
      </c>
      <c r="BH75" s="21">
        <f>+$I75*IF(OR($A75="2-F1",$A75="2-F2"),'COMPRAS CONJ - FACTORES'!BH$11,'COMPRAS CONJ - FACTORES'!BH$10)*'COMPRAS CONJ - FACTORES'!BH75</f>
        <v>90.680158800000001</v>
      </c>
      <c r="BI75" s="21">
        <f>+$I75*IF(OR($A75="2-F1",$A75="2-F2"),'COMPRAS CONJ - FACTORES'!BI$11,'COMPRAS CONJ - FACTORES'!BI$10)*'COMPRAS CONJ - FACTORES'!BI75</f>
        <v>90.680158800000001</v>
      </c>
      <c r="BJ75" s="21">
        <f>+$I75*IF(OR($A75="2-F1",$A75="2-F2"),'COMPRAS CONJ - FACTORES'!BJ$11,'COMPRAS CONJ - FACTORES'!BJ$10)*'COMPRAS CONJ - FACTORES'!BJ75</f>
        <v>90.680158800000001</v>
      </c>
      <c r="BK75" s="21">
        <f>+$I75*IF(OR($A75="2-F1",$A75="2-F2"),'COMPRAS CONJ - FACTORES'!BK$11,'COMPRAS CONJ - FACTORES'!BK$10)*'COMPRAS CONJ - FACTORES'!BK75</f>
        <v>90.680158800000001</v>
      </c>
      <c r="BL75" s="21">
        <f>+$I75*IF(OR($A75="2-F1",$A75="2-F2"),'COMPRAS CONJ - FACTORES'!BL$11,'COMPRAS CONJ - FACTORES'!BL$10)*'COMPRAS CONJ - FACTORES'!BL75</f>
        <v>90.680158800000001</v>
      </c>
      <c r="BM75" s="21">
        <f>+$I75*IF(OR($A75="2-F1",$A75="2-F2"),'COMPRAS CONJ - FACTORES'!BM$11,'COMPRAS CONJ - FACTORES'!BM$10)*'COMPRAS CONJ - FACTORES'!BM75</f>
        <v>90.680158800000001</v>
      </c>
      <c r="BN75" s="21">
        <f>+$I75*IF(OR($A75="2-F1",$A75="2-F2"),'COMPRAS CONJ - FACTORES'!BN$11,'COMPRAS CONJ - FACTORES'!BN$10)*'COMPRAS CONJ - FACTORES'!BN75</f>
        <v>90.680158800000001</v>
      </c>
      <c r="BO75" s="21">
        <f>+$I75*IF(OR($A75="2-F1",$A75="2-F2"),'COMPRAS CONJ - FACTORES'!BO$11,'COMPRAS CONJ - FACTORES'!BO$10)*'COMPRAS CONJ - FACTORES'!BO75</f>
        <v>90.680158800000001</v>
      </c>
      <c r="BP75" s="21">
        <f>+$I75*IF(OR($A75="2-F1",$A75="2-F2"),'COMPRAS CONJ - FACTORES'!BP$11,'COMPRAS CONJ - FACTORES'!BP$10)*'COMPRAS CONJ - FACTORES'!BP75</f>
        <v>86.737543200000005</v>
      </c>
      <c r="BQ75" s="21">
        <f>+$I75*IF(OR($A75="2-F1",$A75="2-F2"),'COMPRAS CONJ - FACTORES'!BQ$11,'COMPRAS CONJ - FACTORES'!BQ$10)*'COMPRAS CONJ - FACTORES'!BQ75</f>
        <v>88.221741300000005</v>
      </c>
      <c r="BR75" s="21">
        <f>+$I75*IF(OR($A75="2-F1",$A75="2-F2"),'COMPRAS CONJ - FACTORES'!BR$11,'COMPRAS CONJ - FACTORES'!BR$10)*'COMPRAS CONJ - FACTORES'!BR75</f>
        <v>88.221741300000005</v>
      </c>
      <c r="BS75" s="21">
        <f>+$I75*IF(OR($A75="2-F1",$A75="2-F2"),'COMPRAS CONJ - FACTORES'!BS$11,'COMPRAS CONJ - FACTORES'!BS$10)*'COMPRAS CONJ - FACTORES'!BS75</f>
        <v>88.221741300000005</v>
      </c>
      <c r="BT75" s="21">
        <f>+$I75*IF(OR($A75="2-F1",$A75="2-F2"),'COMPRAS CONJ - FACTORES'!BT$11,'COMPRAS CONJ - FACTORES'!BT$10)*'COMPRAS CONJ - FACTORES'!BT75</f>
        <v>88.221741300000005</v>
      </c>
      <c r="BU75" s="21">
        <f>+$I75*IF(OR($A75="2-F1",$A75="2-F2"),'COMPRAS CONJ - FACTORES'!BU$11,'COMPRAS CONJ - FACTORES'!BU$10)*'COMPRAS CONJ - FACTORES'!BU75</f>
        <v>88.221741300000005</v>
      </c>
      <c r="BV75" s="21">
        <f>+$I75*IF(OR($A75="2-F1",$A75="2-F2"),'COMPRAS CONJ - FACTORES'!BV$11,'COMPRAS CONJ - FACTORES'!BV$10)*'COMPRAS CONJ - FACTORES'!BV75</f>
        <v>88.221741300000005</v>
      </c>
      <c r="BW75" s="21">
        <f>+$I75*IF(OR($A75="2-F1",$A75="2-F2"),'COMPRAS CONJ - FACTORES'!BW$11,'COMPRAS CONJ - FACTORES'!BW$10)*'COMPRAS CONJ - FACTORES'!BW75</f>
        <v>88.221741300000005</v>
      </c>
      <c r="BX75" s="21">
        <f>+$I75*IF(OR($A75="2-F1",$A75="2-F2"),'COMPRAS CONJ - FACTORES'!BX$11,'COMPRAS CONJ - FACTORES'!BX$10)*'COMPRAS CONJ - FACTORES'!BX75</f>
        <v>88.221741300000005</v>
      </c>
      <c r="BY75" s="21">
        <f>+$I75*IF(OR($A75="2-F1",$A75="2-F2"),'COMPRAS CONJ - FACTORES'!BY$11,'COMPRAS CONJ - FACTORES'!BY$10)*'COMPRAS CONJ - FACTORES'!BY75</f>
        <v>88.221741300000005</v>
      </c>
      <c r="BZ75" s="21">
        <f>+$I75*IF(OR($A75="2-F1",$A75="2-F2"),'COMPRAS CONJ - FACTORES'!BZ$11,'COMPRAS CONJ - FACTORES'!BZ$10)*'COMPRAS CONJ - FACTORES'!BZ75</f>
        <v>88.221741300000005</v>
      </c>
      <c r="CA75" s="21">
        <f>+$I75*IF(OR($A75="2-F1",$A75="2-F2"),'COMPRAS CONJ - FACTORES'!CA$11,'COMPRAS CONJ - FACTORES'!CA$10)*'COMPRAS CONJ - FACTORES'!CA75</f>
        <v>88.221741300000005</v>
      </c>
    </row>
    <row r="76" spans="1:79" x14ac:dyDescent="0.3">
      <c r="A76" s="9">
        <v>202</v>
      </c>
      <c r="B76" s="10" t="s">
        <v>2787</v>
      </c>
      <c r="C76" s="437" t="s">
        <v>2988</v>
      </c>
      <c r="D76" s="11" t="s">
        <v>2807</v>
      </c>
      <c r="E76" s="9" t="s">
        <v>2812</v>
      </c>
      <c r="F76" s="9" t="s">
        <v>2984</v>
      </c>
      <c r="G76" s="9" t="s">
        <v>2989</v>
      </c>
      <c r="H76" s="12" t="s">
        <v>2794</v>
      </c>
      <c r="I76" s="13">
        <v>76.23</v>
      </c>
      <c r="J76" s="14">
        <v>50</v>
      </c>
      <c r="K76" s="24">
        <v>42886</v>
      </c>
      <c r="L76" s="24">
        <v>44218</v>
      </c>
      <c r="M76" s="689">
        <v>44218</v>
      </c>
      <c r="N76" s="21">
        <f>+$I76*IF(OR($A76="2-F1",$A76="2-F2"),'COMPRAS CONJ - FACTORES'!N$11,'COMPRAS CONJ - FACTORES'!N$10)*'COMPRAS CONJ - FACTORES'!N76</f>
        <v>0</v>
      </c>
      <c r="O76" s="21">
        <f>+$I76*IF(OR($A76="2-F1",$A76="2-F2"),'COMPRAS CONJ - FACTORES'!O$11,'COMPRAS CONJ - FACTORES'!O$10)*'COMPRAS CONJ - FACTORES'!O76</f>
        <v>0</v>
      </c>
      <c r="P76" s="21">
        <f>+$I76*IF(OR($A76="2-F1",$A76="2-F2"),'COMPRAS CONJ - FACTORES'!P$11,'COMPRAS CONJ - FACTORES'!P$10)*'COMPRAS CONJ - FACTORES'!P76</f>
        <v>0</v>
      </c>
      <c r="Q76" s="21">
        <f>+$I76*IF(OR($A76="2-F1",$A76="2-F2"),'COMPRAS CONJ - FACTORES'!Q$11,'COMPRAS CONJ - FACTORES'!Q$10)*'COMPRAS CONJ - FACTORES'!Q76</f>
        <v>0</v>
      </c>
      <c r="R76" s="21">
        <f>+$I76*IF(OR($A76="2-F1",$A76="2-F2"),'COMPRAS CONJ - FACTORES'!R$11,'COMPRAS CONJ - FACTORES'!R$10)*'COMPRAS CONJ - FACTORES'!R76</f>
        <v>0</v>
      </c>
      <c r="S76" s="21">
        <f>+$I76*IF(OR($A76="2-F1",$A76="2-F2"),'COMPRAS CONJ - FACTORES'!S$11,'COMPRAS CONJ - FACTORES'!S$10)*'COMPRAS CONJ - FACTORES'!S76</f>
        <v>0</v>
      </c>
      <c r="T76" s="21">
        <f>+$I76*IF(OR($A76="2-F1",$A76="2-F2"),'COMPRAS CONJ - FACTORES'!T$11,'COMPRAS CONJ - FACTORES'!T$10)*'COMPRAS CONJ - FACTORES'!T76</f>
        <v>0</v>
      </c>
      <c r="U76" s="21">
        <f>+$I76*IF(OR($A76="2-F1",$A76="2-F2"),'COMPRAS CONJ - FACTORES'!U$11,'COMPRAS CONJ - FACTORES'!U$10)*'COMPRAS CONJ - FACTORES'!U76</f>
        <v>0</v>
      </c>
      <c r="V76" s="21">
        <f>+$I76*IF(OR($A76="2-F1",$A76="2-F2"),'COMPRAS CONJ - FACTORES'!V$11,'COMPRAS CONJ - FACTORES'!V$10)*'COMPRAS CONJ - FACTORES'!V76</f>
        <v>0</v>
      </c>
      <c r="W76" s="21">
        <f>+$I76*IF(OR($A76="2-F1",$A76="2-F2"),'COMPRAS CONJ - FACTORES'!W$11,'COMPRAS CONJ - FACTORES'!W$10)*'COMPRAS CONJ - FACTORES'!W76</f>
        <v>0</v>
      </c>
      <c r="X76" s="21">
        <f>+$I76*IF(OR($A76="2-F1",$A76="2-F2"),'COMPRAS CONJ - FACTORES'!X$11,'COMPRAS CONJ - FACTORES'!X$10)*'COMPRAS CONJ - FACTORES'!X76</f>
        <v>0</v>
      </c>
      <c r="Y76" s="21">
        <f>+$I76*IF(OR($A76="2-F1",$A76="2-F2"),'COMPRAS CONJ - FACTORES'!Y$11,'COMPRAS CONJ - FACTORES'!Y$10)*'COMPRAS CONJ - FACTORES'!Y76</f>
        <v>0</v>
      </c>
      <c r="Z76" s="21">
        <f>+$I76*IF(OR($A76="2-F1",$A76="2-F2"),'COMPRAS CONJ - FACTORES'!Z$11,'COMPRAS CONJ - FACTORES'!Z$10)*'COMPRAS CONJ - FACTORES'!Z76</f>
        <v>0</v>
      </c>
      <c r="AA76" s="21">
        <f>+$I76*IF(OR($A76="2-F1",$A76="2-F2"),'COMPRAS CONJ - FACTORES'!AA$11,'COMPRAS CONJ - FACTORES'!AA$10)*'COMPRAS CONJ - FACTORES'!AA76</f>
        <v>0</v>
      </c>
      <c r="AB76" s="21">
        <f>+$I76*IF(OR($A76="2-F1",$A76="2-F2"),'COMPRAS CONJ - FACTORES'!AB$11,'COMPRAS CONJ - FACTORES'!AB$10)*'COMPRAS CONJ - FACTORES'!AB76</f>
        <v>0</v>
      </c>
      <c r="AC76" s="21">
        <f>+$I76*IF(OR($A76="2-F1",$A76="2-F2"),'COMPRAS CONJ - FACTORES'!AC$11,'COMPRAS CONJ - FACTORES'!AC$10)*'COMPRAS CONJ - FACTORES'!AC76</f>
        <v>0</v>
      </c>
      <c r="AD76" s="21">
        <f>+$I76*IF(OR($A76="2-F1",$A76="2-F2"),'COMPRAS CONJ - FACTORES'!AD$11,'COMPRAS CONJ - FACTORES'!AD$10)*'COMPRAS CONJ - FACTORES'!AD76</f>
        <v>0</v>
      </c>
      <c r="AE76" s="21">
        <f>+$I76*IF(OR($A76="2-F1",$A76="2-F2"),'COMPRAS CONJ - FACTORES'!AE$11,'COMPRAS CONJ - FACTORES'!AE$10)*'COMPRAS CONJ - FACTORES'!AE76</f>
        <v>0</v>
      </c>
      <c r="AF76" s="21">
        <f>+$I76*IF(OR($A76="2-F1",$A76="2-F2"),'COMPRAS CONJ - FACTORES'!AF$11,'COMPRAS CONJ - FACTORES'!AF$10)*'COMPRAS CONJ - FACTORES'!AF76</f>
        <v>0</v>
      </c>
      <c r="AG76" s="21">
        <f>+$I76*IF(OR($A76="2-F1",$A76="2-F2"),'COMPRAS CONJ - FACTORES'!AG$11,'COMPRAS CONJ - FACTORES'!AG$10)*'COMPRAS CONJ - FACTORES'!AG76</f>
        <v>0</v>
      </c>
      <c r="AH76" s="21">
        <f>+$I76*IF(OR($A76="2-F1",$A76="2-F2"),'COMPRAS CONJ - FACTORES'!AH$11,'COMPRAS CONJ - FACTORES'!AH$10)*'COMPRAS CONJ - FACTORES'!AH76</f>
        <v>0</v>
      </c>
      <c r="AI76" s="21">
        <f>+$I76*IF(OR($A76="2-F1",$A76="2-F2"),'COMPRAS CONJ - FACTORES'!AI$11,'COMPRAS CONJ - FACTORES'!AI$10)*'COMPRAS CONJ - FACTORES'!AI76</f>
        <v>0</v>
      </c>
      <c r="AJ76" s="21">
        <f>+$I76*IF(OR($A76="2-F1",$A76="2-F2"),'COMPRAS CONJ - FACTORES'!AJ$11,'COMPRAS CONJ - FACTORES'!AJ$10)*'COMPRAS CONJ - FACTORES'!AJ76</f>
        <v>0</v>
      </c>
      <c r="AK76" s="21">
        <f>+$I76*IF(OR($A76="2-F1",$A76="2-F2"),'COMPRAS CONJ - FACTORES'!AK$11,'COMPRAS CONJ - FACTORES'!AK$10)*'COMPRAS CONJ - FACTORES'!AK76</f>
        <v>0</v>
      </c>
      <c r="AL76" s="21">
        <f>+$I76*IF(OR($A76="2-F1",$A76="2-F2"),'COMPRAS CONJ - FACTORES'!AL$11,'COMPRAS CONJ - FACTORES'!AL$10)*'COMPRAS CONJ - FACTORES'!AL76</f>
        <v>0</v>
      </c>
      <c r="AM76" s="21">
        <f>+$I76*IF(OR($A76="2-F1",$A76="2-F2"),'COMPRAS CONJ - FACTORES'!AM$11,'COMPRAS CONJ - FACTORES'!AM$10)*'COMPRAS CONJ - FACTORES'!AM76</f>
        <v>0</v>
      </c>
      <c r="AN76" s="21">
        <f>+$I76*IF(OR($A76="2-F1",$A76="2-F2"),'COMPRAS CONJ - FACTORES'!AN$11,'COMPRAS CONJ - FACTORES'!AN$10)*'COMPRAS CONJ - FACTORES'!AN76</f>
        <v>0</v>
      </c>
      <c r="AO76" s="21">
        <f>+$I76*IF(OR($A76="2-F1",$A76="2-F2"),'COMPRAS CONJ - FACTORES'!AO$11,'COMPRAS CONJ - FACTORES'!AO$10)*'COMPRAS CONJ - FACTORES'!AO76</f>
        <v>0</v>
      </c>
      <c r="AP76" s="21">
        <f>+$I76*IF(OR($A76="2-F1",$A76="2-F2"),'COMPRAS CONJ - FACTORES'!AP$11,'COMPRAS CONJ - FACTORES'!AP$10)*'COMPRAS CONJ - FACTORES'!AP76</f>
        <v>0</v>
      </c>
      <c r="AQ76" s="21">
        <f>+$I76*IF(OR($A76="2-F1",$A76="2-F2"),'COMPRAS CONJ - FACTORES'!AQ$11,'COMPRAS CONJ - FACTORES'!AQ$10)*'COMPRAS CONJ - FACTORES'!AQ76</f>
        <v>0</v>
      </c>
      <c r="AR76" s="21">
        <f>+$I76*IF(OR($A76="2-F1",$A76="2-F2"),'COMPRAS CONJ - FACTORES'!AR$11,'COMPRAS CONJ - FACTORES'!AR$10)*'COMPRAS CONJ - FACTORES'!AR76</f>
        <v>0</v>
      </c>
      <c r="AS76" s="21">
        <f>+$I76*IF(OR($A76="2-F1",$A76="2-F2"),'COMPRAS CONJ - FACTORES'!AS$11,'COMPRAS CONJ - FACTORES'!AS$10)*'COMPRAS CONJ - FACTORES'!AS76</f>
        <v>0</v>
      </c>
      <c r="AT76" s="21">
        <f>+$I76*IF(OR($A76="2-F1",$A76="2-F2"),'COMPRAS CONJ - FACTORES'!AT$11,'COMPRAS CONJ - FACTORES'!AT$10)*'COMPRAS CONJ - FACTORES'!AT76</f>
        <v>0</v>
      </c>
      <c r="AU76" s="21">
        <f>+$I76*IF(OR($A76="2-F1",$A76="2-F2"),'COMPRAS CONJ - FACTORES'!AU$11,'COMPRAS CONJ - FACTORES'!AU$10)*'COMPRAS CONJ - FACTORES'!AU76</f>
        <v>0</v>
      </c>
      <c r="AV76" s="21">
        <f>+$I76*IF(OR($A76="2-F1",$A76="2-F2"),'COMPRAS CONJ - FACTORES'!AV$11,'COMPRAS CONJ - FACTORES'!AV$10)*'COMPRAS CONJ - FACTORES'!AV76</f>
        <v>0</v>
      </c>
      <c r="AW76" s="21">
        <f>+$I76*IF(OR($A76="2-F1",$A76="2-F2"),'COMPRAS CONJ - FACTORES'!AW$11,'COMPRAS CONJ - FACTORES'!AW$10)*'COMPRAS CONJ - FACTORES'!AW76</f>
        <v>0</v>
      </c>
      <c r="AX76" s="21">
        <f>+$I76*IF(OR($A76="2-F1",$A76="2-F2"),'COMPRAS CONJ - FACTORES'!AX$11,'COMPRAS CONJ - FACTORES'!AX$10)*'COMPRAS CONJ - FACTORES'!AX76</f>
        <v>0</v>
      </c>
      <c r="AY76" s="21">
        <f>+$I76*IF(OR($A76="2-F1",$A76="2-F2"),'COMPRAS CONJ - FACTORES'!AY$11,'COMPRAS CONJ - FACTORES'!AY$10)*'COMPRAS CONJ - FACTORES'!AY76</f>
        <v>0</v>
      </c>
      <c r="AZ76" s="21">
        <f>+$I76*IF(OR($A76="2-F1",$A76="2-F2"),'COMPRAS CONJ - FACTORES'!AZ$11,'COMPRAS CONJ - FACTORES'!AZ$10)*'COMPRAS CONJ - FACTORES'!AZ76</f>
        <v>0</v>
      </c>
      <c r="BA76" s="21">
        <f>+$I76*IF(OR($A76="2-F1",$A76="2-F2"),'COMPRAS CONJ - FACTORES'!BA$11,'COMPRAS CONJ - FACTORES'!BA$10)*'COMPRAS CONJ - FACTORES'!BA76</f>
        <v>0</v>
      </c>
      <c r="BB76" s="21">
        <f>+$I76*IF(OR($A76="2-F1",$A76="2-F2"),'COMPRAS CONJ - FACTORES'!BB$11,'COMPRAS CONJ - FACTORES'!BB$10)*'COMPRAS CONJ - FACTORES'!BB76</f>
        <v>0</v>
      </c>
      <c r="BC76" s="21">
        <f>+$I76*IF(OR($A76="2-F1",$A76="2-F2"),'COMPRAS CONJ - FACTORES'!BC$11,'COMPRAS CONJ - FACTORES'!BC$10)*'COMPRAS CONJ - FACTORES'!BC76</f>
        <v>0</v>
      </c>
      <c r="BD76" s="21">
        <f>+$I76*IF(OR($A76="2-F1",$A76="2-F2"),'COMPRAS CONJ - FACTORES'!BD$11,'COMPRAS CONJ - FACTORES'!BD$10)*'COMPRAS CONJ - FACTORES'!BD76</f>
        <v>89.163562949999999</v>
      </c>
      <c r="BE76" s="21">
        <f>+$I76*IF(OR($A76="2-F1",$A76="2-F2"),'COMPRAS CONJ - FACTORES'!BE$11,'COMPRAS CONJ - FACTORES'!BE$10)*'COMPRAS CONJ - FACTORES'!BE76</f>
        <v>89.163562949999999</v>
      </c>
      <c r="BF76" s="21">
        <f>+$I76*IF(OR($A76="2-F1",$A76="2-F2"),'COMPRAS CONJ - FACTORES'!BF$11,'COMPRAS CONJ - FACTORES'!BF$10)*'COMPRAS CONJ - FACTORES'!BF76</f>
        <v>89.163562949999999</v>
      </c>
      <c r="BG76" s="21">
        <f>+$I76*IF(OR($A76="2-F1",$A76="2-F2"),'COMPRAS CONJ - FACTORES'!BG$11,'COMPRAS CONJ - FACTORES'!BG$10)*'COMPRAS CONJ - FACTORES'!BG76</f>
        <v>89.163562949999999</v>
      </c>
      <c r="BH76" s="21">
        <f>+$I76*IF(OR($A76="2-F1",$A76="2-F2"),'COMPRAS CONJ - FACTORES'!BH$11,'COMPRAS CONJ - FACTORES'!BH$10)*'COMPRAS CONJ - FACTORES'!BH76</f>
        <v>89.163562949999999</v>
      </c>
      <c r="BI76" s="21">
        <f>+$I76*IF(OR($A76="2-F1",$A76="2-F2"),'COMPRAS CONJ - FACTORES'!BI$11,'COMPRAS CONJ - FACTORES'!BI$10)*'COMPRAS CONJ - FACTORES'!BI76</f>
        <v>89.163562949999999</v>
      </c>
      <c r="BJ76" s="21">
        <f>+$I76*IF(OR($A76="2-F1",$A76="2-F2"),'COMPRAS CONJ - FACTORES'!BJ$11,'COMPRAS CONJ - FACTORES'!BJ$10)*'COMPRAS CONJ - FACTORES'!BJ76</f>
        <v>89.163562949999999</v>
      </c>
      <c r="BK76" s="21">
        <f>+$I76*IF(OR($A76="2-F1",$A76="2-F2"),'COMPRAS CONJ - FACTORES'!BK$11,'COMPRAS CONJ - FACTORES'!BK$10)*'COMPRAS CONJ - FACTORES'!BK76</f>
        <v>89.163562949999999</v>
      </c>
      <c r="BL76" s="21">
        <f>+$I76*IF(OR($A76="2-F1",$A76="2-F2"),'COMPRAS CONJ - FACTORES'!BL$11,'COMPRAS CONJ - FACTORES'!BL$10)*'COMPRAS CONJ - FACTORES'!BL76</f>
        <v>89.163562949999999</v>
      </c>
      <c r="BM76" s="21">
        <f>+$I76*IF(OR($A76="2-F1",$A76="2-F2"),'COMPRAS CONJ - FACTORES'!BM$11,'COMPRAS CONJ - FACTORES'!BM$10)*'COMPRAS CONJ - FACTORES'!BM76</f>
        <v>89.163562949999999</v>
      </c>
      <c r="BN76" s="21">
        <f>+$I76*IF(OR($A76="2-F1",$A76="2-F2"),'COMPRAS CONJ - FACTORES'!BN$11,'COMPRAS CONJ - FACTORES'!BN$10)*'COMPRAS CONJ - FACTORES'!BN76</f>
        <v>89.163562949999999</v>
      </c>
      <c r="BO76" s="21">
        <f>+$I76*IF(OR($A76="2-F1",$A76="2-F2"),'COMPRAS CONJ - FACTORES'!BO$11,'COMPRAS CONJ - FACTORES'!BO$10)*'COMPRAS CONJ - FACTORES'!BO76</f>
        <v>89.163562949999999</v>
      </c>
      <c r="BP76" s="21">
        <f>+$I76*IF(OR($A76="2-F1",$A76="2-F2"),'COMPRAS CONJ - FACTORES'!BP$11,'COMPRAS CONJ - FACTORES'!BP$10)*'COMPRAS CONJ - FACTORES'!BP76</f>
        <v>86.737543200000005</v>
      </c>
      <c r="BQ76" s="21">
        <f>+$I76*IF(OR($A76="2-F1",$A76="2-F2"),'COMPRAS CONJ - FACTORES'!BQ$11,'COMPRAS CONJ - FACTORES'!BQ$10)*'COMPRAS CONJ - FACTORES'!BQ76</f>
        <v>86.737543200000005</v>
      </c>
      <c r="BR76" s="21">
        <f>+$I76*IF(OR($A76="2-F1",$A76="2-F2"),'COMPRAS CONJ - FACTORES'!BR$11,'COMPRAS CONJ - FACTORES'!BR$10)*'COMPRAS CONJ - FACTORES'!BR76</f>
        <v>86.737543200000005</v>
      </c>
      <c r="BS76" s="21">
        <f>+$I76*IF(OR($A76="2-F1",$A76="2-F2"),'COMPRAS CONJ - FACTORES'!BS$11,'COMPRAS CONJ - FACTORES'!BS$10)*'COMPRAS CONJ - FACTORES'!BS76</f>
        <v>86.737543200000005</v>
      </c>
      <c r="BT76" s="21">
        <f>+$I76*IF(OR($A76="2-F1",$A76="2-F2"),'COMPRAS CONJ - FACTORES'!BT$11,'COMPRAS CONJ - FACTORES'!BT$10)*'COMPRAS CONJ - FACTORES'!BT76</f>
        <v>86.737543200000005</v>
      </c>
      <c r="BU76" s="21">
        <f>+$I76*IF(OR($A76="2-F1",$A76="2-F2"),'COMPRAS CONJ - FACTORES'!BU$11,'COMPRAS CONJ - FACTORES'!BU$10)*'COMPRAS CONJ - FACTORES'!BU76</f>
        <v>86.737543200000005</v>
      </c>
      <c r="BV76" s="21">
        <f>+$I76*IF(OR($A76="2-F1",$A76="2-F2"),'COMPRAS CONJ - FACTORES'!BV$11,'COMPRAS CONJ - FACTORES'!BV$10)*'COMPRAS CONJ - FACTORES'!BV76</f>
        <v>86.737543200000005</v>
      </c>
      <c r="BW76" s="21">
        <f>+$I76*IF(OR($A76="2-F1",$A76="2-F2"),'COMPRAS CONJ - FACTORES'!BW$11,'COMPRAS CONJ - FACTORES'!BW$10)*'COMPRAS CONJ - FACTORES'!BW76</f>
        <v>86.737543200000005</v>
      </c>
      <c r="BX76" s="21">
        <f>+$I76*IF(OR($A76="2-F1",$A76="2-F2"),'COMPRAS CONJ - FACTORES'!BX$11,'COMPRAS CONJ - FACTORES'!BX$10)*'COMPRAS CONJ - FACTORES'!BX76</f>
        <v>86.737543200000005</v>
      </c>
      <c r="BY76" s="21">
        <f>+$I76*IF(OR($A76="2-F1",$A76="2-F2"),'COMPRAS CONJ - FACTORES'!BY$11,'COMPRAS CONJ - FACTORES'!BY$10)*'COMPRAS CONJ - FACTORES'!BY76</f>
        <v>86.737543200000005</v>
      </c>
      <c r="BZ76" s="21">
        <f>+$I76*IF(OR($A76="2-F1",$A76="2-F2"),'COMPRAS CONJ - FACTORES'!BZ$11,'COMPRAS CONJ - FACTORES'!BZ$10)*'COMPRAS CONJ - FACTORES'!BZ76</f>
        <v>86.737543200000005</v>
      </c>
      <c r="CA76" s="21">
        <f>+$I76*IF(OR($A76="2-F1",$A76="2-F2"),'COMPRAS CONJ - FACTORES'!CA$11,'COMPRAS CONJ - FACTORES'!CA$10)*'COMPRAS CONJ - FACTORES'!CA76</f>
        <v>86.737543200000005</v>
      </c>
    </row>
    <row r="77" spans="1:79" x14ac:dyDescent="0.3">
      <c r="A77" s="9">
        <v>202</v>
      </c>
      <c r="B77" s="10" t="s">
        <v>2787</v>
      </c>
      <c r="C77" s="437" t="s">
        <v>2990</v>
      </c>
      <c r="D77" s="11" t="s">
        <v>2807</v>
      </c>
      <c r="E77" s="9" t="s">
        <v>2808</v>
      </c>
      <c r="F77" s="9" t="s">
        <v>2809</v>
      </c>
      <c r="G77" s="9" t="s">
        <v>2991</v>
      </c>
      <c r="H77" s="12" t="s">
        <v>2992</v>
      </c>
      <c r="I77" s="13">
        <v>72.33</v>
      </c>
      <c r="J77" s="14">
        <v>25</v>
      </c>
      <c r="K77" s="24">
        <v>42886</v>
      </c>
      <c r="L77" s="24">
        <v>51501</v>
      </c>
      <c r="M77" s="689"/>
      <c r="N77" s="21">
        <f>+$I77*IF(OR($A77="2-F1",$A77="2-F2"),'COMPRAS CONJ - FACTORES'!N$11,'COMPRAS CONJ - FACTORES'!N$10)*'COMPRAS CONJ - FACTORES'!N77</f>
        <v>0</v>
      </c>
      <c r="O77" s="21">
        <f>+$I77*IF(OR($A77="2-F1",$A77="2-F2"),'COMPRAS CONJ - FACTORES'!O$11,'COMPRAS CONJ - FACTORES'!O$10)*'COMPRAS CONJ - FACTORES'!O77</f>
        <v>0</v>
      </c>
      <c r="P77" s="21">
        <f>+$I77*IF(OR($A77="2-F1",$A77="2-F2"),'COMPRAS CONJ - FACTORES'!P$11,'COMPRAS CONJ - FACTORES'!P$10)*'COMPRAS CONJ - FACTORES'!P77</f>
        <v>0</v>
      </c>
      <c r="Q77" s="21">
        <f>+$I77*IF(OR($A77="2-F1",$A77="2-F2"),'COMPRAS CONJ - FACTORES'!Q$11,'COMPRAS CONJ - FACTORES'!Q$10)*'COMPRAS CONJ - FACTORES'!Q77</f>
        <v>0</v>
      </c>
      <c r="R77" s="21">
        <f>+$I77*IF(OR($A77="2-F1",$A77="2-F2"),'COMPRAS CONJ - FACTORES'!R$11,'COMPRAS CONJ - FACTORES'!R$10)*'COMPRAS CONJ - FACTORES'!R77</f>
        <v>0</v>
      </c>
      <c r="S77" s="21">
        <f>+$I77*IF(OR($A77="2-F1",$A77="2-F2"),'COMPRAS CONJ - FACTORES'!S$11,'COMPRAS CONJ - FACTORES'!S$10)*'COMPRAS CONJ - FACTORES'!S77</f>
        <v>0</v>
      </c>
      <c r="T77" s="21">
        <f>+$I77*IF(OR($A77="2-F1",$A77="2-F2"),'COMPRAS CONJ - FACTORES'!T$11,'COMPRAS CONJ - FACTORES'!T$10)*'COMPRAS CONJ - FACTORES'!T77</f>
        <v>0</v>
      </c>
      <c r="U77" s="21">
        <f>+$I77*IF(OR($A77="2-F1",$A77="2-F2"),'COMPRAS CONJ - FACTORES'!U$11,'COMPRAS CONJ - FACTORES'!U$10)*'COMPRAS CONJ - FACTORES'!U77</f>
        <v>0</v>
      </c>
      <c r="V77" s="21">
        <f>+$I77*IF(OR($A77="2-F1",$A77="2-F2"),'COMPRAS CONJ - FACTORES'!V$11,'COMPRAS CONJ - FACTORES'!V$10)*'COMPRAS CONJ - FACTORES'!V77</f>
        <v>0</v>
      </c>
      <c r="W77" s="21">
        <f>+$I77*IF(OR($A77="2-F1",$A77="2-F2"),'COMPRAS CONJ - FACTORES'!W$11,'COMPRAS CONJ - FACTORES'!W$10)*'COMPRAS CONJ - FACTORES'!W77</f>
        <v>0</v>
      </c>
      <c r="X77" s="21">
        <f>+$I77*IF(OR($A77="2-F1",$A77="2-F2"),'COMPRAS CONJ - FACTORES'!X$11,'COMPRAS CONJ - FACTORES'!X$10)*'COMPRAS CONJ - FACTORES'!X77</f>
        <v>0</v>
      </c>
      <c r="Y77" s="21">
        <f>+$I77*IF(OR($A77="2-F1",$A77="2-F2"),'COMPRAS CONJ - FACTORES'!Y$11,'COMPRAS CONJ - FACTORES'!Y$10)*'COMPRAS CONJ - FACTORES'!Y77</f>
        <v>0</v>
      </c>
      <c r="Z77" s="21">
        <f>+$I77*IF(OR($A77="2-F1",$A77="2-F2"),'COMPRAS CONJ - FACTORES'!Z$11,'COMPRAS CONJ - FACTORES'!Z$10)*'COMPRAS CONJ - FACTORES'!Z77</f>
        <v>0</v>
      </c>
      <c r="AA77" s="21">
        <f>+$I77*IF(OR($A77="2-F1",$A77="2-F2"),'COMPRAS CONJ - FACTORES'!AA$11,'COMPRAS CONJ - FACTORES'!AA$10)*'COMPRAS CONJ - FACTORES'!AA77</f>
        <v>0</v>
      </c>
      <c r="AB77" s="21">
        <f>+$I77*IF(OR($A77="2-F1",$A77="2-F2"),'COMPRAS CONJ - FACTORES'!AB$11,'COMPRAS CONJ - FACTORES'!AB$10)*'COMPRAS CONJ - FACTORES'!AB77</f>
        <v>0</v>
      </c>
      <c r="AC77" s="21">
        <f>+$I77*IF(OR($A77="2-F1",$A77="2-F2"),'COMPRAS CONJ - FACTORES'!AC$11,'COMPRAS CONJ - FACTORES'!AC$10)*'COMPRAS CONJ - FACTORES'!AC77</f>
        <v>0</v>
      </c>
      <c r="AD77" s="21">
        <f>+$I77*IF(OR($A77="2-F1",$A77="2-F2"),'COMPRAS CONJ - FACTORES'!AD$11,'COMPRAS CONJ - FACTORES'!AD$10)*'COMPRAS CONJ - FACTORES'!AD77</f>
        <v>0</v>
      </c>
      <c r="AE77" s="21">
        <f>+$I77*IF(OR($A77="2-F1",$A77="2-F2"),'COMPRAS CONJ - FACTORES'!AE$11,'COMPRAS CONJ - FACTORES'!AE$10)*'COMPRAS CONJ - FACTORES'!AE77</f>
        <v>0</v>
      </c>
      <c r="AF77" s="21">
        <f>+$I77*IF(OR($A77="2-F1",$A77="2-F2"),'COMPRAS CONJ - FACTORES'!AF$11,'COMPRAS CONJ - FACTORES'!AF$10)*'COMPRAS CONJ - FACTORES'!AF77</f>
        <v>0</v>
      </c>
      <c r="AG77" s="21">
        <f>+$I77*IF(OR($A77="2-F1",$A77="2-F2"),'COMPRAS CONJ - FACTORES'!AG$11,'COMPRAS CONJ - FACTORES'!AG$10)*'COMPRAS CONJ - FACTORES'!AG77</f>
        <v>0</v>
      </c>
      <c r="AH77" s="21">
        <f>+$I77*IF(OR($A77="2-F1",$A77="2-F2"),'COMPRAS CONJ - FACTORES'!AH$11,'COMPRAS CONJ - FACTORES'!AH$10)*'COMPRAS CONJ - FACTORES'!AH77</f>
        <v>0</v>
      </c>
      <c r="AI77" s="21">
        <f>+$I77*IF(OR($A77="2-F1",$A77="2-F2"),'COMPRAS CONJ - FACTORES'!AI$11,'COMPRAS CONJ - FACTORES'!AI$10)*'COMPRAS CONJ - FACTORES'!AI77</f>
        <v>0</v>
      </c>
      <c r="AJ77" s="21">
        <f>+$I77*IF(OR($A77="2-F1",$A77="2-F2"),'COMPRAS CONJ - FACTORES'!AJ$11,'COMPRAS CONJ - FACTORES'!AJ$10)*'COMPRAS CONJ - FACTORES'!AJ77</f>
        <v>0</v>
      </c>
      <c r="AK77" s="21">
        <f>+$I77*IF(OR($A77="2-F1",$A77="2-F2"),'COMPRAS CONJ - FACTORES'!AK$11,'COMPRAS CONJ - FACTORES'!AK$10)*'COMPRAS CONJ - FACTORES'!AK77</f>
        <v>0</v>
      </c>
      <c r="AL77" s="21">
        <f>+$I77*IF(OR($A77="2-F1",$A77="2-F2"),'COMPRAS CONJ - FACTORES'!AL$11,'COMPRAS CONJ - FACTORES'!AL$10)*'COMPRAS CONJ - FACTORES'!AL77</f>
        <v>0</v>
      </c>
      <c r="AM77" s="21">
        <f>+$I77*IF(OR($A77="2-F1",$A77="2-F2"),'COMPRAS CONJ - FACTORES'!AM$11,'COMPRAS CONJ - FACTORES'!AM$10)*'COMPRAS CONJ - FACTORES'!AM77</f>
        <v>0</v>
      </c>
      <c r="AN77" s="21">
        <f>+$I77*IF(OR($A77="2-F1",$A77="2-F2"),'COMPRAS CONJ - FACTORES'!AN$11,'COMPRAS CONJ - FACTORES'!AN$10)*'COMPRAS CONJ - FACTORES'!AN77</f>
        <v>0</v>
      </c>
      <c r="AO77" s="21">
        <f>+$I77*IF(OR($A77="2-F1",$A77="2-F2"),'COMPRAS CONJ - FACTORES'!AO$11,'COMPRAS CONJ - FACTORES'!AO$10)*'COMPRAS CONJ - FACTORES'!AO77</f>
        <v>0</v>
      </c>
      <c r="AP77" s="21">
        <f>+$I77*IF(OR($A77="2-F1",$A77="2-F2"),'COMPRAS CONJ - FACTORES'!AP$11,'COMPRAS CONJ - FACTORES'!AP$10)*'COMPRAS CONJ - FACTORES'!AP77</f>
        <v>0</v>
      </c>
      <c r="AQ77" s="21">
        <f>+$I77*IF(OR($A77="2-F1",$A77="2-F2"),'COMPRAS CONJ - FACTORES'!AQ$11,'COMPRAS CONJ - FACTORES'!AQ$10)*'COMPRAS CONJ - FACTORES'!AQ77</f>
        <v>0</v>
      </c>
      <c r="AR77" s="21">
        <f>+$I77*IF(OR($A77="2-F1",$A77="2-F2"),'COMPRAS CONJ - FACTORES'!AR$11,'COMPRAS CONJ - FACTORES'!AR$10)*'COMPRAS CONJ - FACTORES'!AR77</f>
        <v>0</v>
      </c>
      <c r="AS77" s="21">
        <f>+$I77*IF(OR($A77="2-F1",$A77="2-F2"),'COMPRAS CONJ - FACTORES'!AS$11,'COMPRAS CONJ - FACTORES'!AS$10)*'COMPRAS CONJ - FACTORES'!AS77</f>
        <v>0</v>
      </c>
      <c r="AT77" s="21">
        <f>+$I77*IF(OR($A77="2-F1",$A77="2-F2"),'COMPRAS CONJ - FACTORES'!AT$11,'COMPRAS CONJ - FACTORES'!AT$10)*'COMPRAS CONJ - FACTORES'!AT77</f>
        <v>0</v>
      </c>
      <c r="AU77" s="21">
        <f>+$I77*IF(OR($A77="2-F1",$A77="2-F2"),'COMPRAS CONJ - FACTORES'!AU$11,'COMPRAS CONJ - FACTORES'!AU$10)*'COMPRAS CONJ - FACTORES'!AU77</f>
        <v>0</v>
      </c>
      <c r="AV77" s="21">
        <f>+$I77*IF(OR($A77="2-F1",$A77="2-F2"),'COMPRAS CONJ - FACTORES'!AV$11,'COMPRAS CONJ - FACTORES'!AV$10)*'COMPRAS CONJ - FACTORES'!AV77</f>
        <v>0</v>
      </c>
      <c r="AW77" s="21">
        <f>+$I77*IF(OR($A77="2-F1",$A77="2-F2"),'COMPRAS CONJ - FACTORES'!AW$11,'COMPRAS CONJ - FACTORES'!AW$10)*'COMPRAS CONJ - FACTORES'!AW77</f>
        <v>0</v>
      </c>
      <c r="AX77" s="21">
        <f>+$I77*IF(OR($A77="2-F1",$A77="2-F2"),'COMPRAS CONJ - FACTORES'!AX$11,'COMPRAS CONJ - FACTORES'!AX$10)*'COMPRAS CONJ - FACTORES'!AX77</f>
        <v>0</v>
      </c>
      <c r="AY77" s="21">
        <f>+$I77*IF(OR($A77="2-F1",$A77="2-F2"),'COMPRAS CONJ - FACTORES'!AY$11,'COMPRAS CONJ - FACTORES'!AY$10)*'COMPRAS CONJ - FACTORES'!AY77</f>
        <v>0</v>
      </c>
      <c r="AZ77" s="21">
        <f>+$I77*IF(OR($A77="2-F1",$A77="2-F2"),'COMPRAS CONJ - FACTORES'!AZ$11,'COMPRAS CONJ - FACTORES'!AZ$10)*'COMPRAS CONJ - FACTORES'!AZ77</f>
        <v>0</v>
      </c>
      <c r="BA77" s="21">
        <f>+$I77*IF(OR($A77="2-F1",$A77="2-F2"),'COMPRAS CONJ - FACTORES'!BA$11,'COMPRAS CONJ - FACTORES'!BA$10)*'COMPRAS CONJ - FACTORES'!BA77</f>
        <v>0</v>
      </c>
      <c r="BB77" s="21">
        <f>+$I77*IF(OR($A77="2-F1",$A77="2-F2"),'COMPRAS CONJ - FACTORES'!BB$11,'COMPRAS CONJ - FACTORES'!BB$10)*'COMPRAS CONJ - FACTORES'!BB77</f>
        <v>0</v>
      </c>
      <c r="BC77" s="21">
        <f>+$I77*IF(OR($A77="2-F1",$A77="2-F2"),'COMPRAS CONJ - FACTORES'!BC$11,'COMPRAS CONJ - FACTORES'!BC$10)*'COMPRAS CONJ - FACTORES'!BC77</f>
        <v>0</v>
      </c>
      <c r="BD77" s="21">
        <f>+$I77*IF(OR($A77="2-F1",$A77="2-F2"),'COMPRAS CONJ - FACTORES'!BD$11,'COMPRAS CONJ - FACTORES'!BD$10)*'COMPRAS CONJ - FACTORES'!BD77</f>
        <v>0</v>
      </c>
      <c r="BE77" s="21">
        <f>+$I77*IF(OR($A77="2-F1",$A77="2-F2"),'COMPRAS CONJ - FACTORES'!BE$11,'COMPRAS CONJ - FACTORES'!BE$10)*'COMPRAS CONJ - FACTORES'!BE77</f>
        <v>0</v>
      </c>
      <c r="BF77" s="21">
        <f>+$I77*IF(OR($A77="2-F1",$A77="2-F2"),'COMPRAS CONJ - FACTORES'!BF$11,'COMPRAS CONJ - FACTORES'!BF$10)*'COMPRAS CONJ - FACTORES'!BF77</f>
        <v>0</v>
      </c>
      <c r="BG77" s="21">
        <f>+$I77*IF(OR($A77="2-F1",$A77="2-F2"),'COMPRAS CONJ - FACTORES'!BG$11,'COMPRAS CONJ - FACTORES'!BG$10)*'COMPRAS CONJ - FACTORES'!BG77</f>
        <v>0</v>
      </c>
      <c r="BH77" s="21">
        <f>+$I77*IF(OR($A77="2-F1",$A77="2-F2"),'COMPRAS CONJ - FACTORES'!BH$11,'COMPRAS CONJ - FACTORES'!BH$10)*'COMPRAS CONJ - FACTORES'!BH77</f>
        <v>0</v>
      </c>
      <c r="BI77" s="21">
        <f>+$I77*IF(OR($A77="2-F1",$A77="2-F2"),'COMPRAS CONJ - FACTORES'!BI$11,'COMPRAS CONJ - FACTORES'!BI$10)*'COMPRAS CONJ - FACTORES'!BI77</f>
        <v>0</v>
      </c>
      <c r="BJ77" s="21">
        <f>+$I77*IF(OR($A77="2-F1",$A77="2-F2"),'COMPRAS CONJ - FACTORES'!BJ$11,'COMPRAS CONJ - FACTORES'!BJ$10)*'COMPRAS CONJ - FACTORES'!BJ77</f>
        <v>0</v>
      </c>
      <c r="BK77" s="21">
        <f>+$I77*IF(OR($A77="2-F1",$A77="2-F2"),'COMPRAS CONJ - FACTORES'!BK$11,'COMPRAS CONJ - FACTORES'!BK$10)*'COMPRAS CONJ - FACTORES'!BK77</f>
        <v>0</v>
      </c>
      <c r="BL77" s="21">
        <f>+$I77*IF(OR($A77="2-F1",$A77="2-F2"),'COMPRAS CONJ - FACTORES'!BL$11,'COMPRAS CONJ - FACTORES'!BL$10)*'COMPRAS CONJ - FACTORES'!BL77</f>
        <v>0</v>
      </c>
      <c r="BM77" s="21">
        <f>+$I77*IF(OR($A77="2-F1",$A77="2-F2"),'COMPRAS CONJ - FACTORES'!BM$11,'COMPRAS CONJ - FACTORES'!BM$10)*'COMPRAS CONJ - FACTORES'!BM77</f>
        <v>0</v>
      </c>
      <c r="BN77" s="21">
        <f>+$I77*IF(OR($A77="2-F1",$A77="2-F2"),'COMPRAS CONJ - FACTORES'!BN$11,'COMPRAS CONJ - FACTORES'!BN$10)*'COMPRAS CONJ - FACTORES'!BN77</f>
        <v>0</v>
      </c>
      <c r="BO77" s="21">
        <f>+$I77*IF(OR($A77="2-F1",$A77="2-F2"),'COMPRAS CONJ - FACTORES'!BO$11,'COMPRAS CONJ - FACTORES'!BO$10)*'COMPRAS CONJ - FACTORES'!BO77</f>
        <v>0</v>
      </c>
      <c r="BP77" s="21">
        <f>+$I77*IF(OR($A77="2-F1",$A77="2-F2"),'COMPRAS CONJ - FACTORES'!BP$11,'COMPRAS CONJ - FACTORES'!BP$10)*'COMPRAS CONJ - FACTORES'!BP77</f>
        <v>0</v>
      </c>
      <c r="BQ77" s="21">
        <f>+$I77*IF(OR($A77="2-F1",$A77="2-F2"),'COMPRAS CONJ - FACTORES'!BQ$11,'COMPRAS CONJ - FACTORES'!BQ$10)*'COMPRAS CONJ - FACTORES'!BQ77</f>
        <v>0</v>
      </c>
      <c r="BR77" s="21">
        <f>+$I77*IF(OR($A77="2-F1",$A77="2-F2"),'COMPRAS CONJ - FACTORES'!BR$11,'COMPRAS CONJ - FACTORES'!BR$10)*'COMPRAS CONJ - FACTORES'!BR77</f>
        <v>0</v>
      </c>
      <c r="BS77" s="21">
        <f>+$I77*IF(OR($A77="2-F1",$A77="2-F2"),'COMPRAS CONJ - FACTORES'!BS$11,'COMPRAS CONJ - FACTORES'!BS$10)*'COMPRAS CONJ - FACTORES'!BS77</f>
        <v>0</v>
      </c>
      <c r="BT77" s="21">
        <f>+$I77*IF(OR($A77="2-F1",$A77="2-F2"),'COMPRAS CONJ - FACTORES'!BT$11,'COMPRAS CONJ - FACTORES'!BT$10)*'COMPRAS CONJ - FACTORES'!BT77</f>
        <v>0</v>
      </c>
      <c r="BU77" s="21">
        <f>+$I77*IF(OR($A77="2-F1",$A77="2-F2"),'COMPRAS CONJ - FACTORES'!BU$11,'COMPRAS CONJ - FACTORES'!BU$10)*'COMPRAS CONJ - FACTORES'!BU77</f>
        <v>0</v>
      </c>
      <c r="BV77" s="21">
        <f>+$I77*IF(OR($A77="2-F1",$A77="2-F2"),'COMPRAS CONJ - FACTORES'!BV$11,'COMPRAS CONJ - FACTORES'!BV$10)*'COMPRAS CONJ - FACTORES'!BV77</f>
        <v>0</v>
      </c>
      <c r="BW77" s="21">
        <f>+$I77*IF(OR($A77="2-F1",$A77="2-F2"),'COMPRAS CONJ - FACTORES'!BW$11,'COMPRAS CONJ - FACTORES'!BW$10)*'COMPRAS CONJ - FACTORES'!BW77</f>
        <v>0</v>
      </c>
      <c r="BX77" s="21">
        <f>+$I77*IF(OR($A77="2-F1",$A77="2-F2"),'COMPRAS CONJ - FACTORES'!BX$11,'COMPRAS CONJ - FACTORES'!BX$10)*'COMPRAS CONJ - FACTORES'!BX77</f>
        <v>0</v>
      </c>
      <c r="BY77" s="21">
        <f>+$I77*IF(OR($A77="2-F1",$A77="2-F2"),'COMPRAS CONJ - FACTORES'!BY$11,'COMPRAS CONJ - FACTORES'!BY$10)*'COMPRAS CONJ - FACTORES'!BY77</f>
        <v>0</v>
      </c>
      <c r="BZ77" s="21">
        <f>+$I77*IF(OR($A77="2-F1",$A77="2-F2"),'COMPRAS CONJ - FACTORES'!BZ$11,'COMPRAS CONJ - FACTORES'!BZ$10)*'COMPRAS CONJ - FACTORES'!BZ77</f>
        <v>0</v>
      </c>
      <c r="CA77" s="21">
        <f>+$I77*IF(OR($A77="2-F1",$A77="2-F2"),'COMPRAS CONJ - FACTORES'!CA$11,'COMPRAS CONJ - FACTORES'!CA$10)*'COMPRAS CONJ - FACTORES'!CA77</f>
        <v>0</v>
      </c>
    </row>
    <row r="78" spans="1:79" x14ac:dyDescent="0.3">
      <c r="A78" s="9">
        <v>202</v>
      </c>
      <c r="B78" s="10" t="s">
        <v>2787</v>
      </c>
      <c r="C78" s="437" t="s">
        <v>5749</v>
      </c>
      <c r="D78" s="11" t="s">
        <v>2807</v>
      </c>
      <c r="E78" s="9" t="s">
        <v>2812</v>
      </c>
      <c r="F78" s="9" t="s">
        <v>2993</v>
      </c>
      <c r="G78" s="9" t="s">
        <v>2994</v>
      </c>
      <c r="H78" s="12" t="s">
        <v>2995</v>
      </c>
      <c r="I78" s="13">
        <v>72.33</v>
      </c>
      <c r="J78" s="14">
        <v>50</v>
      </c>
      <c r="K78" s="24">
        <v>42886</v>
      </c>
      <c r="L78" s="24">
        <v>44161</v>
      </c>
      <c r="M78" s="689">
        <v>44161</v>
      </c>
      <c r="N78" s="21">
        <f>+$I78*IF(OR($A78="2-F1",$A78="2-F2"),'COMPRAS CONJ - FACTORES'!N$11,'COMPRAS CONJ - FACTORES'!N$10)*'COMPRAS CONJ - FACTORES'!N78</f>
        <v>0</v>
      </c>
      <c r="O78" s="21">
        <f>+$I78*IF(OR($A78="2-F1",$A78="2-F2"),'COMPRAS CONJ - FACTORES'!O$11,'COMPRAS CONJ - FACTORES'!O$10)*'COMPRAS CONJ - FACTORES'!O78</f>
        <v>0</v>
      </c>
      <c r="P78" s="21">
        <f>+$I78*IF(OR($A78="2-F1",$A78="2-F2"),'COMPRAS CONJ - FACTORES'!P$11,'COMPRAS CONJ - FACTORES'!P$10)*'COMPRAS CONJ - FACTORES'!P78</f>
        <v>0</v>
      </c>
      <c r="Q78" s="21">
        <f>+$I78*IF(OR($A78="2-F1",$A78="2-F2"),'COMPRAS CONJ - FACTORES'!Q$11,'COMPRAS CONJ - FACTORES'!Q$10)*'COMPRAS CONJ - FACTORES'!Q78</f>
        <v>0</v>
      </c>
      <c r="R78" s="21">
        <f>+$I78*IF(OR($A78="2-F1",$A78="2-F2"),'COMPRAS CONJ - FACTORES'!R$11,'COMPRAS CONJ - FACTORES'!R$10)*'COMPRAS CONJ - FACTORES'!R78</f>
        <v>0</v>
      </c>
      <c r="S78" s="21">
        <f>+$I78*IF(OR($A78="2-F1",$A78="2-F2"),'COMPRAS CONJ - FACTORES'!S$11,'COMPRAS CONJ - FACTORES'!S$10)*'COMPRAS CONJ - FACTORES'!S78</f>
        <v>0</v>
      </c>
      <c r="T78" s="21">
        <f>+$I78*IF(OR($A78="2-F1",$A78="2-F2"),'COMPRAS CONJ - FACTORES'!T$11,'COMPRAS CONJ - FACTORES'!T$10)*'COMPRAS CONJ - FACTORES'!T78</f>
        <v>0</v>
      </c>
      <c r="U78" s="21">
        <f>+$I78*IF(OR($A78="2-F1",$A78="2-F2"),'COMPRAS CONJ - FACTORES'!U$11,'COMPRAS CONJ - FACTORES'!U$10)*'COMPRAS CONJ - FACTORES'!U78</f>
        <v>0</v>
      </c>
      <c r="V78" s="21">
        <f>+$I78*IF(OR($A78="2-F1",$A78="2-F2"),'COMPRAS CONJ - FACTORES'!V$11,'COMPRAS CONJ - FACTORES'!V$10)*'COMPRAS CONJ - FACTORES'!V78</f>
        <v>0</v>
      </c>
      <c r="W78" s="21">
        <f>+$I78*IF(OR($A78="2-F1",$A78="2-F2"),'COMPRAS CONJ - FACTORES'!W$11,'COMPRAS CONJ - FACTORES'!W$10)*'COMPRAS CONJ - FACTORES'!W78</f>
        <v>0</v>
      </c>
      <c r="X78" s="21">
        <f>+$I78*IF(OR($A78="2-F1",$A78="2-F2"),'COMPRAS CONJ - FACTORES'!X$11,'COMPRAS CONJ - FACTORES'!X$10)*'COMPRAS CONJ - FACTORES'!X78</f>
        <v>0</v>
      </c>
      <c r="Y78" s="21">
        <f>+$I78*IF(OR($A78="2-F1",$A78="2-F2"),'COMPRAS CONJ - FACTORES'!Y$11,'COMPRAS CONJ - FACTORES'!Y$10)*'COMPRAS CONJ - FACTORES'!Y78</f>
        <v>0</v>
      </c>
      <c r="Z78" s="21">
        <f>+$I78*IF(OR($A78="2-F1",$A78="2-F2"),'COMPRAS CONJ - FACTORES'!Z$11,'COMPRAS CONJ - FACTORES'!Z$10)*'COMPRAS CONJ - FACTORES'!Z78</f>
        <v>0</v>
      </c>
      <c r="AA78" s="21">
        <f>+$I78*IF(OR($A78="2-F1",$A78="2-F2"),'COMPRAS CONJ - FACTORES'!AA$11,'COMPRAS CONJ - FACTORES'!AA$10)*'COMPRAS CONJ - FACTORES'!AA78</f>
        <v>0</v>
      </c>
      <c r="AB78" s="21">
        <f>+$I78*IF(OR($A78="2-F1",$A78="2-F2"),'COMPRAS CONJ - FACTORES'!AB$11,'COMPRAS CONJ - FACTORES'!AB$10)*'COMPRAS CONJ - FACTORES'!AB78</f>
        <v>0</v>
      </c>
      <c r="AC78" s="21">
        <f>+$I78*IF(OR($A78="2-F1",$A78="2-F2"),'COMPRAS CONJ - FACTORES'!AC$11,'COMPRAS CONJ - FACTORES'!AC$10)*'COMPRAS CONJ - FACTORES'!AC78</f>
        <v>0</v>
      </c>
      <c r="AD78" s="21">
        <f>+$I78*IF(OR($A78="2-F1",$A78="2-F2"),'COMPRAS CONJ - FACTORES'!AD$11,'COMPRAS CONJ - FACTORES'!AD$10)*'COMPRAS CONJ - FACTORES'!AD78</f>
        <v>0</v>
      </c>
      <c r="AE78" s="21">
        <f>+$I78*IF(OR($A78="2-F1",$A78="2-F2"),'COMPRAS CONJ - FACTORES'!AE$11,'COMPRAS CONJ - FACTORES'!AE$10)*'COMPRAS CONJ - FACTORES'!AE78</f>
        <v>0</v>
      </c>
      <c r="AF78" s="21">
        <f>+$I78*IF(OR($A78="2-F1",$A78="2-F2"),'COMPRAS CONJ - FACTORES'!AF$11,'COMPRAS CONJ - FACTORES'!AF$10)*'COMPRAS CONJ - FACTORES'!AF78</f>
        <v>0</v>
      </c>
      <c r="AG78" s="21">
        <f>+$I78*IF(OR($A78="2-F1",$A78="2-F2"),'COMPRAS CONJ - FACTORES'!AG$11,'COMPRAS CONJ - FACTORES'!AG$10)*'COMPRAS CONJ - FACTORES'!AG78</f>
        <v>0</v>
      </c>
      <c r="AH78" s="21">
        <f>+$I78*IF(OR($A78="2-F1",$A78="2-F2"),'COMPRAS CONJ - FACTORES'!AH$11,'COMPRAS CONJ - FACTORES'!AH$10)*'COMPRAS CONJ - FACTORES'!AH78</f>
        <v>0</v>
      </c>
      <c r="AI78" s="21">
        <f>+$I78*IF(OR($A78="2-F1",$A78="2-F2"),'COMPRAS CONJ - FACTORES'!AI$11,'COMPRAS CONJ - FACTORES'!AI$10)*'COMPRAS CONJ - FACTORES'!AI78</f>
        <v>0</v>
      </c>
      <c r="AJ78" s="21">
        <f>+$I78*IF(OR($A78="2-F1",$A78="2-F2"),'COMPRAS CONJ - FACTORES'!AJ$11,'COMPRAS CONJ - FACTORES'!AJ$10)*'COMPRAS CONJ - FACTORES'!AJ78</f>
        <v>0</v>
      </c>
      <c r="AK78" s="21">
        <f>+$I78*IF(OR($A78="2-F1",$A78="2-F2"),'COMPRAS CONJ - FACTORES'!AK$11,'COMPRAS CONJ - FACTORES'!AK$10)*'COMPRAS CONJ - FACTORES'!AK78</f>
        <v>0</v>
      </c>
      <c r="AL78" s="21">
        <f>+$I78*IF(OR($A78="2-F1",$A78="2-F2"),'COMPRAS CONJ - FACTORES'!AL$11,'COMPRAS CONJ - FACTORES'!AL$10)*'COMPRAS CONJ - FACTORES'!AL78</f>
        <v>0</v>
      </c>
      <c r="AM78" s="21">
        <f>+$I78*IF(OR($A78="2-F1",$A78="2-F2"),'COMPRAS CONJ - FACTORES'!AM$11,'COMPRAS CONJ - FACTORES'!AM$10)*'COMPRAS CONJ - FACTORES'!AM78</f>
        <v>0</v>
      </c>
      <c r="AN78" s="21">
        <f>+$I78*IF(OR($A78="2-F1",$A78="2-F2"),'COMPRAS CONJ - FACTORES'!AN$11,'COMPRAS CONJ - FACTORES'!AN$10)*'COMPRAS CONJ - FACTORES'!AN78</f>
        <v>0</v>
      </c>
      <c r="AO78" s="21">
        <f>+$I78*IF(OR($A78="2-F1",$A78="2-F2"),'COMPRAS CONJ - FACTORES'!AO$11,'COMPRAS CONJ - FACTORES'!AO$10)*'COMPRAS CONJ - FACTORES'!AO78</f>
        <v>0</v>
      </c>
      <c r="AP78" s="21">
        <f>+$I78*IF(OR($A78="2-F1",$A78="2-F2"),'COMPRAS CONJ - FACTORES'!AP$11,'COMPRAS CONJ - FACTORES'!AP$10)*'COMPRAS CONJ - FACTORES'!AP78</f>
        <v>0</v>
      </c>
      <c r="AQ78" s="21">
        <f>+$I78*IF(OR($A78="2-F1",$A78="2-F2"),'COMPRAS CONJ - FACTORES'!AQ$11,'COMPRAS CONJ - FACTORES'!AQ$10)*'COMPRAS CONJ - FACTORES'!AQ78</f>
        <v>0</v>
      </c>
      <c r="AR78" s="21">
        <f>+$I78*IF(OR($A78="2-F1",$A78="2-F2"),'COMPRAS CONJ - FACTORES'!AR$11,'COMPRAS CONJ - FACTORES'!AR$10)*'COMPRAS CONJ - FACTORES'!AR78</f>
        <v>0</v>
      </c>
      <c r="AS78" s="21">
        <f>+$I78*IF(OR($A78="2-F1",$A78="2-F2"),'COMPRAS CONJ - FACTORES'!AS$11,'COMPRAS CONJ - FACTORES'!AS$10)*'COMPRAS CONJ - FACTORES'!AS78</f>
        <v>0</v>
      </c>
      <c r="AT78" s="21">
        <f>+$I78*IF(OR($A78="2-F1",$A78="2-F2"),'COMPRAS CONJ - FACTORES'!AT$11,'COMPRAS CONJ - FACTORES'!AT$10)*'COMPRAS CONJ - FACTORES'!AT78</f>
        <v>0</v>
      </c>
      <c r="AU78" s="21">
        <f>+$I78*IF(OR($A78="2-F1",$A78="2-F2"),'COMPRAS CONJ - FACTORES'!AU$11,'COMPRAS CONJ - FACTORES'!AU$10)*'COMPRAS CONJ - FACTORES'!AU78</f>
        <v>0</v>
      </c>
      <c r="AV78" s="21">
        <f>+$I78*IF(OR($A78="2-F1",$A78="2-F2"),'COMPRAS CONJ - FACTORES'!AV$11,'COMPRAS CONJ - FACTORES'!AV$10)*'COMPRAS CONJ - FACTORES'!AV78</f>
        <v>0</v>
      </c>
      <c r="AW78" s="21">
        <f>+$I78*IF(OR($A78="2-F1",$A78="2-F2"),'COMPRAS CONJ - FACTORES'!AW$11,'COMPRAS CONJ - FACTORES'!AW$10)*'COMPRAS CONJ - FACTORES'!AW78</f>
        <v>0</v>
      </c>
      <c r="AX78" s="21">
        <f>+$I78*IF(OR($A78="2-F1",$A78="2-F2"),'COMPRAS CONJ - FACTORES'!AX$11,'COMPRAS CONJ - FACTORES'!AX$10)*'COMPRAS CONJ - FACTORES'!AX78</f>
        <v>0</v>
      </c>
      <c r="AY78" s="21">
        <f>+$I78*IF(OR($A78="2-F1",$A78="2-F2"),'COMPRAS CONJ - FACTORES'!AY$11,'COMPRAS CONJ - FACTORES'!AY$10)*'COMPRAS CONJ - FACTORES'!AY78</f>
        <v>0</v>
      </c>
      <c r="AZ78" s="21">
        <f>+$I78*IF(OR($A78="2-F1",$A78="2-F2"),'COMPRAS CONJ - FACTORES'!AZ$11,'COMPRAS CONJ - FACTORES'!AZ$10)*'COMPRAS CONJ - FACTORES'!AZ78</f>
        <v>0</v>
      </c>
      <c r="BA78" s="21">
        <f>+$I78*IF(OR($A78="2-F1",$A78="2-F2"),'COMPRAS CONJ - FACTORES'!BA$11,'COMPRAS CONJ - FACTORES'!BA$10)*'COMPRAS CONJ - FACTORES'!BA78</f>
        <v>0</v>
      </c>
      <c r="BB78" s="21">
        <f>+$I78*IF(OR($A78="2-F1",$A78="2-F2"),'COMPRAS CONJ - FACTORES'!BB$11,'COMPRAS CONJ - FACTORES'!BB$10)*'COMPRAS CONJ - FACTORES'!BB78</f>
        <v>84.601869449999981</v>
      </c>
      <c r="BC78" s="21">
        <f>+$I78*IF(OR($A78="2-F1",$A78="2-F2"),'COMPRAS CONJ - FACTORES'!BC$11,'COMPRAS CONJ - FACTORES'!BC$10)*'COMPRAS CONJ - FACTORES'!BC78</f>
        <v>84.601869449999981</v>
      </c>
      <c r="BD78" s="21">
        <f>+$I78*IF(OR($A78="2-F1",$A78="2-F2"),'COMPRAS CONJ - FACTORES'!BD$11,'COMPRAS CONJ - FACTORES'!BD$10)*'COMPRAS CONJ - FACTORES'!BD78</f>
        <v>84.601869449999981</v>
      </c>
      <c r="BE78" s="21">
        <f>+$I78*IF(OR($A78="2-F1",$A78="2-F2"),'COMPRAS CONJ - FACTORES'!BE$11,'COMPRAS CONJ - FACTORES'!BE$10)*'COMPRAS CONJ - FACTORES'!BE78</f>
        <v>84.601869449999981</v>
      </c>
      <c r="BF78" s="21">
        <f>+$I78*IF(OR($A78="2-F1",$A78="2-F2"),'COMPRAS CONJ - FACTORES'!BF$11,'COMPRAS CONJ - FACTORES'!BF$10)*'COMPRAS CONJ - FACTORES'!BF78</f>
        <v>84.601869449999981</v>
      </c>
      <c r="BG78" s="21">
        <f>+$I78*IF(OR($A78="2-F1",$A78="2-F2"),'COMPRAS CONJ - FACTORES'!BG$11,'COMPRAS CONJ - FACTORES'!BG$10)*'COMPRAS CONJ - FACTORES'!BG78</f>
        <v>84.601869449999981</v>
      </c>
      <c r="BH78" s="21">
        <f>+$I78*IF(OR($A78="2-F1",$A78="2-F2"),'COMPRAS CONJ - FACTORES'!BH$11,'COMPRAS CONJ - FACTORES'!BH$10)*'COMPRAS CONJ - FACTORES'!BH78</f>
        <v>84.601869449999981</v>
      </c>
      <c r="BI78" s="21">
        <f>+$I78*IF(OR($A78="2-F1",$A78="2-F2"),'COMPRAS CONJ - FACTORES'!BI$11,'COMPRAS CONJ - FACTORES'!BI$10)*'COMPRAS CONJ - FACTORES'!BI78</f>
        <v>84.601869449999981</v>
      </c>
      <c r="BJ78" s="21">
        <f>+$I78*IF(OR($A78="2-F1",$A78="2-F2"),'COMPRAS CONJ - FACTORES'!BJ$11,'COMPRAS CONJ - FACTORES'!BJ$10)*'COMPRAS CONJ - FACTORES'!BJ78</f>
        <v>84.601869449999981</v>
      </c>
      <c r="BK78" s="21">
        <f>+$I78*IF(OR($A78="2-F1",$A78="2-F2"),'COMPRAS CONJ - FACTORES'!BK$11,'COMPRAS CONJ - FACTORES'!BK$10)*'COMPRAS CONJ - FACTORES'!BK78</f>
        <v>84.601869449999981</v>
      </c>
      <c r="BL78" s="21">
        <f>+$I78*IF(OR($A78="2-F1",$A78="2-F2"),'COMPRAS CONJ - FACTORES'!BL$11,'COMPRAS CONJ - FACTORES'!BL$10)*'COMPRAS CONJ - FACTORES'!BL78</f>
        <v>84.601869449999981</v>
      </c>
      <c r="BM78" s="21">
        <f>+$I78*IF(OR($A78="2-F1",$A78="2-F2"),'COMPRAS CONJ - FACTORES'!BM$11,'COMPRAS CONJ - FACTORES'!BM$10)*'COMPRAS CONJ - FACTORES'!BM78</f>
        <v>84.601869449999981</v>
      </c>
      <c r="BN78" s="21">
        <f>+$I78*IF(OR($A78="2-F1",$A78="2-F2"),'COMPRAS CONJ - FACTORES'!BN$11,'COMPRAS CONJ - FACTORES'!BN$10)*'COMPRAS CONJ - FACTORES'!BN78</f>
        <v>86.040874799999983</v>
      </c>
      <c r="BO78" s="21">
        <f>+$I78*IF(OR($A78="2-F1",$A78="2-F2"),'COMPRAS CONJ - FACTORES'!BO$11,'COMPRAS CONJ - FACTORES'!BO$10)*'COMPRAS CONJ - FACTORES'!BO78</f>
        <v>86.040874799999983</v>
      </c>
      <c r="BP78" s="21">
        <f>+$I78*IF(OR($A78="2-F1",$A78="2-F2"),'COMPRAS CONJ - FACTORES'!BP$11,'COMPRAS CONJ - FACTORES'!BP$10)*'COMPRAS CONJ - FACTORES'!BP78</f>
        <v>82.299967199999998</v>
      </c>
      <c r="BQ78" s="21">
        <f>+$I78*IF(OR($A78="2-F1",$A78="2-F2"),'COMPRAS CONJ - FACTORES'!BQ$11,'COMPRAS CONJ - FACTORES'!BQ$10)*'COMPRAS CONJ - FACTORES'!BQ78</f>
        <v>82.299967199999998</v>
      </c>
      <c r="BR78" s="21">
        <f>+$I78*IF(OR($A78="2-F1",$A78="2-F2"),'COMPRAS CONJ - FACTORES'!BR$11,'COMPRAS CONJ - FACTORES'!BR$10)*'COMPRAS CONJ - FACTORES'!BR78</f>
        <v>82.299967199999998</v>
      </c>
      <c r="BS78" s="21">
        <f>+$I78*IF(OR($A78="2-F1",$A78="2-F2"),'COMPRAS CONJ - FACTORES'!BS$11,'COMPRAS CONJ - FACTORES'!BS$10)*'COMPRAS CONJ - FACTORES'!BS78</f>
        <v>82.299967199999998</v>
      </c>
      <c r="BT78" s="21">
        <f>+$I78*IF(OR($A78="2-F1",$A78="2-F2"),'COMPRAS CONJ - FACTORES'!BT$11,'COMPRAS CONJ - FACTORES'!BT$10)*'COMPRAS CONJ - FACTORES'!BT78</f>
        <v>82.299967199999998</v>
      </c>
      <c r="BU78" s="21">
        <f>+$I78*IF(OR($A78="2-F1",$A78="2-F2"),'COMPRAS CONJ - FACTORES'!BU$11,'COMPRAS CONJ - FACTORES'!BU$10)*'COMPRAS CONJ - FACTORES'!BU78</f>
        <v>82.299967199999998</v>
      </c>
      <c r="BV78" s="21">
        <f>+$I78*IF(OR($A78="2-F1",$A78="2-F2"),'COMPRAS CONJ - FACTORES'!BV$11,'COMPRAS CONJ - FACTORES'!BV$10)*'COMPRAS CONJ - FACTORES'!BV78</f>
        <v>82.299967199999998</v>
      </c>
      <c r="BW78" s="21">
        <f>+$I78*IF(OR($A78="2-F1",$A78="2-F2"),'COMPRAS CONJ - FACTORES'!BW$11,'COMPRAS CONJ - FACTORES'!BW$10)*'COMPRAS CONJ - FACTORES'!BW78</f>
        <v>82.299967199999998</v>
      </c>
      <c r="BX78" s="21">
        <f>+$I78*IF(OR($A78="2-F1",$A78="2-F2"),'COMPRAS CONJ - FACTORES'!BX$11,'COMPRAS CONJ - FACTORES'!BX$10)*'COMPRAS CONJ - FACTORES'!BX78</f>
        <v>82.299967199999998</v>
      </c>
      <c r="BY78" s="21">
        <f>+$I78*IF(OR($A78="2-F1",$A78="2-F2"),'COMPRAS CONJ - FACTORES'!BY$11,'COMPRAS CONJ - FACTORES'!BY$10)*'COMPRAS CONJ - FACTORES'!BY78</f>
        <v>82.299967199999998</v>
      </c>
      <c r="BZ78" s="21">
        <f>+$I78*IF(OR($A78="2-F1",$A78="2-F2"),'COMPRAS CONJ - FACTORES'!BZ$11,'COMPRAS CONJ - FACTORES'!BZ$10)*'COMPRAS CONJ - FACTORES'!BZ78</f>
        <v>83.708232300000006</v>
      </c>
      <c r="CA78" s="21">
        <f>+$I78*IF(OR($A78="2-F1",$A78="2-F2"),'COMPRAS CONJ - FACTORES'!CA$11,'COMPRAS CONJ - FACTORES'!CA$10)*'COMPRAS CONJ - FACTORES'!CA78</f>
        <v>83.708232300000006</v>
      </c>
    </row>
    <row r="79" spans="1:79" x14ac:dyDescent="0.3">
      <c r="A79" s="9">
        <v>202</v>
      </c>
      <c r="B79" s="10" t="s">
        <v>2787</v>
      </c>
      <c r="C79" s="437" t="s">
        <v>5750</v>
      </c>
      <c r="D79" s="11" t="s">
        <v>2807</v>
      </c>
      <c r="E79" s="9" t="s">
        <v>2812</v>
      </c>
      <c r="F79" s="9" t="s">
        <v>2813</v>
      </c>
      <c r="G79" s="9" t="s">
        <v>2996</v>
      </c>
      <c r="H79" s="12" t="s">
        <v>2806</v>
      </c>
      <c r="I79" s="13">
        <v>76.23</v>
      </c>
      <c r="J79" s="14">
        <v>70</v>
      </c>
      <c r="K79" s="24">
        <v>42886</v>
      </c>
      <c r="L79" s="24">
        <v>43406</v>
      </c>
      <c r="M79" s="689">
        <v>43406</v>
      </c>
      <c r="N79" s="21">
        <f>+$I79*IF(OR($A79="2-F1",$A79="2-F2"),'COMPRAS CONJ - FACTORES'!N$11,'COMPRAS CONJ - FACTORES'!N$10)*'COMPRAS CONJ - FACTORES'!N79</f>
        <v>0</v>
      </c>
      <c r="O79" s="21">
        <f>+$I79*IF(OR($A79="2-F1",$A79="2-F2"),'COMPRAS CONJ - FACTORES'!O$11,'COMPRAS CONJ - FACTORES'!O$10)*'COMPRAS CONJ - FACTORES'!O79</f>
        <v>0</v>
      </c>
      <c r="P79" s="21">
        <f>+$I79*IF(OR($A79="2-F1",$A79="2-F2"),'COMPRAS CONJ - FACTORES'!P$11,'COMPRAS CONJ - FACTORES'!P$10)*'COMPRAS CONJ - FACTORES'!P79</f>
        <v>0</v>
      </c>
      <c r="Q79" s="21">
        <f>+$I79*IF(OR($A79="2-F1",$A79="2-F2"),'COMPRAS CONJ - FACTORES'!Q$11,'COMPRAS CONJ - FACTORES'!Q$10)*'COMPRAS CONJ - FACTORES'!Q79</f>
        <v>0</v>
      </c>
      <c r="R79" s="21">
        <f>+$I79*IF(OR($A79="2-F1",$A79="2-F2"),'COMPRAS CONJ - FACTORES'!R$11,'COMPRAS CONJ - FACTORES'!R$10)*'COMPRAS CONJ - FACTORES'!R79</f>
        <v>0</v>
      </c>
      <c r="S79" s="21">
        <f>+$I79*IF(OR($A79="2-F1",$A79="2-F2"),'COMPRAS CONJ - FACTORES'!S$11,'COMPRAS CONJ - FACTORES'!S$10)*'COMPRAS CONJ - FACTORES'!S79</f>
        <v>0</v>
      </c>
      <c r="T79" s="21">
        <f>+$I79*IF(OR($A79="2-F1",$A79="2-F2"),'COMPRAS CONJ - FACTORES'!T$11,'COMPRAS CONJ - FACTORES'!T$10)*'COMPRAS CONJ - FACTORES'!T79</f>
        <v>0</v>
      </c>
      <c r="U79" s="21">
        <f>+$I79*IF(OR($A79="2-F1",$A79="2-F2"),'COMPRAS CONJ - FACTORES'!U$11,'COMPRAS CONJ - FACTORES'!U$10)*'COMPRAS CONJ - FACTORES'!U79</f>
        <v>0</v>
      </c>
      <c r="V79" s="21">
        <f>+$I79*IF(OR($A79="2-F1",$A79="2-F2"),'COMPRAS CONJ - FACTORES'!V$11,'COMPRAS CONJ - FACTORES'!V$10)*'COMPRAS CONJ - FACTORES'!V79</f>
        <v>0</v>
      </c>
      <c r="W79" s="21">
        <f>+$I79*IF(OR($A79="2-F1",$A79="2-F2"),'COMPRAS CONJ - FACTORES'!W$11,'COMPRAS CONJ - FACTORES'!W$10)*'COMPRAS CONJ - FACTORES'!W79</f>
        <v>0</v>
      </c>
      <c r="X79" s="21">
        <f>+$I79*IF(OR($A79="2-F1",$A79="2-F2"),'COMPRAS CONJ - FACTORES'!X$11,'COMPRAS CONJ - FACTORES'!X$10)*'COMPRAS CONJ - FACTORES'!X79</f>
        <v>0</v>
      </c>
      <c r="Y79" s="21">
        <f>+$I79*IF(OR($A79="2-F1",$A79="2-F2"),'COMPRAS CONJ - FACTORES'!Y$11,'COMPRAS CONJ - FACTORES'!Y$10)*'COMPRAS CONJ - FACTORES'!Y79</f>
        <v>0</v>
      </c>
      <c r="Z79" s="21">
        <f>+$I79*IF(OR($A79="2-F1",$A79="2-F2"),'COMPRAS CONJ - FACTORES'!Z$11,'COMPRAS CONJ - FACTORES'!Z$10)*'COMPRAS CONJ - FACTORES'!Z79</f>
        <v>0</v>
      </c>
      <c r="AA79" s="21">
        <f>+$I79*IF(OR($A79="2-F1",$A79="2-F2"),'COMPRAS CONJ - FACTORES'!AA$11,'COMPRAS CONJ - FACTORES'!AA$10)*'COMPRAS CONJ - FACTORES'!AA79</f>
        <v>0</v>
      </c>
      <c r="AB79" s="21">
        <f>+$I79*IF(OR($A79="2-F1",$A79="2-F2"),'COMPRAS CONJ - FACTORES'!AB$11,'COMPRAS CONJ - FACTORES'!AB$10)*'COMPRAS CONJ - FACTORES'!AB79</f>
        <v>0</v>
      </c>
      <c r="AC79" s="21">
        <f>+$I79*IF(OR($A79="2-F1",$A79="2-F2"),'COMPRAS CONJ - FACTORES'!AC$11,'COMPRAS CONJ - FACTORES'!AC$10)*'COMPRAS CONJ - FACTORES'!AC79</f>
        <v>0</v>
      </c>
      <c r="AD79" s="21">
        <f>+$I79*IF(OR($A79="2-F1",$A79="2-F2"),'COMPRAS CONJ - FACTORES'!AD$11,'COMPRAS CONJ - FACTORES'!AD$10)*'COMPRAS CONJ - FACTORES'!AD79</f>
        <v>89.163562949999999</v>
      </c>
      <c r="AE79" s="21">
        <f>+$I79*IF(OR($A79="2-F1",$A79="2-F2"),'COMPRAS CONJ - FACTORES'!AE$11,'COMPRAS CONJ - FACTORES'!AE$10)*'COMPRAS CONJ - FACTORES'!AE79</f>
        <v>89.163562949999999</v>
      </c>
      <c r="AF79" s="21">
        <f>+$I79*IF(OR($A79="2-F1",$A79="2-F2"),'COMPRAS CONJ - FACTORES'!AF$11,'COMPRAS CONJ - FACTORES'!AF$10)*'COMPRAS CONJ - FACTORES'!AF79</f>
        <v>89.163562949999999</v>
      </c>
      <c r="AG79" s="21">
        <f>+$I79*IF(OR($A79="2-F1",$A79="2-F2"),'COMPRAS CONJ - FACTORES'!AG$11,'COMPRAS CONJ - FACTORES'!AG$10)*'COMPRAS CONJ - FACTORES'!AG79</f>
        <v>89.163562949999999</v>
      </c>
      <c r="AH79" s="21">
        <f>+$I79*IF(OR($A79="2-F1",$A79="2-F2"),'COMPRAS CONJ - FACTORES'!AH$11,'COMPRAS CONJ - FACTORES'!AH$10)*'COMPRAS CONJ - FACTORES'!AH79</f>
        <v>89.163562949999999</v>
      </c>
      <c r="AI79" s="21">
        <f>+$I79*IF(OR($A79="2-F1",$A79="2-F2"),'COMPRAS CONJ - FACTORES'!AI$11,'COMPRAS CONJ - FACTORES'!AI$10)*'COMPRAS CONJ - FACTORES'!AI79</f>
        <v>89.163562949999999</v>
      </c>
      <c r="AJ79" s="21">
        <f>+$I79*IF(OR($A79="2-F1",$A79="2-F2"),'COMPRAS CONJ - FACTORES'!AJ$11,'COMPRAS CONJ - FACTORES'!AJ$10)*'COMPRAS CONJ - FACTORES'!AJ79</f>
        <v>89.163562949999999</v>
      </c>
      <c r="AK79" s="21">
        <f>+$I79*IF(OR($A79="2-F1",$A79="2-F2"),'COMPRAS CONJ - FACTORES'!AK$11,'COMPRAS CONJ - FACTORES'!AK$10)*'COMPRAS CONJ - FACTORES'!AK79</f>
        <v>89.163562949999999</v>
      </c>
      <c r="AL79" s="21">
        <f>+$I79*IF(OR($A79="2-F1",$A79="2-F2"),'COMPRAS CONJ - FACTORES'!AL$11,'COMPRAS CONJ - FACTORES'!AL$10)*'COMPRAS CONJ - FACTORES'!AL79</f>
        <v>89.163562949999999</v>
      </c>
      <c r="AM79" s="21">
        <f>+$I79*IF(OR($A79="2-F1",$A79="2-F2"),'COMPRAS CONJ - FACTORES'!AM$11,'COMPRAS CONJ - FACTORES'!AM$10)*'COMPRAS CONJ - FACTORES'!AM79</f>
        <v>89.163562949999999</v>
      </c>
      <c r="AN79" s="21">
        <f>+$I79*IF(OR($A79="2-F1",$A79="2-F2"),'COMPRAS CONJ - FACTORES'!AN$11,'COMPRAS CONJ - FACTORES'!AN$10)*'COMPRAS CONJ - FACTORES'!AN79</f>
        <v>89.163562949999999</v>
      </c>
      <c r="AO79" s="21">
        <f>+$I79*IF(OR($A79="2-F1",$A79="2-F2"),'COMPRAS CONJ - FACTORES'!AO$11,'COMPRAS CONJ - FACTORES'!AO$10)*'COMPRAS CONJ - FACTORES'!AO79</f>
        <v>89.163562949999999</v>
      </c>
      <c r="AP79" s="21">
        <f>+$I79*IF(OR($A79="2-F1",$A79="2-F2"),'COMPRAS CONJ - FACTORES'!AP$11,'COMPRAS CONJ - FACTORES'!AP$10)*'COMPRAS CONJ - FACTORES'!AP79</f>
        <v>90.680158800000001</v>
      </c>
      <c r="AQ79" s="21">
        <f>+$I79*IF(OR($A79="2-F1",$A79="2-F2"),'COMPRAS CONJ - FACTORES'!AQ$11,'COMPRAS CONJ - FACTORES'!AQ$10)*'COMPRAS CONJ - FACTORES'!AQ79</f>
        <v>90.680158800000001</v>
      </c>
      <c r="AR79" s="21">
        <f>+$I79*IF(OR($A79="2-F1",$A79="2-F2"),'COMPRAS CONJ - FACTORES'!AR$11,'COMPRAS CONJ - FACTORES'!AR$10)*'COMPRAS CONJ - FACTORES'!AR79</f>
        <v>90.680158800000001</v>
      </c>
      <c r="AS79" s="21">
        <f>+$I79*IF(OR($A79="2-F1",$A79="2-F2"),'COMPRAS CONJ - FACTORES'!AS$11,'COMPRAS CONJ - FACTORES'!AS$10)*'COMPRAS CONJ - FACTORES'!AS79</f>
        <v>90.680158800000001</v>
      </c>
      <c r="AT79" s="21">
        <f>+$I79*IF(OR($A79="2-F1",$A79="2-F2"),'COMPRAS CONJ - FACTORES'!AT$11,'COMPRAS CONJ - FACTORES'!AT$10)*'COMPRAS CONJ - FACTORES'!AT79</f>
        <v>90.680158800000001</v>
      </c>
      <c r="AU79" s="21">
        <f>+$I79*IF(OR($A79="2-F1",$A79="2-F2"),'COMPRAS CONJ - FACTORES'!AU$11,'COMPRAS CONJ - FACTORES'!AU$10)*'COMPRAS CONJ - FACTORES'!AU79</f>
        <v>90.680158800000001</v>
      </c>
      <c r="AV79" s="21">
        <f>+$I79*IF(OR($A79="2-F1",$A79="2-F2"),'COMPRAS CONJ - FACTORES'!AV$11,'COMPRAS CONJ - FACTORES'!AV$10)*'COMPRAS CONJ - FACTORES'!AV79</f>
        <v>90.680158800000001</v>
      </c>
      <c r="AW79" s="21">
        <f>+$I79*IF(OR($A79="2-F1",$A79="2-F2"),'COMPRAS CONJ - FACTORES'!AW$11,'COMPRAS CONJ - FACTORES'!AW$10)*'COMPRAS CONJ - FACTORES'!AW79</f>
        <v>90.680158800000001</v>
      </c>
      <c r="AX79" s="21">
        <f>+$I79*IF(OR($A79="2-F1",$A79="2-F2"),'COMPRAS CONJ - FACTORES'!AX$11,'COMPRAS CONJ - FACTORES'!AX$10)*'COMPRAS CONJ - FACTORES'!AX79</f>
        <v>90.680158800000001</v>
      </c>
      <c r="AY79" s="21">
        <f>+$I79*IF(OR($A79="2-F1",$A79="2-F2"),'COMPRAS CONJ - FACTORES'!AY$11,'COMPRAS CONJ - FACTORES'!AY$10)*'COMPRAS CONJ - FACTORES'!AY79</f>
        <v>90.680158800000001</v>
      </c>
      <c r="AZ79" s="21">
        <f>+$I79*IF(OR($A79="2-F1",$A79="2-F2"),'COMPRAS CONJ - FACTORES'!AZ$11,'COMPRAS CONJ - FACTORES'!AZ$10)*'COMPRAS CONJ - FACTORES'!AZ79</f>
        <v>90.680158800000001</v>
      </c>
      <c r="BA79" s="21">
        <f>+$I79*IF(OR($A79="2-F1",$A79="2-F2"),'COMPRAS CONJ - FACTORES'!BA$11,'COMPRAS CONJ - FACTORES'!BA$10)*'COMPRAS CONJ - FACTORES'!BA79</f>
        <v>90.680158800000001</v>
      </c>
      <c r="BB79" s="21">
        <f>+$I79*IF(OR($A79="2-F1",$A79="2-F2"),'COMPRAS CONJ - FACTORES'!BB$11,'COMPRAS CONJ - FACTORES'!BB$10)*'COMPRAS CONJ - FACTORES'!BB79</f>
        <v>92.231820450000001</v>
      </c>
      <c r="BC79" s="21">
        <f>+$I79*IF(OR($A79="2-F1",$A79="2-F2"),'COMPRAS CONJ - FACTORES'!BC$11,'COMPRAS CONJ - FACTORES'!BC$10)*'COMPRAS CONJ - FACTORES'!BC79</f>
        <v>92.231820450000001</v>
      </c>
      <c r="BD79" s="21">
        <f>+$I79*IF(OR($A79="2-F1",$A79="2-F2"),'COMPRAS CONJ - FACTORES'!BD$11,'COMPRAS CONJ - FACTORES'!BD$10)*'COMPRAS CONJ - FACTORES'!BD79</f>
        <v>92.231820450000001</v>
      </c>
      <c r="BE79" s="21">
        <f>+$I79*IF(OR($A79="2-F1",$A79="2-F2"),'COMPRAS CONJ - FACTORES'!BE$11,'COMPRAS CONJ - FACTORES'!BE$10)*'COMPRAS CONJ - FACTORES'!BE79</f>
        <v>92.231820450000001</v>
      </c>
      <c r="BF79" s="21">
        <f>+$I79*IF(OR($A79="2-F1",$A79="2-F2"),'COMPRAS CONJ - FACTORES'!BF$11,'COMPRAS CONJ - FACTORES'!BF$10)*'COMPRAS CONJ - FACTORES'!BF79</f>
        <v>92.231820450000001</v>
      </c>
      <c r="BG79" s="21">
        <f>+$I79*IF(OR($A79="2-F1",$A79="2-F2"),'COMPRAS CONJ - FACTORES'!BG$11,'COMPRAS CONJ - FACTORES'!BG$10)*'COMPRAS CONJ - FACTORES'!BG79</f>
        <v>92.231820450000001</v>
      </c>
      <c r="BH79" s="21">
        <f>+$I79*IF(OR($A79="2-F1",$A79="2-F2"),'COMPRAS CONJ - FACTORES'!BH$11,'COMPRAS CONJ - FACTORES'!BH$10)*'COMPRAS CONJ - FACTORES'!BH79</f>
        <v>92.231820450000001</v>
      </c>
      <c r="BI79" s="21">
        <f>+$I79*IF(OR($A79="2-F1",$A79="2-F2"),'COMPRAS CONJ - FACTORES'!BI$11,'COMPRAS CONJ - FACTORES'!BI$10)*'COMPRAS CONJ - FACTORES'!BI79</f>
        <v>92.231820450000001</v>
      </c>
      <c r="BJ79" s="21">
        <f>+$I79*IF(OR($A79="2-F1",$A79="2-F2"),'COMPRAS CONJ - FACTORES'!BJ$11,'COMPRAS CONJ - FACTORES'!BJ$10)*'COMPRAS CONJ - FACTORES'!BJ79</f>
        <v>92.231820450000001</v>
      </c>
      <c r="BK79" s="21">
        <f>+$I79*IF(OR($A79="2-F1",$A79="2-F2"),'COMPRAS CONJ - FACTORES'!BK$11,'COMPRAS CONJ - FACTORES'!BK$10)*'COMPRAS CONJ - FACTORES'!BK79</f>
        <v>92.231820450000001</v>
      </c>
      <c r="BL79" s="21">
        <f>+$I79*IF(OR($A79="2-F1",$A79="2-F2"),'COMPRAS CONJ - FACTORES'!BL$11,'COMPRAS CONJ - FACTORES'!BL$10)*'COMPRAS CONJ - FACTORES'!BL79</f>
        <v>92.231820450000001</v>
      </c>
      <c r="BM79" s="21">
        <f>+$I79*IF(OR($A79="2-F1",$A79="2-F2"),'COMPRAS CONJ - FACTORES'!BM$11,'COMPRAS CONJ - FACTORES'!BM$10)*'COMPRAS CONJ - FACTORES'!BM79</f>
        <v>92.231820450000001</v>
      </c>
      <c r="BN79" s="21">
        <f>+$I79*IF(OR($A79="2-F1",$A79="2-F2"),'COMPRAS CONJ - FACTORES'!BN$11,'COMPRAS CONJ - FACTORES'!BN$10)*'COMPRAS CONJ - FACTORES'!BN79</f>
        <v>93.809781450000003</v>
      </c>
      <c r="BO79" s="21">
        <f>+$I79*IF(OR($A79="2-F1",$A79="2-F2"),'COMPRAS CONJ - FACTORES'!BO$11,'COMPRAS CONJ - FACTORES'!BO$10)*'COMPRAS CONJ - FACTORES'!BO79</f>
        <v>93.809781450000003</v>
      </c>
      <c r="BP79" s="21">
        <f>+$I79*IF(OR($A79="2-F1",$A79="2-F2"),'COMPRAS CONJ - FACTORES'!BP$11,'COMPRAS CONJ - FACTORES'!BP$10)*'COMPRAS CONJ - FACTORES'!BP79</f>
        <v>89.731095300000007</v>
      </c>
      <c r="BQ79" s="21">
        <f>+$I79*IF(OR($A79="2-F1",$A79="2-F2"),'COMPRAS CONJ - FACTORES'!BQ$11,'COMPRAS CONJ - FACTORES'!BQ$10)*'COMPRAS CONJ - FACTORES'!BQ79</f>
        <v>89.731095300000007</v>
      </c>
      <c r="BR79" s="21">
        <f>+$I79*IF(OR($A79="2-F1",$A79="2-F2"),'COMPRAS CONJ - FACTORES'!BR$11,'COMPRAS CONJ - FACTORES'!BR$10)*'COMPRAS CONJ - FACTORES'!BR79</f>
        <v>89.731095300000007</v>
      </c>
      <c r="BS79" s="21">
        <f>+$I79*IF(OR($A79="2-F1",$A79="2-F2"),'COMPRAS CONJ - FACTORES'!BS$11,'COMPRAS CONJ - FACTORES'!BS$10)*'COMPRAS CONJ - FACTORES'!BS79</f>
        <v>89.731095300000007</v>
      </c>
      <c r="BT79" s="21">
        <f>+$I79*IF(OR($A79="2-F1",$A79="2-F2"),'COMPRAS CONJ - FACTORES'!BT$11,'COMPRAS CONJ - FACTORES'!BT$10)*'COMPRAS CONJ - FACTORES'!BT79</f>
        <v>89.731095300000007</v>
      </c>
      <c r="BU79" s="21">
        <f>+$I79*IF(OR($A79="2-F1",$A79="2-F2"),'COMPRAS CONJ - FACTORES'!BU$11,'COMPRAS CONJ - FACTORES'!BU$10)*'COMPRAS CONJ - FACTORES'!BU79</f>
        <v>89.731095300000007</v>
      </c>
      <c r="BV79" s="21">
        <f>+$I79*IF(OR($A79="2-F1",$A79="2-F2"),'COMPRAS CONJ - FACTORES'!BV$11,'COMPRAS CONJ - FACTORES'!BV$10)*'COMPRAS CONJ - FACTORES'!BV79</f>
        <v>89.731095300000007</v>
      </c>
      <c r="BW79" s="21">
        <f>+$I79*IF(OR($A79="2-F1",$A79="2-F2"),'COMPRAS CONJ - FACTORES'!BW$11,'COMPRAS CONJ - FACTORES'!BW$10)*'COMPRAS CONJ - FACTORES'!BW79</f>
        <v>89.731095300000007</v>
      </c>
      <c r="BX79" s="21">
        <f>+$I79*IF(OR($A79="2-F1",$A79="2-F2"),'COMPRAS CONJ - FACTORES'!BX$11,'COMPRAS CONJ - FACTORES'!BX$10)*'COMPRAS CONJ - FACTORES'!BX79</f>
        <v>89.731095300000007</v>
      </c>
      <c r="BY79" s="21">
        <f>+$I79*IF(OR($A79="2-F1",$A79="2-F2"),'COMPRAS CONJ - FACTORES'!BY$11,'COMPRAS CONJ - FACTORES'!BY$10)*'COMPRAS CONJ - FACTORES'!BY79</f>
        <v>89.731095300000007</v>
      </c>
      <c r="BZ79" s="21">
        <f>+$I79*IF(OR($A79="2-F1",$A79="2-F2"),'COMPRAS CONJ - FACTORES'!BZ$11,'COMPRAS CONJ - FACTORES'!BZ$10)*'COMPRAS CONJ - FACTORES'!BZ79</f>
        <v>91.25721990000001</v>
      </c>
      <c r="CA79" s="21">
        <f>+$I79*IF(OR($A79="2-F1",$A79="2-F2"),'COMPRAS CONJ - FACTORES'!CA$11,'COMPRAS CONJ - FACTORES'!CA$10)*'COMPRAS CONJ - FACTORES'!CA79</f>
        <v>91.25721990000001</v>
      </c>
    </row>
    <row r="80" spans="1:79" x14ac:dyDescent="0.3">
      <c r="A80" s="9">
        <v>202</v>
      </c>
      <c r="B80" s="10" t="s">
        <v>2787</v>
      </c>
      <c r="C80" s="437" t="s">
        <v>5751</v>
      </c>
      <c r="D80" s="11" t="s">
        <v>2807</v>
      </c>
      <c r="E80" s="9" t="s">
        <v>2812</v>
      </c>
      <c r="F80" s="9" t="s">
        <v>2813</v>
      </c>
      <c r="G80" s="9" t="s">
        <v>2997</v>
      </c>
      <c r="H80" s="12" t="s">
        <v>2806</v>
      </c>
      <c r="I80" s="13">
        <v>76.23</v>
      </c>
      <c r="J80" s="14">
        <v>150</v>
      </c>
      <c r="K80" s="24">
        <v>42886</v>
      </c>
      <c r="L80" s="24">
        <v>43734</v>
      </c>
      <c r="M80" s="689">
        <v>43734</v>
      </c>
      <c r="N80" s="21">
        <f>+$I80*IF(OR($A80="2-F1",$A80="2-F2"),'COMPRAS CONJ - FACTORES'!N$11,'COMPRAS CONJ - FACTORES'!N$10)*'COMPRAS CONJ - FACTORES'!N80</f>
        <v>0</v>
      </c>
      <c r="O80" s="21">
        <f>+$I80*IF(OR($A80="2-F1",$A80="2-F2"),'COMPRAS CONJ - FACTORES'!O$11,'COMPRAS CONJ - FACTORES'!O$10)*'COMPRAS CONJ - FACTORES'!O80</f>
        <v>0</v>
      </c>
      <c r="P80" s="21">
        <f>+$I80*IF(OR($A80="2-F1",$A80="2-F2"),'COMPRAS CONJ - FACTORES'!P$11,'COMPRAS CONJ - FACTORES'!P$10)*'COMPRAS CONJ - FACTORES'!P80</f>
        <v>0</v>
      </c>
      <c r="Q80" s="21">
        <f>+$I80*IF(OR($A80="2-F1",$A80="2-F2"),'COMPRAS CONJ - FACTORES'!Q$11,'COMPRAS CONJ - FACTORES'!Q$10)*'COMPRAS CONJ - FACTORES'!Q80</f>
        <v>0</v>
      </c>
      <c r="R80" s="21">
        <f>+$I80*IF(OR($A80="2-F1",$A80="2-F2"),'COMPRAS CONJ - FACTORES'!R$11,'COMPRAS CONJ - FACTORES'!R$10)*'COMPRAS CONJ - FACTORES'!R80</f>
        <v>0</v>
      </c>
      <c r="S80" s="21">
        <f>+$I80*IF(OR($A80="2-F1",$A80="2-F2"),'COMPRAS CONJ - FACTORES'!S$11,'COMPRAS CONJ - FACTORES'!S$10)*'COMPRAS CONJ - FACTORES'!S80</f>
        <v>0</v>
      </c>
      <c r="T80" s="21">
        <f>+$I80*IF(OR($A80="2-F1",$A80="2-F2"),'COMPRAS CONJ - FACTORES'!T$11,'COMPRAS CONJ - FACTORES'!T$10)*'COMPRAS CONJ - FACTORES'!T80</f>
        <v>0</v>
      </c>
      <c r="U80" s="21">
        <f>+$I80*IF(OR($A80="2-F1",$A80="2-F2"),'COMPRAS CONJ - FACTORES'!U$11,'COMPRAS CONJ - FACTORES'!U$10)*'COMPRAS CONJ - FACTORES'!U80</f>
        <v>0</v>
      </c>
      <c r="V80" s="21">
        <f>+$I80*IF(OR($A80="2-F1",$A80="2-F2"),'COMPRAS CONJ - FACTORES'!V$11,'COMPRAS CONJ - FACTORES'!V$10)*'COMPRAS CONJ - FACTORES'!V80</f>
        <v>0</v>
      </c>
      <c r="W80" s="21">
        <f>+$I80*IF(OR($A80="2-F1",$A80="2-F2"),'COMPRAS CONJ - FACTORES'!W$11,'COMPRAS CONJ - FACTORES'!W$10)*'COMPRAS CONJ - FACTORES'!W80</f>
        <v>0</v>
      </c>
      <c r="X80" s="21">
        <f>+$I80*IF(OR($A80="2-F1",$A80="2-F2"),'COMPRAS CONJ - FACTORES'!X$11,'COMPRAS CONJ - FACTORES'!X$10)*'COMPRAS CONJ - FACTORES'!X80</f>
        <v>0</v>
      </c>
      <c r="Y80" s="21">
        <f>+$I80*IF(OR($A80="2-F1",$A80="2-F2"),'COMPRAS CONJ - FACTORES'!Y$11,'COMPRAS CONJ - FACTORES'!Y$10)*'COMPRAS CONJ - FACTORES'!Y80</f>
        <v>0</v>
      </c>
      <c r="Z80" s="21">
        <f>+$I80*IF(OR($A80="2-F1",$A80="2-F2"),'COMPRAS CONJ - FACTORES'!Z$11,'COMPRAS CONJ - FACTORES'!Z$10)*'COMPRAS CONJ - FACTORES'!Z80</f>
        <v>0</v>
      </c>
      <c r="AA80" s="21">
        <f>+$I80*IF(OR($A80="2-F1",$A80="2-F2"),'COMPRAS CONJ - FACTORES'!AA$11,'COMPRAS CONJ - FACTORES'!AA$10)*'COMPRAS CONJ - FACTORES'!AA80</f>
        <v>0</v>
      </c>
      <c r="AB80" s="21">
        <f>+$I80*IF(OR($A80="2-F1",$A80="2-F2"),'COMPRAS CONJ - FACTORES'!AB$11,'COMPRAS CONJ - FACTORES'!AB$10)*'COMPRAS CONJ - FACTORES'!AB80</f>
        <v>0</v>
      </c>
      <c r="AC80" s="21">
        <f>+$I80*IF(OR($A80="2-F1",$A80="2-F2"),'COMPRAS CONJ - FACTORES'!AC$11,'COMPRAS CONJ - FACTORES'!AC$10)*'COMPRAS CONJ - FACTORES'!AC80</f>
        <v>0</v>
      </c>
      <c r="AD80" s="21">
        <f>+$I80*IF(OR($A80="2-F1",$A80="2-F2"),'COMPRAS CONJ - FACTORES'!AD$11,'COMPRAS CONJ - FACTORES'!AD$10)*'COMPRAS CONJ - FACTORES'!AD80</f>
        <v>0</v>
      </c>
      <c r="AE80" s="21">
        <f>+$I80*IF(OR($A80="2-F1",$A80="2-F2"),'COMPRAS CONJ - FACTORES'!AE$11,'COMPRAS CONJ - FACTORES'!AE$10)*'COMPRAS CONJ - FACTORES'!AE80</f>
        <v>0</v>
      </c>
      <c r="AF80" s="21">
        <f>+$I80*IF(OR($A80="2-F1",$A80="2-F2"),'COMPRAS CONJ - FACTORES'!AF$11,'COMPRAS CONJ - FACTORES'!AF$10)*'COMPRAS CONJ - FACTORES'!AF80</f>
        <v>0</v>
      </c>
      <c r="AG80" s="21">
        <f>+$I80*IF(OR($A80="2-F1",$A80="2-F2"),'COMPRAS CONJ - FACTORES'!AG$11,'COMPRAS CONJ - FACTORES'!AG$10)*'COMPRAS CONJ - FACTORES'!AG80</f>
        <v>0</v>
      </c>
      <c r="AH80" s="21">
        <f>+$I80*IF(OR($A80="2-F1",$A80="2-F2"),'COMPRAS CONJ - FACTORES'!AH$11,'COMPRAS CONJ - FACTORES'!AH$10)*'COMPRAS CONJ - FACTORES'!AH80</f>
        <v>0</v>
      </c>
      <c r="AI80" s="21">
        <f>+$I80*IF(OR($A80="2-F1",$A80="2-F2"),'COMPRAS CONJ - FACTORES'!AI$11,'COMPRAS CONJ - FACTORES'!AI$10)*'COMPRAS CONJ - FACTORES'!AI80</f>
        <v>0</v>
      </c>
      <c r="AJ80" s="21">
        <f>+$I80*IF(OR($A80="2-F1",$A80="2-F2"),'COMPRAS CONJ - FACTORES'!AJ$11,'COMPRAS CONJ - FACTORES'!AJ$10)*'COMPRAS CONJ - FACTORES'!AJ80</f>
        <v>0</v>
      </c>
      <c r="AK80" s="21">
        <f>+$I80*IF(OR($A80="2-F1",$A80="2-F2"),'COMPRAS CONJ - FACTORES'!AK$11,'COMPRAS CONJ - FACTORES'!AK$10)*'COMPRAS CONJ - FACTORES'!AK80</f>
        <v>0</v>
      </c>
      <c r="AL80" s="21">
        <f>+$I80*IF(OR($A80="2-F1",$A80="2-F2"),'COMPRAS CONJ - FACTORES'!AL$11,'COMPRAS CONJ - FACTORES'!AL$10)*'COMPRAS CONJ - FACTORES'!AL80</f>
        <v>0</v>
      </c>
      <c r="AM80" s="21">
        <f>+$I80*IF(OR($A80="2-F1",$A80="2-F2"),'COMPRAS CONJ - FACTORES'!AM$11,'COMPRAS CONJ - FACTORES'!AM$10)*'COMPRAS CONJ - FACTORES'!AM80</f>
        <v>0</v>
      </c>
      <c r="AN80" s="21">
        <f>+$I80*IF(OR($A80="2-F1",$A80="2-F2"),'COMPRAS CONJ - FACTORES'!AN$11,'COMPRAS CONJ - FACTORES'!AN$10)*'COMPRAS CONJ - FACTORES'!AN80</f>
        <v>89.163562949999999</v>
      </c>
      <c r="AO80" s="21">
        <f>+$I80*IF(OR($A80="2-F1",$A80="2-F2"),'COMPRAS CONJ - FACTORES'!AO$11,'COMPRAS CONJ - FACTORES'!AO$10)*'COMPRAS CONJ - FACTORES'!AO80</f>
        <v>89.163562949999999</v>
      </c>
      <c r="AP80" s="21">
        <f>+$I80*IF(OR($A80="2-F1",$A80="2-F2"),'COMPRAS CONJ - FACTORES'!AP$11,'COMPRAS CONJ - FACTORES'!AP$10)*'COMPRAS CONJ - FACTORES'!AP80</f>
        <v>89.163562949999999</v>
      </c>
      <c r="AQ80" s="21">
        <f>+$I80*IF(OR($A80="2-F1",$A80="2-F2"),'COMPRAS CONJ - FACTORES'!AQ$11,'COMPRAS CONJ - FACTORES'!AQ$10)*'COMPRAS CONJ - FACTORES'!AQ80</f>
        <v>89.163562949999999</v>
      </c>
      <c r="AR80" s="21">
        <f>+$I80*IF(OR($A80="2-F1",$A80="2-F2"),'COMPRAS CONJ - FACTORES'!AR$11,'COMPRAS CONJ - FACTORES'!AR$10)*'COMPRAS CONJ - FACTORES'!AR80</f>
        <v>89.163562949999999</v>
      </c>
      <c r="AS80" s="21">
        <f>+$I80*IF(OR($A80="2-F1",$A80="2-F2"),'COMPRAS CONJ - FACTORES'!AS$11,'COMPRAS CONJ - FACTORES'!AS$10)*'COMPRAS CONJ - FACTORES'!AS80</f>
        <v>89.163562949999999</v>
      </c>
      <c r="AT80" s="21">
        <f>+$I80*IF(OR($A80="2-F1",$A80="2-F2"),'COMPRAS CONJ - FACTORES'!AT$11,'COMPRAS CONJ - FACTORES'!AT$10)*'COMPRAS CONJ - FACTORES'!AT80</f>
        <v>89.163562949999999</v>
      </c>
      <c r="AU80" s="21">
        <f>+$I80*IF(OR($A80="2-F1",$A80="2-F2"),'COMPRAS CONJ - FACTORES'!AU$11,'COMPRAS CONJ - FACTORES'!AU$10)*'COMPRAS CONJ - FACTORES'!AU80</f>
        <v>89.163562949999999</v>
      </c>
      <c r="AV80" s="21">
        <f>+$I80*IF(OR($A80="2-F1",$A80="2-F2"),'COMPRAS CONJ - FACTORES'!AV$11,'COMPRAS CONJ - FACTORES'!AV$10)*'COMPRAS CONJ - FACTORES'!AV80</f>
        <v>89.163562949999999</v>
      </c>
      <c r="AW80" s="21">
        <f>+$I80*IF(OR($A80="2-F1",$A80="2-F2"),'COMPRAS CONJ - FACTORES'!AW$11,'COMPRAS CONJ - FACTORES'!AW$10)*'COMPRAS CONJ - FACTORES'!AW80</f>
        <v>89.163562949999999</v>
      </c>
      <c r="AX80" s="21">
        <f>+$I80*IF(OR($A80="2-F1",$A80="2-F2"),'COMPRAS CONJ - FACTORES'!AX$11,'COMPRAS CONJ - FACTORES'!AX$10)*'COMPRAS CONJ - FACTORES'!AX80</f>
        <v>89.163562949999999</v>
      </c>
      <c r="AY80" s="21">
        <f>+$I80*IF(OR($A80="2-F1",$A80="2-F2"),'COMPRAS CONJ - FACTORES'!AY$11,'COMPRAS CONJ - FACTORES'!AY$10)*'COMPRAS CONJ - FACTORES'!AY80</f>
        <v>89.163562949999999</v>
      </c>
      <c r="AZ80" s="21">
        <f>+$I80*IF(OR($A80="2-F1",$A80="2-F2"),'COMPRAS CONJ - FACTORES'!AZ$11,'COMPRAS CONJ - FACTORES'!AZ$10)*'COMPRAS CONJ - FACTORES'!AZ80</f>
        <v>90.680158800000001</v>
      </c>
      <c r="BA80" s="21">
        <f>+$I80*IF(OR($A80="2-F1",$A80="2-F2"),'COMPRAS CONJ - FACTORES'!BA$11,'COMPRAS CONJ - FACTORES'!BA$10)*'COMPRAS CONJ - FACTORES'!BA80</f>
        <v>90.680158800000001</v>
      </c>
      <c r="BB80" s="21">
        <f>+$I80*IF(OR($A80="2-F1",$A80="2-F2"),'COMPRAS CONJ - FACTORES'!BB$11,'COMPRAS CONJ - FACTORES'!BB$10)*'COMPRAS CONJ - FACTORES'!BB80</f>
        <v>90.680158800000001</v>
      </c>
      <c r="BC80" s="21">
        <f>+$I80*IF(OR($A80="2-F1",$A80="2-F2"),'COMPRAS CONJ - FACTORES'!BC$11,'COMPRAS CONJ - FACTORES'!BC$10)*'COMPRAS CONJ - FACTORES'!BC80</f>
        <v>90.680158800000001</v>
      </c>
      <c r="BD80" s="21">
        <f>+$I80*IF(OR($A80="2-F1",$A80="2-F2"),'COMPRAS CONJ - FACTORES'!BD$11,'COMPRAS CONJ - FACTORES'!BD$10)*'COMPRAS CONJ - FACTORES'!BD80</f>
        <v>90.680158800000001</v>
      </c>
      <c r="BE80" s="21">
        <f>+$I80*IF(OR($A80="2-F1",$A80="2-F2"),'COMPRAS CONJ - FACTORES'!BE$11,'COMPRAS CONJ - FACTORES'!BE$10)*'COMPRAS CONJ - FACTORES'!BE80</f>
        <v>90.680158800000001</v>
      </c>
      <c r="BF80" s="21">
        <f>+$I80*IF(OR($A80="2-F1",$A80="2-F2"),'COMPRAS CONJ - FACTORES'!BF$11,'COMPRAS CONJ - FACTORES'!BF$10)*'COMPRAS CONJ - FACTORES'!BF80</f>
        <v>90.680158800000001</v>
      </c>
      <c r="BG80" s="21">
        <f>+$I80*IF(OR($A80="2-F1",$A80="2-F2"),'COMPRAS CONJ - FACTORES'!BG$11,'COMPRAS CONJ - FACTORES'!BG$10)*'COMPRAS CONJ - FACTORES'!BG80</f>
        <v>90.680158800000001</v>
      </c>
      <c r="BH80" s="21">
        <f>+$I80*IF(OR($A80="2-F1",$A80="2-F2"),'COMPRAS CONJ - FACTORES'!BH$11,'COMPRAS CONJ - FACTORES'!BH$10)*'COMPRAS CONJ - FACTORES'!BH80</f>
        <v>90.680158800000001</v>
      </c>
      <c r="BI80" s="21">
        <f>+$I80*IF(OR($A80="2-F1",$A80="2-F2"),'COMPRAS CONJ - FACTORES'!BI$11,'COMPRAS CONJ - FACTORES'!BI$10)*'COMPRAS CONJ - FACTORES'!BI80</f>
        <v>90.680158800000001</v>
      </c>
      <c r="BJ80" s="21">
        <f>+$I80*IF(OR($A80="2-F1",$A80="2-F2"),'COMPRAS CONJ - FACTORES'!BJ$11,'COMPRAS CONJ - FACTORES'!BJ$10)*'COMPRAS CONJ - FACTORES'!BJ80</f>
        <v>90.680158800000001</v>
      </c>
      <c r="BK80" s="21">
        <f>+$I80*IF(OR($A80="2-F1",$A80="2-F2"),'COMPRAS CONJ - FACTORES'!BK$11,'COMPRAS CONJ - FACTORES'!BK$10)*'COMPRAS CONJ - FACTORES'!BK80</f>
        <v>90.680158800000001</v>
      </c>
      <c r="BL80" s="21">
        <f>+$I80*IF(OR($A80="2-F1",$A80="2-F2"),'COMPRAS CONJ - FACTORES'!BL$11,'COMPRAS CONJ - FACTORES'!BL$10)*'COMPRAS CONJ - FACTORES'!BL80</f>
        <v>92.231820450000001</v>
      </c>
      <c r="BM80" s="21">
        <f>+$I80*IF(OR($A80="2-F1",$A80="2-F2"),'COMPRAS CONJ - FACTORES'!BM$11,'COMPRAS CONJ - FACTORES'!BM$10)*'COMPRAS CONJ - FACTORES'!BM80</f>
        <v>92.231820450000001</v>
      </c>
      <c r="BN80" s="21">
        <f>+$I80*IF(OR($A80="2-F1",$A80="2-F2"),'COMPRAS CONJ - FACTORES'!BN$11,'COMPRAS CONJ - FACTORES'!BN$10)*'COMPRAS CONJ - FACTORES'!BN80</f>
        <v>92.231820450000001</v>
      </c>
      <c r="BO80" s="21">
        <f>+$I80*IF(OR($A80="2-F1",$A80="2-F2"),'COMPRAS CONJ - FACTORES'!BO$11,'COMPRAS CONJ - FACTORES'!BO$10)*'COMPRAS CONJ - FACTORES'!BO80</f>
        <v>92.231820450000001</v>
      </c>
      <c r="BP80" s="21">
        <f>+$I80*IF(OR($A80="2-F1",$A80="2-F2"),'COMPRAS CONJ - FACTORES'!BP$11,'COMPRAS CONJ - FACTORES'!BP$10)*'COMPRAS CONJ - FACTORES'!BP80</f>
        <v>88.221741300000005</v>
      </c>
      <c r="BQ80" s="21">
        <f>+$I80*IF(OR($A80="2-F1",$A80="2-F2"),'COMPRAS CONJ - FACTORES'!BQ$11,'COMPRAS CONJ - FACTORES'!BQ$10)*'COMPRAS CONJ - FACTORES'!BQ80</f>
        <v>88.221741300000005</v>
      </c>
      <c r="BR80" s="21">
        <f>+$I80*IF(OR($A80="2-F1",$A80="2-F2"),'COMPRAS CONJ - FACTORES'!BR$11,'COMPRAS CONJ - FACTORES'!BR$10)*'COMPRAS CONJ - FACTORES'!BR80</f>
        <v>88.221741300000005</v>
      </c>
      <c r="BS80" s="21">
        <f>+$I80*IF(OR($A80="2-F1",$A80="2-F2"),'COMPRAS CONJ - FACTORES'!BS$11,'COMPRAS CONJ - FACTORES'!BS$10)*'COMPRAS CONJ - FACTORES'!BS80</f>
        <v>88.221741300000005</v>
      </c>
      <c r="BT80" s="21">
        <f>+$I80*IF(OR($A80="2-F1",$A80="2-F2"),'COMPRAS CONJ - FACTORES'!BT$11,'COMPRAS CONJ - FACTORES'!BT$10)*'COMPRAS CONJ - FACTORES'!BT80</f>
        <v>88.221741300000005</v>
      </c>
      <c r="BU80" s="21">
        <f>+$I80*IF(OR($A80="2-F1",$A80="2-F2"),'COMPRAS CONJ - FACTORES'!BU$11,'COMPRAS CONJ - FACTORES'!BU$10)*'COMPRAS CONJ - FACTORES'!BU80</f>
        <v>88.221741300000005</v>
      </c>
      <c r="BV80" s="21">
        <f>+$I80*IF(OR($A80="2-F1",$A80="2-F2"),'COMPRAS CONJ - FACTORES'!BV$11,'COMPRAS CONJ - FACTORES'!BV$10)*'COMPRAS CONJ - FACTORES'!BV80</f>
        <v>88.221741300000005</v>
      </c>
      <c r="BW80" s="21">
        <f>+$I80*IF(OR($A80="2-F1",$A80="2-F2"),'COMPRAS CONJ - FACTORES'!BW$11,'COMPRAS CONJ - FACTORES'!BW$10)*'COMPRAS CONJ - FACTORES'!BW80</f>
        <v>88.221741300000005</v>
      </c>
      <c r="BX80" s="21">
        <f>+$I80*IF(OR($A80="2-F1",$A80="2-F2"),'COMPRAS CONJ - FACTORES'!BX$11,'COMPRAS CONJ - FACTORES'!BX$10)*'COMPRAS CONJ - FACTORES'!BX80</f>
        <v>89.731095300000007</v>
      </c>
      <c r="BY80" s="21">
        <f>+$I80*IF(OR($A80="2-F1",$A80="2-F2"),'COMPRAS CONJ - FACTORES'!BY$11,'COMPRAS CONJ - FACTORES'!BY$10)*'COMPRAS CONJ - FACTORES'!BY80</f>
        <v>89.731095300000007</v>
      </c>
      <c r="BZ80" s="21">
        <f>+$I80*IF(OR($A80="2-F1",$A80="2-F2"),'COMPRAS CONJ - FACTORES'!BZ$11,'COMPRAS CONJ - FACTORES'!BZ$10)*'COMPRAS CONJ - FACTORES'!BZ80</f>
        <v>89.731095300000007</v>
      </c>
      <c r="CA80" s="21">
        <f>+$I80*IF(OR($A80="2-F1",$A80="2-F2"),'COMPRAS CONJ - FACTORES'!CA$11,'COMPRAS CONJ - FACTORES'!CA$10)*'COMPRAS CONJ - FACTORES'!CA80</f>
        <v>89.731095300000007</v>
      </c>
    </row>
    <row r="81" spans="1:79" x14ac:dyDescent="0.3">
      <c r="A81" s="9">
        <v>202</v>
      </c>
      <c r="B81" s="17" t="s">
        <v>2958</v>
      </c>
      <c r="C81" s="441" t="s">
        <v>2998</v>
      </c>
      <c r="D81" s="11" t="s">
        <v>2820</v>
      </c>
      <c r="E81" s="9" t="s">
        <v>2999</v>
      </c>
      <c r="F81" s="9" t="s">
        <v>3000</v>
      </c>
      <c r="G81" s="9" t="s">
        <v>3001</v>
      </c>
      <c r="H81" s="12" t="s">
        <v>3002</v>
      </c>
      <c r="I81" s="13">
        <v>92.45</v>
      </c>
      <c r="J81" s="14">
        <v>45</v>
      </c>
      <c r="K81" s="24">
        <v>42825</v>
      </c>
      <c r="L81" s="24">
        <v>51501</v>
      </c>
      <c r="M81" s="689"/>
      <c r="N81" s="21">
        <f>+$I81*IF(OR($A81="2-F1",$A81="2-F2"),'COMPRAS CONJ - FACTORES'!N$11,'COMPRAS CONJ - FACTORES'!N$10)*'COMPRAS CONJ - FACTORES'!N81</f>
        <v>0</v>
      </c>
      <c r="O81" s="21">
        <f>+$I81*IF(OR($A81="2-F1",$A81="2-F2"),'COMPRAS CONJ - FACTORES'!O$11,'COMPRAS CONJ - FACTORES'!O$10)*'COMPRAS CONJ - FACTORES'!O81</f>
        <v>0</v>
      </c>
      <c r="P81" s="21">
        <f>+$I81*IF(OR($A81="2-F1",$A81="2-F2"),'COMPRAS CONJ - FACTORES'!P$11,'COMPRAS CONJ - FACTORES'!P$10)*'COMPRAS CONJ - FACTORES'!P81</f>
        <v>0</v>
      </c>
      <c r="Q81" s="21">
        <f>+$I81*IF(OR($A81="2-F1",$A81="2-F2"),'COMPRAS CONJ - FACTORES'!Q$11,'COMPRAS CONJ - FACTORES'!Q$10)*'COMPRAS CONJ - FACTORES'!Q81</f>
        <v>0</v>
      </c>
      <c r="R81" s="21">
        <f>+$I81*IF(OR($A81="2-F1",$A81="2-F2"),'COMPRAS CONJ - FACTORES'!R$11,'COMPRAS CONJ - FACTORES'!R$10)*'COMPRAS CONJ - FACTORES'!R81</f>
        <v>0</v>
      </c>
      <c r="S81" s="21">
        <f>+$I81*IF(OR($A81="2-F1",$A81="2-F2"),'COMPRAS CONJ - FACTORES'!S$11,'COMPRAS CONJ - FACTORES'!S$10)*'COMPRAS CONJ - FACTORES'!S81</f>
        <v>0</v>
      </c>
      <c r="T81" s="21">
        <f>+$I81*IF(OR($A81="2-F1",$A81="2-F2"),'COMPRAS CONJ - FACTORES'!T$11,'COMPRAS CONJ - FACTORES'!T$10)*'COMPRAS CONJ - FACTORES'!T81</f>
        <v>0</v>
      </c>
      <c r="U81" s="21">
        <f>+$I81*IF(OR($A81="2-F1",$A81="2-F2"),'COMPRAS CONJ - FACTORES'!U$11,'COMPRAS CONJ - FACTORES'!U$10)*'COMPRAS CONJ - FACTORES'!U81</f>
        <v>0</v>
      </c>
      <c r="V81" s="21">
        <f>+$I81*IF(OR($A81="2-F1",$A81="2-F2"),'COMPRAS CONJ - FACTORES'!V$11,'COMPRAS CONJ - FACTORES'!V$10)*'COMPRAS CONJ - FACTORES'!V81</f>
        <v>0</v>
      </c>
      <c r="W81" s="21">
        <f>+$I81*IF(OR($A81="2-F1",$A81="2-F2"),'COMPRAS CONJ - FACTORES'!W$11,'COMPRAS CONJ - FACTORES'!W$10)*'COMPRAS CONJ - FACTORES'!W81</f>
        <v>0</v>
      </c>
      <c r="X81" s="21">
        <f>+$I81*IF(OR($A81="2-F1",$A81="2-F2"),'COMPRAS CONJ - FACTORES'!X$11,'COMPRAS CONJ - FACTORES'!X$10)*'COMPRAS CONJ - FACTORES'!X81</f>
        <v>0</v>
      </c>
      <c r="Y81" s="21">
        <f>+$I81*IF(OR($A81="2-F1",$A81="2-F2"),'COMPRAS CONJ - FACTORES'!Y$11,'COMPRAS CONJ - FACTORES'!Y$10)*'COMPRAS CONJ - FACTORES'!Y81</f>
        <v>0</v>
      </c>
      <c r="Z81" s="21">
        <f>+$I81*IF(OR($A81="2-F1",$A81="2-F2"),'COMPRAS CONJ - FACTORES'!Z$11,'COMPRAS CONJ - FACTORES'!Z$10)*'COMPRAS CONJ - FACTORES'!Z81</f>
        <v>0</v>
      </c>
      <c r="AA81" s="21">
        <f>+$I81*IF(OR($A81="2-F1",$A81="2-F2"),'COMPRAS CONJ - FACTORES'!AA$11,'COMPRAS CONJ - FACTORES'!AA$10)*'COMPRAS CONJ - FACTORES'!AA81</f>
        <v>0</v>
      </c>
      <c r="AB81" s="21">
        <f>+$I81*IF(OR($A81="2-F1",$A81="2-F2"),'COMPRAS CONJ - FACTORES'!AB$11,'COMPRAS CONJ - FACTORES'!AB$10)*'COMPRAS CONJ - FACTORES'!AB81</f>
        <v>0</v>
      </c>
      <c r="AC81" s="21">
        <f>+$I81*IF(OR($A81="2-F1",$A81="2-F2"),'COMPRAS CONJ - FACTORES'!AC$11,'COMPRAS CONJ - FACTORES'!AC$10)*'COMPRAS CONJ - FACTORES'!AC81</f>
        <v>0</v>
      </c>
      <c r="AD81" s="21">
        <f>+$I81*IF(OR($A81="2-F1",$A81="2-F2"),'COMPRAS CONJ - FACTORES'!AD$11,'COMPRAS CONJ - FACTORES'!AD$10)*'COMPRAS CONJ - FACTORES'!AD81</f>
        <v>0</v>
      </c>
      <c r="AE81" s="21">
        <f>+$I81*IF(OR($A81="2-F1",$A81="2-F2"),'COMPRAS CONJ - FACTORES'!AE$11,'COMPRAS CONJ - FACTORES'!AE$10)*'COMPRAS CONJ - FACTORES'!AE81</f>
        <v>0</v>
      </c>
      <c r="AF81" s="21">
        <f>+$I81*IF(OR($A81="2-F1",$A81="2-F2"),'COMPRAS CONJ - FACTORES'!AF$11,'COMPRAS CONJ - FACTORES'!AF$10)*'COMPRAS CONJ - FACTORES'!AF81</f>
        <v>0</v>
      </c>
      <c r="AG81" s="21">
        <f>+$I81*IF(OR($A81="2-F1",$A81="2-F2"),'COMPRAS CONJ - FACTORES'!AG$11,'COMPRAS CONJ - FACTORES'!AG$10)*'COMPRAS CONJ - FACTORES'!AG81</f>
        <v>0</v>
      </c>
      <c r="AH81" s="21">
        <f>+$I81*IF(OR($A81="2-F1",$A81="2-F2"),'COMPRAS CONJ - FACTORES'!AH$11,'COMPRAS CONJ - FACTORES'!AH$10)*'COMPRAS CONJ - FACTORES'!AH81</f>
        <v>0</v>
      </c>
      <c r="AI81" s="21">
        <f>+$I81*IF(OR($A81="2-F1",$A81="2-F2"),'COMPRAS CONJ - FACTORES'!AI$11,'COMPRAS CONJ - FACTORES'!AI$10)*'COMPRAS CONJ - FACTORES'!AI81</f>
        <v>0</v>
      </c>
      <c r="AJ81" s="21">
        <f>+$I81*IF(OR($A81="2-F1",$A81="2-F2"),'COMPRAS CONJ - FACTORES'!AJ$11,'COMPRAS CONJ - FACTORES'!AJ$10)*'COMPRAS CONJ - FACTORES'!AJ81</f>
        <v>0</v>
      </c>
      <c r="AK81" s="21">
        <f>+$I81*IF(OR($A81="2-F1",$A81="2-F2"),'COMPRAS CONJ - FACTORES'!AK$11,'COMPRAS CONJ - FACTORES'!AK$10)*'COMPRAS CONJ - FACTORES'!AK81</f>
        <v>0</v>
      </c>
      <c r="AL81" s="21">
        <f>+$I81*IF(OR($A81="2-F1",$A81="2-F2"),'COMPRAS CONJ - FACTORES'!AL$11,'COMPRAS CONJ - FACTORES'!AL$10)*'COMPRAS CONJ - FACTORES'!AL81</f>
        <v>0</v>
      </c>
      <c r="AM81" s="21">
        <f>+$I81*IF(OR($A81="2-F1",$A81="2-F2"),'COMPRAS CONJ - FACTORES'!AM$11,'COMPRAS CONJ - FACTORES'!AM$10)*'COMPRAS CONJ - FACTORES'!AM81</f>
        <v>0</v>
      </c>
      <c r="AN81" s="21">
        <f>+$I81*IF(OR($A81="2-F1",$A81="2-F2"),'COMPRAS CONJ - FACTORES'!AN$11,'COMPRAS CONJ - FACTORES'!AN$10)*'COMPRAS CONJ - FACTORES'!AN81</f>
        <v>0</v>
      </c>
      <c r="AO81" s="21">
        <f>+$I81*IF(OR($A81="2-F1",$A81="2-F2"),'COMPRAS CONJ - FACTORES'!AO$11,'COMPRAS CONJ - FACTORES'!AO$10)*'COMPRAS CONJ - FACTORES'!AO81</f>
        <v>0</v>
      </c>
      <c r="AP81" s="21">
        <f>+$I81*IF(OR($A81="2-F1",$A81="2-F2"),'COMPRAS CONJ - FACTORES'!AP$11,'COMPRAS CONJ - FACTORES'!AP$10)*'COMPRAS CONJ - FACTORES'!AP81</f>
        <v>0</v>
      </c>
      <c r="AQ81" s="21">
        <f>+$I81*IF(OR($A81="2-F1",$A81="2-F2"),'COMPRAS CONJ - FACTORES'!AQ$11,'COMPRAS CONJ - FACTORES'!AQ$10)*'COMPRAS CONJ - FACTORES'!AQ81</f>
        <v>0</v>
      </c>
      <c r="AR81" s="21">
        <f>+$I81*IF(OR($A81="2-F1",$A81="2-F2"),'COMPRAS CONJ - FACTORES'!AR$11,'COMPRAS CONJ - FACTORES'!AR$10)*'COMPRAS CONJ - FACTORES'!AR81</f>
        <v>0</v>
      </c>
      <c r="AS81" s="21">
        <f>+$I81*IF(OR($A81="2-F1",$A81="2-F2"),'COMPRAS CONJ - FACTORES'!AS$11,'COMPRAS CONJ - FACTORES'!AS$10)*'COMPRAS CONJ - FACTORES'!AS81</f>
        <v>0</v>
      </c>
      <c r="AT81" s="21">
        <f>+$I81*IF(OR($A81="2-F1",$A81="2-F2"),'COMPRAS CONJ - FACTORES'!AT$11,'COMPRAS CONJ - FACTORES'!AT$10)*'COMPRAS CONJ - FACTORES'!AT81</f>
        <v>0</v>
      </c>
      <c r="AU81" s="21">
        <f>+$I81*IF(OR($A81="2-F1",$A81="2-F2"),'COMPRAS CONJ - FACTORES'!AU$11,'COMPRAS CONJ - FACTORES'!AU$10)*'COMPRAS CONJ - FACTORES'!AU81</f>
        <v>0</v>
      </c>
      <c r="AV81" s="21">
        <f>+$I81*IF(OR($A81="2-F1",$A81="2-F2"),'COMPRAS CONJ - FACTORES'!AV$11,'COMPRAS CONJ - FACTORES'!AV$10)*'COMPRAS CONJ - FACTORES'!AV81</f>
        <v>0</v>
      </c>
      <c r="AW81" s="21">
        <f>+$I81*IF(OR($A81="2-F1",$A81="2-F2"),'COMPRAS CONJ - FACTORES'!AW$11,'COMPRAS CONJ - FACTORES'!AW$10)*'COMPRAS CONJ - FACTORES'!AW81</f>
        <v>0</v>
      </c>
      <c r="AX81" s="21">
        <f>+$I81*IF(OR($A81="2-F1",$A81="2-F2"),'COMPRAS CONJ - FACTORES'!AX$11,'COMPRAS CONJ - FACTORES'!AX$10)*'COMPRAS CONJ - FACTORES'!AX81</f>
        <v>0</v>
      </c>
      <c r="AY81" s="21">
        <f>+$I81*IF(OR($A81="2-F1",$A81="2-F2"),'COMPRAS CONJ - FACTORES'!AY$11,'COMPRAS CONJ - FACTORES'!AY$10)*'COMPRAS CONJ - FACTORES'!AY81</f>
        <v>0</v>
      </c>
      <c r="AZ81" s="21">
        <f>+$I81*IF(OR($A81="2-F1",$A81="2-F2"),'COMPRAS CONJ - FACTORES'!AZ$11,'COMPRAS CONJ - FACTORES'!AZ$10)*'COMPRAS CONJ - FACTORES'!AZ81</f>
        <v>0</v>
      </c>
      <c r="BA81" s="21">
        <f>+$I81*IF(OR($A81="2-F1",$A81="2-F2"),'COMPRAS CONJ - FACTORES'!BA$11,'COMPRAS CONJ - FACTORES'!BA$10)*'COMPRAS CONJ - FACTORES'!BA81</f>
        <v>0</v>
      </c>
      <c r="BB81" s="21">
        <f>+$I81*IF(OR($A81="2-F1",$A81="2-F2"),'COMPRAS CONJ - FACTORES'!BB$11,'COMPRAS CONJ - FACTORES'!BB$10)*'COMPRAS CONJ - FACTORES'!BB81</f>
        <v>0</v>
      </c>
      <c r="BC81" s="21">
        <f>+$I81*IF(OR($A81="2-F1",$A81="2-F2"),'COMPRAS CONJ - FACTORES'!BC$11,'COMPRAS CONJ - FACTORES'!BC$10)*'COMPRAS CONJ - FACTORES'!BC81</f>
        <v>0</v>
      </c>
      <c r="BD81" s="21">
        <f>+$I81*IF(OR($A81="2-F1",$A81="2-F2"),'COMPRAS CONJ - FACTORES'!BD$11,'COMPRAS CONJ - FACTORES'!BD$10)*'COMPRAS CONJ - FACTORES'!BD81</f>
        <v>0</v>
      </c>
      <c r="BE81" s="21">
        <f>+$I81*IF(OR($A81="2-F1",$A81="2-F2"),'COMPRAS CONJ - FACTORES'!BE$11,'COMPRAS CONJ - FACTORES'!BE$10)*'COMPRAS CONJ - FACTORES'!BE81</f>
        <v>0</v>
      </c>
      <c r="BF81" s="21">
        <f>+$I81*IF(OR($A81="2-F1",$A81="2-F2"),'COMPRAS CONJ - FACTORES'!BF$11,'COMPRAS CONJ - FACTORES'!BF$10)*'COMPRAS CONJ - FACTORES'!BF81</f>
        <v>0</v>
      </c>
      <c r="BG81" s="21">
        <f>+$I81*IF(OR($A81="2-F1",$A81="2-F2"),'COMPRAS CONJ - FACTORES'!BG$11,'COMPRAS CONJ - FACTORES'!BG$10)*'COMPRAS CONJ - FACTORES'!BG81</f>
        <v>0</v>
      </c>
      <c r="BH81" s="21">
        <f>+$I81*IF(OR($A81="2-F1",$A81="2-F2"),'COMPRAS CONJ - FACTORES'!BH$11,'COMPRAS CONJ - FACTORES'!BH$10)*'COMPRAS CONJ - FACTORES'!BH81</f>
        <v>0</v>
      </c>
      <c r="BI81" s="21">
        <f>+$I81*IF(OR($A81="2-F1",$A81="2-F2"),'COMPRAS CONJ - FACTORES'!BI$11,'COMPRAS CONJ - FACTORES'!BI$10)*'COMPRAS CONJ - FACTORES'!BI81</f>
        <v>0</v>
      </c>
      <c r="BJ81" s="21">
        <f>+$I81*IF(OR($A81="2-F1",$A81="2-F2"),'COMPRAS CONJ - FACTORES'!BJ$11,'COMPRAS CONJ - FACTORES'!BJ$10)*'COMPRAS CONJ - FACTORES'!BJ81</f>
        <v>0</v>
      </c>
      <c r="BK81" s="21">
        <f>+$I81*IF(OR($A81="2-F1",$A81="2-F2"),'COMPRAS CONJ - FACTORES'!BK$11,'COMPRAS CONJ - FACTORES'!BK$10)*'COMPRAS CONJ - FACTORES'!BK81</f>
        <v>0</v>
      </c>
      <c r="BL81" s="21">
        <f>+$I81*IF(OR($A81="2-F1",$A81="2-F2"),'COMPRAS CONJ - FACTORES'!BL$11,'COMPRAS CONJ - FACTORES'!BL$10)*'COMPRAS CONJ - FACTORES'!BL81</f>
        <v>0</v>
      </c>
      <c r="BM81" s="21">
        <f>+$I81*IF(OR($A81="2-F1",$A81="2-F2"),'COMPRAS CONJ - FACTORES'!BM$11,'COMPRAS CONJ - FACTORES'!BM$10)*'COMPRAS CONJ - FACTORES'!BM81</f>
        <v>0</v>
      </c>
      <c r="BN81" s="21">
        <f>+$I81*IF(OR($A81="2-F1",$A81="2-F2"),'COMPRAS CONJ - FACTORES'!BN$11,'COMPRAS CONJ - FACTORES'!BN$10)*'COMPRAS CONJ - FACTORES'!BN81</f>
        <v>0</v>
      </c>
      <c r="BO81" s="21">
        <f>+$I81*IF(OR($A81="2-F1",$A81="2-F2"),'COMPRAS CONJ - FACTORES'!BO$11,'COMPRAS CONJ - FACTORES'!BO$10)*'COMPRAS CONJ - FACTORES'!BO81</f>
        <v>0</v>
      </c>
      <c r="BP81" s="21">
        <f>+$I81*IF(OR($A81="2-F1",$A81="2-F2"),'COMPRAS CONJ - FACTORES'!BP$11,'COMPRAS CONJ - FACTORES'!BP$10)*'COMPRAS CONJ - FACTORES'!BP81</f>
        <v>0</v>
      </c>
      <c r="BQ81" s="21">
        <f>+$I81*IF(OR($A81="2-F1",$A81="2-F2"),'COMPRAS CONJ - FACTORES'!BQ$11,'COMPRAS CONJ - FACTORES'!BQ$10)*'COMPRAS CONJ - FACTORES'!BQ81</f>
        <v>0</v>
      </c>
      <c r="BR81" s="21">
        <f>+$I81*IF(OR($A81="2-F1",$A81="2-F2"),'COMPRAS CONJ - FACTORES'!BR$11,'COMPRAS CONJ - FACTORES'!BR$10)*'COMPRAS CONJ - FACTORES'!BR81</f>
        <v>0</v>
      </c>
      <c r="BS81" s="21">
        <f>+$I81*IF(OR($A81="2-F1",$A81="2-F2"),'COMPRAS CONJ - FACTORES'!BS$11,'COMPRAS CONJ - FACTORES'!BS$10)*'COMPRAS CONJ - FACTORES'!BS81</f>
        <v>0</v>
      </c>
      <c r="BT81" s="21">
        <f>+$I81*IF(OR($A81="2-F1",$A81="2-F2"),'COMPRAS CONJ - FACTORES'!BT$11,'COMPRAS CONJ - FACTORES'!BT$10)*'COMPRAS CONJ - FACTORES'!BT81</f>
        <v>0</v>
      </c>
      <c r="BU81" s="21">
        <f>+$I81*IF(OR($A81="2-F1",$A81="2-F2"),'COMPRAS CONJ - FACTORES'!BU$11,'COMPRAS CONJ - FACTORES'!BU$10)*'COMPRAS CONJ - FACTORES'!BU81</f>
        <v>0</v>
      </c>
      <c r="BV81" s="21">
        <f>+$I81*IF(OR($A81="2-F1",$A81="2-F2"),'COMPRAS CONJ - FACTORES'!BV$11,'COMPRAS CONJ - FACTORES'!BV$10)*'COMPRAS CONJ - FACTORES'!BV81</f>
        <v>0</v>
      </c>
      <c r="BW81" s="21">
        <f>+$I81*IF(OR($A81="2-F1",$A81="2-F2"),'COMPRAS CONJ - FACTORES'!BW$11,'COMPRAS CONJ - FACTORES'!BW$10)*'COMPRAS CONJ - FACTORES'!BW81</f>
        <v>0</v>
      </c>
      <c r="BX81" s="21">
        <f>+$I81*IF(OR($A81="2-F1",$A81="2-F2"),'COMPRAS CONJ - FACTORES'!BX$11,'COMPRAS CONJ - FACTORES'!BX$10)*'COMPRAS CONJ - FACTORES'!BX81</f>
        <v>0</v>
      </c>
      <c r="BY81" s="21">
        <f>+$I81*IF(OR($A81="2-F1",$A81="2-F2"),'COMPRAS CONJ - FACTORES'!BY$11,'COMPRAS CONJ - FACTORES'!BY$10)*'COMPRAS CONJ - FACTORES'!BY81</f>
        <v>0</v>
      </c>
      <c r="BZ81" s="21">
        <f>+$I81*IF(OR($A81="2-F1",$A81="2-F2"),'COMPRAS CONJ - FACTORES'!BZ$11,'COMPRAS CONJ - FACTORES'!BZ$10)*'COMPRAS CONJ - FACTORES'!BZ81</f>
        <v>0</v>
      </c>
      <c r="CA81" s="21">
        <f>+$I81*IF(OR($A81="2-F1",$A81="2-F2"),'COMPRAS CONJ - FACTORES'!CA$11,'COMPRAS CONJ - FACTORES'!CA$10)*'COMPRAS CONJ - FACTORES'!CA81</f>
        <v>0</v>
      </c>
    </row>
    <row r="82" spans="1:79" x14ac:dyDescent="0.3">
      <c r="A82" s="9">
        <v>202</v>
      </c>
      <c r="B82" s="15" t="s">
        <v>2830</v>
      </c>
      <c r="C82" s="438" t="s">
        <v>3003</v>
      </c>
      <c r="D82" s="11" t="s">
        <v>2825</v>
      </c>
      <c r="E82" s="9" t="s">
        <v>2854</v>
      </c>
      <c r="F82" s="9" t="s">
        <v>3004</v>
      </c>
      <c r="G82" s="9" t="s">
        <v>3005</v>
      </c>
      <c r="H82" s="12" t="s">
        <v>6323</v>
      </c>
      <c r="I82" s="13">
        <v>58.98</v>
      </c>
      <c r="J82" s="14">
        <v>5</v>
      </c>
      <c r="K82" s="24">
        <v>42825</v>
      </c>
      <c r="L82" s="24">
        <v>43826</v>
      </c>
      <c r="M82" s="689">
        <v>43826</v>
      </c>
      <c r="N82" s="21">
        <f>+$I82*IF(OR($A82="2-F1",$A82="2-F2"),'COMPRAS CONJ - FACTORES'!N$11,'COMPRAS CONJ - FACTORES'!N$10)*'COMPRAS CONJ - FACTORES'!N82</f>
        <v>0</v>
      </c>
      <c r="O82" s="21">
        <f>+$I82*IF(OR($A82="2-F1",$A82="2-F2"),'COMPRAS CONJ - FACTORES'!O$11,'COMPRAS CONJ - FACTORES'!O$10)*'COMPRAS CONJ - FACTORES'!O82</f>
        <v>0</v>
      </c>
      <c r="P82" s="21">
        <f>+$I82*IF(OR($A82="2-F1",$A82="2-F2"),'COMPRAS CONJ - FACTORES'!P$11,'COMPRAS CONJ - FACTORES'!P$10)*'COMPRAS CONJ - FACTORES'!P82</f>
        <v>0</v>
      </c>
      <c r="Q82" s="21">
        <f>+$I82*IF(OR($A82="2-F1",$A82="2-F2"),'COMPRAS CONJ - FACTORES'!Q$11,'COMPRAS CONJ - FACTORES'!Q$10)*'COMPRAS CONJ - FACTORES'!Q82</f>
        <v>0</v>
      </c>
      <c r="R82" s="21">
        <f>+$I82*IF(OR($A82="2-F1",$A82="2-F2"),'COMPRAS CONJ - FACTORES'!R$11,'COMPRAS CONJ - FACTORES'!R$10)*'COMPRAS CONJ - FACTORES'!R82</f>
        <v>0</v>
      </c>
      <c r="S82" s="21">
        <f>+$I82*IF(OR($A82="2-F1",$A82="2-F2"),'COMPRAS CONJ - FACTORES'!S$11,'COMPRAS CONJ - FACTORES'!S$10)*'COMPRAS CONJ - FACTORES'!S82</f>
        <v>0</v>
      </c>
      <c r="T82" s="21">
        <f>+$I82*IF(OR($A82="2-F1",$A82="2-F2"),'COMPRAS CONJ - FACTORES'!T$11,'COMPRAS CONJ - FACTORES'!T$10)*'COMPRAS CONJ - FACTORES'!T82</f>
        <v>0</v>
      </c>
      <c r="U82" s="21">
        <f>+$I82*IF(OR($A82="2-F1",$A82="2-F2"),'COMPRAS CONJ - FACTORES'!U$11,'COMPRAS CONJ - FACTORES'!U$10)*'COMPRAS CONJ - FACTORES'!U82</f>
        <v>0</v>
      </c>
      <c r="V82" s="21">
        <f>+$I82*IF(OR($A82="2-F1",$A82="2-F2"),'COMPRAS CONJ - FACTORES'!V$11,'COMPRAS CONJ - FACTORES'!V$10)*'COMPRAS CONJ - FACTORES'!V82</f>
        <v>0</v>
      </c>
      <c r="W82" s="21">
        <f>+$I82*IF(OR($A82="2-F1",$A82="2-F2"),'COMPRAS CONJ - FACTORES'!W$11,'COMPRAS CONJ - FACTORES'!W$10)*'COMPRAS CONJ - FACTORES'!W82</f>
        <v>0</v>
      </c>
      <c r="X82" s="21">
        <f>+$I82*IF(OR($A82="2-F1",$A82="2-F2"),'COMPRAS CONJ - FACTORES'!X$11,'COMPRAS CONJ - FACTORES'!X$10)*'COMPRAS CONJ - FACTORES'!X82</f>
        <v>0</v>
      </c>
      <c r="Y82" s="21">
        <f>+$I82*IF(OR($A82="2-F1",$A82="2-F2"),'COMPRAS CONJ - FACTORES'!Y$11,'COMPRAS CONJ - FACTORES'!Y$10)*'COMPRAS CONJ - FACTORES'!Y82</f>
        <v>0</v>
      </c>
      <c r="Z82" s="21">
        <f>+$I82*IF(OR($A82="2-F1",$A82="2-F2"),'COMPRAS CONJ - FACTORES'!Z$11,'COMPRAS CONJ - FACTORES'!Z$10)*'COMPRAS CONJ - FACTORES'!Z82</f>
        <v>0</v>
      </c>
      <c r="AA82" s="21">
        <f>+$I82*IF(OR($A82="2-F1",$A82="2-F2"),'COMPRAS CONJ - FACTORES'!AA$11,'COMPRAS CONJ - FACTORES'!AA$10)*'COMPRAS CONJ - FACTORES'!AA82</f>
        <v>0</v>
      </c>
      <c r="AB82" s="21">
        <f>+$I82*IF(OR($A82="2-F1",$A82="2-F2"),'COMPRAS CONJ - FACTORES'!AB$11,'COMPRAS CONJ - FACTORES'!AB$10)*'COMPRAS CONJ - FACTORES'!AB82</f>
        <v>0</v>
      </c>
      <c r="AC82" s="21">
        <f>+$I82*IF(OR($A82="2-F1",$A82="2-F2"),'COMPRAS CONJ - FACTORES'!AC$11,'COMPRAS CONJ - FACTORES'!AC$10)*'COMPRAS CONJ - FACTORES'!AC82</f>
        <v>0</v>
      </c>
      <c r="AD82" s="21">
        <f>+$I82*IF(OR($A82="2-F1",$A82="2-F2"),'COMPRAS CONJ - FACTORES'!AD$11,'COMPRAS CONJ - FACTORES'!AD$10)*'COMPRAS CONJ - FACTORES'!AD82</f>
        <v>0</v>
      </c>
      <c r="AE82" s="21">
        <f>+$I82*IF(OR($A82="2-F1",$A82="2-F2"),'COMPRAS CONJ - FACTORES'!AE$11,'COMPRAS CONJ - FACTORES'!AE$10)*'COMPRAS CONJ - FACTORES'!AE82</f>
        <v>0</v>
      </c>
      <c r="AF82" s="21">
        <f>+$I82*IF(OR($A82="2-F1",$A82="2-F2"),'COMPRAS CONJ - FACTORES'!AF$11,'COMPRAS CONJ - FACTORES'!AF$10)*'COMPRAS CONJ - FACTORES'!AF82</f>
        <v>0</v>
      </c>
      <c r="AG82" s="21">
        <f>+$I82*IF(OR($A82="2-F1",$A82="2-F2"),'COMPRAS CONJ - FACTORES'!AG$11,'COMPRAS CONJ - FACTORES'!AG$10)*'COMPRAS CONJ - FACTORES'!AG82</f>
        <v>0</v>
      </c>
      <c r="AH82" s="21">
        <f>+$I82*IF(OR($A82="2-F1",$A82="2-F2"),'COMPRAS CONJ - FACTORES'!AH$11,'COMPRAS CONJ - FACTORES'!AH$10)*'COMPRAS CONJ - FACTORES'!AH82</f>
        <v>0</v>
      </c>
      <c r="AI82" s="21">
        <f>+$I82*IF(OR($A82="2-F1",$A82="2-F2"),'COMPRAS CONJ - FACTORES'!AI$11,'COMPRAS CONJ - FACTORES'!AI$10)*'COMPRAS CONJ - FACTORES'!AI82</f>
        <v>0</v>
      </c>
      <c r="AJ82" s="21">
        <f>+$I82*IF(OR($A82="2-F1",$A82="2-F2"),'COMPRAS CONJ - FACTORES'!AJ$11,'COMPRAS CONJ - FACTORES'!AJ$10)*'COMPRAS CONJ - FACTORES'!AJ82</f>
        <v>0</v>
      </c>
      <c r="AK82" s="21">
        <f>+$I82*IF(OR($A82="2-F1",$A82="2-F2"),'COMPRAS CONJ - FACTORES'!AK$11,'COMPRAS CONJ - FACTORES'!AK$10)*'COMPRAS CONJ - FACTORES'!AK82</f>
        <v>0</v>
      </c>
      <c r="AL82" s="21">
        <f>+$I82*IF(OR($A82="2-F1",$A82="2-F2"),'COMPRAS CONJ - FACTORES'!AL$11,'COMPRAS CONJ - FACTORES'!AL$10)*'COMPRAS CONJ - FACTORES'!AL82</f>
        <v>0</v>
      </c>
      <c r="AM82" s="21">
        <f>+$I82*IF(OR($A82="2-F1",$A82="2-F2"),'COMPRAS CONJ - FACTORES'!AM$11,'COMPRAS CONJ - FACTORES'!AM$10)*'COMPRAS CONJ - FACTORES'!AM82</f>
        <v>0</v>
      </c>
      <c r="AN82" s="21">
        <f>+$I82*IF(OR($A82="2-F1",$A82="2-F2"),'COMPRAS CONJ - FACTORES'!AN$11,'COMPRAS CONJ - FACTORES'!AN$10)*'COMPRAS CONJ - FACTORES'!AN82</f>
        <v>0</v>
      </c>
      <c r="AO82" s="21">
        <f>+$I82*IF(OR($A82="2-F1",$A82="2-F2"),'COMPRAS CONJ - FACTORES'!AO$11,'COMPRAS CONJ - FACTORES'!AO$10)*'COMPRAS CONJ - FACTORES'!AO82</f>
        <v>0</v>
      </c>
      <c r="AP82" s="21">
        <f>+$I82*IF(OR($A82="2-F1",$A82="2-F2"),'COMPRAS CONJ - FACTORES'!AP$11,'COMPRAS CONJ - FACTORES'!AP$10)*'COMPRAS CONJ - FACTORES'!AP82</f>
        <v>0</v>
      </c>
      <c r="AQ82" s="21">
        <f>+$I82*IF(OR($A82="2-F1",$A82="2-F2"),'COMPRAS CONJ - FACTORES'!AQ$11,'COMPRAS CONJ - FACTORES'!AQ$10)*'COMPRAS CONJ - FACTORES'!AQ82</f>
        <v>68.986841699999985</v>
      </c>
      <c r="AR82" s="21">
        <f>+$I82*IF(OR($A82="2-F1",$A82="2-F2"),'COMPRAS CONJ - FACTORES'!AR$11,'COMPRAS CONJ - FACTORES'!AR$10)*'COMPRAS CONJ - FACTORES'!AR82</f>
        <v>68.986841699999985</v>
      </c>
      <c r="AS82" s="21">
        <f>+$I82*IF(OR($A82="2-F1",$A82="2-F2"),'COMPRAS CONJ - FACTORES'!AS$11,'COMPRAS CONJ - FACTORES'!AS$10)*'COMPRAS CONJ - FACTORES'!AS82</f>
        <v>68.986841699999985</v>
      </c>
      <c r="AT82" s="21">
        <f>+$I82*IF(OR($A82="2-F1",$A82="2-F2"),'COMPRAS CONJ - FACTORES'!AT$11,'COMPRAS CONJ - FACTORES'!AT$10)*'COMPRAS CONJ - FACTORES'!AT82</f>
        <v>68.986841699999985</v>
      </c>
      <c r="AU82" s="21">
        <f>+$I82*IF(OR($A82="2-F1",$A82="2-F2"),'COMPRAS CONJ - FACTORES'!AU$11,'COMPRAS CONJ - FACTORES'!AU$10)*'COMPRAS CONJ - FACTORES'!AU82</f>
        <v>68.986841699999985</v>
      </c>
      <c r="AV82" s="21">
        <f>+$I82*IF(OR($A82="2-F1",$A82="2-F2"),'COMPRAS CONJ - FACTORES'!AV$11,'COMPRAS CONJ - FACTORES'!AV$10)*'COMPRAS CONJ - FACTORES'!AV82</f>
        <v>68.986841699999985</v>
      </c>
      <c r="AW82" s="21">
        <f>+$I82*IF(OR($A82="2-F1",$A82="2-F2"),'COMPRAS CONJ - FACTORES'!AW$11,'COMPRAS CONJ - FACTORES'!AW$10)*'COMPRAS CONJ - FACTORES'!AW82</f>
        <v>68.986841699999985</v>
      </c>
      <c r="AX82" s="21">
        <f>+$I82*IF(OR($A82="2-F1",$A82="2-F2"),'COMPRAS CONJ - FACTORES'!AX$11,'COMPRAS CONJ - FACTORES'!AX$10)*'COMPRAS CONJ - FACTORES'!AX82</f>
        <v>68.986841699999985</v>
      </c>
      <c r="AY82" s="21">
        <f>+$I82*IF(OR($A82="2-F1",$A82="2-F2"),'COMPRAS CONJ - FACTORES'!AY$11,'COMPRAS CONJ - FACTORES'!AY$10)*'COMPRAS CONJ - FACTORES'!AY82</f>
        <v>68.986841699999985</v>
      </c>
      <c r="AZ82" s="21">
        <f>+$I82*IF(OR($A82="2-F1",$A82="2-F2"),'COMPRAS CONJ - FACTORES'!AZ$11,'COMPRAS CONJ - FACTORES'!AZ$10)*'COMPRAS CONJ - FACTORES'!AZ82</f>
        <v>68.986841699999985</v>
      </c>
      <c r="BA82" s="21">
        <f>+$I82*IF(OR($A82="2-F1",$A82="2-F2"),'COMPRAS CONJ - FACTORES'!BA$11,'COMPRAS CONJ - FACTORES'!BA$10)*'COMPRAS CONJ - FACTORES'!BA82</f>
        <v>68.986841699999985</v>
      </c>
      <c r="BB82" s="21">
        <f>+$I82*IF(OR($A82="2-F1",$A82="2-F2"),'COMPRAS CONJ - FACTORES'!BB$11,'COMPRAS CONJ - FACTORES'!BB$10)*'COMPRAS CONJ - FACTORES'!BB82</f>
        <v>68.986841699999985</v>
      </c>
      <c r="BC82" s="21">
        <f>+$I82*IF(OR($A82="2-F1",$A82="2-F2"),'COMPRAS CONJ - FACTORES'!BC$11,'COMPRAS CONJ - FACTORES'!BC$10)*'COMPRAS CONJ - FACTORES'!BC82</f>
        <v>70.160248799999991</v>
      </c>
      <c r="BD82" s="21">
        <f>+$I82*IF(OR($A82="2-F1",$A82="2-F2"),'COMPRAS CONJ - FACTORES'!BD$11,'COMPRAS CONJ - FACTORES'!BD$10)*'COMPRAS CONJ - FACTORES'!BD82</f>
        <v>70.160248799999991</v>
      </c>
      <c r="BE82" s="21">
        <f>+$I82*IF(OR($A82="2-F1",$A82="2-F2"),'COMPRAS CONJ - FACTORES'!BE$11,'COMPRAS CONJ - FACTORES'!BE$10)*'COMPRAS CONJ - FACTORES'!BE82</f>
        <v>70.160248799999991</v>
      </c>
      <c r="BF82" s="21">
        <f>+$I82*IF(OR($A82="2-F1",$A82="2-F2"),'COMPRAS CONJ - FACTORES'!BF$11,'COMPRAS CONJ - FACTORES'!BF$10)*'COMPRAS CONJ - FACTORES'!BF82</f>
        <v>70.160248799999991</v>
      </c>
      <c r="BG82" s="21">
        <f>+$I82*IF(OR($A82="2-F1",$A82="2-F2"),'COMPRAS CONJ - FACTORES'!BG$11,'COMPRAS CONJ - FACTORES'!BG$10)*'COMPRAS CONJ - FACTORES'!BG82</f>
        <v>70.160248799999991</v>
      </c>
      <c r="BH82" s="21">
        <f>+$I82*IF(OR($A82="2-F1",$A82="2-F2"),'COMPRAS CONJ - FACTORES'!BH$11,'COMPRAS CONJ - FACTORES'!BH$10)*'COMPRAS CONJ - FACTORES'!BH82</f>
        <v>70.160248799999991</v>
      </c>
      <c r="BI82" s="21">
        <f>+$I82*IF(OR($A82="2-F1",$A82="2-F2"),'COMPRAS CONJ - FACTORES'!BI$11,'COMPRAS CONJ - FACTORES'!BI$10)*'COMPRAS CONJ - FACTORES'!BI82</f>
        <v>70.160248799999991</v>
      </c>
      <c r="BJ82" s="21">
        <f>+$I82*IF(OR($A82="2-F1",$A82="2-F2"),'COMPRAS CONJ - FACTORES'!BJ$11,'COMPRAS CONJ - FACTORES'!BJ$10)*'COMPRAS CONJ - FACTORES'!BJ82</f>
        <v>70.160248799999991</v>
      </c>
      <c r="BK82" s="21">
        <f>+$I82*IF(OR($A82="2-F1",$A82="2-F2"),'COMPRAS CONJ - FACTORES'!BK$11,'COMPRAS CONJ - FACTORES'!BK$10)*'COMPRAS CONJ - FACTORES'!BK82</f>
        <v>70.160248799999991</v>
      </c>
      <c r="BL82" s="21">
        <f>+$I82*IF(OR($A82="2-F1",$A82="2-F2"),'COMPRAS CONJ - FACTORES'!BL$11,'COMPRAS CONJ - FACTORES'!BL$10)*'COMPRAS CONJ - FACTORES'!BL82</f>
        <v>70.160248799999991</v>
      </c>
      <c r="BM82" s="21">
        <f>+$I82*IF(OR($A82="2-F1",$A82="2-F2"),'COMPRAS CONJ - FACTORES'!BM$11,'COMPRAS CONJ - FACTORES'!BM$10)*'COMPRAS CONJ - FACTORES'!BM82</f>
        <v>70.160248799999991</v>
      </c>
      <c r="BN82" s="21">
        <f>+$I82*IF(OR($A82="2-F1",$A82="2-F2"),'COMPRAS CONJ - FACTORES'!BN$11,'COMPRAS CONJ - FACTORES'!BN$10)*'COMPRAS CONJ - FACTORES'!BN82</f>
        <v>70.160248799999991</v>
      </c>
      <c r="BO82" s="21">
        <f>+$I82*IF(OR($A82="2-F1",$A82="2-F2"),'COMPRAS CONJ - FACTORES'!BO$11,'COMPRAS CONJ - FACTORES'!BO$10)*'COMPRAS CONJ - FACTORES'!BO82</f>
        <v>71.360786700000006</v>
      </c>
      <c r="BP82" s="21">
        <f>+$I82*IF(OR($A82="2-F1",$A82="2-F2"),'COMPRAS CONJ - FACTORES'!BP$11,'COMPRAS CONJ - FACTORES'!BP$10)*'COMPRAS CONJ - FACTORES'!BP82</f>
        <v>68.258143799999999</v>
      </c>
      <c r="BQ82" s="21">
        <f>+$I82*IF(OR($A82="2-F1",$A82="2-F2"),'COMPRAS CONJ - FACTORES'!BQ$11,'COMPRAS CONJ - FACTORES'!BQ$10)*'COMPRAS CONJ - FACTORES'!BQ82</f>
        <v>68.258143799999999</v>
      </c>
      <c r="BR82" s="21">
        <f>+$I82*IF(OR($A82="2-F1",$A82="2-F2"),'COMPRAS CONJ - FACTORES'!BR$11,'COMPRAS CONJ - FACTORES'!BR$10)*'COMPRAS CONJ - FACTORES'!BR82</f>
        <v>68.258143799999999</v>
      </c>
      <c r="BS82" s="21">
        <f>+$I82*IF(OR($A82="2-F1",$A82="2-F2"),'COMPRAS CONJ - FACTORES'!BS$11,'COMPRAS CONJ - FACTORES'!BS$10)*'COMPRAS CONJ - FACTORES'!BS82</f>
        <v>68.258143799999999</v>
      </c>
      <c r="BT82" s="21">
        <f>+$I82*IF(OR($A82="2-F1",$A82="2-F2"),'COMPRAS CONJ - FACTORES'!BT$11,'COMPRAS CONJ - FACTORES'!BT$10)*'COMPRAS CONJ - FACTORES'!BT82</f>
        <v>68.258143799999999</v>
      </c>
      <c r="BU82" s="21">
        <f>+$I82*IF(OR($A82="2-F1",$A82="2-F2"),'COMPRAS CONJ - FACTORES'!BU$11,'COMPRAS CONJ - FACTORES'!BU$10)*'COMPRAS CONJ - FACTORES'!BU82</f>
        <v>68.258143799999999</v>
      </c>
      <c r="BV82" s="21">
        <f>+$I82*IF(OR($A82="2-F1",$A82="2-F2"),'COMPRAS CONJ - FACTORES'!BV$11,'COMPRAS CONJ - FACTORES'!BV$10)*'COMPRAS CONJ - FACTORES'!BV82</f>
        <v>68.258143799999999</v>
      </c>
      <c r="BW82" s="21">
        <f>+$I82*IF(OR($A82="2-F1",$A82="2-F2"),'COMPRAS CONJ - FACTORES'!BW$11,'COMPRAS CONJ - FACTORES'!BW$10)*'COMPRAS CONJ - FACTORES'!BW82</f>
        <v>68.258143799999999</v>
      </c>
      <c r="BX82" s="21">
        <f>+$I82*IF(OR($A82="2-F1",$A82="2-F2"),'COMPRAS CONJ - FACTORES'!BX$11,'COMPRAS CONJ - FACTORES'!BX$10)*'COMPRAS CONJ - FACTORES'!BX82</f>
        <v>68.258143799999999</v>
      </c>
      <c r="BY82" s="21">
        <f>+$I82*IF(OR($A82="2-F1",$A82="2-F2"),'COMPRAS CONJ - FACTORES'!BY$11,'COMPRAS CONJ - FACTORES'!BY$10)*'COMPRAS CONJ - FACTORES'!BY82</f>
        <v>68.258143799999999</v>
      </c>
      <c r="BZ82" s="21">
        <f>+$I82*IF(OR($A82="2-F1",$A82="2-F2"),'COMPRAS CONJ - FACTORES'!BZ$11,'COMPRAS CONJ - FACTORES'!BZ$10)*'COMPRAS CONJ - FACTORES'!BZ82</f>
        <v>68.258143799999999</v>
      </c>
      <c r="CA82" s="21">
        <f>+$I82*IF(OR($A82="2-F1",$A82="2-F2"),'COMPRAS CONJ - FACTORES'!CA$11,'COMPRAS CONJ - FACTORES'!CA$10)*'COMPRAS CONJ - FACTORES'!CA82</f>
        <v>69.425947800000003</v>
      </c>
    </row>
    <row r="83" spans="1:79" x14ac:dyDescent="0.3">
      <c r="A83" s="9">
        <v>202</v>
      </c>
      <c r="B83" s="15" t="s">
        <v>2830</v>
      </c>
      <c r="C83" s="438" t="s">
        <v>3006</v>
      </c>
      <c r="D83" s="11" t="s">
        <v>2825</v>
      </c>
      <c r="E83" s="9" t="s">
        <v>2854</v>
      </c>
      <c r="F83" s="9" t="s">
        <v>3004</v>
      </c>
      <c r="G83" s="9" t="s">
        <v>3007</v>
      </c>
      <c r="H83" s="12" t="s">
        <v>3008</v>
      </c>
      <c r="I83" s="13">
        <v>58.98</v>
      </c>
      <c r="J83" s="14">
        <v>5</v>
      </c>
      <c r="K83" s="24">
        <v>42825</v>
      </c>
      <c r="L83" s="24">
        <v>43722</v>
      </c>
      <c r="M83" s="689">
        <v>43722</v>
      </c>
      <c r="N83" s="21">
        <f>+$I83*IF(OR($A83="2-F1",$A83="2-F2"),'COMPRAS CONJ - FACTORES'!N$11,'COMPRAS CONJ - FACTORES'!N$10)*'COMPRAS CONJ - FACTORES'!N83</f>
        <v>0</v>
      </c>
      <c r="O83" s="21">
        <f>+$I83*IF(OR($A83="2-F1",$A83="2-F2"),'COMPRAS CONJ - FACTORES'!O$11,'COMPRAS CONJ - FACTORES'!O$10)*'COMPRAS CONJ - FACTORES'!O83</f>
        <v>0</v>
      </c>
      <c r="P83" s="21">
        <f>+$I83*IF(OR($A83="2-F1",$A83="2-F2"),'COMPRAS CONJ - FACTORES'!P$11,'COMPRAS CONJ - FACTORES'!P$10)*'COMPRAS CONJ - FACTORES'!P83</f>
        <v>0</v>
      </c>
      <c r="Q83" s="21">
        <f>+$I83*IF(OR($A83="2-F1",$A83="2-F2"),'COMPRAS CONJ - FACTORES'!Q$11,'COMPRAS CONJ - FACTORES'!Q$10)*'COMPRAS CONJ - FACTORES'!Q83</f>
        <v>0</v>
      </c>
      <c r="R83" s="21">
        <f>+$I83*IF(OR($A83="2-F1",$A83="2-F2"),'COMPRAS CONJ - FACTORES'!R$11,'COMPRAS CONJ - FACTORES'!R$10)*'COMPRAS CONJ - FACTORES'!R83</f>
        <v>0</v>
      </c>
      <c r="S83" s="21">
        <f>+$I83*IF(OR($A83="2-F1",$A83="2-F2"),'COMPRAS CONJ - FACTORES'!S$11,'COMPRAS CONJ - FACTORES'!S$10)*'COMPRAS CONJ - FACTORES'!S83</f>
        <v>0</v>
      </c>
      <c r="T83" s="21">
        <f>+$I83*IF(OR($A83="2-F1",$A83="2-F2"),'COMPRAS CONJ - FACTORES'!T$11,'COMPRAS CONJ - FACTORES'!T$10)*'COMPRAS CONJ - FACTORES'!T83</f>
        <v>0</v>
      </c>
      <c r="U83" s="21">
        <f>+$I83*IF(OR($A83="2-F1",$A83="2-F2"),'COMPRAS CONJ - FACTORES'!U$11,'COMPRAS CONJ - FACTORES'!U$10)*'COMPRAS CONJ - FACTORES'!U83</f>
        <v>0</v>
      </c>
      <c r="V83" s="21">
        <f>+$I83*IF(OR($A83="2-F1",$A83="2-F2"),'COMPRAS CONJ - FACTORES'!V$11,'COMPRAS CONJ - FACTORES'!V$10)*'COMPRAS CONJ - FACTORES'!V83</f>
        <v>0</v>
      </c>
      <c r="W83" s="21">
        <f>+$I83*IF(OR($A83="2-F1",$A83="2-F2"),'COMPRAS CONJ - FACTORES'!W$11,'COMPRAS CONJ - FACTORES'!W$10)*'COMPRAS CONJ - FACTORES'!W83</f>
        <v>0</v>
      </c>
      <c r="X83" s="21">
        <f>+$I83*IF(OR($A83="2-F1",$A83="2-F2"),'COMPRAS CONJ - FACTORES'!X$11,'COMPRAS CONJ - FACTORES'!X$10)*'COMPRAS CONJ - FACTORES'!X83</f>
        <v>0</v>
      </c>
      <c r="Y83" s="21">
        <f>+$I83*IF(OR($A83="2-F1",$A83="2-F2"),'COMPRAS CONJ - FACTORES'!Y$11,'COMPRAS CONJ - FACTORES'!Y$10)*'COMPRAS CONJ - FACTORES'!Y83</f>
        <v>0</v>
      </c>
      <c r="Z83" s="21">
        <f>+$I83*IF(OR($A83="2-F1",$A83="2-F2"),'COMPRAS CONJ - FACTORES'!Z$11,'COMPRAS CONJ - FACTORES'!Z$10)*'COMPRAS CONJ - FACTORES'!Z83</f>
        <v>0</v>
      </c>
      <c r="AA83" s="21">
        <f>+$I83*IF(OR($A83="2-F1",$A83="2-F2"),'COMPRAS CONJ - FACTORES'!AA$11,'COMPRAS CONJ - FACTORES'!AA$10)*'COMPRAS CONJ - FACTORES'!AA83</f>
        <v>0</v>
      </c>
      <c r="AB83" s="21">
        <f>+$I83*IF(OR($A83="2-F1",$A83="2-F2"),'COMPRAS CONJ - FACTORES'!AB$11,'COMPRAS CONJ - FACTORES'!AB$10)*'COMPRAS CONJ - FACTORES'!AB83</f>
        <v>0</v>
      </c>
      <c r="AC83" s="21">
        <f>+$I83*IF(OR($A83="2-F1",$A83="2-F2"),'COMPRAS CONJ - FACTORES'!AC$11,'COMPRAS CONJ - FACTORES'!AC$10)*'COMPRAS CONJ - FACTORES'!AC83</f>
        <v>0</v>
      </c>
      <c r="AD83" s="21">
        <f>+$I83*IF(OR($A83="2-F1",$A83="2-F2"),'COMPRAS CONJ - FACTORES'!AD$11,'COMPRAS CONJ - FACTORES'!AD$10)*'COMPRAS CONJ - FACTORES'!AD83</f>
        <v>0</v>
      </c>
      <c r="AE83" s="21">
        <f>+$I83*IF(OR($A83="2-F1",$A83="2-F2"),'COMPRAS CONJ - FACTORES'!AE$11,'COMPRAS CONJ - FACTORES'!AE$10)*'COMPRAS CONJ - FACTORES'!AE83</f>
        <v>0</v>
      </c>
      <c r="AF83" s="21">
        <f>+$I83*IF(OR($A83="2-F1",$A83="2-F2"),'COMPRAS CONJ - FACTORES'!AF$11,'COMPRAS CONJ - FACTORES'!AF$10)*'COMPRAS CONJ - FACTORES'!AF83</f>
        <v>0</v>
      </c>
      <c r="AG83" s="21">
        <f>+$I83*IF(OR($A83="2-F1",$A83="2-F2"),'COMPRAS CONJ - FACTORES'!AG$11,'COMPRAS CONJ - FACTORES'!AG$10)*'COMPRAS CONJ - FACTORES'!AG83</f>
        <v>0</v>
      </c>
      <c r="AH83" s="21">
        <f>+$I83*IF(OR($A83="2-F1",$A83="2-F2"),'COMPRAS CONJ - FACTORES'!AH$11,'COMPRAS CONJ - FACTORES'!AH$10)*'COMPRAS CONJ - FACTORES'!AH83</f>
        <v>0</v>
      </c>
      <c r="AI83" s="21">
        <f>+$I83*IF(OR($A83="2-F1",$A83="2-F2"),'COMPRAS CONJ - FACTORES'!AI$11,'COMPRAS CONJ - FACTORES'!AI$10)*'COMPRAS CONJ - FACTORES'!AI83</f>
        <v>0</v>
      </c>
      <c r="AJ83" s="21">
        <f>+$I83*IF(OR($A83="2-F1",$A83="2-F2"),'COMPRAS CONJ - FACTORES'!AJ$11,'COMPRAS CONJ - FACTORES'!AJ$10)*'COMPRAS CONJ - FACTORES'!AJ83</f>
        <v>0</v>
      </c>
      <c r="AK83" s="21">
        <f>+$I83*IF(OR($A83="2-F1",$A83="2-F2"),'COMPRAS CONJ - FACTORES'!AK$11,'COMPRAS CONJ - FACTORES'!AK$10)*'COMPRAS CONJ - FACTORES'!AK83</f>
        <v>0</v>
      </c>
      <c r="AL83" s="21">
        <f>+$I83*IF(OR($A83="2-F1",$A83="2-F2"),'COMPRAS CONJ - FACTORES'!AL$11,'COMPRAS CONJ - FACTORES'!AL$10)*'COMPRAS CONJ - FACTORES'!AL83</f>
        <v>0</v>
      </c>
      <c r="AM83" s="21">
        <f>+$I83*IF(OR($A83="2-F1",$A83="2-F2"),'COMPRAS CONJ - FACTORES'!AM$11,'COMPRAS CONJ - FACTORES'!AM$10)*'COMPRAS CONJ - FACTORES'!AM83</f>
        <v>0</v>
      </c>
      <c r="AN83" s="21">
        <f>+$I83*IF(OR($A83="2-F1",$A83="2-F2"),'COMPRAS CONJ - FACTORES'!AN$11,'COMPRAS CONJ - FACTORES'!AN$10)*'COMPRAS CONJ - FACTORES'!AN83</f>
        <v>68.986841699999985</v>
      </c>
      <c r="AO83" s="21">
        <f>+$I83*IF(OR($A83="2-F1",$A83="2-F2"),'COMPRAS CONJ - FACTORES'!AO$11,'COMPRAS CONJ - FACTORES'!AO$10)*'COMPRAS CONJ - FACTORES'!AO83</f>
        <v>68.986841699999985</v>
      </c>
      <c r="AP83" s="21">
        <f>+$I83*IF(OR($A83="2-F1",$A83="2-F2"),'COMPRAS CONJ - FACTORES'!AP$11,'COMPRAS CONJ - FACTORES'!AP$10)*'COMPRAS CONJ - FACTORES'!AP83</f>
        <v>68.986841699999985</v>
      </c>
      <c r="AQ83" s="21">
        <f>+$I83*IF(OR($A83="2-F1",$A83="2-F2"),'COMPRAS CONJ - FACTORES'!AQ$11,'COMPRAS CONJ - FACTORES'!AQ$10)*'COMPRAS CONJ - FACTORES'!AQ83</f>
        <v>68.986841699999985</v>
      </c>
      <c r="AR83" s="21">
        <f>+$I83*IF(OR($A83="2-F1",$A83="2-F2"),'COMPRAS CONJ - FACTORES'!AR$11,'COMPRAS CONJ - FACTORES'!AR$10)*'COMPRAS CONJ - FACTORES'!AR83</f>
        <v>68.986841699999985</v>
      </c>
      <c r="AS83" s="21">
        <f>+$I83*IF(OR($A83="2-F1",$A83="2-F2"),'COMPRAS CONJ - FACTORES'!AS$11,'COMPRAS CONJ - FACTORES'!AS$10)*'COMPRAS CONJ - FACTORES'!AS83</f>
        <v>68.986841699999985</v>
      </c>
      <c r="AT83" s="21">
        <f>+$I83*IF(OR($A83="2-F1",$A83="2-F2"),'COMPRAS CONJ - FACTORES'!AT$11,'COMPRAS CONJ - FACTORES'!AT$10)*'COMPRAS CONJ - FACTORES'!AT83</f>
        <v>68.986841699999985</v>
      </c>
      <c r="AU83" s="21">
        <f>+$I83*IF(OR($A83="2-F1",$A83="2-F2"),'COMPRAS CONJ - FACTORES'!AU$11,'COMPRAS CONJ - FACTORES'!AU$10)*'COMPRAS CONJ - FACTORES'!AU83</f>
        <v>68.986841699999985</v>
      </c>
      <c r="AV83" s="21">
        <f>+$I83*IF(OR($A83="2-F1",$A83="2-F2"),'COMPRAS CONJ - FACTORES'!AV$11,'COMPRAS CONJ - FACTORES'!AV$10)*'COMPRAS CONJ - FACTORES'!AV83</f>
        <v>68.986841699999985</v>
      </c>
      <c r="AW83" s="21">
        <f>+$I83*IF(OR($A83="2-F1",$A83="2-F2"),'COMPRAS CONJ - FACTORES'!AW$11,'COMPRAS CONJ - FACTORES'!AW$10)*'COMPRAS CONJ - FACTORES'!AW83</f>
        <v>68.986841699999985</v>
      </c>
      <c r="AX83" s="21">
        <f>+$I83*IF(OR($A83="2-F1",$A83="2-F2"),'COMPRAS CONJ - FACTORES'!AX$11,'COMPRAS CONJ - FACTORES'!AX$10)*'COMPRAS CONJ - FACTORES'!AX83</f>
        <v>68.986841699999985</v>
      </c>
      <c r="AY83" s="21">
        <f>+$I83*IF(OR($A83="2-F1",$A83="2-F2"),'COMPRAS CONJ - FACTORES'!AY$11,'COMPRAS CONJ - FACTORES'!AY$10)*'COMPRAS CONJ - FACTORES'!AY83</f>
        <v>68.986841699999985</v>
      </c>
      <c r="AZ83" s="21">
        <f>+$I83*IF(OR($A83="2-F1",$A83="2-F2"),'COMPRAS CONJ - FACTORES'!AZ$11,'COMPRAS CONJ - FACTORES'!AZ$10)*'COMPRAS CONJ - FACTORES'!AZ83</f>
        <v>70.160248799999991</v>
      </c>
      <c r="BA83" s="21">
        <f>+$I83*IF(OR($A83="2-F1",$A83="2-F2"),'COMPRAS CONJ - FACTORES'!BA$11,'COMPRAS CONJ - FACTORES'!BA$10)*'COMPRAS CONJ - FACTORES'!BA83</f>
        <v>70.160248799999991</v>
      </c>
      <c r="BB83" s="21">
        <f>+$I83*IF(OR($A83="2-F1",$A83="2-F2"),'COMPRAS CONJ - FACTORES'!BB$11,'COMPRAS CONJ - FACTORES'!BB$10)*'COMPRAS CONJ - FACTORES'!BB83</f>
        <v>70.160248799999991</v>
      </c>
      <c r="BC83" s="21">
        <f>+$I83*IF(OR($A83="2-F1",$A83="2-F2"),'COMPRAS CONJ - FACTORES'!BC$11,'COMPRAS CONJ - FACTORES'!BC$10)*'COMPRAS CONJ - FACTORES'!BC83</f>
        <v>70.160248799999991</v>
      </c>
      <c r="BD83" s="21">
        <f>+$I83*IF(OR($A83="2-F1",$A83="2-F2"),'COMPRAS CONJ - FACTORES'!BD$11,'COMPRAS CONJ - FACTORES'!BD$10)*'COMPRAS CONJ - FACTORES'!BD83</f>
        <v>70.160248799999991</v>
      </c>
      <c r="BE83" s="21">
        <f>+$I83*IF(OR($A83="2-F1",$A83="2-F2"),'COMPRAS CONJ - FACTORES'!BE$11,'COMPRAS CONJ - FACTORES'!BE$10)*'COMPRAS CONJ - FACTORES'!BE83</f>
        <v>70.160248799999991</v>
      </c>
      <c r="BF83" s="21">
        <f>+$I83*IF(OR($A83="2-F1",$A83="2-F2"),'COMPRAS CONJ - FACTORES'!BF$11,'COMPRAS CONJ - FACTORES'!BF$10)*'COMPRAS CONJ - FACTORES'!BF83</f>
        <v>70.160248799999991</v>
      </c>
      <c r="BG83" s="21">
        <f>+$I83*IF(OR($A83="2-F1",$A83="2-F2"),'COMPRAS CONJ - FACTORES'!BG$11,'COMPRAS CONJ - FACTORES'!BG$10)*'COMPRAS CONJ - FACTORES'!BG83</f>
        <v>70.160248799999991</v>
      </c>
      <c r="BH83" s="21">
        <f>+$I83*IF(OR($A83="2-F1",$A83="2-F2"),'COMPRAS CONJ - FACTORES'!BH$11,'COMPRAS CONJ - FACTORES'!BH$10)*'COMPRAS CONJ - FACTORES'!BH83</f>
        <v>70.160248799999991</v>
      </c>
      <c r="BI83" s="21">
        <f>+$I83*IF(OR($A83="2-F1",$A83="2-F2"),'COMPRAS CONJ - FACTORES'!BI$11,'COMPRAS CONJ - FACTORES'!BI$10)*'COMPRAS CONJ - FACTORES'!BI83</f>
        <v>70.160248799999991</v>
      </c>
      <c r="BJ83" s="21">
        <f>+$I83*IF(OR($A83="2-F1",$A83="2-F2"),'COMPRAS CONJ - FACTORES'!BJ$11,'COMPRAS CONJ - FACTORES'!BJ$10)*'COMPRAS CONJ - FACTORES'!BJ83</f>
        <v>70.160248799999991</v>
      </c>
      <c r="BK83" s="21">
        <f>+$I83*IF(OR($A83="2-F1",$A83="2-F2"),'COMPRAS CONJ - FACTORES'!BK$11,'COMPRAS CONJ - FACTORES'!BK$10)*'COMPRAS CONJ - FACTORES'!BK83</f>
        <v>70.160248799999991</v>
      </c>
      <c r="BL83" s="21">
        <f>+$I83*IF(OR($A83="2-F1",$A83="2-F2"),'COMPRAS CONJ - FACTORES'!BL$11,'COMPRAS CONJ - FACTORES'!BL$10)*'COMPRAS CONJ - FACTORES'!BL83</f>
        <v>71.360786700000006</v>
      </c>
      <c r="BM83" s="21">
        <f>+$I83*IF(OR($A83="2-F1",$A83="2-F2"),'COMPRAS CONJ - FACTORES'!BM$11,'COMPRAS CONJ - FACTORES'!BM$10)*'COMPRAS CONJ - FACTORES'!BM83</f>
        <v>71.360786700000006</v>
      </c>
      <c r="BN83" s="21">
        <f>+$I83*IF(OR($A83="2-F1",$A83="2-F2"),'COMPRAS CONJ - FACTORES'!BN$11,'COMPRAS CONJ - FACTORES'!BN$10)*'COMPRAS CONJ - FACTORES'!BN83</f>
        <v>71.360786700000006</v>
      </c>
      <c r="BO83" s="21">
        <f>+$I83*IF(OR($A83="2-F1",$A83="2-F2"),'COMPRAS CONJ - FACTORES'!BO$11,'COMPRAS CONJ - FACTORES'!BO$10)*'COMPRAS CONJ - FACTORES'!BO83</f>
        <v>71.360786700000006</v>
      </c>
      <c r="BP83" s="21">
        <f>+$I83*IF(OR($A83="2-F1",$A83="2-F2"),'COMPRAS CONJ - FACTORES'!BP$11,'COMPRAS CONJ - FACTORES'!BP$10)*'COMPRAS CONJ - FACTORES'!BP83</f>
        <v>68.258143799999999</v>
      </c>
      <c r="BQ83" s="21">
        <f>+$I83*IF(OR($A83="2-F1",$A83="2-F2"),'COMPRAS CONJ - FACTORES'!BQ$11,'COMPRAS CONJ - FACTORES'!BQ$10)*'COMPRAS CONJ - FACTORES'!BQ83</f>
        <v>68.258143799999999</v>
      </c>
      <c r="BR83" s="21">
        <f>+$I83*IF(OR($A83="2-F1",$A83="2-F2"),'COMPRAS CONJ - FACTORES'!BR$11,'COMPRAS CONJ - FACTORES'!BR$10)*'COMPRAS CONJ - FACTORES'!BR83</f>
        <v>68.258143799999999</v>
      </c>
      <c r="BS83" s="21">
        <f>+$I83*IF(OR($A83="2-F1",$A83="2-F2"),'COMPRAS CONJ - FACTORES'!BS$11,'COMPRAS CONJ - FACTORES'!BS$10)*'COMPRAS CONJ - FACTORES'!BS83</f>
        <v>68.258143799999999</v>
      </c>
      <c r="BT83" s="21">
        <f>+$I83*IF(OR($A83="2-F1",$A83="2-F2"),'COMPRAS CONJ - FACTORES'!BT$11,'COMPRAS CONJ - FACTORES'!BT$10)*'COMPRAS CONJ - FACTORES'!BT83</f>
        <v>68.258143799999999</v>
      </c>
      <c r="BU83" s="21">
        <f>+$I83*IF(OR($A83="2-F1",$A83="2-F2"),'COMPRAS CONJ - FACTORES'!BU$11,'COMPRAS CONJ - FACTORES'!BU$10)*'COMPRAS CONJ - FACTORES'!BU83</f>
        <v>68.258143799999999</v>
      </c>
      <c r="BV83" s="21">
        <f>+$I83*IF(OR($A83="2-F1",$A83="2-F2"),'COMPRAS CONJ - FACTORES'!BV$11,'COMPRAS CONJ - FACTORES'!BV$10)*'COMPRAS CONJ - FACTORES'!BV83</f>
        <v>68.258143799999999</v>
      </c>
      <c r="BW83" s="21">
        <f>+$I83*IF(OR($A83="2-F1",$A83="2-F2"),'COMPRAS CONJ - FACTORES'!BW$11,'COMPRAS CONJ - FACTORES'!BW$10)*'COMPRAS CONJ - FACTORES'!BW83</f>
        <v>68.258143799999999</v>
      </c>
      <c r="BX83" s="21">
        <f>+$I83*IF(OR($A83="2-F1",$A83="2-F2"),'COMPRAS CONJ - FACTORES'!BX$11,'COMPRAS CONJ - FACTORES'!BX$10)*'COMPRAS CONJ - FACTORES'!BX83</f>
        <v>69.425947800000003</v>
      </c>
      <c r="BY83" s="21">
        <f>+$I83*IF(OR($A83="2-F1",$A83="2-F2"),'COMPRAS CONJ - FACTORES'!BY$11,'COMPRAS CONJ - FACTORES'!BY$10)*'COMPRAS CONJ - FACTORES'!BY83</f>
        <v>69.425947800000003</v>
      </c>
      <c r="BZ83" s="21">
        <f>+$I83*IF(OR($A83="2-F1",$A83="2-F2"),'COMPRAS CONJ - FACTORES'!BZ$11,'COMPRAS CONJ - FACTORES'!BZ$10)*'COMPRAS CONJ - FACTORES'!BZ83</f>
        <v>69.425947800000003</v>
      </c>
      <c r="CA83" s="21">
        <f>+$I83*IF(OR($A83="2-F1",$A83="2-F2"),'COMPRAS CONJ - FACTORES'!CA$11,'COMPRAS CONJ - FACTORES'!CA$10)*'COMPRAS CONJ - FACTORES'!CA83</f>
        <v>69.425947800000003</v>
      </c>
    </row>
    <row r="84" spans="1:79" x14ac:dyDescent="0.3">
      <c r="A84" s="9" t="s">
        <v>3398</v>
      </c>
      <c r="B84" s="16" t="s">
        <v>2934</v>
      </c>
      <c r="C84" s="440" t="s">
        <v>3399</v>
      </c>
      <c r="D84" s="11" t="s">
        <v>3026</v>
      </c>
      <c r="E84" s="9" t="s">
        <v>2936</v>
      </c>
      <c r="F84" s="9" t="s">
        <v>3400</v>
      </c>
      <c r="G84" s="9" t="s">
        <v>3401</v>
      </c>
      <c r="H84" s="12" t="s">
        <v>3402</v>
      </c>
      <c r="I84" s="13">
        <v>165</v>
      </c>
      <c r="J84" s="14">
        <v>1.2</v>
      </c>
      <c r="K84" s="24">
        <v>43319</v>
      </c>
      <c r="L84" s="24">
        <v>51501</v>
      </c>
      <c r="M84" s="689"/>
      <c r="N84" s="21">
        <f>+$I84*IF(OR($A84="2-F1",$A84="2-F2"),'COMPRAS CONJ - FACTORES'!N$11,'COMPRAS CONJ - FACTORES'!N$10)*'COMPRAS CONJ - FACTORES'!N84</f>
        <v>0</v>
      </c>
      <c r="O84" s="21">
        <f>+$I84*IF(OR($A84="2-F1",$A84="2-F2"),'COMPRAS CONJ - FACTORES'!O$11,'COMPRAS CONJ - FACTORES'!O$10)*'COMPRAS CONJ - FACTORES'!O84</f>
        <v>0</v>
      </c>
      <c r="P84" s="21">
        <f>+$I84*IF(OR($A84="2-F1",$A84="2-F2"),'COMPRAS CONJ - FACTORES'!P$11,'COMPRAS CONJ - FACTORES'!P$10)*'COMPRAS CONJ - FACTORES'!P84</f>
        <v>0</v>
      </c>
      <c r="Q84" s="21">
        <f>+$I84*IF(OR($A84="2-F1",$A84="2-F2"),'COMPRAS CONJ - FACTORES'!Q$11,'COMPRAS CONJ - FACTORES'!Q$10)*'COMPRAS CONJ - FACTORES'!Q84</f>
        <v>0</v>
      </c>
      <c r="R84" s="21">
        <f>+$I84*IF(OR($A84="2-F1",$A84="2-F2"),'COMPRAS CONJ - FACTORES'!R$11,'COMPRAS CONJ - FACTORES'!R$10)*'COMPRAS CONJ - FACTORES'!R84</f>
        <v>0</v>
      </c>
      <c r="S84" s="21">
        <f>+$I84*IF(OR($A84="2-F1",$A84="2-F2"),'COMPRAS CONJ - FACTORES'!S$11,'COMPRAS CONJ - FACTORES'!S$10)*'COMPRAS CONJ - FACTORES'!S84</f>
        <v>0</v>
      </c>
      <c r="T84" s="21">
        <f>+$I84*IF(OR($A84="2-F1",$A84="2-F2"),'COMPRAS CONJ - FACTORES'!T$11,'COMPRAS CONJ - FACTORES'!T$10)*'COMPRAS CONJ - FACTORES'!T84</f>
        <v>0</v>
      </c>
      <c r="U84" s="21">
        <f>+$I84*IF(OR($A84="2-F1",$A84="2-F2"),'COMPRAS CONJ - FACTORES'!U$11,'COMPRAS CONJ - FACTORES'!U$10)*'COMPRAS CONJ - FACTORES'!U84</f>
        <v>0</v>
      </c>
      <c r="V84" s="21">
        <f>+$I84*IF(OR($A84="2-F1",$A84="2-F2"),'COMPRAS CONJ - FACTORES'!V$11,'COMPRAS CONJ - FACTORES'!V$10)*'COMPRAS CONJ - FACTORES'!V84</f>
        <v>0</v>
      </c>
      <c r="W84" s="21">
        <f>+$I84*IF(OR($A84="2-F1",$A84="2-F2"),'COMPRAS CONJ - FACTORES'!W$11,'COMPRAS CONJ - FACTORES'!W$10)*'COMPRAS CONJ - FACTORES'!W84</f>
        <v>0</v>
      </c>
      <c r="X84" s="21">
        <f>+$I84*IF(OR($A84="2-F1",$A84="2-F2"),'COMPRAS CONJ - FACTORES'!X$11,'COMPRAS CONJ - FACTORES'!X$10)*'COMPRAS CONJ - FACTORES'!X84</f>
        <v>0</v>
      </c>
      <c r="Y84" s="21">
        <f>+$I84*IF(OR($A84="2-F1",$A84="2-F2"),'COMPRAS CONJ - FACTORES'!Y$11,'COMPRAS CONJ - FACTORES'!Y$10)*'COMPRAS CONJ - FACTORES'!Y84</f>
        <v>0</v>
      </c>
      <c r="Z84" s="21">
        <f>+$I84*IF(OR($A84="2-F1",$A84="2-F2"),'COMPRAS CONJ - FACTORES'!Z$11,'COMPRAS CONJ - FACTORES'!Z$10)*'COMPRAS CONJ - FACTORES'!Z84</f>
        <v>0</v>
      </c>
      <c r="AA84" s="21">
        <f>+$I84*IF(OR($A84="2-F1",$A84="2-F2"),'COMPRAS CONJ - FACTORES'!AA$11,'COMPRAS CONJ - FACTORES'!AA$10)*'COMPRAS CONJ - FACTORES'!AA84</f>
        <v>0</v>
      </c>
      <c r="AB84" s="21">
        <f>+$I84*IF(OR($A84="2-F1",$A84="2-F2"),'COMPRAS CONJ - FACTORES'!AB$11,'COMPRAS CONJ - FACTORES'!AB$10)*'COMPRAS CONJ - FACTORES'!AB84</f>
        <v>0</v>
      </c>
      <c r="AC84" s="21">
        <f>+$I84*IF(OR($A84="2-F1",$A84="2-F2"),'COMPRAS CONJ - FACTORES'!AC$11,'COMPRAS CONJ - FACTORES'!AC$10)*'COMPRAS CONJ - FACTORES'!AC84</f>
        <v>0</v>
      </c>
      <c r="AD84" s="21">
        <f>+$I84*IF(OR($A84="2-F1",$A84="2-F2"),'COMPRAS CONJ - FACTORES'!AD$11,'COMPRAS CONJ - FACTORES'!AD$10)*'COMPRAS CONJ - FACTORES'!AD84</f>
        <v>0</v>
      </c>
      <c r="AE84" s="21">
        <f>+$I84*IF(OR($A84="2-F1",$A84="2-F2"),'COMPRAS CONJ - FACTORES'!AE$11,'COMPRAS CONJ - FACTORES'!AE$10)*'COMPRAS CONJ - FACTORES'!AE84</f>
        <v>0</v>
      </c>
      <c r="AF84" s="21">
        <f>+$I84*IF(OR($A84="2-F1",$A84="2-F2"),'COMPRAS CONJ - FACTORES'!AF$11,'COMPRAS CONJ - FACTORES'!AF$10)*'COMPRAS CONJ - FACTORES'!AF84</f>
        <v>0</v>
      </c>
      <c r="AG84" s="21">
        <f>+$I84*IF(OR($A84="2-F1",$A84="2-F2"),'COMPRAS CONJ - FACTORES'!AG$11,'COMPRAS CONJ - FACTORES'!AG$10)*'COMPRAS CONJ - FACTORES'!AG84</f>
        <v>0</v>
      </c>
      <c r="AH84" s="21">
        <f>+$I84*IF(OR($A84="2-F1",$A84="2-F2"),'COMPRAS CONJ - FACTORES'!AH$11,'COMPRAS CONJ - FACTORES'!AH$10)*'COMPRAS CONJ - FACTORES'!AH84</f>
        <v>0</v>
      </c>
      <c r="AI84" s="21">
        <f>+$I84*IF(OR($A84="2-F1",$A84="2-F2"),'COMPRAS CONJ - FACTORES'!AI$11,'COMPRAS CONJ - FACTORES'!AI$10)*'COMPRAS CONJ - FACTORES'!AI84</f>
        <v>0</v>
      </c>
      <c r="AJ84" s="21">
        <f>+$I84*IF(OR($A84="2-F1",$A84="2-F2"),'COMPRAS CONJ - FACTORES'!AJ$11,'COMPRAS CONJ - FACTORES'!AJ$10)*'COMPRAS CONJ - FACTORES'!AJ84</f>
        <v>0</v>
      </c>
      <c r="AK84" s="21">
        <f>+$I84*IF(OR($A84="2-F1",$A84="2-F2"),'COMPRAS CONJ - FACTORES'!AK$11,'COMPRAS CONJ - FACTORES'!AK$10)*'COMPRAS CONJ - FACTORES'!AK84</f>
        <v>0</v>
      </c>
      <c r="AL84" s="21">
        <f>+$I84*IF(OR($A84="2-F1",$A84="2-F2"),'COMPRAS CONJ - FACTORES'!AL$11,'COMPRAS CONJ - FACTORES'!AL$10)*'COMPRAS CONJ - FACTORES'!AL84</f>
        <v>0</v>
      </c>
      <c r="AM84" s="21">
        <f>+$I84*IF(OR($A84="2-F1",$A84="2-F2"),'COMPRAS CONJ - FACTORES'!AM$11,'COMPRAS CONJ - FACTORES'!AM$10)*'COMPRAS CONJ - FACTORES'!AM84</f>
        <v>0</v>
      </c>
      <c r="AN84" s="21">
        <f>+$I84*IF(OR($A84="2-F1",$A84="2-F2"),'COMPRAS CONJ - FACTORES'!AN$11,'COMPRAS CONJ - FACTORES'!AN$10)*'COMPRAS CONJ - FACTORES'!AN84</f>
        <v>0</v>
      </c>
      <c r="AO84" s="21">
        <f>+$I84*IF(OR($A84="2-F1",$A84="2-F2"),'COMPRAS CONJ - FACTORES'!AO$11,'COMPRAS CONJ - FACTORES'!AO$10)*'COMPRAS CONJ - FACTORES'!AO84</f>
        <v>0</v>
      </c>
      <c r="AP84" s="21">
        <f>+$I84*IF(OR($A84="2-F1",$A84="2-F2"),'COMPRAS CONJ - FACTORES'!AP$11,'COMPRAS CONJ - FACTORES'!AP$10)*'COMPRAS CONJ - FACTORES'!AP84</f>
        <v>0</v>
      </c>
      <c r="AQ84" s="21">
        <f>+$I84*IF(OR($A84="2-F1",$A84="2-F2"),'COMPRAS CONJ - FACTORES'!AQ$11,'COMPRAS CONJ - FACTORES'!AQ$10)*'COMPRAS CONJ - FACTORES'!AQ84</f>
        <v>0</v>
      </c>
      <c r="AR84" s="21">
        <f>+$I84*IF(OR($A84="2-F1",$A84="2-F2"),'COMPRAS CONJ - FACTORES'!AR$11,'COMPRAS CONJ - FACTORES'!AR$10)*'COMPRAS CONJ - FACTORES'!AR84</f>
        <v>0</v>
      </c>
      <c r="AS84" s="21">
        <f>+$I84*IF(OR($A84="2-F1",$A84="2-F2"),'COMPRAS CONJ - FACTORES'!AS$11,'COMPRAS CONJ - FACTORES'!AS$10)*'COMPRAS CONJ - FACTORES'!AS84</f>
        <v>0</v>
      </c>
      <c r="AT84" s="21">
        <f>+$I84*IF(OR($A84="2-F1",$A84="2-F2"),'COMPRAS CONJ - FACTORES'!AT$11,'COMPRAS CONJ - FACTORES'!AT$10)*'COMPRAS CONJ - FACTORES'!AT84</f>
        <v>0</v>
      </c>
      <c r="AU84" s="21">
        <f>+$I84*IF(OR($A84="2-F1",$A84="2-F2"),'COMPRAS CONJ - FACTORES'!AU$11,'COMPRAS CONJ - FACTORES'!AU$10)*'COMPRAS CONJ - FACTORES'!AU84</f>
        <v>0</v>
      </c>
      <c r="AV84" s="21">
        <f>+$I84*IF(OR($A84="2-F1",$A84="2-F2"),'COMPRAS CONJ - FACTORES'!AV$11,'COMPRAS CONJ - FACTORES'!AV$10)*'COMPRAS CONJ - FACTORES'!AV84</f>
        <v>0</v>
      </c>
      <c r="AW84" s="21">
        <f>+$I84*IF(OR($A84="2-F1",$A84="2-F2"),'COMPRAS CONJ - FACTORES'!AW$11,'COMPRAS CONJ - FACTORES'!AW$10)*'COMPRAS CONJ - FACTORES'!AW84</f>
        <v>0</v>
      </c>
      <c r="AX84" s="21">
        <f>+$I84*IF(OR($A84="2-F1",$A84="2-F2"),'COMPRAS CONJ - FACTORES'!AX$11,'COMPRAS CONJ - FACTORES'!AX$10)*'COMPRAS CONJ - FACTORES'!AX84</f>
        <v>0</v>
      </c>
      <c r="AY84" s="21">
        <f>+$I84*IF(OR($A84="2-F1",$A84="2-F2"),'COMPRAS CONJ - FACTORES'!AY$11,'COMPRAS CONJ - FACTORES'!AY$10)*'COMPRAS CONJ - FACTORES'!AY84</f>
        <v>0</v>
      </c>
      <c r="AZ84" s="21">
        <f>+$I84*IF(OR($A84="2-F1",$A84="2-F2"),'COMPRAS CONJ - FACTORES'!AZ$11,'COMPRAS CONJ - FACTORES'!AZ$10)*'COMPRAS CONJ - FACTORES'!AZ84</f>
        <v>0</v>
      </c>
      <c r="BA84" s="21">
        <f>+$I84*IF(OR($A84="2-F1",$A84="2-F2"),'COMPRAS CONJ - FACTORES'!BA$11,'COMPRAS CONJ - FACTORES'!BA$10)*'COMPRAS CONJ - FACTORES'!BA84</f>
        <v>0</v>
      </c>
      <c r="BB84" s="21">
        <f>+$I84*IF(OR($A84="2-F1",$A84="2-F2"),'COMPRAS CONJ - FACTORES'!BB$11,'COMPRAS CONJ - FACTORES'!BB$10)*'COMPRAS CONJ - FACTORES'!BB84</f>
        <v>0</v>
      </c>
      <c r="BC84" s="21">
        <f>+$I84*IF(OR($A84="2-F1",$A84="2-F2"),'COMPRAS CONJ - FACTORES'!BC$11,'COMPRAS CONJ - FACTORES'!BC$10)*'COMPRAS CONJ - FACTORES'!BC84</f>
        <v>0</v>
      </c>
      <c r="BD84" s="21">
        <f>+$I84*IF(OR($A84="2-F1",$A84="2-F2"),'COMPRAS CONJ - FACTORES'!BD$11,'COMPRAS CONJ - FACTORES'!BD$10)*'COMPRAS CONJ - FACTORES'!BD84</f>
        <v>0</v>
      </c>
      <c r="BE84" s="21">
        <f>+$I84*IF(OR($A84="2-F1",$A84="2-F2"),'COMPRAS CONJ - FACTORES'!BE$11,'COMPRAS CONJ - FACTORES'!BE$10)*'COMPRAS CONJ - FACTORES'!BE84</f>
        <v>0</v>
      </c>
      <c r="BF84" s="21">
        <f>+$I84*IF(OR($A84="2-F1",$A84="2-F2"),'COMPRAS CONJ - FACTORES'!BF$11,'COMPRAS CONJ - FACTORES'!BF$10)*'COMPRAS CONJ - FACTORES'!BF84</f>
        <v>0</v>
      </c>
      <c r="BG84" s="21">
        <f>+$I84*IF(OR($A84="2-F1",$A84="2-F2"),'COMPRAS CONJ - FACTORES'!BG$11,'COMPRAS CONJ - FACTORES'!BG$10)*'COMPRAS CONJ - FACTORES'!BG84</f>
        <v>0</v>
      </c>
      <c r="BH84" s="21">
        <f>+$I84*IF(OR($A84="2-F1",$A84="2-F2"),'COMPRAS CONJ - FACTORES'!BH$11,'COMPRAS CONJ - FACTORES'!BH$10)*'COMPRAS CONJ - FACTORES'!BH84</f>
        <v>0</v>
      </c>
      <c r="BI84" s="21">
        <f>+$I84*IF(OR($A84="2-F1",$A84="2-F2"),'COMPRAS CONJ - FACTORES'!BI$11,'COMPRAS CONJ - FACTORES'!BI$10)*'COMPRAS CONJ - FACTORES'!BI84</f>
        <v>0</v>
      </c>
      <c r="BJ84" s="21">
        <f>+$I84*IF(OR($A84="2-F1",$A84="2-F2"),'COMPRAS CONJ - FACTORES'!BJ$11,'COMPRAS CONJ - FACTORES'!BJ$10)*'COMPRAS CONJ - FACTORES'!BJ84</f>
        <v>0</v>
      </c>
      <c r="BK84" s="21">
        <f>+$I84*IF(OR($A84="2-F1",$A84="2-F2"),'COMPRAS CONJ - FACTORES'!BK$11,'COMPRAS CONJ - FACTORES'!BK$10)*'COMPRAS CONJ - FACTORES'!BK84</f>
        <v>0</v>
      </c>
      <c r="BL84" s="21">
        <f>+$I84*IF(OR($A84="2-F1",$A84="2-F2"),'COMPRAS CONJ - FACTORES'!BL$11,'COMPRAS CONJ - FACTORES'!BL$10)*'COMPRAS CONJ - FACTORES'!BL84</f>
        <v>0</v>
      </c>
      <c r="BM84" s="21">
        <f>+$I84*IF(OR($A84="2-F1",$A84="2-F2"),'COMPRAS CONJ - FACTORES'!BM$11,'COMPRAS CONJ - FACTORES'!BM$10)*'COMPRAS CONJ - FACTORES'!BM84</f>
        <v>0</v>
      </c>
      <c r="BN84" s="21">
        <f>+$I84*IF(OR($A84="2-F1",$A84="2-F2"),'COMPRAS CONJ - FACTORES'!BN$11,'COMPRAS CONJ - FACTORES'!BN$10)*'COMPRAS CONJ - FACTORES'!BN84</f>
        <v>0</v>
      </c>
      <c r="BO84" s="21">
        <f>+$I84*IF(OR($A84="2-F1",$A84="2-F2"),'COMPRAS CONJ - FACTORES'!BO$11,'COMPRAS CONJ - FACTORES'!BO$10)*'COMPRAS CONJ - FACTORES'!BO84</f>
        <v>0</v>
      </c>
      <c r="BP84" s="21">
        <f>+$I84*IF(OR($A84="2-F1",$A84="2-F2"),'COMPRAS CONJ - FACTORES'!BP$11,'COMPRAS CONJ - FACTORES'!BP$10)*'COMPRAS CONJ - FACTORES'!BP84</f>
        <v>0</v>
      </c>
      <c r="BQ84" s="21">
        <f>+$I84*IF(OR($A84="2-F1",$A84="2-F2"),'COMPRAS CONJ - FACTORES'!BQ$11,'COMPRAS CONJ - FACTORES'!BQ$10)*'COMPRAS CONJ - FACTORES'!BQ84</f>
        <v>0</v>
      </c>
      <c r="BR84" s="21">
        <f>+$I84*IF(OR($A84="2-F1",$A84="2-F2"),'COMPRAS CONJ - FACTORES'!BR$11,'COMPRAS CONJ - FACTORES'!BR$10)*'COMPRAS CONJ - FACTORES'!BR84</f>
        <v>0</v>
      </c>
      <c r="BS84" s="21">
        <f>+$I84*IF(OR($A84="2-F1",$A84="2-F2"),'COMPRAS CONJ - FACTORES'!BS$11,'COMPRAS CONJ - FACTORES'!BS$10)*'COMPRAS CONJ - FACTORES'!BS84</f>
        <v>0</v>
      </c>
      <c r="BT84" s="21">
        <f>+$I84*IF(OR($A84="2-F1",$A84="2-F2"),'COMPRAS CONJ - FACTORES'!BT$11,'COMPRAS CONJ - FACTORES'!BT$10)*'COMPRAS CONJ - FACTORES'!BT84</f>
        <v>0</v>
      </c>
      <c r="BU84" s="21">
        <f>+$I84*IF(OR($A84="2-F1",$A84="2-F2"),'COMPRAS CONJ - FACTORES'!BU$11,'COMPRAS CONJ - FACTORES'!BU$10)*'COMPRAS CONJ - FACTORES'!BU84</f>
        <v>0</v>
      </c>
      <c r="BV84" s="21">
        <f>+$I84*IF(OR($A84="2-F1",$A84="2-F2"),'COMPRAS CONJ - FACTORES'!BV$11,'COMPRAS CONJ - FACTORES'!BV$10)*'COMPRAS CONJ - FACTORES'!BV84</f>
        <v>0</v>
      </c>
      <c r="BW84" s="21">
        <f>+$I84*IF(OR($A84="2-F1",$A84="2-F2"),'COMPRAS CONJ - FACTORES'!BW$11,'COMPRAS CONJ - FACTORES'!BW$10)*'COMPRAS CONJ - FACTORES'!BW84</f>
        <v>0</v>
      </c>
      <c r="BX84" s="21">
        <f>+$I84*IF(OR($A84="2-F1",$A84="2-F2"),'COMPRAS CONJ - FACTORES'!BX$11,'COMPRAS CONJ - FACTORES'!BX$10)*'COMPRAS CONJ - FACTORES'!BX84</f>
        <v>0</v>
      </c>
      <c r="BY84" s="21">
        <f>+$I84*IF(OR($A84="2-F1",$A84="2-F2"),'COMPRAS CONJ - FACTORES'!BY$11,'COMPRAS CONJ - FACTORES'!BY$10)*'COMPRAS CONJ - FACTORES'!BY84</f>
        <v>0</v>
      </c>
      <c r="BZ84" s="21">
        <f>+$I84*IF(OR($A84="2-F1",$A84="2-F2"),'COMPRAS CONJ - FACTORES'!BZ$11,'COMPRAS CONJ - FACTORES'!BZ$10)*'COMPRAS CONJ - FACTORES'!BZ84</f>
        <v>0</v>
      </c>
      <c r="CA84" s="21">
        <f>+$I84*IF(OR($A84="2-F1",$A84="2-F2"),'COMPRAS CONJ - FACTORES'!CA$11,'COMPRAS CONJ - FACTORES'!CA$10)*'COMPRAS CONJ - FACTORES'!CA84</f>
        <v>0</v>
      </c>
    </row>
    <row r="85" spans="1:79" x14ac:dyDescent="0.3">
      <c r="A85" s="9" t="s">
        <v>3398</v>
      </c>
      <c r="B85" s="16" t="s">
        <v>2934</v>
      </c>
      <c r="C85" s="440" t="s">
        <v>3403</v>
      </c>
      <c r="D85" s="11" t="s">
        <v>2788</v>
      </c>
      <c r="E85" s="9" t="s">
        <v>2788</v>
      </c>
      <c r="F85" s="9" t="s">
        <v>3404</v>
      </c>
      <c r="G85" s="9" t="s">
        <v>3405</v>
      </c>
      <c r="H85" s="12" t="s">
        <v>3406</v>
      </c>
      <c r="I85" s="13">
        <v>150</v>
      </c>
      <c r="J85" s="14">
        <v>1.5</v>
      </c>
      <c r="K85" s="24">
        <v>43307</v>
      </c>
      <c r="L85" s="24">
        <v>44385</v>
      </c>
      <c r="M85" s="689">
        <v>44385</v>
      </c>
      <c r="N85" s="21">
        <f>+$I85*IF(OR($A85="2-F1",$A85="2-F2"),'COMPRAS CONJ - FACTORES'!N$11,'COMPRAS CONJ - FACTORES'!N$10)*'COMPRAS CONJ - FACTORES'!N85</f>
        <v>0</v>
      </c>
      <c r="O85" s="21">
        <f>+$I85*IF(OR($A85="2-F1",$A85="2-F2"),'COMPRAS CONJ - FACTORES'!O$11,'COMPRAS CONJ - FACTORES'!O$10)*'COMPRAS CONJ - FACTORES'!O85</f>
        <v>0</v>
      </c>
      <c r="P85" s="21">
        <f>+$I85*IF(OR($A85="2-F1",$A85="2-F2"),'COMPRAS CONJ - FACTORES'!P$11,'COMPRAS CONJ - FACTORES'!P$10)*'COMPRAS CONJ - FACTORES'!P85</f>
        <v>0</v>
      </c>
      <c r="Q85" s="21">
        <f>+$I85*IF(OR($A85="2-F1",$A85="2-F2"),'COMPRAS CONJ - FACTORES'!Q$11,'COMPRAS CONJ - FACTORES'!Q$10)*'COMPRAS CONJ - FACTORES'!Q85</f>
        <v>0</v>
      </c>
      <c r="R85" s="21">
        <f>+$I85*IF(OR($A85="2-F1",$A85="2-F2"),'COMPRAS CONJ - FACTORES'!R$11,'COMPRAS CONJ - FACTORES'!R$10)*'COMPRAS CONJ - FACTORES'!R85</f>
        <v>0</v>
      </c>
      <c r="S85" s="21">
        <f>+$I85*IF(OR($A85="2-F1",$A85="2-F2"),'COMPRAS CONJ - FACTORES'!S$11,'COMPRAS CONJ - FACTORES'!S$10)*'COMPRAS CONJ - FACTORES'!S85</f>
        <v>0</v>
      </c>
      <c r="T85" s="21">
        <f>+$I85*IF(OR($A85="2-F1",$A85="2-F2"),'COMPRAS CONJ - FACTORES'!T$11,'COMPRAS CONJ - FACTORES'!T$10)*'COMPRAS CONJ - FACTORES'!T85</f>
        <v>0</v>
      </c>
      <c r="U85" s="21">
        <f>+$I85*IF(OR($A85="2-F1",$A85="2-F2"),'COMPRAS CONJ - FACTORES'!U$11,'COMPRAS CONJ - FACTORES'!U$10)*'COMPRAS CONJ - FACTORES'!U85</f>
        <v>0</v>
      </c>
      <c r="V85" s="21">
        <f>+$I85*IF(OR($A85="2-F1",$A85="2-F2"),'COMPRAS CONJ - FACTORES'!V$11,'COMPRAS CONJ - FACTORES'!V$10)*'COMPRAS CONJ - FACTORES'!V85</f>
        <v>0</v>
      </c>
      <c r="W85" s="21">
        <f>+$I85*IF(OR($A85="2-F1",$A85="2-F2"),'COMPRAS CONJ - FACTORES'!W$11,'COMPRAS CONJ - FACTORES'!W$10)*'COMPRAS CONJ - FACTORES'!W85</f>
        <v>0</v>
      </c>
      <c r="X85" s="21">
        <f>+$I85*IF(OR($A85="2-F1",$A85="2-F2"),'COMPRAS CONJ - FACTORES'!X$11,'COMPRAS CONJ - FACTORES'!X$10)*'COMPRAS CONJ - FACTORES'!X85</f>
        <v>0</v>
      </c>
      <c r="Y85" s="21">
        <f>+$I85*IF(OR($A85="2-F1",$A85="2-F2"),'COMPRAS CONJ - FACTORES'!Y$11,'COMPRAS CONJ - FACTORES'!Y$10)*'COMPRAS CONJ - FACTORES'!Y85</f>
        <v>0</v>
      </c>
      <c r="Z85" s="21">
        <f>+$I85*IF(OR($A85="2-F1",$A85="2-F2"),'COMPRAS CONJ - FACTORES'!Z$11,'COMPRAS CONJ - FACTORES'!Z$10)*'COMPRAS CONJ - FACTORES'!Z85</f>
        <v>0</v>
      </c>
      <c r="AA85" s="21">
        <f>+$I85*IF(OR($A85="2-F1",$A85="2-F2"),'COMPRAS CONJ - FACTORES'!AA$11,'COMPRAS CONJ - FACTORES'!AA$10)*'COMPRAS CONJ - FACTORES'!AA85</f>
        <v>0</v>
      </c>
      <c r="AB85" s="21">
        <f>+$I85*IF(OR($A85="2-F1",$A85="2-F2"),'COMPRAS CONJ - FACTORES'!AB$11,'COMPRAS CONJ - FACTORES'!AB$10)*'COMPRAS CONJ - FACTORES'!AB85</f>
        <v>0</v>
      </c>
      <c r="AC85" s="21">
        <f>+$I85*IF(OR($A85="2-F1",$A85="2-F2"),'COMPRAS CONJ - FACTORES'!AC$11,'COMPRAS CONJ - FACTORES'!AC$10)*'COMPRAS CONJ - FACTORES'!AC85</f>
        <v>0</v>
      </c>
      <c r="AD85" s="21">
        <f>+$I85*IF(OR($A85="2-F1",$A85="2-F2"),'COMPRAS CONJ - FACTORES'!AD$11,'COMPRAS CONJ - FACTORES'!AD$10)*'COMPRAS CONJ - FACTORES'!AD85</f>
        <v>0</v>
      </c>
      <c r="AE85" s="21">
        <f>+$I85*IF(OR($A85="2-F1",$A85="2-F2"),'COMPRAS CONJ - FACTORES'!AE$11,'COMPRAS CONJ - FACTORES'!AE$10)*'COMPRAS CONJ - FACTORES'!AE85</f>
        <v>0</v>
      </c>
      <c r="AF85" s="21">
        <f>+$I85*IF(OR($A85="2-F1",$A85="2-F2"),'COMPRAS CONJ - FACTORES'!AF$11,'COMPRAS CONJ - FACTORES'!AF$10)*'COMPRAS CONJ - FACTORES'!AF85</f>
        <v>0</v>
      </c>
      <c r="AG85" s="21">
        <f>+$I85*IF(OR($A85="2-F1",$A85="2-F2"),'COMPRAS CONJ - FACTORES'!AG$11,'COMPRAS CONJ - FACTORES'!AG$10)*'COMPRAS CONJ - FACTORES'!AG85</f>
        <v>0</v>
      </c>
      <c r="AH85" s="21">
        <f>+$I85*IF(OR($A85="2-F1",$A85="2-F2"),'COMPRAS CONJ - FACTORES'!AH$11,'COMPRAS CONJ - FACTORES'!AH$10)*'COMPRAS CONJ - FACTORES'!AH85</f>
        <v>0</v>
      </c>
      <c r="AI85" s="21">
        <f>+$I85*IF(OR($A85="2-F1",$A85="2-F2"),'COMPRAS CONJ - FACTORES'!AI$11,'COMPRAS CONJ - FACTORES'!AI$10)*'COMPRAS CONJ - FACTORES'!AI85</f>
        <v>0</v>
      </c>
      <c r="AJ85" s="21">
        <f>+$I85*IF(OR($A85="2-F1",$A85="2-F2"),'COMPRAS CONJ - FACTORES'!AJ$11,'COMPRAS CONJ - FACTORES'!AJ$10)*'COMPRAS CONJ - FACTORES'!AJ85</f>
        <v>0</v>
      </c>
      <c r="AK85" s="21">
        <f>+$I85*IF(OR($A85="2-F1",$A85="2-F2"),'COMPRAS CONJ - FACTORES'!AK$11,'COMPRAS CONJ - FACTORES'!AK$10)*'COMPRAS CONJ - FACTORES'!AK85</f>
        <v>0</v>
      </c>
      <c r="AL85" s="21">
        <f>+$I85*IF(OR($A85="2-F1",$A85="2-F2"),'COMPRAS CONJ - FACTORES'!AL$11,'COMPRAS CONJ - FACTORES'!AL$10)*'COMPRAS CONJ - FACTORES'!AL85</f>
        <v>0</v>
      </c>
      <c r="AM85" s="21">
        <f>+$I85*IF(OR($A85="2-F1",$A85="2-F2"),'COMPRAS CONJ - FACTORES'!AM$11,'COMPRAS CONJ - FACTORES'!AM$10)*'COMPRAS CONJ - FACTORES'!AM85</f>
        <v>0</v>
      </c>
      <c r="AN85" s="21">
        <f>+$I85*IF(OR($A85="2-F1",$A85="2-F2"),'COMPRAS CONJ - FACTORES'!AN$11,'COMPRAS CONJ - FACTORES'!AN$10)*'COMPRAS CONJ - FACTORES'!AN85</f>
        <v>0</v>
      </c>
      <c r="AO85" s="21">
        <f>+$I85*IF(OR($A85="2-F1",$A85="2-F2"),'COMPRAS CONJ - FACTORES'!AO$11,'COMPRAS CONJ - FACTORES'!AO$10)*'COMPRAS CONJ - FACTORES'!AO85</f>
        <v>0</v>
      </c>
      <c r="AP85" s="21">
        <f>+$I85*IF(OR($A85="2-F1",$A85="2-F2"),'COMPRAS CONJ - FACTORES'!AP$11,'COMPRAS CONJ - FACTORES'!AP$10)*'COMPRAS CONJ - FACTORES'!AP85</f>
        <v>0</v>
      </c>
      <c r="AQ85" s="21">
        <f>+$I85*IF(OR($A85="2-F1",$A85="2-F2"),'COMPRAS CONJ - FACTORES'!AQ$11,'COMPRAS CONJ - FACTORES'!AQ$10)*'COMPRAS CONJ - FACTORES'!AQ85</f>
        <v>0</v>
      </c>
      <c r="AR85" s="21">
        <f>+$I85*IF(OR($A85="2-F1",$A85="2-F2"),'COMPRAS CONJ - FACTORES'!AR$11,'COMPRAS CONJ - FACTORES'!AR$10)*'COMPRAS CONJ - FACTORES'!AR85</f>
        <v>0</v>
      </c>
      <c r="AS85" s="21">
        <f>+$I85*IF(OR($A85="2-F1",$A85="2-F2"),'COMPRAS CONJ - FACTORES'!AS$11,'COMPRAS CONJ - FACTORES'!AS$10)*'COMPRAS CONJ - FACTORES'!AS85</f>
        <v>0</v>
      </c>
      <c r="AT85" s="21">
        <f>+$I85*IF(OR($A85="2-F1",$A85="2-F2"),'COMPRAS CONJ - FACTORES'!AT$11,'COMPRAS CONJ - FACTORES'!AT$10)*'COMPRAS CONJ - FACTORES'!AT85</f>
        <v>0</v>
      </c>
      <c r="AU85" s="21">
        <f>+$I85*IF(OR($A85="2-F1",$A85="2-F2"),'COMPRAS CONJ - FACTORES'!AU$11,'COMPRAS CONJ - FACTORES'!AU$10)*'COMPRAS CONJ - FACTORES'!AU85</f>
        <v>0</v>
      </c>
      <c r="AV85" s="21">
        <f>+$I85*IF(OR($A85="2-F1",$A85="2-F2"),'COMPRAS CONJ - FACTORES'!AV$11,'COMPRAS CONJ - FACTORES'!AV$10)*'COMPRAS CONJ - FACTORES'!AV85</f>
        <v>0</v>
      </c>
      <c r="AW85" s="21">
        <f>+$I85*IF(OR($A85="2-F1",$A85="2-F2"),'COMPRAS CONJ - FACTORES'!AW$11,'COMPRAS CONJ - FACTORES'!AW$10)*'COMPRAS CONJ - FACTORES'!AW85</f>
        <v>0</v>
      </c>
      <c r="AX85" s="21">
        <f>+$I85*IF(OR($A85="2-F1",$A85="2-F2"),'COMPRAS CONJ - FACTORES'!AX$11,'COMPRAS CONJ - FACTORES'!AX$10)*'COMPRAS CONJ - FACTORES'!AX85</f>
        <v>0</v>
      </c>
      <c r="AY85" s="21">
        <f>+$I85*IF(OR($A85="2-F1",$A85="2-F2"),'COMPRAS CONJ - FACTORES'!AY$11,'COMPRAS CONJ - FACTORES'!AY$10)*'COMPRAS CONJ - FACTORES'!AY85</f>
        <v>0</v>
      </c>
      <c r="AZ85" s="21">
        <f>+$I85*IF(OR($A85="2-F1",$A85="2-F2"),'COMPRAS CONJ - FACTORES'!AZ$11,'COMPRAS CONJ - FACTORES'!AZ$10)*'COMPRAS CONJ - FACTORES'!AZ85</f>
        <v>0</v>
      </c>
      <c r="BA85" s="21">
        <f>+$I85*IF(OR($A85="2-F1",$A85="2-F2"),'COMPRAS CONJ - FACTORES'!BA$11,'COMPRAS CONJ - FACTORES'!BA$10)*'COMPRAS CONJ - FACTORES'!BA85</f>
        <v>0</v>
      </c>
      <c r="BB85" s="21">
        <f>+$I85*IF(OR($A85="2-F1",$A85="2-F2"),'COMPRAS CONJ - FACTORES'!BB$11,'COMPRAS CONJ - FACTORES'!BB$10)*'COMPRAS CONJ - FACTORES'!BB85</f>
        <v>0</v>
      </c>
      <c r="BC85" s="21">
        <f>+$I85*IF(OR($A85="2-F1",$A85="2-F2"),'COMPRAS CONJ - FACTORES'!BC$11,'COMPRAS CONJ - FACTORES'!BC$10)*'COMPRAS CONJ - FACTORES'!BC85</f>
        <v>0</v>
      </c>
      <c r="BD85" s="21">
        <f>+$I85*IF(OR($A85="2-F1",$A85="2-F2"),'COMPRAS CONJ - FACTORES'!BD$11,'COMPRAS CONJ - FACTORES'!BD$10)*'COMPRAS CONJ - FACTORES'!BD85</f>
        <v>0</v>
      </c>
      <c r="BE85" s="21">
        <f>+$I85*IF(OR($A85="2-F1",$A85="2-F2"),'COMPRAS CONJ - FACTORES'!BE$11,'COMPRAS CONJ - FACTORES'!BE$10)*'COMPRAS CONJ - FACTORES'!BE85</f>
        <v>0</v>
      </c>
      <c r="BF85" s="21">
        <f>+$I85*IF(OR($A85="2-F1",$A85="2-F2"),'COMPRAS CONJ - FACTORES'!BF$11,'COMPRAS CONJ - FACTORES'!BF$10)*'COMPRAS CONJ - FACTORES'!BF85</f>
        <v>0</v>
      </c>
      <c r="BG85" s="21">
        <f>+$I85*IF(OR($A85="2-F1",$A85="2-F2"),'COMPRAS CONJ - FACTORES'!BG$11,'COMPRAS CONJ - FACTORES'!BG$10)*'COMPRAS CONJ - FACTORES'!BG85</f>
        <v>0</v>
      </c>
      <c r="BH85" s="21">
        <f>+$I85*IF(OR($A85="2-F1",$A85="2-F2"),'COMPRAS CONJ - FACTORES'!BH$11,'COMPRAS CONJ - FACTORES'!BH$10)*'COMPRAS CONJ - FACTORES'!BH85</f>
        <v>0</v>
      </c>
      <c r="BI85" s="21">
        <f>+$I85*IF(OR($A85="2-F1",$A85="2-F2"),'COMPRAS CONJ - FACTORES'!BI$11,'COMPRAS CONJ - FACTORES'!BI$10)*'COMPRAS CONJ - FACTORES'!BI85</f>
        <v>0</v>
      </c>
      <c r="BJ85" s="21">
        <f>+$I85*IF(OR($A85="2-F1",$A85="2-F2"),'COMPRAS CONJ - FACTORES'!BJ$11,'COMPRAS CONJ - FACTORES'!BJ$10)*'COMPRAS CONJ - FACTORES'!BJ85</f>
        <v>175.44974999999999</v>
      </c>
      <c r="BK85" s="21">
        <f>+$I85*IF(OR($A85="2-F1",$A85="2-F2"),'COMPRAS CONJ - FACTORES'!BK$11,'COMPRAS CONJ - FACTORES'!BK$10)*'COMPRAS CONJ - FACTORES'!BK85</f>
        <v>175.44974999999999</v>
      </c>
      <c r="BL85" s="21">
        <f>+$I85*IF(OR($A85="2-F1",$A85="2-F2"),'COMPRAS CONJ - FACTORES'!BL$11,'COMPRAS CONJ - FACTORES'!BL$10)*'COMPRAS CONJ - FACTORES'!BL85</f>
        <v>175.44974999999999</v>
      </c>
      <c r="BM85" s="21">
        <f>+$I85*IF(OR($A85="2-F1",$A85="2-F2"),'COMPRAS CONJ - FACTORES'!BM$11,'COMPRAS CONJ - FACTORES'!BM$10)*'COMPRAS CONJ - FACTORES'!BM85</f>
        <v>175.44974999999999</v>
      </c>
      <c r="BN85" s="21">
        <f>+$I85*IF(OR($A85="2-F1",$A85="2-F2"),'COMPRAS CONJ - FACTORES'!BN$11,'COMPRAS CONJ - FACTORES'!BN$10)*'COMPRAS CONJ - FACTORES'!BN85</f>
        <v>175.44974999999999</v>
      </c>
      <c r="BO85" s="21">
        <f>+$I85*IF(OR($A85="2-F1",$A85="2-F2"),'COMPRAS CONJ - FACTORES'!BO$11,'COMPRAS CONJ - FACTORES'!BO$10)*'COMPRAS CONJ - FACTORES'!BO85</f>
        <v>175.44974999999999</v>
      </c>
      <c r="BP85" s="21">
        <f>+$I85*IF(OR($A85="2-F1",$A85="2-F2"),'COMPRAS CONJ - FACTORES'!BP$11,'COMPRAS CONJ - FACTORES'!BP$10)*'COMPRAS CONJ - FACTORES'!BP85</f>
        <v>175.44974999999999</v>
      </c>
      <c r="BQ85" s="21">
        <f>+$I85*IF(OR($A85="2-F1",$A85="2-F2"),'COMPRAS CONJ - FACTORES'!BQ$11,'COMPRAS CONJ - FACTORES'!BQ$10)*'COMPRAS CONJ - FACTORES'!BQ85</f>
        <v>175.44974999999999</v>
      </c>
      <c r="BR85" s="21">
        <f>+$I85*IF(OR($A85="2-F1",$A85="2-F2"),'COMPRAS CONJ - FACTORES'!BR$11,'COMPRAS CONJ - FACTORES'!BR$10)*'COMPRAS CONJ - FACTORES'!BR85</f>
        <v>175.44974999999999</v>
      </c>
      <c r="BS85" s="21">
        <f>+$I85*IF(OR($A85="2-F1",$A85="2-F2"),'COMPRAS CONJ - FACTORES'!BS$11,'COMPRAS CONJ - FACTORES'!BS$10)*'COMPRAS CONJ - FACTORES'!BS85</f>
        <v>175.44974999999999</v>
      </c>
      <c r="BT85" s="21">
        <f>+$I85*IF(OR($A85="2-F1",$A85="2-F2"),'COMPRAS CONJ - FACTORES'!BT$11,'COMPRAS CONJ - FACTORES'!BT$10)*'COMPRAS CONJ - FACTORES'!BT85</f>
        <v>175.44974999999999</v>
      </c>
      <c r="BU85" s="21">
        <f>+$I85*IF(OR($A85="2-F1",$A85="2-F2"),'COMPRAS CONJ - FACTORES'!BU$11,'COMPRAS CONJ - FACTORES'!BU$10)*'COMPRAS CONJ - FACTORES'!BU85</f>
        <v>175.44974999999999</v>
      </c>
      <c r="BV85" s="21">
        <f>+$I85*IF(OR($A85="2-F1",$A85="2-F2"),'COMPRAS CONJ - FACTORES'!BV$11,'COMPRAS CONJ - FACTORES'!BV$10)*'COMPRAS CONJ - FACTORES'!BV85</f>
        <v>178.434</v>
      </c>
      <c r="BW85" s="21">
        <f>+$I85*IF(OR($A85="2-F1",$A85="2-F2"),'COMPRAS CONJ - FACTORES'!BW$11,'COMPRAS CONJ - FACTORES'!BW$10)*'COMPRAS CONJ - FACTORES'!BW85</f>
        <v>178.434</v>
      </c>
      <c r="BX85" s="21">
        <f>+$I85*IF(OR($A85="2-F1",$A85="2-F2"),'COMPRAS CONJ - FACTORES'!BX$11,'COMPRAS CONJ - FACTORES'!BX$10)*'COMPRAS CONJ - FACTORES'!BX85</f>
        <v>178.434</v>
      </c>
      <c r="BY85" s="21">
        <f>+$I85*IF(OR($A85="2-F1",$A85="2-F2"),'COMPRAS CONJ - FACTORES'!BY$11,'COMPRAS CONJ - FACTORES'!BY$10)*'COMPRAS CONJ - FACTORES'!BY85</f>
        <v>178.434</v>
      </c>
      <c r="BZ85" s="21">
        <f>+$I85*IF(OR($A85="2-F1",$A85="2-F2"),'COMPRAS CONJ - FACTORES'!BZ$11,'COMPRAS CONJ - FACTORES'!BZ$10)*'COMPRAS CONJ - FACTORES'!BZ85</f>
        <v>178.434</v>
      </c>
      <c r="CA85" s="21">
        <f>+$I85*IF(OR($A85="2-F1",$A85="2-F2"),'COMPRAS CONJ - FACTORES'!CA$11,'COMPRAS CONJ - FACTORES'!CA$10)*'COMPRAS CONJ - FACTORES'!CA85</f>
        <v>178.434</v>
      </c>
    </row>
    <row r="86" spans="1:79" x14ac:dyDescent="0.3">
      <c r="A86" s="9" t="s">
        <v>3398</v>
      </c>
      <c r="B86" s="16" t="s">
        <v>2934</v>
      </c>
      <c r="C86" s="440" t="s">
        <v>3407</v>
      </c>
      <c r="D86" s="11" t="s">
        <v>2815</v>
      </c>
      <c r="E86" s="9" t="s">
        <v>3408</v>
      </c>
      <c r="F86" s="9" t="s">
        <v>3409</v>
      </c>
      <c r="G86" s="9" t="s">
        <v>3410</v>
      </c>
      <c r="H86" s="12" t="s">
        <v>3411</v>
      </c>
      <c r="I86" s="13">
        <v>156</v>
      </c>
      <c r="J86" s="14">
        <v>2.4</v>
      </c>
      <c r="K86" s="24">
        <v>43307</v>
      </c>
      <c r="L86" s="24">
        <v>44607</v>
      </c>
      <c r="M86" s="689"/>
      <c r="N86" s="21">
        <f>+$I86*IF(OR($A86="2-F1",$A86="2-F2"),'COMPRAS CONJ - FACTORES'!N$11,'COMPRAS CONJ - FACTORES'!N$10)*'COMPRAS CONJ - FACTORES'!N86</f>
        <v>0</v>
      </c>
      <c r="O86" s="21">
        <f>+$I86*IF(OR($A86="2-F1",$A86="2-F2"),'COMPRAS CONJ - FACTORES'!O$11,'COMPRAS CONJ - FACTORES'!O$10)*'COMPRAS CONJ - FACTORES'!O86</f>
        <v>0</v>
      </c>
      <c r="P86" s="21">
        <f>+$I86*IF(OR($A86="2-F1",$A86="2-F2"),'COMPRAS CONJ - FACTORES'!P$11,'COMPRAS CONJ - FACTORES'!P$10)*'COMPRAS CONJ - FACTORES'!P86</f>
        <v>0</v>
      </c>
      <c r="Q86" s="21">
        <f>+$I86*IF(OR($A86="2-F1",$A86="2-F2"),'COMPRAS CONJ - FACTORES'!Q$11,'COMPRAS CONJ - FACTORES'!Q$10)*'COMPRAS CONJ - FACTORES'!Q86</f>
        <v>0</v>
      </c>
      <c r="R86" s="21">
        <f>+$I86*IF(OR($A86="2-F1",$A86="2-F2"),'COMPRAS CONJ - FACTORES'!R$11,'COMPRAS CONJ - FACTORES'!R$10)*'COMPRAS CONJ - FACTORES'!R86</f>
        <v>0</v>
      </c>
      <c r="S86" s="21">
        <f>+$I86*IF(OR($A86="2-F1",$A86="2-F2"),'COMPRAS CONJ - FACTORES'!S$11,'COMPRAS CONJ - FACTORES'!S$10)*'COMPRAS CONJ - FACTORES'!S86</f>
        <v>0</v>
      </c>
      <c r="T86" s="21">
        <f>+$I86*IF(OR($A86="2-F1",$A86="2-F2"),'COMPRAS CONJ - FACTORES'!T$11,'COMPRAS CONJ - FACTORES'!T$10)*'COMPRAS CONJ - FACTORES'!T86</f>
        <v>0</v>
      </c>
      <c r="U86" s="21">
        <f>+$I86*IF(OR($A86="2-F1",$A86="2-F2"),'COMPRAS CONJ - FACTORES'!U$11,'COMPRAS CONJ - FACTORES'!U$10)*'COMPRAS CONJ - FACTORES'!U86</f>
        <v>0</v>
      </c>
      <c r="V86" s="21">
        <f>+$I86*IF(OR($A86="2-F1",$A86="2-F2"),'COMPRAS CONJ - FACTORES'!V$11,'COMPRAS CONJ - FACTORES'!V$10)*'COMPRAS CONJ - FACTORES'!V86</f>
        <v>0</v>
      </c>
      <c r="W86" s="21">
        <f>+$I86*IF(OR($A86="2-F1",$A86="2-F2"),'COMPRAS CONJ - FACTORES'!W$11,'COMPRAS CONJ - FACTORES'!W$10)*'COMPRAS CONJ - FACTORES'!W86</f>
        <v>0</v>
      </c>
      <c r="X86" s="21">
        <f>+$I86*IF(OR($A86="2-F1",$A86="2-F2"),'COMPRAS CONJ - FACTORES'!X$11,'COMPRAS CONJ - FACTORES'!X$10)*'COMPRAS CONJ - FACTORES'!X86</f>
        <v>0</v>
      </c>
      <c r="Y86" s="21">
        <f>+$I86*IF(OR($A86="2-F1",$A86="2-F2"),'COMPRAS CONJ - FACTORES'!Y$11,'COMPRAS CONJ - FACTORES'!Y$10)*'COMPRAS CONJ - FACTORES'!Y86</f>
        <v>0</v>
      </c>
      <c r="Z86" s="21">
        <f>+$I86*IF(OR($A86="2-F1",$A86="2-F2"),'COMPRAS CONJ - FACTORES'!Z$11,'COMPRAS CONJ - FACTORES'!Z$10)*'COMPRAS CONJ - FACTORES'!Z86</f>
        <v>0</v>
      </c>
      <c r="AA86" s="21">
        <f>+$I86*IF(OR($A86="2-F1",$A86="2-F2"),'COMPRAS CONJ - FACTORES'!AA$11,'COMPRAS CONJ - FACTORES'!AA$10)*'COMPRAS CONJ - FACTORES'!AA86</f>
        <v>0</v>
      </c>
      <c r="AB86" s="21">
        <f>+$I86*IF(OR($A86="2-F1",$A86="2-F2"),'COMPRAS CONJ - FACTORES'!AB$11,'COMPRAS CONJ - FACTORES'!AB$10)*'COMPRAS CONJ - FACTORES'!AB86</f>
        <v>0</v>
      </c>
      <c r="AC86" s="21">
        <f>+$I86*IF(OR($A86="2-F1",$A86="2-F2"),'COMPRAS CONJ - FACTORES'!AC$11,'COMPRAS CONJ - FACTORES'!AC$10)*'COMPRAS CONJ - FACTORES'!AC86</f>
        <v>0</v>
      </c>
      <c r="AD86" s="21">
        <f>+$I86*IF(OR($A86="2-F1",$A86="2-F2"),'COMPRAS CONJ - FACTORES'!AD$11,'COMPRAS CONJ - FACTORES'!AD$10)*'COMPRAS CONJ - FACTORES'!AD86</f>
        <v>0</v>
      </c>
      <c r="AE86" s="21">
        <f>+$I86*IF(OR($A86="2-F1",$A86="2-F2"),'COMPRAS CONJ - FACTORES'!AE$11,'COMPRAS CONJ - FACTORES'!AE$10)*'COMPRAS CONJ - FACTORES'!AE86</f>
        <v>0</v>
      </c>
      <c r="AF86" s="21">
        <f>+$I86*IF(OR($A86="2-F1",$A86="2-F2"),'COMPRAS CONJ - FACTORES'!AF$11,'COMPRAS CONJ - FACTORES'!AF$10)*'COMPRAS CONJ - FACTORES'!AF86</f>
        <v>0</v>
      </c>
      <c r="AG86" s="21">
        <f>+$I86*IF(OR($A86="2-F1",$A86="2-F2"),'COMPRAS CONJ - FACTORES'!AG$11,'COMPRAS CONJ - FACTORES'!AG$10)*'COMPRAS CONJ - FACTORES'!AG86</f>
        <v>0</v>
      </c>
      <c r="AH86" s="21">
        <f>+$I86*IF(OR($A86="2-F1",$A86="2-F2"),'COMPRAS CONJ - FACTORES'!AH$11,'COMPRAS CONJ - FACTORES'!AH$10)*'COMPRAS CONJ - FACTORES'!AH86</f>
        <v>0</v>
      </c>
      <c r="AI86" s="21">
        <f>+$I86*IF(OR($A86="2-F1",$A86="2-F2"),'COMPRAS CONJ - FACTORES'!AI$11,'COMPRAS CONJ - FACTORES'!AI$10)*'COMPRAS CONJ - FACTORES'!AI86</f>
        <v>0</v>
      </c>
      <c r="AJ86" s="21">
        <f>+$I86*IF(OR($A86="2-F1",$A86="2-F2"),'COMPRAS CONJ - FACTORES'!AJ$11,'COMPRAS CONJ - FACTORES'!AJ$10)*'COMPRAS CONJ - FACTORES'!AJ86</f>
        <v>0</v>
      </c>
      <c r="AK86" s="21">
        <f>+$I86*IF(OR($A86="2-F1",$A86="2-F2"),'COMPRAS CONJ - FACTORES'!AK$11,'COMPRAS CONJ - FACTORES'!AK$10)*'COMPRAS CONJ - FACTORES'!AK86</f>
        <v>0</v>
      </c>
      <c r="AL86" s="21">
        <f>+$I86*IF(OR($A86="2-F1",$A86="2-F2"),'COMPRAS CONJ - FACTORES'!AL$11,'COMPRAS CONJ - FACTORES'!AL$10)*'COMPRAS CONJ - FACTORES'!AL86</f>
        <v>0</v>
      </c>
      <c r="AM86" s="21">
        <f>+$I86*IF(OR($A86="2-F1",$A86="2-F2"),'COMPRAS CONJ - FACTORES'!AM$11,'COMPRAS CONJ - FACTORES'!AM$10)*'COMPRAS CONJ - FACTORES'!AM86</f>
        <v>0</v>
      </c>
      <c r="AN86" s="21">
        <f>+$I86*IF(OR($A86="2-F1",$A86="2-F2"),'COMPRAS CONJ - FACTORES'!AN$11,'COMPRAS CONJ - FACTORES'!AN$10)*'COMPRAS CONJ - FACTORES'!AN86</f>
        <v>0</v>
      </c>
      <c r="AO86" s="21">
        <f>+$I86*IF(OR($A86="2-F1",$A86="2-F2"),'COMPRAS CONJ - FACTORES'!AO$11,'COMPRAS CONJ - FACTORES'!AO$10)*'COMPRAS CONJ - FACTORES'!AO86</f>
        <v>0</v>
      </c>
      <c r="AP86" s="21">
        <f>+$I86*IF(OR($A86="2-F1",$A86="2-F2"),'COMPRAS CONJ - FACTORES'!AP$11,'COMPRAS CONJ - FACTORES'!AP$10)*'COMPRAS CONJ - FACTORES'!AP86</f>
        <v>0</v>
      </c>
      <c r="AQ86" s="21">
        <f>+$I86*IF(OR($A86="2-F1",$A86="2-F2"),'COMPRAS CONJ - FACTORES'!AQ$11,'COMPRAS CONJ - FACTORES'!AQ$10)*'COMPRAS CONJ - FACTORES'!AQ86</f>
        <v>0</v>
      </c>
      <c r="AR86" s="21">
        <f>+$I86*IF(OR($A86="2-F1",$A86="2-F2"),'COMPRAS CONJ - FACTORES'!AR$11,'COMPRAS CONJ - FACTORES'!AR$10)*'COMPRAS CONJ - FACTORES'!AR86</f>
        <v>0</v>
      </c>
      <c r="AS86" s="21">
        <f>+$I86*IF(OR($A86="2-F1",$A86="2-F2"),'COMPRAS CONJ - FACTORES'!AS$11,'COMPRAS CONJ - FACTORES'!AS$10)*'COMPRAS CONJ - FACTORES'!AS86</f>
        <v>0</v>
      </c>
      <c r="AT86" s="21">
        <f>+$I86*IF(OR($A86="2-F1",$A86="2-F2"),'COMPRAS CONJ - FACTORES'!AT$11,'COMPRAS CONJ - FACTORES'!AT$10)*'COMPRAS CONJ - FACTORES'!AT86</f>
        <v>0</v>
      </c>
      <c r="AU86" s="21">
        <f>+$I86*IF(OR($A86="2-F1",$A86="2-F2"),'COMPRAS CONJ - FACTORES'!AU$11,'COMPRAS CONJ - FACTORES'!AU$10)*'COMPRAS CONJ - FACTORES'!AU86</f>
        <v>0</v>
      </c>
      <c r="AV86" s="21">
        <f>+$I86*IF(OR($A86="2-F1",$A86="2-F2"),'COMPRAS CONJ - FACTORES'!AV$11,'COMPRAS CONJ - FACTORES'!AV$10)*'COMPRAS CONJ - FACTORES'!AV86</f>
        <v>0</v>
      </c>
      <c r="AW86" s="21">
        <f>+$I86*IF(OR($A86="2-F1",$A86="2-F2"),'COMPRAS CONJ - FACTORES'!AW$11,'COMPRAS CONJ - FACTORES'!AW$10)*'COMPRAS CONJ - FACTORES'!AW86</f>
        <v>0</v>
      </c>
      <c r="AX86" s="21">
        <f>+$I86*IF(OR($A86="2-F1",$A86="2-F2"),'COMPRAS CONJ - FACTORES'!AX$11,'COMPRAS CONJ - FACTORES'!AX$10)*'COMPRAS CONJ - FACTORES'!AX86</f>
        <v>0</v>
      </c>
      <c r="AY86" s="21">
        <f>+$I86*IF(OR($A86="2-F1",$A86="2-F2"),'COMPRAS CONJ - FACTORES'!AY$11,'COMPRAS CONJ - FACTORES'!AY$10)*'COMPRAS CONJ - FACTORES'!AY86</f>
        <v>0</v>
      </c>
      <c r="AZ86" s="21">
        <f>+$I86*IF(OR($A86="2-F1",$A86="2-F2"),'COMPRAS CONJ - FACTORES'!AZ$11,'COMPRAS CONJ - FACTORES'!AZ$10)*'COMPRAS CONJ - FACTORES'!AZ86</f>
        <v>0</v>
      </c>
      <c r="BA86" s="21">
        <f>+$I86*IF(OR($A86="2-F1",$A86="2-F2"),'COMPRAS CONJ - FACTORES'!BA$11,'COMPRAS CONJ - FACTORES'!BA$10)*'COMPRAS CONJ - FACTORES'!BA86</f>
        <v>0</v>
      </c>
      <c r="BB86" s="21">
        <f>+$I86*IF(OR($A86="2-F1",$A86="2-F2"),'COMPRAS CONJ - FACTORES'!BB$11,'COMPRAS CONJ - FACTORES'!BB$10)*'COMPRAS CONJ - FACTORES'!BB86</f>
        <v>0</v>
      </c>
      <c r="BC86" s="21">
        <f>+$I86*IF(OR($A86="2-F1",$A86="2-F2"),'COMPRAS CONJ - FACTORES'!BC$11,'COMPRAS CONJ - FACTORES'!BC$10)*'COMPRAS CONJ - FACTORES'!BC86</f>
        <v>0</v>
      </c>
      <c r="BD86" s="21">
        <f>+$I86*IF(OR($A86="2-F1",$A86="2-F2"),'COMPRAS CONJ - FACTORES'!BD$11,'COMPRAS CONJ - FACTORES'!BD$10)*'COMPRAS CONJ - FACTORES'!BD86</f>
        <v>0</v>
      </c>
      <c r="BE86" s="21">
        <f>+$I86*IF(OR($A86="2-F1",$A86="2-F2"),'COMPRAS CONJ - FACTORES'!BE$11,'COMPRAS CONJ - FACTORES'!BE$10)*'COMPRAS CONJ - FACTORES'!BE86</f>
        <v>0</v>
      </c>
      <c r="BF86" s="21">
        <f>+$I86*IF(OR($A86="2-F1",$A86="2-F2"),'COMPRAS CONJ - FACTORES'!BF$11,'COMPRAS CONJ - FACTORES'!BF$10)*'COMPRAS CONJ - FACTORES'!BF86</f>
        <v>0</v>
      </c>
      <c r="BG86" s="21">
        <f>+$I86*IF(OR($A86="2-F1",$A86="2-F2"),'COMPRAS CONJ - FACTORES'!BG$11,'COMPRAS CONJ - FACTORES'!BG$10)*'COMPRAS CONJ - FACTORES'!BG86</f>
        <v>0</v>
      </c>
      <c r="BH86" s="21">
        <f>+$I86*IF(OR($A86="2-F1",$A86="2-F2"),'COMPRAS CONJ - FACTORES'!BH$11,'COMPRAS CONJ - FACTORES'!BH$10)*'COMPRAS CONJ - FACTORES'!BH86</f>
        <v>0</v>
      </c>
      <c r="BI86" s="21">
        <f>+$I86*IF(OR($A86="2-F1",$A86="2-F2"),'COMPRAS CONJ - FACTORES'!BI$11,'COMPRAS CONJ - FACTORES'!BI$10)*'COMPRAS CONJ - FACTORES'!BI86</f>
        <v>0</v>
      </c>
      <c r="BJ86" s="21">
        <f>+$I86*IF(OR($A86="2-F1",$A86="2-F2"),'COMPRAS CONJ - FACTORES'!BJ$11,'COMPRAS CONJ - FACTORES'!BJ$10)*'COMPRAS CONJ - FACTORES'!BJ86</f>
        <v>0</v>
      </c>
      <c r="BK86" s="21">
        <f>+$I86*IF(OR($A86="2-F1",$A86="2-F2"),'COMPRAS CONJ - FACTORES'!BK$11,'COMPRAS CONJ - FACTORES'!BK$10)*'COMPRAS CONJ - FACTORES'!BK86</f>
        <v>0</v>
      </c>
      <c r="BL86" s="21">
        <f>+$I86*IF(OR($A86="2-F1",$A86="2-F2"),'COMPRAS CONJ - FACTORES'!BL$11,'COMPRAS CONJ - FACTORES'!BL$10)*'COMPRAS CONJ - FACTORES'!BL86</f>
        <v>0</v>
      </c>
      <c r="BM86" s="21">
        <f>+$I86*IF(OR($A86="2-F1",$A86="2-F2"),'COMPRAS CONJ - FACTORES'!BM$11,'COMPRAS CONJ - FACTORES'!BM$10)*'COMPRAS CONJ - FACTORES'!BM86</f>
        <v>0</v>
      </c>
      <c r="BN86" s="21">
        <f>+$I86*IF(OR($A86="2-F1",$A86="2-F2"),'COMPRAS CONJ - FACTORES'!BN$11,'COMPRAS CONJ - FACTORES'!BN$10)*'COMPRAS CONJ - FACTORES'!BN86</f>
        <v>0</v>
      </c>
      <c r="BO86" s="21">
        <f>+$I86*IF(OR($A86="2-F1",$A86="2-F2"),'COMPRAS CONJ - FACTORES'!BO$11,'COMPRAS CONJ - FACTORES'!BO$10)*'COMPRAS CONJ - FACTORES'!BO86</f>
        <v>0</v>
      </c>
      <c r="BP86" s="21">
        <f>+$I86*IF(OR($A86="2-F1",$A86="2-F2"),'COMPRAS CONJ - FACTORES'!BP$11,'COMPRAS CONJ - FACTORES'!BP$10)*'COMPRAS CONJ - FACTORES'!BP86</f>
        <v>0</v>
      </c>
      <c r="BQ86" s="21">
        <f>+$I86*IF(OR($A86="2-F1",$A86="2-F2"),'COMPRAS CONJ - FACTORES'!BQ$11,'COMPRAS CONJ - FACTORES'!BQ$10)*'COMPRAS CONJ - FACTORES'!BQ86</f>
        <v>182.46773999999996</v>
      </c>
      <c r="BR86" s="21">
        <f>+$I86*IF(OR($A86="2-F1",$A86="2-F2"),'COMPRAS CONJ - FACTORES'!BR$11,'COMPRAS CONJ - FACTORES'!BR$10)*'COMPRAS CONJ - FACTORES'!BR86</f>
        <v>182.46773999999996</v>
      </c>
      <c r="BS86" s="21">
        <f>+$I86*IF(OR($A86="2-F1",$A86="2-F2"),'COMPRAS CONJ - FACTORES'!BS$11,'COMPRAS CONJ - FACTORES'!BS$10)*'COMPRAS CONJ - FACTORES'!BS86</f>
        <v>182.46773999999996</v>
      </c>
      <c r="BT86" s="21">
        <f>+$I86*IF(OR($A86="2-F1",$A86="2-F2"),'COMPRAS CONJ - FACTORES'!BT$11,'COMPRAS CONJ - FACTORES'!BT$10)*'COMPRAS CONJ - FACTORES'!BT86</f>
        <v>182.46773999999996</v>
      </c>
      <c r="BU86" s="21">
        <f>+$I86*IF(OR($A86="2-F1",$A86="2-F2"),'COMPRAS CONJ - FACTORES'!BU$11,'COMPRAS CONJ - FACTORES'!BU$10)*'COMPRAS CONJ - FACTORES'!BU86</f>
        <v>182.46773999999996</v>
      </c>
      <c r="BV86" s="21">
        <f>+$I86*IF(OR($A86="2-F1",$A86="2-F2"),'COMPRAS CONJ - FACTORES'!BV$11,'COMPRAS CONJ - FACTORES'!BV$10)*'COMPRAS CONJ - FACTORES'!BV86</f>
        <v>182.46773999999996</v>
      </c>
      <c r="BW86" s="21">
        <f>+$I86*IF(OR($A86="2-F1",$A86="2-F2"),'COMPRAS CONJ - FACTORES'!BW$11,'COMPRAS CONJ - FACTORES'!BW$10)*'COMPRAS CONJ - FACTORES'!BW86</f>
        <v>182.46773999999996</v>
      </c>
      <c r="BX86" s="21">
        <f>+$I86*IF(OR($A86="2-F1",$A86="2-F2"),'COMPRAS CONJ - FACTORES'!BX$11,'COMPRAS CONJ - FACTORES'!BX$10)*'COMPRAS CONJ - FACTORES'!BX86</f>
        <v>182.46773999999996</v>
      </c>
      <c r="BY86" s="21">
        <f>+$I86*IF(OR($A86="2-F1",$A86="2-F2"),'COMPRAS CONJ - FACTORES'!BY$11,'COMPRAS CONJ - FACTORES'!BY$10)*'COMPRAS CONJ - FACTORES'!BY86</f>
        <v>182.46773999999996</v>
      </c>
      <c r="BZ86" s="21">
        <f>+$I86*IF(OR($A86="2-F1",$A86="2-F2"),'COMPRAS CONJ - FACTORES'!BZ$11,'COMPRAS CONJ - FACTORES'!BZ$10)*'COMPRAS CONJ - FACTORES'!BZ86</f>
        <v>182.46773999999996</v>
      </c>
      <c r="CA86" s="21">
        <f>+$I86*IF(OR($A86="2-F1",$A86="2-F2"),'COMPRAS CONJ - FACTORES'!CA$11,'COMPRAS CONJ - FACTORES'!CA$10)*'COMPRAS CONJ - FACTORES'!CA86</f>
        <v>182.46773999999996</v>
      </c>
    </row>
    <row r="87" spans="1:79" x14ac:dyDescent="0.3">
      <c r="A87" s="9" t="s">
        <v>3398</v>
      </c>
      <c r="B87" s="16" t="s">
        <v>2934</v>
      </c>
      <c r="C87" s="440" t="s">
        <v>3412</v>
      </c>
      <c r="D87" s="498" t="s">
        <v>2815</v>
      </c>
      <c r="E87" s="439" t="s">
        <v>3408</v>
      </c>
      <c r="F87" s="439" t="s">
        <v>3413</v>
      </c>
      <c r="G87" s="439" t="s">
        <v>3414</v>
      </c>
      <c r="H87" s="439" t="s">
        <v>3415</v>
      </c>
      <c r="I87" s="13">
        <v>156</v>
      </c>
      <c r="J87" s="14">
        <v>2.4</v>
      </c>
      <c r="K87" s="24">
        <v>43350</v>
      </c>
      <c r="L87" s="24"/>
      <c r="M87" s="439" t="s">
        <v>5735</v>
      </c>
      <c r="N87" s="21">
        <f>+$I87*IF(OR($A87="2-F1",$A87="2-F2"),'COMPRAS CONJ - FACTORES'!N$11,'COMPRAS CONJ - FACTORES'!N$10)*'COMPRAS CONJ - FACTORES'!N87</f>
        <v>0</v>
      </c>
      <c r="O87" s="21">
        <f>+$I87*IF(OR($A87="2-F1",$A87="2-F2"),'COMPRAS CONJ - FACTORES'!O$11,'COMPRAS CONJ - FACTORES'!O$10)*'COMPRAS CONJ - FACTORES'!O87</f>
        <v>0</v>
      </c>
      <c r="P87" s="21">
        <f>+$I87*IF(OR($A87="2-F1",$A87="2-F2"),'COMPRAS CONJ - FACTORES'!P$11,'COMPRAS CONJ - FACTORES'!P$10)*'COMPRAS CONJ - FACTORES'!P87</f>
        <v>0</v>
      </c>
      <c r="Q87" s="21">
        <f>+$I87*IF(OR($A87="2-F1",$A87="2-F2"),'COMPRAS CONJ - FACTORES'!Q$11,'COMPRAS CONJ - FACTORES'!Q$10)*'COMPRAS CONJ - FACTORES'!Q87</f>
        <v>0</v>
      </c>
      <c r="R87" s="21">
        <f>+$I87*IF(OR($A87="2-F1",$A87="2-F2"),'COMPRAS CONJ - FACTORES'!R$11,'COMPRAS CONJ - FACTORES'!R$10)*'COMPRAS CONJ - FACTORES'!R87</f>
        <v>0</v>
      </c>
      <c r="S87" s="21">
        <f>+$I87*IF(OR($A87="2-F1",$A87="2-F2"),'COMPRAS CONJ - FACTORES'!S$11,'COMPRAS CONJ - FACTORES'!S$10)*'COMPRAS CONJ - FACTORES'!S87</f>
        <v>0</v>
      </c>
      <c r="T87" s="21">
        <f>+$I87*IF(OR($A87="2-F1",$A87="2-F2"),'COMPRAS CONJ - FACTORES'!T$11,'COMPRAS CONJ - FACTORES'!T$10)*'COMPRAS CONJ - FACTORES'!T87</f>
        <v>0</v>
      </c>
      <c r="U87" s="21">
        <f>+$I87*IF(OR($A87="2-F1",$A87="2-F2"),'COMPRAS CONJ - FACTORES'!U$11,'COMPRAS CONJ - FACTORES'!U$10)*'COMPRAS CONJ - FACTORES'!U87</f>
        <v>0</v>
      </c>
      <c r="V87" s="21">
        <f>+$I87*IF(OR($A87="2-F1",$A87="2-F2"),'COMPRAS CONJ - FACTORES'!V$11,'COMPRAS CONJ - FACTORES'!V$10)*'COMPRAS CONJ - FACTORES'!V87</f>
        <v>0</v>
      </c>
      <c r="W87" s="21">
        <f>+$I87*IF(OR($A87="2-F1",$A87="2-F2"),'COMPRAS CONJ - FACTORES'!W$11,'COMPRAS CONJ - FACTORES'!W$10)*'COMPRAS CONJ - FACTORES'!W87</f>
        <v>0</v>
      </c>
      <c r="X87" s="21">
        <f>+$I87*IF(OR($A87="2-F1",$A87="2-F2"),'COMPRAS CONJ - FACTORES'!X$11,'COMPRAS CONJ - FACTORES'!X$10)*'COMPRAS CONJ - FACTORES'!X87</f>
        <v>0</v>
      </c>
      <c r="Y87" s="21">
        <f>+$I87*IF(OR($A87="2-F1",$A87="2-F2"),'COMPRAS CONJ - FACTORES'!Y$11,'COMPRAS CONJ - FACTORES'!Y$10)*'COMPRAS CONJ - FACTORES'!Y87</f>
        <v>0</v>
      </c>
      <c r="Z87" s="21">
        <f>+$I87*IF(OR($A87="2-F1",$A87="2-F2"),'COMPRAS CONJ - FACTORES'!Z$11,'COMPRAS CONJ - FACTORES'!Z$10)*'COMPRAS CONJ - FACTORES'!Z87</f>
        <v>0</v>
      </c>
      <c r="AA87" s="21">
        <f>+$I87*IF(OR($A87="2-F1",$A87="2-F2"),'COMPRAS CONJ - FACTORES'!AA$11,'COMPRAS CONJ - FACTORES'!AA$10)*'COMPRAS CONJ - FACTORES'!AA87</f>
        <v>0</v>
      </c>
      <c r="AB87" s="21">
        <f>+$I87*IF(OR($A87="2-F1",$A87="2-F2"),'COMPRAS CONJ - FACTORES'!AB$11,'COMPRAS CONJ - FACTORES'!AB$10)*'COMPRAS CONJ - FACTORES'!AB87</f>
        <v>0</v>
      </c>
      <c r="AC87" s="21">
        <f>+$I87*IF(OR($A87="2-F1",$A87="2-F2"),'COMPRAS CONJ - FACTORES'!AC$11,'COMPRAS CONJ - FACTORES'!AC$10)*'COMPRAS CONJ - FACTORES'!AC87</f>
        <v>0</v>
      </c>
      <c r="AD87" s="21">
        <f>+$I87*IF(OR($A87="2-F1",$A87="2-F2"),'COMPRAS CONJ - FACTORES'!AD$11,'COMPRAS CONJ - FACTORES'!AD$10)*'COMPRAS CONJ - FACTORES'!AD87</f>
        <v>0</v>
      </c>
      <c r="AE87" s="21">
        <f>+$I87*IF(OR($A87="2-F1",$A87="2-F2"),'COMPRAS CONJ - FACTORES'!AE$11,'COMPRAS CONJ - FACTORES'!AE$10)*'COMPRAS CONJ - FACTORES'!AE87</f>
        <v>0</v>
      </c>
      <c r="AF87" s="21">
        <f>+$I87*IF(OR($A87="2-F1",$A87="2-F2"),'COMPRAS CONJ - FACTORES'!AF$11,'COMPRAS CONJ - FACTORES'!AF$10)*'COMPRAS CONJ - FACTORES'!AF87</f>
        <v>0</v>
      </c>
      <c r="AG87" s="21">
        <f>+$I87*IF(OR($A87="2-F1",$A87="2-F2"),'COMPRAS CONJ - FACTORES'!AG$11,'COMPRAS CONJ - FACTORES'!AG$10)*'COMPRAS CONJ - FACTORES'!AG87</f>
        <v>0</v>
      </c>
      <c r="AH87" s="21">
        <f>+$I87*IF(OR($A87="2-F1",$A87="2-F2"),'COMPRAS CONJ - FACTORES'!AH$11,'COMPRAS CONJ - FACTORES'!AH$10)*'COMPRAS CONJ - FACTORES'!AH87</f>
        <v>0</v>
      </c>
      <c r="AI87" s="21">
        <f>+$I87*IF(OR($A87="2-F1",$A87="2-F2"),'COMPRAS CONJ - FACTORES'!AI$11,'COMPRAS CONJ - FACTORES'!AI$10)*'COMPRAS CONJ - FACTORES'!AI87</f>
        <v>0</v>
      </c>
      <c r="AJ87" s="21">
        <f>+$I87*IF(OR($A87="2-F1",$A87="2-F2"),'COMPRAS CONJ - FACTORES'!AJ$11,'COMPRAS CONJ - FACTORES'!AJ$10)*'COMPRAS CONJ - FACTORES'!AJ87</f>
        <v>0</v>
      </c>
      <c r="AK87" s="21">
        <f>+$I87*IF(OR($A87="2-F1",$A87="2-F2"),'COMPRAS CONJ - FACTORES'!AK$11,'COMPRAS CONJ - FACTORES'!AK$10)*'COMPRAS CONJ - FACTORES'!AK87</f>
        <v>0</v>
      </c>
      <c r="AL87" s="21">
        <f>+$I87*IF(OR($A87="2-F1",$A87="2-F2"),'COMPRAS CONJ - FACTORES'!AL$11,'COMPRAS CONJ - FACTORES'!AL$10)*'COMPRAS CONJ - FACTORES'!AL87</f>
        <v>0</v>
      </c>
      <c r="AM87" s="21">
        <f>+$I87*IF(OR($A87="2-F1",$A87="2-F2"),'COMPRAS CONJ - FACTORES'!AM$11,'COMPRAS CONJ - FACTORES'!AM$10)*'COMPRAS CONJ - FACTORES'!AM87</f>
        <v>0</v>
      </c>
      <c r="AN87" s="21">
        <f>+$I87*IF(OR($A87="2-F1",$A87="2-F2"),'COMPRAS CONJ - FACTORES'!AN$11,'COMPRAS CONJ - FACTORES'!AN$10)*'COMPRAS CONJ - FACTORES'!AN87</f>
        <v>0</v>
      </c>
      <c r="AO87" s="21">
        <f>+$I87*IF(OR($A87="2-F1",$A87="2-F2"),'COMPRAS CONJ - FACTORES'!AO$11,'COMPRAS CONJ - FACTORES'!AO$10)*'COMPRAS CONJ - FACTORES'!AO87</f>
        <v>0</v>
      </c>
      <c r="AP87" s="21">
        <f>+$I87*IF(OR($A87="2-F1",$A87="2-F2"),'COMPRAS CONJ - FACTORES'!AP$11,'COMPRAS CONJ - FACTORES'!AP$10)*'COMPRAS CONJ - FACTORES'!AP87</f>
        <v>0</v>
      </c>
      <c r="AQ87" s="21">
        <f>+$I87*IF(OR($A87="2-F1",$A87="2-F2"),'COMPRAS CONJ - FACTORES'!AQ$11,'COMPRAS CONJ - FACTORES'!AQ$10)*'COMPRAS CONJ - FACTORES'!AQ87</f>
        <v>0</v>
      </c>
      <c r="AR87" s="21">
        <f>+$I87*IF(OR($A87="2-F1",$A87="2-F2"),'COMPRAS CONJ - FACTORES'!AR$11,'COMPRAS CONJ - FACTORES'!AR$10)*'COMPRAS CONJ - FACTORES'!AR87</f>
        <v>0</v>
      </c>
      <c r="AS87" s="21">
        <f>+$I87*IF(OR($A87="2-F1",$A87="2-F2"),'COMPRAS CONJ - FACTORES'!AS$11,'COMPRAS CONJ - FACTORES'!AS$10)*'COMPRAS CONJ - FACTORES'!AS87</f>
        <v>0</v>
      </c>
      <c r="AT87" s="21">
        <f>+$I87*IF(OR($A87="2-F1",$A87="2-F2"),'COMPRAS CONJ - FACTORES'!AT$11,'COMPRAS CONJ - FACTORES'!AT$10)*'COMPRAS CONJ - FACTORES'!AT87</f>
        <v>0</v>
      </c>
      <c r="AU87" s="21">
        <f>+$I87*IF(OR($A87="2-F1",$A87="2-F2"),'COMPRAS CONJ - FACTORES'!AU$11,'COMPRAS CONJ - FACTORES'!AU$10)*'COMPRAS CONJ - FACTORES'!AU87</f>
        <v>0</v>
      </c>
      <c r="AV87" s="21">
        <f>+$I87*IF(OR($A87="2-F1",$A87="2-F2"),'COMPRAS CONJ - FACTORES'!AV$11,'COMPRAS CONJ - FACTORES'!AV$10)*'COMPRAS CONJ - FACTORES'!AV87</f>
        <v>0</v>
      </c>
      <c r="AW87" s="21">
        <f>+$I87*IF(OR($A87="2-F1",$A87="2-F2"),'COMPRAS CONJ - FACTORES'!AW$11,'COMPRAS CONJ - FACTORES'!AW$10)*'COMPRAS CONJ - FACTORES'!AW87</f>
        <v>0</v>
      </c>
      <c r="AX87" s="21">
        <f>+$I87*IF(OR($A87="2-F1",$A87="2-F2"),'COMPRAS CONJ - FACTORES'!AX$11,'COMPRAS CONJ - FACTORES'!AX$10)*'COMPRAS CONJ - FACTORES'!AX87</f>
        <v>0</v>
      </c>
      <c r="AY87" s="21">
        <f>+$I87*IF(OR($A87="2-F1",$A87="2-F2"),'COMPRAS CONJ - FACTORES'!AY$11,'COMPRAS CONJ - FACTORES'!AY$10)*'COMPRAS CONJ - FACTORES'!AY87</f>
        <v>0</v>
      </c>
      <c r="AZ87" s="21">
        <f>+$I87*IF(OR($A87="2-F1",$A87="2-F2"),'COMPRAS CONJ - FACTORES'!AZ$11,'COMPRAS CONJ - FACTORES'!AZ$10)*'COMPRAS CONJ - FACTORES'!AZ87</f>
        <v>0</v>
      </c>
      <c r="BA87" s="21">
        <f>+$I87*IF(OR($A87="2-F1",$A87="2-F2"),'COMPRAS CONJ - FACTORES'!BA$11,'COMPRAS CONJ - FACTORES'!BA$10)*'COMPRAS CONJ - FACTORES'!BA87</f>
        <v>0</v>
      </c>
      <c r="BB87" s="21">
        <f>+$I87*IF(OR($A87="2-F1",$A87="2-F2"),'COMPRAS CONJ - FACTORES'!BB$11,'COMPRAS CONJ - FACTORES'!BB$10)*'COMPRAS CONJ - FACTORES'!BB87</f>
        <v>0</v>
      </c>
      <c r="BC87" s="21">
        <f>+$I87*IF(OR($A87="2-F1",$A87="2-F2"),'COMPRAS CONJ - FACTORES'!BC$11,'COMPRAS CONJ - FACTORES'!BC$10)*'COMPRAS CONJ - FACTORES'!BC87</f>
        <v>0</v>
      </c>
      <c r="BD87" s="21">
        <f>+$I87*IF(OR($A87="2-F1",$A87="2-F2"),'COMPRAS CONJ - FACTORES'!BD$11,'COMPRAS CONJ - FACTORES'!BD$10)*'COMPRAS CONJ - FACTORES'!BD87</f>
        <v>0</v>
      </c>
      <c r="BE87" s="21">
        <f>+$I87*IF(OR($A87="2-F1",$A87="2-F2"),'COMPRAS CONJ - FACTORES'!BE$11,'COMPRAS CONJ - FACTORES'!BE$10)*'COMPRAS CONJ - FACTORES'!BE87</f>
        <v>0</v>
      </c>
      <c r="BF87" s="21">
        <f>+$I87*IF(OR($A87="2-F1",$A87="2-F2"),'COMPRAS CONJ - FACTORES'!BF$11,'COMPRAS CONJ - FACTORES'!BF$10)*'COMPRAS CONJ - FACTORES'!BF87</f>
        <v>0</v>
      </c>
      <c r="BG87" s="21">
        <f>+$I87*IF(OR($A87="2-F1",$A87="2-F2"),'COMPRAS CONJ - FACTORES'!BG$11,'COMPRAS CONJ - FACTORES'!BG$10)*'COMPRAS CONJ - FACTORES'!BG87</f>
        <v>0</v>
      </c>
      <c r="BH87" s="21">
        <f>+$I87*IF(OR($A87="2-F1",$A87="2-F2"),'COMPRAS CONJ - FACTORES'!BH$11,'COMPRAS CONJ - FACTORES'!BH$10)*'COMPRAS CONJ - FACTORES'!BH87</f>
        <v>0</v>
      </c>
      <c r="BI87" s="21">
        <f>+$I87*IF(OR($A87="2-F1",$A87="2-F2"),'COMPRAS CONJ - FACTORES'!BI$11,'COMPRAS CONJ - FACTORES'!BI$10)*'COMPRAS CONJ - FACTORES'!BI87</f>
        <v>0</v>
      </c>
      <c r="BJ87" s="21">
        <f>+$I87*IF(OR($A87="2-F1",$A87="2-F2"),'COMPRAS CONJ - FACTORES'!BJ$11,'COMPRAS CONJ - FACTORES'!BJ$10)*'COMPRAS CONJ - FACTORES'!BJ87</f>
        <v>0</v>
      </c>
      <c r="BK87" s="21">
        <f>+$I87*IF(OR($A87="2-F1",$A87="2-F2"),'COMPRAS CONJ - FACTORES'!BK$11,'COMPRAS CONJ - FACTORES'!BK$10)*'COMPRAS CONJ - FACTORES'!BK87</f>
        <v>0</v>
      </c>
      <c r="BL87" s="21">
        <f>+$I87*IF(OR($A87="2-F1",$A87="2-F2"),'COMPRAS CONJ - FACTORES'!BL$11,'COMPRAS CONJ - FACTORES'!BL$10)*'COMPRAS CONJ - FACTORES'!BL87</f>
        <v>0</v>
      </c>
      <c r="BM87" s="21">
        <f>+$I87*IF(OR($A87="2-F1",$A87="2-F2"),'COMPRAS CONJ - FACTORES'!BM$11,'COMPRAS CONJ - FACTORES'!BM$10)*'COMPRAS CONJ - FACTORES'!BM87</f>
        <v>0</v>
      </c>
      <c r="BN87" s="21">
        <f>+$I87*IF(OR($A87="2-F1",$A87="2-F2"),'COMPRAS CONJ - FACTORES'!BN$11,'COMPRAS CONJ - FACTORES'!BN$10)*'COMPRAS CONJ - FACTORES'!BN87</f>
        <v>0</v>
      </c>
      <c r="BO87" s="21">
        <f>+$I87*IF(OR($A87="2-F1",$A87="2-F2"),'COMPRAS CONJ - FACTORES'!BO$11,'COMPRAS CONJ - FACTORES'!BO$10)*'COMPRAS CONJ - FACTORES'!BO87</f>
        <v>0</v>
      </c>
      <c r="BP87" s="21">
        <f>+$I87*IF(OR($A87="2-F1",$A87="2-F2"),'COMPRAS CONJ - FACTORES'!BP$11,'COMPRAS CONJ - FACTORES'!BP$10)*'COMPRAS CONJ - FACTORES'!BP87</f>
        <v>0</v>
      </c>
      <c r="BQ87" s="21">
        <f>+$I87*IF(OR($A87="2-F1",$A87="2-F2"),'COMPRAS CONJ - FACTORES'!BQ$11,'COMPRAS CONJ - FACTORES'!BQ$10)*'COMPRAS CONJ - FACTORES'!BQ87</f>
        <v>0</v>
      </c>
      <c r="BR87" s="21">
        <f>+$I87*IF(OR($A87="2-F1",$A87="2-F2"),'COMPRAS CONJ - FACTORES'!BR$11,'COMPRAS CONJ - FACTORES'!BR$10)*'COMPRAS CONJ - FACTORES'!BR87</f>
        <v>0</v>
      </c>
      <c r="BS87" s="21">
        <f>+$I87*IF(OR($A87="2-F1",$A87="2-F2"),'COMPRAS CONJ - FACTORES'!BS$11,'COMPRAS CONJ - FACTORES'!BS$10)*'COMPRAS CONJ - FACTORES'!BS87</f>
        <v>0</v>
      </c>
      <c r="BT87" s="21">
        <f>+$I87*IF(OR($A87="2-F1",$A87="2-F2"),'COMPRAS CONJ - FACTORES'!BT$11,'COMPRAS CONJ - FACTORES'!BT$10)*'COMPRAS CONJ - FACTORES'!BT87</f>
        <v>0</v>
      </c>
      <c r="BU87" s="21">
        <f>+$I87*IF(OR($A87="2-F1",$A87="2-F2"),'COMPRAS CONJ - FACTORES'!BU$11,'COMPRAS CONJ - FACTORES'!BU$10)*'COMPRAS CONJ - FACTORES'!BU87</f>
        <v>0</v>
      </c>
      <c r="BV87" s="21">
        <f>+$I87*IF(OR($A87="2-F1",$A87="2-F2"),'COMPRAS CONJ - FACTORES'!BV$11,'COMPRAS CONJ - FACTORES'!BV$10)*'COMPRAS CONJ - FACTORES'!BV87</f>
        <v>0</v>
      </c>
      <c r="BW87" s="21">
        <f>+$I87*IF(OR($A87="2-F1",$A87="2-F2"),'COMPRAS CONJ - FACTORES'!BW$11,'COMPRAS CONJ - FACTORES'!BW$10)*'COMPRAS CONJ - FACTORES'!BW87</f>
        <v>0</v>
      </c>
      <c r="BX87" s="21">
        <f>+$I87*IF(OR($A87="2-F1",$A87="2-F2"),'COMPRAS CONJ - FACTORES'!BX$11,'COMPRAS CONJ - FACTORES'!BX$10)*'COMPRAS CONJ - FACTORES'!BX87</f>
        <v>0</v>
      </c>
      <c r="BY87" s="21">
        <f>+$I87*IF(OR($A87="2-F1",$A87="2-F2"),'COMPRAS CONJ - FACTORES'!BY$11,'COMPRAS CONJ - FACTORES'!BY$10)*'COMPRAS CONJ - FACTORES'!BY87</f>
        <v>0</v>
      </c>
      <c r="BZ87" s="21">
        <f>+$I87*IF(OR($A87="2-F1",$A87="2-F2"),'COMPRAS CONJ - FACTORES'!BZ$11,'COMPRAS CONJ - FACTORES'!BZ$10)*'COMPRAS CONJ - FACTORES'!BZ87</f>
        <v>0</v>
      </c>
      <c r="CA87" s="21">
        <f>+$I87*IF(OR($A87="2-F1",$A87="2-F2"),'COMPRAS CONJ - FACTORES'!CA$11,'COMPRAS CONJ - FACTORES'!CA$10)*'COMPRAS CONJ - FACTORES'!CA87</f>
        <v>0</v>
      </c>
    </row>
    <row r="88" spans="1:79" x14ac:dyDescent="0.3">
      <c r="A88" s="9" t="s">
        <v>3398</v>
      </c>
      <c r="B88" s="16" t="s">
        <v>2934</v>
      </c>
      <c r="C88" s="440" t="s">
        <v>3416</v>
      </c>
      <c r="D88" s="498" t="s">
        <v>3026</v>
      </c>
      <c r="E88" s="439" t="s">
        <v>2936</v>
      </c>
      <c r="F88" s="439" t="s">
        <v>3417</v>
      </c>
      <c r="G88" s="439" t="s">
        <v>3418</v>
      </c>
      <c r="H88" s="439" t="s">
        <v>3415</v>
      </c>
      <c r="I88" s="13">
        <v>156</v>
      </c>
      <c r="J88" s="14">
        <v>2.4</v>
      </c>
      <c r="K88" s="24">
        <v>43350</v>
      </c>
      <c r="L88" s="24"/>
      <c r="M88" s="439" t="s">
        <v>5735</v>
      </c>
      <c r="N88" s="21">
        <f>+$I88*IF(OR($A88="2-F1",$A88="2-F2"),'COMPRAS CONJ - FACTORES'!N$11,'COMPRAS CONJ - FACTORES'!N$10)*'COMPRAS CONJ - FACTORES'!N88</f>
        <v>0</v>
      </c>
      <c r="O88" s="21">
        <f>+$I88*IF(OR($A88="2-F1",$A88="2-F2"),'COMPRAS CONJ - FACTORES'!O$11,'COMPRAS CONJ - FACTORES'!O$10)*'COMPRAS CONJ - FACTORES'!O88</f>
        <v>0</v>
      </c>
      <c r="P88" s="21">
        <f>+$I88*IF(OR($A88="2-F1",$A88="2-F2"),'COMPRAS CONJ - FACTORES'!P$11,'COMPRAS CONJ - FACTORES'!P$10)*'COMPRAS CONJ - FACTORES'!P88</f>
        <v>0</v>
      </c>
      <c r="Q88" s="21">
        <f>+$I88*IF(OR($A88="2-F1",$A88="2-F2"),'COMPRAS CONJ - FACTORES'!Q$11,'COMPRAS CONJ - FACTORES'!Q$10)*'COMPRAS CONJ - FACTORES'!Q88</f>
        <v>0</v>
      </c>
      <c r="R88" s="21">
        <f>+$I88*IF(OR($A88="2-F1",$A88="2-F2"),'COMPRAS CONJ - FACTORES'!R$11,'COMPRAS CONJ - FACTORES'!R$10)*'COMPRAS CONJ - FACTORES'!R88</f>
        <v>0</v>
      </c>
      <c r="S88" s="21">
        <f>+$I88*IF(OR($A88="2-F1",$A88="2-F2"),'COMPRAS CONJ - FACTORES'!S$11,'COMPRAS CONJ - FACTORES'!S$10)*'COMPRAS CONJ - FACTORES'!S88</f>
        <v>0</v>
      </c>
      <c r="T88" s="21">
        <f>+$I88*IF(OR($A88="2-F1",$A88="2-F2"),'COMPRAS CONJ - FACTORES'!T$11,'COMPRAS CONJ - FACTORES'!T$10)*'COMPRAS CONJ - FACTORES'!T88</f>
        <v>0</v>
      </c>
      <c r="U88" s="21">
        <f>+$I88*IF(OR($A88="2-F1",$A88="2-F2"),'COMPRAS CONJ - FACTORES'!U$11,'COMPRAS CONJ - FACTORES'!U$10)*'COMPRAS CONJ - FACTORES'!U88</f>
        <v>0</v>
      </c>
      <c r="V88" s="21">
        <f>+$I88*IF(OR($A88="2-F1",$A88="2-F2"),'COMPRAS CONJ - FACTORES'!V$11,'COMPRAS CONJ - FACTORES'!V$10)*'COMPRAS CONJ - FACTORES'!V88</f>
        <v>0</v>
      </c>
      <c r="W88" s="21">
        <f>+$I88*IF(OR($A88="2-F1",$A88="2-F2"),'COMPRAS CONJ - FACTORES'!W$11,'COMPRAS CONJ - FACTORES'!W$10)*'COMPRAS CONJ - FACTORES'!W88</f>
        <v>0</v>
      </c>
      <c r="X88" s="21">
        <f>+$I88*IF(OR($A88="2-F1",$A88="2-F2"),'COMPRAS CONJ - FACTORES'!X$11,'COMPRAS CONJ - FACTORES'!X$10)*'COMPRAS CONJ - FACTORES'!X88</f>
        <v>0</v>
      </c>
      <c r="Y88" s="21">
        <f>+$I88*IF(OR($A88="2-F1",$A88="2-F2"),'COMPRAS CONJ - FACTORES'!Y$11,'COMPRAS CONJ - FACTORES'!Y$10)*'COMPRAS CONJ - FACTORES'!Y88</f>
        <v>0</v>
      </c>
      <c r="Z88" s="21">
        <f>+$I88*IF(OR($A88="2-F1",$A88="2-F2"),'COMPRAS CONJ - FACTORES'!Z$11,'COMPRAS CONJ - FACTORES'!Z$10)*'COMPRAS CONJ - FACTORES'!Z88</f>
        <v>0</v>
      </c>
      <c r="AA88" s="21">
        <f>+$I88*IF(OR($A88="2-F1",$A88="2-F2"),'COMPRAS CONJ - FACTORES'!AA$11,'COMPRAS CONJ - FACTORES'!AA$10)*'COMPRAS CONJ - FACTORES'!AA88</f>
        <v>0</v>
      </c>
      <c r="AB88" s="21">
        <f>+$I88*IF(OR($A88="2-F1",$A88="2-F2"),'COMPRAS CONJ - FACTORES'!AB$11,'COMPRAS CONJ - FACTORES'!AB$10)*'COMPRAS CONJ - FACTORES'!AB88</f>
        <v>0</v>
      </c>
      <c r="AC88" s="21">
        <f>+$I88*IF(OR($A88="2-F1",$A88="2-F2"),'COMPRAS CONJ - FACTORES'!AC$11,'COMPRAS CONJ - FACTORES'!AC$10)*'COMPRAS CONJ - FACTORES'!AC88</f>
        <v>0</v>
      </c>
      <c r="AD88" s="21">
        <f>+$I88*IF(OR($A88="2-F1",$A88="2-F2"),'COMPRAS CONJ - FACTORES'!AD$11,'COMPRAS CONJ - FACTORES'!AD$10)*'COMPRAS CONJ - FACTORES'!AD88</f>
        <v>0</v>
      </c>
      <c r="AE88" s="21">
        <f>+$I88*IF(OR($A88="2-F1",$A88="2-F2"),'COMPRAS CONJ - FACTORES'!AE$11,'COMPRAS CONJ - FACTORES'!AE$10)*'COMPRAS CONJ - FACTORES'!AE88</f>
        <v>0</v>
      </c>
      <c r="AF88" s="21">
        <f>+$I88*IF(OR($A88="2-F1",$A88="2-F2"),'COMPRAS CONJ - FACTORES'!AF$11,'COMPRAS CONJ - FACTORES'!AF$10)*'COMPRAS CONJ - FACTORES'!AF88</f>
        <v>0</v>
      </c>
      <c r="AG88" s="21">
        <f>+$I88*IF(OR($A88="2-F1",$A88="2-F2"),'COMPRAS CONJ - FACTORES'!AG$11,'COMPRAS CONJ - FACTORES'!AG$10)*'COMPRAS CONJ - FACTORES'!AG88</f>
        <v>0</v>
      </c>
      <c r="AH88" s="21">
        <f>+$I88*IF(OR($A88="2-F1",$A88="2-F2"),'COMPRAS CONJ - FACTORES'!AH$11,'COMPRAS CONJ - FACTORES'!AH$10)*'COMPRAS CONJ - FACTORES'!AH88</f>
        <v>0</v>
      </c>
      <c r="AI88" s="21">
        <f>+$I88*IF(OR($A88="2-F1",$A88="2-F2"),'COMPRAS CONJ - FACTORES'!AI$11,'COMPRAS CONJ - FACTORES'!AI$10)*'COMPRAS CONJ - FACTORES'!AI88</f>
        <v>0</v>
      </c>
      <c r="AJ88" s="21">
        <f>+$I88*IF(OR($A88="2-F1",$A88="2-F2"),'COMPRAS CONJ - FACTORES'!AJ$11,'COMPRAS CONJ - FACTORES'!AJ$10)*'COMPRAS CONJ - FACTORES'!AJ88</f>
        <v>0</v>
      </c>
      <c r="AK88" s="21">
        <f>+$I88*IF(OR($A88="2-F1",$A88="2-F2"),'COMPRAS CONJ - FACTORES'!AK$11,'COMPRAS CONJ - FACTORES'!AK$10)*'COMPRAS CONJ - FACTORES'!AK88</f>
        <v>0</v>
      </c>
      <c r="AL88" s="21">
        <f>+$I88*IF(OR($A88="2-F1",$A88="2-F2"),'COMPRAS CONJ - FACTORES'!AL$11,'COMPRAS CONJ - FACTORES'!AL$10)*'COMPRAS CONJ - FACTORES'!AL88</f>
        <v>0</v>
      </c>
      <c r="AM88" s="21">
        <f>+$I88*IF(OR($A88="2-F1",$A88="2-F2"),'COMPRAS CONJ - FACTORES'!AM$11,'COMPRAS CONJ - FACTORES'!AM$10)*'COMPRAS CONJ - FACTORES'!AM88</f>
        <v>0</v>
      </c>
      <c r="AN88" s="21">
        <f>+$I88*IF(OR($A88="2-F1",$A88="2-F2"),'COMPRAS CONJ - FACTORES'!AN$11,'COMPRAS CONJ - FACTORES'!AN$10)*'COMPRAS CONJ - FACTORES'!AN88</f>
        <v>0</v>
      </c>
      <c r="AO88" s="21">
        <f>+$I88*IF(OR($A88="2-F1",$A88="2-F2"),'COMPRAS CONJ - FACTORES'!AO$11,'COMPRAS CONJ - FACTORES'!AO$10)*'COMPRAS CONJ - FACTORES'!AO88</f>
        <v>0</v>
      </c>
      <c r="AP88" s="21">
        <f>+$I88*IF(OR($A88="2-F1",$A88="2-F2"),'COMPRAS CONJ - FACTORES'!AP$11,'COMPRAS CONJ - FACTORES'!AP$10)*'COMPRAS CONJ - FACTORES'!AP88</f>
        <v>0</v>
      </c>
      <c r="AQ88" s="21">
        <f>+$I88*IF(OR($A88="2-F1",$A88="2-F2"),'COMPRAS CONJ - FACTORES'!AQ$11,'COMPRAS CONJ - FACTORES'!AQ$10)*'COMPRAS CONJ - FACTORES'!AQ88</f>
        <v>0</v>
      </c>
      <c r="AR88" s="21">
        <f>+$I88*IF(OR($A88="2-F1",$A88="2-F2"),'COMPRAS CONJ - FACTORES'!AR$11,'COMPRAS CONJ - FACTORES'!AR$10)*'COMPRAS CONJ - FACTORES'!AR88</f>
        <v>0</v>
      </c>
      <c r="AS88" s="21">
        <f>+$I88*IF(OR($A88="2-F1",$A88="2-F2"),'COMPRAS CONJ - FACTORES'!AS$11,'COMPRAS CONJ - FACTORES'!AS$10)*'COMPRAS CONJ - FACTORES'!AS88</f>
        <v>0</v>
      </c>
      <c r="AT88" s="21">
        <f>+$I88*IF(OR($A88="2-F1",$A88="2-F2"),'COMPRAS CONJ - FACTORES'!AT$11,'COMPRAS CONJ - FACTORES'!AT$10)*'COMPRAS CONJ - FACTORES'!AT88</f>
        <v>0</v>
      </c>
      <c r="AU88" s="21">
        <f>+$I88*IF(OR($A88="2-F1",$A88="2-F2"),'COMPRAS CONJ - FACTORES'!AU$11,'COMPRAS CONJ - FACTORES'!AU$10)*'COMPRAS CONJ - FACTORES'!AU88</f>
        <v>0</v>
      </c>
      <c r="AV88" s="21">
        <f>+$I88*IF(OR($A88="2-F1",$A88="2-F2"),'COMPRAS CONJ - FACTORES'!AV$11,'COMPRAS CONJ - FACTORES'!AV$10)*'COMPRAS CONJ - FACTORES'!AV88</f>
        <v>0</v>
      </c>
      <c r="AW88" s="21">
        <f>+$I88*IF(OR($A88="2-F1",$A88="2-F2"),'COMPRAS CONJ - FACTORES'!AW$11,'COMPRAS CONJ - FACTORES'!AW$10)*'COMPRAS CONJ - FACTORES'!AW88</f>
        <v>0</v>
      </c>
      <c r="AX88" s="21">
        <f>+$I88*IF(OR($A88="2-F1",$A88="2-F2"),'COMPRAS CONJ - FACTORES'!AX$11,'COMPRAS CONJ - FACTORES'!AX$10)*'COMPRAS CONJ - FACTORES'!AX88</f>
        <v>0</v>
      </c>
      <c r="AY88" s="21">
        <f>+$I88*IF(OR($A88="2-F1",$A88="2-F2"),'COMPRAS CONJ - FACTORES'!AY$11,'COMPRAS CONJ - FACTORES'!AY$10)*'COMPRAS CONJ - FACTORES'!AY88</f>
        <v>0</v>
      </c>
      <c r="AZ88" s="21">
        <f>+$I88*IF(OR($A88="2-F1",$A88="2-F2"),'COMPRAS CONJ - FACTORES'!AZ$11,'COMPRAS CONJ - FACTORES'!AZ$10)*'COMPRAS CONJ - FACTORES'!AZ88</f>
        <v>0</v>
      </c>
      <c r="BA88" s="21">
        <f>+$I88*IF(OR($A88="2-F1",$A88="2-F2"),'COMPRAS CONJ - FACTORES'!BA$11,'COMPRAS CONJ - FACTORES'!BA$10)*'COMPRAS CONJ - FACTORES'!BA88</f>
        <v>0</v>
      </c>
      <c r="BB88" s="21">
        <f>+$I88*IF(OR($A88="2-F1",$A88="2-F2"),'COMPRAS CONJ - FACTORES'!BB$11,'COMPRAS CONJ - FACTORES'!BB$10)*'COMPRAS CONJ - FACTORES'!BB88</f>
        <v>0</v>
      </c>
      <c r="BC88" s="21">
        <f>+$I88*IF(OR($A88="2-F1",$A88="2-F2"),'COMPRAS CONJ - FACTORES'!BC$11,'COMPRAS CONJ - FACTORES'!BC$10)*'COMPRAS CONJ - FACTORES'!BC88</f>
        <v>0</v>
      </c>
      <c r="BD88" s="21">
        <f>+$I88*IF(OR($A88="2-F1",$A88="2-F2"),'COMPRAS CONJ - FACTORES'!BD$11,'COMPRAS CONJ - FACTORES'!BD$10)*'COMPRAS CONJ - FACTORES'!BD88</f>
        <v>0</v>
      </c>
      <c r="BE88" s="21">
        <f>+$I88*IF(OR($A88="2-F1",$A88="2-F2"),'COMPRAS CONJ - FACTORES'!BE$11,'COMPRAS CONJ - FACTORES'!BE$10)*'COMPRAS CONJ - FACTORES'!BE88</f>
        <v>0</v>
      </c>
      <c r="BF88" s="21">
        <f>+$I88*IF(OR($A88="2-F1",$A88="2-F2"),'COMPRAS CONJ - FACTORES'!BF$11,'COMPRAS CONJ - FACTORES'!BF$10)*'COMPRAS CONJ - FACTORES'!BF88</f>
        <v>0</v>
      </c>
      <c r="BG88" s="21">
        <f>+$I88*IF(OR($A88="2-F1",$A88="2-F2"),'COMPRAS CONJ - FACTORES'!BG$11,'COMPRAS CONJ - FACTORES'!BG$10)*'COMPRAS CONJ - FACTORES'!BG88</f>
        <v>0</v>
      </c>
      <c r="BH88" s="21">
        <f>+$I88*IF(OR($A88="2-F1",$A88="2-F2"),'COMPRAS CONJ - FACTORES'!BH$11,'COMPRAS CONJ - FACTORES'!BH$10)*'COMPRAS CONJ - FACTORES'!BH88</f>
        <v>0</v>
      </c>
      <c r="BI88" s="21">
        <f>+$I88*IF(OR($A88="2-F1",$A88="2-F2"),'COMPRAS CONJ - FACTORES'!BI$11,'COMPRAS CONJ - FACTORES'!BI$10)*'COMPRAS CONJ - FACTORES'!BI88</f>
        <v>0</v>
      </c>
      <c r="BJ88" s="21">
        <f>+$I88*IF(OR($A88="2-F1",$A88="2-F2"),'COMPRAS CONJ - FACTORES'!BJ$11,'COMPRAS CONJ - FACTORES'!BJ$10)*'COMPRAS CONJ - FACTORES'!BJ88</f>
        <v>0</v>
      </c>
      <c r="BK88" s="21">
        <f>+$I88*IF(OR($A88="2-F1",$A88="2-F2"),'COMPRAS CONJ - FACTORES'!BK$11,'COMPRAS CONJ - FACTORES'!BK$10)*'COMPRAS CONJ - FACTORES'!BK88</f>
        <v>0</v>
      </c>
      <c r="BL88" s="21">
        <f>+$I88*IF(OR($A88="2-F1",$A88="2-F2"),'COMPRAS CONJ - FACTORES'!BL$11,'COMPRAS CONJ - FACTORES'!BL$10)*'COMPRAS CONJ - FACTORES'!BL88</f>
        <v>0</v>
      </c>
      <c r="BM88" s="21">
        <f>+$I88*IF(OR($A88="2-F1",$A88="2-F2"),'COMPRAS CONJ - FACTORES'!BM$11,'COMPRAS CONJ - FACTORES'!BM$10)*'COMPRAS CONJ - FACTORES'!BM88</f>
        <v>0</v>
      </c>
      <c r="BN88" s="21">
        <f>+$I88*IF(OR($A88="2-F1",$A88="2-F2"),'COMPRAS CONJ - FACTORES'!BN$11,'COMPRAS CONJ - FACTORES'!BN$10)*'COMPRAS CONJ - FACTORES'!BN88</f>
        <v>0</v>
      </c>
      <c r="BO88" s="21">
        <f>+$I88*IF(OR($A88="2-F1",$A88="2-F2"),'COMPRAS CONJ - FACTORES'!BO$11,'COMPRAS CONJ - FACTORES'!BO$10)*'COMPRAS CONJ - FACTORES'!BO88</f>
        <v>0</v>
      </c>
      <c r="BP88" s="21">
        <f>+$I88*IF(OR($A88="2-F1",$A88="2-F2"),'COMPRAS CONJ - FACTORES'!BP$11,'COMPRAS CONJ - FACTORES'!BP$10)*'COMPRAS CONJ - FACTORES'!BP88</f>
        <v>0</v>
      </c>
      <c r="BQ88" s="21">
        <f>+$I88*IF(OR($A88="2-F1",$A88="2-F2"),'COMPRAS CONJ - FACTORES'!BQ$11,'COMPRAS CONJ - FACTORES'!BQ$10)*'COMPRAS CONJ - FACTORES'!BQ88</f>
        <v>0</v>
      </c>
      <c r="BR88" s="21">
        <f>+$I88*IF(OR($A88="2-F1",$A88="2-F2"),'COMPRAS CONJ - FACTORES'!BR$11,'COMPRAS CONJ - FACTORES'!BR$10)*'COMPRAS CONJ - FACTORES'!BR88</f>
        <v>0</v>
      </c>
      <c r="BS88" s="21">
        <f>+$I88*IF(OR($A88="2-F1",$A88="2-F2"),'COMPRAS CONJ - FACTORES'!BS$11,'COMPRAS CONJ - FACTORES'!BS$10)*'COMPRAS CONJ - FACTORES'!BS88</f>
        <v>0</v>
      </c>
      <c r="BT88" s="21">
        <f>+$I88*IF(OR($A88="2-F1",$A88="2-F2"),'COMPRAS CONJ - FACTORES'!BT$11,'COMPRAS CONJ - FACTORES'!BT$10)*'COMPRAS CONJ - FACTORES'!BT88</f>
        <v>0</v>
      </c>
      <c r="BU88" s="21">
        <f>+$I88*IF(OR($A88="2-F1",$A88="2-F2"),'COMPRAS CONJ - FACTORES'!BU$11,'COMPRAS CONJ - FACTORES'!BU$10)*'COMPRAS CONJ - FACTORES'!BU88</f>
        <v>0</v>
      </c>
      <c r="BV88" s="21">
        <f>+$I88*IF(OR($A88="2-F1",$A88="2-F2"),'COMPRAS CONJ - FACTORES'!BV$11,'COMPRAS CONJ - FACTORES'!BV$10)*'COMPRAS CONJ - FACTORES'!BV88</f>
        <v>0</v>
      </c>
      <c r="BW88" s="21">
        <f>+$I88*IF(OR($A88="2-F1",$A88="2-F2"),'COMPRAS CONJ - FACTORES'!BW$11,'COMPRAS CONJ - FACTORES'!BW$10)*'COMPRAS CONJ - FACTORES'!BW88</f>
        <v>0</v>
      </c>
      <c r="BX88" s="21">
        <f>+$I88*IF(OR($A88="2-F1",$A88="2-F2"),'COMPRAS CONJ - FACTORES'!BX$11,'COMPRAS CONJ - FACTORES'!BX$10)*'COMPRAS CONJ - FACTORES'!BX88</f>
        <v>0</v>
      </c>
      <c r="BY88" s="21">
        <f>+$I88*IF(OR($A88="2-F1",$A88="2-F2"),'COMPRAS CONJ - FACTORES'!BY$11,'COMPRAS CONJ - FACTORES'!BY$10)*'COMPRAS CONJ - FACTORES'!BY88</f>
        <v>0</v>
      </c>
      <c r="BZ88" s="21">
        <f>+$I88*IF(OR($A88="2-F1",$A88="2-F2"),'COMPRAS CONJ - FACTORES'!BZ$11,'COMPRAS CONJ - FACTORES'!BZ$10)*'COMPRAS CONJ - FACTORES'!BZ88</f>
        <v>0</v>
      </c>
      <c r="CA88" s="21">
        <f>+$I88*IF(OR($A88="2-F1",$A88="2-F2"),'COMPRAS CONJ - FACTORES'!CA$11,'COMPRAS CONJ - FACTORES'!CA$10)*'COMPRAS CONJ - FACTORES'!CA88</f>
        <v>0</v>
      </c>
    </row>
    <row r="89" spans="1:79" x14ac:dyDescent="0.3">
      <c r="A89" s="9" t="s">
        <v>3398</v>
      </c>
      <c r="B89" s="16" t="s">
        <v>2934</v>
      </c>
      <c r="C89" s="440" t="s">
        <v>3419</v>
      </c>
      <c r="D89" s="498" t="s">
        <v>2815</v>
      </c>
      <c r="E89" s="439" t="s">
        <v>3408</v>
      </c>
      <c r="F89" s="439" t="s">
        <v>3420</v>
      </c>
      <c r="G89" s="439" t="s">
        <v>3421</v>
      </c>
      <c r="H89" s="439" t="s">
        <v>3415</v>
      </c>
      <c r="I89" s="13">
        <v>156</v>
      </c>
      <c r="J89" s="14">
        <v>2.4</v>
      </c>
      <c r="K89" s="24">
        <v>43350</v>
      </c>
      <c r="L89" s="24"/>
      <c r="M89" s="439" t="s">
        <v>5735</v>
      </c>
      <c r="N89" s="21">
        <f>+$I89*IF(OR($A89="2-F1",$A89="2-F2"),'COMPRAS CONJ - FACTORES'!N$11,'COMPRAS CONJ - FACTORES'!N$10)*'COMPRAS CONJ - FACTORES'!N89</f>
        <v>0</v>
      </c>
      <c r="O89" s="21">
        <f>+$I89*IF(OR($A89="2-F1",$A89="2-F2"),'COMPRAS CONJ - FACTORES'!O$11,'COMPRAS CONJ - FACTORES'!O$10)*'COMPRAS CONJ - FACTORES'!O89</f>
        <v>0</v>
      </c>
      <c r="P89" s="21">
        <f>+$I89*IF(OR($A89="2-F1",$A89="2-F2"),'COMPRAS CONJ - FACTORES'!P$11,'COMPRAS CONJ - FACTORES'!P$10)*'COMPRAS CONJ - FACTORES'!P89</f>
        <v>0</v>
      </c>
      <c r="Q89" s="21">
        <f>+$I89*IF(OR($A89="2-F1",$A89="2-F2"),'COMPRAS CONJ - FACTORES'!Q$11,'COMPRAS CONJ - FACTORES'!Q$10)*'COMPRAS CONJ - FACTORES'!Q89</f>
        <v>0</v>
      </c>
      <c r="R89" s="21">
        <f>+$I89*IF(OR($A89="2-F1",$A89="2-F2"),'COMPRAS CONJ - FACTORES'!R$11,'COMPRAS CONJ - FACTORES'!R$10)*'COMPRAS CONJ - FACTORES'!R89</f>
        <v>0</v>
      </c>
      <c r="S89" s="21">
        <f>+$I89*IF(OR($A89="2-F1",$A89="2-F2"),'COMPRAS CONJ - FACTORES'!S$11,'COMPRAS CONJ - FACTORES'!S$10)*'COMPRAS CONJ - FACTORES'!S89</f>
        <v>0</v>
      </c>
      <c r="T89" s="21">
        <f>+$I89*IF(OR($A89="2-F1",$A89="2-F2"),'COMPRAS CONJ - FACTORES'!T$11,'COMPRAS CONJ - FACTORES'!T$10)*'COMPRAS CONJ - FACTORES'!T89</f>
        <v>0</v>
      </c>
      <c r="U89" s="21">
        <f>+$I89*IF(OR($A89="2-F1",$A89="2-F2"),'COMPRAS CONJ - FACTORES'!U$11,'COMPRAS CONJ - FACTORES'!U$10)*'COMPRAS CONJ - FACTORES'!U89</f>
        <v>0</v>
      </c>
      <c r="V89" s="21">
        <f>+$I89*IF(OR($A89="2-F1",$A89="2-F2"),'COMPRAS CONJ - FACTORES'!V$11,'COMPRAS CONJ - FACTORES'!V$10)*'COMPRAS CONJ - FACTORES'!V89</f>
        <v>0</v>
      </c>
      <c r="W89" s="21">
        <f>+$I89*IF(OR($A89="2-F1",$A89="2-F2"),'COMPRAS CONJ - FACTORES'!W$11,'COMPRAS CONJ - FACTORES'!W$10)*'COMPRAS CONJ - FACTORES'!W89</f>
        <v>0</v>
      </c>
      <c r="X89" s="21">
        <f>+$I89*IF(OR($A89="2-F1",$A89="2-F2"),'COMPRAS CONJ - FACTORES'!X$11,'COMPRAS CONJ - FACTORES'!X$10)*'COMPRAS CONJ - FACTORES'!X89</f>
        <v>0</v>
      </c>
      <c r="Y89" s="21">
        <f>+$I89*IF(OR($A89="2-F1",$A89="2-F2"),'COMPRAS CONJ - FACTORES'!Y$11,'COMPRAS CONJ - FACTORES'!Y$10)*'COMPRAS CONJ - FACTORES'!Y89</f>
        <v>0</v>
      </c>
      <c r="Z89" s="21">
        <f>+$I89*IF(OR($A89="2-F1",$A89="2-F2"),'COMPRAS CONJ - FACTORES'!Z$11,'COMPRAS CONJ - FACTORES'!Z$10)*'COMPRAS CONJ - FACTORES'!Z89</f>
        <v>0</v>
      </c>
      <c r="AA89" s="21">
        <f>+$I89*IF(OR($A89="2-F1",$A89="2-F2"),'COMPRAS CONJ - FACTORES'!AA$11,'COMPRAS CONJ - FACTORES'!AA$10)*'COMPRAS CONJ - FACTORES'!AA89</f>
        <v>0</v>
      </c>
      <c r="AB89" s="21">
        <f>+$I89*IF(OR($A89="2-F1",$A89="2-F2"),'COMPRAS CONJ - FACTORES'!AB$11,'COMPRAS CONJ - FACTORES'!AB$10)*'COMPRAS CONJ - FACTORES'!AB89</f>
        <v>0</v>
      </c>
      <c r="AC89" s="21">
        <f>+$I89*IF(OR($A89="2-F1",$A89="2-F2"),'COMPRAS CONJ - FACTORES'!AC$11,'COMPRAS CONJ - FACTORES'!AC$10)*'COMPRAS CONJ - FACTORES'!AC89</f>
        <v>0</v>
      </c>
      <c r="AD89" s="21">
        <f>+$I89*IF(OR($A89="2-F1",$A89="2-F2"),'COMPRAS CONJ - FACTORES'!AD$11,'COMPRAS CONJ - FACTORES'!AD$10)*'COMPRAS CONJ - FACTORES'!AD89</f>
        <v>0</v>
      </c>
      <c r="AE89" s="21">
        <f>+$I89*IF(OR($A89="2-F1",$A89="2-F2"),'COMPRAS CONJ - FACTORES'!AE$11,'COMPRAS CONJ - FACTORES'!AE$10)*'COMPRAS CONJ - FACTORES'!AE89</f>
        <v>0</v>
      </c>
      <c r="AF89" s="21">
        <f>+$I89*IF(OR($A89="2-F1",$A89="2-F2"),'COMPRAS CONJ - FACTORES'!AF$11,'COMPRAS CONJ - FACTORES'!AF$10)*'COMPRAS CONJ - FACTORES'!AF89</f>
        <v>0</v>
      </c>
      <c r="AG89" s="21">
        <f>+$I89*IF(OR($A89="2-F1",$A89="2-F2"),'COMPRAS CONJ - FACTORES'!AG$11,'COMPRAS CONJ - FACTORES'!AG$10)*'COMPRAS CONJ - FACTORES'!AG89</f>
        <v>0</v>
      </c>
      <c r="AH89" s="21">
        <f>+$I89*IF(OR($A89="2-F1",$A89="2-F2"),'COMPRAS CONJ - FACTORES'!AH$11,'COMPRAS CONJ - FACTORES'!AH$10)*'COMPRAS CONJ - FACTORES'!AH89</f>
        <v>0</v>
      </c>
      <c r="AI89" s="21">
        <f>+$I89*IF(OR($A89="2-F1",$A89="2-F2"),'COMPRAS CONJ - FACTORES'!AI$11,'COMPRAS CONJ - FACTORES'!AI$10)*'COMPRAS CONJ - FACTORES'!AI89</f>
        <v>0</v>
      </c>
      <c r="AJ89" s="21">
        <f>+$I89*IF(OR($A89="2-F1",$A89="2-F2"),'COMPRAS CONJ - FACTORES'!AJ$11,'COMPRAS CONJ - FACTORES'!AJ$10)*'COMPRAS CONJ - FACTORES'!AJ89</f>
        <v>0</v>
      </c>
      <c r="AK89" s="21">
        <f>+$I89*IF(OR($A89="2-F1",$A89="2-F2"),'COMPRAS CONJ - FACTORES'!AK$11,'COMPRAS CONJ - FACTORES'!AK$10)*'COMPRAS CONJ - FACTORES'!AK89</f>
        <v>0</v>
      </c>
      <c r="AL89" s="21">
        <f>+$I89*IF(OR($A89="2-F1",$A89="2-F2"),'COMPRAS CONJ - FACTORES'!AL$11,'COMPRAS CONJ - FACTORES'!AL$10)*'COMPRAS CONJ - FACTORES'!AL89</f>
        <v>0</v>
      </c>
      <c r="AM89" s="21">
        <f>+$I89*IF(OR($A89="2-F1",$A89="2-F2"),'COMPRAS CONJ - FACTORES'!AM$11,'COMPRAS CONJ - FACTORES'!AM$10)*'COMPRAS CONJ - FACTORES'!AM89</f>
        <v>0</v>
      </c>
      <c r="AN89" s="21">
        <f>+$I89*IF(OR($A89="2-F1",$A89="2-F2"),'COMPRAS CONJ - FACTORES'!AN$11,'COMPRAS CONJ - FACTORES'!AN$10)*'COMPRAS CONJ - FACTORES'!AN89</f>
        <v>0</v>
      </c>
      <c r="AO89" s="21">
        <f>+$I89*IF(OR($A89="2-F1",$A89="2-F2"),'COMPRAS CONJ - FACTORES'!AO$11,'COMPRAS CONJ - FACTORES'!AO$10)*'COMPRAS CONJ - FACTORES'!AO89</f>
        <v>0</v>
      </c>
      <c r="AP89" s="21">
        <f>+$I89*IF(OR($A89="2-F1",$A89="2-F2"),'COMPRAS CONJ - FACTORES'!AP$11,'COMPRAS CONJ - FACTORES'!AP$10)*'COMPRAS CONJ - FACTORES'!AP89</f>
        <v>0</v>
      </c>
      <c r="AQ89" s="21">
        <f>+$I89*IF(OR($A89="2-F1",$A89="2-F2"),'COMPRAS CONJ - FACTORES'!AQ$11,'COMPRAS CONJ - FACTORES'!AQ$10)*'COMPRAS CONJ - FACTORES'!AQ89</f>
        <v>0</v>
      </c>
      <c r="AR89" s="21">
        <f>+$I89*IF(OR($A89="2-F1",$A89="2-F2"),'COMPRAS CONJ - FACTORES'!AR$11,'COMPRAS CONJ - FACTORES'!AR$10)*'COMPRAS CONJ - FACTORES'!AR89</f>
        <v>0</v>
      </c>
      <c r="AS89" s="21">
        <f>+$I89*IF(OR($A89="2-F1",$A89="2-F2"),'COMPRAS CONJ - FACTORES'!AS$11,'COMPRAS CONJ - FACTORES'!AS$10)*'COMPRAS CONJ - FACTORES'!AS89</f>
        <v>0</v>
      </c>
      <c r="AT89" s="21">
        <f>+$I89*IF(OR($A89="2-F1",$A89="2-F2"),'COMPRAS CONJ - FACTORES'!AT$11,'COMPRAS CONJ - FACTORES'!AT$10)*'COMPRAS CONJ - FACTORES'!AT89</f>
        <v>0</v>
      </c>
      <c r="AU89" s="21">
        <f>+$I89*IF(OR($A89="2-F1",$A89="2-F2"),'COMPRAS CONJ - FACTORES'!AU$11,'COMPRAS CONJ - FACTORES'!AU$10)*'COMPRAS CONJ - FACTORES'!AU89</f>
        <v>0</v>
      </c>
      <c r="AV89" s="21">
        <f>+$I89*IF(OR($A89="2-F1",$A89="2-F2"),'COMPRAS CONJ - FACTORES'!AV$11,'COMPRAS CONJ - FACTORES'!AV$10)*'COMPRAS CONJ - FACTORES'!AV89</f>
        <v>0</v>
      </c>
      <c r="AW89" s="21">
        <f>+$I89*IF(OR($A89="2-F1",$A89="2-F2"),'COMPRAS CONJ - FACTORES'!AW$11,'COMPRAS CONJ - FACTORES'!AW$10)*'COMPRAS CONJ - FACTORES'!AW89</f>
        <v>0</v>
      </c>
      <c r="AX89" s="21">
        <f>+$I89*IF(OR($A89="2-F1",$A89="2-F2"),'COMPRAS CONJ - FACTORES'!AX$11,'COMPRAS CONJ - FACTORES'!AX$10)*'COMPRAS CONJ - FACTORES'!AX89</f>
        <v>0</v>
      </c>
      <c r="AY89" s="21">
        <f>+$I89*IF(OR($A89="2-F1",$A89="2-F2"),'COMPRAS CONJ - FACTORES'!AY$11,'COMPRAS CONJ - FACTORES'!AY$10)*'COMPRAS CONJ - FACTORES'!AY89</f>
        <v>0</v>
      </c>
      <c r="AZ89" s="21">
        <f>+$I89*IF(OR($A89="2-F1",$A89="2-F2"),'COMPRAS CONJ - FACTORES'!AZ$11,'COMPRAS CONJ - FACTORES'!AZ$10)*'COMPRAS CONJ - FACTORES'!AZ89</f>
        <v>0</v>
      </c>
      <c r="BA89" s="21">
        <f>+$I89*IF(OR($A89="2-F1",$A89="2-F2"),'COMPRAS CONJ - FACTORES'!BA$11,'COMPRAS CONJ - FACTORES'!BA$10)*'COMPRAS CONJ - FACTORES'!BA89</f>
        <v>0</v>
      </c>
      <c r="BB89" s="21">
        <f>+$I89*IF(OR($A89="2-F1",$A89="2-F2"),'COMPRAS CONJ - FACTORES'!BB$11,'COMPRAS CONJ - FACTORES'!BB$10)*'COMPRAS CONJ - FACTORES'!BB89</f>
        <v>0</v>
      </c>
      <c r="BC89" s="21">
        <f>+$I89*IF(OR($A89="2-F1",$A89="2-F2"),'COMPRAS CONJ - FACTORES'!BC$11,'COMPRAS CONJ - FACTORES'!BC$10)*'COMPRAS CONJ - FACTORES'!BC89</f>
        <v>0</v>
      </c>
      <c r="BD89" s="21">
        <f>+$I89*IF(OR($A89="2-F1",$A89="2-F2"),'COMPRAS CONJ - FACTORES'!BD$11,'COMPRAS CONJ - FACTORES'!BD$10)*'COMPRAS CONJ - FACTORES'!BD89</f>
        <v>0</v>
      </c>
      <c r="BE89" s="21">
        <f>+$I89*IF(OR($A89="2-F1",$A89="2-F2"),'COMPRAS CONJ - FACTORES'!BE$11,'COMPRAS CONJ - FACTORES'!BE$10)*'COMPRAS CONJ - FACTORES'!BE89</f>
        <v>0</v>
      </c>
      <c r="BF89" s="21">
        <f>+$I89*IF(OR($A89="2-F1",$A89="2-F2"),'COMPRAS CONJ - FACTORES'!BF$11,'COMPRAS CONJ - FACTORES'!BF$10)*'COMPRAS CONJ - FACTORES'!BF89</f>
        <v>0</v>
      </c>
      <c r="BG89" s="21">
        <f>+$I89*IF(OR($A89="2-F1",$A89="2-F2"),'COMPRAS CONJ - FACTORES'!BG$11,'COMPRAS CONJ - FACTORES'!BG$10)*'COMPRAS CONJ - FACTORES'!BG89</f>
        <v>0</v>
      </c>
      <c r="BH89" s="21">
        <f>+$I89*IF(OR($A89="2-F1",$A89="2-F2"),'COMPRAS CONJ - FACTORES'!BH$11,'COMPRAS CONJ - FACTORES'!BH$10)*'COMPRAS CONJ - FACTORES'!BH89</f>
        <v>0</v>
      </c>
      <c r="BI89" s="21">
        <f>+$I89*IF(OR($A89="2-F1",$A89="2-F2"),'COMPRAS CONJ - FACTORES'!BI$11,'COMPRAS CONJ - FACTORES'!BI$10)*'COMPRAS CONJ - FACTORES'!BI89</f>
        <v>0</v>
      </c>
      <c r="BJ89" s="21">
        <f>+$I89*IF(OR($A89="2-F1",$A89="2-F2"),'COMPRAS CONJ - FACTORES'!BJ$11,'COMPRAS CONJ - FACTORES'!BJ$10)*'COMPRAS CONJ - FACTORES'!BJ89</f>
        <v>0</v>
      </c>
      <c r="BK89" s="21">
        <f>+$I89*IF(OR($A89="2-F1",$A89="2-F2"),'COMPRAS CONJ - FACTORES'!BK$11,'COMPRAS CONJ - FACTORES'!BK$10)*'COMPRAS CONJ - FACTORES'!BK89</f>
        <v>0</v>
      </c>
      <c r="BL89" s="21">
        <f>+$I89*IF(OR($A89="2-F1",$A89="2-F2"),'COMPRAS CONJ - FACTORES'!BL$11,'COMPRAS CONJ - FACTORES'!BL$10)*'COMPRAS CONJ - FACTORES'!BL89</f>
        <v>0</v>
      </c>
      <c r="BM89" s="21">
        <f>+$I89*IF(OR($A89="2-F1",$A89="2-F2"),'COMPRAS CONJ - FACTORES'!BM$11,'COMPRAS CONJ - FACTORES'!BM$10)*'COMPRAS CONJ - FACTORES'!BM89</f>
        <v>0</v>
      </c>
      <c r="BN89" s="21">
        <f>+$I89*IF(OR($A89="2-F1",$A89="2-F2"),'COMPRAS CONJ - FACTORES'!BN$11,'COMPRAS CONJ - FACTORES'!BN$10)*'COMPRAS CONJ - FACTORES'!BN89</f>
        <v>0</v>
      </c>
      <c r="BO89" s="21">
        <f>+$I89*IF(OR($A89="2-F1",$A89="2-F2"),'COMPRAS CONJ - FACTORES'!BO$11,'COMPRAS CONJ - FACTORES'!BO$10)*'COMPRAS CONJ - FACTORES'!BO89</f>
        <v>0</v>
      </c>
      <c r="BP89" s="21">
        <f>+$I89*IF(OR($A89="2-F1",$A89="2-F2"),'COMPRAS CONJ - FACTORES'!BP$11,'COMPRAS CONJ - FACTORES'!BP$10)*'COMPRAS CONJ - FACTORES'!BP89</f>
        <v>0</v>
      </c>
      <c r="BQ89" s="21">
        <f>+$I89*IF(OR($A89="2-F1",$A89="2-F2"),'COMPRAS CONJ - FACTORES'!BQ$11,'COMPRAS CONJ - FACTORES'!BQ$10)*'COMPRAS CONJ - FACTORES'!BQ89</f>
        <v>0</v>
      </c>
      <c r="BR89" s="21">
        <f>+$I89*IF(OR($A89="2-F1",$A89="2-F2"),'COMPRAS CONJ - FACTORES'!BR$11,'COMPRAS CONJ - FACTORES'!BR$10)*'COMPRAS CONJ - FACTORES'!BR89</f>
        <v>0</v>
      </c>
      <c r="BS89" s="21">
        <f>+$I89*IF(OR($A89="2-F1",$A89="2-F2"),'COMPRAS CONJ - FACTORES'!BS$11,'COMPRAS CONJ - FACTORES'!BS$10)*'COMPRAS CONJ - FACTORES'!BS89</f>
        <v>0</v>
      </c>
      <c r="BT89" s="21">
        <f>+$I89*IF(OR($A89="2-F1",$A89="2-F2"),'COMPRAS CONJ - FACTORES'!BT$11,'COMPRAS CONJ - FACTORES'!BT$10)*'COMPRAS CONJ - FACTORES'!BT89</f>
        <v>0</v>
      </c>
      <c r="BU89" s="21">
        <f>+$I89*IF(OR($A89="2-F1",$A89="2-F2"),'COMPRAS CONJ - FACTORES'!BU$11,'COMPRAS CONJ - FACTORES'!BU$10)*'COMPRAS CONJ - FACTORES'!BU89</f>
        <v>0</v>
      </c>
      <c r="BV89" s="21">
        <f>+$I89*IF(OR($A89="2-F1",$A89="2-F2"),'COMPRAS CONJ - FACTORES'!BV$11,'COMPRAS CONJ - FACTORES'!BV$10)*'COMPRAS CONJ - FACTORES'!BV89</f>
        <v>0</v>
      </c>
      <c r="BW89" s="21">
        <f>+$I89*IF(OR($A89="2-F1",$A89="2-F2"),'COMPRAS CONJ - FACTORES'!BW$11,'COMPRAS CONJ - FACTORES'!BW$10)*'COMPRAS CONJ - FACTORES'!BW89</f>
        <v>0</v>
      </c>
      <c r="BX89" s="21">
        <f>+$I89*IF(OR($A89="2-F1",$A89="2-F2"),'COMPRAS CONJ - FACTORES'!BX$11,'COMPRAS CONJ - FACTORES'!BX$10)*'COMPRAS CONJ - FACTORES'!BX89</f>
        <v>0</v>
      </c>
      <c r="BY89" s="21">
        <f>+$I89*IF(OR($A89="2-F1",$A89="2-F2"),'COMPRAS CONJ - FACTORES'!BY$11,'COMPRAS CONJ - FACTORES'!BY$10)*'COMPRAS CONJ - FACTORES'!BY89</f>
        <v>0</v>
      </c>
      <c r="BZ89" s="21">
        <f>+$I89*IF(OR($A89="2-F1",$A89="2-F2"),'COMPRAS CONJ - FACTORES'!BZ$11,'COMPRAS CONJ - FACTORES'!BZ$10)*'COMPRAS CONJ - FACTORES'!BZ89</f>
        <v>0</v>
      </c>
      <c r="CA89" s="21">
        <f>+$I89*IF(OR($A89="2-F1",$A89="2-F2"),'COMPRAS CONJ - FACTORES'!CA$11,'COMPRAS CONJ - FACTORES'!CA$10)*'COMPRAS CONJ - FACTORES'!CA89</f>
        <v>0</v>
      </c>
    </row>
    <row r="90" spans="1:79" x14ac:dyDescent="0.3">
      <c r="A90" s="9" t="s">
        <v>3398</v>
      </c>
      <c r="B90" s="16" t="s">
        <v>2934</v>
      </c>
      <c r="C90" s="440" t="s">
        <v>3422</v>
      </c>
      <c r="D90" s="498" t="s">
        <v>3026</v>
      </c>
      <c r="E90" s="439" t="s">
        <v>2936</v>
      </c>
      <c r="F90" s="439" t="s">
        <v>3423</v>
      </c>
      <c r="G90" s="439" t="s">
        <v>3424</v>
      </c>
      <c r="H90" s="439" t="s">
        <v>3415</v>
      </c>
      <c r="I90" s="13">
        <v>156</v>
      </c>
      <c r="J90" s="14">
        <v>2.4</v>
      </c>
      <c r="K90" s="24">
        <v>43350</v>
      </c>
      <c r="L90" s="24"/>
      <c r="M90" s="439" t="s">
        <v>5735</v>
      </c>
      <c r="N90" s="21">
        <f>+$I90*IF(OR($A90="2-F1",$A90="2-F2"),'COMPRAS CONJ - FACTORES'!N$11,'COMPRAS CONJ - FACTORES'!N$10)*'COMPRAS CONJ - FACTORES'!N90</f>
        <v>0</v>
      </c>
      <c r="O90" s="21">
        <f>+$I90*IF(OR($A90="2-F1",$A90="2-F2"),'COMPRAS CONJ - FACTORES'!O$11,'COMPRAS CONJ - FACTORES'!O$10)*'COMPRAS CONJ - FACTORES'!O90</f>
        <v>0</v>
      </c>
      <c r="P90" s="21">
        <f>+$I90*IF(OR($A90="2-F1",$A90="2-F2"),'COMPRAS CONJ - FACTORES'!P$11,'COMPRAS CONJ - FACTORES'!P$10)*'COMPRAS CONJ - FACTORES'!P90</f>
        <v>0</v>
      </c>
      <c r="Q90" s="21">
        <f>+$I90*IF(OR($A90="2-F1",$A90="2-F2"),'COMPRAS CONJ - FACTORES'!Q$11,'COMPRAS CONJ - FACTORES'!Q$10)*'COMPRAS CONJ - FACTORES'!Q90</f>
        <v>0</v>
      </c>
      <c r="R90" s="21">
        <f>+$I90*IF(OR($A90="2-F1",$A90="2-F2"),'COMPRAS CONJ - FACTORES'!R$11,'COMPRAS CONJ - FACTORES'!R$10)*'COMPRAS CONJ - FACTORES'!R90</f>
        <v>0</v>
      </c>
      <c r="S90" s="21">
        <f>+$I90*IF(OR($A90="2-F1",$A90="2-F2"),'COMPRAS CONJ - FACTORES'!S$11,'COMPRAS CONJ - FACTORES'!S$10)*'COMPRAS CONJ - FACTORES'!S90</f>
        <v>0</v>
      </c>
      <c r="T90" s="21">
        <f>+$I90*IF(OR($A90="2-F1",$A90="2-F2"),'COMPRAS CONJ - FACTORES'!T$11,'COMPRAS CONJ - FACTORES'!T$10)*'COMPRAS CONJ - FACTORES'!T90</f>
        <v>0</v>
      </c>
      <c r="U90" s="21">
        <f>+$I90*IF(OR($A90="2-F1",$A90="2-F2"),'COMPRAS CONJ - FACTORES'!U$11,'COMPRAS CONJ - FACTORES'!U$10)*'COMPRAS CONJ - FACTORES'!U90</f>
        <v>0</v>
      </c>
      <c r="V90" s="21">
        <f>+$I90*IF(OR($A90="2-F1",$A90="2-F2"),'COMPRAS CONJ - FACTORES'!V$11,'COMPRAS CONJ - FACTORES'!V$10)*'COMPRAS CONJ - FACTORES'!V90</f>
        <v>0</v>
      </c>
      <c r="W90" s="21">
        <f>+$I90*IF(OR($A90="2-F1",$A90="2-F2"),'COMPRAS CONJ - FACTORES'!W$11,'COMPRAS CONJ - FACTORES'!W$10)*'COMPRAS CONJ - FACTORES'!W90</f>
        <v>0</v>
      </c>
      <c r="X90" s="21">
        <f>+$I90*IF(OR($A90="2-F1",$A90="2-F2"),'COMPRAS CONJ - FACTORES'!X$11,'COMPRAS CONJ - FACTORES'!X$10)*'COMPRAS CONJ - FACTORES'!X90</f>
        <v>0</v>
      </c>
      <c r="Y90" s="21">
        <f>+$I90*IF(OR($A90="2-F1",$A90="2-F2"),'COMPRAS CONJ - FACTORES'!Y$11,'COMPRAS CONJ - FACTORES'!Y$10)*'COMPRAS CONJ - FACTORES'!Y90</f>
        <v>0</v>
      </c>
      <c r="Z90" s="21">
        <f>+$I90*IF(OR($A90="2-F1",$A90="2-F2"),'COMPRAS CONJ - FACTORES'!Z$11,'COMPRAS CONJ - FACTORES'!Z$10)*'COMPRAS CONJ - FACTORES'!Z90</f>
        <v>0</v>
      </c>
      <c r="AA90" s="21">
        <f>+$I90*IF(OR($A90="2-F1",$A90="2-F2"),'COMPRAS CONJ - FACTORES'!AA$11,'COMPRAS CONJ - FACTORES'!AA$10)*'COMPRAS CONJ - FACTORES'!AA90</f>
        <v>0</v>
      </c>
      <c r="AB90" s="21">
        <f>+$I90*IF(OR($A90="2-F1",$A90="2-F2"),'COMPRAS CONJ - FACTORES'!AB$11,'COMPRAS CONJ - FACTORES'!AB$10)*'COMPRAS CONJ - FACTORES'!AB90</f>
        <v>0</v>
      </c>
      <c r="AC90" s="21">
        <f>+$I90*IF(OR($A90="2-F1",$A90="2-F2"),'COMPRAS CONJ - FACTORES'!AC$11,'COMPRAS CONJ - FACTORES'!AC$10)*'COMPRAS CONJ - FACTORES'!AC90</f>
        <v>0</v>
      </c>
      <c r="AD90" s="21">
        <f>+$I90*IF(OR($A90="2-F1",$A90="2-F2"),'COMPRAS CONJ - FACTORES'!AD$11,'COMPRAS CONJ - FACTORES'!AD$10)*'COMPRAS CONJ - FACTORES'!AD90</f>
        <v>0</v>
      </c>
      <c r="AE90" s="21">
        <f>+$I90*IF(OR($A90="2-F1",$A90="2-F2"),'COMPRAS CONJ - FACTORES'!AE$11,'COMPRAS CONJ - FACTORES'!AE$10)*'COMPRAS CONJ - FACTORES'!AE90</f>
        <v>0</v>
      </c>
      <c r="AF90" s="21">
        <f>+$I90*IF(OR($A90="2-F1",$A90="2-F2"),'COMPRAS CONJ - FACTORES'!AF$11,'COMPRAS CONJ - FACTORES'!AF$10)*'COMPRAS CONJ - FACTORES'!AF90</f>
        <v>0</v>
      </c>
      <c r="AG90" s="21">
        <f>+$I90*IF(OR($A90="2-F1",$A90="2-F2"),'COMPRAS CONJ - FACTORES'!AG$11,'COMPRAS CONJ - FACTORES'!AG$10)*'COMPRAS CONJ - FACTORES'!AG90</f>
        <v>0</v>
      </c>
      <c r="AH90" s="21">
        <f>+$I90*IF(OR($A90="2-F1",$A90="2-F2"),'COMPRAS CONJ - FACTORES'!AH$11,'COMPRAS CONJ - FACTORES'!AH$10)*'COMPRAS CONJ - FACTORES'!AH90</f>
        <v>0</v>
      </c>
      <c r="AI90" s="21">
        <f>+$I90*IF(OR($A90="2-F1",$A90="2-F2"),'COMPRAS CONJ - FACTORES'!AI$11,'COMPRAS CONJ - FACTORES'!AI$10)*'COMPRAS CONJ - FACTORES'!AI90</f>
        <v>0</v>
      </c>
      <c r="AJ90" s="21">
        <f>+$I90*IF(OR($A90="2-F1",$A90="2-F2"),'COMPRAS CONJ - FACTORES'!AJ$11,'COMPRAS CONJ - FACTORES'!AJ$10)*'COMPRAS CONJ - FACTORES'!AJ90</f>
        <v>0</v>
      </c>
      <c r="AK90" s="21">
        <f>+$I90*IF(OR($A90="2-F1",$A90="2-F2"),'COMPRAS CONJ - FACTORES'!AK$11,'COMPRAS CONJ - FACTORES'!AK$10)*'COMPRAS CONJ - FACTORES'!AK90</f>
        <v>0</v>
      </c>
      <c r="AL90" s="21">
        <f>+$I90*IF(OR($A90="2-F1",$A90="2-F2"),'COMPRAS CONJ - FACTORES'!AL$11,'COMPRAS CONJ - FACTORES'!AL$10)*'COMPRAS CONJ - FACTORES'!AL90</f>
        <v>0</v>
      </c>
      <c r="AM90" s="21">
        <f>+$I90*IF(OR($A90="2-F1",$A90="2-F2"),'COMPRAS CONJ - FACTORES'!AM$11,'COMPRAS CONJ - FACTORES'!AM$10)*'COMPRAS CONJ - FACTORES'!AM90</f>
        <v>0</v>
      </c>
      <c r="AN90" s="21">
        <f>+$I90*IF(OR($A90="2-F1",$A90="2-F2"),'COMPRAS CONJ - FACTORES'!AN$11,'COMPRAS CONJ - FACTORES'!AN$10)*'COMPRAS CONJ - FACTORES'!AN90</f>
        <v>0</v>
      </c>
      <c r="AO90" s="21">
        <f>+$I90*IF(OR($A90="2-F1",$A90="2-F2"),'COMPRAS CONJ - FACTORES'!AO$11,'COMPRAS CONJ - FACTORES'!AO$10)*'COMPRAS CONJ - FACTORES'!AO90</f>
        <v>0</v>
      </c>
      <c r="AP90" s="21">
        <f>+$I90*IF(OR($A90="2-F1",$A90="2-F2"),'COMPRAS CONJ - FACTORES'!AP$11,'COMPRAS CONJ - FACTORES'!AP$10)*'COMPRAS CONJ - FACTORES'!AP90</f>
        <v>0</v>
      </c>
      <c r="AQ90" s="21">
        <f>+$I90*IF(OR($A90="2-F1",$A90="2-F2"),'COMPRAS CONJ - FACTORES'!AQ$11,'COMPRAS CONJ - FACTORES'!AQ$10)*'COMPRAS CONJ - FACTORES'!AQ90</f>
        <v>0</v>
      </c>
      <c r="AR90" s="21">
        <f>+$I90*IF(OR($A90="2-F1",$A90="2-F2"),'COMPRAS CONJ - FACTORES'!AR$11,'COMPRAS CONJ - FACTORES'!AR$10)*'COMPRAS CONJ - FACTORES'!AR90</f>
        <v>0</v>
      </c>
      <c r="AS90" s="21">
        <f>+$I90*IF(OR($A90="2-F1",$A90="2-F2"),'COMPRAS CONJ - FACTORES'!AS$11,'COMPRAS CONJ - FACTORES'!AS$10)*'COMPRAS CONJ - FACTORES'!AS90</f>
        <v>0</v>
      </c>
      <c r="AT90" s="21">
        <f>+$I90*IF(OR($A90="2-F1",$A90="2-F2"),'COMPRAS CONJ - FACTORES'!AT$11,'COMPRAS CONJ - FACTORES'!AT$10)*'COMPRAS CONJ - FACTORES'!AT90</f>
        <v>0</v>
      </c>
      <c r="AU90" s="21">
        <f>+$I90*IF(OR($A90="2-F1",$A90="2-F2"),'COMPRAS CONJ - FACTORES'!AU$11,'COMPRAS CONJ - FACTORES'!AU$10)*'COMPRAS CONJ - FACTORES'!AU90</f>
        <v>0</v>
      </c>
      <c r="AV90" s="21">
        <f>+$I90*IF(OR($A90="2-F1",$A90="2-F2"),'COMPRAS CONJ - FACTORES'!AV$11,'COMPRAS CONJ - FACTORES'!AV$10)*'COMPRAS CONJ - FACTORES'!AV90</f>
        <v>0</v>
      </c>
      <c r="AW90" s="21">
        <f>+$I90*IF(OR($A90="2-F1",$A90="2-F2"),'COMPRAS CONJ - FACTORES'!AW$11,'COMPRAS CONJ - FACTORES'!AW$10)*'COMPRAS CONJ - FACTORES'!AW90</f>
        <v>0</v>
      </c>
      <c r="AX90" s="21">
        <f>+$I90*IF(OR($A90="2-F1",$A90="2-F2"),'COMPRAS CONJ - FACTORES'!AX$11,'COMPRAS CONJ - FACTORES'!AX$10)*'COMPRAS CONJ - FACTORES'!AX90</f>
        <v>0</v>
      </c>
      <c r="AY90" s="21">
        <f>+$I90*IF(OR($A90="2-F1",$A90="2-F2"),'COMPRAS CONJ - FACTORES'!AY$11,'COMPRAS CONJ - FACTORES'!AY$10)*'COMPRAS CONJ - FACTORES'!AY90</f>
        <v>0</v>
      </c>
      <c r="AZ90" s="21">
        <f>+$I90*IF(OR($A90="2-F1",$A90="2-F2"),'COMPRAS CONJ - FACTORES'!AZ$11,'COMPRAS CONJ - FACTORES'!AZ$10)*'COMPRAS CONJ - FACTORES'!AZ90</f>
        <v>0</v>
      </c>
      <c r="BA90" s="21">
        <f>+$I90*IF(OR($A90="2-F1",$A90="2-F2"),'COMPRAS CONJ - FACTORES'!BA$11,'COMPRAS CONJ - FACTORES'!BA$10)*'COMPRAS CONJ - FACTORES'!BA90</f>
        <v>0</v>
      </c>
      <c r="BB90" s="21">
        <f>+$I90*IF(OR($A90="2-F1",$A90="2-F2"),'COMPRAS CONJ - FACTORES'!BB$11,'COMPRAS CONJ - FACTORES'!BB$10)*'COMPRAS CONJ - FACTORES'!BB90</f>
        <v>0</v>
      </c>
      <c r="BC90" s="21">
        <f>+$I90*IF(OR($A90="2-F1",$A90="2-F2"),'COMPRAS CONJ - FACTORES'!BC$11,'COMPRAS CONJ - FACTORES'!BC$10)*'COMPRAS CONJ - FACTORES'!BC90</f>
        <v>0</v>
      </c>
      <c r="BD90" s="21">
        <f>+$I90*IF(OR($A90="2-F1",$A90="2-F2"),'COMPRAS CONJ - FACTORES'!BD$11,'COMPRAS CONJ - FACTORES'!BD$10)*'COMPRAS CONJ - FACTORES'!BD90</f>
        <v>0</v>
      </c>
      <c r="BE90" s="21">
        <f>+$I90*IF(OR($A90="2-F1",$A90="2-F2"),'COMPRAS CONJ - FACTORES'!BE$11,'COMPRAS CONJ - FACTORES'!BE$10)*'COMPRAS CONJ - FACTORES'!BE90</f>
        <v>0</v>
      </c>
      <c r="BF90" s="21">
        <f>+$I90*IF(OR($A90="2-F1",$A90="2-F2"),'COMPRAS CONJ - FACTORES'!BF$11,'COMPRAS CONJ - FACTORES'!BF$10)*'COMPRAS CONJ - FACTORES'!BF90</f>
        <v>0</v>
      </c>
      <c r="BG90" s="21">
        <f>+$I90*IF(OR($A90="2-F1",$A90="2-F2"),'COMPRAS CONJ - FACTORES'!BG$11,'COMPRAS CONJ - FACTORES'!BG$10)*'COMPRAS CONJ - FACTORES'!BG90</f>
        <v>0</v>
      </c>
      <c r="BH90" s="21">
        <f>+$I90*IF(OR($A90="2-F1",$A90="2-F2"),'COMPRAS CONJ - FACTORES'!BH$11,'COMPRAS CONJ - FACTORES'!BH$10)*'COMPRAS CONJ - FACTORES'!BH90</f>
        <v>0</v>
      </c>
      <c r="BI90" s="21">
        <f>+$I90*IF(OR($A90="2-F1",$A90="2-F2"),'COMPRAS CONJ - FACTORES'!BI$11,'COMPRAS CONJ - FACTORES'!BI$10)*'COMPRAS CONJ - FACTORES'!BI90</f>
        <v>0</v>
      </c>
      <c r="BJ90" s="21">
        <f>+$I90*IF(OR($A90="2-F1",$A90="2-F2"),'COMPRAS CONJ - FACTORES'!BJ$11,'COMPRAS CONJ - FACTORES'!BJ$10)*'COMPRAS CONJ - FACTORES'!BJ90</f>
        <v>0</v>
      </c>
      <c r="BK90" s="21">
        <f>+$I90*IF(OR($A90="2-F1",$A90="2-F2"),'COMPRAS CONJ - FACTORES'!BK$11,'COMPRAS CONJ - FACTORES'!BK$10)*'COMPRAS CONJ - FACTORES'!BK90</f>
        <v>0</v>
      </c>
      <c r="BL90" s="21">
        <f>+$I90*IF(OR($A90="2-F1",$A90="2-F2"),'COMPRAS CONJ - FACTORES'!BL$11,'COMPRAS CONJ - FACTORES'!BL$10)*'COMPRAS CONJ - FACTORES'!BL90</f>
        <v>0</v>
      </c>
      <c r="BM90" s="21">
        <f>+$I90*IF(OR($A90="2-F1",$A90="2-F2"),'COMPRAS CONJ - FACTORES'!BM$11,'COMPRAS CONJ - FACTORES'!BM$10)*'COMPRAS CONJ - FACTORES'!BM90</f>
        <v>0</v>
      </c>
      <c r="BN90" s="21">
        <f>+$I90*IF(OR($A90="2-F1",$A90="2-F2"),'COMPRAS CONJ - FACTORES'!BN$11,'COMPRAS CONJ - FACTORES'!BN$10)*'COMPRAS CONJ - FACTORES'!BN90</f>
        <v>0</v>
      </c>
      <c r="BO90" s="21">
        <f>+$I90*IF(OR($A90="2-F1",$A90="2-F2"),'COMPRAS CONJ - FACTORES'!BO$11,'COMPRAS CONJ - FACTORES'!BO$10)*'COMPRAS CONJ - FACTORES'!BO90</f>
        <v>0</v>
      </c>
      <c r="BP90" s="21">
        <f>+$I90*IF(OR($A90="2-F1",$A90="2-F2"),'COMPRAS CONJ - FACTORES'!BP$11,'COMPRAS CONJ - FACTORES'!BP$10)*'COMPRAS CONJ - FACTORES'!BP90</f>
        <v>0</v>
      </c>
      <c r="BQ90" s="21">
        <f>+$I90*IF(OR($A90="2-F1",$A90="2-F2"),'COMPRAS CONJ - FACTORES'!BQ$11,'COMPRAS CONJ - FACTORES'!BQ$10)*'COMPRAS CONJ - FACTORES'!BQ90</f>
        <v>0</v>
      </c>
      <c r="BR90" s="21">
        <f>+$I90*IF(OR($A90="2-F1",$A90="2-F2"),'COMPRAS CONJ - FACTORES'!BR$11,'COMPRAS CONJ - FACTORES'!BR$10)*'COMPRAS CONJ - FACTORES'!BR90</f>
        <v>0</v>
      </c>
      <c r="BS90" s="21">
        <f>+$I90*IF(OR($A90="2-F1",$A90="2-F2"),'COMPRAS CONJ - FACTORES'!BS$11,'COMPRAS CONJ - FACTORES'!BS$10)*'COMPRAS CONJ - FACTORES'!BS90</f>
        <v>0</v>
      </c>
      <c r="BT90" s="21">
        <f>+$I90*IF(OR($A90="2-F1",$A90="2-F2"),'COMPRAS CONJ - FACTORES'!BT$11,'COMPRAS CONJ - FACTORES'!BT$10)*'COMPRAS CONJ - FACTORES'!BT90</f>
        <v>0</v>
      </c>
      <c r="BU90" s="21">
        <f>+$I90*IF(OR($A90="2-F1",$A90="2-F2"),'COMPRAS CONJ - FACTORES'!BU$11,'COMPRAS CONJ - FACTORES'!BU$10)*'COMPRAS CONJ - FACTORES'!BU90</f>
        <v>0</v>
      </c>
      <c r="BV90" s="21">
        <f>+$I90*IF(OR($A90="2-F1",$A90="2-F2"),'COMPRAS CONJ - FACTORES'!BV$11,'COMPRAS CONJ - FACTORES'!BV$10)*'COMPRAS CONJ - FACTORES'!BV90</f>
        <v>0</v>
      </c>
      <c r="BW90" s="21">
        <f>+$I90*IF(OR($A90="2-F1",$A90="2-F2"),'COMPRAS CONJ - FACTORES'!BW$11,'COMPRAS CONJ - FACTORES'!BW$10)*'COMPRAS CONJ - FACTORES'!BW90</f>
        <v>0</v>
      </c>
      <c r="BX90" s="21">
        <f>+$I90*IF(OR($A90="2-F1",$A90="2-F2"),'COMPRAS CONJ - FACTORES'!BX$11,'COMPRAS CONJ - FACTORES'!BX$10)*'COMPRAS CONJ - FACTORES'!BX90</f>
        <v>0</v>
      </c>
      <c r="BY90" s="21">
        <f>+$I90*IF(OR($A90="2-F1",$A90="2-F2"),'COMPRAS CONJ - FACTORES'!BY$11,'COMPRAS CONJ - FACTORES'!BY$10)*'COMPRAS CONJ - FACTORES'!BY90</f>
        <v>0</v>
      </c>
      <c r="BZ90" s="21">
        <f>+$I90*IF(OR($A90="2-F1",$A90="2-F2"),'COMPRAS CONJ - FACTORES'!BZ$11,'COMPRAS CONJ - FACTORES'!BZ$10)*'COMPRAS CONJ - FACTORES'!BZ90</f>
        <v>0</v>
      </c>
      <c r="CA90" s="21">
        <f>+$I90*IF(OR($A90="2-F1",$A90="2-F2"),'COMPRAS CONJ - FACTORES'!CA$11,'COMPRAS CONJ - FACTORES'!CA$10)*'COMPRAS CONJ - FACTORES'!CA90</f>
        <v>0</v>
      </c>
    </row>
    <row r="91" spans="1:79" x14ac:dyDescent="0.3">
      <c r="A91" s="9" t="s">
        <v>3425</v>
      </c>
      <c r="B91" s="16" t="s">
        <v>2934</v>
      </c>
      <c r="C91" s="440" t="s">
        <v>3426</v>
      </c>
      <c r="D91" s="11" t="s">
        <v>2788</v>
      </c>
      <c r="E91" s="9" t="s">
        <v>2788</v>
      </c>
      <c r="F91" s="9" t="s">
        <v>3427</v>
      </c>
      <c r="G91" s="9" t="s">
        <v>3428</v>
      </c>
      <c r="H91" s="12" t="s">
        <v>1778</v>
      </c>
      <c r="I91" s="13">
        <v>164.35</v>
      </c>
      <c r="J91" s="14">
        <v>1</v>
      </c>
      <c r="K91" s="24">
        <v>43369</v>
      </c>
      <c r="L91" s="24">
        <v>44056</v>
      </c>
      <c r="M91" s="689">
        <v>44056</v>
      </c>
      <c r="N91" s="21">
        <f>+$I91*IF(OR($A91="2-F1",$A91="2-F2"),'COMPRAS CONJ - FACTORES'!N$11,'COMPRAS CONJ - FACTORES'!N$10)*'COMPRAS CONJ - FACTORES'!N91</f>
        <v>0</v>
      </c>
      <c r="O91" s="21">
        <f>+$I91*IF(OR($A91="2-F1",$A91="2-F2"),'COMPRAS CONJ - FACTORES'!O$11,'COMPRAS CONJ - FACTORES'!O$10)*'COMPRAS CONJ - FACTORES'!O91</f>
        <v>0</v>
      </c>
      <c r="P91" s="21">
        <f>+$I91*IF(OR($A91="2-F1",$A91="2-F2"),'COMPRAS CONJ - FACTORES'!P$11,'COMPRAS CONJ - FACTORES'!P$10)*'COMPRAS CONJ - FACTORES'!P91</f>
        <v>0</v>
      </c>
      <c r="Q91" s="21">
        <f>+$I91*IF(OR($A91="2-F1",$A91="2-F2"),'COMPRAS CONJ - FACTORES'!Q$11,'COMPRAS CONJ - FACTORES'!Q$10)*'COMPRAS CONJ - FACTORES'!Q91</f>
        <v>0</v>
      </c>
      <c r="R91" s="21">
        <f>+$I91*IF(OR($A91="2-F1",$A91="2-F2"),'COMPRAS CONJ - FACTORES'!R$11,'COMPRAS CONJ - FACTORES'!R$10)*'COMPRAS CONJ - FACTORES'!R91</f>
        <v>0</v>
      </c>
      <c r="S91" s="21">
        <f>+$I91*IF(OR($A91="2-F1",$A91="2-F2"),'COMPRAS CONJ - FACTORES'!S$11,'COMPRAS CONJ - FACTORES'!S$10)*'COMPRAS CONJ - FACTORES'!S91</f>
        <v>0</v>
      </c>
      <c r="T91" s="21">
        <f>+$I91*IF(OR($A91="2-F1",$A91="2-F2"),'COMPRAS CONJ - FACTORES'!T$11,'COMPRAS CONJ - FACTORES'!T$10)*'COMPRAS CONJ - FACTORES'!T91</f>
        <v>0</v>
      </c>
      <c r="U91" s="21">
        <f>+$I91*IF(OR($A91="2-F1",$A91="2-F2"),'COMPRAS CONJ - FACTORES'!U$11,'COMPRAS CONJ - FACTORES'!U$10)*'COMPRAS CONJ - FACTORES'!U91</f>
        <v>0</v>
      </c>
      <c r="V91" s="21">
        <f>+$I91*IF(OR($A91="2-F1",$A91="2-F2"),'COMPRAS CONJ - FACTORES'!V$11,'COMPRAS CONJ - FACTORES'!V$10)*'COMPRAS CONJ - FACTORES'!V91</f>
        <v>0</v>
      </c>
      <c r="W91" s="21">
        <f>+$I91*IF(OR($A91="2-F1",$A91="2-F2"),'COMPRAS CONJ - FACTORES'!W$11,'COMPRAS CONJ - FACTORES'!W$10)*'COMPRAS CONJ - FACTORES'!W91</f>
        <v>0</v>
      </c>
      <c r="X91" s="21">
        <f>+$I91*IF(OR($A91="2-F1",$A91="2-F2"),'COMPRAS CONJ - FACTORES'!X$11,'COMPRAS CONJ - FACTORES'!X$10)*'COMPRAS CONJ - FACTORES'!X91</f>
        <v>0</v>
      </c>
      <c r="Y91" s="21">
        <f>+$I91*IF(OR($A91="2-F1",$A91="2-F2"),'COMPRAS CONJ - FACTORES'!Y$11,'COMPRAS CONJ - FACTORES'!Y$10)*'COMPRAS CONJ - FACTORES'!Y91</f>
        <v>0</v>
      </c>
      <c r="Z91" s="21">
        <f>+$I91*IF(OR($A91="2-F1",$A91="2-F2"),'COMPRAS CONJ - FACTORES'!Z$11,'COMPRAS CONJ - FACTORES'!Z$10)*'COMPRAS CONJ - FACTORES'!Z91</f>
        <v>0</v>
      </c>
      <c r="AA91" s="21">
        <f>+$I91*IF(OR($A91="2-F1",$A91="2-F2"),'COMPRAS CONJ - FACTORES'!AA$11,'COMPRAS CONJ - FACTORES'!AA$10)*'COMPRAS CONJ - FACTORES'!AA91</f>
        <v>0</v>
      </c>
      <c r="AB91" s="21">
        <f>+$I91*IF(OR($A91="2-F1",$A91="2-F2"),'COMPRAS CONJ - FACTORES'!AB$11,'COMPRAS CONJ - FACTORES'!AB$10)*'COMPRAS CONJ - FACTORES'!AB91</f>
        <v>0</v>
      </c>
      <c r="AC91" s="21">
        <f>+$I91*IF(OR($A91="2-F1",$A91="2-F2"),'COMPRAS CONJ - FACTORES'!AC$11,'COMPRAS CONJ - FACTORES'!AC$10)*'COMPRAS CONJ - FACTORES'!AC91</f>
        <v>0</v>
      </c>
      <c r="AD91" s="21">
        <f>+$I91*IF(OR($A91="2-F1",$A91="2-F2"),'COMPRAS CONJ - FACTORES'!AD$11,'COMPRAS CONJ - FACTORES'!AD$10)*'COMPRAS CONJ - FACTORES'!AD91</f>
        <v>0</v>
      </c>
      <c r="AE91" s="21">
        <f>+$I91*IF(OR($A91="2-F1",$A91="2-F2"),'COMPRAS CONJ - FACTORES'!AE$11,'COMPRAS CONJ - FACTORES'!AE$10)*'COMPRAS CONJ - FACTORES'!AE91</f>
        <v>0</v>
      </c>
      <c r="AF91" s="21">
        <f>+$I91*IF(OR($A91="2-F1",$A91="2-F2"),'COMPRAS CONJ - FACTORES'!AF$11,'COMPRAS CONJ - FACTORES'!AF$10)*'COMPRAS CONJ - FACTORES'!AF91</f>
        <v>0</v>
      </c>
      <c r="AG91" s="21">
        <f>+$I91*IF(OR($A91="2-F1",$A91="2-F2"),'COMPRAS CONJ - FACTORES'!AG$11,'COMPRAS CONJ - FACTORES'!AG$10)*'COMPRAS CONJ - FACTORES'!AG91</f>
        <v>0</v>
      </c>
      <c r="AH91" s="21">
        <f>+$I91*IF(OR($A91="2-F1",$A91="2-F2"),'COMPRAS CONJ - FACTORES'!AH$11,'COMPRAS CONJ - FACTORES'!AH$10)*'COMPRAS CONJ - FACTORES'!AH91</f>
        <v>0</v>
      </c>
      <c r="AI91" s="21">
        <f>+$I91*IF(OR($A91="2-F1",$A91="2-F2"),'COMPRAS CONJ - FACTORES'!AI$11,'COMPRAS CONJ - FACTORES'!AI$10)*'COMPRAS CONJ - FACTORES'!AI91</f>
        <v>0</v>
      </c>
      <c r="AJ91" s="21">
        <f>+$I91*IF(OR($A91="2-F1",$A91="2-F2"),'COMPRAS CONJ - FACTORES'!AJ$11,'COMPRAS CONJ - FACTORES'!AJ$10)*'COMPRAS CONJ - FACTORES'!AJ91</f>
        <v>0</v>
      </c>
      <c r="AK91" s="21">
        <f>+$I91*IF(OR($A91="2-F1",$A91="2-F2"),'COMPRAS CONJ - FACTORES'!AK$11,'COMPRAS CONJ - FACTORES'!AK$10)*'COMPRAS CONJ - FACTORES'!AK91</f>
        <v>0</v>
      </c>
      <c r="AL91" s="21">
        <f>+$I91*IF(OR($A91="2-F1",$A91="2-F2"),'COMPRAS CONJ - FACTORES'!AL$11,'COMPRAS CONJ - FACTORES'!AL$10)*'COMPRAS CONJ - FACTORES'!AL91</f>
        <v>0</v>
      </c>
      <c r="AM91" s="21">
        <f>+$I91*IF(OR($A91="2-F1",$A91="2-F2"),'COMPRAS CONJ - FACTORES'!AM$11,'COMPRAS CONJ - FACTORES'!AM$10)*'COMPRAS CONJ - FACTORES'!AM91</f>
        <v>0</v>
      </c>
      <c r="AN91" s="21">
        <f>+$I91*IF(OR($A91="2-F1",$A91="2-F2"),'COMPRAS CONJ - FACTORES'!AN$11,'COMPRAS CONJ - FACTORES'!AN$10)*'COMPRAS CONJ - FACTORES'!AN91</f>
        <v>0</v>
      </c>
      <c r="AO91" s="21">
        <f>+$I91*IF(OR($A91="2-F1",$A91="2-F2"),'COMPRAS CONJ - FACTORES'!AO$11,'COMPRAS CONJ - FACTORES'!AO$10)*'COMPRAS CONJ - FACTORES'!AO91</f>
        <v>0</v>
      </c>
      <c r="AP91" s="21">
        <f>+$I91*IF(OR($A91="2-F1",$A91="2-F2"),'COMPRAS CONJ - FACTORES'!AP$11,'COMPRAS CONJ - FACTORES'!AP$10)*'COMPRAS CONJ - FACTORES'!AP91</f>
        <v>0</v>
      </c>
      <c r="AQ91" s="21">
        <f>+$I91*IF(OR($A91="2-F1",$A91="2-F2"),'COMPRAS CONJ - FACTORES'!AQ$11,'COMPRAS CONJ - FACTORES'!AQ$10)*'COMPRAS CONJ - FACTORES'!AQ91</f>
        <v>0</v>
      </c>
      <c r="AR91" s="21">
        <f>+$I91*IF(OR($A91="2-F1",$A91="2-F2"),'COMPRAS CONJ - FACTORES'!AR$11,'COMPRAS CONJ - FACTORES'!AR$10)*'COMPRAS CONJ - FACTORES'!AR91</f>
        <v>0</v>
      </c>
      <c r="AS91" s="21">
        <f>+$I91*IF(OR($A91="2-F1",$A91="2-F2"),'COMPRAS CONJ - FACTORES'!AS$11,'COMPRAS CONJ - FACTORES'!AS$10)*'COMPRAS CONJ - FACTORES'!AS91</f>
        <v>0</v>
      </c>
      <c r="AT91" s="21">
        <f>+$I91*IF(OR($A91="2-F1",$A91="2-F2"),'COMPRAS CONJ - FACTORES'!AT$11,'COMPRAS CONJ - FACTORES'!AT$10)*'COMPRAS CONJ - FACTORES'!AT91</f>
        <v>0</v>
      </c>
      <c r="AU91" s="21">
        <f>+$I91*IF(OR($A91="2-F1",$A91="2-F2"),'COMPRAS CONJ - FACTORES'!AU$11,'COMPRAS CONJ - FACTORES'!AU$10)*'COMPRAS CONJ - FACTORES'!AU91</f>
        <v>0</v>
      </c>
      <c r="AV91" s="21">
        <f>+$I91*IF(OR($A91="2-F1",$A91="2-F2"),'COMPRAS CONJ - FACTORES'!AV$11,'COMPRAS CONJ - FACTORES'!AV$10)*'COMPRAS CONJ - FACTORES'!AV91</f>
        <v>0</v>
      </c>
      <c r="AW91" s="21">
        <f>+$I91*IF(OR($A91="2-F1",$A91="2-F2"),'COMPRAS CONJ - FACTORES'!AW$11,'COMPRAS CONJ - FACTORES'!AW$10)*'COMPRAS CONJ - FACTORES'!AW91</f>
        <v>0</v>
      </c>
      <c r="AX91" s="21">
        <f>+$I91*IF(OR($A91="2-F1",$A91="2-F2"),'COMPRAS CONJ - FACTORES'!AX$11,'COMPRAS CONJ - FACTORES'!AX$10)*'COMPRAS CONJ - FACTORES'!AX91</f>
        <v>0</v>
      </c>
      <c r="AY91" s="21">
        <f>+$I91*IF(OR($A91="2-F1",$A91="2-F2"),'COMPRAS CONJ - FACTORES'!AY$11,'COMPRAS CONJ - FACTORES'!AY$10)*'COMPRAS CONJ - FACTORES'!AY91</f>
        <v>192.23444274999994</v>
      </c>
      <c r="AZ91" s="21">
        <f>+$I91*IF(OR($A91="2-F1",$A91="2-F2"),'COMPRAS CONJ - FACTORES'!AZ$11,'COMPRAS CONJ - FACTORES'!AZ$10)*'COMPRAS CONJ - FACTORES'!AZ91</f>
        <v>192.23444274999994</v>
      </c>
      <c r="BA91" s="21">
        <f>+$I91*IF(OR($A91="2-F1",$A91="2-F2"),'COMPRAS CONJ - FACTORES'!BA$11,'COMPRAS CONJ - FACTORES'!BA$10)*'COMPRAS CONJ - FACTORES'!BA91</f>
        <v>192.23444274999994</v>
      </c>
      <c r="BB91" s="21">
        <f>+$I91*IF(OR($A91="2-F1",$A91="2-F2"),'COMPRAS CONJ - FACTORES'!BB$11,'COMPRAS CONJ - FACTORES'!BB$10)*'COMPRAS CONJ - FACTORES'!BB91</f>
        <v>192.23444274999994</v>
      </c>
      <c r="BC91" s="21">
        <f>+$I91*IF(OR($A91="2-F1",$A91="2-F2"),'COMPRAS CONJ - FACTORES'!BC$11,'COMPRAS CONJ - FACTORES'!BC$10)*'COMPRAS CONJ - FACTORES'!BC91</f>
        <v>192.23444274999994</v>
      </c>
      <c r="BD91" s="21">
        <f>+$I91*IF(OR($A91="2-F1",$A91="2-F2"),'COMPRAS CONJ - FACTORES'!BD$11,'COMPRAS CONJ - FACTORES'!BD$10)*'COMPRAS CONJ - FACTORES'!BD91</f>
        <v>192.23444274999994</v>
      </c>
      <c r="BE91" s="21">
        <f>+$I91*IF(OR($A91="2-F1",$A91="2-F2"),'COMPRAS CONJ - FACTORES'!BE$11,'COMPRAS CONJ - FACTORES'!BE$10)*'COMPRAS CONJ - FACTORES'!BE91</f>
        <v>192.23444274999994</v>
      </c>
      <c r="BF91" s="21">
        <f>+$I91*IF(OR($A91="2-F1",$A91="2-F2"),'COMPRAS CONJ - FACTORES'!BF$11,'COMPRAS CONJ - FACTORES'!BF$10)*'COMPRAS CONJ - FACTORES'!BF91</f>
        <v>192.23444274999994</v>
      </c>
      <c r="BG91" s="21">
        <f>+$I91*IF(OR($A91="2-F1",$A91="2-F2"),'COMPRAS CONJ - FACTORES'!BG$11,'COMPRAS CONJ - FACTORES'!BG$10)*'COMPRAS CONJ - FACTORES'!BG91</f>
        <v>192.23444274999994</v>
      </c>
      <c r="BH91" s="21">
        <f>+$I91*IF(OR($A91="2-F1",$A91="2-F2"),'COMPRAS CONJ - FACTORES'!BH$11,'COMPRAS CONJ - FACTORES'!BH$10)*'COMPRAS CONJ - FACTORES'!BH91</f>
        <v>192.23444274999994</v>
      </c>
      <c r="BI91" s="21">
        <f>+$I91*IF(OR($A91="2-F1",$A91="2-F2"),'COMPRAS CONJ - FACTORES'!BI$11,'COMPRAS CONJ - FACTORES'!BI$10)*'COMPRAS CONJ - FACTORES'!BI91</f>
        <v>192.23444274999994</v>
      </c>
      <c r="BJ91" s="21">
        <f>+$I91*IF(OR($A91="2-F1",$A91="2-F2"),'COMPRAS CONJ - FACTORES'!BJ$11,'COMPRAS CONJ - FACTORES'!BJ$10)*'COMPRAS CONJ - FACTORES'!BJ91</f>
        <v>192.23444274999994</v>
      </c>
      <c r="BK91" s="21">
        <f>+$I91*IF(OR($A91="2-F1",$A91="2-F2"),'COMPRAS CONJ - FACTORES'!BK$11,'COMPRAS CONJ - FACTORES'!BK$10)*'COMPRAS CONJ - FACTORES'!BK91</f>
        <v>195.50418599999998</v>
      </c>
      <c r="BL91" s="21">
        <f>+$I91*IF(OR($A91="2-F1",$A91="2-F2"),'COMPRAS CONJ - FACTORES'!BL$11,'COMPRAS CONJ - FACTORES'!BL$10)*'COMPRAS CONJ - FACTORES'!BL91</f>
        <v>195.50418599999998</v>
      </c>
      <c r="BM91" s="21">
        <f>+$I91*IF(OR($A91="2-F1",$A91="2-F2"),'COMPRAS CONJ - FACTORES'!BM$11,'COMPRAS CONJ - FACTORES'!BM$10)*'COMPRAS CONJ - FACTORES'!BM91</f>
        <v>195.50418599999998</v>
      </c>
      <c r="BN91" s="21">
        <f>+$I91*IF(OR($A91="2-F1",$A91="2-F2"),'COMPRAS CONJ - FACTORES'!BN$11,'COMPRAS CONJ - FACTORES'!BN$10)*'COMPRAS CONJ - FACTORES'!BN91</f>
        <v>195.50418599999998</v>
      </c>
      <c r="BO91" s="21">
        <f>+$I91*IF(OR($A91="2-F1",$A91="2-F2"),'COMPRAS CONJ - FACTORES'!BO$11,'COMPRAS CONJ - FACTORES'!BO$10)*'COMPRAS CONJ - FACTORES'!BO91</f>
        <v>195.50418599999998</v>
      </c>
      <c r="BP91" s="21">
        <f>+$I91*IF(OR($A91="2-F1",$A91="2-F2"),'COMPRAS CONJ - FACTORES'!BP$11,'COMPRAS CONJ - FACTORES'!BP$10)*'COMPRAS CONJ - FACTORES'!BP91</f>
        <v>195.50418599999998</v>
      </c>
      <c r="BQ91" s="21">
        <f>+$I91*IF(OR($A91="2-F1",$A91="2-F2"),'COMPRAS CONJ - FACTORES'!BQ$11,'COMPRAS CONJ - FACTORES'!BQ$10)*'COMPRAS CONJ - FACTORES'!BQ91</f>
        <v>195.50418599999998</v>
      </c>
      <c r="BR91" s="21">
        <f>+$I91*IF(OR($A91="2-F1",$A91="2-F2"),'COMPRAS CONJ - FACTORES'!BR$11,'COMPRAS CONJ - FACTORES'!BR$10)*'COMPRAS CONJ - FACTORES'!BR91</f>
        <v>195.50418599999998</v>
      </c>
      <c r="BS91" s="21">
        <f>+$I91*IF(OR($A91="2-F1",$A91="2-F2"),'COMPRAS CONJ - FACTORES'!BS$11,'COMPRAS CONJ - FACTORES'!BS$10)*'COMPRAS CONJ - FACTORES'!BS91</f>
        <v>195.50418599999998</v>
      </c>
      <c r="BT91" s="21">
        <f>+$I91*IF(OR($A91="2-F1",$A91="2-F2"),'COMPRAS CONJ - FACTORES'!BT$11,'COMPRAS CONJ - FACTORES'!BT$10)*'COMPRAS CONJ - FACTORES'!BT91</f>
        <v>195.50418599999998</v>
      </c>
      <c r="BU91" s="21">
        <f>+$I91*IF(OR($A91="2-F1",$A91="2-F2"),'COMPRAS CONJ - FACTORES'!BU$11,'COMPRAS CONJ - FACTORES'!BU$10)*'COMPRAS CONJ - FACTORES'!BU91</f>
        <v>195.50418599999998</v>
      </c>
      <c r="BV91" s="21">
        <f>+$I91*IF(OR($A91="2-F1",$A91="2-F2"),'COMPRAS CONJ - FACTORES'!BV$11,'COMPRAS CONJ - FACTORES'!BV$10)*'COMPRAS CONJ - FACTORES'!BV91</f>
        <v>195.50418599999998</v>
      </c>
      <c r="BW91" s="21">
        <f>+$I91*IF(OR($A91="2-F1",$A91="2-F2"),'COMPRAS CONJ - FACTORES'!BW$11,'COMPRAS CONJ - FACTORES'!BW$10)*'COMPRAS CONJ - FACTORES'!BW91</f>
        <v>198.84953024999999</v>
      </c>
      <c r="BX91" s="21">
        <f>+$I91*IF(OR($A91="2-F1",$A91="2-F2"),'COMPRAS CONJ - FACTORES'!BX$11,'COMPRAS CONJ - FACTORES'!BX$10)*'COMPRAS CONJ - FACTORES'!BX91</f>
        <v>198.84953024999999</v>
      </c>
      <c r="BY91" s="21">
        <f>+$I91*IF(OR($A91="2-F1",$A91="2-F2"),'COMPRAS CONJ - FACTORES'!BY$11,'COMPRAS CONJ - FACTORES'!BY$10)*'COMPRAS CONJ - FACTORES'!BY91</f>
        <v>198.84953024999999</v>
      </c>
      <c r="BZ91" s="21">
        <f>+$I91*IF(OR($A91="2-F1",$A91="2-F2"),'COMPRAS CONJ - FACTORES'!BZ$11,'COMPRAS CONJ - FACTORES'!BZ$10)*'COMPRAS CONJ - FACTORES'!BZ91</f>
        <v>198.84953024999999</v>
      </c>
      <c r="CA91" s="21">
        <f>+$I91*IF(OR($A91="2-F1",$A91="2-F2"),'COMPRAS CONJ - FACTORES'!CA$11,'COMPRAS CONJ - FACTORES'!CA$10)*'COMPRAS CONJ - FACTORES'!CA91</f>
        <v>198.84953024999999</v>
      </c>
    </row>
    <row r="92" spans="1:79" x14ac:dyDescent="0.3">
      <c r="A92" s="9" t="s">
        <v>3425</v>
      </c>
      <c r="B92" s="16" t="s">
        <v>2934</v>
      </c>
      <c r="C92" s="440" t="s">
        <v>3429</v>
      </c>
      <c r="D92" s="11" t="s">
        <v>2798</v>
      </c>
      <c r="E92" s="9" t="s">
        <v>2799</v>
      </c>
      <c r="F92" s="9" t="s">
        <v>3430</v>
      </c>
      <c r="G92" s="9" t="s">
        <v>3431</v>
      </c>
      <c r="H92" s="12" t="s">
        <v>6712</v>
      </c>
      <c r="I92" s="13">
        <v>156.85</v>
      </c>
      <c r="J92" s="14">
        <v>2</v>
      </c>
      <c r="K92" s="24">
        <v>43447</v>
      </c>
      <c r="L92" s="24">
        <v>44273</v>
      </c>
      <c r="M92" s="689">
        <v>44273</v>
      </c>
      <c r="N92" s="21">
        <f>+$I92*IF(OR($A92="2-F1",$A92="2-F2"),'COMPRAS CONJ - FACTORES'!N$11,'COMPRAS CONJ - FACTORES'!N$10)*'COMPRAS CONJ - FACTORES'!N92</f>
        <v>0</v>
      </c>
      <c r="O92" s="21">
        <f>+$I92*IF(OR($A92="2-F1",$A92="2-F2"),'COMPRAS CONJ - FACTORES'!O$11,'COMPRAS CONJ - FACTORES'!O$10)*'COMPRAS CONJ - FACTORES'!O92</f>
        <v>0</v>
      </c>
      <c r="P92" s="21">
        <f>+$I92*IF(OR($A92="2-F1",$A92="2-F2"),'COMPRAS CONJ - FACTORES'!P$11,'COMPRAS CONJ - FACTORES'!P$10)*'COMPRAS CONJ - FACTORES'!P92</f>
        <v>0</v>
      </c>
      <c r="Q92" s="21">
        <f>+$I92*IF(OR($A92="2-F1",$A92="2-F2"),'COMPRAS CONJ - FACTORES'!Q$11,'COMPRAS CONJ - FACTORES'!Q$10)*'COMPRAS CONJ - FACTORES'!Q92</f>
        <v>0</v>
      </c>
      <c r="R92" s="21">
        <f>+$I92*IF(OR($A92="2-F1",$A92="2-F2"),'COMPRAS CONJ - FACTORES'!R$11,'COMPRAS CONJ - FACTORES'!R$10)*'COMPRAS CONJ - FACTORES'!R92</f>
        <v>0</v>
      </c>
      <c r="S92" s="21">
        <f>+$I92*IF(OR($A92="2-F1",$A92="2-F2"),'COMPRAS CONJ - FACTORES'!S$11,'COMPRAS CONJ - FACTORES'!S$10)*'COMPRAS CONJ - FACTORES'!S92</f>
        <v>0</v>
      </c>
      <c r="T92" s="21">
        <f>+$I92*IF(OR($A92="2-F1",$A92="2-F2"),'COMPRAS CONJ - FACTORES'!T$11,'COMPRAS CONJ - FACTORES'!T$10)*'COMPRAS CONJ - FACTORES'!T92</f>
        <v>0</v>
      </c>
      <c r="U92" s="21">
        <f>+$I92*IF(OR($A92="2-F1",$A92="2-F2"),'COMPRAS CONJ - FACTORES'!U$11,'COMPRAS CONJ - FACTORES'!U$10)*'COMPRAS CONJ - FACTORES'!U92</f>
        <v>0</v>
      </c>
      <c r="V92" s="21">
        <f>+$I92*IF(OR($A92="2-F1",$A92="2-F2"),'COMPRAS CONJ - FACTORES'!V$11,'COMPRAS CONJ - FACTORES'!V$10)*'COMPRAS CONJ - FACTORES'!V92</f>
        <v>0</v>
      </c>
      <c r="W92" s="21">
        <f>+$I92*IF(OR($A92="2-F1",$A92="2-F2"),'COMPRAS CONJ - FACTORES'!W$11,'COMPRAS CONJ - FACTORES'!W$10)*'COMPRAS CONJ - FACTORES'!W92</f>
        <v>0</v>
      </c>
      <c r="X92" s="21">
        <f>+$I92*IF(OR($A92="2-F1",$A92="2-F2"),'COMPRAS CONJ - FACTORES'!X$11,'COMPRAS CONJ - FACTORES'!X$10)*'COMPRAS CONJ - FACTORES'!X92</f>
        <v>0</v>
      </c>
      <c r="Y92" s="21">
        <f>+$I92*IF(OR($A92="2-F1",$A92="2-F2"),'COMPRAS CONJ - FACTORES'!Y$11,'COMPRAS CONJ - FACTORES'!Y$10)*'COMPRAS CONJ - FACTORES'!Y92</f>
        <v>0</v>
      </c>
      <c r="Z92" s="21">
        <f>+$I92*IF(OR($A92="2-F1",$A92="2-F2"),'COMPRAS CONJ - FACTORES'!Z$11,'COMPRAS CONJ - FACTORES'!Z$10)*'COMPRAS CONJ - FACTORES'!Z92</f>
        <v>0</v>
      </c>
      <c r="AA92" s="21">
        <f>+$I92*IF(OR($A92="2-F1",$A92="2-F2"),'COMPRAS CONJ - FACTORES'!AA$11,'COMPRAS CONJ - FACTORES'!AA$10)*'COMPRAS CONJ - FACTORES'!AA92</f>
        <v>0</v>
      </c>
      <c r="AB92" s="21">
        <f>+$I92*IF(OR($A92="2-F1",$A92="2-F2"),'COMPRAS CONJ - FACTORES'!AB$11,'COMPRAS CONJ - FACTORES'!AB$10)*'COMPRAS CONJ - FACTORES'!AB92</f>
        <v>0</v>
      </c>
      <c r="AC92" s="21">
        <f>+$I92*IF(OR($A92="2-F1",$A92="2-F2"),'COMPRAS CONJ - FACTORES'!AC$11,'COMPRAS CONJ - FACTORES'!AC$10)*'COMPRAS CONJ - FACTORES'!AC92</f>
        <v>0</v>
      </c>
      <c r="AD92" s="21">
        <f>+$I92*IF(OR($A92="2-F1",$A92="2-F2"),'COMPRAS CONJ - FACTORES'!AD$11,'COMPRAS CONJ - FACTORES'!AD$10)*'COMPRAS CONJ - FACTORES'!AD92</f>
        <v>0</v>
      </c>
      <c r="AE92" s="21">
        <f>+$I92*IF(OR($A92="2-F1",$A92="2-F2"),'COMPRAS CONJ - FACTORES'!AE$11,'COMPRAS CONJ - FACTORES'!AE$10)*'COMPRAS CONJ - FACTORES'!AE92</f>
        <v>0</v>
      </c>
      <c r="AF92" s="21">
        <f>+$I92*IF(OR($A92="2-F1",$A92="2-F2"),'COMPRAS CONJ - FACTORES'!AF$11,'COMPRAS CONJ - FACTORES'!AF$10)*'COMPRAS CONJ - FACTORES'!AF92</f>
        <v>0</v>
      </c>
      <c r="AG92" s="21">
        <f>+$I92*IF(OR($A92="2-F1",$A92="2-F2"),'COMPRAS CONJ - FACTORES'!AG$11,'COMPRAS CONJ - FACTORES'!AG$10)*'COMPRAS CONJ - FACTORES'!AG92</f>
        <v>0</v>
      </c>
      <c r="AH92" s="21">
        <f>+$I92*IF(OR($A92="2-F1",$A92="2-F2"),'COMPRAS CONJ - FACTORES'!AH$11,'COMPRAS CONJ - FACTORES'!AH$10)*'COMPRAS CONJ - FACTORES'!AH92</f>
        <v>0</v>
      </c>
      <c r="AI92" s="21">
        <f>+$I92*IF(OR($A92="2-F1",$A92="2-F2"),'COMPRAS CONJ - FACTORES'!AI$11,'COMPRAS CONJ - FACTORES'!AI$10)*'COMPRAS CONJ - FACTORES'!AI92</f>
        <v>0</v>
      </c>
      <c r="AJ92" s="21">
        <f>+$I92*IF(OR($A92="2-F1",$A92="2-F2"),'COMPRAS CONJ - FACTORES'!AJ$11,'COMPRAS CONJ - FACTORES'!AJ$10)*'COMPRAS CONJ - FACTORES'!AJ92</f>
        <v>0</v>
      </c>
      <c r="AK92" s="21">
        <f>+$I92*IF(OR($A92="2-F1",$A92="2-F2"),'COMPRAS CONJ - FACTORES'!AK$11,'COMPRAS CONJ - FACTORES'!AK$10)*'COMPRAS CONJ - FACTORES'!AK92</f>
        <v>0</v>
      </c>
      <c r="AL92" s="21">
        <f>+$I92*IF(OR($A92="2-F1",$A92="2-F2"),'COMPRAS CONJ - FACTORES'!AL$11,'COMPRAS CONJ - FACTORES'!AL$10)*'COMPRAS CONJ - FACTORES'!AL92</f>
        <v>0</v>
      </c>
      <c r="AM92" s="21">
        <f>+$I92*IF(OR($A92="2-F1",$A92="2-F2"),'COMPRAS CONJ - FACTORES'!AM$11,'COMPRAS CONJ - FACTORES'!AM$10)*'COMPRAS CONJ - FACTORES'!AM92</f>
        <v>0</v>
      </c>
      <c r="AN92" s="21">
        <f>+$I92*IF(OR($A92="2-F1",$A92="2-F2"),'COMPRAS CONJ - FACTORES'!AN$11,'COMPRAS CONJ - FACTORES'!AN$10)*'COMPRAS CONJ - FACTORES'!AN92</f>
        <v>0</v>
      </c>
      <c r="AO92" s="21">
        <f>+$I92*IF(OR($A92="2-F1",$A92="2-F2"),'COMPRAS CONJ - FACTORES'!AO$11,'COMPRAS CONJ - FACTORES'!AO$10)*'COMPRAS CONJ - FACTORES'!AO92</f>
        <v>0</v>
      </c>
      <c r="AP92" s="21">
        <f>+$I92*IF(OR($A92="2-F1",$A92="2-F2"),'COMPRAS CONJ - FACTORES'!AP$11,'COMPRAS CONJ - FACTORES'!AP$10)*'COMPRAS CONJ - FACTORES'!AP92</f>
        <v>0</v>
      </c>
      <c r="AQ92" s="21">
        <f>+$I92*IF(OR($A92="2-F1",$A92="2-F2"),'COMPRAS CONJ - FACTORES'!AQ$11,'COMPRAS CONJ - FACTORES'!AQ$10)*'COMPRAS CONJ - FACTORES'!AQ92</f>
        <v>0</v>
      </c>
      <c r="AR92" s="21">
        <f>+$I92*IF(OR($A92="2-F1",$A92="2-F2"),'COMPRAS CONJ - FACTORES'!AR$11,'COMPRAS CONJ - FACTORES'!AR$10)*'COMPRAS CONJ - FACTORES'!AR92</f>
        <v>0</v>
      </c>
      <c r="AS92" s="21">
        <f>+$I92*IF(OR($A92="2-F1",$A92="2-F2"),'COMPRAS CONJ - FACTORES'!AS$11,'COMPRAS CONJ - FACTORES'!AS$10)*'COMPRAS CONJ - FACTORES'!AS92</f>
        <v>0</v>
      </c>
      <c r="AT92" s="21">
        <f>+$I92*IF(OR($A92="2-F1",$A92="2-F2"),'COMPRAS CONJ - FACTORES'!AT$11,'COMPRAS CONJ - FACTORES'!AT$10)*'COMPRAS CONJ - FACTORES'!AT92</f>
        <v>0</v>
      </c>
      <c r="AU92" s="21">
        <f>+$I92*IF(OR($A92="2-F1",$A92="2-F2"),'COMPRAS CONJ - FACTORES'!AU$11,'COMPRAS CONJ - FACTORES'!AU$10)*'COMPRAS CONJ - FACTORES'!AU92</f>
        <v>0</v>
      </c>
      <c r="AV92" s="21">
        <f>+$I92*IF(OR($A92="2-F1",$A92="2-F2"),'COMPRAS CONJ - FACTORES'!AV$11,'COMPRAS CONJ - FACTORES'!AV$10)*'COMPRAS CONJ - FACTORES'!AV92</f>
        <v>0</v>
      </c>
      <c r="AW92" s="21">
        <f>+$I92*IF(OR($A92="2-F1",$A92="2-F2"),'COMPRAS CONJ - FACTORES'!AW$11,'COMPRAS CONJ - FACTORES'!AW$10)*'COMPRAS CONJ - FACTORES'!AW92</f>
        <v>0</v>
      </c>
      <c r="AX92" s="21">
        <f>+$I92*IF(OR($A92="2-F1",$A92="2-F2"),'COMPRAS CONJ - FACTORES'!AX$11,'COMPRAS CONJ - FACTORES'!AX$10)*'COMPRAS CONJ - FACTORES'!AX92</f>
        <v>0</v>
      </c>
      <c r="AY92" s="21">
        <f>+$I92*IF(OR($A92="2-F1",$A92="2-F2"),'COMPRAS CONJ - FACTORES'!AY$11,'COMPRAS CONJ - FACTORES'!AY$10)*'COMPRAS CONJ - FACTORES'!AY92</f>
        <v>0</v>
      </c>
      <c r="AZ92" s="21">
        <f>+$I92*IF(OR($A92="2-F1",$A92="2-F2"),'COMPRAS CONJ - FACTORES'!AZ$11,'COMPRAS CONJ - FACTORES'!AZ$10)*'COMPRAS CONJ - FACTORES'!AZ92</f>
        <v>0</v>
      </c>
      <c r="BA92" s="21">
        <f>+$I92*IF(OR($A92="2-F1",$A92="2-F2"),'COMPRAS CONJ - FACTORES'!BA$11,'COMPRAS CONJ - FACTORES'!BA$10)*'COMPRAS CONJ - FACTORES'!BA92</f>
        <v>0</v>
      </c>
      <c r="BB92" s="21">
        <f>+$I92*IF(OR($A92="2-F1",$A92="2-F2"),'COMPRAS CONJ - FACTORES'!BB$11,'COMPRAS CONJ - FACTORES'!BB$10)*'COMPRAS CONJ - FACTORES'!BB92</f>
        <v>0</v>
      </c>
      <c r="BC92" s="21">
        <f>+$I92*IF(OR($A92="2-F1",$A92="2-F2"),'COMPRAS CONJ - FACTORES'!BC$11,'COMPRAS CONJ - FACTORES'!BC$10)*'COMPRAS CONJ - FACTORES'!BC92</f>
        <v>0</v>
      </c>
      <c r="BD92" s="21">
        <f>+$I92*IF(OR($A92="2-F1",$A92="2-F2"),'COMPRAS CONJ - FACTORES'!BD$11,'COMPRAS CONJ - FACTORES'!BD$10)*'COMPRAS CONJ - FACTORES'!BD92</f>
        <v>0</v>
      </c>
      <c r="BE92" s="21">
        <f>+$I92*IF(OR($A92="2-F1",$A92="2-F2"),'COMPRAS CONJ - FACTORES'!BE$11,'COMPRAS CONJ - FACTORES'!BE$10)*'COMPRAS CONJ - FACTORES'!BE92</f>
        <v>0</v>
      </c>
      <c r="BF92" s="21">
        <f>+$I92*IF(OR($A92="2-F1",$A92="2-F2"),'COMPRAS CONJ - FACTORES'!BF$11,'COMPRAS CONJ - FACTORES'!BF$10)*'COMPRAS CONJ - FACTORES'!BF92</f>
        <v>183.46195524999996</v>
      </c>
      <c r="BG92" s="21">
        <f>+$I92*IF(OR($A92="2-F1",$A92="2-F2"),'COMPRAS CONJ - FACTORES'!BG$11,'COMPRAS CONJ - FACTORES'!BG$10)*'COMPRAS CONJ - FACTORES'!BG92</f>
        <v>183.46195524999996</v>
      </c>
      <c r="BH92" s="21">
        <f>+$I92*IF(OR($A92="2-F1",$A92="2-F2"),'COMPRAS CONJ - FACTORES'!BH$11,'COMPRAS CONJ - FACTORES'!BH$10)*'COMPRAS CONJ - FACTORES'!BH92</f>
        <v>183.46195524999996</v>
      </c>
      <c r="BI92" s="21">
        <f>+$I92*IF(OR($A92="2-F1",$A92="2-F2"),'COMPRAS CONJ - FACTORES'!BI$11,'COMPRAS CONJ - FACTORES'!BI$10)*'COMPRAS CONJ - FACTORES'!BI92</f>
        <v>183.46195524999996</v>
      </c>
      <c r="BJ92" s="21">
        <f>+$I92*IF(OR($A92="2-F1",$A92="2-F2"),'COMPRAS CONJ - FACTORES'!BJ$11,'COMPRAS CONJ - FACTORES'!BJ$10)*'COMPRAS CONJ - FACTORES'!BJ92</f>
        <v>183.46195524999996</v>
      </c>
      <c r="BK92" s="21">
        <f>+$I92*IF(OR($A92="2-F1",$A92="2-F2"),'COMPRAS CONJ - FACTORES'!BK$11,'COMPRAS CONJ - FACTORES'!BK$10)*'COMPRAS CONJ - FACTORES'!BK92</f>
        <v>183.46195524999996</v>
      </c>
      <c r="BL92" s="21">
        <f>+$I92*IF(OR($A92="2-F1",$A92="2-F2"),'COMPRAS CONJ - FACTORES'!BL$11,'COMPRAS CONJ - FACTORES'!BL$10)*'COMPRAS CONJ - FACTORES'!BL92</f>
        <v>183.46195524999996</v>
      </c>
      <c r="BM92" s="21">
        <f>+$I92*IF(OR($A92="2-F1",$A92="2-F2"),'COMPRAS CONJ - FACTORES'!BM$11,'COMPRAS CONJ - FACTORES'!BM$10)*'COMPRAS CONJ - FACTORES'!BM92</f>
        <v>183.46195524999996</v>
      </c>
      <c r="BN92" s="21">
        <f>+$I92*IF(OR($A92="2-F1",$A92="2-F2"),'COMPRAS CONJ - FACTORES'!BN$11,'COMPRAS CONJ - FACTORES'!BN$10)*'COMPRAS CONJ - FACTORES'!BN92</f>
        <v>183.46195524999996</v>
      </c>
      <c r="BO92" s="21">
        <f>+$I92*IF(OR($A92="2-F1",$A92="2-F2"),'COMPRAS CONJ - FACTORES'!BO$11,'COMPRAS CONJ - FACTORES'!BO$10)*'COMPRAS CONJ - FACTORES'!BO92</f>
        <v>183.46195524999996</v>
      </c>
      <c r="BP92" s="21">
        <f>+$I92*IF(OR($A92="2-F1",$A92="2-F2"),'COMPRAS CONJ - FACTORES'!BP$11,'COMPRAS CONJ - FACTORES'!BP$10)*'COMPRAS CONJ - FACTORES'!BP92</f>
        <v>183.46195524999996</v>
      </c>
      <c r="BQ92" s="21">
        <f>+$I92*IF(OR($A92="2-F1",$A92="2-F2"),'COMPRAS CONJ - FACTORES'!BQ$11,'COMPRAS CONJ - FACTORES'!BQ$10)*'COMPRAS CONJ - FACTORES'!BQ92</f>
        <v>183.46195524999996</v>
      </c>
      <c r="BR92" s="21">
        <f>+$I92*IF(OR($A92="2-F1",$A92="2-F2"),'COMPRAS CONJ - FACTORES'!BR$11,'COMPRAS CONJ - FACTORES'!BR$10)*'COMPRAS CONJ - FACTORES'!BR92</f>
        <v>186.58248599999996</v>
      </c>
      <c r="BS92" s="21">
        <f>+$I92*IF(OR($A92="2-F1",$A92="2-F2"),'COMPRAS CONJ - FACTORES'!BS$11,'COMPRAS CONJ - FACTORES'!BS$10)*'COMPRAS CONJ - FACTORES'!BS92</f>
        <v>186.58248599999996</v>
      </c>
      <c r="BT92" s="21">
        <f>+$I92*IF(OR($A92="2-F1",$A92="2-F2"),'COMPRAS CONJ - FACTORES'!BT$11,'COMPRAS CONJ - FACTORES'!BT$10)*'COMPRAS CONJ - FACTORES'!BT92</f>
        <v>186.58248599999996</v>
      </c>
      <c r="BU92" s="21">
        <f>+$I92*IF(OR($A92="2-F1",$A92="2-F2"),'COMPRAS CONJ - FACTORES'!BU$11,'COMPRAS CONJ - FACTORES'!BU$10)*'COMPRAS CONJ - FACTORES'!BU92</f>
        <v>186.58248599999996</v>
      </c>
      <c r="BV92" s="21">
        <f>+$I92*IF(OR($A92="2-F1",$A92="2-F2"),'COMPRAS CONJ - FACTORES'!BV$11,'COMPRAS CONJ - FACTORES'!BV$10)*'COMPRAS CONJ - FACTORES'!BV92</f>
        <v>186.58248599999996</v>
      </c>
      <c r="BW92" s="21">
        <f>+$I92*IF(OR($A92="2-F1",$A92="2-F2"),'COMPRAS CONJ - FACTORES'!BW$11,'COMPRAS CONJ - FACTORES'!BW$10)*'COMPRAS CONJ - FACTORES'!BW92</f>
        <v>186.58248599999996</v>
      </c>
      <c r="BX92" s="21">
        <f>+$I92*IF(OR($A92="2-F1",$A92="2-F2"),'COMPRAS CONJ - FACTORES'!BX$11,'COMPRAS CONJ - FACTORES'!BX$10)*'COMPRAS CONJ - FACTORES'!BX92</f>
        <v>186.58248599999996</v>
      </c>
      <c r="BY92" s="21">
        <f>+$I92*IF(OR($A92="2-F1",$A92="2-F2"),'COMPRAS CONJ - FACTORES'!BY$11,'COMPRAS CONJ - FACTORES'!BY$10)*'COMPRAS CONJ - FACTORES'!BY92</f>
        <v>186.58248599999996</v>
      </c>
      <c r="BZ92" s="21">
        <f>+$I92*IF(OR($A92="2-F1",$A92="2-F2"),'COMPRAS CONJ - FACTORES'!BZ$11,'COMPRAS CONJ - FACTORES'!BZ$10)*'COMPRAS CONJ - FACTORES'!BZ92</f>
        <v>186.58248599999996</v>
      </c>
      <c r="CA92" s="21">
        <f>+$I92*IF(OR($A92="2-F1",$A92="2-F2"),'COMPRAS CONJ - FACTORES'!CA$11,'COMPRAS CONJ - FACTORES'!CA$10)*'COMPRAS CONJ - FACTORES'!CA92</f>
        <v>186.58248599999996</v>
      </c>
    </row>
    <row r="93" spans="1:79" x14ac:dyDescent="0.3">
      <c r="A93" s="9" t="s">
        <v>3398</v>
      </c>
      <c r="B93" s="16" t="s">
        <v>2934</v>
      </c>
      <c r="C93" s="440" t="s">
        <v>3432</v>
      </c>
      <c r="D93" s="11" t="s">
        <v>2788</v>
      </c>
      <c r="E93" s="9" t="s">
        <v>2788</v>
      </c>
      <c r="F93" s="9" t="s">
        <v>2883</v>
      </c>
      <c r="G93" s="9" t="s">
        <v>3433</v>
      </c>
      <c r="H93" s="12" t="s">
        <v>3434</v>
      </c>
      <c r="I93" s="13">
        <v>176.4</v>
      </c>
      <c r="J93" s="14">
        <v>0.72</v>
      </c>
      <c r="K93" s="24">
        <v>43293</v>
      </c>
      <c r="L93" s="24">
        <v>44380</v>
      </c>
      <c r="M93" s="689">
        <v>44380</v>
      </c>
      <c r="N93" s="21">
        <f>+$I93*IF(OR($A93="2-F1",$A93="2-F2"),'COMPRAS CONJ - FACTORES'!N$11,'COMPRAS CONJ - FACTORES'!N$10)*'COMPRAS CONJ - FACTORES'!N93</f>
        <v>0</v>
      </c>
      <c r="O93" s="21">
        <f>+$I93*IF(OR($A93="2-F1",$A93="2-F2"),'COMPRAS CONJ - FACTORES'!O$11,'COMPRAS CONJ - FACTORES'!O$10)*'COMPRAS CONJ - FACTORES'!O93</f>
        <v>0</v>
      </c>
      <c r="P93" s="21">
        <f>+$I93*IF(OR($A93="2-F1",$A93="2-F2"),'COMPRAS CONJ - FACTORES'!P$11,'COMPRAS CONJ - FACTORES'!P$10)*'COMPRAS CONJ - FACTORES'!P93</f>
        <v>0</v>
      </c>
      <c r="Q93" s="21">
        <f>+$I93*IF(OR($A93="2-F1",$A93="2-F2"),'COMPRAS CONJ - FACTORES'!Q$11,'COMPRAS CONJ - FACTORES'!Q$10)*'COMPRAS CONJ - FACTORES'!Q93</f>
        <v>0</v>
      </c>
      <c r="R93" s="21">
        <f>+$I93*IF(OR($A93="2-F1",$A93="2-F2"),'COMPRAS CONJ - FACTORES'!R$11,'COMPRAS CONJ - FACTORES'!R$10)*'COMPRAS CONJ - FACTORES'!R93</f>
        <v>0</v>
      </c>
      <c r="S93" s="21">
        <f>+$I93*IF(OR($A93="2-F1",$A93="2-F2"),'COMPRAS CONJ - FACTORES'!S$11,'COMPRAS CONJ - FACTORES'!S$10)*'COMPRAS CONJ - FACTORES'!S93</f>
        <v>0</v>
      </c>
      <c r="T93" s="21">
        <f>+$I93*IF(OR($A93="2-F1",$A93="2-F2"),'COMPRAS CONJ - FACTORES'!T$11,'COMPRAS CONJ - FACTORES'!T$10)*'COMPRAS CONJ - FACTORES'!T93</f>
        <v>0</v>
      </c>
      <c r="U93" s="21">
        <f>+$I93*IF(OR($A93="2-F1",$A93="2-F2"),'COMPRAS CONJ - FACTORES'!U$11,'COMPRAS CONJ - FACTORES'!U$10)*'COMPRAS CONJ - FACTORES'!U93</f>
        <v>0</v>
      </c>
      <c r="V93" s="21">
        <f>+$I93*IF(OR($A93="2-F1",$A93="2-F2"),'COMPRAS CONJ - FACTORES'!V$11,'COMPRAS CONJ - FACTORES'!V$10)*'COMPRAS CONJ - FACTORES'!V93</f>
        <v>0</v>
      </c>
      <c r="W93" s="21">
        <f>+$I93*IF(OR($A93="2-F1",$A93="2-F2"),'COMPRAS CONJ - FACTORES'!W$11,'COMPRAS CONJ - FACTORES'!W$10)*'COMPRAS CONJ - FACTORES'!W93</f>
        <v>0</v>
      </c>
      <c r="X93" s="21">
        <f>+$I93*IF(OR($A93="2-F1",$A93="2-F2"),'COMPRAS CONJ - FACTORES'!X$11,'COMPRAS CONJ - FACTORES'!X$10)*'COMPRAS CONJ - FACTORES'!X93</f>
        <v>0</v>
      </c>
      <c r="Y93" s="21">
        <f>+$I93*IF(OR($A93="2-F1",$A93="2-F2"),'COMPRAS CONJ - FACTORES'!Y$11,'COMPRAS CONJ - FACTORES'!Y$10)*'COMPRAS CONJ - FACTORES'!Y93</f>
        <v>0</v>
      </c>
      <c r="Z93" s="21">
        <f>+$I93*IF(OR($A93="2-F1",$A93="2-F2"),'COMPRAS CONJ - FACTORES'!Z$11,'COMPRAS CONJ - FACTORES'!Z$10)*'COMPRAS CONJ - FACTORES'!Z93</f>
        <v>0</v>
      </c>
      <c r="AA93" s="21">
        <f>+$I93*IF(OR($A93="2-F1",$A93="2-F2"),'COMPRAS CONJ - FACTORES'!AA$11,'COMPRAS CONJ - FACTORES'!AA$10)*'COMPRAS CONJ - FACTORES'!AA93</f>
        <v>0</v>
      </c>
      <c r="AB93" s="21">
        <f>+$I93*IF(OR($A93="2-F1",$A93="2-F2"),'COMPRAS CONJ - FACTORES'!AB$11,'COMPRAS CONJ - FACTORES'!AB$10)*'COMPRAS CONJ - FACTORES'!AB93</f>
        <v>0</v>
      </c>
      <c r="AC93" s="21">
        <f>+$I93*IF(OR($A93="2-F1",$A93="2-F2"),'COMPRAS CONJ - FACTORES'!AC$11,'COMPRAS CONJ - FACTORES'!AC$10)*'COMPRAS CONJ - FACTORES'!AC93</f>
        <v>0</v>
      </c>
      <c r="AD93" s="21">
        <f>+$I93*IF(OR($A93="2-F1",$A93="2-F2"),'COMPRAS CONJ - FACTORES'!AD$11,'COMPRAS CONJ - FACTORES'!AD$10)*'COMPRAS CONJ - FACTORES'!AD93</f>
        <v>0</v>
      </c>
      <c r="AE93" s="21">
        <f>+$I93*IF(OR($A93="2-F1",$A93="2-F2"),'COMPRAS CONJ - FACTORES'!AE$11,'COMPRAS CONJ - FACTORES'!AE$10)*'COMPRAS CONJ - FACTORES'!AE93</f>
        <v>0</v>
      </c>
      <c r="AF93" s="21">
        <f>+$I93*IF(OR($A93="2-F1",$A93="2-F2"),'COMPRAS CONJ - FACTORES'!AF$11,'COMPRAS CONJ - FACTORES'!AF$10)*'COMPRAS CONJ - FACTORES'!AF93</f>
        <v>0</v>
      </c>
      <c r="AG93" s="21">
        <f>+$I93*IF(OR($A93="2-F1",$A93="2-F2"),'COMPRAS CONJ - FACTORES'!AG$11,'COMPRAS CONJ - FACTORES'!AG$10)*'COMPRAS CONJ - FACTORES'!AG93</f>
        <v>0</v>
      </c>
      <c r="AH93" s="21">
        <f>+$I93*IF(OR($A93="2-F1",$A93="2-F2"),'COMPRAS CONJ - FACTORES'!AH$11,'COMPRAS CONJ - FACTORES'!AH$10)*'COMPRAS CONJ - FACTORES'!AH93</f>
        <v>0</v>
      </c>
      <c r="AI93" s="21">
        <f>+$I93*IF(OR($A93="2-F1",$A93="2-F2"),'COMPRAS CONJ - FACTORES'!AI$11,'COMPRAS CONJ - FACTORES'!AI$10)*'COMPRAS CONJ - FACTORES'!AI93</f>
        <v>0</v>
      </c>
      <c r="AJ93" s="21">
        <f>+$I93*IF(OR($A93="2-F1",$A93="2-F2"),'COMPRAS CONJ - FACTORES'!AJ$11,'COMPRAS CONJ - FACTORES'!AJ$10)*'COMPRAS CONJ - FACTORES'!AJ93</f>
        <v>0</v>
      </c>
      <c r="AK93" s="21">
        <f>+$I93*IF(OR($A93="2-F1",$A93="2-F2"),'COMPRAS CONJ - FACTORES'!AK$11,'COMPRAS CONJ - FACTORES'!AK$10)*'COMPRAS CONJ - FACTORES'!AK93</f>
        <v>0</v>
      </c>
      <c r="AL93" s="21">
        <f>+$I93*IF(OR($A93="2-F1",$A93="2-F2"),'COMPRAS CONJ - FACTORES'!AL$11,'COMPRAS CONJ - FACTORES'!AL$10)*'COMPRAS CONJ - FACTORES'!AL93</f>
        <v>0</v>
      </c>
      <c r="AM93" s="21">
        <f>+$I93*IF(OR($A93="2-F1",$A93="2-F2"),'COMPRAS CONJ - FACTORES'!AM$11,'COMPRAS CONJ - FACTORES'!AM$10)*'COMPRAS CONJ - FACTORES'!AM93</f>
        <v>0</v>
      </c>
      <c r="AN93" s="21">
        <f>+$I93*IF(OR($A93="2-F1",$A93="2-F2"),'COMPRAS CONJ - FACTORES'!AN$11,'COMPRAS CONJ - FACTORES'!AN$10)*'COMPRAS CONJ - FACTORES'!AN93</f>
        <v>0</v>
      </c>
      <c r="AO93" s="21">
        <f>+$I93*IF(OR($A93="2-F1",$A93="2-F2"),'COMPRAS CONJ - FACTORES'!AO$11,'COMPRAS CONJ - FACTORES'!AO$10)*'COMPRAS CONJ - FACTORES'!AO93</f>
        <v>0</v>
      </c>
      <c r="AP93" s="21">
        <f>+$I93*IF(OR($A93="2-F1",$A93="2-F2"),'COMPRAS CONJ - FACTORES'!AP$11,'COMPRAS CONJ - FACTORES'!AP$10)*'COMPRAS CONJ - FACTORES'!AP93</f>
        <v>0</v>
      </c>
      <c r="AQ93" s="21">
        <f>+$I93*IF(OR($A93="2-F1",$A93="2-F2"),'COMPRAS CONJ - FACTORES'!AQ$11,'COMPRAS CONJ - FACTORES'!AQ$10)*'COMPRAS CONJ - FACTORES'!AQ93</f>
        <v>0</v>
      </c>
      <c r="AR93" s="21">
        <f>+$I93*IF(OR($A93="2-F1",$A93="2-F2"),'COMPRAS CONJ - FACTORES'!AR$11,'COMPRAS CONJ - FACTORES'!AR$10)*'COMPRAS CONJ - FACTORES'!AR93</f>
        <v>0</v>
      </c>
      <c r="AS93" s="21">
        <f>+$I93*IF(OR($A93="2-F1",$A93="2-F2"),'COMPRAS CONJ - FACTORES'!AS$11,'COMPRAS CONJ - FACTORES'!AS$10)*'COMPRAS CONJ - FACTORES'!AS93</f>
        <v>0</v>
      </c>
      <c r="AT93" s="21">
        <f>+$I93*IF(OR($A93="2-F1",$A93="2-F2"),'COMPRAS CONJ - FACTORES'!AT$11,'COMPRAS CONJ - FACTORES'!AT$10)*'COMPRAS CONJ - FACTORES'!AT93</f>
        <v>0</v>
      </c>
      <c r="AU93" s="21">
        <f>+$I93*IF(OR($A93="2-F1",$A93="2-F2"),'COMPRAS CONJ - FACTORES'!AU$11,'COMPRAS CONJ - FACTORES'!AU$10)*'COMPRAS CONJ - FACTORES'!AU93</f>
        <v>0</v>
      </c>
      <c r="AV93" s="21">
        <f>+$I93*IF(OR($A93="2-F1",$A93="2-F2"),'COMPRAS CONJ - FACTORES'!AV$11,'COMPRAS CONJ - FACTORES'!AV$10)*'COMPRAS CONJ - FACTORES'!AV93</f>
        <v>0</v>
      </c>
      <c r="AW93" s="21">
        <f>+$I93*IF(OR($A93="2-F1",$A93="2-F2"),'COMPRAS CONJ - FACTORES'!AW$11,'COMPRAS CONJ - FACTORES'!AW$10)*'COMPRAS CONJ - FACTORES'!AW93</f>
        <v>0</v>
      </c>
      <c r="AX93" s="21">
        <f>+$I93*IF(OR($A93="2-F1",$A93="2-F2"),'COMPRAS CONJ - FACTORES'!AX$11,'COMPRAS CONJ - FACTORES'!AX$10)*'COMPRAS CONJ - FACTORES'!AX93</f>
        <v>0</v>
      </c>
      <c r="AY93" s="21">
        <f>+$I93*IF(OR($A93="2-F1",$A93="2-F2"),'COMPRAS CONJ - FACTORES'!AY$11,'COMPRAS CONJ - FACTORES'!AY$10)*'COMPRAS CONJ - FACTORES'!AY93</f>
        <v>0</v>
      </c>
      <c r="AZ93" s="21">
        <f>+$I93*IF(OR($A93="2-F1",$A93="2-F2"),'COMPRAS CONJ - FACTORES'!AZ$11,'COMPRAS CONJ - FACTORES'!AZ$10)*'COMPRAS CONJ - FACTORES'!AZ93</f>
        <v>0</v>
      </c>
      <c r="BA93" s="21">
        <f>+$I93*IF(OR($A93="2-F1",$A93="2-F2"),'COMPRAS CONJ - FACTORES'!BA$11,'COMPRAS CONJ - FACTORES'!BA$10)*'COMPRAS CONJ - FACTORES'!BA93</f>
        <v>0</v>
      </c>
      <c r="BB93" s="21">
        <f>+$I93*IF(OR($A93="2-F1",$A93="2-F2"),'COMPRAS CONJ - FACTORES'!BB$11,'COMPRAS CONJ - FACTORES'!BB$10)*'COMPRAS CONJ - FACTORES'!BB93</f>
        <v>0</v>
      </c>
      <c r="BC93" s="21">
        <f>+$I93*IF(OR($A93="2-F1",$A93="2-F2"),'COMPRAS CONJ - FACTORES'!BC$11,'COMPRAS CONJ - FACTORES'!BC$10)*'COMPRAS CONJ - FACTORES'!BC93</f>
        <v>0</v>
      </c>
      <c r="BD93" s="21">
        <f>+$I93*IF(OR($A93="2-F1",$A93="2-F2"),'COMPRAS CONJ - FACTORES'!BD$11,'COMPRAS CONJ - FACTORES'!BD$10)*'COMPRAS CONJ - FACTORES'!BD93</f>
        <v>0</v>
      </c>
      <c r="BE93" s="21">
        <f>+$I93*IF(OR($A93="2-F1",$A93="2-F2"),'COMPRAS CONJ - FACTORES'!BE$11,'COMPRAS CONJ - FACTORES'!BE$10)*'COMPRAS CONJ - FACTORES'!BE93</f>
        <v>0</v>
      </c>
      <c r="BF93" s="21">
        <f>+$I93*IF(OR($A93="2-F1",$A93="2-F2"),'COMPRAS CONJ - FACTORES'!BF$11,'COMPRAS CONJ - FACTORES'!BF$10)*'COMPRAS CONJ - FACTORES'!BF93</f>
        <v>0</v>
      </c>
      <c r="BG93" s="21">
        <f>+$I93*IF(OR($A93="2-F1",$A93="2-F2"),'COMPRAS CONJ - FACTORES'!BG$11,'COMPRAS CONJ - FACTORES'!BG$10)*'COMPRAS CONJ - FACTORES'!BG93</f>
        <v>0</v>
      </c>
      <c r="BH93" s="21">
        <f>+$I93*IF(OR($A93="2-F1",$A93="2-F2"),'COMPRAS CONJ - FACTORES'!BH$11,'COMPRAS CONJ - FACTORES'!BH$10)*'COMPRAS CONJ - FACTORES'!BH93</f>
        <v>0</v>
      </c>
      <c r="BI93" s="21">
        <f>+$I93*IF(OR($A93="2-F1",$A93="2-F2"),'COMPRAS CONJ - FACTORES'!BI$11,'COMPRAS CONJ - FACTORES'!BI$10)*'COMPRAS CONJ - FACTORES'!BI93</f>
        <v>0</v>
      </c>
      <c r="BJ93" s="21">
        <f>+$I93*IF(OR($A93="2-F1",$A93="2-F2"),'COMPRAS CONJ - FACTORES'!BJ$11,'COMPRAS CONJ - FACTORES'!BJ$10)*'COMPRAS CONJ - FACTORES'!BJ93</f>
        <v>206.32890599999996</v>
      </c>
      <c r="BK93" s="21">
        <f>+$I93*IF(OR($A93="2-F1",$A93="2-F2"),'COMPRAS CONJ - FACTORES'!BK$11,'COMPRAS CONJ - FACTORES'!BK$10)*'COMPRAS CONJ - FACTORES'!BK93</f>
        <v>206.32890599999996</v>
      </c>
      <c r="BL93" s="21">
        <f>+$I93*IF(OR($A93="2-F1",$A93="2-F2"),'COMPRAS CONJ - FACTORES'!BL$11,'COMPRAS CONJ - FACTORES'!BL$10)*'COMPRAS CONJ - FACTORES'!BL93</f>
        <v>206.32890599999996</v>
      </c>
      <c r="BM93" s="21">
        <f>+$I93*IF(OR($A93="2-F1",$A93="2-F2"),'COMPRAS CONJ - FACTORES'!BM$11,'COMPRAS CONJ - FACTORES'!BM$10)*'COMPRAS CONJ - FACTORES'!BM93</f>
        <v>206.32890599999996</v>
      </c>
      <c r="BN93" s="21">
        <f>+$I93*IF(OR($A93="2-F1",$A93="2-F2"),'COMPRAS CONJ - FACTORES'!BN$11,'COMPRAS CONJ - FACTORES'!BN$10)*'COMPRAS CONJ - FACTORES'!BN93</f>
        <v>206.32890599999996</v>
      </c>
      <c r="BO93" s="21">
        <f>+$I93*IF(OR($A93="2-F1",$A93="2-F2"),'COMPRAS CONJ - FACTORES'!BO$11,'COMPRAS CONJ - FACTORES'!BO$10)*'COMPRAS CONJ - FACTORES'!BO93</f>
        <v>206.32890599999996</v>
      </c>
      <c r="BP93" s="21">
        <f>+$I93*IF(OR($A93="2-F1",$A93="2-F2"),'COMPRAS CONJ - FACTORES'!BP$11,'COMPRAS CONJ - FACTORES'!BP$10)*'COMPRAS CONJ - FACTORES'!BP93</f>
        <v>206.32890599999996</v>
      </c>
      <c r="BQ93" s="21">
        <f>+$I93*IF(OR($A93="2-F1",$A93="2-F2"),'COMPRAS CONJ - FACTORES'!BQ$11,'COMPRAS CONJ - FACTORES'!BQ$10)*'COMPRAS CONJ - FACTORES'!BQ93</f>
        <v>206.32890599999996</v>
      </c>
      <c r="BR93" s="21">
        <f>+$I93*IF(OR($A93="2-F1",$A93="2-F2"),'COMPRAS CONJ - FACTORES'!BR$11,'COMPRAS CONJ - FACTORES'!BR$10)*'COMPRAS CONJ - FACTORES'!BR93</f>
        <v>206.32890599999996</v>
      </c>
      <c r="BS93" s="21">
        <f>+$I93*IF(OR($A93="2-F1",$A93="2-F2"),'COMPRAS CONJ - FACTORES'!BS$11,'COMPRAS CONJ - FACTORES'!BS$10)*'COMPRAS CONJ - FACTORES'!BS93</f>
        <v>206.32890599999996</v>
      </c>
      <c r="BT93" s="21">
        <f>+$I93*IF(OR($A93="2-F1",$A93="2-F2"),'COMPRAS CONJ - FACTORES'!BT$11,'COMPRAS CONJ - FACTORES'!BT$10)*'COMPRAS CONJ - FACTORES'!BT93</f>
        <v>206.32890599999996</v>
      </c>
      <c r="BU93" s="21">
        <f>+$I93*IF(OR($A93="2-F1",$A93="2-F2"),'COMPRAS CONJ - FACTORES'!BU$11,'COMPRAS CONJ - FACTORES'!BU$10)*'COMPRAS CONJ - FACTORES'!BU93</f>
        <v>206.32890599999996</v>
      </c>
      <c r="BV93" s="21">
        <f>+$I93*IF(OR($A93="2-F1",$A93="2-F2"),'COMPRAS CONJ - FACTORES'!BV$11,'COMPRAS CONJ - FACTORES'!BV$10)*'COMPRAS CONJ - FACTORES'!BV93</f>
        <v>209.83838399999999</v>
      </c>
      <c r="BW93" s="21">
        <f>+$I93*IF(OR($A93="2-F1",$A93="2-F2"),'COMPRAS CONJ - FACTORES'!BW$11,'COMPRAS CONJ - FACTORES'!BW$10)*'COMPRAS CONJ - FACTORES'!BW93</f>
        <v>209.83838399999999</v>
      </c>
      <c r="BX93" s="21">
        <f>+$I93*IF(OR($A93="2-F1",$A93="2-F2"),'COMPRAS CONJ - FACTORES'!BX$11,'COMPRAS CONJ - FACTORES'!BX$10)*'COMPRAS CONJ - FACTORES'!BX93</f>
        <v>209.83838399999999</v>
      </c>
      <c r="BY93" s="21">
        <f>+$I93*IF(OR($A93="2-F1",$A93="2-F2"),'COMPRAS CONJ - FACTORES'!BY$11,'COMPRAS CONJ - FACTORES'!BY$10)*'COMPRAS CONJ - FACTORES'!BY93</f>
        <v>209.83838399999999</v>
      </c>
      <c r="BZ93" s="21">
        <f>+$I93*IF(OR($A93="2-F1",$A93="2-F2"),'COMPRAS CONJ - FACTORES'!BZ$11,'COMPRAS CONJ - FACTORES'!BZ$10)*'COMPRAS CONJ - FACTORES'!BZ93</f>
        <v>209.83838399999999</v>
      </c>
      <c r="CA93" s="21">
        <f>+$I93*IF(OR($A93="2-F1",$A93="2-F2"),'COMPRAS CONJ - FACTORES'!CA$11,'COMPRAS CONJ - FACTORES'!CA$10)*'COMPRAS CONJ - FACTORES'!CA93</f>
        <v>209.83838399999999</v>
      </c>
    </row>
    <row r="94" spans="1:79" x14ac:dyDescent="0.3">
      <c r="A94" s="9" t="s">
        <v>3425</v>
      </c>
      <c r="B94" s="16" t="s">
        <v>2934</v>
      </c>
      <c r="C94" s="440" t="s">
        <v>3435</v>
      </c>
      <c r="D94" s="11" t="s">
        <v>2815</v>
      </c>
      <c r="E94" s="9" t="s">
        <v>3408</v>
      </c>
      <c r="F94" s="9" t="s">
        <v>3436</v>
      </c>
      <c r="G94" s="9" t="s">
        <v>3437</v>
      </c>
      <c r="H94" s="12" t="s">
        <v>6713</v>
      </c>
      <c r="I94" s="13">
        <v>156.85</v>
      </c>
      <c r="J94" s="14">
        <v>2</v>
      </c>
      <c r="K94" s="24">
        <v>43447</v>
      </c>
      <c r="L94" s="24">
        <v>44155</v>
      </c>
      <c r="M94" s="689">
        <v>44155</v>
      </c>
      <c r="N94" s="21">
        <f>+$I94*IF(OR($A94="2-F1",$A94="2-F2"),'COMPRAS CONJ - FACTORES'!N$11,'COMPRAS CONJ - FACTORES'!N$10)*'COMPRAS CONJ - FACTORES'!N94</f>
        <v>0</v>
      </c>
      <c r="O94" s="21">
        <f>+$I94*IF(OR($A94="2-F1",$A94="2-F2"),'COMPRAS CONJ - FACTORES'!O$11,'COMPRAS CONJ - FACTORES'!O$10)*'COMPRAS CONJ - FACTORES'!O94</f>
        <v>0</v>
      </c>
      <c r="P94" s="21">
        <f>+$I94*IF(OR($A94="2-F1",$A94="2-F2"),'COMPRAS CONJ - FACTORES'!P$11,'COMPRAS CONJ - FACTORES'!P$10)*'COMPRAS CONJ - FACTORES'!P94</f>
        <v>0</v>
      </c>
      <c r="Q94" s="21">
        <f>+$I94*IF(OR($A94="2-F1",$A94="2-F2"),'COMPRAS CONJ - FACTORES'!Q$11,'COMPRAS CONJ - FACTORES'!Q$10)*'COMPRAS CONJ - FACTORES'!Q94</f>
        <v>0</v>
      </c>
      <c r="R94" s="21">
        <f>+$I94*IF(OR($A94="2-F1",$A94="2-F2"),'COMPRAS CONJ - FACTORES'!R$11,'COMPRAS CONJ - FACTORES'!R$10)*'COMPRAS CONJ - FACTORES'!R94</f>
        <v>0</v>
      </c>
      <c r="S94" s="21">
        <f>+$I94*IF(OR($A94="2-F1",$A94="2-F2"),'COMPRAS CONJ - FACTORES'!S$11,'COMPRAS CONJ - FACTORES'!S$10)*'COMPRAS CONJ - FACTORES'!S94</f>
        <v>0</v>
      </c>
      <c r="T94" s="21">
        <f>+$I94*IF(OR($A94="2-F1",$A94="2-F2"),'COMPRAS CONJ - FACTORES'!T$11,'COMPRAS CONJ - FACTORES'!T$10)*'COMPRAS CONJ - FACTORES'!T94</f>
        <v>0</v>
      </c>
      <c r="U94" s="21">
        <f>+$I94*IF(OR($A94="2-F1",$A94="2-F2"),'COMPRAS CONJ - FACTORES'!U$11,'COMPRAS CONJ - FACTORES'!U$10)*'COMPRAS CONJ - FACTORES'!U94</f>
        <v>0</v>
      </c>
      <c r="V94" s="21">
        <f>+$I94*IF(OR($A94="2-F1",$A94="2-F2"),'COMPRAS CONJ - FACTORES'!V$11,'COMPRAS CONJ - FACTORES'!V$10)*'COMPRAS CONJ - FACTORES'!V94</f>
        <v>0</v>
      </c>
      <c r="W94" s="21">
        <f>+$I94*IF(OR($A94="2-F1",$A94="2-F2"),'COMPRAS CONJ - FACTORES'!W$11,'COMPRAS CONJ - FACTORES'!W$10)*'COMPRAS CONJ - FACTORES'!W94</f>
        <v>0</v>
      </c>
      <c r="X94" s="21">
        <f>+$I94*IF(OR($A94="2-F1",$A94="2-F2"),'COMPRAS CONJ - FACTORES'!X$11,'COMPRAS CONJ - FACTORES'!X$10)*'COMPRAS CONJ - FACTORES'!X94</f>
        <v>0</v>
      </c>
      <c r="Y94" s="21">
        <f>+$I94*IF(OR($A94="2-F1",$A94="2-F2"),'COMPRAS CONJ - FACTORES'!Y$11,'COMPRAS CONJ - FACTORES'!Y$10)*'COMPRAS CONJ - FACTORES'!Y94</f>
        <v>0</v>
      </c>
      <c r="Z94" s="21">
        <f>+$I94*IF(OR($A94="2-F1",$A94="2-F2"),'COMPRAS CONJ - FACTORES'!Z$11,'COMPRAS CONJ - FACTORES'!Z$10)*'COMPRAS CONJ - FACTORES'!Z94</f>
        <v>0</v>
      </c>
      <c r="AA94" s="21">
        <f>+$I94*IF(OR($A94="2-F1",$A94="2-F2"),'COMPRAS CONJ - FACTORES'!AA$11,'COMPRAS CONJ - FACTORES'!AA$10)*'COMPRAS CONJ - FACTORES'!AA94</f>
        <v>0</v>
      </c>
      <c r="AB94" s="21">
        <f>+$I94*IF(OR($A94="2-F1",$A94="2-F2"),'COMPRAS CONJ - FACTORES'!AB$11,'COMPRAS CONJ - FACTORES'!AB$10)*'COMPRAS CONJ - FACTORES'!AB94</f>
        <v>0</v>
      </c>
      <c r="AC94" s="21">
        <f>+$I94*IF(OR($A94="2-F1",$A94="2-F2"),'COMPRAS CONJ - FACTORES'!AC$11,'COMPRAS CONJ - FACTORES'!AC$10)*'COMPRAS CONJ - FACTORES'!AC94</f>
        <v>0</v>
      </c>
      <c r="AD94" s="21">
        <f>+$I94*IF(OR($A94="2-F1",$A94="2-F2"),'COMPRAS CONJ - FACTORES'!AD$11,'COMPRAS CONJ - FACTORES'!AD$10)*'COMPRAS CONJ - FACTORES'!AD94</f>
        <v>0</v>
      </c>
      <c r="AE94" s="21">
        <f>+$I94*IF(OR($A94="2-F1",$A94="2-F2"),'COMPRAS CONJ - FACTORES'!AE$11,'COMPRAS CONJ - FACTORES'!AE$10)*'COMPRAS CONJ - FACTORES'!AE94</f>
        <v>0</v>
      </c>
      <c r="AF94" s="21">
        <f>+$I94*IF(OR($A94="2-F1",$A94="2-F2"),'COMPRAS CONJ - FACTORES'!AF$11,'COMPRAS CONJ - FACTORES'!AF$10)*'COMPRAS CONJ - FACTORES'!AF94</f>
        <v>0</v>
      </c>
      <c r="AG94" s="21">
        <f>+$I94*IF(OR($A94="2-F1",$A94="2-F2"),'COMPRAS CONJ - FACTORES'!AG$11,'COMPRAS CONJ - FACTORES'!AG$10)*'COMPRAS CONJ - FACTORES'!AG94</f>
        <v>0</v>
      </c>
      <c r="AH94" s="21">
        <f>+$I94*IF(OR($A94="2-F1",$A94="2-F2"),'COMPRAS CONJ - FACTORES'!AH$11,'COMPRAS CONJ - FACTORES'!AH$10)*'COMPRAS CONJ - FACTORES'!AH94</f>
        <v>0</v>
      </c>
      <c r="AI94" s="21">
        <f>+$I94*IF(OR($A94="2-F1",$A94="2-F2"),'COMPRAS CONJ - FACTORES'!AI$11,'COMPRAS CONJ - FACTORES'!AI$10)*'COMPRAS CONJ - FACTORES'!AI94</f>
        <v>0</v>
      </c>
      <c r="AJ94" s="21">
        <f>+$I94*IF(OR($A94="2-F1",$A94="2-F2"),'COMPRAS CONJ - FACTORES'!AJ$11,'COMPRAS CONJ - FACTORES'!AJ$10)*'COMPRAS CONJ - FACTORES'!AJ94</f>
        <v>0</v>
      </c>
      <c r="AK94" s="21">
        <f>+$I94*IF(OR($A94="2-F1",$A94="2-F2"),'COMPRAS CONJ - FACTORES'!AK$11,'COMPRAS CONJ - FACTORES'!AK$10)*'COMPRAS CONJ - FACTORES'!AK94</f>
        <v>0</v>
      </c>
      <c r="AL94" s="21">
        <f>+$I94*IF(OR($A94="2-F1",$A94="2-F2"),'COMPRAS CONJ - FACTORES'!AL$11,'COMPRAS CONJ - FACTORES'!AL$10)*'COMPRAS CONJ - FACTORES'!AL94</f>
        <v>0</v>
      </c>
      <c r="AM94" s="21">
        <f>+$I94*IF(OR($A94="2-F1",$A94="2-F2"),'COMPRAS CONJ - FACTORES'!AM$11,'COMPRAS CONJ - FACTORES'!AM$10)*'COMPRAS CONJ - FACTORES'!AM94</f>
        <v>0</v>
      </c>
      <c r="AN94" s="21">
        <f>+$I94*IF(OR($A94="2-F1",$A94="2-F2"),'COMPRAS CONJ - FACTORES'!AN$11,'COMPRAS CONJ - FACTORES'!AN$10)*'COMPRAS CONJ - FACTORES'!AN94</f>
        <v>0</v>
      </c>
      <c r="AO94" s="21">
        <f>+$I94*IF(OR($A94="2-F1",$A94="2-F2"),'COMPRAS CONJ - FACTORES'!AO$11,'COMPRAS CONJ - FACTORES'!AO$10)*'COMPRAS CONJ - FACTORES'!AO94</f>
        <v>0</v>
      </c>
      <c r="AP94" s="21">
        <f>+$I94*IF(OR($A94="2-F1",$A94="2-F2"),'COMPRAS CONJ - FACTORES'!AP$11,'COMPRAS CONJ - FACTORES'!AP$10)*'COMPRAS CONJ - FACTORES'!AP94</f>
        <v>0</v>
      </c>
      <c r="AQ94" s="21">
        <f>+$I94*IF(OR($A94="2-F1",$A94="2-F2"),'COMPRAS CONJ - FACTORES'!AQ$11,'COMPRAS CONJ - FACTORES'!AQ$10)*'COMPRAS CONJ - FACTORES'!AQ94</f>
        <v>0</v>
      </c>
      <c r="AR94" s="21">
        <f>+$I94*IF(OR($A94="2-F1",$A94="2-F2"),'COMPRAS CONJ - FACTORES'!AR$11,'COMPRAS CONJ - FACTORES'!AR$10)*'COMPRAS CONJ - FACTORES'!AR94</f>
        <v>0</v>
      </c>
      <c r="AS94" s="21">
        <f>+$I94*IF(OR($A94="2-F1",$A94="2-F2"),'COMPRAS CONJ - FACTORES'!AS$11,'COMPRAS CONJ - FACTORES'!AS$10)*'COMPRAS CONJ - FACTORES'!AS94</f>
        <v>0</v>
      </c>
      <c r="AT94" s="21">
        <f>+$I94*IF(OR($A94="2-F1",$A94="2-F2"),'COMPRAS CONJ - FACTORES'!AT$11,'COMPRAS CONJ - FACTORES'!AT$10)*'COMPRAS CONJ - FACTORES'!AT94</f>
        <v>0</v>
      </c>
      <c r="AU94" s="21">
        <f>+$I94*IF(OR($A94="2-F1",$A94="2-F2"),'COMPRAS CONJ - FACTORES'!AU$11,'COMPRAS CONJ - FACTORES'!AU$10)*'COMPRAS CONJ - FACTORES'!AU94</f>
        <v>0</v>
      </c>
      <c r="AV94" s="21">
        <f>+$I94*IF(OR($A94="2-F1",$A94="2-F2"),'COMPRAS CONJ - FACTORES'!AV$11,'COMPRAS CONJ - FACTORES'!AV$10)*'COMPRAS CONJ - FACTORES'!AV94</f>
        <v>0</v>
      </c>
      <c r="AW94" s="21">
        <f>+$I94*IF(OR($A94="2-F1",$A94="2-F2"),'COMPRAS CONJ - FACTORES'!AW$11,'COMPRAS CONJ - FACTORES'!AW$10)*'COMPRAS CONJ - FACTORES'!AW94</f>
        <v>0</v>
      </c>
      <c r="AX94" s="21">
        <f>+$I94*IF(OR($A94="2-F1",$A94="2-F2"),'COMPRAS CONJ - FACTORES'!AX$11,'COMPRAS CONJ - FACTORES'!AX$10)*'COMPRAS CONJ - FACTORES'!AX94</f>
        <v>0</v>
      </c>
      <c r="AY94" s="21">
        <f>+$I94*IF(OR($A94="2-F1",$A94="2-F2"),'COMPRAS CONJ - FACTORES'!AY$11,'COMPRAS CONJ - FACTORES'!AY$10)*'COMPRAS CONJ - FACTORES'!AY94</f>
        <v>0</v>
      </c>
      <c r="AZ94" s="21">
        <f>+$I94*IF(OR($A94="2-F1",$A94="2-F2"),'COMPRAS CONJ - FACTORES'!AZ$11,'COMPRAS CONJ - FACTORES'!AZ$10)*'COMPRAS CONJ - FACTORES'!AZ94</f>
        <v>0</v>
      </c>
      <c r="BA94" s="21">
        <f>+$I94*IF(OR($A94="2-F1",$A94="2-F2"),'COMPRAS CONJ - FACTORES'!BA$11,'COMPRAS CONJ - FACTORES'!BA$10)*'COMPRAS CONJ - FACTORES'!BA94</f>
        <v>0</v>
      </c>
      <c r="BB94" s="21">
        <f>+$I94*IF(OR($A94="2-F1",$A94="2-F2"),'COMPRAS CONJ - FACTORES'!BB$11,'COMPRAS CONJ - FACTORES'!BB$10)*'COMPRAS CONJ - FACTORES'!BB94</f>
        <v>183.46195524999996</v>
      </c>
      <c r="BC94" s="21">
        <f>+$I94*IF(OR($A94="2-F1",$A94="2-F2"),'COMPRAS CONJ - FACTORES'!BC$11,'COMPRAS CONJ - FACTORES'!BC$10)*'COMPRAS CONJ - FACTORES'!BC94</f>
        <v>183.46195524999996</v>
      </c>
      <c r="BD94" s="21">
        <f>+$I94*IF(OR($A94="2-F1",$A94="2-F2"),'COMPRAS CONJ - FACTORES'!BD$11,'COMPRAS CONJ - FACTORES'!BD$10)*'COMPRAS CONJ - FACTORES'!BD94</f>
        <v>183.46195524999996</v>
      </c>
      <c r="BE94" s="21">
        <f>+$I94*IF(OR($A94="2-F1",$A94="2-F2"),'COMPRAS CONJ - FACTORES'!BE$11,'COMPRAS CONJ - FACTORES'!BE$10)*'COMPRAS CONJ - FACTORES'!BE94</f>
        <v>183.46195524999996</v>
      </c>
      <c r="BF94" s="21">
        <f>+$I94*IF(OR($A94="2-F1",$A94="2-F2"),'COMPRAS CONJ - FACTORES'!BF$11,'COMPRAS CONJ - FACTORES'!BF$10)*'COMPRAS CONJ - FACTORES'!BF94</f>
        <v>183.46195524999996</v>
      </c>
      <c r="BG94" s="21">
        <f>+$I94*IF(OR($A94="2-F1",$A94="2-F2"),'COMPRAS CONJ - FACTORES'!BG$11,'COMPRAS CONJ - FACTORES'!BG$10)*'COMPRAS CONJ - FACTORES'!BG94</f>
        <v>183.46195524999996</v>
      </c>
      <c r="BH94" s="21">
        <f>+$I94*IF(OR($A94="2-F1",$A94="2-F2"),'COMPRAS CONJ - FACTORES'!BH$11,'COMPRAS CONJ - FACTORES'!BH$10)*'COMPRAS CONJ - FACTORES'!BH94</f>
        <v>183.46195524999996</v>
      </c>
      <c r="BI94" s="21">
        <f>+$I94*IF(OR($A94="2-F1",$A94="2-F2"),'COMPRAS CONJ - FACTORES'!BI$11,'COMPRAS CONJ - FACTORES'!BI$10)*'COMPRAS CONJ - FACTORES'!BI94</f>
        <v>183.46195524999996</v>
      </c>
      <c r="BJ94" s="21">
        <f>+$I94*IF(OR($A94="2-F1",$A94="2-F2"),'COMPRAS CONJ - FACTORES'!BJ$11,'COMPRAS CONJ - FACTORES'!BJ$10)*'COMPRAS CONJ - FACTORES'!BJ94</f>
        <v>183.46195524999996</v>
      </c>
      <c r="BK94" s="21">
        <f>+$I94*IF(OR($A94="2-F1",$A94="2-F2"),'COMPRAS CONJ - FACTORES'!BK$11,'COMPRAS CONJ - FACTORES'!BK$10)*'COMPRAS CONJ - FACTORES'!BK94</f>
        <v>183.46195524999996</v>
      </c>
      <c r="BL94" s="21">
        <f>+$I94*IF(OR($A94="2-F1",$A94="2-F2"),'COMPRAS CONJ - FACTORES'!BL$11,'COMPRAS CONJ - FACTORES'!BL$10)*'COMPRAS CONJ - FACTORES'!BL94</f>
        <v>183.46195524999996</v>
      </c>
      <c r="BM94" s="21">
        <f>+$I94*IF(OR($A94="2-F1",$A94="2-F2"),'COMPRAS CONJ - FACTORES'!BM$11,'COMPRAS CONJ - FACTORES'!BM$10)*'COMPRAS CONJ - FACTORES'!BM94</f>
        <v>183.46195524999996</v>
      </c>
      <c r="BN94" s="21">
        <f>+$I94*IF(OR($A94="2-F1",$A94="2-F2"),'COMPRAS CONJ - FACTORES'!BN$11,'COMPRAS CONJ - FACTORES'!BN$10)*'COMPRAS CONJ - FACTORES'!BN94</f>
        <v>186.58248599999996</v>
      </c>
      <c r="BO94" s="21">
        <f>+$I94*IF(OR($A94="2-F1",$A94="2-F2"),'COMPRAS CONJ - FACTORES'!BO$11,'COMPRAS CONJ - FACTORES'!BO$10)*'COMPRAS CONJ - FACTORES'!BO94</f>
        <v>186.58248599999996</v>
      </c>
      <c r="BP94" s="21">
        <f>+$I94*IF(OR($A94="2-F1",$A94="2-F2"),'COMPRAS CONJ - FACTORES'!BP$11,'COMPRAS CONJ - FACTORES'!BP$10)*'COMPRAS CONJ - FACTORES'!BP94</f>
        <v>186.58248599999996</v>
      </c>
      <c r="BQ94" s="21">
        <f>+$I94*IF(OR($A94="2-F1",$A94="2-F2"),'COMPRAS CONJ - FACTORES'!BQ$11,'COMPRAS CONJ - FACTORES'!BQ$10)*'COMPRAS CONJ - FACTORES'!BQ94</f>
        <v>186.58248599999996</v>
      </c>
      <c r="BR94" s="21">
        <f>+$I94*IF(OR($A94="2-F1",$A94="2-F2"),'COMPRAS CONJ - FACTORES'!BR$11,'COMPRAS CONJ - FACTORES'!BR$10)*'COMPRAS CONJ - FACTORES'!BR94</f>
        <v>186.58248599999996</v>
      </c>
      <c r="BS94" s="21">
        <f>+$I94*IF(OR($A94="2-F1",$A94="2-F2"),'COMPRAS CONJ - FACTORES'!BS$11,'COMPRAS CONJ - FACTORES'!BS$10)*'COMPRAS CONJ - FACTORES'!BS94</f>
        <v>186.58248599999996</v>
      </c>
      <c r="BT94" s="21">
        <f>+$I94*IF(OR($A94="2-F1",$A94="2-F2"),'COMPRAS CONJ - FACTORES'!BT$11,'COMPRAS CONJ - FACTORES'!BT$10)*'COMPRAS CONJ - FACTORES'!BT94</f>
        <v>186.58248599999996</v>
      </c>
      <c r="BU94" s="21">
        <f>+$I94*IF(OR($A94="2-F1",$A94="2-F2"),'COMPRAS CONJ - FACTORES'!BU$11,'COMPRAS CONJ - FACTORES'!BU$10)*'COMPRAS CONJ - FACTORES'!BU94</f>
        <v>186.58248599999996</v>
      </c>
      <c r="BV94" s="21">
        <f>+$I94*IF(OR($A94="2-F1",$A94="2-F2"),'COMPRAS CONJ - FACTORES'!BV$11,'COMPRAS CONJ - FACTORES'!BV$10)*'COMPRAS CONJ - FACTORES'!BV94</f>
        <v>186.58248599999996</v>
      </c>
      <c r="BW94" s="21">
        <f>+$I94*IF(OR($A94="2-F1",$A94="2-F2"),'COMPRAS CONJ - FACTORES'!BW$11,'COMPRAS CONJ - FACTORES'!BW$10)*'COMPRAS CONJ - FACTORES'!BW94</f>
        <v>186.58248599999996</v>
      </c>
      <c r="BX94" s="21">
        <f>+$I94*IF(OR($A94="2-F1",$A94="2-F2"),'COMPRAS CONJ - FACTORES'!BX$11,'COMPRAS CONJ - FACTORES'!BX$10)*'COMPRAS CONJ - FACTORES'!BX94</f>
        <v>186.58248599999996</v>
      </c>
      <c r="BY94" s="21">
        <f>+$I94*IF(OR($A94="2-F1",$A94="2-F2"),'COMPRAS CONJ - FACTORES'!BY$11,'COMPRAS CONJ - FACTORES'!BY$10)*'COMPRAS CONJ - FACTORES'!BY94</f>
        <v>186.58248599999996</v>
      </c>
      <c r="BZ94" s="21">
        <f>+$I94*IF(OR($A94="2-F1",$A94="2-F2"),'COMPRAS CONJ - FACTORES'!BZ$11,'COMPRAS CONJ - FACTORES'!BZ$10)*'COMPRAS CONJ - FACTORES'!BZ94</f>
        <v>189.77516774999998</v>
      </c>
      <c r="CA94" s="21">
        <f>+$I94*IF(OR($A94="2-F1",$A94="2-F2"),'COMPRAS CONJ - FACTORES'!CA$11,'COMPRAS CONJ - FACTORES'!CA$10)*'COMPRAS CONJ - FACTORES'!CA94</f>
        <v>189.77516774999998</v>
      </c>
    </row>
    <row r="95" spans="1:79" ht="20.399999999999999" x14ac:dyDescent="0.3">
      <c r="A95" s="9" t="s">
        <v>3425</v>
      </c>
      <c r="B95" s="16" t="s">
        <v>2934</v>
      </c>
      <c r="C95" s="440" t="s">
        <v>3438</v>
      </c>
      <c r="D95" s="498" t="s">
        <v>2820</v>
      </c>
      <c r="E95" s="439" t="s">
        <v>3074</v>
      </c>
      <c r="F95" s="439" t="s">
        <v>3439</v>
      </c>
      <c r="G95" s="439" t="s">
        <v>3440</v>
      </c>
      <c r="H95" s="439" t="s">
        <v>3441</v>
      </c>
      <c r="I95" s="13">
        <v>156.85</v>
      </c>
      <c r="J95" s="14">
        <v>3</v>
      </c>
      <c r="K95" s="24">
        <v>43447</v>
      </c>
      <c r="L95" s="24" t="s">
        <v>3707</v>
      </c>
      <c r="M95" s="439" t="s">
        <v>5735</v>
      </c>
      <c r="N95" s="21">
        <f>+$I95*IF(OR($A95="2-F1",$A95="2-F2"),'COMPRAS CONJ - FACTORES'!N$11,'COMPRAS CONJ - FACTORES'!N$10)*'COMPRAS CONJ - FACTORES'!N95</f>
        <v>0</v>
      </c>
      <c r="O95" s="21">
        <f>+$I95*IF(OR($A95="2-F1",$A95="2-F2"),'COMPRAS CONJ - FACTORES'!O$11,'COMPRAS CONJ - FACTORES'!O$10)*'COMPRAS CONJ - FACTORES'!O95</f>
        <v>0</v>
      </c>
      <c r="P95" s="21">
        <f>+$I95*IF(OR($A95="2-F1",$A95="2-F2"),'COMPRAS CONJ - FACTORES'!P$11,'COMPRAS CONJ - FACTORES'!P$10)*'COMPRAS CONJ - FACTORES'!P95</f>
        <v>0</v>
      </c>
      <c r="Q95" s="21">
        <f>+$I95*IF(OR($A95="2-F1",$A95="2-F2"),'COMPRAS CONJ - FACTORES'!Q$11,'COMPRAS CONJ - FACTORES'!Q$10)*'COMPRAS CONJ - FACTORES'!Q95</f>
        <v>0</v>
      </c>
      <c r="R95" s="21">
        <f>+$I95*IF(OR($A95="2-F1",$A95="2-F2"),'COMPRAS CONJ - FACTORES'!R$11,'COMPRAS CONJ - FACTORES'!R$10)*'COMPRAS CONJ - FACTORES'!R95</f>
        <v>0</v>
      </c>
      <c r="S95" s="21">
        <f>+$I95*IF(OR($A95="2-F1",$A95="2-F2"),'COMPRAS CONJ - FACTORES'!S$11,'COMPRAS CONJ - FACTORES'!S$10)*'COMPRAS CONJ - FACTORES'!S95</f>
        <v>0</v>
      </c>
      <c r="T95" s="21">
        <f>+$I95*IF(OR($A95="2-F1",$A95="2-F2"),'COMPRAS CONJ - FACTORES'!T$11,'COMPRAS CONJ - FACTORES'!T$10)*'COMPRAS CONJ - FACTORES'!T95</f>
        <v>0</v>
      </c>
      <c r="U95" s="21">
        <f>+$I95*IF(OR($A95="2-F1",$A95="2-F2"),'COMPRAS CONJ - FACTORES'!U$11,'COMPRAS CONJ - FACTORES'!U$10)*'COMPRAS CONJ - FACTORES'!U95</f>
        <v>0</v>
      </c>
      <c r="V95" s="21">
        <f>+$I95*IF(OR($A95="2-F1",$A95="2-F2"),'COMPRAS CONJ - FACTORES'!V$11,'COMPRAS CONJ - FACTORES'!V$10)*'COMPRAS CONJ - FACTORES'!V95</f>
        <v>0</v>
      </c>
      <c r="W95" s="21">
        <f>+$I95*IF(OR($A95="2-F1",$A95="2-F2"),'COMPRAS CONJ - FACTORES'!W$11,'COMPRAS CONJ - FACTORES'!W$10)*'COMPRAS CONJ - FACTORES'!W95</f>
        <v>0</v>
      </c>
      <c r="X95" s="21">
        <f>+$I95*IF(OR($A95="2-F1",$A95="2-F2"),'COMPRAS CONJ - FACTORES'!X$11,'COMPRAS CONJ - FACTORES'!X$10)*'COMPRAS CONJ - FACTORES'!X95</f>
        <v>0</v>
      </c>
      <c r="Y95" s="21">
        <f>+$I95*IF(OR($A95="2-F1",$A95="2-F2"),'COMPRAS CONJ - FACTORES'!Y$11,'COMPRAS CONJ - FACTORES'!Y$10)*'COMPRAS CONJ - FACTORES'!Y95</f>
        <v>0</v>
      </c>
      <c r="Z95" s="21">
        <f>+$I95*IF(OR($A95="2-F1",$A95="2-F2"),'COMPRAS CONJ - FACTORES'!Z$11,'COMPRAS CONJ - FACTORES'!Z$10)*'COMPRAS CONJ - FACTORES'!Z95</f>
        <v>0</v>
      </c>
      <c r="AA95" s="21">
        <f>+$I95*IF(OR($A95="2-F1",$A95="2-F2"),'COMPRAS CONJ - FACTORES'!AA$11,'COMPRAS CONJ - FACTORES'!AA$10)*'COMPRAS CONJ - FACTORES'!AA95</f>
        <v>0</v>
      </c>
      <c r="AB95" s="21">
        <f>+$I95*IF(OR($A95="2-F1",$A95="2-F2"),'COMPRAS CONJ - FACTORES'!AB$11,'COMPRAS CONJ - FACTORES'!AB$10)*'COMPRAS CONJ - FACTORES'!AB95</f>
        <v>0</v>
      </c>
      <c r="AC95" s="21">
        <f>+$I95*IF(OR($A95="2-F1",$A95="2-F2"),'COMPRAS CONJ - FACTORES'!AC$11,'COMPRAS CONJ - FACTORES'!AC$10)*'COMPRAS CONJ - FACTORES'!AC95</f>
        <v>0</v>
      </c>
      <c r="AD95" s="21">
        <f>+$I95*IF(OR($A95="2-F1",$A95="2-F2"),'COMPRAS CONJ - FACTORES'!AD$11,'COMPRAS CONJ - FACTORES'!AD$10)*'COMPRAS CONJ - FACTORES'!AD95</f>
        <v>0</v>
      </c>
      <c r="AE95" s="21">
        <f>+$I95*IF(OR($A95="2-F1",$A95="2-F2"),'COMPRAS CONJ - FACTORES'!AE$11,'COMPRAS CONJ - FACTORES'!AE$10)*'COMPRAS CONJ - FACTORES'!AE95</f>
        <v>0</v>
      </c>
      <c r="AF95" s="21">
        <f>+$I95*IF(OR($A95="2-F1",$A95="2-F2"),'COMPRAS CONJ - FACTORES'!AF$11,'COMPRAS CONJ - FACTORES'!AF$10)*'COMPRAS CONJ - FACTORES'!AF95</f>
        <v>0</v>
      </c>
      <c r="AG95" s="21">
        <f>+$I95*IF(OR($A95="2-F1",$A95="2-F2"),'COMPRAS CONJ - FACTORES'!AG$11,'COMPRAS CONJ - FACTORES'!AG$10)*'COMPRAS CONJ - FACTORES'!AG95</f>
        <v>0</v>
      </c>
      <c r="AH95" s="21">
        <f>+$I95*IF(OR($A95="2-F1",$A95="2-F2"),'COMPRAS CONJ - FACTORES'!AH$11,'COMPRAS CONJ - FACTORES'!AH$10)*'COMPRAS CONJ - FACTORES'!AH95</f>
        <v>0</v>
      </c>
      <c r="AI95" s="21">
        <f>+$I95*IF(OR($A95="2-F1",$A95="2-F2"),'COMPRAS CONJ - FACTORES'!AI$11,'COMPRAS CONJ - FACTORES'!AI$10)*'COMPRAS CONJ - FACTORES'!AI95</f>
        <v>0</v>
      </c>
      <c r="AJ95" s="21">
        <f>+$I95*IF(OR($A95="2-F1",$A95="2-F2"),'COMPRAS CONJ - FACTORES'!AJ$11,'COMPRAS CONJ - FACTORES'!AJ$10)*'COMPRAS CONJ - FACTORES'!AJ95</f>
        <v>0</v>
      </c>
      <c r="AK95" s="21">
        <f>+$I95*IF(OR($A95="2-F1",$A95="2-F2"),'COMPRAS CONJ - FACTORES'!AK$11,'COMPRAS CONJ - FACTORES'!AK$10)*'COMPRAS CONJ - FACTORES'!AK95</f>
        <v>0</v>
      </c>
      <c r="AL95" s="21">
        <f>+$I95*IF(OR($A95="2-F1",$A95="2-F2"),'COMPRAS CONJ - FACTORES'!AL$11,'COMPRAS CONJ - FACTORES'!AL$10)*'COMPRAS CONJ - FACTORES'!AL95</f>
        <v>0</v>
      </c>
      <c r="AM95" s="21">
        <f>+$I95*IF(OR($A95="2-F1",$A95="2-F2"),'COMPRAS CONJ - FACTORES'!AM$11,'COMPRAS CONJ - FACTORES'!AM$10)*'COMPRAS CONJ - FACTORES'!AM95</f>
        <v>0</v>
      </c>
      <c r="AN95" s="21">
        <f>+$I95*IF(OR($A95="2-F1",$A95="2-F2"),'COMPRAS CONJ - FACTORES'!AN$11,'COMPRAS CONJ - FACTORES'!AN$10)*'COMPRAS CONJ - FACTORES'!AN95</f>
        <v>0</v>
      </c>
      <c r="AO95" s="21">
        <f>+$I95*IF(OR($A95="2-F1",$A95="2-F2"),'COMPRAS CONJ - FACTORES'!AO$11,'COMPRAS CONJ - FACTORES'!AO$10)*'COMPRAS CONJ - FACTORES'!AO95</f>
        <v>0</v>
      </c>
      <c r="AP95" s="21">
        <f>+$I95*IF(OR($A95="2-F1",$A95="2-F2"),'COMPRAS CONJ - FACTORES'!AP$11,'COMPRAS CONJ - FACTORES'!AP$10)*'COMPRAS CONJ - FACTORES'!AP95</f>
        <v>0</v>
      </c>
      <c r="AQ95" s="21">
        <f>+$I95*IF(OR($A95="2-F1",$A95="2-F2"),'COMPRAS CONJ - FACTORES'!AQ$11,'COMPRAS CONJ - FACTORES'!AQ$10)*'COMPRAS CONJ - FACTORES'!AQ95</f>
        <v>0</v>
      </c>
      <c r="AR95" s="21">
        <f>+$I95*IF(OR($A95="2-F1",$A95="2-F2"),'COMPRAS CONJ - FACTORES'!AR$11,'COMPRAS CONJ - FACTORES'!AR$10)*'COMPRAS CONJ - FACTORES'!AR95</f>
        <v>0</v>
      </c>
      <c r="AS95" s="21">
        <f>+$I95*IF(OR($A95="2-F1",$A95="2-F2"),'COMPRAS CONJ - FACTORES'!AS$11,'COMPRAS CONJ - FACTORES'!AS$10)*'COMPRAS CONJ - FACTORES'!AS95</f>
        <v>0</v>
      </c>
      <c r="AT95" s="21">
        <f>+$I95*IF(OR($A95="2-F1",$A95="2-F2"),'COMPRAS CONJ - FACTORES'!AT$11,'COMPRAS CONJ - FACTORES'!AT$10)*'COMPRAS CONJ - FACTORES'!AT95</f>
        <v>0</v>
      </c>
      <c r="AU95" s="21">
        <f>+$I95*IF(OR($A95="2-F1",$A95="2-F2"),'COMPRAS CONJ - FACTORES'!AU$11,'COMPRAS CONJ - FACTORES'!AU$10)*'COMPRAS CONJ - FACTORES'!AU95</f>
        <v>0</v>
      </c>
      <c r="AV95" s="21">
        <f>+$I95*IF(OR($A95="2-F1",$A95="2-F2"),'COMPRAS CONJ - FACTORES'!AV$11,'COMPRAS CONJ - FACTORES'!AV$10)*'COMPRAS CONJ - FACTORES'!AV95</f>
        <v>0</v>
      </c>
      <c r="AW95" s="21">
        <f>+$I95*IF(OR($A95="2-F1",$A95="2-F2"),'COMPRAS CONJ - FACTORES'!AW$11,'COMPRAS CONJ - FACTORES'!AW$10)*'COMPRAS CONJ - FACTORES'!AW95</f>
        <v>0</v>
      </c>
      <c r="AX95" s="21">
        <f>+$I95*IF(OR($A95="2-F1",$A95="2-F2"),'COMPRAS CONJ - FACTORES'!AX$11,'COMPRAS CONJ - FACTORES'!AX$10)*'COMPRAS CONJ - FACTORES'!AX95</f>
        <v>0</v>
      </c>
      <c r="AY95" s="21">
        <f>+$I95*IF(OR($A95="2-F1",$A95="2-F2"),'COMPRAS CONJ - FACTORES'!AY$11,'COMPRAS CONJ - FACTORES'!AY$10)*'COMPRAS CONJ - FACTORES'!AY95</f>
        <v>0</v>
      </c>
      <c r="AZ95" s="21">
        <f>+$I95*IF(OR($A95="2-F1",$A95="2-F2"),'COMPRAS CONJ - FACTORES'!AZ$11,'COMPRAS CONJ - FACTORES'!AZ$10)*'COMPRAS CONJ - FACTORES'!AZ95</f>
        <v>0</v>
      </c>
      <c r="BA95" s="21">
        <f>+$I95*IF(OR($A95="2-F1",$A95="2-F2"),'COMPRAS CONJ - FACTORES'!BA$11,'COMPRAS CONJ - FACTORES'!BA$10)*'COMPRAS CONJ - FACTORES'!BA95</f>
        <v>0</v>
      </c>
      <c r="BB95" s="21">
        <f>+$I95*IF(OR($A95="2-F1",$A95="2-F2"),'COMPRAS CONJ - FACTORES'!BB$11,'COMPRAS CONJ - FACTORES'!BB$10)*'COMPRAS CONJ - FACTORES'!BB95</f>
        <v>0</v>
      </c>
      <c r="BC95" s="21">
        <f>+$I95*IF(OR($A95="2-F1",$A95="2-F2"),'COMPRAS CONJ - FACTORES'!BC$11,'COMPRAS CONJ - FACTORES'!BC$10)*'COMPRAS CONJ - FACTORES'!BC95</f>
        <v>0</v>
      </c>
      <c r="BD95" s="21">
        <f>+$I95*IF(OR($A95="2-F1",$A95="2-F2"),'COMPRAS CONJ - FACTORES'!BD$11,'COMPRAS CONJ - FACTORES'!BD$10)*'COMPRAS CONJ - FACTORES'!BD95</f>
        <v>0</v>
      </c>
      <c r="BE95" s="21">
        <f>+$I95*IF(OR($A95="2-F1",$A95="2-F2"),'COMPRAS CONJ - FACTORES'!BE$11,'COMPRAS CONJ - FACTORES'!BE$10)*'COMPRAS CONJ - FACTORES'!BE95</f>
        <v>0</v>
      </c>
      <c r="BF95" s="21">
        <f>+$I95*IF(OR($A95="2-F1",$A95="2-F2"),'COMPRAS CONJ - FACTORES'!BF$11,'COMPRAS CONJ - FACTORES'!BF$10)*'COMPRAS CONJ - FACTORES'!BF95</f>
        <v>0</v>
      </c>
      <c r="BG95" s="21">
        <f>+$I95*IF(OR($A95="2-F1",$A95="2-F2"),'COMPRAS CONJ - FACTORES'!BG$11,'COMPRAS CONJ - FACTORES'!BG$10)*'COMPRAS CONJ - FACTORES'!BG95</f>
        <v>0</v>
      </c>
      <c r="BH95" s="21">
        <f>+$I95*IF(OR($A95="2-F1",$A95="2-F2"),'COMPRAS CONJ - FACTORES'!BH$11,'COMPRAS CONJ - FACTORES'!BH$10)*'COMPRAS CONJ - FACTORES'!BH95</f>
        <v>0</v>
      </c>
      <c r="BI95" s="21">
        <f>+$I95*IF(OR($A95="2-F1",$A95="2-F2"),'COMPRAS CONJ - FACTORES'!BI$11,'COMPRAS CONJ - FACTORES'!BI$10)*'COMPRAS CONJ - FACTORES'!BI95</f>
        <v>0</v>
      </c>
      <c r="BJ95" s="21">
        <f>+$I95*IF(OR($A95="2-F1",$A95="2-F2"),'COMPRAS CONJ - FACTORES'!BJ$11,'COMPRAS CONJ - FACTORES'!BJ$10)*'COMPRAS CONJ - FACTORES'!BJ95</f>
        <v>0</v>
      </c>
      <c r="BK95" s="21">
        <f>+$I95*IF(OR($A95="2-F1",$A95="2-F2"),'COMPRAS CONJ - FACTORES'!BK$11,'COMPRAS CONJ - FACTORES'!BK$10)*'COMPRAS CONJ - FACTORES'!BK95</f>
        <v>0</v>
      </c>
      <c r="BL95" s="21">
        <f>+$I95*IF(OR($A95="2-F1",$A95="2-F2"),'COMPRAS CONJ - FACTORES'!BL$11,'COMPRAS CONJ - FACTORES'!BL$10)*'COMPRAS CONJ - FACTORES'!BL95</f>
        <v>0</v>
      </c>
      <c r="BM95" s="21">
        <f>+$I95*IF(OR($A95="2-F1",$A95="2-F2"),'COMPRAS CONJ - FACTORES'!BM$11,'COMPRAS CONJ - FACTORES'!BM$10)*'COMPRAS CONJ - FACTORES'!BM95</f>
        <v>0</v>
      </c>
      <c r="BN95" s="21">
        <f>+$I95*IF(OR($A95="2-F1",$A95="2-F2"),'COMPRAS CONJ - FACTORES'!BN$11,'COMPRAS CONJ - FACTORES'!BN$10)*'COMPRAS CONJ - FACTORES'!BN95</f>
        <v>0</v>
      </c>
      <c r="BO95" s="21">
        <f>+$I95*IF(OR($A95="2-F1",$A95="2-F2"),'COMPRAS CONJ - FACTORES'!BO$11,'COMPRAS CONJ - FACTORES'!BO$10)*'COMPRAS CONJ - FACTORES'!BO95</f>
        <v>0</v>
      </c>
      <c r="BP95" s="21">
        <f>+$I95*IF(OR($A95="2-F1",$A95="2-F2"),'COMPRAS CONJ - FACTORES'!BP$11,'COMPRAS CONJ - FACTORES'!BP$10)*'COMPRAS CONJ - FACTORES'!BP95</f>
        <v>0</v>
      </c>
      <c r="BQ95" s="21">
        <f>+$I95*IF(OR($A95="2-F1",$A95="2-F2"),'COMPRAS CONJ - FACTORES'!BQ$11,'COMPRAS CONJ - FACTORES'!BQ$10)*'COMPRAS CONJ - FACTORES'!BQ95</f>
        <v>0</v>
      </c>
      <c r="BR95" s="21">
        <f>+$I95*IF(OR($A95="2-F1",$A95="2-F2"),'COMPRAS CONJ - FACTORES'!BR$11,'COMPRAS CONJ - FACTORES'!BR$10)*'COMPRAS CONJ - FACTORES'!BR95</f>
        <v>0</v>
      </c>
      <c r="BS95" s="21">
        <f>+$I95*IF(OR($A95="2-F1",$A95="2-F2"),'COMPRAS CONJ - FACTORES'!BS$11,'COMPRAS CONJ - FACTORES'!BS$10)*'COMPRAS CONJ - FACTORES'!BS95</f>
        <v>0</v>
      </c>
      <c r="BT95" s="21">
        <f>+$I95*IF(OR($A95="2-F1",$A95="2-F2"),'COMPRAS CONJ - FACTORES'!BT$11,'COMPRAS CONJ - FACTORES'!BT$10)*'COMPRAS CONJ - FACTORES'!BT95</f>
        <v>0</v>
      </c>
      <c r="BU95" s="21">
        <f>+$I95*IF(OR($A95="2-F1",$A95="2-F2"),'COMPRAS CONJ - FACTORES'!BU$11,'COMPRAS CONJ - FACTORES'!BU$10)*'COMPRAS CONJ - FACTORES'!BU95</f>
        <v>0</v>
      </c>
      <c r="BV95" s="21">
        <f>+$I95*IF(OR($A95="2-F1",$A95="2-F2"),'COMPRAS CONJ - FACTORES'!BV$11,'COMPRAS CONJ - FACTORES'!BV$10)*'COMPRAS CONJ - FACTORES'!BV95</f>
        <v>0</v>
      </c>
      <c r="BW95" s="21">
        <f>+$I95*IF(OR($A95="2-F1",$A95="2-F2"),'COMPRAS CONJ - FACTORES'!BW$11,'COMPRAS CONJ - FACTORES'!BW$10)*'COMPRAS CONJ - FACTORES'!BW95</f>
        <v>0</v>
      </c>
      <c r="BX95" s="21">
        <f>+$I95*IF(OR($A95="2-F1",$A95="2-F2"),'COMPRAS CONJ - FACTORES'!BX$11,'COMPRAS CONJ - FACTORES'!BX$10)*'COMPRAS CONJ - FACTORES'!BX95</f>
        <v>0</v>
      </c>
      <c r="BY95" s="21">
        <f>+$I95*IF(OR($A95="2-F1",$A95="2-F2"),'COMPRAS CONJ - FACTORES'!BY$11,'COMPRAS CONJ - FACTORES'!BY$10)*'COMPRAS CONJ - FACTORES'!BY95</f>
        <v>0</v>
      </c>
      <c r="BZ95" s="21">
        <f>+$I95*IF(OR($A95="2-F1",$A95="2-F2"),'COMPRAS CONJ - FACTORES'!BZ$11,'COMPRAS CONJ - FACTORES'!BZ$10)*'COMPRAS CONJ - FACTORES'!BZ95</f>
        <v>0</v>
      </c>
      <c r="CA95" s="21">
        <f>+$I95*IF(OR($A95="2-F1",$A95="2-F2"),'COMPRAS CONJ - FACTORES'!CA$11,'COMPRAS CONJ - FACTORES'!CA$10)*'COMPRAS CONJ - FACTORES'!CA95</f>
        <v>0</v>
      </c>
    </row>
    <row r="96" spans="1:79" x14ac:dyDescent="0.3">
      <c r="A96" s="9" t="s">
        <v>3398</v>
      </c>
      <c r="B96" s="16" t="s">
        <v>2934</v>
      </c>
      <c r="C96" s="440" t="s">
        <v>3442</v>
      </c>
      <c r="D96" s="11" t="s">
        <v>2788</v>
      </c>
      <c r="E96" s="9" t="s">
        <v>2788</v>
      </c>
      <c r="F96" s="9" t="s">
        <v>3443</v>
      </c>
      <c r="G96" s="9" t="s">
        <v>3444</v>
      </c>
      <c r="H96" s="12" t="s">
        <v>3445</v>
      </c>
      <c r="I96" s="13">
        <v>169</v>
      </c>
      <c r="J96" s="14">
        <v>1.2</v>
      </c>
      <c r="K96" s="24">
        <v>43383</v>
      </c>
      <c r="L96" s="24">
        <v>44581</v>
      </c>
      <c r="M96" s="689"/>
      <c r="N96" s="21">
        <f>+$I96*IF(OR($A96="2-F1",$A96="2-F2"),'COMPRAS CONJ - FACTORES'!N$11,'COMPRAS CONJ - FACTORES'!N$10)*'COMPRAS CONJ - FACTORES'!N96</f>
        <v>0</v>
      </c>
      <c r="O96" s="21">
        <f>+$I96*IF(OR($A96="2-F1",$A96="2-F2"),'COMPRAS CONJ - FACTORES'!O$11,'COMPRAS CONJ - FACTORES'!O$10)*'COMPRAS CONJ - FACTORES'!O96</f>
        <v>0</v>
      </c>
      <c r="P96" s="21">
        <f>+$I96*IF(OR($A96="2-F1",$A96="2-F2"),'COMPRAS CONJ - FACTORES'!P$11,'COMPRAS CONJ - FACTORES'!P$10)*'COMPRAS CONJ - FACTORES'!P96</f>
        <v>0</v>
      </c>
      <c r="Q96" s="21">
        <f>+$I96*IF(OR($A96="2-F1",$A96="2-F2"),'COMPRAS CONJ - FACTORES'!Q$11,'COMPRAS CONJ - FACTORES'!Q$10)*'COMPRAS CONJ - FACTORES'!Q96</f>
        <v>0</v>
      </c>
      <c r="R96" s="21">
        <f>+$I96*IF(OR($A96="2-F1",$A96="2-F2"),'COMPRAS CONJ - FACTORES'!R$11,'COMPRAS CONJ - FACTORES'!R$10)*'COMPRAS CONJ - FACTORES'!R96</f>
        <v>0</v>
      </c>
      <c r="S96" s="21">
        <f>+$I96*IF(OR($A96="2-F1",$A96="2-F2"),'COMPRAS CONJ - FACTORES'!S$11,'COMPRAS CONJ - FACTORES'!S$10)*'COMPRAS CONJ - FACTORES'!S96</f>
        <v>0</v>
      </c>
      <c r="T96" s="21">
        <f>+$I96*IF(OR($A96="2-F1",$A96="2-F2"),'COMPRAS CONJ - FACTORES'!T$11,'COMPRAS CONJ - FACTORES'!T$10)*'COMPRAS CONJ - FACTORES'!T96</f>
        <v>0</v>
      </c>
      <c r="U96" s="21">
        <f>+$I96*IF(OR($A96="2-F1",$A96="2-F2"),'COMPRAS CONJ - FACTORES'!U$11,'COMPRAS CONJ - FACTORES'!U$10)*'COMPRAS CONJ - FACTORES'!U96</f>
        <v>0</v>
      </c>
      <c r="V96" s="21">
        <f>+$I96*IF(OR($A96="2-F1",$A96="2-F2"),'COMPRAS CONJ - FACTORES'!V$11,'COMPRAS CONJ - FACTORES'!V$10)*'COMPRAS CONJ - FACTORES'!V96</f>
        <v>0</v>
      </c>
      <c r="W96" s="21">
        <f>+$I96*IF(OR($A96="2-F1",$A96="2-F2"),'COMPRAS CONJ - FACTORES'!W$11,'COMPRAS CONJ - FACTORES'!W$10)*'COMPRAS CONJ - FACTORES'!W96</f>
        <v>0</v>
      </c>
      <c r="X96" s="21">
        <f>+$I96*IF(OR($A96="2-F1",$A96="2-F2"),'COMPRAS CONJ - FACTORES'!X$11,'COMPRAS CONJ - FACTORES'!X$10)*'COMPRAS CONJ - FACTORES'!X96</f>
        <v>0</v>
      </c>
      <c r="Y96" s="21">
        <f>+$I96*IF(OR($A96="2-F1",$A96="2-F2"),'COMPRAS CONJ - FACTORES'!Y$11,'COMPRAS CONJ - FACTORES'!Y$10)*'COMPRAS CONJ - FACTORES'!Y96</f>
        <v>0</v>
      </c>
      <c r="Z96" s="21">
        <f>+$I96*IF(OR($A96="2-F1",$A96="2-F2"),'COMPRAS CONJ - FACTORES'!Z$11,'COMPRAS CONJ - FACTORES'!Z$10)*'COMPRAS CONJ - FACTORES'!Z96</f>
        <v>0</v>
      </c>
      <c r="AA96" s="21">
        <f>+$I96*IF(OR($A96="2-F1",$A96="2-F2"),'COMPRAS CONJ - FACTORES'!AA$11,'COMPRAS CONJ - FACTORES'!AA$10)*'COMPRAS CONJ - FACTORES'!AA96</f>
        <v>0</v>
      </c>
      <c r="AB96" s="21">
        <f>+$I96*IF(OR($A96="2-F1",$A96="2-F2"),'COMPRAS CONJ - FACTORES'!AB$11,'COMPRAS CONJ - FACTORES'!AB$10)*'COMPRAS CONJ - FACTORES'!AB96</f>
        <v>0</v>
      </c>
      <c r="AC96" s="21">
        <f>+$I96*IF(OR($A96="2-F1",$A96="2-F2"),'COMPRAS CONJ - FACTORES'!AC$11,'COMPRAS CONJ - FACTORES'!AC$10)*'COMPRAS CONJ - FACTORES'!AC96</f>
        <v>0</v>
      </c>
      <c r="AD96" s="21">
        <f>+$I96*IF(OR($A96="2-F1",$A96="2-F2"),'COMPRAS CONJ - FACTORES'!AD$11,'COMPRAS CONJ - FACTORES'!AD$10)*'COMPRAS CONJ - FACTORES'!AD96</f>
        <v>0</v>
      </c>
      <c r="AE96" s="21">
        <f>+$I96*IF(OR($A96="2-F1",$A96="2-F2"),'COMPRAS CONJ - FACTORES'!AE$11,'COMPRAS CONJ - FACTORES'!AE$10)*'COMPRAS CONJ - FACTORES'!AE96</f>
        <v>0</v>
      </c>
      <c r="AF96" s="21">
        <f>+$I96*IF(OR($A96="2-F1",$A96="2-F2"),'COMPRAS CONJ - FACTORES'!AF$11,'COMPRAS CONJ - FACTORES'!AF$10)*'COMPRAS CONJ - FACTORES'!AF96</f>
        <v>0</v>
      </c>
      <c r="AG96" s="21">
        <f>+$I96*IF(OR($A96="2-F1",$A96="2-F2"),'COMPRAS CONJ - FACTORES'!AG$11,'COMPRAS CONJ - FACTORES'!AG$10)*'COMPRAS CONJ - FACTORES'!AG96</f>
        <v>0</v>
      </c>
      <c r="AH96" s="21">
        <f>+$I96*IF(OR($A96="2-F1",$A96="2-F2"),'COMPRAS CONJ - FACTORES'!AH$11,'COMPRAS CONJ - FACTORES'!AH$10)*'COMPRAS CONJ - FACTORES'!AH96</f>
        <v>0</v>
      </c>
      <c r="AI96" s="21">
        <f>+$I96*IF(OR($A96="2-F1",$A96="2-F2"),'COMPRAS CONJ - FACTORES'!AI$11,'COMPRAS CONJ - FACTORES'!AI$10)*'COMPRAS CONJ - FACTORES'!AI96</f>
        <v>0</v>
      </c>
      <c r="AJ96" s="21">
        <f>+$I96*IF(OR($A96="2-F1",$A96="2-F2"),'COMPRAS CONJ - FACTORES'!AJ$11,'COMPRAS CONJ - FACTORES'!AJ$10)*'COMPRAS CONJ - FACTORES'!AJ96</f>
        <v>0</v>
      </c>
      <c r="AK96" s="21">
        <f>+$I96*IF(OR($A96="2-F1",$A96="2-F2"),'COMPRAS CONJ - FACTORES'!AK$11,'COMPRAS CONJ - FACTORES'!AK$10)*'COMPRAS CONJ - FACTORES'!AK96</f>
        <v>0</v>
      </c>
      <c r="AL96" s="21">
        <f>+$I96*IF(OR($A96="2-F1",$A96="2-F2"),'COMPRAS CONJ - FACTORES'!AL$11,'COMPRAS CONJ - FACTORES'!AL$10)*'COMPRAS CONJ - FACTORES'!AL96</f>
        <v>0</v>
      </c>
      <c r="AM96" s="21">
        <f>+$I96*IF(OR($A96="2-F1",$A96="2-F2"),'COMPRAS CONJ - FACTORES'!AM$11,'COMPRAS CONJ - FACTORES'!AM$10)*'COMPRAS CONJ - FACTORES'!AM96</f>
        <v>0</v>
      </c>
      <c r="AN96" s="21">
        <f>+$I96*IF(OR($A96="2-F1",$A96="2-F2"),'COMPRAS CONJ - FACTORES'!AN$11,'COMPRAS CONJ - FACTORES'!AN$10)*'COMPRAS CONJ - FACTORES'!AN96</f>
        <v>0</v>
      </c>
      <c r="AO96" s="21">
        <f>+$I96*IF(OR($A96="2-F1",$A96="2-F2"),'COMPRAS CONJ - FACTORES'!AO$11,'COMPRAS CONJ - FACTORES'!AO$10)*'COMPRAS CONJ - FACTORES'!AO96</f>
        <v>0</v>
      </c>
      <c r="AP96" s="21">
        <f>+$I96*IF(OR($A96="2-F1",$A96="2-F2"),'COMPRAS CONJ - FACTORES'!AP$11,'COMPRAS CONJ - FACTORES'!AP$10)*'COMPRAS CONJ - FACTORES'!AP96</f>
        <v>0</v>
      </c>
      <c r="AQ96" s="21">
        <f>+$I96*IF(OR($A96="2-F1",$A96="2-F2"),'COMPRAS CONJ - FACTORES'!AQ$11,'COMPRAS CONJ - FACTORES'!AQ$10)*'COMPRAS CONJ - FACTORES'!AQ96</f>
        <v>0</v>
      </c>
      <c r="AR96" s="21">
        <f>+$I96*IF(OR($A96="2-F1",$A96="2-F2"),'COMPRAS CONJ - FACTORES'!AR$11,'COMPRAS CONJ - FACTORES'!AR$10)*'COMPRAS CONJ - FACTORES'!AR96</f>
        <v>0</v>
      </c>
      <c r="AS96" s="21">
        <f>+$I96*IF(OR($A96="2-F1",$A96="2-F2"),'COMPRAS CONJ - FACTORES'!AS$11,'COMPRAS CONJ - FACTORES'!AS$10)*'COMPRAS CONJ - FACTORES'!AS96</f>
        <v>0</v>
      </c>
      <c r="AT96" s="21">
        <f>+$I96*IF(OR($A96="2-F1",$A96="2-F2"),'COMPRAS CONJ - FACTORES'!AT$11,'COMPRAS CONJ - FACTORES'!AT$10)*'COMPRAS CONJ - FACTORES'!AT96</f>
        <v>0</v>
      </c>
      <c r="AU96" s="21">
        <f>+$I96*IF(OR($A96="2-F1",$A96="2-F2"),'COMPRAS CONJ - FACTORES'!AU$11,'COMPRAS CONJ - FACTORES'!AU$10)*'COMPRAS CONJ - FACTORES'!AU96</f>
        <v>0</v>
      </c>
      <c r="AV96" s="21">
        <f>+$I96*IF(OR($A96="2-F1",$A96="2-F2"),'COMPRAS CONJ - FACTORES'!AV$11,'COMPRAS CONJ - FACTORES'!AV$10)*'COMPRAS CONJ - FACTORES'!AV96</f>
        <v>0</v>
      </c>
      <c r="AW96" s="21">
        <f>+$I96*IF(OR($A96="2-F1",$A96="2-F2"),'COMPRAS CONJ - FACTORES'!AW$11,'COMPRAS CONJ - FACTORES'!AW$10)*'COMPRAS CONJ - FACTORES'!AW96</f>
        <v>0</v>
      </c>
      <c r="AX96" s="21">
        <f>+$I96*IF(OR($A96="2-F1",$A96="2-F2"),'COMPRAS CONJ - FACTORES'!AX$11,'COMPRAS CONJ - FACTORES'!AX$10)*'COMPRAS CONJ - FACTORES'!AX96</f>
        <v>0</v>
      </c>
      <c r="AY96" s="21">
        <f>+$I96*IF(OR($A96="2-F1",$A96="2-F2"),'COMPRAS CONJ - FACTORES'!AY$11,'COMPRAS CONJ - FACTORES'!AY$10)*'COMPRAS CONJ - FACTORES'!AY96</f>
        <v>0</v>
      </c>
      <c r="AZ96" s="21">
        <f>+$I96*IF(OR($A96="2-F1",$A96="2-F2"),'COMPRAS CONJ - FACTORES'!AZ$11,'COMPRAS CONJ - FACTORES'!AZ$10)*'COMPRAS CONJ - FACTORES'!AZ96</f>
        <v>0</v>
      </c>
      <c r="BA96" s="21">
        <f>+$I96*IF(OR($A96="2-F1",$A96="2-F2"),'COMPRAS CONJ - FACTORES'!BA$11,'COMPRAS CONJ - FACTORES'!BA$10)*'COMPRAS CONJ - FACTORES'!BA96</f>
        <v>0</v>
      </c>
      <c r="BB96" s="21">
        <f>+$I96*IF(OR($A96="2-F1",$A96="2-F2"),'COMPRAS CONJ - FACTORES'!BB$11,'COMPRAS CONJ - FACTORES'!BB$10)*'COMPRAS CONJ - FACTORES'!BB96</f>
        <v>0</v>
      </c>
      <c r="BC96" s="21">
        <f>+$I96*IF(OR($A96="2-F1",$A96="2-F2"),'COMPRAS CONJ - FACTORES'!BC$11,'COMPRAS CONJ - FACTORES'!BC$10)*'COMPRAS CONJ - FACTORES'!BC96</f>
        <v>0</v>
      </c>
      <c r="BD96" s="21">
        <f>+$I96*IF(OR($A96="2-F1",$A96="2-F2"),'COMPRAS CONJ - FACTORES'!BD$11,'COMPRAS CONJ - FACTORES'!BD$10)*'COMPRAS CONJ - FACTORES'!BD96</f>
        <v>0</v>
      </c>
      <c r="BE96" s="21">
        <f>+$I96*IF(OR($A96="2-F1",$A96="2-F2"),'COMPRAS CONJ - FACTORES'!BE$11,'COMPRAS CONJ - FACTORES'!BE$10)*'COMPRAS CONJ - FACTORES'!BE96</f>
        <v>0</v>
      </c>
      <c r="BF96" s="21">
        <f>+$I96*IF(OR($A96="2-F1",$A96="2-F2"),'COMPRAS CONJ - FACTORES'!BF$11,'COMPRAS CONJ - FACTORES'!BF$10)*'COMPRAS CONJ - FACTORES'!BF96</f>
        <v>0</v>
      </c>
      <c r="BG96" s="21">
        <f>+$I96*IF(OR($A96="2-F1",$A96="2-F2"),'COMPRAS CONJ - FACTORES'!BG$11,'COMPRAS CONJ - FACTORES'!BG$10)*'COMPRAS CONJ - FACTORES'!BG96</f>
        <v>0</v>
      </c>
      <c r="BH96" s="21">
        <f>+$I96*IF(OR($A96="2-F1",$A96="2-F2"),'COMPRAS CONJ - FACTORES'!BH$11,'COMPRAS CONJ - FACTORES'!BH$10)*'COMPRAS CONJ - FACTORES'!BH96</f>
        <v>0</v>
      </c>
      <c r="BI96" s="21">
        <f>+$I96*IF(OR($A96="2-F1",$A96="2-F2"),'COMPRAS CONJ - FACTORES'!BI$11,'COMPRAS CONJ - FACTORES'!BI$10)*'COMPRAS CONJ - FACTORES'!BI96</f>
        <v>0</v>
      </c>
      <c r="BJ96" s="21">
        <f>+$I96*IF(OR($A96="2-F1",$A96="2-F2"),'COMPRAS CONJ - FACTORES'!BJ$11,'COMPRAS CONJ - FACTORES'!BJ$10)*'COMPRAS CONJ - FACTORES'!BJ96</f>
        <v>0</v>
      </c>
      <c r="BK96" s="21">
        <f>+$I96*IF(OR($A96="2-F1",$A96="2-F2"),'COMPRAS CONJ - FACTORES'!BK$11,'COMPRAS CONJ - FACTORES'!BK$10)*'COMPRAS CONJ - FACTORES'!BK96</f>
        <v>0</v>
      </c>
      <c r="BL96" s="21">
        <f>+$I96*IF(OR($A96="2-F1",$A96="2-F2"),'COMPRAS CONJ - FACTORES'!BL$11,'COMPRAS CONJ - FACTORES'!BL$10)*'COMPRAS CONJ - FACTORES'!BL96</f>
        <v>0</v>
      </c>
      <c r="BM96" s="21">
        <f>+$I96*IF(OR($A96="2-F1",$A96="2-F2"),'COMPRAS CONJ - FACTORES'!BM$11,'COMPRAS CONJ - FACTORES'!BM$10)*'COMPRAS CONJ - FACTORES'!BM96</f>
        <v>0</v>
      </c>
      <c r="BN96" s="21">
        <f>+$I96*IF(OR($A96="2-F1",$A96="2-F2"),'COMPRAS CONJ - FACTORES'!BN$11,'COMPRAS CONJ - FACTORES'!BN$10)*'COMPRAS CONJ - FACTORES'!BN96</f>
        <v>0</v>
      </c>
      <c r="BO96" s="21">
        <f>+$I96*IF(OR($A96="2-F1",$A96="2-F2"),'COMPRAS CONJ - FACTORES'!BO$11,'COMPRAS CONJ - FACTORES'!BO$10)*'COMPRAS CONJ - FACTORES'!BO96</f>
        <v>0</v>
      </c>
      <c r="BP96" s="21">
        <f>+$I96*IF(OR($A96="2-F1",$A96="2-F2"),'COMPRAS CONJ - FACTORES'!BP$11,'COMPRAS CONJ - FACTORES'!BP$10)*'COMPRAS CONJ - FACTORES'!BP96</f>
        <v>197.67338499999997</v>
      </c>
      <c r="BQ96" s="21">
        <f>+$I96*IF(OR($A96="2-F1",$A96="2-F2"),'COMPRAS CONJ - FACTORES'!BQ$11,'COMPRAS CONJ - FACTORES'!BQ$10)*'COMPRAS CONJ - FACTORES'!BQ96</f>
        <v>197.67338499999997</v>
      </c>
      <c r="BR96" s="21">
        <f>+$I96*IF(OR($A96="2-F1",$A96="2-F2"),'COMPRAS CONJ - FACTORES'!BR$11,'COMPRAS CONJ - FACTORES'!BR$10)*'COMPRAS CONJ - FACTORES'!BR96</f>
        <v>197.67338499999997</v>
      </c>
      <c r="BS96" s="21">
        <f>+$I96*IF(OR($A96="2-F1",$A96="2-F2"),'COMPRAS CONJ - FACTORES'!BS$11,'COMPRAS CONJ - FACTORES'!BS$10)*'COMPRAS CONJ - FACTORES'!BS96</f>
        <v>197.67338499999997</v>
      </c>
      <c r="BT96" s="21">
        <f>+$I96*IF(OR($A96="2-F1",$A96="2-F2"),'COMPRAS CONJ - FACTORES'!BT$11,'COMPRAS CONJ - FACTORES'!BT$10)*'COMPRAS CONJ - FACTORES'!BT96</f>
        <v>197.67338499999997</v>
      </c>
      <c r="BU96" s="21">
        <f>+$I96*IF(OR($A96="2-F1",$A96="2-F2"),'COMPRAS CONJ - FACTORES'!BU$11,'COMPRAS CONJ - FACTORES'!BU$10)*'COMPRAS CONJ - FACTORES'!BU96</f>
        <v>197.67338499999997</v>
      </c>
      <c r="BV96" s="21">
        <f>+$I96*IF(OR($A96="2-F1",$A96="2-F2"),'COMPRAS CONJ - FACTORES'!BV$11,'COMPRAS CONJ - FACTORES'!BV$10)*'COMPRAS CONJ - FACTORES'!BV96</f>
        <v>197.67338499999997</v>
      </c>
      <c r="BW96" s="21">
        <f>+$I96*IF(OR($A96="2-F1",$A96="2-F2"),'COMPRAS CONJ - FACTORES'!BW$11,'COMPRAS CONJ - FACTORES'!BW$10)*'COMPRAS CONJ - FACTORES'!BW96</f>
        <v>197.67338499999997</v>
      </c>
      <c r="BX96" s="21">
        <f>+$I96*IF(OR($A96="2-F1",$A96="2-F2"),'COMPRAS CONJ - FACTORES'!BX$11,'COMPRAS CONJ - FACTORES'!BX$10)*'COMPRAS CONJ - FACTORES'!BX96</f>
        <v>197.67338499999997</v>
      </c>
      <c r="BY96" s="21">
        <f>+$I96*IF(OR($A96="2-F1",$A96="2-F2"),'COMPRAS CONJ - FACTORES'!BY$11,'COMPRAS CONJ - FACTORES'!BY$10)*'COMPRAS CONJ - FACTORES'!BY96</f>
        <v>197.67338499999997</v>
      </c>
      <c r="BZ96" s="21">
        <f>+$I96*IF(OR($A96="2-F1",$A96="2-F2"),'COMPRAS CONJ - FACTORES'!BZ$11,'COMPRAS CONJ - FACTORES'!BZ$10)*'COMPRAS CONJ - FACTORES'!BZ96</f>
        <v>197.67338499999997</v>
      </c>
      <c r="CA96" s="21">
        <f>+$I96*IF(OR($A96="2-F1",$A96="2-F2"),'COMPRAS CONJ - FACTORES'!CA$11,'COMPRAS CONJ - FACTORES'!CA$10)*'COMPRAS CONJ - FACTORES'!CA96</f>
        <v>197.67338499999997</v>
      </c>
    </row>
    <row r="97" spans="1:79" ht="20.399999999999999" x14ac:dyDescent="0.3">
      <c r="A97" s="9" t="s">
        <v>3398</v>
      </c>
      <c r="B97" s="16" t="s">
        <v>2934</v>
      </c>
      <c r="C97" s="440" t="s">
        <v>3446</v>
      </c>
      <c r="D97" s="11" t="s">
        <v>2815</v>
      </c>
      <c r="E97" s="9" t="s">
        <v>3408</v>
      </c>
      <c r="F97" s="9" t="s">
        <v>3447</v>
      </c>
      <c r="G97" s="9" t="s">
        <v>3448</v>
      </c>
      <c r="H97" s="12" t="s">
        <v>3449</v>
      </c>
      <c r="I97" s="13">
        <v>160</v>
      </c>
      <c r="J97" s="14">
        <v>1.2</v>
      </c>
      <c r="K97" s="24">
        <v>43383</v>
      </c>
      <c r="L97" s="24">
        <v>43796</v>
      </c>
      <c r="M97" s="689">
        <v>43796</v>
      </c>
      <c r="N97" s="21">
        <f>+$I97*IF(OR($A97="2-F1",$A97="2-F2"),'COMPRAS CONJ - FACTORES'!N$11,'COMPRAS CONJ - FACTORES'!N$10)*'COMPRAS CONJ - FACTORES'!N97</f>
        <v>0</v>
      </c>
      <c r="O97" s="21">
        <f>+$I97*IF(OR($A97="2-F1",$A97="2-F2"),'COMPRAS CONJ - FACTORES'!O$11,'COMPRAS CONJ - FACTORES'!O$10)*'COMPRAS CONJ - FACTORES'!O97</f>
        <v>0</v>
      </c>
      <c r="P97" s="21">
        <f>+$I97*IF(OR($A97="2-F1",$A97="2-F2"),'COMPRAS CONJ - FACTORES'!P$11,'COMPRAS CONJ - FACTORES'!P$10)*'COMPRAS CONJ - FACTORES'!P97</f>
        <v>0</v>
      </c>
      <c r="Q97" s="21">
        <f>+$I97*IF(OR($A97="2-F1",$A97="2-F2"),'COMPRAS CONJ - FACTORES'!Q$11,'COMPRAS CONJ - FACTORES'!Q$10)*'COMPRAS CONJ - FACTORES'!Q97</f>
        <v>0</v>
      </c>
      <c r="R97" s="21">
        <f>+$I97*IF(OR($A97="2-F1",$A97="2-F2"),'COMPRAS CONJ - FACTORES'!R$11,'COMPRAS CONJ - FACTORES'!R$10)*'COMPRAS CONJ - FACTORES'!R97</f>
        <v>0</v>
      </c>
      <c r="S97" s="21">
        <f>+$I97*IF(OR($A97="2-F1",$A97="2-F2"),'COMPRAS CONJ - FACTORES'!S$11,'COMPRAS CONJ - FACTORES'!S$10)*'COMPRAS CONJ - FACTORES'!S97</f>
        <v>0</v>
      </c>
      <c r="T97" s="21">
        <f>+$I97*IF(OR($A97="2-F1",$A97="2-F2"),'COMPRAS CONJ - FACTORES'!T$11,'COMPRAS CONJ - FACTORES'!T$10)*'COMPRAS CONJ - FACTORES'!T97</f>
        <v>0</v>
      </c>
      <c r="U97" s="21">
        <f>+$I97*IF(OR($A97="2-F1",$A97="2-F2"),'COMPRAS CONJ - FACTORES'!U$11,'COMPRAS CONJ - FACTORES'!U$10)*'COMPRAS CONJ - FACTORES'!U97</f>
        <v>0</v>
      </c>
      <c r="V97" s="21">
        <f>+$I97*IF(OR($A97="2-F1",$A97="2-F2"),'COMPRAS CONJ - FACTORES'!V$11,'COMPRAS CONJ - FACTORES'!V$10)*'COMPRAS CONJ - FACTORES'!V97</f>
        <v>0</v>
      </c>
      <c r="W97" s="21">
        <f>+$I97*IF(OR($A97="2-F1",$A97="2-F2"),'COMPRAS CONJ - FACTORES'!W$11,'COMPRAS CONJ - FACTORES'!W$10)*'COMPRAS CONJ - FACTORES'!W97</f>
        <v>0</v>
      </c>
      <c r="X97" s="21">
        <f>+$I97*IF(OR($A97="2-F1",$A97="2-F2"),'COMPRAS CONJ - FACTORES'!X$11,'COMPRAS CONJ - FACTORES'!X$10)*'COMPRAS CONJ - FACTORES'!X97</f>
        <v>0</v>
      </c>
      <c r="Y97" s="21">
        <f>+$I97*IF(OR($A97="2-F1",$A97="2-F2"),'COMPRAS CONJ - FACTORES'!Y$11,'COMPRAS CONJ - FACTORES'!Y$10)*'COMPRAS CONJ - FACTORES'!Y97</f>
        <v>0</v>
      </c>
      <c r="Z97" s="21">
        <f>+$I97*IF(OR($A97="2-F1",$A97="2-F2"),'COMPRAS CONJ - FACTORES'!Z$11,'COMPRAS CONJ - FACTORES'!Z$10)*'COMPRAS CONJ - FACTORES'!Z97</f>
        <v>0</v>
      </c>
      <c r="AA97" s="21">
        <f>+$I97*IF(OR($A97="2-F1",$A97="2-F2"),'COMPRAS CONJ - FACTORES'!AA$11,'COMPRAS CONJ - FACTORES'!AA$10)*'COMPRAS CONJ - FACTORES'!AA97</f>
        <v>0</v>
      </c>
      <c r="AB97" s="21">
        <f>+$I97*IF(OR($A97="2-F1",$A97="2-F2"),'COMPRAS CONJ - FACTORES'!AB$11,'COMPRAS CONJ - FACTORES'!AB$10)*'COMPRAS CONJ - FACTORES'!AB97</f>
        <v>0</v>
      </c>
      <c r="AC97" s="21">
        <f>+$I97*IF(OR($A97="2-F1",$A97="2-F2"),'COMPRAS CONJ - FACTORES'!AC$11,'COMPRAS CONJ - FACTORES'!AC$10)*'COMPRAS CONJ - FACTORES'!AC97</f>
        <v>0</v>
      </c>
      <c r="AD97" s="21">
        <f>+$I97*IF(OR($A97="2-F1",$A97="2-F2"),'COMPRAS CONJ - FACTORES'!AD$11,'COMPRAS CONJ - FACTORES'!AD$10)*'COMPRAS CONJ - FACTORES'!AD97</f>
        <v>0</v>
      </c>
      <c r="AE97" s="21">
        <f>+$I97*IF(OR($A97="2-F1",$A97="2-F2"),'COMPRAS CONJ - FACTORES'!AE$11,'COMPRAS CONJ - FACTORES'!AE$10)*'COMPRAS CONJ - FACTORES'!AE97</f>
        <v>0</v>
      </c>
      <c r="AF97" s="21">
        <f>+$I97*IF(OR($A97="2-F1",$A97="2-F2"),'COMPRAS CONJ - FACTORES'!AF$11,'COMPRAS CONJ - FACTORES'!AF$10)*'COMPRAS CONJ - FACTORES'!AF97</f>
        <v>0</v>
      </c>
      <c r="AG97" s="21">
        <f>+$I97*IF(OR($A97="2-F1",$A97="2-F2"),'COMPRAS CONJ - FACTORES'!AG$11,'COMPRAS CONJ - FACTORES'!AG$10)*'COMPRAS CONJ - FACTORES'!AG97</f>
        <v>0</v>
      </c>
      <c r="AH97" s="21">
        <f>+$I97*IF(OR($A97="2-F1",$A97="2-F2"),'COMPRAS CONJ - FACTORES'!AH$11,'COMPRAS CONJ - FACTORES'!AH$10)*'COMPRAS CONJ - FACTORES'!AH97</f>
        <v>0</v>
      </c>
      <c r="AI97" s="21">
        <f>+$I97*IF(OR($A97="2-F1",$A97="2-F2"),'COMPRAS CONJ - FACTORES'!AI$11,'COMPRAS CONJ - FACTORES'!AI$10)*'COMPRAS CONJ - FACTORES'!AI97</f>
        <v>0</v>
      </c>
      <c r="AJ97" s="21">
        <f>+$I97*IF(OR($A97="2-F1",$A97="2-F2"),'COMPRAS CONJ - FACTORES'!AJ$11,'COMPRAS CONJ - FACTORES'!AJ$10)*'COMPRAS CONJ - FACTORES'!AJ97</f>
        <v>0</v>
      </c>
      <c r="AK97" s="21">
        <f>+$I97*IF(OR($A97="2-F1",$A97="2-F2"),'COMPRAS CONJ - FACTORES'!AK$11,'COMPRAS CONJ - FACTORES'!AK$10)*'COMPRAS CONJ - FACTORES'!AK97</f>
        <v>0</v>
      </c>
      <c r="AL97" s="21">
        <f>+$I97*IF(OR($A97="2-F1",$A97="2-F2"),'COMPRAS CONJ - FACTORES'!AL$11,'COMPRAS CONJ - FACTORES'!AL$10)*'COMPRAS CONJ - FACTORES'!AL97</f>
        <v>0</v>
      </c>
      <c r="AM97" s="21">
        <f>+$I97*IF(OR($A97="2-F1",$A97="2-F2"),'COMPRAS CONJ - FACTORES'!AM$11,'COMPRAS CONJ - FACTORES'!AM$10)*'COMPRAS CONJ - FACTORES'!AM97</f>
        <v>0</v>
      </c>
      <c r="AN97" s="21">
        <f>+$I97*IF(OR($A97="2-F1",$A97="2-F2"),'COMPRAS CONJ - FACTORES'!AN$11,'COMPRAS CONJ - FACTORES'!AN$10)*'COMPRAS CONJ - FACTORES'!AN97</f>
        <v>0</v>
      </c>
      <c r="AO97" s="21">
        <f>+$I97*IF(OR($A97="2-F1",$A97="2-F2"),'COMPRAS CONJ - FACTORES'!AO$11,'COMPRAS CONJ - FACTORES'!AO$10)*'COMPRAS CONJ - FACTORES'!AO97</f>
        <v>0</v>
      </c>
      <c r="AP97" s="21">
        <f>+$I97*IF(OR($A97="2-F1",$A97="2-F2"),'COMPRAS CONJ - FACTORES'!AP$11,'COMPRAS CONJ - FACTORES'!AP$10)*'COMPRAS CONJ - FACTORES'!AP97</f>
        <v>187.14639999999997</v>
      </c>
      <c r="AQ97" s="21">
        <f>+$I97*IF(OR($A97="2-F1",$A97="2-F2"),'COMPRAS CONJ - FACTORES'!AQ$11,'COMPRAS CONJ - FACTORES'!AQ$10)*'COMPRAS CONJ - FACTORES'!AQ97</f>
        <v>187.14639999999997</v>
      </c>
      <c r="AR97" s="21">
        <f>+$I97*IF(OR($A97="2-F1",$A97="2-F2"),'COMPRAS CONJ - FACTORES'!AR$11,'COMPRAS CONJ - FACTORES'!AR$10)*'COMPRAS CONJ - FACTORES'!AR97</f>
        <v>187.14639999999997</v>
      </c>
      <c r="AS97" s="21">
        <f>+$I97*IF(OR($A97="2-F1",$A97="2-F2"),'COMPRAS CONJ - FACTORES'!AS$11,'COMPRAS CONJ - FACTORES'!AS$10)*'COMPRAS CONJ - FACTORES'!AS97</f>
        <v>187.14639999999997</v>
      </c>
      <c r="AT97" s="21">
        <f>+$I97*IF(OR($A97="2-F1",$A97="2-F2"),'COMPRAS CONJ - FACTORES'!AT$11,'COMPRAS CONJ - FACTORES'!AT$10)*'COMPRAS CONJ - FACTORES'!AT97</f>
        <v>187.14639999999997</v>
      </c>
      <c r="AU97" s="21">
        <f>+$I97*IF(OR($A97="2-F1",$A97="2-F2"),'COMPRAS CONJ - FACTORES'!AU$11,'COMPRAS CONJ - FACTORES'!AU$10)*'COMPRAS CONJ - FACTORES'!AU97</f>
        <v>187.14639999999997</v>
      </c>
      <c r="AV97" s="21">
        <f>+$I97*IF(OR($A97="2-F1",$A97="2-F2"),'COMPRAS CONJ - FACTORES'!AV$11,'COMPRAS CONJ - FACTORES'!AV$10)*'COMPRAS CONJ - FACTORES'!AV97</f>
        <v>187.14639999999997</v>
      </c>
      <c r="AW97" s="21">
        <f>+$I97*IF(OR($A97="2-F1",$A97="2-F2"),'COMPRAS CONJ - FACTORES'!AW$11,'COMPRAS CONJ - FACTORES'!AW$10)*'COMPRAS CONJ - FACTORES'!AW97</f>
        <v>187.14639999999997</v>
      </c>
      <c r="AX97" s="21">
        <f>+$I97*IF(OR($A97="2-F1",$A97="2-F2"),'COMPRAS CONJ - FACTORES'!AX$11,'COMPRAS CONJ - FACTORES'!AX$10)*'COMPRAS CONJ - FACTORES'!AX97</f>
        <v>187.14639999999997</v>
      </c>
      <c r="AY97" s="21">
        <f>+$I97*IF(OR($A97="2-F1",$A97="2-F2"),'COMPRAS CONJ - FACTORES'!AY$11,'COMPRAS CONJ - FACTORES'!AY$10)*'COMPRAS CONJ - FACTORES'!AY97</f>
        <v>187.14639999999997</v>
      </c>
      <c r="AZ97" s="21">
        <f>+$I97*IF(OR($A97="2-F1",$A97="2-F2"),'COMPRAS CONJ - FACTORES'!AZ$11,'COMPRAS CONJ - FACTORES'!AZ$10)*'COMPRAS CONJ - FACTORES'!AZ97</f>
        <v>187.14639999999997</v>
      </c>
      <c r="BA97" s="21">
        <f>+$I97*IF(OR($A97="2-F1",$A97="2-F2"),'COMPRAS CONJ - FACTORES'!BA$11,'COMPRAS CONJ - FACTORES'!BA$10)*'COMPRAS CONJ - FACTORES'!BA97</f>
        <v>187.14639999999997</v>
      </c>
      <c r="BB97" s="21">
        <f>+$I97*IF(OR($A97="2-F1",$A97="2-F2"),'COMPRAS CONJ - FACTORES'!BB$11,'COMPRAS CONJ - FACTORES'!BB$10)*'COMPRAS CONJ - FACTORES'!BB97</f>
        <v>190.3296</v>
      </c>
      <c r="BC97" s="21">
        <f>+$I97*IF(OR($A97="2-F1",$A97="2-F2"),'COMPRAS CONJ - FACTORES'!BC$11,'COMPRAS CONJ - FACTORES'!BC$10)*'COMPRAS CONJ - FACTORES'!BC97</f>
        <v>190.3296</v>
      </c>
      <c r="BD97" s="21">
        <f>+$I97*IF(OR($A97="2-F1",$A97="2-F2"),'COMPRAS CONJ - FACTORES'!BD$11,'COMPRAS CONJ - FACTORES'!BD$10)*'COMPRAS CONJ - FACTORES'!BD97</f>
        <v>190.3296</v>
      </c>
      <c r="BE97" s="21">
        <f>+$I97*IF(OR($A97="2-F1",$A97="2-F2"),'COMPRAS CONJ - FACTORES'!BE$11,'COMPRAS CONJ - FACTORES'!BE$10)*'COMPRAS CONJ - FACTORES'!BE97</f>
        <v>190.3296</v>
      </c>
      <c r="BF97" s="21">
        <f>+$I97*IF(OR($A97="2-F1",$A97="2-F2"),'COMPRAS CONJ - FACTORES'!BF$11,'COMPRAS CONJ - FACTORES'!BF$10)*'COMPRAS CONJ - FACTORES'!BF97</f>
        <v>190.3296</v>
      </c>
      <c r="BG97" s="21">
        <f>+$I97*IF(OR($A97="2-F1",$A97="2-F2"),'COMPRAS CONJ - FACTORES'!BG$11,'COMPRAS CONJ - FACTORES'!BG$10)*'COMPRAS CONJ - FACTORES'!BG97</f>
        <v>190.3296</v>
      </c>
      <c r="BH97" s="21">
        <f>+$I97*IF(OR($A97="2-F1",$A97="2-F2"),'COMPRAS CONJ - FACTORES'!BH$11,'COMPRAS CONJ - FACTORES'!BH$10)*'COMPRAS CONJ - FACTORES'!BH97</f>
        <v>190.3296</v>
      </c>
      <c r="BI97" s="21">
        <f>+$I97*IF(OR($A97="2-F1",$A97="2-F2"),'COMPRAS CONJ - FACTORES'!BI$11,'COMPRAS CONJ - FACTORES'!BI$10)*'COMPRAS CONJ - FACTORES'!BI97</f>
        <v>190.3296</v>
      </c>
      <c r="BJ97" s="21">
        <f>+$I97*IF(OR($A97="2-F1",$A97="2-F2"),'COMPRAS CONJ - FACTORES'!BJ$11,'COMPRAS CONJ - FACTORES'!BJ$10)*'COMPRAS CONJ - FACTORES'!BJ97</f>
        <v>190.3296</v>
      </c>
      <c r="BK97" s="21">
        <f>+$I97*IF(OR($A97="2-F1",$A97="2-F2"),'COMPRAS CONJ - FACTORES'!BK$11,'COMPRAS CONJ - FACTORES'!BK$10)*'COMPRAS CONJ - FACTORES'!BK97</f>
        <v>190.3296</v>
      </c>
      <c r="BL97" s="21">
        <f>+$I97*IF(OR($A97="2-F1",$A97="2-F2"),'COMPRAS CONJ - FACTORES'!BL$11,'COMPRAS CONJ - FACTORES'!BL$10)*'COMPRAS CONJ - FACTORES'!BL97</f>
        <v>190.3296</v>
      </c>
      <c r="BM97" s="21">
        <f>+$I97*IF(OR($A97="2-F1",$A97="2-F2"),'COMPRAS CONJ - FACTORES'!BM$11,'COMPRAS CONJ - FACTORES'!BM$10)*'COMPRAS CONJ - FACTORES'!BM97</f>
        <v>190.3296</v>
      </c>
      <c r="BN97" s="21">
        <f>+$I97*IF(OR($A97="2-F1",$A97="2-F2"),'COMPRAS CONJ - FACTORES'!BN$11,'COMPRAS CONJ - FACTORES'!BN$10)*'COMPRAS CONJ - FACTORES'!BN97</f>
        <v>193.5864</v>
      </c>
      <c r="BO97" s="21">
        <f>+$I97*IF(OR($A97="2-F1",$A97="2-F2"),'COMPRAS CONJ - FACTORES'!BO$11,'COMPRAS CONJ - FACTORES'!BO$10)*'COMPRAS CONJ - FACTORES'!BO97</f>
        <v>193.5864</v>
      </c>
      <c r="BP97" s="21">
        <f>+$I97*IF(OR($A97="2-F1",$A97="2-F2"),'COMPRAS CONJ - FACTORES'!BP$11,'COMPRAS CONJ - FACTORES'!BP$10)*'COMPRAS CONJ - FACTORES'!BP97</f>
        <v>193.5864</v>
      </c>
      <c r="BQ97" s="21">
        <f>+$I97*IF(OR($A97="2-F1",$A97="2-F2"),'COMPRAS CONJ - FACTORES'!BQ$11,'COMPRAS CONJ - FACTORES'!BQ$10)*'COMPRAS CONJ - FACTORES'!BQ97</f>
        <v>193.5864</v>
      </c>
      <c r="BR97" s="21">
        <f>+$I97*IF(OR($A97="2-F1",$A97="2-F2"),'COMPRAS CONJ - FACTORES'!BR$11,'COMPRAS CONJ - FACTORES'!BR$10)*'COMPRAS CONJ - FACTORES'!BR97</f>
        <v>193.5864</v>
      </c>
      <c r="BS97" s="21">
        <f>+$I97*IF(OR($A97="2-F1",$A97="2-F2"),'COMPRAS CONJ - FACTORES'!BS$11,'COMPRAS CONJ - FACTORES'!BS$10)*'COMPRAS CONJ - FACTORES'!BS97</f>
        <v>193.5864</v>
      </c>
      <c r="BT97" s="21">
        <f>+$I97*IF(OR($A97="2-F1",$A97="2-F2"),'COMPRAS CONJ - FACTORES'!BT$11,'COMPRAS CONJ - FACTORES'!BT$10)*'COMPRAS CONJ - FACTORES'!BT97</f>
        <v>193.5864</v>
      </c>
      <c r="BU97" s="21">
        <f>+$I97*IF(OR($A97="2-F1",$A97="2-F2"),'COMPRAS CONJ - FACTORES'!BU$11,'COMPRAS CONJ - FACTORES'!BU$10)*'COMPRAS CONJ - FACTORES'!BU97</f>
        <v>193.5864</v>
      </c>
      <c r="BV97" s="21">
        <f>+$I97*IF(OR($A97="2-F1",$A97="2-F2"),'COMPRAS CONJ - FACTORES'!BV$11,'COMPRAS CONJ - FACTORES'!BV$10)*'COMPRAS CONJ - FACTORES'!BV97</f>
        <v>193.5864</v>
      </c>
      <c r="BW97" s="21">
        <f>+$I97*IF(OR($A97="2-F1",$A97="2-F2"),'COMPRAS CONJ - FACTORES'!BW$11,'COMPRAS CONJ - FACTORES'!BW$10)*'COMPRAS CONJ - FACTORES'!BW97</f>
        <v>193.5864</v>
      </c>
      <c r="BX97" s="21">
        <f>+$I97*IF(OR($A97="2-F1",$A97="2-F2"),'COMPRAS CONJ - FACTORES'!BX$11,'COMPRAS CONJ - FACTORES'!BX$10)*'COMPRAS CONJ - FACTORES'!BX97</f>
        <v>193.5864</v>
      </c>
      <c r="BY97" s="21">
        <f>+$I97*IF(OR($A97="2-F1",$A97="2-F2"),'COMPRAS CONJ - FACTORES'!BY$11,'COMPRAS CONJ - FACTORES'!BY$10)*'COMPRAS CONJ - FACTORES'!BY97</f>
        <v>193.5864</v>
      </c>
      <c r="BZ97" s="21">
        <f>+$I97*IF(OR($A97="2-F1",$A97="2-F2"),'COMPRAS CONJ - FACTORES'!BZ$11,'COMPRAS CONJ - FACTORES'!BZ$10)*'COMPRAS CONJ - FACTORES'!BZ97</f>
        <v>196.89840000000001</v>
      </c>
      <c r="CA97" s="21">
        <f>+$I97*IF(OR($A97="2-F1",$A97="2-F2"),'COMPRAS CONJ - FACTORES'!CA$11,'COMPRAS CONJ - FACTORES'!CA$10)*'COMPRAS CONJ - FACTORES'!CA97</f>
        <v>196.89840000000001</v>
      </c>
    </row>
    <row r="98" spans="1:79" x14ac:dyDescent="0.3">
      <c r="A98" s="9" t="s">
        <v>3398</v>
      </c>
      <c r="B98" s="16" t="s">
        <v>2934</v>
      </c>
      <c r="C98" s="440" t="s">
        <v>3450</v>
      </c>
      <c r="D98" s="11" t="s">
        <v>2815</v>
      </c>
      <c r="E98" s="9" t="s">
        <v>3408</v>
      </c>
      <c r="F98" s="9" t="s">
        <v>3451</v>
      </c>
      <c r="G98" s="9" t="s">
        <v>3452</v>
      </c>
      <c r="H98" s="12" t="s">
        <v>3449</v>
      </c>
      <c r="I98" s="13">
        <v>160</v>
      </c>
      <c r="J98" s="14">
        <v>1.2</v>
      </c>
      <c r="K98" s="24">
        <v>43187</v>
      </c>
      <c r="L98" s="24">
        <v>43482</v>
      </c>
      <c r="M98" s="689">
        <v>43482</v>
      </c>
      <c r="N98" s="21">
        <f>+$I98*IF(OR($A98="2-F1",$A98="2-F2"),'COMPRAS CONJ - FACTORES'!N$11,'COMPRAS CONJ - FACTORES'!N$10)*'COMPRAS CONJ - FACTORES'!N98</f>
        <v>0</v>
      </c>
      <c r="O98" s="21">
        <f>+$I98*IF(OR($A98="2-F1",$A98="2-F2"),'COMPRAS CONJ - FACTORES'!O$11,'COMPRAS CONJ - FACTORES'!O$10)*'COMPRAS CONJ - FACTORES'!O98</f>
        <v>0</v>
      </c>
      <c r="P98" s="21">
        <f>+$I98*IF(OR($A98="2-F1",$A98="2-F2"),'COMPRAS CONJ - FACTORES'!P$11,'COMPRAS CONJ - FACTORES'!P$10)*'COMPRAS CONJ - FACTORES'!P98</f>
        <v>0</v>
      </c>
      <c r="Q98" s="21">
        <f>+$I98*IF(OR($A98="2-F1",$A98="2-F2"),'COMPRAS CONJ - FACTORES'!Q$11,'COMPRAS CONJ - FACTORES'!Q$10)*'COMPRAS CONJ - FACTORES'!Q98</f>
        <v>0</v>
      </c>
      <c r="R98" s="21">
        <f>+$I98*IF(OR($A98="2-F1",$A98="2-F2"),'COMPRAS CONJ - FACTORES'!R$11,'COMPRAS CONJ - FACTORES'!R$10)*'COMPRAS CONJ - FACTORES'!R98</f>
        <v>0</v>
      </c>
      <c r="S98" s="21">
        <f>+$I98*IF(OR($A98="2-F1",$A98="2-F2"),'COMPRAS CONJ - FACTORES'!S$11,'COMPRAS CONJ - FACTORES'!S$10)*'COMPRAS CONJ - FACTORES'!S98</f>
        <v>0</v>
      </c>
      <c r="T98" s="21">
        <f>+$I98*IF(OR($A98="2-F1",$A98="2-F2"),'COMPRAS CONJ - FACTORES'!T$11,'COMPRAS CONJ - FACTORES'!T$10)*'COMPRAS CONJ - FACTORES'!T98</f>
        <v>0</v>
      </c>
      <c r="U98" s="21">
        <f>+$I98*IF(OR($A98="2-F1",$A98="2-F2"),'COMPRAS CONJ - FACTORES'!U$11,'COMPRAS CONJ - FACTORES'!U$10)*'COMPRAS CONJ - FACTORES'!U98</f>
        <v>0</v>
      </c>
      <c r="V98" s="21">
        <f>+$I98*IF(OR($A98="2-F1",$A98="2-F2"),'COMPRAS CONJ - FACTORES'!V$11,'COMPRAS CONJ - FACTORES'!V$10)*'COMPRAS CONJ - FACTORES'!V98</f>
        <v>0</v>
      </c>
      <c r="W98" s="21">
        <f>+$I98*IF(OR($A98="2-F1",$A98="2-F2"),'COMPRAS CONJ - FACTORES'!W$11,'COMPRAS CONJ - FACTORES'!W$10)*'COMPRAS CONJ - FACTORES'!W98</f>
        <v>0</v>
      </c>
      <c r="X98" s="21">
        <f>+$I98*IF(OR($A98="2-F1",$A98="2-F2"),'COMPRAS CONJ - FACTORES'!X$11,'COMPRAS CONJ - FACTORES'!X$10)*'COMPRAS CONJ - FACTORES'!X98</f>
        <v>0</v>
      </c>
      <c r="Y98" s="21">
        <f>+$I98*IF(OR($A98="2-F1",$A98="2-F2"),'COMPRAS CONJ - FACTORES'!Y$11,'COMPRAS CONJ - FACTORES'!Y$10)*'COMPRAS CONJ - FACTORES'!Y98</f>
        <v>0</v>
      </c>
      <c r="Z98" s="21">
        <f>+$I98*IF(OR($A98="2-F1",$A98="2-F2"),'COMPRAS CONJ - FACTORES'!Z$11,'COMPRAS CONJ - FACTORES'!Z$10)*'COMPRAS CONJ - FACTORES'!Z98</f>
        <v>0</v>
      </c>
      <c r="AA98" s="21">
        <f>+$I98*IF(OR($A98="2-F1",$A98="2-F2"),'COMPRAS CONJ - FACTORES'!AA$11,'COMPRAS CONJ - FACTORES'!AA$10)*'COMPRAS CONJ - FACTORES'!AA98</f>
        <v>0</v>
      </c>
      <c r="AB98" s="21">
        <f>+$I98*IF(OR($A98="2-F1",$A98="2-F2"),'COMPRAS CONJ - FACTORES'!AB$11,'COMPRAS CONJ - FACTORES'!AB$10)*'COMPRAS CONJ - FACTORES'!AB98</f>
        <v>0</v>
      </c>
      <c r="AC98" s="21">
        <f>+$I98*IF(OR($A98="2-F1",$A98="2-F2"),'COMPRAS CONJ - FACTORES'!AC$11,'COMPRAS CONJ - FACTORES'!AC$10)*'COMPRAS CONJ - FACTORES'!AC98</f>
        <v>0</v>
      </c>
      <c r="AD98" s="21">
        <f>+$I98*IF(OR($A98="2-F1",$A98="2-F2"),'COMPRAS CONJ - FACTORES'!AD$11,'COMPRAS CONJ - FACTORES'!AD$10)*'COMPRAS CONJ - FACTORES'!AD98</f>
        <v>0</v>
      </c>
      <c r="AE98" s="21">
        <f>+$I98*IF(OR($A98="2-F1",$A98="2-F2"),'COMPRAS CONJ - FACTORES'!AE$11,'COMPRAS CONJ - FACTORES'!AE$10)*'COMPRAS CONJ - FACTORES'!AE98</f>
        <v>0</v>
      </c>
      <c r="AF98" s="21">
        <f>+$I98*IF(OR($A98="2-F1",$A98="2-F2"),'COMPRAS CONJ - FACTORES'!AF$11,'COMPRAS CONJ - FACTORES'!AF$10)*'COMPRAS CONJ - FACTORES'!AF98</f>
        <v>187.14639999999997</v>
      </c>
      <c r="AG98" s="21">
        <f>+$I98*IF(OR($A98="2-F1",$A98="2-F2"),'COMPRAS CONJ - FACTORES'!AG$11,'COMPRAS CONJ - FACTORES'!AG$10)*'COMPRAS CONJ - FACTORES'!AG98</f>
        <v>187.14639999999997</v>
      </c>
      <c r="AH98" s="21">
        <f>+$I98*IF(OR($A98="2-F1",$A98="2-F2"),'COMPRAS CONJ - FACTORES'!AH$11,'COMPRAS CONJ - FACTORES'!AH$10)*'COMPRAS CONJ - FACTORES'!AH98</f>
        <v>187.14639999999997</v>
      </c>
      <c r="AI98" s="21">
        <f>+$I98*IF(OR($A98="2-F1",$A98="2-F2"),'COMPRAS CONJ - FACTORES'!AI$11,'COMPRAS CONJ - FACTORES'!AI$10)*'COMPRAS CONJ - FACTORES'!AI98</f>
        <v>187.14639999999997</v>
      </c>
      <c r="AJ98" s="21">
        <f>+$I98*IF(OR($A98="2-F1",$A98="2-F2"),'COMPRAS CONJ - FACTORES'!AJ$11,'COMPRAS CONJ - FACTORES'!AJ$10)*'COMPRAS CONJ - FACTORES'!AJ98</f>
        <v>187.14639999999997</v>
      </c>
      <c r="AK98" s="21">
        <f>+$I98*IF(OR($A98="2-F1",$A98="2-F2"),'COMPRAS CONJ - FACTORES'!AK$11,'COMPRAS CONJ - FACTORES'!AK$10)*'COMPRAS CONJ - FACTORES'!AK98</f>
        <v>187.14639999999997</v>
      </c>
      <c r="AL98" s="21">
        <f>+$I98*IF(OR($A98="2-F1",$A98="2-F2"),'COMPRAS CONJ - FACTORES'!AL$11,'COMPRAS CONJ - FACTORES'!AL$10)*'COMPRAS CONJ - FACTORES'!AL98</f>
        <v>187.14639999999997</v>
      </c>
      <c r="AM98" s="21">
        <f>+$I98*IF(OR($A98="2-F1",$A98="2-F2"),'COMPRAS CONJ - FACTORES'!AM$11,'COMPRAS CONJ - FACTORES'!AM$10)*'COMPRAS CONJ - FACTORES'!AM98</f>
        <v>187.14639999999997</v>
      </c>
      <c r="AN98" s="21">
        <f>+$I98*IF(OR($A98="2-F1",$A98="2-F2"),'COMPRAS CONJ - FACTORES'!AN$11,'COMPRAS CONJ - FACTORES'!AN$10)*'COMPRAS CONJ - FACTORES'!AN98</f>
        <v>187.14639999999997</v>
      </c>
      <c r="AO98" s="21">
        <f>+$I98*IF(OR($A98="2-F1",$A98="2-F2"),'COMPRAS CONJ - FACTORES'!AO$11,'COMPRAS CONJ - FACTORES'!AO$10)*'COMPRAS CONJ - FACTORES'!AO98</f>
        <v>187.14639999999997</v>
      </c>
      <c r="AP98" s="21">
        <f>+$I98*IF(OR($A98="2-F1",$A98="2-F2"),'COMPRAS CONJ - FACTORES'!AP$11,'COMPRAS CONJ - FACTORES'!AP$10)*'COMPRAS CONJ - FACTORES'!AP98</f>
        <v>187.14639999999997</v>
      </c>
      <c r="AQ98" s="21">
        <f>+$I98*IF(OR($A98="2-F1",$A98="2-F2"),'COMPRAS CONJ - FACTORES'!AQ$11,'COMPRAS CONJ - FACTORES'!AQ$10)*'COMPRAS CONJ - FACTORES'!AQ98</f>
        <v>187.14639999999997</v>
      </c>
      <c r="AR98" s="21">
        <f>+$I98*IF(OR($A98="2-F1",$A98="2-F2"),'COMPRAS CONJ - FACTORES'!AR$11,'COMPRAS CONJ - FACTORES'!AR$10)*'COMPRAS CONJ - FACTORES'!AR98</f>
        <v>190.3296</v>
      </c>
      <c r="AS98" s="21">
        <f>+$I98*IF(OR($A98="2-F1",$A98="2-F2"),'COMPRAS CONJ - FACTORES'!AS$11,'COMPRAS CONJ - FACTORES'!AS$10)*'COMPRAS CONJ - FACTORES'!AS98</f>
        <v>190.3296</v>
      </c>
      <c r="AT98" s="21">
        <f>+$I98*IF(OR($A98="2-F1",$A98="2-F2"),'COMPRAS CONJ - FACTORES'!AT$11,'COMPRAS CONJ - FACTORES'!AT$10)*'COMPRAS CONJ - FACTORES'!AT98</f>
        <v>190.3296</v>
      </c>
      <c r="AU98" s="21">
        <f>+$I98*IF(OR($A98="2-F1",$A98="2-F2"),'COMPRAS CONJ - FACTORES'!AU$11,'COMPRAS CONJ - FACTORES'!AU$10)*'COMPRAS CONJ - FACTORES'!AU98</f>
        <v>190.3296</v>
      </c>
      <c r="AV98" s="21">
        <f>+$I98*IF(OR($A98="2-F1",$A98="2-F2"),'COMPRAS CONJ - FACTORES'!AV$11,'COMPRAS CONJ - FACTORES'!AV$10)*'COMPRAS CONJ - FACTORES'!AV98</f>
        <v>190.3296</v>
      </c>
      <c r="AW98" s="21">
        <f>+$I98*IF(OR($A98="2-F1",$A98="2-F2"),'COMPRAS CONJ - FACTORES'!AW$11,'COMPRAS CONJ - FACTORES'!AW$10)*'COMPRAS CONJ - FACTORES'!AW98</f>
        <v>190.3296</v>
      </c>
      <c r="AX98" s="21">
        <f>+$I98*IF(OR($A98="2-F1",$A98="2-F2"),'COMPRAS CONJ - FACTORES'!AX$11,'COMPRAS CONJ - FACTORES'!AX$10)*'COMPRAS CONJ - FACTORES'!AX98</f>
        <v>190.3296</v>
      </c>
      <c r="AY98" s="21">
        <f>+$I98*IF(OR($A98="2-F1",$A98="2-F2"),'COMPRAS CONJ - FACTORES'!AY$11,'COMPRAS CONJ - FACTORES'!AY$10)*'COMPRAS CONJ - FACTORES'!AY98</f>
        <v>190.3296</v>
      </c>
      <c r="AZ98" s="21">
        <f>+$I98*IF(OR($A98="2-F1",$A98="2-F2"),'COMPRAS CONJ - FACTORES'!AZ$11,'COMPRAS CONJ - FACTORES'!AZ$10)*'COMPRAS CONJ - FACTORES'!AZ98</f>
        <v>190.3296</v>
      </c>
      <c r="BA98" s="21">
        <f>+$I98*IF(OR($A98="2-F1",$A98="2-F2"),'COMPRAS CONJ - FACTORES'!BA$11,'COMPRAS CONJ - FACTORES'!BA$10)*'COMPRAS CONJ - FACTORES'!BA98</f>
        <v>190.3296</v>
      </c>
      <c r="BB98" s="21">
        <f>+$I98*IF(OR($A98="2-F1",$A98="2-F2"),'COMPRAS CONJ - FACTORES'!BB$11,'COMPRAS CONJ - FACTORES'!BB$10)*'COMPRAS CONJ - FACTORES'!BB98</f>
        <v>190.3296</v>
      </c>
      <c r="BC98" s="21">
        <f>+$I98*IF(OR($A98="2-F1",$A98="2-F2"),'COMPRAS CONJ - FACTORES'!BC$11,'COMPRAS CONJ - FACTORES'!BC$10)*'COMPRAS CONJ - FACTORES'!BC98</f>
        <v>190.3296</v>
      </c>
      <c r="BD98" s="21">
        <f>+$I98*IF(OR($A98="2-F1",$A98="2-F2"),'COMPRAS CONJ - FACTORES'!BD$11,'COMPRAS CONJ - FACTORES'!BD$10)*'COMPRAS CONJ - FACTORES'!BD98</f>
        <v>193.5864</v>
      </c>
      <c r="BE98" s="21">
        <f>+$I98*IF(OR($A98="2-F1",$A98="2-F2"),'COMPRAS CONJ - FACTORES'!BE$11,'COMPRAS CONJ - FACTORES'!BE$10)*'COMPRAS CONJ - FACTORES'!BE98</f>
        <v>193.5864</v>
      </c>
      <c r="BF98" s="21">
        <f>+$I98*IF(OR($A98="2-F1",$A98="2-F2"),'COMPRAS CONJ - FACTORES'!BF$11,'COMPRAS CONJ - FACTORES'!BF$10)*'COMPRAS CONJ - FACTORES'!BF98</f>
        <v>193.5864</v>
      </c>
      <c r="BG98" s="21">
        <f>+$I98*IF(OR($A98="2-F1",$A98="2-F2"),'COMPRAS CONJ - FACTORES'!BG$11,'COMPRAS CONJ - FACTORES'!BG$10)*'COMPRAS CONJ - FACTORES'!BG98</f>
        <v>193.5864</v>
      </c>
      <c r="BH98" s="21">
        <f>+$I98*IF(OR($A98="2-F1",$A98="2-F2"),'COMPRAS CONJ - FACTORES'!BH$11,'COMPRAS CONJ - FACTORES'!BH$10)*'COMPRAS CONJ - FACTORES'!BH98</f>
        <v>193.5864</v>
      </c>
      <c r="BI98" s="21">
        <f>+$I98*IF(OR($A98="2-F1",$A98="2-F2"),'COMPRAS CONJ - FACTORES'!BI$11,'COMPRAS CONJ - FACTORES'!BI$10)*'COMPRAS CONJ - FACTORES'!BI98</f>
        <v>193.5864</v>
      </c>
      <c r="BJ98" s="21">
        <f>+$I98*IF(OR($A98="2-F1",$A98="2-F2"),'COMPRAS CONJ - FACTORES'!BJ$11,'COMPRAS CONJ - FACTORES'!BJ$10)*'COMPRAS CONJ - FACTORES'!BJ98</f>
        <v>193.5864</v>
      </c>
      <c r="BK98" s="21">
        <f>+$I98*IF(OR($A98="2-F1",$A98="2-F2"),'COMPRAS CONJ - FACTORES'!BK$11,'COMPRAS CONJ - FACTORES'!BK$10)*'COMPRAS CONJ - FACTORES'!BK98</f>
        <v>193.5864</v>
      </c>
      <c r="BL98" s="21">
        <f>+$I98*IF(OR($A98="2-F1",$A98="2-F2"),'COMPRAS CONJ - FACTORES'!BL$11,'COMPRAS CONJ - FACTORES'!BL$10)*'COMPRAS CONJ - FACTORES'!BL98</f>
        <v>193.5864</v>
      </c>
      <c r="BM98" s="21">
        <f>+$I98*IF(OR($A98="2-F1",$A98="2-F2"),'COMPRAS CONJ - FACTORES'!BM$11,'COMPRAS CONJ - FACTORES'!BM$10)*'COMPRAS CONJ - FACTORES'!BM98</f>
        <v>193.5864</v>
      </c>
      <c r="BN98" s="21">
        <f>+$I98*IF(OR($A98="2-F1",$A98="2-F2"),'COMPRAS CONJ - FACTORES'!BN$11,'COMPRAS CONJ - FACTORES'!BN$10)*'COMPRAS CONJ - FACTORES'!BN98</f>
        <v>193.5864</v>
      </c>
      <c r="BO98" s="21">
        <f>+$I98*IF(OR($A98="2-F1",$A98="2-F2"),'COMPRAS CONJ - FACTORES'!BO$11,'COMPRAS CONJ - FACTORES'!BO$10)*'COMPRAS CONJ - FACTORES'!BO98</f>
        <v>193.5864</v>
      </c>
      <c r="BP98" s="21">
        <f>+$I98*IF(OR($A98="2-F1",$A98="2-F2"),'COMPRAS CONJ - FACTORES'!BP$11,'COMPRAS CONJ - FACTORES'!BP$10)*'COMPRAS CONJ - FACTORES'!BP98</f>
        <v>196.89840000000001</v>
      </c>
      <c r="BQ98" s="21">
        <f>+$I98*IF(OR($A98="2-F1",$A98="2-F2"),'COMPRAS CONJ - FACTORES'!BQ$11,'COMPRAS CONJ - FACTORES'!BQ$10)*'COMPRAS CONJ - FACTORES'!BQ98</f>
        <v>196.89840000000001</v>
      </c>
      <c r="BR98" s="21">
        <f>+$I98*IF(OR($A98="2-F1",$A98="2-F2"),'COMPRAS CONJ - FACTORES'!BR$11,'COMPRAS CONJ - FACTORES'!BR$10)*'COMPRAS CONJ - FACTORES'!BR98</f>
        <v>196.89840000000001</v>
      </c>
      <c r="BS98" s="21">
        <f>+$I98*IF(OR($A98="2-F1",$A98="2-F2"),'COMPRAS CONJ - FACTORES'!BS$11,'COMPRAS CONJ - FACTORES'!BS$10)*'COMPRAS CONJ - FACTORES'!BS98</f>
        <v>196.89840000000001</v>
      </c>
      <c r="BT98" s="21">
        <f>+$I98*IF(OR($A98="2-F1",$A98="2-F2"),'COMPRAS CONJ - FACTORES'!BT$11,'COMPRAS CONJ - FACTORES'!BT$10)*'COMPRAS CONJ - FACTORES'!BT98</f>
        <v>196.89840000000001</v>
      </c>
      <c r="BU98" s="21">
        <f>+$I98*IF(OR($A98="2-F1",$A98="2-F2"),'COMPRAS CONJ - FACTORES'!BU$11,'COMPRAS CONJ - FACTORES'!BU$10)*'COMPRAS CONJ - FACTORES'!BU98</f>
        <v>196.89840000000001</v>
      </c>
      <c r="BV98" s="21">
        <f>+$I98*IF(OR($A98="2-F1",$A98="2-F2"),'COMPRAS CONJ - FACTORES'!BV$11,'COMPRAS CONJ - FACTORES'!BV$10)*'COMPRAS CONJ - FACTORES'!BV98</f>
        <v>196.89840000000001</v>
      </c>
      <c r="BW98" s="21">
        <f>+$I98*IF(OR($A98="2-F1",$A98="2-F2"),'COMPRAS CONJ - FACTORES'!BW$11,'COMPRAS CONJ - FACTORES'!BW$10)*'COMPRAS CONJ - FACTORES'!BW98</f>
        <v>196.89840000000001</v>
      </c>
      <c r="BX98" s="21">
        <f>+$I98*IF(OR($A98="2-F1",$A98="2-F2"),'COMPRAS CONJ - FACTORES'!BX$11,'COMPRAS CONJ - FACTORES'!BX$10)*'COMPRAS CONJ - FACTORES'!BX98</f>
        <v>196.89840000000001</v>
      </c>
      <c r="BY98" s="21">
        <f>+$I98*IF(OR($A98="2-F1",$A98="2-F2"),'COMPRAS CONJ - FACTORES'!BY$11,'COMPRAS CONJ - FACTORES'!BY$10)*'COMPRAS CONJ - FACTORES'!BY98</f>
        <v>196.89840000000001</v>
      </c>
      <c r="BZ98" s="21">
        <f>+$I98*IF(OR($A98="2-F1",$A98="2-F2"),'COMPRAS CONJ - FACTORES'!BZ$11,'COMPRAS CONJ - FACTORES'!BZ$10)*'COMPRAS CONJ - FACTORES'!BZ98</f>
        <v>196.89840000000001</v>
      </c>
      <c r="CA98" s="21">
        <f>+$I98*IF(OR($A98="2-F1",$A98="2-F2"),'COMPRAS CONJ - FACTORES'!CA$11,'COMPRAS CONJ - FACTORES'!CA$10)*'COMPRAS CONJ - FACTORES'!CA98</f>
        <v>196.89840000000001</v>
      </c>
    </row>
    <row r="99" spans="1:79" x14ac:dyDescent="0.3">
      <c r="A99" s="9" t="s">
        <v>3398</v>
      </c>
      <c r="B99" s="16" t="s">
        <v>2934</v>
      </c>
      <c r="C99" s="440" t="s">
        <v>3453</v>
      </c>
      <c r="D99" s="11" t="s">
        <v>2815</v>
      </c>
      <c r="E99" s="9" t="s">
        <v>2854</v>
      </c>
      <c r="F99" s="9" t="s">
        <v>3454</v>
      </c>
      <c r="G99" s="9" t="s">
        <v>3455</v>
      </c>
      <c r="H99" s="12" t="s">
        <v>3449</v>
      </c>
      <c r="I99" s="13">
        <v>175</v>
      </c>
      <c r="J99" s="14">
        <v>1</v>
      </c>
      <c r="K99" s="24">
        <v>43383</v>
      </c>
      <c r="L99" s="24">
        <v>43844</v>
      </c>
      <c r="M99" s="689">
        <v>43844</v>
      </c>
      <c r="N99" s="21">
        <f>+$I99*IF(OR($A99="2-F1",$A99="2-F2"),'COMPRAS CONJ - FACTORES'!N$11,'COMPRAS CONJ - FACTORES'!N$10)*'COMPRAS CONJ - FACTORES'!N99</f>
        <v>0</v>
      </c>
      <c r="O99" s="21">
        <f>+$I99*IF(OR($A99="2-F1",$A99="2-F2"),'COMPRAS CONJ - FACTORES'!O$11,'COMPRAS CONJ - FACTORES'!O$10)*'COMPRAS CONJ - FACTORES'!O99</f>
        <v>0</v>
      </c>
      <c r="P99" s="21">
        <f>+$I99*IF(OR($A99="2-F1",$A99="2-F2"),'COMPRAS CONJ - FACTORES'!P$11,'COMPRAS CONJ - FACTORES'!P$10)*'COMPRAS CONJ - FACTORES'!P99</f>
        <v>0</v>
      </c>
      <c r="Q99" s="21">
        <f>+$I99*IF(OR($A99="2-F1",$A99="2-F2"),'COMPRAS CONJ - FACTORES'!Q$11,'COMPRAS CONJ - FACTORES'!Q$10)*'COMPRAS CONJ - FACTORES'!Q99</f>
        <v>0</v>
      </c>
      <c r="R99" s="21">
        <f>+$I99*IF(OR($A99="2-F1",$A99="2-F2"),'COMPRAS CONJ - FACTORES'!R$11,'COMPRAS CONJ - FACTORES'!R$10)*'COMPRAS CONJ - FACTORES'!R99</f>
        <v>0</v>
      </c>
      <c r="S99" s="21">
        <f>+$I99*IF(OR($A99="2-F1",$A99="2-F2"),'COMPRAS CONJ - FACTORES'!S$11,'COMPRAS CONJ - FACTORES'!S$10)*'COMPRAS CONJ - FACTORES'!S99</f>
        <v>0</v>
      </c>
      <c r="T99" s="21">
        <f>+$I99*IF(OR($A99="2-F1",$A99="2-F2"),'COMPRAS CONJ - FACTORES'!T$11,'COMPRAS CONJ - FACTORES'!T$10)*'COMPRAS CONJ - FACTORES'!T99</f>
        <v>0</v>
      </c>
      <c r="U99" s="21">
        <f>+$I99*IF(OR($A99="2-F1",$A99="2-F2"),'COMPRAS CONJ - FACTORES'!U$11,'COMPRAS CONJ - FACTORES'!U$10)*'COMPRAS CONJ - FACTORES'!U99</f>
        <v>0</v>
      </c>
      <c r="V99" s="21">
        <f>+$I99*IF(OR($A99="2-F1",$A99="2-F2"),'COMPRAS CONJ - FACTORES'!V$11,'COMPRAS CONJ - FACTORES'!V$10)*'COMPRAS CONJ - FACTORES'!V99</f>
        <v>0</v>
      </c>
      <c r="W99" s="21">
        <f>+$I99*IF(OR($A99="2-F1",$A99="2-F2"),'COMPRAS CONJ - FACTORES'!W$11,'COMPRAS CONJ - FACTORES'!W$10)*'COMPRAS CONJ - FACTORES'!W99</f>
        <v>0</v>
      </c>
      <c r="X99" s="21">
        <f>+$I99*IF(OR($A99="2-F1",$A99="2-F2"),'COMPRAS CONJ - FACTORES'!X$11,'COMPRAS CONJ - FACTORES'!X$10)*'COMPRAS CONJ - FACTORES'!X99</f>
        <v>0</v>
      </c>
      <c r="Y99" s="21">
        <f>+$I99*IF(OR($A99="2-F1",$A99="2-F2"),'COMPRAS CONJ - FACTORES'!Y$11,'COMPRAS CONJ - FACTORES'!Y$10)*'COMPRAS CONJ - FACTORES'!Y99</f>
        <v>0</v>
      </c>
      <c r="Z99" s="21">
        <f>+$I99*IF(OR($A99="2-F1",$A99="2-F2"),'COMPRAS CONJ - FACTORES'!Z$11,'COMPRAS CONJ - FACTORES'!Z$10)*'COMPRAS CONJ - FACTORES'!Z99</f>
        <v>0</v>
      </c>
      <c r="AA99" s="21">
        <f>+$I99*IF(OR($A99="2-F1",$A99="2-F2"),'COMPRAS CONJ - FACTORES'!AA$11,'COMPRAS CONJ - FACTORES'!AA$10)*'COMPRAS CONJ - FACTORES'!AA99</f>
        <v>0</v>
      </c>
      <c r="AB99" s="21">
        <f>+$I99*IF(OR($A99="2-F1",$A99="2-F2"),'COMPRAS CONJ - FACTORES'!AB$11,'COMPRAS CONJ - FACTORES'!AB$10)*'COMPRAS CONJ - FACTORES'!AB99</f>
        <v>0</v>
      </c>
      <c r="AC99" s="21">
        <f>+$I99*IF(OR($A99="2-F1",$A99="2-F2"),'COMPRAS CONJ - FACTORES'!AC$11,'COMPRAS CONJ - FACTORES'!AC$10)*'COMPRAS CONJ - FACTORES'!AC99</f>
        <v>0</v>
      </c>
      <c r="AD99" s="21">
        <f>+$I99*IF(OR($A99="2-F1",$A99="2-F2"),'COMPRAS CONJ - FACTORES'!AD$11,'COMPRAS CONJ - FACTORES'!AD$10)*'COMPRAS CONJ - FACTORES'!AD99</f>
        <v>0</v>
      </c>
      <c r="AE99" s="21">
        <f>+$I99*IF(OR($A99="2-F1",$A99="2-F2"),'COMPRAS CONJ - FACTORES'!AE$11,'COMPRAS CONJ - FACTORES'!AE$10)*'COMPRAS CONJ - FACTORES'!AE99</f>
        <v>0</v>
      </c>
      <c r="AF99" s="21">
        <f>+$I99*IF(OR($A99="2-F1",$A99="2-F2"),'COMPRAS CONJ - FACTORES'!AF$11,'COMPRAS CONJ - FACTORES'!AF$10)*'COMPRAS CONJ - FACTORES'!AF99</f>
        <v>0</v>
      </c>
      <c r="AG99" s="21">
        <f>+$I99*IF(OR($A99="2-F1",$A99="2-F2"),'COMPRAS CONJ - FACTORES'!AG$11,'COMPRAS CONJ - FACTORES'!AG$10)*'COMPRAS CONJ - FACTORES'!AG99</f>
        <v>0</v>
      </c>
      <c r="AH99" s="21">
        <f>+$I99*IF(OR($A99="2-F1",$A99="2-F2"),'COMPRAS CONJ - FACTORES'!AH$11,'COMPRAS CONJ - FACTORES'!AH$10)*'COMPRAS CONJ - FACTORES'!AH99</f>
        <v>0</v>
      </c>
      <c r="AI99" s="21">
        <f>+$I99*IF(OR($A99="2-F1",$A99="2-F2"),'COMPRAS CONJ - FACTORES'!AI$11,'COMPRAS CONJ - FACTORES'!AI$10)*'COMPRAS CONJ - FACTORES'!AI99</f>
        <v>0</v>
      </c>
      <c r="AJ99" s="21">
        <f>+$I99*IF(OR($A99="2-F1",$A99="2-F2"),'COMPRAS CONJ - FACTORES'!AJ$11,'COMPRAS CONJ - FACTORES'!AJ$10)*'COMPRAS CONJ - FACTORES'!AJ99</f>
        <v>0</v>
      </c>
      <c r="AK99" s="21">
        <f>+$I99*IF(OR($A99="2-F1",$A99="2-F2"),'COMPRAS CONJ - FACTORES'!AK$11,'COMPRAS CONJ - FACTORES'!AK$10)*'COMPRAS CONJ - FACTORES'!AK99</f>
        <v>0</v>
      </c>
      <c r="AL99" s="21">
        <f>+$I99*IF(OR($A99="2-F1",$A99="2-F2"),'COMPRAS CONJ - FACTORES'!AL$11,'COMPRAS CONJ - FACTORES'!AL$10)*'COMPRAS CONJ - FACTORES'!AL99</f>
        <v>0</v>
      </c>
      <c r="AM99" s="21">
        <f>+$I99*IF(OR($A99="2-F1",$A99="2-F2"),'COMPRAS CONJ - FACTORES'!AM$11,'COMPRAS CONJ - FACTORES'!AM$10)*'COMPRAS CONJ - FACTORES'!AM99</f>
        <v>0</v>
      </c>
      <c r="AN99" s="21">
        <f>+$I99*IF(OR($A99="2-F1",$A99="2-F2"),'COMPRAS CONJ - FACTORES'!AN$11,'COMPRAS CONJ - FACTORES'!AN$10)*'COMPRAS CONJ - FACTORES'!AN99</f>
        <v>0</v>
      </c>
      <c r="AO99" s="21">
        <f>+$I99*IF(OR($A99="2-F1",$A99="2-F2"),'COMPRAS CONJ - FACTORES'!AO$11,'COMPRAS CONJ - FACTORES'!AO$10)*'COMPRAS CONJ - FACTORES'!AO99</f>
        <v>0</v>
      </c>
      <c r="AP99" s="21">
        <f>+$I99*IF(OR($A99="2-F1",$A99="2-F2"),'COMPRAS CONJ - FACTORES'!AP$11,'COMPRAS CONJ - FACTORES'!AP$10)*'COMPRAS CONJ - FACTORES'!AP99</f>
        <v>0</v>
      </c>
      <c r="AQ99" s="21">
        <f>+$I99*IF(OR($A99="2-F1",$A99="2-F2"),'COMPRAS CONJ - FACTORES'!AQ$11,'COMPRAS CONJ - FACTORES'!AQ$10)*'COMPRAS CONJ - FACTORES'!AQ99</f>
        <v>0</v>
      </c>
      <c r="AR99" s="21">
        <f>+$I99*IF(OR($A99="2-F1",$A99="2-F2"),'COMPRAS CONJ - FACTORES'!AR$11,'COMPRAS CONJ - FACTORES'!AR$10)*'COMPRAS CONJ - FACTORES'!AR99</f>
        <v>204.69137499999994</v>
      </c>
      <c r="AS99" s="21">
        <f>+$I99*IF(OR($A99="2-F1",$A99="2-F2"),'COMPRAS CONJ - FACTORES'!AS$11,'COMPRAS CONJ - FACTORES'!AS$10)*'COMPRAS CONJ - FACTORES'!AS99</f>
        <v>204.69137499999994</v>
      </c>
      <c r="AT99" s="21">
        <f>+$I99*IF(OR($A99="2-F1",$A99="2-F2"),'COMPRAS CONJ - FACTORES'!AT$11,'COMPRAS CONJ - FACTORES'!AT$10)*'COMPRAS CONJ - FACTORES'!AT99</f>
        <v>204.69137499999994</v>
      </c>
      <c r="AU99" s="21">
        <f>+$I99*IF(OR($A99="2-F1",$A99="2-F2"),'COMPRAS CONJ - FACTORES'!AU$11,'COMPRAS CONJ - FACTORES'!AU$10)*'COMPRAS CONJ - FACTORES'!AU99</f>
        <v>204.69137499999994</v>
      </c>
      <c r="AV99" s="21">
        <f>+$I99*IF(OR($A99="2-F1",$A99="2-F2"),'COMPRAS CONJ - FACTORES'!AV$11,'COMPRAS CONJ - FACTORES'!AV$10)*'COMPRAS CONJ - FACTORES'!AV99</f>
        <v>204.69137499999994</v>
      </c>
      <c r="AW99" s="21">
        <f>+$I99*IF(OR($A99="2-F1",$A99="2-F2"),'COMPRAS CONJ - FACTORES'!AW$11,'COMPRAS CONJ - FACTORES'!AW$10)*'COMPRAS CONJ - FACTORES'!AW99</f>
        <v>204.69137499999994</v>
      </c>
      <c r="AX99" s="21">
        <f>+$I99*IF(OR($A99="2-F1",$A99="2-F2"),'COMPRAS CONJ - FACTORES'!AX$11,'COMPRAS CONJ - FACTORES'!AX$10)*'COMPRAS CONJ - FACTORES'!AX99</f>
        <v>204.69137499999994</v>
      </c>
      <c r="AY99" s="21">
        <f>+$I99*IF(OR($A99="2-F1",$A99="2-F2"),'COMPRAS CONJ - FACTORES'!AY$11,'COMPRAS CONJ - FACTORES'!AY$10)*'COMPRAS CONJ - FACTORES'!AY99</f>
        <v>204.69137499999994</v>
      </c>
      <c r="AZ99" s="21">
        <f>+$I99*IF(OR($A99="2-F1",$A99="2-F2"),'COMPRAS CONJ - FACTORES'!AZ$11,'COMPRAS CONJ - FACTORES'!AZ$10)*'COMPRAS CONJ - FACTORES'!AZ99</f>
        <v>204.69137499999994</v>
      </c>
      <c r="BA99" s="21">
        <f>+$I99*IF(OR($A99="2-F1",$A99="2-F2"),'COMPRAS CONJ - FACTORES'!BA$11,'COMPRAS CONJ - FACTORES'!BA$10)*'COMPRAS CONJ - FACTORES'!BA99</f>
        <v>204.69137499999994</v>
      </c>
      <c r="BB99" s="21">
        <f>+$I99*IF(OR($A99="2-F1",$A99="2-F2"),'COMPRAS CONJ - FACTORES'!BB$11,'COMPRAS CONJ - FACTORES'!BB$10)*'COMPRAS CONJ - FACTORES'!BB99</f>
        <v>204.69137499999994</v>
      </c>
      <c r="BC99" s="21">
        <f>+$I99*IF(OR($A99="2-F1",$A99="2-F2"),'COMPRAS CONJ - FACTORES'!BC$11,'COMPRAS CONJ - FACTORES'!BC$10)*'COMPRAS CONJ - FACTORES'!BC99</f>
        <v>204.69137499999994</v>
      </c>
      <c r="BD99" s="21">
        <f>+$I99*IF(OR($A99="2-F1",$A99="2-F2"),'COMPRAS CONJ - FACTORES'!BD$11,'COMPRAS CONJ - FACTORES'!BD$10)*'COMPRAS CONJ - FACTORES'!BD99</f>
        <v>208.17299999999997</v>
      </c>
      <c r="BE99" s="21">
        <f>+$I99*IF(OR($A99="2-F1",$A99="2-F2"),'COMPRAS CONJ - FACTORES'!BE$11,'COMPRAS CONJ - FACTORES'!BE$10)*'COMPRAS CONJ - FACTORES'!BE99</f>
        <v>208.17299999999997</v>
      </c>
      <c r="BF99" s="21">
        <f>+$I99*IF(OR($A99="2-F1",$A99="2-F2"),'COMPRAS CONJ - FACTORES'!BF$11,'COMPRAS CONJ - FACTORES'!BF$10)*'COMPRAS CONJ - FACTORES'!BF99</f>
        <v>208.17299999999997</v>
      </c>
      <c r="BG99" s="21">
        <f>+$I99*IF(OR($A99="2-F1",$A99="2-F2"),'COMPRAS CONJ - FACTORES'!BG$11,'COMPRAS CONJ - FACTORES'!BG$10)*'COMPRAS CONJ - FACTORES'!BG99</f>
        <v>208.17299999999997</v>
      </c>
      <c r="BH99" s="21">
        <f>+$I99*IF(OR($A99="2-F1",$A99="2-F2"),'COMPRAS CONJ - FACTORES'!BH$11,'COMPRAS CONJ - FACTORES'!BH$10)*'COMPRAS CONJ - FACTORES'!BH99</f>
        <v>208.17299999999997</v>
      </c>
      <c r="BI99" s="21">
        <f>+$I99*IF(OR($A99="2-F1",$A99="2-F2"),'COMPRAS CONJ - FACTORES'!BI$11,'COMPRAS CONJ - FACTORES'!BI$10)*'COMPRAS CONJ - FACTORES'!BI99</f>
        <v>208.17299999999997</v>
      </c>
      <c r="BJ99" s="21">
        <f>+$I99*IF(OR($A99="2-F1",$A99="2-F2"),'COMPRAS CONJ - FACTORES'!BJ$11,'COMPRAS CONJ - FACTORES'!BJ$10)*'COMPRAS CONJ - FACTORES'!BJ99</f>
        <v>208.17299999999997</v>
      </c>
      <c r="BK99" s="21">
        <f>+$I99*IF(OR($A99="2-F1",$A99="2-F2"),'COMPRAS CONJ - FACTORES'!BK$11,'COMPRAS CONJ - FACTORES'!BK$10)*'COMPRAS CONJ - FACTORES'!BK99</f>
        <v>208.17299999999997</v>
      </c>
      <c r="BL99" s="21">
        <f>+$I99*IF(OR($A99="2-F1",$A99="2-F2"),'COMPRAS CONJ - FACTORES'!BL$11,'COMPRAS CONJ - FACTORES'!BL$10)*'COMPRAS CONJ - FACTORES'!BL99</f>
        <v>208.17299999999997</v>
      </c>
      <c r="BM99" s="21">
        <f>+$I99*IF(OR($A99="2-F1",$A99="2-F2"),'COMPRAS CONJ - FACTORES'!BM$11,'COMPRAS CONJ - FACTORES'!BM$10)*'COMPRAS CONJ - FACTORES'!BM99</f>
        <v>208.17299999999997</v>
      </c>
      <c r="BN99" s="21">
        <f>+$I99*IF(OR($A99="2-F1",$A99="2-F2"),'COMPRAS CONJ - FACTORES'!BN$11,'COMPRAS CONJ - FACTORES'!BN$10)*'COMPRAS CONJ - FACTORES'!BN99</f>
        <v>208.17299999999997</v>
      </c>
      <c r="BO99" s="21">
        <f>+$I99*IF(OR($A99="2-F1",$A99="2-F2"),'COMPRAS CONJ - FACTORES'!BO$11,'COMPRAS CONJ - FACTORES'!BO$10)*'COMPRAS CONJ - FACTORES'!BO99</f>
        <v>208.17299999999997</v>
      </c>
      <c r="BP99" s="21">
        <f>+$I99*IF(OR($A99="2-F1",$A99="2-F2"),'COMPRAS CONJ - FACTORES'!BP$11,'COMPRAS CONJ - FACTORES'!BP$10)*'COMPRAS CONJ - FACTORES'!BP99</f>
        <v>211.73512499999998</v>
      </c>
      <c r="BQ99" s="21">
        <f>+$I99*IF(OR($A99="2-F1",$A99="2-F2"),'COMPRAS CONJ - FACTORES'!BQ$11,'COMPRAS CONJ - FACTORES'!BQ$10)*'COMPRAS CONJ - FACTORES'!BQ99</f>
        <v>211.73512499999998</v>
      </c>
      <c r="BR99" s="21">
        <f>+$I99*IF(OR($A99="2-F1",$A99="2-F2"),'COMPRAS CONJ - FACTORES'!BR$11,'COMPRAS CONJ - FACTORES'!BR$10)*'COMPRAS CONJ - FACTORES'!BR99</f>
        <v>211.73512499999998</v>
      </c>
      <c r="BS99" s="21">
        <f>+$I99*IF(OR($A99="2-F1",$A99="2-F2"),'COMPRAS CONJ - FACTORES'!BS$11,'COMPRAS CONJ - FACTORES'!BS$10)*'COMPRAS CONJ - FACTORES'!BS99</f>
        <v>211.73512499999998</v>
      </c>
      <c r="BT99" s="21">
        <f>+$I99*IF(OR($A99="2-F1",$A99="2-F2"),'COMPRAS CONJ - FACTORES'!BT$11,'COMPRAS CONJ - FACTORES'!BT$10)*'COMPRAS CONJ - FACTORES'!BT99</f>
        <v>211.73512499999998</v>
      </c>
      <c r="BU99" s="21">
        <f>+$I99*IF(OR($A99="2-F1",$A99="2-F2"),'COMPRAS CONJ - FACTORES'!BU$11,'COMPRAS CONJ - FACTORES'!BU$10)*'COMPRAS CONJ - FACTORES'!BU99</f>
        <v>211.73512499999998</v>
      </c>
      <c r="BV99" s="21">
        <f>+$I99*IF(OR($A99="2-F1",$A99="2-F2"),'COMPRAS CONJ - FACTORES'!BV$11,'COMPRAS CONJ - FACTORES'!BV$10)*'COMPRAS CONJ - FACTORES'!BV99</f>
        <v>211.73512499999998</v>
      </c>
      <c r="BW99" s="21">
        <f>+$I99*IF(OR($A99="2-F1",$A99="2-F2"),'COMPRAS CONJ - FACTORES'!BW$11,'COMPRAS CONJ - FACTORES'!BW$10)*'COMPRAS CONJ - FACTORES'!BW99</f>
        <v>211.73512499999998</v>
      </c>
      <c r="BX99" s="21">
        <f>+$I99*IF(OR($A99="2-F1",$A99="2-F2"),'COMPRAS CONJ - FACTORES'!BX$11,'COMPRAS CONJ - FACTORES'!BX$10)*'COMPRAS CONJ - FACTORES'!BX99</f>
        <v>211.73512499999998</v>
      </c>
      <c r="BY99" s="21">
        <f>+$I99*IF(OR($A99="2-F1",$A99="2-F2"),'COMPRAS CONJ - FACTORES'!BY$11,'COMPRAS CONJ - FACTORES'!BY$10)*'COMPRAS CONJ - FACTORES'!BY99</f>
        <v>211.73512499999998</v>
      </c>
      <c r="BZ99" s="21">
        <f>+$I99*IF(OR($A99="2-F1",$A99="2-F2"),'COMPRAS CONJ - FACTORES'!BZ$11,'COMPRAS CONJ - FACTORES'!BZ$10)*'COMPRAS CONJ - FACTORES'!BZ99</f>
        <v>211.73512499999998</v>
      </c>
      <c r="CA99" s="21">
        <f>+$I99*IF(OR($A99="2-F1",$A99="2-F2"),'COMPRAS CONJ - FACTORES'!CA$11,'COMPRAS CONJ - FACTORES'!CA$10)*'COMPRAS CONJ - FACTORES'!CA99</f>
        <v>211.73512499999998</v>
      </c>
    </row>
    <row r="100" spans="1:79" ht="20.399999999999999" x14ac:dyDescent="0.3">
      <c r="A100" s="9" t="s">
        <v>3425</v>
      </c>
      <c r="B100" s="16" t="s">
        <v>2934</v>
      </c>
      <c r="C100" s="440" t="s">
        <v>3456</v>
      </c>
      <c r="D100" s="11" t="s">
        <v>2815</v>
      </c>
      <c r="E100" s="9" t="s">
        <v>3408</v>
      </c>
      <c r="F100" s="9" t="s">
        <v>3457</v>
      </c>
      <c r="G100" s="9" t="s">
        <v>3458</v>
      </c>
      <c r="H100" s="12" t="s">
        <v>6714</v>
      </c>
      <c r="I100" s="13">
        <v>156.85</v>
      </c>
      <c r="J100" s="14">
        <v>2</v>
      </c>
      <c r="K100" s="24">
        <v>43187</v>
      </c>
      <c r="L100" s="24">
        <v>44204</v>
      </c>
      <c r="M100" s="689">
        <v>44204</v>
      </c>
      <c r="N100" s="21">
        <f>+$I100*IF(OR($A100="2-F1",$A100="2-F2"),'COMPRAS CONJ - FACTORES'!N$11,'COMPRAS CONJ - FACTORES'!N$10)*'COMPRAS CONJ - FACTORES'!N100</f>
        <v>0</v>
      </c>
      <c r="O100" s="21">
        <f>+$I100*IF(OR($A100="2-F1",$A100="2-F2"),'COMPRAS CONJ - FACTORES'!O$11,'COMPRAS CONJ - FACTORES'!O$10)*'COMPRAS CONJ - FACTORES'!O100</f>
        <v>0</v>
      </c>
      <c r="P100" s="21">
        <f>+$I100*IF(OR($A100="2-F1",$A100="2-F2"),'COMPRAS CONJ - FACTORES'!P$11,'COMPRAS CONJ - FACTORES'!P$10)*'COMPRAS CONJ - FACTORES'!P100</f>
        <v>0</v>
      </c>
      <c r="Q100" s="21">
        <f>+$I100*IF(OR($A100="2-F1",$A100="2-F2"),'COMPRAS CONJ - FACTORES'!Q$11,'COMPRAS CONJ - FACTORES'!Q$10)*'COMPRAS CONJ - FACTORES'!Q100</f>
        <v>0</v>
      </c>
      <c r="R100" s="21">
        <f>+$I100*IF(OR($A100="2-F1",$A100="2-F2"),'COMPRAS CONJ - FACTORES'!R$11,'COMPRAS CONJ - FACTORES'!R$10)*'COMPRAS CONJ - FACTORES'!R100</f>
        <v>0</v>
      </c>
      <c r="S100" s="21">
        <f>+$I100*IF(OR($A100="2-F1",$A100="2-F2"),'COMPRAS CONJ - FACTORES'!S$11,'COMPRAS CONJ - FACTORES'!S$10)*'COMPRAS CONJ - FACTORES'!S100</f>
        <v>0</v>
      </c>
      <c r="T100" s="21">
        <f>+$I100*IF(OR($A100="2-F1",$A100="2-F2"),'COMPRAS CONJ - FACTORES'!T$11,'COMPRAS CONJ - FACTORES'!T$10)*'COMPRAS CONJ - FACTORES'!T100</f>
        <v>0</v>
      </c>
      <c r="U100" s="21">
        <f>+$I100*IF(OR($A100="2-F1",$A100="2-F2"),'COMPRAS CONJ - FACTORES'!U$11,'COMPRAS CONJ - FACTORES'!U$10)*'COMPRAS CONJ - FACTORES'!U100</f>
        <v>0</v>
      </c>
      <c r="V100" s="21">
        <f>+$I100*IF(OR($A100="2-F1",$A100="2-F2"),'COMPRAS CONJ - FACTORES'!V$11,'COMPRAS CONJ - FACTORES'!V$10)*'COMPRAS CONJ - FACTORES'!V100</f>
        <v>0</v>
      </c>
      <c r="W100" s="21">
        <f>+$I100*IF(OR($A100="2-F1",$A100="2-F2"),'COMPRAS CONJ - FACTORES'!W$11,'COMPRAS CONJ - FACTORES'!W$10)*'COMPRAS CONJ - FACTORES'!W100</f>
        <v>0</v>
      </c>
      <c r="X100" s="21">
        <f>+$I100*IF(OR($A100="2-F1",$A100="2-F2"),'COMPRAS CONJ - FACTORES'!X$11,'COMPRAS CONJ - FACTORES'!X$10)*'COMPRAS CONJ - FACTORES'!X100</f>
        <v>0</v>
      </c>
      <c r="Y100" s="21">
        <f>+$I100*IF(OR($A100="2-F1",$A100="2-F2"),'COMPRAS CONJ - FACTORES'!Y$11,'COMPRAS CONJ - FACTORES'!Y$10)*'COMPRAS CONJ - FACTORES'!Y100</f>
        <v>0</v>
      </c>
      <c r="Z100" s="21">
        <f>+$I100*IF(OR($A100="2-F1",$A100="2-F2"),'COMPRAS CONJ - FACTORES'!Z$11,'COMPRAS CONJ - FACTORES'!Z$10)*'COMPRAS CONJ - FACTORES'!Z100</f>
        <v>0</v>
      </c>
      <c r="AA100" s="21">
        <f>+$I100*IF(OR($A100="2-F1",$A100="2-F2"),'COMPRAS CONJ - FACTORES'!AA$11,'COMPRAS CONJ - FACTORES'!AA$10)*'COMPRAS CONJ - FACTORES'!AA100</f>
        <v>0</v>
      </c>
      <c r="AB100" s="21">
        <f>+$I100*IF(OR($A100="2-F1",$A100="2-F2"),'COMPRAS CONJ - FACTORES'!AB$11,'COMPRAS CONJ - FACTORES'!AB$10)*'COMPRAS CONJ - FACTORES'!AB100</f>
        <v>0</v>
      </c>
      <c r="AC100" s="21">
        <f>+$I100*IF(OR($A100="2-F1",$A100="2-F2"),'COMPRAS CONJ - FACTORES'!AC$11,'COMPRAS CONJ - FACTORES'!AC$10)*'COMPRAS CONJ - FACTORES'!AC100</f>
        <v>0</v>
      </c>
      <c r="AD100" s="21">
        <f>+$I100*IF(OR($A100="2-F1",$A100="2-F2"),'COMPRAS CONJ - FACTORES'!AD$11,'COMPRAS CONJ - FACTORES'!AD$10)*'COMPRAS CONJ - FACTORES'!AD100</f>
        <v>0</v>
      </c>
      <c r="AE100" s="21">
        <f>+$I100*IF(OR($A100="2-F1",$A100="2-F2"),'COMPRAS CONJ - FACTORES'!AE$11,'COMPRAS CONJ - FACTORES'!AE$10)*'COMPRAS CONJ - FACTORES'!AE100</f>
        <v>0</v>
      </c>
      <c r="AF100" s="21">
        <f>+$I100*IF(OR($A100="2-F1",$A100="2-F2"),'COMPRAS CONJ - FACTORES'!AF$11,'COMPRAS CONJ - FACTORES'!AF$10)*'COMPRAS CONJ - FACTORES'!AF100</f>
        <v>0</v>
      </c>
      <c r="AG100" s="21">
        <f>+$I100*IF(OR($A100="2-F1",$A100="2-F2"),'COMPRAS CONJ - FACTORES'!AG$11,'COMPRAS CONJ - FACTORES'!AG$10)*'COMPRAS CONJ - FACTORES'!AG100</f>
        <v>0</v>
      </c>
      <c r="AH100" s="21">
        <f>+$I100*IF(OR($A100="2-F1",$A100="2-F2"),'COMPRAS CONJ - FACTORES'!AH$11,'COMPRAS CONJ - FACTORES'!AH$10)*'COMPRAS CONJ - FACTORES'!AH100</f>
        <v>0</v>
      </c>
      <c r="AI100" s="21">
        <f>+$I100*IF(OR($A100="2-F1",$A100="2-F2"),'COMPRAS CONJ - FACTORES'!AI$11,'COMPRAS CONJ - FACTORES'!AI$10)*'COMPRAS CONJ - FACTORES'!AI100</f>
        <v>0</v>
      </c>
      <c r="AJ100" s="21">
        <f>+$I100*IF(OR($A100="2-F1",$A100="2-F2"),'COMPRAS CONJ - FACTORES'!AJ$11,'COMPRAS CONJ - FACTORES'!AJ$10)*'COMPRAS CONJ - FACTORES'!AJ100</f>
        <v>0</v>
      </c>
      <c r="AK100" s="21">
        <f>+$I100*IF(OR($A100="2-F1",$A100="2-F2"),'COMPRAS CONJ - FACTORES'!AK$11,'COMPRAS CONJ - FACTORES'!AK$10)*'COMPRAS CONJ - FACTORES'!AK100</f>
        <v>0</v>
      </c>
      <c r="AL100" s="21">
        <f>+$I100*IF(OR($A100="2-F1",$A100="2-F2"),'COMPRAS CONJ - FACTORES'!AL$11,'COMPRAS CONJ - FACTORES'!AL$10)*'COMPRAS CONJ - FACTORES'!AL100</f>
        <v>0</v>
      </c>
      <c r="AM100" s="21">
        <f>+$I100*IF(OR($A100="2-F1",$A100="2-F2"),'COMPRAS CONJ - FACTORES'!AM$11,'COMPRAS CONJ - FACTORES'!AM$10)*'COMPRAS CONJ - FACTORES'!AM100</f>
        <v>0</v>
      </c>
      <c r="AN100" s="21">
        <f>+$I100*IF(OR($A100="2-F1",$A100="2-F2"),'COMPRAS CONJ - FACTORES'!AN$11,'COMPRAS CONJ - FACTORES'!AN$10)*'COMPRAS CONJ - FACTORES'!AN100</f>
        <v>0</v>
      </c>
      <c r="AO100" s="21">
        <f>+$I100*IF(OR($A100="2-F1",$A100="2-F2"),'COMPRAS CONJ - FACTORES'!AO$11,'COMPRAS CONJ - FACTORES'!AO$10)*'COMPRAS CONJ - FACTORES'!AO100</f>
        <v>0</v>
      </c>
      <c r="AP100" s="21">
        <f>+$I100*IF(OR($A100="2-F1",$A100="2-F2"),'COMPRAS CONJ - FACTORES'!AP$11,'COMPRAS CONJ - FACTORES'!AP$10)*'COMPRAS CONJ - FACTORES'!AP100</f>
        <v>0</v>
      </c>
      <c r="AQ100" s="21">
        <f>+$I100*IF(OR($A100="2-F1",$A100="2-F2"),'COMPRAS CONJ - FACTORES'!AQ$11,'COMPRAS CONJ - FACTORES'!AQ$10)*'COMPRAS CONJ - FACTORES'!AQ100</f>
        <v>0</v>
      </c>
      <c r="AR100" s="21">
        <f>+$I100*IF(OR($A100="2-F1",$A100="2-F2"),'COMPRAS CONJ - FACTORES'!AR$11,'COMPRAS CONJ - FACTORES'!AR$10)*'COMPRAS CONJ - FACTORES'!AR100</f>
        <v>0</v>
      </c>
      <c r="AS100" s="21">
        <f>+$I100*IF(OR($A100="2-F1",$A100="2-F2"),'COMPRAS CONJ - FACTORES'!AS$11,'COMPRAS CONJ - FACTORES'!AS$10)*'COMPRAS CONJ - FACTORES'!AS100</f>
        <v>0</v>
      </c>
      <c r="AT100" s="21">
        <f>+$I100*IF(OR($A100="2-F1",$A100="2-F2"),'COMPRAS CONJ - FACTORES'!AT$11,'COMPRAS CONJ - FACTORES'!AT$10)*'COMPRAS CONJ - FACTORES'!AT100</f>
        <v>0</v>
      </c>
      <c r="AU100" s="21">
        <f>+$I100*IF(OR($A100="2-F1",$A100="2-F2"),'COMPRAS CONJ - FACTORES'!AU$11,'COMPRAS CONJ - FACTORES'!AU$10)*'COMPRAS CONJ - FACTORES'!AU100</f>
        <v>0</v>
      </c>
      <c r="AV100" s="21">
        <f>+$I100*IF(OR($A100="2-F1",$A100="2-F2"),'COMPRAS CONJ - FACTORES'!AV$11,'COMPRAS CONJ - FACTORES'!AV$10)*'COMPRAS CONJ - FACTORES'!AV100</f>
        <v>0</v>
      </c>
      <c r="AW100" s="21">
        <f>+$I100*IF(OR($A100="2-F1",$A100="2-F2"),'COMPRAS CONJ - FACTORES'!AW$11,'COMPRAS CONJ - FACTORES'!AW$10)*'COMPRAS CONJ - FACTORES'!AW100</f>
        <v>0</v>
      </c>
      <c r="AX100" s="21">
        <f>+$I100*IF(OR($A100="2-F1",$A100="2-F2"),'COMPRAS CONJ - FACTORES'!AX$11,'COMPRAS CONJ - FACTORES'!AX$10)*'COMPRAS CONJ - FACTORES'!AX100</f>
        <v>0</v>
      </c>
      <c r="AY100" s="21">
        <f>+$I100*IF(OR($A100="2-F1",$A100="2-F2"),'COMPRAS CONJ - FACTORES'!AY$11,'COMPRAS CONJ - FACTORES'!AY$10)*'COMPRAS CONJ - FACTORES'!AY100</f>
        <v>0</v>
      </c>
      <c r="AZ100" s="21">
        <f>+$I100*IF(OR($A100="2-F1",$A100="2-F2"),'COMPRAS CONJ - FACTORES'!AZ$11,'COMPRAS CONJ - FACTORES'!AZ$10)*'COMPRAS CONJ - FACTORES'!AZ100</f>
        <v>0</v>
      </c>
      <c r="BA100" s="21">
        <f>+$I100*IF(OR($A100="2-F1",$A100="2-F2"),'COMPRAS CONJ - FACTORES'!BA$11,'COMPRAS CONJ - FACTORES'!BA$10)*'COMPRAS CONJ - FACTORES'!BA100</f>
        <v>0</v>
      </c>
      <c r="BB100" s="21">
        <f>+$I100*IF(OR($A100="2-F1",$A100="2-F2"),'COMPRAS CONJ - FACTORES'!BB$11,'COMPRAS CONJ - FACTORES'!BB$10)*'COMPRAS CONJ - FACTORES'!BB100</f>
        <v>0</v>
      </c>
      <c r="BC100" s="21">
        <f>+$I100*IF(OR($A100="2-F1",$A100="2-F2"),'COMPRAS CONJ - FACTORES'!BC$11,'COMPRAS CONJ - FACTORES'!BC$10)*'COMPRAS CONJ - FACTORES'!BC100</f>
        <v>0</v>
      </c>
      <c r="BD100" s="21">
        <f>+$I100*IF(OR($A100="2-F1",$A100="2-F2"),'COMPRAS CONJ - FACTORES'!BD$11,'COMPRAS CONJ - FACTORES'!BD$10)*'COMPRAS CONJ - FACTORES'!BD100</f>
        <v>183.46195524999996</v>
      </c>
      <c r="BE100" s="21">
        <f>+$I100*IF(OR($A100="2-F1",$A100="2-F2"),'COMPRAS CONJ - FACTORES'!BE$11,'COMPRAS CONJ - FACTORES'!BE$10)*'COMPRAS CONJ - FACTORES'!BE100</f>
        <v>183.46195524999996</v>
      </c>
      <c r="BF100" s="21">
        <f>+$I100*IF(OR($A100="2-F1",$A100="2-F2"),'COMPRAS CONJ - FACTORES'!BF$11,'COMPRAS CONJ - FACTORES'!BF$10)*'COMPRAS CONJ - FACTORES'!BF100</f>
        <v>183.46195524999996</v>
      </c>
      <c r="BG100" s="21">
        <f>+$I100*IF(OR($A100="2-F1",$A100="2-F2"),'COMPRAS CONJ - FACTORES'!BG$11,'COMPRAS CONJ - FACTORES'!BG$10)*'COMPRAS CONJ - FACTORES'!BG100</f>
        <v>183.46195524999996</v>
      </c>
      <c r="BH100" s="21">
        <f>+$I100*IF(OR($A100="2-F1",$A100="2-F2"),'COMPRAS CONJ - FACTORES'!BH$11,'COMPRAS CONJ - FACTORES'!BH$10)*'COMPRAS CONJ - FACTORES'!BH100</f>
        <v>183.46195524999996</v>
      </c>
      <c r="BI100" s="21">
        <f>+$I100*IF(OR($A100="2-F1",$A100="2-F2"),'COMPRAS CONJ - FACTORES'!BI$11,'COMPRAS CONJ - FACTORES'!BI$10)*'COMPRAS CONJ - FACTORES'!BI100</f>
        <v>183.46195524999996</v>
      </c>
      <c r="BJ100" s="21">
        <f>+$I100*IF(OR($A100="2-F1",$A100="2-F2"),'COMPRAS CONJ - FACTORES'!BJ$11,'COMPRAS CONJ - FACTORES'!BJ$10)*'COMPRAS CONJ - FACTORES'!BJ100</f>
        <v>183.46195524999996</v>
      </c>
      <c r="BK100" s="21">
        <f>+$I100*IF(OR($A100="2-F1",$A100="2-F2"),'COMPRAS CONJ - FACTORES'!BK$11,'COMPRAS CONJ - FACTORES'!BK$10)*'COMPRAS CONJ - FACTORES'!BK100</f>
        <v>183.46195524999996</v>
      </c>
      <c r="BL100" s="21">
        <f>+$I100*IF(OR($A100="2-F1",$A100="2-F2"),'COMPRAS CONJ - FACTORES'!BL$11,'COMPRAS CONJ - FACTORES'!BL$10)*'COMPRAS CONJ - FACTORES'!BL100</f>
        <v>183.46195524999996</v>
      </c>
      <c r="BM100" s="21">
        <f>+$I100*IF(OR($A100="2-F1",$A100="2-F2"),'COMPRAS CONJ - FACTORES'!BM$11,'COMPRAS CONJ - FACTORES'!BM$10)*'COMPRAS CONJ - FACTORES'!BM100</f>
        <v>183.46195524999996</v>
      </c>
      <c r="BN100" s="21">
        <f>+$I100*IF(OR($A100="2-F1",$A100="2-F2"),'COMPRAS CONJ - FACTORES'!BN$11,'COMPRAS CONJ - FACTORES'!BN$10)*'COMPRAS CONJ - FACTORES'!BN100</f>
        <v>183.46195524999996</v>
      </c>
      <c r="BO100" s="21">
        <f>+$I100*IF(OR($A100="2-F1",$A100="2-F2"),'COMPRAS CONJ - FACTORES'!BO$11,'COMPRAS CONJ - FACTORES'!BO$10)*'COMPRAS CONJ - FACTORES'!BO100</f>
        <v>183.46195524999996</v>
      </c>
      <c r="BP100" s="21">
        <f>+$I100*IF(OR($A100="2-F1",$A100="2-F2"),'COMPRAS CONJ - FACTORES'!BP$11,'COMPRAS CONJ - FACTORES'!BP$10)*'COMPRAS CONJ - FACTORES'!BP100</f>
        <v>186.58248599999996</v>
      </c>
      <c r="BQ100" s="21">
        <f>+$I100*IF(OR($A100="2-F1",$A100="2-F2"),'COMPRAS CONJ - FACTORES'!BQ$11,'COMPRAS CONJ - FACTORES'!BQ$10)*'COMPRAS CONJ - FACTORES'!BQ100</f>
        <v>186.58248599999996</v>
      </c>
      <c r="BR100" s="21">
        <f>+$I100*IF(OR($A100="2-F1",$A100="2-F2"),'COMPRAS CONJ - FACTORES'!BR$11,'COMPRAS CONJ - FACTORES'!BR$10)*'COMPRAS CONJ - FACTORES'!BR100</f>
        <v>186.58248599999996</v>
      </c>
      <c r="BS100" s="21">
        <f>+$I100*IF(OR($A100="2-F1",$A100="2-F2"),'COMPRAS CONJ - FACTORES'!BS$11,'COMPRAS CONJ - FACTORES'!BS$10)*'COMPRAS CONJ - FACTORES'!BS100</f>
        <v>186.58248599999996</v>
      </c>
      <c r="BT100" s="21">
        <f>+$I100*IF(OR($A100="2-F1",$A100="2-F2"),'COMPRAS CONJ - FACTORES'!BT$11,'COMPRAS CONJ - FACTORES'!BT$10)*'COMPRAS CONJ - FACTORES'!BT100</f>
        <v>186.58248599999996</v>
      </c>
      <c r="BU100" s="21">
        <f>+$I100*IF(OR($A100="2-F1",$A100="2-F2"),'COMPRAS CONJ - FACTORES'!BU$11,'COMPRAS CONJ - FACTORES'!BU$10)*'COMPRAS CONJ - FACTORES'!BU100</f>
        <v>186.58248599999996</v>
      </c>
      <c r="BV100" s="21">
        <f>+$I100*IF(OR($A100="2-F1",$A100="2-F2"),'COMPRAS CONJ - FACTORES'!BV$11,'COMPRAS CONJ - FACTORES'!BV$10)*'COMPRAS CONJ - FACTORES'!BV100</f>
        <v>186.58248599999996</v>
      </c>
      <c r="BW100" s="21">
        <f>+$I100*IF(OR($A100="2-F1",$A100="2-F2"),'COMPRAS CONJ - FACTORES'!BW$11,'COMPRAS CONJ - FACTORES'!BW$10)*'COMPRAS CONJ - FACTORES'!BW100</f>
        <v>186.58248599999996</v>
      </c>
      <c r="BX100" s="21">
        <f>+$I100*IF(OR($A100="2-F1",$A100="2-F2"),'COMPRAS CONJ - FACTORES'!BX$11,'COMPRAS CONJ - FACTORES'!BX$10)*'COMPRAS CONJ - FACTORES'!BX100</f>
        <v>186.58248599999996</v>
      </c>
      <c r="BY100" s="21">
        <f>+$I100*IF(OR($A100="2-F1",$A100="2-F2"),'COMPRAS CONJ - FACTORES'!BY$11,'COMPRAS CONJ - FACTORES'!BY$10)*'COMPRAS CONJ - FACTORES'!BY100</f>
        <v>186.58248599999996</v>
      </c>
      <c r="BZ100" s="21">
        <f>+$I100*IF(OR($A100="2-F1",$A100="2-F2"),'COMPRAS CONJ - FACTORES'!BZ$11,'COMPRAS CONJ - FACTORES'!BZ$10)*'COMPRAS CONJ - FACTORES'!BZ100</f>
        <v>186.58248599999996</v>
      </c>
      <c r="CA100" s="21">
        <f>+$I100*IF(OR($A100="2-F1",$A100="2-F2"),'COMPRAS CONJ - FACTORES'!CA$11,'COMPRAS CONJ - FACTORES'!CA$10)*'COMPRAS CONJ - FACTORES'!CA100</f>
        <v>186.58248599999996</v>
      </c>
    </row>
    <row r="101" spans="1:79" ht="15" thickBot="1" x14ac:dyDescent="0.35">
      <c r="A101" s="9" t="s">
        <v>3425</v>
      </c>
      <c r="B101" s="16" t="s">
        <v>2934</v>
      </c>
      <c r="C101" s="443" t="s">
        <v>3459</v>
      </c>
      <c r="D101" s="11" t="s">
        <v>2815</v>
      </c>
      <c r="E101" s="9" t="s">
        <v>2854</v>
      </c>
      <c r="F101" s="9" t="s">
        <v>3460</v>
      </c>
      <c r="G101" s="9" t="s">
        <v>3461</v>
      </c>
      <c r="H101" s="12" t="s">
        <v>6715</v>
      </c>
      <c r="I101" s="13">
        <v>156.85</v>
      </c>
      <c r="J101" s="14">
        <v>0.8</v>
      </c>
      <c r="K101" s="24">
        <v>43369</v>
      </c>
      <c r="L101" s="24">
        <v>44149</v>
      </c>
      <c r="M101" s="689">
        <v>44149</v>
      </c>
      <c r="N101" s="21">
        <f>+$I101*IF(OR($A101="2-F1",$A101="2-F2"),'COMPRAS CONJ - FACTORES'!N$11,'COMPRAS CONJ - FACTORES'!N$10)*'COMPRAS CONJ - FACTORES'!N101</f>
        <v>0</v>
      </c>
      <c r="O101" s="21">
        <f>+$I101*IF(OR($A101="2-F1",$A101="2-F2"),'COMPRAS CONJ - FACTORES'!O$11,'COMPRAS CONJ - FACTORES'!O$10)*'COMPRAS CONJ - FACTORES'!O101</f>
        <v>0</v>
      </c>
      <c r="P101" s="21">
        <f>+$I101*IF(OR($A101="2-F1",$A101="2-F2"),'COMPRAS CONJ - FACTORES'!P$11,'COMPRAS CONJ - FACTORES'!P$10)*'COMPRAS CONJ - FACTORES'!P101</f>
        <v>0</v>
      </c>
      <c r="Q101" s="21">
        <f>+$I101*IF(OR($A101="2-F1",$A101="2-F2"),'COMPRAS CONJ - FACTORES'!Q$11,'COMPRAS CONJ - FACTORES'!Q$10)*'COMPRAS CONJ - FACTORES'!Q101</f>
        <v>0</v>
      </c>
      <c r="R101" s="21">
        <f>+$I101*IF(OR($A101="2-F1",$A101="2-F2"),'COMPRAS CONJ - FACTORES'!R$11,'COMPRAS CONJ - FACTORES'!R$10)*'COMPRAS CONJ - FACTORES'!R101</f>
        <v>0</v>
      </c>
      <c r="S101" s="21">
        <f>+$I101*IF(OR($A101="2-F1",$A101="2-F2"),'COMPRAS CONJ - FACTORES'!S$11,'COMPRAS CONJ - FACTORES'!S$10)*'COMPRAS CONJ - FACTORES'!S101</f>
        <v>0</v>
      </c>
      <c r="T101" s="21">
        <f>+$I101*IF(OR($A101="2-F1",$A101="2-F2"),'COMPRAS CONJ - FACTORES'!T$11,'COMPRAS CONJ - FACTORES'!T$10)*'COMPRAS CONJ - FACTORES'!T101</f>
        <v>0</v>
      </c>
      <c r="U101" s="21">
        <f>+$I101*IF(OR($A101="2-F1",$A101="2-F2"),'COMPRAS CONJ - FACTORES'!U$11,'COMPRAS CONJ - FACTORES'!U$10)*'COMPRAS CONJ - FACTORES'!U101</f>
        <v>0</v>
      </c>
      <c r="V101" s="21">
        <f>+$I101*IF(OR($A101="2-F1",$A101="2-F2"),'COMPRAS CONJ - FACTORES'!V$11,'COMPRAS CONJ - FACTORES'!V$10)*'COMPRAS CONJ - FACTORES'!V101</f>
        <v>0</v>
      </c>
      <c r="W101" s="21">
        <f>+$I101*IF(OR($A101="2-F1",$A101="2-F2"),'COMPRAS CONJ - FACTORES'!W$11,'COMPRAS CONJ - FACTORES'!W$10)*'COMPRAS CONJ - FACTORES'!W101</f>
        <v>0</v>
      </c>
      <c r="X101" s="21">
        <f>+$I101*IF(OR($A101="2-F1",$A101="2-F2"),'COMPRAS CONJ - FACTORES'!X$11,'COMPRAS CONJ - FACTORES'!X$10)*'COMPRAS CONJ - FACTORES'!X101</f>
        <v>0</v>
      </c>
      <c r="Y101" s="21">
        <f>+$I101*IF(OR($A101="2-F1",$A101="2-F2"),'COMPRAS CONJ - FACTORES'!Y$11,'COMPRAS CONJ - FACTORES'!Y$10)*'COMPRAS CONJ - FACTORES'!Y101</f>
        <v>0</v>
      </c>
      <c r="Z101" s="21">
        <f>+$I101*IF(OR($A101="2-F1",$A101="2-F2"),'COMPRAS CONJ - FACTORES'!Z$11,'COMPRAS CONJ - FACTORES'!Z$10)*'COMPRAS CONJ - FACTORES'!Z101</f>
        <v>0</v>
      </c>
      <c r="AA101" s="21">
        <f>+$I101*IF(OR($A101="2-F1",$A101="2-F2"),'COMPRAS CONJ - FACTORES'!AA$11,'COMPRAS CONJ - FACTORES'!AA$10)*'COMPRAS CONJ - FACTORES'!AA101</f>
        <v>0</v>
      </c>
      <c r="AB101" s="21">
        <f>+$I101*IF(OR($A101="2-F1",$A101="2-F2"),'COMPRAS CONJ - FACTORES'!AB$11,'COMPRAS CONJ - FACTORES'!AB$10)*'COMPRAS CONJ - FACTORES'!AB101</f>
        <v>0</v>
      </c>
      <c r="AC101" s="21">
        <f>+$I101*IF(OR($A101="2-F1",$A101="2-F2"),'COMPRAS CONJ - FACTORES'!AC$11,'COMPRAS CONJ - FACTORES'!AC$10)*'COMPRAS CONJ - FACTORES'!AC101</f>
        <v>0</v>
      </c>
      <c r="AD101" s="21">
        <f>+$I101*IF(OR($A101="2-F1",$A101="2-F2"),'COMPRAS CONJ - FACTORES'!AD$11,'COMPRAS CONJ - FACTORES'!AD$10)*'COMPRAS CONJ - FACTORES'!AD101</f>
        <v>0</v>
      </c>
      <c r="AE101" s="21">
        <f>+$I101*IF(OR($A101="2-F1",$A101="2-F2"),'COMPRAS CONJ - FACTORES'!AE$11,'COMPRAS CONJ - FACTORES'!AE$10)*'COMPRAS CONJ - FACTORES'!AE101</f>
        <v>0</v>
      </c>
      <c r="AF101" s="21">
        <f>+$I101*IF(OR($A101="2-F1",$A101="2-F2"),'COMPRAS CONJ - FACTORES'!AF$11,'COMPRAS CONJ - FACTORES'!AF$10)*'COMPRAS CONJ - FACTORES'!AF101</f>
        <v>0</v>
      </c>
      <c r="AG101" s="21">
        <f>+$I101*IF(OR($A101="2-F1",$A101="2-F2"),'COMPRAS CONJ - FACTORES'!AG$11,'COMPRAS CONJ - FACTORES'!AG$10)*'COMPRAS CONJ - FACTORES'!AG101</f>
        <v>0</v>
      </c>
      <c r="AH101" s="21">
        <f>+$I101*IF(OR($A101="2-F1",$A101="2-F2"),'COMPRAS CONJ - FACTORES'!AH$11,'COMPRAS CONJ - FACTORES'!AH$10)*'COMPRAS CONJ - FACTORES'!AH101</f>
        <v>0</v>
      </c>
      <c r="AI101" s="21">
        <f>+$I101*IF(OR($A101="2-F1",$A101="2-F2"),'COMPRAS CONJ - FACTORES'!AI$11,'COMPRAS CONJ - FACTORES'!AI$10)*'COMPRAS CONJ - FACTORES'!AI101</f>
        <v>0</v>
      </c>
      <c r="AJ101" s="21">
        <f>+$I101*IF(OR($A101="2-F1",$A101="2-F2"),'COMPRAS CONJ - FACTORES'!AJ$11,'COMPRAS CONJ - FACTORES'!AJ$10)*'COMPRAS CONJ - FACTORES'!AJ101</f>
        <v>0</v>
      </c>
      <c r="AK101" s="21">
        <f>+$I101*IF(OR($A101="2-F1",$A101="2-F2"),'COMPRAS CONJ - FACTORES'!AK$11,'COMPRAS CONJ - FACTORES'!AK$10)*'COMPRAS CONJ - FACTORES'!AK101</f>
        <v>0</v>
      </c>
      <c r="AL101" s="21">
        <f>+$I101*IF(OR($A101="2-F1",$A101="2-F2"),'COMPRAS CONJ - FACTORES'!AL$11,'COMPRAS CONJ - FACTORES'!AL$10)*'COMPRAS CONJ - FACTORES'!AL101</f>
        <v>0</v>
      </c>
      <c r="AM101" s="21">
        <f>+$I101*IF(OR($A101="2-F1",$A101="2-F2"),'COMPRAS CONJ - FACTORES'!AM$11,'COMPRAS CONJ - FACTORES'!AM$10)*'COMPRAS CONJ - FACTORES'!AM101</f>
        <v>0</v>
      </c>
      <c r="AN101" s="21">
        <f>+$I101*IF(OR($A101="2-F1",$A101="2-F2"),'COMPRAS CONJ - FACTORES'!AN$11,'COMPRAS CONJ - FACTORES'!AN$10)*'COMPRAS CONJ - FACTORES'!AN101</f>
        <v>0</v>
      </c>
      <c r="AO101" s="21">
        <f>+$I101*IF(OR($A101="2-F1",$A101="2-F2"),'COMPRAS CONJ - FACTORES'!AO$11,'COMPRAS CONJ - FACTORES'!AO$10)*'COMPRAS CONJ - FACTORES'!AO101</f>
        <v>0</v>
      </c>
      <c r="AP101" s="21">
        <f>+$I101*IF(OR($A101="2-F1",$A101="2-F2"),'COMPRAS CONJ - FACTORES'!AP$11,'COMPRAS CONJ - FACTORES'!AP$10)*'COMPRAS CONJ - FACTORES'!AP101</f>
        <v>0</v>
      </c>
      <c r="AQ101" s="21">
        <f>+$I101*IF(OR($A101="2-F1",$A101="2-F2"),'COMPRAS CONJ - FACTORES'!AQ$11,'COMPRAS CONJ - FACTORES'!AQ$10)*'COMPRAS CONJ - FACTORES'!AQ101</f>
        <v>0</v>
      </c>
      <c r="AR101" s="21">
        <f>+$I101*IF(OR($A101="2-F1",$A101="2-F2"),'COMPRAS CONJ - FACTORES'!AR$11,'COMPRAS CONJ - FACTORES'!AR$10)*'COMPRAS CONJ - FACTORES'!AR101</f>
        <v>0</v>
      </c>
      <c r="AS101" s="21">
        <f>+$I101*IF(OR($A101="2-F1",$A101="2-F2"),'COMPRAS CONJ - FACTORES'!AS$11,'COMPRAS CONJ - FACTORES'!AS$10)*'COMPRAS CONJ - FACTORES'!AS101</f>
        <v>0</v>
      </c>
      <c r="AT101" s="21">
        <f>+$I101*IF(OR($A101="2-F1",$A101="2-F2"),'COMPRAS CONJ - FACTORES'!AT$11,'COMPRAS CONJ - FACTORES'!AT$10)*'COMPRAS CONJ - FACTORES'!AT101</f>
        <v>0</v>
      </c>
      <c r="AU101" s="21">
        <f>+$I101*IF(OR($A101="2-F1",$A101="2-F2"),'COMPRAS CONJ - FACTORES'!AU$11,'COMPRAS CONJ - FACTORES'!AU$10)*'COMPRAS CONJ - FACTORES'!AU101</f>
        <v>0</v>
      </c>
      <c r="AV101" s="21">
        <f>+$I101*IF(OR($A101="2-F1",$A101="2-F2"),'COMPRAS CONJ - FACTORES'!AV$11,'COMPRAS CONJ - FACTORES'!AV$10)*'COMPRAS CONJ - FACTORES'!AV101</f>
        <v>0</v>
      </c>
      <c r="AW101" s="21">
        <f>+$I101*IF(OR($A101="2-F1",$A101="2-F2"),'COMPRAS CONJ - FACTORES'!AW$11,'COMPRAS CONJ - FACTORES'!AW$10)*'COMPRAS CONJ - FACTORES'!AW101</f>
        <v>0</v>
      </c>
      <c r="AX101" s="21">
        <f>+$I101*IF(OR($A101="2-F1",$A101="2-F2"),'COMPRAS CONJ - FACTORES'!AX$11,'COMPRAS CONJ - FACTORES'!AX$10)*'COMPRAS CONJ - FACTORES'!AX101</f>
        <v>0</v>
      </c>
      <c r="AY101" s="21">
        <f>+$I101*IF(OR($A101="2-F1",$A101="2-F2"),'COMPRAS CONJ - FACTORES'!AY$11,'COMPRAS CONJ - FACTORES'!AY$10)*'COMPRAS CONJ - FACTORES'!AY101</f>
        <v>0</v>
      </c>
      <c r="AZ101" s="21">
        <f>+$I101*IF(OR($A101="2-F1",$A101="2-F2"),'COMPRAS CONJ - FACTORES'!AZ$11,'COMPRAS CONJ - FACTORES'!AZ$10)*'COMPRAS CONJ - FACTORES'!AZ101</f>
        <v>0</v>
      </c>
      <c r="BA101" s="21">
        <f>+$I101*IF(OR($A101="2-F1",$A101="2-F2"),'COMPRAS CONJ - FACTORES'!BA$11,'COMPRAS CONJ - FACTORES'!BA$10)*'COMPRAS CONJ - FACTORES'!BA101</f>
        <v>0</v>
      </c>
      <c r="BB101" s="21">
        <f>+$I101*IF(OR($A101="2-F1",$A101="2-F2"),'COMPRAS CONJ - FACTORES'!BB$11,'COMPRAS CONJ - FACTORES'!BB$10)*'COMPRAS CONJ - FACTORES'!BB101</f>
        <v>183.46195524999996</v>
      </c>
      <c r="BC101" s="21">
        <f>+$I101*IF(OR($A101="2-F1",$A101="2-F2"),'COMPRAS CONJ - FACTORES'!BC$11,'COMPRAS CONJ - FACTORES'!BC$10)*'COMPRAS CONJ - FACTORES'!BC101</f>
        <v>183.46195524999996</v>
      </c>
      <c r="BD101" s="21">
        <f>+$I101*IF(OR($A101="2-F1",$A101="2-F2"),'COMPRAS CONJ - FACTORES'!BD$11,'COMPRAS CONJ - FACTORES'!BD$10)*'COMPRAS CONJ - FACTORES'!BD101</f>
        <v>183.46195524999996</v>
      </c>
      <c r="BE101" s="21">
        <f>+$I101*IF(OR($A101="2-F1",$A101="2-F2"),'COMPRAS CONJ - FACTORES'!BE$11,'COMPRAS CONJ - FACTORES'!BE$10)*'COMPRAS CONJ - FACTORES'!BE101</f>
        <v>183.46195524999996</v>
      </c>
      <c r="BF101" s="21">
        <f>+$I101*IF(OR($A101="2-F1",$A101="2-F2"),'COMPRAS CONJ - FACTORES'!BF$11,'COMPRAS CONJ - FACTORES'!BF$10)*'COMPRAS CONJ - FACTORES'!BF101</f>
        <v>183.46195524999996</v>
      </c>
      <c r="BG101" s="21">
        <f>+$I101*IF(OR($A101="2-F1",$A101="2-F2"),'COMPRAS CONJ - FACTORES'!BG$11,'COMPRAS CONJ - FACTORES'!BG$10)*'COMPRAS CONJ - FACTORES'!BG101</f>
        <v>183.46195524999996</v>
      </c>
      <c r="BH101" s="21">
        <f>+$I101*IF(OR($A101="2-F1",$A101="2-F2"),'COMPRAS CONJ - FACTORES'!BH$11,'COMPRAS CONJ - FACTORES'!BH$10)*'COMPRAS CONJ - FACTORES'!BH101</f>
        <v>183.46195524999996</v>
      </c>
      <c r="BI101" s="21">
        <f>+$I101*IF(OR($A101="2-F1",$A101="2-F2"),'COMPRAS CONJ - FACTORES'!BI$11,'COMPRAS CONJ - FACTORES'!BI$10)*'COMPRAS CONJ - FACTORES'!BI101</f>
        <v>183.46195524999996</v>
      </c>
      <c r="BJ101" s="21">
        <f>+$I101*IF(OR($A101="2-F1",$A101="2-F2"),'COMPRAS CONJ - FACTORES'!BJ$11,'COMPRAS CONJ - FACTORES'!BJ$10)*'COMPRAS CONJ - FACTORES'!BJ101</f>
        <v>183.46195524999996</v>
      </c>
      <c r="BK101" s="21">
        <f>+$I101*IF(OR($A101="2-F1",$A101="2-F2"),'COMPRAS CONJ - FACTORES'!BK$11,'COMPRAS CONJ - FACTORES'!BK$10)*'COMPRAS CONJ - FACTORES'!BK101</f>
        <v>183.46195524999996</v>
      </c>
      <c r="BL101" s="21">
        <f>+$I101*IF(OR($A101="2-F1",$A101="2-F2"),'COMPRAS CONJ - FACTORES'!BL$11,'COMPRAS CONJ - FACTORES'!BL$10)*'COMPRAS CONJ - FACTORES'!BL101</f>
        <v>183.46195524999996</v>
      </c>
      <c r="BM101" s="21">
        <f>+$I101*IF(OR($A101="2-F1",$A101="2-F2"),'COMPRAS CONJ - FACTORES'!BM$11,'COMPRAS CONJ - FACTORES'!BM$10)*'COMPRAS CONJ - FACTORES'!BM101</f>
        <v>183.46195524999996</v>
      </c>
      <c r="BN101" s="21">
        <f>+$I101*IF(OR($A101="2-F1",$A101="2-F2"),'COMPRAS CONJ - FACTORES'!BN$11,'COMPRAS CONJ - FACTORES'!BN$10)*'COMPRAS CONJ - FACTORES'!BN101</f>
        <v>186.58248599999996</v>
      </c>
      <c r="BO101" s="21">
        <f>+$I101*IF(OR($A101="2-F1",$A101="2-F2"),'COMPRAS CONJ - FACTORES'!BO$11,'COMPRAS CONJ - FACTORES'!BO$10)*'COMPRAS CONJ - FACTORES'!BO101</f>
        <v>186.58248599999996</v>
      </c>
      <c r="BP101" s="21">
        <f>+$I101*IF(OR($A101="2-F1",$A101="2-F2"),'COMPRAS CONJ - FACTORES'!BP$11,'COMPRAS CONJ - FACTORES'!BP$10)*'COMPRAS CONJ - FACTORES'!BP101</f>
        <v>186.58248599999996</v>
      </c>
      <c r="BQ101" s="21">
        <f>+$I101*IF(OR($A101="2-F1",$A101="2-F2"),'COMPRAS CONJ - FACTORES'!BQ$11,'COMPRAS CONJ - FACTORES'!BQ$10)*'COMPRAS CONJ - FACTORES'!BQ101</f>
        <v>186.58248599999996</v>
      </c>
      <c r="BR101" s="21">
        <f>+$I101*IF(OR($A101="2-F1",$A101="2-F2"),'COMPRAS CONJ - FACTORES'!BR$11,'COMPRAS CONJ - FACTORES'!BR$10)*'COMPRAS CONJ - FACTORES'!BR101</f>
        <v>186.58248599999996</v>
      </c>
      <c r="BS101" s="21">
        <f>+$I101*IF(OR($A101="2-F1",$A101="2-F2"),'COMPRAS CONJ - FACTORES'!BS$11,'COMPRAS CONJ - FACTORES'!BS$10)*'COMPRAS CONJ - FACTORES'!BS101</f>
        <v>186.58248599999996</v>
      </c>
      <c r="BT101" s="21">
        <f>+$I101*IF(OR($A101="2-F1",$A101="2-F2"),'COMPRAS CONJ - FACTORES'!BT$11,'COMPRAS CONJ - FACTORES'!BT$10)*'COMPRAS CONJ - FACTORES'!BT101</f>
        <v>186.58248599999996</v>
      </c>
      <c r="BU101" s="21">
        <f>+$I101*IF(OR($A101="2-F1",$A101="2-F2"),'COMPRAS CONJ - FACTORES'!BU$11,'COMPRAS CONJ - FACTORES'!BU$10)*'COMPRAS CONJ - FACTORES'!BU101</f>
        <v>186.58248599999996</v>
      </c>
      <c r="BV101" s="21">
        <f>+$I101*IF(OR($A101="2-F1",$A101="2-F2"),'COMPRAS CONJ - FACTORES'!BV$11,'COMPRAS CONJ - FACTORES'!BV$10)*'COMPRAS CONJ - FACTORES'!BV101</f>
        <v>186.58248599999996</v>
      </c>
      <c r="BW101" s="21">
        <f>+$I101*IF(OR($A101="2-F1",$A101="2-F2"),'COMPRAS CONJ - FACTORES'!BW$11,'COMPRAS CONJ - FACTORES'!BW$10)*'COMPRAS CONJ - FACTORES'!BW101</f>
        <v>186.58248599999996</v>
      </c>
      <c r="BX101" s="21">
        <f>+$I101*IF(OR($A101="2-F1",$A101="2-F2"),'COMPRAS CONJ - FACTORES'!BX$11,'COMPRAS CONJ - FACTORES'!BX$10)*'COMPRAS CONJ - FACTORES'!BX101</f>
        <v>186.58248599999996</v>
      </c>
      <c r="BY101" s="21">
        <f>+$I101*IF(OR($A101="2-F1",$A101="2-F2"),'COMPRAS CONJ - FACTORES'!BY$11,'COMPRAS CONJ - FACTORES'!BY$10)*'COMPRAS CONJ - FACTORES'!BY101</f>
        <v>186.58248599999996</v>
      </c>
      <c r="BZ101" s="21">
        <f>+$I101*IF(OR($A101="2-F1",$A101="2-F2"),'COMPRAS CONJ - FACTORES'!BZ$11,'COMPRAS CONJ - FACTORES'!BZ$10)*'COMPRAS CONJ - FACTORES'!BZ101</f>
        <v>189.77516774999998</v>
      </c>
      <c r="CA101" s="21">
        <f>+$I101*IF(OR($A101="2-F1",$A101="2-F2"),'COMPRAS CONJ - FACTORES'!CA$11,'COMPRAS CONJ - FACTORES'!CA$10)*'COMPRAS CONJ - FACTORES'!CA101</f>
        <v>189.77516774999998</v>
      </c>
    </row>
    <row r="102" spans="1:79" ht="21" thickTop="1" x14ac:dyDescent="0.3">
      <c r="A102" s="9" t="s">
        <v>3398</v>
      </c>
      <c r="B102" s="444" t="s">
        <v>2934</v>
      </c>
      <c r="C102" s="445" t="s">
        <v>3462</v>
      </c>
      <c r="D102" s="11" t="s">
        <v>2815</v>
      </c>
      <c r="E102" s="9" t="s">
        <v>3408</v>
      </c>
      <c r="F102" s="9" t="s">
        <v>3463</v>
      </c>
      <c r="G102" s="9" t="s">
        <v>5752</v>
      </c>
      <c r="H102" s="12" t="s">
        <v>5753</v>
      </c>
      <c r="I102" s="13">
        <v>148.44999999999999</v>
      </c>
      <c r="J102" s="14">
        <v>1</v>
      </c>
      <c r="K102" s="24">
        <v>43427</v>
      </c>
      <c r="L102" s="24">
        <v>43901</v>
      </c>
      <c r="M102" s="689">
        <v>43901</v>
      </c>
      <c r="N102" s="21">
        <f>+$I102*IF(OR($A102="2-F1",$A102="2-F2"),'COMPRAS CONJ - FACTORES'!N$11,'COMPRAS CONJ - FACTORES'!N$10)*'COMPRAS CONJ - FACTORES'!N102</f>
        <v>0</v>
      </c>
      <c r="O102" s="21">
        <f>+$I102*IF(OR($A102="2-F1",$A102="2-F2"),'COMPRAS CONJ - FACTORES'!O$11,'COMPRAS CONJ - FACTORES'!O$10)*'COMPRAS CONJ - FACTORES'!O102</f>
        <v>0</v>
      </c>
      <c r="P102" s="21">
        <f>+$I102*IF(OR($A102="2-F1",$A102="2-F2"),'COMPRAS CONJ - FACTORES'!P$11,'COMPRAS CONJ - FACTORES'!P$10)*'COMPRAS CONJ - FACTORES'!P102</f>
        <v>0</v>
      </c>
      <c r="Q102" s="21">
        <f>+$I102*IF(OR($A102="2-F1",$A102="2-F2"),'COMPRAS CONJ - FACTORES'!Q$11,'COMPRAS CONJ - FACTORES'!Q$10)*'COMPRAS CONJ - FACTORES'!Q102</f>
        <v>0</v>
      </c>
      <c r="R102" s="21">
        <f>+$I102*IF(OR($A102="2-F1",$A102="2-F2"),'COMPRAS CONJ - FACTORES'!R$11,'COMPRAS CONJ - FACTORES'!R$10)*'COMPRAS CONJ - FACTORES'!R102</f>
        <v>0</v>
      </c>
      <c r="S102" s="21">
        <f>+$I102*IF(OR($A102="2-F1",$A102="2-F2"),'COMPRAS CONJ - FACTORES'!S$11,'COMPRAS CONJ - FACTORES'!S$10)*'COMPRAS CONJ - FACTORES'!S102</f>
        <v>0</v>
      </c>
      <c r="T102" s="21">
        <f>+$I102*IF(OR($A102="2-F1",$A102="2-F2"),'COMPRAS CONJ - FACTORES'!T$11,'COMPRAS CONJ - FACTORES'!T$10)*'COMPRAS CONJ - FACTORES'!T102</f>
        <v>0</v>
      </c>
      <c r="U102" s="21">
        <f>+$I102*IF(OR($A102="2-F1",$A102="2-F2"),'COMPRAS CONJ - FACTORES'!U$11,'COMPRAS CONJ - FACTORES'!U$10)*'COMPRAS CONJ - FACTORES'!U102</f>
        <v>0</v>
      </c>
      <c r="V102" s="21">
        <f>+$I102*IF(OR($A102="2-F1",$A102="2-F2"),'COMPRAS CONJ - FACTORES'!V$11,'COMPRAS CONJ - FACTORES'!V$10)*'COMPRAS CONJ - FACTORES'!V102</f>
        <v>0</v>
      </c>
      <c r="W102" s="21">
        <f>+$I102*IF(OR($A102="2-F1",$A102="2-F2"),'COMPRAS CONJ - FACTORES'!W$11,'COMPRAS CONJ - FACTORES'!W$10)*'COMPRAS CONJ - FACTORES'!W102</f>
        <v>0</v>
      </c>
      <c r="X102" s="21">
        <f>+$I102*IF(OR($A102="2-F1",$A102="2-F2"),'COMPRAS CONJ - FACTORES'!X$11,'COMPRAS CONJ - FACTORES'!X$10)*'COMPRAS CONJ - FACTORES'!X102</f>
        <v>0</v>
      </c>
      <c r="Y102" s="21">
        <f>+$I102*IF(OR($A102="2-F1",$A102="2-F2"),'COMPRAS CONJ - FACTORES'!Y$11,'COMPRAS CONJ - FACTORES'!Y$10)*'COMPRAS CONJ - FACTORES'!Y102</f>
        <v>0</v>
      </c>
      <c r="Z102" s="21">
        <f>+$I102*IF(OR($A102="2-F1",$A102="2-F2"),'COMPRAS CONJ - FACTORES'!Z$11,'COMPRAS CONJ - FACTORES'!Z$10)*'COMPRAS CONJ - FACTORES'!Z102</f>
        <v>0</v>
      </c>
      <c r="AA102" s="21">
        <f>+$I102*IF(OR($A102="2-F1",$A102="2-F2"),'COMPRAS CONJ - FACTORES'!AA$11,'COMPRAS CONJ - FACTORES'!AA$10)*'COMPRAS CONJ - FACTORES'!AA102</f>
        <v>0</v>
      </c>
      <c r="AB102" s="21">
        <f>+$I102*IF(OR($A102="2-F1",$A102="2-F2"),'COMPRAS CONJ - FACTORES'!AB$11,'COMPRAS CONJ - FACTORES'!AB$10)*'COMPRAS CONJ - FACTORES'!AB102</f>
        <v>0</v>
      </c>
      <c r="AC102" s="21">
        <f>+$I102*IF(OR($A102="2-F1",$A102="2-F2"),'COMPRAS CONJ - FACTORES'!AC$11,'COMPRAS CONJ - FACTORES'!AC$10)*'COMPRAS CONJ - FACTORES'!AC102</f>
        <v>0</v>
      </c>
      <c r="AD102" s="21">
        <f>+$I102*IF(OR($A102="2-F1",$A102="2-F2"),'COMPRAS CONJ - FACTORES'!AD$11,'COMPRAS CONJ - FACTORES'!AD$10)*'COMPRAS CONJ - FACTORES'!AD102</f>
        <v>0</v>
      </c>
      <c r="AE102" s="21">
        <f>+$I102*IF(OR($A102="2-F1",$A102="2-F2"),'COMPRAS CONJ - FACTORES'!AE$11,'COMPRAS CONJ - FACTORES'!AE$10)*'COMPRAS CONJ - FACTORES'!AE102</f>
        <v>0</v>
      </c>
      <c r="AF102" s="21">
        <f>+$I102*IF(OR($A102="2-F1",$A102="2-F2"),'COMPRAS CONJ - FACTORES'!AF$11,'COMPRAS CONJ - FACTORES'!AF$10)*'COMPRAS CONJ - FACTORES'!AF102</f>
        <v>0</v>
      </c>
      <c r="AG102" s="21">
        <f>+$I102*IF(OR($A102="2-F1",$A102="2-F2"),'COMPRAS CONJ - FACTORES'!AG$11,'COMPRAS CONJ - FACTORES'!AG$10)*'COMPRAS CONJ - FACTORES'!AG102</f>
        <v>0</v>
      </c>
      <c r="AH102" s="21">
        <f>+$I102*IF(OR($A102="2-F1",$A102="2-F2"),'COMPRAS CONJ - FACTORES'!AH$11,'COMPRAS CONJ - FACTORES'!AH$10)*'COMPRAS CONJ - FACTORES'!AH102</f>
        <v>0</v>
      </c>
      <c r="AI102" s="21">
        <f>+$I102*IF(OR($A102="2-F1",$A102="2-F2"),'COMPRAS CONJ - FACTORES'!AI$11,'COMPRAS CONJ - FACTORES'!AI$10)*'COMPRAS CONJ - FACTORES'!AI102</f>
        <v>0</v>
      </c>
      <c r="AJ102" s="21">
        <f>+$I102*IF(OR($A102="2-F1",$A102="2-F2"),'COMPRAS CONJ - FACTORES'!AJ$11,'COMPRAS CONJ - FACTORES'!AJ$10)*'COMPRAS CONJ - FACTORES'!AJ102</f>
        <v>0</v>
      </c>
      <c r="AK102" s="21">
        <f>+$I102*IF(OR($A102="2-F1",$A102="2-F2"),'COMPRAS CONJ - FACTORES'!AK$11,'COMPRAS CONJ - FACTORES'!AK$10)*'COMPRAS CONJ - FACTORES'!AK102</f>
        <v>0</v>
      </c>
      <c r="AL102" s="21">
        <f>+$I102*IF(OR($A102="2-F1",$A102="2-F2"),'COMPRAS CONJ - FACTORES'!AL$11,'COMPRAS CONJ - FACTORES'!AL$10)*'COMPRAS CONJ - FACTORES'!AL102</f>
        <v>0</v>
      </c>
      <c r="AM102" s="21">
        <f>+$I102*IF(OR($A102="2-F1",$A102="2-F2"),'COMPRAS CONJ - FACTORES'!AM$11,'COMPRAS CONJ - FACTORES'!AM$10)*'COMPRAS CONJ - FACTORES'!AM102</f>
        <v>0</v>
      </c>
      <c r="AN102" s="21">
        <f>+$I102*IF(OR($A102="2-F1",$A102="2-F2"),'COMPRAS CONJ - FACTORES'!AN$11,'COMPRAS CONJ - FACTORES'!AN$10)*'COMPRAS CONJ - FACTORES'!AN102</f>
        <v>0</v>
      </c>
      <c r="AO102" s="21">
        <f>+$I102*IF(OR($A102="2-F1",$A102="2-F2"),'COMPRAS CONJ - FACTORES'!AO$11,'COMPRAS CONJ - FACTORES'!AO$10)*'COMPRAS CONJ - FACTORES'!AO102</f>
        <v>0</v>
      </c>
      <c r="AP102" s="21">
        <f>+$I102*IF(OR($A102="2-F1",$A102="2-F2"),'COMPRAS CONJ - FACTORES'!AP$11,'COMPRAS CONJ - FACTORES'!AP$10)*'COMPRAS CONJ - FACTORES'!AP102</f>
        <v>0</v>
      </c>
      <c r="AQ102" s="21">
        <f>+$I102*IF(OR($A102="2-F1",$A102="2-F2"),'COMPRAS CONJ - FACTORES'!AQ$11,'COMPRAS CONJ - FACTORES'!AQ$10)*'COMPRAS CONJ - FACTORES'!AQ102</f>
        <v>0</v>
      </c>
      <c r="AR102" s="21">
        <f>+$I102*IF(OR($A102="2-F1",$A102="2-F2"),'COMPRAS CONJ - FACTORES'!AR$11,'COMPRAS CONJ - FACTORES'!AR$10)*'COMPRAS CONJ - FACTORES'!AR102</f>
        <v>0</v>
      </c>
      <c r="AS102" s="21">
        <f>+$I102*IF(OR($A102="2-F1",$A102="2-F2"),'COMPRAS CONJ - FACTORES'!AS$11,'COMPRAS CONJ - FACTORES'!AS$10)*'COMPRAS CONJ - FACTORES'!AS102</f>
        <v>0</v>
      </c>
      <c r="AT102" s="21">
        <f>+$I102*IF(OR($A102="2-F1",$A102="2-F2"),'COMPRAS CONJ - FACTORES'!AT$11,'COMPRAS CONJ - FACTORES'!AT$10)*'COMPRAS CONJ - FACTORES'!AT102</f>
        <v>173.63676924999996</v>
      </c>
      <c r="AU102" s="21">
        <f>+$I102*IF(OR($A102="2-F1",$A102="2-F2"),'COMPRAS CONJ - FACTORES'!AU$11,'COMPRAS CONJ - FACTORES'!AU$10)*'COMPRAS CONJ - FACTORES'!AU102</f>
        <v>173.63676924999996</v>
      </c>
      <c r="AV102" s="21">
        <f>+$I102*IF(OR($A102="2-F1",$A102="2-F2"),'COMPRAS CONJ - FACTORES'!AV$11,'COMPRAS CONJ - FACTORES'!AV$10)*'COMPRAS CONJ - FACTORES'!AV102</f>
        <v>173.63676924999996</v>
      </c>
      <c r="AW102" s="21">
        <f>+$I102*IF(OR($A102="2-F1",$A102="2-F2"),'COMPRAS CONJ - FACTORES'!AW$11,'COMPRAS CONJ - FACTORES'!AW$10)*'COMPRAS CONJ - FACTORES'!AW102</f>
        <v>173.63676924999996</v>
      </c>
      <c r="AX102" s="21">
        <f>+$I102*IF(OR($A102="2-F1",$A102="2-F2"),'COMPRAS CONJ - FACTORES'!AX$11,'COMPRAS CONJ - FACTORES'!AX$10)*'COMPRAS CONJ - FACTORES'!AX102</f>
        <v>173.63676924999996</v>
      </c>
      <c r="AY102" s="21">
        <f>+$I102*IF(OR($A102="2-F1",$A102="2-F2"),'COMPRAS CONJ - FACTORES'!AY$11,'COMPRAS CONJ - FACTORES'!AY$10)*'COMPRAS CONJ - FACTORES'!AY102</f>
        <v>173.63676924999996</v>
      </c>
      <c r="AZ102" s="21">
        <f>+$I102*IF(OR($A102="2-F1",$A102="2-F2"),'COMPRAS CONJ - FACTORES'!AZ$11,'COMPRAS CONJ - FACTORES'!AZ$10)*'COMPRAS CONJ - FACTORES'!AZ102</f>
        <v>173.63676924999996</v>
      </c>
      <c r="BA102" s="21">
        <f>+$I102*IF(OR($A102="2-F1",$A102="2-F2"),'COMPRAS CONJ - FACTORES'!BA$11,'COMPRAS CONJ - FACTORES'!BA$10)*'COMPRAS CONJ - FACTORES'!BA102</f>
        <v>173.63676924999996</v>
      </c>
      <c r="BB102" s="21">
        <f>+$I102*IF(OR($A102="2-F1",$A102="2-F2"),'COMPRAS CONJ - FACTORES'!BB$11,'COMPRAS CONJ - FACTORES'!BB$10)*'COMPRAS CONJ - FACTORES'!BB102</f>
        <v>173.63676924999996</v>
      </c>
      <c r="BC102" s="21">
        <f>+$I102*IF(OR($A102="2-F1",$A102="2-F2"),'COMPRAS CONJ - FACTORES'!BC$11,'COMPRAS CONJ - FACTORES'!BC$10)*'COMPRAS CONJ - FACTORES'!BC102</f>
        <v>173.63676924999996</v>
      </c>
      <c r="BD102" s="21">
        <f>+$I102*IF(OR($A102="2-F1",$A102="2-F2"),'COMPRAS CONJ - FACTORES'!BD$11,'COMPRAS CONJ - FACTORES'!BD$10)*'COMPRAS CONJ - FACTORES'!BD102</f>
        <v>173.63676924999996</v>
      </c>
      <c r="BE102" s="21">
        <f>+$I102*IF(OR($A102="2-F1",$A102="2-F2"),'COMPRAS CONJ - FACTORES'!BE$11,'COMPRAS CONJ - FACTORES'!BE$10)*'COMPRAS CONJ - FACTORES'!BE102</f>
        <v>173.63676924999996</v>
      </c>
      <c r="BF102" s="21">
        <f>+$I102*IF(OR($A102="2-F1",$A102="2-F2"),'COMPRAS CONJ - FACTORES'!BF$11,'COMPRAS CONJ - FACTORES'!BF$10)*'COMPRAS CONJ - FACTORES'!BF102</f>
        <v>176.59018199999997</v>
      </c>
      <c r="BG102" s="21">
        <f>+$I102*IF(OR($A102="2-F1",$A102="2-F2"),'COMPRAS CONJ - FACTORES'!BG$11,'COMPRAS CONJ - FACTORES'!BG$10)*'COMPRAS CONJ - FACTORES'!BG102</f>
        <v>176.59018199999997</v>
      </c>
      <c r="BH102" s="21">
        <f>+$I102*IF(OR($A102="2-F1",$A102="2-F2"),'COMPRAS CONJ - FACTORES'!BH$11,'COMPRAS CONJ - FACTORES'!BH$10)*'COMPRAS CONJ - FACTORES'!BH102</f>
        <v>176.59018199999997</v>
      </c>
      <c r="BI102" s="21">
        <f>+$I102*IF(OR($A102="2-F1",$A102="2-F2"),'COMPRAS CONJ - FACTORES'!BI$11,'COMPRAS CONJ - FACTORES'!BI$10)*'COMPRAS CONJ - FACTORES'!BI102</f>
        <v>176.59018199999997</v>
      </c>
      <c r="BJ102" s="21">
        <f>+$I102*IF(OR($A102="2-F1",$A102="2-F2"),'COMPRAS CONJ - FACTORES'!BJ$11,'COMPRAS CONJ - FACTORES'!BJ$10)*'COMPRAS CONJ - FACTORES'!BJ102</f>
        <v>176.59018199999997</v>
      </c>
      <c r="BK102" s="21">
        <f>+$I102*IF(OR($A102="2-F1",$A102="2-F2"),'COMPRAS CONJ - FACTORES'!BK$11,'COMPRAS CONJ - FACTORES'!BK$10)*'COMPRAS CONJ - FACTORES'!BK102</f>
        <v>176.59018199999997</v>
      </c>
      <c r="BL102" s="21">
        <f>+$I102*IF(OR($A102="2-F1",$A102="2-F2"),'COMPRAS CONJ - FACTORES'!BL$11,'COMPRAS CONJ - FACTORES'!BL$10)*'COMPRAS CONJ - FACTORES'!BL102</f>
        <v>176.59018199999997</v>
      </c>
      <c r="BM102" s="21">
        <f>+$I102*IF(OR($A102="2-F1",$A102="2-F2"),'COMPRAS CONJ - FACTORES'!BM$11,'COMPRAS CONJ - FACTORES'!BM$10)*'COMPRAS CONJ - FACTORES'!BM102</f>
        <v>176.59018199999997</v>
      </c>
      <c r="BN102" s="21">
        <f>+$I102*IF(OR($A102="2-F1",$A102="2-F2"),'COMPRAS CONJ - FACTORES'!BN$11,'COMPRAS CONJ - FACTORES'!BN$10)*'COMPRAS CONJ - FACTORES'!BN102</f>
        <v>176.59018199999997</v>
      </c>
      <c r="BO102" s="21">
        <f>+$I102*IF(OR($A102="2-F1",$A102="2-F2"),'COMPRAS CONJ - FACTORES'!BO$11,'COMPRAS CONJ - FACTORES'!BO$10)*'COMPRAS CONJ - FACTORES'!BO102</f>
        <v>176.59018199999997</v>
      </c>
      <c r="BP102" s="21">
        <f>+$I102*IF(OR($A102="2-F1",$A102="2-F2"),'COMPRAS CONJ - FACTORES'!BP$11,'COMPRAS CONJ - FACTORES'!BP$10)*'COMPRAS CONJ - FACTORES'!BP102</f>
        <v>176.59018199999997</v>
      </c>
      <c r="BQ102" s="21">
        <f>+$I102*IF(OR($A102="2-F1",$A102="2-F2"),'COMPRAS CONJ - FACTORES'!BQ$11,'COMPRAS CONJ - FACTORES'!BQ$10)*'COMPRAS CONJ - FACTORES'!BQ102</f>
        <v>176.59018199999997</v>
      </c>
      <c r="BR102" s="21">
        <f>+$I102*IF(OR($A102="2-F1",$A102="2-F2"),'COMPRAS CONJ - FACTORES'!BR$11,'COMPRAS CONJ - FACTORES'!BR$10)*'COMPRAS CONJ - FACTORES'!BR102</f>
        <v>179.61188174999998</v>
      </c>
      <c r="BS102" s="21">
        <f>+$I102*IF(OR($A102="2-F1",$A102="2-F2"),'COMPRAS CONJ - FACTORES'!BS$11,'COMPRAS CONJ - FACTORES'!BS$10)*'COMPRAS CONJ - FACTORES'!BS102</f>
        <v>179.61188174999998</v>
      </c>
      <c r="BT102" s="21">
        <f>+$I102*IF(OR($A102="2-F1",$A102="2-F2"),'COMPRAS CONJ - FACTORES'!BT$11,'COMPRAS CONJ - FACTORES'!BT$10)*'COMPRAS CONJ - FACTORES'!BT102</f>
        <v>179.61188174999998</v>
      </c>
      <c r="BU102" s="21">
        <f>+$I102*IF(OR($A102="2-F1",$A102="2-F2"),'COMPRAS CONJ - FACTORES'!BU$11,'COMPRAS CONJ - FACTORES'!BU$10)*'COMPRAS CONJ - FACTORES'!BU102</f>
        <v>179.61188174999998</v>
      </c>
      <c r="BV102" s="21">
        <f>+$I102*IF(OR($A102="2-F1",$A102="2-F2"),'COMPRAS CONJ - FACTORES'!BV$11,'COMPRAS CONJ - FACTORES'!BV$10)*'COMPRAS CONJ - FACTORES'!BV102</f>
        <v>179.61188174999998</v>
      </c>
      <c r="BW102" s="21">
        <f>+$I102*IF(OR($A102="2-F1",$A102="2-F2"),'COMPRAS CONJ - FACTORES'!BW$11,'COMPRAS CONJ - FACTORES'!BW$10)*'COMPRAS CONJ - FACTORES'!BW102</f>
        <v>179.61188174999998</v>
      </c>
      <c r="BX102" s="21">
        <f>+$I102*IF(OR($A102="2-F1",$A102="2-F2"),'COMPRAS CONJ - FACTORES'!BX$11,'COMPRAS CONJ - FACTORES'!BX$10)*'COMPRAS CONJ - FACTORES'!BX102</f>
        <v>179.61188174999998</v>
      </c>
      <c r="BY102" s="21">
        <f>+$I102*IF(OR($A102="2-F1",$A102="2-F2"),'COMPRAS CONJ - FACTORES'!BY$11,'COMPRAS CONJ - FACTORES'!BY$10)*'COMPRAS CONJ - FACTORES'!BY102</f>
        <v>179.61188174999998</v>
      </c>
      <c r="BZ102" s="21">
        <f>+$I102*IF(OR($A102="2-F1",$A102="2-F2"),'COMPRAS CONJ - FACTORES'!BZ$11,'COMPRAS CONJ - FACTORES'!BZ$10)*'COMPRAS CONJ - FACTORES'!BZ102</f>
        <v>179.61188174999998</v>
      </c>
      <c r="CA102" s="21">
        <f>+$I102*IF(OR($A102="2-F1",$A102="2-F2"),'COMPRAS CONJ - FACTORES'!CA$11,'COMPRAS CONJ - FACTORES'!CA$10)*'COMPRAS CONJ - FACTORES'!CA102</f>
        <v>179.61188174999998</v>
      </c>
    </row>
    <row r="103" spans="1:79" ht="21" thickBot="1" x14ac:dyDescent="0.35">
      <c r="A103" s="9" t="s">
        <v>3398</v>
      </c>
      <c r="B103" s="444" t="s">
        <v>2934</v>
      </c>
      <c r="C103" s="446" t="s">
        <v>3464</v>
      </c>
      <c r="D103" s="11" t="s">
        <v>2815</v>
      </c>
      <c r="E103" s="9" t="s">
        <v>2854</v>
      </c>
      <c r="F103" s="9" t="s">
        <v>3465</v>
      </c>
      <c r="G103" s="9" t="s">
        <v>5754</v>
      </c>
      <c r="H103" s="12" t="s">
        <v>5753</v>
      </c>
      <c r="I103" s="13">
        <v>148.44999999999999</v>
      </c>
      <c r="J103" s="14">
        <v>1</v>
      </c>
      <c r="K103" s="24">
        <v>43427</v>
      </c>
      <c r="L103" s="24">
        <v>43901</v>
      </c>
      <c r="M103" s="689">
        <v>43901</v>
      </c>
      <c r="N103" s="21">
        <f>+$I103*IF(OR($A103="2-F1",$A103="2-F2"),'COMPRAS CONJ - FACTORES'!N$11,'COMPRAS CONJ - FACTORES'!N$10)*'COMPRAS CONJ - FACTORES'!N103</f>
        <v>0</v>
      </c>
      <c r="O103" s="21">
        <f>+$I103*IF(OR($A103="2-F1",$A103="2-F2"),'COMPRAS CONJ - FACTORES'!O$11,'COMPRAS CONJ - FACTORES'!O$10)*'COMPRAS CONJ - FACTORES'!O103</f>
        <v>0</v>
      </c>
      <c r="P103" s="21">
        <f>+$I103*IF(OR($A103="2-F1",$A103="2-F2"),'COMPRAS CONJ - FACTORES'!P$11,'COMPRAS CONJ - FACTORES'!P$10)*'COMPRAS CONJ - FACTORES'!P103</f>
        <v>0</v>
      </c>
      <c r="Q103" s="21">
        <f>+$I103*IF(OR($A103="2-F1",$A103="2-F2"),'COMPRAS CONJ - FACTORES'!Q$11,'COMPRAS CONJ - FACTORES'!Q$10)*'COMPRAS CONJ - FACTORES'!Q103</f>
        <v>0</v>
      </c>
      <c r="R103" s="21">
        <f>+$I103*IF(OR($A103="2-F1",$A103="2-F2"),'COMPRAS CONJ - FACTORES'!R$11,'COMPRAS CONJ - FACTORES'!R$10)*'COMPRAS CONJ - FACTORES'!R103</f>
        <v>0</v>
      </c>
      <c r="S103" s="21">
        <f>+$I103*IF(OR($A103="2-F1",$A103="2-F2"),'COMPRAS CONJ - FACTORES'!S$11,'COMPRAS CONJ - FACTORES'!S$10)*'COMPRAS CONJ - FACTORES'!S103</f>
        <v>0</v>
      </c>
      <c r="T103" s="21">
        <f>+$I103*IF(OR($A103="2-F1",$A103="2-F2"),'COMPRAS CONJ - FACTORES'!T$11,'COMPRAS CONJ - FACTORES'!T$10)*'COMPRAS CONJ - FACTORES'!T103</f>
        <v>0</v>
      </c>
      <c r="U103" s="21">
        <f>+$I103*IF(OR($A103="2-F1",$A103="2-F2"),'COMPRAS CONJ - FACTORES'!U$11,'COMPRAS CONJ - FACTORES'!U$10)*'COMPRAS CONJ - FACTORES'!U103</f>
        <v>0</v>
      </c>
      <c r="V103" s="21">
        <f>+$I103*IF(OR($A103="2-F1",$A103="2-F2"),'COMPRAS CONJ - FACTORES'!V$11,'COMPRAS CONJ - FACTORES'!V$10)*'COMPRAS CONJ - FACTORES'!V103</f>
        <v>0</v>
      </c>
      <c r="W103" s="21">
        <f>+$I103*IF(OR($A103="2-F1",$A103="2-F2"),'COMPRAS CONJ - FACTORES'!W$11,'COMPRAS CONJ - FACTORES'!W$10)*'COMPRAS CONJ - FACTORES'!W103</f>
        <v>0</v>
      </c>
      <c r="X103" s="21">
        <f>+$I103*IF(OR($A103="2-F1",$A103="2-F2"),'COMPRAS CONJ - FACTORES'!X$11,'COMPRAS CONJ - FACTORES'!X$10)*'COMPRAS CONJ - FACTORES'!X103</f>
        <v>0</v>
      </c>
      <c r="Y103" s="21">
        <f>+$I103*IF(OR($A103="2-F1",$A103="2-F2"),'COMPRAS CONJ - FACTORES'!Y$11,'COMPRAS CONJ - FACTORES'!Y$10)*'COMPRAS CONJ - FACTORES'!Y103</f>
        <v>0</v>
      </c>
      <c r="Z103" s="21">
        <f>+$I103*IF(OR($A103="2-F1",$A103="2-F2"),'COMPRAS CONJ - FACTORES'!Z$11,'COMPRAS CONJ - FACTORES'!Z$10)*'COMPRAS CONJ - FACTORES'!Z103</f>
        <v>0</v>
      </c>
      <c r="AA103" s="21">
        <f>+$I103*IF(OR($A103="2-F1",$A103="2-F2"),'COMPRAS CONJ - FACTORES'!AA$11,'COMPRAS CONJ - FACTORES'!AA$10)*'COMPRAS CONJ - FACTORES'!AA103</f>
        <v>0</v>
      </c>
      <c r="AB103" s="21">
        <f>+$I103*IF(OR($A103="2-F1",$A103="2-F2"),'COMPRAS CONJ - FACTORES'!AB$11,'COMPRAS CONJ - FACTORES'!AB$10)*'COMPRAS CONJ - FACTORES'!AB103</f>
        <v>0</v>
      </c>
      <c r="AC103" s="21">
        <f>+$I103*IF(OR($A103="2-F1",$A103="2-F2"),'COMPRAS CONJ - FACTORES'!AC$11,'COMPRAS CONJ - FACTORES'!AC$10)*'COMPRAS CONJ - FACTORES'!AC103</f>
        <v>0</v>
      </c>
      <c r="AD103" s="21">
        <f>+$I103*IF(OR($A103="2-F1",$A103="2-F2"),'COMPRAS CONJ - FACTORES'!AD$11,'COMPRAS CONJ - FACTORES'!AD$10)*'COMPRAS CONJ - FACTORES'!AD103</f>
        <v>0</v>
      </c>
      <c r="AE103" s="21">
        <f>+$I103*IF(OR($A103="2-F1",$A103="2-F2"),'COMPRAS CONJ - FACTORES'!AE$11,'COMPRAS CONJ - FACTORES'!AE$10)*'COMPRAS CONJ - FACTORES'!AE103</f>
        <v>0</v>
      </c>
      <c r="AF103" s="21">
        <f>+$I103*IF(OR($A103="2-F1",$A103="2-F2"),'COMPRAS CONJ - FACTORES'!AF$11,'COMPRAS CONJ - FACTORES'!AF$10)*'COMPRAS CONJ - FACTORES'!AF103</f>
        <v>0</v>
      </c>
      <c r="AG103" s="21">
        <f>+$I103*IF(OR($A103="2-F1",$A103="2-F2"),'COMPRAS CONJ - FACTORES'!AG$11,'COMPRAS CONJ - FACTORES'!AG$10)*'COMPRAS CONJ - FACTORES'!AG103</f>
        <v>0</v>
      </c>
      <c r="AH103" s="21">
        <f>+$I103*IF(OR($A103="2-F1",$A103="2-F2"),'COMPRAS CONJ - FACTORES'!AH$11,'COMPRAS CONJ - FACTORES'!AH$10)*'COMPRAS CONJ - FACTORES'!AH103</f>
        <v>0</v>
      </c>
      <c r="AI103" s="21">
        <f>+$I103*IF(OR($A103="2-F1",$A103="2-F2"),'COMPRAS CONJ - FACTORES'!AI$11,'COMPRAS CONJ - FACTORES'!AI$10)*'COMPRAS CONJ - FACTORES'!AI103</f>
        <v>0</v>
      </c>
      <c r="AJ103" s="21">
        <f>+$I103*IF(OR($A103="2-F1",$A103="2-F2"),'COMPRAS CONJ - FACTORES'!AJ$11,'COMPRAS CONJ - FACTORES'!AJ$10)*'COMPRAS CONJ - FACTORES'!AJ103</f>
        <v>0</v>
      </c>
      <c r="AK103" s="21">
        <f>+$I103*IF(OR($A103="2-F1",$A103="2-F2"),'COMPRAS CONJ - FACTORES'!AK$11,'COMPRAS CONJ - FACTORES'!AK$10)*'COMPRAS CONJ - FACTORES'!AK103</f>
        <v>0</v>
      </c>
      <c r="AL103" s="21">
        <f>+$I103*IF(OR($A103="2-F1",$A103="2-F2"),'COMPRAS CONJ - FACTORES'!AL$11,'COMPRAS CONJ - FACTORES'!AL$10)*'COMPRAS CONJ - FACTORES'!AL103</f>
        <v>0</v>
      </c>
      <c r="AM103" s="21">
        <f>+$I103*IF(OR($A103="2-F1",$A103="2-F2"),'COMPRAS CONJ - FACTORES'!AM$11,'COMPRAS CONJ - FACTORES'!AM$10)*'COMPRAS CONJ - FACTORES'!AM103</f>
        <v>0</v>
      </c>
      <c r="AN103" s="21">
        <f>+$I103*IF(OR($A103="2-F1",$A103="2-F2"),'COMPRAS CONJ - FACTORES'!AN$11,'COMPRAS CONJ - FACTORES'!AN$10)*'COMPRAS CONJ - FACTORES'!AN103</f>
        <v>0</v>
      </c>
      <c r="AO103" s="21">
        <f>+$I103*IF(OR($A103="2-F1",$A103="2-F2"),'COMPRAS CONJ - FACTORES'!AO$11,'COMPRAS CONJ - FACTORES'!AO$10)*'COMPRAS CONJ - FACTORES'!AO103</f>
        <v>0</v>
      </c>
      <c r="AP103" s="21">
        <f>+$I103*IF(OR($A103="2-F1",$A103="2-F2"),'COMPRAS CONJ - FACTORES'!AP$11,'COMPRAS CONJ - FACTORES'!AP$10)*'COMPRAS CONJ - FACTORES'!AP103</f>
        <v>0</v>
      </c>
      <c r="AQ103" s="21">
        <f>+$I103*IF(OR($A103="2-F1",$A103="2-F2"),'COMPRAS CONJ - FACTORES'!AQ$11,'COMPRAS CONJ - FACTORES'!AQ$10)*'COMPRAS CONJ - FACTORES'!AQ103</f>
        <v>0</v>
      </c>
      <c r="AR103" s="21">
        <f>+$I103*IF(OR($A103="2-F1",$A103="2-F2"),'COMPRAS CONJ - FACTORES'!AR$11,'COMPRAS CONJ - FACTORES'!AR$10)*'COMPRAS CONJ - FACTORES'!AR103</f>
        <v>0</v>
      </c>
      <c r="AS103" s="21">
        <f>+$I103*IF(OR($A103="2-F1",$A103="2-F2"),'COMPRAS CONJ - FACTORES'!AS$11,'COMPRAS CONJ - FACTORES'!AS$10)*'COMPRAS CONJ - FACTORES'!AS103</f>
        <v>0</v>
      </c>
      <c r="AT103" s="21">
        <f>+$I103*IF(OR($A103="2-F1",$A103="2-F2"),'COMPRAS CONJ - FACTORES'!AT$11,'COMPRAS CONJ - FACTORES'!AT$10)*'COMPRAS CONJ - FACTORES'!AT103</f>
        <v>173.63676924999996</v>
      </c>
      <c r="AU103" s="21">
        <f>+$I103*IF(OR($A103="2-F1",$A103="2-F2"),'COMPRAS CONJ - FACTORES'!AU$11,'COMPRAS CONJ - FACTORES'!AU$10)*'COMPRAS CONJ - FACTORES'!AU103</f>
        <v>173.63676924999996</v>
      </c>
      <c r="AV103" s="21">
        <f>+$I103*IF(OR($A103="2-F1",$A103="2-F2"),'COMPRAS CONJ - FACTORES'!AV$11,'COMPRAS CONJ - FACTORES'!AV$10)*'COMPRAS CONJ - FACTORES'!AV103</f>
        <v>173.63676924999996</v>
      </c>
      <c r="AW103" s="21">
        <f>+$I103*IF(OR($A103="2-F1",$A103="2-F2"),'COMPRAS CONJ - FACTORES'!AW$11,'COMPRAS CONJ - FACTORES'!AW$10)*'COMPRAS CONJ - FACTORES'!AW103</f>
        <v>173.63676924999996</v>
      </c>
      <c r="AX103" s="21">
        <f>+$I103*IF(OR($A103="2-F1",$A103="2-F2"),'COMPRAS CONJ - FACTORES'!AX$11,'COMPRAS CONJ - FACTORES'!AX$10)*'COMPRAS CONJ - FACTORES'!AX103</f>
        <v>173.63676924999996</v>
      </c>
      <c r="AY103" s="21">
        <f>+$I103*IF(OR($A103="2-F1",$A103="2-F2"),'COMPRAS CONJ - FACTORES'!AY$11,'COMPRAS CONJ - FACTORES'!AY$10)*'COMPRAS CONJ - FACTORES'!AY103</f>
        <v>173.63676924999996</v>
      </c>
      <c r="AZ103" s="21">
        <f>+$I103*IF(OR($A103="2-F1",$A103="2-F2"),'COMPRAS CONJ - FACTORES'!AZ$11,'COMPRAS CONJ - FACTORES'!AZ$10)*'COMPRAS CONJ - FACTORES'!AZ103</f>
        <v>173.63676924999996</v>
      </c>
      <c r="BA103" s="21">
        <f>+$I103*IF(OR($A103="2-F1",$A103="2-F2"),'COMPRAS CONJ - FACTORES'!BA$11,'COMPRAS CONJ - FACTORES'!BA$10)*'COMPRAS CONJ - FACTORES'!BA103</f>
        <v>173.63676924999996</v>
      </c>
      <c r="BB103" s="21">
        <f>+$I103*IF(OR($A103="2-F1",$A103="2-F2"),'COMPRAS CONJ - FACTORES'!BB$11,'COMPRAS CONJ - FACTORES'!BB$10)*'COMPRAS CONJ - FACTORES'!BB103</f>
        <v>173.63676924999996</v>
      </c>
      <c r="BC103" s="21">
        <f>+$I103*IF(OR($A103="2-F1",$A103="2-F2"),'COMPRAS CONJ - FACTORES'!BC$11,'COMPRAS CONJ - FACTORES'!BC$10)*'COMPRAS CONJ - FACTORES'!BC103</f>
        <v>173.63676924999996</v>
      </c>
      <c r="BD103" s="21">
        <f>+$I103*IF(OR($A103="2-F1",$A103="2-F2"),'COMPRAS CONJ - FACTORES'!BD$11,'COMPRAS CONJ - FACTORES'!BD$10)*'COMPRAS CONJ - FACTORES'!BD103</f>
        <v>173.63676924999996</v>
      </c>
      <c r="BE103" s="21">
        <f>+$I103*IF(OR($A103="2-F1",$A103="2-F2"),'COMPRAS CONJ - FACTORES'!BE$11,'COMPRAS CONJ - FACTORES'!BE$10)*'COMPRAS CONJ - FACTORES'!BE103</f>
        <v>173.63676924999996</v>
      </c>
      <c r="BF103" s="21">
        <f>+$I103*IF(OR($A103="2-F1",$A103="2-F2"),'COMPRAS CONJ - FACTORES'!BF$11,'COMPRAS CONJ - FACTORES'!BF$10)*'COMPRAS CONJ - FACTORES'!BF103</f>
        <v>176.59018199999997</v>
      </c>
      <c r="BG103" s="21">
        <f>+$I103*IF(OR($A103="2-F1",$A103="2-F2"),'COMPRAS CONJ - FACTORES'!BG$11,'COMPRAS CONJ - FACTORES'!BG$10)*'COMPRAS CONJ - FACTORES'!BG103</f>
        <v>176.59018199999997</v>
      </c>
      <c r="BH103" s="21">
        <f>+$I103*IF(OR($A103="2-F1",$A103="2-F2"),'COMPRAS CONJ - FACTORES'!BH$11,'COMPRAS CONJ - FACTORES'!BH$10)*'COMPRAS CONJ - FACTORES'!BH103</f>
        <v>176.59018199999997</v>
      </c>
      <c r="BI103" s="21">
        <f>+$I103*IF(OR($A103="2-F1",$A103="2-F2"),'COMPRAS CONJ - FACTORES'!BI$11,'COMPRAS CONJ - FACTORES'!BI$10)*'COMPRAS CONJ - FACTORES'!BI103</f>
        <v>176.59018199999997</v>
      </c>
      <c r="BJ103" s="21">
        <f>+$I103*IF(OR($A103="2-F1",$A103="2-F2"),'COMPRAS CONJ - FACTORES'!BJ$11,'COMPRAS CONJ - FACTORES'!BJ$10)*'COMPRAS CONJ - FACTORES'!BJ103</f>
        <v>176.59018199999997</v>
      </c>
      <c r="BK103" s="21">
        <f>+$I103*IF(OR($A103="2-F1",$A103="2-F2"),'COMPRAS CONJ - FACTORES'!BK$11,'COMPRAS CONJ - FACTORES'!BK$10)*'COMPRAS CONJ - FACTORES'!BK103</f>
        <v>176.59018199999997</v>
      </c>
      <c r="BL103" s="21">
        <f>+$I103*IF(OR($A103="2-F1",$A103="2-F2"),'COMPRAS CONJ - FACTORES'!BL$11,'COMPRAS CONJ - FACTORES'!BL$10)*'COMPRAS CONJ - FACTORES'!BL103</f>
        <v>176.59018199999997</v>
      </c>
      <c r="BM103" s="21">
        <f>+$I103*IF(OR($A103="2-F1",$A103="2-F2"),'COMPRAS CONJ - FACTORES'!BM$11,'COMPRAS CONJ - FACTORES'!BM$10)*'COMPRAS CONJ - FACTORES'!BM103</f>
        <v>176.59018199999997</v>
      </c>
      <c r="BN103" s="21">
        <f>+$I103*IF(OR($A103="2-F1",$A103="2-F2"),'COMPRAS CONJ - FACTORES'!BN$11,'COMPRAS CONJ - FACTORES'!BN$10)*'COMPRAS CONJ - FACTORES'!BN103</f>
        <v>176.59018199999997</v>
      </c>
      <c r="BO103" s="21">
        <f>+$I103*IF(OR($A103="2-F1",$A103="2-F2"),'COMPRAS CONJ - FACTORES'!BO$11,'COMPRAS CONJ - FACTORES'!BO$10)*'COMPRAS CONJ - FACTORES'!BO103</f>
        <v>176.59018199999997</v>
      </c>
      <c r="BP103" s="21">
        <f>+$I103*IF(OR($A103="2-F1",$A103="2-F2"),'COMPRAS CONJ - FACTORES'!BP$11,'COMPRAS CONJ - FACTORES'!BP$10)*'COMPRAS CONJ - FACTORES'!BP103</f>
        <v>176.59018199999997</v>
      </c>
      <c r="BQ103" s="21">
        <f>+$I103*IF(OR($A103="2-F1",$A103="2-F2"),'COMPRAS CONJ - FACTORES'!BQ$11,'COMPRAS CONJ - FACTORES'!BQ$10)*'COMPRAS CONJ - FACTORES'!BQ103</f>
        <v>176.59018199999997</v>
      </c>
      <c r="BR103" s="21">
        <f>+$I103*IF(OR($A103="2-F1",$A103="2-F2"),'COMPRAS CONJ - FACTORES'!BR$11,'COMPRAS CONJ - FACTORES'!BR$10)*'COMPRAS CONJ - FACTORES'!BR103</f>
        <v>179.61188174999998</v>
      </c>
      <c r="BS103" s="21">
        <f>+$I103*IF(OR($A103="2-F1",$A103="2-F2"),'COMPRAS CONJ - FACTORES'!BS$11,'COMPRAS CONJ - FACTORES'!BS$10)*'COMPRAS CONJ - FACTORES'!BS103</f>
        <v>179.61188174999998</v>
      </c>
      <c r="BT103" s="21">
        <f>+$I103*IF(OR($A103="2-F1",$A103="2-F2"),'COMPRAS CONJ - FACTORES'!BT$11,'COMPRAS CONJ - FACTORES'!BT$10)*'COMPRAS CONJ - FACTORES'!BT103</f>
        <v>179.61188174999998</v>
      </c>
      <c r="BU103" s="21">
        <f>+$I103*IF(OR($A103="2-F1",$A103="2-F2"),'COMPRAS CONJ - FACTORES'!BU$11,'COMPRAS CONJ - FACTORES'!BU$10)*'COMPRAS CONJ - FACTORES'!BU103</f>
        <v>179.61188174999998</v>
      </c>
      <c r="BV103" s="21">
        <f>+$I103*IF(OR($A103="2-F1",$A103="2-F2"),'COMPRAS CONJ - FACTORES'!BV$11,'COMPRAS CONJ - FACTORES'!BV$10)*'COMPRAS CONJ - FACTORES'!BV103</f>
        <v>179.61188174999998</v>
      </c>
      <c r="BW103" s="21">
        <f>+$I103*IF(OR($A103="2-F1",$A103="2-F2"),'COMPRAS CONJ - FACTORES'!BW$11,'COMPRAS CONJ - FACTORES'!BW$10)*'COMPRAS CONJ - FACTORES'!BW103</f>
        <v>179.61188174999998</v>
      </c>
      <c r="BX103" s="21">
        <f>+$I103*IF(OR($A103="2-F1",$A103="2-F2"),'COMPRAS CONJ - FACTORES'!BX$11,'COMPRAS CONJ - FACTORES'!BX$10)*'COMPRAS CONJ - FACTORES'!BX103</f>
        <v>179.61188174999998</v>
      </c>
      <c r="BY103" s="21">
        <f>+$I103*IF(OR($A103="2-F1",$A103="2-F2"),'COMPRAS CONJ - FACTORES'!BY$11,'COMPRAS CONJ - FACTORES'!BY$10)*'COMPRAS CONJ - FACTORES'!BY103</f>
        <v>179.61188174999998</v>
      </c>
      <c r="BZ103" s="21">
        <f>+$I103*IF(OR($A103="2-F1",$A103="2-F2"),'COMPRAS CONJ - FACTORES'!BZ$11,'COMPRAS CONJ - FACTORES'!BZ$10)*'COMPRAS CONJ - FACTORES'!BZ103</f>
        <v>179.61188174999998</v>
      </c>
      <c r="CA103" s="21">
        <f>+$I103*IF(OR($A103="2-F1",$A103="2-F2"),'COMPRAS CONJ - FACTORES'!CA$11,'COMPRAS CONJ - FACTORES'!CA$10)*'COMPRAS CONJ - FACTORES'!CA103</f>
        <v>179.61188174999998</v>
      </c>
    </row>
    <row r="104" spans="1:79" ht="15" thickTop="1" x14ac:dyDescent="0.3">
      <c r="A104" s="9" t="s">
        <v>3425</v>
      </c>
      <c r="B104" s="16" t="s">
        <v>2934</v>
      </c>
      <c r="C104" s="447" t="s">
        <v>3466</v>
      </c>
      <c r="D104" s="11" t="s">
        <v>3026</v>
      </c>
      <c r="E104" s="9" t="s">
        <v>2936</v>
      </c>
      <c r="F104" s="9" t="s">
        <v>3467</v>
      </c>
      <c r="G104" s="9" t="s">
        <v>3468</v>
      </c>
      <c r="H104" s="12" t="s">
        <v>3469</v>
      </c>
      <c r="I104" s="13">
        <v>156.85</v>
      </c>
      <c r="J104" s="14">
        <v>3</v>
      </c>
      <c r="K104" s="24">
        <v>43447</v>
      </c>
      <c r="L104" s="24">
        <v>51501</v>
      </c>
      <c r="M104" s="689"/>
      <c r="N104" s="21">
        <f>+$I104*IF(OR($A104="2-F1",$A104="2-F2"),'COMPRAS CONJ - FACTORES'!N$11,'COMPRAS CONJ - FACTORES'!N$10)*'COMPRAS CONJ - FACTORES'!N104</f>
        <v>0</v>
      </c>
      <c r="O104" s="21">
        <f>+$I104*IF(OR($A104="2-F1",$A104="2-F2"),'COMPRAS CONJ - FACTORES'!O$11,'COMPRAS CONJ - FACTORES'!O$10)*'COMPRAS CONJ - FACTORES'!O104</f>
        <v>0</v>
      </c>
      <c r="P104" s="21">
        <f>+$I104*IF(OR($A104="2-F1",$A104="2-F2"),'COMPRAS CONJ - FACTORES'!P$11,'COMPRAS CONJ - FACTORES'!P$10)*'COMPRAS CONJ - FACTORES'!P104</f>
        <v>0</v>
      </c>
      <c r="Q104" s="21">
        <f>+$I104*IF(OR($A104="2-F1",$A104="2-F2"),'COMPRAS CONJ - FACTORES'!Q$11,'COMPRAS CONJ - FACTORES'!Q$10)*'COMPRAS CONJ - FACTORES'!Q104</f>
        <v>0</v>
      </c>
      <c r="R104" s="21">
        <f>+$I104*IF(OR($A104="2-F1",$A104="2-F2"),'COMPRAS CONJ - FACTORES'!R$11,'COMPRAS CONJ - FACTORES'!R$10)*'COMPRAS CONJ - FACTORES'!R104</f>
        <v>0</v>
      </c>
      <c r="S104" s="21">
        <f>+$I104*IF(OR($A104="2-F1",$A104="2-F2"),'COMPRAS CONJ - FACTORES'!S$11,'COMPRAS CONJ - FACTORES'!S$10)*'COMPRAS CONJ - FACTORES'!S104</f>
        <v>0</v>
      </c>
      <c r="T104" s="21">
        <f>+$I104*IF(OR($A104="2-F1",$A104="2-F2"),'COMPRAS CONJ - FACTORES'!T$11,'COMPRAS CONJ - FACTORES'!T$10)*'COMPRAS CONJ - FACTORES'!T104</f>
        <v>0</v>
      </c>
      <c r="U104" s="21">
        <f>+$I104*IF(OR($A104="2-F1",$A104="2-F2"),'COMPRAS CONJ - FACTORES'!U$11,'COMPRAS CONJ - FACTORES'!U$10)*'COMPRAS CONJ - FACTORES'!U104</f>
        <v>0</v>
      </c>
      <c r="V104" s="21">
        <f>+$I104*IF(OR($A104="2-F1",$A104="2-F2"),'COMPRAS CONJ - FACTORES'!V$11,'COMPRAS CONJ - FACTORES'!V$10)*'COMPRAS CONJ - FACTORES'!V104</f>
        <v>0</v>
      </c>
      <c r="W104" s="21">
        <f>+$I104*IF(OR($A104="2-F1",$A104="2-F2"),'COMPRAS CONJ - FACTORES'!W$11,'COMPRAS CONJ - FACTORES'!W$10)*'COMPRAS CONJ - FACTORES'!W104</f>
        <v>0</v>
      </c>
      <c r="X104" s="21">
        <f>+$I104*IF(OR($A104="2-F1",$A104="2-F2"),'COMPRAS CONJ - FACTORES'!X$11,'COMPRAS CONJ - FACTORES'!X$10)*'COMPRAS CONJ - FACTORES'!X104</f>
        <v>0</v>
      </c>
      <c r="Y104" s="21">
        <f>+$I104*IF(OR($A104="2-F1",$A104="2-F2"),'COMPRAS CONJ - FACTORES'!Y$11,'COMPRAS CONJ - FACTORES'!Y$10)*'COMPRAS CONJ - FACTORES'!Y104</f>
        <v>0</v>
      </c>
      <c r="Z104" s="21">
        <f>+$I104*IF(OR($A104="2-F1",$A104="2-F2"),'COMPRAS CONJ - FACTORES'!Z$11,'COMPRAS CONJ - FACTORES'!Z$10)*'COMPRAS CONJ - FACTORES'!Z104</f>
        <v>0</v>
      </c>
      <c r="AA104" s="21">
        <f>+$I104*IF(OR($A104="2-F1",$A104="2-F2"),'COMPRAS CONJ - FACTORES'!AA$11,'COMPRAS CONJ - FACTORES'!AA$10)*'COMPRAS CONJ - FACTORES'!AA104</f>
        <v>0</v>
      </c>
      <c r="AB104" s="21">
        <f>+$I104*IF(OR($A104="2-F1",$A104="2-F2"),'COMPRAS CONJ - FACTORES'!AB$11,'COMPRAS CONJ - FACTORES'!AB$10)*'COMPRAS CONJ - FACTORES'!AB104</f>
        <v>0</v>
      </c>
      <c r="AC104" s="21">
        <f>+$I104*IF(OR($A104="2-F1",$A104="2-F2"),'COMPRAS CONJ - FACTORES'!AC$11,'COMPRAS CONJ - FACTORES'!AC$10)*'COMPRAS CONJ - FACTORES'!AC104</f>
        <v>0</v>
      </c>
      <c r="AD104" s="21">
        <f>+$I104*IF(OR($A104="2-F1",$A104="2-F2"),'COMPRAS CONJ - FACTORES'!AD$11,'COMPRAS CONJ - FACTORES'!AD$10)*'COMPRAS CONJ - FACTORES'!AD104</f>
        <v>0</v>
      </c>
      <c r="AE104" s="21">
        <f>+$I104*IF(OR($A104="2-F1",$A104="2-F2"),'COMPRAS CONJ - FACTORES'!AE$11,'COMPRAS CONJ - FACTORES'!AE$10)*'COMPRAS CONJ - FACTORES'!AE104</f>
        <v>0</v>
      </c>
      <c r="AF104" s="21">
        <f>+$I104*IF(OR($A104="2-F1",$A104="2-F2"),'COMPRAS CONJ - FACTORES'!AF$11,'COMPRAS CONJ - FACTORES'!AF$10)*'COMPRAS CONJ - FACTORES'!AF104</f>
        <v>0</v>
      </c>
      <c r="AG104" s="21">
        <f>+$I104*IF(OR($A104="2-F1",$A104="2-F2"),'COMPRAS CONJ - FACTORES'!AG$11,'COMPRAS CONJ - FACTORES'!AG$10)*'COMPRAS CONJ - FACTORES'!AG104</f>
        <v>0</v>
      </c>
      <c r="AH104" s="21">
        <f>+$I104*IF(OR($A104="2-F1",$A104="2-F2"),'COMPRAS CONJ - FACTORES'!AH$11,'COMPRAS CONJ - FACTORES'!AH$10)*'COMPRAS CONJ - FACTORES'!AH104</f>
        <v>0</v>
      </c>
      <c r="AI104" s="21">
        <f>+$I104*IF(OR($A104="2-F1",$A104="2-F2"),'COMPRAS CONJ - FACTORES'!AI$11,'COMPRAS CONJ - FACTORES'!AI$10)*'COMPRAS CONJ - FACTORES'!AI104</f>
        <v>0</v>
      </c>
      <c r="AJ104" s="21">
        <f>+$I104*IF(OR($A104="2-F1",$A104="2-F2"),'COMPRAS CONJ - FACTORES'!AJ$11,'COMPRAS CONJ - FACTORES'!AJ$10)*'COMPRAS CONJ - FACTORES'!AJ104</f>
        <v>0</v>
      </c>
      <c r="AK104" s="21">
        <f>+$I104*IF(OR($A104="2-F1",$A104="2-F2"),'COMPRAS CONJ - FACTORES'!AK$11,'COMPRAS CONJ - FACTORES'!AK$10)*'COMPRAS CONJ - FACTORES'!AK104</f>
        <v>0</v>
      </c>
      <c r="AL104" s="21">
        <f>+$I104*IF(OR($A104="2-F1",$A104="2-F2"),'COMPRAS CONJ - FACTORES'!AL$11,'COMPRAS CONJ - FACTORES'!AL$10)*'COMPRAS CONJ - FACTORES'!AL104</f>
        <v>0</v>
      </c>
      <c r="AM104" s="21">
        <f>+$I104*IF(OR($A104="2-F1",$A104="2-F2"),'COMPRAS CONJ - FACTORES'!AM$11,'COMPRAS CONJ - FACTORES'!AM$10)*'COMPRAS CONJ - FACTORES'!AM104</f>
        <v>0</v>
      </c>
      <c r="AN104" s="21">
        <f>+$I104*IF(OR($A104="2-F1",$A104="2-F2"),'COMPRAS CONJ - FACTORES'!AN$11,'COMPRAS CONJ - FACTORES'!AN$10)*'COMPRAS CONJ - FACTORES'!AN104</f>
        <v>0</v>
      </c>
      <c r="AO104" s="21">
        <f>+$I104*IF(OR($A104="2-F1",$A104="2-F2"),'COMPRAS CONJ - FACTORES'!AO$11,'COMPRAS CONJ - FACTORES'!AO$10)*'COMPRAS CONJ - FACTORES'!AO104</f>
        <v>0</v>
      </c>
      <c r="AP104" s="21">
        <f>+$I104*IF(OR($A104="2-F1",$A104="2-F2"),'COMPRAS CONJ - FACTORES'!AP$11,'COMPRAS CONJ - FACTORES'!AP$10)*'COMPRAS CONJ - FACTORES'!AP104</f>
        <v>0</v>
      </c>
      <c r="AQ104" s="21">
        <f>+$I104*IF(OR($A104="2-F1",$A104="2-F2"),'COMPRAS CONJ - FACTORES'!AQ$11,'COMPRAS CONJ - FACTORES'!AQ$10)*'COMPRAS CONJ - FACTORES'!AQ104</f>
        <v>0</v>
      </c>
      <c r="AR104" s="21">
        <f>+$I104*IF(OR($A104="2-F1",$A104="2-F2"),'COMPRAS CONJ - FACTORES'!AR$11,'COMPRAS CONJ - FACTORES'!AR$10)*'COMPRAS CONJ - FACTORES'!AR104</f>
        <v>0</v>
      </c>
      <c r="AS104" s="21">
        <f>+$I104*IF(OR($A104="2-F1",$A104="2-F2"),'COMPRAS CONJ - FACTORES'!AS$11,'COMPRAS CONJ - FACTORES'!AS$10)*'COMPRAS CONJ - FACTORES'!AS104</f>
        <v>0</v>
      </c>
      <c r="AT104" s="21">
        <f>+$I104*IF(OR($A104="2-F1",$A104="2-F2"),'COMPRAS CONJ - FACTORES'!AT$11,'COMPRAS CONJ - FACTORES'!AT$10)*'COMPRAS CONJ - FACTORES'!AT104</f>
        <v>0</v>
      </c>
      <c r="AU104" s="21">
        <f>+$I104*IF(OR($A104="2-F1",$A104="2-F2"),'COMPRAS CONJ - FACTORES'!AU$11,'COMPRAS CONJ - FACTORES'!AU$10)*'COMPRAS CONJ - FACTORES'!AU104</f>
        <v>0</v>
      </c>
      <c r="AV104" s="21">
        <f>+$I104*IF(OR($A104="2-F1",$A104="2-F2"),'COMPRAS CONJ - FACTORES'!AV$11,'COMPRAS CONJ - FACTORES'!AV$10)*'COMPRAS CONJ - FACTORES'!AV104</f>
        <v>0</v>
      </c>
      <c r="AW104" s="21">
        <f>+$I104*IF(OR($A104="2-F1",$A104="2-F2"),'COMPRAS CONJ - FACTORES'!AW$11,'COMPRAS CONJ - FACTORES'!AW$10)*'COMPRAS CONJ - FACTORES'!AW104</f>
        <v>0</v>
      </c>
      <c r="AX104" s="21">
        <f>+$I104*IF(OR($A104="2-F1",$A104="2-F2"),'COMPRAS CONJ - FACTORES'!AX$11,'COMPRAS CONJ - FACTORES'!AX$10)*'COMPRAS CONJ - FACTORES'!AX104</f>
        <v>0</v>
      </c>
      <c r="AY104" s="21">
        <f>+$I104*IF(OR($A104="2-F1",$A104="2-F2"),'COMPRAS CONJ - FACTORES'!AY$11,'COMPRAS CONJ - FACTORES'!AY$10)*'COMPRAS CONJ - FACTORES'!AY104</f>
        <v>0</v>
      </c>
      <c r="AZ104" s="21">
        <f>+$I104*IF(OR($A104="2-F1",$A104="2-F2"),'COMPRAS CONJ - FACTORES'!AZ$11,'COMPRAS CONJ - FACTORES'!AZ$10)*'COMPRAS CONJ - FACTORES'!AZ104</f>
        <v>0</v>
      </c>
      <c r="BA104" s="21">
        <f>+$I104*IF(OR($A104="2-F1",$A104="2-F2"),'COMPRAS CONJ - FACTORES'!BA$11,'COMPRAS CONJ - FACTORES'!BA$10)*'COMPRAS CONJ - FACTORES'!BA104</f>
        <v>0</v>
      </c>
      <c r="BB104" s="21">
        <f>+$I104*IF(OR($A104="2-F1",$A104="2-F2"),'COMPRAS CONJ - FACTORES'!BB$11,'COMPRAS CONJ - FACTORES'!BB$10)*'COMPRAS CONJ - FACTORES'!BB104</f>
        <v>0</v>
      </c>
      <c r="BC104" s="21">
        <f>+$I104*IF(OR($A104="2-F1",$A104="2-F2"),'COMPRAS CONJ - FACTORES'!BC$11,'COMPRAS CONJ - FACTORES'!BC$10)*'COMPRAS CONJ - FACTORES'!BC104</f>
        <v>0</v>
      </c>
      <c r="BD104" s="21">
        <f>+$I104*IF(OR($A104="2-F1",$A104="2-F2"),'COMPRAS CONJ - FACTORES'!BD$11,'COMPRAS CONJ - FACTORES'!BD$10)*'COMPRAS CONJ - FACTORES'!BD104</f>
        <v>0</v>
      </c>
      <c r="BE104" s="21">
        <f>+$I104*IF(OR($A104="2-F1",$A104="2-F2"),'COMPRAS CONJ - FACTORES'!BE$11,'COMPRAS CONJ - FACTORES'!BE$10)*'COMPRAS CONJ - FACTORES'!BE104</f>
        <v>0</v>
      </c>
      <c r="BF104" s="21">
        <f>+$I104*IF(OR($A104="2-F1",$A104="2-F2"),'COMPRAS CONJ - FACTORES'!BF$11,'COMPRAS CONJ - FACTORES'!BF$10)*'COMPRAS CONJ - FACTORES'!BF104</f>
        <v>0</v>
      </c>
      <c r="BG104" s="21">
        <f>+$I104*IF(OR($A104="2-F1",$A104="2-F2"),'COMPRAS CONJ - FACTORES'!BG$11,'COMPRAS CONJ - FACTORES'!BG$10)*'COMPRAS CONJ - FACTORES'!BG104</f>
        <v>0</v>
      </c>
      <c r="BH104" s="21">
        <f>+$I104*IF(OR($A104="2-F1",$A104="2-F2"),'COMPRAS CONJ - FACTORES'!BH$11,'COMPRAS CONJ - FACTORES'!BH$10)*'COMPRAS CONJ - FACTORES'!BH104</f>
        <v>0</v>
      </c>
      <c r="BI104" s="21">
        <f>+$I104*IF(OR($A104="2-F1",$A104="2-F2"),'COMPRAS CONJ - FACTORES'!BI$11,'COMPRAS CONJ - FACTORES'!BI$10)*'COMPRAS CONJ - FACTORES'!BI104</f>
        <v>0</v>
      </c>
      <c r="BJ104" s="21">
        <f>+$I104*IF(OR($A104="2-F1",$A104="2-F2"),'COMPRAS CONJ - FACTORES'!BJ$11,'COMPRAS CONJ - FACTORES'!BJ$10)*'COMPRAS CONJ - FACTORES'!BJ104</f>
        <v>0</v>
      </c>
      <c r="BK104" s="21">
        <f>+$I104*IF(OR($A104="2-F1",$A104="2-F2"),'COMPRAS CONJ - FACTORES'!BK$11,'COMPRAS CONJ - FACTORES'!BK$10)*'COMPRAS CONJ - FACTORES'!BK104</f>
        <v>0</v>
      </c>
      <c r="BL104" s="21">
        <f>+$I104*IF(OR($A104="2-F1",$A104="2-F2"),'COMPRAS CONJ - FACTORES'!BL$11,'COMPRAS CONJ - FACTORES'!BL$10)*'COMPRAS CONJ - FACTORES'!BL104</f>
        <v>0</v>
      </c>
      <c r="BM104" s="21">
        <f>+$I104*IF(OR($A104="2-F1",$A104="2-F2"),'COMPRAS CONJ - FACTORES'!BM$11,'COMPRAS CONJ - FACTORES'!BM$10)*'COMPRAS CONJ - FACTORES'!BM104</f>
        <v>0</v>
      </c>
      <c r="BN104" s="21">
        <f>+$I104*IF(OR($A104="2-F1",$A104="2-F2"),'COMPRAS CONJ - FACTORES'!BN$11,'COMPRAS CONJ - FACTORES'!BN$10)*'COMPRAS CONJ - FACTORES'!BN104</f>
        <v>0</v>
      </c>
      <c r="BO104" s="21">
        <f>+$I104*IF(OR($A104="2-F1",$A104="2-F2"),'COMPRAS CONJ - FACTORES'!BO$11,'COMPRAS CONJ - FACTORES'!BO$10)*'COMPRAS CONJ - FACTORES'!BO104</f>
        <v>0</v>
      </c>
      <c r="BP104" s="21">
        <f>+$I104*IF(OR($A104="2-F1",$A104="2-F2"),'COMPRAS CONJ - FACTORES'!BP$11,'COMPRAS CONJ - FACTORES'!BP$10)*'COMPRAS CONJ - FACTORES'!BP104</f>
        <v>0</v>
      </c>
      <c r="BQ104" s="21">
        <f>+$I104*IF(OR($A104="2-F1",$A104="2-F2"),'COMPRAS CONJ - FACTORES'!BQ$11,'COMPRAS CONJ - FACTORES'!BQ$10)*'COMPRAS CONJ - FACTORES'!BQ104</f>
        <v>0</v>
      </c>
      <c r="BR104" s="21">
        <f>+$I104*IF(OR($A104="2-F1",$A104="2-F2"),'COMPRAS CONJ - FACTORES'!BR$11,'COMPRAS CONJ - FACTORES'!BR$10)*'COMPRAS CONJ - FACTORES'!BR104</f>
        <v>0</v>
      </c>
      <c r="BS104" s="21">
        <f>+$I104*IF(OR($A104="2-F1",$A104="2-F2"),'COMPRAS CONJ - FACTORES'!BS$11,'COMPRAS CONJ - FACTORES'!BS$10)*'COMPRAS CONJ - FACTORES'!BS104</f>
        <v>0</v>
      </c>
      <c r="BT104" s="21">
        <f>+$I104*IF(OR($A104="2-F1",$A104="2-F2"),'COMPRAS CONJ - FACTORES'!BT$11,'COMPRAS CONJ - FACTORES'!BT$10)*'COMPRAS CONJ - FACTORES'!BT104</f>
        <v>0</v>
      </c>
      <c r="BU104" s="21">
        <f>+$I104*IF(OR($A104="2-F1",$A104="2-F2"),'COMPRAS CONJ - FACTORES'!BU$11,'COMPRAS CONJ - FACTORES'!BU$10)*'COMPRAS CONJ - FACTORES'!BU104</f>
        <v>0</v>
      </c>
      <c r="BV104" s="21">
        <f>+$I104*IF(OR($A104="2-F1",$A104="2-F2"),'COMPRAS CONJ - FACTORES'!BV$11,'COMPRAS CONJ - FACTORES'!BV$10)*'COMPRAS CONJ - FACTORES'!BV104</f>
        <v>0</v>
      </c>
      <c r="BW104" s="21">
        <f>+$I104*IF(OR($A104="2-F1",$A104="2-F2"),'COMPRAS CONJ - FACTORES'!BW$11,'COMPRAS CONJ - FACTORES'!BW$10)*'COMPRAS CONJ - FACTORES'!BW104</f>
        <v>0</v>
      </c>
      <c r="BX104" s="21">
        <f>+$I104*IF(OR($A104="2-F1",$A104="2-F2"),'COMPRAS CONJ - FACTORES'!BX$11,'COMPRAS CONJ - FACTORES'!BX$10)*'COMPRAS CONJ - FACTORES'!BX104</f>
        <v>0</v>
      </c>
      <c r="BY104" s="21">
        <f>+$I104*IF(OR($A104="2-F1",$A104="2-F2"),'COMPRAS CONJ - FACTORES'!BY$11,'COMPRAS CONJ - FACTORES'!BY$10)*'COMPRAS CONJ - FACTORES'!BY104</f>
        <v>0</v>
      </c>
      <c r="BZ104" s="21">
        <f>+$I104*IF(OR($A104="2-F1",$A104="2-F2"),'COMPRAS CONJ - FACTORES'!BZ$11,'COMPRAS CONJ - FACTORES'!BZ$10)*'COMPRAS CONJ - FACTORES'!BZ104</f>
        <v>0</v>
      </c>
      <c r="CA104" s="21">
        <f>+$I104*IF(OR($A104="2-F1",$A104="2-F2"),'COMPRAS CONJ - FACTORES'!CA$11,'COMPRAS CONJ - FACTORES'!CA$10)*'COMPRAS CONJ - FACTORES'!CA104</f>
        <v>0</v>
      </c>
    </row>
    <row r="105" spans="1:79" x14ac:dyDescent="0.3">
      <c r="A105" s="9" t="s">
        <v>3425</v>
      </c>
      <c r="B105" s="16" t="s">
        <v>2934</v>
      </c>
      <c r="C105" s="440" t="s">
        <v>3470</v>
      </c>
      <c r="D105" s="11" t="s">
        <v>2788</v>
      </c>
      <c r="E105" s="9" t="s">
        <v>2788</v>
      </c>
      <c r="F105" s="9" t="s">
        <v>3471</v>
      </c>
      <c r="G105" s="9" t="s">
        <v>3472</v>
      </c>
      <c r="H105" s="12" t="s">
        <v>6324</v>
      </c>
      <c r="I105" s="13">
        <v>156.85</v>
      </c>
      <c r="J105" s="14">
        <v>2.4</v>
      </c>
      <c r="K105" s="24">
        <v>43350</v>
      </c>
      <c r="L105" s="24">
        <v>43820</v>
      </c>
      <c r="M105" s="689">
        <v>43820</v>
      </c>
      <c r="N105" s="21">
        <f>+$I105*IF(OR($A105="2-F1",$A105="2-F2"),'COMPRAS CONJ - FACTORES'!N$11,'COMPRAS CONJ - FACTORES'!N$10)*'COMPRAS CONJ - FACTORES'!N105</f>
        <v>0</v>
      </c>
      <c r="O105" s="21">
        <f>+$I105*IF(OR($A105="2-F1",$A105="2-F2"),'COMPRAS CONJ - FACTORES'!O$11,'COMPRAS CONJ - FACTORES'!O$10)*'COMPRAS CONJ - FACTORES'!O105</f>
        <v>0</v>
      </c>
      <c r="P105" s="21">
        <f>+$I105*IF(OR($A105="2-F1",$A105="2-F2"),'COMPRAS CONJ - FACTORES'!P$11,'COMPRAS CONJ - FACTORES'!P$10)*'COMPRAS CONJ - FACTORES'!P105</f>
        <v>0</v>
      </c>
      <c r="Q105" s="21">
        <f>+$I105*IF(OR($A105="2-F1",$A105="2-F2"),'COMPRAS CONJ - FACTORES'!Q$11,'COMPRAS CONJ - FACTORES'!Q$10)*'COMPRAS CONJ - FACTORES'!Q105</f>
        <v>0</v>
      </c>
      <c r="R105" s="21">
        <f>+$I105*IF(OR($A105="2-F1",$A105="2-F2"),'COMPRAS CONJ - FACTORES'!R$11,'COMPRAS CONJ - FACTORES'!R$10)*'COMPRAS CONJ - FACTORES'!R105</f>
        <v>0</v>
      </c>
      <c r="S105" s="21">
        <f>+$I105*IF(OR($A105="2-F1",$A105="2-F2"),'COMPRAS CONJ - FACTORES'!S$11,'COMPRAS CONJ - FACTORES'!S$10)*'COMPRAS CONJ - FACTORES'!S105</f>
        <v>0</v>
      </c>
      <c r="T105" s="21">
        <f>+$I105*IF(OR($A105="2-F1",$A105="2-F2"),'COMPRAS CONJ - FACTORES'!T$11,'COMPRAS CONJ - FACTORES'!T$10)*'COMPRAS CONJ - FACTORES'!T105</f>
        <v>0</v>
      </c>
      <c r="U105" s="21">
        <f>+$I105*IF(OR($A105="2-F1",$A105="2-F2"),'COMPRAS CONJ - FACTORES'!U$11,'COMPRAS CONJ - FACTORES'!U$10)*'COMPRAS CONJ - FACTORES'!U105</f>
        <v>0</v>
      </c>
      <c r="V105" s="21">
        <f>+$I105*IF(OR($A105="2-F1",$A105="2-F2"),'COMPRAS CONJ - FACTORES'!V$11,'COMPRAS CONJ - FACTORES'!V$10)*'COMPRAS CONJ - FACTORES'!V105</f>
        <v>0</v>
      </c>
      <c r="W105" s="21">
        <f>+$I105*IF(OR($A105="2-F1",$A105="2-F2"),'COMPRAS CONJ - FACTORES'!W$11,'COMPRAS CONJ - FACTORES'!W$10)*'COMPRAS CONJ - FACTORES'!W105</f>
        <v>0</v>
      </c>
      <c r="X105" s="21">
        <f>+$I105*IF(OR($A105="2-F1",$A105="2-F2"),'COMPRAS CONJ - FACTORES'!X$11,'COMPRAS CONJ - FACTORES'!X$10)*'COMPRAS CONJ - FACTORES'!X105</f>
        <v>0</v>
      </c>
      <c r="Y105" s="21">
        <f>+$I105*IF(OR($A105="2-F1",$A105="2-F2"),'COMPRAS CONJ - FACTORES'!Y$11,'COMPRAS CONJ - FACTORES'!Y$10)*'COMPRAS CONJ - FACTORES'!Y105</f>
        <v>0</v>
      </c>
      <c r="Z105" s="21">
        <f>+$I105*IF(OR($A105="2-F1",$A105="2-F2"),'COMPRAS CONJ - FACTORES'!Z$11,'COMPRAS CONJ - FACTORES'!Z$10)*'COMPRAS CONJ - FACTORES'!Z105</f>
        <v>0</v>
      </c>
      <c r="AA105" s="21">
        <f>+$I105*IF(OR($A105="2-F1",$A105="2-F2"),'COMPRAS CONJ - FACTORES'!AA$11,'COMPRAS CONJ - FACTORES'!AA$10)*'COMPRAS CONJ - FACTORES'!AA105</f>
        <v>0</v>
      </c>
      <c r="AB105" s="21">
        <f>+$I105*IF(OR($A105="2-F1",$A105="2-F2"),'COMPRAS CONJ - FACTORES'!AB$11,'COMPRAS CONJ - FACTORES'!AB$10)*'COMPRAS CONJ - FACTORES'!AB105</f>
        <v>0</v>
      </c>
      <c r="AC105" s="21">
        <f>+$I105*IF(OR($A105="2-F1",$A105="2-F2"),'COMPRAS CONJ - FACTORES'!AC$11,'COMPRAS CONJ - FACTORES'!AC$10)*'COMPRAS CONJ - FACTORES'!AC105</f>
        <v>0</v>
      </c>
      <c r="AD105" s="21">
        <f>+$I105*IF(OR($A105="2-F1",$A105="2-F2"),'COMPRAS CONJ - FACTORES'!AD$11,'COMPRAS CONJ - FACTORES'!AD$10)*'COMPRAS CONJ - FACTORES'!AD105</f>
        <v>0</v>
      </c>
      <c r="AE105" s="21">
        <f>+$I105*IF(OR($A105="2-F1",$A105="2-F2"),'COMPRAS CONJ - FACTORES'!AE$11,'COMPRAS CONJ - FACTORES'!AE$10)*'COMPRAS CONJ - FACTORES'!AE105</f>
        <v>0</v>
      </c>
      <c r="AF105" s="21">
        <f>+$I105*IF(OR($A105="2-F1",$A105="2-F2"),'COMPRAS CONJ - FACTORES'!AF$11,'COMPRAS CONJ - FACTORES'!AF$10)*'COMPRAS CONJ - FACTORES'!AF105</f>
        <v>0</v>
      </c>
      <c r="AG105" s="21">
        <f>+$I105*IF(OR($A105="2-F1",$A105="2-F2"),'COMPRAS CONJ - FACTORES'!AG$11,'COMPRAS CONJ - FACTORES'!AG$10)*'COMPRAS CONJ - FACTORES'!AG105</f>
        <v>0</v>
      </c>
      <c r="AH105" s="21">
        <f>+$I105*IF(OR($A105="2-F1",$A105="2-F2"),'COMPRAS CONJ - FACTORES'!AH$11,'COMPRAS CONJ - FACTORES'!AH$10)*'COMPRAS CONJ - FACTORES'!AH105</f>
        <v>0</v>
      </c>
      <c r="AI105" s="21">
        <f>+$I105*IF(OR($A105="2-F1",$A105="2-F2"),'COMPRAS CONJ - FACTORES'!AI$11,'COMPRAS CONJ - FACTORES'!AI$10)*'COMPRAS CONJ - FACTORES'!AI105</f>
        <v>0</v>
      </c>
      <c r="AJ105" s="21">
        <f>+$I105*IF(OR($A105="2-F1",$A105="2-F2"),'COMPRAS CONJ - FACTORES'!AJ$11,'COMPRAS CONJ - FACTORES'!AJ$10)*'COMPRAS CONJ - FACTORES'!AJ105</f>
        <v>0</v>
      </c>
      <c r="AK105" s="21">
        <f>+$I105*IF(OR($A105="2-F1",$A105="2-F2"),'COMPRAS CONJ - FACTORES'!AK$11,'COMPRAS CONJ - FACTORES'!AK$10)*'COMPRAS CONJ - FACTORES'!AK105</f>
        <v>0</v>
      </c>
      <c r="AL105" s="21">
        <f>+$I105*IF(OR($A105="2-F1",$A105="2-F2"),'COMPRAS CONJ - FACTORES'!AL$11,'COMPRAS CONJ - FACTORES'!AL$10)*'COMPRAS CONJ - FACTORES'!AL105</f>
        <v>0</v>
      </c>
      <c r="AM105" s="21">
        <f>+$I105*IF(OR($A105="2-F1",$A105="2-F2"),'COMPRAS CONJ - FACTORES'!AM$11,'COMPRAS CONJ - FACTORES'!AM$10)*'COMPRAS CONJ - FACTORES'!AM105</f>
        <v>0</v>
      </c>
      <c r="AN105" s="21">
        <f>+$I105*IF(OR($A105="2-F1",$A105="2-F2"),'COMPRAS CONJ - FACTORES'!AN$11,'COMPRAS CONJ - FACTORES'!AN$10)*'COMPRAS CONJ - FACTORES'!AN105</f>
        <v>0</v>
      </c>
      <c r="AO105" s="21">
        <f>+$I105*IF(OR($A105="2-F1",$A105="2-F2"),'COMPRAS CONJ - FACTORES'!AO$11,'COMPRAS CONJ - FACTORES'!AO$10)*'COMPRAS CONJ - FACTORES'!AO105</f>
        <v>0</v>
      </c>
      <c r="AP105" s="21">
        <f>+$I105*IF(OR($A105="2-F1",$A105="2-F2"),'COMPRAS CONJ - FACTORES'!AP$11,'COMPRAS CONJ - FACTORES'!AP$10)*'COMPRAS CONJ - FACTORES'!AP105</f>
        <v>0</v>
      </c>
      <c r="AQ105" s="21">
        <f>+$I105*IF(OR($A105="2-F1",$A105="2-F2"),'COMPRAS CONJ - FACTORES'!AQ$11,'COMPRAS CONJ - FACTORES'!AQ$10)*'COMPRAS CONJ - FACTORES'!AQ105</f>
        <v>183.46195524999996</v>
      </c>
      <c r="AR105" s="21">
        <f>+$I105*IF(OR($A105="2-F1",$A105="2-F2"),'COMPRAS CONJ - FACTORES'!AR$11,'COMPRAS CONJ - FACTORES'!AR$10)*'COMPRAS CONJ - FACTORES'!AR105</f>
        <v>183.46195524999996</v>
      </c>
      <c r="AS105" s="21">
        <f>+$I105*IF(OR($A105="2-F1",$A105="2-F2"),'COMPRAS CONJ - FACTORES'!AS$11,'COMPRAS CONJ - FACTORES'!AS$10)*'COMPRAS CONJ - FACTORES'!AS105</f>
        <v>183.46195524999996</v>
      </c>
      <c r="AT105" s="21">
        <f>+$I105*IF(OR($A105="2-F1",$A105="2-F2"),'COMPRAS CONJ - FACTORES'!AT$11,'COMPRAS CONJ - FACTORES'!AT$10)*'COMPRAS CONJ - FACTORES'!AT105</f>
        <v>183.46195524999996</v>
      </c>
      <c r="AU105" s="21">
        <f>+$I105*IF(OR($A105="2-F1",$A105="2-F2"),'COMPRAS CONJ - FACTORES'!AU$11,'COMPRAS CONJ - FACTORES'!AU$10)*'COMPRAS CONJ - FACTORES'!AU105</f>
        <v>183.46195524999996</v>
      </c>
      <c r="AV105" s="21">
        <f>+$I105*IF(OR($A105="2-F1",$A105="2-F2"),'COMPRAS CONJ - FACTORES'!AV$11,'COMPRAS CONJ - FACTORES'!AV$10)*'COMPRAS CONJ - FACTORES'!AV105</f>
        <v>183.46195524999996</v>
      </c>
      <c r="AW105" s="21">
        <f>+$I105*IF(OR($A105="2-F1",$A105="2-F2"),'COMPRAS CONJ - FACTORES'!AW$11,'COMPRAS CONJ - FACTORES'!AW$10)*'COMPRAS CONJ - FACTORES'!AW105</f>
        <v>183.46195524999996</v>
      </c>
      <c r="AX105" s="21">
        <f>+$I105*IF(OR($A105="2-F1",$A105="2-F2"),'COMPRAS CONJ - FACTORES'!AX$11,'COMPRAS CONJ - FACTORES'!AX$10)*'COMPRAS CONJ - FACTORES'!AX105</f>
        <v>183.46195524999996</v>
      </c>
      <c r="AY105" s="21">
        <f>+$I105*IF(OR($A105="2-F1",$A105="2-F2"),'COMPRAS CONJ - FACTORES'!AY$11,'COMPRAS CONJ - FACTORES'!AY$10)*'COMPRAS CONJ - FACTORES'!AY105</f>
        <v>183.46195524999996</v>
      </c>
      <c r="AZ105" s="21">
        <f>+$I105*IF(OR($A105="2-F1",$A105="2-F2"),'COMPRAS CONJ - FACTORES'!AZ$11,'COMPRAS CONJ - FACTORES'!AZ$10)*'COMPRAS CONJ - FACTORES'!AZ105</f>
        <v>183.46195524999996</v>
      </c>
      <c r="BA105" s="21">
        <f>+$I105*IF(OR($A105="2-F1",$A105="2-F2"),'COMPRAS CONJ - FACTORES'!BA$11,'COMPRAS CONJ - FACTORES'!BA$10)*'COMPRAS CONJ - FACTORES'!BA105</f>
        <v>183.46195524999996</v>
      </c>
      <c r="BB105" s="21">
        <f>+$I105*IF(OR($A105="2-F1",$A105="2-F2"),'COMPRAS CONJ - FACTORES'!BB$11,'COMPRAS CONJ - FACTORES'!BB$10)*'COMPRAS CONJ - FACTORES'!BB105</f>
        <v>183.46195524999996</v>
      </c>
      <c r="BC105" s="21">
        <f>+$I105*IF(OR($A105="2-F1",$A105="2-F2"),'COMPRAS CONJ - FACTORES'!BC$11,'COMPRAS CONJ - FACTORES'!BC$10)*'COMPRAS CONJ - FACTORES'!BC105</f>
        <v>186.58248599999996</v>
      </c>
      <c r="BD105" s="21">
        <f>+$I105*IF(OR($A105="2-F1",$A105="2-F2"),'COMPRAS CONJ - FACTORES'!BD$11,'COMPRAS CONJ - FACTORES'!BD$10)*'COMPRAS CONJ - FACTORES'!BD105</f>
        <v>186.58248599999996</v>
      </c>
      <c r="BE105" s="21">
        <f>+$I105*IF(OR($A105="2-F1",$A105="2-F2"),'COMPRAS CONJ - FACTORES'!BE$11,'COMPRAS CONJ - FACTORES'!BE$10)*'COMPRAS CONJ - FACTORES'!BE105</f>
        <v>186.58248599999996</v>
      </c>
      <c r="BF105" s="21">
        <f>+$I105*IF(OR($A105="2-F1",$A105="2-F2"),'COMPRAS CONJ - FACTORES'!BF$11,'COMPRAS CONJ - FACTORES'!BF$10)*'COMPRAS CONJ - FACTORES'!BF105</f>
        <v>186.58248599999996</v>
      </c>
      <c r="BG105" s="21">
        <f>+$I105*IF(OR($A105="2-F1",$A105="2-F2"),'COMPRAS CONJ - FACTORES'!BG$11,'COMPRAS CONJ - FACTORES'!BG$10)*'COMPRAS CONJ - FACTORES'!BG105</f>
        <v>186.58248599999996</v>
      </c>
      <c r="BH105" s="21">
        <f>+$I105*IF(OR($A105="2-F1",$A105="2-F2"),'COMPRAS CONJ - FACTORES'!BH$11,'COMPRAS CONJ - FACTORES'!BH$10)*'COMPRAS CONJ - FACTORES'!BH105</f>
        <v>186.58248599999996</v>
      </c>
      <c r="BI105" s="21">
        <f>+$I105*IF(OR($A105="2-F1",$A105="2-F2"),'COMPRAS CONJ - FACTORES'!BI$11,'COMPRAS CONJ - FACTORES'!BI$10)*'COMPRAS CONJ - FACTORES'!BI105</f>
        <v>186.58248599999996</v>
      </c>
      <c r="BJ105" s="21">
        <f>+$I105*IF(OR($A105="2-F1",$A105="2-F2"),'COMPRAS CONJ - FACTORES'!BJ$11,'COMPRAS CONJ - FACTORES'!BJ$10)*'COMPRAS CONJ - FACTORES'!BJ105</f>
        <v>186.58248599999996</v>
      </c>
      <c r="BK105" s="21">
        <f>+$I105*IF(OR($A105="2-F1",$A105="2-F2"),'COMPRAS CONJ - FACTORES'!BK$11,'COMPRAS CONJ - FACTORES'!BK$10)*'COMPRAS CONJ - FACTORES'!BK105</f>
        <v>186.58248599999996</v>
      </c>
      <c r="BL105" s="21">
        <f>+$I105*IF(OR($A105="2-F1",$A105="2-F2"),'COMPRAS CONJ - FACTORES'!BL$11,'COMPRAS CONJ - FACTORES'!BL$10)*'COMPRAS CONJ - FACTORES'!BL105</f>
        <v>186.58248599999996</v>
      </c>
      <c r="BM105" s="21">
        <f>+$I105*IF(OR($A105="2-F1",$A105="2-F2"),'COMPRAS CONJ - FACTORES'!BM$11,'COMPRAS CONJ - FACTORES'!BM$10)*'COMPRAS CONJ - FACTORES'!BM105</f>
        <v>186.58248599999996</v>
      </c>
      <c r="BN105" s="21">
        <f>+$I105*IF(OR($A105="2-F1",$A105="2-F2"),'COMPRAS CONJ - FACTORES'!BN$11,'COMPRAS CONJ - FACTORES'!BN$10)*'COMPRAS CONJ - FACTORES'!BN105</f>
        <v>186.58248599999996</v>
      </c>
      <c r="BO105" s="21">
        <f>+$I105*IF(OR($A105="2-F1",$A105="2-F2"),'COMPRAS CONJ - FACTORES'!BO$11,'COMPRAS CONJ - FACTORES'!BO$10)*'COMPRAS CONJ - FACTORES'!BO105</f>
        <v>189.77516774999998</v>
      </c>
      <c r="BP105" s="21">
        <f>+$I105*IF(OR($A105="2-F1",$A105="2-F2"),'COMPRAS CONJ - FACTORES'!BP$11,'COMPRAS CONJ - FACTORES'!BP$10)*'COMPRAS CONJ - FACTORES'!BP105</f>
        <v>189.77516774999998</v>
      </c>
      <c r="BQ105" s="21">
        <f>+$I105*IF(OR($A105="2-F1",$A105="2-F2"),'COMPRAS CONJ - FACTORES'!BQ$11,'COMPRAS CONJ - FACTORES'!BQ$10)*'COMPRAS CONJ - FACTORES'!BQ105</f>
        <v>189.77516774999998</v>
      </c>
      <c r="BR105" s="21">
        <f>+$I105*IF(OR($A105="2-F1",$A105="2-F2"),'COMPRAS CONJ - FACTORES'!BR$11,'COMPRAS CONJ - FACTORES'!BR$10)*'COMPRAS CONJ - FACTORES'!BR105</f>
        <v>189.77516774999998</v>
      </c>
      <c r="BS105" s="21">
        <f>+$I105*IF(OR($A105="2-F1",$A105="2-F2"),'COMPRAS CONJ - FACTORES'!BS$11,'COMPRAS CONJ - FACTORES'!BS$10)*'COMPRAS CONJ - FACTORES'!BS105</f>
        <v>189.77516774999998</v>
      </c>
      <c r="BT105" s="21">
        <f>+$I105*IF(OR($A105="2-F1",$A105="2-F2"),'COMPRAS CONJ - FACTORES'!BT$11,'COMPRAS CONJ - FACTORES'!BT$10)*'COMPRAS CONJ - FACTORES'!BT105</f>
        <v>189.77516774999998</v>
      </c>
      <c r="BU105" s="21">
        <f>+$I105*IF(OR($A105="2-F1",$A105="2-F2"),'COMPRAS CONJ - FACTORES'!BU$11,'COMPRAS CONJ - FACTORES'!BU$10)*'COMPRAS CONJ - FACTORES'!BU105</f>
        <v>189.77516774999998</v>
      </c>
      <c r="BV105" s="21">
        <f>+$I105*IF(OR($A105="2-F1",$A105="2-F2"),'COMPRAS CONJ - FACTORES'!BV$11,'COMPRAS CONJ - FACTORES'!BV$10)*'COMPRAS CONJ - FACTORES'!BV105</f>
        <v>189.77516774999998</v>
      </c>
      <c r="BW105" s="21">
        <f>+$I105*IF(OR($A105="2-F1",$A105="2-F2"),'COMPRAS CONJ - FACTORES'!BW$11,'COMPRAS CONJ - FACTORES'!BW$10)*'COMPRAS CONJ - FACTORES'!BW105</f>
        <v>189.77516774999998</v>
      </c>
      <c r="BX105" s="21">
        <f>+$I105*IF(OR($A105="2-F1",$A105="2-F2"),'COMPRAS CONJ - FACTORES'!BX$11,'COMPRAS CONJ - FACTORES'!BX$10)*'COMPRAS CONJ - FACTORES'!BX105</f>
        <v>189.77516774999998</v>
      </c>
      <c r="BY105" s="21">
        <f>+$I105*IF(OR($A105="2-F1",$A105="2-F2"),'COMPRAS CONJ - FACTORES'!BY$11,'COMPRAS CONJ - FACTORES'!BY$10)*'COMPRAS CONJ - FACTORES'!BY105</f>
        <v>189.77516774999998</v>
      </c>
      <c r="BZ105" s="21">
        <f>+$I105*IF(OR($A105="2-F1",$A105="2-F2"),'COMPRAS CONJ - FACTORES'!BZ$11,'COMPRAS CONJ - FACTORES'!BZ$10)*'COMPRAS CONJ - FACTORES'!BZ105</f>
        <v>189.77516774999998</v>
      </c>
      <c r="CA105" s="21">
        <f>+$I105*IF(OR($A105="2-F1",$A105="2-F2"),'COMPRAS CONJ - FACTORES'!CA$11,'COMPRAS CONJ - FACTORES'!CA$10)*'COMPRAS CONJ - FACTORES'!CA105</f>
        <v>193.02196274999997</v>
      </c>
    </row>
    <row r="106" spans="1:79" x14ac:dyDescent="0.3">
      <c r="A106" s="9" t="s">
        <v>3425</v>
      </c>
      <c r="B106" s="16" t="s">
        <v>2934</v>
      </c>
      <c r="C106" s="440" t="s">
        <v>3473</v>
      </c>
      <c r="D106" s="11" t="s">
        <v>3026</v>
      </c>
      <c r="E106" s="9" t="s">
        <v>2936</v>
      </c>
      <c r="F106" s="9" t="s">
        <v>3474</v>
      </c>
      <c r="G106" s="9" t="s">
        <v>3475</v>
      </c>
      <c r="H106" s="12" t="s">
        <v>6324</v>
      </c>
      <c r="I106" s="13">
        <v>156.85</v>
      </c>
      <c r="J106" s="14">
        <v>1.998</v>
      </c>
      <c r="K106" s="24">
        <v>43350</v>
      </c>
      <c r="L106" s="24">
        <v>44079</v>
      </c>
      <c r="M106" s="689">
        <v>44079</v>
      </c>
      <c r="N106" s="21">
        <f>+$I106*IF(OR($A106="2-F1",$A106="2-F2"),'COMPRAS CONJ - FACTORES'!N$11,'COMPRAS CONJ - FACTORES'!N$10)*'COMPRAS CONJ - FACTORES'!N106</f>
        <v>0</v>
      </c>
      <c r="O106" s="21">
        <f>+$I106*IF(OR($A106="2-F1",$A106="2-F2"),'COMPRAS CONJ - FACTORES'!O$11,'COMPRAS CONJ - FACTORES'!O$10)*'COMPRAS CONJ - FACTORES'!O106</f>
        <v>0</v>
      </c>
      <c r="P106" s="21">
        <f>+$I106*IF(OR($A106="2-F1",$A106="2-F2"),'COMPRAS CONJ - FACTORES'!P$11,'COMPRAS CONJ - FACTORES'!P$10)*'COMPRAS CONJ - FACTORES'!P106</f>
        <v>0</v>
      </c>
      <c r="Q106" s="21">
        <f>+$I106*IF(OR($A106="2-F1",$A106="2-F2"),'COMPRAS CONJ - FACTORES'!Q$11,'COMPRAS CONJ - FACTORES'!Q$10)*'COMPRAS CONJ - FACTORES'!Q106</f>
        <v>0</v>
      </c>
      <c r="R106" s="21">
        <f>+$I106*IF(OR($A106="2-F1",$A106="2-F2"),'COMPRAS CONJ - FACTORES'!R$11,'COMPRAS CONJ - FACTORES'!R$10)*'COMPRAS CONJ - FACTORES'!R106</f>
        <v>0</v>
      </c>
      <c r="S106" s="21">
        <f>+$I106*IF(OR($A106="2-F1",$A106="2-F2"),'COMPRAS CONJ - FACTORES'!S$11,'COMPRAS CONJ - FACTORES'!S$10)*'COMPRAS CONJ - FACTORES'!S106</f>
        <v>0</v>
      </c>
      <c r="T106" s="21">
        <f>+$I106*IF(OR($A106="2-F1",$A106="2-F2"),'COMPRAS CONJ - FACTORES'!T$11,'COMPRAS CONJ - FACTORES'!T$10)*'COMPRAS CONJ - FACTORES'!T106</f>
        <v>0</v>
      </c>
      <c r="U106" s="21">
        <f>+$I106*IF(OR($A106="2-F1",$A106="2-F2"),'COMPRAS CONJ - FACTORES'!U$11,'COMPRAS CONJ - FACTORES'!U$10)*'COMPRAS CONJ - FACTORES'!U106</f>
        <v>0</v>
      </c>
      <c r="V106" s="21">
        <f>+$I106*IF(OR($A106="2-F1",$A106="2-F2"),'COMPRAS CONJ - FACTORES'!V$11,'COMPRAS CONJ - FACTORES'!V$10)*'COMPRAS CONJ - FACTORES'!V106</f>
        <v>0</v>
      </c>
      <c r="W106" s="21">
        <f>+$I106*IF(OR($A106="2-F1",$A106="2-F2"),'COMPRAS CONJ - FACTORES'!W$11,'COMPRAS CONJ - FACTORES'!W$10)*'COMPRAS CONJ - FACTORES'!W106</f>
        <v>0</v>
      </c>
      <c r="X106" s="21">
        <f>+$I106*IF(OR($A106="2-F1",$A106="2-F2"),'COMPRAS CONJ - FACTORES'!X$11,'COMPRAS CONJ - FACTORES'!X$10)*'COMPRAS CONJ - FACTORES'!X106</f>
        <v>0</v>
      </c>
      <c r="Y106" s="21">
        <f>+$I106*IF(OR($A106="2-F1",$A106="2-F2"),'COMPRAS CONJ - FACTORES'!Y$11,'COMPRAS CONJ - FACTORES'!Y$10)*'COMPRAS CONJ - FACTORES'!Y106</f>
        <v>0</v>
      </c>
      <c r="Z106" s="21">
        <f>+$I106*IF(OR($A106="2-F1",$A106="2-F2"),'COMPRAS CONJ - FACTORES'!Z$11,'COMPRAS CONJ - FACTORES'!Z$10)*'COMPRAS CONJ - FACTORES'!Z106</f>
        <v>0</v>
      </c>
      <c r="AA106" s="21">
        <f>+$I106*IF(OR($A106="2-F1",$A106="2-F2"),'COMPRAS CONJ - FACTORES'!AA$11,'COMPRAS CONJ - FACTORES'!AA$10)*'COMPRAS CONJ - FACTORES'!AA106</f>
        <v>0</v>
      </c>
      <c r="AB106" s="21">
        <f>+$I106*IF(OR($A106="2-F1",$A106="2-F2"),'COMPRAS CONJ - FACTORES'!AB$11,'COMPRAS CONJ - FACTORES'!AB$10)*'COMPRAS CONJ - FACTORES'!AB106</f>
        <v>0</v>
      </c>
      <c r="AC106" s="21">
        <f>+$I106*IF(OR($A106="2-F1",$A106="2-F2"),'COMPRAS CONJ - FACTORES'!AC$11,'COMPRAS CONJ - FACTORES'!AC$10)*'COMPRAS CONJ - FACTORES'!AC106</f>
        <v>0</v>
      </c>
      <c r="AD106" s="21">
        <f>+$I106*IF(OR($A106="2-F1",$A106="2-F2"),'COMPRAS CONJ - FACTORES'!AD$11,'COMPRAS CONJ - FACTORES'!AD$10)*'COMPRAS CONJ - FACTORES'!AD106</f>
        <v>0</v>
      </c>
      <c r="AE106" s="21">
        <f>+$I106*IF(OR($A106="2-F1",$A106="2-F2"),'COMPRAS CONJ - FACTORES'!AE$11,'COMPRAS CONJ - FACTORES'!AE$10)*'COMPRAS CONJ - FACTORES'!AE106</f>
        <v>0</v>
      </c>
      <c r="AF106" s="21">
        <f>+$I106*IF(OR($A106="2-F1",$A106="2-F2"),'COMPRAS CONJ - FACTORES'!AF$11,'COMPRAS CONJ - FACTORES'!AF$10)*'COMPRAS CONJ - FACTORES'!AF106</f>
        <v>0</v>
      </c>
      <c r="AG106" s="21">
        <f>+$I106*IF(OR($A106="2-F1",$A106="2-F2"),'COMPRAS CONJ - FACTORES'!AG$11,'COMPRAS CONJ - FACTORES'!AG$10)*'COMPRAS CONJ - FACTORES'!AG106</f>
        <v>0</v>
      </c>
      <c r="AH106" s="21">
        <f>+$I106*IF(OR($A106="2-F1",$A106="2-F2"),'COMPRAS CONJ - FACTORES'!AH$11,'COMPRAS CONJ - FACTORES'!AH$10)*'COMPRAS CONJ - FACTORES'!AH106</f>
        <v>0</v>
      </c>
      <c r="AI106" s="21">
        <f>+$I106*IF(OR($A106="2-F1",$A106="2-F2"),'COMPRAS CONJ - FACTORES'!AI$11,'COMPRAS CONJ - FACTORES'!AI$10)*'COMPRAS CONJ - FACTORES'!AI106</f>
        <v>0</v>
      </c>
      <c r="AJ106" s="21">
        <f>+$I106*IF(OR($A106="2-F1",$A106="2-F2"),'COMPRAS CONJ - FACTORES'!AJ$11,'COMPRAS CONJ - FACTORES'!AJ$10)*'COMPRAS CONJ - FACTORES'!AJ106</f>
        <v>0</v>
      </c>
      <c r="AK106" s="21">
        <f>+$I106*IF(OR($A106="2-F1",$A106="2-F2"),'COMPRAS CONJ - FACTORES'!AK$11,'COMPRAS CONJ - FACTORES'!AK$10)*'COMPRAS CONJ - FACTORES'!AK106</f>
        <v>0</v>
      </c>
      <c r="AL106" s="21">
        <f>+$I106*IF(OR($A106="2-F1",$A106="2-F2"),'COMPRAS CONJ - FACTORES'!AL$11,'COMPRAS CONJ - FACTORES'!AL$10)*'COMPRAS CONJ - FACTORES'!AL106</f>
        <v>0</v>
      </c>
      <c r="AM106" s="21">
        <f>+$I106*IF(OR($A106="2-F1",$A106="2-F2"),'COMPRAS CONJ - FACTORES'!AM$11,'COMPRAS CONJ - FACTORES'!AM$10)*'COMPRAS CONJ - FACTORES'!AM106</f>
        <v>0</v>
      </c>
      <c r="AN106" s="21">
        <f>+$I106*IF(OR($A106="2-F1",$A106="2-F2"),'COMPRAS CONJ - FACTORES'!AN$11,'COMPRAS CONJ - FACTORES'!AN$10)*'COMPRAS CONJ - FACTORES'!AN106</f>
        <v>0</v>
      </c>
      <c r="AO106" s="21">
        <f>+$I106*IF(OR($A106="2-F1",$A106="2-F2"),'COMPRAS CONJ - FACTORES'!AO$11,'COMPRAS CONJ - FACTORES'!AO$10)*'COMPRAS CONJ - FACTORES'!AO106</f>
        <v>0</v>
      </c>
      <c r="AP106" s="21">
        <f>+$I106*IF(OR($A106="2-F1",$A106="2-F2"),'COMPRAS CONJ - FACTORES'!AP$11,'COMPRAS CONJ - FACTORES'!AP$10)*'COMPRAS CONJ - FACTORES'!AP106</f>
        <v>0</v>
      </c>
      <c r="AQ106" s="21">
        <f>+$I106*IF(OR($A106="2-F1",$A106="2-F2"),'COMPRAS CONJ - FACTORES'!AQ$11,'COMPRAS CONJ - FACTORES'!AQ$10)*'COMPRAS CONJ - FACTORES'!AQ106</f>
        <v>0</v>
      </c>
      <c r="AR106" s="21">
        <f>+$I106*IF(OR($A106="2-F1",$A106="2-F2"),'COMPRAS CONJ - FACTORES'!AR$11,'COMPRAS CONJ - FACTORES'!AR$10)*'COMPRAS CONJ - FACTORES'!AR106</f>
        <v>0</v>
      </c>
      <c r="AS106" s="21">
        <f>+$I106*IF(OR($A106="2-F1",$A106="2-F2"),'COMPRAS CONJ - FACTORES'!AS$11,'COMPRAS CONJ - FACTORES'!AS$10)*'COMPRAS CONJ - FACTORES'!AS106</f>
        <v>0</v>
      </c>
      <c r="AT106" s="21">
        <f>+$I106*IF(OR($A106="2-F1",$A106="2-F2"),'COMPRAS CONJ - FACTORES'!AT$11,'COMPRAS CONJ - FACTORES'!AT$10)*'COMPRAS CONJ - FACTORES'!AT106</f>
        <v>0</v>
      </c>
      <c r="AU106" s="21">
        <f>+$I106*IF(OR($A106="2-F1",$A106="2-F2"),'COMPRAS CONJ - FACTORES'!AU$11,'COMPRAS CONJ - FACTORES'!AU$10)*'COMPRAS CONJ - FACTORES'!AU106</f>
        <v>0</v>
      </c>
      <c r="AV106" s="21">
        <f>+$I106*IF(OR($A106="2-F1",$A106="2-F2"),'COMPRAS CONJ - FACTORES'!AV$11,'COMPRAS CONJ - FACTORES'!AV$10)*'COMPRAS CONJ - FACTORES'!AV106</f>
        <v>0</v>
      </c>
      <c r="AW106" s="21">
        <f>+$I106*IF(OR($A106="2-F1",$A106="2-F2"),'COMPRAS CONJ - FACTORES'!AW$11,'COMPRAS CONJ - FACTORES'!AW$10)*'COMPRAS CONJ - FACTORES'!AW106</f>
        <v>0</v>
      </c>
      <c r="AX106" s="21">
        <f>+$I106*IF(OR($A106="2-F1",$A106="2-F2"),'COMPRAS CONJ - FACTORES'!AX$11,'COMPRAS CONJ - FACTORES'!AX$10)*'COMPRAS CONJ - FACTORES'!AX106</f>
        <v>0</v>
      </c>
      <c r="AY106" s="21">
        <f>+$I106*IF(OR($A106="2-F1",$A106="2-F2"),'COMPRAS CONJ - FACTORES'!AY$11,'COMPRAS CONJ - FACTORES'!AY$10)*'COMPRAS CONJ - FACTORES'!AY106</f>
        <v>0</v>
      </c>
      <c r="AZ106" s="21">
        <f>+$I106*IF(OR($A106="2-F1",$A106="2-F2"),'COMPRAS CONJ - FACTORES'!AZ$11,'COMPRAS CONJ - FACTORES'!AZ$10)*'COMPRAS CONJ - FACTORES'!AZ106</f>
        <v>183.46195524999996</v>
      </c>
      <c r="BA106" s="21">
        <f>+$I106*IF(OR($A106="2-F1",$A106="2-F2"),'COMPRAS CONJ - FACTORES'!BA$11,'COMPRAS CONJ - FACTORES'!BA$10)*'COMPRAS CONJ - FACTORES'!BA106</f>
        <v>183.46195524999996</v>
      </c>
      <c r="BB106" s="21">
        <f>+$I106*IF(OR($A106="2-F1",$A106="2-F2"),'COMPRAS CONJ - FACTORES'!BB$11,'COMPRAS CONJ - FACTORES'!BB$10)*'COMPRAS CONJ - FACTORES'!BB106</f>
        <v>183.46195524999996</v>
      </c>
      <c r="BC106" s="21">
        <f>+$I106*IF(OR($A106="2-F1",$A106="2-F2"),'COMPRAS CONJ - FACTORES'!BC$11,'COMPRAS CONJ - FACTORES'!BC$10)*'COMPRAS CONJ - FACTORES'!BC106</f>
        <v>183.46195524999996</v>
      </c>
      <c r="BD106" s="21">
        <f>+$I106*IF(OR($A106="2-F1",$A106="2-F2"),'COMPRAS CONJ - FACTORES'!BD$11,'COMPRAS CONJ - FACTORES'!BD$10)*'COMPRAS CONJ - FACTORES'!BD106</f>
        <v>183.46195524999996</v>
      </c>
      <c r="BE106" s="21">
        <f>+$I106*IF(OR($A106="2-F1",$A106="2-F2"),'COMPRAS CONJ - FACTORES'!BE$11,'COMPRAS CONJ - FACTORES'!BE$10)*'COMPRAS CONJ - FACTORES'!BE106</f>
        <v>183.46195524999996</v>
      </c>
      <c r="BF106" s="21">
        <f>+$I106*IF(OR($A106="2-F1",$A106="2-F2"),'COMPRAS CONJ - FACTORES'!BF$11,'COMPRAS CONJ - FACTORES'!BF$10)*'COMPRAS CONJ - FACTORES'!BF106</f>
        <v>183.46195524999996</v>
      </c>
      <c r="BG106" s="21">
        <f>+$I106*IF(OR($A106="2-F1",$A106="2-F2"),'COMPRAS CONJ - FACTORES'!BG$11,'COMPRAS CONJ - FACTORES'!BG$10)*'COMPRAS CONJ - FACTORES'!BG106</f>
        <v>183.46195524999996</v>
      </c>
      <c r="BH106" s="21">
        <f>+$I106*IF(OR($A106="2-F1",$A106="2-F2"),'COMPRAS CONJ - FACTORES'!BH$11,'COMPRAS CONJ - FACTORES'!BH$10)*'COMPRAS CONJ - FACTORES'!BH106</f>
        <v>183.46195524999996</v>
      </c>
      <c r="BI106" s="21">
        <f>+$I106*IF(OR($A106="2-F1",$A106="2-F2"),'COMPRAS CONJ - FACTORES'!BI$11,'COMPRAS CONJ - FACTORES'!BI$10)*'COMPRAS CONJ - FACTORES'!BI106</f>
        <v>183.46195524999996</v>
      </c>
      <c r="BJ106" s="21">
        <f>+$I106*IF(OR($A106="2-F1",$A106="2-F2"),'COMPRAS CONJ - FACTORES'!BJ$11,'COMPRAS CONJ - FACTORES'!BJ$10)*'COMPRAS CONJ - FACTORES'!BJ106</f>
        <v>183.46195524999996</v>
      </c>
      <c r="BK106" s="21">
        <f>+$I106*IF(OR($A106="2-F1",$A106="2-F2"),'COMPRAS CONJ - FACTORES'!BK$11,'COMPRAS CONJ - FACTORES'!BK$10)*'COMPRAS CONJ - FACTORES'!BK106</f>
        <v>183.46195524999996</v>
      </c>
      <c r="BL106" s="21">
        <f>+$I106*IF(OR($A106="2-F1",$A106="2-F2"),'COMPRAS CONJ - FACTORES'!BL$11,'COMPRAS CONJ - FACTORES'!BL$10)*'COMPRAS CONJ - FACTORES'!BL106</f>
        <v>186.58248599999996</v>
      </c>
      <c r="BM106" s="21">
        <f>+$I106*IF(OR($A106="2-F1",$A106="2-F2"),'COMPRAS CONJ - FACTORES'!BM$11,'COMPRAS CONJ - FACTORES'!BM$10)*'COMPRAS CONJ - FACTORES'!BM106</f>
        <v>186.58248599999996</v>
      </c>
      <c r="BN106" s="21">
        <f>+$I106*IF(OR($A106="2-F1",$A106="2-F2"),'COMPRAS CONJ - FACTORES'!BN$11,'COMPRAS CONJ - FACTORES'!BN$10)*'COMPRAS CONJ - FACTORES'!BN106</f>
        <v>186.58248599999996</v>
      </c>
      <c r="BO106" s="21">
        <f>+$I106*IF(OR($A106="2-F1",$A106="2-F2"),'COMPRAS CONJ - FACTORES'!BO$11,'COMPRAS CONJ - FACTORES'!BO$10)*'COMPRAS CONJ - FACTORES'!BO106</f>
        <v>186.58248599999996</v>
      </c>
      <c r="BP106" s="21">
        <f>+$I106*IF(OR($A106="2-F1",$A106="2-F2"),'COMPRAS CONJ - FACTORES'!BP$11,'COMPRAS CONJ - FACTORES'!BP$10)*'COMPRAS CONJ - FACTORES'!BP106</f>
        <v>186.58248599999996</v>
      </c>
      <c r="BQ106" s="21">
        <f>+$I106*IF(OR($A106="2-F1",$A106="2-F2"),'COMPRAS CONJ - FACTORES'!BQ$11,'COMPRAS CONJ - FACTORES'!BQ$10)*'COMPRAS CONJ - FACTORES'!BQ106</f>
        <v>186.58248599999996</v>
      </c>
      <c r="BR106" s="21">
        <f>+$I106*IF(OR($A106="2-F1",$A106="2-F2"),'COMPRAS CONJ - FACTORES'!BR$11,'COMPRAS CONJ - FACTORES'!BR$10)*'COMPRAS CONJ - FACTORES'!BR106</f>
        <v>186.58248599999996</v>
      </c>
      <c r="BS106" s="21">
        <f>+$I106*IF(OR($A106="2-F1",$A106="2-F2"),'COMPRAS CONJ - FACTORES'!BS$11,'COMPRAS CONJ - FACTORES'!BS$10)*'COMPRAS CONJ - FACTORES'!BS106</f>
        <v>186.58248599999996</v>
      </c>
      <c r="BT106" s="21">
        <f>+$I106*IF(OR($A106="2-F1",$A106="2-F2"),'COMPRAS CONJ - FACTORES'!BT$11,'COMPRAS CONJ - FACTORES'!BT$10)*'COMPRAS CONJ - FACTORES'!BT106</f>
        <v>186.58248599999996</v>
      </c>
      <c r="BU106" s="21">
        <f>+$I106*IF(OR($A106="2-F1",$A106="2-F2"),'COMPRAS CONJ - FACTORES'!BU$11,'COMPRAS CONJ - FACTORES'!BU$10)*'COMPRAS CONJ - FACTORES'!BU106</f>
        <v>186.58248599999996</v>
      </c>
      <c r="BV106" s="21">
        <f>+$I106*IF(OR($A106="2-F1",$A106="2-F2"),'COMPRAS CONJ - FACTORES'!BV$11,'COMPRAS CONJ - FACTORES'!BV$10)*'COMPRAS CONJ - FACTORES'!BV106</f>
        <v>186.58248599999996</v>
      </c>
      <c r="BW106" s="21">
        <f>+$I106*IF(OR($A106="2-F1",$A106="2-F2"),'COMPRAS CONJ - FACTORES'!BW$11,'COMPRAS CONJ - FACTORES'!BW$10)*'COMPRAS CONJ - FACTORES'!BW106</f>
        <v>186.58248599999996</v>
      </c>
      <c r="BX106" s="21">
        <f>+$I106*IF(OR($A106="2-F1",$A106="2-F2"),'COMPRAS CONJ - FACTORES'!BX$11,'COMPRAS CONJ - FACTORES'!BX$10)*'COMPRAS CONJ - FACTORES'!BX106</f>
        <v>189.77516774999998</v>
      </c>
      <c r="BY106" s="21">
        <f>+$I106*IF(OR($A106="2-F1",$A106="2-F2"),'COMPRAS CONJ - FACTORES'!BY$11,'COMPRAS CONJ - FACTORES'!BY$10)*'COMPRAS CONJ - FACTORES'!BY106</f>
        <v>189.77516774999998</v>
      </c>
      <c r="BZ106" s="21">
        <f>+$I106*IF(OR($A106="2-F1",$A106="2-F2"),'COMPRAS CONJ - FACTORES'!BZ$11,'COMPRAS CONJ - FACTORES'!BZ$10)*'COMPRAS CONJ - FACTORES'!BZ106</f>
        <v>189.77516774999998</v>
      </c>
      <c r="CA106" s="21">
        <f>+$I106*IF(OR($A106="2-F1",$A106="2-F2"),'COMPRAS CONJ - FACTORES'!CA$11,'COMPRAS CONJ - FACTORES'!CA$10)*'COMPRAS CONJ - FACTORES'!CA106</f>
        <v>189.77516774999998</v>
      </c>
    </row>
    <row r="107" spans="1:79" x14ac:dyDescent="0.3">
      <c r="A107" s="9" t="s">
        <v>3425</v>
      </c>
      <c r="B107" s="16" t="s">
        <v>2934</v>
      </c>
      <c r="C107" s="440" t="s">
        <v>3476</v>
      </c>
      <c r="D107" s="11" t="s">
        <v>2788</v>
      </c>
      <c r="E107" s="9" t="s">
        <v>2788</v>
      </c>
      <c r="F107" s="9" t="s">
        <v>3477</v>
      </c>
      <c r="G107" s="9" t="s">
        <v>3478</v>
      </c>
      <c r="H107" s="12" t="s">
        <v>6716</v>
      </c>
      <c r="I107" s="13">
        <v>164.35</v>
      </c>
      <c r="J107" s="14">
        <v>1</v>
      </c>
      <c r="K107" s="24">
        <v>43447</v>
      </c>
      <c r="L107" s="24">
        <v>44075</v>
      </c>
      <c r="M107" s="689">
        <v>44075</v>
      </c>
      <c r="N107" s="21">
        <f>+$I107*IF(OR($A107="2-F1",$A107="2-F2"),'COMPRAS CONJ - FACTORES'!N$11,'COMPRAS CONJ - FACTORES'!N$10)*'COMPRAS CONJ - FACTORES'!N107</f>
        <v>0</v>
      </c>
      <c r="O107" s="21">
        <f>+$I107*IF(OR($A107="2-F1",$A107="2-F2"),'COMPRAS CONJ - FACTORES'!O$11,'COMPRAS CONJ - FACTORES'!O$10)*'COMPRAS CONJ - FACTORES'!O107</f>
        <v>0</v>
      </c>
      <c r="P107" s="21">
        <f>+$I107*IF(OR($A107="2-F1",$A107="2-F2"),'COMPRAS CONJ - FACTORES'!P$11,'COMPRAS CONJ - FACTORES'!P$10)*'COMPRAS CONJ - FACTORES'!P107</f>
        <v>0</v>
      </c>
      <c r="Q107" s="21">
        <f>+$I107*IF(OR($A107="2-F1",$A107="2-F2"),'COMPRAS CONJ - FACTORES'!Q$11,'COMPRAS CONJ - FACTORES'!Q$10)*'COMPRAS CONJ - FACTORES'!Q107</f>
        <v>0</v>
      </c>
      <c r="R107" s="21">
        <f>+$I107*IF(OR($A107="2-F1",$A107="2-F2"),'COMPRAS CONJ - FACTORES'!R$11,'COMPRAS CONJ - FACTORES'!R$10)*'COMPRAS CONJ - FACTORES'!R107</f>
        <v>0</v>
      </c>
      <c r="S107" s="21">
        <f>+$I107*IF(OR($A107="2-F1",$A107="2-F2"),'COMPRAS CONJ - FACTORES'!S$11,'COMPRAS CONJ - FACTORES'!S$10)*'COMPRAS CONJ - FACTORES'!S107</f>
        <v>0</v>
      </c>
      <c r="T107" s="21">
        <f>+$I107*IF(OR($A107="2-F1",$A107="2-F2"),'COMPRAS CONJ - FACTORES'!T$11,'COMPRAS CONJ - FACTORES'!T$10)*'COMPRAS CONJ - FACTORES'!T107</f>
        <v>0</v>
      </c>
      <c r="U107" s="21">
        <f>+$I107*IF(OR($A107="2-F1",$A107="2-F2"),'COMPRAS CONJ - FACTORES'!U$11,'COMPRAS CONJ - FACTORES'!U$10)*'COMPRAS CONJ - FACTORES'!U107</f>
        <v>0</v>
      </c>
      <c r="V107" s="21">
        <f>+$I107*IF(OR($A107="2-F1",$A107="2-F2"),'COMPRAS CONJ - FACTORES'!V$11,'COMPRAS CONJ - FACTORES'!V$10)*'COMPRAS CONJ - FACTORES'!V107</f>
        <v>0</v>
      </c>
      <c r="W107" s="21">
        <f>+$I107*IF(OR($A107="2-F1",$A107="2-F2"),'COMPRAS CONJ - FACTORES'!W$11,'COMPRAS CONJ - FACTORES'!W$10)*'COMPRAS CONJ - FACTORES'!W107</f>
        <v>0</v>
      </c>
      <c r="X107" s="21">
        <f>+$I107*IF(OR($A107="2-F1",$A107="2-F2"),'COMPRAS CONJ - FACTORES'!X$11,'COMPRAS CONJ - FACTORES'!X$10)*'COMPRAS CONJ - FACTORES'!X107</f>
        <v>0</v>
      </c>
      <c r="Y107" s="21">
        <f>+$I107*IF(OR($A107="2-F1",$A107="2-F2"),'COMPRAS CONJ - FACTORES'!Y$11,'COMPRAS CONJ - FACTORES'!Y$10)*'COMPRAS CONJ - FACTORES'!Y107</f>
        <v>0</v>
      </c>
      <c r="Z107" s="21">
        <f>+$I107*IF(OR($A107="2-F1",$A107="2-F2"),'COMPRAS CONJ - FACTORES'!Z$11,'COMPRAS CONJ - FACTORES'!Z$10)*'COMPRAS CONJ - FACTORES'!Z107</f>
        <v>0</v>
      </c>
      <c r="AA107" s="21">
        <f>+$I107*IF(OR($A107="2-F1",$A107="2-F2"),'COMPRAS CONJ - FACTORES'!AA$11,'COMPRAS CONJ - FACTORES'!AA$10)*'COMPRAS CONJ - FACTORES'!AA107</f>
        <v>0</v>
      </c>
      <c r="AB107" s="21">
        <f>+$I107*IF(OR($A107="2-F1",$A107="2-F2"),'COMPRAS CONJ - FACTORES'!AB$11,'COMPRAS CONJ - FACTORES'!AB$10)*'COMPRAS CONJ - FACTORES'!AB107</f>
        <v>0</v>
      </c>
      <c r="AC107" s="21">
        <f>+$I107*IF(OR($A107="2-F1",$A107="2-F2"),'COMPRAS CONJ - FACTORES'!AC$11,'COMPRAS CONJ - FACTORES'!AC$10)*'COMPRAS CONJ - FACTORES'!AC107</f>
        <v>0</v>
      </c>
      <c r="AD107" s="21">
        <f>+$I107*IF(OR($A107="2-F1",$A107="2-F2"),'COMPRAS CONJ - FACTORES'!AD$11,'COMPRAS CONJ - FACTORES'!AD$10)*'COMPRAS CONJ - FACTORES'!AD107</f>
        <v>0</v>
      </c>
      <c r="AE107" s="21">
        <f>+$I107*IF(OR($A107="2-F1",$A107="2-F2"),'COMPRAS CONJ - FACTORES'!AE$11,'COMPRAS CONJ - FACTORES'!AE$10)*'COMPRAS CONJ - FACTORES'!AE107</f>
        <v>0</v>
      </c>
      <c r="AF107" s="21">
        <f>+$I107*IF(OR($A107="2-F1",$A107="2-F2"),'COMPRAS CONJ - FACTORES'!AF$11,'COMPRAS CONJ - FACTORES'!AF$10)*'COMPRAS CONJ - FACTORES'!AF107</f>
        <v>0</v>
      </c>
      <c r="AG107" s="21">
        <f>+$I107*IF(OR($A107="2-F1",$A107="2-F2"),'COMPRAS CONJ - FACTORES'!AG$11,'COMPRAS CONJ - FACTORES'!AG$10)*'COMPRAS CONJ - FACTORES'!AG107</f>
        <v>0</v>
      </c>
      <c r="AH107" s="21">
        <f>+$I107*IF(OR($A107="2-F1",$A107="2-F2"),'COMPRAS CONJ - FACTORES'!AH$11,'COMPRAS CONJ - FACTORES'!AH$10)*'COMPRAS CONJ - FACTORES'!AH107</f>
        <v>0</v>
      </c>
      <c r="AI107" s="21">
        <f>+$I107*IF(OR($A107="2-F1",$A107="2-F2"),'COMPRAS CONJ - FACTORES'!AI$11,'COMPRAS CONJ - FACTORES'!AI$10)*'COMPRAS CONJ - FACTORES'!AI107</f>
        <v>0</v>
      </c>
      <c r="AJ107" s="21">
        <f>+$I107*IF(OR($A107="2-F1",$A107="2-F2"),'COMPRAS CONJ - FACTORES'!AJ$11,'COMPRAS CONJ - FACTORES'!AJ$10)*'COMPRAS CONJ - FACTORES'!AJ107</f>
        <v>0</v>
      </c>
      <c r="AK107" s="21">
        <f>+$I107*IF(OR($A107="2-F1",$A107="2-F2"),'COMPRAS CONJ - FACTORES'!AK$11,'COMPRAS CONJ - FACTORES'!AK$10)*'COMPRAS CONJ - FACTORES'!AK107</f>
        <v>0</v>
      </c>
      <c r="AL107" s="21">
        <f>+$I107*IF(OR($A107="2-F1",$A107="2-F2"),'COMPRAS CONJ - FACTORES'!AL$11,'COMPRAS CONJ - FACTORES'!AL$10)*'COMPRAS CONJ - FACTORES'!AL107</f>
        <v>0</v>
      </c>
      <c r="AM107" s="21">
        <f>+$I107*IF(OR($A107="2-F1",$A107="2-F2"),'COMPRAS CONJ - FACTORES'!AM$11,'COMPRAS CONJ - FACTORES'!AM$10)*'COMPRAS CONJ - FACTORES'!AM107</f>
        <v>0</v>
      </c>
      <c r="AN107" s="21">
        <f>+$I107*IF(OR($A107="2-F1",$A107="2-F2"),'COMPRAS CONJ - FACTORES'!AN$11,'COMPRAS CONJ - FACTORES'!AN$10)*'COMPRAS CONJ - FACTORES'!AN107</f>
        <v>0</v>
      </c>
      <c r="AO107" s="21">
        <f>+$I107*IF(OR($A107="2-F1",$A107="2-F2"),'COMPRAS CONJ - FACTORES'!AO$11,'COMPRAS CONJ - FACTORES'!AO$10)*'COMPRAS CONJ - FACTORES'!AO107</f>
        <v>0</v>
      </c>
      <c r="AP107" s="21">
        <f>+$I107*IF(OR($A107="2-F1",$A107="2-F2"),'COMPRAS CONJ - FACTORES'!AP$11,'COMPRAS CONJ - FACTORES'!AP$10)*'COMPRAS CONJ - FACTORES'!AP107</f>
        <v>0</v>
      </c>
      <c r="AQ107" s="21">
        <f>+$I107*IF(OR($A107="2-F1",$A107="2-F2"),'COMPRAS CONJ - FACTORES'!AQ$11,'COMPRAS CONJ - FACTORES'!AQ$10)*'COMPRAS CONJ - FACTORES'!AQ107</f>
        <v>0</v>
      </c>
      <c r="AR107" s="21">
        <f>+$I107*IF(OR($A107="2-F1",$A107="2-F2"),'COMPRAS CONJ - FACTORES'!AR$11,'COMPRAS CONJ - FACTORES'!AR$10)*'COMPRAS CONJ - FACTORES'!AR107</f>
        <v>0</v>
      </c>
      <c r="AS107" s="21">
        <f>+$I107*IF(OR($A107="2-F1",$A107="2-F2"),'COMPRAS CONJ - FACTORES'!AS$11,'COMPRAS CONJ - FACTORES'!AS$10)*'COMPRAS CONJ - FACTORES'!AS107</f>
        <v>0</v>
      </c>
      <c r="AT107" s="21">
        <f>+$I107*IF(OR($A107="2-F1",$A107="2-F2"),'COMPRAS CONJ - FACTORES'!AT$11,'COMPRAS CONJ - FACTORES'!AT$10)*'COMPRAS CONJ - FACTORES'!AT107</f>
        <v>0</v>
      </c>
      <c r="AU107" s="21">
        <f>+$I107*IF(OR($A107="2-F1",$A107="2-F2"),'COMPRAS CONJ - FACTORES'!AU$11,'COMPRAS CONJ - FACTORES'!AU$10)*'COMPRAS CONJ - FACTORES'!AU107</f>
        <v>0</v>
      </c>
      <c r="AV107" s="21">
        <f>+$I107*IF(OR($A107="2-F1",$A107="2-F2"),'COMPRAS CONJ - FACTORES'!AV$11,'COMPRAS CONJ - FACTORES'!AV$10)*'COMPRAS CONJ - FACTORES'!AV107</f>
        <v>0</v>
      </c>
      <c r="AW107" s="21">
        <f>+$I107*IF(OR($A107="2-F1",$A107="2-F2"),'COMPRAS CONJ - FACTORES'!AW$11,'COMPRAS CONJ - FACTORES'!AW$10)*'COMPRAS CONJ - FACTORES'!AW107</f>
        <v>0</v>
      </c>
      <c r="AX107" s="21">
        <f>+$I107*IF(OR($A107="2-F1",$A107="2-F2"),'COMPRAS CONJ - FACTORES'!AX$11,'COMPRAS CONJ - FACTORES'!AX$10)*'COMPRAS CONJ - FACTORES'!AX107</f>
        <v>0</v>
      </c>
      <c r="AY107" s="21">
        <f>+$I107*IF(OR($A107="2-F1",$A107="2-F2"),'COMPRAS CONJ - FACTORES'!AY$11,'COMPRAS CONJ - FACTORES'!AY$10)*'COMPRAS CONJ - FACTORES'!AY107</f>
        <v>0</v>
      </c>
      <c r="AZ107" s="21">
        <f>+$I107*IF(OR($A107="2-F1",$A107="2-F2"),'COMPRAS CONJ - FACTORES'!AZ$11,'COMPRAS CONJ - FACTORES'!AZ$10)*'COMPRAS CONJ - FACTORES'!AZ107</f>
        <v>192.23444274999994</v>
      </c>
      <c r="BA107" s="21">
        <f>+$I107*IF(OR($A107="2-F1",$A107="2-F2"),'COMPRAS CONJ - FACTORES'!BA$11,'COMPRAS CONJ - FACTORES'!BA$10)*'COMPRAS CONJ - FACTORES'!BA107</f>
        <v>192.23444274999994</v>
      </c>
      <c r="BB107" s="21">
        <f>+$I107*IF(OR($A107="2-F1",$A107="2-F2"),'COMPRAS CONJ - FACTORES'!BB$11,'COMPRAS CONJ - FACTORES'!BB$10)*'COMPRAS CONJ - FACTORES'!BB107</f>
        <v>192.23444274999994</v>
      </c>
      <c r="BC107" s="21">
        <f>+$I107*IF(OR($A107="2-F1",$A107="2-F2"),'COMPRAS CONJ - FACTORES'!BC$11,'COMPRAS CONJ - FACTORES'!BC$10)*'COMPRAS CONJ - FACTORES'!BC107</f>
        <v>192.23444274999994</v>
      </c>
      <c r="BD107" s="21">
        <f>+$I107*IF(OR($A107="2-F1",$A107="2-F2"),'COMPRAS CONJ - FACTORES'!BD$11,'COMPRAS CONJ - FACTORES'!BD$10)*'COMPRAS CONJ - FACTORES'!BD107</f>
        <v>192.23444274999994</v>
      </c>
      <c r="BE107" s="21">
        <f>+$I107*IF(OR($A107="2-F1",$A107="2-F2"),'COMPRAS CONJ - FACTORES'!BE$11,'COMPRAS CONJ - FACTORES'!BE$10)*'COMPRAS CONJ - FACTORES'!BE107</f>
        <v>192.23444274999994</v>
      </c>
      <c r="BF107" s="21">
        <f>+$I107*IF(OR($A107="2-F1",$A107="2-F2"),'COMPRAS CONJ - FACTORES'!BF$11,'COMPRAS CONJ - FACTORES'!BF$10)*'COMPRAS CONJ - FACTORES'!BF107</f>
        <v>192.23444274999994</v>
      </c>
      <c r="BG107" s="21">
        <f>+$I107*IF(OR($A107="2-F1",$A107="2-F2"),'COMPRAS CONJ - FACTORES'!BG$11,'COMPRAS CONJ - FACTORES'!BG$10)*'COMPRAS CONJ - FACTORES'!BG107</f>
        <v>192.23444274999994</v>
      </c>
      <c r="BH107" s="21">
        <f>+$I107*IF(OR($A107="2-F1",$A107="2-F2"),'COMPRAS CONJ - FACTORES'!BH$11,'COMPRAS CONJ - FACTORES'!BH$10)*'COMPRAS CONJ - FACTORES'!BH107</f>
        <v>192.23444274999994</v>
      </c>
      <c r="BI107" s="21">
        <f>+$I107*IF(OR($A107="2-F1",$A107="2-F2"),'COMPRAS CONJ - FACTORES'!BI$11,'COMPRAS CONJ - FACTORES'!BI$10)*'COMPRAS CONJ - FACTORES'!BI107</f>
        <v>192.23444274999994</v>
      </c>
      <c r="BJ107" s="21">
        <f>+$I107*IF(OR($A107="2-F1",$A107="2-F2"),'COMPRAS CONJ - FACTORES'!BJ$11,'COMPRAS CONJ - FACTORES'!BJ$10)*'COMPRAS CONJ - FACTORES'!BJ107</f>
        <v>192.23444274999994</v>
      </c>
      <c r="BK107" s="21">
        <f>+$I107*IF(OR($A107="2-F1",$A107="2-F2"),'COMPRAS CONJ - FACTORES'!BK$11,'COMPRAS CONJ - FACTORES'!BK$10)*'COMPRAS CONJ - FACTORES'!BK107</f>
        <v>192.23444274999994</v>
      </c>
      <c r="BL107" s="21">
        <f>+$I107*IF(OR($A107="2-F1",$A107="2-F2"),'COMPRAS CONJ - FACTORES'!BL$11,'COMPRAS CONJ - FACTORES'!BL$10)*'COMPRAS CONJ - FACTORES'!BL107</f>
        <v>195.50418599999998</v>
      </c>
      <c r="BM107" s="21">
        <f>+$I107*IF(OR($A107="2-F1",$A107="2-F2"),'COMPRAS CONJ - FACTORES'!BM$11,'COMPRAS CONJ - FACTORES'!BM$10)*'COMPRAS CONJ - FACTORES'!BM107</f>
        <v>195.50418599999998</v>
      </c>
      <c r="BN107" s="21">
        <f>+$I107*IF(OR($A107="2-F1",$A107="2-F2"),'COMPRAS CONJ - FACTORES'!BN$11,'COMPRAS CONJ - FACTORES'!BN$10)*'COMPRAS CONJ - FACTORES'!BN107</f>
        <v>195.50418599999998</v>
      </c>
      <c r="BO107" s="21">
        <f>+$I107*IF(OR($A107="2-F1",$A107="2-F2"),'COMPRAS CONJ - FACTORES'!BO$11,'COMPRAS CONJ - FACTORES'!BO$10)*'COMPRAS CONJ - FACTORES'!BO107</f>
        <v>195.50418599999998</v>
      </c>
      <c r="BP107" s="21">
        <f>+$I107*IF(OR($A107="2-F1",$A107="2-F2"),'COMPRAS CONJ - FACTORES'!BP$11,'COMPRAS CONJ - FACTORES'!BP$10)*'COMPRAS CONJ - FACTORES'!BP107</f>
        <v>195.50418599999998</v>
      </c>
      <c r="BQ107" s="21">
        <f>+$I107*IF(OR($A107="2-F1",$A107="2-F2"),'COMPRAS CONJ - FACTORES'!BQ$11,'COMPRAS CONJ - FACTORES'!BQ$10)*'COMPRAS CONJ - FACTORES'!BQ107</f>
        <v>195.50418599999998</v>
      </c>
      <c r="BR107" s="21">
        <f>+$I107*IF(OR($A107="2-F1",$A107="2-F2"),'COMPRAS CONJ - FACTORES'!BR$11,'COMPRAS CONJ - FACTORES'!BR$10)*'COMPRAS CONJ - FACTORES'!BR107</f>
        <v>195.50418599999998</v>
      </c>
      <c r="BS107" s="21">
        <f>+$I107*IF(OR($A107="2-F1",$A107="2-F2"),'COMPRAS CONJ - FACTORES'!BS$11,'COMPRAS CONJ - FACTORES'!BS$10)*'COMPRAS CONJ - FACTORES'!BS107</f>
        <v>195.50418599999998</v>
      </c>
      <c r="BT107" s="21">
        <f>+$I107*IF(OR($A107="2-F1",$A107="2-F2"),'COMPRAS CONJ - FACTORES'!BT$11,'COMPRAS CONJ - FACTORES'!BT$10)*'COMPRAS CONJ - FACTORES'!BT107</f>
        <v>195.50418599999998</v>
      </c>
      <c r="BU107" s="21">
        <f>+$I107*IF(OR($A107="2-F1",$A107="2-F2"),'COMPRAS CONJ - FACTORES'!BU$11,'COMPRAS CONJ - FACTORES'!BU$10)*'COMPRAS CONJ - FACTORES'!BU107</f>
        <v>195.50418599999998</v>
      </c>
      <c r="BV107" s="21">
        <f>+$I107*IF(OR($A107="2-F1",$A107="2-F2"),'COMPRAS CONJ - FACTORES'!BV$11,'COMPRAS CONJ - FACTORES'!BV$10)*'COMPRAS CONJ - FACTORES'!BV107</f>
        <v>195.50418599999998</v>
      </c>
      <c r="BW107" s="21">
        <f>+$I107*IF(OR($A107="2-F1",$A107="2-F2"),'COMPRAS CONJ - FACTORES'!BW$11,'COMPRAS CONJ - FACTORES'!BW$10)*'COMPRAS CONJ - FACTORES'!BW107</f>
        <v>195.50418599999998</v>
      </c>
      <c r="BX107" s="21">
        <f>+$I107*IF(OR($A107="2-F1",$A107="2-F2"),'COMPRAS CONJ - FACTORES'!BX$11,'COMPRAS CONJ - FACTORES'!BX$10)*'COMPRAS CONJ - FACTORES'!BX107</f>
        <v>198.84953024999999</v>
      </c>
      <c r="BY107" s="21">
        <f>+$I107*IF(OR($A107="2-F1",$A107="2-F2"),'COMPRAS CONJ - FACTORES'!BY$11,'COMPRAS CONJ - FACTORES'!BY$10)*'COMPRAS CONJ - FACTORES'!BY107</f>
        <v>198.84953024999999</v>
      </c>
      <c r="BZ107" s="21">
        <f>+$I107*IF(OR($A107="2-F1",$A107="2-F2"),'COMPRAS CONJ - FACTORES'!BZ$11,'COMPRAS CONJ - FACTORES'!BZ$10)*'COMPRAS CONJ - FACTORES'!BZ107</f>
        <v>198.84953024999999</v>
      </c>
      <c r="CA107" s="21">
        <f>+$I107*IF(OR($A107="2-F1",$A107="2-F2"),'COMPRAS CONJ - FACTORES'!CA$11,'COMPRAS CONJ - FACTORES'!CA$10)*'COMPRAS CONJ - FACTORES'!CA107</f>
        <v>198.84953024999999</v>
      </c>
    </row>
    <row r="108" spans="1:79" x14ac:dyDescent="0.3">
      <c r="A108" s="9" t="s">
        <v>3425</v>
      </c>
      <c r="B108" s="16" t="s">
        <v>2934</v>
      </c>
      <c r="C108" s="440" t="s">
        <v>3480</v>
      </c>
      <c r="D108" s="11" t="s">
        <v>2788</v>
      </c>
      <c r="E108" s="9" t="s">
        <v>2788</v>
      </c>
      <c r="F108" s="9" t="s">
        <v>3477</v>
      </c>
      <c r="G108" s="9" t="s">
        <v>3481</v>
      </c>
      <c r="H108" s="12" t="s">
        <v>3479</v>
      </c>
      <c r="I108" s="13">
        <v>156.85</v>
      </c>
      <c r="J108" s="14">
        <v>2</v>
      </c>
      <c r="K108" s="24">
        <v>43447</v>
      </c>
      <c r="L108" s="24">
        <v>51501</v>
      </c>
      <c r="M108" s="689"/>
      <c r="N108" s="21">
        <f>+$I108*IF(OR($A108="2-F1",$A108="2-F2"),'COMPRAS CONJ - FACTORES'!N$11,'COMPRAS CONJ - FACTORES'!N$10)*'COMPRAS CONJ - FACTORES'!N108</f>
        <v>0</v>
      </c>
      <c r="O108" s="21">
        <f>+$I108*IF(OR($A108="2-F1",$A108="2-F2"),'COMPRAS CONJ - FACTORES'!O$11,'COMPRAS CONJ - FACTORES'!O$10)*'COMPRAS CONJ - FACTORES'!O108</f>
        <v>0</v>
      </c>
      <c r="P108" s="21">
        <f>+$I108*IF(OR($A108="2-F1",$A108="2-F2"),'COMPRAS CONJ - FACTORES'!P$11,'COMPRAS CONJ - FACTORES'!P$10)*'COMPRAS CONJ - FACTORES'!P108</f>
        <v>0</v>
      </c>
      <c r="Q108" s="21">
        <f>+$I108*IF(OR($A108="2-F1",$A108="2-F2"),'COMPRAS CONJ - FACTORES'!Q$11,'COMPRAS CONJ - FACTORES'!Q$10)*'COMPRAS CONJ - FACTORES'!Q108</f>
        <v>0</v>
      </c>
      <c r="R108" s="21">
        <f>+$I108*IF(OR($A108="2-F1",$A108="2-F2"),'COMPRAS CONJ - FACTORES'!R$11,'COMPRAS CONJ - FACTORES'!R$10)*'COMPRAS CONJ - FACTORES'!R108</f>
        <v>0</v>
      </c>
      <c r="S108" s="21">
        <f>+$I108*IF(OR($A108="2-F1",$A108="2-F2"),'COMPRAS CONJ - FACTORES'!S$11,'COMPRAS CONJ - FACTORES'!S$10)*'COMPRAS CONJ - FACTORES'!S108</f>
        <v>0</v>
      </c>
      <c r="T108" s="21">
        <f>+$I108*IF(OR($A108="2-F1",$A108="2-F2"),'COMPRAS CONJ - FACTORES'!T$11,'COMPRAS CONJ - FACTORES'!T$10)*'COMPRAS CONJ - FACTORES'!T108</f>
        <v>0</v>
      </c>
      <c r="U108" s="21">
        <f>+$I108*IF(OR($A108="2-F1",$A108="2-F2"),'COMPRAS CONJ - FACTORES'!U$11,'COMPRAS CONJ - FACTORES'!U$10)*'COMPRAS CONJ - FACTORES'!U108</f>
        <v>0</v>
      </c>
      <c r="V108" s="21">
        <f>+$I108*IF(OR($A108="2-F1",$A108="2-F2"),'COMPRAS CONJ - FACTORES'!V$11,'COMPRAS CONJ - FACTORES'!V$10)*'COMPRAS CONJ - FACTORES'!V108</f>
        <v>0</v>
      </c>
      <c r="W108" s="21">
        <f>+$I108*IF(OR($A108="2-F1",$A108="2-F2"),'COMPRAS CONJ - FACTORES'!W$11,'COMPRAS CONJ - FACTORES'!W$10)*'COMPRAS CONJ - FACTORES'!W108</f>
        <v>0</v>
      </c>
      <c r="X108" s="21">
        <f>+$I108*IF(OR($A108="2-F1",$A108="2-F2"),'COMPRAS CONJ - FACTORES'!X$11,'COMPRAS CONJ - FACTORES'!X$10)*'COMPRAS CONJ - FACTORES'!X108</f>
        <v>0</v>
      </c>
      <c r="Y108" s="21">
        <f>+$I108*IF(OR($A108="2-F1",$A108="2-F2"),'COMPRAS CONJ - FACTORES'!Y$11,'COMPRAS CONJ - FACTORES'!Y$10)*'COMPRAS CONJ - FACTORES'!Y108</f>
        <v>0</v>
      </c>
      <c r="Z108" s="21">
        <f>+$I108*IF(OR($A108="2-F1",$A108="2-F2"),'COMPRAS CONJ - FACTORES'!Z$11,'COMPRAS CONJ - FACTORES'!Z$10)*'COMPRAS CONJ - FACTORES'!Z108</f>
        <v>0</v>
      </c>
      <c r="AA108" s="21">
        <f>+$I108*IF(OR($A108="2-F1",$A108="2-F2"),'COMPRAS CONJ - FACTORES'!AA$11,'COMPRAS CONJ - FACTORES'!AA$10)*'COMPRAS CONJ - FACTORES'!AA108</f>
        <v>0</v>
      </c>
      <c r="AB108" s="21">
        <f>+$I108*IF(OR($A108="2-F1",$A108="2-F2"),'COMPRAS CONJ - FACTORES'!AB$11,'COMPRAS CONJ - FACTORES'!AB$10)*'COMPRAS CONJ - FACTORES'!AB108</f>
        <v>0</v>
      </c>
      <c r="AC108" s="21">
        <f>+$I108*IF(OR($A108="2-F1",$A108="2-F2"),'COMPRAS CONJ - FACTORES'!AC$11,'COMPRAS CONJ - FACTORES'!AC$10)*'COMPRAS CONJ - FACTORES'!AC108</f>
        <v>0</v>
      </c>
      <c r="AD108" s="21">
        <f>+$I108*IF(OR($A108="2-F1",$A108="2-F2"),'COMPRAS CONJ - FACTORES'!AD$11,'COMPRAS CONJ - FACTORES'!AD$10)*'COMPRAS CONJ - FACTORES'!AD108</f>
        <v>0</v>
      </c>
      <c r="AE108" s="21">
        <f>+$I108*IF(OR($A108="2-F1",$A108="2-F2"),'COMPRAS CONJ - FACTORES'!AE$11,'COMPRAS CONJ - FACTORES'!AE$10)*'COMPRAS CONJ - FACTORES'!AE108</f>
        <v>0</v>
      </c>
      <c r="AF108" s="21">
        <f>+$I108*IF(OR($A108="2-F1",$A108="2-F2"),'COMPRAS CONJ - FACTORES'!AF$11,'COMPRAS CONJ - FACTORES'!AF$10)*'COMPRAS CONJ - FACTORES'!AF108</f>
        <v>0</v>
      </c>
      <c r="AG108" s="21">
        <f>+$I108*IF(OR($A108="2-F1",$A108="2-F2"),'COMPRAS CONJ - FACTORES'!AG$11,'COMPRAS CONJ - FACTORES'!AG$10)*'COMPRAS CONJ - FACTORES'!AG108</f>
        <v>0</v>
      </c>
      <c r="AH108" s="21">
        <f>+$I108*IF(OR($A108="2-F1",$A108="2-F2"),'COMPRAS CONJ - FACTORES'!AH$11,'COMPRAS CONJ - FACTORES'!AH$10)*'COMPRAS CONJ - FACTORES'!AH108</f>
        <v>0</v>
      </c>
      <c r="AI108" s="21">
        <f>+$I108*IF(OR($A108="2-F1",$A108="2-F2"),'COMPRAS CONJ - FACTORES'!AI$11,'COMPRAS CONJ - FACTORES'!AI$10)*'COMPRAS CONJ - FACTORES'!AI108</f>
        <v>0</v>
      </c>
      <c r="AJ108" s="21">
        <f>+$I108*IF(OR($A108="2-F1",$A108="2-F2"),'COMPRAS CONJ - FACTORES'!AJ$11,'COMPRAS CONJ - FACTORES'!AJ$10)*'COMPRAS CONJ - FACTORES'!AJ108</f>
        <v>0</v>
      </c>
      <c r="AK108" s="21">
        <f>+$I108*IF(OR($A108="2-F1",$A108="2-F2"),'COMPRAS CONJ - FACTORES'!AK$11,'COMPRAS CONJ - FACTORES'!AK$10)*'COMPRAS CONJ - FACTORES'!AK108</f>
        <v>0</v>
      </c>
      <c r="AL108" s="21">
        <f>+$I108*IF(OR($A108="2-F1",$A108="2-F2"),'COMPRAS CONJ - FACTORES'!AL$11,'COMPRAS CONJ - FACTORES'!AL$10)*'COMPRAS CONJ - FACTORES'!AL108</f>
        <v>0</v>
      </c>
      <c r="AM108" s="21">
        <f>+$I108*IF(OR($A108="2-F1",$A108="2-F2"),'COMPRAS CONJ - FACTORES'!AM$11,'COMPRAS CONJ - FACTORES'!AM$10)*'COMPRAS CONJ - FACTORES'!AM108</f>
        <v>0</v>
      </c>
      <c r="AN108" s="21">
        <f>+$I108*IF(OR($A108="2-F1",$A108="2-F2"),'COMPRAS CONJ - FACTORES'!AN$11,'COMPRAS CONJ - FACTORES'!AN$10)*'COMPRAS CONJ - FACTORES'!AN108</f>
        <v>0</v>
      </c>
      <c r="AO108" s="21">
        <f>+$I108*IF(OR($A108="2-F1",$A108="2-F2"),'COMPRAS CONJ - FACTORES'!AO$11,'COMPRAS CONJ - FACTORES'!AO$10)*'COMPRAS CONJ - FACTORES'!AO108</f>
        <v>0</v>
      </c>
      <c r="AP108" s="21">
        <f>+$I108*IF(OR($A108="2-F1",$A108="2-F2"),'COMPRAS CONJ - FACTORES'!AP$11,'COMPRAS CONJ - FACTORES'!AP$10)*'COMPRAS CONJ - FACTORES'!AP108</f>
        <v>0</v>
      </c>
      <c r="AQ108" s="21">
        <f>+$I108*IF(OR($A108="2-F1",$A108="2-F2"),'COMPRAS CONJ - FACTORES'!AQ$11,'COMPRAS CONJ - FACTORES'!AQ$10)*'COMPRAS CONJ - FACTORES'!AQ108</f>
        <v>0</v>
      </c>
      <c r="AR108" s="21">
        <f>+$I108*IF(OR($A108="2-F1",$A108="2-F2"),'COMPRAS CONJ - FACTORES'!AR$11,'COMPRAS CONJ - FACTORES'!AR$10)*'COMPRAS CONJ - FACTORES'!AR108</f>
        <v>0</v>
      </c>
      <c r="AS108" s="21">
        <f>+$I108*IF(OR($A108="2-F1",$A108="2-F2"),'COMPRAS CONJ - FACTORES'!AS$11,'COMPRAS CONJ - FACTORES'!AS$10)*'COMPRAS CONJ - FACTORES'!AS108</f>
        <v>0</v>
      </c>
      <c r="AT108" s="21">
        <f>+$I108*IF(OR($A108="2-F1",$A108="2-F2"),'COMPRAS CONJ - FACTORES'!AT$11,'COMPRAS CONJ - FACTORES'!AT$10)*'COMPRAS CONJ - FACTORES'!AT108</f>
        <v>0</v>
      </c>
      <c r="AU108" s="21">
        <f>+$I108*IF(OR($A108="2-F1",$A108="2-F2"),'COMPRAS CONJ - FACTORES'!AU$11,'COMPRAS CONJ - FACTORES'!AU$10)*'COMPRAS CONJ - FACTORES'!AU108</f>
        <v>0</v>
      </c>
      <c r="AV108" s="21">
        <f>+$I108*IF(OR($A108="2-F1",$A108="2-F2"),'COMPRAS CONJ - FACTORES'!AV$11,'COMPRAS CONJ - FACTORES'!AV$10)*'COMPRAS CONJ - FACTORES'!AV108</f>
        <v>0</v>
      </c>
      <c r="AW108" s="21">
        <f>+$I108*IF(OR($A108="2-F1",$A108="2-F2"),'COMPRAS CONJ - FACTORES'!AW$11,'COMPRAS CONJ - FACTORES'!AW$10)*'COMPRAS CONJ - FACTORES'!AW108</f>
        <v>0</v>
      </c>
      <c r="AX108" s="21">
        <f>+$I108*IF(OR($A108="2-F1",$A108="2-F2"),'COMPRAS CONJ - FACTORES'!AX$11,'COMPRAS CONJ - FACTORES'!AX$10)*'COMPRAS CONJ - FACTORES'!AX108</f>
        <v>0</v>
      </c>
      <c r="AY108" s="21">
        <f>+$I108*IF(OR($A108="2-F1",$A108="2-F2"),'COMPRAS CONJ - FACTORES'!AY$11,'COMPRAS CONJ - FACTORES'!AY$10)*'COMPRAS CONJ - FACTORES'!AY108</f>
        <v>0</v>
      </c>
      <c r="AZ108" s="21">
        <f>+$I108*IF(OR($A108="2-F1",$A108="2-F2"),'COMPRAS CONJ - FACTORES'!AZ$11,'COMPRAS CONJ - FACTORES'!AZ$10)*'COMPRAS CONJ - FACTORES'!AZ108</f>
        <v>0</v>
      </c>
      <c r="BA108" s="21">
        <f>+$I108*IF(OR($A108="2-F1",$A108="2-F2"),'COMPRAS CONJ - FACTORES'!BA$11,'COMPRAS CONJ - FACTORES'!BA$10)*'COMPRAS CONJ - FACTORES'!BA108</f>
        <v>0</v>
      </c>
      <c r="BB108" s="21">
        <f>+$I108*IF(OR($A108="2-F1",$A108="2-F2"),'COMPRAS CONJ - FACTORES'!BB$11,'COMPRAS CONJ - FACTORES'!BB$10)*'COMPRAS CONJ - FACTORES'!BB108</f>
        <v>0</v>
      </c>
      <c r="BC108" s="21">
        <f>+$I108*IF(OR($A108="2-F1",$A108="2-F2"),'COMPRAS CONJ - FACTORES'!BC$11,'COMPRAS CONJ - FACTORES'!BC$10)*'COMPRAS CONJ - FACTORES'!BC108</f>
        <v>0</v>
      </c>
      <c r="BD108" s="21">
        <f>+$I108*IF(OR($A108="2-F1",$A108="2-F2"),'COMPRAS CONJ - FACTORES'!BD$11,'COMPRAS CONJ - FACTORES'!BD$10)*'COMPRAS CONJ - FACTORES'!BD108</f>
        <v>0</v>
      </c>
      <c r="BE108" s="21">
        <f>+$I108*IF(OR($A108="2-F1",$A108="2-F2"),'COMPRAS CONJ - FACTORES'!BE$11,'COMPRAS CONJ - FACTORES'!BE$10)*'COMPRAS CONJ - FACTORES'!BE108</f>
        <v>0</v>
      </c>
      <c r="BF108" s="21">
        <f>+$I108*IF(OR($A108="2-F1",$A108="2-F2"),'COMPRAS CONJ - FACTORES'!BF$11,'COMPRAS CONJ - FACTORES'!BF$10)*'COMPRAS CONJ - FACTORES'!BF108</f>
        <v>0</v>
      </c>
      <c r="BG108" s="21">
        <f>+$I108*IF(OR($A108="2-F1",$A108="2-F2"),'COMPRAS CONJ - FACTORES'!BG$11,'COMPRAS CONJ - FACTORES'!BG$10)*'COMPRAS CONJ - FACTORES'!BG108</f>
        <v>0</v>
      </c>
      <c r="BH108" s="21">
        <f>+$I108*IF(OR($A108="2-F1",$A108="2-F2"),'COMPRAS CONJ - FACTORES'!BH$11,'COMPRAS CONJ - FACTORES'!BH$10)*'COMPRAS CONJ - FACTORES'!BH108</f>
        <v>0</v>
      </c>
      <c r="BI108" s="21">
        <f>+$I108*IF(OR($A108="2-F1",$A108="2-F2"),'COMPRAS CONJ - FACTORES'!BI$11,'COMPRAS CONJ - FACTORES'!BI$10)*'COMPRAS CONJ - FACTORES'!BI108</f>
        <v>0</v>
      </c>
      <c r="BJ108" s="21">
        <f>+$I108*IF(OR($A108="2-F1",$A108="2-F2"),'COMPRAS CONJ - FACTORES'!BJ$11,'COMPRAS CONJ - FACTORES'!BJ$10)*'COMPRAS CONJ - FACTORES'!BJ108</f>
        <v>0</v>
      </c>
      <c r="BK108" s="21">
        <f>+$I108*IF(OR($A108="2-F1",$A108="2-F2"),'COMPRAS CONJ - FACTORES'!BK$11,'COMPRAS CONJ - FACTORES'!BK$10)*'COMPRAS CONJ - FACTORES'!BK108</f>
        <v>0</v>
      </c>
      <c r="BL108" s="21">
        <f>+$I108*IF(OR($A108="2-F1",$A108="2-F2"),'COMPRAS CONJ - FACTORES'!BL$11,'COMPRAS CONJ - FACTORES'!BL$10)*'COMPRAS CONJ - FACTORES'!BL108</f>
        <v>0</v>
      </c>
      <c r="BM108" s="21">
        <f>+$I108*IF(OR($A108="2-F1",$A108="2-F2"),'COMPRAS CONJ - FACTORES'!BM$11,'COMPRAS CONJ - FACTORES'!BM$10)*'COMPRAS CONJ - FACTORES'!BM108</f>
        <v>0</v>
      </c>
      <c r="BN108" s="21">
        <f>+$I108*IF(OR($A108="2-F1",$A108="2-F2"),'COMPRAS CONJ - FACTORES'!BN$11,'COMPRAS CONJ - FACTORES'!BN$10)*'COMPRAS CONJ - FACTORES'!BN108</f>
        <v>0</v>
      </c>
      <c r="BO108" s="21">
        <f>+$I108*IF(OR($A108="2-F1",$A108="2-F2"),'COMPRAS CONJ - FACTORES'!BO$11,'COMPRAS CONJ - FACTORES'!BO$10)*'COMPRAS CONJ - FACTORES'!BO108</f>
        <v>0</v>
      </c>
      <c r="BP108" s="21">
        <f>+$I108*IF(OR($A108="2-F1",$A108="2-F2"),'COMPRAS CONJ - FACTORES'!BP$11,'COMPRAS CONJ - FACTORES'!BP$10)*'COMPRAS CONJ - FACTORES'!BP108</f>
        <v>0</v>
      </c>
      <c r="BQ108" s="21">
        <f>+$I108*IF(OR($A108="2-F1",$A108="2-F2"),'COMPRAS CONJ - FACTORES'!BQ$11,'COMPRAS CONJ - FACTORES'!BQ$10)*'COMPRAS CONJ - FACTORES'!BQ108</f>
        <v>0</v>
      </c>
      <c r="BR108" s="21">
        <f>+$I108*IF(OR($A108="2-F1",$A108="2-F2"),'COMPRAS CONJ - FACTORES'!BR$11,'COMPRAS CONJ - FACTORES'!BR$10)*'COMPRAS CONJ - FACTORES'!BR108</f>
        <v>0</v>
      </c>
      <c r="BS108" s="21">
        <f>+$I108*IF(OR($A108="2-F1",$A108="2-F2"),'COMPRAS CONJ - FACTORES'!BS$11,'COMPRAS CONJ - FACTORES'!BS$10)*'COMPRAS CONJ - FACTORES'!BS108</f>
        <v>0</v>
      </c>
      <c r="BT108" s="21">
        <f>+$I108*IF(OR($A108="2-F1",$A108="2-F2"),'COMPRAS CONJ - FACTORES'!BT$11,'COMPRAS CONJ - FACTORES'!BT$10)*'COMPRAS CONJ - FACTORES'!BT108</f>
        <v>0</v>
      </c>
      <c r="BU108" s="21">
        <f>+$I108*IF(OR($A108="2-F1",$A108="2-F2"),'COMPRAS CONJ - FACTORES'!BU$11,'COMPRAS CONJ - FACTORES'!BU$10)*'COMPRAS CONJ - FACTORES'!BU108</f>
        <v>0</v>
      </c>
      <c r="BV108" s="21">
        <f>+$I108*IF(OR($A108="2-F1",$A108="2-F2"),'COMPRAS CONJ - FACTORES'!BV$11,'COMPRAS CONJ - FACTORES'!BV$10)*'COMPRAS CONJ - FACTORES'!BV108</f>
        <v>0</v>
      </c>
      <c r="BW108" s="21">
        <f>+$I108*IF(OR($A108="2-F1",$A108="2-F2"),'COMPRAS CONJ - FACTORES'!BW$11,'COMPRAS CONJ - FACTORES'!BW$10)*'COMPRAS CONJ - FACTORES'!BW108</f>
        <v>0</v>
      </c>
      <c r="BX108" s="21">
        <f>+$I108*IF(OR($A108="2-F1",$A108="2-F2"),'COMPRAS CONJ - FACTORES'!BX$11,'COMPRAS CONJ - FACTORES'!BX$10)*'COMPRAS CONJ - FACTORES'!BX108</f>
        <v>0</v>
      </c>
      <c r="BY108" s="21">
        <f>+$I108*IF(OR($A108="2-F1",$A108="2-F2"),'COMPRAS CONJ - FACTORES'!BY$11,'COMPRAS CONJ - FACTORES'!BY$10)*'COMPRAS CONJ - FACTORES'!BY108</f>
        <v>0</v>
      </c>
      <c r="BZ108" s="21">
        <f>+$I108*IF(OR($A108="2-F1",$A108="2-F2"),'COMPRAS CONJ - FACTORES'!BZ$11,'COMPRAS CONJ - FACTORES'!BZ$10)*'COMPRAS CONJ - FACTORES'!BZ108</f>
        <v>0</v>
      </c>
      <c r="CA108" s="21">
        <f>+$I108*IF(OR($A108="2-F1",$A108="2-F2"),'COMPRAS CONJ - FACTORES'!CA$11,'COMPRAS CONJ - FACTORES'!CA$10)*'COMPRAS CONJ - FACTORES'!CA108</f>
        <v>0</v>
      </c>
    </row>
    <row r="109" spans="1:79" x14ac:dyDescent="0.3">
      <c r="A109" s="9" t="s">
        <v>3398</v>
      </c>
      <c r="B109" s="16" t="s">
        <v>2934</v>
      </c>
      <c r="C109" s="440" t="s">
        <v>3482</v>
      </c>
      <c r="D109" s="11" t="s">
        <v>3026</v>
      </c>
      <c r="E109" s="9" t="s">
        <v>2936</v>
      </c>
      <c r="F109" s="9" t="s">
        <v>3483</v>
      </c>
      <c r="G109" s="9" t="s">
        <v>3484</v>
      </c>
      <c r="H109" s="12" t="s">
        <v>3485</v>
      </c>
      <c r="I109" s="13">
        <v>160</v>
      </c>
      <c r="J109" s="14">
        <v>6</v>
      </c>
      <c r="K109" s="24">
        <v>43255</v>
      </c>
      <c r="L109" s="24">
        <v>43540</v>
      </c>
      <c r="M109" s="689">
        <v>43540</v>
      </c>
      <c r="N109" s="21">
        <f>+$I109*IF(OR($A109="2-F1",$A109="2-F2"),'COMPRAS CONJ - FACTORES'!N$11,'COMPRAS CONJ - FACTORES'!N$10)*'COMPRAS CONJ - FACTORES'!N109</f>
        <v>0</v>
      </c>
      <c r="O109" s="21">
        <f>+$I109*IF(OR($A109="2-F1",$A109="2-F2"),'COMPRAS CONJ - FACTORES'!O$11,'COMPRAS CONJ - FACTORES'!O$10)*'COMPRAS CONJ - FACTORES'!O109</f>
        <v>0</v>
      </c>
      <c r="P109" s="21">
        <f>+$I109*IF(OR($A109="2-F1",$A109="2-F2"),'COMPRAS CONJ - FACTORES'!P$11,'COMPRAS CONJ - FACTORES'!P$10)*'COMPRAS CONJ - FACTORES'!P109</f>
        <v>0</v>
      </c>
      <c r="Q109" s="21">
        <f>+$I109*IF(OR($A109="2-F1",$A109="2-F2"),'COMPRAS CONJ - FACTORES'!Q$11,'COMPRAS CONJ - FACTORES'!Q$10)*'COMPRAS CONJ - FACTORES'!Q109</f>
        <v>0</v>
      </c>
      <c r="R109" s="21">
        <f>+$I109*IF(OR($A109="2-F1",$A109="2-F2"),'COMPRAS CONJ - FACTORES'!R$11,'COMPRAS CONJ - FACTORES'!R$10)*'COMPRAS CONJ - FACTORES'!R109</f>
        <v>0</v>
      </c>
      <c r="S109" s="21">
        <f>+$I109*IF(OR($A109="2-F1",$A109="2-F2"),'COMPRAS CONJ - FACTORES'!S$11,'COMPRAS CONJ - FACTORES'!S$10)*'COMPRAS CONJ - FACTORES'!S109</f>
        <v>0</v>
      </c>
      <c r="T109" s="21">
        <f>+$I109*IF(OR($A109="2-F1",$A109="2-F2"),'COMPRAS CONJ - FACTORES'!T$11,'COMPRAS CONJ - FACTORES'!T$10)*'COMPRAS CONJ - FACTORES'!T109</f>
        <v>0</v>
      </c>
      <c r="U109" s="21">
        <f>+$I109*IF(OR($A109="2-F1",$A109="2-F2"),'COMPRAS CONJ - FACTORES'!U$11,'COMPRAS CONJ - FACTORES'!U$10)*'COMPRAS CONJ - FACTORES'!U109</f>
        <v>0</v>
      </c>
      <c r="V109" s="21">
        <f>+$I109*IF(OR($A109="2-F1",$A109="2-F2"),'COMPRAS CONJ - FACTORES'!V$11,'COMPRAS CONJ - FACTORES'!V$10)*'COMPRAS CONJ - FACTORES'!V109</f>
        <v>0</v>
      </c>
      <c r="W109" s="21">
        <f>+$I109*IF(OR($A109="2-F1",$A109="2-F2"),'COMPRAS CONJ - FACTORES'!W$11,'COMPRAS CONJ - FACTORES'!W$10)*'COMPRAS CONJ - FACTORES'!W109</f>
        <v>0</v>
      </c>
      <c r="X109" s="21">
        <f>+$I109*IF(OR($A109="2-F1",$A109="2-F2"),'COMPRAS CONJ - FACTORES'!X$11,'COMPRAS CONJ - FACTORES'!X$10)*'COMPRAS CONJ - FACTORES'!X109</f>
        <v>0</v>
      </c>
      <c r="Y109" s="21">
        <f>+$I109*IF(OR($A109="2-F1",$A109="2-F2"),'COMPRAS CONJ - FACTORES'!Y$11,'COMPRAS CONJ - FACTORES'!Y$10)*'COMPRAS CONJ - FACTORES'!Y109</f>
        <v>0</v>
      </c>
      <c r="Z109" s="21">
        <f>+$I109*IF(OR($A109="2-F1",$A109="2-F2"),'COMPRAS CONJ - FACTORES'!Z$11,'COMPRAS CONJ - FACTORES'!Z$10)*'COMPRAS CONJ - FACTORES'!Z109</f>
        <v>0</v>
      </c>
      <c r="AA109" s="21">
        <f>+$I109*IF(OR($A109="2-F1",$A109="2-F2"),'COMPRAS CONJ - FACTORES'!AA$11,'COMPRAS CONJ - FACTORES'!AA$10)*'COMPRAS CONJ - FACTORES'!AA109</f>
        <v>0</v>
      </c>
      <c r="AB109" s="21">
        <f>+$I109*IF(OR($A109="2-F1",$A109="2-F2"),'COMPRAS CONJ - FACTORES'!AB$11,'COMPRAS CONJ - FACTORES'!AB$10)*'COMPRAS CONJ - FACTORES'!AB109</f>
        <v>0</v>
      </c>
      <c r="AC109" s="21">
        <f>+$I109*IF(OR($A109="2-F1",$A109="2-F2"),'COMPRAS CONJ - FACTORES'!AC$11,'COMPRAS CONJ - FACTORES'!AC$10)*'COMPRAS CONJ - FACTORES'!AC109</f>
        <v>0</v>
      </c>
      <c r="AD109" s="21">
        <f>+$I109*IF(OR($A109="2-F1",$A109="2-F2"),'COMPRAS CONJ - FACTORES'!AD$11,'COMPRAS CONJ - FACTORES'!AD$10)*'COMPRAS CONJ - FACTORES'!AD109</f>
        <v>0</v>
      </c>
      <c r="AE109" s="21">
        <f>+$I109*IF(OR($A109="2-F1",$A109="2-F2"),'COMPRAS CONJ - FACTORES'!AE$11,'COMPRAS CONJ - FACTORES'!AE$10)*'COMPRAS CONJ - FACTORES'!AE109</f>
        <v>0</v>
      </c>
      <c r="AF109" s="21">
        <f>+$I109*IF(OR($A109="2-F1",$A109="2-F2"),'COMPRAS CONJ - FACTORES'!AF$11,'COMPRAS CONJ - FACTORES'!AF$10)*'COMPRAS CONJ - FACTORES'!AF109</f>
        <v>0</v>
      </c>
      <c r="AG109" s="21">
        <f>+$I109*IF(OR($A109="2-F1",$A109="2-F2"),'COMPRAS CONJ - FACTORES'!AG$11,'COMPRAS CONJ - FACTORES'!AG$10)*'COMPRAS CONJ - FACTORES'!AG109</f>
        <v>0</v>
      </c>
      <c r="AH109" s="21">
        <f>+$I109*IF(OR($A109="2-F1",$A109="2-F2"),'COMPRAS CONJ - FACTORES'!AH$11,'COMPRAS CONJ - FACTORES'!AH$10)*'COMPRAS CONJ - FACTORES'!AH109</f>
        <v>187.14639999999997</v>
      </c>
      <c r="AI109" s="21">
        <f>+$I109*IF(OR($A109="2-F1",$A109="2-F2"),'COMPRAS CONJ - FACTORES'!AI$11,'COMPRAS CONJ - FACTORES'!AI$10)*'COMPRAS CONJ - FACTORES'!AI109</f>
        <v>187.14639999999997</v>
      </c>
      <c r="AJ109" s="21">
        <f>+$I109*IF(OR($A109="2-F1",$A109="2-F2"),'COMPRAS CONJ - FACTORES'!AJ$11,'COMPRAS CONJ - FACTORES'!AJ$10)*'COMPRAS CONJ - FACTORES'!AJ109</f>
        <v>187.14639999999997</v>
      </c>
      <c r="AK109" s="21">
        <f>+$I109*IF(OR($A109="2-F1",$A109="2-F2"),'COMPRAS CONJ - FACTORES'!AK$11,'COMPRAS CONJ - FACTORES'!AK$10)*'COMPRAS CONJ - FACTORES'!AK109</f>
        <v>187.14639999999997</v>
      </c>
      <c r="AL109" s="21">
        <f>+$I109*IF(OR($A109="2-F1",$A109="2-F2"),'COMPRAS CONJ - FACTORES'!AL$11,'COMPRAS CONJ - FACTORES'!AL$10)*'COMPRAS CONJ - FACTORES'!AL109</f>
        <v>187.14639999999997</v>
      </c>
      <c r="AM109" s="21">
        <f>+$I109*IF(OR($A109="2-F1",$A109="2-F2"),'COMPRAS CONJ - FACTORES'!AM$11,'COMPRAS CONJ - FACTORES'!AM$10)*'COMPRAS CONJ - FACTORES'!AM109</f>
        <v>187.14639999999997</v>
      </c>
      <c r="AN109" s="21">
        <f>+$I109*IF(OR($A109="2-F1",$A109="2-F2"),'COMPRAS CONJ - FACTORES'!AN$11,'COMPRAS CONJ - FACTORES'!AN$10)*'COMPRAS CONJ - FACTORES'!AN109</f>
        <v>187.14639999999997</v>
      </c>
      <c r="AO109" s="21">
        <f>+$I109*IF(OR($A109="2-F1",$A109="2-F2"),'COMPRAS CONJ - FACTORES'!AO$11,'COMPRAS CONJ - FACTORES'!AO$10)*'COMPRAS CONJ - FACTORES'!AO109</f>
        <v>187.14639999999997</v>
      </c>
      <c r="AP109" s="21">
        <f>+$I109*IF(OR($A109="2-F1",$A109="2-F2"),'COMPRAS CONJ - FACTORES'!AP$11,'COMPRAS CONJ - FACTORES'!AP$10)*'COMPRAS CONJ - FACTORES'!AP109</f>
        <v>187.14639999999997</v>
      </c>
      <c r="AQ109" s="21">
        <f>+$I109*IF(OR($A109="2-F1",$A109="2-F2"),'COMPRAS CONJ - FACTORES'!AQ$11,'COMPRAS CONJ - FACTORES'!AQ$10)*'COMPRAS CONJ - FACTORES'!AQ109</f>
        <v>187.14639999999997</v>
      </c>
      <c r="AR109" s="21">
        <f>+$I109*IF(OR($A109="2-F1",$A109="2-F2"),'COMPRAS CONJ - FACTORES'!AR$11,'COMPRAS CONJ - FACTORES'!AR$10)*'COMPRAS CONJ - FACTORES'!AR109</f>
        <v>187.14639999999997</v>
      </c>
      <c r="AS109" s="21">
        <f>+$I109*IF(OR($A109="2-F1",$A109="2-F2"),'COMPRAS CONJ - FACTORES'!AS$11,'COMPRAS CONJ - FACTORES'!AS$10)*'COMPRAS CONJ - FACTORES'!AS109</f>
        <v>187.14639999999997</v>
      </c>
      <c r="AT109" s="21">
        <f>+$I109*IF(OR($A109="2-F1",$A109="2-F2"),'COMPRAS CONJ - FACTORES'!AT$11,'COMPRAS CONJ - FACTORES'!AT$10)*'COMPRAS CONJ - FACTORES'!AT109</f>
        <v>190.3296</v>
      </c>
      <c r="AU109" s="21">
        <f>+$I109*IF(OR($A109="2-F1",$A109="2-F2"),'COMPRAS CONJ - FACTORES'!AU$11,'COMPRAS CONJ - FACTORES'!AU$10)*'COMPRAS CONJ - FACTORES'!AU109</f>
        <v>190.3296</v>
      </c>
      <c r="AV109" s="21">
        <f>+$I109*IF(OR($A109="2-F1",$A109="2-F2"),'COMPRAS CONJ - FACTORES'!AV$11,'COMPRAS CONJ - FACTORES'!AV$10)*'COMPRAS CONJ - FACTORES'!AV109</f>
        <v>190.3296</v>
      </c>
      <c r="AW109" s="21">
        <f>+$I109*IF(OR($A109="2-F1",$A109="2-F2"),'COMPRAS CONJ - FACTORES'!AW$11,'COMPRAS CONJ - FACTORES'!AW$10)*'COMPRAS CONJ - FACTORES'!AW109</f>
        <v>190.3296</v>
      </c>
      <c r="AX109" s="21">
        <f>+$I109*IF(OR($A109="2-F1",$A109="2-F2"),'COMPRAS CONJ - FACTORES'!AX$11,'COMPRAS CONJ - FACTORES'!AX$10)*'COMPRAS CONJ - FACTORES'!AX109</f>
        <v>190.3296</v>
      </c>
      <c r="AY109" s="21">
        <f>+$I109*IF(OR($A109="2-F1",$A109="2-F2"),'COMPRAS CONJ - FACTORES'!AY$11,'COMPRAS CONJ - FACTORES'!AY$10)*'COMPRAS CONJ - FACTORES'!AY109</f>
        <v>190.3296</v>
      </c>
      <c r="AZ109" s="21">
        <f>+$I109*IF(OR($A109="2-F1",$A109="2-F2"),'COMPRAS CONJ - FACTORES'!AZ$11,'COMPRAS CONJ - FACTORES'!AZ$10)*'COMPRAS CONJ - FACTORES'!AZ109</f>
        <v>190.3296</v>
      </c>
      <c r="BA109" s="21">
        <f>+$I109*IF(OR($A109="2-F1",$A109="2-F2"),'COMPRAS CONJ - FACTORES'!BA$11,'COMPRAS CONJ - FACTORES'!BA$10)*'COMPRAS CONJ - FACTORES'!BA109</f>
        <v>190.3296</v>
      </c>
      <c r="BB109" s="21">
        <f>+$I109*IF(OR($A109="2-F1",$A109="2-F2"),'COMPRAS CONJ - FACTORES'!BB$11,'COMPRAS CONJ - FACTORES'!BB$10)*'COMPRAS CONJ - FACTORES'!BB109</f>
        <v>190.3296</v>
      </c>
      <c r="BC109" s="21">
        <f>+$I109*IF(OR($A109="2-F1",$A109="2-F2"),'COMPRAS CONJ - FACTORES'!BC$11,'COMPRAS CONJ - FACTORES'!BC$10)*'COMPRAS CONJ - FACTORES'!BC109</f>
        <v>190.3296</v>
      </c>
      <c r="BD109" s="21">
        <f>+$I109*IF(OR($A109="2-F1",$A109="2-F2"),'COMPRAS CONJ - FACTORES'!BD$11,'COMPRAS CONJ - FACTORES'!BD$10)*'COMPRAS CONJ - FACTORES'!BD109</f>
        <v>190.3296</v>
      </c>
      <c r="BE109" s="21">
        <f>+$I109*IF(OR($A109="2-F1",$A109="2-F2"),'COMPRAS CONJ - FACTORES'!BE$11,'COMPRAS CONJ - FACTORES'!BE$10)*'COMPRAS CONJ - FACTORES'!BE109</f>
        <v>190.3296</v>
      </c>
      <c r="BF109" s="21">
        <f>+$I109*IF(OR($A109="2-F1",$A109="2-F2"),'COMPRAS CONJ - FACTORES'!BF$11,'COMPRAS CONJ - FACTORES'!BF$10)*'COMPRAS CONJ - FACTORES'!BF109</f>
        <v>193.5864</v>
      </c>
      <c r="BG109" s="21">
        <f>+$I109*IF(OR($A109="2-F1",$A109="2-F2"),'COMPRAS CONJ - FACTORES'!BG$11,'COMPRAS CONJ - FACTORES'!BG$10)*'COMPRAS CONJ - FACTORES'!BG109</f>
        <v>193.5864</v>
      </c>
      <c r="BH109" s="21">
        <f>+$I109*IF(OR($A109="2-F1",$A109="2-F2"),'COMPRAS CONJ - FACTORES'!BH$11,'COMPRAS CONJ - FACTORES'!BH$10)*'COMPRAS CONJ - FACTORES'!BH109</f>
        <v>193.5864</v>
      </c>
      <c r="BI109" s="21">
        <f>+$I109*IF(OR($A109="2-F1",$A109="2-F2"),'COMPRAS CONJ - FACTORES'!BI$11,'COMPRAS CONJ - FACTORES'!BI$10)*'COMPRAS CONJ - FACTORES'!BI109</f>
        <v>193.5864</v>
      </c>
      <c r="BJ109" s="21">
        <f>+$I109*IF(OR($A109="2-F1",$A109="2-F2"),'COMPRAS CONJ - FACTORES'!BJ$11,'COMPRAS CONJ - FACTORES'!BJ$10)*'COMPRAS CONJ - FACTORES'!BJ109</f>
        <v>193.5864</v>
      </c>
      <c r="BK109" s="21">
        <f>+$I109*IF(OR($A109="2-F1",$A109="2-F2"),'COMPRAS CONJ - FACTORES'!BK$11,'COMPRAS CONJ - FACTORES'!BK$10)*'COMPRAS CONJ - FACTORES'!BK109</f>
        <v>193.5864</v>
      </c>
      <c r="BL109" s="21">
        <f>+$I109*IF(OR($A109="2-F1",$A109="2-F2"),'COMPRAS CONJ - FACTORES'!BL$11,'COMPRAS CONJ - FACTORES'!BL$10)*'COMPRAS CONJ - FACTORES'!BL109</f>
        <v>193.5864</v>
      </c>
      <c r="BM109" s="21">
        <f>+$I109*IF(OR($A109="2-F1",$A109="2-F2"),'COMPRAS CONJ - FACTORES'!BM$11,'COMPRAS CONJ - FACTORES'!BM$10)*'COMPRAS CONJ - FACTORES'!BM109</f>
        <v>193.5864</v>
      </c>
      <c r="BN109" s="21">
        <f>+$I109*IF(OR($A109="2-F1",$A109="2-F2"),'COMPRAS CONJ - FACTORES'!BN$11,'COMPRAS CONJ - FACTORES'!BN$10)*'COMPRAS CONJ - FACTORES'!BN109</f>
        <v>193.5864</v>
      </c>
      <c r="BO109" s="21">
        <f>+$I109*IF(OR($A109="2-F1",$A109="2-F2"),'COMPRAS CONJ - FACTORES'!BO$11,'COMPRAS CONJ - FACTORES'!BO$10)*'COMPRAS CONJ - FACTORES'!BO109</f>
        <v>193.5864</v>
      </c>
      <c r="BP109" s="21">
        <f>+$I109*IF(OR($A109="2-F1",$A109="2-F2"),'COMPRAS CONJ - FACTORES'!BP$11,'COMPRAS CONJ - FACTORES'!BP$10)*'COMPRAS CONJ - FACTORES'!BP109</f>
        <v>193.5864</v>
      </c>
      <c r="BQ109" s="21">
        <f>+$I109*IF(OR($A109="2-F1",$A109="2-F2"),'COMPRAS CONJ - FACTORES'!BQ$11,'COMPRAS CONJ - FACTORES'!BQ$10)*'COMPRAS CONJ - FACTORES'!BQ109</f>
        <v>193.5864</v>
      </c>
      <c r="BR109" s="21">
        <f>+$I109*IF(OR($A109="2-F1",$A109="2-F2"),'COMPRAS CONJ - FACTORES'!BR$11,'COMPRAS CONJ - FACTORES'!BR$10)*'COMPRAS CONJ - FACTORES'!BR109</f>
        <v>196.89840000000001</v>
      </c>
      <c r="BS109" s="21">
        <f>+$I109*IF(OR($A109="2-F1",$A109="2-F2"),'COMPRAS CONJ - FACTORES'!BS$11,'COMPRAS CONJ - FACTORES'!BS$10)*'COMPRAS CONJ - FACTORES'!BS109</f>
        <v>196.89840000000001</v>
      </c>
      <c r="BT109" s="21">
        <f>+$I109*IF(OR($A109="2-F1",$A109="2-F2"),'COMPRAS CONJ - FACTORES'!BT$11,'COMPRAS CONJ - FACTORES'!BT$10)*'COMPRAS CONJ - FACTORES'!BT109</f>
        <v>196.89840000000001</v>
      </c>
      <c r="BU109" s="21">
        <f>+$I109*IF(OR($A109="2-F1",$A109="2-F2"),'COMPRAS CONJ - FACTORES'!BU$11,'COMPRAS CONJ - FACTORES'!BU$10)*'COMPRAS CONJ - FACTORES'!BU109</f>
        <v>196.89840000000001</v>
      </c>
      <c r="BV109" s="21">
        <f>+$I109*IF(OR($A109="2-F1",$A109="2-F2"),'COMPRAS CONJ - FACTORES'!BV$11,'COMPRAS CONJ - FACTORES'!BV$10)*'COMPRAS CONJ - FACTORES'!BV109</f>
        <v>196.89840000000001</v>
      </c>
      <c r="BW109" s="21">
        <f>+$I109*IF(OR($A109="2-F1",$A109="2-F2"),'COMPRAS CONJ - FACTORES'!BW$11,'COMPRAS CONJ - FACTORES'!BW$10)*'COMPRAS CONJ - FACTORES'!BW109</f>
        <v>196.89840000000001</v>
      </c>
      <c r="BX109" s="21">
        <f>+$I109*IF(OR($A109="2-F1",$A109="2-F2"),'COMPRAS CONJ - FACTORES'!BX$11,'COMPRAS CONJ - FACTORES'!BX$10)*'COMPRAS CONJ - FACTORES'!BX109</f>
        <v>196.89840000000001</v>
      </c>
      <c r="BY109" s="21">
        <f>+$I109*IF(OR($A109="2-F1",$A109="2-F2"),'COMPRAS CONJ - FACTORES'!BY$11,'COMPRAS CONJ - FACTORES'!BY$10)*'COMPRAS CONJ - FACTORES'!BY109</f>
        <v>196.89840000000001</v>
      </c>
      <c r="BZ109" s="21">
        <f>+$I109*IF(OR($A109="2-F1",$A109="2-F2"),'COMPRAS CONJ - FACTORES'!BZ$11,'COMPRAS CONJ - FACTORES'!BZ$10)*'COMPRAS CONJ - FACTORES'!BZ109</f>
        <v>196.89840000000001</v>
      </c>
      <c r="CA109" s="21">
        <f>+$I109*IF(OR($A109="2-F1",$A109="2-F2"),'COMPRAS CONJ - FACTORES'!CA$11,'COMPRAS CONJ - FACTORES'!CA$10)*'COMPRAS CONJ - FACTORES'!CA109</f>
        <v>196.89840000000001</v>
      </c>
    </row>
    <row r="110" spans="1:79" x14ac:dyDescent="0.3">
      <c r="A110" s="9" t="s">
        <v>3398</v>
      </c>
      <c r="B110" s="16" t="s">
        <v>2934</v>
      </c>
      <c r="C110" s="440" t="s">
        <v>3486</v>
      </c>
      <c r="D110" s="11" t="s">
        <v>2820</v>
      </c>
      <c r="E110" s="9" t="s">
        <v>2999</v>
      </c>
      <c r="F110" s="9" t="s">
        <v>3487</v>
      </c>
      <c r="G110" s="9" t="s">
        <v>3488</v>
      </c>
      <c r="H110" s="12" t="s">
        <v>2619</v>
      </c>
      <c r="I110" s="13">
        <v>153</v>
      </c>
      <c r="J110" s="14">
        <v>3</v>
      </c>
      <c r="K110" s="24">
        <v>43293</v>
      </c>
      <c r="L110" s="24">
        <v>43714</v>
      </c>
      <c r="M110" s="689">
        <v>43714</v>
      </c>
      <c r="N110" s="21">
        <f>+$I110*IF(OR($A110="2-F1",$A110="2-F2"),'COMPRAS CONJ - FACTORES'!N$11,'COMPRAS CONJ - FACTORES'!N$10)*'COMPRAS CONJ - FACTORES'!N110</f>
        <v>0</v>
      </c>
      <c r="O110" s="21">
        <f>+$I110*IF(OR($A110="2-F1",$A110="2-F2"),'COMPRAS CONJ - FACTORES'!O$11,'COMPRAS CONJ - FACTORES'!O$10)*'COMPRAS CONJ - FACTORES'!O110</f>
        <v>0</v>
      </c>
      <c r="P110" s="21">
        <f>+$I110*IF(OR($A110="2-F1",$A110="2-F2"),'COMPRAS CONJ - FACTORES'!P$11,'COMPRAS CONJ - FACTORES'!P$10)*'COMPRAS CONJ - FACTORES'!P110</f>
        <v>0</v>
      </c>
      <c r="Q110" s="21">
        <f>+$I110*IF(OR($A110="2-F1",$A110="2-F2"),'COMPRAS CONJ - FACTORES'!Q$11,'COMPRAS CONJ - FACTORES'!Q$10)*'COMPRAS CONJ - FACTORES'!Q110</f>
        <v>0</v>
      </c>
      <c r="R110" s="21">
        <f>+$I110*IF(OR($A110="2-F1",$A110="2-F2"),'COMPRAS CONJ - FACTORES'!R$11,'COMPRAS CONJ - FACTORES'!R$10)*'COMPRAS CONJ - FACTORES'!R110</f>
        <v>0</v>
      </c>
      <c r="S110" s="21">
        <f>+$I110*IF(OR($A110="2-F1",$A110="2-F2"),'COMPRAS CONJ - FACTORES'!S$11,'COMPRAS CONJ - FACTORES'!S$10)*'COMPRAS CONJ - FACTORES'!S110</f>
        <v>0</v>
      </c>
      <c r="T110" s="21">
        <f>+$I110*IF(OR($A110="2-F1",$A110="2-F2"),'COMPRAS CONJ - FACTORES'!T$11,'COMPRAS CONJ - FACTORES'!T$10)*'COMPRAS CONJ - FACTORES'!T110</f>
        <v>0</v>
      </c>
      <c r="U110" s="21">
        <f>+$I110*IF(OR($A110="2-F1",$A110="2-F2"),'COMPRAS CONJ - FACTORES'!U$11,'COMPRAS CONJ - FACTORES'!U$10)*'COMPRAS CONJ - FACTORES'!U110</f>
        <v>0</v>
      </c>
      <c r="V110" s="21">
        <f>+$I110*IF(OR($A110="2-F1",$A110="2-F2"),'COMPRAS CONJ - FACTORES'!V$11,'COMPRAS CONJ - FACTORES'!V$10)*'COMPRAS CONJ - FACTORES'!V110</f>
        <v>0</v>
      </c>
      <c r="W110" s="21">
        <f>+$I110*IF(OR($A110="2-F1",$A110="2-F2"),'COMPRAS CONJ - FACTORES'!W$11,'COMPRAS CONJ - FACTORES'!W$10)*'COMPRAS CONJ - FACTORES'!W110</f>
        <v>0</v>
      </c>
      <c r="X110" s="21">
        <f>+$I110*IF(OR($A110="2-F1",$A110="2-F2"),'COMPRAS CONJ - FACTORES'!X$11,'COMPRAS CONJ - FACTORES'!X$10)*'COMPRAS CONJ - FACTORES'!X110</f>
        <v>0</v>
      </c>
      <c r="Y110" s="21">
        <f>+$I110*IF(OR($A110="2-F1",$A110="2-F2"),'COMPRAS CONJ - FACTORES'!Y$11,'COMPRAS CONJ - FACTORES'!Y$10)*'COMPRAS CONJ - FACTORES'!Y110</f>
        <v>0</v>
      </c>
      <c r="Z110" s="21">
        <f>+$I110*IF(OR($A110="2-F1",$A110="2-F2"),'COMPRAS CONJ - FACTORES'!Z$11,'COMPRAS CONJ - FACTORES'!Z$10)*'COMPRAS CONJ - FACTORES'!Z110</f>
        <v>0</v>
      </c>
      <c r="AA110" s="21">
        <f>+$I110*IF(OR($A110="2-F1",$A110="2-F2"),'COMPRAS CONJ - FACTORES'!AA$11,'COMPRAS CONJ - FACTORES'!AA$10)*'COMPRAS CONJ - FACTORES'!AA110</f>
        <v>0</v>
      </c>
      <c r="AB110" s="21">
        <f>+$I110*IF(OR($A110="2-F1",$A110="2-F2"),'COMPRAS CONJ - FACTORES'!AB$11,'COMPRAS CONJ - FACTORES'!AB$10)*'COMPRAS CONJ - FACTORES'!AB110</f>
        <v>0</v>
      </c>
      <c r="AC110" s="21">
        <f>+$I110*IF(OR($A110="2-F1",$A110="2-F2"),'COMPRAS CONJ - FACTORES'!AC$11,'COMPRAS CONJ - FACTORES'!AC$10)*'COMPRAS CONJ - FACTORES'!AC110</f>
        <v>0</v>
      </c>
      <c r="AD110" s="21">
        <f>+$I110*IF(OR($A110="2-F1",$A110="2-F2"),'COMPRAS CONJ - FACTORES'!AD$11,'COMPRAS CONJ - FACTORES'!AD$10)*'COMPRAS CONJ - FACTORES'!AD110</f>
        <v>0</v>
      </c>
      <c r="AE110" s="21">
        <f>+$I110*IF(OR($A110="2-F1",$A110="2-F2"),'COMPRAS CONJ - FACTORES'!AE$11,'COMPRAS CONJ - FACTORES'!AE$10)*'COMPRAS CONJ - FACTORES'!AE110</f>
        <v>0</v>
      </c>
      <c r="AF110" s="21">
        <f>+$I110*IF(OR($A110="2-F1",$A110="2-F2"),'COMPRAS CONJ - FACTORES'!AF$11,'COMPRAS CONJ - FACTORES'!AF$10)*'COMPRAS CONJ - FACTORES'!AF110</f>
        <v>0</v>
      </c>
      <c r="AG110" s="21">
        <f>+$I110*IF(OR($A110="2-F1",$A110="2-F2"),'COMPRAS CONJ - FACTORES'!AG$11,'COMPRAS CONJ - FACTORES'!AG$10)*'COMPRAS CONJ - FACTORES'!AG110</f>
        <v>0</v>
      </c>
      <c r="AH110" s="21">
        <f>+$I110*IF(OR($A110="2-F1",$A110="2-F2"),'COMPRAS CONJ - FACTORES'!AH$11,'COMPRAS CONJ - FACTORES'!AH$10)*'COMPRAS CONJ - FACTORES'!AH110</f>
        <v>0</v>
      </c>
      <c r="AI110" s="21">
        <f>+$I110*IF(OR($A110="2-F1",$A110="2-F2"),'COMPRAS CONJ - FACTORES'!AI$11,'COMPRAS CONJ - FACTORES'!AI$10)*'COMPRAS CONJ - FACTORES'!AI110</f>
        <v>0</v>
      </c>
      <c r="AJ110" s="21">
        <f>+$I110*IF(OR($A110="2-F1",$A110="2-F2"),'COMPRAS CONJ - FACTORES'!AJ$11,'COMPRAS CONJ - FACTORES'!AJ$10)*'COMPRAS CONJ - FACTORES'!AJ110</f>
        <v>0</v>
      </c>
      <c r="AK110" s="21">
        <f>+$I110*IF(OR($A110="2-F1",$A110="2-F2"),'COMPRAS CONJ - FACTORES'!AK$11,'COMPRAS CONJ - FACTORES'!AK$10)*'COMPRAS CONJ - FACTORES'!AK110</f>
        <v>0</v>
      </c>
      <c r="AL110" s="21">
        <f>+$I110*IF(OR($A110="2-F1",$A110="2-F2"),'COMPRAS CONJ - FACTORES'!AL$11,'COMPRAS CONJ - FACTORES'!AL$10)*'COMPRAS CONJ - FACTORES'!AL110</f>
        <v>0</v>
      </c>
      <c r="AM110" s="21">
        <f>+$I110*IF(OR($A110="2-F1",$A110="2-F2"),'COMPRAS CONJ - FACTORES'!AM$11,'COMPRAS CONJ - FACTORES'!AM$10)*'COMPRAS CONJ - FACTORES'!AM110</f>
        <v>0</v>
      </c>
      <c r="AN110" s="21">
        <f>+$I110*IF(OR($A110="2-F1",$A110="2-F2"),'COMPRAS CONJ - FACTORES'!AN$11,'COMPRAS CONJ - FACTORES'!AN$10)*'COMPRAS CONJ - FACTORES'!AN110</f>
        <v>178.95874499999996</v>
      </c>
      <c r="AO110" s="21">
        <f>+$I110*IF(OR($A110="2-F1",$A110="2-F2"),'COMPRAS CONJ - FACTORES'!AO$11,'COMPRAS CONJ - FACTORES'!AO$10)*'COMPRAS CONJ - FACTORES'!AO110</f>
        <v>178.95874499999996</v>
      </c>
      <c r="AP110" s="21">
        <f>+$I110*IF(OR($A110="2-F1",$A110="2-F2"),'COMPRAS CONJ - FACTORES'!AP$11,'COMPRAS CONJ - FACTORES'!AP$10)*'COMPRAS CONJ - FACTORES'!AP110</f>
        <v>178.95874499999996</v>
      </c>
      <c r="AQ110" s="21">
        <f>+$I110*IF(OR($A110="2-F1",$A110="2-F2"),'COMPRAS CONJ - FACTORES'!AQ$11,'COMPRAS CONJ - FACTORES'!AQ$10)*'COMPRAS CONJ - FACTORES'!AQ110</f>
        <v>178.95874499999996</v>
      </c>
      <c r="AR110" s="21">
        <f>+$I110*IF(OR($A110="2-F1",$A110="2-F2"),'COMPRAS CONJ - FACTORES'!AR$11,'COMPRAS CONJ - FACTORES'!AR$10)*'COMPRAS CONJ - FACTORES'!AR110</f>
        <v>178.95874499999996</v>
      </c>
      <c r="AS110" s="21">
        <f>+$I110*IF(OR($A110="2-F1",$A110="2-F2"),'COMPRAS CONJ - FACTORES'!AS$11,'COMPRAS CONJ - FACTORES'!AS$10)*'COMPRAS CONJ - FACTORES'!AS110</f>
        <v>178.95874499999996</v>
      </c>
      <c r="AT110" s="21">
        <f>+$I110*IF(OR($A110="2-F1",$A110="2-F2"),'COMPRAS CONJ - FACTORES'!AT$11,'COMPRAS CONJ - FACTORES'!AT$10)*'COMPRAS CONJ - FACTORES'!AT110</f>
        <v>178.95874499999996</v>
      </c>
      <c r="AU110" s="21">
        <f>+$I110*IF(OR($A110="2-F1",$A110="2-F2"),'COMPRAS CONJ - FACTORES'!AU$11,'COMPRAS CONJ - FACTORES'!AU$10)*'COMPRAS CONJ - FACTORES'!AU110</f>
        <v>178.95874499999996</v>
      </c>
      <c r="AV110" s="21">
        <f>+$I110*IF(OR($A110="2-F1",$A110="2-F2"),'COMPRAS CONJ - FACTORES'!AV$11,'COMPRAS CONJ - FACTORES'!AV$10)*'COMPRAS CONJ - FACTORES'!AV110</f>
        <v>178.95874499999996</v>
      </c>
      <c r="AW110" s="21">
        <f>+$I110*IF(OR($A110="2-F1",$A110="2-F2"),'COMPRAS CONJ - FACTORES'!AW$11,'COMPRAS CONJ - FACTORES'!AW$10)*'COMPRAS CONJ - FACTORES'!AW110</f>
        <v>178.95874499999996</v>
      </c>
      <c r="AX110" s="21">
        <f>+$I110*IF(OR($A110="2-F1",$A110="2-F2"),'COMPRAS CONJ - FACTORES'!AX$11,'COMPRAS CONJ - FACTORES'!AX$10)*'COMPRAS CONJ - FACTORES'!AX110</f>
        <v>178.95874499999996</v>
      </c>
      <c r="AY110" s="21">
        <f>+$I110*IF(OR($A110="2-F1",$A110="2-F2"),'COMPRAS CONJ - FACTORES'!AY$11,'COMPRAS CONJ - FACTORES'!AY$10)*'COMPRAS CONJ - FACTORES'!AY110</f>
        <v>178.95874499999996</v>
      </c>
      <c r="AZ110" s="21">
        <f>+$I110*IF(OR($A110="2-F1",$A110="2-F2"),'COMPRAS CONJ - FACTORES'!AZ$11,'COMPRAS CONJ - FACTORES'!AZ$10)*'COMPRAS CONJ - FACTORES'!AZ110</f>
        <v>182.00268</v>
      </c>
      <c r="BA110" s="21">
        <f>+$I110*IF(OR($A110="2-F1",$A110="2-F2"),'COMPRAS CONJ - FACTORES'!BA$11,'COMPRAS CONJ - FACTORES'!BA$10)*'COMPRAS CONJ - FACTORES'!BA110</f>
        <v>182.00268</v>
      </c>
      <c r="BB110" s="21">
        <f>+$I110*IF(OR($A110="2-F1",$A110="2-F2"),'COMPRAS CONJ - FACTORES'!BB$11,'COMPRAS CONJ - FACTORES'!BB$10)*'COMPRAS CONJ - FACTORES'!BB110</f>
        <v>182.00268</v>
      </c>
      <c r="BC110" s="21">
        <f>+$I110*IF(OR($A110="2-F1",$A110="2-F2"),'COMPRAS CONJ - FACTORES'!BC$11,'COMPRAS CONJ - FACTORES'!BC$10)*'COMPRAS CONJ - FACTORES'!BC110</f>
        <v>182.00268</v>
      </c>
      <c r="BD110" s="21">
        <f>+$I110*IF(OR($A110="2-F1",$A110="2-F2"),'COMPRAS CONJ - FACTORES'!BD$11,'COMPRAS CONJ - FACTORES'!BD$10)*'COMPRAS CONJ - FACTORES'!BD110</f>
        <v>182.00268</v>
      </c>
      <c r="BE110" s="21">
        <f>+$I110*IF(OR($A110="2-F1",$A110="2-F2"),'COMPRAS CONJ - FACTORES'!BE$11,'COMPRAS CONJ - FACTORES'!BE$10)*'COMPRAS CONJ - FACTORES'!BE110</f>
        <v>182.00268</v>
      </c>
      <c r="BF110" s="21">
        <f>+$I110*IF(OR($A110="2-F1",$A110="2-F2"),'COMPRAS CONJ - FACTORES'!BF$11,'COMPRAS CONJ - FACTORES'!BF$10)*'COMPRAS CONJ - FACTORES'!BF110</f>
        <v>182.00268</v>
      </c>
      <c r="BG110" s="21">
        <f>+$I110*IF(OR($A110="2-F1",$A110="2-F2"),'COMPRAS CONJ - FACTORES'!BG$11,'COMPRAS CONJ - FACTORES'!BG$10)*'COMPRAS CONJ - FACTORES'!BG110</f>
        <v>182.00268</v>
      </c>
      <c r="BH110" s="21">
        <f>+$I110*IF(OR($A110="2-F1",$A110="2-F2"),'COMPRAS CONJ - FACTORES'!BH$11,'COMPRAS CONJ - FACTORES'!BH$10)*'COMPRAS CONJ - FACTORES'!BH110</f>
        <v>182.00268</v>
      </c>
      <c r="BI110" s="21">
        <f>+$I110*IF(OR($A110="2-F1",$A110="2-F2"),'COMPRAS CONJ - FACTORES'!BI$11,'COMPRAS CONJ - FACTORES'!BI$10)*'COMPRAS CONJ - FACTORES'!BI110</f>
        <v>182.00268</v>
      </c>
      <c r="BJ110" s="21">
        <f>+$I110*IF(OR($A110="2-F1",$A110="2-F2"),'COMPRAS CONJ - FACTORES'!BJ$11,'COMPRAS CONJ - FACTORES'!BJ$10)*'COMPRAS CONJ - FACTORES'!BJ110</f>
        <v>182.00268</v>
      </c>
      <c r="BK110" s="21">
        <f>+$I110*IF(OR($A110="2-F1",$A110="2-F2"),'COMPRAS CONJ - FACTORES'!BK$11,'COMPRAS CONJ - FACTORES'!BK$10)*'COMPRAS CONJ - FACTORES'!BK110</f>
        <v>182.00268</v>
      </c>
      <c r="BL110" s="21">
        <f>+$I110*IF(OR($A110="2-F1",$A110="2-F2"),'COMPRAS CONJ - FACTORES'!BL$11,'COMPRAS CONJ - FACTORES'!BL$10)*'COMPRAS CONJ - FACTORES'!BL110</f>
        <v>185.116995</v>
      </c>
      <c r="BM110" s="21">
        <f>+$I110*IF(OR($A110="2-F1",$A110="2-F2"),'COMPRAS CONJ - FACTORES'!BM$11,'COMPRAS CONJ - FACTORES'!BM$10)*'COMPRAS CONJ - FACTORES'!BM110</f>
        <v>185.116995</v>
      </c>
      <c r="BN110" s="21">
        <f>+$I110*IF(OR($A110="2-F1",$A110="2-F2"),'COMPRAS CONJ - FACTORES'!BN$11,'COMPRAS CONJ - FACTORES'!BN$10)*'COMPRAS CONJ - FACTORES'!BN110</f>
        <v>185.116995</v>
      </c>
      <c r="BO110" s="21">
        <f>+$I110*IF(OR($A110="2-F1",$A110="2-F2"),'COMPRAS CONJ - FACTORES'!BO$11,'COMPRAS CONJ - FACTORES'!BO$10)*'COMPRAS CONJ - FACTORES'!BO110</f>
        <v>185.116995</v>
      </c>
      <c r="BP110" s="21">
        <f>+$I110*IF(OR($A110="2-F1",$A110="2-F2"),'COMPRAS CONJ - FACTORES'!BP$11,'COMPRAS CONJ - FACTORES'!BP$10)*'COMPRAS CONJ - FACTORES'!BP110</f>
        <v>185.116995</v>
      </c>
      <c r="BQ110" s="21">
        <f>+$I110*IF(OR($A110="2-F1",$A110="2-F2"),'COMPRAS CONJ - FACTORES'!BQ$11,'COMPRAS CONJ - FACTORES'!BQ$10)*'COMPRAS CONJ - FACTORES'!BQ110</f>
        <v>185.116995</v>
      </c>
      <c r="BR110" s="21">
        <f>+$I110*IF(OR($A110="2-F1",$A110="2-F2"),'COMPRAS CONJ - FACTORES'!BR$11,'COMPRAS CONJ - FACTORES'!BR$10)*'COMPRAS CONJ - FACTORES'!BR110</f>
        <v>185.116995</v>
      </c>
      <c r="BS110" s="21">
        <f>+$I110*IF(OR($A110="2-F1",$A110="2-F2"),'COMPRAS CONJ - FACTORES'!BS$11,'COMPRAS CONJ - FACTORES'!BS$10)*'COMPRAS CONJ - FACTORES'!BS110</f>
        <v>185.116995</v>
      </c>
      <c r="BT110" s="21">
        <f>+$I110*IF(OR($A110="2-F1",$A110="2-F2"),'COMPRAS CONJ - FACTORES'!BT$11,'COMPRAS CONJ - FACTORES'!BT$10)*'COMPRAS CONJ - FACTORES'!BT110</f>
        <v>185.116995</v>
      </c>
      <c r="BU110" s="21">
        <f>+$I110*IF(OR($A110="2-F1",$A110="2-F2"),'COMPRAS CONJ - FACTORES'!BU$11,'COMPRAS CONJ - FACTORES'!BU$10)*'COMPRAS CONJ - FACTORES'!BU110</f>
        <v>185.116995</v>
      </c>
      <c r="BV110" s="21">
        <f>+$I110*IF(OR($A110="2-F1",$A110="2-F2"),'COMPRAS CONJ - FACTORES'!BV$11,'COMPRAS CONJ - FACTORES'!BV$10)*'COMPRAS CONJ - FACTORES'!BV110</f>
        <v>185.116995</v>
      </c>
      <c r="BW110" s="21">
        <f>+$I110*IF(OR($A110="2-F1",$A110="2-F2"),'COMPRAS CONJ - FACTORES'!BW$11,'COMPRAS CONJ - FACTORES'!BW$10)*'COMPRAS CONJ - FACTORES'!BW110</f>
        <v>185.116995</v>
      </c>
      <c r="BX110" s="21">
        <f>+$I110*IF(OR($A110="2-F1",$A110="2-F2"),'COMPRAS CONJ - FACTORES'!BX$11,'COMPRAS CONJ - FACTORES'!BX$10)*'COMPRAS CONJ - FACTORES'!BX110</f>
        <v>188.28409500000001</v>
      </c>
      <c r="BY110" s="21">
        <f>+$I110*IF(OR($A110="2-F1",$A110="2-F2"),'COMPRAS CONJ - FACTORES'!BY$11,'COMPRAS CONJ - FACTORES'!BY$10)*'COMPRAS CONJ - FACTORES'!BY110</f>
        <v>188.28409500000001</v>
      </c>
      <c r="BZ110" s="21">
        <f>+$I110*IF(OR($A110="2-F1",$A110="2-F2"),'COMPRAS CONJ - FACTORES'!BZ$11,'COMPRAS CONJ - FACTORES'!BZ$10)*'COMPRAS CONJ - FACTORES'!BZ110</f>
        <v>188.28409500000001</v>
      </c>
      <c r="CA110" s="21">
        <f>+$I110*IF(OR($A110="2-F1",$A110="2-F2"),'COMPRAS CONJ - FACTORES'!CA$11,'COMPRAS CONJ - FACTORES'!CA$10)*'COMPRAS CONJ - FACTORES'!CA110</f>
        <v>188.28409500000001</v>
      </c>
    </row>
    <row r="111" spans="1:79" x14ac:dyDescent="0.3">
      <c r="A111" s="9" t="s">
        <v>3398</v>
      </c>
      <c r="B111" s="16" t="s">
        <v>2934</v>
      </c>
      <c r="C111" s="440" t="s">
        <v>3489</v>
      </c>
      <c r="D111" s="11" t="s">
        <v>2815</v>
      </c>
      <c r="E111" s="9" t="s">
        <v>3408</v>
      </c>
      <c r="F111" s="9" t="s">
        <v>3490</v>
      </c>
      <c r="G111" s="9" t="s">
        <v>5755</v>
      </c>
      <c r="H111" s="12" t="s">
        <v>3491</v>
      </c>
      <c r="I111" s="13">
        <v>171</v>
      </c>
      <c r="J111" s="14">
        <v>1</v>
      </c>
      <c r="K111" s="24">
        <v>43307</v>
      </c>
      <c r="L111" s="24">
        <v>43810</v>
      </c>
      <c r="M111" s="689">
        <v>43810</v>
      </c>
      <c r="N111" s="21">
        <f>+$I111*IF(OR($A111="2-F1",$A111="2-F2"),'COMPRAS CONJ - FACTORES'!N$11,'COMPRAS CONJ - FACTORES'!N$10)*'COMPRAS CONJ - FACTORES'!N111</f>
        <v>0</v>
      </c>
      <c r="O111" s="21">
        <f>+$I111*IF(OR($A111="2-F1",$A111="2-F2"),'COMPRAS CONJ - FACTORES'!O$11,'COMPRAS CONJ - FACTORES'!O$10)*'COMPRAS CONJ - FACTORES'!O111</f>
        <v>0</v>
      </c>
      <c r="P111" s="21">
        <f>+$I111*IF(OR($A111="2-F1",$A111="2-F2"),'COMPRAS CONJ - FACTORES'!P$11,'COMPRAS CONJ - FACTORES'!P$10)*'COMPRAS CONJ - FACTORES'!P111</f>
        <v>0</v>
      </c>
      <c r="Q111" s="21">
        <f>+$I111*IF(OR($A111="2-F1",$A111="2-F2"),'COMPRAS CONJ - FACTORES'!Q$11,'COMPRAS CONJ - FACTORES'!Q$10)*'COMPRAS CONJ - FACTORES'!Q111</f>
        <v>0</v>
      </c>
      <c r="R111" s="21">
        <f>+$I111*IF(OR($A111="2-F1",$A111="2-F2"),'COMPRAS CONJ - FACTORES'!R$11,'COMPRAS CONJ - FACTORES'!R$10)*'COMPRAS CONJ - FACTORES'!R111</f>
        <v>0</v>
      </c>
      <c r="S111" s="21">
        <f>+$I111*IF(OR($A111="2-F1",$A111="2-F2"),'COMPRAS CONJ - FACTORES'!S$11,'COMPRAS CONJ - FACTORES'!S$10)*'COMPRAS CONJ - FACTORES'!S111</f>
        <v>0</v>
      </c>
      <c r="T111" s="21">
        <f>+$I111*IF(OR($A111="2-F1",$A111="2-F2"),'COMPRAS CONJ - FACTORES'!T$11,'COMPRAS CONJ - FACTORES'!T$10)*'COMPRAS CONJ - FACTORES'!T111</f>
        <v>0</v>
      </c>
      <c r="U111" s="21">
        <f>+$I111*IF(OR($A111="2-F1",$A111="2-F2"),'COMPRAS CONJ - FACTORES'!U$11,'COMPRAS CONJ - FACTORES'!U$10)*'COMPRAS CONJ - FACTORES'!U111</f>
        <v>0</v>
      </c>
      <c r="V111" s="21">
        <f>+$I111*IF(OR($A111="2-F1",$A111="2-F2"),'COMPRAS CONJ - FACTORES'!V$11,'COMPRAS CONJ - FACTORES'!V$10)*'COMPRAS CONJ - FACTORES'!V111</f>
        <v>0</v>
      </c>
      <c r="W111" s="21">
        <f>+$I111*IF(OR($A111="2-F1",$A111="2-F2"),'COMPRAS CONJ - FACTORES'!W$11,'COMPRAS CONJ - FACTORES'!W$10)*'COMPRAS CONJ - FACTORES'!W111</f>
        <v>0</v>
      </c>
      <c r="X111" s="21">
        <f>+$I111*IF(OR($A111="2-F1",$A111="2-F2"),'COMPRAS CONJ - FACTORES'!X$11,'COMPRAS CONJ - FACTORES'!X$10)*'COMPRAS CONJ - FACTORES'!X111</f>
        <v>0</v>
      </c>
      <c r="Y111" s="21">
        <f>+$I111*IF(OR($A111="2-F1",$A111="2-F2"),'COMPRAS CONJ - FACTORES'!Y$11,'COMPRAS CONJ - FACTORES'!Y$10)*'COMPRAS CONJ - FACTORES'!Y111</f>
        <v>0</v>
      </c>
      <c r="Z111" s="21">
        <f>+$I111*IF(OR($A111="2-F1",$A111="2-F2"),'COMPRAS CONJ - FACTORES'!Z$11,'COMPRAS CONJ - FACTORES'!Z$10)*'COMPRAS CONJ - FACTORES'!Z111</f>
        <v>0</v>
      </c>
      <c r="AA111" s="21">
        <f>+$I111*IF(OR($A111="2-F1",$A111="2-F2"),'COMPRAS CONJ - FACTORES'!AA$11,'COMPRAS CONJ - FACTORES'!AA$10)*'COMPRAS CONJ - FACTORES'!AA111</f>
        <v>0</v>
      </c>
      <c r="AB111" s="21">
        <f>+$I111*IF(OR($A111="2-F1",$A111="2-F2"),'COMPRAS CONJ - FACTORES'!AB$11,'COMPRAS CONJ - FACTORES'!AB$10)*'COMPRAS CONJ - FACTORES'!AB111</f>
        <v>0</v>
      </c>
      <c r="AC111" s="21">
        <f>+$I111*IF(OR($A111="2-F1",$A111="2-F2"),'COMPRAS CONJ - FACTORES'!AC$11,'COMPRAS CONJ - FACTORES'!AC$10)*'COMPRAS CONJ - FACTORES'!AC111</f>
        <v>0</v>
      </c>
      <c r="AD111" s="21">
        <f>+$I111*IF(OR($A111="2-F1",$A111="2-F2"),'COMPRAS CONJ - FACTORES'!AD$11,'COMPRAS CONJ - FACTORES'!AD$10)*'COMPRAS CONJ - FACTORES'!AD111</f>
        <v>0</v>
      </c>
      <c r="AE111" s="21">
        <f>+$I111*IF(OR($A111="2-F1",$A111="2-F2"),'COMPRAS CONJ - FACTORES'!AE$11,'COMPRAS CONJ - FACTORES'!AE$10)*'COMPRAS CONJ - FACTORES'!AE111</f>
        <v>0</v>
      </c>
      <c r="AF111" s="21">
        <f>+$I111*IF(OR($A111="2-F1",$A111="2-F2"),'COMPRAS CONJ - FACTORES'!AF$11,'COMPRAS CONJ - FACTORES'!AF$10)*'COMPRAS CONJ - FACTORES'!AF111</f>
        <v>0</v>
      </c>
      <c r="AG111" s="21">
        <f>+$I111*IF(OR($A111="2-F1",$A111="2-F2"),'COMPRAS CONJ - FACTORES'!AG$11,'COMPRAS CONJ - FACTORES'!AG$10)*'COMPRAS CONJ - FACTORES'!AG111</f>
        <v>0</v>
      </c>
      <c r="AH111" s="21">
        <f>+$I111*IF(OR($A111="2-F1",$A111="2-F2"),'COMPRAS CONJ - FACTORES'!AH$11,'COMPRAS CONJ - FACTORES'!AH$10)*'COMPRAS CONJ - FACTORES'!AH111</f>
        <v>0</v>
      </c>
      <c r="AI111" s="21">
        <f>+$I111*IF(OR($A111="2-F1",$A111="2-F2"),'COMPRAS CONJ - FACTORES'!AI$11,'COMPRAS CONJ - FACTORES'!AI$10)*'COMPRAS CONJ - FACTORES'!AI111</f>
        <v>0</v>
      </c>
      <c r="AJ111" s="21">
        <f>+$I111*IF(OR($A111="2-F1",$A111="2-F2"),'COMPRAS CONJ - FACTORES'!AJ$11,'COMPRAS CONJ - FACTORES'!AJ$10)*'COMPRAS CONJ - FACTORES'!AJ111</f>
        <v>0</v>
      </c>
      <c r="AK111" s="21">
        <f>+$I111*IF(OR($A111="2-F1",$A111="2-F2"),'COMPRAS CONJ - FACTORES'!AK$11,'COMPRAS CONJ - FACTORES'!AK$10)*'COMPRAS CONJ - FACTORES'!AK111</f>
        <v>0</v>
      </c>
      <c r="AL111" s="21">
        <f>+$I111*IF(OR($A111="2-F1",$A111="2-F2"),'COMPRAS CONJ - FACTORES'!AL$11,'COMPRAS CONJ - FACTORES'!AL$10)*'COMPRAS CONJ - FACTORES'!AL111</f>
        <v>0</v>
      </c>
      <c r="AM111" s="21">
        <f>+$I111*IF(OR($A111="2-F1",$A111="2-F2"),'COMPRAS CONJ - FACTORES'!AM$11,'COMPRAS CONJ - FACTORES'!AM$10)*'COMPRAS CONJ - FACTORES'!AM111</f>
        <v>0</v>
      </c>
      <c r="AN111" s="21">
        <f>+$I111*IF(OR($A111="2-F1",$A111="2-F2"),'COMPRAS CONJ - FACTORES'!AN$11,'COMPRAS CONJ - FACTORES'!AN$10)*'COMPRAS CONJ - FACTORES'!AN111</f>
        <v>0</v>
      </c>
      <c r="AO111" s="21">
        <f>+$I111*IF(OR($A111="2-F1",$A111="2-F2"),'COMPRAS CONJ - FACTORES'!AO$11,'COMPRAS CONJ - FACTORES'!AO$10)*'COMPRAS CONJ - FACTORES'!AO111</f>
        <v>0</v>
      </c>
      <c r="AP111" s="21">
        <f>+$I111*IF(OR($A111="2-F1",$A111="2-F2"),'COMPRAS CONJ - FACTORES'!AP$11,'COMPRAS CONJ - FACTORES'!AP$10)*'COMPRAS CONJ - FACTORES'!AP111</f>
        <v>0</v>
      </c>
      <c r="AQ111" s="21">
        <f>+$I111*IF(OR($A111="2-F1",$A111="2-F2"),'COMPRAS CONJ - FACTORES'!AQ$11,'COMPRAS CONJ - FACTORES'!AQ$10)*'COMPRAS CONJ - FACTORES'!AQ111</f>
        <v>200.01271499999996</v>
      </c>
      <c r="AR111" s="21">
        <f>+$I111*IF(OR($A111="2-F1",$A111="2-F2"),'COMPRAS CONJ - FACTORES'!AR$11,'COMPRAS CONJ - FACTORES'!AR$10)*'COMPRAS CONJ - FACTORES'!AR111</f>
        <v>200.01271499999996</v>
      </c>
      <c r="AS111" s="21">
        <f>+$I111*IF(OR($A111="2-F1",$A111="2-F2"),'COMPRAS CONJ - FACTORES'!AS$11,'COMPRAS CONJ - FACTORES'!AS$10)*'COMPRAS CONJ - FACTORES'!AS111</f>
        <v>200.01271499999996</v>
      </c>
      <c r="AT111" s="21">
        <f>+$I111*IF(OR($A111="2-F1",$A111="2-F2"),'COMPRAS CONJ - FACTORES'!AT$11,'COMPRAS CONJ - FACTORES'!AT$10)*'COMPRAS CONJ - FACTORES'!AT111</f>
        <v>200.01271499999996</v>
      </c>
      <c r="AU111" s="21">
        <f>+$I111*IF(OR($A111="2-F1",$A111="2-F2"),'COMPRAS CONJ - FACTORES'!AU$11,'COMPRAS CONJ - FACTORES'!AU$10)*'COMPRAS CONJ - FACTORES'!AU111</f>
        <v>200.01271499999996</v>
      </c>
      <c r="AV111" s="21">
        <f>+$I111*IF(OR($A111="2-F1",$A111="2-F2"),'COMPRAS CONJ - FACTORES'!AV$11,'COMPRAS CONJ - FACTORES'!AV$10)*'COMPRAS CONJ - FACTORES'!AV111</f>
        <v>200.01271499999996</v>
      </c>
      <c r="AW111" s="21">
        <f>+$I111*IF(OR($A111="2-F1",$A111="2-F2"),'COMPRAS CONJ - FACTORES'!AW$11,'COMPRAS CONJ - FACTORES'!AW$10)*'COMPRAS CONJ - FACTORES'!AW111</f>
        <v>200.01271499999996</v>
      </c>
      <c r="AX111" s="21">
        <f>+$I111*IF(OR($A111="2-F1",$A111="2-F2"),'COMPRAS CONJ - FACTORES'!AX$11,'COMPRAS CONJ - FACTORES'!AX$10)*'COMPRAS CONJ - FACTORES'!AX111</f>
        <v>200.01271499999996</v>
      </c>
      <c r="AY111" s="21">
        <f>+$I111*IF(OR($A111="2-F1",$A111="2-F2"),'COMPRAS CONJ - FACTORES'!AY$11,'COMPRAS CONJ - FACTORES'!AY$10)*'COMPRAS CONJ - FACTORES'!AY111</f>
        <v>200.01271499999996</v>
      </c>
      <c r="AZ111" s="21">
        <f>+$I111*IF(OR($A111="2-F1",$A111="2-F2"),'COMPRAS CONJ - FACTORES'!AZ$11,'COMPRAS CONJ - FACTORES'!AZ$10)*'COMPRAS CONJ - FACTORES'!AZ111</f>
        <v>200.01271499999996</v>
      </c>
      <c r="BA111" s="21">
        <f>+$I111*IF(OR($A111="2-F1",$A111="2-F2"),'COMPRAS CONJ - FACTORES'!BA$11,'COMPRAS CONJ - FACTORES'!BA$10)*'COMPRAS CONJ - FACTORES'!BA111</f>
        <v>200.01271499999996</v>
      </c>
      <c r="BB111" s="21">
        <f>+$I111*IF(OR($A111="2-F1",$A111="2-F2"),'COMPRAS CONJ - FACTORES'!BB$11,'COMPRAS CONJ - FACTORES'!BB$10)*'COMPRAS CONJ - FACTORES'!BB111</f>
        <v>200.01271499999996</v>
      </c>
      <c r="BC111" s="21">
        <f>+$I111*IF(OR($A111="2-F1",$A111="2-F2"),'COMPRAS CONJ - FACTORES'!BC$11,'COMPRAS CONJ - FACTORES'!BC$10)*'COMPRAS CONJ - FACTORES'!BC111</f>
        <v>203.41475999999997</v>
      </c>
      <c r="BD111" s="21">
        <f>+$I111*IF(OR($A111="2-F1",$A111="2-F2"),'COMPRAS CONJ - FACTORES'!BD$11,'COMPRAS CONJ - FACTORES'!BD$10)*'COMPRAS CONJ - FACTORES'!BD111</f>
        <v>203.41475999999997</v>
      </c>
      <c r="BE111" s="21">
        <f>+$I111*IF(OR($A111="2-F1",$A111="2-F2"),'COMPRAS CONJ - FACTORES'!BE$11,'COMPRAS CONJ - FACTORES'!BE$10)*'COMPRAS CONJ - FACTORES'!BE111</f>
        <v>203.41475999999997</v>
      </c>
      <c r="BF111" s="21">
        <f>+$I111*IF(OR($A111="2-F1",$A111="2-F2"),'COMPRAS CONJ - FACTORES'!BF$11,'COMPRAS CONJ - FACTORES'!BF$10)*'COMPRAS CONJ - FACTORES'!BF111</f>
        <v>203.41475999999997</v>
      </c>
      <c r="BG111" s="21">
        <f>+$I111*IF(OR($A111="2-F1",$A111="2-F2"),'COMPRAS CONJ - FACTORES'!BG$11,'COMPRAS CONJ - FACTORES'!BG$10)*'COMPRAS CONJ - FACTORES'!BG111</f>
        <v>203.41475999999997</v>
      </c>
      <c r="BH111" s="21">
        <f>+$I111*IF(OR($A111="2-F1",$A111="2-F2"),'COMPRAS CONJ - FACTORES'!BH$11,'COMPRAS CONJ - FACTORES'!BH$10)*'COMPRAS CONJ - FACTORES'!BH111</f>
        <v>203.41475999999997</v>
      </c>
      <c r="BI111" s="21">
        <f>+$I111*IF(OR($A111="2-F1",$A111="2-F2"),'COMPRAS CONJ - FACTORES'!BI$11,'COMPRAS CONJ - FACTORES'!BI$10)*'COMPRAS CONJ - FACTORES'!BI111</f>
        <v>203.41475999999997</v>
      </c>
      <c r="BJ111" s="21">
        <f>+$I111*IF(OR($A111="2-F1",$A111="2-F2"),'COMPRAS CONJ - FACTORES'!BJ$11,'COMPRAS CONJ - FACTORES'!BJ$10)*'COMPRAS CONJ - FACTORES'!BJ111</f>
        <v>203.41475999999997</v>
      </c>
      <c r="BK111" s="21">
        <f>+$I111*IF(OR($A111="2-F1",$A111="2-F2"),'COMPRAS CONJ - FACTORES'!BK$11,'COMPRAS CONJ - FACTORES'!BK$10)*'COMPRAS CONJ - FACTORES'!BK111</f>
        <v>203.41475999999997</v>
      </c>
      <c r="BL111" s="21">
        <f>+$I111*IF(OR($A111="2-F1",$A111="2-F2"),'COMPRAS CONJ - FACTORES'!BL$11,'COMPRAS CONJ - FACTORES'!BL$10)*'COMPRAS CONJ - FACTORES'!BL111</f>
        <v>203.41475999999997</v>
      </c>
      <c r="BM111" s="21">
        <f>+$I111*IF(OR($A111="2-F1",$A111="2-F2"),'COMPRAS CONJ - FACTORES'!BM$11,'COMPRAS CONJ - FACTORES'!BM$10)*'COMPRAS CONJ - FACTORES'!BM111</f>
        <v>203.41475999999997</v>
      </c>
      <c r="BN111" s="21">
        <f>+$I111*IF(OR($A111="2-F1",$A111="2-F2"),'COMPRAS CONJ - FACTORES'!BN$11,'COMPRAS CONJ - FACTORES'!BN$10)*'COMPRAS CONJ - FACTORES'!BN111</f>
        <v>203.41475999999997</v>
      </c>
      <c r="BO111" s="21">
        <f>+$I111*IF(OR($A111="2-F1",$A111="2-F2"),'COMPRAS CONJ - FACTORES'!BO$11,'COMPRAS CONJ - FACTORES'!BO$10)*'COMPRAS CONJ - FACTORES'!BO111</f>
        <v>206.89546499999997</v>
      </c>
      <c r="BP111" s="21">
        <f>+$I111*IF(OR($A111="2-F1",$A111="2-F2"),'COMPRAS CONJ - FACTORES'!BP$11,'COMPRAS CONJ - FACTORES'!BP$10)*'COMPRAS CONJ - FACTORES'!BP111</f>
        <v>206.89546499999997</v>
      </c>
      <c r="BQ111" s="21">
        <f>+$I111*IF(OR($A111="2-F1",$A111="2-F2"),'COMPRAS CONJ - FACTORES'!BQ$11,'COMPRAS CONJ - FACTORES'!BQ$10)*'COMPRAS CONJ - FACTORES'!BQ111</f>
        <v>206.89546499999997</v>
      </c>
      <c r="BR111" s="21">
        <f>+$I111*IF(OR($A111="2-F1",$A111="2-F2"),'COMPRAS CONJ - FACTORES'!BR$11,'COMPRAS CONJ - FACTORES'!BR$10)*'COMPRAS CONJ - FACTORES'!BR111</f>
        <v>206.89546499999997</v>
      </c>
      <c r="BS111" s="21">
        <f>+$I111*IF(OR($A111="2-F1",$A111="2-F2"),'COMPRAS CONJ - FACTORES'!BS$11,'COMPRAS CONJ - FACTORES'!BS$10)*'COMPRAS CONJ - FACTORES'!BS111</f>
        <v>206.89546499999997</v>
      </c>
      <c r="BT111" s="21">
        <f>+$I111*IF(OR($A111="2-F1",$A111="2-F2"),'COMPRAS CONJ - FACTORES'!BT$11,'COMPRAS CONJ - FACTORES'!BT$10)*'COMPRAS CONJ - FACTORES'!BT111</f>
        <v>206.89546499999997</v>
      </c>
      <c r="BU111" s="21">
        <f>+$I111*IF(OR($A111="2-F1",$A111="2-F2"),'COMPRAS CONJ - FACTORES'!BU$11,'COMPRAS CONJ - FACTORES'!BU$10)*'COMPRAS CONJ - FACTORES'!BU111</f>
        <v>206.89546499999997</v>
      </c>
      <c r="BV111" s="21">
        <f>+$I111*IF(OR($A111="2-F1",$A111="2-F2"),'COMPRAS CONJ - FACTORES'!BV$11,'COMPRAS CONJ - FACTORES'!BV$10)*'COMPRAS CONJ - FACTORES'!BV111</f>
        <v>206.89546499999997</v>
      </c>
      <c r="BW111" s="21">
        <f>+$I111*IF(OR($A111="2-F1",$A111="2-F2"),'COMPRAS CONJ - FACTORES'!BW$11,'COMPRAS CONJ - FACTORES'!BW$10)*'COMPRAS CONJ - FACTORES'!BW111</f>
        <v>206.89546499999997</v>
      </c>
      <c r="BX111" s="21">
        <f>+$I111*IF(OR($A111="2-F1",$A111="2-F2"),'COMPRAS CONJ - FACTORES'!BX$11,'COMPRAS CONJ - FACTORES'!BX$10)*'COMPRAS CONJ - FACTORES'!BX111</f>
        <v>206.89546499999997</v>
      </c>
      <c r="BY111" s="21">
        <f>+$I111*IF(OR($A111="2-F1",$A111="2-F2"),'COMPRAS CONJ - FACTORES'!BY$11,'COMPRAS CONJ - FACTORES'!BY$10)*'COMPRAS CONJ - FACTORES'!BY111</f>
        <v>206.89546499999997</v>
      </c>
      <c r="BZ111" s="21">
        <f>+$I111*IF(OR($A111="2-F1",$A111="2-F2"),'COMPRAS CONJ - FACTORES'!BZ$11,'COMPRAS CONJ - FACTORES'!BZ$10)*'COMPRAS CONJ - FACTORES'!BZ111</f>
        <v>206.89546499999997</v>
      </c>
      <c r="CA111" s="21">
        <f>+$I111*IF(OR($A111="2-F1",$A111="2-F2"),'COMPRAS CONJ - FACTORES'!CA$11,'COMPRAS CONJ - FACTORES'!CA$10)*'COMPRAS CONJ - FACTORES'!CA111</f>
        <v>210.43516499999998</v>
      </c>
    </row>
    <row r="112" spans="1:79" x14ac:dyDescent="0.3">
      <c r="A112" s="9" t="s">
        <v>3398</v>
      </c>
      <c r="B112" s="16" t="s">
        <v>2934</v>
      </c>
      <c r="C112" s="440" t="s">
        <v>3492</v>
      </c>
      <c r="D112" s="11" t="s">
        <v>2815</v>
      </c>
      <c r="E112" s="9" t="s">
        <v>3408</v>
      </c>
      <c r="F112" s="9" t="s">
        <v>3493</v>
      </c>
      <c r="G112" s="9" t="s">
        <v>3494</v>
      </c>
      <c r="H112" s="12" t="s">
        <v>3449</v>
      </c>
      <c r="I112" s="13">
        <v>174.5</v>
      </c>
      <c r="J112" s="14">
        <v>1</v>
      </c>
      <c r="K112" s="24">
        <v>43549</v>
      </c>
      <c r="L112" s="24">
        <v>43959</v>
      </c>
      <c r="M112" s="689">
        <v>43959</v>
      </c>
      <c r="N112" s="21">
        <f>+$I112*IF(OR($A112="2-F1",$A112="2-F2"),'COMPRAS CONJ - FACTORES'!N$11,'COMPRAS CONJ - FACTORES'!N$10)*'COMPRAS CONJ - FACTORES'!N112</f>
        <v>0</v>
      </c>
      <c r="O112" s="21">
        <f>+$I112*IF(OR($A112="2-F1",$A112="2-F2"),'COMPRAS CONJ - FACTORES'!O$11,'COMPRAS CONJ - FACTORES'!O$10)*'COMPRAS CONJ - FACTORES'!O112</f>
        <v>0</v>
      </c>
      <c r="P112" s="21">
        <f>+$I112*IF(OR($A112="2-F1",$A112="2-F2"),'COMPRAS CONJ - FACTORES'!P$11,'COMPRAS CONJ - FACTORES'!P$10)*'COMPRAS CONJ - FACTORES'!P112</f>
        <v>0</v>
      </c>
      <c r="Q112" s="21">
        <f>+$I112*IF(OR($A112="2-F1",$A112="2-F2"),'COMPRAS CONJ - FACTORES'!Q$11,'COMPRAS CONJ - FACTORES'!Q$10)*'COMPRAS CONJ - FACTORES'!Q112</f>
        <v>0</v>
      </c>
      <c r="R112" s="21">
        <f>+$I112*IF(OR($A112="2-F1",$A112="2-F2"),'COMPRAS CONJ - FACTORES'!R$11,'COMPRAS CONJ - FACTORES'!R$10)*'COMPRAS CONJ - FACTORES'!R112</f>
        <v>0</v>
      </c>
      <c r="S112" s="21">
        <f>+$I112*IF(OR($A112="2-F1",$A112="2-F2"),'COMPRAS CONJ - FACTORES'!S$11,'COMPRAS CONJ - FACTORES'!S$10)*'COMPRAS CONJ - FACTORES'!S112</f>
        <v>0</v>
      </c>
      <c r="T112" s="21">
        <f>+$I112*IF(OR($A112="2-F1",$A112="2-F2"),'COMPRAS CONJ - FACTORES'!T$11,'COMPRAS CONJ - FACTORES'!T$10)*'COMPRAS CONJ - FACTORES'!T112</f>
        <v>0</v>
      </c>
      <c r="U112" s="21">
        <f>+$I112*IF(OR($A112="2-F1",$A112="2-F2"),'COMPRAS CONJ - FACTORES'!U$11,'COMPRAS CONJ - FACTORES'!U$10)*'COMPRAS CONJ - FACTORES'!U112</f>
        <v>0</v>
      </c>
      <c r="V112" s="21">
        <f>+$I112*IF(OR($A112="2-F1",$A112="2-F2"),'COMPRAS CONJ - FACTORES'!V$11,'COMPRAS CONJ - FACTORES'!V$10)*'COMPRAS CONJ - FACTORES'!V112</f>
        <v>0</v>
      </c>
      <c r="W112" s="21">
        <f>+$I112*IF(OR($A112="2-F1",$A112="2-F2"),'COMPRAS CONJ - FACTORES'!W$11,'COMPRAS CONJ - FACTORES'!W$10)*'COMPRAS CONJ - FACTORES'!W112</f>
        <v>0</v>
      </c>
      <c r="X112" s="21">
        <f>+$I112*IF(OR($A112="2-F1",$A112="2-F2"),'COMPRAS CONJ - FACTORES'!X$11,'COMPRAS CONJ - FACTORES'!X$10)*'COMPRAS CONJ - FACTORES'!X112</f>
        <v>0</v>
      </c>
      <c r="Y112" s="21">
        <f>+$I112*IF(OR($A112="2-F1",$A112="2-F2"),'COMPRAS CONJ - FACTORES'!Y$11,'COMPRAS CONJ - FACTORES'!Y$10)*'COMPRAS CONJ - FACTORES'!Y112</f>
        <v>0</v>
      </c>
      <c r="Z112" s="21">
        <f>+$I112*IF(OR($A112="2-F1",$A112="2-F2"),'COMPRAS CONJ - FACTORES'!Z$11,'COMPRAS CONJ - FACTORES'!Z$10)*'COMPRAS CONJ - FACTORES'!Z112</f>
        <v>0</v>
      </c>
      <c r="AA112" s="21">
        <f>+$I112*IF(OR($A112="2-F1",$A112="2-F2"),'COMPRAS CONJ - FACTORES'!AA$11,'COMPRAS CONJ - FACTORES'!AA$10)*'COMPRAS CONJ - FACTORES'!AA112</f>
        <v>0</v>
      </c>
      <c r="AB112" s="21">
        <f>+$I112*IF(OR($A112="2-F1",$A112="2-F2"),'COMPRAS CONJ - FACTORES'!AB$11,'COMPRAS CONJ - FACTORES'!AB$10)*'COMPRAS CONJ - FACTORES'!AB112</f>
        <v>0</v>
      </c>
      <c r="AC112" s="21">
        <f>+$I112*IF(OR($A112="2-F1",$A112="2-F2"),'COMPRAS CONJ - FACTORES'!AC$11,'COMPRAS CONJ - FACTORES'!AC$10)*'COMPRAS CONJ - FACTORES'!AC112</f>
        <v>0</v>
      </c>
      <c r="AD112" s="21">
        <f>+$I112*IF(OR($A112="2-F1",$A112="2-F2"),'COMPRAS CONJ - FACTORES'!AD$11,'COMPRAS CONJ - FACTORES'!AD$10)*'COMPRAS CONJ - FACTORES'!AD112</f>
        <v>0</v>
      </c>
      <c r="AE112" s="21">
        <f>+$I112*IF(OR($A112="2-F1",$A112="2-F2"),'COMPRAS CONJ - FACTORES'!AE$11,'COMPRAS CONJ - FACTORES'!AE$10)*'COMPRAS CONJ - FACTORES'!AE112</f>
        <v>0</v>
      </c>
      <c r="AF112" s="21">
        <f>+$I112*IF(OR($A112="2-F1",$A112="2-F2"),'COMPRAS CONJ - FACTORES'!AF$11,'COMPRAS CONJ - FACTORES'!AF$10)*'COMPRAS CONJ - FACTORES'!AF112</f>
        <v>0</v>
      </c>
      <c r="AG112" s="21">
        <f>+$I112*IF(OR($A112="2-F1",$A112="2-F2"),'COMPRAS CONJ - FACTORES'!AG$11,'COMPRAS CONJ - FACTORES'!AG$10)*'COMPRAS CONJ - FACTORES'!AG112</f>
        <v>0</v>
      </c>
      <c r="AH112" s="21">
        <f>+$I112*IF(OR($A112="2-F1",$A112="2-F2"),'COMPRAS CONJ - FACTORES'!AH$11,'COMPRAS CONJ - FACTORES'!AH$10)*'COMPRAS CONJ - FACTORES'!AH112</f>
        <v>0</v>
      </c>
      <c r="AI112" s="21">
        <f>+$I112*IF(OR($A112="2-F1",$A112="2-F2"),'COMPRAS CONJ - FACTORES'!AI$11,'COMPRAS CONJ - FACTORES'!AI$10)*'COMPRAS CONJ - FACTORES'!AI112</f>
        <v>0</v>
      </c>
      <c r="AJ112" s="21">
        <f>+$I112*IF(OR($A112="2-F1",$A112="2-F2"),'COMPRAS CONJ - FACTORES'!AJ$11,'COMPRAS CONJ - FACTORES'!AJ$10)*'COMPRAS CONJ - FACTORES'!AJ112</f>
        <v>0</v>
      </c>
      <c r="AK112" s="21">
        <f>+$I112*IF(OR($A112="2-F1",$A112="2-F2"),'COMPRAS CONJ - FACTORES'!AK$11,'COMPRAS CONJ - FACTORES'!AK$10)*'COMPRAS CONJ - FACTORES'!AK112</f>
        <v>0</v>
      </c>
      <c r="AL112" s="21">
        <f>+$I112*IF(OR($A112="2-F1",$A112="2-F2"),'COMPRAS CONJ - FACTORES'!AL$11,'COMPRAS CONJ - FACTORES'!AL$10)*'COMPRAS CONJ - FACTORES'!AL112</f>
        <v>0</v>
      </c>
      <c r="AM112" s="21">
        <f>+$I112*IF(OR($A112="2-F1",$A112="2-F2"),'COMPRAS CONJ - FACTORES'!AM$11,'COMPRAS CONJ - FACTORES'!AM$10)*'COMPRAS CONJ - FACTORES'!AM112</f>
        <v>0</v>
      </c>
      <c r="AN112" s="21">
        <f>+$I112*IF(OR($A112="2-F1",$A112="2-F2"),'COMPRAS CONJ - FACTORES'!AN$11,'COMPRAS CONJ - FACTORES'!AN$10)*'COMPRAS CONJ - FACTORES'!AN112</f>
        <v>0</v>
      </c>
      <c r="AO112" s="21">
        <f>+$I112*IF(OR($A112="2-F1",$A112="2-F2"),'COMPRAS CONJ - FACTORES'!AO$11,'COMPRAS CONJ - FACTORES'!AO$10)*'COMPRAS CONJ - FACTORES'!AO112</f>
        <v>0</v>
      </c>
      <c r="AP112" s="21">
        <f>+$I112*IF(OR($A112="2-F1",$A112="2-F2"),'COMPRAS CONJ - FACTORES'!AP$11,'COMPRAS CONJ - FACTORES'!AP$10)*'COMPRAS CONJ - FACTORES'!AP112</f>
        <v>0</v>
      </c>
      <c r="AQ112" s="21">
        <f>+$I112*IF(OR($A112="2-F1",$A112="2-F2"),'COMPRAS CONJ - FACTORES'!AQ$11,'COMPRAS CONJ - FACTORES'!AQ$10)*'COMPRAS CONJ - FACTORES'!AQ112</f>
        <v>0</v>
      </c>
      <c r="AR112" s="21">
        <f>+$I112*IF(OR($A112="2-F1",$A112="2-F2"),'COMPRAS CONJ - FACTORES'!AR$11,'COMPRAS CONJ - FACTORES'!AR$10)*'COMPRAS CONJ - FACTORES'!AR112</f>
        <v>0</v>
      </c>
      <c r="AS112" s="21">
        <f>+$I112*IF(OR($A112="2-F1",$A112="2-F2"),'COMPRAS CONJ - FACTORES'!AS$11,'COMPRAS CONJ - FACTORES'!AS$10)*'COMPRAS CONJ - FACTORES'!AS112</f>
        <v>0</v>
      </c>
      <c r="AT112" s="21">
        <f>+$I112*IF(OR($A112="2-F1",$A112="2-F2"),'COMPRAS CONJ - FACTORES'!AT$11,'COMPRAS CONJ - FACTORES'!AT$10)*'COMPRAS CONJ - FACTORES'!AT112</f>
        <v>0</v>
      </c>
      <c r="AU112" s="21">
        <f>+$I112*IF(OR($A112="2-F1",$A112="2-F2"),'COMPRAS CONJ - FACTORES'!AU$11,'COMPRAS CONJ - FACTORES'!AU$10)*'COMPRAS CONJ - FACTORES'!AU112</f>
        <v>0</v>
      </c>
      <c r="AV112" s="21">
        <f>+$I112*IF(OR($A112="2-F1",$A112="2-F2"),'COMPRAS CONJ - FACTORES'!AV$11,'COMPRAS CONJ - FACTORES'!AV$10)*'COMPRAS CONJ - FACTORES'!AV112</f>
        <v>204.10654249999996</v>
      </c>
      <c r="AW112" s="21">
        <f>+$I112*IF(OR($A112="2-F1",$A112="2-F2"),'COMPRAS CONJ - FACTORES'!AW$11,'COMPRAS CONJ - FACTORES'!AW$10)*'COMPRAS CONJ - FACTORES'!AW112</f>
        <v>204.10654249999996</v>
      </c>
      <c r="AX112" s="21">
        <f>+$I112*IF(OR($A112="2-F1",$A112="2-F2"),'COMPRAS CONJ - FACTORES'!AX$11,'COMPRAS CONJ - FACTORES'!AX$10)*'COMPRAS CONJ - FACTORES'!AX112</f>
        <v>204.10654249999996</v>
      </c>
      <c r="AY112" s="21">
        <f>+$I112*IF(OR($A112="2-F1",$A112="2-F2"),'COMPRAS CONJ - FACTORES'!AY$11,'COMPRAS CONJ - FACTORES'!AY$10)*'COMPRAS CONJ - FACTORES'!AY112</f>
        <v>204.10654249999996</v>
      </c>
      <c r="AZ112" s="21">
        <f>+$I112*IF(OR($A112="2-F1",$A112="2-F2"),'COMPRAS CONJ - FACTORES'!AZ$11,'COMPRAS CONJ - FACTORES'!AZ$10)*'COMPRAS CONJ - FACTORES'!AZ112</f>
        <v>204.10654249999996</v>
      </c>
      <c r="BA112" s="21">
        <f>+$I112*IF(OR($A112="2-F1",$A112="2-F2"),'COMPRAS CONJ - FACTORES'!BA$11,'COMPRAS CONJ - FACTORES'!BA$10)*'COMPRAS CONJ - FACTORES'!BA112</f>
        <v>204.10654249999996</v>
      </c>
      <c r="BB112" s="21">
        <f>+$I112*IF(OR($A112="2-F1",$A112="2-F2"),'COMPRAS CONJ - FACTORES'!BB$11,'COMPRAS CONJ - FACTORES'!BB$10)*'COMPRAS CONJ - FACTORES'!BB112</f>
        <v>204.10654249999996</v>
      </c>
      <c r="BC112" s="21">
        <f>+$I112*IF(OR($A112="2-F1",$A112="2-F2"),'COMPRAS CONJ - FACTORES'!BC$11,'COMPRAS CONJ - FACTORES'!BC$10)*'COMPRAS CONJ - FACTORES'!BC112</f>
        <v>204.10654249999996</v>
      </c>
      <c r="BD112" s="21">
        <f>+$I112*IF(OR($A112="2-F1",$A112="2-F2"),'COMPRAS CONJ - FACTORES'!BD$11,'COMPRAS CONJ - FACTORES'!BD$10)*'COMPRAS CONJ - FACTORES'!BD112</f>
        <v>204.10654249999996</v>
      </c>
      <c r="BE112" s="21">
        <f>+$I112*IF(OR($A112="2-F1",$A112="2-F2"),'COMPRAS CONJ - FACTORES'!BE$11,'COMPRAS CONJ - FACTORES'!BE$10)*'COMPRAS CONJ - FACTORES'!BE112</f>
        <v>204.10654249999996</v>
      </c>
      <c r="BF112" s="21">
        <f>+$I112*IF(OR($A112="2-F1",$A112="2-F2"),'COMPRAS CONJ - FACTORES'!BF$11,'COMPRAS CONJ - FACTORES'!BF$10)*'COMPRAS CONJ - FACTORES'!BF112</f>
        <v>204.10654249999996</v>
      </c>
      <c r="BG112" s="21">
        <f>+$I112*IF(OR($A112="2-F1",$A112="2-F2"),'COMPRAS CONJ - FACTORES'!BG$11,'COMPRAS CONJ - FACTORES'!BG$10)*'COMPRAS CONJ - FACTORES'!BG112</f>
        <v>204.10654249999996</v>
      </c>
      <c r="BH112" s="21">
        <f>+$I112*IF(OR($A112="2-F1",$A112="2-F2"),'COMPRAS CONJ - FACTORES'!BH$11,'COMPRAS CONJ - FACTORES'!BH$10)*'COMPRAS CONJ - FACTORES'!BH112</f>
        <v>207.57821999999999</v>
      </c>
      <c r="BI112" s="21">
        <f>+$I112*IF(OR($A112="2-F1",$A112="2-F2"),'COMPRAS CONJ - FACTORES'!BI$11,'COMPRAS CONJ - FACTORES'!BI$10)*'COMPRAS CONJ - FACTORES'!BI112</f>
        <v>207.57821999999999</v>
      </c>
      <c r="BJ112" s="21">
        <f>+$I112*IF(OR($A112="2-F1",$A112="2-F2"),'COMPRAS CONJ - FACTORES'!BJ$11,'COMPRAS CONJ - FACTORES'!BJ$10)*'COMPRAS CONJ - FACTORES'!BJ112</f>
        <v>207.57821999999999</v>
      </c>
      <c r="BK112" s="21">
        <f>+$I112*IF(OR($A112="2-F1",$A112="2-F2"),'COMPRAS CONJ - FACTORES'!BK$11,'COMPRAS CONJ - FACTORES'!BK$10)*'COMPRAS CONJ - FACTORES'!BK112</f>
        <v>207.57821999999999</v>
      </c>
      <c r="BL112" s="21">
        <f>+$I112*IF(OR($A112="2-F1",$A112="2-F2"),'COMPRAS CONJ - FACTORES'!BL$11,'COMPRAS CONJ - FACTORES'!BL$10)*'COMPRAS CONJ - FACTORES'!BL112</f>
        <v>207.57821999999999</v>
      </c>
      <c r="BM112" s="21">
        <f>+$I112*IF(OR($A112="2-F1",$A112="2-F2"),'COMPRAS CONJ - FACTORES'!BM$11,'COMPRAS CONJ - FACTORES'!BM$10)*'COMPRAS CONJ - FACTORES'!BM112</f>
        <v>207.57821999999999</v>
      </c>
      <c r="BN112" s="21">
        <f>+$I112*IF(OR($A112="2-F1",$A112="2-F2"),'COMPRAS CONJ - FACTORES'!BN$11,'COMPRAS CONJ - FACTORES'!BN$10)*'COMPRAS CONJ - FACTORES'!BN112</f>
        <v>207.57821999999999</v>
      </c>
      <c r="BO112" s="21">
        <f>+$I112*IF(OR($A112="2-F1",$A112="2-F2"),'COMPRAS CONJ - FACTORES'!BO$11,'COMPRAS CONJ - FACTORES'!BO$10)*'COMPRAS CONJ - FACTORES'!BO112</f>
        <v>207.57821999999999</v>
      </c>
      <c r="BP112" s="21">
        <f>+$I112*IF(OR($A112="2-F1",$A112="2-F2"),'COMPRAS CONJ - FACTORES'!BP$11,'COMPRAS CONJ - FACTORES'!BP$10)*'COMPRAS CONJ - FACTORES'!BP112</f>
        <v>207.57821999999999</v>
      </c>
      <c r="BQ112" s="21">
        <f>+$I112*IF(OR($A112="2-F1",$A112="2-F2"),'COMPRAS CONJ - FACTORES'!BQ$11,'COMPRAS CONJ - FACTORES'!BQ$10)*'COMPRAS CONJ - FACTORES'!BQ112</f>
        <v>207.57821999999999</v>
      </c>
      <c r="BR112" s="21">
        <f>+$I112*IF(OR($A112="2-F1",$A112="2-F2"),'COMPRAS CONJ - FACTORES'!BR$11,'COMPRAS CONJ - FACTORES'!BR$10)*'COMPRAS CONJ - FACTORES'!BR112</f>
        <v>207.57821999999999</v>
      </c>
      <c r="BS112" s="21">
        <f>+$I112*IF(OR($A112="2-F1",$A112="2-F2"),'COMPRAS CONJ - FACTORES'!BS$11,'COMPRAS CONJ - FACTORES'!BS$10)*'COMPRAS CONJ - FACTORES'!BS112</f>
        <v>207.57821999999999</v>
      </c>
      <c r="BT112" s="21">
        <f>+$I112*IF(OR($A112="2-F1",$A112="2-F2"),'COMPRAS CONJ - FACTORES'!BT$11,'COMPRAS CONJ - FACTORES'!BT$10)*'COMPRAS CONJ - FACTORES'!BT112</f>
        <v>211.1301675</v>
      </c>
      <c r="BU112" s="21">
        <f>+$I112*IF(OR($A112="2-F1",$A112="2-F2"),'COMPRAS CONJ - FACTORES'!BU$11,'COMPRAS CONJ - FACTORES'!BU$10)*'COMPRAS CONJ - FACTORES'!BU112</f>
        <v>211.1301675</v>
      </c>
      <c r="BV112" s="21">
        <f>+$I112*IF(OR($A112="2-F1",$A112="2-F2"),'COMPRAS CONJ - FACTORES'!BV$11,'COMPRAS CONJ - FACTORES'!BV$10)*'COMPRAS CONJ - FACTORES'!BV112</f>
        <v>211.1301675</v>
      </c>
      <c r="BW112" s="21">
        <f>+$I112*IF(OR($A112="2-F1",$A112="2-F2"),'COMPRAS CONJ - FACTORES'!BW$11,'COMPRAS CONJ - FACTORES'!BW$10)*'COMPRAS CONJ - FACTORES'!BW112</f>
        <v>211.1301675</v>
      </c>
      <c r="BX112" s="21">
        <f>+$I112*IF(OR($A112="2-F1",$A112="2-F2"),'COMPRAS CONJ - FACTORES'!BX$11,'COMPRAS CONJ - FACTORES'!BX$10)*'COMPRAS CONJ - FACTORES'!BX112</f>
        <v>211.1301675</v>
      </c>
      <c r="BY112" s="21">
        <f>+$I112*IF(OR($A112="2-F1",$A112="2-F2"),'COMPRAS CONJ - FACTORES'!BY$11,'COMPRAS CONJ - FACTORES'!BY$10)*'COMPRAS CONJ - FACTORES'!BY112</f>
        <v>211.1301675</v>
      </c>
      <c r="BZ112" s="21">
        <f>+$I112*IF(OR($A112="2-F1",$A112="2-F2"),'COMPRAS CONJ - FACTORES'!BZ$11,'COMPRAS CONJ - FACTORES'!BZ$10)*'COMPRAS CONJ - FACTORES'!BZ112</f>
        <v>211.1301675</v>
      </c>
      <c r="CA112" s="21">
        <f>+$I112*IF(OR($A112="2-F1",$A112="2-F2"),'COMPRAS CONJ - FACTORES'!CA$11,'COMPRAS CONJ - FACTORES'!CA$10)*'COMPRAS CONJ - FACTORES'!CA112</f>
        <v>211.1301675</v>
      </c>
    </row>
    <row r="113" spans="1:79" x14ac:dyDescent="0.3">
      <c r="A113" s="9" t="s">
        <v>3398</v>
      </c>
      <c r="B113" s="16" t="s">
        <v>2934</v>
      </c>
      <c r="C113" s="440" t="s">
        <v>3495</v>
      </c>
      <c r="D113" s="498" t="s">
        <v>3026</v>
      </c>
      <c r="E113" s="439" t="s">
        <v>2936</v>
      </c>
      <c r="F113" s="439" t="s">
        <v>3496</v>
      </c>
      <c r="G113" s="439" t="s">
        <v>3497</v>
      </c>
      <c r="H113" s="439" t="s">
        <v>3498</v>
      </c>
      <c r="I113" s="13">
        <v>169</v>
      </c>
      <c r="J113" s="14">
        <v>1</v>
      </c>
      <c r="K113" s="24">
        <v>43255</v>
      </c>
      <c r="L113" s="24"/>
      <c r="M113" s="439" t="s">
        <v>5735</v>
      </c>
      <c r="N113" s="21">
        <f>+$I113*IF(OR($A113="2-F1",$A113="2-F2"),'COMPRAS CONJ - FACTORES'!N$11,'COMPRAS CONJ - FACTORES'!N$10)*'COMPRAS CONJ - FACTORES'!N113</f>
        <v>0</v>
      </c>
      <c r="O113" s="21">
        <f>+$I113*IF(OR($A113="2-F1",$A113="2-F2"),'COMPRAS CONJ - FACTORES'!O$11,'COMPRAS CONJ - FACTORES'!O$10)*'COMPRAS CONJ - FACTORES'!O113</f>
        <v>0</v>
      </c>
      <c r="P113" s="21">
        <f>+$I113*IF(OR($A113="2-F1",$A113="2-F2"),'COMPRAS CONJ - FACTORES'!P$11,'COMPRAS CONJ - FACTORES'!P$10)*'COMPRAS CONJ - FACTORES'!P113</f>
        <v>0</v>
      </c>
      <c r="Q113" s="21">
        <f>+$I113*IF(OR($A113="2-F1",$A113="2-F2"),'COMPRAS CONJ - FACTORES'!Q$11,'COMPRAS CONJ - FACTORES'!Q$10)*'COMPRAS CONJ - FACTORES'!Q113</f>
        <v>0</v>
      </c>
      <c r="R113" s="21">
        <f>+$I113*IF(OR($A113="2-F1",$A113="2-F2"),'COMPRAS CONJ - FACTORES'!R$11,'COMPRAS CONJ - FACTORES'!R$10)*'COMPRAS CONJ - FACTORES'!R113</f>
        <v>0</v>
      </c>
      <c r="S113" s="21">
        <f>+$I113*IF(OR($A113="2-F1",$A113="2-F2"),'COMPRAS CONJ - FACTORES'!S$11,'COMPRAS CONJ - FACTORES'!S$10)*'COMPRAS CONJ - FACTORES'!S113</f>
        <v>0</v>
      </c>
      <c r="T113" s="21">
        <f>+$I113*IF(OR($A113="2-F1",$A113="2-F2"),'COMPRAS CONJ - FACTORES'!T$11,'COMPRAS CONJ - FACTORES'!T$10)*'COMPRAS CONJ - FACTORES'!T113</f>
        <v>0</v>
      </c>
      <c r="U113" s="21">
        <f>+$I113*IF(OR($A113="2-F1",$A113="2-F2"),'COMPRAS CONJ - FACTORES'!U$11,'COMPRAS CONJ - FACTORES'!U$10)*'COMPRAS CONJ - FACTORES'!U113</f>
        <v>0</v>
      </c>
      <c r="V113" s="21">
        <f>+$I113*IF(OR($A113="2-F1",$A113="2-F2"),'COMPRAS CONJ - FACTORES'!V$11,'COMPRAS CONJ - FACTORES'!V$10)*'COMPRAS CONJ - FACTORES'!V113</f>
        <v>0</v>
      </c>
      <c r="W113" s="21">
        <f>+$I113*IF(OR($A113="2-F1",$A113="2-F2"),'COMPRAS CONJ - FACTORES'!W$11,'COMPRAS CONJ - FACTORES'!W$10)*'COMPRAS CONJ - FACTORES'!W113</f>
        <v>0</v>
      </c>
      <c r="X113" s="21">
        <f>+$I113*IF(OR($A113="2-F1",$A113="2-F2"),'COMPRAS CONJ - FACTORES'!X$11,'COMPRAS CONJ - FACTORES'!X$10)*'COMPRAS CONJ - FACTORES'!X113</f>
        <v>0</v>
      </c>
      <c r="Y113" s="21">
        <f>+$I113*IF(OR($A113="2-F1",$A113="2-F2"),'COMPRAS CONJ - FACTORES'!Y$11,'COMPRAS CONJ - FACTORES'!Y$10)*'COMPRAS CONJ - FACTORES'!Y113</f>
        <v>0</v>
      </c>
      <c r="Z113" s="21">
        <f>+$I113*IF(OR($A113="2-F1",$A113="2-F2"),'COMPRAS CONJ - FACTORES'!Z$11,'COMPRAS CONJ - FACTORES'!Z$10)*'COMPRAS CONJ - FACTORES'!Z113</f>
        <v>0</v>
      </c>
      <c r="AA113" s="21">
        <f>+$I113*IF(OR($A113="2-F1",$A113="2-F2"),'COMPRAS CONJ - FACTORES'!AA$11,'COMPRAS CONJ - FACTORES'!AA$10)*'COMPRAS CONJ - FACTORES'!AA113</f>
        <v>0</v>
      </c>
      <c r="AB113" s="21">
        <f>+$I113*IF(OR($A113="2-F1",$A113="2-F2"),'COMPRAS CONJ - FACTORES'!AB$11,'COMPRAS CONJ - FACTORES'!AB$10)*'COMPRAS CONJ - FACTORES'!AB113</f>
        <v>0</v>
      </c>
      <c r="AC113" s="21">
        <f>+$I113*IF(OR($A113="2-F1",$A113="2-F2"),'COMPRAS CONJ - FACTORES'!AC$11,'COMPRAS CONJ - FACTORES'!AC$10)*'COMPRAS CONJ - FACTORES'!AC113</f>
        <v>0</v>
      </c>
      <c r="AD113" s="21">
        <f>+$I113*IF(OR($A113="2-F1",$A113="2-F2"),'COMPRAS CONJ - FACTORES'!AD$11,'COMPRAS CONJ - FACTORES'!AD$10)*'COMPRAS CONJ - FACTORES'!AD113</f>
        <v>0</v>
      </c>
      <c r="AE113" s="21">
        <f>+$I113*IF(OR($A113="2-F1",$A113="2-F2"),'COMPRAS CONJ - FACTORES'!AE$11,'COMPRAS CONJ - FACTORES'!AE$10)*'COMPRAS CONJ - FACTORES'!AE113</f>
        <v>0</v>
      </c>
      <c r="AF113" s="21">
        <f>+$I113*IF(OR($A113="2-F1",$A113="2-F2"),'COMPRAS CONJ - FACTORES'!AF$11,'COMPRAS CONJ - FACTORES'!AF$10)*'COMPRAS CONJ - FACTORES'!AF113</f>
        <v>0</v>
      </c>
      <c r="AG113" s="21">
        <f>+$I113*IF(OR($A113="2-F1",$A113="2-F2"),'COMPRAS CONJ - FACTORES'!AG$11,'COMPRAS CONJ - FACTORES'!AG$10)*'COMPRAS CONJ - FACTORES'!AG113</f>
        <v>0</v>
      </c>
      <c r="AH113" s="21">
        <f>+$I113*IF(OR($A113="2-F1",$A113="2-F2"),'COMPRAS CONJ - FACTORES'!AH$11,'COMPRAS CONJ - FACTORES'!AH$10)*'COMPRAS CONJ - FACTORES'!AH113</f>
        <v>0</v>
      </c>
      <c r="AI113" s="21">
        <f>+$I113*IF(OR($A113="2-F1",$A113="2-F2"),'COMPRAS CONJ - FACTORES'!AI$11,'COMPRAS CONJ - FACTORES'!AI$10)*'COMPRAS CONJ - FACTORES'!AI113</f>
        <v>0</v>
      </c>
      <c r="AJ113" s="21">
        <f>+$I113*IF(OR($A113="2-F1",$A113="2-F2"),'COMPRAS CONJ - FACTORES'!AJ$11,'COMPRAS CONJ - FACTORES'!AJ$10)*'COMPRAS CONJ - FACTORES'!AJ113</f>
        <v>0</v>
      </c>
      <c r="AK113" s="21">
        <f>+$I113*IF(OR($A113="2-F1",$A113="2-F2"),'COMPRAS CONJ - FACTORES'!AK$11,'COMPRAS CONJ - FACTORES'!AK$10)*'COMPRAS CONJ - FACTORES'!AK113</f>
        <v>0</v>
      </c>
      <c r="AL113" s="21">
        <f>+$I113*IF(OR($A113="2-F1",$A113="2-F2"),'COMPRAS CONJ - FACTORES'!AL$11,'COMPRAS CONJ - FACTORES'!AL$10)*'COMPRAS CONJ - FACTORES'!AL113</f>
        <v>0</v>
      </c>
      <c r="AM113" s="21">
        <f>+$I113*IF(OR($A113="2-F1",$A113="2-F2"),'COMPRAS CONJ - FACTORES'!AM$11,'COMPRAS CONJ - FACTORES'!AM$10)*'COMPRAS CONJ - FACTORES'!AM113</f>
        <v>0</v>
      </c>
      <c r="AN113" s="21">
        <f>+$I113*IF(OR($A113="2-F1",$A113="2-F2"),'COMPRAS CONJ - FACTORES'!AN$11,'COMPRAS CONJ - FACTORES'!AN$10)*'COMPRAS CONJ - FACTORES'!AN113</f>
        <v>0</v>
      </c>
      <c r="AO113" s="21">
        <f>+$I113*IF(OR($A113="2-F1",$A113="2-F2"),'COMPRAS CONJ - FACTORES'!AO$11,'COMPRAS CONJ - FACTORES'!AO$10)*'COMPRAS CONJ - FACTORES'!AO113</f>
        <v>0</v>
      </c>
      <c r="AP113" s="21">
        <f>+$I113*IF(OR($A113="2-F1",$A113="2-F2"),'COMPRAS CONJ - FACTORES'!AP$11,'COMPRAS CONJ - FACTORES'!AP$10)*'COMPRAS CONJ - FACTORES'!AP113</f>
        <v>0</v>
      </c>
      <c r="AQ113" s="21">
        <f>+$I113*IF(OR($A113="2-F1",$A113="2-F2"),'COMPRAS CONJ - FACTORES'!AQ$11,'COMPRAS CONJ - FACTORES'!AQ$10)*'COMPRAS CONJ - FACTORES'!AQ113</f>
        <v>0</v>
      </c>
      <c r="AR113" s="21">
        <f>+$I113*IF(OR($A113="2-F1",$A113="2-F2"),'COMPRAS CONJ - FACTORES'!AR$11,'COMPRAS CONJ - FACTORES'!AR$10)*'COMPRAS CONJ - FACTORES'!AR113</f>
        <v>0</v>
      </c>
      <c r="AS113" s="21">
        <f>+$I113*IF(OR($A113="2-F1",$A113="2-F2"),'COMPRAS CONJ - FACTORES'!AS$11,'COMPRAS CONJ - FACTORES'!AS$10)*'COMPRAS CONJ - FACTORES'!AS113</f>
        <v>0</v>
      </c>
      <c r="AT113" s="21">
        <f>+$I113*IF(OR($A113="2-F1",$A113="2-F2"),'COMPRAS CONJ - FACTORES'!AT$11,'COMPRAS CONJ - FACTORES'!AT$10)*'COMPRAS CONJ - FACTORES'!AT113</f>
        <v>0</v>
      </c>
      <c r="AU113" s="21">
        <f>+$I113*IF(OR($A113="2-F1",$A113="2-F2"),'COMPRAS CONJ - FACTORES'!AU$11,'COMPRAS CONJ - FACTORES'!AU$10)*'COMPRAS CONJ - FACTORES'!AU113</f>
        <v>0</v>
      </c>
      <c r="AV113" s="21">
        <f>+$I113*IF(OR($A113="2-F1",$A113="2-F2"),'COMPRAS CONJ - FACTORES'!AV$11,'COMPRAS CONJ - FACTORES'!AV$10)*'COMPRAS CONJ - FACTORES'!AV113</f>
        <v>0</v>
      </c>
      <c r="AW113" s="21">
        <f>+$I113*IF(OR($A113="2-F1",$A113="2-F2"),'COMPRAS CONJ - FACTORES'!AW$11,'COMPRAS CONJ - FACTORES'!AW$10)*'COMPRAS CONJ - FACTORES'!AW113</f>
        <v>0</v>
      </c>
      <c r="AX113" s="21">
        <f>+$I113*IF(OR($A113="2-F1",$A113="2-F2"),'COMPRAS CONJ - FACTORES'!AX$11,'COMPRAS CONJ - FACTORES'!AX$10)*'COMPRAS CONJ - FACTORES'!AX113</f>
        <v>0</v>
      </c>
      <c r="AY113" s="21">
        <f>+$I113*IF(OR($A113="2-F1",$A113="2-F2"),'COMPRAS CONJ - FACTORES'!AY$11,'COMPRAS CONJ - FACTORES'!AY$10)*'COMPRAS CONJ - FACTORES'!AY113</f>
        <v>0</v>
      </c>
      <c r="AZ113" s="21">
        <f>+$I113*IF(OR($A113="2-F1",$A113="2-F2"),'COMPRAS CONJ - FACTORES'!AZ$11,'COMPRAS CONJ - FACTORES'!AZ$10)*'COMPRAS CONJ - FACTORES'!AZ113</f>
        <v>0</v>
      </c>
      <c r="BA113" s="21">
        <f>+$I113*IF(OR($A113="2-F1",$A113="2-F2"),'COMPRAS CONJ - FACTORES'!BA$11,'COMPRAS CONJ - FACTORES'!BA$10)*'COMPRAS CONJ - FACTORES'!BA113</f>
        <v>0</v>
      </c>
      <c r="BB113" s="21">
        <f>+$I113*IF(OR($A113="2-F1",$A113="2-F2"),'COMPRAS CONJ - FACTORES'!BB$11,'COMPRAS CONJ - FACTORES'!BB$10)*'COMPRAS CONJ - FACTORES'!BB113</f>
        <v>0</v>
      </c>
      <c r="BC113" s="21">
        <f>+$I113*IF(OR($A113="2-F1",$A113="2-F2"),'COMPRAS CONJ - FACTORES'!BC$11,'COMPRAS CONJ - FACTORES'!BC$10)*'COMPRAS CONJ - FACTORES'!BC113</f>
        <v>0</v>
      </c>
      <c r="BD113" s="21">
        <f>+$I113*IF(OR($A113="2-F1",$A113="2-F2"),'COMPRAS CONJ - FACTORES'!BD$11,'COMPRAS CONJ - FACTORES'!BD$10)*'COMPRAS CONJ - FACTORES'!BD113</f>
        <v>0</v>
      </c>
      <c r="BE113" s="21">
        <f>+$I113*IF(OR($A113="2-F1",$A113="2-F2"),'COMPRAS CONJ - FACTORES'!BE$11,'COMPRAS CONJ - FACTORES'!BE$10)*'COMPRAS CONJ - FACTORES'!BE113</f>
        <v>0</v>
      </c>
      <c r="BF113" s="21">
        <f>+$I113*IF(OR($A113="2-F1",$A113="2-F2"),'COMPRAS CONJ - FACTORES'!BF$11,'COMPRAS CONJ - FACTORES'!BF$10)*'COMPRAS CONJ - FACTORES'!BF113</f>
        <v>0</v>
      </c>
      <c r="BG113" s="21">
        <f>+$I113*IF(OR($A113="2-F1",$A113="2-F2"),'COMPRAS CONJ - FACTORES'!BG$11,'COMPRAS CONJ - FACTORES'!BG$10)*'COMPRAS CONJ - FACTORES'!BG113</f>
        <v>0</v>
      </c>
      <c r="BH113" s="21">
        <f>+$I113*IF(OR($A113="2-F1",$A113="2-F2"),'COMPRAS CONJ - FACTORES'!BH$11,'COMPRAS CONJ - FACTORES'!BH$10)*'COMPRAS CONJ - FACTORES'!BH113</f>
        <v>0</v>
      </c>
      <c r="BI113" s="21">
        <f>+$I113*IF(OR($A113="2-F1",$A113="2-F2"),'COMPRAS CONJ - FACTORES'!BI$11,'COMPRAS CONJ - FACTORES'!BI$10)*'COMPRAS CONJ - FACTORES'!BI113</f>
        <v>0</v>
      </c>
      <c r="BJ113" s="21">
        <f>+$I113*IF(OR($A113="2-F1",$A113="2-F2"),'COMPRAS CONJ - FACTORES'!BJ$11,'COMPRAS CONJ - FACTORES'!BJ$10)*'COMPRAS CONJ - FACTORES'!BJ113</f>
        <v>0</v>
      </c>
      <c r="BK113" s="21">
        <f>+$I113*IF(OR($A113="2-F1",$A113="2-F2"),'COMPRAS CONJ - FACTORES'!BK$11,'COMPRAS CONJ - FACTORES'!BK$10)*'COMPRAS CONJ - FACTORES'!BK113</f>
        <v>0</v>
      </c>
      <c r="BL113" s="21">
        <f>+$I113*IF(OR($A113="2-F1",$A113="2-F2"),'COMPRAS CONJ - FACTORES'!BL$11,'COMPRAS CONJ - FACTORES'!BL$10)*'COMPRAS CONJ - FACTORES'!BL113</f>
        <v>0</v>
      </c>
      <c r="BM113" s="21">
        <f>+$I113*IF(OR($A113="2-F1",$A113="2-F2"),'COMPRAS CONJ - FACTORES'!BM$11,'COMPRAS CONJ - FACTORES'!BM$10)*'COMPRAS CONJ - FACTORES'!BM113</f>
        <v>0</v>
      </c>
      <c r="BN113" s="21">
        <f>+$I113*IF(OR($A113="2-F1",$A113="2-F2"),'COMPRAS CONJ - FACTORES'!BN$11,'COMPRAS CONJ - FACTORES'!BN$10)*'COMPRAS CONJ - FACTORES'!BN113</f>
        <v>0</v>
      </c>
      <c r="BO113" s="21">
        <f>+$I113*IF(OR($A113="2-F1",$A113="2-F2"),'COMPRAS CONJ - FACTORES'!BO$11,'COMPRAS CONJ - FACTORES'!BO$10)*'COMPRAS CONJ - FACTORES'!BO113</f>
        <v>0</v>
      </c>
      <c r="BP113" s="21">
        <f>+$I113*IF(OR($A113="2-F1",$A113="2-F2"),'COMPRAS CONJ - FACTORES'!BP$11,'COMPRAS CONJ - FACTORES'!BP$10)*'COMPRAS CONJ - FACTORES'!BP113</f>
        <v>0</v>
      </c>
      <c r="BQ113" s="21">
        <f>+$I113*IF(OR($A113="2-F1",$A113="2-F2"),'COMPRAS CONJ - FACTORES'!BQ$11,'COMPRAS CONJ - FACTORES'!BQ$10)*'COMPRAS CONJ - FACTORES'!BQ113</f>
        <v>0</v>
      </c>
      <c r="BR113" s="21">
        <f>+$I113*IF(OR($A113="2-F1",$A113="2-F2"),'COMPRAS CONJ - FACTORES'!BR$11,'COMPRAS CONJ - FACTORES'!BR$10)*'COMPRAS CONJ - FACTORES'!BR113</f>
        <v>0</v>
      </c>
      <c r="BS113" s="21">
        <f>+$I113*IF(OR($A113="2-F1",$A113="2-F2"),'COMPRAS CONJ - FACTORES'!BS$11,'COMPRAS CONJ - FACTORES'!BS$10)*'COMPRAS CONJ - FACTORES'!BS113</f>
        <v>0</v>
      </c>
      <c r="BT113" s="21">
        <f>+$I113*IF(OR($A113="2-F1",$A113="2-F2"),'COMPRAS CONJ - FACTORES'!BT$11,'COMPRAS CONJ - FACTORES'!BT$10)*'COMPRAS CONJ - FACTORES'!BT113</f>
        <v>0</v>
      </c>
      <c r="BU113" s="21">
        <f>+$I113*IF(OR($A113="2-F1",$A113="2-F2"),'COMPRAS CONJ - FACTORES'!BU$11,'COMPRAS CONJ - FACTORES'!BU$10)*'COMPRAS CONJ - FACTORES'!BU113</f>
        <v>0</v>
      </c>
      <c r="BV113" s="21">
        <f>+$I113*IF(OR($A113="2-F1",$A113="2-F2"),'COMPRAS CONJ - FACTORES'!BV$11,'COMPRAS CONJ - FACTORES'!BV$10)*'COMPRAS CONJ - FACTORES'!BV113</f>
        <v>0</v>
      </c>
      <c r="BW113" s="21">
        <f>+$I113*IF(OR($A113="2-F1",$A113="2-F2"),'COMPRAS CONJ - FACTORES'!BW$11,'COMPRAS CONJ - FACTORES'!BW$10)*'COMPRAS CONJ - FACTORES'!BW113</f>
        <v>0</v>
      </c>
      <c r="BX113" s="21">
        <f>+$I113*IF(OR($A113="2-F1",$A113="2-F2"),'COMPRAS CONJ - FACTORES'!BX$11,'COMPRAS CONJ - FACTORES'!BX$10)*'COMPRAS CONJ - FACTORES'!BX113</f>
        <v>0</v>
      </c>
      <c r="BY113" s="21">
        <f>+$I113*IF(OR($A113="2-F1",$A113="2-F2"),'COMPRAS CONJ - FACTORES'!BY$11,'COMPRAS CONJ - FACTORES'!BY$10)*'COMPRAS CONJ - FACTORES'!BY113</f>
        <v>0</v>
      </c>
      <c r="BZ113" s="21">
        <f>+$I113*IF(OR($A113="2-F1",$A113="2-F2"),'COMPRAS CONJ - FACTORES'!BZ$11,'COMPRAS CONJ - FACTORES'!BZ$10)*'COMPRAS CONJ - FACTORES'!BZ113</f>
        <v>0</v>
      </c>
      <c r="CA113" s="21">
        <f>+$I113*IF(OR($A113="2-F1",$A113="2-F2"),'COMPRAS CONJ - FACTORES'!CA$11,'COMPRAS CONJ - FACTORES'!CA$10)*'COMPRAS CONJ - FACTORES'!CA113</f>
        <v>0</v>
      </c>
    </row>
    <row r="114" spans="1:79" x14ac:dyDescent="0.3">
      <c r="A114" s="9" t="s">
        <v>3398</v>
      </c>
      <c r="B114" s="16" t="s">
        <v>2934</v>
      </c>
      <c r="C114" s="440" t="s">
        <v>3499</v>
      </c>
      <c r="D114" s="498" t="s">
        <v>3026</v>
      </c>
      <c r="E114" s="439" t="s">
        <v>2936</v>
      </c>
      <c r="F114" s="439" t="s">
        <v>3496</v>
      </c>
      <c r="G114" s="439" t="s">
        <v>3500</v>
      </c>
      <c r="H114" s="439" t="s">
        <v>3498</v>
      </c>
      <c r="I114" s="13">
        <v>169</v>
      </c>
      <c r="J114" s="14">
        <v>1</v>
      </c>
      <c r="K114" s="24">
        <v>43314</v>
      </c>
      <c r="L114" s="24"/>
      <c r="M114" s="439" t="s">
        <v>5735</v>
      </c>
      <c r="N114" s="21">
        <f>+$I114*IF(OR($A114="2-F1",$A114="2-F2"),'COMPRAS CONJ - FACTORES'!N$11,'COMPRAS CONJ - FACTORES'!N$10)*'COMPRAS CONJ - FACTORES'!N114</f>
        <v>0</v>
      </c>
      <c r="O114" s="21">
        <f>+$I114*IF(OR($A114="2-F1",$A114="2-F2"),'COMPRAS CONJ - FACTORES'!O$11,'COMPRAS CONJ - FACTORES'!O$10)*'COMPRAS CONJ - FACTORES'!O114</f>
        <v>0</v>
      </c>
      <c r="P114" s="21">
        <f>+$I114*IF(OR($A114="2-F1",$A114="2-F2"),'COMPRAS CONJ - FACTORES'!P$11,'COMPRAS CONJ - FACTORES'!P$10)*'COMPRAS CONJ - FACTORES'!P114</f>
        <v>0</v>
      </c>
      <c r="Q114" s="21">
        <f>+$I114*IF(OR($A114="2-F1",$A114="2-F2"),'COMPRAS CONJ - FACTORES'!Q$11,'COMPRAS CONJ - FACTORES'!Q$10)*'COMPRAS CONJ - FACTORES'!Q114</f>
        <v>0</v>
      </c>
      <c r="R114" s="21">
        <f>+$I114*IF(OR($A114="2-F1",$A114="2-F2"),'COMPRAS CONJ - FACTORES'!R$11,'COMPRAS CONJ - FACTORES'!R$10)*'COMPRAS CONJ - FACTORES'!R114</f>
        <v>0</v>
      </c>
      <c r="S114" s="21">
        <f>+$I114*IF(OR($A114="2-F1",$A114="2-F2"),'COMPRAS CONJ - FACTORES'!S$11,'COMPRAS CONJ - FACTORES'!S$10)*'COMPRAS CONJ - FACTORES'!S114</f>
        <v>0</v>
      </c>
      <c r="T114" s="21">
        <f>+$I114*IF(OR($A114="2-F1",$A114="2-F2"),'COMPRAS CONJ - FACTORES'!T$11,'COMPRAS CONJ - FACTORES'!T$10)*'COMPRAS CONJ - FACTORES'!T114</f>
        <v>0</v>
      </c>
      <c r="U114" s="21">
        <f>+$I114*IF(OR($A114="2-F1",$A114="2-F2"),'COMPRAS CONJ - FACTORES'!U$11,'COMPRAS CONJ - FACTORES'!U$10)*'COMPRAS CONJ - FACTORES'!U114</f>
        <v>0</v>
      </c>
      <c r="V114" s="21">
        <f>+$I114*IF(OR($A114="2-F1",$A114="2-F2"),'COMPRAS CONJ - FACTORES'!V$11,'COMPRAS CONJ - FACTORES'!V$10)*'COMPRAS CONJ - FACTORES'!V114</f>
        <v>0</v>
      </c>
      <c r="W114" s="21">
        <f>+$I114*IF(OR($A114="2-F1",$A114="2-F2"),'COMPRAS CONJ - FACTORES'!W$11,'COMPRAS CONJ - FACTORES'!W$10)*'COMPRAS CONJ - FACTORES'!W114</f>
        <v>0</v>
      </c>
      <c r="X114" s="21">
        <f>+$I114*IF(OR($A114="2-F1",$A114="2-F2"),'COMPRAS CONJ - FACTORES'!X$11,'COMPRAS CONJ - FACTORES'!X$10)*'COMPRAS CONJ - FACTORES'!X114</f>
        <v>0</v>
      </c>
      <c r="Y114" s="21">
        <f>+$I114*IF(OR($A114="2-F1",$A114="2-F2"),'COMPRAS CONJ - FACTORES'!Y$11,'COMPRAS CONJ - FACTORES'!Y$10)*'COMPRAS CONJ - FACTORES'!Y114</f>
        <v>0</v>
      </c>
      <c r="Z114" s="21">
        <f>+$I114*IF(OR($A114="2-F1",$A114="2-F2"),'COMPRAS CONJ - FACTORES'!Z$11,'COMPRAS CONJ - FACTORES'!Z$10)*'COMPRAS CONJ - FACTORES'!Z114</f>
        <v>0</v>
      </c>
      <c r="AA114" s="21">
        <f>+$I114*IF(OR($A114="2-F1",$A114="2-F2"),'COMPRAS CONJ - FACTORES'!AA$11,'COMPRAS CONJ - FACTORES'!AA$10)*'COMPRAS CONJ - FACTORES'!AA114</f>
        <v>0</v>
      </c>
      <c r="AB114" s="21">
        <f>+$I114*IF(OR($A114="2-F1",$A114="2-F2"),'COMPRAS CONJ - FACTORES'!AB$11,'COMPRAS CONJ - FACTORES'!AB$10)*'COMPRAS CONJ - FACTORES'!AB114</f>
        <v>0</v>
      </c>
      <c r="AC114" s="21">
        <f>+$I114*IF(OR($A114="2-F1",$A114="2-F2"),'COMPRAS CONJ - FACTORES'!AC$11,'COMPRAS CONJ - FACTORES'!AC$10)*'COMPRAS CONJ - FACTORES'!AC114</f>
        <v>0</v>
      </c>
      <c r="AD114" s="21">
        <f>+$I114*IF(OR($A114="2-F1",$A114="2-F2"),'COMPRAS CONJ - FACTORES'!AD$11,'COMPRAS CONJ - FACTORES'!AD$10)*'COMPRAS CONJ - FACTORES'!AD114</f>
        <v>0</v>
      </c>
      <c r="AE114" s="21">
        <f>+$I114*IF(OR($A114="2-F1",$A114="2-F2"),'COMPRAS CONJ - FACTORES'!AE$11,'COMPRAS CONJ - FACTORES'!AE$10)*'COMPRAS CONJ - FACTORES'!AE114</f>
        <v>0</v>
      </c>
      <c r="AF114" s="21">
        <f>+$I114*IF(OR($A114="2-F1",$A114="2-F2"),'COMPRAS CONJ - FACTORES'!AF$11,'COMPRAS CONJ - FACTORES'!AF$10)*'COMPRAS CONJ - FACTORES'!AF114</f>
        <v>0</v>
      </c>
      <c r="AG114" s="21">
        <f>+$I114*IF(OR($A114="2-F1",$A114="2-F2"),'COMPRAS CONJ - FACTORES'!AG$11,'COMPRAS CONJ - FACTORES'!AG$10)*'COMPRAS CONJ - FACTORES'!AG114</f>
        <v>0</v>
      </c>
      <c r="AH114" s="21">
        <f>+$I114*IF(OR($A114="2-F1",$A114="2-F2"),'COMPRAS CONJ - FACTORES'!AH$11,'COMPRAS CONJ - FACTORES'!AH$10)*'COMPRAS CONJ - FACTORES'!AH114</f>
        <v>0</v>
      </c>
      <c r="AI114" s="21">
        <f>+$I114*IF(OR($A114="2-F1",$A114="2-F2"),'COMPRAS CONJ - FACTORES'!AI$11,'COMPRAS CONJ - FACTORES'!AI$10)*'COMPRAS CONJ - FACTORES'!AI114</f>
        <v>0</v>
      </c>
      <c r="AJ114" s="21">
        <f>+$I114*IF(OR($A114="2-F1",$A114="2-F2"),'COMPRAS CONJ - FACTORES'!AJ$11,'COMPRAS CONJ - FACTORES'!AJ$10)*'COMPRAS CONJ - FACTORES'!AJ114</f>
        <v>0</v>
      </c>
      <c r="AK114" s="21">
        <f>+$I114*IF(OR($A114="2-F1",$A114="2-F2"),'COMPRAS CONJ - FACTORES'!AK$11,'COMPRAS CONJ - FACTORES'!AK$10)*'COMPRAS CONJ - FACTORES'!AK114</f>
        <v>0</v>
      </c>
      <c r="AL114" s="21">
        <f>+$I114*IF(OR($A114="2-F1",$A114="2-F2"),'COMPRAS CONJ - FACTORES'!AL$11,'COMPRAS CONJ - FACTORES'!AL$10)*'COMPRAS CONJ - FACTORES'!AL114</f>
        <v>0</v>
      </c>
      <c r="AM114" s="21">
        <f>+$I114*IF(OR($A114="2-F1",$A114="2-F2"),'COMPRAS CONJ - FACTORES'!AM$11,'COMPRAS CONJ - FACTORES'!AM$10)*'COMPRAS CONJ - FACTORES'!AM114</f>
        <v>0</v>
      </c>
      <c r="AN114" s="21">
        <f>+$I114*IF(OR($A114="2-F1",$A114="2-F2"),'COMPRAS CONJ - FACTORES'!AN$11,'COMPRAS CONJ - FACTORES'!AN$10)*'COMPRAS CONJ - FACTORES'!AN114</f>
        <v>0</v>
      </c>
      <c r="AO114" s="21">
        <f>+$I114*IF(OR($A114="2-F1",$A114="2-F2"),'COMPRAS CONJ - FACTORES'!AO$11,'COMPRAS CONJ - FACTORES'!AO$10)*'COMPRAS CONJ - FACTORES'!AO114</f>
        <v>0</v>
      </c>
      <c r="AP114" s="21">
        <f>+$I114*IF(OR($A114="2-F1",$A114="2-F2"),'COMPRAS CONJ - FACTORES'!AP$11,'COMPRAS CONJ - FACTORES'!AP$10)*'COMPRAS CONJ - FACTORES'!AP114</f>
        <v>0</v>
      </c>
      <c r="AQ114" s="21">
        <f>+$I114*IF(OR($A114="2-F1",$A114="2-F2"),'COMPRAS CONJ - FACTORES'!AQ$11,'COMPRAS CONJ - FACTORES'!AQ$10)*'COMPRAS CONJ - FACTORES'!AQ114</f>
        <v>0</v>
      </c>
      <c r="AR114" s="21">
        <f>+$I114*IF(OR($A114="2-F1",$A114="2-F2"),'COMPRAS CONJ - FACTORES'!AR$11,'COMPRAS CONJ - FACTORES'!AR$10)*'COMPRAS CONJ - FACTORES'!AR114</f>
        <v>0</v>
      </c>
      <c r="AS114" s="21">
        <f>+$I114*IF(OR($A114="2-F1",$A114="2-F2"),'COMPRAS CONJ - FACTORES'!AS$11,'COMPRAS CONJ - FACTORES'!AS$10)*'COMPRAS CONJ - FACTORES'!AS114</f>
        <v>0</v>
      </c>
      <c r="AT114" s="21">
        <f>+$I114*IF(OR($A114="2-F1",$A114="2-F2"),'COMPRAS CONJ - FACTORES'!AT$11,'COMPRAS CONJ - FACTORES'!AT$10)*'COMPRAS CONJ - FACTORES'!AT114</f>
        <v>0</v>
      </c>
      <c r="AU114" s="21">
        <f>+$I114*IF(OR($A114="2-F1",$A114="2-F2"),'COMPRAS CONJ - FACTORES'!AU$11,'COMPRAS CONJ - FACTORES'!AU$10)*'COMPRAS CONJ - FACTORES'!AU114</f>
        <v>0</v>
      </c>
      <c r="AV114" s="21">
        <f>+$I114*IF(OR($A114="2-F1",$A114="2-F2"),'COMPRAS CONJ - FACTORES'!AV$11,'COMPRAS CONJ - FACTORES'!AV$10)*'COMPRAS CONJ - FACTORES'!AV114</f>
        <v>0</v>
      </c>
      <c r="AW114" s="21">
        <f>+$I114*IF(OR($A114="2-F1",$A114="2-F2"),'COMPRAS CONJ - FACTORES'!AW$11,'COMPRAS CONJ - FACTORES'!AW$10)*'COMPRAS CONJ - FACTORES'!AW114</f>
        <v>0</v>
      </c>
      <c r="AX114" s="21">
        <f>+$I114*IF(OR($A114="2-F1",$A114="2-F2"),'COMPRAS CONJ - FACTORES'!AX$11,'COMPRAS CONJ - FACTORES'!AX$10)*'COMPRAS CONJ - FACTORES'!AX114</f>
        <v>0</v>
      </c>
      <c r="AY114" s="21">
        <f>+$I114*IF(OR($A114="2-F1",$A114="2-F2"),'COMPRAS CONJ - FACTORES'!AY$11,'COMPRAS CONJ - FACTORES'!AY$10)*'COMPRAS CONJ - FACTORES'!AY114</f>
        <v>0</v>
      </c>
      <c r="AZ114" s="21">
        <f>+$I114*IF(OR($A114="2-F1",$A114="2-F2"),'COMPRAS CONJ - FACTORES'!AZ$11,'COMPRAS CONJ - FACTORES'!AZ$10)*'COMPRAS CONJ - FACTORES'!AZ114</f>
        <v>0</v>
      </c>
      <c r="BA114" s="21">
        <f>+$I114*IF(OR($A114="2-F1",$A114="2-F2"),'COMPRAS CONJ - FACTORES'!BA$11,'COMPRAS CONJ - FACTORES'!BA$10)*'COMPRAS CONJ - FACTORES'!BA114</f>
        <v>0</v>
      </c>
      <c r="BB114" s="21">
        <f>+$I114*IF(OR($A114="2-F1",$A114="2-F2"),'COMPRAS CONJ - FACTORES'!BB$11,'COMPRAS CONJ - FACTORES'!BB$10)*'COMPRAS CONJ - FACTORES'!BB114</f>
        <v>0</v>
      </c>
      <c r="BC114" s="21">
        <f>+$I114*IF(OR($A114="2-F1",$A114="2-F2"),'COMPRAS CONJ - FACTORES'!BC$11,'COMPRAS CONJ - FACTORES'!BC$10)*'COMPRAS CONJ - FACTORES'!BC114</f>
        <v>0</v>
      </c>
      <c r="BD114" s="21">
        <f>+$I114*IF(OR($A114="2-F1",$A114="2-F2"),'COMPRAS CONJ - FACTORES'!BD$11,'COMPRAS CONJ - FACTORES'!BD$10)*'COMPRAS CONJ - FACTORES'!BD114</f>
        <v>0</v>
      </c>
      <c r="BE114" s="21">
        <f>+$I114*IF(OR($A114="2-F1",$A114="2-F2"),'COMPRAS CONJ - FACTORES'!BE$11,'COMPRAS CONJ - FACTORES'!BE$10)*'COMPRAS CONJ - FACTORES'!BE114</f>
        <v>0</v>
      </c>
      <c r="BF114" s="21">
        <f>+$I114*IF(OR($A114="2-F1",$A114="2-F2"),'COMPRAS CONJ - FACTORES'!BF$11,'COMPRAS CONJ - FACTORES'!BF$10)*'COMPRAS CONJ - FACTORES'!BF114</f>
        <v>0</v>
      </c>
      <c r="BG114" s="21">
        <f>+$I114*IF(OR($A114="2-F1",$A114="2-F2"),'COMPRAS CONJ - FACTORES'!BG$11,'COMPRAS CONJ - FACTORES'!BG$10)*'COMPRAS CONJ - FACTORES'!BG114</f>
        <v>0</v>
      </c>
      <c r="BH114" s="21">
        <f>+$I114*IF(OR($A114="2-F1",$A114="2-F2"),'COMPRAS CONJ - FACTORES'!BH$11,'COMPRAS CONJ - FACTORES'!BH$10)*'COMPRAS CONJ - FACTORES'!BH114</f>
        <v>0</v>
      </c>
      <c r="BI114" s="21">
        <f>+$I114*IF(OR($A114="2-F1",$A114="2-F2"),'COMPRAS CONJ - FACTORES'!BI$11,'COMPRAS CONJ - FACTORES'!BI$10)*'COMPRAS CONJ - FACTORES'!BI114</f>
        <v>0</v>
      </c>
      <c r="BJ114" s="21">
        <f>+$I114*IF(OR($A114="2-F1",$A114="2-F2"),'COMPRAS CONJ - FACTORES'!BJ$11,'COMPRAS CONJ - FACTORES'!BJ$10)*'COMPRAS CONJ - FACTORES'!BJ114</f>
        <v>0</v>
      </c>
      <c r="BK114" s="21">
        <f>+$I114*IF(OR($A114="2-F1",$A114="2-F2"),'COMPRAS CONJ - FACTORES'!BK$11,'COMPRAS CONJ - FACTORES'!BK$10)*'COMPRAS CONJ - FACTORES'!BK114</f>
        <v>0</v>
      </c>
      <c r="BL114" s="21">
        <f>+$I114*IF(OR($A114="2-F1",$A114="2-F2"),'COMPRAS CONJ - FACTORES'!BL$11,'COMPRAS CONJ - FACTORES'!BL$10)*'COMPRAS CONJ - FACTORES'!BL114</f>
        <v>0</v>
      </c>
      <c r="BM114" s="21">
        <f>+$I114*IF(OR($A114="2-F1",$A114="2-F2"),'COMPRAS CONJ - FACTORES'!BM$11,'COMPRAS CONJ - FACTORES'!BM$10)*'COMPRAS CONJ - FACTORES'!BM114</f>
        <v>0</v>
      </c>
      <c r="BN114" s="21">
        <f>+$I114*IF(OR($A114="2-F1",$A114="2-F2"),'COMPRAS CONJ - FACTORES'!BN$11,'COMPRAS CONJ - FACTORES'!BN$10)*'COMPRAS CONJ - FACTORES'!BN114</f>
        <v>0</v>
      </c>
      <c r="BO114" s="21">
        <f>+$I114*IF(OR($A114="2-F1",$A114="2-F2"),'COMPRAS CONJ - FACTORES'!BO$11,'COMPRAS CONJ - FACTORES'!BO$10)*'COMPRAS CONJ - FACTORES'!BO114</f>
        <v>0</v>
      </c>
      <c r="BP114" s="21">
        <f>+$I114*IF(OR($A114="2-F1",$A114="2-F2"),'COMPRAS CONJ - FACTORES'!BP$11,'COMPRAS CONJ - FACTORES'!BP$10)*'COMPRAS CONJ - FACTORES'!BP114</f>
        <v>0</v>
      </c>
      <c r="BQ114" s="21">
        <f>+$I114*IF(OR($A114="2-F1",$A114="2-F2"),'COMPRAS CONJ - FACTORES'!BQ$11,'COMPRAS CONJ - FACTORES'!BQ$10)*'COMPRAS CONJ - FACTORES'!BQ114</f>
        <v>0</v>
      </c>
      <c r="BR114" s="21">
        <f>+$I114*IF(OR($A114="2-F1",$A114="2-F2"),'COMPRAS CONJ - FACTORES'!BR$11,'COMPRAS CONJ - FACTORES'!BR$10)*'COMPRAS CONJ - FACTORES'!BR114</f>
        <v>0</v>
      </c>
      <c r="BS114" s="21">
        <f>+$I114*IF(OR($A114="2-F1",$A114="2-F2"),'COMPRAS CONJ - FACTORES'!BS$11,'COMPRAS CONJ - FACTORES'!BS$10)*'COMPRAS CONJ - FACTORES'!BS114</f>
        <v>0</v>
      </c>
      <c r="BT114" s="21">
        <f>+$I114*IF(OR($A114="2-F1",$A114="2-F2"),'COMPRAS CONJ - FACTORES'!BT$11,'COMPRAS CONJ - FACTORES'!BT$10)*'COMPRAS CONJ - FACTORES'!BT114</f>
        <v>0</v>
      </c>
      <c r="BU114" s="21">
        <f>+$I114*IF(OR($A114="2-F1",$A114="2-F2"),'COMPRAS CONJ - FACTORES'!BU$11,'COMPRAS CONJ - FACTORES'!BU$10)*'COMPRAS CONJ - FACTORES'!BU114</f>
        <v>0</v>
      </c>
      <c r="BV114" s="21">
        <f>+$I114*IF(OR($A114="2-F1",$A114="2-F2"),'COMPRAS CONJ - FACTORES'!BV$11,'COMPRAS CONJ - FACTORES'!BV$10)*'COMPRAS CONJ - FACTORES'!BV114</f>
        <v>0</v>
      </c>
      <c r="BW114" s="21">
        <f>+$I114*IF(OR($A114="2-F1",$A114="2-F2"),'COMPRAS CONJ - FACTORES'!BW$11,'COMPRAS CONJ - FACTORES'!BW$10)*'COMPRAS CONJ - FACTORES'!BW114</f>
        <v>0</v>
      </c>
      <c r="BX114" s="21">
        <f>+$I114*IF(OR($A114="2-F1",$A114="2-F2"),'COMPRAS CONJ - FACTORES'!BX$11,'COMPRAS CONJ - FACTORES'!BX$10)*'COMPRAS CONJ - FACTORES'!BX114</f>
        <v>0</v>
      </c>
      <c r="BY114" s="21">
        <f>+$I114*IF(OR($A114="2-F1",$A114="2-F2"),'COMPRAS CONJ - FACTORES'!BY$11,'COMPRAS CONJ - FACTORES'!BY$10)*'COMPRAS CONJ - FACTORES'!BY114</f>
        <v>0</v>
      </c>
      <c r="BZ114" s="21">
        <f>+$I114*IF(OR($A114="2-F1",$A114="2-F2"),'COMPRAS CONJ - FACTORES'!BZ$11,'COMPRAS CONJ - FACTORES'!BZ$10)*'COMPRAS CONJ - FACTORES'!BZ114</f>
        <v>0</v>
      </c>
      <c r="CA114" s="21">
        <f>+$I114*IF(OR($A114="2-F1",$A114="2-F2"),'COMPRAS CONJ - FACTORES'!CA$11,'COMPRAS CONJ - FACTORES'!CA$10)*'COMPRAS CONJ - FACTORES'!CA114</f>
        <v>0</v>
      </c>
    </row>
    <row r="115" spans="1:79" x14ac:dyDescent="0.3">
      <c r="A115" s="9" t="s">
        <v>3398</v>
      </c>
      <c r="B115" s="17" t="s">
        <v>2958</v>
      </c>
      <c r="C115" s="441" t="s">
        <v>3501</v>
      </c>
      <c r="D115" s="11" t="s">
        <v>2820</v>
      </c>
      <c r="E115" s="9" t="s">
        <v>2999</v>
      </c>
      <c r="F115" s="9" t="s">
        <v>3502</v>
      </c>
      <c r="G115" s="9" t="s">
        <v>3503</v>
      </c>
      <c r="H115" s="12" t="s">
        <v>3504</v>
      </c>
      <c r="I115" s="13">
        <v>145.86000000000001</v>
      </c>
      <c r="J115" s="14">
        <v>2</v>
      </c>
      <c r="K115" s="24">
        <v>43307</v>
      </c>
      <c r="L115" s="24">
        <v>43698</v>
      </c>
      <c r="M115" s="689">
        <v>43698</v>
      </c>
      <c r="N115" s="21">
        <f>+$I115*IF(OR($A115="2-F1",$A115="2-F2"),'COMPRAS CONJ - FACTORES'!N$11,'COMPRAS CONJ - FACTORES'!N$10)*'COMPRAS CONJ - FACTORES'!N115</f>
        <v>0</v>
      </c>
      <c r="O115" s="21">
        <f>+$I115*IF(OR($A115="2-F1",$A115="2-F2"),'COMPRAS CONJ - FACTORES'!O$11,'COMPRAS CONJ - FACTORES'!O$10)*'COMPRAS CONJ - FACTORES'!O115</f>
        <v>0</v>
      </c>
      <c r="P115" s="21">
        <f>+$I115*IF(OR($A115="2-F1",$A115="2-F2"),'COMPRAS CONJ - FACTORES'!P$11,'COMPRAS CONJ - FACTORES'!P$10)*'COMPRAS CONJ - FACTORES'!P115</f>
        <v>0</v>
      </c>
      <c r="Q115" s="21">
        <f>+$I115*IF(OR($A115="2-F1",$A115="2-F2"),'COMPRAS CONJ - FACTORES'!Q$11,'COMPRAS CONJ - FACTORES'!Q$10)*'COMPRAS CONJ - FACTORES'!Q115</f>
        <v>0</v>
      </c>
      <c r="R115" s="21">
        <f>+$I115*IF(OR($A115="2-F1",$A115="2-F2"),'COMPRAS CONJ - FACTORES'!R$11,'COMPRAS CONJ - FACTORES'!R$10)*'COMPRAS CONJ - FACTORES'!R115</f>
        <v>0</v>
      </c>
      <c r="S115" s="21">
        <f>+$I115*IF(OR($A115="2-F1",$A115="2-F2"),'COMPRAS CONJ - FACTORES'!S$11,'COMPRAS CONJ - FACTORES'!S$10)*'COMPRAS CONJ - FACTORES'!S115</f>
        <v>0</v>
      </c>
      <c r="T115" s="21">
        <f>+$I115*IF(OR($A115="2-F1",$A115="2-F2"),'COMPRAS CONJ - FACTORES'!T$11,'COMPRAS CONJ - FACTORES'!T$10)*'COMPRAS CONJ - FACTORES'!T115</f>
        <v>0</v>
      </c>
      <c r="U115" s="21">
        <f>+$I115*IF(OR($A115="2-F1",$A115="2-F2"),'COMPRAS CONJ - FACTORES'!U$11,'COMPRAS CONJ - FACTORES'!U$10)*'COMPRAS CONJ - FACTORES'!U115</f>
        <v>0</v>
      </c>
      <c r="V115" s="21">
        <f>+$I115*IF(OR($A115="2-F1",$A115="2-F2"),'COMPRAS CONJ - FACTORES'!V$11,'COMPRAS CONJ - FACTORES'!V$10)*'COMPRAS CONJ - FACTORES'!V115</f>
        <v>0</v>
      </c>
      <c r="W115" s="21">
        <f>+$I115*IF(OR($A115="2-F1",$A115="2-F2"),'COMPRAS CONJ - FACTORES'!W$11,'COMPRAS CONJ - FACTORES'!W$10)*'COMPRAS CONJ - FACTORES'!W115</f>
        <v>0</v>
      </c>
      <c r="X115" s="21">
        <f>+$I115*IF(OR($A115="2-F1",$A115="2-F2"),'COMPRAS CONJ - FACTORES'!X$11,'COMPRAS CONJ - FACTORES'!X$10)*'COMPRAS CONJ - FACTORES'!X115</f>
        <v>0</v>
      </c>
      <c r="Y115" s="21">
        <f>+$I115*IF(OR($A115="2-F1",$A115="2-F2"),'COMPRAS CONJ - FACTORES'!Y$11,'COMPRAS CONJ - FACTORES'!Y$10)*'COMPRAS CONJ - FACTORES'!Y115</f>
        <v>0</v>
      </c>
      <c r="Z115" s="21">
        <f>+$I115*IF(OR($A115="2-F1",$A115="2-F2"),'COMPRAS CONJ - FACTORES'!Z$11,'COMPRAS CONJ - FACTORES'!Z$10)*'COMPRAS CONJ - FACTORES'!Z115</f>
        <v>0</v>
      </c>
      <c r="AA115" s="21">
        <f>+$I115*IF(OR($A115="2-F1",$A115="2-F2"),'COMPRAS CONJ - FACTORES'!AA$11,'COMPRAS CONJ - FACTORES'!AA$10)*'COMPRAS CONJ - FACTORES'!AA115</f>
        <v>0</v>
      </c>
      <c r="AB115" s="21">
        <f>+$I115*IF(OR($A115="2-F1",$A115="2-F2"),'COMPRAS CONJ - FACTORES'!AB$11,'COMPRAS CONJ - FACTORES'!AB$10)*'COMPRAS CONJ - FACTORES'!AB115</f>
        <v>0</v>
      </c>
      <c r="AC115" s="21">
        <f>+$I115*IF(OR($A115="2-F1",$A115="2-F2"),'COMPRAS CONJ - FACTORES'!AC$11,'COMPRAS CONJ - FACTORES'!AC$10)*'COMPRAS CONJ - FACTORES'!AC115</f>
        <v>0</v>
      </c>
      <c r="AD115" s="21">
        <f>+$I115*IF(OR($A115="2-F1",$A115="2-F2"),'COMPRAS CONJ - FACTORES'!AD$11,'COMPRAS CONJ - FACTORES'!AD$10)*'COMPRAS CONJ - FACTORES'!AD115</f>
        <v>0</v>
      </c>
      <c r="AE115" s="21">
        <f>+$I115*IF(OR($A115="2-F1",$A115="2-F2"),'COMPRAS CONJ - FACTORES'!AE$11,'COMPRAS CONJ - FACTORES'!AE$10)*'COMPRAS CONJ - FACTORES'!AE115</f>
        <v>0</v>
      </c>
      <c r="AF115" s="21">
        <f>+$I115*IF(OR($A115="2-F1",$A115="2-F2"),'COMPRAS CONJ - FACTORES'!AF$11,'COMPRAS CONJ - FACTORES'!AF$10)*'COMPRAS CONJ - FACTORES'!AF115</f>
        <v>0</v>
      </c>
      <c r="AG115" s="21">
        <f>+$I115*IF(OR($A115="2-F1",$A115="2-F2"),'COMPRAS CONJ - FACTORES'!AG$11,'COMPRAS CONJ - FACTORES'!AG$10)*'COMPRAS CONJ - FACTORES'!AG115</f>
        <v>0</v>
      </c>
      <c r="AH115" s="21">
        <f>+$I115*IF(OR($A115="2-F1",$A115="2-F2"),'COMPRAS CONJ - FACTORES'!AH$11,'COMPRAS CONJ - FACTORES'!AH$10)*'COMPRAS CONJ - FACTORES'!AH115</f>
        <v>0</v>
      </c>
      <c r="AI115" s="21">
        <f>+$I115*IF(OR($A115="2-F1",$A115="2-F2"),'COMPRAS CONJ - FACTORES'!AI$11,'COMPRAS CONJ - FACTORES'!AI$10)*'COMPRAS CONJ - FACTORES'!AI115</f>
        <v>0</v>
      </c>
      <c r="AJ115" s="21">
        <f>+$I115*IF(OR($A115="2-F1",$A115="2-F2"),'COMPRAS CONJ - FACTORES'!AJ$11,'COMPRAS CONJ - FACTORES'!AJ$10)*'COMPRAS CONJ - FACTORES'!AJ115</f>
        <v>0</v>
      </c>
      <c r="AK115" s="21">
        <f>+$I115*IF(OR($A115="2-F1",$A115="2-F2"),'COMPRAS CONJ - FACTORES'!AK$11,'COMPRAS CONJ - FACTORES'!AK$10)*'COMPRAS CONJ - FACTORES'!AK115</f>
        <v>0</v>
      </c>
      <c r="AL115" s="21">
        <f>+$I115*IF(OR($A115="2-F1",$A115="2-F2"),'COMPRAS CONJ - FACTORES'!AL$11,'COMPRAS CONJ - FACTORES'!AL$10)*'COMPRAS CONJ - FACTORES'!AL115</f>
        <v>0</v>
      </c>
      <c r="AM115" s="21">
        <f>+$I115*IF(OR($A115="2-F1",$A115="2-F2"),'COMPRAS CONJ - FACTORES'!AM$11,'COMPRAS CONJ - FACTORES'!AM$10)*'COMPRAS CONJ - FACTORES'!AM115</f>
        <v>170.60733689999998</v>
      </c>
      <c r="AN115" s="21">
        <f>+$I115*IF(OR($A115="2-F1",$A115="2-F2"),'COMPRAS CONJ - FACTORES'!AN$11,'COMPRAS CONJ - FACTORES'!AN$10)*'COMPRAS CONJ - FACTORES'!AN115</f>
        <v>170.60733689999998</v>
      </c>
      <c r="AO115" s="21">
        <f>+$I115*IF(OR($A115="2-F1",$A115="2-F2"),'COMPRAS CONJ - FACTORES'!AO$11,'COMPRAS CONJ - FACTORES'!AO$10)*'COMPRAS CONJ - FACTORES'!AO115</f>
        <v>170.60733689999998</v>
      </c>
      <c r="AP115" s="21">
        <f>+$I115*IF(OR($A115="2-F1",$A115="2-F2"),'COMPRAS CONJ - FACTORES'!AP$11,'COMPRAS CONJ - FACTORES'!AP$10)*'COMPRAS CONJ - FACTORES'!AP115</f>
        <v>170.60733689999998</v>
      </c>
      <c r="AQ115" s="21">
        <f>+$I115*IF(OR($A115="2-F1",$A115="2-F2"),'COMPRAS CONJ - FACTORES'!AQ$11,'COMPRAS CONJ - FACTORES'!AQ$10)*'COMPRAS CONJ - FACTORES'!AQ115</f>
        <v>170.60733689999998</v>
      </c>
      <c r="AR115" s="21">
        <f>+$I115*IF(OR($A115="2-F1",$A115="2-F2"),'COMPRAS CONJ - FACTORES'!AR$11,'COMPRAS CONJ - FACTORES'!AR$10)*'COMPRAS CONJ - FACTORES'!AR115</f>
        <v>170.60733689999998</v>
      </c>
      <c r="AS115" s="21">
        <f>+$I115*IF(OR($A115="2-F1",$A115="2-F2"),'COMPRAS CONJ - FACTORES'!AS$11,'COMPRAS CONJ - FACTORES'!AS$10)*'COMPRAS CONJ - FACTORES'!AS115</f>
        <v>170.60733689999998</v>
      </c>
      <c r="AT115" s="21">
        <f>+$I115*IF(OR($A115="2-F1",$A115="2-F2"),'COMPRAS CONJ - FACTORES'!AT$11,'COMPRAS CONJ - FACTORES'!AT$10)*'COMPRAS CONJ - FACTORES'!AT115</f>
        <v>170.60733689999998</v>
      </c>
      <c r="AU115" s="21">
        <f>+$I115*IF(OR($A115="2-F1",$A115="2-F2"),'COMPRAS CONJ - FACTORES'!AU$11,'COMPRAS CONJ - FACTORES'!AU$10)*'COMPRAS CONJ - FACTORES'!AU115</f>
        <v>170.60733689999998</v>
      </c>
      <c r="AV115" s="21">
        <f>+$I115*IF(OR($A115="2-F1",$A115="2-F2"),'COMPRAS CONJ - FACTORES'!AV$11,'COMPRAS CONJ - FACTORES'!AV$10)*'COMPRAS CONJ - FACTORES'!AV115</f>
        <v>170.60733689999998</v>
      </c>
      <c r="AW115" s="21">
        <f>+$I115*IF(OR($A115="2-F1",$A115="2-F2"),'COMPRAS CONJ - FACTORES'!AW$11,'COMPRAS CONJ - FACTORES'!AW$10)*'COMPRAS CONJ - FACTORES'!AW115</f>
        <v>170.60733689999998</v>
      </c>
      <c r="AX115" s="21">
        <f>+$I115*IF(OR($A115="2-F1",$A115="2-F2"),'COMPRAS CONJ - FACTORES'!AX$11,'COMPRAS CONJ - FACTORES'!AX$10)*'COMPRAS CONJ - FACTORES'!AX115</f>
        <v>170.60733689999998</v>
      </c>
      <c r="AY115" s="21">
        <f>+$I115*IF(OR($A115="2-F1",$A115="2-F2"),'COMPRAS CONJ - FACTORES'!AY$11,'COMPRAS CONJ - FACTORES'!AY$10)*'COMPRAS CONJ - FACTORES'!AY115</f>
        <v>173.50922159999999</v>
      </c>
      <c r="AZ115" s="21">
        <f>+$I115*IF(OR($A115="2-F1",$A115="2-F2"),'COMPRAS CONJ - FACTORES'!AZ$11,'COMPRAS CONJ - FACTORES'!AZ$10)*'COMPRAS CONJ - FACTORES'!AZ115</f>
        <v>173.50922159999999</v>
      </c>
      <c r="BA115" s="21">
        <f>+$I115*IF(OR($A115="2-F1",$A115="2-F2"),'COMPRAS CONJ - FACTORES'!BA$11,'COMPRAS CONJ - FACTORES'!BA$10)*'COMPRAS CONJ - FACTORES'!BA115</f>
        <v>173.50922159999999</v>
      </c>
      <c r="BB115" s="21">
        <f>+$I115*IF(OR($A115="2-F1",$A115="2-F2"),'COMPRAS CONJ - FACTORES'!BB$11,'COMPRAS CONJ - FACTORES'!BB$10)*'COMPRAS CONJ - FACTORES'!BB115</f>
        <v>173.50922159999999</v>
      </c>
      <c r="BC115" s="21">
        <f>+$I115*IF(OR($A115="2-F1",$A115="2-F2"),'COMPRAS CONJ - FACTORES'!BC$11,'COMPRAS CONJ - FACTORES'!BC$10)*'COMPRAS CONJ - FACTORES'!BC115</f>
        <v>173.50922159999999</v>
      </c>
      <c r="BD115" s="21">
        <f>+$I115*IF(OR($A115="2-F1",$A115="2-F2"),'COMPRAS CONJ - FACTORES'!BD$11,'COMPRAS CONJ - FACTORES'!BD$10)*'COMPRAS CONJ - FACTORES'!BD115</f>
        <v>173.50922159999999</v>
      </c>
      <c r="BE115" s="21">
        <f>+$I115*IF(OR($A115="2-F1",$A115="2-F2"),'COMPRAS CONJ - FACTORES'!BE$11,'COMPRAS CONJ - FACTORES'!BE$10)*'COMPRAS CONJ - FACTORES'!BE115</f>
        <v>173.50922159999999</v>
      </c>
      <c r="BF115" s="21">
        <f>+$I115*IF(OR($A115="2-F1",$A115="2-F2"),'COMPRAS CONJ - FACTORES'!BF$11,'COMPRAS CONJ - FACTORES'!BF$10)*'COMPRAS CONJ - FACTORES'!BF115</f>
        <v>173.50922159999999</v>
      </c>
      <c r="BG115" s="21">
        <f>+$I115*IF(OR($A115="2-F1",$A115="2-F2"),'COMPRAS CONJ - FACTORES'!BG$11,'COMPRAS CONJ - FACTORES'!BG$10)*'COMPRAS CONJ - FACTORES'!BG115</f>
        <v>173.50922159999999</v>
      </c>
      <c r="BH115" s="21">
        <f>+$I115*IF(OR($A115="2-F1",$A115="2-F2"),'COMPRAS CONJ - FACTORES'!BH$11,'COMPRAS CONJ - FACTORES'!BH$10)*'COMPRAS CONJ - FACTORES'!BH115</f>
        <v>173.50922159999999</v>
      </c>
      <c r="BI115" s="21">
        <f>+$I115*IF(OR($A115="2-F1",$A115="2-F2"),'COMPRAS CONJ - FACTORES'!BI$11,'COMPRAS CONJ - FACTORES'!BI$10)*'COMPRAS CONJ - FACTORES'!BI115</f>
        <v>173.50922159999999</v>
      </c>
      <c r="BJ115" s="21">
        <f>+$I115*IF(OR($A115="2-F1",$A115="2-F2"),'COMPRAS CONJ - FACTORES'!BJ$11,'COMPRAS CONJ - FACTORES'!BJ$10)*'COMPRAS CONJ - FACTORES'!BJ115</f>
        <v>173.50922159999999</v>
      </c>
      <c r="BK115" s="21">
        <f>+$I115*IF(OR($A115="2-F1",$A115="2-F2"),'COMPRAS CONJ - FACTORES'!BK$11,'COMPRAS CONJ - FACTORES'!BK$10)*'COMPRAS CONJ - FACTORES'!BK115</f>
        <v>176.47820190000002</v>
      </c>
      <c r="BL115" s="21">
        <f>+$I115*IF(OR($A115="2-F1",$A115="2-F2"),'COMPRAS CONJ - FACTORES'!BL$11,'COMPRAS CONJ - FACTORES'!BL$10)*'COMPRAS CONJ - FACTORES'!BL115</f>
        <v>176.47820190000002</v>
      </c>
      <c r="BM115" s="21">
        <f>+$I115*IF(OR($A115="2-F1",$A115="2-F2"),'COMPRAS CONJ - FACTORES'!BM$11,'COMPRAS CONJ - FACTORES'!BM$10)*'COMPRAS CONJ - FACTORES'!BM115</f>
        <v>176.47820190000002</v>
      </c>
      <c r="BN115" s="21">
        <f>+$I115*IF(OR($A115="2-F1",$A115="2-F2"),'COMPRAS CONJ - FACTORES'!BN$11,'COMPRAS CONJ - FACTORES'!BN$10)*'COMPRAS CONJ - FACTORES'!BN115</f>
        <v>176.47820190000002</v>
      </c>
      <c r="BO115" s="21">
        <f>+$I115*IF(OR($A115="2-F1",$A115="2-F2"),'COMPRAS CONJ - FACTORES'!BO$11,'COMPRAS CONJ - FACTORES'!BO$10)*'COMPRAS CONJ - FACTORES'!BO115</f>
        <v>176.47820190000002</v>
      </c>
      <c r="BP115" s="21">
        <f>+$I115*IF(OR($A115="2-F1",$A115="2-F2"),'COMPRAS CONJ - FACTORES'!BP$11,'COMPRAS CONJ - FACTORES'!BP$10)*'COMPRAS CONJ - FACTORES'!BP115</f>
        <v>176.47820190000002</v>
      </c>
      <c r="BQ115" s="21">
        <f>+$I115*IF(OR($A115="2-F1",$A115="2-F2"),'COMPRAS CONJ - FACTORES'!BQ$11,'COMPRAS CONJ - FACTORES'!BQ$10)*'COMPRAS CONJ - FACTORES'!BQ115</f>
        <v>176.47820190000002</v>
      </c>
      <c r="BR115" s="21">
        <f>+$I115*IF(OR($A115="2-F1",$A115="2-F2"),'COMPRAS CONJ - FACTORES'!BR$11,'COMPRAS CONJ - FACTORES'!BR$10)*'COMPRAS CONJ - FACTORES'!BR115</f>
        <v>176.47820190000002</v>
      </c>
      <c r="BS115" s="21">
        <f>+$I115*IF(OR($A115="2-F1",$A115="2-F2"),'COMPRAS CONJ - FACTORES'!BS$11,'COMPRAS CONJ - FACTORES'!BS$10)*'COMPRAS CONJ - FACTORES'!BS115</f>
        <v>176.47820190000002</v>
      </c>
      <c r="BT115" s="21">
        <f>+$I115*IF(OR($A115="2-F1",$A115="2-F2"),'COMPRAS CONJ - FACTORES'!BT$11,'COMPRAS CONJ - FACTORES'!BT$10)*'COMPRAS CONJ - FACTORES'!BT115</f>
        <v>176.47820190000002</v>
      </c>
      <c r="BU115" s="21">
        <f>+$I115*IF(OR($A115="2-F1",$A115="2-F2"),'COMPRAS CONJ - FACTORES'!BU$11,'COMPRAS CONJ - FACTORES'!BU$10)*'COMPRAS CONJ - FACTORES'!BU115</f>
        <v>176.47820190000002</v>
      </c>
      <c r="BV115" s="21">
        <f>+$I115*IF(OR($A115="2-F1",$A115="2-F2"),'COMPRAS CONJ - FACTORES'!BV$11,'COMPRAS CONJ - FACTORES'!BV$10)*'COMPRAS CONJ - FACTORES'!BV115</f>
        <v>176.47820190000002</v>
      </c>
      <c r="BW115" s="21">
        <f>+$I115*IF(OR($A115="2-F1",$A115="2-F2"),'COMPRAS CONJ - FACTORES'!BW$11,'COMPRAS CONJ - FACTORES'!BW$10)*'COMPRAS CONJ - FACTORES'!BW115</f>
        <v>179.49750390000003</v>
      </c>
      <c r="BX115" s="21">
        <f>+$I115*IF(OR($A115="2-F1",$A115="2-F2"),'COMPRAS CONJ - FACTORES'!BX$11,'COMPRAS CONJ - FACTORES'!BX$10)*'COMPRAS CONJ - FACTORES'!BX115</f>
        <v>179.49750390000003</v>
      </c>
      <c r="BY115" s="21">
        <f>+$I115*IF(OR($A115="2-F1",$A115="2-F2"),'COMPRAS CONJ - FACTORES'!BY$11,'COMPRAS CONJ - FACTORES'!BY$10)*'COMPRAS CONJ - FACTORES'!BY115</f>
        <v>179.49750390000003</v>
      </c>
      <c r="BZ115" s="21">
        <f>+$I115*IF(OR($A115="2-F1",$A115="2-F2"),'COMPRAS CONJ - FACTORES'!BZ$11,'COMPRAS CONJ - FACTORES'!BZ$10)*'COMPRAS CONJ - FACTORES'!BZ115</f>
        <v>179.49750390000003</v>
      </c>
      <c r="CA115" s="21">
        <f>+$I115*IF(OR($A115="2-F1",$A115="2-F2"),'COMPRAS CONJ - FACTORES'!CA$11,'COMPRAS CONJ - FACTORES'!CA$10)*'COMPRAS CONJ - FACTORES'!CA115</f>
        <v>179.49750390000003</v>
      </c>
    </row>
    <row r="116" spans="1:79" x14ac:dyDescent="0.3">
      <c r="A116" s="9" t="s">
        <v>3398</v>
      </c>
      <c r="B116" s="17" t="s">
        <v>2958</v>
      </c>
      <c r="C116" s="441" t="s">
        <v>3505</v>
      </c>
      <c r="D116" s="11" t="s">
        <v>2815</v>
      </c>
      <c r="E116" s="9" t="s">
        <v>3408</v>
      </c>
      <c r="F116" s="9" t="s">
        <v>3506</v>
      </c>
      <c r="G116" s="9" t="s">
        <v>3507</v>
      </c>
      <c r="H116" s="12" t="s">
        <v>3508</v>
      </c>
      <c r="I116" s="13">
        <v>126.55</v>
      </c>
      <c r="J116" s="14">
        <v>9</v>
      </c>
      <c r="K116" s="24">
        <v>43187</v>
      </c>
      <c r="L116" s="24">
        <v>43249</v>
      </c>
      <c r="M116" s="689">
        <v>43249</v>
      </c>
      <c r="N116" s="21">
        <f>+$I116*IF(OR($A116="2-F1",$A116="2-F2"),'COMPRAS CONJ - FACTORES'!N$11,'COMPRAS CONJ - FACTORES'!N$10)*'COMPRAS CONJ - FACTORES'!N116</f>
        <v>0</v>
      </c>
      <c r="O116" s="21">
        <f>+$I116*IF(OR($A116="2-F1",$A116="2-F2"),'COMPRAS CONJ - FACTORES'!O$11,'COMPRAS CONJ - FACTORES'!O$10)*'COMPRAS CONJ - FACTORES'!O116</f>
        <v>0</v>
      </c>
      <c r="P116" s="21">
        <f>+$I116*IF(OR($A116="2-F1",$A116="2-F2"),'COMPRAS CONJ - FACTORES'!P$11,'COMPRAS CONJ - FACTORES'!P$10)*'COMPRAS CONJ - FACTORES'!P116</f>
        <v>0</v>
      </c>
      <c r="Q116" s="21">
        <f>+$I116*IF(OR($A116="2-F1",$A116="2-F2"),'COMPRAS CONJ - FACTORES'!Q$11,'COMPRAS CONJ - FACTORES'!Q$10)*'COMPRAS CONJ - FACTORES'!Q116</f>
        <v>0</v>
      </c>
      <c r="R116" s="21">
        <f>+$I116*IF(OR($A116="2-F1",$A116="2-F2"),'COMPRAS CONJ - FACTORES'!R$11,'COMPRAS CONJ - FACTORES'!R$10)*'COMPRAS CONJ - FACTORES'!R116</f>
        <v>0</v>
      </c>
      <c r="S116" s="21">
        <f>+$I116*IF(OR($A116="2-F1",$A116="2-F2"),'COMPRAS CONJ - FACTORES'!S$11,'COMPRAS CONJ - FACTORES'!S$10)*'COMPRAS CONJ - FACTORES'!S116</f>
        <v>0</v>
      </c>
      <c r="T116" s="21">
        <f>+$I116*IF(OR($A116="2-F1",$A116="2-F2"),'COMPRAS CONJ - FACTORES'!T$11,'COMPRAS CONJ - FACTORES'!T$10)*'COMPRAS CONJ - FACTORES'!T116</f>
        <v>0</v>
      </c>
      <c r="U116" s="21">
        <f>+$I116*IF(OR($A116="2-F1",$A116="2-F2"),'COMPRAS CONJ - FACTORES'!U$11,'COMPRAS CONJ - FACTORES'!U$10)*'COMPRAS CONJ - FACTORES'!U116</f>
        <v>0</v>
      </c>
      <c r="V116" s="21">
        <f>+$I116*IF(OR($A116="2-F1",$A116="2-F2"),'COMPRAS CONJ - FACTORES'!V$11,'COMPRAS CONJ - FACTORES'!V$10)*'COMPRAS CONJ - FACTORES'!V116</f>
        <v>0</v>
      </c>
      <c r="W116" s="21">
        <f>+$I116*IF(OR($A116="2-F1",$A116="2-F2"),'COMPRAS CONJ - FACTORES'!W$11,'COMPRAS CONJ - FACTORES'!W$10)*'COMPRAS CONJ - FACTORES'!W116</f>
        <v>0</v>
      </c>
      <c r="X116" s="21">
        <f>+$I116*IF(OR($A116="2-F1",$A116="2-F2"),'COMPRAS CONJ - FACTORES'!X$11,'COMPRAS CONJ - FACTORES'!X$10)*'COMPRAS CONJ - FACTORES'!X116</f>
        <v>154.45680599999997</v>
      </c>
      <c r="Y116" s="21">
        <f>+$I116*IF(OR($A116="2-F1",$A116="2-F2"),'COMPRAS CONJ - FACTORES'!Y$11,'COMPRAS CONJ - FACTORES'!Y$10)*'COMPRAS CONJ - FACTORES'!Y116</f>
        <v>154.45680599999997</v>
      </c>
      <c r="Z116" s="21">
        <f>+$I116*IF(OR($A116="2-F1",$A116="2-F2"),'COMPRAS CONJ - FACTORES'!Z$11,'COMPRAS CONJ - FACTORES'!Z$10)*'COMPRAS CONJ - FACTORES'!Z116</f>
        <v>154.45680599999997</v>
      </c>
      <c r="AA116" s="21">
        <f>+$I116*IF(OR($A116="2-F1",$A116="2-F2"),'COMPRAS CONJ - FACTORES'!AA$11,'COMPRAS CONJ - FACTORES'!AA$10)*'COMPRAS CONJ - FACTORES'!AA116</f>
        <v>154.45680599999997</v>
      </c>
      <c r="AB116" s="21">
        <f>+$I116*IF(OR($A116="2-F1",$A116="2-F2"),'COMPRAS CONJ - FACTORES'!AB$11,'COMPRAS CONJ - FACTORES'!AB$10)*'COMPRAS CONJ - FACTORES'!AB116</f>
        <v>154.45680599999997</v>
      </c>
      <c r="AC116" s="21">
        <f>+$I116*IF(OR($A116="2-F1",$A116="2-F2"),'COMPRAS CONJ - FACTORES'!AC$11,'COMPRAS CONJ - FACTORES'!AC$10)*'COMPRAS CONJ - FACTORES'!AC116</f>
        <v>154.45680599999997</v>
      </c>
      <c r="AD116" s="21">
        <f>+$I116*IF(OR($A116="2-F1",$A116="2-F2"),'COMPRAS CONJ - FACTORES'!AD$11,'COMPRAS CONJ - FACTORES'!AD$10)*'COMPRAS CONJ - FACTORES'!AD116</f>
        <v>154.45680599999997</v>
      </c>
      <c r="AE116" s="21">
        <f>+$I116*IF(OR($A116="2-F1",$A116="2-F2"),'COMPRAS CONJ - FACTORES'!AE$11,'COMPRAS CONJ - FACTORES'!AE$10)*'COMPRAS CONJ - FACTORES'!AE116</f>
        <v>154.45680599999997</v>
      </c>
      <c r="AF116" s="21">
        <f>+$I116*IF(OR($A116="2-F1",$A116="2-F2"),'COMPRAS CONJ - FACTORES'!AF$11,'COMPRAS CONJ - FACTORES'!AF$10)*'COMPRAS CONJ - FACTORES'!AF116</f>
        <v>148.02110574999998</v>
      </c>
      <c r="AG116" s="21">
        <f>+$I116*IF(OR($A116="2-F1",$A116="2-F2"),'COMPRAS CONJ - FACTORES'!AG$11,'COMPRAS CONJ - FACTORES'!AG$10)*'COMPRAS CONJ - FACTORES'!AG116</f>
        <v>148.02110574999998</v>
      </c>
      <c r="AH116" s="21">
        <f>+$I116*IF(OR($A116="2-F1",$A116="2-F2"),'COMPRAS CONJ - FACTORES'!AH$11,'COMPRAS CONJ - FACTORES'!AH$10)*'COMPRAS CONJ - FACTORES'!AH116</f>
        <v>148.02110574999998</v>
      </c>
      <c r="AI116" s="21">
        <f>+$I116*IF(OR($A116="2-F1",$A116="2-F2"),'COMPRAS CONJ - FACTORES'!AI$11,'COMPRAS CONJ - FACTORES'!AI$10)*'COMPRAS CONJ - FACTORES'!AI116</f>
        <v>148.02110574999998</v>
      </c>
      <c r="AJ116" s="21">
        <f>+$I116*IF(OR($A116="2-F1",$A116="2-F2"),'COMPRAS CONJ - FACTORES'!AJ$11,'COMPRAS CONJ - FACTORES'!AJ$10)*'COMPRAS CONJ - FACTORES'!AJ116</f>
        <v>150.53881799999999</v>
      </c>
      <c r="AK116" s="21">
        <f>+$I116*IF(OR($A116="2-F1",$A116="2-F2"),'COMPRAS CONJ - FACTORES'!AK$11,'COMPRAS CONJ - FACTORES'!AK$10)*'COMPRAS CONJ - FACTORES'!AK116</f>
        <v>150.53881799999999</v>
      </c>
      <c r="AL116" s="21">
        <f>+$I116*IF(OR($A116="2-F1",$A116="2-F2"),'COMPRAS CONJ - FACTORES'!AL$11,'COMPRAS CONJ - FACTORES'!AL$10)*'COMPRAS CONJ - FACTORES'!AL116</f>
        <v>150.53881799999999</v>
      </c>
      <c r="AM116" s="21">
        <f>+$I116*IF(OR($A116="2-F1",$A116="2-F2"),'COMPRAS CONJ - FACTORES'!AM$11,'COMPRAS CONJ - FACTORES'!AM$10)*'COMPRAS CONJ - FACTORES'!AM116</f>
        <v>150.53881799999999</v>
      </c>
      <c r="AN116" s="21">
        <f>+$I116*IF(OR($A116="2-F1",$A116="2-F2"),'COMPRAS CONJ - FACTORES'!AN$11,'COMPRAS CONJ - FACTORES'!AN$10)*'COMPRAS CONJ - FACTORES'!AN116</f>
        <v>150.53881799999999</v>
      </c>
      <c r="AO116" s="21">
        <f>+$I116*IF(OR($A116="2-F1",$A116="2-F2"),'COMPRAS CONJ - FACTORES'!AO$11,'COMPRAS CONJ - FACTORES'!AO$10)*'COMPRAS CONJ - FACTORES'!AO116</f>
        <v>150.53881799999999</v>
      </c>
      <c r="AP116" s="21">
        <f>+$I116*IF(OR($A116="2-F1",$A116="2-F2"),'COMPRAS CONJ - FACTORES'!AP$11,'COMPRAS CONJ - FACTORES'!AP$10)*'COMPRAS CONJ - FACTORES'!AP116</f>
        <v>150.53881799999999</v>
      </c>
      <c r="AQ116" s="21">
        <f>+$I116*IF(OR($A116="2-F1",$A116="2-F2"),'COMPRAS CONJ - FACTORES'!AQ$11,'COMPRAS CONJ - FACTORES'!AQ$10)*'COMPRAS CONJ - FACTORES'!AQ116</f>
        <v>150.53881799999999</v>
      </c>
      <c r="AR116" s="21">
        <f>+$I116*IF(OR($A116="2-F1",$A116="2-F2"),'COMPRAS CONJ - FACTORES'!AR$11,'COMPRAS CONJ - FACTORES'!AR$10)*'COMPRAS CONJ - FACTORES'!AR116</f>
        <v>150.53881799999999</v>
      </c>
      <c r="AS116" s="21">
        <f>+$I116*IF(OR($A116="2-F1",$A116="2-F2"),'COMPRAS CONJ - FACTORES'!AS$11,'COMPRAS CONJ - FACTORES'!AS$10)*'COMPRAS CONJ - FACTORES'!AS116</f>
        <v>150.53881799999999</v>
      </c>
      <c r="AT116" s="21">
        <f>+$I116*IF(OR($A116="2-F1",$A116="2-F2"),'COMPRAS CONJ - FACTORES'!AT$11,'COMPRAS CONJ - FACTORES'!AT$10)*'COMPRAS CONJ - FACTORES'!AT116</f>
        <v>150.53881799999999</v>
      </c>
      <c r="AU116" s="21">
        <f>+$I116*IF(OR($A116="2-F1",$A116="2-F2"),'COMPRAS CONJ - FACTORES'!AU$11,'COMPRAS CONJ - FACTORES'!AU$10)*'COMPRAS CONJ - FACTORES'!AU116</f>
        <v>150.53881799999999</v>
      </c>
      <c r="AV116" s="21">
        <f>+$I116*IF(OR($A116="2-F1",$A116="2-F2"),'COMPRAS CONJ - FACTORES'!AV$11,'COMPRAS CONJ - FACTORES'!AV$10)*'COMPRAS CONJ - FACTORES'!AV116</f>
        <v>153.11474325</v>
      </c>
      <c r="AW116" s="21">
        <f>+$I116*IF(OR($A116="2-F1",$A116="2-F2"),'COMPRAS CONJ - FACTORES'!AW$11,'COMPRAS CONJ - FACTORES'!AW$10)*'COMPRAS CONJ - FACTORES'!AW116</f>
        <v>153.11474325</v>
      </c>
      <c r="AX116" s="21">
        <f>+$I116*IF(OR($A116="2-F1",$A116="2-F2"),'COMPRAS CONJ - FACTORES'!AX$11,'COMPRAS CONJ - FACTORES'!AX$10)*'COMPRAS CONJ - FACTORES'!AX116</f>
        <v>153.11474325</v>
      </c>
      <c r="AY116" s="21">
        <f>+$I116*IF(OR($A116="2-F1",$A116="2-F2"),'COMPRAS CONJ - FACTORES'!AY$11,'COMPRAS CONJ - FACTORES'!AY$10)*'COMPRAS CONJ - FACTORES'!AY116</f>
        <v>153.11474325</v>
      </c>
      <c r="AZ116" s="21">
        <f>+$I116*IF(OR($A116="2-F1",$A116="2-F2"),'COMPRAS CONJ - FACTORES'!AZ$11,'COMPRAS CONJ - FACTORES'!AZ$10)*'COMPRAS CONJ - FACTORES'!AZ116</f>
        <v>153.11474325</v>
      </c>
      <c r="BA116" s="21">
        <f>+$I116*IF(OR($A116="2-F1",$A116="2-F2"),'COMPRAS CONJ - FACTORES'!BA$11,'COMPRAS CONJ - FACTORES'!BA$10)*'COMPRAS CONJ - FACTORES'!BA116</f>
        <v>153.11474325</v>
      </c>
      <c r="BB116" s="21">
        <f>+$I116*IF(OR($A116="2-F1",$A116="2-F2"),'COMPRAS CONJ - FACTORES'!BB$11,'COMPRAS CONJ - FACTORES'!BB$10)*'COMPRAS CONJ - FACTORES'!BB116</f>
        <v>153.11474325</v>
      </c>
      <c r="BC116" s="21">
        <f>+$I116*IF(OR($A116="2-F1",$A116="2-F2"),'COMPRAS CONJ - FACTORES'!BC$11,'COMPRAS CONJ - FACTORES'!BC$10)*'COMPRAS CONJ - FACTORES'!BC116</f>
        <v>153.11474325</v>
      </c>
      <c r="BD116" s="21">
        <f>+$I116*IF(OR($A116="2-F1",$A116="2-F2"),'COMPRAS CONJ - FACTORES'!BD$11,'COMPRAS CONJ - FACTORES'!BD$10)*'COMPRAS CONJ - FACTORES'!BD116</f>
        <v>153.11474325</v>
      </c>
      <c r="BE116" s="21">
        <f>+$I116*IF(OR($A116="2-F1",$A116="2-F2"),'COMPRAS CONJ - FACTORES'!BE$11,'COMPRAS CONJ - FACTORES'!BE$10)*'COMPRAS CONJ - FACTORES'!BE116</f>
        <v>153.11474325</v>
      </c>
      <c r="BF116" s="21">
        <f>+$I116*IF(OR($A116="2-F1",$A116="2-F2"),'COMPRAS CONJ - FACTORES'!BF$11,'COMPRAS CONJ - FACTORES'!BF$10)*'COMPRAS CONJ - FACTORES'!BF116</f>
        <v>153.11474325</v>
      </c>
      <c r="BG116" s="21">
        <f>+$I116*IF(OR($A116="2-F1",$A116="2-F2"),'COMPRAS CONJ - FACTORES'!BG$11,'COMPRAS CONJ - FACTORES'!BG$10)*'COMPRAS CONJ - FACTORES'!BG116</f>
        <v>153.11474325</v>
      </c>
      <c r="BH116" s="21">
        <f>+$I116*IF(OR($A116="2-F1",$A116="2-F2"),'COMPRAS CONJ - FACTORES'!BH$11,'COMPRAS CONJ - FACTORES'!BH$10)*'COMPRAS CONJ - FACTORES'!BH116</f>
        <v>155.73432825</v>
      </c>
      <c r="BI116" s="21">
        <f>+$I116*IF(OR($A116="2-F1",$A116="2-F2"),'COMPRAS CONJ - FACTORES'!BI$11,'COMPRAS CONJ - FACTORES'!BI$10)*'COMPRAS CONJ - FACTORES'!BI116</f>
        <v>155.73432825</v>
      </c>
      <c r="BJ116" s="21">
        <f>+$I116*IF(OR($A116="2-F1",$A116="2-F2"),'COMPRAS CONJ - FACTORES'!BJ$11,'COMPRAS CONJ - FACTORES'!BJ$10)*'COMPRAS CONJ - FACTORES'!BJ116</f>
        <v>155.73432825</v>
      </c>
      <c r="BK116" s="21">
        <f>+$I116*IF(OR($A116="2-F1",$A116="2-F2"),'COMPRAS CONJ - FACTORES'!BK$11,'COMPRAS CONJ - FACTORES'!BK$10)*'COMPRAS CONJ - FACTORES'!BK116</f>
        <v>155.73432825</v>
      </c>
      <c r="BL116" s="21">
        <f>+$I116*IF(OR($A116="2-F1",$A116="2-F2"),'COMPRAS CONJ - FACTORES'!BL$11,'COMPRAS CONJ - FACTORES'!BL$10)*'COMPRAS CONJ - FACTORES'!BL116</f>
        <v>155.73432825</v>
      </c>
      <c r="BM116" s="21">
        <f>+$I116*IF(OR($A116="2-F1",$A116="2-F2"),'COMPRAS CONJ - FACTORES'!BM$11,'COMPRAS CONJ - FACTORES'!BM$10)*'COMPRAS CONJ - FACTORES'!BM116</f>
        <v>155.73432825</v>
      </c>
      <c r="BN116" s="21">
        <f>+$I116*IF(OR($A116="2-F1",$A116="2-F2"),'COMPRAS CONJ - FACTORES'!BN$11,'COMPRAS CONJ - FACTORES'!BN$10)*'COMPRAS CONJ - FACTORES'!BN116</f>
        <v>155.73432825</v>
      </c>
      <c r="BO116" s="21">
        <f>+$I116*IF(OR($A116="2-F1",$A116="2-F2"),'COMPRAS CONJ - FACTORES'!BO$11,'COMPRAS CONJ - FACTORES'!BO$10)*'COMPRAS CONJ - FACTORES'!BO116</f>
        <v>155.73432825</v>
      </c>
      <c r="BP116" s="21">
        <f>+$I116*IF(OR($A116="2-F1",$A116="2-F2"),'COMPRAS CONJ - FACTORES'!BP$11,'COMPRAS CONJ - FACTORES'!BP$10)*'COMPRAS CONJ - FACTORES'!BP116</f>
        <v>155.73432825</v>
      </c>
      <c r="BQ116" s="21">
        <f>+$I116*IF(OR($A116="2-F1",$A116="2-F2"),'COMPRAS CONJ - FACTORES'!BQ$11,'COMPRAS CONJ - FACTORES'!BQ$10)*'COMPRAS CONJ - FACTORES'!BQ116</f>
        <v>155.73432825</v>
      </c>
      <c r="BR116" s="21">
        <f>+$I116*IF(OR($A116="2-F1",$A116="2-F2"),'COMPRAS CONJ - FACTORES'!BR$11,'COMPRAS CONJ - FACTORES'!BR$10)*'COMPRAS CONJ - FACTORES'!BR116</f>
        <v>155.73432825</v>
      </c>
      <c r="BS116" s="21">
        <f>+$I116*IF(OR($A116="2-F1",$A116="2-F2"),'COMPRAS CONJ - FACTORES'!BS$11,'COMPRAS CONJ - FACTORES'!BS$10)*'COMPRAS CONJ - FACTORES'!BS116</f>
        <v>155.73432825</v>
      </c>
      <c r="BT116" s="21">
        <f>+$I116*IF(OR($A116="2-F1",$A116="2-F2"),'COMPRAS CONJ - FACTORES'!BT$11,'COMPRAS CONJ - FACTORES'!BT$10)*'COMPRAS CONJ - FACTORES'!BT116</f>
        <v>158.38301975000002</v>
      </c>
      <c r="BU116" s="21">
        <f>+$I116*IF(OR($A116="2-F1",$A116="2-F2"),'COMPRAS CONJ - FACTORES'!BU$11,'COMPRAS CONJ - FACTORES'!BU$10)*'COMPRAS CONJ - FACTORES'!BU116</f>
        <v>158.38301975000002</v>
      </c>
      <c r="BV116" s="21">
        <f>+$I116*IF(OR($A116="2-F1",$A116="2-F2"),'COMPRAS CONJ - FACTORES'!BV$11,'COMPRAS CONJ - FACTORES'!BV$10)*'COMPRAS CONJ - FACTORES'!BV116</f>
        <v>158.38301975000002</v>
      </c>
      <c r="BW116" s="21">
        <f>+$I116*IF(OR($A116="2-F1",$A116="2-F2"),'COMPRAS CONJ - FACTORES'!BW$11,'COMPRAS CONJ - FACTORES'!BW$10)*'COMPRAS CONJ - FACTORES'!BW116</f>
        <v>158.38301975000002</v>
      </c>
      <c r="BX116" s="21">
        <f>+$I116*IF(OR($A116="2-F1",$A116="2-F2"),'COMPRAS CONJ - FACTORES'!BX$11,'COMPRAS CONJ - FACTORES'!BX$10)*'COMPRAS CONJ - FACTORES'!BX116</f>
        <v>158.38301975000002</v>
      </c>
      <c r="BY116" s="21">
        <f>+$I116*IF(OR($A116="2-F1",$A116="2-F2"),'COMPRAS CONJ - FACTORES'!BY$11,'COMPRAS CONJ - FACTORES'!BY$10)*'COMPRAS CONJ - FACTORES'!BY116</f>
        <v>158.38301975000002</v>
      </c>
      <c r="BZ116" s="21">
        <f>+$I116*IF(OR($A116="2-F1",$A116="2-F2"),'COMPRAS CONJ - FACTORES'!BZ$11,'COMPRAS CONJ - FACTORES'!BZ$10)*'COMPRAS CONJ - FACTORES'!BZ116</f>
        <v>158.38301975000002</v>
      </c>
      <c r="CA116" s="21">
        <f>+$I116*IF(OR($A116="2-F1",$A116="2-F2"),'COMPRAS CONJ - FACTORES'!CA$11,'COMPRAS CONJ - FACTORES'!CA$10)*'COMPRAS CONJ - FACTORES'!CA116</f>
        <v>158.38301975000002</v>
      </c>
    </row>
    <row r="117" spans="1:79" x14ac:dyDescent="0.3">
      <c r="A117" s="9" t="s">
        <v>3398</v>
      </c>
      <c r="B117" s="17" t="s">
        <v>2958</v>
      </c>
      <c r="C117" s="441" t="s">
        <v>3509</v>
      </c>
      <c r="D117" s="11" t="s">
        <v>2960</v>
      </c>
      <c r="E117" s="9" t="s">
        <v>2961</v>
      </c>
      <c r="F117" s="9" t="s">
        <v>3510</v>
      </c>
      <c r="G117" s="9" t="s">
        <v>3511</v>
      </c>
      <c r="H117" s="12" t="s">
        <v>3512</v>
      </c>
      <c r="I117" s="13">
        <v>110.63</v>
      </c>
      <c r="J117" s="14">
        <v>12.92</v>
      </c>
      <c r="K117" s="24">
        <v>43584</v>
      </c>
      <c r="L117" s="24">
        <v>51501</v>
      </c>
      <c r="M117" s="689"/>
      <c r="N117" s="21">
        <f>+$I117*IF(OR($A117="2-F1",$A117="2-F2"),'COMPRAS CONJ - FACTORES'!N$11,'COMPRAS CONJ - FACTORES'!N$10)*'COMPRAS CONJ - FACTORES'!N117</f>
        <v>0</v>
      </c>
      <c r="O117" s="21">
        <f>+$I117*IF(OR($A117="2-F1",$A117="2-F2"),'COMPRAS CONJ - FACTORES'!O$11,'COMPRAS CONJ - FACTORES'!O$10)*'COMPRAS CONJ - FACTORES'!O117</f>
        <v>0</v>
      </c>
      <c r="P117" s="21">
        <f>+$I117*IF(OR($A117="2-F1",$A117="2-F2"),'COMPRAS CONJ - FACTORES'!P$11,'COMPRAS CONJ - FACTORES'!P$10)*'COMPRAS CONJ - FACTORES'!P117</f>
        <v>0</v>
      </c>
      <c r="Q117" s="21">
        <f>+$I117*IF(OR($A117="2-F1",$A117="2-F2"),'COMPRAS CONJ - FACTORES'!Q$11,'COMPRAS CONJ - FACTORES'!Q$10)*'COMPRAS CONJ - FACTORES'!Q117</f>
        <v>0</v>
      </c>
      <c r="R117" s="21">
        <f>+$I117*IF(OR($A117="2-F1",$A117="2-F2"),'COMPRAS CONJ - FACTORES'!R$11,'COMPRAS CONJ - FACTORES'!R$10)*'COMPRAS CONJ - FACTORES'!R117</f>
        <v>0</v>
      </c>
      <c r="S117" s="21">
        <f>+$I117*IF(OR($A117="2-F1",$A117="2-F2"),'COMPRAS CONJ - FACTORES'!S$11,'COMPRAS CONJ - FACTORES'!S$10)*'COMPRAS CONJ - FACTORES'!S117</f>
        <v>0</v>
      </c>
      <c r="T117" s="21">
        <f>+$I117*IF(OR($A117="2-F1",$A117="2-F2"),'COMPRAS CONJ - FACTORES'!T$11,'COMPRAS CONJ - FACTORES'!T$10)*'COMPRAS CONJ - FACTORES'!T117</f>
        <v>0</v>
      </c>
      <c r="U117" s="21">
        <f>+$I117*IF(OR($A117="2-F1",$A117="2-F2"),'COMPRAS CONJ - FACTORES'!U$11,'COMPRAS CONJ - FACTORES'!U$10)*'COMPRAS CONJ - FACTORES'!U117</f>
        <v>0</v>
      </c>
      <c r="V117" s="21">
        <f>+$I117*IF(OR($A117="2-F1",$A117="2-F2"),'COMPRAS CONJ - FACTORES'!V$11,'COMPRAS CONJ - FACTORES'!V$10)*'COMPRAS CONJ - FACTORES'!V117</f>
        <v>0</v>
      </c>
      <c r="W117" s="21">
        <f>+$I117*IF(OR($A117="2-F1",$A117="2-F2"),'COMPRAS CONJ - FACTORES'!W$11,'COMPRAS CONJ - FACTORES'!W$10)*'COMPRAS CONJ - FACTORES'!W117</f>
        <v>0</v>
      </c>
      <c r="X117" s="21">
        <f>+$I117*IF(OR($A117="2-F1",$A117="2-F2"),'COMPRAS CONJ - FACTORES'!X$11,'COMPRAS CONJ - FACTORES'!X$10)*'COMPRAS CONJ - FACTORES'!X117</f>
        <v>0</v>
      </c>
      <c r="Y117" s="21">
        <f>+$I117*IF(OR($A117="2-F1",$A117="2-F2"),'COMPRAS CONJ - FACTORES'!Y$11,'COMPRAS CONJ - FACTORES'!Y$10)*'COMPRAS CONJ - FACTORES'!Y117</f>
        <v>0</v>
      </c>
      <c r="Z117" s="21">
        <f>+$I117*IF(OR($A117="2-F1",$A117="2-F2"),'COMPRAS CONJ - FACTORES'!Z$11,'COMPRAS CONJ - FACTORES'!Z$10)*'COMPRAS CONJ - FACTORES'!Z117</f>
        <v>0</v>
      </c>
      <c r="AA117" s="21">
        <f>+$I117*IF(OR($A117="2-F1",$A117="2-F2"),'COMPRAS CONJ - FACTORES'!AA$11,'COMPRAS CONJ - FACTORES'!AA$10)*'COMPRAS CONJ - FACTORES'!AA117</f>
        <v>0</v>
      </c>
      <c r="AB117" s="21">
        <f>+$I117*IF(OR($A117="2-F1",$A117="2-F2"),'COMPRAS CONJ - FACTORES'!AB$11,'COMPRAS CONJ - FACTORES'!AB$10)*'COMPRAS CONJ - FACTORES'!AB117</f>
        <v>0</v>
      </c>
      <c r="AC117" s="21">
        <f>+$I117*IF(OR($A117="2-F1",$A117="2-F2"),'COMPRAS CONJ - FACTORES'!AC$11,'COMPRAS CONJ - FACTORES'!AC$10)*'COMPRAS CONJ - FACTORES'!AC117</f>
        <v>0</v>
      </c>
      <c r="AD117" s="21">
        <f>+$I117*IF(OR($A117="2-F1",$A117="2-F2"),'COMPRAS CONJ - FACTORES'!AD$11,'COMPRAS CONJ - FACTORES'!AD$10)*'COMPRAS CONJ - FACTORES'!AD117</f>
        <v>0</v>
      </c>
      <c r="AE117" s="21">
        <f>+$I117*IF(OR($A117="2-F1",$A117="2-F2"),'COMPRAS CONJ - FACTORES'!AE$11,'COMPRAS CONJ - FACTORES'!AE$10)*'COMPRAS CONJ - FACTORES'!AE117</f>
        <v>0</v>
      </c>
      <c r="AF117" s="21">
        <f>+$I117*IF(OR($A117="2-F1",$A117="2-F2"),'COMPRAS CONJ - FACTORES'!AF$11,'COMPRAS CONJ - FACTORES'!AF$10)*'COMPRAS CONJ - FACTORES'!AF117</f>
        <v>0</v>
      </c>
      <c r="AG117" s="21">
        <f>+$I117*IF(OR($A117="2-F1",$A117="2-F2"),'COMPRAS CONJ - FACTORES'!AG$11,'COMPRAS CONJ - FACTORES'!AG$10)*'COMPRAS CONJ - FACTORES'!AG117</f>
        <v>0</v>
      </c>
      <c r="AH117" s="21">
        <f>+$I117*IF(OR($A117="2-F1",$A117="2-F2"),'COMPRAS CONJ - FACTORES'!AH$11,'COMPRAS CONJ - FACTORES'!AH$10)*'COMPRAS CONJ - FACTORES'!AH117</f>
        <v>0</v>
      </c>
      <c r="AI117" s="21">
        <f>+$I117*IF(OR($A117="2-F1",$A117="2-F2"),'COMPRAS CONJ - FACTORES'!AI$11,'COMPRAS CONJ - FACTORES'!AI$10)*'COMPRAS CONJ - FACTORES'!AI117</f>
        <v>0</v>
      </c>
      <c r="AJ117" s="21">
        <f>+$I117*IF(OR($A117="2-F1",$A117="2-F2"),'COMPRAS CONJ - FACTORES'!AJ$11,'COMPRAS CONJ - FACTORES'!AJ$10)*'COMPRAS CONJ - FACTORES'!AJ117</f>
        <v>0</v>
      </c>
      <c r="AK117" s="21">
        <f>+$I117*IF(OR($A117="2-F1",$A117="2-F2"),'COMPRAS CONJ - FACTORES'!AK$11,'COMPRAS CONJ - FACTORES'!AK$10)*'COMPRAS CONJ - FACTORES'!AK117</f>
        <v>0</v>
      </c>
      <c r="AL117" s="21">
        <f>+$I117*IF(OR($A117="2-F1",$A117="2-F2"),'COMPRAS CONJ - FACTORES'!AL$11,'COMPRAS CONJ - FACTORES'!AL$10)*'COMPRAS CONJ - FACTORES'!AL117</f>
        <v>0</v>
      </c>
      <c r="AM117" s="21">
        <f>+$I117*IF(OR($A117="2-F1",$A117="2-F2"),'COMPRAS CONJ - FACTORES'!AM$11,'COMPRAS CONJ - FACTORES'!AM$10)*'COMPRAS CONJ - FACTORES'!AM117</f>
        <v>0</v>
      </c>
      <c r="AN117" s="21">
        <f>+$I117*IF(OR($A117="2-F1",$A117="2-F2"),'COMPRAS CONJ - FACTORES'!AN$11,'COMPRAS CONJ - FACTORES'!AN$10)*'COMPRAS CONJ - FACTORES'!AN117</f>
        <v>0</v>
      </c>
      <c r="AO117" s="21">
        <f>+$I117*IF(OR($A117="2-F1",$A117="2-F2"),'COMPRAS CONJ - FACTORES'!AO$11,'COMPRAS CONJ - FACTORES'!AO$10)*'COMPRAS CONJ - FACTORES'!AO117</f>
        <v>0</v>
      </c>
      <c r="AP117" s="21">
        <f>+$I117*IF(OR($A117="2-F1",$A117="2-F2"),'COMPRAS CONJ - FACTORES'!AP$11,'COMPRAS CONJ - FACTORES'!AP$10)*'COMPRAS CONJ - FACTORES'!AP117</f>
        <v>0</v>
      </c>
      <c r="AQ117" s="21">
        <f>+$I117*IF(OR($A117="2-F1",$A117="2-F2"),'COMPRAS CONJ - FACTORES'!AQ$11,'COMPRAS CONJ - FACTORES'!AQ$10)*'COMPRAS CONJ - FACTORES'!AQ117</f>
        <v>0</v>
      </c>
      <c r="AR117" s="21">
        <f>+$I117*IF(OR($A117="2-F1",$A117="2-F2"),'COMPRAS CONJ - FACTORES'!AR$11,'COMPRAS CONJ - FACTORES'!AR$10)*'COMPRAS CONJ - FACTORES'!AR117</f>
        <v>0</v>
      </c>
      <c r="AS117" s="21">
        <f>+$I117*IF(OR($A117="2-F1",$A117="2-F2"),'COMPRAS CONJ - FACTORES'!AS$11,'COMPRAS CONJ - FACTORES'!AS$10)*'COMPRAS CONJ - FACTORES'!AS117</f>
        <v>0</v>
      </c>
      <c r="AT117" s="21">
        <f>+$I117*IF(OR($A117="2-F1",$A117="2-F2"),'COMPRAS CONJ - FACTORES'!AT$11,'COMPRAS CONJ - FACTORES'!AT$10)*'COMPRAS CONJ - FACTORES'!AT117</f>
        <v>0</v>
      </c>
      <c r="AU117" s="21">
        <f>+$I117*IF(OR($A117="2-F1",$A117="2-F2"),'COMPRAS CONJ - FACTORES'!AU$11,'COMPRAS CONJ - FACTORES'!AU$10)*'COMPRAS CONJ - FACTORES'!AU117</f>
        <v>0</v>
      </c>
      <c r="AV117" s="21">
        <f>+$I117*IF(OR($A117="2-F1",$A117="2-F2"),'COMPRAS CONJ - FACTORES'!AV$11,'COMPRAS CONJ - FACTORES'!AV$10)*'COMPRAS CONJ - FACTORES'!AV117</f>
        <v>0</v>
      </c>
      <c r="AW117" s="21">
        <f>+$I117*IF(OR($A117="2-F1",$A117="2-F2"),'COMPRAS CONJ - FACTORES'!AW$11,'COMPRAS CONJ - FACTORES'!AW$10)*'COMPRAS CONJ - FACTORES'!AW117</f>
        <v>0</v>
      </c>
      <c r="AX117" s="21">
        <f>+$I117*IF(OR($A117="2-F1",$A117="2-F2"),'COMPRAS CONJ - FACTORES'!AX$11,'COMPRAS CONJ - FACTORES'!AX$10)*'COMPRAS CONJ - FACTORES'!AX117</f>
        <v>0</v>
      </c>
      <c r="AY117" s="21">
        <f>+$I117*IF(OR($A117="2-F1",$A117="2-F2"),'COMPRAS CONJ - FACTORES'!AY$11,'COMPRAS CONJ - FACTORES'!AY$10)*'COMPRAS CONJ - FACTORES'!AY117</f>
        <v>0</v>
      </c>
      <c r="AZ117" s="21">
        <f>+$I117*IF(OR($A117="2-F1",$A117="2-F2"),'COMPRAS CONJ - FACTORES'!AZ$11,'COMPRAS CONJ - FACTORES'!AZ$10)*'COMPRAS CONJ - FACTORES'!AZ117</f>
        <v>0</v>
      </c>
      <c r="BA117" s="21">
        <f>+$I117*IF(OR($A117="2-F1",$A117="2-F2"),'COMPRAS CONJ - FACTORES'!BA$11,'COMPRAS CONJ - FACTORES'!BA$10)*'COMPRAS CONJ - FACTORES'!BA117</f>
        <v>0</v>
      </c>
      <c r="BB117" s="21">
        <f>+$I117*IF(OR($A117="2-F1",$A117="2-F2"),'COMPRAS CONJ - FACTORES'!BB$11,'COMPRAS CONJ - FACTORES'!BB$10)*'COMPRAS CONJ - FACTORES'!BB117</f>
        <v>0</v>
      </c>
      <c r="BC117" s="21">
        <f>+$I117*IF(OR($A117="2-F1",$A117="2-F2"),'COMPRAS CONJ - FACTORES'!BC$11,'COMPRAS CONJ - FACTORES'!BC$10)*'COMPRAS CONJ - FACTORES'!BC117</f>
        <v>0</v>
      </c>
      <c r="BD117" s="21">
        <f>+$I117*IF(OR($A117="2-F1",$A117="2-F2"),'COMPRAS CONJ - FACTORES'!BD$11,'COMPRAS CONJ - FACTORES'!BD$10)*'COMPRAS CONJ - FACTORES'!BD117</f>
        <v>0</v>
      </c>
      <c r="BE117" s="21">
        <f>+$I117*IF(OR($A117="2-F1",$A117="2-F2"),'COMPRAS CONJ - FACTORES'!BE$11,'COMPRAS CONJ - FACTORES'!BE$10)*'COMPRAS CONJ - FACTORES'!BE117</f>
        <v>0</v>
      </c>
      <c r="BF117" s="21">
        <f>+$I117*IF(OR($A117="2-F1",$A117="2-F2"),'COMPRAS CONJ - FACTORES'!BF$11,'COMPRAS CONJ - FACTORES'!BF$10)*'COMPRAS CONJ - FACTORES'!BF117</f>
        <v>0</v>
      </c>
      <c r="BG117" s="21">
        <f>+$I117*IF(OR($A117="2-F1",$A117="2-F2"),'COMPRAS CONJ - FACTORES'!BG$11,'COMPRAS CONJ - FACTORES'!BG$10)*'COMPRAS CONJ - FACTORES'!BG117</f>
        <v>0</v>
      </c>
      <c r="BH117" s="21">
        <f>+$I117*IF(OR($A117="2-F1",$A117="2-F2"),'COMPRAS CONJ - FACTORES'!BH$11,'COMPRAS CONJ - FACTORES'!BH$10)*'COMPRAS CONJ - FACTORES'!BH117</f>
        <v>0</v>
      </c>
      <c r="BI117" s="21">
        <f>+$I117*IF(OR($A117="2-F1",$A117="2-F2"),'COMPRAS CONJ - FACTORES'!BI$11,'COMPRAS CONJ - FACTORES'!BI$10)*'COMPRAS CONJ - FACTORES'!BI117</f>
        <v>0</v>
      </c>
      <c r="BJ117" s="21">
        <f>+$I117*IF(OR($A117="2-F1",$A117="2-F2"),'COMPRAS CONJ - FACTORES'!BJ$11,'COMPRAS CONJ - FACTORES'!BJ$10)*'COMPRAS CONJ - FACTORES'!BJ117</f>
        <v>0</v>
      </c>
      <c r="BK117" s="21">
        <f>+$I117*IF(OR($A117="2-F1",$A117="2-F2"),'COMPRAS CONJ - FACTORES'!BK$11,'COMPRAS CONJ - FACTORES'!BK$10)*'COMPRAS CONJ - FACTORES'!BK117</f>
        <v>0</v>
      </c>
      <c r="BL117" s="21">
        <f>+$I117*IF(OR($A117="2-F1",$A117="2-F2"),'COMPRAS CONJ - FACTORES'!BL$11,'COMPRAS CONJ - FACTORES'!BL$10)*'COMPRAS CONJ - FACTORES'!BL117</f>
        <v>0</v>
      </c>
      <c r="BM117" s="21">
        <f>+$I117*IF(OR($A117="2-F1",$A117="2-F2"),'COMPRAS CONJ - FACTORES'!BM$11,'COMPRAS CONJ - FACTORES'!BM$10)*'COMPRAS CONJ - FACTORES'!BM117</f>
        <v>0</v>
      </c>
      <c r="BN117" s="21">
        <f>+$I117*IF(OR($A117="2-F1",$A117="2-F2"),'COMPRAS CONJ - FACTORES'!BN$11,'COMPRAS CONJ - FACTORES'!BN$10)*'COMPRAS CONJ - FACTORES'!BN117</f>
        <v>0</v>
      </c>
      <c r="BO117" s="21">
        <f>+$I117*IF(OR($A117="2-F1",$A117="2-F2"),'COMPRAS CONJ - FACTORES'!BO$11,'COMPRAS CONJ - FACTORES'!BO$10)*'COMPRAS CONJ - FACTORES'!BO117</f>
        <v>0</v>
      </c>
      <c r="BP117" s="21">
        <f>+$I117*IF(OR($A117="2-F1",$A117="2-F2"),'COMPRAS CONJ - FACTORES'!BP$11,'COMPRAS CONJ - FACTORES'!BP$10)*'COMPRAS CONJ - FACTORES'!BP117</f>
        <v>0</v>
      </c>
      <c r="BQ117" s="21">
        <f>+$I117*IF(OR($A117="2-F1",$A117="2-F2"),'COMPRAS CONJ - FACTORES'!BQ$11,'COMPRAS CONJ - FACTORES'!BQ$10)*'COMPRAS CONJ - FACTORES'!BQ117</f>
        <v>0</v>
      </c>
      <c r="BR117" s="21">
        <f>+$I117*IF(OR($A117="2-F1",$A117="2-F2"),'COMPRAS CONJ - FACTORES'!BR$11,'COMPRAS CONJ - FACTORES'!BR$10)*'COMPRAS CONJ - FACTORES'!BR117</f>
        <v>0</v>
      </c>
      <c r="BS117" s="21">
        <f>+$I117*IF(OR($A117="2-F1",$A117="2-F2"),'COMPRAS CONJ - FACTORES'!BS$11,'COMPRAS CONJ - FACTORES'!BS$10)*'COMPRAS CONJ - FACTORES'!BS117</f>
        <v>0</v>
      </c>
      <c r="BT117" s="21">
        <f>+$I117*IF(OR($A117="2-F1",$A117="2-F2"),'COMPRAS CONJ - FACTORES'!BT$11,'COMPRAS CONJ - FACTORES'!BT$10)*'COMPRAS CONJ - FACTORES'!BT117</f>
        <v>0</v>
      </c>
      <c r="BU117" s="21">
        <f>+$I117*IF(OR($A117="2-F1",$A117="2-F2"),'COMPRAS CONJ - FACTORES'!BU$11,'COMPRAS CONJ - FACTORES'!BU$10)*'COMPRAS CONJ - FACTORES'!BU117</f>
        <v>0</v>
      </c>
      <c r="BV117" s="21">
        <f>+$I117*IF(OR($A117="2-F1",$A117="2-F2"),'COMPRAS CONJ - FACTORES'!BV$11,'COMPRAS CONJ - FACTORES'!BV$10)*'COMPRAS CONJ - FACTORES'!BV117</f>
        <v>0</v>
      </c>
      <c r="BW117" s="21">
        <f>+$I117*IF(OR($A117="2-F1",$A117="2-F2"),'COMPRAS CONJ - FACTORES'!BW$11,'COMPRAS CONJ - FACTORES'!BW$10)*'COMPRAS CONJ - FACTORES'!BW117</f>
        <v>0</v>
      </c>
      <c r="BX117" s="21">
        <f>+$I117*IF(OR($A117="2-F1",$A117="2-F2"),'COMPRAS CONJ - FACTORES'!BX$11,'COMPRAS CONJ - FACTORES'!BX$10)*'COMPRAS CONJ - FACTORES'!BX117</f>
        <v>0</v>
      </c>
      <c r="BY117" s="21">
        <f>+$I117*IF(OR($A117="2-F1",$A117="2-F2"),'COMPRAS CONJ - FACTORES'!BY$11,'COMPRAS CONJ - FACTORES'!BY$10)*'COMPRAS CONJ - FACTORES'!BY117</f>
        <v>0</v>
      </c>
      <c r="BZ117" s="21">
        <f>+$I117*IF(OR($A117="2-F1",$A117="2-F2"),'COMPRAS CONJ - FACTORES'!BZ$11,'COMPRAS CONJ - FACTORES'!BZ$10)*'COMPRAS CONJ - FACTORES'!BZ117</f>
        <v>0</v>
      </c>
      <c r="CA117" s="21">
        <f>+$I117*IF(OR($A117="2-F1",$A117="2-F2"),'COMPRAS CONJ - FACTORES'!CA$11,'COMPRAS CONJ - FACTORES'!CA$10)*'COMPRAS CONJ - FACTORES'!CA117</f>
        <v>0</v>
      </c>
    </row>
    <row r="118" spans="1:79" x14ac:dyDescent="0.3">
      <c r="A118" s="9" t="s">
        <v>3398</v>
      </c>
      <c r="B118" s="17" t="s">
        <v>2958</v>
      </c>
      <c r="C118" s="441" t="s">
        <v>3513</v>
      </c>
      <c r="D118" s="11" t="s">
        <v>2815</v>
      </c>
      <c r="E118" s="9" t="s">
        <v>3408</v>
      </c>
      <c r="F118" s="9" t="s">
        <v>3514</v>
      </c>
      <c r="G118" s="9" t="s">
        <v>3515</v>
      </c>
      <c r="H118" s="12" t="s">
        <v>3516</v>
      </c>
      <c r="I118" s="13">
        <v>143.1</v>
      </c>
      <c r="J118" s="14">
        <v>3</v>
      </c>
      <c r="K118" s="24">
        <v>43224</v>
      </c>
      <c r="L118" s="24">
        <v>43385</v>
      </c>
      <c r="M118" s="689">
        <v>43385</v>
      </c>
      <c r="N118" s="21">
        <f>+$I118*IF(OR($A118="2-F1",$A118="2-F2"),'COMPRAS CONJ - FACTORES'!N$11,'COMPRAS CONJ - FACTORES'!N$10)*'COMPRAS CONJ - FACTORES'!N118</f>
        <v>0</v>
      </c>
      <c r="O118" s="21">
        <f>+$I118*IF(OR($A118="2-F1",$A118="2-F2"),'COMPRAS CONJ - FACTORES'!O$11,'COMPRAS CONJ - FACTORES'!O$10)*'COMPRAS CONJ - FACTORES'!O118</f>
        <v>0</v>
      </c>
      <c r="P118" s="21">
        <f>+$I118*IF(OR($A118="2-F1",$A118="2-F2"),'COMPRAS CONJ - FACTORES'!P$11,'COMPRAS CONJ - FACTORES'!P$10)*'COMPRAS CONJ - FACTORES'!P118</f>
        <v>0</v>
      </c>
      <c r="Q118" s="21">
        <f>+$I118*IF(OR($A118="2-F1",$A118="2-F2"),'COMPRAS CONJ - FACTORES'!Q$11,'COMPRAS CONJ - FACTORES'!Q$10)*'COMPRAS CONJ - FACTORES'!Q118</f>
        <v>0</v>
      </c>
      <c r="R118" s="21">
        <f>+$I118*IF(OR($A118="2-F1",$A118="2-F2"),'COMPRAS CONJ - FACTORES'!R$11,'COMPRAS CONJ - FACTORES'!R$10)*'COMPRAS CONJ - FACTORES'!R118</f>
        <v>0</v>
      </c>
      <c r="S118" s="21">
        <f>+$I118*IF(OR($A118="2-F1",$A118="2-F2"),'COMPRAS CONJ - FACTORES'!S$11,'COMPRAS CONJ - FACTORES'!S$10)*'COMPRAS CONJ - FACTORES'!S118</f>
        <v>0</v>
      </c>
      <c r="T118" s="21">
        <f>+$I118*IF(OR($A118="2-F1",$A118="2-F2"),'COMPRAS CONJ - FACTORES'!T$11,'COMPRAS CONJ - FACTORES'!T$10)*'COMPRAS CONJ - FACTORES'!T118</f>
        <v>0</v>
      </c>
      <c r="U118" s="21">
        <f>+$I118*IF(OR($A118="2-F1",$A118="2-F2"),'COMPRAS CONJ - FACTORES'!U$11,'COMPRAS CONJ - FACTORES'!U$10)*'COMPRAS CONJ - FACTORES'!U118</f>
        <v>0</v>
      </c>
      <c r="V118" s="21">
        <f>+$I118*IF(OR($A118="2-F1",$A118="2-F2"),'COMPRAS CONJ - FACTORES'!V$11,'COMPRAS CONJ - FACTORES'!V$10)*'COMPRAS CONJ - FACTORES'!V118</f>
        <v>0</v>
      </c>
      <c r="W118" s="21">
        <f>+$I118*IF(OR($A118="2-F1",$A118="2-F2"),'COMPRAS CONJ - FACTORES'!W$11,'COMPRAS CONJ - FACTORES'!W$10)*'COMPRAS CONJ - FACTORES'!W118</f>
        <v>0</v>
      </c>
      <c r="X118" s="21">
        <f>+$I118*IF(OR($A118="2-F1",$A118="2-F2"),'COMPRAS CONJ - FACTORES'!X$11,'COMPRAS CONJ - FACTORES'!X$10)*'COMPRAS CONJ - FACTORES'!X118</f>
        <v>0</v>
      </c>
      <c r="Y118" s="21">
        <f>+$I118*IF(OR($A118="2-F1",$A118="2-F2"),'COMPRAS CONJ - FACTORES'!Y$11,'COMPRAS CONJ - FACTORES'!Y$10)*'COMPRAS CONJ - FACTORES'!Y118</f>
        <v>0</v>
      </c>
      <c r="Z118" s="21">
        <f>+$I118*IF(OR($A118="2-F1",$A118="2-F2"),'COMPRAS CONJ - FACTORES'!Z$11,'COMPRAS CONJ - FACTORES'!Z$10)*'COMPRAS CONJ - FACTORES'!Z118</f>
        <v>0</v>
      </c>
      <c r="AA118" s="21">
        <f>+$I118*IF(OR($A118="2-F1",$A118="2-F2"),'COMPRAS CONJ - FACTORES'!AA$11,'COMPRAS CONJ - FACTORES'!AA$10)*'COMPRAS CONJ - FACTORES'!AA118</f>
        <v>0</v>
      </c>
      <c r="AB118" s="21">
        <f>+$I118*IF(OR($A118="2-F1",$A118="2-F2"),'COMPRAS CONJ - FACTORES'!AB$11,'COMPRAS CONJ - FACTORES'!AB$10)*'COMPRAS CONJ - FACTORES'!AB118</f>
        <v>0</v>
      </c>
      <c r="AC118" s="21">
        <f>+$I118*IF(OR($A118="2-F1",$A118="2-F2"),'COMPRAS CONJ - FACTORES'!AC$11,'COMPRAS CONJ - FACTORES'!AC$10)*'COMPRAS CONJ - FACTORES'!AC118</f>
        <v>174.65641199999999</v>
      </c>
      <c r="AD118" s="21">
        <f>+$I118*IF(OR($A118="2-F1",$A118="2-F2"),'COMPRAS CONJ - FACTORES'!AD$11,'COMPRAS CONJ - FACTORES'!AD$10)*'COMPRAS CONJ - FACTORES'!AD118</f>
        <v>174.65641199999999</v>
      </c>
      <c r="AE118" s="21">
        <f>+$I118*IF(OR($A118="2-F1",$A118="2-F2"),'COMPRAS CONJ - FACTORES'!AE$11,'COMPRAS CONJ - FACTORES'!AE$10)*'COMPRAS CONJ - FACTORES'!AE118</f>
        <v>174.65641199999999</v>
      </c>
      <c r="AF118" s="21">
        <f>+$I118*IF(OR($A118="2-F1",$A118="2-F2"),'COMPRAS CONJ - FACTORES'!AF$11,'COMPRAS CONJ - FACTORES'!AF$10)*'COMPRAS CONJ - FACTORES'!AF118</f>
        <v>167.37906149999995</v>
      </c>
      <c r="AG118" s="21">
        <f>+$I118*IF(OR($A118="2-F1",$A118="2-F2"),'COMPRAS CONJ - FACTORES'!AG$11,'COMPRAS CONJ - FACTORES'!AG$10)*'COMPRAS CONJ - FACTORES'!AG118</f>
        <v>167.37906149999995</v>
      </c>
      <c r="AH118" s="21">
        <f>+$I118*IF(OR($A118="2-F1",$A118="2-F2"),'COMPRAS CONJ - FACTORES'!AH$11,'COMPRAS CONJ - FACTORES'!AH$10)*'COMPRAS CONJ - FACTORES'!AH118</f>
        <v>167.37906149999995</v>
      </c>
      <c r="AI118" s="21">
        <f>+$I118*IF(OR($A118="2-F1",$A118="2-F2"),'COMPRAS CONJ - FACTORES'!AI$11,'COMPRAS CONJ - FACTORES'!AI$10)*'COMPRAS CONJ - FACTORES'!AI118</f>
        <v>167.37906149999995</v>
      </c>
      <c r="AJ118" s="21">
        <f>+$I118*IF(OR($A118="2-F1",$A118="2-F2"),'COMPRAS CONJ - FACTORES'!AJ$11,'COMPRAS CONJ - FACTORES'!AJ$10)*'COMPRAS CONJ - FACTORES'!AJ118</f>
        <v>167.37906149999995</v>
      </c>
      <c r="AK118" s="21">
        <f>+$I118*IF(OR($A118="2-F1",$A118="2-F2"),'COMPRAS CONJ - FACTORES'!AK$11,'COMPRAS CONJ - FACTORES'!AK$10)*'COMPRAS CONJ - FACTORES'!AK118</f>
        <v>167.37906149999995</v>
      </c>
      <c r="AL118" s="21">
        <f>+$I118*IF(OR($A118="2-F1",$A118="2-F2"),'COMPRAS CONJ - FACTORES'!AL$11,'COMPRAS CONJ - FACTORES'!AL$10)*'COMPRAS CONJ - FACTORES'!AL118</f>
        <v>167.37906149999995</v>
      </c>
      <c r="AM118" s="21">
        <f>+$I118*IF(OR($A118="2-F1",$A118="2-F2"),'COMPRAS CONJ - FACTORES'!AM$11,'COMPRAS CONJ - FACTORES'!AM$10)*'COMPRAS CONJ - FACTORES'!AM118</f>
        <v>167.37906149999995</v>
      </c>
      <c r="AN118" s="21">
        <f>+$I118*IF(OR($A118="2-F1",$A118="2-F2"),'COMPRAS CONJ - FACTORES'!AN$11,'COMPRAS CONJ - FACTORES'!AN$10)*'COMPRAS CONJ - FACTORES'!AN118</f>
        <v>167.37906149999995</v>
      </c>
      <c r="AO118" s="21">
        <f>+$I118*IF(OR($A118="2-F1",$A118="2-F2"),'COMPRAS CONJ - FACTORES'!AO$11,'COMPRAS CONJ - FACTORES'!AO$10)*'COMPRAS CONJ - FACTORES'!AO118</f>
        <v>170.22603599999997</v>
      </c>
      <c r="AP118" s="21">
        <f>+$I118*IF(OR($A118="2-F1",$A118="2-F2"),'COMPRAS CONJ - FACTORES'!AP$11,'COMPRAS CONJ - FACTORES'!AP$10)*'COMPRAS CONJ - FACTORES'!AP118</f>
        <v>170.22603599999997</v>
      </c>
      <c r="AQ118" s="21">
        <f>+$I118*IF(OR($A118="2-F1",$A118="2-F2"),'COMPRAS CONJ - FACTORES'!AQ$11,'COMPRAS CONJ - FACTORES'!AQ$10)*'COMPRAS CONJ - FACTORES'!AQ118</f>
        <v>170.22603599999997</v>
      </c>
      <c r="AR118" s="21">
        <f>+$I118*IF(OR($A118="2-F1",$A118="2-F2"),'COMPRAS CONJ - FACTORES'!AR$11,'COMPRAS CONJ - FACTORES'!AR$10)*'COMPRAS CONJ - FACTORES'!AR118</f>
        <v>170.22603599999997</v>
      </c>
      <c r="AS118" s="21">
        <f>+$I118*IF(OR($A118="2-F1",$A118="2-F2"),'COMPRAS CONJ - FACTORES'!AS$11,'COMPRAS CONJ - FACTORES'!AS$10)*'COMPRAS CONJ - FACTORES'!AS118</f>
        <v>170.22603599999997</v>
      </c>
      <c r="AT118" s="21">
        <f>+$I118*IF(OR($A118="2-F1",$A118="2-F2"),'COMPRAS CONJ - FACTORES'!AT$11,'COMPRAS CONJ - FACTORES'!AT$10)*'COMPRAS CONJ - FACTORES'!AT118</f>
        <v>170.22603599999997</v>
      </c>
      <c r="AU118" s="21">
        <f>+$I118*IF(OR($A118="2-F1",$A118="2-F2"),'COMPRAS CONJ - FACTORES'!AU$11,'COMPRAS CONJ - FACTORES'!AU$10)*'COMPRAS CONJ - FACTORES'!AU118</f>
        <v>170.22603599999997</v>
      </c>
      <c r="AV118" s="21">
        <f>+$I118*IF(OR($A118="2-F1",$A118="2-F2"),'COMPRAS CONJ - FACTORES'!AV$11,'COMPRAS CONJ - FACTORES'!AV$10)*'COMPRAS CONJ - FACTORES'!AV118</f>
        <v>170.22603599999997</v>
      </c>
      <c r="AW118" s="21">
        <f>+$I118*IF(OR($A118="2-F1",$A118="2-F2"),'COMPRAS CONJ - FACTORES'!AW$11,'COMPRAS CONJ - FACTORES'!AW$10)*'COMPRAS CONJ - FACTORES'!AW118</f>
        <v>170.22603599999997</v>
      </c>
      <c r="AX118" s="21">
        <f>+$I118*IF(OR($A118="2-F1",$A118="2-F2"),'COMPRAS CONJ - FACTORES'!AX$11,'COMPRAS CONJ - FACTORES'!AX$10)*'COMPRAS CONJ - FACTORES'!AX118</f>
        <v>170.22603599999997</v>
      </c>
      <c r="AY118" s="21">
        <f>+$I118*IF(OR($A118="2-F1",$A118="2-F2"),'COMPRAS CONJ - FACTORES'!AY$11,'COMPRAS CONJ - FACTORES'!AY$10)*'COMPRAS CONJ - FACTORES'!AY118</f>
        <v>170.22603599999997</v>
      </c>
      <c r="AZ118" s="21">
        <f>+$I118*IF(OR($A118="2-F1",$A118="2-F2"),'COMPRAS CONJ - FACTORES'!AZ$11,'COMPRAS CONJ - FACTORES'!AZ$10)*'COMPRAS CONJ - FACTORES'!AZ118</f>
        <v>170.22603599999997</v>
      </c>
      <c r="BA118" s="21">
        <f>+$I118*IF(OR($A118="2-F1",$A118="2-F2"),'COMPRAS CONJ - FACTORES'!BA$11,'COMPRAS CONJ - FACTORES'!BA$10)*'COMPRAS CONJ - FACTORES'!BA118</f>
        <v>173.13883649999997</v>
      </c>
      <c r="BB118" s="21">
        <f>+$I118*IF(OR($A118="2-F1",$A118="2-F2"),'COMPRAS CONJ - FACTORES'!BB$11,'COMPRAS CONJ - FACTORES'!BB$10)*'COMPRAS CONJ - FACTORES'!BB118</f>
        <v>173.13883649999997</v>
      </c>
      <c r="BC118" s="21">
        <f>+$I118*IF(OR($A118="2-F1",$A118="2-F2"),'COMPRAS CONJ - FACTORES'!BC$11,'COMPRAS CONJ - FACTORES'!BC$10)*'COMPRAS CONJ - FACTORES'!BC118</f>
        <v>173.13883649999997</v>
      </c>
      <c r="BD118" s="21">
        <f>+$I118*IF(OR($A118="2-F1",$A118="2-F2"),'COMPRAS CONJ - FACTORES'!BD$11,'COMPRAS CONJ - FACTORES'!BD$10)*'COMPRAS CONJ - FACTORES'!BD118</f>
        <v>173.13883649999997</v>
      </c>
      <c r="BE118" s="21">
        <f>+$I118*IF(OR($A118="2-F1",$A118="2-F2"),'COMPRAS CONJ - FACTORES'!BE$11,'COMPRAS CONJ - FACTORES'!BE$10)*'COMPRAS CONJ - FACTORES'!BE118</f>
        <v>173.13883649999997</v>
      </c>
      <c r="BF118" s="21">
        <f>+$I118*IF(OR($A118="2-F1",$A118="2-F2"),'COMPRAS CONJ - FACTORES'!BF$11,'COMPRAS CONJ - FACTORES'!BF$10)*'COMPRAS CONJ - FACTORES'!BF118</f>
        <v>173.13883649999997</v>
      </c>
      <c r="BG118" s="21">
        <f>+$I118*IF(OR($A118="2-F1",$A118="2-F2"),'COMPRAS CONJ - FACTORES'!BG$11,'COMPRAS CONJ - FACTORES'!BG$10)*'COMPRAS CONJ - FACTORES'!BG118</f>
        <v>173.13883649999997</v>
      </c>
      <c r="BH118" s="21">
        <f>+$I118*IF(OR($A118="2-F1",$A118="2-F2"),'COMPRAS CONJ - FACTORES'!BH$11,'COMPRAS CONJ - FACTORES'!BH$10)*'COMPRAS CONJ - FACTORES'!BH118</f>
        <v>173.13883649999997</v>
      </c>
      <c r="BI118" s="21">
        <f>+$I118*IF(OR($A118="2-F1",$A118="2-F2"),'COMPRAS CONJ - FACTORES'!BI$11,'COMPRAS CONJ - FACTORES'!BI$10)*'COMPRAS CONJ - FACTORES'!BI118</f>
        <v>173.13883649999997</v>
      </c>
      <c r="BJ118" s="21">
        <f>+$I118*IF(OR($A118="2-F1",$A118="2-F2"),'COMPRAS CONJ - FACTORES'!BJ$11,'COMPRAS CONJ - FACTORES'!BJ$10)*'COMPRAS CONJ - FACTORES'!BJ118</f>
        <v>173.13883649999997</v>
      </c>
      <c r="BK118" s="21">
        <f>+$I118*IF(OR($A118="2-F1",$A118="2-F2"),'COMPRAS CONJ - FACTORES'!BK$11,'COMPRAS CONJ - FACTORES'!BK$10)*'COMPRAS CONJ - FACTORES'!BK118</f>
        <v>173.13883649999997</v>
      </c>
      <c r="BL118" s="21">
        <f>+$I118*IF(OR($A118="2-F1",$A118="2-F2"),'COMPRAS CONJ - FACTORES'!BL$11,'COMPRAS CONJ - FACTORES'!BL$10)*'COMPRAS CONJ - FACTORES'!BL118</f>
        <v>173.13883649999997</v>
      </c>
      <c r="BM118" s="21">
        <f>+$I118*IF(OR($A118="2-F1",$A118="2-F2"),'COMPRAS CONJ - FACTORES'!BM$11,'COMPRAS CONJ - FACTORES'!BM$10)*'COMPRAS CONJ - FACTORES'!BM118</f>
        <v>176.10100649999998</v>
      </c>
      <c r="BN118" s="21">
        <f>+$I118*IF(OR($A118="2-F1",$A118="2-F2"),'COMPRAS CONJ - FACTORES'!BN$11,'COMPRAS CONJ - FACTORES'!BN$10)*'COMPRAS CONJ - FACTORES'!BN118</f>
        <v>176.10100649999998</v>
      </c>
      <c r="BO118" s="21">
        <f>+$I118*IF(OR($A118="2-F1",$A118="2-F2"),'COMPRAS CONJ - FACTORES'!BO$11,'COMPRAS CONJ - FACTORES'!BO$10)*'COMPRAS CONJ - FACTORES'!BO118</f>
        <v>176.10100649999998</v>
      </c>
      <c r="BP118" s="21">
        <f>+$I118*IF(OR($A118="2-F1",$A118="2-F2"),'COMPRAS CONJ - FACTORES'!BP$11,'COMPRAS CONJ - FACTORES'!BP$10)*'COMPRAS CONJ - FACTORES'!BP118</f>
        <v>176.10100649999998</v>
      </c>
      <c r="BQ118" s="21">
        <f>+$I118*IF(OR($A118="2-F1",$A118="2-F2"),'COMPRAS CONJ - FACTORES'!BQ$11,'COMPRAS CONJ - FACTORES'!BQ$10)*'COMPRAS CONJ - FACTORES'!BQ118</f>
        <v>176.10100649999998</v>
      </c>
      <c r="BR118" s="21">
        <f>+$I118*IF(OR($A118="2-F1",$A118="2-F2"),'COMPRAS CONJ - FACTORES'!BR$11,'COMPRAS CONJ - FACTORES'!BR$10)*'COMPRAS CONJ - FACTORES'!BR118</f>
        <v>176.10100649999998</v>
      </c>
      <c r="BS118" s="21">
        <f>+$I118*IF(OR($A118="2-F1",$A118="2-F2"),'COMPRAS CONJ - FACTORES'!BS$11,'COMPRAS CONJ - FACTORES'!BS$10)*'COMPRAS CONJ - FACTORES'!BS118</f>
        <v>176.10100649999998</v>
      </c>
      <c r="BT118" s="21">
        <f>+$I118*IF(OR($A118="2-F1",$A118="2-F2"),'COMPRAS CONJ - FACTORES'!BT$11,'COMPRAS CONJ - FACTORES'!BT$10)*'COMPRAS CONJ - FACTORES'!BT118</f>
        <v>176.10100649999998</v>
      </c>
      <c r="BU118" s="21">
        <f>+$I118*IF(OR($A118="2-F1",$A118="2-F2"),'COMPRAS CONJ - FACTORES'!BU$11,'COMPRAS CONJ - FACTORES'!BU$10)*'COMPRAS CONJ - FACTORES'!BU118</f>
        <v>176.10100649999998</v>
      </c>
      <c r="BV118" s="21">
        <f>+$I118*IF(OR($A118="2-F1",$A118="2-F2"),'COMPRAS CONJ - FACTORES'!BV$11,'COMPRAS CONJ - FACTORES'!BV$10)*'COMPRAS CONJ - FACTORES'!BV118</f>
        <v>176.10100649999998</v>
      </c>
      <c r="BW118" s="21">
        <f>+$I118*IF(OR($A118="2-F1",$A118="2-F2"),'COMPRAS CONJ - FACTORES'!BW$11,'COMPRAS CONJ - FACTORES'!BW$10)*'COMPRAS CONJ - FACTORES'!BW118</f>
        <v>176.10100649999998</v>
      </c>
      <c r="BX118" s="21">
        <f>+$I118*IF(OR($A118="2-F1",$A118="2-F2"),'COMPRAS CONJ - FACTORES'!BX$11,'COMPRAS CONJ - FACTORES'!BX$10)*'COMPRAS CONJ - FACTORES'!BX118</f>
        <v>176.10100649999998</v>
      </c>
      <c r="BY118" s="21">
        <f>+$I118*IF(OR($A118="2-F1",$A118="2-F2"),'COMPRAS CONJ - FACTORES'!BY$11,'COMPRAS CONJ - FACTORES'!BY$10)*'COMPRAS CONJ - FACTORES'!BY118</f>
        <v>179.09608949999998</v>
      </c>
      <c r="BZ118" s="21">
        <f>+$I118*IF(OR($A118="2-F1",$A118="2-F2"),'COMPRAS CONJ - FACTORES'!BZ$11,'COMPRAS CONJ - FACTORES'!BZ$10)*'COMPRAS CONJ - FACTORES'!BZ118</f>
        <v>179.09608949999998</v>
      </c>
      <c r="CA118" s="21">
        <f>+$I118*IF(OR($A118="2-F1",$A118="2-F2"),'COMPRAS CONJ - FACTORES'!CA$11,'COMPRAS CONJ - FACTORES'!CA$10)*'COMPRAS CONJ - FACTORES'!CA118</f>
        <v>179.09608949999998</v>
      </c>
    </row>
    <row r="119" spans="1:79" x14ac:dyDescent="0.3">
      <c r="A119" s="9" t="s">
        <v>3398</v>
      </c>
      <c r="B119" s="17" t="s">
        <v>2958</v>
      </c>
      <c r="C119" s="441" t="s">
        <v>3517</v>
      </c>
      <c r="D119" s="498" t="s">
        <v>2960</v>
      </c>
      <c r="E119" s="439" t="s">
        <v>2961</v>
      </c>
      <c r="F119" s="439" t="s">
        <v>3518</v>
      </c>
      <c r="G119" s="439" t="s">
        <v>3519</v>
      </c>
      <c r="H119" s="439" t="s">
        <v>3520</v>
      </c>
      <c r="I119" s="13">
        <v>140.72</v>
      </c>
      <c r="J119" s="14">
        <v>3</v>
      </c>
      <c r="K119" s="24" t="s">
        <v>3707</v>
      </c>
      <c r="L119" s="24" t="s">
        <v>3707</v>
      </c>
      <c r="M119" s="439" t="s">
        <v>5735</v>
      </c>
      <c r="N119" s="21">
        <f>+$I119*IF(OR($A119="2-F1",$A119="2-F2"),'COMPRAS CONJ - FACTORES'!N$11,'COMPRAS CONJ - FACTORES'!N$10)*'COMPRAS CONJ - FACTORES'!N119</f>
        <v>0</v>
      </c>
      <c r="O119" s="21">
        <f>+$I119*IF(OR($A119="2-F1",$A119="2-F2"),'COMPRAS CONJ - FACTORES'!O$11,'COMPRAS CONJ - FACTORES'!O$10)*'COMPRAS CONJ - FACTORES'!O119</f>
        <v>0</v>
      </c>
      <c r="P119" s="21">
        <f>+$I119*IF(OR($A119="2-F1",$A119="2-F2"),'COMPRAS CONJ - FACTORES'!P$11,'COMPRAS CONJ - FACTORES'!P$10)*'COMPRAS CONJ - FACTORES'!P119</f>
        <v>0</v>
      </c>
      <c r="Q119" s="21">
        <f>+$I119*IF(OR($A119="2-F1",$A119="2-F2"),'COMPRAS CONJ - FACTORES'!Q$11,'COMPRAS CONJ - FACTORES'!Q$10)*'COMPRAS CONJ - FACTORES'!Q119</f>
        <v>0</v>
      </c>
      <c r="R119" s="21">
        <f>+$I119*IF(OR($A119="2-F1",$A119="2-F2"),'COMPRAS CONJ - FACTORES'!R$11,'COMPRAS CONJ - FACTORES'!R$10)*'COMPRAS CONJ - FACTORES'!R119</f>
        <v>0</v>
      </c>
      <c r="S119" s="21">
        <f>+$I119*IF(OR($A119="2-F1",$A119="2-F2"),'COMPRAS CONJ - FACTORES'!S$11,'COMPRAS CONJ - FACTORES'!S$10)*'COMPRAS CONJ - FACTORES'!S119</f>
        <v>0</v>
      </c>
      <c r="T119" s="21">
        <f>+$I119*IF(OR($A119="2-F1",$A119="2-F2"),'COMPRAS CONJ - FACTORES'!T$11,'COMPRAS CONJ - FACTORES'!T$10)*'COMPRAS CONJ - FACTORES'!T119</f>
        <v>0</v>
      </c>
      <c r="U119" s="21">
        <f>+$I119*IF(OR($A119="2-F1",$A119="2-F2"),'COMPRAS CONJ - FACTORES'!U$11,'COMPRAS CONJ - FACTORES'!U$10)*'COMPRAS CONJ - FACTORES'!U119</f>
        <v>0</v>
      </c>
      <c r="V119" s="21">
        <f>+$I119*IF(OR($A119="2-F1",$A119="2-F2"),'COMPRAS CONJ - FACTORES'!V$11,'COMPRAS CONJ - FACTORES'!V$10)*'COMPRAS CONJ - FACTORES'!V119</f>
        <v>0</v>
      </c>
      <c r="W119" s="21">
        <f>+$I119*IF(OR($A119="2-F1",$A119="2-F2"),'COMPRAS CONJ - FACTORES'!W$11,'COMPRAS CONJ - FACTORES'!W$10)*'COMPRAS CONJ - FACTORES'!W119</f>
        <v>0</v>
      </c>
      <c r="X119" s="21">
        <f>+$I119*IF(OR($A119="2-F1",$A119="2-F2"),'COMPRAS CONJ - FACTORES'!X$11,'COMPRAS CONJ - FACTORES'!X$10)*'COMPRAS CONJ - FACTORES'!X119</f>
        <v>0</v>
      </c>
      <c r="Y119" s="21">
        <f>+$I119*IF(OR($A119="2-F1",$A119="2-F2"),'COMPRAS CONJ - FACTORES'!Y$11,'COMPRAS CONJ - FACTORES'!Y$10)*'COMPRAS CONJ - FACTORES'!Y119</f>
        <v>0</v>
      </c>
      <c r="Z119" s="21">
        <f>+$I119*IF(OR($A119="2-F1",$A119="2-F2"),'COMPRAS CONJ - FACTORES'!Z$11,'COMPRAS CONJ - FACTORES'!Z$10)*'COMPRAS CONJ - FACTORES'!Z119</f>
        <v>0</v>
      </c>
      <c r="AA119" s="21">
        <f>+$I119*IF(OR($A119="2-F1",$A119="2-F2"),'COMPRAS CONJ - FACTORES'!AA$11,'COMPRAS CONJ - FACTORES'!AA$10)*'COMPRAS CONJ - FACTORES'!AA119</f>
        <v>0</v>
      </c>
      <c r="AB119" s="21">
        <f>+$I119*IF(OR($A119="2-F1",$A119="2-F2"),'COMPRAS CONJ - FACTORES'!AB$11,'COMPRAS CONJ - FACTORES'!AB$10)*'COMPRAS CONJ - FACTORES'!AB119</f>
        <v>0</v>
      </c>
      <c r="AC119" s="21">
        <f>+$I119*IF(OR($A119="2-F1",$A119="2-F2"),'COMPRAS CONJ - FACTORES'!AC$11,'COMPRAS CONJ - FACTORES'!AC$10)*'COMPRAS CONJ - FACTORES'!AC119</f>
        <v>0</v>
      </c>
      <c r="AD119" s="21">
        <f>+$I119*IF(OR($A119="2-F1",$A119="2-F2"),'COMPRAS CONJ - FACTORES'!AD$11,'COMPRAS CONJ - FACTORES'!AD$10)*'COMPRAS CONJ - FACTORES'!AD119</f>
        <v>0</v>
      </c>
      <c r="AE119" s="21">
        <f>+$I119*IF(OR($A119="2-F1",$A119="2-F2"),'COMPRAS CONJ - FACTORES'!AE$11,'COMPRAS CONJ - FACTORES'!AE$10)*'COMPRAS CONJ - FACTORES'!AE119</f>
        <v>0</v>
      </c>
      <c r="AF119" s="21">
        <f>+$I119*IF(OR($A119="2-F1",$A119="2-F2"),'COMPRAS CONJ - FACTORES'!AF$11,'COMPRAS CONJ - FACTORES'!AF$10)*'COMPRAS CONJ - FACTORES'!AF119</f>
        <v>0</v>
      </c>
      <c r="AG119" s="21">
        <f>+$I119*IF(OR($A119="2-F1",$A119="2-F2"),'COMPRAS CONJ - FACTORES'!AG$11,'COMPRAS CONJ - FACTORES'!AG$10)*'COMPRAS CONJ - FACTORES'!AG119</f>
        <v>0</v>
      </c>
      <c r="AH119" s="21">
        <f>+$I119*IF(OR($A119="2-F1",$A119="2-F2"),'COMPRAS CONJ - FACTORES'!AH$11,'COMPRAS CONJ - FACTORES'!AH$10)*'COMPRAS CONJ - FACTORES'!AH119</f>
        <v>0</v>
      </c>
      <c r="AI119" s="21">
        <f>+$I119*IF(OR($A119="2-F1",$A119="2-F2"),'COMPRAS CONJ - FACTORES'!AI$11,'COMPRAS CONJ - FACTORES'!AI$10)*'COMPRAS CONJ - FACTORES'!AI119</f>
        <v>0</v>
      </c>
      <c r="AJ119" s="21">
        <f>+$I119*IF(OR($A119="2-F1",$A119="2-F2"),'COMPRAS CONJ - FACTORES'!AJ$11,'COMPRAS CONJ - FACTORES'!AJ$10)*'COMPRAS CONJ - FACTORES'!AJ119</f>
        <v>0</v>
      </c>
      <c r="AK119" s="21">
        <f>+$I119*IF(OR($A119="2-F1",$A119="2-F2"),'COMPRAS CONJ - FACTORES'!AK$11,'COMPRAS CONJ - FACTORES'!AK$10)*'COMPRAS CONJ - FACTORES'!AK119</f>
        <v>0</v>
      </c>
      <c r="AL119" s="21">
        <f>+$I119*IF(OR($A119="2-F1",$A119="2-F2"),'COMPRAS CONJ - FACTORES'!AL$11,'COMPRAS CONJ - FACTORES'!AL$10)*'COMPRAS CONJ - FACTORES'!AL119</f>
        <v>0</v>
      </c>
      <c r="AM119" s="21">
        <f>+$I119*IF(OR($A119="2-F1",$A119="2-F2"),'COMPRAS CONJ - FACTORES'!AM$11,'COMPRAS CONJ - FACTORES'!AM$10)*'COMPRAS CONJ - FACTORES'!AM119</f>
        <v>0</v>
      </c>
      <c r="AN119" s="21">
        <f>+$I119*IF(OR($A119="2-F1",$A119="2-F2"),'COMPRAS CONJ - FACTORES'!AN$11,'COMPRAS CONJ - FACTORES'!AN$10)*'COMPRAS CONJ - FACTORES'!AN119</f>
        <v>0</v>
      </c>
      <c r="AO119" s="21">
        <f>+$I119*IF(OR($A119="2-F1",$A119="2-F2"),'COMPRAS CONJ - FACTORES'!AO$11,'COMPRAS CONJ - FACTORES'!AO$10)*'COMPRAS CONJ - FACTORES'!AO119</f>
        <v>0</v>
      </c>
      <c r="AP119" s="21">
        <f>+$I119*IF(OR($A119="2-F1",$A119="2-F2"),'COMPRAS CONJ - FACTORES'!AP$11,'COMPRAS CONJ - FACTORES'!AP$10)*'COMPRAS CONJ - FACTORES'!AP119</f>
        <v>0</v>
      </c>
      <c r="AQ119" s="21">
        <f>+$I119*IF(OR($A119="2-F1",$A119="2-F2"),'COMPRAS CONJ - FACTORES'!AQ$11,'COMPRAS CONJ - FACTORES'!AQ$10)*'COMPRAS CONJ - FACTORES'!AQ119</f>
        <v>0</v>
      </c>
      <c r="AR119" s="21">
        <f>+$I119*IF(OR($A119="2-F1",$A119="2-F2"),'COMPRAS CONJ - FACTORES'!AR$11,'COMPRAS CONJ - FACTORES'!AR$10)*'COMPRAS CONJ - FACTORES'!AR119</f>
        <v>0</v>
      </c>
      <c r="AS119" s="21">
        <f>+$I119*IF(OR($A119="2-F1",$A119="2-F2"),'COMPRAS CONJ - FACTORES'!AS$11,'COMPRAS CONJ - FACTORES'!AS$10)*'COMPRAS CONJ - FACTORES'!AS119</f>
        <v>0</v>
      </c>
      <c r="AT119" s="21">
        <f>+$I119*IF(OR($A119="2-F1",$A119="2-F2"),'COMPRAS CONJ - FACTORES'!AT$11,'COMPRAS CONJ - FACTORES'!AT$10)*'COMPRAS CONJ - FACTORES'!AT119</f>
        <v>0</v>
      </c>
      <c r="AU119" s="21">
        <f>+$I119*IF(OR($A119="2-F1",$A119="2-F2"),'COMPRAS CONJ - FACTORES'!AU$11,'COMPRAS CONJ - FACTORES'!AU$10)*'COMPRAS CONJ - FACTORES'!AU119</f>
        <v>0</v>
      </c>
      <c r="AV119" s="21">
        <f>+$I119*IF(OR($A119="2-F1",$A119="2-F2"),'COMPRAS CONJ - FACTORES'!AV$11,'COMPRAS CONJ - FACTORES'!AV$10)*'COMPRAS CONJ - FACTORES'!AV119</f>
        <v>0</v>
      </c>
      <c r="AW119" s="21">
        <f>+$I119*IF(OR($A119="2-F1",$A119="2-F2"),'COMPRAS CONJ - FACTORES'!AW$11,'COMPRAS CONJ - FACTORES'!AW$10)*'COMPRAS CONJ - FACTORES'!AW119</f>
        <v>0</v>
      </c>
      <c r="AX119" s="21">
        <f>+$I119*IF(OR($A119="2-F1",$A119="2-F2"),'COMPRAS CONJ - FACTORES'!AX$11,'COMPRAS CONJ - FACTORES'!AX$10)*'COMPRAS CONJ - FACTORES'!AX119</f>
        <v>0</v>
      </c>
      <c r="AY119" s="21">
        <f>+$I119*IF(OR($A119="2-F1",$A119="2-F2"),'COMPRAS CONJ - FACTORES'!AY$11,'COMPRAS CONJ - FACTORES'!AY$10)*'COMPRAS CONJ - FACTORES'!AY119</f>
        <v>0</v>
      </c>
      <c r="AZ119" s="21">
        <f>+$I119*IF(OR($A119="2-F1",$A119="2-F2"),'COMPRAS CONJ - FACTORES'!AZ$11,'COMPRAS CONJ - FACTORES'!AZ$10)*'COMPRAS CONJ - FACTORES'!AZ119</f>
        <v>0</v>
      </c>
      <c r="BA119" s="21">
        <f>+$I119*IF(OR($A119="2-F1",$A119="2-F2"),'COMPRAS CONJ - FACTORES'!BA$11,'COMPRAS CONJ - FACTORES'!BA$10)*'COMPRAS CONJ - FACTORES'!BA119</f>
        <v>0</v>
      </c>
      <c r="BB119" s="21">
        <f>+$I119*IF(OR($A119="2-F1",$A119="2-F2"),'COMPRAS CONJ - FACTORES'!BB$11,'COMPRAS CONJ - FACTORES'!BB$10)*'COMPRAS CONJ - FACTORES'!BB119</f>
        <v>0</v>
      </c>
      <c r="BC119" s="21">
        <f>+$I119*IF(OR($A119="2-F1",$A119="2-F2"),'COMPRAS CONJ - FACTORES'!BC$11,'COMPRAS CONJ - FACTORES'!BC$10)*'COMPRAS CONJ - FACTORES'!BC119</f>
        <v>0</v>
      </c>
      <c r="BD119" s="21">
        <f>+$I119*IF(OR($A119="2-F1",$A119="2-F2"),'COMPRAS CONJ - FACTORES'!BD$11,'COMPRAS CONJ - FACTORES'!BD$10)*'COMPRAS CONJ - FACTORES'!BD119</f>
        <v>0</v>
      </c>
      <c r="BE119" s="21">
        <f>+$I119*IF(OR($A119="2-F1",$A119="2-F2"),'COMPRAS CONJ - FACTORES'!BE$11,'COMPRAS CONJ - FACTORES'!BE$10)*'COMPRAS CONJ - FACTORES'!BE119</f>
        <v>0</v>
      </c>
      <c r="BF119" s="21">
        <f>+$I119*IF(OR($A119="2-F1",$A119="2-F2"),'COMPRAS CONJ - FACTORES'!BF$11,'COMPRAS CONJ - FACTORES'!BF$10)*'COMPRAS CONJ - FACTORES'!BF119</f>
        <v>0</v>
      </c>
      <c r="BG119" s="21">
        <f>+$I119*IF(OR($A119="2-F1",$A119="2-F2"),'COMPRAS CONJ - FACTORES'!BG$11,'COMPRAS CONJ - FACTORES'!BG$10)*'COMPRAS CONJ - FACTORES'!BG119</f>
        <v>0</v>
      </c>
      <c r="BH119" s="21">
        <f>+$I119*IF(OR($A119="2-F1",$A119="2-F2"),'COMPRAS CONJ - FACTORES'!BH$11,'COMPRAS CONJ - FACTORES'!BH$10)*'COMPRAS CONJ - FACTORES'!BH119</f>
        <v>0</v>
      </c>
      <c r="BI119" s="21">
        <f>+$I119*IF(OR($A119="2-F1",$A119="2-F2"),'COMPRAS CONJ - FACTORES'!BI$11,'COMPRAS CONJ - FACTORES'!BI$10)*'COMPRAS CONJ - FACTORES'!BI119</f>
        <v>0</v>
      </c>
      <c r="BJ119" s="21">
        <f>+$I119*IF(OR($A119="2-F1",$A119="2-F2"),'COMPRAS CONJ - FACTORES'!BJ$11,'COMPRAS CONJ - FACTORES'!BJ$10)*'COMPRAS CONJ - FACTORES'!BJ119</f>
        <v>0</v>
      </c>
      <c r="BK119" s="21">
        <f>+$I119*IF(OR($A119="2-F1",$A119="2-F2"),'COMPRAS CONJ - FACTORES'!BK$11,'COMPRAS CONJ - FACTORES'!BK$10)*'COMPRAS CONJ - FACTORES'!BK119</f>
        <v>0</v>
      </c>
      <c r="BL119" s="21">
        <f>+$I119*IF(OR($A119="2-F1",$A119="2-F2"),'COMPRAS CONJ - FACTORES'!BL$11,'COMPRAS CONJ - FACTORES'!BL$10)*'COMPRAS CONJ - FACTORES'!BL119</f>
        <v>0</v>
      </c>
      <c r="BM119" s="21">
        <f>+$I119*IF(OR($A119="2-F1",$A119="2-F2"),'COMPRAS CONJ - FACTORES'!BM$11,'COMPRAS CONJ - FACTORES'!BM$10)*'COMPRAS CONJ - FACTORES'!BM119</f>
        <v>0</v>
      </c>
      <c r="BN119" s="21">
        <f>+$I119*IF(OR($A119="2-F1",$A119="2-F2"),'COMPRAS CONJ - FACTORES'!BN$11,'COMPRAS CONJ - FACTORES'!BN$10)*'COMPRAS CONJ - FACTORES'!BN119</f>
        <v>0</v>
      </c>
      <c r="BO119" s="21">
        <f>+$I119*IF(OR($A119="2-F1",$A119="2-F2"),'COMPRAS CONJ - FACTORES'!BO$11,'COMPRAS CONJ - FACTORES'!BO$10)*'COMPRAS CONJ - FACTORES'!BO119</f>
        <v>0</v>
      </c>
      <c r="BP119" s="21">
        <f>+$I119*IF(OR($A119="2-F1",$A119="2-F2"),'COMPRAS CONJ - FACTORES'!BP$11,'COMPRAS CONJ - FACTORES'!BP$10)*'COMPRAS CONJ - FACTORES'!BP119</f>
        <v>0</v>
      </c>
      <c r="BQ119" s="21">
        <f>+$I119*IF(OR($A119="2-F1",$A119="2-F2"),'COMPRAS CONJ - FACTORES'!BQ$11,'COMPRAS CONJ - FACTORES'!BQ$10)*'COMPRAS CONJ - FACTORES'!BQ119</f>
        <v>0</v>
      </c>
      <c r="BR119" s="21">
        <f>+$I119*IF(OR($A119="2-F1",$A119="2-F2"),'COMPRAS CONJ - FACTORES'!BR$11,'COMPRAS CONJ - FACTORES'!BR$10)*'COMPRAS CONJ - FACTORES'!BR119</f>
        <v>0</v>
      </c>
      <c r="BS119" s="21">
        <f>+$I119*IF(OR($A119="2-F1",$A119="2-F2"),'COMPRAS CONJ - FACTORES'!BS$11,'COMPRAS CONJ - FACTORES'!BS$10)*'COMPRAS CONJ - FACTORES'!BS119</f>
        <v>0</v>
      </c>
      <c r="BT119" s="21">
        <f>+$I119*IF(OR($A119="2-F1",$A119="2-F2"),'COMPRAS CONJ - FACTORES'!BT$11,'COMPRAS CONJ - FACTORES'!BT$10)*'COMPRAS CONJ - FACTORES'!BT119</f>
        <v>0</v>
      </c>
      <c r="BU119" s="21">
        <f>+$I119*IF(OR($A119="2-F1",$A119="2-F2"),'COMPRAS CONJ - FACTORES'!BU$11,'COMPRAS CONJ - FACTORES'!BU$10)*'COMPRAS CONJ - FACTORES'!BU119</f>
        <v>0</v>
      </c>
      <c r="BV119" s="21">
        <f>+$I119*IF(OR($A119="2-F1",$A119="2-F2"),'COMPRAS CONJ - FACTORES'!BV$11,'COMPRAS CONJ - FACTORES'!BV$10)*'COMPRAS CONJ - FACTORES'!BV119</f>
        <v>0</v>
      </c>
      <c r="BW119" s="21">
        <f>+$I119*IF(OR($A119="2-F1",$A119="2-F2"),'COMPRAS CONJ - FACTORES'!BW$11,'COMPRAS CONJ - FACTORES'!BW$10)*'COMPRAS CONJ - FACTORES'!BW119</f>
        <v>0</v>
      </c>
      <c r="BX119" s="21">
        <f>+$I119*IF(OR($A119="2-F1",$A119="2-F2"),'COMPRAS CONJ - FACTORES'!BX$11,'COMPRAS CONJ - FACTORES'!BX$10)*'COMPRAS CONJ - FACTORES'!BX119</f>
        <v>0</v>
      </c>
      <c r="BY119" s="21">
        <f>+$I119*IF(OR($A119="2-F1",$A119="2-F2"),'COMPRAS CONJ - FACTORES'!BY$11,'COMPRAS CONJ - FACTORES'!BY$10)*'COMPRAS CONJ - FACTORES'!BY119</f>
        <v>0</v>
      </c>
      <c r="BZ119" s="21">
        <f>+$I119*IF(OR($A119="2-F1",$A119="2-F2"),'COMPRAS CONJ - FACTORES'!BZ$11,'COMPRAS CONJ - FACTORES'!BZ$10)*'COMPRAS CONJ - FACTORES'!BZ119</f>
        <v>0</v>
      </c>
      <c r="CA119" s="21">
        <f>+$I119*IF(OR($A119="2-F1",$A119="2-F2"),'COMPRAS CONJ - FACTORES'!CA$11,'COMPRAS CONJ - FACTORES'!CA$10)*'COMPRAS CONJ - FACTORES'!CA119</f>
        <v>0</v>
      </c>
    </row>
    <row r="120" spans="1:79" x14ac:dyDescent="0.3">
      <c r="A120" s="9" t="s">
        <v>3398</v>
      </c>
      <c r="B120" s="17" t="s">
        <v>2958</v>
      </c>
      <c r="C120" s="441" t="s">
        <v>3521</v>
      </c>
      <c r="D120" s="498" t="s">
        <v>2788</v>
      </c>
      <c r="E120" s="439" t="s">
        <v>2788</v>
      </c>
      <c r="F120" s="439" t="s">
        <v>3522</v>
      </c>
      <c r="G120" s="439" t="s">
        <v>3523</v>
      </c>
      <c r="H120" s="439" t="s">
        <v>3524</v>
      </c>
      <c r="I120" s="13">
        <v>126.07</v>
      </c>
      <c r="J120" s="14">
        <v>7</v>
      </c>
      <c r="K120" s="24">
        <v>43307</v>
      </c>
      <c r="L120" s="24" t="s">
        <v>3707</v>
      </c>
      <c r="M120" s="439" t="s">
        <v>5735</v>
      </c>
      <c r="N120" s="21">
        <f>+$I120*IF(OR($A120="2-F1",$A120="2-F2"),'COMPRAS CONJ - FACTORES'!N$11,'COMPRAS CONJ - FACTORES'!N$10)*'COMPRAS CONJ - FACTORES'!N120</f>
        <v>0</v>
      </c>
      <c r="O120" s="21">
        <f>+$I120*IF(OR($A120="2-F1",$A120="2-F2"),'COMPRAS CONJ - FACTORES'!O$11,'COMPRAS CONJ - FACTORES'!O$10)*'COMPRAS CONJ - FACTORES'!O120</f>
        <v>0</v>
      </c>
      <c r="P120" s="21">
        <f>+$I120*IF(OR($A120="2-F1",$A120="2-F2"),'COMPRAS CONJ - FACTORES'!P$11,'COMPRAS CONJ - FACTORES'!P$10)*'COMPRAS CONJ - FACTORES'!P120</f>
        <v>0</v>
      </c>
      <c r="Q120" s="21">
        <f>+$I120*IF(OR($A120="2-F1",$A120="2-F2"),'COMPRAS CONJ - FACTORES'!Q$11,'COMPRAS CONJ - FACTORES'!Q$10)*'COMPRAS CONJ - FACTORES'!Q120</f>
        <v>0</v>
      </c>
      <c r="R120" s="21">
        <f>+$I120*IF(OR($A120="2-F1",$A120="2-F2"),'COMPRAS CONJ - FACTORES'!R$11,'COMPRAS CONJ - FACTORES'!R$10)*'COMPRAS CONJ - FACTORES'!R120</f>
        <v>0</v>
      </c>
      <c r="S120" s="21">
        <f>+$I120*IF(OR($A120="2-F1",$A120="2-F2"),'COMPRAS CONJ - FACTORES'!S$11,'COMPRAS CONJ - FACTORES'!S$10)*'COMPRAS CONJ - FACTORES'!S120</f>
        <v>0</v>
      </c>
      <c r="T120" s="21">
        <f>+$I120*IF(OR($A120="2-F1",$A120="2-F2"),'COMPRAS CONJ - FACTORES'!T$11,'COMPRAS CONJ - FACTORES'!T$10)*'COMPRAS CONJ - FACTORES'!T120</f>
        <v>0</v>
      </c>
      <c r="U120" s="21">
        <f>+$I120*IF(OR($A120="2-F1",$A120="2-F2"),'COMPRAS CONJ - FACTORES'!U$11,'COMPRAS CONJ - FACTORES'!U$10)*'COMPRAS CONJ - FACTORES'!U120</f>
        <v>0</v>
      </c>
      <c r="V120" s="21">
        <f>+$I120*IF(OR($A120="2-F1",$A120="2-F2"),'COMPRAS CONJ - FACTORES'!V$11,'COMPRAS CONJ - FACTORES'!V$10)*'COMPRAS CONJ - FACTORES'!V120</f>
        <v>0</v>
      </c>
      <c r="W120" s="21">
        <f>+$I120*IF(OR($A120="2-F1",$A120="2-F2"),'COMPRAS CONJ - FACTORES'!W$11,'COMPRAS CONJ - FACTORES'!W$10)*'COMPRAS CONJ - FACTORES'!W120</f>
        <v>0</v>
      </c>
      <c r="X120" s="21">
        <f>+$I120*IF(OR($A120="2-F1",$A120="2-F2"),'COMPRAS CONJ - FACTORES'!X$11,'COMPRAS CONJ - FACTORES'!X$10)*'COMPRAS CONJ - FACTORES'!X120</f>
        <v>0</v>
      </c>
      <c r="Y120" s="21">
        <f>+$I120*IF(OR($A120="2-F1",$A120="2-F2"),'COMPRAS CONJ - FACTORES'!Y$11,'COMPRAS CONJ - FACTORES'!Y$10)*'COMPRAS CONJ - FACTORES'!Y120</f>
        <v>0</v>
      </c>
      <c r="Z120" s="21">
        <f>+$I120*IF(OR($A120="2-F1",$A120="2-F2"),'COMPRAS CONJ - FACTORES'!Z$11,'COMPRAS CONJ - FACTORES'!Z$10)*'COMPRAS CONJ - FACTORES'!Z120</f>
        <v>0</v>
      </c>
      <c r="AA120" s="21">
        <f>+$I120*IF(OR($A120="2-F1",$A120="2-F2"),'COMPRAS CONJ - FACTORES'!AA$11,'COMPRAS CONJ - FACTORES'!AA$10)*'COMPRAS CONJ - FACTORES'!AA120</f>
        <v>0</v>
      </c>
      <c r="AB120" s="21">
        <f>+$I120*IF(OR($A120="2-F1",$A120="2-F2"),'COMPRAS CONJ - FACTORES'!AB$11,'COMPRAS CONJ - FACTORES'!AB$10)*'COMPRAS CONJ - FACTORES'!AB120</f>
        <v>0</v>
      </c>
      <c r="AC120" s="21">
        <f>+$I120*IF(OR($A120="2-F1",$A120="2-F2"),'COMPRAS CONJ - FACTORES'!AC$11,'COMPRAS CONJ - FACTORES'!AC$10)*'COMPRAS CONJ - FACTORES'!AC120</f>
        <v>0</v>
      </c>
      <c r="AD120" s="21">
        <f>+$I120*IF(OR($A120="2-F1",$A120="2-F2"),'COMPRAS CONJ - FACTORES'!AD$11,'COMPRAS CONJ - FACTORES'!AD$10)*'COMPRAS CONJ - FACTORES'!AD120</f>
        <v>0</v>
      </c>
      <c r="AE120" s="21">
        <f>+$I120*IF(OR($A120="2-F1",$A120="2-F2"),'COMPRAS CONJ - FACTORES'!AE$11,'COMPRAS CONJ - FACTORES'!AE$10)*'COMPRAS CONJ - FACTORES'!AE120</f>
        <v>0</v>
      </c>
      <c r="AF120" s="21">
        <f>+$I120*IF(OR($A120="2-F1",$A120="2-F2"),'COMPRAS CONJ - FACTORES'!AF$11,'COMPRAS CONJ - FACTORES'!AF$10)*'COMPRAS CONJ - FACTORES'!AF120</f>
        <v>0</v>
      </c>
      <c r="AG120" s="21">
        <f>+$I120*IF(OR($A120="2-F1",$A120="2-F2"),'COMPRAS CONJ - FACTORES'!AG$11,'COMPRAS CONJ - FACTORES'!AG$10)*'COMPRAS CONJ - FACTORES'!AG120</f>
        <v>0</v>
      </c>
      <c r="AH120" s="21">
        <f>+$I120*IF(OR($A120="2-F1",$A120="2-F2"),'COMPRAS CONJ - FACTORES'!AH$11,'COMPRAS CONJ - FACTORES'!AH$10)*'COMPRAS CONJ - FACTORES'!AH120</f>
        <v>0</v>
      </c>
      <c r="AI120" s="21">
        <f>+$I120*IF(OR($A120="2-F1",$A120="2-F2"),'COMPRAS CONJ - FACTORES'!AI$11,'COMPRAS CONJ - FACTORES'!AI$10)*'COMPRAS CONJ - FACTORES'!AI120</f>
        <v>0</v>
      </c>
      <c r="AJ120" s="21">
        <f>+$I120*IF(OR($A120="2-F1",$A120="2-F2"),'COMPRAS CONJ - FACTORES'!AJ$11,'COMPRAS CONJ - FACTORES'!AJ$10)*'COMPRAS CONJ - FACTORES'!AJ120</f>
        <v>0</v>
      </c>
      <c r="AK120" s="21">
        <f>+$I120*IF(OR($A120="2-F1",$A120="2-F2"),'COMPRAS CONJ - FACTORES'!AK$11,'COMPRAS CONJ - FACTORES'!AK$10)*'COMPRAS CONJ - FACTORES'!AK120</f>
        <v>0</v>
      </c>
      <c r="AL120" s="21">
        <f>+$I120*IF(OR($A120="2-F1",$A120="2-F2"),'COMPRAS CONJ - FACTORES'!AL$11,'COMPRAS CONJ - FACTORES'!AL$10)*'COMPRAS CONJ - FACTORES'!AL120</f>
        <v>0</v>
      </c>
      <c r="AM120" s="21">
        <f>+$I120*IF(OR($A120="2-F1",$A120="2-F2"),'COMPRAS CONJ - FACTORES'!AM$11,'COMPRAS CONJ - FACTORES'!AM$10)*'COMPRAS CONJ - FACTORES'!AM120</f>
        <v>0</v>
      </c>
      <c r="AN120" s="21">
        <f>+$I120*IF(OR($A120="2-F1",$A120="2-F2"),'COMPRAS CONJ - FACTORES'!AN$11,'COMPRAS CONJ - FACTORES'!AN$10)*'COMPRAS CONJ - FACTORES'!AN120</f>
        <v>0</v>
      </c>
      <c r="AO120" s="21">
        <f>+$I120*IF(OR($A120="2-F1",$A120="2-F2"),'COMPRAS CONJ - FACTORES'!AO$11,'COMPRAS CONJ - FACTORES'!AO$10)*'COMPRAS CONJ - FACTORES'!AO120</f>
        <v>0</v>
      </c>
      <c r="AP120" s="21">
        <f>+$I120*IF(OR($A120="2-F1",$A120="2-F2"),'COMPRAS CONJ - FACTORES'!AP$11,'COMPRAS CONJ - FACTORES'!AP$10)*'COMPRAS CONJ - FACTORES'!AP120</f>
        <v>0</v>
      </c>
      <c r="AQ120" s="21">
        <f>+$I120*IF(OR($A120="2-F1",$A120="2-F2"),'COMPRAS CONJ - FACTORES'!AQ$11,'COMPRAS CONJ - FACTORES'!AQ$10)*'COMPRAS CONJ - FACTORES'!AQ120</f>
        <v>0</v>
      </c>
      <c r="AR120" s="21">
        <f>+$I120*IF(OR($A120="2-F1",$A120="2-F2"),'COMPRAS CONJ - FACTORES'!AR$11,'COMPRAS CONJ - FACTORES'!AR$10)*'COMPRAS CONJ - FACTORES'!AR120</f>
        <v>0</v>
      </c>
      <c r="AS120" s="21">
        <f>+$I120*IF(OR($A120="2-F1",$A120="2-F2"),'COMPRAS CONJ - FACTORES'!AS$11,'COMPRAS CONJ - FACTORES'!AS$10)*'COMPRAS CONJ - FACTORES'!AS120</f>
        <v>0</v>
      </c>
      <c r="AT120" s="21">
        <f>+$I120*IF(OR($A120="2-F1",$A120="2-F2"),'COMPRAS CONJ - FACTORES'!AT$11,'COMPRAS CONJ - FACTORES'!AT$10)*'COMPRAS CONJ - FACTORES'!AT120</f>
        <v>0</v>
      </c>
      <c r="AU120" s="21">
        <f>+$I120*IF(OR($A120="2-F1",$A120="2-F2"),'COMPRAS CONJ - FACTORES'!AU$11,'COMPRAS CONJ - FACTORES'!AU$10)*'COMPRAS CONJ - FACTORES'!AU120</f>
        <v>0</v>
      </c>
      <c r="AV120" s="21">
        <f>+$I120*IF(OR($A120="2-F1",$A120="2-F2"),'COMPRAS CONJ - FACTORES'!AV$11,'COMPRAS CONJ - FACTORES'!AV$10)*'COMPRAS CONJ - FACTORES'!AV120</f>
        <v>0</v>
      </c>
      <c r="AW120" s="21">
        <f>+$I120*IF(OR($A120="2-F1",$A120="2-F2"),'COMPRAS CONJ - FACTORES'!AW$11,'COMPRAS CONJ - FACTORES'!AW$10)*'COMPRAS CONJ - FACTORES'!AW120</f>
        <v>0</v>
      </c>
      <c r="AX120" s="21">
        <f>+$I120*IF(OR($A120="2-F1",$A120="2-F2"),'COMPRAS CONJ - FACTORES'!AX$11,'COMPRAS CONJ - FACTORES'!AX$10)*'COMPRAS CONJ - FACTORES'!AX120</f>
        <v>0</v>
      </c>
      <c r="AY120" s="21">
        <f>+$I120*IF(OR($A120="2-F1",$A120="2-F2"),'COMPRAS CONJ - FACTORES'!AY$11,'COMPRAS CONJ - FACTORES'!AY$10)*'COMPRAS CONJ - FACTORES'!AY120</f>
        <v>0</v>
      </c>
      <c r="AZ120" s="21">
        <f>+$I120*IF(OR($A120="2-F1",$A120="2-F2"),'COMPRAS CONJ - FACTORES'!AZ$11,'COMPRAS CONJ - FACTORES'!AZ$10)*'COMPRAS CONJ - FACTORES'!AZ120</f>
        <v>0</v>
      </c>
      <c r="BA120" s="21">
        <f>+$I120*IF(OR($A120="2-F1",$A120="2-F2"),'COMPRAS CONJ - FACTORES'!BA$11,'COMPRAS CONJ - FACTORES'!BA$10)*'COMPRAS CONJ - FACTORES'!BA120</f>
        <v>0</v>
      </c>
      <c r="BB120" s="21">
        <f>+$I120*IF(OR($A120="2-F1",$A120="2-F2"),'COMPRAS CONJ - FACTORES'!BB$11,'COMPRAS CONJ - FACTORES'!BB$10)*'COMPRAS CONJ - FACTORES'!BB120</f>
        <v>0</v>
      </c>
      <c r="BC120" s="21">
        <f>+$I120*IF(OR($A120="2-F1",$A120="2-F2"),'COMPRAS CONJ - FACTORES'!BC$11,'COMPRAS CONJ - FACTORES'!BC$10)*'COMPRAS CONJ - FACTORES'!BC120</f>
        <v>0</v>
      </c>
      <c r="BD120" s="21">
        <f>+$I120*IF(OR($A120="2-F1",$A120="2-F2"),'COMPRAS CONJ - FACTORES'!BD$11,'COMPRAS CONJ - FACTORES'!BD$10)*'COMPRAS CONJ - FACTORES'!BD120</f>
        <v>0</v>
      </c>
      <c r="BE120" s="21">
        <f>+$I120*IF(OR($A120="2-F1",$A120="2-F2"),'COMPRAS CONJ - FACTORES'!BE$11,'COMPRAS CONJ - FACTORES'!BE$10)*'COMPRAS CONJ - FACTORES'!BE120</f>
        <v>0</v>
      </c>
      <c r="BF120" s="21">
        <f>+$I120*IF(OR($A120="2-F1",$A120="2-F2"),'COMPRAS CONJ - FACTORES'!BF$11,'COMPRAS CONJ - FACTORES'!BF$10)*'COMPRAS CONJ - FACTORES'!BF120</f>
        <v>0</v>
      </c>
      <c r="BG120" s="21">
        <f>+$I120*IF(OR($A120="2-F1",$A120="2-F2"),'COMPRAS CONJ - FACTORES'!BG$11,'COMPRAS CONJ - FACTORES'!BG$10)*'COMPRAS CONJ - FACTORES'!BG120</f>
        <v>0</v>
      </c>
      <c r="BH120" s="21">
        <f>+$I120*IF(OR($A120="2-F1",$A120="2-F2"),'COMPRAS CONJ - FACTORES'!BH$11,'COMPRAS CONJ - FACTORES'!BH$10)*'COMPRAS CONJ - FACTORES'!BH120</f>
        <v>0</v>
      </c>
      <c r="BI120" s="21">
        <f>+$I120*IF(OR($A120="2-F1",$A120="2-F2"),'COMPRAS CONJ - FACTORES'!BI$11,'COMPRAS CONJ - FACTORES'!BI$10)*'COMPRAS CONJ - FACTORES'!BI120</f>
        <v>0</v>
      </c>
      <c r="BJ120" s="21">
        <f>+$I120*IF(OR($A120="2-F1",$A120="2-F2"),'COMPRAS CONJ - FACTORES'!BJ$11,'COMPRAS CONJ - FACTORES'!BJ$10)*'COMPRAS CONJ - FACTORES'!BJ120</f>
        <v>0</v>
      </c>
      <c r="BK120" s="21">
        <f>+$I120*IF(OR($A120="2-F1",$A120="2-F2"),'COMPRAS CONJ - FACTORES'!BK$11,'COMPRAS CONJ - FACTORES'!BK$10)*'COMPRAS CONJ - FACTORES'!BK120</f>
        <v>0</v>
      </c>
      <c r="BL120" s="21">
        <f>+$I120*IF(OR($A120="2-F1",$A120="2-F2"),'COMPRAS CONJ - FACTORES'!BL$11,'COMPRAS CONJ - FACTORES'!BL$10)*'COMPRAS CONJ - FACTORES'!BL120</f>
        <v>0</v>
      </c>
      <c r="BM120" s="21">
        <f>+$I120*IF(OR($A120="2-F1",$A120="2-F2"),'COMPRAS CONJ - FACTORES'!BM$11,'COMPRAS CONJ - FACTORES'!BM$10)*'COMPRAS CONJ - FACTORES'!BM120</f>
        <v>0</v>
      </c>
      <c r="BN120" s="21">
        <f>+$I120*IF(OR($A120="2-F1",$A120="2-F2"),'COMPRAS CONJ - FACTORES'!BN$11,'COMPRAS CONJ - FACTORES'!BN$10)*'COMPRAS CONJ - FACTORES'!BN120</f>
        <v>0</v>
      </c>
      <c r="BO120" s="21">
        <f>+$I120*IF(OR($A120="2-F1",$A120="2-F2"),'COMPRAS CONJ - FACTORES'!BO$11,'COMPRAS CONJ - FACTORES'!BO$10)*'COMPRAS CONJ - FACTORES'!BO120</f>
        <v>0</v>
      </c>
      <c r="BP120" s="21">
        <f>+$I120*IF(OR($A120="2-F1",$A120="2-F2"),'COMPRAS CONJ - FACTORES'!BP$11,'COMPRAS CONJ - FACTORES'!BP$10)*'COMPRAS CONJ - FACTORES'!BP120</f>
        <v>0</v>
      </c>
      <c r="BQ120" s="21">
        <f>+$I120*IF(OR($A120="2-F1",$A120="2-F2"),'COMPRAS CONJ - FACTORES'!BQ$11,'COMPRAS CONJ - FACTORES'!BQ$10)*'COMPRAS CONJ - FACTORES'!BQ120</f>
        <v>0</v>
      </c>
      <c r="BR120" s="21">
        <f>+$I120*IF(OR($A120="2-F1",$A120="2-F2"),'COMPRAS CONJ - FACTORES'!BR$11,'COMPRAS CONJ - FACTORES'!BR$10)*'COMPRAS CONJ - FACTORES'!BR120</f>
        <v>0</v>
      </c>
      <c r="BS120" s="21">
        <f>+$I120*IF(OR($A120="2-F1",$A120="2-F2"),'COMPRAS CONJ - FACTORES'!BS$11,'COMPRAS CONJ - FACTORES'!BS$10)*'COMPRAS CONJ - FACTORES'!BS120</f>
        <v>0</v>
      </c>
      <c r="BT120" s="21">
        <f>+$I120*IF(OR($A120="2-F1",$A120="2-F2"),'COMPRAS CONJ - FACTORES'!BT$11,'COMPRAS CONJ - FACTORES'!BT$10)*'COMPRAS CONJ - FACTORES'!BT120</f>
        <v>0</v>
      </c>
      <c r="BU120" s="21">
        <f>+$I120*IF(OR($A120="2-F1",$A120="2-F2"),'COMPRAS CONJ - FACTORES'!BU$11,'COMPRAS CONJ - FACTORES'!BU$10)*'COMPRAS CONJ - FACTORES'!BU120</f>
        <v>0</v>
      </c>
      <c r="BV120" s="21">
        <f>+$I120*IF(OR($A120="2-F1",$A120="2-F2"),'COMPRAS CONJ - FACTORES'!BV$11,'COMPRAS CONJ - FACTORES'!BV$10)*'COMPRAS CONJ - FACTORES'!BV120</f>
        <v>0</v>
      </c>
      <c r="BW120" s="21">
        <f>+$I120*IF(OR($A120="2-F1",$A120="2-F2"),'COMPRAS CONJ - FACTORES'!BW$11,'COMPRAS CONJ - FACTORES'!BW$10)*'COMPRAS CONJ - FACTORES'!BW120</f>
        <v>0</v>
      </c>
      <c r="BX120" s="21">
        <f>+$I120*IF(OR($A120="2-F1",$A120="2-F2"),'COMPRAS CONJ - FACTORES'!BX$11,'COMPRAS CONJ - FACTORES'!BX$10)*'COMPRAS CONJ - FACTORES'!BX120</f>
        <v>0</v>
      </c>
      <c r="BY120" s="21">
        <f>+$I120*IF(OR($A120="2-F1",$A120="2-F2"),'COMPRAS CONJ - FACTORES'!BY$11,'COMPRAS CONJ - FACTORES'!BY$10)*'COMPRAS CONJ - FACTORES'!BY120</f>
        <v>0</v>
      </c>
      <c r="BZ120" s="21">
        <f>+$I120*IF(OR($A120="2-F1",$A120="2-F2"),'COMPRAS CONJ - FACTORES'!BZ$11,'COMPRAS CONJ - FACTORES'!BZ$10)*'COMPRAS CONJ - FACTORES'!BZ120</f>
        <v>0</v>
      </c>
      <c r="CA120" s="21">
        <f>+$I120*IF(OR($A120="2-F1",$A120="2-F2"),'COMPRAS CONJ - FACTORES'!CA$11,'COMPRAS CONJ - FACTORES'!CA$10)*'COMPRAS CONJ - FACTORES'!CA120</f>
        <v>0</v>
      </c>
    </row>
    <row r="121" spans="1:79" x14ac:dyDescent="0.3">
      <c r="A121" s="9" t="s">
        <v>3425</v>
      </c>
      <c r="B121" s="17" t="s">
        <v>2958</v>
      </c>
      <c r="C121" s="441" t="s">
        <v>3525</v>
      </c>
      <c r="D121" s="498" t="s">
        <v>3026</v>
      </c>
      <c r="E121" s="439" t="s">
        <v>2936</v>
      </c>
      <c r="F121" s="439" t="s">
        <v>3474</v>
      </c>
      <c r="G121" s="439" t="s">
        <v>3475</v>
      </c>
      <c r="H121" s="439" t="s">
        <v>3524</v>
      </c>
      <c r="I121" s="13">
        <v>117.76</v>
      </c>
      <c r="J121" s="14">
        <v>7</v>
      </c>
      <c r="K121" s="24">
        <v>43350</v>
      </c>
      <c r="L121" s="24" t="s">
        <v>3707</v>
      </c>
      <c r="M121" s="439" t="s">
        <v>5735</v>
      </c>
      <c r="N121" s="21">
        <f>+$I121*IF(OR($A121="2-F1",$A121="2-F2"),'COMPRAS CONJ - FACTORES'!N$11,'COMPRAS CONJ - FACTORES'!N$10)*'COMPRAS CONJ - FACTORES'!N121</f>
        <v>0</v>
      </c>
      <c r="O121" s="21">
        <f>+$I121*IF(OR($A121="2-F1",$A121="2-F2"),'COMPRAS CONJ - FACTORES'!O$11,'COMPRAS CONJ - FACTORES'!O$10)*'COMPRAS CONJ - FACTORES'!O121</f>
        <v>0</v>
      </c>
      <c r="P121" s="21">
        <f>+$I121*IF(OR($A121="2-F1",$A121="2-F2"),'COMPRAS CONJ - FACTORES'!P$11,'COMPRAS CONJ - FACTORES'!P$10)*'COMPRAS CONJ - FACTORES'!P121</f>
        <v>0</v>
      </c>
      <c r="Q121" s="21">
        <f>+$I121*IF(OR($A121="2-F1",$A121="2-F2"),'COMPRAS CONJ - FACTORES'!Q$11,'COMPRAS CONJ - FACTORES'!Q$10)*'COMPRAS CONJ - FACTORES'!Q121</f>
        <v>0</v>
      </c>
      <c r="R121" s="21">
        <f>+$I121*IF(OR($A121="2-F1",$A121="2-F2"),'COMPRAS CONJ - FACTORES'!R$11,'COMPRAS CONJ - FACTORES'!R$10)*'COMPRAS CONJ - FACTORES'!R121</f>
        <v>0</v>
      </c>
      <c r="S121" s="21">
        <f>+$I121*IF(OR($A121="2-F1",$A121="2-F2"),'COMPRAS CONJ - FACTORES'!S$11,'COMPRAS CONJ - FACTORES'!S$10)*'COMPRAS CONJ - FACTORES'!S121</f>
        <v>0</v>
      </c>
      <c r="T121" s="21">
        <f>+$I121*IF(OR($A121="2-F1",$A121="2-F2"),'COMPRAS CONJ - FACTORES'!T$11,'COMPRAS CONJ - FACTORES'!T$10)*'COMPRAS CONJ - FACTORES'!T121</f>
        <v>0</v>
      </c>
      <c r="U121" s="21">
        <f>+$I121*IF(OR($A121="2-F1",$A121="2-F2"),'COMPRAS CONJ - FACTORES'!U$11,'COMPRAS CONJ - FACTORES'!U$10)*'COMPRAS CONJ - FACTORES'!U121</f>
        <v>0</v>
      </c>
      <c r="V121" s="21">
        <f>+$I121*IF(OR($A121="2-F1",$A121="2-F2"),'COMPRAS CONJ - FACTORES'!V$11,'COMPRAS CONJ - FACTORES'!V$10)*'COMPRAS CONJ - FACTORES'!V121</f>
        <v>0</v>
      </c>
      <c r="W121" s="21">
        <f>+$I121*IF(OR($A121="2-F1",$A121="2-F2"),'COMPRAS CONJ - FACTORES'!W$11,'COMPRAS CONJ - FACTORES'!W$10)*'COMPRAS CONJ - FACTORES'!W121</f>
        <v>0</v>
      </c>
      <c r="X121" s="21">
        <f>+$I121*IF(OR($A121="2-F1",$A121="2-F2"),'COMPRAS CONJ - FACTORES'!X$11,'COMPRAS CONJ - FACTORES'!X$10)*'COMPRAS CONJ - FACTORES'!X121</f>
        <v>0</v>
      </c>
      <c r="Y121" s="21">
        <f>+$I121*IF(OR($A121="2-F1",$A121="2-F2"),'COMPRAS CONJ - FACTORES'!Y$11,'COMPRAS CONJ - FACTORES'!Y$10)*'COMPRAS CONJ - FACTORES'!Y121</f>
        <v>0</v>
      </c>
      <c r="Z121" s="21">
        <f>+$I121*IF(OR($A121="2-F1",$A121="2-F2"),'COMPRAS CONJ - FACTORES'!Z$11,'COMPRAS CONJ - FACTORES'!Z$10)*'COMPRAS CONJ - FACTORES'!Z121</f>
        <v>0</v>
      </c>
      <c r="AA121" s="21">
        <f>+$I121*IF(OR($A121="2-F1",$A121="2-F2"),'COMPRAS CONJ - FACTORES'!AA$11,'COMPRAS CONJ - FACTORES'!AA$10)*'COMPRAS CONJ - FACTORES'!AA121</f>
        <v>0</v>
      </c>
      <c r="AB121" s="21">
        <f>+$I121*IF(OR($A121="2-F1",$A121="2-F2"),'COMPRAS CONJ - FACTORES'!AB$11,'COMPRAS CONJ - FACTORES'!AB$10)*'COMPRAS CONJ - FACTORES'!AB121</f>
        <v>0</v>
      </c>
      <c r="AC121" s="21">
        <f>+$I121*IF(OR($A121="2-F1",$A121="2-F2"),'COMPRAS CONJ - FACTORES'!AC$11,'COMPRAS CONJ - FACTORES'!AC$10)*'COMPRAS CONJ - FACTORES'!AC121</f>
        <v>0</v>
      </c>
      <c r="AD121" s="21">
        <f>+$I121*IF(OR($A121="2-F1",$A121="2-F2"),'COMPRAS CONJ - FACTORES'!AD$11,'COMPRAS CONJ - FACTORES'!AD$10)*'COMPRAS CONJ - FACTORES'!AD121</f>
        <v>0</v>
      </c>
      <c r="AE121" s="21">
        <f>+$I121*IF(OR($A121="2-F1",$A121="2-F2"),'COMPRAS CONJ - FACTORES'!AE$11,'COMPRAS CONJ - FACTORES'!AE$10)*'COMPRAS CONJ - FACTORES'!AE121</f>
        <v>0</v>
      </c>
      <c r="AF121" s="21">
        <f>+$I121*IF(OR($A121="2-F1",$A121="2-F2"),'COMPRAS CONJ - FACTORES'!AF$11,'COMPRAS CONJ - FACTORES'!AF$10)*'COMPRAS CONJ - FACTORES'!AF121</f>
        <v>0</v>
      </c>
      <c r="AG121" s="21">
        <f>+$I121*IF(OR($A121="2-F1",$A121="2-F2"),'COMPRAS CONJ - FACTORES'!AG$11,'COMPRAS CONJ - FACTORES'!AG$10)*'COMPRAS CONJ - FACTORES'!AG121</f>
        <v>0</v>
      </c>
      <c r="AH121" s="21">
        <f>+$I121*IF(OR($A121="2-F1",$A121="2-F2"),'COMPRAS CONJ - FACTORES'!AH$11,'COMPRAS CONJ - FACTORES'!AH$10)*'COMPRAS CONJ - FACTORES'!AH121</f>
        <v>0</v>
      </c>
      <c r="AI121" s="21">
        <f>+$I121*IF(OR($A121="2-F1",$A121="2-F2"),'COMPRAS CONJ - FACTORES'!AI$11,'COMPRAS CONJ - FACTORES'!AI$10)*'COMPRAS CONJ - FACTORES'!AI121</f>
        <v>0</v>
      </c>
      <c r="AJ121" s="21">
        <f>+$I121*IF(OR($A121="2-F1",$A121="2-F2"),'COMPRAS CONJ - FACTORES'!AJ$11,'COMPRAS CONJ - FACTORES'!AJ$10)*'COMPRAS CONJ - FACTORES'!AJ121</f>
        <v>0</v>
      </c>
      <c r="AK121" s="21">
        <f>+$I121*IF(OR($A121="2-F1",$A121="2-F2"),'COMPRAS CONJ - FACTORES'!AK$11,'COMPRAS CONJ - FACTORES'!AK$10)*'COMPRAS CONJ - FACTORES'!AK121</f>
        <v>0</v>
      </c>
      <c r="AL121" s="21">
        <f>+$I121*IF(OR($A121="2-F1",$A121="2-F2"),'COMPRAS CONJ - FACTORES'!AL$11,'COMPRAS CONJ - FACTORES'!AL$10)*'COMPRAS CONJ - FACTORES'!AL121</f>
        <v>0</v>
      </c>
      <c r="AM121" s="21">
        <f>+$I121*IF(OR($A121="2-F1",$A121="2-F2"),'COMPRAS CONJ - FACTORES'!AM$11,'COMPRAS CONJ - FACTORES'!AM$10)*'COMPRAS CONJ - FACTORES'!AM121</f>
        <v>0</v>
      </c>
      <c r="AN121" s="21">
        <f>+$I121*IF(OR($A121="2-F1",$A121="2-F2"),'COMPRAS CONJ - FACTORES'!AN$11,'COMPRAS CONJ - FACTORES'!AN$10)*'COMPRAS CONJ - FACTORES'!AN121</f>
        <v>0</v>
      </c>
      <c r="AO121" s="21">
        <f>+$I121*IF(OR($A121="2-F1",$A121="2-F2"),'COMPRAS CONJ - FACTORES'!AO$11,'COMPRAS CONJ - FACTORES'!AO$10)*'COMPRAS CONJ - FACTORES'!AO121</f>
        <v>0</v>
      </c>
      <c r="AP121" s="21">
        <f>+$I121*IF(OR($A121="2-F1",$A121="2-F2"),'COMPRAS CONJ - FACTORES'!AP$11,'COMPRAS CONJ - FACTORES'!AP$10)*'COMPRAS CONJ - FACTORES'!AP121</f>
        <v>0</v>
      </c>
      <c r="AQ121" s="21">
        <f>+$I121*IF(OR($A121="2-F1",$A121="2-F2"),'COMPRAS CONJ - FACTORES'!AQ$11,'COMPRAS CONJ - FACTORES'!AQ$10)*'COMPRAS CONJ - FACTORES'!AQ121</f>
        <v>0</v>
      </c>
      <c r="AR121" s="21">
        <f>+$I121*IF(OR($A121="2-F1",$A121="2-F2"),'COMPRAS CONJ - FACTORES'!AR$11,'COMPRAS CONJ - FACTORES'!AR$10)*'COMPRAS CONJ - FACTORES'!AR121</f>
        <v>0</v>
      </c>
      <c r="AS121" s="21">
        <f>+$I121*IF(OR($A121="2-F1",$A121="2-F2"),'COMPRAS CONJ - FACTORES'!AS$11,'COMPRAS CONJ - FACTORES'!AS$10)*'COMPRAS CONJ - FACTORES'!AS121</f>
        <v>0</v>
      </c>
      <c r="AT121" s="21">
        <f>+$I121*IF(OR($A121="2-F1",$A121="2-F2"),'COMPRAS CONJ - FACTORES'!AT$11,'COMPRAS CONJ - FACTORES'!AT$10)*'COMPRAS CONJ - FACTORES'!AT121</f>
        <v>0</v>
      </c>
      <c r="AU121" s="21">
        <f>+$I121*IF(OR($A121="2-F1",$A121="2-F2"),'COMPRAS CONJ - FACTORES'!AU$11,'COMPRAS CONJ - FACTORES'!AU$10)*'COMPRAS CONJ - FACTORES'!AU121</f>
        <v>0</v>
      </c>
      <c r="AV121" s="21">
        <f>+$I121*IF(OR($A121="2-F1",$A121="2-F2"),'COMPRAS CONJ - FACTORES'!AV$11,'COMPRAS CONJ - FACTORES'!AV$10)*'COMPRAS CONJ - FACTORES'!AV121</f>
        <v>0</v>
      </c>
      <c r="AW121" s="21">
        <f>+$I121*IF(OR($A121="2-F1",$A121="2-F2"),'COMPRAS CONJ - FACTORES'!AW$11,'COMPRAS CONJ - FACTORES'!AW$10)*'COMPRAS CONJ - FACTORES'!AW121</f>
        <v>0</v>
      </c>
      <c r="AX121" s="21">
        <f>+$I121*IF(OR($A121="2-F1",$A121="2-F2"),'COMPRAS CONJ - FACTORES'!AX$11,'COMPRAS CONJ - FACTORES'!AX$10)*'COMPRAS CONJ - FACTORES'!AX121</f>
        <v>0</v>
      </c>
      <c r="AY121" s="21">
        <f>+$I121*IF(OR($A121="2-F1",$A121="2-F2"),'COMPRAS CONJ - FACTORES'!AY$11,'COMPRAS CONJ - FACTORES'!AY$10)*'COMPRAS CONJ - FACTORES'!AY121</f>
        <v>0</v>
      </c>
      <c r="AZ121" s="21">
        <f>+$I121*IF(OR($A121="2-F1",$A121="2-F2"),'COMPRAS CONJ - FACTORES'!AZ$11,'COMPRAS CONJ - FACTORES'!AZ$10)*'COMPRAS CONJ - FACTORES'!AZ121</f>
        <v>0</v>
      </c>
      <c r="BA121" s="21">
        <f>+$I121*IF(OR($A121="2-F1",$A121="2-F2"),'COMPRAS CONJ - FACTORES'!BA$11,'COMPRAS CONJ - FACTORES'!BA$10)*'COMPRAS CONJ - FACTORES'!BA121</f>
        <v>0</v>
      </c>
      <c r="BB121" s="21">
        <f>+$I121*IF(OR($A121="2-F1",$A121="2-F2"),'COMPRAS CONJ - FACTORES'!BB$11,'COMPRAS CONJ - FACTORES'!BB$10)*'COMPRAS CONJ - FACTORES'!BB121</f>
        <v>0</v>
      </c>
      <c r="BC121" s="21">
        <f>+$I121*IF(OR($A121="2-F1",$A121="2-F2"),'COMPRAS CONJ - FACTORES'!BC$11,'COMPRAS CONJ - FACTORES'!BC$10)*'COMPRAS CONJ - FACTORES'!BC121</f>
        <v>0</v>
      </c>
      <c r="BD121" s="21">
        <f>+$I121*IF(OR($A121="2-F1",$A121="2-F2"),'COMPRAS CONJ - FACTORES'!BD$11,'COMPRAS CONJ - FACTORES'!BD$10)*'COMPRAS CONJ - FACTORES'!BD121</f>
        <v>0</v>
      </c>
      <c r="BE121" s="21">
        <f>+$I121*IF(OR($A121="2-F1",$A121="2-F2"),'COMPRAS CONJ - FACTORES'!BE$11,'COMPRAS CONJ - FACTORES'!BE$10)*'COMPRAS CONJ - FACTORES'!BE121</f>
        <v>0</v>
      </c>
      <c r="BF121" s="21">
        <f>+$I121*IF(OR($A121="2-F1",$A121="2-F2"),'COMPRAS CONJ - FACTORES'!BF$11,'COMPRAS CONJ - FACTORES'!BF$10)*'COMPRAS CONJ - FACTORES'!BF121</f>
        <v>0</v>
      </c>
      <c r="BG121" s="21">
        <f>+$I121*IF(OR($A121="2-F1",$A121="2-F2"),'COMPRAS CONJ - FACTORES'!BG$11,'COMPRAS CONJ - FACTORES'!BG$10)*'COMPRAS CONJ - FACTORES'!BG121</f>
        <v>0</v>
      </c>
      <c r="BH121" s="21">
        <f>+$I121*IF(OR($A121="2-F1",$A121="2-F2"),'COMPRAS CONJ - FACTORES'!BH$11,'COMPRAS CONJ - FACTORES'!BH$10)*'COMPRAS CONJ - FACTORES'!BH121</f>
        <v>0</v>
      </c>
      <c r="BI121" s="21">
        <f>+$I121*IF(OR($A121="2-F1",$A121="2-F2"),'COMPRAS CONJ - FACTORES'!BI$11,'COMPRAS CONJ - FACTORES'!BI$10)*'COMPRAS CONJ - FACTORES'!BI121</f>
        <v>0</v>
      </c>
      <c r="BJ121" s="21">
        <f>+$I121*IF(OR($A121="2-F1",$A121="2-F2"),'COMPRAS CONJ - FACTORES'!BJ$11,'COMPRAS CONJ - FACTORES'!BJ$10)*'COMPRAS CONJ - FACTORES'!BJ121</f>
        <v>0</v>
      </c>
      <c r="BK121" s="21">
        <f>+$I121*IF(OR($A121="2-F1",$A121="2-F2"),'COMPRAS CONJ - FACTORES'!BK$11,'COMPRAS CONJ - FACTORES'!BK$10)*'COMPRAS CONJ - FACTORES'!BK121</f>
        <v>0</v>
      </c>
      <c r="BL121" s="21">
        <f>+$I121*IF(OR($A121="2-F1",$A121="2-F2"),'COMPRAS CONJ - FACTORES'!BL$11,'COMPRAS CONJ - FACTORES'!BL$10)*'COMPRAS CONJ - FACTORES'!BL121</f>
        <v>0</v>
      </c>
      <c r="BM121" s="21">
        <f>+$I121*IF(OR($A121="2-F1",$A121="2-F2"),'COMPRAS CONJ - FACTORES'!BM$11,'COMPRAS CONJ - FACTORES'!BM$10)*'COMPRAS CONJ - FACTORES'!BM121</f>
        <v>0</v>
      </c>
      <c r="BN121" s="21">
        <f>+$I121*IF(OR($A121="2-F1",$A121="2-F2"),'COMPRAS CONJ - FACTORES'!BN$11,'COMPRAS CONJ - FACTORES'!BN$10)*'COMPRAS CONJ - FACTORES'!BN121</f>
        <v>0</v>
      </c>
      <c r="BO121" s="21">
        <f>+$I121*IF(OR($A121="2-F1",$A121="2-F2"),'COMPRAS CONJ - FACTORES'!BO$11,'COMPRAS CONJ - FACTORES'!BO$10)*'COMPRAS CONJ - FACTORES'!BO121</f>
        <v>0</v>
      </c>
      <c r="BP121" s="21">
        <f>+$I121*IF(OR($A121="2-F1",$A121="2-F2"),'COMPRAS CONJ - FACTORES'!BP$11,'COMPRAS CONJ - FACTORES'!BP$10)*'COMPRAS CONJ - FACTORES'!BP121</f>
        <v>0</v>
      </c>
      <c r="BQ121" s="21">
        <f>+$I121*IF(OR($A121="2-F1",$A121="2-F2"),'COMPRAS CONJ - FACTORES'!BQ$11,'COMPRAS CONJ - FACTORES'!BQ$10)*'COMPRAS CONJ - FACTORES'!BQ121</f>
        <v>0</v>
      </c>
      <c r="BR121" s="21">
        <f>+$I121*IF(OR($A121="2-F1",$A121="2-F2"),'COMPRAS CONJ - FACTORES'!BR$11,'COMPRAS CONJ - FACTORES'!BR$10)*'COMPRAS CONJ - FACTORES'!BR121</f>
        <v>0</v>
      </c>
      <c r="BS121" s="21">
        <f>+$I121*IF(OR($A121="2-F1",$A121="2-F2"),'COMPRAS CONJ - FACTORES'!BS$11,'COMPRAS CONJ - FACTORES'!BS$10)*'COMPRAS CONJ - FACTORES'!BS121</f>
        <v>0</v>
      </c>
      <c r="BT121" s="21">
        <f>+$I121*IF(OR($A121="2-F1",$A121="2-F2"),'COMPRAS CONJ - FACTORES'!BT$11,'COMPRAS CONJ - FACTORES'!BT$10)*'COMPRAS CONJ - FACTORES'!BT121</f>
        <v>0</v>
      </c>
      <c r="BU121" s="21">
        <f>+$I121*IF(OR($A121="2-F1",$A121="2-F2"),'COMPRAS CONJ - FACTORES'!BU$11,'COMPRAS CONJ - FACTORES'!BU$10)*'COMPRAS CONJ - FACTORES'!BU121</f>
        <v>0</v>
      </c>
      <c r="BV121" s="21">
        <f>+$I121*IF(OR($A121="2-F1",$A121="2-F2"),'COMPRAS CONJ - FACTORES'!BV$11,'COMPRAS CONJ - FACTORES'!BV$10)*'COMPRAS CONJ - FACTORES'!BV121</f>
        <v>0</v>
      </c>
      <c r="BW121" s="21">
        <f>+$I121*IF(OR($A121="2-F1",$A121="2-F2"),'COMPRAS CONJ - FACTORES'!BW$11,'COMPRAS CONJ - FACTORES'!BW$10)*'COMPRAS CONJ - FACTORES'!BW121</f>
        <v>0</v>
      </c>
      <c r="BX121" s="21">
        <f>+$I121*IF(OR($A121="2-F1",$A121="2-F2"),'COMPRAS CONJ - FACTORES'!BX$11,'COMPRAS CONJ - FACTORES'!BX$10)*'COMPRAS CONJ - FACTORES'!BX121</f>
        <v>0</v>
      </c>
      <c r="BY121" s="21">
        <f>+$I121*IF(OR($A121="2-F1",$A121="2-F2"),'COMPRAS CONJ - FACTORES'!BY$11,'COMPRAS CONJ - FACTORES'!BY$10)*'COMPRAS CONJ - FACTORES'!BY121</f>
        <v>0</v>
      </c>
      <c r="BZ121" s="21">
        <f>+$I121*IF(OR($A121="2-F1",$A121="2-F2"),'COMPRAS CONJ - FACTORES'!BZ$11,'COMPRAS CONJ - FACTORES'!BZ$10)*'COMPRAS CONJ - FACTORES'!BZ121</f>
        <v>0</v>
      </c>
      <c r="CA121" s="21">
        <f>+$I121*IF(OR($A121="2-F1",$A121="2-F2"),'COMPRAS CONJ - FACTORES'!CA$11,'COMPRAS CONJ - FACTORES'!CA$10)*'COMPRAS CONJ - FACTORES'!CA121</f>
        <v>0</v>
      </c>
    </row>
    <row r="122" spans="1:79" x14ac:dyDescent="0.3">
      <c r="A122" s="9" t="s">
        <v>3398</v>
      </c>
      <c r="B122" s="17" t="s">
        <v>2958</v>
      </c>
      <c r="C122" s="441" t="s">
        <v>3526</v>
      </c>
      <c r="D122" s="11" t="s">
        <v>2960</v>
      </c>
      <c r="E122" s="9" t="s">
        <v>3527</v>
      </c>
      <c r="F122" s="9" t="s">
        <v>3528</v>
      </c>
      <c r="G122" s="9" t="s">
        <v>3529</v>
      </c>
      <c r="H122" s="12" t="s">
        <v>9066</v>
      </c>
      <c r="I122" s="13">
        <v>115.17</v>
      </c>
      <c r="J122" s="14">
        <v>6.6</v>
      </c>
      <c r="K122" s="24">
        <v>43293</v>
      </c>
      <c r="L122" s="24">
        <v>44520</v>
      </c>
      <c r="M122" s="689">
        <v>44520</v>
      </c>
      <c r="N122" s="21">
        <f>+$I122*IF(OR($A122="2-F1",$A122="2-F2"),'COMPRAS CONJ - FACTORES'!N$11,'COMPRAS CONJ - FACTORES'!N$10)*'COMPRAS CONJ - FACTORES'!N122</f>
        <v>0</v>
      </c>
      <c r="O122" s="21">
        <f>+$I122*IF(OR($A122="2-F1",$A122="2-F2"),'COMPRAS CONJ - FACTORES'!O$11,'COMPRAS CONJ - FACTORES'!O$10)*'COMPRAS CONJ - FACTORES'!O122</f>
        <v>0</v>
      </c>
      <c r="P122" s="21">
        <f>+$I122*IF(OR($A122="2-F1",$A122="2-F2"),'COMPRAS CONJ - FACTORES'!P$11,'COMPRAS CONJ - FACTORES'!P$10)*'COMPRAS CONJ - FACTORES'!P122</f>
        <v>0</v>
      </c>
      <c r="Q122" s="21">
        <f>+$I122*IF(OR($A122="2-F1",$A122="2-F2"),'COMPRAS CONJ - FACTORES'!Q$11,'COMPRAS CONJ - FACTORES'!Q$10)*'COMPRAS CONJ - FACTORES'!Q122</f>
        <v>0</v>
      </c>
      <c r="R122" s="21">
        <f>+$I122*IF(OR($A122="2-F1",$A122="2-F2"),'COMPRAS CONJ - FACTORES'!R$11,'COMPRAS CONJ - FACTORES'!R$10)*'COMPRAS CONJ - FACTORES'!R122</f>
        <v>0</v>
      </c>
      <c r="S122" s="21">
        <f>+$I122*IF(OR($A122="2-F1",$A122="2-F2"),'COMPRAS CONJ - FACTORES'!S$11,'COMPRAS CONJ - FACTORES'!S$10)*'COMPRAS CONJ - FACTORES'!S122</f>
        <v>0</v>
      </c>
      <c r="T122" s="21">
        <f>+$I122*IF(OR($A122="2-F1",$A122="2-F2"),'COMPRAS CONJ - FACTORES'!T$11,'COMPRAS CONJ - FACTORES'!T$10)*'COMPRAS CONJ - FACTORES'!T122</f>
        <v>0</v>
      </c>
      <c r="U122" s="21">
        <f>+$I122*IF(OR($A122="2-F1",$A122="2-F2"),'COMPRAS CONJ - FACTORES'!U$11,'COMPRAS CONJ - FACTORES'!U$10)*'COMPRAS CONJ - FACTORES'!U122</f>
        <v>0</v>
      </c>
      <c r="V122" s="21">
        <f>+$I122*IF(OR($A122="2-F1",$A122="2-F2"),'COMPRAS CONJ - FACTORES'!V$11,'COMPRAS CONJ - FACTORES'!V$10)*'COMPRAS CONJ - FACTORES'!V122</f>
        <v>0</v>
      </c>
      <c r="W122" s="21">
        <f>+$I122*IF(OR($A122="2-F1",$A122="2-F2"),'COMPRAS CONJ - FACTORES'!W$11,'COMPRAS CONJ - FACTORES'!W$10)*'COMPRAS CONJ - FACTORES'!W122</f>
        <v>0</v>
      </c>
      <c r="X122" s="21">
        <f>+$I122*IF(OR($A122="2-F1",$A122="2-F2"),'COMPRAS CONJ - FACTORES'!X$11,'COMPRAS CONJ - FACTORES'!X$10)*'COMPRAS CONJ - FACTORES'!X122</f>
        <v>0</v>
      </c>
      <c r="Y122" s="21">
        <f>+$I122*IF(OR($A122="2-F1",$A122="2-F2"),'COMPRAS CONJ - FACTORES'!Y$11,'COMPRAS CONJ - FACTORES'!Y$10)*'COMPRAS CONJ - FACTORES'!Y122</f>
        <v>0</v>
      </c>
      <c r="Z122" s="21">
        <f>+$I122*IF(OR($A122="2-F1",$A122="2-F2"),'COMPRAS CONJ - FACTORES'!Z$11,'COMPRAS CONJ - FACTORES'!Z$10)*'COMPRAS CONJ - FACTORES'!Z122</f>
        <v>0</v>
      </c>
      <c r="AA122" s="21">
        <f>+$I122*IF(OR($A122="2-F1",$A122="2-F2"),'COMPRAS CONJ - FACTORES'!AA$11,'COMPRAS CONJ - FACTORES'!AA$10)*'COMPRAS CONJ - FACTORES'!AA122</f>
        <v>0</v>
      </c>
      <c r="AB122" s="21">
        <f>+$I122*IF(OR($A122="2-F1",$A122="2-F2"),'COMPRAS CONJ - FACTORES'!AB$11,'COMPRAS CONJ - FACTORES'!AB$10)*'COMPRAS CONJ - FACTORES'!AB122</f>
        <v>0</v>
      </c>
      <c r="AC122" s="21">
        <f>+$I122*IF(OR($A122="2-F1",$A122="2-F2"),'COMPRAS CONJ - FACTORES'!AC$11,'COMPRAS CONJ - FACTORES'!AC$10)*'COMPRAS CONJ - FACTORES'!AC122</f>
        <v>0</v>
      </c>
      <c r="AD122" s="21">
        <f>+$I122*IF(OR($A122="2-F1",$A122="2-F2"),'COMPRAS CONJ - FACTORES'!AD$11,'COMPRAS CONJ - FACTORES'!AD$10)*'COMPRAS CONJ - FACTORES'!AD122</f>
        <v>0</v>
      </c>
      <c r="AE122" s="21">
        <f>+$I122*IF(OR($A122="2-F1",$A122="2-F2"),'COMPRAS CONJ - FACTORES'!AE$11,'COMPRAS CONJ - FACTORES'!AE$10)*'COMPRAS CONJ - FACTORES'!AE122</f>
        <v>0</v>
      </c>
      <c r="AF122" s="21">
        <f>+$I122*IF(OR($A122="2-F1",$A122="2-F2"),'COMPRAS CONJ - FACTORES'!AF$11,'COMPRAS CONJ - FACTORES'!AF$10)*'COMPRAS CONJ - FACTORES'!AF122</f>
        <v>0</v>
      </c>
      <c r="AG122" s="21">
        <f>+$I122*IF(OR($A122="2-F1",$A122="2-F2"),'COMPRAS CONJ - FACTORES'!AG$11,'COMPRAS CONJ - FACTORES'!AG$10)*'COMPRAS CONJ - FACTORES'!AG122</f>
        <v>0</v>
      </c>
      <c r="AH122" s="21">
        <f>+$I122*IF(OR($A122="2-F1",$A122="2-F2"),'COMPRAS CONJ - FACTORES'!AH$11,'COMPRAS CONJ - FACTORES'!AH$10)*'COMPRAS CONJ - FACTORES'!AH122</f>
        <v>0</v>
      </c>
      <c r="AI122" s="21">
        <f>+$I122*IF(OR($A122="2-F1",$A122="2-F2"),'COMPRAS CONJ - FACTORES'!AI$11,'COMPRAS CONJ - FACTORES'!AI$10)*'COMPRAS CONJ - FACTORES'!AI122</f>
        <v>0</v>
      </c>
      <c r="AJ122" s="21">
        <f>+$I122*IF(OR($A122="2-F1",$A122="2-F2"),'COMPRAS CONJ - FACTORES'!AJ$11,'COMPRAS CONJ - FACTORES'!AJ$10)*'COMPRAS CONJ - FACTORES'!AJ122</f>
        <v>0</v>
      </c>
      <c r="AK122" s="21">
        <f>+$I122*IF(OR($A122="2-F1",$A122="2-F2"),'COMPRAS CONJ - FACTORES'!AK$11,'COMPRAS CONJ - FACTORES'!AK$10)*'COMPRAS CONJ - FACTORES'!AK122</f>
        <v>0</v>
      </c>
      <c r="AL122" s="21">
        <f>+$I122*IF(OR($A122="2-F1",$A122="2-F2"),'COMPRAS CONJ - FACTORES'!AL$11,'COMPRAS CONJ - FACTORES'!AL$10)*'COMPRAS CONJ - FACTORES'!AL122</f>
        <v>0</v>
      </c>
      <c r="AM122" s="21">
        <f>+$I122*IF(OR($A122="2-F1",$A122="2-F2"),'COMPRAS CONJ - FACTORES'!AM$11,'COMPRAS CONJ - FACTORES'!AM$10)*'COMPRAS CONJ - FACTORES'!AM122</f>
        <v>0</v>
      </c>
      <c r="AN122" s="21">
        <f>+$I122*IF(OR($A122="2-F1",$A122="2-F2"),'COMPRAS CONJ - FACTORES'!AN$11,'COMPRAS CONJ - FACTORES'!AN$10)*'COMPRAS CONJ - FACTORES'!AN122</f>
        <v>0</v>
      </c>
      <c r="AO122" s="21">
        <f>+$I122*IF(OR($A122="2-F1",$A122="2-F2"),'COMPRAS CONJ - FACTORES'!AO$11,'COMPRAS CONJ - FACTORES'!AO$10)*'COMPRAS CONJ - FACTORES'!AO122</f>
        <v>0</v>
      </c>
      <c r="AP122" s="21">
        <f>+$I122*IF(OR($A122="2-F1",$A122="2-F2"),'COMPRAS CONJ - FACTORES'!AP$11,'COMPRAS CONJ - FACTORES'!AP$10)*'COMPRAS CONJ - FACTORES'!AP122</f>
        <v>0</v>
      </c>
      <c r="AQ122" s="21">
        <f>+$I122*IF(OR($A122="2-F1",$A122="2-F2"),'COMPRAS CONJ - FACTORES'!AQ$11,'COMPRAS CONJ - FACTORES'!AQ$10)*'COMPRAS CONJ - FACTORES'!AQ122</f>
        <v>0</v>
      </c>
      <c r="AR122" s="21">
        <f>+$I122*IF(OR($A122="2-F1",$A122="2-F2"),'COMPRAS CONJ - FACTORES'!AR$11,'COMPRAS CONJ - FACTORES'!AR$10)*'COMPRAS CONJ - FACTORES'!AR122</f>
        <v>0</v>
      </c>
      <c r="AS122" s="21">
        <f>+$I122*IF(OR($A122="2-F1",$A122="2-F2"),'COMPRAS CONJ - FACTORES'!AS$11,'COMPRAS CONJ - FACTORES'!AS$10)*'COMPRAS CONJ - FACTORES'!AS122</f>
        <v>0</v>
      </c>
      <c r="AT122" s="21">
        <f>+$I122*IF(OR($A122="2-F1",$A122="2-F2"),'COMPRAS CONJ - FACTORES'!AT$11,'COMPRAS CONJ - FACTORES'!AT$10)*'COMPRAS CONJ - FACTORES'!AT122</f>
        <v>0</v>
      </c>
      <c r="AU122" s="21">
        <f>+$I122*IF(OR($A122="2-F1",$A122="2-F2"),'COMPRAS CONJ - FACTORES'!AU$11,'COMPRAS CONJ - FACTORES'!AU$10)*'COMPRAS CONJ - FACTORES'!AU122</f>
        <v>0</v>
      </c>
      <c r="AV122" s="21">
        <f>+$I122*IF(OR($A122="2-F1",$A122="2-F2"),'COMPRAS CONJ - FACTORES'!AV$11,'COMPRAS CONJ - FACTORES'!AV$10)*'COMPRAS CONJ - FACTORES'!AV122</f>
        <v>0</v>
      </c>
      <c r="AW122" s="21">
        <f>+$I122*IF(OR($A122="2-F1",$A122="2-F2"),'COMPRAS CONJ - FACTORES'!AW$11,'COMPRAS CONJ - FACTORES'!AW$10)*'COMPRAS CONJ - FACTORES'!AW122</f>
        <v>0</v>
      </c>
      <c r="AX122" s="21">
        <f>+$I122*IF(OR($A122="2-F1",$A122="2-F2"),'COMPRAS CONJ - FACTORES'!AX$11,'COMPRAS CONJ - FACTORES'!AX$10)*'COMPRAS CONJ - FACTORES'!AX122</f>
        <v>0</v>
      </c>
      <c r="AY122" s="21">
        <f>+$I122*IF(OR($A122="2-F1",$A122="2-F2"),'COMPRAS CONJ - FACTORES'!AY$11,'COMPRAS CONJ - FACTORES'!AY$10)*'COMPRAS CONJ - FACTORES'!AY122</f>
        <v>0</v>
      </c>
      <c r="AZ122" s="21">
        <f>+$I122*IF(OR($A122="2-F1",$A122="2-F2"),'COMPRAS CONJ - FACTORES'!AZ$11,'COMPRAS CONJ - FACTORES'!AZ$10)*'COMPRAS CONJ - FACTORES'!AZ122</f>
        <v>0</v>
      </c>
      <c r="BA122" s="21">
        <f>+$I122*IF(OR($A122="2-F1",$A122="2-F2"),'COMPRAS CONJ - FACTORES'!BA$11,'COMPRAS CONJ - FACTORES'!BA$10)*'COMPRAS CONJ - FACTORES'!BA122</f>
        <v>0</v>
      </c>
      <c r="BB122" s="21">
        <f>+$I122*IF(OR($A122="2-F1",$A122="2-F2"),'COMPRAS CONJ - FACTORES'!BB$11,'COMPRAS CONJ - FACTORES'!BB$10)*'COMPRAS CONJ - FACTORES'!BB122</f>
        <v>0</v>
      </c>
      <c r="BC122" s="21">
        <f>+$I122*IF(OR($A122="2-F1",$A122="2-F2"),'COMPRAS CONJ - FACTORES'!BC$11,'COMPRAS CONJ - FACTORES'!BC$10)*'COMPRAS CONJ - FACTORES'!BC122</f>
        <v>0</v>
      </c>
      <c r="BD122" s="21">
        <f>+$I122*IF(OR($A122="2-F1",$A122="2-F2"),'COMPRAS CONJ - FACTORES'!BD$11,'COMPRAS CONJ - FACTORES'!BD$10)*'COMPRAS CONJ - FACTORES'!BD122</f>
        <v>0</v>
      </c>
      <c r="BE122" s="21">
        <f>+$I122*IF(OR($A122="2-F1",$A122="2-F2"),'COMPRAS CONJ - FACTORES'!BE$11,'COMPRAS CONJ - FACTORES'!BE$10)*'COMPRAS CONJ - FACTORES'!BE122</f>
        <v>0</v>
      </c>
      <c r="BF122" s="21">
        <f>+$I122*IF(OR($A122="2-F1",$A122="2-F2"),'COMPRAS CONJ - FACTORES'!BF$11,'COMPRAS CONJ - FACTORES'!BF$10)*'COMPRAS CONJ - FACTORES'!BF122</f>
        <v>0</v>
      </c>
      <c r="BG122" s="21">
        <f>+$I122*IF(OR($A122="2-F1",$A122="2-F2"),'COMPRAS CONJ - FACTORES'!BG$11,'COMPRAS CONJ - FACTORES'!BG$10)*'COMPRAS CONJ - FACTORES'!BG122</f>
        <v>0</v>
      </c>
      <c r="BH122" s="21">
        <f>+$I122*IF(OR($A122="2-F1",$A122="2-F2"),'COMPRAS CONJ - FACTORES'!BH$11,'COMPRAS CONJ - FACTORES'!BH$10)*'COMPRAS CONJ - FACTORES'!BH122</f>
        <v>0</v>
      </c>
      <c r="BI122" s="21">
        <f>+$I122*IF(OR($A122="2-F1",$A122="2-F2"),'COMPRAS CONJ - FACTORES'!BI$11,'COMPRAS CONJ - FACTORES'!BI$10)*'COMPRAS CONJ - FACTORES'!BI122</f>
        <v>0</v>
      </c>
      <c r="BJ122" s="21">
        <f>+$I122*IF(OR($A122="2-F1",$A122="2-F2"),'COMPRAS CONJ - FACTORES'!BJ$11,'COMPRAS CONJ - FACTORES'!BJ$10)*'COMPRAS CONJ - FACTORES'!BJ122</f>
        <v>0</v>
      </c>
      <c r="BK122" s="21">
        <f>+$I122*IF(OR($A122="2-F1",$A122="2-F2"),'COMPRAS CONJ - FACTORES'!BK$11,'COMPRAS CONJ - FACTORES'!BK$10)*'COMPRAS CONJ - FACTORES'!BK122</f>
        <v>0</v>
      </c>
      <c r="BL122" s="21">
        <f>+$I122*IF(OR($A122="2-F1",$A122="2-F2"),'COMPRAS CONJ - FACTORES'!BL$11,'COMPRAS CONJ - FACTORES'!BL$10)*'COMPRAS CONJ - FACTORES'!BL122</f>
        <v>0</v>
      </c>
      <c r="BM122" s="21">
        <f>+$I122*IF(OR($A122="2-F1",$A122="2-F2"),'COMPRAS CONJ - FACTORES'!BM$11,'COMPRAS CONJ - FACTORES'!BM$10)*'COMPRAS CONJ - FACTORES'!BM122</f>
        <v>0</v>
      </c>
      <c r="BN122" s="21">
        <f>+$I122*IF(OR($A122="2-F1",$A122="2-F2"),'COMPRAS CONJ - FACTORES'!BN$11,'COMPRAS CONJ - FACTORES'!BN$10)*'COMPRAS CONJ - FACTORES'!BN122</f>
        <v>134.71031804999996</v>
      </c>
      <c r="BO122" s="21">
        <f>+$I122*IF(OR($A122="2-F1",$A122="2-F2"),'COMPRAS CONJ - FACTORES'!BO$11,'COMPRAS CONJ - FACTORES'!BO$10)*'COMPRAS CONJ - FACTORES'!BO122</f>
        <v>134.71031804999996</v>
      </c>
      <c r="BP122" s="21">
        <f>+$I122*IF(OR($A122="2-F1",$A122="2-F2"),'COMPRAS CONJ - FACTORES'!BP$11,'COMPRAS CONJ - FACTORES'!BP$10)*'COMPRAS CONJ - FACTORES'!BP122</f>
        <v>134.71031804999996</v>
      </c>
      <c r="BQ122" s="21">
        <f>+$I122*IF(OR($A122="2-F1",$A122="2-F2"),'COMPRAS CONJ - FACTORES'!BQ$11,'COMPRAS CONJ - FACTORES'!BQ$10)*'COMPRAS CONJ - FACTORES'!BQ122</f>
        <v>134.71031804999996</v>
      </c>
      <c r="BR122" s="21">
        <f>+$I122*IF(OR($A122="2-F1",$A122="2-F2"),'COMPRAS CONJ - FACTORES'!BR$11,'COMPRAS CONJ - FACTORES'!BR$10)*'COMPRAS CONJ - FACTORES'!BR122</f>
        <v>134.71031804999996</v>
      </c>
      <c r="BS122" s="21">
        <f>+$I122*IF(OR($A122="2-F1",$A122="2-F2"),'COMPRAS CONJ - FACTORES'!BS$11,'COMPRAS CONJ - FACTORES'!BS$10)*'COMPRAS CONJ - FACTORES'!BS122</f>
        <v>134.71031804999996</v>
      </c>
      <c r="BT122" s="21">
        <f>+$I122*IF(OR($A122="2-F1",$A122="2-F2"),'COMPRAS CONJ - FACTORES'!BT$11,'COMPRAS CONJ - FACTORES'!BT$10)*'COMPRAS CONJ - FACTORES'!BT122</f>
        <v>134.71031804999996</v>
      </c>
      <c r="BU122" s="21">
        <f>+$I122*IF(OR($A122="2-F1",$A122="2-F2"),'COMPRAS CONJ - FACTORES'!BU$11,'COMPRAS CONJ - FACTORES'!BU$10)*'COMPRAS CONJ - FACTORES'!BU122</f>
        <v>134.71031804999996</v>
      </c>
      <c r="BV122" s="21">
        <f>+$I122*IF(OR($A122="2-F1",$A122="2-F2"),'COMPRAS CONJ - FACTORES'!BV$11,'COMPRAS CONJ - FACTORES'!BV$10)*'COMPRAS CONJ - FACTORES'!BV122</f>
        <v>134.71031804999996</v>
      </c>
      <c r="BW122" s="21">
        <f>+$I122*IF(OR($A122="2-F1",$A122="2-F2"),'COMPRAS CONJ - FACTORES'!BW$11,'COMPRAS CONJ - FACTORES'!BW$10)*'COMPRAS CONJ - FACTORES'!BW122</f>
        <v>134.71031804999996</v>
      </c>
      <c r="BX122" s="21">
        <f>+$I122*IF(OR($A122="2-F1",$A122="2-F2"),'COMPRAS CONJ - FACTORES'!BX$11,'COMPRAS CONJ - FACTORES'!BX$10)*'COMPRAS CONJ - FACTORES'!BX122</f>
        <v>134.71031804999996</v>
      </c>
      <c r="BY122" s="21">
        <f>+$I122*IF(OR($A122="2-F1",$A122="2-F2"),'COMPRAS CONJ - FACTORES'!BY$11,'COMPRAS CONJ - FACTORES'!BY$10)*'COMPRAS CONJ - FACTORES'!BY122</f>
        <v>134.71031804999996</v>
      </c>
      <c r="BZ122" s="21">
        <f>+$I122*IF(OR($A122="2-F1",$A122="2-F2"),'COMPRAS CONJ - FACTORES'!BZ$11,'COMPRAS CONJ - FACTORES'!BZ$10)*'COMPRAS CONJ - FACTORES'!BZ122</f>
        <v>137.00162519999998</v>
      </c>
      <c r="CA122" s="21">
        <f>+$I122*IF(OR($A122="2-F1",$A122="2-F2"),'COMPRAS CONJ - FACTORES'!CA$11,'COMPRAS CONJ - FACTORES'!CA$10)*'COMPRAS CONJ - FACTORES'!CA122</f>
        <v>137.00162519999998</v>
      </c>
    </row>
    <row r="123" spans="1:79" x14ac:dyDescent="0.3">
      <c r="A123" s="9" t="s">
        <v>3398</v>
      </c>
      <c r="B123" s="17" t="s">
        <v>2958</v>
      </c>
      <c r="C123" s="441" t="s">
        <v>3531</v>
      </c>
      <c r="D123" s="11" t="s">
        <v>2960</v>
      </c>
      <c r="E123" s="9" t="s">
        <v>2961</v>
      </c>
      <c r="F123" s="9" t="s">
        <v>3518</v>
      </c>
      <c r="G123" s="9" t="s">
        <v>3532</v>
      </c>
      <c r="H123" s="12" t="s">
        <v>3533</v>
      </c>
      <c r="I123" s="13">
        <v>108</v>
      </c>
      <c r="J123" s="14">
        <v>37</v>
      </c>
      <c r="K123" s="24">
        <v>43255</v>
      </c>
      <c r="L123" s="24">
        <v>45092</v>
      </c>
      <c r="M123" s="689"/>
      <c r="N123" s="21">
        <f>+$I123*IF(OR($A123="2-F1",$A123="2-F2"),'COMPRAS CONJ - FACTORES'!N$11,'COMPRAS CONJ - FACTORES'!N$10)*'COMPRAS CONJ - FACTORES'!N123</f>
        <v>0</v>
      </c>
      <c r="O123" s="21">
        <f>+$I123*IF(OR($A123="2-F1",$A123="2-F2"),'COMPRAS CONJ - FACTORES'!O$11,'COMPRAS CONJ - FACTORES'!O$10)*'COMPRAS CONJ - FACTORES'!O123</f>
        <v>0</v>
      </c>
      <c r="P123" s="21">
        <f>+$I123*IF(OR($A123="2-F1",$A123="2-F2"),'COMPRAS CONJ - FACTORES'!P$11,'COMPRAS CONJ - FACTORES'!P$10)*'COMPRAS CONJ - FACTORES'!P123</f>
        <v>0</v>
      </c>
      <c r="Q123" s="21">
        <f>+$I123*IF(OR($A123="2-F1",$A123="2-F2"),'COMPRAS CONJ - FACTORES'!Q$11,'COMPRAS CONJ - FACTORES'!Q$10)*'COMPRAS CONJ - FACTORES'!Q123</f>
        <v>0</v>
      </c>
      <c r="R123" s="21">
        <f>+$I123*IF(OR($A123="2-F1",$A123="2-F2"),'COMPRAS CONJ - FACTORES'!R$11,'COMPRAS CONJ - FACTORES'!R$10)*'COMPRAS CONJ - FACTORES'!R123</f>
        <v>0</v>
      </c>
      <c r="S123" s="21">
        <f>+$I123*IF(OR($A123="2-F1",$A123="2-F2"),'COMPRAS CONJ - FACTORES'!S$11,'COMPRAS CONJ - FACTORES'!S$10)*'COMPRAS CONJ - FACTORES'!S123</f>
        <v>0</v>
      </c>
      <c r="T123" s="21">
        <f>+$I123*IF(OR($A123="2-F1",$A123="2-F2"),'COMPRAS CONJ - FACTORES'!T$11,'COMPRAS CONJ - FACTORES'!T$10)*'COMPRAS CONJ - FACTORES'!T123</f>
        <v>0</v>
      </c>
      <c r="U123" s="21">
        <f>+$I123*IF(OR($A123="2-F1",$A123="2-F2"),'COMPRAS CONJ - FACTORES'!U$11,'COMPRAS CONJ - FACTORES'!U$10)*'COMPRAS CONJ - FACTORES'!U123</f>
        <v>0</v>
      </c>
      <c r="V123" s="21">
        <f>+$I123*IF(OR($A123="2-F1",$A123="2-F2"),'COMPRAS CONJ - FACTORES'!V$11,'COMPRAS CONJ - FACTORES'!V$10)*'COMPRAS CONJ - FACTORES'!V123</f>
        <v>0</v>
      </c>
      <c r="W123" s="21">
        <f>+$I123*IF(OR($A123="2-F1",$A123="2-F2"),'COMPRAS CONJ - FACTORES'!W$11,'COMPRAS CONJ - FACTORES'!W$10)*'COMPRAS CONJ - FACTORES'!W123</f>
        <v>0</v>
      </c>
      <c r="X123" s="21">
        <f>+$I123*IF(OR($A123="2-F1",$A123="2-F2"),'COMPRAS CONJ - FACTORES'!X$11,'COMPRAS CONJ - FACTORES'!X$10)*'COMPRAS CONJ - FACTORES'!X123</f>
        <v>0</v>
      </c>
      <c r="Y123" s="21">
        <f>+$I123*IF(OR($A123="2-F1",$A123="2-F2"),'COMPRAS CONJ - FACTORES'!Y$11,'COMPRAS CONJ - FACTORES'!Y$10)*'COMPRAS CONJ - FACTORES'!Y123</f>
        <v>0</v>
      </c>
      <c r="Z123" s="21">
        <f>+$I123*IF(OR($A123="2-F1",$A123="2-F2"),'COMPRAS CONJ - FACTORES'!Z$11,'COMPRAS CONJ - FACTORES'!Z$10)*'COMPRAS CONJ - FACTORES'!Z123</f>
        <v>0</v>
      </c>
      <c r="AA123" s="21">
        <f>+$I123*IF(OR($A123="2-F1",$A123="2-F2"),'COMPRAS CONJ - FACTORES'!AA$11,'COMPRAS CONJ - FACTORES'!AA$10)*'COMPRAS CONJ - FACTORES'!AA123</f>
        <v>0</v>
      </c>
      <c r="AB123" s="21">
        <f>+$I123*IF(OR($A123="2-F1",$A123="2-F2"),'COMPRAS CONJ - FACTORES'!AB$11,'COMPRAS CONJ - FACTORES'!AB$10)*'COMPRAS CONJ - FACTORES'!AB123</f>
        <v>0</v>
      </c>
      <c r="AC123" s="21">
        <f>+$I123*IF(OR($A123="2-F1",$A123="2-F2"),'COMPRAS CONJ - FACTORES'!AC$11,'COMPRAS CONJ - FACTORES'!AC$10)*'COMPRAS CONJ - FACTORES'!AC123</f>
        <v>0</v>
      </c>
      <c r="AD123" s="21">
        <f>+$I123*IF(OR($A123="2-F1",$A123="2-F2"),'COMPRAS CONJ - FACTORES'!AD$11,'COMPRAS CONJ - FACTORES'!AD$10)*'COMPRAS CONJ - FACTORES'!AD123</f>
        <v>0</v>
      </c>
      <c r="AE123" s="21">
        <f>+$I123*IF(OR($A123="2-F1",$A123="2-F2"),'COMPRAS CONJ - FACTORES'!AE$11,'COMPRAS CONJ - FACTORES'!AE$10)*'COMPRAS CONJ - FACTORES'!AE123</f>
        <v>0</v>
      </c>
      <c r="AF123" s="21">
        <f>+$I123*IF(OR($A123="2-F1",$A123="2-F2"),'COMPRAS CONJ - FACTORES'!AF$11,'COMPRAS CONJ - FACTORES'!AF$10)*'COMPRAS CONJ - FACTORES'!AF123</f>
        <v>0</v>
      </c>
      <c r="AG123" s="21">
        <f>+$I123*IF(OR($A123="2-F1",$A123="2-F2"),'COMPRAS CONJ - FACTORES'!AG$11,'COMPRAS CONJ - FACTORES'!AG$10)*'COMPRAS CONJ - FACTORES'!AG123</f>
        <v>0</v>
      </c>
      <c r="AH123" s="21">
        <f>+$I123*IF(OR($A123="2-F1",$A123="2-F2"),'COMPRAS CONJ - FACTORES'!AH$11,'COMPRAS CONJ - FACTORES'!AH$10)*'COMPRAS CONJ - FACTORES'!AH123</f>
        <v>0</v>
      </c>
      <c r="AI123" s="21">
        <f>+$I123*IF(OR($A123="2-F1",$A123="2-F2"),'COMPRAS CONJ - FACTORES'!AI$11,'COMPRAS CONJ - FACTORES'!AI$10)*'COMPRAS CONJ - FACTORES'!AI123</f>
        <v>0</v>
      </c>
      <c r="AJ123" s="21">
        <f>+$I123*IF(OR($A123="2-F1",$A123="2-F2"),'COMPRAS CONJ - FACTORES'!AJ$11,'COMPRAS CONJ - FACTORES'!AJ$10)*'COMPRAS CONJ - FACTORES'!AJ123</f>
        <v>0</v>
      </c>
      <c r="AK123" s="21">
        <f>+$I123*IF(OR($A123="2-F1",$A123="2-F2"),'COMPRAS CONJ - FACTORES'!AK$11,'COMPRAS CONJ - FACTORES'!AK$10)*'COMPRAS CONJ - FACTORES'!AK123</f>
        <v>0</v>
      </c>
      <c r="AL123" s="21">
        <f>+$I123*IF(OR($A123="2-F1",$A123="2-F2"),'COMPRAS CONJ - FACTORES'!AL$11,'COMPRAS CONJ - FACTORES'!AL$10)*'COMPRAS CONJ - FACTORES'!AL123</f>
        <v>0</v>
      </c>
      <c r="AM123" s="21">
        <f>+$I123*IF(OR($A123="2-F1",$A123="2-F2"),'COMPRAS CONJ - FACTORES'!AM$11,'COMPRAS CONJ - FACTORES'!AM$10)*'COMPRAS CONJ - FACTORES'!AM123</f>
        <v>0</v>
      </c>
      <c r="AN123" s="21">
        <f>+$I123*IF(OR($A123="2-F1",$A123="2-F2"),'COMPRAS CONJ - FACTORES'!AN$11,'COMPRAS CONJ - FACTORES'!AN$10)*'COMPRAS CONJ - FACTORES'!AN123</f>
        <v>0</v>
      </c>
      <c r="AO123" s="21">
        <f>+$I123*IF(OR($A123="2-F1",$A123="2-F2"),'COMPRAS CONJ - FACTORES'!AO$11,'COMPRAS CONJ - FACTORES'!AO$10)*'COMPRAS CONJ - FACTORES'!AO123</f>
        <v>0</v>
      </c>
      <c r="AP123" s="21">
        <f>+$I123*IF(OR($A123="2-F1",$A123="2-F2"),'COMPRAS CONJ - FACTORES'!AP$11,'COMPRAS CONJ - FACTORES'!AP$10)*'COMPRAS CONJ - FACTORES'!AP123</f>
        <v>0</v>
      </c>
      <c r="AQ123" s="21">
        <f>+$I123*IF(OR($A123="2-F1",$A123="2-F2"),'COMPRAS CONJ - FACTORES'!AQ$11,'COMPRAS CONJ - FACTORES'!AQ$10)*'COMPRAS CONJ - FACTORES'!AQ123</f>
        <v>0</v>
      </c>
      <c r="AR123" s="21">
        <f>+$I123*IF(OR($A123="2-F1",$A123="2-F2"),'COMPRAS CONJ - FACTORES'!AR$11,'COMPRAS CONJ - FACTORES'!AR$10)*'COMPRAS CONJ - FACTORES'!AR123</f>
        <v>0</v>
      </c>
      <c r="AS123" s="21">
        <f>+$I123*IF(OR($A123="2-F1",$A123="2-F2"),'COMPRAS CONJ - FACTORES'!AS$11,'COMPRAS CONJ - FACTORES'!AS$10)*'COMPRAS CONJ - FACTORES'!AS123</f>
        <v>0</v>
      </c>
      <c r="AT123" s="21">
        <f>+$I123*IF(OR($A123="2-F1",$A123="2-F2"),'COMPRAS CONJ - FACTORES'!AT$11,'COMPRAS CONJ - FACTORES'!AT$10)*'COMPRAS CONJ - FACTORES'!AT123</f>
        <v>0</v>
      </c>
      <c r="AU123" s="21">
        <f>+$I123*IF(OR($A123="2-F1",$A123="2-F2"),'COMPRAS CONJ - FACTORES'!AU$11,'COMPRAS CONJ - FACTORES'!AU$10)*'COMPRAS CONJ - FACTORES'!AU123</f>
        <v>0</v>
      </c>
      <c r="AV123" s="21">
        <f>+$I123*IF(OR($A123="2-F1",$A123="2-F2"),'COMPRAS CONJ - FACTORES'!AV$11,'COMPRAS CONJ - FACTORES'!AV$10)*'COMPRAS CONJ - FACTORES'!AV123</f>
        <v>0</v>
      </c>
      <c r="AW123" s="21">
        <f>+$I123*IF(OR($A123="2-F1",$A123="2-F2"),'COMPRAS CONJ - FACTORES'!AW$11,'COMPRAS CONJ - FACTORES'!AW$10)*'COMPRAS CONJ - FACTORES'!AW123</f>
        <v>0</v>
      </c>
      <c r="AX123" s="21">
        <f>+$I123*IF(OR($A123="2-F1",$A123="2-F2"),'COMPRAS CONJ - FACTORES'!AX$11,'COMPRAS CONJ - FACTORES'!AX$10)*'COMPRAS CONJ - FACTORES'!AX123</f>
        <v>0</v>
      </c>
      <c r="AY123" s="21">
        <f>+$I123*IF(OR($A123="2-F1",$A123="2-F2"),'COMPRAS CONJ - FACTORES'!AY$11,'COMPRAS CONJ - FACTORES'!AY$10)*'COMPRAS CONJ - FACTORES'!AY123</f>
        <v>0</v>
      </c>
      <c r="AZ123" s="21">
        <f>+$I123*IF(OR($A123="2-F1",$A123="2-F2"),'COMPRAS CONJ - FACTORES'!AZ$11,'COMPRAS CONJ - FACTORES'!AZ$10)*'COMPRAS CONJ - FACTORES'!AZ123</f>
        <v>0</v>
      </c>
      <c r="BA123" s="21">
        <f>+$I123*IF(OR($A123="2-F1",$A123="2-F2"),'COMPRAS CONJ - FACTORES'!BA$11,'COMPRAS CONJ - FACTORES'!BA$10)*'COMPRAS CONJ - FACTORES'!BA123</f>
        <v>0</v>
      </c>
      <c r="BB123" s="21">
        <f>+$I123*IF(OR($A123="2-F1",$A123="2-F2"),'COMPRAS CONJ - FACTORES'!BB$11,'COMPRAS CONJ - FACTORES'!BB$10)*'COMPRAS CONJ - FACTORES'!BB123</f>
        <v>0</v>
      </c>
      <c r="BC123" s="21">
        <f>+$I123*IF(OR($A123="2-F1",$A123="2-F2"),'COMPRAS CONJ - FACTORES'!BC$11,'COMPRAS CONJ - FACTORES'!BC$10)*'COMPRAS CONJ - FACTORES'!BC123</f>
        <v>0</v>
      </c>
      <c r="BD123" s="21">
        <f>+$I123*IF(OR($A123="2-F1",$A123="2-F2"),'COMPRAS CONJ - FACTORES'!BD$11,'COMPRAS CONJ - FACTORES'!BD$10)*'COMPRAS CONJ - FACTORES'!BD123</f>
        <v>0</v>
      </c>
      <c r="BE123" s="21">
        <f>+$I123*IF(OR($A123="2-F1",$A123="2-F2"),'COMPRAS CONJ - FACTORES'!BE$11,'COMPRAS CONJ - FACTORES'!BE$10)*'COMPRAS CONJ - FACTORES'!BE123</f>
        <v>0</v>
      </c>
      <c r="BF123" s="21">
        <f>+$I123*IF(OR($A123="2-F1",$A123="2-F2"),'COMPRAS CONJ - FACTORES'!BF$11,'COMPRAS CONJ - FACTORES'!BF$10)*'COMPRAS CONJ - FACTORES'!BF123</f>
        <v>0</v>
      </c>
      <c r="BG123" s="21">
        <f>+$I123*IF(OR($A123="2-F1",$A123="2-F2"),'COMPRAS CONJ - FACTORES'!BG$11,'COMPRAS CONJ - FACTORES'!BG$10)*'COMPRAS CONJ - FACTORES'!BG123</f>
        <v>0</v>
      </c>
      <c r="BH123" s="21">
        <f>+$I123*IF(OR($A123="2-F1",$A123="2-F2"),'COMPRAS CONJ - FACTORES'!BH$11,'COMPRAS CONJ - FACTORES'!BH$10)*'COMPRAS CONJ - FACTORES'!BH123</f>
        <v>0</v>
      </c>
      <c r="BI123" s="21">
        <f>+$I123*IF(OR($A123="2-F1",$A123="2-F2"),'COMPRAS CONJ - FACTORES'!BI$11,'COMPRAS CONJ - FACTORES'!BI$10)*'COMPRAS CONJ - FACTORES'!BI123</f>
        <v>0</v>
      </c>
      <c r="BJ123" s="21">
        <f>+$I123*IF(OR($A123="2-F1",$A123="2-F2"),'COMPRAS CONJ - FACTORES'!BJ$11,'COMPRAS CONJ - FACTORES'!BJ$10)*'COMPRAS CONJ - FACTORES'!BJ123</f>
        <v>0</v>
      </c>
      <c r="BK123" s="21">
        <f>+$I123*IF(OR($A123="2-F1",$A123="2-F2"),'COMPRAS CONJ - FACTORES'!BK$11,'COMPRAS CONJ - FACTORES'!BK$10)*'COMPRAS CONJ - FACTORES'!BK123</f>
        <v>0</v>
      </c>
      <c r="BL123" s="21">
        <f>+$I123*IF(OR($A123="2-F1",$A123="2-F2"),'COMPRAS CONJ - FACTORES'!BL$11,'COMPRAS CONJ - FACTORES'!BL$10)*'COMPRAS CONJ - FACTORES'!BL123</f>
        <v>0</v>
      </c>
      <c r="BM123" s="21">
        <f>+$I123*IF(OR($A123="2-F1",$A123="2-F2"),'COMPRAS CONJ - FACTORES'!BM$11,'COMPRAS CONJ - FACTORES'!BM$10)*'COMPRAS CONJ - FACTORES'!BM123</f>
        <v>0</v>
      </c>
      <c r="BN123" s="21">
        <f>+$I123*IF(OR($A123="2-F1",$A123="2-F2"),'COMPRAS CONJ - FACTORES'!BN$11,'COMPRAS CONJ - FACTORES'!BN$10)*'COMPRAS CONJ - FACTORES'!BN123</f>
        <v>0</v>
      </c>
      <c r="BO123" s="21">
        <f>+$I123*IF(OR($A123="2-F1",$A123="2-F2"),'COMPRAS CONJ - FACTORES'!BO$11,'COMPRAS CONJ - FACTORES'!BO$10)*'COMPRAS CONJ - FACTORES'!BO123</f>
        <v>0</v>
      </c>
      <c r="BP123" s="21">
        <f>+$I123*IF(OR($A123="2-F1",$A123="2-F2"),'COMPRAS CONJ - FACTORES'!BP$11,'COMPRAS CONJ - FACTORES'!BP$10)*'COMPRAS CONJ - FACTORES'!BP123</f>
        <v>0</v>
      </c>
      <c r="BQ123" s="21">
        <f>+$I123*IF(OR($A123="2-F1",$A123="2-F2"),'COMPRAS CONJ - FACTORES'!BQ$11,'COMPRAS CONJ - FACTORES'!BQ$10)*'COMPRAS CONJ - FACTORES'!BQ123</f>
        <v>0</v>
      </c>
      <c r="BR123" s="21">
        <f>+$I123*IF(OR($A123="2-F1",$A123="2-F2"),'COMPRAS CONJ - FACTORES'!BR$11,'COMPRAS CONJ - FACTORES'!BR$10)*'COMPRAS CONJ - FACTORES'!BR123</f>
        <v>0</v>
      </c>
      <c r="BS123" s="21">
        <f>+$I123*IF(OR($A123="2-F1",$A123="2-F2"),'COMPRAS CONJ - FACTORES'!BS$11,'COMPRAS CONJ - FACTORES'!BS$10)*'COMPRAS CONJ - FACTORES'!BS123</f>
        <v>0</v>
      </c>
      <c r="BT123" s="21">
        <f>+$I123*IF(OR($A123="2-F1",$A123="2-F2"),'COMPRAS CONJ - FACTORES'!BT$11,'COMPRAS CONJ - FACTORES'!BT$10)*'COMPRAS CONJ - FACTORES'!BT123</f>
        <v>0</v>
      </c>
      <c r="BU123" s="21">
        <f>+$I123*IF(OR($A123="2-F1",$A123="2-F2"),'COMPRAS CONJ - FACTORES'!BU$11,'COMPRAS CONJ - FACTORES'!BU$10)*'COMPRAS CONJ - FACTORES'!BU123</f>
        <v>0</v>
      </c>
      <c r="BV123" s="21">
        <f>+$I123*IF(OR($A123="2-F1",$A123="2-F2"),'COMPRAS CONJ - FACTORES'!BV$11,'COMPRAS CONJ - FACTORES'!BV$10)*'COMPRAS CONJ - FACTORES'!BV123</f>
        <v>0</v>
      </c>
      <c r="BW123" s="21">
        <f>+$I123*IF(OR($A123="2-F1",$A123="2-F2"),'COMPRAS CONJ - FACTORES'!BW$11,'COMPRAS CONJ - FACTORES'!BW$10)*'COMPRAS CONJ - FACTORES'!BW123</f>
        <v>0</v>
      </c>
      <c r="BX123" s="21">
        <f>+$I123*IF(OR($A123="2-F1",$A123="2-F2"),'COMPRAS CONJ - FACTORES'!BX$11,'COMPRAS CONJ - FACTORES'!BX$10)*'COMPRAS CONJ - FACTORES'!BX123</f>
        <v>0</v>
      </c>
      <c r="BY123" s="21">
        <f>+$I123*IF(OR($A123="2-F1",$A123="2-F2"),'COMPRAS CONJ - FACTORES'!BY$11,'COMPRAS CONJ - FACTORES'!BY$10)*'COMPRAS CONJ - FACTORES'!BY123</f>
        <v>0</v>
      </c>
      <c r="BZ123" s="21">
        <f>+$I123*IF(OR($A123="2-F1",$A123="2-F2"),'COMPRAS CONJ - FACTORES'!BZ$11,'COMPRAS CONJ - FACTORES'!BZ$10)*'COMPRAS CONJ - FACTORES'!BZ123</f>
        <v>0</v>
      </c>
      <c r="CA123" s="21">
        <f>+$I123*IF(OR($A123="2-F1",$A123="2-F2"),'COMPRAS CONJ - FACTORES'!CA$11,'COMPRAS CONJ - FACTORES'!CA$10)*'COMPRAS CONJ - FACTORES'!CA123</f>
        <v>0</v>
      </c>
    </row>
    <row r="124" spans="1:79" x14ac:dyDescent="0.3">
      <c r="A124" s="9" t="s">
        <v>3398</v>
      </c>
      <c r="B124" s="17" t="s">
        <v>2958</v>
      </c>
      <c r="C124" s="441" t="s">
        <v>3534</v>
      </c>
      <c r="D124" s="11" t="s">
        <v>2815</v>
      </c>
      <c r="E124" s="9" t="s">
        <v>3408</v>
      </c>
      <c r="F124" s="9" t="s">
        <v>3535</v>
      </c>
      <c r="G124" s="9" t="s">
        <v>3536</v>
      </c>
      <c r="H124" s="12" t="s">
        <v>3537</v>
      </c>
      <c r="I124" s="13">
        <v>141</v>
      </c>
      <c r="J124" s="14">
        <v>0.5</v>
      </c>
      <c r="K124" s="24">
        <v>43307</v>
      </c>
      <c r="L124" s="24">
        <v>43852</v>
      </c>
      <c r="M124" s="689">
        <v>43852</v>
      </c>
      <c r="N124" s="21">
        <f>+$I124*IF(OR($A124="2-F1",$A124="2-F2"),'COMPRAS CONJ - FACTORES'!N$11,'COMPRAS CONJ - FACTORES'!N$10)*'COMPRAS CONJ - FACTORES'!N124</f>
        <v>0</v>
      </c>
      <c r="O124" s="21">
        <f>+$I124*IF(OR($A124="2-F1",$A124="2-F2"),'COMPRAS CONJ - FACTORES'!O$11,'COMPRAS CONJ - FACTORES'!O$10)*'COMPRAS CONJ - FACTORES'!O124</f>
        <v>0</v>
      </c>
      <c r="P124" s="21">
        <f>+$I124*IF(OR($A124="2-F1",$A124="2-F2"),'COMPRAS CONJ - FACTORES'!P$11,'COMPRAS CONJ - FACTORES'!P$10)*'COMPRAS CONJ - FACTORES'!P124</f>
        <v>0</v>
      </c>
      <c r="Q124" s="21">
        <f>+$I124*IF(OR($A124="2-F1",$A124="2-F2"),'COMPRAS CONJ - FACTORES'!Q$11,'COMPRAS CONJ - FACTORES'!Q$10)*'COMPRAS CONJ - FACTORES'!Q124</f>
        <v>0</v>
      </c>
      <c r="R124" s="21">
        <f>+$I124*IF(OR($A124="2-F1",$A124="2-F2"),'COMPRAS CONJ - FACTORES'!R$11,'COMPRAS CONJ - FACTORES'!R$10)*'COMPRAS CONJ - FACTORES'!R124</f>
        <v>0</v>
      </c>
      <c r="S124" s="21">
        <f>+$I124*IF(OR($A124="2-F1",$A124="2-F2"),'COMPRAS CONJ - FACTORES'!S$11,'COMPRAS CONJ - FACTORES'!S$10)*'COMPRAS CONJ - FACTORES'!S124</f>
        <v>0</v>
      </c>
      <c r="T124" s="21">
        <f>+$I124*IF(OR($A124="2-F1",$A124="2-F2"),'COMPRAS CONJ - FACTORES'!T$11,'COMPRAS CONJ - FACTORES'!T$10)*'COMPRAS CONJ - FACTORES'!T124</f>
        <v>0</v>
      </c>
      <c r="U124" s="21">
        <f>+$I124*IF(OR($A124="2-F1",$A124="2-F2"),'COMPRAS CONJ - FACTORES'!U$11,'COMPRAS CONJ - FACTORES'!U$10)*'COMPRAS CONJ - FACTORES'!U124</f>
        <v>0</v>
      </c>
      <c r="V124" s="21">
        <f>+$I124*IF(OR($A124="2-F1",$A124="2-F2"),'COMPRAS CONJ - FACTORES'!V$11,'COMPRAS CONJ - FACTORES'!V$10)*'COMPRAS CONJ - FACTORES'!V124</f>
        <v>0</v>
      </c>
      <c r="W124" s="21">
        <f>+$I124*IF(OR($A124="2-F1",$A124="2-F2"),'COMPRAS CONJ - FACTORES'!W$11,'COMPRAS CONJ - FACTORES'!W$10)*'COMPRAS CONJ - FACTORES'!W124</f>
        <v>0</v>
      </c>
      <c r="X124" s="21">
        <f>+$I124*IF(OR($A124="2-F1",$A124="2-F2"),'COMPRAS CONJ - FACTORES'!X$11,'COMPRAS CONJ - FACTORES'!X$10)*'COMPRAS CONJ - FACTORES'!X124</f>
        <v>0</v>
      </c>
      <c r="Y124" s="21">
        <f>+$I124*IF(OR($A124="2-F1",$A124="2-F2"),'COMPRAS CONJ - FACTORES'!Y$11,'COMPRAS CONJ - FACTORES'!Y$10)*'COMPRAS CONJ - FACTORES'!Y124</f>
        <v>0</v>
      </c>
      <c r="Z124" s="21">
        <f>+$I124*IF(OR($A124="2-F1",$A124="2-F2"),'COMPRAS CONJ - FACTORES'!Z$11,'COMPRAS CONJ - FACTORES'!Z$10)*'COMPRAS CONJ - FACTORES'!Z124</f>
        <v>0</v>
      </c>
      <c r="AA124" s="21">
        <f>+$I124*IF(OR($A124="2-F1",$A124="2-F2"),'COMPRAS CONJ - FACTORES'!AA$11,'COMPRAS CONJ - FACTORES'!AA$10)*'COMPRAS CONJ - FACTORES'!AA124</f>
        <v>0</v>
      </c>
      <c r="AB124" s="21">
        <f>+$I124*IF(OR($A124="2-F1",$A124="2-F2"),'COMPRAS CONJ - FACTORES'!AB$11,'COMPRAS CONJ - FACTORES'!AB$10)*'COMPRAS CONJ - FACTORES'!AB124</f>
        <v>0</v>
      </c>
      <c r="AC124" s="21">
        <f>+$I124*IF(OR($A124="2-F1",$A124="2-F2"),'COMPRAS CONJ - FACTORES'!AC$11,'COMPRAS CONJ - FACTORES'!AC$10)*'COMPRAS CONJ - FACTORES'!AC124</f>
        <v>0</v>
      </c>
      <c r="AD124" s="21">
        <f>+$I124*IF(OR($A124="2-F1",$A124="2-F2"),'COMPRAS CONJ - FACTORES'!AD$11,'COMPRAS CONJ - FACTORES'!AD$10)*'COMPRAS CONJ - FACTORES'!AD124</f>
        <v>0</v>
      </c>
      <c r="AE124" s="21">
        <f>+$I124*IF(OR($A124="2-F1",$A124="2-F2"),'COMPRAS CONJ - FACTORES'!AE$11,'COMPRAS CONJ - FACTORES'!AE$10)*'COMPRAS CONJ - FACTORES'!AE124</f>
        <v>0</v>
      </c>
      <c r="AF124" s="21">
        <f>+$I124*IF(OR($A124="2-F1",$A124="2-F2"),'COMPRAS CONJ - FACTORES'!AF$11,'COMPRAS CONJ - FACTORES'!AF$10)*'COMPRAS CONJ - FACTORES'!AF124</f>
        <v>0</v>
      </c>
      <c r="AG124" s="21">
        <f>+$I124*IF(OR($A124="2-F1",$A124="2-F2"),'COMPRAS CONJ - FACTORES'!AG$11,'COMPRAS CONJ - FACTORES'!AG$10)*'COMPRAS CONJ - FACTORES'!AG124</f>
        <v>0</v>
      </c>
      <c r="AH124" s="21">
        <f>+$I124*IF(OR($A124="2-F1",$A124="2-F2"),'COMPRAS CONJ - FACTORES'!AH$11,'COMPRAS CONJ - FACTORES'!AH$10)*'COMPRAS CONJ - FACTORES'!AH124</f>
        <v>0</v>
      </c>
      <c r="AI124" s="21">
        <f>+$I124*IF(OR($A124="2-F1",$A124="2-F2"),'COMPRAS CONJ - FACTORES'!AI$11,'COMPRAS CONJ - FACTORES'!AI$10)*'COMPRAS CONJ - FACTORES'!AI124</f>
        <v>0</v>
      </c>
      <c r="AJ124" s="21">
        <f>+$I124*IF(OR($A124="2-F1",$A124="2-F2"),'COMPRAS CONJ - FACTORES'!AJ$11,'COMPRAS CONJ - FACTORES'!AJ$10)*'COMPRAS CONJ - FACTORES'!AJ124</f>
        <v>0</v>
      </c>
      <c r="AK124" s="21">
        <f>+$I124*IF(OR($A124="2-F1",$A124="2-F2"),'COMPRAS CONJ - FACTORES'!AK$11,'COMPRAS CONJ - FACTORES'!AK$10)*'COMPRAS CONJ - FACTORES'!AK124</f>
        <v>0</v>
      </c>
      <c r="AL124" s="21">
        <f>+$I124*IF(OR($A124="2-F1",$A124="2-F2"),'COMPRAS CONJ - FACTORES'!AL$11,'COMPRAS CONJ - FACTORES'!AL$10)*'COMPRAS CONJ - FACTORES'!AL124</f>
        <v>0</v>
      </c>
      <c r="AM124" s="21">
        <f>+$I124*IF(OR($A124="2-F1",$A124="2-F2"),'COMPRAS CONJ - FACTORES'!AM$11,'COMPRAS CONJ - FACTORES'!AM$10)*'COMPRAS CONJ - FACTORES'!AM124</f>
        <v>0</v>
      </c>
      <c r="AN124" s="21">
        <f>+$I124*IF(OR($A124="2-F1",$A124="2-F2"),'COMPRAS CONJ - FACTORES'!AN$11,'COMPRAS CONJ - FACTORES'!AN$10)*'COMPRAS CONJ - FACTORES'!AN124</f>
        <v>0</v>
      </c>
      <c r="AO124" s="21">
        <f>+$I124*IF(OR($A124="2-F1",$A124="2-F2"),'COMPRAS CONJ - FACTORES'!AO$11,'COMPRAS CONJ - FACTORES'!AO$10)*'COMPRAS CONJ - FACTORES'!AO124</f>
        <v>0</v>
      </c>
      <c r="AP124" s="21">
        <f>+$I124*IF(OR($A124="2-F1",$A124="2-F2"),'COMPRAS CONJ - FACTORES'!AP$11,'COMPRAS CONJ - FACTORES'!AP$10)*'COMPRAS CONJ - FACTORES'!AP124</f>
        <v>0</v>
      </c>
      <c r="AQ124" s="21">
        <f>+$I124*IF(OR($A124="2-F1",$A124="2-F2"),'COMPRAS CONJ - FACTORES'!AQ$11,'COMPRAS CONJ - FACTORES'!AQ$10)*'COMPRAS CONJ - FACTORES'!AQ124</f>
        <v>0</v>
      </c>
      <c r="AR124" s="21">
        <f>+$I124*IF(OR($A124="2-F1",$A124="2-F2"),'COMPRAS CONJ - FACTORES'!AR$11,'COMPRAS CONJ - FACTORES'!AR$10)*'COMPRAS CONJ - FACTORES'!AR124</f>
        <v>164.92276499999997</v>
      </c>
      <c r="AS124" s="21">
        <f>+$I124*IF(OR($A124="2-F1",$A124="2-F2"),'COMPRAS CONJ - FACTORES'!AS$11,'COMPRAS CONJ - FACTORES'!AS$10)*'COMPRAS CONJ - FACTORES'!AS124</f>
        <v>164.92276499999997</v>
      </c>
      <c r="AT124" s="21">
        <f>+$I124*IF(OR($A124="2-F1",$A124="2-F2"),'COMPRAS CONJ - FACTORES'!AT$11,'COMPRAS CONJ - FACTORES'!AT$10)*'COMPRAS CONJ - FACTORES'!AT124</f>
        <v>164.92276499999997</v>
      </c>
      <c r="AU124" s="21">
        <f>+$I124*IF(OR($A124="2-F1",$A124="2-F2"),'COMPRAS CONJ - FACTORES'!AU$11,'COMPRAS CONJ - FACTORES'!AU$10)*'COMPRAS CONJ - FACTORES'!AU124</f>
        <v>164.92276499999997</v>
      </c>
      <c r="AV124" s="21">
        <f>+$I124*IF(OR($A124="2-F1",$A124="2-F2"),'COMPRAS CONJ - FACTORES'!AV$11,'COMPRAS CONJ - FACTORES'!AV$10)*'COMPRAS CONJ - FACTORES'!AV124</f>
        <v>164.92276499999997</v>
      </c>
      <c r="AW124" s="21">
        <f>+$I124*IF(OR($A124="2-F1",$A124="2-F2"),'COMPRAS CONJ - FACTORES'!AW$11,'COMPRAS CONJ - FACTORES'!AW$10)*'COMPRAS CONJ - FACTORES'!AW124</f>
        <v>164.92276499999997</v>
      </c>
      <c r="AX124" s="21">
        <f>+$I124*IF(OR($A124="2-F1",$A124="2-F2"),'COMPRAS CONJ - FACTORES'!AX$11,'COMPRAS CONJ - FACTORES'!AX$10)*'COMPRAS CONJ - FACTORES'!AX124</f>
        <v>164.92276499999997</v>
      </c>
      <c r="AY124" s="21">
        <f>+$I124*IF(OR($A124="2-F1",$A124="2-F2"),'COMPRAS CONJ - FACTORES'!AY$11,'COMPRAS CONJ - FACTORES'!AY$10)*'COMPRAS CONJ - FACTORES'!AY124</f>
        <v>164.92276499999997</v>
      </c>
      <c r="AZ124" s="21">
        <f>+$I124*IF(OR($A124="2-F1",$A124="2-F2"),'COMPRAS CONJ - FACTORES'!AZ$11,'COMPRAS CONJ - FACTORES'!AZ$10)*'COMPRAS CONJ - FACTORES'!AZ124</f>
        <v>164.92276499999997</v>
      </c>
      <c r="BA124" s="21">
        <f>+$I124*IF(OR($A124="2-F1",$A124="2-F2"),'COMPRAS CONJ - FACTORES'!BA$11,'COMPRAS CONJ - FACTORES'!BA$10)*'COMPRAS CONJ - FACTORES'!BA124</f>
        <v>164.92276499999997</v>
      </c>
      <c r="BB124" s="21">
        <f>+$I124*IF(OR($A124="2-F1",$A124="2-F2"),'COMPRAS CONJ - FACTORES'!BB$11,'COMPRAS CONJ - FACTORES'!BB$10)*'COMPRAS CONJ - FACTORES'!BB124</f>
        <v>164.92276499999997</v>
      </c>
      <c r="BC124" s="21">
        <f>+$I124*IF(OR($A124="2-F1",$A124="2-F2"),'COMPRAS CONJ - FACTORES'!BC$11,'COMPRAS CONJ - FACTORES'!BC$10)*'COMPRAS CONJ - FACTORES'!BC124</f>
        <v>164.92276499999997</v>
      </c>
      <c r="BD124" s="21">
        <f>+$I124*IF(OR($A124="2-F1",$A124="2-F2"),'COMPRAS CONJ - FACTORES'!BD$11,'COMPRAS CONJ - FACTORES'!BD$10)*'COMPRAS CONJ - FACTORES'!BD124</f>
        <v>167.72795999999997</v>
      </c>
      <c r="BE124" s="21">
        <f>+$I124*IF(OR($A124="2-F1",$A124="2-F2"),'COMPRAS CONJ - FACTORES'!BE$11,'COMPRAS CONJ - FACTORES'!BE$10)*'COMPRAS CONJ - FACTORES'!BE124</f>
        <v>167.72795999999997</v>
      </c>
      <c r="BF124" s="21">
        <f>+$I124*IF(OR($A124="2-F1",$A124="2-F2"),'COMPRAS CONJ - FACTORES'!BF$11,'COMPRAS CONJ - FACTORES'!BF$10)*'COMPRAS CONJ - FACTORES'!BF124</f>
        <v>167.72795999999997</v>
      </c>
      <c r="BG124" s="21">
        <f>+$I124*IF(OR($A124="2-F1",$A124="2-F2"),'COMPRAS CONJ - FACTORES'!BG$11,'COMPRAS CONJ - FACTORES'!BG$10)*'COMPRAS CONJ - FACTORES'!BG124</f>
        <v>167.72795999999997</v>
      </c>
      <c r="BH124" s="21">
        <f>+$I124*IF(OR($A124="2-F1",$A124="2-F2"),'COMPRAS CONJ - FACTORES'!BH$11,'COMPRAS CONJ - FACTORES'!BH$10)*'COMPRAS CONJ - FACTORES'!BH124</f>
        <v>167.72795999999997</v>
      </c>
      <c r="BI124" s="21">
        <f>+$I124*IF(OR($A124="2-F1",$A124="2-F2"),'COMPRAS CONJ - FACTORES'!BI$11,'COMPRAS CONJ - FACTORES'!BI$10)*'COMPRAS CONJ - FACTORES'!BI124</f>
        <v>167.72795999999997</v>
      </c>
      <c r="BJ124" s="21">
        <f>+$I124*IF(OR($A124="2-F1",$A124="2-F2"),'COMPRAS CONJ - FACTORES'!BJ$11,'COMPRAS CONJ - FACTORES'!BJ$10)*'COMPRAS CONJ - FACTORES'!BJ124</f>
        <v>167.72795999999997</v>
      </c>
      <c r="BK124" s="21">
        <f>+$I124*IF(OR($A124="2-F1",$A124="2-F2"),'COMPRAS CONJ - FACTORES'!BK$11,'COMPRAS CONJ - FACTORES'!BK$10)*'COMPRAS CONJ - FACTORES'!BK124</f>
        <v>167.72795999999997</v>
      </c>
      <c r="BL124" s="21">
        <f>+$I124*IF(OR($A124="2-F1",$A124="2-F2"),'COMPRAS CONJ - FACTORES'!BL$11,'COMPRAS CONJ - FACTORES'!BL$10)*'COMPRAS CONJ - FACTORES'!BL124</f>
        <v>167.72795999999997</v>
      </c>
      <c r="BM124" s="21">
        <f>+$I124*IF(OR($A124="2-F1",$A124="2-F2"),'COMPRAS CONJ - FACTORES'!BM$11,'COMPRAS CONJ - FACTORES'!BM$10)*'COMPRAS CONJ - FACTORES'!BM124</f>
        <v>167.72795999999997</v>
      </c>
      <c r="BN124" s="21">
        <f>+$I124*IF(OR($A124="2-F1",$A124="2-F2"),'COMPRAS CONJ - FACTORES'!BN$11,'COMPRAS CONJ - FACTORES'!BN$10)*'COMPRAS CONJ - FACTORES'!BN124</f>
        <v>167.72795999999997</v>
      </c>
      <c r="BO124" s="21">
        <f>+$I124*IF(OR($A124="2-F1",$A124="2-F2"),'COMPRAS CONJ - FACTORES'!BO$11,'COMPRAS CONJ - FACTORES'!BO$10)*'COMPRAS CONJ - FACTORES'!BO124</f>
        <v>167.72795999999997</v>
      </c>
      <c r="BP124" s="21">
        <f>+$I124*IF(OR($A124="2-F1",$A124="2-F2"),'COMPRAS CONJ - FACTORES'!BP$11,'COMPRAS CONJ - FACTORES'!BP$10)*'COMPRAS CONJ - FACTORES'!BP124</f>
        <v>170.59801499999998</v>
      </c>
      <c r="BQ124" s="21">
        <f>+$I124*IF(OR($A124="2-F1",$A124="2-F2"),'COMPRAS CONJ - FACTORES'!BQ$11,'COMPRAS CONJ - FACTORES'!BQ$10)*'COMPRAS CONJ - FACTORES'!BQ124</f>
        <v>170.59801499999998</v>
      </c>
      <c r="BR124" s="21">
        <f>+$I124*IF(OR($A124="2-F1",$A124="2-F2"),'COMPRAS CONJ - FACTORES'!BR$11,'COMPRAS CONJ - FACTORES'!BR$10)*'COMPRAS CONJ - FACTORES'!BR124</f>
        <v>170.59801499999998</v>
      </c>
      <c r="BS124" s="21">
        <f>+$I124*IF(OR($A124="2-F1",$A124="2-F2"),'COMPRAS CONJ - FACTORES'!BS$11,'COMPRAS CONJ - FACTORES'!BS$10)*'COMPRAS CONJ - FACTORES'!BS124</f>
        <v>170.59801499999998</v>
      </c>
      <c r="BT124" s="21">
        <f>+$I124*IF(OR($A124="2-F1",$A124="2-F2"),'COMPRAS CONJ - FACTORES'!BT$11,'COMPRAS CONJ - FACTORES'!BT$10)*'COMPRAS CONJ - FACTORES'!BT124</f>
        <v>170.59801499999998</v>
      </c>
      <c r="BU124" s="21">
        <f>+$I124*IF(OR($A124="2-F1",$A124="2-F2"),'COMPRAS CONJ - FACTORES'!BU$11,'COMPRAS CONJ - FACTORES'!BU$10)*'COMPRAS CONJ - FACTORES'!BU124</f>
        <v>170.59801499999998</v>
      </c>
      <c r="BV124" s="21">
        <f>+$I124*IF(OR($A124="2-F1",$A124="2-F2"),'COMPRAS CONJ - FACTORES'!BV$11,'COMPRAS CONJ - FACTORES'!BV$10)*'COMPRAS CONJ - FACTORES'!BV124</f>
        <v>170.59801499999998</v>
      </c>
      <c r="BW124" s="21">
        <f>+$I124*IF(OR($A124="2-F1",$A124="2-F2"),'COMPRAS CONJ - FACTORES'!BW$11,'COMPRAS CONJ - FACTORES'!BW$10)*'COMPRAS CONJ - FACTORES'!BW124</f>
        <v>170.59801499999998</v>
      </c>
      <c r="BX124" s="21">
        <f>+$I124*IF(OR($A124="2-F1",$A124="2-F2"),'COMPRAS CONJ - FACTORES'!BX$11,'COMPRAS CONJ - FACTORES'!BX$10)*'COMPRAS CONJ - FACTORES'!BX124</f>
        <v>170.59801499999998</v>
      </c>
      <c r="BY124" s="21">
        <f>+$I124*IF(OR($A124="2-F1",$A124="2-F2"),'COMPRAS CONJ - FACTORES'!BY$11,'COMPRAS CONJ - FACTORES'!BY$10)*'COMPRAS CONJ - FACTORES'!BY124</f>
        <v>170.59801499999998</v>
      </c>
      <c r="BZ124" s="21">
        <f>+$I124*IF(OR($A124="2-F1",$A124="2-F2"),'COMPRAS CONJ - FACTORES'!BZ$11,'COMPRAS CONJ - FACTORES'!BZ$10)*'COMPRAS CONJ - FACTORES'!BZ124</f>
        <v>170.59801499999998</v>
      </c>
      <c r="CA124" s="21">
        <f>+$I124*IF(OR($A124="2-F1",$A124="2-F2"),'COMPRAS CONJ - FACTORES'!CA$11,'COMPRAS CONJ - FACTORES'!CA$10)*'COMPRAS CONJ - FACTORES'!CA124</f>
        <v>170.59801499999998</v>
      </c>
    </row>
    <row r="125" spans="1:79" x14ac:dyDescent="0.3">
      <c r="A125" s="9" t="s">
        <v>3425</v>
      </c>
      <c r="B125" s="17" t="s">
        <v>2958</v>
      </c>
      <c r="C125" s="441" t="s">
        <v>3538</v>
      </c>
      <c r="D125" s="498" t="s">
        <v>2820</v>
      </c>
      <c r="E125" s="439" t="s">
        <v>2999</v>
      </c>
      <c r="F125" s="439" t="s">
        <v>3539</v>
      </c>
      <c r="G125" s="439" t="s">
        <v>3540</v>
      </c>
      <c r="H125" s="439" t="s">
        <v>2806</v>
      </c>
      <c r="I125" s="13">
        <v>106.73</v>
      </c>
      <c r="J125" s="14">
        <v>19</v>
      </c>
      <c r="K125" s="24">
        <v>43277</v>
      </c>
      <c r="L125" s="24" t="s">
        <v>3707</v>
      </c>
      <c r="M125" s="439" t="s">
        <v>5735</v>
      </c>
      <c r="N125" s="21">
        <f>+$I125*IF(OR($A125="2-F1",$A125="2-F2"),'COMPRAS CONJ - FACTORES'!N$11,'COMPRAS CONJ - FACTORES'!N$10)*'COMPRAS CONJ - FACTORES'!N125</f>
        <v>0</v>
      </c>
      <c r="O125" s="21">
        <f>+$I125*IF(OR($A125="2-F1",$A125="2-F2"),'COMPRAS CONJ - FACTORES'!O$11,'COMPRAS CONJ - FACTORES'!O$10)*'COMPRAS CONJ - FACTORES'!O125</f>
        <v>0</v>
      </c>
      <c r="P125" s="21">
        <f>+$I125*IF(OR($A125="2-F1",$A125="2-F2"),'COMPRAS CONJ - FACTORES'!P$11,'COMPRAS CONJ - FACTORES'!P$10)*'COMPRAS CONJ - FACTORES'!P125</f>
        <v>0</v>
      </c>
      <c r="Q125" s="21">
        <f>+$I125*IF(OR($A125="2-F1",$A125="2-F2"),'COMPRAS CONJ - FACTORES'!Q$11,'COMPRAS CONJ - FACTORES'!Q$10)*'COMPRAS CONJ - FACTORES'!Q125</f>
        <v>0</v>
      </c>
      <c r="R125" s="21">
        <f>+$I125*IF(OR($A125="2-F1",$A125="2-F2"),'COMPRAS CONJ - FACTORES'!R$11,'COMPRAS CONJ - FACTORES'!R$10)*'COMPRAS CONJ - FACTORES'!R125</f>
        <v>0</v>
      </c>
      <c r="S125" s="21">
        <f>+$I125*IF(OR($A125="2-F1",$A125="2-F2"),'COMPRAS CONJ - FACTORES'!S$11,'COMPRAS CONJ - FACTORES'!S$10)*'COMPRAS CONJ - FACTORES'!S125</f>
        <v>0</v>
      </c>
      <c r="T125" s="21">
        <f>+$I125*IF(OR($A125="2-F1",$A125="2-F2"),'COMPRAS CONJ - FACTORES'!T$11,'COMPRAS CONJ - FACTORES'!T$10)*'COMPRAS CONJ - FACTORES'!T125</f>
        <v>0</v>
      </c>
      <c r="U125" s="21">
        <f>+$I125*IF(OR($A125="2-F1",$A125="2-F2"),'COMPRAS CONJ - FACTORES'!U$11,'COMPRAS CONJ - FACTORES'!U$10)*'COMPRAS CONJ - FACTORES'!U125</f>
        <v>0</v>
      </c>
      <c r="V125" s="21">
        <f>+$I125*IF(OR($A125="2-F1",$A125="2-F2"),'COMPRAS CONJ - FACTORES'!V$11,'COMPRAS CONJ - FACTORES'!V$10)*'COMPRAS CONJ - FACTORES'!V125</f>
        <v>0</v>
      </c>
      <c r="W125" s="21">
        <f>+$I125*IF(OR($A125="2-F1",$A125="2-F2"),'COMPRAS CONJ - FACTORES'!W$11,'COMPRAS CONJ - FACTORES'!W$10)*'COMPRAS CONJ - FACTORES'!W125</f>
        <v>0</v>
      </c>
      <c r="X125" s="21">
        <f>+$I125*IF(OR($A125="2-F1",$A125="2-F2"),'COMPRAS CONJ - FACTORES'!X$11,'COMPRAS CONJ - FACTORES'!X$10)*'COMPRAS CONJ - FACTORES'!X125</f>
        <v>0</v>
      </c>
      <c r="Y125" s="21">
        <f>+$I125*IF(OR($A125="2-F1",$A125="2-F2"),'COMPRAS CONJ - FACTORES'!Y$11,'COMPRAS CONJ - FACTORES'!Y$10)*'COMPRAS CONJ - FACTORES'!Y125</f>
        <v>0</v>
      </c>
      <c r="Z125" s="21">
        <f>+$I125*IF(OR($A125="2-F1",$A125="2-F2"),'COMPRAS CONJ - FACTORES'!Z$11,'COMPRAS CONJ - FACTORES'!Z$10)*'COMPRAS CONJ - FACTORES'!Z125</f>
        <v>0</v>
      </c>
      <c r="AA125" s="21">
        <f>+$I125*IF(OR($A125="2-F1",$A125="2-F2"),'COMPRAS CONJ - FACTORES'!AA$11,'COMPRAS CONJ - FACTORES'!AA$10)*'COMPRAS CONJ - FACTORES'!AA125</f>
        <v>0</v>
      </c>
      <c r="AB125" s="21">
        <f>+$I125*IF(OR($A125="2-F1",$A125="2-F2"),'COMPRAS CONJ - FACTORES'!AB$11,'COMPRAS CONJ - FACTORES'!AB$10)*'COMPRAS CONJ - FACTORES'!AB125</f>
        <v>0</v>
      </c>
      <c r="AC125" s="21">
        <f>+$I125*IF(OR($A125="2-F1",$A125="2-F2"),'COMPRAS CONJ - FACTORES'!AC$11,'COMPRAS CONJ - FACTORES'!AC$10)*'COMPRAS CONJ - FACTORES'!AC125</f>
        <v>0</v>
      </c>
      <c r="AD125" s="21">
        <f>+$I125*IF(OR($A125="2-F1",$A125="2-F2"),'COMPRAS CONJ - FACTORES'!AD$11,'COMPRAS CONJ - FACTORES'!AD$10)*'COMPRAS CONJ - FACTORES'!AD125</f>
        <v>0</v>
      </c>
      <c r="AE125" s="21">
        <f>+$I125*IF(OR($A125="2-F1",$A125="2-F2"),'COMPRAS CONJ - FACTORES'!AE$11,'COMPRAS CONJ - FACTORES'!AE$10)*'COMPRAS CONJ - FACTORES'!AE125</f>
        <v>0</v>
      </c>
      <c r="AF125" s="21">
        <f>+$I125*IF(OR($A125="2-F1",$A125="2-F2"),'COMPRAS CONJ - FACTORES'!AF$11,'COMPRAS CONJ - FACTORES'!AF$10)*'COMPRAS CONJ - FACTORES'!AF125</f>
        <v>0</v>
      </c>
      <c r="AG125" s="21">
        <f>+$I125*IF(OR($A125="2-F1",$A125="2-F2"),'COMPRAS CONJ - FACTORES'!AG$11,'COMPRAS CONJ - FACTORES'!AG$10)*'COMPRAS CONJ - FACTORES'!AG125</f>
        <v>0</v>
      </c>
      <c r="AH125" s="21">
        <f>+$I125*IF(OR($A125="2-F1",$A125="2-F2"),'COMPRAS CONJ - FACTORES'!AH$11,'COMPRAS CONJ - FACTORES'!AH$10)*'COMPRAS CONJ - FACTORES'!AH125</f>
        <v>0</v>
      </c>
      <c r="AI125" s="21">
        <f>+$I125*IF(OR($A125="2-F1",$A125="2-F2"),'COMPRAS CONJ - FACTORES'!AI$11,'COMPRAS CONJ - FACTORES'!AI$10)*'COMPRAS CONJ - FACTORES'!AI125</f>
        <v>0</v>
      </c>
      <c r="AJ125" s="21">
        <f>+$I125*IF(OR($A125="2-F1",$A125="2-F2"),'COMPRAS CONJ - FACTORES'!AJ$11,'COMPRAS CONJ - FACTORES'!AJ$10)*'COMPRAS CONJ - FACTORES'!AJ125</f>
        <v>0</v>
      </c>
      <c r="AK125" s="21">
        <f>+$I125*IF(OR($A125="2-F1",$A125="2-F2"),'COMPRAS CONJ - FACTORES'!AK$11,'COMPRAS CONJ - FACTORES'!AK$10)*'COMPRAS CONJ - FACTORES'!AK125</f>
        <v>0</v>
      </c>
      <c r="AL125" s="21">
        <f>+$I125*IF(OR($A125="2-F1",$A125="2-F2"),'COMPRAS CONJ - FACTORES'!AL$11,'COMPRAS CONJ - FACTORES'!AL$10)*'COMPRAS CONJ - FACTORES'!AL125</f>
        <v>0</v>
      </c>
      <c r="AM125" s="21">
        <f>+$I125*IF(OR($A125="2-F1",$A125="2-F2"),'COMPRAS CONJ - FACTORES'!AM$11,'COMPRAS CONJ - FACTORES'!AM$10)*'COMPRAS CONJ - FACTORES'!AM125</f>
        <v>0</v>
      </c>
      <c r="AN125" s="21">
        <f>+$I125*IF(OR($A125="2-F1",$A125="2-F2"),'COMPRAS CONJ - FACTORES'!AN$11,'COMPRAS CONJ - FACTORES'!AN$10)*'COMPRAS CONJ - FACTORES'!AN125</f>
        <v>0</v>
      </c>
      <c r="AO125" s="21">
        <f>+$I125*IF(OR($A125="2-F1",$A125="2-F2"),'COMPRAS CONJ - FACTORES'!AO$11,'COMPRAS CONJ - FACTORES'!AO$10)*'COMPRAS CONJ - FACTORES'!AO125</f>
        <v>0</v>
      </c>
      <c r="AP125" s="21">
        <f>+$I125*IF(OR($A125="2-F1",$A125="2-F2"),'COMPRAS CONJ - FACTORES'!AP$11,'COMPRAS CONJ - FACTORES'!AP$10)*'COMPRAS CONJ - FACTORES'!AP125</f>
        <v>0</v>
      </c>
      <c r="AQ125" s="21">
        <f>+$I125*IF(OR($A125="2-F1",$A125="2-F2"),'COMPRAS CONJ - FACTORES'!AQ$11,'COMPRAS CONJ - FACTORES'!AQ$10)*'COMPRAS CONJ - FACTORES'!AQ125</f>
        <v>0</v>
      </c>
      <c r="AR125" s="21">
        <f>+$I125*IF(OR($A125="2-F1",$A125="2-F2"),'COMPRAS CONJ - FACTORES'!AR$11,'COMPRAS CONJ - FACTORES'!AR$10)*'COMPRAS CONJ - FACTORES'!AR125</f>
        <v>0</v>
      </c>
      <c r="AS125" s="21">
        <f>+$I125*IF(OR($A125="2-F1",$A125="2-F2"),'COMPRAS CONJ - FACTORES'!AS$11,'COMPRAS CONJ - FACTORES'!AS$10)*'COMPRAS CONJ - FACTORES'!AS125</f>
        <v>0</v>
      </c>
      <c r="AT125" s="21">
        <f>+$I125*IF(OR($A125="2-F1",$A125="2-F2"),'COMPRAS CONJ - FACTORES'!AT$11,'COMPRAS CONJ - FACTORES'!AT$10)*'COMPRAS CONJ - FACTORES'!AT125</f>
        <v>0</v>
      </c>
      <c r="AU125" s="21">
        <f>+$I125*IF(OR($A125="2-F1",$A125="2-F2"),'COMPRAS CONJ - FACTORES'!AU$11,'COMPRAS CONJ - FACTORES'!AU$10)*'COMPRAS CONJ - FACTORES'!AU125</f>
        <v>0</v>
      </c>
      <c r="AV125" s="21">
        <f>+$I125*IF(OR($A125="2-F1",$A125="2-F2"),'COMPRAS CONJ - FACTORES'!AV$11,'COMPRAS CONJ - FACTORES'!AV$10)*'COMPRAS CONJ - FACTORES'!AV125</f>
        <v>0</v>
      </c>
      <c r="AW125" s="21">
        <f>+$I125*IF(OR($A125="2-F1",$A125="2-F2"),'COMPRAS CONJ - FACTORES'!AW$11,'COMPRAS CONJ - FACTORES'!AW$10)*'COMPRAS CONJ - FACTORES'!AW125</f>
        <v>0</v>
      </c>
      <c r="AX125" s="21">
        <f>+$I125*IF(OR($A125="2-F1",$A125="2-F2"),'COMPRAS CONJ - FACTORES'!AX$11,'COMPRAS CONJ - FACTORES'!AX$10)*'COMPRAS CONJ - FACTORES'!AX125</f>
        <v>0</v>
      </c>
      <c r="AY125" s="21">
        <f>+$I125*IF(OR($A125="2-F1",$A125="2-F2"),'COMPRAS CONJ - FACTORES'!AY$11,'COMPRAS CONJ - FACTORES'!AY$10)*'COMPRAS CONJ - FACTORES'!AY125</f>
        <v>0</v>
      </c>
      <c r="AZ125" s="21">
        <f>+$I125*IF(OR($A125="2-F1",$A125="2-F2"),'COMPRAS CONJ - FACTORES'!AZ$11,'COMPRAS CONJ - FACTORES'!AZ$10)*'COMPRAS CONJ - FACTORES'!AZ125</f>
        <v>0</v>
      </c>
      <c r="BA125" s="21">
        <f>+$I125*IF(OR($A125="2-F1",$A125="2-F2"),'COMPRAS CONJ - FACTORES'!BA$11,'COMPRAS CONJ - FACTORES'!BA$10)*'COMPRAS CONJ - FACTORES'!BA125</f>
        <v>0</v>
      </c>
      <c r="BB125" s="21">
        <f>+$I125*IF(OR($A125="2-F1",$A125="2-F2"),'COMPRAS CONJ - FACTORES'!BB$11,'COMPRAS CONJ - FACTORES'!BB$10)*'COMPRAS CONJ - FACTORES'!BB125</f>
        <v>0</v>
      </c>
      <c r="BC125" s="21">
        <f>+$I125*IF(OR($A125="2-F1",$A125="2-F2"),'COMPRAS CONJ - FACTORES'!BC$11,'COMPRAS CONJ - FACTORES'!BC$10)*'COMPRAS CONJ - FACTORES'!BC125</f>
        <v>0</v>
      </c>
      <c r="BD125" s="21">
        <f>+$I125*IF(OR($A125="2-F1",$A125="2-F2"),'COMPRAS CONJ - FACTORES'!BD$11,'COMPRAS CONJ - FACTORES'!BD$10)*'COMPRAS CONJ - FACTORES'!BD125</f>
        <v>0</v>
      </c>
      <c r="BE125" s="21">
        <f>+$I125*IF(OR($A125="2-F1",$A125="2-F2"),'COMPRAS CONJ - FACTORES'!BE$11,'COMPRAS CONJ - FACTORES'!BE$10)*'COMPRAS CONJ - FACTORES'!BE125</f>
        <v>0</v>
      </c>
      <c r="BF125" s="21">
        <f>+$I125*IF(OR($A125="2-F1",$A125="2-F2"),'COMPRAS CONJ - FACTORES'!BF$11,'COMPRAS CONJ - FACTORES'!BF$10)*'COMPRAS CONJ - FACTORES'!BF125</f>
        <v>0</v>
      </c>
      <c r="BG125" s="21">
        <f>+$I125*IF(OR($A125="2-F1",$A125="2-F2"),'COMPRAS CONJ - FACTORES'!BG$11,'COMPRAS CONJ - FACTORES'!BG$10)*'COMPRAS CONJ - FACTORES'!BG125</f>
        <v>0</v>
      </c>
      <c r="BH125" s="21">
        <f>+$I125*IF(OR($A125="2-F1",$A125="2-F2"),'COMPRAS CONJ - FACTORES'!BH$11,'COMPRAS CONJ - FACTORES'!BH$10)*'COMPRAS CONJ - FACTORES'!BH125</f>
        <v>0</v>
      </c>
      <c r="BI125" s="21">
        <f>+$I125*IF(OR($A125="2-F1",$A125="2-F2"),'COMPRAS CONJ - FACTORES'!BI$11,'COMPRAS CONJ - FACTORES'!BI$10)*'COMPRAS CONJ - FACTORES'!BI125</f>
        <v>0</v>
      </c>
      <c r="BJ125" s="21">
        <f>+$I125*IF(OR($A125="2-F1",$A125="2-F2"),'COMPRAS CONJ - FACTORES'!BJ$11,'COMPRAS CONJ - FACTORES'!BJ$10)*'COMPRAS CONJ - FACTORES'!BJ125</f>
        <v>0</v>
      </c>
      <c r="BK125" s="21">
        <f>+$I125*IF(OR($A125="2-F1",$A125="2-F2"),'COMPRAS CONJ - FACTORES'!BK$11,'COMPRAS CONJ - FACTORES'!BK$10)*'COMPRAS CONJ - FACTORES'!BK125</f>
        <v>0</v>
      </c>
      <c r="BL125" s="21">
        <f>+$I125*IF(OR($A125="2-F1",$A125="2-F2"),'COMPRAS CONJ - FACTORES'!BL$11,'COMPRAS CONJ - FACTORES'!BL$10)*'COMPRAS CONJ - FACTORES'!BL125</f>
        <v>0</v>
      </c>
      <c r="BM125" s="21">
        <f>+$I125*IF(OR($A125="2-F1",$A125="2-F2"),'COMPRAS CONJ - FACTORES'!BM$11,'COMPRAS CONJ - FACTORES'!BM$10)*'COMPRAS CONJ - FACTORES'!BM125</f>
        <v>0</v>
      </c>
      <c r="BN125" s="21">
        <f>+$I125*IF(OR($A125="2-F1",$A125="2-F2"),'COMPRAS CONJ - FACTORES'!BN$11,'COMPRAS CONJ - FACTORES'!BN$10)*'COMPRAS CONJ - FACTORES'!BN125</f>
        <v>0</v>
      </c>
      <c r="BO125" s="21">
        <f>+$I125*IF(OR($A125="2-F1",$A125="2-F2"),'COMPRAS CONJ - FACTORES'!BO$11,'COMPRAS CONJ - FACTORES'!BO$10)*'COMPRAS CONJ - FACTORES'!BO125</f>
        <v>0</v>
      </c>
      <c r="BP125" s="21">
        <f>+$I125*IF(OR($A125="2-F1",$A125="2-F2"),'COMPRAS CONJ - FACTORES'!BP$11,'COMPRAS CONJ - FACTORES'!BP$10)*'COMPRAS CONJ - FACTORES'!BP125</f>
        <v>0</v>
      </c>
      <c r="BQ125" s="21">
        <f>+$I125*IF(OR($A125="2-F1",$A125="2-F2"),'COMPRAS CONJ - FACTORES'!BQ$11,'COMPRAS CONJ - FACTORES'!BQ$10)*'COMPRAS CONJ - FACTORES'!BQ125</f>
        <v>0</v>
      </c>
      <c r="BR125" s="21">
        <f>+$I125*IF(OR($A125="2-F1",$A125="2-F2"),'COMPRAS CONJ - FACTORES'!BR$11,'COMPRAS CONJ - FACTORES'!BR$10)*'COMPRAS CONJ - FACTORES'!BR125</f>
        <v>0</v>
      </c>
      <c r="BS125" s="21">
        <f>+$I125*IF(OR($A125="2-F1",$A125="2-F2"),'COMPRAS CONJ - FACTORES'!BS$11,'COMPRAS CONJ - FACTORES'!BS$10)*'COMPRAS CONJ - FACTORES'!BS125</f>
        <v>0</v>
      </c>
      <c r="BT125" s="21">
        <f>+$I125*IF(OR($A125="2-F1",$A125="2-F2"),'COMPRAS CONJ - FACTORES'!BT$11,'COMPRAS CONJ - FACTORES'!BT$10)*'COMPRAS CONJ - FACTORES'!BT125</f>
        <v>0</v>
      </c>
      <c r="BU125" s="21">
        <f>+$I125*IF(OR($A125="2-F1",$A125="2-F2"),'COMPRAS CONJ - FACTORES'!BU$11,'COMPRAS CONJ - FACTORES'!BU$10)*'COMPRAS CONJ - FACTORES'!BU125</f>
        <v>0</v>
      </c>
      <c r="BV125" s="21">
        <f>+$I125*IF(OR($A125="2-F1",$A125="2-F2"),'COMPRAS CONJ - FACTORES'!BV$11,'COMPRAS CONJ - FACTORES'!BV$10)*'COMPRAS CONJ - FACTORES'!BV125</f>
        <v>0</v>
      </c>
      <c r="BW125" s="21">
        <f>+$I125*IF(OR($A125="2-F1",$A125="2-F2"),'COMPRAS CONJ - FACTORES'!BW$11,'COMPRAS CONJ - FACTORES'!BW$10)*'COMPRAS CONJ - FACTORES'!BW125</f>
        <v>0</v>
      </c>
      <c r="BX125" s="21">
        <f>+$I125*IF(OR($A125="2-F1",$A125="2-F2"),'COMPRAS CONJ - FACTORES'!BX$11,'COMPRAS CONJ - FACTORES'!BX$10)*'COMPRAS CONJ - FACTORES'!BX125</f>
        <v>0</v>
      </c>
      <c r="BY125" s="21">
        <f>+$I125*IF(OR($A125="2-F1",$A125="2-F2"),'COMPRAS CONJ - FACTORES'!BY$11,'COMPRAS CONJ - FACTORES'!BY$10)*'COMPRAS CONJ - FACTORES'!BY125</f>
        <v>0</v>
      </c>
      <c r="BZ125" s="21">
        <f>+$I125*IF(OR($A125="2-F1",$A125="2-F2"),'COMPRAS CONJ - FACTORES'!BZ$11,'COMPRAS CONJ - FACTORES'!BZ$10)*'COMPRAS CONJ - FACTORES'!BZ125</f>
        <v>0</v>
      </c>
      <c r="CA125" s="21">
        <f>+$I125*IF(OR($A125="2-F1",$A125="2-F2"),'COMPRAS CONJ - FACTORES'!CA$11,'COMPRAS CONJ - FACTORES'!CA$10)*'COMPRAS CONJ - FACTORES'!CA125</f>
        <v>0</v>
      </c>
    </row>
    <row r="126" spans="1:79" x14ac:dyDescent="0.3">
      <c r="A126" s="9" t="s">
        <v>3398</v>
      </c>
      <c r="B126" s="17" t="s">
        <v>2958</v>
      </c>
      <c r="C126" s="441" t="s">
        <v>3541</v>
      </c>
      <c r="D126" s="498" t="s">
        <v>2960</v>
      </c>
      <c r="E126" s="439" t="s">
        <v>3542</v>
      </c>
      <c r="F126" s="439" t="s">
        <v>2875</v>
      </c>
      <c r="G126" s="439" t="s">
        <v>3543</v>
      </c>
      <c r="H126" s="439" t="s">
        <v>3544</v>
      </c>
      <c r="I126" s="13">
        <v>123.79</v>
      </c>
      <c r="J126" s="14">
        <v>10</v>
      </c>
      <c r="K126" s="24">
        <v>43383</v>
      </c>
      <c r="L126" s="24" t="s">
        <v>3707</v>
      </c>
      <c r="M126" s="439" t="s">
        <v>5735</v>
      </c>
      <c r="N126" s="21">
        <f>+$I126*IF(OR($A126="2-F1",$A126="2-F2"),'COMPRAS CONJ - FACTORES'!N$11,'COMPRAS CONJ - FACTORES'!N$10)*'COMPRAS CONJ - FACTORES'!N126</f>
        <v>0</v>
      </c>
      <c r="O126" s="21">
        <f>+$I126*IF(OR($A126="2-F1",$A126="2-F2"),'COMPRAS CONJ - FACTORES'!O$11,'COMPRAS CONJ - FACTORES'!O$10)*'COMPRAS CONJ - FACTORES'!O126</f>
        <v>0</v>
      </c>
      <c r="P126" s="21">
        <f>+$I126*IF(OR($A126="2-F1",$A126="2-F2"),'COMPRAS CONJ - FACTORES'!P$11,'COMPRAS CONJ - FACTORES'!P$10)*'COMPRAS CONJ - FACTORES'!P126</f>
        <v>0</v>
      </c>
      <c r="Q126" s="21">
        <f>+$I126*IF(OR($A126="2-F1",$A126="2-F2"),'COMPRAS CONJ - FACTORES'!Q$11,'COMPRAS CONJ - FACTORES'!Q$10)*'COMPRAS CONJ - FACTORES'!Q126</f>
        <v>0</v>
      </c>
      <c r="R126" s="21">
        <f>+$I126*IF(OR($A126="2-F1",$A126="2-F2"),'COMPRAS CONJ - FACTORES'!R$11,'COMPRAS CONJ - FACTORES'!R$10)*'COMPRAS CONJ - FACTORES'!R126</f>
        <v>0</v>
      </c>
      <c r="S126" s="21">
        <f>+$I126*IF(OR($A126="2-F1",$A126="2-F2"),'COMPRAS CONJ - FACTORES'!S$11,'COMPRAS CONJ - FACTORES'!S$10)*'COMPRAS CONJ - FACTORES'!S126</f>
        <v>0</v>
      </c>
      <c r="T126" s="21">
        <f>+$I126*IF(OR($A126="2-F1",$A126="2-F2"),'COMPRAS CONJ - FACTORES'!T$11,'COMPRAS CONJ - FACTORES'!T$10)*'COMPRAS CONJ - FACTORES'!T126</f>
        <v>0</v>
      </c>
      <c r="U126" s="21">
        <f>+$I126*IF(OR($A126="2-F1",$A126="2-F2"),'COMPRAS CONJ - FACTORES'!U$11,'COMPRAS CONJ - FACTORES'!U$10)*'COMPRAS CONJ - FACTORES'!U126</f>
        <v>0</v>
      </c>
      <c r="V126" s="21">
        <f>+$I126*IF(OR($A126="2-F1",$A126="2-F2"),'COMPRAS CONJ - FACTORES'!V$11,'COMPRAS CONJ - FACTORES'!V$10)*'COMPRAS CONJ - FACTORES'!V126</f>
        <v>0</v>
      </c>
      <c r="W126" s="21">
        <f>+$I126*IF(OR($A126="2-F1",$A126="2-F2"),'COMPRAS CONJ - FACTORES'!W$11,'COMPRAS CONJ - FACTORES'!W$10)*'COMPRAS CONJ - FACTORES'!W126</f>
        <v>0</v>
      </c>
      <c r="X126" s="21">
        <f>+$I126*IF(OR($A126="2-F1",$A126="2-F2"),'COMPRAS CONJ - FACTORES'!X$11,'COMPRAS CONJ - FACTORES'!X$10)*'COMPRAS CONJ - FACTORES'!X126</f>
        <v>0</v>
      </c>
      <c r="Y126" s="21">
        <f>+$I126*IF(OR($A126="2-F1",$A126="2-F2"),'COMPRAS CONJ - FACTORES'!Y$11,'COMPRAS CONJ - FACTORES'!Y$10)*'COMPRAS CONJ - FACTORES'!Y126</f>
        <v>0</v>
      </c>
      <c r="Z126" s="21">
        <f>+$I126*IF(OR($A126="2-F1",$A126="2-F2"),'COMPRAS CONJ - FACTORES'!Z$11,'COMPRAS CONJ - FACTORES'!Z$10)*'COMPRAS CONJ - FACTORES'!Z126</f>
        <v>0</v>
      </c>
      <c r="AA126" s="21">
        <f>+$I126*IF(OR($A126="2-F1",$A126="2-F2"),'COMPRAS CONJ - FACTORES'!AA$11,'COMPRAS CONJ - FACTORES'!AA$10)*'COMPRAS CONJ - FACTORES'!AA126</f>
        <v>0</v>
      </c>
      <c r="AB126" s="21">
        <f>+$I126*IF(OR($A126="2-F1",$A126="2-F2"),'COMPRAS CONJ - FACTORES'!AB$11,'COMPRAS CONJ - FACTORES'!AB$10)*'COMPRAS CONJ - FACTORES'!AB126</f>
        <v>0</v>
      </c>
      <c r="AC126" s="21">
        <f>+$I126*IF(OR($A126="2-F1",$A126="2-F2"),'COMPRAS CONJ - FACTORES'!AC$11,'COMPRAS CONJ - FACTORES'!AC$10)*'COMPRAS CONJ - FACTORES'!AC126</f>
        <v>0</v>
      </c>
      <c r="AD126" s="21">
        <f>+$I126*IF(OR($A126="2-F1",$A126="2-F2"),'COMPRAS CONJ - FACTORES'!AD$11,'COMPRAS CONJ - FACTORES'!AD$10)*'COMPRAS CONJ - FACTORES'!AD126</f>
        <v>0</v>
      </c>
      <c r="AE126" s="21">
        <f>+$I126*IF(OR($A126="2-F1",$A126="2-F2"),'COMPRAS CONJ - FACTORES'!AE$11,'COMPRAS CONJ - FACTORES'!AE$10)*'COMPRAS CONJ - FACTORES'!AE126</f>
        <v>0</v>
      </c>
      <c r="AF126" s="21">
        <f>+$I126*IF(OR($A126="2-F1",$A126="2-F2"),'COMPRAS CONJ - FACTORES'!AF$11,'COMPRAS CONJ - FACTORES'!AF$10)*'COMPRAS CONJ - FACTORES'!AF126</f>
        <v>0</v>
      </c>
      <c r="AG126" s="21">
        <f>+$I126*IF(OR($A126="2-F1",$A126="2-F2"),'COMPRAS CONJ - FACTORES'!AG$11,'COMPRAS CONJ - FACTORES'!AG$10)*'COMPRAS CONJ - FACTORES'!AG126</f>
        <v>0</v>
      </c>
      <c r="AH126" s="21">
        <f>+$I126*IF(OR($A126="2-F1",$A126="2-F2"),'COMPRAS CONJ - FACTORES'!AH$11,'COMPRAS CONJ - FACTORES'!AH$10)*'COMPRAS CONJ - FACTORES'!AH126</f>
        <v>0</v>
      </c>
      <c r="AI126" s="21">
        <f>+$I126*IF(OR($A126="2-F1",$A126="2-F2"),'COMPRAS CONJ - FACTORES'!AI$11,'COMPRAS CONJ - FACTORES'!AI$10)*'COMPRAS CONJ - FACTORES'!AI126</f>
        <v>0</v>
      </c>
      <c r="AJ126" s="21">
        <f>+$I126*IF(OR($A126="2-F1",$A126="2-F2"),'COMPRAS CONJ - FACTORES'!AJ$11,'COMPRAS CONJ - FACTORES'!AJ$10)*'COMPRAS CONJ - FACTORES'!AJ126</f>
        <v>0</v>
      </c>
      <c r="AK126" s="21">
        <f>+$I126*IF(OR($A126="2-F1",$A126="2-F2"),'COMPRAS CONJ - FACTORES'!AK$11,'COMPRAS CONJ - FACTORES'!AK$10)*'COMPRAS CONJ - FACTORES'!AK126</f>
        <v>0</v>
      </c>
      <c r="AL126" s="21">
        <f>+$I126*IF(OR($A126="2-F1",$A126="2-F2"),'COMPRAS CONJ - FACTORES'!AL$11,'COMPRAS CONJ - FACTORES'!AL$10)*'COMPRAS CONJ - FACTORES'!AL126</f>
        <v>0</v>
      </c>
      <c r="AM126" s="21">
        <f>+$I126*IF(OR($A126="2-F1",$A126="2-F2"),'COMPRAS CONJ - FACTORES'!AM$11,'COMPRAS CONJ - FACTORES'!AM$10)*'COMPRAS CONJ - FACTORES'!AM126</f>
        <v>0</v>
      </c>
      <c r="AN126" s="21">
        <f>+$I126*IF(OR($A126="2-F1",$A126="2-F2"),'COMPRAS CONJ - FACTORES'!AN$11,'COMPRAS CONJ - FACTORES'!AN$10)*'COMPRAS CONJ - FACTORES'!AN126</f>
        <v>0</v>
      </c>
      <c r="AO126" s="21">
        <f>+$I126*IF(OR($A126="2-F1",$A126="2-F2"),'COMPRAS CONJ - FACTORES'!AO$11,'COMPRAS CONJ - FACTORES'!AO$10)*'COMPRAS CONJ - FACTORES'!AO126</f>
        <v>0</v>
      </c>
      <c r="AP126" s="21">
        <f>+$I126*IF(OR($A126="2-F1",$A126="2-F2"),'COMPRAS CONJ - FACTORES'!AP$11,'COMPRAS CONJ - FACTORES'!AP$10)*'COMPRAS CONJ - FACTORES'!AP126</f>
        <v>0</v>
      </c>
      <c r="AQ126" s="21">
        <f>+$I126*IF(OR($A126="2-F1",$A126="2-F2"),'COMPRAS CONJ - FACTORES'!AQ$11,'COMPRAS CONJ - FACTORES'!AQ$10)*'COMPRAS CONJ - FACTORES'!AQ126</f>
        <v>0</v>
      </c>
      <c r="AR126" s="21">
        <f>+$I126*IF(OR($A126="2-F1",$A126="2-F2"),'COMPRAS CONJ - FACTORES'!AR$11,'COMPRAS CONJ - FACTORES'!AR$10)*'COMPRAS CONJ - FACTORES'!AR126</f>
        <v>0</v>
      </c>
      <c r="AS126" s="21">
        <f>+$I126*IF(OR($A126="2-F1",$A126="2-F2"),'COMPRAS CONJ - FACTORES'!AS$11,'COMPRAS CONJ - FACTORES'!AS$10)*'COMPRAS CONJ - FACTORES'!AS126</f>
        <v>0</v>
      </c>
      <c r="AT126" s="21">
        <f>+$I126*IF(OR($A126="2-F1",$A126="2-F2"),'COMPRAS CONJ - FACTORES'!AT$11,'COMPRAS CONJ - FACTORES'!AT$10)*'COMPRAS CONJ - FACTORES'!AT126</f>
        <v>0</v>
      </c>
      <c r="AU126" s="21">
        <f>+$I126*IF(OR($A126="2-F1",$A126="2-F2"),'COMPRAS CONJ - FACTORES'!AU$11,'COMPRAS CONJ - FACTORES'!AU$10)*'COMPRAS CONJ - FACTORES'!AU126</f>
        <v>0</v>
      </c>
      <c r="AV126" s="21">
        <f>+$I126*IF(OR($A126="2-F1",$A126="2-F2"),'COMPRAS CONJ - FACTORES'!AV$11,'COMPRAS CONJ - FACTORES'!AV$10)*'COMPRAS CONJ - FACTORES'!AV126</f>
        <v>0</v>
      </c>
      <c r="AW126" s="21">
        <f>+$I126*IF(OR($A126="2-F1",$A126="2-F2"),'COMPRAS CONJ - FACTORES'!AW$11,'COMPRAS CONJ - FACTORES'!AW$10)*'COMPRAS CONJ - FACTORES'!AW126</f>
        <v>0</v>
      </c>
      <c r="AX126" s="21">
        <f>+$I126*IF(OR($A126="2-F1",$A126="2-F2"),'COMPRAS CONJ - FACTORES'!AX$11,'COMPRAS CONJ - FACTORES'!AX$10)*'COMPRAS CONJ - FACTORES'!AX126</f>
        <v>0</v>
      </c>
      <c r="AY126" s="21">
        <f>+$I126*IF(OR($A126="2-F1",$A126="2-F2"),'COMPRAS CONJ - FACTORES'!AY$11,'COMPRAS CONJ - FACTORES'!AY$10)*'COMPRAS CONJ - FACTORES'!AY126</f>
        <v>0</v>
      </c>
      <c r="AZ126" s="21">
        <f>+$I126*IF(OR($A126="2-F1",$A126="2-F2"),'COMPRAS CONJ - FACTORES'!AZ$11,'COMPRAS CONJ - FACTORES'!AZ$10)*'COMPRAS CONJ - FACTORES'!AZ126</f>
        <v>0</v>
      </c>
      <c r="BA126" s="21">
        <f>+$I126*IF(OR($A126="2-F1",$A126="2-F2"),'COMPRAS CONJ - FACTORES'!BA$11,'COMPRAS CONJ - FACTORES'!BA$10)*'COMPRAS CONJ - FACTORES'!BA126</f>
        <v>0</v>
      </c>
      <c r="BB126" s="21">
        <f>+$I126*IF(OR($A126="2-F1",$A126="2-F2"),'COMPRAS CONJ - FACTORES'!BB$11,'COMPRAS CONJ - FACTORES'!BB$10)*'COMPRAS CONJ - FACTORES'!BB126</f>
        <v>0</v>
      </c>
      <c r="BC126" s="21">
        <f>+$I126*IF(OR($A126="2-F1",$A126="2-F2"),'COMPRAS CONJ - FACTORES'!BC$11,'COMPRAS CONJ - FACTORES'!BC$10)*'COMPRAS CONJ - FACTORES'!BC126</f>
        <v>0</v>
      </c>
      <c r="BD126" s="21">
        <f>+$I126*IF(OR($A126="2-F1",$A126="2-F2"),'COMPRAS CONJ - FACTORES'!BD$11,'COMPRAS CONJ - FACTORES'!BD$10)*'COMPRAS CONJ - FACTORES'!BD126</f>
        <v>0</v>
      </c>
      <c r="BE126" s="21">
        <f>+$I126*IF(OR($A126="2-F1",$A126="2-F2"),'COMPRAS CONJ - FACTORES'!BE$11,'COMPRAS CONJ - FACTORES'!BE$10)*'COMPRAS CONJ - FACTORES'!BE126</f>
        <v>0</v>
      </c>
      <c r="BF126" s="21">
        <f>+$I126*IF(OR($A126="2-F1",$A126="2-F2"),'COMPRAS CONJ - FACTORES'!BF$11,'COMPRAS CONJ - FACTORES'!BF$10)*'COMPRAS CONJ - FACTORES'!BF126</f>
        <v>0</v>
      </c>
      <c r="BG126" s="21">
        <f>+$I126*IF(OR($A126="2-F1",$A126="2-F2"),'COMPRAS CONJ - FACTORES'!BG$11,'COMPRAS CONJ - FACTORES'!BG$10)*'COMPRAS CONJ - FACTORES'!BG126</f>
        <v>0</v>
      </c>
      <c r="BH126" s="21">
        <f>+$I126*IF(OR($A126="2-F1",$A126="2-F2"),'COMPRAS CONJ - FACTORES'!BH$11,'COMPRAS CONJ - FACTORES'!BH$10)*'COMPRAS CONJ - FACTORES'!BH126</f>
        <v>0</v>
      </c>
      <c r="BI126" s="21">
        <f>+$I126*IF(OR($A126="2-F1",$A126="2-F2"),'COMPRAS CONJ - FACTORES'!BI$11,'COMPRAS CONJ - FACTORES'!BI$10)*'COMPRAS CONJ - FACTORES'!BI126</f>
        <v>0</v>
      </c>
      <c r="BJ126" s="21">
        <f>+$I126*IF(OR($A126="2-F1",$A126="2-F2"),'COMPRAS CONJ - FACTORES'!BJ$11,'COMPRAS CONJ - FACTORES'!BJ$10)*'COMPRAS CONJ - FACTORES'!BJ126</f>
        <v>0</v>
      </c>
      <c r="BK126" s="21">
        <f>+$I126*IF(OR($A126="2-F1",$A126="2-F2"),'COMPRAS CONJ - FACTORES'!BK$11,'COMPRAS CONJ - FACTORES'!BK$10)*'COMPRAS CONJ - FACTORES'!BK126</f>
        <v>0</v>
      </c>
      <c r="BL126" s="21">
        <f>+$I126*IF(OR($A126="2-F1",$A126="2-F2"),'COMPRAS CONJ - FACTORES'!BL$11,'COMPRAS CONJ - FACTORES'!BL$10)*'COMPRAS CONJ - FACTORES'!BL126</f>
        <v>0</v>
      </c>
      <c r="BM126" s="21">
        <f>+$I126*IF(OR($A126="2-F1",$A126="2-F2"),'COMPRAS CONJ - FACTORES'!BM$11,'COMPRAS CONJ - FACTORES'!BM$10)*'COMPRAS CONJ - FACTORES'!BM126</f>
        <v>0</v>
      </c>
      <c r="BN126" s="21">
        <f>+$I126*IF(OR($A126="2-F1",$A126="2-F2"),'COMPRAS CONJ - FACTORES'!BN$11,'COMPRAS CONJ - FACTORES'!BN$10)*'COMPRAS CONJ - FACTORES'!BN126</f>
        <v>0</v>
      </c>
      <c r="BO126" s="21">
        <f>+$I126*IF(OR($A126="2-F1",$A126="2-F2"),'COMPRAS CONJ - FACTORES'!BO$11,'COMPRAS CONJ - FACTORES'!BO$10)*'COMPRAS CONJ - FACTORES'!BO126</f>
        <v>0</v>
      </c>
      <c r="BP126" s="21">
        <f>+$I126*IF(OR($A126="2-F1",$A126="2-F2"),'COMPRAS CONJ - FACTORES'!BP$11,'COMPRAS CONJ - FACTORES'!BP$10)*'COMPRAS CONJ - FACTORES'!BP126</f>
        <v>0</v>
      </c>
      <c r="BQ126" s="21">
        <f>+$I126*IF(OR($A126="2-F1",$A126="2-F2"),'COMPRAS CONJ - FACTORES'!BQ$11,'COMPRAS CONJ - FACTORES'!BQ$10)*'COMPRAS CONJ - FACTORES'!BQ126</f>
        <v>0</v>
      </c>
      <c r="BR126" s="21">
        <f>+$I126*IF(OR($A126="2-F1",$A126="2-F2"),'COMPRAS CONJ - FACTORES'!BR$11,'COMPRAS CONJ - FACTORES'!BR$10)*'COMPRAS CONJ - FACTORES'!BR126</f>
        <v>0</v>
      </c>
      <c r="BS126" s="21">
        <f>+$I126*IF(OR($A126="2-F1",$A126="2-F2"),'COMPRAS CONJ - FACTORES'!BS$11,'COMPRAS CONJ - FACTORES'!BS$10)*'COMPRAS CONJ - FACTORES'!BS126</f>
        <v>0</v>
      </c>
      <c r="BT126" s="21">
        <f>+$I126*IF(OR($A126="2-F1",$A126="2-F2"),'COMPRAS CONJ - FACTORES'!BT$11,'COMPRAS CONJ - FACTORES'!BT$10)*'COMPRAS CONJ - FACTORES'!BT126</f>
        <v>0</v>
      </c>
      <c r="BU126" s="21">
        <f>+$I126*IF(OR($A126="2-F1",$A126="2-F2"),'COMPRAS CONJ - FACTORES'!BU$11,'COMPRAS CONJ - FACTORES'!BU$10)*'COMPRAS CONJ - FACTORES'!BU126</f>
        <v>0</v>
      </c>
      <c r="BV126" s="21">
        <f>+$I126*IF(OR($A126="2-F1",$A126="2-F2"),'COMPRAS CONJ - FACTORES'!BV$11,'COMPRAS CONJ - FACTORES'!BV$10)*'COMPRAS CONJ - FACTORES'!BV126</f>
        <v>0</v>
      </c>
      <c r="BW126" s="21">
        <f>+$I126*IF(OR($A126="2-F1",$A126="2-F2"),'COMPRAS CONJ - FACTORES'!BW$11,'COMPRAS CONJ - FACTORES'!BW$10)*'COMPRAS CONJ - FACTORES'!BW126</f>
        <v>0</v>
      </c>
      <c r="BX126" s="21">
        <f>+$I126*IF(OR($A126="2-F1",$A126="2-F2"),'COMPRAS CONJ - FACTORES'!BX$11,'COMPRAS CONJ - FACTORES'!BX$10)*'COMPRAS CONJ - FACTORES'!BX126</f>
        <v>0</v>
      </c>
      <c r="BY126" s="21">
        <f>+$I126*IF(OR($A126="2-F1",$A126="2-F2"),'COMPRAS CONJ - FACTORES'!BY$11,'COMPRAS CONJ - FACTORES'!BY$10)*'COMPRAS CONJ - FACTORES'!BY126</f>
        <v>0</v>
      </c>
      <c r="BZ126" s="21">
        <f>+$I126*IF(OR($A126="2-F1",$A126="2-F2"),'COMPRAS CONJ - FACTORES'!BZ$11,'COMPRAS CONJ - FACTORES'!BZ$10)*'COMPRAS CONJ - FACTORES'!BZ126</f>
        <v>0</v>
      </c>
      <c r="CA126" s="21">
        <f>+$I126*IF(OR($A126="2-F1",$A126="2-F2"),'COMPRAS CONJ - FACTORES'!CA$11,'COMPRAS CONJ - FACTORES'!CA$10)*'COMPRAS CONJ - FACTORES'!CA126</f>
        <v>0</v>
      </c>
    </row>
    <row r="127" spans="1:79" x14ac:dyDescent="0.3">
      <c r="A127" s="9" t="s">
        <v>3398</v>
      </c>
      <c r="B127" s="17" t="s">
        <v>2958</v>
      </c>
      <c r="C127" s="441" t="s">
        <v>3545</v>
      </c>
      <c r="D127" s="11" t="s">
        <v>2960</v>
      </c>
      <c r="E127" s="9" t="s">
        <v>3527</v>
      </c>
      <c r="F127" s="9" t="s">
        <v>3546</v>
      </c>
      <c r="G127" s="9" t="s">
        <v>3547</v>
      </c>
      <c r="H127" s="12" t="s">
        <v>6717</v>
      </c>
      <c r="I127" s="13">
        <v>120.79</v>
      </c>
      <c r="J127" s="14">
        <v>10</v>
      </c>
      <c r="K127" s="24">
        <v>43238</v>
      </c>
      <c r="L127" s="24">
        <v>44254</v>
      </c>
      <c r="M127" s="689">
        <v>44254</v>
      </c>
      <c r="N127" s="21">
        <f>+$I127*IF(OR($A127="2-F1",$A127="2-F2"),'COMPRAS CONJ - FACTORES'!N$11,'COMPRAS CONJ - FACTORES'!N$10)*'COMPRAS CONJ - FACTORES'!N127</f>
        <v>0</v>
      </c>
      <c r="O127" s="21">
        <f>+$I127*IF(OR($A127="2-F1",$A127="2-F2"),'COMPRAS CONJ - FACTORES'!O$11,'COMPRAS CONJ - FACTORES'!O$10)*'COMPRAS CONJ - FACTORES'!O127</f>
        <v>0</v>
      </c>
      <c r="P127" s="21">
        <f>+$I127*IF(OR($A127="2-F1",$A127="2-F2"),'COMPRAS CONJ - FACTORES'!P$11,'COMPRAS CONJ - FACTORES'!P$10)*'COMPRAS CONJ - FACTORES'!P127</f>
        <v>0</v>
      </c>
      <c r="Q127" s="21">
        <f>+$I127*IF(OR($A127="2-F1",$A127="2-F2"),'COMPRAS CONJ - FACTORES'!Q$11,'COMPRAS CONJ - FACTORES'!Q$10)*'COMPRAS CONJ - FACTORES'!Q127</f>
        <v>0</v>
      </c>
      <c r="R127" s="21">
        <f>+$I127*IF(OR($A127="2-F1",$A127="2-F2"),'COMPRAS CONJ - FACTORES'!R$11,'COMPRAS CONJ - FACTORES'!R$10)*'COMPRAS CONJ - FACTORES'!R127</f>
        <v>0</v>
      </c>
      <c r="S127" s="21">
        <f>+$I127*IF(OR($A127="2-F1",$A127="2-F2"),'COMPRAS CONJ - FACTORES'!S$11,'COMPRAS CONJ - FACTORES'!S$10)*'COMPRAS CONJ - FACTORES'!S127</f>
        <v>0</v>
      </c>
      <c r="T127" s="21">
        <f>+$I127*IF(OR($A127="2-F1",$A127="2-F2"),'COMPRAS CONJ - FACTORES'!T$11,'COMPRAS CONJ - FACTORES'!T$10)*'COMPRAS CONJ - FACTORES'!T127</f>
        <v>0</v>
      </c>
      <c r="U127" s="21">
        <f>+$I127*IF(OR($A127="2-F1",$A127="2-F2"),'COMPRAS CONJ - FACTORES'!U$11,'COMPRAS CONJ - FACTORES'!U$10)*'COMPRAS CONJ - FACTORES'!U127</f>
        <v>0</v>
      </c>
      <c r="V127" s="21">
        <f>+$I127*IF(OR($A127="2-F1",$A127="2-F2"),'COMPRAS CONJ - FACTORES'!V$11,'COMPRAS CONJ - FACTORES'!V$10)*'COMPRAS CONJ - FACTORES'!V127</f>
        <v>0</v>
      </c>
      <c r="W127" s="21">
        <f>+$I127*IF(OR($A127="2-F1",$A127="2-F2"),'COMPRAS CONJ - FACTORES'!W$11,'COMPRAS CONJ - FACTORES'!W$10)*'COMPRAS CONJ - FACTORES'!W127</f>
        <v>0</v>
      </c>
      <c r="X127" s="21">
        <f>+$I127*IF(OR($A127="2-F1",$A127="2-F2"),'COMPRAS CONJ - FACTORES'!X$11,'COMPRAS CONJ - FACTORES'!X$10)*'COMPRAS CONJ - FACTORES'!X127</f>
        <v>0</v>
      </c>
      <c r="Y127" s="21">
        <f>+$I127*IF(OR($A127="2-F1",$A127="2-F2"),'COMPRAS CONJ - FACTORES'!Y$11,'COMPRAS CONJ - FACTORES'!Y$10)*'COMPRAS CONJ - FACTORES'!Y127</f>
        <v>0</v>
      </c>
      <c r="Z127" s="21">
        <f>+$I127*IF(OR($A127="2-F1",$A127="2-F2"),'COMPRAS CONJ - FACTORES'!Z$11,'COMPRAS CONJ - FACTORES'!Z$10)*'COMPRAS CONJ - FACTORES'!Z127</f>
        <v>0</v>
      </c>
      <c r="AA127" s="21">
        <f>+$I127*IF(OR($A127="2-F1",$A127="2-F2"),'COMPRAS CONJ - FACTORES'!AA$11,'COMPRAS CONJ - FACTORES'!AA$10)*'COMPRAS CONJ - FACTORES'!AA127</f>
        <v>0</v>
      </c>
      <c r="AB127" s="21">
        <f>+$I127*IF(OR($A127="2-F1",$A127="2-F2"),'COMPRAS CONJ - FACTORES'!AB$11,'COMPRAS CONJ - FACTORES'!AB$10)*'COMPRAS CONJ - FACTORES'!AB127</f>
        <v>0</v>
      </c>
      <c r="AC127" s="21">
        <f>+$I127*IF(OR($A127="2-F1",$A127="2-F2"),'COMPRAS CONJ - FACTORES'!AC$11,'COMPRAS CONJ - FACTORES'!AC$10)*'COMPRAS CONJ - FACTORES'!AC127</f>
        <v>0</v>
      </c>
      <c r="AD127" s="21">
        <f>+$I127*IF(OR($A127="2-F1",$A127="2-F2"),'COMPRAS CONJ - FACTORES'!AD$11,'COMPRAS CONJ - FACTORES'!AD$10)*'COMPRAS CONJ - FACTORES'!AD127</f>
        <v>0</v>
      </c>
      <c r="AE127" s="21">
        <f>+$I127*IF(OR($A127="2-F1",$A127="2-F2"),'COMPRAS CONJ - FACTORES'!AE$11,'COMPRAS CONJ - FACTORES'!AE$10)*'COMPRAS CONJ - FACTORES'!AE127</f>
        <v>0</v>
      </c>
      <c r="AF127" s="21">
        <f>+$I127*IF(OR($A127="2-F1",$A127="2-F2"),'COMPRAS CONJ - FACTORES'!AF$11,'COMPRAS CONJ - FACTORES'!AF$10)*'COMPRAS CONJ - FACTORES'!AF127</f>
        <v>0</v>
      </c>
      <c r="AG127" s="21">
        <f>+$I127*IF(OR($A127="2-F1",$A127="2-F2"),'COMPRAS CONJ - FACTORES'!AG$11,'COMPRAS CONJ - FACTORES'!AG$10)*'COMPRAS CONJ - FACTORES'!AG127</f>
        <v>0</v>
      </c>
      <c r="AH127" s="21">
        <f>+$I127*IF(OR($A127="2-F1",$A127="2-F2"),'COMPRAS CONJ - FACTORES'!AH$11,'COMPRAS CONJ - FACTORES'!AH$10)*'COMPRAS CONJ - FACTORES'!AH127</f>
        <v>0</v>
      </c>
      <c r="AI127" s="21">
        <f>+$I127*IF(OR($A127="2-F1",$A127="2-F2"),'COMPRAS CONJ - FACTORES'!AI$11,'COMPRAS CONJ - FACTORES'!AI$10)*'COMPRAS CONJ - FACTORES'!AI127</f>
        <v>0</v>
      </c>
      <c r="AJ127" s="21">
        <f>+$I127*IF(OR($A127="2-F1",$A127="2-F2"),'COMPRAS CONJ - FACTORES'!AJ$11,'COMPRAS CONJ - FACTORES'!AJ$10)*'COMPRAS CONJ - FACTORES'!AJ127</f>
        <v>0</v>
      </c>
      <c r="AK127" s="21">
        <f>+$I127*IF(OR($A127="2-F1",$A127="2-F2"),'COMPRAS CONJ - FACTORES'!AK$11,'COMPRAS CONJ - FACTORES'!AK$10)*'COMPRAS CONJ - FACTORES'!AK127</f>
        <v>0</v>
      </c>
      <c r="AL127" s="21">
        <f>+$I127*IF(OR($A127="2-F1",$A127="2-F2"),'COMPRAS CONJ - FACTORES'!AL$11,'COMPRAS CONJ - FACTORES'!AL$10)*'COMPRAS CONJ - FACTORES'!AL127</f>
        <v>0</v>
      </c>
      <c r="AM127" s="21">
        <f>+$I127*IF(OR($A127="2-F1",$A127="2-F2"),'COMPRAS CONJ - FACTORES'!AM$11,'COMPRAS CONJ - FACTORES'!AM$10)*'COMPRAS CONJ - FACTORES'!AM127</f>
        <v>0</v>
      </c>
      <c r="AN127" s="21">
        <f>+$I127*IF(OR($A127="2-F1",$A127="2-F2"),'COMPRAS CONJ - FACTORES'!AN$11,'COMPRAS CONJ - FACTORES'!AN$10)*'COMPRAS CONJ - FACTORES'!AN127</f>
        <v>0</v>
      </c>
      <c r="AO127" s="21">
        <f>+$I127*IF(OR($A127="2-F1",$A127="2-F2"),'COMPRAS CONJ - FACTORES'!AO$11,'COMPRAS CONJ - FACTORES'!AO$10)*'COMPRAS CONJ - FACTORES'!AO127</f>
        <v>0</v>
      </c>
      <c r="AP127" s="21">
        <f>+$I127*IF(OR($A127="2-F1",$A127="2-F2"),'COMPRAS CONJ - FACTORES'!AP$11,'COMPRAS CONJ - FACTORES'!AP$10)*'COMPRAS CONJ - FACTORES'!AP127</f>
        <v>0</v>
      </c>
      <c r="AQ127" s="21">
        <f>+$I127*IF(OR($A127="2-F1",$A127="2-F2"),'COMPRAS CONJ - FACTORES'!AQ$11,'COMPRAS CONJ - FACTORES'!AQ$10)*'COMPRAS CONJ - FACTORES'!AQ127</f>
        <v>0</v>
      </c>
      <c r="AR127" s="21">
        <f>+$I127*IF(OR($A127="2-F1",$A127="2-F2"),'COMPRAS CONJ - FACTORES'!AR$11,'COMPRAS CONJ - FACTORES'!AR$10)*'COMPRAS CONJ - FACTORES'!AR127</f>
        <v>0</v>
      </c>
      <c r="AS127" s="21">
        <f>+$I127*IF(OR($A127="2-F1",$A127="2-F2"),'COMPRAS CONJ - FACTORES'!AS$11,'COMPRAS CONJ - FACTORES'!AS$10)*'COMPRAS CONJ - FACTORES'!AS127</f>
        <v>0</v>
      </c>
      <c r="AT127" s="21">
        <f>+$I127*IF(OR($A127="2-F1",$A127="2-F2"),'COMPRAS CONJ - FACTORES'!AT$11,'COMPRAS CONJ - FACTORES'!AT$10)*'COMPRAS CONJ - FACTORES'!AT127</f>
        <v>0</v>
      </c>
      <c r="AU127" s="21">
        <f>+$I127*IF(OR($A127="2-F1",$A127="2-F2"),'COMPRAS CONJ - FACTORES'!AU$11,'COMPRAS CONJ - FACTORES'!AU$10)*'COMPRAS CONJ - FACTORES'!AU127</f>
        <v>0</v>
      </c>
      <c r="AV127" s="21">
        <f>+$I127*IF(OR($A127="2-F1",$A127="2-F2"),'COMPRAS CONJ - FACTORES'!AV$11,'COMPRAS CONJ - FACTORES'!AV$10)*'COMPRAS CONJ - FACTORES'!AV127</f>
        <v>0</v>
      </c>
      <c r="AW127" s="21">
        <f>+$I127*IF(OR($A127="2-F1",$A127="2-F2"),'COMPRAS CONJ - FACTORES'!AW$11,'COMPRAS CONJ - FACTORES'!AW$10)*'COMPRAS CONJ - FACTORES'!AW127</f>
        <v>0</v>
      </c>
      <c r="AX127" s="21">
        <f>+$I127*IF(OR($A127="2-F1",$A127="2-F2"),'COMPRAS CONJ - FACTORES'!AX$11,'COMPRAS CONJ - FACTORES'!AX$10)*'COMPRAS CONJ - FACTORES'!AX127</f>
        <v>0</v>
      </c>
      <c r="AY127" s="21">
        <f>+$I127*IF(OR($A127="2-F1",$A127="2-F2"),'COMPRAS CONJ - FACTORES'!AY$11,'COMPRAS CONJ - FACTORES'!AY$10)*'COMPRAS CONJ - FACTORES'!AY127</f>
        <v>0</v>
      </c>
      <c r="AZ127" s="21">
        <f>+$I127*IF(OR($A127="2-F1",$A127="2-F2"),'COMPRAS CONJ - FACTORES'!AZ$11,'COMPRAS CONJ - FACTORES'!AZ$10)*'COMPRAS CONJ - FACTORES'!AZ127</f>
        <v>0</v>
      </c>
      <c r="BA127" s="21">
        <f>+$I127*IF(OR($A127="2-F1",$A127="2-F2"),'COMPRAS CONJ - FACTORES'!BA$11,'COMPRAS CONJ - FACTORES'!BA$10)*'COMPRAS CONJ - FACTORES'!BA127</f>
        <v>0</v>
      </c>
      <c r="BB127" s="21">
        <f>+$I127*IF(OR($A127="2-F1",$A127="2-F2"),'COMPRAS CONJ - FACTORES'!BB$11,'COMPRAS CONJ - FACTORES'!BB$10)*'COMPRAS CONJ - FACTORES'!BB127</f>
        <v>0</v>
      </c>
      <c r="BC127" s="21">
        <f>+$I127*IF(OR($A127="2-F1",$A127="2-F2"),'COMPRAS CONJ - FACTORES'!BC$11,'COMPRAS CONJ - FACTORES'!BC$10)*'COMPRAS CONJ - FACTORES'!BC127</f>
        <v>0</v>
      </c>
      <c r="BD127" s="21">
        <f>+$I127*IF(OR($A127="2-F1",$A127="2-F2"),'COMPRAS CONJ - FACTORES'!BD$11,'COMPRAS CONJ - FACTORES'!BD$10)*'COMPRAS CONJ - FACTORES'!BD127</f>
        <v>0</v>
      </c>
      <c r="BE127" s="21">
        <f>+$I127*IF(OR($A127="2-F1",$A127="2-F2"),'COMPRAS CONJ - FACTORES'!BE$11,'COMPRAS CONJ - FACTORES'!BE$10)*'COMPRAS CONJ - FACTORES'!BE127</f>
        <v>141.28383534999998</v>
      </c>
      <c r="BF127" s="21">
        <f>+$I127*IF(OR($A127="2-F1",$A127="2-F2"),'COMPRAS CONJ - FACTORES'!BF$11,'COMPRAS CONJ - FACTORES'!BF$10)*'COMPRAS CONJ - FACTORES'!BF127</f>
        <v>141.28383534999998</v>
      </c>
      <c r="BG127" s="21">
        <f>+$I127*IF(OR($A127="2-F1",$A127="2-F2"),'COMPRAS CONJ - FACTORES'!BG$11,'COMPRAS CONJ - FACTORES'!BG$10)*'COMPRAS CONJ - FACTORES'!BG127</f>
        <v>141.28383534999998</v>
      </c>
      <c r="BH127" s="21">
        <f>+$I127*IF(OR($A127="2-F1",$A127="2-F2"),'COMPRAS CONJ - FACTORES'!BH$11,'COMPRAS CONJ - FACTORES'!BH$10)*'COMPRAS CONJ - FACTORES'!BH127</f>
        <v>141.28383534999998</v>
      </c>
      <c r="BI127" s="21">
        <f>+$I127*IF(OR($A127="2-F1",$A127="2-F2"),'COMPRAS CONJ - FACTORES'!BI$11,'COMPRAS CONJ - FACTORES'!BI$10)*'COMPRAS CONJ - FACTORES'!BI127</f>
        <v>141.28383534999998</v>
      </c>
      <c r="BJ127" s="21">
        <f>+$I127*IF(OR($A127="2-F1",$A127="2-F2"),'COMPRAS CONJ - FACTORES'!BJ$11,'COMPRAS CONJ - FACTORES'!BJ$10)*'COMPRAS CONJ - FACTORES'!BJ127</f>
        <v>141.28383534999998</v>
      </c>
      <c r="BK127" s="21">
        <f>+$I127*IF(OR($A127="2-F1",$A127="2-F2"),'COMPRAS CONJ - FACTORES'!BK$11,'COMPRAS CONJ - FACTORES'!BK$10)*'COMPRAS CONJ - FACTORES'!BK127</f>
        <v>141.28383534999998</v>
      </c>
      <c r="BL127" s="21">
        <f>+$I127*IF(OR($A127="2-F1",$A127="2-F2"),'COMPRAS CONJ - FACTORES'!BL$11,'COMPRAS CONJ - FACTORES'!BL$10)*'COMPRAS CONJ - FACTORES'!BL127</f>
        <v>141.28383534999998</v>
      </c>
      <c r="BM127" s="21">
        <f>+$I127*IF(OR($A127="2-F1",$A127="2-F2"),'COMPRAS CONJ - FACTORES'!BM$11,'COMPRAS CONJ - FACTORES'!BM$10)*'COMPRAS CONJ - FACTORES'!BM127</f>
        <v>141.28383534999998</v>
      </c>
      <c r="BN127" s="21">
        <f>+$I127*IF(OR($A127="2-F1",$A127="2-F2"),'COMPRAS CONJ - FACTORES'!BN$11,'COMPRAS CONJ - FACTORES'!BN$10)*'COMPRAS CONJ - FACTORES'!BN127</f>
        <v>141.28383534999998</v>
      </c>
      <c r="BO127" s="21">
        <f>+$I127*IF(OR($A127="2-F1",$A127="2-F2"),'COMPRAS CONJ - FACTORES'!BO$11,'COMPRAS CONJ - FACTORES'!BO$10)*'COMPRAS CONJ - FACTORES'!BO127</f>
        <v>141.28383534999998</v>
      </c>
      <c r="BP127" s="21">
        <f>+$I127*IF(OR($A127="2-F1",$A127="2-F2"),'COMPRAS CONJ - FACTORES'!BP$11,'COMPRAS CONJ - FACTORES'!BP$10)*'COMPRAS CONJ - FACTORES'!BP127</f>
        <v>141.28383534999998</v>
      </c>
      <c r="BQ127" s="21">
        <f>+$I127*IF(OR($A127="2-F1",$A127="2-F2"),'COMPRAS CONJ - FACTORES'!BQ$11,'COMPRAS CONJ - FACTORES'!BQ$10)*'COMPRAS CONJ - FACTORES'!BQ127</f>
        <v>143.6869524</v>
      </c>
      <c r="BR127" s="21">
        <f>+$I127*IF(OR($A127="2-F1",$A127="2-F2"),'COMPRAS CONJ - FACTORES'!BR$11,'COMPRAS CONJ - FACTORES'!BR$10)*'COMPRAS CONJ - FACTORES'!BR127</f>
        <v>143.6869524</v>
      </c>
      <c r="BS127" s="21">
        <f>+$I127*IF(OR($A127="2-F1",$A127="2-F2"),'COMPRAS CONJ - FACTORES'!BS$11,'COMPRAS CONJ - FACTORES'!BS$10)*'COMPRAS CONJ - FACTORES'!BS127</f>
        <v>143.6869524</v>
      </c>
      <c r="BT127" s="21">
        <f>+$I127*IF(OR($A127="2-F1",$A127="2-F2"),'COMPRAS CONJ - FACTORES'!BT$11,'COMPRAS CONJ - FACTORES'!BT$10)*'COMPRAS CONJ - FACTORES'!BT127</f>
        <v>143.6869524</v>
      </c>
      <c r="BU127" s="21">
        <f>+$I127*IF(OR($A127="2-F1",$A127="2-F2"),'COMPRAS CONJ - FACTORES'!BU$11,'COMPRAS CONJ - FACTORES'!BU$10)*'COMPRAS CONJ - FACTORES'!BU127</f>
        <v>143.6869524</v>
      </c>
      <c r="BV127" s="21">
        <f>+$I127*IF(OR($A127="2-F1",$A127="2-F2"),'COMPRAS CONJ - FACTORES'!BV$11,'COMPRAS CONJ - FACTORES'!BV$10)*'COMPRAS CONJ - FACTORES'!BV127</f>
        <v>143.6869524</v>
      </c>
      <c r="BW127" s="21">
        <f>+$I127*IF(OR($A127="2-F1",$A127="2-F2"),'COMPRAS CONJ - FACTORES'!BW$11,'COMPRAS CONJ - FACTORES'!BW$10)*'COMPRAS CONJ - FACTORES'!BW127</f>
        <v>143.6869524</v>
      </c>
      <c r="BX127" s="21">
        <f>+$I127*IF(OR($A127="2-F1",$A127="2-F2"),'COMPRAS CONJ - FACTORES'!BX$11,'COMPRAS CONJ - FACTORES'!BX$10)*'COMPRAS CONJ - FACTORES'!BX127</f>
        <v>143.6869524</v>
      </c>
      <c r="BY127" s="21">
        <f>+$I127*IF(OR($A127="2-F1",$A127="2-F2"),'COMPRAS CONJ - FACTORES'!BY$11,'COMPRAS CONJ - FACTORES'!BY$10)*'COMPRAS CONJ - FACTORES'!BY127</f>
        <v>143.6869524</v>
      </c>
      <c r="BZ127" s="21">
        <f>+$I127*IF(OR($A127="2-F1",$A127="2-F2"),'COMPRAS CONJ - FACTORES'!BZ$11,'COMPRAS CONJ - FACTORES'!BZ$10)*'COMPRAS CONJ - FACTORES'!BZ127</f>
        <v>143.6869524</v>
      </c>
      <c r="CA127" s="21">
        <f>+$I127*IF(OR($A127="2-F1",$A127="2-F2"),'COMPRAS CONJ - FACTORES'!CA$11,'COMPRAS CONJ - FACTORES'!CA$10)*'COMPRAS CONJ - FACTORES'!CA127</f>
        <v>143.6869524</v>
      </c>
    </row>
    <row r="128" spans="1:79" x14ac:dyDescent="0.3">
      <c r="A128" s="9" t="s">
        <v>3398</v>
      </c>
      <c r="B128" s="17" t="s">
        <v>2958</v>
      </c>
      <c r="C128" s="441" t="s">
        <v>3548</v>
      </c>
      <c r="D128" s="498" t="s">
        <v>2960</v>
      </c>
      <c r="E128" s="439" t="s">
        <v>3542</v>
      </c>
      <c r="F128" s="439" t="s">
        <v>3549</v>
      </c>
      <c r="G128" s="439" t="s">
        <v>3550</v>
      </c>
      <c r="H128" s="439" t="s">
        <v>3551</v>
      </c>
      <c r="I128" s="13">
        <v>129.83000000000001</v>
      </c>
      <c r="J128" s="14">
        <v>6</v>
      </c>
      <c r="K128" s="24">
        <v>43383</v>
      </c>
      <c r="L128" s="24" t="s">
        <v>3707</v>
      </c>
      <c r="M128" s="439" t="s">
        <v>5735</v>
      </c>
      <c r="N128" s="21">
        <f>+$I128*IF(OR($A128="2-F1",$A128="2-F2"),'COMPRAS CONJ - FACTORES'!N$11,'COMPRAS CONJ - FACTORES'!N$10)*'COMPRAS CONJ - FACTORES'!N128</f>
        <v>0</v>
      </c>
      <c r="O128" s="21">
        <f>+$I128*IF(OR($A128="2-F1",$A128="2-F2"),'COMPRAS CONJ - FACTORES'!O$11,'COMPRAS CONJ - FACTORES'!O$10)*'COMPRAS CONJ - FACTORES'!O128</f>
        <v>0</v>
      </c>
      <c r="P128" s="21">
        <f>+$I128*IF(OR($A128="2-F1",$A128="2-F2"),'COMPRAS CONJ - FACTORES'!P$11,'COMPRAS CONJ - FACTORES'!P$10)*'COMPRAS CONJ - FACTORES'!P128</f>
        <v>0</v>
      </c>
      <c r="Q128" s="21">
        <f>+$I128*IF(OR($A128="2-F1",$A128="2-F2"),'COMPRAS CONJ - FACTORES'!Q$11,'COMPRAS CONJ - FACTORES'!Q$10)*'COMPRAS CONJ - FACTORES'!Q128</f>
        <v>0</v>
      </c>
      <c r="R128" s="21">
        <f>+$I128*IF(OR($A128="2-F1",$A128="2-F2"),'COMPRAS CONJ - FACTORES'!R$11,'COMPRAS CONJ - FACTORES'!R$10)*'COMPRAS CONJ - FACTORES'!R128</f>
        <v>0</v>
      </c>
      <c r="S128" s="21">
        <f>+$I128*IF(OR($A128="2-F1",$A128="2-F2"),'COMPRAS CONJ - FACTORES'!S$11,'COMPRAS CONJ - FACTORES'!S$10)*'COMPRAS CONJ - FACTORES'!S128</f>
        <v>0</v>
      </c>
      <c r="T128" s="21">
        <f>+$I128*IF(OR($A128="2-F1",$A128="2-F2"),'COMPRAS CONJ - FACTORES'!T$11,'COMPRAS CONJ - FACTORES'!T$10)*'COMPRAS CONJ - FACTORES'!T128</f>
        <v>0</v>
      </c>
      <c r="U128" s="21">
        <f>+$I128*IF(OR($A128="2-F1",$A128="2-F2"),'COMPRAS CONJ - FACTORES'!U$11,'COMPRAS CONJ - FACTORES'!U$10)*'COMPRAS CONJ - FACTORES'!U128</f>
        <v>0</v>
      </c>
      <c r="V128" s="21">
        <f>+$I128*IF(OR($A128="2-F1",$A128="2-F2"),'COMPRAS CONJ - FACTORES'!V$11,'COMPRAS CONJ - FACTORES'!V$10)*'COMPRAS CONJ - FACTORES'!V128</f>
        <v>0</v>
      </c>
      <c r="W128" s="21">
        <f>+$I128*IF(OR($A128="2-F1",$A128="2-F2"),'COMPRAS CONJ - FACTORES'!W$11,'COMPRAS CONJ - FACTORES'!W$10)*'COMPRAS CONJ - FACTORES'!W128</f>
        <v>0</v>
      </c>
      <c r="X128" s="21">
        <f>+$I128*IF(OR($A128="2-F1",$A128="2-F2"),'COMPRAS CONJ - FACTORES'!X$11,'COMPRAS CONJ - FACTORES'!X$10)*'COMPRAS CONJ - FACTORES'!X128</f>
        <v>0</v>
      </c>
      <c r="Y128" s="21">
        <f>+$I128*IF(OR($A128="2-F1",$A128="2-F2"),'COMPRAS CONJ - FACTORES'!Y$11,'COMPRAS CONJ - FACTORES'!Y$10)*'COMPRAS CONJ - FACTORES'!Y128</f>
        <v>0</v>
      </c>
      <c r="Z128" s="21">
        <f>+$I128*IF(OR($A128="2-F1",$A128="2-F2"),'COMPRAS CONJ - FACTORES'!Z$11,'COMPRAS CONJ - FACTORES'!Z$10)*'COMPRAS CONJ - FACTORES'!Z128</f>
        <v>0</v>
      </c>
      <c r="AA128" s="21">
        <f>+$I128*IF(OR($A128="2-F1",$A128="2-F2"),'COMPRAS CONJ - FACTORES'!AA$11,'COMPRAS CONJ - FACTORES'!AA$10)*'COMPRAS CONJ - FACTORES'!AA128</f>
        <v>0</v>
      </c>
      <c r="AB128" s="21">
        <f>+$I128*IF(OR($A128="2-F1",$A128="2-F2"),'COMPRAS CONJ - FACTORES'!AB$11,'COMPRAS CONJ - FACTORES'!AB$10)*'COMPRAS CONJ - FACTORES'!AB128</f>
        <v>0</v>
      </c>
      <c r="AC128" s="21">
        <f>+$I128*IF(OR($A128="2-F1",$A128="2-F2"),'COMPRAS CONJ - FACTORES'!AC$11,'COMPRAS CONJ - FACTORES'!AC$10)*'COMPRAS CONJ - FACTORES'!AC128</f>
        <v>0</v>
      </c>
      <c r="AD128" s="21">
        <f>+$I128*IF(OR($A128="2-F1",$A128="2-F2"),'COMPRAS CONJ - FACTORES'!AD$11,'COMPRAS CONJ - FACTORES'!AD$10)*'COMPRAS CONJ - FACTORES'!AD128</f>
        <v>0</v>
      </c>
      <c r="AE128" s="21">
        <f>+$I128*IF(OR($A128="2-F1",$A128="2-F2"),'COMPRAS CONJ - FACTORES'!AE$11,'COMPRAS CONJ - FACTORES'!AE$10)*'COMPRAS CONJ - FACTORES'!AE128</f>
        <v>0</v>
      </c>
      <c r="AF128" s="21">
        <f>+$I128*IF(OR($A128="2-F1",$A128="2-F2"),'COMPRAS CONJ - FACTORES'!AF$11,'COMPRAS CONJ - FACTORES'!AF$10)*'COMPRAS CONJ - FACTORES'!AF128</f>
        <v>0</v>
      </c>
      <c r="AG128" s="21">
        <f>+$I128*IF(OR($A128="2-F1",$A128="2-F2"),'COMPRAS CONJ - FACTORES'!AG$11,'COMPRAS CONJ - FACTORES'!AG$10)*'COMPRAS CONJ - FACTORES'!AG128</f>
        <v>0</v>
      </c>
      <c r="AH128" s="21">
        <f>+$I128*IF(OR($A128="2-F1",$A128="2-F2"),'COMPRAS CONJ - FACTORES'!AH$11,'COMPRAS CONJ - FACTORES'!AH$10)*'COMPRAS CONJ - FACTORES'!AH128</f>
        <v>0</v>
      </c>
      <c r="AI128" s="21">
        <f>+$I128*IF(OR($A128="2-F1",$A128="2-F2"),'COMPRAS CONJ - FACTORES'!AI$11,'COMPRAS CONJ - FACTORES'!AI$10)*'COMPRAS CONJ - FACTORES'!AI128</f>
        <v>0</v>
      </c>
      <c r="AJ128" s="21">
        <f>+$I128*IF(OR($A128="2-F1",$A128="2-F2"),'COMPRAS CONJ - FACTORES'!AJ$11,'COMPRAS CONJ - FACTORES'!AJ$10)*'COMPRAS CONJ - FACTORES'!AJ128</f>
        <v>0</v>
      </c>
      <c r="AK128" s="21">
        <f>+$I128*IF(OR($A128="2-F1",$A128="2-F2"),'COMPRAS CONJ - FACTORES'!AK$11,'COMPRAS CONJ - FACTORES'!AK$10)*'COMPRAS CONJ - FACTORES'!AK128</f>
        <v>0</v>
      </c>
      <c r="AL128" s="21">
        <f>+$I128*IF(OR($A128="2-F1",$A128="2-F2"),'COMPRAS CONJ - FACTORES'!AL$11,'COMPRAS CONJ - FACTORES'!AL$10)*'COMPRAS CONJ - FACTORES'!AL128</f>
        <v>0</v>
      </c>
      <c r="AM128" s="21">
        <f>+$I128*IF(OR($A128="2-F1",$A128="2-F2"),'COMPRAS CONJ - FACTORES'!AM$11,'COMPRAS CONJ - FACTORES'!AM$10)*'COMPRAS CONJ - FACTORES'!AM128</f>
        <v>0</v>
      </c>
      <c r="AN128" s="21">
        <f>+$I128*IF(OR($A128="2-F1",$A128="2-F2"),'COMPRAS CONJ - FACTORES'!AN$11,'COMPRAS CONJ - FACTORES'!AN$10)*'COMPRAS CONJ - FACTORES'!AN128</f>
        <v>0</v>
      </c>
      <c r="AO128" s="21">
        <f>+$I128*IF(OR($A128="2-F1",$A128="2-F2"),'COMPRAS CONJ - FACTORES'!AO$11,'COMPRAS CONJ - FACTORES'!AO$10)*'COMPRAS CONJ - FACTORES'!AO128</f>
        <v>0</v>
      </c>
      <c r="AP128" s="21">
        <f>+$I128*IF(OR($A128="2-F1",$A128="2-F2"),'COMPRAS CONJ - FACTORES'!AP$11,'COMPRAS CONJ - FACTORES'!AP$10)*'COMPRAS CONJ - FACTORES'!AP128</f>
        <v>0</v>
      </c>
      <c r="AQ128" s="21">
        <f>+$I128*IF(OR($A128="2-F1",$A128="2-F2"),'COMPRAS CONJ - FACTORES'!AQ$11,'COMPRAS CONJ - FACTORES'!AQ$10)*'COMPRAS CONJ - FACTORES'!AQ128</f>
        <v>0</v>
      </c>
      <c r="AR128" s="21">
        <f>+$I128*IF(OR($A128="2-F1",$A128="2-F2"),'COMPRAS CONJ - FACTORES'!AR$11,'COMPRAS CONJ - FACTORES'!AR$10)*'COMPRAS CONJ - FACTORES'!AR128</f>
        <v>0</v>
      </c>
      <c r="AS128" s="21">
        <f>+$I128*IF(OR($A128="2-F1",$A128="2-F2"),'COMPRAS CONJ - FACTORES'!AS$11,'COMPRAS CONJ - FACTORES'!AS$10)*'COMPRAS CONJ - FACTORES'!AS128</f>
        <v>0</v>
      </c>
      <c r="AT128" s="21">
        <f>+$I128*IF(OR($A128="2-F1",$A128="2-F2"),'COMPRAS CONJ - FACTORES'!AT$11,'COMPRAS CONJ - FACTORES'!AT$10)*'COMPRAS CONJ - FACTORES'!AT128</f>
        <v>0</v>
      </c>
      <c r="AU128" s="21">
        <f>+$I128*IF(OR($A128="2-F1",$A128="2-F2"),'COMPRAS CONJ - FACTORES'!AU$11,'COMPRAS CONJ - FACTORES'!AU$10)*'COMPRAS CONJ - FACTORES'!AU128</f>
        <v>0</v>
      </c>
      <c r="AV128" s="21">
        <f>+$I128*IF(OR($A128="2-F1",$A128="2-F2"),'COMPRAS CONJ - FACTORES'!AV$11,'COMPRAS CONJ - FACTORES'!AV$10)*'COMPRAS CONJ - FACTORES'!AV128</f>
        <v>0</v>
      </c>
      <c r="AW128" s="21">
        <f>+$I128*IF(OR($A128="2-F1",$A128="2-F2"),'COMPRAS CONJ - FACTORES'!AW$11,'COMPRAS CONJ - FACTORES'!AW$10)*'COMPRAS CONJ - FACTORES'!AW128</f>
        <v>0</v>
      </c>
      <c r="AX128" s="21">
        <f>+$I128*IF(OR($A128="2-F1",$A128="2-F2"),'COMPRAS CONJ - FACTORES'!AX$11,'COMPRAS CONJ - FACTORES'!AX$10)*'COMPRAS CONJ - FACTORES'!AX128</f>
        <v>0</v>
      </c>
      <c r="AY128" s="21">
        <f>+$I128*IF(OR($A128="2-F1",$A128="2-F2"),'COMPRAS CONJ - FACTORES'!AY$11,'COMPRAS CONJ - FACTORES'!AY$10)*'COMPRAS CONJ - FACTORES'!AY128</f>
        <v>0</v>
      </c>
      <c r="AZ128" s="21">
        <f>+$I128*IF(OR($A128="2-F1",$A128="2-F2"),'COMPRAS CONJ - FACTORES'!AZ$11,'COMPRAS CONJ - FACTORES'!AZ$10)*'COMPRAS CONJ - FACTORES'!AZ128</f>
        <v>0</v>
      </c>
      <c r="BA128" s="21">
        <f>+$I128*IF(OR($A128="2-F1",$A128="2-F2"),'COMPRAS CONJ - FACTORES'!BA$11,'COMPRAS CONJ - FACTORES'!BA$10)*'COMPRAS CONJ - FACTORES'!BA128</f>
        <v>0</v>
      </c>
      <c r="BB128" s="21">
        <f>+$I128*IF(OR($A128="2-F1",$A128="2-F2"),'COMPRAS CONJ - FACTORES'!BB$11,'COMPRAS CONJ - FACTORES'!BB$10)*'COMPRAS CONJ - FACTORES'!BB128</f>
        <v>0</v>
      </c>
      <c r="BC128" s="21">
        <f>+$I128*IF(OR($A128="2-F1",$A128="2-F2"),'COMPRAS CONJ - FACTORES'!BC$11,'COMPRAS CONJ - FACTORES'!BC$10)*'COMPRAS CONJ - FACTORES'!BC128</f>
        <v>0</v>
      </c>
      <c r="BD128" s="21">
        <f>+$I128*IF(OR($A128="2-F1",$A128="2-F2"),'COMPRAS CONJ - FACTORES'!BD$11,'COMPRAS CONJ - FACTORES'!BD$10)*'COMPRAS CONJ - FACTORES'!BD128</f>
        <v>0</v>
      </c>
      <c r="BE128" s="21">
        <f>+$I128*IF(OR($A128="2-F1",$A128="2-F2"),'COMPRAS CONJ - FACTORES'!BE$11,'COMPRAS CONJ - FACTORES'!BE$10)*'COMPRAS CONJ - FACTORES'!BE128</f>
        <v>0</v>
      </c>
      <c r="BF128" s="21">
        <f>+$I128*IF(OR($A128="2-F1",$A128="2-F2"),'COMPRAS CONJ - FACTORES'!BF$11,'COMPRAS CONJ - FACTORES'!BF$10)*'COMPRAS CONJ - FACTORES'!BF128</f>
        <v>0</v>
      </c>
      <c r="BG128" s="21">
        <f>+$I128*IF(OR($A128="2-F1",$A128="2-F2"),'COMPRAS CONJ - FACTORES'!BG$11,'COMPRAS CONJ - FACTORES'!BG$10)*'COMPRAS CONJ - FACTORES'!BG128</f>
        <v>0</v>
      </c>
      <c r="BH128" s="21">
        <f>+$I128*IF(OR($A128="2-F1",$A128="2-F2"),'COMPRAS CONJ - FACTORES'!BH$11,'COMPRAS CONJ - FACTORES'!BH$10)*'COMPRAS CONJ - FACTORES'!BH128</f>
        <v>0</v>
      </c>
      <c r="BI128" s="21">
        <f>+$I128*IF(OR($A128="2-F1",$A128="2-F2"),'COMPRAS CONJ - FACTORES'!BI$11,'COMPRAS CONJ - FACTORES'!BI$10)*'COMPRAS CONJ - FACTORES'!BI128</f>
        <v>0</v>
      </c>
      <c r="BJ128" s="21">
        <f>+$I128*IF(OR($A128="2-F1",$A128="2-F2"),'COMPRAS CONJ - FACTORES'!BJ$11,'COMPRAS CONJ - FACTORES'!BJ$10)*'COMPRAS CONJ - FACTORES'!BJ128</f>
        <v>0</v>
      </c>
      <c r="BK128" s="21">
        <f>+$I128*IF(OR($A128="2-F1",$A128="2-F2"),'COMPRAS CONJ - FACTORES'!BK$11,'COMPRAS CONJ - FACTORES'!BK$10)*'COMPRAS CONJ - FACTORES'!BK128</f>
        <v>0</v>
      </c>
      <c r="BL128" s="21">
        <f>+$I128*IF(OR($A128="2-F1",$A128="2-F2"),'COMPRAS CONJ - FACTORES'!BL$11,'COMPRAS CONJ - FACTORES'!BL$10)*'COMPRAS CONJ - FACTORES'!BL128</f>
        <v>0</v>
      </c>
      <c r="BM128" s="21">
        <f>+$I128*IF(OR($A128="2-F1",$A128="2-F2"),'COMPRAS CONJ - FACTORES'!BM$11,'COMPRAS CONJ - FACTORES'!BM$10)*'COMPRAS CONJ - FACTORES'!BM128</f>
        <v>0</v>
      </c>
      <c r="BN128" s="21">
        <f>+$I128*IF(OR($A128="2-F1",$A128="2-F2"),'COMPRAS CONJ - FACTORES'!BN$11,'COMPRAS CONJ - FACTORES'!BN$10)*'COMPRAS CONJ - FACTORES'!BN128</f>
        <v>0</v>
      </c>
      <c r="BO128" s="21">
        <f>+$I128*IF(OR($A128="2-F1",$A128="2-F2"),'COMPRAS CONJ - FACTORES'!BO$11,'COMPRAS CONJ - FACTORES'!BO$10)*'COMPRAS CONJ - FACTORES'!BO128</f>
        <v>0</v>
      </c>
      <c r="BP128" s="21">
        <f>+$I128*IF(OR($A128="2-F1",$A128="2-F2"),'COMPRAS CONJ - FACTORES'!BP$11,'COMPRAS CONJ - FACTORES'!BP$10)*'COMPRAS CONJ - FACTORES'!BP128</f>
        <v>0</v>
      </c>
      <c r="BQ128" s="21">
        <f>+$I128*IF(OR($A128="2-F1",$A128="2-F2"),'COMPRAS CONJ - FACTORES'!BQ$11,'COMPRAS CONJ - FACTORES'!BQ$10)*'COMPRAS CONJ - FACTORES'!BQ128</f>
        <v>0</v>
      </c>
      <c r="BR128" s="21">
        <f>+$I128*IF(OR($A128="2-F1",$A128="2-F2"),'COMPRAS CONJ - FACTORES'!BR$11,'COMPRAS CONJ - FACTORES'!BR$10)*'COMPRAS CONJ - FACTORES'!BR128</f>
        <v>0</v>
      </c>
      <c r="BS128" s="21">
        <f>+$I128*IF(OR($A128="2-F1",$A128="2-F2"),'COMPRAS CONJ - FACTORES'!BS$11,'COMPRAS CONJ - FACTORES'!BS$10)*'COMPRAS CONJ - FACTORES'!BS128</f>
        <v>0</v>
      </c>
      <c r="BT128" s="21">
        <f>+$I128*IF(OR($A128="2-F1",$A128="2-F2"),'COMPRAS CONJ - FACTORES'!BT$11,'COMPRAS CONJ - FACTORES'!BT$10)*'COMPRAS CONJ - FACTORES'!BT128</f>
        <v>0</v>
      </c>
      <c r="BU128" s="21">
        <f>+$I128*IF(OR($A128="2-F1",$A128="2-F2"),'COMPRAS CONJ - FACTORES'!BU$11,'COMPRAS CONJ - FACTORES'!BU$10)*'COMPRAS CONJ - FACTORES'!BU128</f>
        <v>0</v>
      </c>
      <c r="BV128" s="21">
        <f>+$I128*IF(OR($A128="2-F1",$A128="2-F2"),'COMPRAS CONJ - FACTORES'!BV$11,'COMPRAS CONJ - FACTORES'!BV$10)*'COMPRAS CONJ - FACTORES'!BV128</f>
        <v>0</v>
      </c>
      <c r="BW128" s="21">
        <f>+$I128*IF(OR($A128="2-F1",$A128="2-F2"),'COMPRAS CONJ - FACTORES'!BW$11,'COMPRAS CONJ - FACTORES'!BW$10)*'COMPRAS CONJ - FACTORES'!BW128</f>
        <v>0</v>
      </c>
      <c r="BX128" s="21">
        <f>+$I128*IF(OR($A128="2-F1",$A128="2-F2"),'COMPRAS CONJ - FACTORES'!BX$11,'COMPRAS CONJ - FACTORES'!BX$10)*'COMPRAS CONJ - FACTORES'!BX128</f>
        <v>0</v>
      </c>
      <c r="BY128" s="21">
        <f>+$I128*IF(OR($A128="2-F1",$A128="2-F2"),'COMPRAS CONJ - FACTORES'!BY$11,'COMPRAS CONJ - FACTORES'!BY$10)*'COMPRAS CONJ - FACTORES'!BY128</f>
        <v>0</v>
      </c>
      <c r="BZ128" s="21">
        <f>+$I128*IF(OR($A128="2-F1",$A128="2-F2"),'COMPRAS CONJ - FACTORES'!BZ$11,'COMPRAS CONJ - FACTORES'!BZ$10)*'COMPRAS CONJ - FACTORES'!BZ128</f>
        <v>0</v>
      </c>
      <c r="CA128" s="21">
        <f>+$I128*IF(OR($A128="2-F1",$A128="2-F2"),'COMPRAS CONJ - FACTORES'!CA$11,'COMPRAS CONJ - FACTORES'!CA$10)*'COMPRAS CONJ - FACTORES'!CA128</f>
        <v>0</v>
      </c>
    </row>
    <row r="129" spans="1:79" x14ac:dyDescent="0.3">
      <c r="A129" s="9" t="s">
        <v>3398</v>
      </c>
      <c r="B129" s="17" t="s">
        <v>2958</v>
      </c>
      <c r="C129" s="441" t="s">
        <v>3552</v>
      </c>
      <c r="D129" s="11" t="s">
        <v>2960</v>
      </c>
      <c r="E129" s="9" t="s">
        <v>2965</v>
      </c>
      <c r="F129" s="9" t="s">
        <v>3553</v>
      </c>
      <c r="G129" s="9" t="s">
        <v>3554</v>
      </c>
      <c r="H129" s="12" t="s">
        <v>6774</v>
      </c>
      <c r="I129" s="13">
        <v>143.1</v>
      </c>
      <c r="J129" s="14">
        <v>3</v>
      </c>
      <c r="K129" s="24">
        <v>43378</v>
      </c>
      <c r="L129" s="24">
        <v>44366</v>
      </c>
      <c r="M129" s="689">
        <v>44366</v>
      </c>
      <c r="N129" s="21">
        <f>+$I129*IF(OR($A129="2-F1",$A129="2-F2"),'COMPRAS CONJ - FACTORES'!N$11,'COMPRAS CONJ - FACTORES'!N$10)*'COMPRAS CONJ - FACTORES'!N129</f>
        <v>0</v>
      </c>
      <c r="O129" s="21">
        <f>+$I129*IF(OR($A129="2-F1",$A129="2-F2"),'COMPRAS CONJ - FACTORES'!O$11,'COMPRAS CONJ - FACTORES'!O$10)*'COMPRAS CONJ - FACTORES'!O129</f>
        <v>0</v>
      </c>
      <c r="P129" s="21">
        <f>+$I129*IF(OR($A129="2-F1",$A129="2-F2"),'COMPRAS CONJ - FACTORES'!P$11,'COMPRAS CONJ - FACTORES'!P$10)*'COMPRAS CONJ - FACTORES'!P129</f>
        <v>0</v>
      </c>
      <c r="Q129" s="21">
        <f>+$I129*IF(OR($A129="2-F1",$A129="2-F2"),'COMPRAS CONJ - FACTORES'!Q$11,'COMPRAS CONJ - FACTORES'!Q$10)*'COMPRAS CONJ - FACTORES'!Q129</f>
        <v>0</v>
      </c>
      <c r="R129" s="21">
        <f>+$I129*IF(OR($A129="2-F1",$A129="2-F2"),'COMPRAS CONJ - FACTORES'!R$11,'COMPRAS CONJ - FACTORES'!R$10)*'COMPRAS CONJ - FACTORES'!R129</f>
        <v>0</v>
      </c>
      <c r="S129" s="21">
        <f>+$I129*IF(OR($A129="2-F1",$A129="2-F2"),'COMPRAS CONJ - FACTORES'!S$11,'COMPRAS CONJ - FACTORES'!S$10)*'COMPRAS CONJ - FACTORES'!S129</f>
        <v>0</v>
      </c>
      <c r="T129" s="21">
        <f>+$I129*IF(OR($A129="2-F1",$A129="2-F2"),'COMPRAS CONJ - FACTORES'!T$11,'COMPRAS CONJ - FACTORES'!T$10)*'COMPRAS CONJ - FACTORES'!T129</f>
        <v>0</v>
      </c>
      <c r="U129" s="21">
        <f>+$I129*IF(OR($A129="2-F1",$A129="2-F2"),'COMPRAS CONJ - FACTORES'!U$11,'COMPRAS CONJ - FACTORES'!U$10)*'COMPRAS CONJ - FACTORES'!U129</f>
        <v>0</v>
      </c>
      <c r="V129" s="21">
        <f>+$I129*IF(OR($A129="2-F1",$A129="2-F2"),'COMPRAS CONJ - FACTORES'!V$11,'COMPRAS CONJ - FACTORES'!V$10)*'COMPRAS CONJ - FACTORES'!V129</f>
        <v>0</v>
      </c>
      <c r="W129" s="21">
        <f>+$I129*IF(OR($A129="2-F1",$A129="2-F2"),'COMPRAS CONJ - FACTORES'!W$11,'COMPRAS CONJ - FACTORES'!W$10)*'COMPRAS CONJ - FACTORES'!W129</f>
        <v>0</v>
      </c>
      <c r="X129" s="21">
        <f>+$I129*IF(OR($A129="2-F1",$A129="2-F2"),'COMPRAS CONJ - FACTORES'!X$11,'COMPRAS CONJ - FACTORES'!X$10)*'COMPRAS CONJ - FACTORES'!X129</f>
        <v>0</v>
      </c>
      <c r="Y129" s="21">
        <f>+$I129*IF(OR($A129="2-F1",$A129="2-F2"),'COMPRAS CONJ - FACTORES'!Y$11,'COMPRAS CONJ - FACTORES'!Y$10)*'COMPRAS CONJ - FACTORES'!Y129</f>
        <v>0</v>
      </c>
      <c r="Z129" s="21">
        <f>+$I129*IF(OR($A129="2-F1",$A129="2-F2"),'COMPRAS CONJ - FACTORES'!Z$11,'COMPRAS CONJ - FACTORES'!Z$10)*'COMPRAS CONJ - FACTORES'!Z129</f>
        <v>0</v>
      </c>
      <c r="AA129" s="21">
        <f>+$I129*IF(OR($A129="2-F1",$A129="2-F2"),'COMPRAS CONJ - FACTORES'!AA$11,'COMPRAS CONJ - FACTORES'!AA$10)*'COMPRAS CONJ - FACTORES'!AA129</f>
        <v>0</v>
      </c>
      <c r="AB129" s="21">
        <f>+$I129*IF(OR($A129="2-F1",$A129="2-F2"),'COMPRAS CONJ - FACTORES'!AB$11,'COMPRAS CONJ - FACTORES'!AB$10)*'COMPRAS CONJ - FACTORES'!AB129</f>
        <v>0</v>
      </c>
      <c r="AC129" s="21">
        <f>+$I129*IF(OR($A129="2-F1",$A129="2-F2"),'COMPRAS CONJ - FACTORES'!AC$11,'COMPRAS CONJ - FACTORES'!AC$10)*'COMPRAS CONJ - FACTORES'!AC129</f>
        <v>0</v>
      </c>
      <c r="AD129" s="21">
        <f>+$I129*IF(OR($A129="2-F1",$A129="2-F2"),'COMPRAS CONJ - FACTORES'!AD$11,'COMPRAS CONJ - FACTORES'!AD$10)*'COMPRAS CONJ - FACTORES'!AD129</f>
        <v>0</v>
      </c>
      <c r="AE129" s="21">
        <f>+$I129*IF(OR($A129="2-F1",$A129="2-F2"),'COMPRAS CONJ - FACTORES'!AE$11,'COMPRAS CONJ - FACTORES'!AE$10)*'COMPRAS CONJ - FACTORES'!AE129</f>
        <v>0</v>
      </c>
      <c r="AF129" s="21">
        <f>+$I129*IF(OR($A129="2-F1",$A129="2-F2"),'COMPRAS CONJ - FACTORES'!AF$11,'COMPRAS CONJ - FACTORES'!AF$10)*'COMPRAS CONJ - FACTORES'!AF129</f>
        <v>0</v>
      </c>
      <c r="AG129" s="21">
        <f>+$I129*IF(OR($A129="2-F1",$A129="2-F2"),'COMPRAS CONJ - FACTORES'!AG$11,'COMPRAS CONJ - FACTORES'!AG$10)*'COMPRAS CONJ - FACTORES'!AG129</f>
        <v>0</v>
      </c>
      <c r="AH129" s="21">
        <f>+$I129*IF(OR($A129="2-F1",$A129="2-F2"),'COMPRAS CONJ - FACTORES'!AH$11,'COMPRAS CONJ - FACTORES'!AH$10)*'COMPRAS CONJ - FACTORES'!AH129</f>
        <v>0</v>
      </c>
      <c r="AI129" s="21">
        <f>+$I129*IF(OR($A129="2-F1",$A129="2-F2"),'COMPRAS CONJ - FACTORES'!AI$11,'COMPRAS CONJ - FACTORES'!AI$10)*'COMPRAS CONJ - FACTORES'!AI129</f>
        <v>0</v>
      </c>
      <c r="AJ129" s="21">
        <f>+$I129*IF(OR($A129="2-F1",$A129="2-F2"),'COMPRAS CONJ - FACTORES'!AJ$11,'COMPRAS CONJ - FACTORES'!AJ$10)*'COMPRAS CONJ - FACTORES'!AJ129</f>
        <v>0</v>
      </c>
      <c r="AK129" s="21">
        <f>+$I129*IF(OR($A129="2-F1",$A129="2-F2"),'COMPRAS CONJ - FACTORES'!AK$11,'COMPRAS CONJ - FACTORES'!AK$10)*'COMPRAS CONJ - FACTORES'!AK129</f>
        <v>0</v>
      </c>
      <c r="AL129" s="21">
        <f>+$I129*IF(OR($A129="2-F1",$A129="2-F2"),'COMPRAS CONJ - FACTORES'!AL$11,'COMPRAS CONJ - FACTORES'!AL$10)*'COMPRAS CONJ - FACTORES'!AL129</f>
        <v>0</v>
      </c>
      <c r="AM129" s="21">
        <f>+$I129*IF(OR($A129="2-F1",$A129="2-F2"),'COMPRAS CONJ - FACTORES'!AM$11,'COMPRAS CONJ - FACTORES'!AM$10)*'COMPRAS CONJ - FACTORES'!AM129</f>
        <v>0</v>
      </c>
      <c r="AN129" s="21">
        <f>+$I129*IF(OR($A129="2-F1",$A129="2-F2"),'COMPRAS CONJ - FACTORES'!AN$11,'COMPRAS CONJ - FACTORES'!AN$10)*'COMPRAS CONJ - FACTORES'!AN129</f>
        <v>0</v>
      </c>
      <c r="AO129" s="21">
        <f>+$I129*IF(OR($A129="2-F1",$A129="2-F2"),'COMPRAS CONJ - FACTORES'!AO$11,'COMPRAS CONJ - FACTORES'!AO$10)*'COMPRAS CONJ - FACTORES'!AO129</f>
        <v>0</v>
      </c>
      <c r="AP129" s="21">
        <f>+$I129*IF(OR($A129="2-F1",$A129="2-F2"),'COMPRAS CONJ - FACTORES'!AP$11,'COMPRAS CONJ - FACTORES'!AP$10)*'COMPRAS CONJ - FACTORES'!AP129</f>
        <v>0</v>
      </c>
      <c r="AQ129" s="21">
        <f>+$I129*IF(OR($A129="2-F1",$A129="2-F2"),'COMPRAS CONJ - FACTORES'!AQ$11,'COMPRAS CONJ - FACTORES'!AQ$10)*'COMPRAS CONJ - FACTORES'!AQ129</f>
        <v>0</v>
      </c>
      <c r="AR129" s="21">
        <f>+$I129*IF(OR($A129="2-F1",$A129="2-F2"),'COMPRAS CONJ - FACTORES'!AR$11,'COMPRAS CONJ - FACTORES'!AR$10)*'COMPRAS CONJ - FACTORES'!AR129</f>
        <v>0</v>
      </c>
      <c r="AS129" s="21">
        <f>+$I129*IF(OR($A129="2-F1",$A129="2-F2"),'COMPRAS CONJ - FACTORES'!AS$11,'COMPRAS CONJ - FACTORES'!AS$10)*'COMPRAS CONJ - FACTORES'!AS129</f>
        <v>0</v>
      </c>
      <c r="AT129" s="21">
        <f>+$I129*IF(OR($A129="2-F1",$A129="2-F2"),'COMPRAS CONJ - FACTORES'!AT$11,'COMPRAS CONJ - FACTORES'!AT$10)*'COMPRAS CONJ - FACTORES'!AT129</f>
        <v>0</v>
      </c>
      <c r="AU129" s="21">
        <f>+$I129*IF(OR($A129="2-F1",$A129="2-F2"),'COMPRAS CONJ - FACTORES'!AU$11,'COMPRAS CONJ - FACTORES'!AU$10)*'COMPRAS CONJ - FACTORES'!AU129</f>
        <v>0</v>
      </c>
      <c r="AV129" s="21">
        <f>+$I129*IF(OR($A129="2-F1",$A129="2-F2"),'COMPRAS CONJ - FACTORES'!AV$11,'COMPRAS CONJ - FACTORES'!AV$10)*'COMPRAS CONJ - FACTORES'!AV129</f>
        <v>0</v>
      </c>
      <c r="AW129" s="21">
        <f>+$I129*IF(OR($A129="2-F1",$A129="2-F2"),'COMPRAS CONJ - FACTORES'!AW$11,'COMPRAS CONJ - FACTORES'!AW$10)*'COMPRAS CONJ - FACTORES'!AW129</f>
        <v>0</v>
      </c>
      <c r="AX129" s="21">
        <f>+$I129*IF(OR($A129="2-F1",$A129="2-F2"),'COMPRAS CONJ - FACTORES'!AX$11,'COMPRAS CONJ - FACTORES'!AX$10)*'COMPRAS CONJ - FACTORES'!AX129</f>
        <v>0</v>
      </c>
      <c r="AY129" s="21">
        <f>+$I129*IF(OR($A129="2-F1",$A129="2-F2"),'COMPRAS CONJ - FACTORES'!AY$11,'COMPRAS CONJ - FACTORES'!AY$10)*'COMPRAS CONJ - FACTORES'!AY129</f>
        <v>0</v>
      </c>
      <c r="AZ129" s="21">
        <f>+$I129*IF(OR($A129="2-F1",$A129="2-F2"),'COMPRAS CONJ - FACTORES'!AZ$11,'COMPRAS CONJ - FACTORES'!AZ$10)*'COMPRAS CONJ - FACTORES'!AZ129</f>
        <v>0</v>
      </c>
      <c r="BA129" s="21">
        <f>+$I129*IF(OR($A129="2-F1",$A129="2-F2"),'COMPRAS CONJ - FACTORES'!BA$11,'COMPRAS CONJ - FACTORES'!BA$10)*'COMPRAS CONJ - FACTORES'!BA129</f>
        <v>0</v>
      </c>
      <c r="BB129" s="21">
        <f>+$I129*IF(OR($A129="2-F1",$A129="2-F2"),'COMPRAS CONJ - FACTORES'!BB$11,'COMPRAS CONJ - FACTORES'!BB$10)*'COMPRAS CONJ - FACTORES'!BB129</f>
        <v>0</v>
      </c>
      <c r="BC129" s="21">
        <f>+$I129*IF(OR($A129="2-F1",$A129="2-F2"),'COMPRAS CONJ - FACTORES'!BC$11,'COMPRAS CONJ - FACTORES'!BC$10)*'COMPRAS CONJ - FACTORES'!BC129</f>
        <v>0</v>
      </c>
      <c r="BD129" s="21">
        <f>+$I129*IF(OR($A129="2-F1",$A129="2-F2"),'COMPRAS CONJ - FACTORES'!BD$11,'COMPRAS CONJ - FACTORES'!BD$10)*'COMPRAS CONJ - FACTORES'!BD129</f>
        <v>0</v>
      </c>
      <c r="BE129" s="21">
        <f>+$I129*IF(OR($A129="2-F1",$A129="2-F2"),'COMPRAS CONJ - FACTORES'!BE$11,'COMPRAS CONJ - FACTORES'!BE$10)*'COMPRAS CONJ - FACTORES'!BE129</f>
        <v>0</v>
      </c>
      <c r="BF129" s="21">
        <f>+$I129*IF(OR($A129="2-F1",$A129="2-F2"),'COMPRAS CONJ - FACTORES'!BF$11,'COMPRAS CONJ - FACTORES'!BF$10)*'COMPRAS CONJ - FACTORES'!BF129</f>
        <v>0</v>
      </c>
      <c r="BG129" s="21">
        <f>+$I129*IF(OR($A129="2-F1",$A129="2-F2"),'COMPRAS CONJ - FACTORES'!BG$11,'COMPRAS CONJ - FACTORES'!BG$10)*'COMPRAS CONJ - FACTORES'!BG129</f>
        <v>0</v>
      </c>
      <c r="BH129" s="21">
        <f>+$I129*IF(OR($A129="2-F1",$A129="2-F2"),'COMPRAS CONJ - FACTORES'!BH$11,'COMPRAS CONJ - FACTORES'!BH$10)*'COMPRAS CONJ - FACTORES'!BH129</f>
        <v>0</v>
      </c>
      <c r="BI129" s="21">
        <f>+$I129*IF(OR($A129="2-F1",$A129="2-F2"),'COMPRAS CONJ - FACTORES'!BI$11,'COMPRAS CONJ - FACTORES'!BI$10)*'COMPRAS CONJ - FACTORES'!BI129</f>
        <v>167.37906149999995</v>
      </c>
      <c r="BJ129" s="21">
        <f>+$I129*IF(OR($A129="2-F1",$A129="2-F2"),'COMPRAS CONJ - FACTORES'!BJ$11,'COMPRAS CONJ - FACTORES'!BJ$10)*'COMPRAS CONJ - FACTORES'!BJ129</f>
        <v>167.37906149999995</v>
      </c>
      <c r="BK129" s="21">
        <f>+$I129*IF(OR($A129="2-F1",$A129="2-F2"),'COMPRAS CONJ - FACTORES'!BK$11,'COMPRAS CONJ - FACTORES'!BK$10)*'COMPRAS CONJ - FACTORES'!BK129</f>
        <v>167.37906149999995</v>
      </c>
      <c r="BL129" s="21">
        <f>+$I129*IF(OR($A129="2-F1",$A129="2-F2"),'COMPRAS CONJ - FACTORES'!BL$11,'COMPRAS CONJ - FACTORES'!BL$10)*'COMPRAS CONJ - FACTORES'!BL129</f>
        <v>167.37906149999995</v>
      </c>
      <c r="BM129" s="21">
        <f>+$I129*IF(OR($A129="2-F1",$A129="2-F2"),'COMPRAS CONJ - FACTORES'!BM$11,'COMPRAS CONJ - FACTORES'!BM$10)*'COMPRAS CONJ - FACTORES'!BM129</f>
        <v>167.37906149999995</v>
      </c>
      <c r="BN129" s="21">
        <f>+$I129*IF(OR($A129="2-F1",$A129="2-F2"),'COMPRAS CONJ - FACTORES'!BN$11,'COMPRAS CONJ - FACTORES'!BN$10)*'COMPRAS CONJ - FACTORES'!BN129</f>
        <v>167.37906149999995</v>
      </c>
      <c r="BO129" s="21">
        <f>+$I129*IF(OR($A129="2-F1",$A129="2-F2"),'COMPRAS CONJ - FACTORES'!BO$11,'COMPRAS CONJ - FACTORES'!BO$10)*'COMPRAS CONJ - FACTORES'!BO129</f>
        <v>167.37906149999995</v>
      </c>
      <c r="BP129" s="21">
        <f>+$I129*IF(OR($A129="2-F1",$A129="2-F2"),'COMPRAS CONJ - FACTORES'!BP$11,'COMPRAS CONJ - FACTORES'!BP$10)*'COMPRAS CONJ - FACTORES'!BP129</f>
        <v>167.37906149999995</v>
      </c>
      <c r="BQ129" s="21">
        <f>+$I129*IF(OR($A129="2-F1",$A129="2-F2"),'COMPRAS CONJ - FACTORES'!BQ$11,'COMPRAS CONJ - FACTORES'!BQ$10)*'COMPRAS CONJ - FACTORES'!BQ129</f>
        <v>167.37906149999995</v>
      </c>
      <c r="BR129" s="21">
        <f>+$I129*IF(OR($A129="2-F1",$A129="2-F2"),'COMPRAS CONJ - FACTORES'!BR$11,'COMPRAS CONJ - FACTORES'!BR$10)*'COMPRAS CONJ - FACTORES'!BR129</f>
        <v>167.37906149999995</v>
      </c>
      <c r="BS129" s="21">
        <f>+$I129*IF(OR($A129="2-F1",$A129="2-F2"),'COMPRAS CONJ - FACTORES'!BS$11,'COMPRAS CONJ - FACTORES'!BS$10)*'COMPRAS CONJ - FACTORES'!BS129</f>
        <v>167.37906149999995</v>
      </c>
      <c r="BT129" s="21">
        <f>+$I129*IF(OR($A129="2-F1",$A129="2-F2"),'COMPRAS CONJ - FACTORES'!BT$11,'COMPRAS CONJ - FACTORES'!BT$10)*'COMPRAS CONJ - FACTORES'!BT129</f>
        <v>167.37906149999995</v>
      </c>
      <c r="BU129" s="21">
        <f>+$I129*IF(OR($A129="2-F1",$A129="2-F2"),'COMPRAS CONJ - FACTORES'!BU$11,'COMPRAS CONJ - FACTORES'!BU$10)*'COMPRAS CONJ - FACTORES'!BU129</f>
        <v>170.22603599999997</v>
      </c>
      <c r="BV129" s="21">
        <f>+$I129*IF(OR($A129="2-F1",$A129="2-F2"),'COMPRAS CONJ - FACTORES'!BV$11,'COMPRAS CONJ - FACTORES'!BV$10)*'COMPRAS CONJ - FACTORES'!BV129</f>
        <v>170.22603599999997</v>
      </c>
      <c r="BW129" s="21">
        <f>+$I129*IF(OR($A129="2-F1",$A129="2-F2"),'COMPRAS CONJ - FACTORES'!BW$11,'COMPRAS CONJ - FACTORES'!BW$10)*'COMPRAS CONJ - FACTORES'!BW129</f>
        <v>170.22603599999997</v>
      </c>
      <c r="BX129" s="21">
        <f>+$I129*IF(OR($A129="2-F1",$A129="2-F2"),'COMPRAS CONJ - FACTORES'!BX$11,'COMPRAS CONJ - FACTORES'!BX$10)*'COMPRAS CONJ - FACTORES'!BX129</f>
        <v>170.22603599999997</v>
      </c>
      <c r="BY129" s="21">
        <f>+$I129*IF(OR($A129="2-F1",$A129="2-F2"),'COMPRAS CONJ - FACTORES'!BY$11,'COMPRAS CONJ - FACTORES'!BY$10)*'COMPRAS CONJ - FACTORES'!BY129</f>
        <v>170.22603599999997</v>
      </c>
      <c r="BZ129" s="21">
        <f>+$I129*IF(OR($A129="2-F1",$A129="2-F2"),'COMPRAS CONJ - FACTORES'!BZ$11,'COMPRAS CONJ - FACTORES'!BZ$10)*'COMPRAS CONJ - FACTORES'!BZ129</f>
        <v>170.22603599999997</v>
      </c>
      <c r="CA129" s="21">
        <f>+$I129*IF(OR($A129="2-F1",$A129="2-F2"),'COMPRAS CONJ - FACTORES'!CA$11,'COMPRAS CONJ - FACTORES'!CA$10)*'COMPRAS CONJ - FACTORES'!CA129</f>
        <v>170.22603599999997</v>
      </c>
    </row>
    <row r="130" spans="1:79" x14ac:dyDescent="0.3">
      <c r="A130" s="9" t="s">
        <v>3398</v>
      </c>
      <c r="B130" s="17" t="s">
        <v>2958</v>
      </c>
      <c r="C130" s="441" t="s">
        <v>3555</v>
      </c>
      <c r="D130" s="11" t="s">
        <v>2788</v>
      </c>
      <c r="E130" s="9" t="s">
        <v>2788</v>
      </c>
      <c r="F130" s="9" t="s">
        <v>3556</v>
      </c>
      <c r="G130" s="9" t="s">
        <v>3557</v>
      </c>
      <c r="H130" s="12" t="s">
        <v>3558</v>
      </c>
      <c r="I130" s="13">
        <v>130.02000000000001</v>
      </c>
      <c r="J130" s="14">
        <v>7.2</v>
      </c>
      <c r="K130" s="24">
        <v>43255</v>
      </c>
      <c r="L130" s="24">
        <v>51501</v>
      </c>
      <c r="M130" s="689"/>
      <c r="N130" s="21">
        <f>+$I130*IF(OR($A130="2-F1",$A130="2-F2"),'COMPRAS CONJ - FACTORES'!N$11,'COMPRAS CONJ - FACTORES'!N$10)*'COMPRAS CONJ - FACTORES'!N130</f>
        <v>0</v>
      </c>
      <c r="O130" s="21">
        <f>+$I130*IF(OR($A130="2-F1",$A130="2-F2"),'COMPRAS CONJ - FACTORES'!O$11,'COMPRAS CONJ - FACTORES'!O$10)*'COMPRAS CONJ - FACTORES'!O130</f>
        <v>0</v>
      </c>
      <c r="P130" s="21">
        <f>+$I130*IF(OR($A130="2-F1",$A130="2-F2"),'COMPRAS CONJ - FACTORES'!P$11,'COMPRAS CONJ - FACTORES'!P$10)*'COMPRAS CONJ - FACTORES'!P130</f>
        <v>0</v>
      </c>
      <c r="Q130" s="21">
        <f>+$I130*IF(OR($A130="2-F1",$A130="2-F2"),'COMPRAS CONJ - FACTORES'!Q$11,'COMPRAS CONJ - FACTORES'!Q$10)*'COMPRAS CONJ - FACTORES'!Q130</f>
        <v>0</v>
      </c>
      <c r="R130" s="21">
        <f>+$I130*IF(OR($A130="2-F1",$A130="2-F2"),'COMPRAS CONJ - FACTORES'!R$11,'COMPRAS CONJ - FACTORES'!R$10)*'COMPRAS CONJ - FACTORES'!R130</f>
        <v>0</v>
      </c>
      <c r="S130" s="21">
        <f>+$I130*IF(OR($A130="2-F1",$A130="2-F2"),'COMPRAS CONJ - FACTORES'!S$11,'COMPRAS CONJ - FACTORES'!S$10)*'COMPRAS CONJ - FACTORES'!S130</f>
        <v>0</v>
      </c>
      <c r="T130" s="21">
        <f>+$I130*IF(OR($A130="2-F1",$A130="2-F2"),'COMPRAS CONJ - FACTORES'!T$11,'COMPRAS CONJ - FACTORES'!T$10)*'COMPRAS CONJ - FACTORES'!T130</f>
        <v>0</v>
      </c>
      <c r="U130" s="21">
        <f>+$I130*IF(OR($A130="2-F1",$A130="2-F2"),'COMPRAS CONJ - FACTORES'!U$11,'COMPRAS CONJ - FACTORES'!U$10)*'COMPRAS CONJ - FACTORES'!U130</f>
        <v>0</v>
      </c>
      <c r="V130" s="21">
        <f>+$I130*IF(OR($A130="2-F1",$A130="2-F2"),'COMPRAS CONJ - FACTORES'!V$11,'COMPRAS CONJ - FACTORES'!V$10)*'COMPRAS CONJ - FACTORES'!V130</f>
        <v>0</v>
      </c>
      <c r="W130" s="21">
        <f>+$I130*IF(OR($A130="2-F1",$A130="2-F2"),'COMPRAS CONJ - FACTORES'!W$11,'COMPRAS CONJ - FACTORES'!W$10)*'COMPRAS CONJ - FACTORES'!W130</f>
        <v>0</v>
      </c>
      <c r="X130" s="21">
        <f>+$I130*IF(OR($A130="2-F1",$A130="2-F2"),'COMPRAS CONJ - FACTORES'!X$11,'COMPRAS CONJ - FACTORES'!X$10)*'COMPRAS CONJ - FACTORES'!X130</f>
        <v>0</v>
      </c>
      <c r="Y130" s="21">
        <f>+$I130*IF(OR($A130="2-F1",$A130="2-F2"),'COMPRAS CONJ - FACTORES'!Y$11,'COMPRAS CONJ - FACTORES'!Y$10)*'COMPRAS CONJ - FACTORES'!Y130</f>
        <v>0</v>
      </c>
      <c r="Z130" s="21">
        <f>+$I130*IF(OR($A130="2-F1",$A130="2-F2"),'COMPRAS CONJ - FACTORES'!Z$11,'COMPRAS CONJ - FACTORES'!Z$10)*'COMPRAS CONJ - FACTORES'!Z130</f>
        <v>0</v>
      </c>
      <c r="AA130" s="21">
        <f>+$I130*IF(OR($A130="2-F1",$A130="2-F2"),'COMPRAS CONJ - FACTORES'!AA$11,'COMPRAS CONJ - FACTORES'!AA$10)*'COMPRAS CONJ - FACTORES'!AA130</f>
        <v>0</v>
      </c>
      <c r="AB130" s="21">
        <f>+$I130*IF(OR($A130="2-F1",$A130="2-F2"),'COMPRAS CONJ - FACTORES'!AB$11,'COMPRAS CONJ - FACTORES'!AB$10)*'COMPRAS CONJ - FACTORES'!AB130</f>
        <v>0</v>
      </c>
      <c r="AC130" s="21">
        <f>+$I130*IF(OR($A130="2-F1",$A130="2-F2"),'COMPRAS CONJ - FACTORES'!AC$11,'COMPRAS CONJ - FACTORES'!AC$10)*'COMPRAS CONJ - FACTORES'!AC130</f>
        <v>0</v>
      </c>
      <c r="AD130" s="21">
        <f>+$I130*IF(OR($A130="2-F1",$A130="2-F2"),'COMPRAS CONJ - FACTORES'!AD$11,'COMPRAS CONJ - FACTORES'!AD$10)*'COMPRAS CONJ - FACTORES'!AD130</f>
        <v>0</v>
      </c>
      <c r="AE130" s="21">
        <f>+$I130*IF(OR($A130="2-F1",$A130="2-F2"),'COMPRAS CONJ - FACTORES'!AE$11,'COMPRAS CONJ - FACTORES'!AE$10)*'COMPRAS CONJ - FACTORES'!AE130</f>
        <v>0</v>
      </c>
      <c r="AF130" s="21">
        <f>+$I130*IF(OR($A130="2-F1",$A130="2-F2"),'COMPRAS CONJ - FACTORES'!AF$11,'COMPRAS CONJ - FACTORES'!AF$10)*'COMPRAS CONJ - FACTORES'!AF130</f>
        <v>0</v>
      </c>
      <c r="AG130" s="21">
        <f>+$I130*IF(OR($A130="2-F1",$A130="2-F2"),'COMPRAS CONJ - FACTORES'!AG$11,'COMPRAS CONJ - FACTORES'!AG$10)*'COMPRAS CONJ - FACTORES'!AG130</f>
        <v>0</v>
      </c>
      <c r="AH130" s="21">
        <f>+$I130*IF(OR($A130="2-F1",$A130="2-F2"),'COMPRAS CONJ - FACTORES'!AH$11,'COMPRAS CONJ - FACTORES'!AH$10)*'COMPRAS CONJ - FACTORES'!AH130</f>
        <v>0</v>
      </c>
      <c r="AI130" s="21">
        <f>+$I130*IF(OR($A130="2-F1",$A130="2-F2"),'COMPRAS CONJ - FACTORES'!AI$11,'COMPRAS CONJ - FACTORES'!AI$10)*'COMPRAS CONJ - FACTORES'!AI130</f>
        <v>0</v>
      </c>
      <c r="AJ130" s="21">
        <f>+$I130*IF(OR($A130="2-F1",$A130="2-F2"),'COMPRAS CONJ - FACTORES'!AJ$11,'COMPRAS CONJ - FACTORES'!AJ$10)*'COMPRAS CONJ - FACTORES'!AJ130</f>
        <v>0</v>
      </c>
      <c r="AK130" s="21">
        <f>+$I130*IF(OR($A130="2-F1",$A130="2-F2"),'COMPRAS CONJ - FACTORES'!AK$11,'COMPRAS CONJ - FACTORES'!AK$10)*'COMPRAS CONJ - FACTORES'!AK130</f>
        <v>0</v>
      </c>
      <c r="AL130" s="21">
        <f>+$I130*IF(OR($A130="2-F1",$A130="2-F2"),'COMPRAS CONJ - FACTORES'!AL$11,'COMPRAS CONJ - FACTORES'!AL$10)*'COMPRAS CONJ - FACTORES'!AL130</f>
        <v>0</v>
      </c>
      <c r="AM130" s="21">
        <f>+$I130*IF(OR($A130="2-F1",$A130="2-F2"),'COMPRAS CONJ - FACTORES'!AM$11,'COMPRAS CONJ - FACTORES'!AM$10)*'COMPRAS CONJ - FACTORES'!AM130</f>
        <v>0</v>
      </c>
      <c r="AN130" s="21">
        <f>+$I130*IF(OR($A130="2-F1",$A130="2-F2"),'COMPRAS CONJ - FACTORES'!AN$11,'COMPRAS CONJ - FACTORES'!AN$10)*'COMPRAS CONJ - FACTORES'!AN130</f>
        <v>0</v>
      </c>
      <c r="AO130" s="21">
        <f>+$I130*IF(OR($A130="2-F1",$A130="2-F2"),'COMPRAS CONJ - FACTORES'!AO$11,'COMPRAS CONJ - FACTORES'!AO$10)*'COMPRAS CONJ - FACTORES'!AO130</f>
        <v>0</v>
      </c>
      <c r="AP130" s="21">
        <f>+$I130*IF(OR($A130="2-F1",$A130="2-F2"),'COMPRAS CONJ - FACTORES'!AP$11,'COMPRAS CONJ - FACTORES'!AP$10)*'COMPRAS CONJ - FACTORES'!AP130</f>
        <v>0</v>
      </c>
      <c r="AQ130" s="21">
        <f>+$I130*IF(OR($A130="2-F1",$A130="2-F2"),'COMPRAS CONJ - FACTORES'!AQ$11,'COMPRAS CONJ - FACTORES'!AQ$10)*'COMPRAS CONJ - FACTORES'!AQ130</f>
        <v>0</v>
      </c>
      <c r="AR130" s="21">
        <f>+$I130*IF(OR($A130="2-F1",$A130="2-F2"),'COMPRAS CONJ - FACTORES'!AR$11,'COMPRAS CONJ - FACTORES'!AR$10)*'COMPRAS CONJ - FACTORES'!AR130</f>
        <v>0</v>
      </c>
      <c r="AS130" s="21">
        <f>+$I130*IF(OR($A130="2-F1",$A130="2-F2"),'COMPRAS CONJ - FACTORES'!AS$11,'COMPRAS CONJ - FACTORES'!AS$10)*'COMPRAS CONJ - FACTORES'!AS130</f>
        <v>0</v>
      </c>
      <c r="AT130" s="21">
        <f>+$I130*IF(OR($A130="2-F1",$A130="2-F2"),'COMPRAS CONJ - FACTORES'!AT$11,'COMPRAS CONJ - FACTORES'!AT$10)*'COMPRAS CONJ - FACTORES'!AT130</f>
        <v>0</v>
      </c>
      <c r="AU130" s="21">
        <f>+$I130*IF(OR($A130="2-F1",$A130="2-F2"),'COMPRAS CONJ - FACTORES'!AU$11,'COMPRAS CONJ - FACTORES'!AU$10)*'COMPRAS CONJ - FACTORES'!AU130</f>
        <v>0</v>
      </c>
      <c r="AV130" s="21">
        <f>+$I130*IF(OR($A130="2-F1",$A130="2-F2"),'COMPRAS CONJ - FACTORES'!AV$11,'COMPRAS CONJ - FACTORES'!AV$10)*'COMPRAS CONJ - FACTORES'!AV130</f>
        <v>0</v>
      </c>
      <c r="AW130" s="21">
        <f>+$I130*IF(OR($A130="2-F1",$A130="2-F2"),'COMPRAS CONJ - FACTORES'!AW$11,'COMPRAS CONJ - FACTORES'!AW$10)*'COMPRAS CONJ - FACTORES'!AW130</f>
        <v>0</v>
      </c>
      <c r="AX130" s="21">
        <f>+$I130*IF(OR($A130="2-F1",$A130="2-F2"),'COMPRAS CONJ - FACTORES'!AX$11,'COMPRAS CONJ - FACTORES'!AX$10)*'COMPRAS CONJ - FACTORES'!AX130</f>
        <v>0</v>
      </c>
      <c r="AY130" s="21">
        <f>+$I130*IF(OR($A130="2-F1",$A130="2-F2"),'COMPRAS CONJ - FACTORES'!AY$11,'COMPRAS CONJ - FACTORES'!AY$10)*'COMPRAS CONJ - FACTORES'!AY130</f>
        <v>0</v>
      </c>
      <c r="AZ130" s="21">
        <f>+$I130*IF(OR($A130="2-F1",$A130="2-F2"),'COMPRAS CONJ - FACTORES'!AZ$11,'COMPRAS CONJ - FACTORES'!AZ$10)*'COMPRAS CONJ - FACTORES'!AZ130</f>
        <v>0</v>
      </c>
      <c r="BA130" s="21">
        <f>+$I130*IF(OR($A130="2-F1",$A130="2-F2"),'COMPRAS CONJ - FACTORES'!BA$11,'COMPRAS CONJ - FACTORES'!BA$10)*'COMPRAS CONJ - FACTORES'!BA130</f>
        <v>0</v>
      </c>
      <c r="BB130" s="21">
        <f>+$I130*IF(OR($A130="2-F1",$A130="2-F2"),'COMPRAS CONJ - FACTORES'!BB$11,'COMPRAS CONJ - FACTORES'!BB$10)*'COMPRAS CONJ - FACTORES'!BB130</f>
        <v>0</v>
      </c>
      <c r="BC130" s="21">
        <f>+$I130*IF(OR($A130="2-F1",$A130="2-F2"),'COMPRAS CONJ - FACTORES'!BC$11,'COMPRAS CONJ - FACTORES'!BC$10)*'COMPRAS CONJ - FACTORES'!BC130</f>
        <v>0</v>
      </c>
      <c r="BD130" s="21">
        <f>+$I130*IF(OR($A130="2-F1",$A130="2-F2"),'COMPRAS CONJ - FACTORES'!BD$11,'COMPRAS CONJ - FACTORES'!BD$10)*'COMPRAS CONJ - FACTORES'!BD130</f>
        <v>0</v>
      </c>
      <c r="BE130" s="21">
        <f>+$I130*IF(OR($A130="2-F1",$A130="2-F2"),'COMPRAS CONJ - FACTORES'!BE$11,'COMPRAS CONJ - FACTORES'!BE$10)*'COMPRAS CONJ - FACTORES'!BE130</f>
        <v>0</v>
      </c>
      <c r="BF130" s="21">
        <f>+$I130*IF(OR($A130="2-F1",$A130="2-F2"),'COMPRAS CONJ - FACTORES'!BF$11,'COMPRAS CONJ - FACTORES'!BF$10)*'COMPRAS CONJ - FACTORES'!BF130</f>
        <v>0</v>
      </c>
      <c r="BG130" s="21">
        <f>+$I130*IF(OR($A130="2-F1",$A130="2-F2"),'COMPRAS CONJ - FACTORES'!BG$11,'COMPRAS CONJ - FACTORES'!BG$10)*'COMPRAS CONJ - FACTORES'!BG130</f>
        <v>0</v>
      </c>
      <c r="BH130" s="21">
        <f>+$I130*IF(OR($A130="2-F1",$A130="2-F2"),'COMPRAS CONJ - FACTORES'!BH$11,'COMPRAS CONJ - FACTORES'!BH$10)*'COMPRAS CONJ - FACTORES'!BH130</f>
        <v>0</v>
      </c>
      <c r="BI130" s="21">
        <f>+$I130*IF(OR($A130="2-F1",$A130="2-F2"),'COMPRAS CONJ - FACTORES'!BI$11,'COMPRAS CONJ - FACTORES'!BI$10)*'COMPRAS CONJ - FACTORES'!BI130</f>
        <v>0</v>
      </c>
      <c r="BJ130" s="21">
        <f>+$I130*IF(OR($A130="2-F1",$A130="2-F2"),'COMPRAS CONJ - FACTORES'!BJ$11,'COMPRAS CONJ - FACTORES'!BJ$10)*'COMPRAS CONJ - FACTORES'!BJ130</f>
        <v>0</v>
      </c>
      <c r="BK130" s="21">
        <f>+$I130*IF(OR($A130="2-F1",$A130="2-F2"),'COMPRAS CONJ - FACTORES'!BK$11,'COMPRAS CONJ - FACTORES'!BK$10)*'COMPRAS CONJ - FACTORES'!BK130</f>
        <v>0</v>
      </c>
      <c r="BL130" s="21">
        <f>+$I130*IF(OR($A130="2-F1",$A130="2-F2"),'COMPRAS CONJ - FACTORES'!BL$11,'COMPRAS CONJ - FACTORES'!BL$10)*'COMPRAS CONJ - FACTORES'!BL130</f>
        <v>0</v>
      </c>
      <c r="BM130" s="21">
        <f>+$I130*IF(OR($A130="2-F1",$A130="2-F2"),'COMPRAS CONJ - FACTORES'!BM$11,'COMPRAS CONJ - FACTORES'!BM$10)*'COMPRAS CONJ - FACTORES'!BM130</f>
        <v>0</v>
      </c>
      <c r="BN130" s="21">
        <f>+$I130*IF(OR($A130="2-F1",$A130="2-F2"),'COMPRAS CONJ - FACTORES'!BN$11,'COMPRAS CONJ - FACTORES'!BN$10)*'COMPRAS CONJ - FACTORES'!BN130</f>
        <v>0</v>
      </c>
      <c r="BO130" s="21">
        <f>+$I130*IF(OR($A130="2-F1",$A130="2-F2"),'COMPRAS CONJ - FACTORES'!BO$11,'COMPRAS CONJ - FACTORES'!BO$10)*'COMPRAS CONJ - FACTORES'!BO130</f>
        <v>0</v>
      </c>
      <c r="BP130" s="21">
        <f>+$I130*IF(OR($A130="2-F1",$A130="2-F2"),'COMPRAS CONJ - FACTORES'!BP$11,'COMPRAS CONJ - FACTORES'!BP$10)*'COMPRAS CONJ - FACTORES'!BP130</f>
        <v>0</v>
      </c>
      <c r="BQ130" s="21">
        <f>+$I130*IF(OR($A130="2-F1",$A130="2-F2"),'COMPRAS CONJ - FACTORES'!BQ$11,'COMPRAS CONJ - FACTORES'!BQ$10)*'COMPRAS CONJ - FACTORES'!BQ130</f>
        <v>0</v>
      </c>
      <c r="BR130" s="21">
        <f>+$I130*IF(OR($A130="2-F1",$A130="2-F2"),'COMPRAS CONJ - FACTORES'!BR$11,'COMPRAS CONJ - FACTORES'!BR$10)*'COMPRAS CONJ - FACTORES'!BR130</f>
        <v>0</v>
      </c>
      <c r="BS130" s="21">
        <f>+$I130*IF(OR($A130="2-F1",$A130="2-F2"),'COMPRAS CONJ - FACTORES'!BS$11,'COMPRAS CONJ - FACTORES'!BS$10)*'COMPRAS CONJ - FACTORES'!BS130</f>
        <v>0</v>
      </c>
      <c r="BT130" s="21">
        <f>+$I130*IF(OR($A130="2-F1",$A130="2-F2"),'COMPRAS CONJ - FACTORES'!BT$11,'COMPRAS CONJ - FACTORES'!BT$10)*'COMPRAS CONJ - FACTORES'!BT130</f>
        <v>0</v>
      </c>
      <c r="BU130" s="21">
        <f>+$I130*IF(OR($A130="2-F1",$A130="2-F2"),'COMPRAS CONJ - FACTORES'!BU$11,'COMPRAS CONJ - FACTORES'!BU$10)*'COMPRAS CONJ - FACTORES'!BU130</f>
        <v>0</v>
      </c>
      <c r="BV130" s="21">
        <f>+$I130*IF(OR($A130="2-F1",$A130="2-F2"),'COMPRAS CONJ - FACTORES'!BV$11,'COMPRAS CONJ - FACTORES'!BV$10)*'COMPRAS CONJ - FACTORES'!BV130</f>
        <v>0</v>
      </c>
      <c r="BW130" s="21">
        <f>+$I130*IF(OR($A130="2-F1",$A130="2-F2"),'COMPRAS CONJ - FACTORES'!BW$11,'COMPRAS CONJ - FACTORES'!BW$10)*'COMPRAS CONJ - FACTORES'!BW130</f>
        <v>0</v>
      </c>
      <c r="BX130" s="21">
        <f>+$I130*IF(OR($A130="2-F1",$A130="2-F2"),'COMPRAS CONJ - FACTORES'!BX$11,'COMPRAS CONJ - FACTORES'!BX$10)*'COMPRAS CONJ - FACTORES'!BX130</f>
        <v>0</v>
      </c>
      <c r="BY130" s="21">
        <f>+$I130*IF(OR($A130="2-F1",$A130="2-F2"),'COMPRAS CONJ - FACTORES'!BY$11,'COMPRAS CONJ - FACTORES'!BY$10)*'COMPRAS CONJ - FACTORES'!BY130</f>
        <v>0</v>
      </c>
      <c r="BZ130" s="21">
        <f>+$I130*IF(OR($A130="2-F1",$A130="2-F2"),'COMPRAS CONJ - FACTORES'!BZ$11,'COMPRAS CONJ - FACTORES'!BZ$10)*'COMPRAS CONJ - FACTORES'!BZ130</f>
        <v>0</v>
      </c>
      <c r="CA130" s="21">
        <f>+$I130*IF(OR($A130="2-F1",$A130="2-F2"),'COMPRAS CONJ - FACTORES'!CA$11,'COMPRAS CONJ - FACTORES'!CA$10)*'COMPRAS CONJ - FACTORES'!CA130</f>
        <v>0</v>
      </c>
    </row>
    <row r="131" spans="1:79" x14ac:dyDescent="0.3">
      <c r="A131" s="9" t="s">
        <v>3398</v>
      </c>
      <c r="B131" s="17" t="s">
        <v>3559</v>
      </c>
      <c r="C131" s="441" t="s">
        <v>3560</v>
      </c>
      <c r="D131" s="11" t="s">
        <v>3026</v>
      </c>
      <c r="E131" s="9" t="s">
        <v>2936</v>
      </c>
      <c r="F131" s="9" t="s">
        <v>2937</v>
      </c>
      <c r="G131" s="9" t="s">
        <v>3561</v>
      </c>
      <c r="H131" s="12" t="s">
        <v>3562</v>
      </c>
      <c r="I131" s="13">
        <v>128</v>
      </c>
      <c r="J131" s="14">
        <v>3.12</v>
      </c>
      <c r="K131" s="24">
        <v>43238</v>
      </c>
      <c r="L131" s="24">
        <v>51501</v>
      </c>
      <c r="M131" s="689"/>
      <c r="N131" s="21">
        <f>+$I131*IF(OR($A131="2-F1",$A131="2-F2"),'COMPRAS CONJ - FACTORES'!N$11,'COMPRAS CONJ - FACTORES'!N$10)*'COMPRAS CONJ - FACTORES'!N131</f>
        <v>0</v>
      </c>
      <c r="O131" s="21">
        <f>+$I131*IF(OR($A131="2-F1",$A131="2-F2"),'COMPRAS CONJ - FACTORES'!O$11,'COMPRAS CONJ - FACTORES'!O$10)*'COMPRAS CONJ - FACTORES'!O131</f>
        <v>0</v>
      </c>
      <c r="P131" s="21">
        <f>+$I131*IF(OR($A131="2-F1",$A131="2-F2"),'COMPRAS CONJ - FACTORES'!P$11,'COMPRAS CONJ - FACTORES'!P$10)*'COMPRAS CONJ - FACTORES'!P131</f>
        <v>0</v>
      </c>
      <c r="Q131" s="21">
        <f>+$I131*IF(OR($A131="2-F1",$A131="2-F2"),'COMPRAS CONJ - FACTORES'!Q$11,'COMPRAS CONJ - FACTORES'!Q$10)*'COMPRAS CONJ - FACTORES'!Q131</f>
        <v>0</v>
      </c>
      <c r="R131" s="21">
        <f>+$I131*IF(OR($A131="2-F1",$A131="2-F2"),'COMPRAS CONJ - FACTORES'!R$11,'COMPRAS CONJ - FACTORES'!R$10)*'COMPRAS CONJ - FACTORES'!R131</f>
        <v>0</v>
      </c>
      <c r="S131" s="21">
        <f>+$I131*IF(OR($A131="2-F1",$A131="2-F2"),'COMPRAS CONJ - FACTORES'!S$11,'COMPRAS CONJ - FACTORES'!S$10)*'COMPRAS CONJ - FACTORES'!S131</f>
        <v>0</v>
      </c>
      <c r="T131" s="21">
        <f>+$I131*IF(OR($A131="2-F1",$A131="2-F2"),'COMPRAS CONJ - FACTORES'!T$11,'COMPRAS CONJ - FACTORES'!T$10)*'COMPRAS CONJ - FACTORES'!T131</f>
        <v>0</v>
      </c>
      <c r="U131" s="21">
        <f>+$I131*IF(OR($A131="2-F1",$A131="2-F2"),'COMPRAS CONJ - FACTORES'!U$11,'COMPRAS CONJ - FACTORES'!U$10)*'COMPRAS CONJ - FACTORES'!U131</f>
        <v>0</v>
      </c>
      <c r="V131" s="21">
        <f>+$I131*IF(OR($A131="2-F1",$A131="2-F2"),'COMPRAS CONJ - FACTORES'!V$11,'COMPRAS CONJ - FACTORES'!V$10)*'COMPRAS CONJ - FACTORES'!V131</f>
        <v>0</v>
      </c>
      <c r="W131" s="21">
        <f>+$I131*IF(OR($A131="2-F1",$A131="2-F2"),'COMPRAS CONJ - FACTORES'!W$11,'COMPRAS CONJ - FACTORES'!W$10)*'COMPRAS CONJ - FACTORES'!W131</f>
        <v>0</v>
      </c>
      <c r="X131" s="21">
        <f>+$I131*IF(OR($A131="2-F1",$A131="2-F2"),'COMPRAS CONJ - FACTORES'!X$11,'COMPRAS CONJ - FACTORES'!X$10)*'COMPRAS CONJ - FACTORES'!X131</f>
        <v>0</v>
      </c>
      <c r="Y131" s="21">
        <f>+$I131*IF(OR($A131="2-F1",$A131="2-F2"),'COMPRAS CONJ - FACTORES'!Y$11,'COMPRAS CONJ - FACTORES'!Y$10)*'COMPRAS CONJ - FACTORES'!Y131</f>
        <v>0</v>
      </c>
      <c r="Z131" s="21">
        <f>+$I131*IF(OR($A131="2-F1",$A131="2-F2"),'COMPRAS CONJ - FACTORES'!Z$11,'COMPRAS CONJ - FACTORES'!Z$10)*'COMPRAS CONJ - FACTORES'!Z131</f>
        <v>0</v>
      </c>
      <c r="AA131" s="21">
        <f>+$I131*IF(OR($A131="2-F1",$A131="2-F2"),'COMPRAS CONJ - FACTORES'!AA$11,'COMPRAS CONJ - FACTORES'!AA$10)*'COMPRAS CONJ - FACTORES'!AA131</f>
        <v>0</v>
      </c>
      <c r="AB131" s="21">
        <f>+$I131*IF(OR($A131="2-F1",$A131="2-F2"),'COMPRAS CONJ - FACTORES'!AB$11,'COMPRAS CONJ - FACTORES'!AB$10)*'COMPRAS CONJ - FACTORES'!AB131</f>
        <v>0</v>
      </c>
      <c r="AC131" s="21">
        <f>+$I131*IF(OR($A131="2-F1",$A131="2-F2"),'COMPRAS CONJ - FACTORES'!AC$11,'COMPRAS CONJ - FACTORES'!AC$10)*'COMPRAS CONJ - FACTORES'!AC131</f>
        <v>0</v>
      </c>
      <c r="AD131" s="21">
        <f>+$I131*IF(OR($A131="2-F1",$A131="2-F2"),'COMPRAS CONJ - FACTORES'!AD$11,'COMPRAS CONJ - FACTORES'!AD$10)*'COMPRAS CONJ - FACTORES'!AD131</f>
        <v>0</v>
      </c>
      <c r="AE131" s="21">
        <f>+$I131*IF(OR($A131="2-F1",$A131="2-F2"),'COMPRAS CONJ - FACTORES'!AE$11,'COMPRAS CONJ - FACTORES'!AE$10)*'COMPRAS CONJ - FACTORES'!AE131</f>
        <v>0</v>
      </c>
      <c r="AF131" s="21">
        <f>+$I131*IF(OR($A131="2-F1",$A131="2-F2"),'COMPRAS CONJ - FACTORES'!AF$11,'COMPRAS CONJ - FACTORES'!AF$10)*'COMPRAS CONJ - FACTORES'!AF131</f>
        <v>0</v>
      </c>
      <c r="AG131" s="21">
        <f>+$I131*IF(OR($A131="2-F1",$A131="2-F2"),'COMPRAS CONJ - FACTORES'!AG$11,'COMPRAS CONJ - FACTORES'!AG$10)*'COMPRAS CONJ - FACTORES'!AG131</f>
        <v>0</v>
      </c>
      <c r="AH131" s="21">
        <f>+$I131*IF(OR($A131="2-F1",$A131="2-F2"),'COMPRAS CONJ - FACTORES'!AH$11,'COMPRAS CONJ - FACTORES'!AH$10)*'COMPRAS CONJ - FACTORES'!AH131</f>
        <v>0</v>
      </c>
      <c r="AI131" s="21">
        <f>+$I131*IF(OR($A131="2-F1",$A131="2-F2"),'COMPRAS CONJ - FACTORES'!AI$11,'COMPRAS CONJ - FACTORES'!AI$10)*'COMPRAS CONJ - FACTORES'!AI131</f>
        <v>0</v>
      </c>
      <c r="AJ131" s="21">
        <f>+$I131*IF(OR($A131="2-F1",$A131="2-F2"),'COMPRAS CONJ - FACTORES'!AJ$11,'COMPRAS CONJ - FACTORES'!AJ$10)*'COMPRAS CONJ - FACTORES'!AJ131</f>
        <v>0</v>
      </c>
      <c r="AK131" s="21">
        <f>+$I131*IF(OR($A131="2-F1",$A131="2-F2"),'COMPRAS CONJ - FACTORES'!AK$11,'COMPRAS CONJ - FACTORES'!AK$10)*'COMPRAS CONJ - FACTORES'!AK131</f>
        <v>0</v>
      </c>
      <c r="AL131" s="21">
        <f>+$I131*IF(OR($A131="2-F1",$A131="2-F2"),'COMPRAS CONJ - FACTORES'!AL$11,'COMPRAS CONJ - FACTORES'!AL$10)*'COMPRAS CONJ - FACTORES'!AL131</f>
        <v>0</v>
      </c>
      <c r="AM131" s="21">
        <f>+$I131*IF(OR($A131="2-F1",$A131="2-F2"),'COMPRAS CONJ - FACTORES'!AM$11,'COMPRAS CONJ - FACTORES'!AM$10)*'COMPRAS CONJ - FACTORES'!AM131</f>
        <v>0</v>
      </c>
      <c r="AN131" s="21">
        <f>+$I131*IF(OR($A131="2-F1",$A131="2-F2"),'COMPRAS CONJ - FACTORES'!AN$11,'COMPRAS CONJ - FACTORES'!AN$10)*'COMPRAS CONJ - FACTORES'!AN131</f>
        <v>0</v>
      </c>
      <c r="AO131" s="21">
        <f>+$I131*IF(OR($A131="2-F1",$A131="2-F2"),'COMPRAS CONJ - FACTORES'!AO$11,'COMPRAS CONJ - FACTORES'!AO$10)*'COMPRAS CONJ - FACTORES'!AO131</f>
        <v>0</v>
      </c>
      <c r="AP131" s="21">
        <f>+$I131*IF(OR($A131="2-F1",$A131="2-F2"),'COMPRAS CONJ - FACTORES'!AP$11,'COMPRAS CONJ - FACTORES'!AP$10)*'COMPRAS CONJ - FACTORES'!AP131</f>
        <v>0</v>
      </c>
      <c r="AQ131" s="21">
        <f>+$I131*IF(OR($A131="2-F1",$A131="2-F2"),'COMPRAS CONJ - FACTORES'!AQ$11,'COMPRAS CONJ - FACTORES'!AQ$10)*'COMPRAS CONJ - FACTORES'!AQ131</f>
        <v>0</v>
      </c>
      <c r="AR131" s="21">
        <f>+$I131*IF(OR($A131="2-F1",$A131="2-F2"),'COMPRAS CONJ - FACTORES'!AR$11,'COMPRAS CONJ - FACTORES'!AR$10)*'COMPRAS CONJ - FACTORES'!AR131</f>
        <v>0</v>
      </c>
      <c r="AS131" s="21">
        <f>+$I131*IF(OR($A131="2-F1",$A131="2-F2"),'COMPRAS CONJ - FACTORES'!AS$11,'COMPRAS CONJ - FACTORES'!AS$10)*'COMPRAS CONJ - FACTORES'!AS131</f>
        <v>0</v>
      </c>
      <c r="AT131" s="21">
        <f>+$I131*IF(OR($A131="2-F1",$A131="2-F2"),'COMPRAS CONJ - FACTORES'!AT$11,'COMPRAS CONJ - FACTORES'!AT$10)*'COMPRAS CONJ - FACTORES'!AT131</f>
        <v>0</v>
      </c>
      <c r="AU131" s="21">
        <f>+$I131*IF(OR($A131="2-F1",$A131="2-F2"),'COMPRAS CONJ - FACTORES'!AU$11,'COMPRAS CONJ - FACTORES'!AU$10)*'COMPRAS CONJ - FACTORES'!AU131</f>
        <v>0</v>
      </c>
      <c r="AV131" s="21">
        <f>+$I131*IF(OR($A131="2-F1",$A131="2-F2"),'COMPRAS CONJ - FACTORES'!AV$11,'COMPRAS CONJ - FACTORES'!AV$10)*'COMPRAS CONJ - FACTORES'!AV131</f>
        <v>0</v>
      </c>
      <c r="AW131" s="21">
        <f>+$I131*IF(OR($A131="2-F1",$A131="2-F2"),'COMPRAS CONJ - FACTORES'!AW$11,'COMPRAS CONJ - FACTORES'!AW$10)*'COMPRAS CONJ - FACTORES'!AW131</f>
        <v>0</v>
      </c>
      <c r="AX131" s="21">
        <f>+$I131*IF(OR($A131="2-F1",$A131="2-F2"),'COMPRAS CONJ - FACTORES'!AX$11,'COMPRAS CONJ - FACTORES'!AX$10)*'COMPRAS CONJ - FACTORES'!AX131</f>
        <v>0</v>
      </c>
      <c r="AY131" s="21">
        <f>+$I131*IF(OR($A131="2-F1",$A131="2-F2"),'COMPRAS CONJ - FACTORES'!AY$11,'COMPRAS CONJ - FACTORES'!AY$10)*'COMPRAS CONJ - FACTORES'!AY131</f>
        <v>0</v>
      </c>
      <c r="AZ131" s="21">
        <f>+$I131*IF(OR($A131="2-F1",$A131="2-F2"),'COMPRAS CONJ - FACTORES'!AZ$11,'COMPRAS CONJ - FACTORES'!AZ$10)*'COMPRAS CONJ - FACTORES'!AZ131</f>
        <v>0</v>
      </c>
      <c r="BA131" s="21">
        <f>+$I131*IF(OR($A131="2-F1",$A131="2-F2"),'COMPRAS CONJ - FACTORES'!BA$11,'COMPRAS CONJ - FACTORES'!BA$10)*'COMPRAS CONJ - FACTORES'!BA131</f>
        <v>0</v>
      </c>
      <c r="BB131" s="21">
        <f>+$I131*IF(OR($A131="2-F1",$A131="2-F2"),'COMPRAS CONJ - FACTORES'!BB$11,'COMPRAS CONJ - FACTORES'!BB$10)*'COMPRAS CONJ - FACTORES'!BB131</f>
        <v>0</v>
      </c>
      <c r="BC131" s="21">
        <f>+$I131*IF(OR($A131="2-F1",$A131="2-F2"),'COMPRAS CONJ - FACTORES'!BC$11,'COMPRAS CONJ - FACTORES'!BC$10)*'COMPRAS CONJ - FACTORES'!BC131</f>
        <v>0</v>
      </c>
      <c r="BD131" s="21">
        <f>+$I131*IF(OR($A131="2-F1",$A131="2-F2"),'COMPRAS CONJ - FACTORES'!BD$11,'COMPRAS CONJ - FACTORES'!BD$10)*'COMPRAS CONJ - FACTORES'!BD131</f>
        <v>0</v>
      </c>
      <c r="BE131" s="21">
        <f>+$I131*IF(OR($A131="2-F1",$A131="2-F2"),'COMPRAS CONJ - FACTORES'!BE$11,'COMPRAS CONJ - FACTORES'!BE$10)*'COMPRAS CONJ - FACTORES'!BE131</f>
        <v>0</v>
      </c>
      <c r="BF131" s="21">
        <f>+$I131*IF(OR($A131="2-F1",$A131="2-F2"),'COMPRAS CONJ - FACTORES'!BF$11,'COMPRAS CONJ - FACTORES'!BF$10)*'COMPRAS CONJ - FACTORES'!BF131</f>
        <v>0</v>
      </c>
      <c r="BG131" s="21">
        <f>+$I131*IF(OR($A131="2-F1",$A131="2-F2"),'COMPRAS CONJ - FACTORES'!BG$11,'COMPRAS CONJ - FACTORES'!BG$10)*'COMPRAS CONJ - FACTORES'!BG131</f>
        <v>0</v>
      </c>
      <c r="BH131" s="21">
        <f>+$I131*IF(OR($A131="2-F1",$A131="2-F2"),'COMPRAS CONJ - FACTORES'!BH$11,'COMPRAS CONJ - FACTORES'!BH$10)*'COMPRAS CONJ - FACTORES'!BH131</f>
        <v>0</v>
      </c>
      <c r="BI131" s="21">
        <f>+$I131*IF(OR($A131="2-F1",$A131="2-F2"),'COMPRAS CONJ - FACTORES'!BI$11,'COMPRAS CONJ - FACTORES'!BI$10)*'COMPRAS CONJ - FACTORES'!BI131</f>
        <v>0</v>
      </c>
      <c r="BJ131" s="21">
        <f>+$I131*IF(OR($A131="2-F1",$A131="2-F2"),'COMPRAS CONJ - FACTORES'!BJ$11,'COMPRAS CONJ - FACTORES'!BJ$10)*'COMPRAS CONJ - FACTORES'!BJ131</f>
        <v>0</v>
      </c>
      <c r="BK131" s="21">
        <f>+$I131*IF(OR($A131="2-F1",$A131="2-F2"),'COMPRAS CONJ - FACTORES'!BK$11,'COMPRAS CONJ - FACTORES'!BK$10)*'COMPRAS CONJ - FACTORES'!BK131</f>
        <v>0</v>
      </c>
      <c r="BL131" s="21">
        <f>+$I131*IF(OR($A131="2-F1",$A131="2-F2"),'COMPRAS CONJ - FACTORES'!BL$11,'COMPRAS CONJ - FACTORES'!BL$10)*'COMPRAS CONJ - FACTORES'!BL131</f>
        <v>0</v>
      </c>
      <c r="BM131" s="21">
        <f>+$I131*IF(OR($A131="2-F1",$A131="2-F2"),'COMPRAS CONJ - FACTORES'!BM$11,'COMPRAS CONJ - FACTORES'!BM$10)*'COMPRAS CONJ - FACTORES'!BM131</f>
        <v>0</v>
      </c>
      <c r="BN131" s="21">
        <f>+$I131*IF(OR($A131="2-F1",$A131="2-F2"),'COMPRAS CONJ - FACTORES'!BN$11,'COMPRAS CONJ - FACTORES'!BN$10)*'COMPRAS CONJ - FACTORES'!BN131</f>
        <v>0</v>
      </c>
      <c r="BO131" s="21">
        <f>+$I131*IF(OR($A131="2-F1",$A131="2-F2"),'COMPRAS CONJ - FACTORES'!BO$11,'COMPRAS CONJ - FACTORES'!BO$10)*'COMPRAS CONJ - FACTORES'!BO131</f>
        <v>0</v>
      </c>
      <c r="BP131" s="21">
        <f>+$I131*IF(OR($A131="2-F1",$A131="2-F2"),'COMPRAS CONJ - FACTORES'!BP$11,'COMPRAS CONJ - FACTORES'!BP$10)*'COMPRAS CONJ - FACTORES'!BP131</f>
        <v>0</v>
      </c>
      <c r="BQ131" s="21">
        <f>+$I131*IF(OR($A131="2-F1",$A131="2-F2"),'COMPRAS CONJ - FACTORES'!BQ$11,'COMPRAS CONJ - FACTORES'!BQ$10)*'COMPRAS CONJ - FACTORES'!BQ131</f>
        <v>0</v>
      </c>
      <c r="BR131" s="21">
        <f>+$I131*IF(OR($A131="2-F1",$A131="2-F2"),'COMPRAS CONJ - FACTORES'!BR$11,'COMPRAS CONJ - FACTORES'!BR$10)*'COMPRAS CONJ - FACTORES'!BR131</f>
        <v>0</v>
      </c>
      <c r="BS131" s="21">
        <f>+$I131*IF(OR($A131="2-F1",$A131="2-F2"),'COMPRAS CONJ - FACTORES'!BS$11,'COMPRAS CONJ - FACTORES'!BS$10)*'COMPRAS CONJ - FACTORES'!BS131</f>
        <v>0</v>
      </c>
      <c r="BT131" s="21">
        <f>+$I131*IF(OR($A131="2-F1",$A131="2-F2"),'COMPRAS CONJ - FACTORES'!BT$11,'COMPRAS CONJ - FACTORES'!BT$10)*'COMPRAS CONJ - FACTORES'!BT131</f>
        <v>0</v>
      </c>
      <c r="BU131" s="21">
        <f>+$I131*IF(OR($A131="2-F1",$A131="2-F2"),'COMPRAS CONJ - FACTORES'!BU$11,'COMPRAS CONJ - FACTORES'!BU$10)*'COMPRAS CONJ - FACTORES'!BU131</f>
        <v>0</v>
      </c>
      <c r="BV131" s="21">
        <f>+$I131*IF(OR($A131="2-F1",$A131="2-F2"),'COMPRAS CONJ - FACTORES'!BV$11,'COMPRAS CONJ - FACTORES'!BV$10)*'COMPRAS CONJ - FACTORES'!BV131</f>
        <v>0</v>
      </c>
      <c r="BW131" s="21">
        <f>+$I131*IF(OR($A131="2-F1",$A131="2-F2"),'COMPRAS CONJ - FACTORES'!BW$11,'COMPRAS CONJ - FACTORES'!BW$10)*'COMPRAS CONJ - FACTORES'!BW131</f>
        <v>0</v>
      </c>
      <c r="BX131" s="21">
        <f>+$I131*IF(OR($A131="2-F1",$A131="2-F2"),'COMPRAS CONJ - FACTORES'!BX$11,'COMPRAS CONJ - FACTORES'!BX$10)*'COMPRAS CONJ - FACTORES'!BX131</f>
        <v>0</v>
      </c>
      <c r="BY131" s="21">
        <f>+$I131*IF(OR($A131="2-F1",$A131="2-F2"),'COMPRAS CONJ - FACTORES'!BY$11,'COMPRAS CONJ - FACTORES'!BY$10)*'COMPRAS CONJ - FACTORES'!BY131</f>
        <v>0</v>
      </c>
      <c r="BZ131" s="21">
        <f>+$I131*IF(OR($A131="2-F1",$A131="2-F2"),'COMPRAS CONJ - FACTORES'!BZ$11,'COMPRAS CONJ - FACTORES'!BZ$10)*'COMPRAS CONJ - FACTORES'!BZ131</f>
        <v>0</v>
      </c>
      <c r="CA131" s="21">
        <f>+$I131*IF(OR($A131="2-F1",$A131="2-F2"),'COMPRAS CONJ - FACTORES'!CA$11,'COMPRAS CONJ - FACTORES'!CA$10)*'COMPRAS CONJ - FACTORES'!CA131</f>
        <v>0</v>
      </c>
    </row>
    <row r="132" spans="1:79" x14ac:dyDescent="0.3">
      <c r="A132" s="9" t="s">
        <v>3398</v>
      </c>
      <c r="B132" s="17" t="s">
        <v>3559</v>
      </c>
      <c r="C132" s="441" t="s">
        <v>3563</v>
      </c>
      <c r="D132" s="11" t="s">
        <v>2788</v>
      </c>
      <c r="E132" s="9" t="s">
        <v>2788</v>
      </c>
      <c r="F132" s="9" t="s">
        <v>3564</v>
      </c>
      <c r="G132" s="9" t="s">
        <v>3565</v>
      </c>
      <c r="H132" s="12" t="s">
        <v>3485</v>
      </c>
      <c r="I132" s="13">
        <v>129.69999999999999</v>
      </c>
      <c r="J132" s="14">
        <v>5</v>
      </c>
      <c r="K132" s="24">
        <v>43238</v>
      </c>
      <c r="L132" s="24">
        <v>44666</v>
      </c>
      <c r="M132" s="689"/>
      <c r="N132" s="21">
        <f>+$I132*IF(OR($A132="2-F1",$A132="2-F2"),'COMPRAS CONJ - FACTORES'!N$11,'COMPRAS CONJ - FACTORES'!N$10)*'COMPRAS CONJ - FACTORES'!N132</f>
        <v>0</v>
      </c>
      <c r="O132" s="21">
        <f>+$I132*IF(OR($A132="2-F1",$A132="2-F2"),'COMPRAS CONJ - FACTORES'!O$11,'COMPRAS CONJ - FACTORES'!O$10)*'COMPRAS CONJ - FACTORES'!O132</f>
        <v>0</v>
      </c>
      <c r="P132" s="21">
        <f>+$I132*IF(OR($A132="2-F1",$A132="2-F2"),'COMPRAS CONJ - FACTORES'!P$11,'COMPRAS CONJ - FACTORES'!P$10)*'COMPRAS CONJ - FACTORES'!P132</f>
        <v>0</v>
      </c>
      <c r="Q132" s="21">
        <f>+$I132*IF(OR($A132="2-F1",$A132="2-F2"),'COMPRAS CONJ - FACTORES'!Q$11,'COMPRAS CONJ - FACTORES'!Q$10)*'COMPRAS CONJ - FACTORES'!Q132</f>
        <v>0</v>
      </c>
      <c r="R132" s="21">
        <f>+$I132*IF(OR($A132="2-F1",$A132="2-F2"),'COMPRAS CONJ - FACTORES'!R$11,'COMPRAS CONJ - FACTORES'!R$10)*'COMPRAS CONJ - FACTORES'!R132</f>
        <v>0</v>
      </c>
      <c r="S132" s="21">
        <f>+$I132*IF(OR($A132="2-F1",$A132="2-F2"),'COMPRAS CONJ - FACTORES'!S$11,'COMPRAS CONJ - FACTORES'!S$10)*'COMPRAS CONJ - FACTORES'!S132</f>
        <v>0</v>
      </c>
      <c r="T132" s="21">
        <f>+$I132*IF(OR($A132="2-F1",$A132="2-F2"),'COMPRAS CONJ - FACTORES'!T$11,'COMPRAS CONJ - FACTORES'!T$10)*'COMPRAS CONJ - FACTORES'!T132</f>
        <v>0</v>
      </c>
      <c r="U132" s="21">
        <f>+$I132*IF(OR($A132="2-F1",$A132="2-F2"),'COMPRAS CONJ - FACTORES'!U$11,'COMPRAS CONJ - FACTORES'!U$10)*'COMPRAS CONJ - FACTORES'!U132</f>
        <v>0</v>
      </c>
      <c r="V132" s="21">
        <f>+$I132*IF(OR($A132="2-F1",$A132="2-F2"),'COMPRAS CONJ - FACTORES'!V$11,'COMPRAS CONJ - FACTORES'!V$10)*'COMPRAS CONJ - FACTORES'!V132</f>
        <v>0</v>
      </c>
      <c r="W132" s="21">
        <f>+$I132*IF(OR($A132="2-F1",$A132="2-F2"),'COMPRAS CONJ - FACTORES'!W$11,'COMPRAS CONJ - FACTORES'!W$10)*'COMPRAS CONJ - FACTORES'!W132</f>
        <v>0</v>
      </c>
      <c r="X132" s="21">
        <f>+$I132*IF(OR($A132="2-F1",$A132="2-F2"),'COMPRAS CONJ - FACTORES'!X$11,'COMPRAS CONJ - FACTORES'!X$10)*'COMPRAS CONJ - FACTORES'!X132</f>
        <v>0</v>
      </c>
      <c r="Y132" s="21">
        <f>+$I132*IF(OR($A132="2-F1",$A132="2-F2"),'COMPRAS CONJ - FACTORES'!Y$11,'COMPRAS CONJ - FACTORES'!Y$10)*'COMPRAS CONJ - FACTORES'!Y132</f>
        <v>0</v>
      </c>
      <c r="Z132" s="21">
        <f>+$I132*IF(OR($A132="2-F1",$A132="2-F2"),'COMPRAS CONJ - FACTORES'!Z$11,'COMPRAS CONJ - FACTORES'!Z$10)*'COMPRAS CONJ - FACTORES'!Z132</f>
        <v>0</v>
      </c>
      <c r="AA132" s="21">
        <f>+$I132*IF(OR($A132="2-F1",$A132="2-F2"),'COMPRAS CONJ - FACTORES'!AA$11,'COMPRAS CONJ - FACTORES'!AA$10)*'COMPRAS CONJ - FACTORES'!AA132</f>
        <v>0</v>
      </c>
      <c r="AB132" s="21">
        <f>+$I132*IF(OR($A132="2-F1",$A132="2-F2"),'COMPRAS CONJ - FACTORES'!AB$11,'COMPRAS CONJ - FACTORES'!AB$10)*'COMPRAS CONJ - FACTORES'!AB132</f>
        <v>0</v>
      </c>
      <c r="AC132" s="21">
        <f>+$I132*IF(OR($A132="2-F1",$A132="2-F2"),'COMPRAS CONJ - FACTORES'!AC$11,'COMPRAS CONJ - FACTORES'!AC$10)*'COMPRAS CONJ - FACTORES'!AC132</f>
        <v>0</v>
      </c>
      <c r="AD132" s="21">
        <f>+$I132*IF(OR($A132="2-F1",$A132="2-F2"),'COMPRAS CONJ - FACTORES'!AD$11,'COMPRAS CONJ - FACTORES'!AD$10)*'COMPRAS CONJ - FACTORES'!AD132</f>
        <v>0</v>
      </c>
      <c r="AE132" s="21">
        <f>+$I132*IF(OR($A132="2-F1",$A132="2-F2"),'COMPRAS CONJ - FACTORES'!AE$11,'COMPRAS CONJ - FACTORES'!AE$10)*'COMPRAS CONJ - FACTORES'!AE132</f>
        <v>0</v>
      </c>
      <c r="AF132" s="21">
        <f>+$I132*IF(OR($A132="2-F1",$A132="2-F2"),'COMPRAS CONJ - FACTORES'!AF$11,'COMPRAS CONJ - FACTORES'!AF$10)*'COMPRAS CONJ - FACTORES'!AF132</f>
        <v>0</v>
      </c>
      <c r="AG132" s="21">
        <f>+$I132*IF(OR($A132="2-F1",$A132="2-F2"),'COMPRAS CONJ - FACTORES'!AG$11,'COMPRAS CONJ - FACTORES'!AG$10)*'COMPRAS CONJ - FACTORES'!AG132</f>
        <v>0</v>
      </c>
      <c r="AH132" s="21">
        <f>+$I132*IF(OR($A132="2-F1",$A132="2-F2"),'COMPRAS CONJ - FACTORES'!AH$11,'COMPRAS CONJ - FACTORES'!AH$10)*'COMPRAS CONJ - FACTORES'!AH132</f>
        <v>0</v>
      </c>
      <c r="AI132" s="21">
        <f>+$I132*IF(OR($A132="2-F1",$A132="2-F2"),'COMPRAS CONJ - FACTORES'!AI$11,'COMPRAS CONJ - FACTORES'!AI$10)*'COMPRAS CONJ - FACTORES'!AI132</f>
        <v>0</v>
      </c>
      <c r="AJ132" s="21">
        <f>+$I132*IF(OR($A132="2-F1",$A132="2-F2"),'COMPRAS CONJ - FACTORES'!AJ$11,'COMPRAS CONJ - FACTORES'!AJ$10)*'COMPRAS CONJ - FACTORES'!AJ132</f>
        <v>0</v>
      </c>
      <c r="AK132" s="21">
        <f>+$I132*IF(OR($A132="2-F1",$A132="2-F2"),'COMPRAS CONJ - FACTORES'!AK$11,'COMPRAS CONJ - FACTORES'!AK$10)*'COMPRAS CONJ - FACTORES'!AK132</f>
        <v>0</v>
      </c>
      <c r="AL132" s="21">
        <f>+$I132*IF(OR($A132="2-F1",$A132="2-F2"),'COMPRAS CONJ - FACTORES'!AL$11,'COMPRAS CONJ - FACTORES'!AL$10)*'COMPRAS CONJ - FACTORES'!AL132</f>
        <v>0</v>
      </c>
      <c r="AM132" s="21">
        <f>+$I132*IF(OR($A132="2-F1",$A132="2-F2"),'COMPRAS CONJ - FACTORES'!AM$11,'COMPRAS CONJ - FACTORES'!AM$10)*'COMPRAS CONJ - FACTORES'!AM132</f>
        <v>0</v>
      </c>
      <c r="AN132" s="21">
        <f>+$I132*IF(OR($A132="2-F1",$A132="2-F2"),'COMPRAS CONJ - FACTORES'!AN$11,'COMPRAS CONJ - FACTORES'!AN$10)*'COMPRAS CONJ - FACTORES'!AN132</f>
        <v>0</v>
      </c>
      <c r="AO132" s="21">
        <f>+$I132*IF(OR($A132="2-F1",$A132="2-F2"),'COMPRAS CONJ - FACTORES'!AO$11,'COMPRAS CONJ - FACTORES'!AO$10)*'COMPRAS CONJ - FACTORES'!AO132</f>
        <v>0</v>
      </c>
      <c r="AP132" s="21">
        <f>+$I132*IF(OR($A132="2-F1",$A132="2-F2"),'COMPRAS CONJ - FACTORES'!AP$11,'COMPRAS CONJ - FACTORES'!AP$10)*'COMPRAS CONJ - FACTORES'!AP132</f>
        <v>0</v>
      </c>
      <c r="AQ132" s="21">
        <f>+$I132*IF(OR($A132="2-F1",$A132="2-F2"),'COMPRAS CONJ - FACTORES'!AQ$11,'COMPRAS CONJ - FACTORES'!AQ$10)*'COMPRAS CONJ - FACTORES'!AQ132</f>
        <v>0</v>
      </c>
      <c r="AR132" s="21">
        <f>+$I132*IF(OR($A132="2-F1",$A132="2-F2"),'COMPRAS CONJ - FACTORES'!AR$11,'COMPRAS CONJ - FACTORES'!AR$10)*'COMPRAS CONJ - FACTORES'!AR132</f>
        <v>0</v>
      </c>
      <c r="AS132" s="21">
        <f>+$I132*IF(OR($A132="2-F1",$A132="2-F2"),'COMPRAS CONJ - FACTORES'!AS$11,'COMPRAS CONJ - FACTORES'!AS$10)*'COMPRAS CONJ - FACTORES'!AS132</f>
        <v>0</v>
      </c>
      <c r="AT132" s="21">
        <f>+$I132*IF(OR($A132="2-F1",$A132="2-F2"),'COMPRAS CONJ - FACTORES'!AT$11,'COMPRAS CONJ - FACTORES'!AT$10)*'COMPRAS CONJ - FACTORES'!AT132</f>
        <v>0</v>
      </c>
      <c r="AU132" s="21">
        <f>+$I132*IF(OR($A132="2-F1",$A132="2-F2"),'COMPRAS CONJ - FACTORES'!AU$11,'COMPRAS CONJ - FACTORES'!AU$10)*'COMPRAS CONJ - FACTORES'!AU132</f>
        <v>0</v>
      </c>
      <c r="AV132" s="21">
        <f>+$I132*IF(OR($A132="2-F1",$A132="2-F2"),'COMPRAS CONJ - FACTORES'!AV$11,'COMPRAS CONJ - FACTORES'!AV$10)*'COMPRAS CONJ - FACTORES'!AV132</f>
        <v>0</v>
      </c>
      <c r="AW132" s="21">
        <f>+$I132*IF(OR($A132="2-F1",$A132="2-F2"),'COMPRAS CONJ - FACTORES'!AW$11,'COMPRAS CONJ - FACTORES'!AW$10)*'COMPRAS CONJ - FACTORES'!AW132</f>
        <v>0</v>
      </c>
      <c r="AX132" s="21">
        <f>+$I132*IF(OR($A132="2-F1",$A132="2-F2"),'COMPRAS CONJ - FACTORES'!AX$11,'COMPRAS CONJ - FACTORES'!AX$10)*'COMPRAS CONJ - FACTORES'!AX132</f>
        <v>0</v>
      </c>
      <c r="AY132" s="21">
        <f>+$I132*IF(OR($A132="2-F1",$A132="2-F2"),'COMPRAS CONJ - FACTORES'!AY$11,'COMPRAS CONJ - FACTORES'!AY$10)*'COMPRAS CONJ - FACTORES'!AY132</f>
        <v>0</v>
      </c>
      <c r="AZ132" s="21">
        <f>+$I132*IF(OR($A132="2-F1",$A132="2-F2"),'COMPRAS CONJ - FACTORES'!AZ$11,'COMPRAS CONJ - FACTORES'!AZ$10)*'COMPRAS CONJ - FACTORES'!AZ132</f>
        <v>0</v>
      </c>
      <c r="BA132" s="21">
        <f>+$I132*IF(OR($A132="2-F1",$A132="2-F2"),'COMPRAS CONJ - FACTORES'!BA$11,'COMPRAS CONJ - FACTORES'!BA$10)*'COMPRAS CONJ - FACTORES'!BA132</f>
        <v>0</v>
      </c>
      <c r="BB132" s="21">
        <f>+$I132*IF(OR($A132="2-F1",$A132="2-F2"),'COMPRAS CONJ - FACTORES'!BB$11,'COMPRAS CONJ - FACTORES'!BB$10)*'COMPRAS CONJ - FACTORES'!BB132</f>
        <v>0</v>
      </c>
      <c r="BC132" s="21">
        <f>+$I132*IF(OR($A132="2-F1",$A132="2-F2"),'COMPRAS CONJ - FACTORES'!BC$11,'COMPRAS CONJ - FACTORES'!BC$10)*'COMPRAS CONJ - FACTORES'!BC132</f>
        <v>0</v>
      </c>
      <c r="BD132" s="21">
        <f>+$I132*IF(OR($A132="2-F1",$A132="2-F2"),'COMPRAS CONJ - FACTORES'!BD$11,'COMPRAS CONJ - FACTORES'!BD$10)*'COMPRAS CONJ - FACTORES'!BD132</f>
        <v>0</v>
      </c>
      <c r="BE132" s="21">
        <f>+$I132*IF(OR($A132="2-F1",$A132="2-F2"),'COMPRAS CONJ - FACTORES'!BE$11,'COMPRAS CONJ - FACTORES'!BE$10)*'COMPRAS CONJ - FACTORES'!BE132</f>
        <v>0</v>
      </c>
      <c r="BF132" s="21">
        <f>+$I132*IF(OR($A132="2-F1",$A132="2-F2"),'COMPRAS CONJ - FACTORES'!BF$11,'COMPRAS CONJ - FACTORES'!BF$10)*'COMPRAS CONJ - FACTORES'!BF132</f>
        <v>0</v>
      </c>
      <c r="BG132" s="21">
        <f>+$I132*IF(OR($A132="2-F1",$A132="2-F2"),'COMPRAS CONJ - FACTORES'!BG$11,'COMPRAS CONJ - FACTORES'!BG$10)*'COMPRAS CONJ - FACTORES'!BG132</f>
        <v>0</v>
      </c>
      <c r="BH132" s="21">
        <f>+$I132*IF(OR($A132="2-F1",$A132="2-F2"),'COMPRAS CONJ - FACTORES'!BH$11,'COMPRAS CONJ - FACTORES'!BH$10)*'COMPRAS CONJ - FACTORES'!BH132</f>
        <v>0</v>
      </c>
      <c r="BI132" s="21">
        <f>+$I132*IF(OR($A132="2-F1",$A132="2-F2"),'COMPRAS CONJ - FACTORES'!BI$11,'COMPRAS CONJ - FACTORES'!BI$10)*'COMPRAS CONJ - FACTORES'!BI132</f>
        <v>0</v>
      </c>
      <c r="BJ132" s="21">
        <f>+$I132*IF(OR($A132="2-F1",$A132="2-F2"),'COMPRAS CONJ - FACTORES'!BJ$11,'COMPRAS CONJ - FACTORES'!BJ$10)*'COMPRAS CONJ - FACTORES'!BJ132</f>
        <v>0</v>
      </c>
      <c r="BK132" s="21">
        <f>+$I132*IF(OR($A132="2-F1",$A132="2-F2"),'COMPRAS CONJ - FACTORES'!BK$11,'COMPRAS CONJ - FACTORES'!BK$10)*'COMPRAS CONJ - FACTORES'!BK132</f>
        <v>0</v>
      </c>
      <c r="BL132" s="21">
        <f>+$I132*IF(OR($A132="2-F1",$A132="2-F2"),'COMPRAS CONJ - FACTORES'!BL$11,'COMPRAS CONJ - FACTORES'!BL$10)*'COMPRAS CONJ - FACTORES'!BL132</f>
        <v>0</v>
      </c>
      <c r="BM132" s="21">
        <f>+$I132*IF(OR($A132="2-F1",$A132="2-F2"),'COMPRAS CONJ - FACTORES'!BM$11,'COMPRAS CONJ - FACTORES'!BM$10)*'COMPRAS CONJ - FACTORES'!BM132</f>
        <v>0</v>
      </c>
      <c r="BN132" s="21">
        <f>+$I132*IF(OR($A132="2-F1",$A132="2-F2"),'COMPRAS CONJ - FACTORES'!BN$11,'COMPRAS CONJ - FACTORES'!BN$10)*'COMPRAS CONJ - FACTORES'!BN132</f>
        <v>0</v>
      </c>
      <c r="BO132" s="21">
        <f>+$I132*IF(OR($A132="2-F1",$A132="2-F2"),'COMPRAS CONJ - FACTORES'!BO$11,'COMPRAS CONJ - FACTORES'!BO$10)*'COMPRAS CONJ - FACTORES'!BO132</f>
        <v>0</v>
      </c>
      <c r="BP132" s="21">
        <f>+$I132*IF(OR($A132="2-F1",$A132="2-F2"),'COMPRAS CONJ - FACTORES'!BP$11,'COMPRAS CONJ - FACTORES'!BP$10)*'COMPRAS CONJ - FACTORES'!BP132</f>
        <v>0</v>
      </c>
      <c r="BQ132" s="21">
        <f>+$I132*IF(OR($A132="2-F1",$A132="2-F2"),'COMPRAS CONJ - FACTORES'!BQ$11,'COMPRAS CONJ - FACTORES'!BQ$10)*'COMPRAS CONJ - FACTORES'!BQ132</f>
        <v>0</v>
      </c>
      <c r="BR132" s="21">
        <f>+$I132*IF(OR($A132="2-F1",$A132="2-F2"),'COMPRAS CONJ - FACTORES'!BR$11,'COMPRAS CONJ - FACTORES'!BR$10)*'COMPRAS CONJ - FACTORES'!BR132</f>
        <v>0</v>
      </c>
      <c r="BS132" s="21">
        <f>+$I132*IF(OR($A132="2-F1",$A132="2-F2"),'COMPRAS CONJ - FACTORES'!BS$11,'COMPRAS CONJ - FACTORES'!BS$10)*'COMPRAS CONJ - FACTORES'!BS132</f>
        <v>0</v>
      </c>
      <c r="BT132" s="21">
        <f>+$I132*IF(OR($A132="2-F1",$A132="2-F2"),'COMPRAS CONJ - FACTORES'!BT$11,'COMPRAS CONJ - FACTORES'!BT$10)*'COMPRAS CONJ - FACTORES'!BT132</f>
        <v>0</v>
      </c>
      <c r="BU132" s="21">
        <f>+$I132*IF(OR($A132="2-F1",$A132="2-F2"),'COMPRAS CONJ - FACTORES'!BU$11,'COMPRAS CONJ - FACTORES'!BU$10)*'COMPRAS CONJ - FACTORES'!BU132</f>
        <v>0</v>
      </c>
      <c r="BV132" s="21">
        <f>+$I132*IF(OR($A132="2-F1",$A132="2-F2"),'COMPRAS CONJ - FACTORES'!BV$11,'COMPRAS CONJ - FACTORES'!BV$10)*'COMPRAS CONJ - FACTORES'!BV132</f>
        <v>0</v>
      </c>
      <c r="BW132" s="21">
        <f>+$I132*IF(OR($A132="2-F1",$A132="2-F2"),'COMPRAS CONJ - FACTORES'!BW$11,'COMPRAS CONJ - FACTORES'!BW$10)*'COMPRAS CONJ - FACTORES'!BW132</f>
        <v>0</v>
      </c>
      <c r="BX132" s="21">
        <f>+$I132*IF(OR($A132="2-F1",$A132="2-F2"),'COMPRAS CONJ - FACTORES'!BX$11,'COMPRAS CONJ - FACTORES'!BX$10)*'COMPRAS CONJ - FACTORES'!BX132</f>
        <v>0</v>
      </c>
      <c r="BY132" s="21">
        <f>+$I132*IF(OR($A132="2-F1",$A132="2-F2"),'COMPRAS CONJ - FACTORES'!BY$11,'COMPRAS CONJ - FACTORES'!BY$10)*'COMPRAS CONJ - FACTORES'!BY132</f>
        <v>0</v>
      </c>
      <c r="BZ132" s="21">
        <f>+$I132*IF(OR($A132="2-F1",$A132="2-F2"),'COMPRAS CONJ - FACTORES'!BZ$11,'COMPRAS CONJ - FACTORES'!BZ$10)*'COMPRAS CONJ - FACTORES'!BZ132</f>
        <v>0</v>
      </c>
      <c r="CA132" s="21">
        <f>+$I132*IF(OR($A132="2-F1",$A132="2-F2"),'COMPRAS CONJ - FACTORES'!CA$11,'COMPRAS CONJ - FACTORES'!CA$10)*'COMPRAS CONJ - FACTORES'!CA132</f>
        <v>0</v>
      </c>
    </row>
    <row r="133" spans="1:79" x14ac:dyDescent="0.3">
      <c r="A133" s="9" t="s">
        <v>3398</v>
      </c>
      <c r="B133" s="17" t="s">
        <v>3559</v>
      </c>
      <c r="C133" s="441" t="s">
        <v>3566</v>
      </c>
      <c r="D133" s="11" t="s">
        <v>2788</v>
      </c>
      <c r="E133" s="9" t="s">
        <v>2788</v>
      </c>
      <c r="F133" s="9" t="s">
        <v>3567</v>
      </c>
      <c r="G133" s="9" t="s">
        <v>3568</v>
      </c>
      <c r="H133" s="12" t="s">
        <v>3485</v>
      </c>
      <c r="I133" s="13">
        <v>129.4</v>
      </c>
      <c r="J133" s="14">
        <v>5</v>
      </c>
      <c r="K133" s="24">
        <v>43238</v>
      </c>
      <c r="L133" s="24">
        <v>43546</v>
      </c>
      <c r="M133" s="689">
        <v>43546</v>
      </c>
      <c r="N133" s="21">
        <f>+$I133*IF(OR($A133="2-F1",$A133="2-F2"),'COMPRAS CONJ - FACTORES'!N$11,'COMPRAS CONJ - FACTORES'!N$10)*'COMPRAS CONJ - FACTORES'!N133</f>
        <v>0</v>
      </c>
      <c r="O133" s="21">
        <f>+$I133*IF(OR($A133="2-F1",$A133="2-F2"),'COMPRAS CONJ - FACTORES'!O$11,'COMPRAS CONJ - FACTORES'!O$10)*'COMPRAS CONJ - FACTORES'!O133</f>
        <v>0</v>
      </c>
      <c r="P133" s="21">
        <f>+$I133*IF(OR($A133="2-F1",$A133="2-F2"),'COMPRAS CONJ - FACTORES'!P$11,'COMPRAS CONJ - FACTORES'!P$10)*'COMPRAS CONJ - FACTORES'!P133</f>
        <v>0</v>
      </c>
      <c r="Q133" s="21">
        <f>+$I133*IF(OR($A133="2-F1",$A133="2-F2"),'COMPRAS CONJ - FACTORES'!Q$11,'COMPRAS CONJ - FACTORES'!Q$10)*'COMPRAS CONJ - FACTORES'!Q133</f>
        <v>0</v>
      </c>
      <c r="R133" s="21">
        <f>+$I133*IF(OR($A133="2-F1",$A133="2-F2"),'COMPRAS CONJ - FACTORES'!R$11,'COMPRAS CONJ - FACTORES'!R$10)*'COMPRAS CONJ - FACTORES'!R133</f>
        <v>0</v>
      </c>
      <c r="S133" s="21">
        <f>+$I133*IF(OR($A133="2-F1",$A133="2-F2"),'COMPRAS CONJ - FACTORES'!S$11,'COMPRAS CONJ - FACTORES'!S$10)*'COMPRAS CONJ - FACTORES'!S133</f>
        <v>0</v>
      </c>
      <c r="T133" s="21">
        <f>+$I133*IF(OR($A133="2-F1",$A133="2-F2"),'COMPRAS CONJ - FACTORES'!T$11,'COMPRAS CONJ - FACTORES'!T$10)*'COMPRAS CONJ - FACTORES'!T133</f>
        <v>0</v>
      </c>
      <c r="U133" s="21">
        <f>+$I133*IF(OR($A133="2-F1",$A133="2-F2"),'COMPRAS CONJ - FACTORES'!U$11,'COMPRAS CONJ - FACTORES'!U$10)*'COMPRAS CONJ - FACTORES'!U133</f>
        <v>0</v>
      </c>
      <c r="V133" s="21">
        <f>+$I133*IF(OR($A133="2-F1",$A133="2-F2"),'COMPRAS CONJ - FACTORES'!V$11,'COMPRAS CONJ - FACTORES'!V$10)*'COMPRAS CONJ - FACTORES'!V133</f>
        <v>0</v>
      </c>
      <c r="W133" s="21">
        <f>+$I133*IF(OR($A133="2-F1",$A133="2-F2"),'COMPRAS CONJ - FACTORES'!W$11,'COMPRAS CONJ - FACTORES'!W$10)*'COMPRAS CONJ - FACTORES'!W133</f>
        <v>0</v>
      </c>
      <c r="X133" s="21">
        <f>+$I133*IF(OR($A133="2-F1",$A133="2-F2"),'COMPRAS CONJ - FACTORES'!X$11,'COMPRAS CONJ - FACTORES'!X$10)*'COMPRAS CONJ - FACTORES'!X133</f>
        <v>0</v>
      </c>
      <c r="Y133" s="21">
        <f>+$I133*IF(OR($A133="2-F1",$A133="2-F2"),'COMPRAS CONJ - FACTORES'!Y$11,'COMPRAS CONJ - FACTORES'!Y$10)*'COMPRAS CONJ - FACTORES'!Y133</f>
        <v>0</v>
      </c>
      <c r="Z133" s="21">
        <f>+$I133*IF(OR($A133="2-F1",$A133="2-F2"),'COMPRAS CONJ - FACTORES'!Z$11,'COMPRAS CONJ - FACTORES'!Z$10)*'COMPRAS CONJ - FACTORES'!Z133</f>
        <v>0</v>
      </c>
      <c r="AA133" s="21">
        <f>+$I133*IF(OR($A133="2-F1",$A133="2-F2"),'COMPRAS CONJ - FACTORES'!AA$11,'COMPRAS CONJ - FACTORES'!AA$10)*'COMPRAS CONJ - FACTORES'!AA133</f>
        <v>0</v>
      </c>
      <c r="AB133" s="21">
        <f>+$I133*IF(OR($A133="2-F1",$A133="2-F2"),'COMPRAS CONJ - FACTORES'!AB$11,'COMPRAS CONJ - FACTORES'!AB$10)*'COMPRAS CONJ - FACTORES'!AB133</f>
        <v>0</v>
      </c>
      <c r="AC133" s="21">
        <f>+$I133*IF(OR($A133="2-F1",$A133="2-F2"),'COMPRAS CONJ - FACTORES'!AC$11,'COMPRAS CONJ - FACTORES'!AC$10)*'COMPRAS CONJ - FACTORES'!AC133</f>
        <v>0</v>
      </c>
      <c r="AD133" s="21">
        <f>+$I133*IF(OR($A133="2-F1",$A133="2-F2"),'COMPRAS CONJ - FACTORES'!AD$11,'COMPRAS CONJ - FACTORES'!AD$10)*'COMPRAS CONJ - FACTORES'!AD133</f>
        <v>0</v>
      </c>
      <c r="AE133" s="21">
        <f>+$I133*IF(OR($A133="2-F1",$A133="2-F2"),'COMPRAS CONJ - FACTORES'!AE$11,'COMPRAS CONJ - FACTORES'!AE$10)*'COMPRAS CONJ - FACTORES'!AE133</f>
        <v>0</v>
      </c>
      <c r="AF133" s="21">
        <f>+$I133*IF(OR($A133="2-F1",$A133="2-F2"),'COMPRAS CONJ - FACTORES'!AF$11,'COMPRAS CONJ - FACTORES'!AF$10)*'COMPRAS CONJ - FACTORES'!AF133</f>
        <v>0</v>
      </c>
      <c r="AG133" s="21">
        <f>+$I133*IF(OR($A133="2-F1",$A133="2-F2"),'COMPRAS CONJ - FACTORES'!AG$11,'COMPRAS CONJ - FACTORES'!AG$10)*'COMPRAS CONJ - FACTORES'!AG133</f>
        <v>0</v>
      </c>
      <c r="AH133" s="21">
        <f>+$I133*IF(OR($A133="2-F1",$A133="2-F2"),'COMPRAS CONJ - FACTORES'!AH$11,'COMPRAS CONJ - FACTORES'!AH$10)*'COMPRAS CONJ - FACTORES'!AH133</f>
        <v>151.35465099999999</v>
      </c>
      <c r="AI133" s="21">
        <f>+$I133*IF(OR($A133="2-F1",$A133="2-F2"),'COMPRAS CONJ - FACTORES'!AI$11,'COMPRAS CONJ - FACTORES'!AI$10)*'COMPRAS CONJ - FACTORES'!AI133</f>
        <v>151.35465099999999</v>
      </c>
      <c r="AJ133" s="21">
        <f>+$I133*IF(OR($A133="2-F1",$A133="2-F2"),'COMPRAS CONJ - FACTORES'!AJ$11,'COMPRAS CONJ - FACTORES'!AJ$10)*'COMPRAS CONJ - FACTORES'!AJ133</f>
        <v>151.35465099999999</v>
      </c>
      <c r="AK133" s="21">
        <f>+$I133*IF(OR($A133="2-F1",$A133="2-F2"),'COMPRAS CONJ - FACTORES'!AK$11,'COMPRAS CONJ - FACTORES'!AK$10)*'COMPRAS CONJ - FACTORES'!AK133</f>
        <v>151.35465099999999</v>
      </c>
      <c r="AL133" s="21">
        <f>+$I133*IF(OR($A133="2-F1",$A133="2-F2"),'COMPRAS CONJ - FACTORES'!AL$11,'COMPRAS CONJ - FACTORES'!AL$10)*'COMPRAS CONJ - FACTORES'!AL133</f>
        <v>151.35465099999999</v>
      </c>
      <c r="AM133" s="21">
        <f>+$I133*IF(OR($A133="2-F1",$A133="2-F2"),'COMPRAS CONJ - FACTORES'!AM$11,'COMPRAS CONJ - FACTORES'!AM$10)*'COMPRAS CONJ - FACTORES'!AM133</f>
        <v>151.35465099999999</v>
      </c>
      <c r="AN133" s="21">
        <f>+$I133*IF(OR($A133="2-F1",$A133="2-F2"),'COMPRAS CONJ - FACTORES'!AN$11,'COMPRAS CONJ - FACTORES'!AN$10)*'COMPRAS CONJ - FACTORES'!AN133</f>
        <v>151.35465099999999</v>
      </c>
      <c r="AO133" s="21">
        <f>+$I133*IF(OR($A133="2-F1",$A133="2-F2"),'COMPRAS CONJ - FACTORES'!AO$11,'COMPRAS CONJ - FACTORES'!AO$10)*'COMPRAS CONJ - FACTORES'!AO133</f>
        <v>151.35465099999999</v>
      </c>
      <c r="AP133" s="21">
        <f>+$I133*IF(OR($A133="2-F1",$A133="2-F2"),'COMPRAS CONJ - FACTORES'!AP$11,'COMPRAS CONJ - FACTORES'!AP$10)*'COMPRAS CONJ - FACTORES'!AP133</f>
        <v>151.35465099999999</v>
      </c>
      <c r="AQ133" s="21">
        <f>+$I133*IF(OR($A133="2-F1",$A133="2-F2"),'COMPRAS CONJ - FACTORES'!AQ$11,'COMPRAS CONJ - FACTORES'!AQ$10)*'COMPRAS CONJ - FACTORES'!AQ133</f>
        <v>151.35465099999999</v>
      </c>
      <c r="AR133" s="21">
        <f>+$I133*IF(OR($A133="2-F1",$A133="2-F2"),'COMPRAS CONJ - FACTORES'!AR$11,'COMPRAS CONJ - FACTORES'!AR$10)*'COMPRAS CONJ - FACTORES'!AR133</f>
        <v>151.35465099999999</v>
      </c>
      <c r="AS133" s="21">
        <f>+$I133*IF(OR($A133="2-F1",$A133="2-F2"),'COMPRAS CONJ - FACTORES'!AS$11,'COMPRAS CONJ - FACTORES'!AS$10)*'COMPRAS CONJ - FACTORES'!AS133</f>
        <v>151.35465099999999</v>
      </c>
      <c r="AT133" s="21">
        <f>+$I133*IF(OR($A133="2-F1",$A133="2-F2"),'COMPRAS CONJ - FACTORES'!AT$11,'COMPRAS CONJ - FACTORES'!AT$10)*'COMPRAS CONJ - FACTORES'!AT133</f>
        <v>153.92906400000001</v>
      </c>
      <c r="AU133" s="21">
        <f>+$I133*IF(OR($A133="2-F1",$A133="2-F2"),'COMPRAS CONJ - FACTORES'!AU$11,'COMPRAS CONJ - FACTORES'!AU$10)*'COMPRAS CONJ - FACTORES'!AU133</f>
        <v>153.92906400000001</v>
      </c>
      <c r="AV133" s="21">
        <f>+$I133*IF(OR($A133="2-F1",$A133="2-F2"),'COMPRAS CONJ - FACTORES'!AV$11,'COMPRAS CONJ - FACTORES'!AV$10)*'COMPRAS CONJ - FACTORES'!AV133</f>
        <v>153.92906400000001</v>
      </c>
      <c r="AW133" s="21">
        <f>+$I133*IF(OR($A133="2-F1",$A133="2-F2"),'COMPRAS CONJ - FACTORES'!AW$11,'COMPRAS CONJ - FACTORES'!AW$10)*'COMPRAS CONJ - FACTORES'!AW133</f>
        <v>153.92906400000001</v>
      </c>
      <c r="AX133" s="21">
        <f>+$I133*IF(OR($A133="2-F1",$A133="2-F2"),'COMPRAS CONJ - FACTORES'!AX$11,'COMPRAS CONJ - FACTORES'!AX$10)*'COMPRAS CONJ - FACTORES'!AX133</f>
        <v>153.92906400000001</v>
      </c>
      <c r="AY133" s="21">
        <f>+$I133*IF(OR($A133="2-F1",$A133="2-F2"),'COMPRAS CONJ - FACTORES'!AY$11,'COMPRAS CONJ - FACTORES'!AY$10)*'COMPRAS CONJ - FACTORES'!AY133</f>
        <v>153.92906400000001</v>
      </c>
      <c r="AZ133" s="21">
        <f>+$I133*IF(OR($A133="2-F1",$A133="2-F2"),'COMPRAS CONJ - FACTORES'!AZ$11,'COMPRAS CONJ - FACTORES'!AZ$10)*'COMPRAS CONJ - FACTORES'!AZ133</f>
        <v>153.92906400000001</v>
      </c>
      <c r="BA133" s="21">
        <f>+$I133*IF(OR($A133="2-F1",$A133="2-F2"),'COMPRAS CONJ - FACTORES'!BA$11,'COMPRAS CONJ - FACTORES'!BA$10)*'COMPRAS CONJ - FACTORES'!BA133</f>
        <v>153.92906400000001</v>
      </c>
      <c r="BB133" s="21">
        <f>+$I133*IF(OR($A133="2-F1",$A133="2-F2"),'COMPRAS CONJ - FACTORES'!BB$11,'COMPRAS CONJ - FACTORES'!BB$10)*'COMPRAS CONJ - FACTORES'!BB133</f>
        <v>153.92906400000001</v>
      </c>
      <c r="BC133" s="21">
        <f>+$I133*IF(OR($A133="2-F1",$A133="2-F2"),'COMPRAS CONJ - FACTORES'!BC$11,'COMPRAS CONJ - FACTORES'!BC$10)*'COMPRAS CONJ - FACTORES'!BC133</f>
        <v>153.92906400000001</v>
      </c>
      <c r="BD133" s="21">
        <f>+$I133*IF(OR($A133="2-F1",$A133="2-F2"),'COMPRAS CONJ - FACTORES'!BD$11,'COMPRAS CONJ - FACTORES'!BD$10)*'COMPRAS CONJ - FACTORES'!BD133</f>
        <v>153.92906400000001</v>
      </c>
      <c r="BE133" s="21">
        <f>+$I133*IF(OR($A133="2-F1",$A133="2-F2"),'COMPRAS CONJ - FACTORES'!BE$11,'COMPRAS CONJ - FACTORES'!BE$10)*'COMPRAS CONJ - FACTORES'!BE133</f>
        <v>153.92906400000001</v>
      </c>
      <c r="BF133" s="21">
        <f>+$I133*IF(OR($A133="2-F1",$A133="2-F2"),'COMPRAS CONJ - FACTORES'!BF$11,'COMPRAS CONJ - FACTORES'!BF$10)*'COMPRAS CONJ - FACTORES'!BF133</f>
        <v>156.56300100000001</v>
      </c>
      <c r="BG133" s="21">
        <f>+$I133*IF(OR($A133="2-F1",$A133="2-F2"),'COMPRAS CONJ - FACTORES'!BG$11,'COMPRAS CONJ - FACTORES'!BG$10)*'COMPRAS CONJ - FACTORES'!BG133</f>
        <v>156.56300100000001</v>
      </c>
      <c r="BH133" s="21">
        <f>+$I133*IF(OR($A133="2-F1",$A133="2-F2"),'COMPRAS CONJ - FACTORES'!BH$11,'COMPRAS CONJ - FACTORES'!BH$10)*'COMPRAS CONJ - FACTORES'!BH133</f>
        <v>156.56300100000001</v>
      </c>
      <c r="BI133" s="21">
        <f>+$I133*IF(OR($A133="2-F1",$A133="2-F2"),'COMPRAS CONJ - FACTORES'!BI$11,'COMPRAS CONJ - FACTORES'!BI$10)*'COMPRAS CONJ - FACTORES'!BI133</f>
        <v>156.56300100000001</v>
      </c>
      <c r="BJ133" s="21">
        <f>+$I133*IF(OR($A133="2-F1",$A133="2-F2"),'COMPRAS CONJ - FACTORES'!BJ$11,'COMPRAS CONJ - FACTORES'!BJ$10)*'COMPRAS CONJ - FACTORES'!BJ133</f>
        <v>156.56300100000001</v>
      </c>
      <c r="BK133" s="21">
        <f>+$I133*IF(OR($A133="2-F1",$A133="2-F2"),'COMPRAS CONJ - FACTORES'!BK$11,'COMPRAS CONJ - FACTORES'!BK$10)*'COMPRAS CONJ - FACTORES'!BK133</f>
        <v>156.56300100000001</v>
      </c>
      <c r="BL133" s="21">
        <f>+$I133*IF(OR($A133="2-F1",$A133="2-F2"),'COMPRAS CONJ - FACTORES'!BL$11,'COMPRAS CONJ - FACTORES'!BL$10)*'COMPRAS CONJ - FACTORES'!BL133</f>
        <v>156.56300100000001</v>
      </c>
      <c r="BM133" s="21">
        <f>+$I133*IF(OR($A133="2-F1",$A133="2-F2"),'COMPRAS CONJ - FACTORES'!BM$11,'COMPRAS CONJ - FACTORES'!BM$10)*'COMPRAS CONJ - FACTORES'!BM133</f>
        <v>156.56300100000001</v>
      </c>
      <c r="BN133" s="21">
        <f>+$I133*IF(OR($A133="2-F1",$A133="2-F2"),'COMPRAS CONJ - FACTORES'!BN$11,'COMPRAS CONJ - FACTORES'!BN$10)*'COMPRAS CONJ - FACTORES'!BN133</f>
        <v>156.56300100000001</v>
      </c>
      <c r="BO133" s="21">
        <f>+$I133*IF(OR($A133="2-F1",$A133="2-F2"),'COMPRAS CONJ - FACTORES'!BO$11,'COMPRAS CONJ - FACTORES'!BO$10)*'COMPRAS CONJ - FACTORES'!BO133</f>
        <v>156.56300100000001</v>
      </c>
      <c r="BP133" s="21">
        <f>+$I133*IF(OR($A133="2-F1",$A133="2-F2"),'COMPRAS CONJ - FACTORES'!BP$11,'COMPRAS CONJ - FACTORES'!BP$10)*'COMPRAS CONJ - FACTORES'!BP133</f>
        <v>156.56300100000001</v>
      </c>
      <c r="BQ133" s="21">
        <f>+$I133*IF(OR($A133="2-F1",$A133="2-F2"),'COMPRAS CONJ - FACTORES'!BQ$11,'COMPRAS CONJ - FACTORES'!BQ$10)*'COMPRAS CONJ - FACTORES'!BQ133</f>
        <v>156.56300100000001</v>
      </c>
      <c r="BR133" s="21">
        <f>+$I133*IF(OR($A133="2-F1",$A133="2-F2"),'COMPRAS CONJ - FACTORES'!BR$11,'COMPRAS CONJ - FACTORES'!BR$10)*'COMPRAS CONJ - FACTORES'!BR133</f>
        <v>159.241581</v>
      </c>
      <c r="BS133" s="21">
        <f>+$I133*IF(OR($A133="2-F1",$A133="2-F2"),'COMPRAS CONJ - FACTORES'!BS$11,'COMPRAS CONJ - FACTORES'!BS$10)*'COMPRAS CONJ - FACTORES'!BS133</f>
        <v>159.241581</v>
      </c>
      <c r="BT133" s="21">
        <f>+$I133*IF(OR($A133="2-F1",$A133="2-F2"),'COMPRAS CONJ - FACTORES'!BT$11,'COMPRAS CONJ - FACTORES'!BT$10)*'COMPRAS CONJ - FACTORES'!BT133</f>
        <v>159.241581</v>
      </c>
      <c r="BU133" s="21">
        <f>+$I133*IF(OR($A133="2-F1",$A133="2-F2"),'COMPRAS CONJ - FACTORES'!BU$11,'COMPRAS CONJ - FACTORES'!BU$10)*'COMPRAS CONJ - FACTORES'!BU133</f>
        <v>159.241581</v>
      </c>
      <c r="BV133" s="21">
        <f>+$I133*IF(OR($A133="2-F1",$A133="2-F2"),'COMPRAS CONJ - FACTORES'!BV$11,'COMPRAS CONJ - FACTORES'!BV$10)*'COMPRAS CONJ - FACTORES'!BV133</f>
        <v>159.241581</v>
      </c>
      <c r="BW133" s="21">
        <f>+$I133*IF(OR($A133="2-F1",$A133="2-F2"),'COMPRAS CONJ - FACTORES'!BW$11,'COMPRAS CONJ - FACTORES'!BW$10)*'COMPRAS CONJ - FACTORES'!BW133</f>
        <v>159.241581</v>
      </c>
      <c r="BX133" s="21">
        <f>+$I133*IF(OR($A133="2-F1",$A133="2-F2"),'COMPRAS CONJ - FACTORES'!BX$11,'COMPRAS CONJ - FACTORES'!BX$10)*'COMPRAS CONJ - FACTORES'!BX133</f>
        <v>159.241581</v>
      </c>
      <c r="BY133" s="21">
        <f>+$I133*IF(OR($A133="2-F1",$A133="2-F2"),'COMPRAS CONJ - FACTORES'!BY$11,'COMPRAS CONJ - FACTORES'!BY$10)*'COMPRAS CONJ - FACTORES'!BY133</f>
        <v>159.241581</v>
      </c>
      <c r="BZ133" s="21">
        <f>+$I133*IF(OR($A133="2-F1",$A133="2-F2"),'COMPRAS CONJ - FACTORES'!BZ$11,'COMPRAS CONJ - FACTORES'!BZ$10)*'COMPRAS CONJ - FACTORES'!BZ133</f>
        <v>159.241581</v>
      </c>
      <c r="CA133" s="21">
        <f>+$I133*IF(OR($A133="2-F1",$A133="2-F2"),'COMPRAS CONJ - FACTORES'!CA$11,'COMPRAS CONJ - FACTORES'!CA$10)*'COMPRAS CONJ - FACTORES'!CA133</f>
        <v>159.241581</v>
      </c>
    </row>
    <row r="134" spans="1:79" x14ac:dyDescent="0.3">
      <c r="A134" s="9" t="s">
        <v>3398</v>
      </c>
      <c r="B134" s="10" t="s">
        <v>2787</v>
      </c>
      <c r="C134" s="437" t="s">
        <v>3569</v>
      </c>
      <c r="D134" s="11" t="s">
        <v>2788</v>
      </c>
      <c r="E134" s="9" t="s">
        <v>2788</v>
      </c>
      <c r="F134" s="9" t="s">
        <v>3570</v>
      </c>
      <c r="G134" s="9" t="s">
        <v>3571</v>
      </c>
      <c r="H134" s="12" t="s">
        <v>3572</v>
      </c>
      <c r="I134" s="13">
        <v>37.299999999999997</v>
      </c>
      <c r="J134" s="14">
        <v>79.8</v>
      </c>
      <c r="K134" s="24">
        <v>43238</v>
      </c>
      <c r="L134" s="24">
        <v>43867</v>
      </c>
      <c r="M134" s="689">
        <v>43867</v>
      </c>
      <c r="N134" s="21">
        <f>+$I134*IF(OR($A134="2-F1",$A134="2-F2"),'COMPRAS CONJ - FACTORES'!N$11,'COMPRAS CONJ - FACTORES'!N$10)*'COMPRAS CONJ - FACTORES'!N134</f>
        <v>0</v>
      </c>
      <c r="O134" s="21">
        <f>+$I134*IF(OR($A134="2-F1",$A134="2-F2"),'COMPRAS CONJ - FACTORES'!O$11,'COMPRAS CONJ - FACTORES'!O$10)*'COMPRAS CONJ - FACTORES'!O134</f>
        <v>0</v>
      </c>
      <c r="P134" s="21">
        <f>+$I134*IF(OR($A134="2-F1",$A134="2-F2"),'COMPRAS CONJ - FACTORES'!P$11,'COMPRAS CONJ - FACTORES'!P$10)*'COMPRAS CONJ - FACTORES'!P134</f>
        <v>0</v>
      </c>
      <c r="Q134" s="21">
        <f>+$I134*IF(OR($A134="2-F1",$A134="2-F2"),'COMPRAS CONJ - FACTORES'!Q$11,'COMPRAS CONJ - FACTORES'!Q$10)*'COMPRAS CONJ - FACTORES'!Q134</f>
        <v>0</v>
      </c>
      <c r="R134" s="21">
        <f>+$I134*IF(OR($A134="2-F1",$A134="2-F2"),'COMPRAS CONJ - FACTORES'!R$11,'COMPRAS CONJ - FACTORES'!R$10)*'COMPRAS CONJ - FACTORES'!R134</f>
        <v>0</v>
      </c>
      <c r="S134" s="21">
        <f>+$I134*IF(OR($A134="2-F1",$A134="2-F2"),'COMPRAS CONJ - FACTORES'!S$11,'COMPRAS CONJ - FACTORES'!S$10)*'COMPRAS CONJ - FACTORES'!S134</f>
        <v>0</v>
      </c>
      <c r="T134" s="21">
        <f>+$I134*IF(OR($A134="2-F1",$A134="2-F2"),'COMPRAS CONJ - FACTORES'!T$11,'COMPRAS CONJ - FACTORES'!T$10)*'COMPRAS CONJ - FACTORES'!T134</f>
        <v>0</v>
      </c>
      <c r="U134" s="21">
        <f>+$I134*IF(OR($A134="2-F1",$A134="2-F2"),'COMPRAS CONJ - FACTORES'!U$11,'COMPRAS CONJ - FACTORES'!U$10)*'COMPRAS CONJ - FACTORES'!U134</f>
        <v>0</v>
      </c>
      <c r="V134" s="21">
        <f>+$I134*IF(OR($A134="2-F1",$A134="2-F2"),'COMPRAS CONJ - FACTORES'!V$11,'COMPRAS CONJ - FACTORES'!V$10)*'COMPRAS CONJ - FACTORES'!V134</f>
        <v>0</v>
      </c>
      <c r="W134" s="21">
        <f>+$I134*IF(OR($A134="2-F1",$A134="2-F2"),'COMPRAS CONJ - FACTORES'!W$11,'COMPRAS CONJ - FACTORES'!W$10)*'COMPRAS CONJ - FACTORES'!W134</f>
        <v>0</v>
      </c>
      <c r="X134" s="21">
        <f>+$I134*IF(OR($A134="2-F1",$A134="2-F2"),'COMPRAS CONJ - FACTORES'!X$11,'COMPRAS CONJ - FACTORES'!X$10)*'COMPRAS CONJ - FACTORES'!X134</f>
        <v>0</v>
      </c>
      <c r="Y134" s="21">
        <f>+$I134*IF(OR($A134="2-F1",$A134="2-F2"),'COMPRAS CONJ - FACTORES'!Y$11,'COMPRAS CONJ - FACTORES'!Y$10)*'COMPRAS CONJ - FACTORES'!Y134</f>
        <v>0</v>
      </c>
      <c r="Z134" s="21">
        <f>+$I134*IF(OR($A134="2-F1",$A134="2-F2"),'COMPRAS CONJ - FACTORES'!Z$11,'COMPRAS CONJ - FACTORES'!Z$10)*'COMPRAS CONJ - FACTORES'!Z134</f>
        <v>0</v>
      </c>
      <c r="AA134" s="21">
        <f>+$I134*IF(OR($A134="2-F1",$A134="2-F2"),'COMPRAS CONJ - FACTORES'!AA$11,'COMPRAS CONJ - FACTORES'!AA$10)*'COMPRAS CONJ - FACTORES'!AA134</f>
        <v>0</v>
      </c>
      <c r="AB134" s="21">
        <f>+$I134*IF(OR($A134="2-F1",$A134="2-F2"),'COMPRAS CONJ - FACTORES'!AB$11,'COMPRAS CONJ - FACTORES'!AB$10)*'COMPRAS CONJ - FACTORES'!AB134</f>
        <v>0</v>
      </c>
      <c r="AC134" s="21">
        <f>+$I134*IF(OR($A134="2-F1",$A134="2-F2"),'COMPRAS CONJ - FACTORES'!AC$11,'COMPRAS CONJ - FACTORES'!AC$10)*'COMPRAS CONJ - FACTORES'!AC134</f>
        <v>0</v>
      </c>
      <c r="AD134" s="21">
        <f>+$I134*IF(OR($A134="2-F1",$A134="2-F2"),'COMPRAS CONJ - FACTORES'!AD$11,'COMPRAS CONJ - FACTORES'!AD$10)*'COMPRAS CONJ - FACTORES'!AD134</f>
        <v>0</v>
      </c>
      <c r="AE134" s="21">
        <f>+$I134*IF(OR($A134="2-F1",$A134="2-F2"),'COMPRAS CONJ - FACTORES'!AE$11,'COMPRAS CONJ - FACTORES'!AE$10)*'COMPRAS CONJ - FACTORES'!AE134</f>
        <v>0</v>
      </c>
      <c r="AF134" s="21">
        <f>+$I134*IF(OR($A134="2-F1",$A134="2-F2"),'COMPRAS CONJ - FACTORES'!AF$11,'COMPRAS CONJ - FACTORES'!AF$10)*'COMPRAS CONJ - FACTORES'!AF134</f>
        <v>0</v>
      </c>
      <c r="AG134" s="21">
        <f>+$I134*IF(OR($A134="2-F1",$A134="2-F2"),'COMPRAS CONJ - FACTORES'!AG$11,'COMPRAS CONJ - FACTORES'!AG$10)*'COMPRAS CONJ - FACTORES'!AG134</f>
        <v>0</v>
      </c>
      <c r="AH134" s="21">
        <f>+$I134*IF(OR($A134="2-F1",$A134="2-F2"),'COMPRAS CONJ - FACTORES'!AH$11,'COMPRAS CONJ - FACTORES'!AH$10)*'COMPRAS CONJ - FACTORES'!AH134</f>
        <v>0</v>
      </c>
      <c r="AI134" s="21">
        <f>+$I134*IF(OR($A134="2-F1",$A134="2-F2"),'COMPRAS CONJ - FACTORES'!AI$11,'COMPRAS CONJ - FACTORES'!AI$10)*'COMPRAS CONJ - FACTORES'!AI134</f>
        <v>0</v>
      </c>
      <c r="AJ134" s="21">
        <f>+$I134*IF(OR($A134="2-F1",$A134="2-F2"),'COMPRAS CONJ - FACTORES'!AJ$11,'COMPRAS CONJ - FACTORES'!AJ$10)*'COMPRAS CONJ - FACTORES'!AJ134</f>
        <v>0</v>
      </c>
      <c r="AK134" s="21">
        <f>+$I134*IF(OR($A134="2-F1",$A134="2-F2"),'COMPRAS CONJ - FACTORES'!AK$11,'COMPRAS CONJ - FACTORES'!AK$10)*'COMPRAS CONJ - FACTORES'!AK134</f>
        <v>0</v>
      </c>
      <c r="AL134" s="21">
        <f>+$I134*IF(OR($A134="2-F1",$A134="2-F2"),'COMPRAS CONJ - FACTORES'!AL$11,'COMPRAS CONJ - FACTORES'!AL$10)*'COMPRAS CONJ - FACTORES'!AL134</f>
        <v>0</v>
      </c>
      <c r="AM134" s="21">
        <f>+$I134*IF(OR($A134="2-F1",$A134="2-F2"),'COMPRAS CONJ - FACTORES'!AM$11,'COMPRAS CONJ - FACTORES'!AM$10)*'COMPRAS CONJ - FACTORES'!AM134</f>
        <v>0</v>
      </c>
      <c r="AN134" s="21">
        <f>+$I134*IF(OR($A134="2-F1",$A134="2-F2"),'COMPRAS CONJ - FACTORES'!AN$11,'COMPRAS CONJ - FACTORES'!AN$10)*'COMPRAS CONJ - FACTORES'!AN134</f>
        <v>0</v>
      </c>
      <c r="AO134" s="21">
        <f>+$I134*IF(OR($A134="2-F1",$A134="2-F2"),'COMPRAS CONJ - FACTORES'!AO$11,'COMPRAS CONJ - FACTORES'!AO$10)*'COMPRAS CONJ - FACTORES'!AO134</f>
        <v>0</v>
      </c>
      <c r="AP134" s="21">
        <f>+$I134*IF(OR($A134="2-F1",$A134="2-F2"),'COMPRAS CONJ - FACTORES'!AP$11,'COMPRAS CONJ - FACTORES'!AP$10)*'COMPRAS CONJ - FACTORES'!AP134</f>
        <v>0</v>
      </c>
      <c r="AQ134" s="21">
        <f>+$I134*IF(OR($A134="2-F1",$A134="2-F2"),'COMPRAS CONJ - FACTORES'!AQ$11,'COMPRAS CONJ - FACTORES'!AQ$10)*'COMPRAS CONJ - FACTORES'!AQ134</f>
        <v>0</v>
      </c>
      <c r="AR134" s="21">
        <f>+$I134*IF(OR($A134="2-F1",$A134="2-F2"),'COMPRAS CONJ - FACTORES'!AR$11,'COMPRAS CONJ - FACTORES'!AR$10)*'COMPRAS CONJ - FACTORES'!AR134</f>
        <v>0</v>
      </c>
      <c r="AS134" s="21">
        <f>+$I134*IF(OR($A134="2-F1",$A134="2-F2"),'COMPRAS CONJ - FACTORES'!AS$11,'COMPRAS CONJ - FACTORES'!AS$10)*'COMPRAS CONJ - FACTORES'!AS134</f>
        <v>43.628504499999991</v>
      </c>
      <c r="AT134" s="21">
        <f>+$I134*IF(OR($A134="2-F1",$A134="2-F2"),'COMPRAS CONJ - FACTORES'!AT$11,'COMPRAS CONJ - FACTORES'!AT$10)*'COMPRAS CONJ - FACTORES'!AT134</f>
        <v>43.628504499999991</v>
      </c>
      <c r="AU134" s="21">
        <f>+$I134*IF(OR($A134="2-F1",$A134="2-F2"),'COMPRAS CONJ - FACTORES'!AU$11,'COMPRAS CONJ - FACTORES'!AU$10)*'COMPRAS CONJ - FACTORES'!AU134</f>
        <v>43.628504499999991</v>
      </c>
      <c r="AV134" s="21">
        <f>+$I134*IF(OR($A134="2-F1",$A134="2-F2"),'COMPRAS CONJ - FACTORES'!AV$11,'COMPRAS CONJ - FACTORES'!AV$10)*'COMPRAS CONJ - FACTORES'!AV134</f>
        <v>43.628504499999991</v>
      </c>
      <c r="AW134" s="21">
        <f>+$I134*IF(OR($A134="2-F1",$A134="2-F2"),'COMPRAS CONJ - FACTORES'!AW$11,'COMPRAS CONJ - FACTORES'!AW$10)*'COMPRAS CONJ - FACTORES'!AW134</f>
        <v>43.628504499999991</v>
      </c>
      <c r="AX134" s="21">
        <f>+$I134*IF(OR($A134="2-F1",$A134="2-F2"),'COMPRAS CONJ - FACTORES'!AX$11,'COMPRAS CONJ - FACTORES'!AX$10)*'COMPRAS CONJ - FACTORES'!AX134</f>
        <v>43.628504499999991</v>
      </c>
      <c r="AY134" s="21">
        <f>+$I134*IF(OR($A134="2-F1",$A134="2-F2"),'COMPRAS CONJ - FACTORES'!AY$11,'COMPRAS CONJ - FACTORES'!AY$10)*'COMPRAS CONJ - FACTORES'!AY134</f>
        <v>43.628504499999991</v>
      </c>
      <c r="AZ134" s="21">
        <f>+$I134*IF(OR($A134="2-F1",$A134="2-F2"),'COMPRAS CONJ - FACTORES'!AZ$11,'COMPRAS CONJ - FACTORES'!AZ$10)*'COMPRAS CONJ - FACTORES'!AZ134</f>
        <v>43.628504499999991</v>
      </c>
      <c r="BA134" s="21">
        <f>+$I134*IF(OR($A134="2-F1",$A134="2-F2"),'COMPRAS CONJ - FACTORES'!BA$11,'COMPRAS CONJ - FACTORES'!BA$10)*'COMPRAS CONJ - FACTORES'!BA134</f>
        <v>43.628504499999991</v>
      </c>
      <c r="BB134" s="21">
        <f>+$I134*IF(OR($A134="2-F1",$A134="2-F2"),'COMPRAS CONJ - FACTORES'!BB$11,'COMPRAS CONJ - FACTORES'!BB$10)*'COMPRAS CONJ - FACTORES'!BB134</f>
        <v>43.628504499999991</v>
      </c>
      <c r="BC134" s="21">
        <f>+$I134*IF(OR($A134="2-F1",$A134="2-F2"),'COMPRAS CONJ - FACTORES'!BC$11,'COMPRAS CONJ - FACTORES'!BC$10)*'COMPRAS CONJ - FACTORES'!BC134</f>
        <v>43.628504499999991</v>
      </c>
      <c r="BD134" s="21">
        <f>+$I134*IF(OR($A134="2-F1",$A134="2-F2"),'COMPRAS CONJ - FACTORES'!BD$11,'COMPRAS CONJ - FACTORES'!BD$10)*'COMPRAS CONJ - FACTORES'!BD134</f>
        <v>43.628504499999991</v>
      </c>
      <c r="BE134" s="21">
        <f>+$I134*IF(OR($A134="2-F1",$A134="2-F2"),'COMPRAS CONJ - FACTORES'!BE$11,'COMPRAS CONJ - FACTORES'!BE$10)*'COMPRAS CONJ - FACTORES'!BE134</f>
        <v>44.370587999999998</v>
      </c>
      <c r="BF134" s="21">
        <f>+$I134*IF(OR($A134="2-F1",$A134="2-F2"),'COMPRAS CONJ - FACTORES'!BF$11,'COMPRAS CONJ - FACTORES'!BF$10)*'COMPRAS CONJ - FACTORES'!BF134</f>
        <v>44.370587999999998</v>
      </c>
      <c r="BG134" s="21">
        <f>+$I134*IF(OR($A134="2-F1",$A134="2-F2"),'COMPRAS CONJ - FACTORES'!BG$11,'COMPRAS CONJ - FACTORES'!BG$10)*'COMPRAS CONJ - FACTORES'!BG134</f>
        <v>44.370587999999998</v>
      </c>
      <c r="BH134" s="21">
        <f>+$I134*IF(OR($A134="2-F1",$A134="2-F2"),'COMPRAS CONJ - FACTORES'!BH$11,'COMPRAS CONJ - FACTORES'!BH$10)*'COMPRAS CONJ - FACTORES'!BH134</f>
        <v>44.370587999999998</v>
      </c>
      <c r="BI134" s="21">
        <f>+$I134*IF(OR($A134="2-F1",$A134="2-F2"),'COMPRAS CONJ - FACTORES'!BI$11,'COMPRAS CONJ - FACTORES'!BI$10)*'COMPRAS CONJ - FACTORES'!BI134</f>
        <v>44.370587999999998</v>
      </c>
      <c r="BJ134" s="21">
        <f>+$I134*IF(OR($A134="2-F1",$A134="2-F2"),'COMPRAS CONJ - FACTORES'!BJ$11,'COMPRAS CONJ - FACTORES'!BJ$10)*'COMPRAS CONJ - FACTORES'!BJ134</f>
        <v>44.370587999999998</v>
      </c>
      <c r="BK134" s="21">
        <f>+$I134*IF(OR($A134="2-F1",$A134="2-F2"),'COMPRAS CONJ - FACTORES'!BK$11,'COMPRAS CONJ - FACTORES'!BK$10)*'COMPRAS CONJ - FACTORES'!BK134</f>
        <v>44.370587999999998</v>
      </c>
      <c r="BL134" s="21">
        <f>+$I134*IF(OR($A134="2-F1",$A134="2-F2"),'COMPRAS CONJ - FACTORES'!BL$11,'COMPRAS CONJ - FACTORES'!BL$10)*'COMPRAS CONJ - FACTORES'!BL134</f>
        <v>44.370587999999998</v>
      </c>
      <c r="BM134" s="21">
        <f>+$I134*IF(OR($A134="2-F1",$A134="2-F2"),'COMPRAS CONJ - FACTORES'!BM$11,'COMPRAS CONJ - FACTORES'!BM$10)*'COMPRAS CONJ - FACTORES'!BM134</f>
        <v>44.370587999999998</v>
      </c>
      <c r="BN134" s="21">
        <f>+$I134*IF(OR($A134="2-F1",$A134="2-F2"),'COMPRAS CONJ - FACTORES'!BN$11,'COMPRAS CONJ - FACTORES'!BN$10)*'COMPRAS CONJ - FACTORES'!BN134</f>
        <v>44.370587999999998</v>
      </c>
      <c r="BO134" s="21">
        <f>+$I134*IF(OR($A134="2-F1",$A134="2-F2"),'COMPRAS CONJ - FACTORES'!BO$11,'COMPRAS CONJ - FACTORES'!BO$10)*'COMPRAS CONJ - FACTORES'!BO134</f>
        <v>44.370587999999998</v>
      </c>
      <c r="BP134" s="21">
        <f>+$I134*IF(OR($A134="2-F1",$A134="2-F2"),'COMPRAS CONJ - FACTORES'!BP$11,'COMPRAS CONJ - FACTORES'!BP$10)*'COMPRAS CONJ - FACTORES'!BP134</f>
        <v>44.370587999999998</v>
      </c>
      <c r="BQ134" s="21">
        <f>+$I134*IF(OR($A134="2-F1",$A134="2-F2"),'COMPRAS CONJ - FACTORES'!BQ$11,'COMPRAS CONJ - FACTORES'!BQ$10)*'COMPRAS CONJ - FACTORES'!BQ134</f>
        <v>45.1298295</v>
      </c>
      <c r="BR134" s="21">
        <f>+$I134*IF(OR($A134="2-F1",$A134="2-F2"),'COMPRAS CONJ - FACTORES'!BR$11,'COMPRAS CONJ - FACTORES'!BR$10)*'COMPRAS CONJ - FACTORES'!BR134</f>
        <v>45.1298295</v>
      </c>
      <c r="BS134" s="21">
        <f>+$I134*IF(OR($A134="2-F1",$A134="2-F2"),'COMPRAS CONJ - FACTORES'!BS$11,'COMPRAS CONJ - FACTORES'!BS$10)*'COMPRAS CONJ - FACTORES'!BS134</f>
        <v>45.1298295</v>
      </c>
      <c r="BT134" s="21">
        <f>+$I134*IF(OR($A134="2-F1",$A134="2-F2"),'COMPRAS CONJ - FACTORES'!BT$11,'COMPRAS CONJ - FACTORES'!BT$10)*'COMPRAS CONJ - FACTORES'!BT134</f>
        <v>45.1298295</v>
      </c>
      <c r="BU134" s="21">
        <f>+$I134*IF(OR($A134="2-F1",$A134="2-F2"),'COMPRAS CONJ - FACTORES'!BU$11,'COMPRAS CONJ - FACTORES'!BU$10)*'COMPRAS CONJ - FACTORES'!BU134</f>
        <v>45.1298295</v>
      </c>
      <c r="BV134" s="21">
        <f>+$I134*IF(OR($A134="2-F1",$A134="2-F2"),'COMPRAS CONJ - FACTORES'!BV$11,'COMPRAS CONJ - FACTORES'!BV$10)*'COMPRAS CONJ - FACTORES'!BV134</f>
        <v>45.1298295</v>
      </c>
      <c r="BW134" s="21">
        <f>+$I134*IF(OR($A134="2-F1",$A134="2-F2"),'COMPRAS CONJ - FACTORES'!BW$11,'COMPRAS CONJ - FACTORES'!BW$10)*'COMPRAS CONJ - FACTORES'!BW134</f>
        <v>45.1298295</v>
      </c>
      <c r="BX134" s="21">
        <f>+$I134*IF(OR($A134="2-F1",$A134="2-F2"),'COMPRAS CONJ - FACTORES'!BX$11,'COMPRAS CONJ - FACTORES'!BX$10)*'COMPRAS CONJ - FACTORES'!BX134</f>
        <v>45.1298295</v>
      </c>
      <c r="BY134" s="21">
        <f>+$I134*IF(OR($A134="2-F1",$A134="2-F2"),'COMPRAS CONJ - FACTORES'!BY$11,'COMPRAS CONJ - FACTORES'!BY$10)*'COMPRAS CONJ - FACTORES'!BY134</f>
        <v>45.1298295</v>
      </c>
      <c r="BZ134" s="21">
        <f>+$I134*IF(OR($A134="2-F1",$A134="2-F2"),'COMPRAS CONJ - FACTORES'!BZ$11,'COMPRAS CONJ - FACTORES'!BZ$10)*'COMPRAS CONJ - FACTORES'!BZ134</f>
        <v>45.1298295</v>
      </c>
      <c r="CA134" s="21">
        <f>+$I134*IF(OR($A134="2-F1",$A134="2-F2"),'COMPRAS CONJ - FACTORES'!CA$11,'COMPRAS CONJ - FACTORES'!CA$10)*'COMPRAS CONJ - FACTORES'!CA134</f>
        <v>45.1298295</v>
      </c>
    </row>
    <row r="135" spans="1:79" x14ac:dyDescent="0.3">
      <c r="A135" s="9" t="s">
        <v>3398</v>
      </c>
      <c r="B135" s="10" t="s">
        <v>2787</v>
      </c>
      <c r="C135" s="437" t="s">
        <v>3573</v>
      </c>
      <c r="D135" s="11" t="s">
        <v>2798</v>
      </c>
      <c r="E135" s="9" t="s">
        <v>2799</v>
      </c>
      <c r="F135" s="9" t="s">
        <v>3574</v>
      </c>
      <c r="G135" s="9" t="s">
        <v>3575</v>
      </c>
      <c r="H135" s="12" t="s">
        <v>3576</v>
      </c>
      <c r="I135" s="13">
        <v>45.67</v>
      </c>
      <c r="J135" s="14">
        <v>60</v>
      </c>
      <c r="K135" s="24">
        <v>43427</v>
      </c>
      <c r="L135" s="24">
        <v>51501</v>
      </c>
      <c r="M135" s="14"/>
      <c r="N135" s="21">
        <f>+$I135*IF(OR($A135="2-F1",$A135="2-F2"),'COMPRAS CONJ - FACTORES'!N$11,'COMPRAS CONJ - FACTORES'!N$10)*'COMPRAS CONJ - FACTORES'!N135</f>
        <v>0</v>
      </c>
      <c r="O135" s="21">
        <f>+$I135*IF(OR($A135="2-F1",$A135="2-F2"),'COMPRAS CONJ - FACTORES'!O$11,'COMPRAS CONJ - FACTORES'!O$10)*'COMPRAS CONJ - FACTORES'!O135</f>
        <v>0</v>
      </c>
      <c r="P135" s="21">
        <f>+$I135*IF(OR($A135="2-F1",$A135="2-F2"),'COMPRAS CONJ - FACTORES'!P$11,'COMPRAS CONJ - FACTORES'!P$10)*'COMPRAS CONJ - FACTORES'!P135</f>
        <v>0</v>
      </c>
      <c r="Q135" s="21">
        <f>+$I135*IF(OR($A135="2-F1",$A135="2-F2"),'COMPRAS CONJ - FACTORES'!Q$11,'COMPRAS CONJ - FACTORES'!Q$10)*'COMPRAS CONJ - FACTORES'!Q135</f>
        <v>0</v>
      </c>
      <c r="R135" s="21">
        <f>+$I135*IF(OR($A135="2-F1",$A135="2-F2"),'COMPRAS CONJ - FACTORES'!R$11,'COMPRAS CONJ - FACTORES'!R$10)*'COMPRAS CONJ - FACTORES'!R135</f>
        <v>0</v>
      </c>
      <c r="S135" s="21">
        <f>+$I135*IF(OR($A135="2-F1",$A135="2-F2"),'COMPRAS CONJ - FACTORES'!S$11,'COMPRAS CONJ - FACTORES'!S$10)*'COMPRAS CONJ - FACTORES'!S135</f>
        <v>0</v>
      </c>
      <c r="T135" s="21">
        <f>+$I135*IF(OR($A135="2-F1",$A135="2-F2"),'COMPRAS CONJ - FACTORES'!T$11,'COMPRAS CONJ - FACTORES'!T$10)*'COMPRAS CONJ - FACTORES'!T135</f>
        <v>0</v>
      </c>
      <c r="U135" s="21">
        <f>+$I135*IF(OR($A135="2-F1",$A135="2-F2"),'COMPRAS CONJ - FACTORES'!U$11,'COMPRAS CONJ - FACTORES'!U$10)*'COMPRAS CONJ - FACTORES'!U135</f>
        <v>0</v>
      </c>
      <c r="V135" s="21">
        <f>+$I135*IF(OR($A135="2-F1",$A135="2-F2"),'COMPRAS CONJ - FACTORES'!V$11,'COMPRAS CONJ - FACTORES'!V$10)*'COMPRAS CONJ - FACTORES'!V135</f>
        <v>0</v>
      </c>
      <c r="W135" s="21">
        <f>+$I135*IF(OR($A135="2-F1",$A135="2-F2"),'COMPRAS CONJ - FACTORES'!W$11,'COMPRAS CONJ - FACTORES'!W$10)*'COMPRAS CONJ - FACTORES'!W135</f>
        <v>0</v>
      </c>
      <c r="X135" s="21">
        <f>+$I135*IF(OR($A135="2-F1",$A135="2-F2"),'COMPRAS CONJ - FACTORES'!X$11,'COMPRAS CONJ - FACTORES'!X$10)*'COMPRAS CONJ - FACTORES'!X135</f>
        <v>0</v>
      </c>
      <c r="Y135" s="21">
        <f>+$I135*IF(OR($A135="2-F1",$A135="2-F2"),'COMPRAS CONJ - FACTORES'!Y$11,'COMPRAS CONJ - FACTORES'!Y$10)*'COMPRAS CONJ - FACTORES'!Y135</f>
        <v>0</v>
      </c>
      <c r="Z135" s="21">
        <f>+$I135*IF(OR($A135="2-F1",$A135="2-F2"),'COMPRAS CONJ - FACTORES'!Z$11,'COMPRAS CONJ - FACTORES'!Z$10)*'COMPRAS CONJ - FACTORES'!Z135</f>
        <v>0</v>
      </c>
      <c r="AA135" s="21">
        <f>+$I135*IF(OR($A135="2-F1",$A135="2-F2"),'COMPRAS CONJ - FACTORES'!AA$11,'COMPRAS CONJ - FACTORES'!AA$10)*'COMPRAS CONJ - FACTORES'!AA135</f>
        <v>0</v>
      </c>
      <c r="AB135" s="21">
        <f>+$I135*IF(OR($A135="2-F1",$A135="2-F2"),'COMPRAS CONJ - FACTORES'!AB$11,'COMPRAS CONJ - FACTORES'!AB$10)*'COMPRAS CONJ - FACTORES'!AB135</f>
        <v>0</v>
      </c>
      <c r="AC135" s="21">
        <f>+$I135*IF(OR($A135="2-F1",$A135="2-F2"),'COMPRAS CONJ - FACTORES'!AC$11,'COMPRAS CONJ - FACTORES'!AC$10)*'COMPRAS CONJ - FACTORES'!AC135</f>
        <v>0</v>
      </c>
      <c r="AD135" s="21">
        <f>+$I135*IF(OR($A135="2-F1",$A135="2-F2"),'COMPRAS CONJ - FACTORES'!AD$11,'COMPRAS CONJ - FACTORES'!AD$10)*'COMPRAS CONJ - FACTORES'!AD135</f>
        <v>0</v>
      </c>
      <c r="AE135" s="21">
        <f>+$I135*IF(OR($A135="2-F1",$A135="2-F2"),'COMPRAS CONJ - FACTORES'!AE$11,'COMPRAS CONJ - FACTORES'!AE$10)*'COMPRAS CONJ - FACTORES'!AE135</f>
        <v>0</v>
      </c>
      <c r="AF135" s="21">
        <f>+$I135*IF(OR($A135="2-F1",$A135="2-F2"),'COMPRAS CONJ - FACTORES'!AF$11,'COMPRAS CONJ - FACTORES'!AF$10)*'COMPRAS CONJ - FACTORES'!AF135</f>
        <v>0</v>
      </c>
      <c r="AG135" s="21">
        <f>+$I135*IF(OR($A135="2-F1",$A135="2-F2"),'COMPRAS CONJ - FACTORES'!AG$11,'COMPRAS CONJ - FACTORES'!AG$10)*'COMPRAS CONJ - FACTORES'!AG135</f>
        <v>0</v>
      </c>
      <c r="AH135" s="21">
        <f>+$I135*IF(OR($A135="2-F1",$A135="2-F2"),'COMPRAS CONJ - FACTORES'!AH$11,'COMPRAS CONJ - FACTORES'!AH$10)*'COMPRAS CONJ - FACTORES'!AH135</f>
        <v>0</v>
      </c>
      <c r="AI135" s="21">
        <f>+$I135*IF(OR($A135="2-F1",$A135="2-F2"),'COMPRAS CONJ - FACTORES'!AI$11,'COMPRAS CONJ - FACTORES'!AI$10)*'COMPRAS CONJ - FACTORES'!AI135</f>
        <v>0</v>
      </c>
      <c r="AJ135" s="21">
        <f>+$I135*IF(OR($A135="2-F1",$A135="2-F2"),'COMPRAS CONJ - FACTORES'!AJ$11,'COMPRAS CONJ - FACTORES'!AJ$10)*'COMPRAS CONJ - FACTORES'!AJ135</f>
        <v>0</v>
      </c>
      <c r="AK135" s="21">
        <f>+$I135*IF(OR($A135="2-F1",$A135="2-F2"),'COMPRAS CONJ - FACTORES'!AK$11,'COMPRAS CONJ - FACTORES'!AK$10)*'COMPRAS CONJ - FACTORES'!AK135</f>
        <v>0</v>
      </c>
      <c r="AL135" s="21">
        <f>+$I135*IF(OR($A135="2-F1",$A135="2-F2"),'COMPRAS CONJ - FACTORES'!AL$11,'COMPRAS CONJ - FACTORES'!AL$10)*'COMPRAS CONJ - FACTORES'!AL135</f>
        <v>0</v>
      </c>
      <c r="AM135" s="21">
        <f>+$I135*IF(OR($A135="2-F1",$A135="2-F2"),'COMPRAS CONJ - FACTORES'!AM$11,'COMPRAS CONJ - FACTORES'!AM$10)*'COMPRAS CONJ - FACTORES'!AM135</f>
        <v>0</v>
      </c>
      <c r="AN135" s="21">
        <f>+$I135*IF(OR($A135="2-F1",$A135="2-F2"),'COMPRAS CONJ - FACTORES'!AN$11,'COMPRAS CONJ - FACTORES'!AN$10)*'COMPRAS CONJ - FACTORES'!AN135</f>
        <v>0</v>
      </c>
      <c r="AO135" s="21">
        <f>+$I135*IF(OR($A135="2-F1",$A135="2-F2"),'COMPRAS CONJ - FACTORES'!AO$11,'COMPRAS CONJ - FACTORES'!AO$10)*'COMPRAS CONJ - FACTORES'!AO135</f>
        <v>0</v>
      </c>
      <c r="AP135" s="21">
        <f>+$I135*IF(OR($A135="2-F1",$A135="2-F2"),'COMPRAS CONJ - FACTORES'!AP$11,'COMPRAS CONJ - FACTORES'!AP$10)*'COMPRAS CONJ - FACTORES'!AP135</f>
        <v>0</v>
      </c>
      <c r="AQ135" s="21">
        <f>+$I135*IF(OR($A135="2-F1",$A135="2-F2"),'COMPRAS CONJ - FACTORES'!AQ$11,'COMPRAS CONJ - FACTORES'!AQ$10)*'COMPRAS CONJ - FACTORES'!AQ135</f>
        <v>0</v>
      </c>
      <c r="AR135" s="21">
        <f>+$I135*IF(OR($A135="2-F1",$A135="2-F2"),'COMPRAS CONJ - FACTORES'!AR$11,'COMPRAS CONJ - FACTORES'!AR$10)*'COMPRAS CONJ - FACTORES'!AR135</f>
        <v>0</v>
      </c>
      <c r="AS135" s="21">
        <f>+$I135*IF(OR($A135="2-F1",$A135="2-F2"),'COMPRAS CONJ - FACTORES'!AS$11,'COMPRAS CONJ - FACTORES'!AS$10)*'COMPRAS CONJ - FACTORES'!AS135</f>
        <v>0</v>
      </c>
      <c r="AT135" s="21">
        <f>+$I135*IF(OR($A135="2-F1",$A135="2-F2"),'COMPRAS CONJ - FACTORES'!AT$11,'COMPRAS CONJ - FACTORES'!AT$10)*'COMPRAS CONJ - FACTORES'!AT135</f>
        <v>0</v>
      </c>
      <c r="AU135" s="21">
        <f>+$I135*IF(OR($A135="2-F1",$A135="2-F2"),'COMPRAS CONJ - FACTORES'!AU$11,'COMPRAS CONJ - FACTORES'!AU$10)*'COMPRAS CONJ - FACTORES'!AU135</f>
        <v>0</v>
      </c>
      <c r="AV135" s="21">
        <f>+$I135*IF(OR($A135="2-F1",$A135="2-F2"),'COMPRAS CONJ - FACTORES'!AV$11,'COMPRAS CONJ - FACTORES'!AV$10)*'COMPRAS CONJ - FACTORES'!AV135</f>
        <v>0</v>
      </c>
      <c r="AW135" s="21">
        <f>+$I135*IF(OR($A135="2-F1",$A135="2-F2"),'COMPRAS CONJ - FACTORES'!AW$11,'COMPRAS CONJ - FACTORES'!AW$10)*'COMPRAS CONJ - FACTORES'!AW135</f>
        <v>0</v>
      </c>
      <c r="AX135" s="21">
        <f>+$I135*IF(OR($A135="2-F1",$A135="2-F2"),'COMPRAS CONJ - FACTORES'!AX$11,'COMPRAS CONJ - FACTORES'!AX$10)*'COMPRAS CONJ - FACTORES'!AX135</f>
        <v>0</v>
      </c>
      <c r="AY135" s="21">
        <f>+$I135*IF(OR($A135="2-F1",$A135="2-F2"),'COMPRAS CONJ - FACTORES'!AY$11,'COMPRAS CONJ - FACTORES'!AY$10)*'COMPRAS CONJ - FACTORES'!AY135</f>
        <v>0</v>
      </c>
      <c r="AZ135" s="21">
        <f>+$I135*IF(OR($A135="2-F1",$A135="2-F2"),'COMPRAS CONJ - FACTORES'!AZ$11,'COMPRAS CONJ - FACTORES'!AZ$10)*'COMPRAS CONJ - FACTORES'!AZ135</f>
        <v>0</v>
      </c>
      <c r="BA135" s="21">
        <f>+$I135*IF(OR($A135="2-F1",$A135="2-F2"),'COMPRAS CONJ - FACTORES'!BA$11,'COMPRAS CONJ - FACTORES'!BA$10)*'COMPRAS CONJ - FACTORES'!BA135</f>
        <v>0</v>
      </c>
      <c r="BB135" s="21">
        <f>+$I135*IF(OR($A135="2-F1",$A135="2-F2"),'COMPRAS CONJ - FACTORES'!BB$11,'COMPRAS CONJ - FACTORES'!BB$10)*'COMPRAS CONJ - FACTORES'!BB135</f>
        <v>0</v>
      </c>
      <c r="BC135" s="21">
        <f>+$I135*IF(OR($A135="2-F1",$A135="2-F2"),'COMPRAS CONJ - FACTORES'!BC$11,'COMPRAS CONJ - FACTORES'!BC$10)*'COMPRAS CONJ - FACTORES'!BC135</f>
        <v>0</v>
      </c>
      <c r="BD135" s="21">
        <f>+$I135*IF(OR($A135="2-F1",$A135="2-F2"),'COMPRAS CONJ - FACTORES'!BD$11,'COMPRAS CONJ - FACTORES'!BD$10)*'COMPRAS CONJ - FACTORES'!BD135</f>
        <v>0</v>
      </c>
      <c r="BE135" s="21">
        <f>+$I135*IF(OR($A135="2-F1",$A135="2-F2"),'COMPRAS CONJ - FACTORES'!BE$11,'COMPRAS CONJ - FACTORES'!BE$10)*'COMPRAS CONJ - FACTORES'!BE135</f>
        <v>0</v>
      </c>
      <c r="BF135" s="21">
        <f>+$I135*IF(OR($A135="2-F1",$A135="2-F2"),'COMPRAS CONJ - FACTORES'!BF$11,'COMPRAS CONJ - FACTORES'!BF$10)*'COMPRAS CONJ - FACTORES'!BF135</f>
        <v>0</v>
      </c>
      <c r="BG135" s="21">
        <f>+$I135*IF(OR($A135="2-F1",$A135="2-F2"),'COMPRAS CONJ - FACTORES'!BG$11,'COMPRAS CONJ - FACTORES'!BG$10)*'COMPRAS CONJ - FACTORES'!BG135</f>
        <v>0</v>
      </c>
      <c r="BH135" s="21">
        <f>+$I135*IF(OR($A135="2-F1",$A135="2-F2"),'COMPRAS CONJ - FACTORES'!BH$11,'COMPRAS CONJ - FACTORES'!BH$10)*'COMPRAS CONJ - FACTORES'!BH135</f>
        <v>0</v>
      </c>
      <c r="BI135" s="21">
        <f>+$I135*IF(OR($A135="2-F1",$A135="2-F2"),'COMPRAS CONJ - FACTORES'!BI$11,'COMPRAS CONJ - FACTORES'!BI$10)*'COMPRAS CONJ - FACTORES'!BI135</f>
        <v>0</v>
      </c>
      <c r="BJ135" s="21">
        <f>+$I135*IF(OR($A135="2-F1",$A135="2-F2"),'COMPRAS CONJ - FACTORES'!BJ$11,'COMPRAS CONJ - FACTORES'!BJ$10)*'COMPRAS CONJ - FACTORES'!BJ135</f>
        <v>0</v>
      </c>
      <c r="BK135" s="21">
        <f>+$I135*IF(OR($A135="2-F1",$A135="2-F2"),'COMPRAS CONJ - FACTORES'!BK$11,'COMPRAS CONJ - FACTORES'!BK$10)*'COMPRAS CONJ - FACTORES'!BK135</f>
        <v>0</v>
      </c>
      <c r="BL135" s="21">
        <f>+$I135*IF(OR($A135="2-F1",$A135="2-F2"),'COMPRAS CONJ - FACTORES'!BL$11,'COMPRAS CONJ - FACTORES'!BL$10)*'COMPRAS CONJ - FACTORES'!BL135</f>
        <v>0</v>
      </c>
      <c r="BM135" s="21">
        <f>+$I135*IF(OR($A135="2-F1",$A135="2-F2"),'COMPRAS CONJ - FACTORES'!BM$11,'COMPRAS CONJ - FACTORES'!BM$10)*'COMPRAS CONJ - FACTORES'!BM135</f>
        <v>0</v>
      </c>
      <c r="BN135" s="21">
        <f>+$I135*IF(OR($A135="2-F1",$A135="2-F2"),'COMPRAS CONJ - FACTORES'!BN$11,'COMPRAS CONJ - FACTORES'!BN$10)*'COMPRAS CONJ - FACTORES'!BN135</f>
        <v>0</v>
      </c>
      <c r="BO135" s="21">
        <f>+$I135*IF(OR($A135="2-F1",$A135="2-F2"),'COMPRAS CONJ - FACTORES'!BO$11,'COMPRAS CONJ - FACTORES'!BO$10)*'COMPRAS CONJ - FACTORES'!BO135</f>
        <v>0</v>
      </c>
      <c r="BP135" s="21">
        <f>+$I135*IF(OR($A135="2-F1",$A135="2-F2"),'COMPRAS CONJ - FACTORES'!BP$11,'COMPRAS CONJ - FACTORES'!BP$10)*'COMPRAS CONJ - FACTORES'!BP135</f>
        <v>0</v>
      </c>
      <c r="BQ135" s="21">
        <f>+$I135*IF(OR($A135="2-F1",$A135="2-F2"),'COMPRAS CONJ - FACTORES'!BQ$11,'COMPRAS CONJ - FACTORES'!BQ$10)*'COMPRAS CONJ - FACTORES'!BQ135</f>
        <v>0</v>
      </c>
      <c r="BR135" s="21">
        <f>+$I135*IF(OR($A135="2-F1",$A135="2-F2"),'COMPRAS CONJ - FACTORES'!BR$11,'COMPRAS CONJ - FACTORES'!BR$10)*'COMPRAS CONJ - FACTORES'!BR135</f>
        <v>0</v>
      </c>
      <c r="BS135" s="21">
        <f>+$I135*IF(OR($A135="2-F1",$A135="2-F2"),'COMPRAS CONJ - FACTORES'!BS$11,'COMPRAS CONJ - FACTORES'!BS$10)*'COMPRAS CONJ - FACTORES'!BS135</f>
        <v>0</v>
      </c>
      <c r="BT135" s="21">
        <f>+$I135*IF(OR($A135="2-F1",$A135="2-F2"),'COMPRAS CONJ - FACTORES'!BT$11,'COMPRAS CONJ - FACTORES'!BT$10)*'COMPRAS CONJ - FACTORES'!BT135</f>
        <v>0</v>
      </c>
      <c r="BU135" s="21">
        <f>+$I135*IF(OR($A135="2-F1",$A135="2-F2"),'COMPRAS CONJ - FACTORES'!BU$11,'COMPRAS CONJ - FACTORES'!BU$10)*'COMPRAS CONJ - FACTORES'!BU135</f>
        <v>0</v>
      </c>
      <c r="BV135" s="21">
        <f>+$I135*IF(OR($A135="2-F1",$A135="2-F2"),'COMPRAS CONJ - FACTORES'!BV$11,'COMPRAS CONJ - FACTORES'!BV$10)*'COMPRAS CONJ - FACTORES'!BV135</f>
        <v>0</v>
      </c>
      <c r="BW135" s="21">
        <f>+$I135*IF(OR($A135="2-F1",$A135="2-F2"),'COMPRAS CONJ - FACTORES'!BW$11,'COMPRAS CONJ - FACTORES'!BW$10)*'COMPRAS CONJ - FACTORES'!BW135</f>
        <v>0</v>
      </c>
      <c r="BX135" s="21">
        <f>+$I135*IF(OR($A135="2-F1",$A135="2-F2"),'COMPRAS CONJ - FACTORES'!BX$11,'COMPRAS CONJ - FACTORES'!BX$10)*'COMPRAS CONJ - FACTORES'!BX135</f>
        <v>0</v>
      </c>
      <c r="BY135" s="21">
        <f>+$I135*IF(OR($A135="2-F1",$A135="2-F2"),'COMPRAS CONJ - FACTORES'!BY$11,'COMPRAS CONJ - FACTORES'!BY$10)*'COMPRAS CONJ - FACTORES'!BY135</f>
        <v>0</v>
      </c>
      <c r="BZ135" s="21">
        <f>+$I135*IF(OR($A135="2-F1",$A135="2-F2"),'COMPRAS CONJ - FACTORES'!BZ$11,'COMPRAS CONJ - FACTORES'!BZ$10)*'COMPRAS CONJ - FACTORES'!BZ135</f>
        <v>0</v>
      </c>
      <c r="CA135" s="21">
        <f>+$I135*IF(OR($A135="2-F1",$A135="2-F2"),'COMPRAS CONJ - FACTORES'!CA$11,'COMPRAS CONJ - FACTORES'!CA$10)*'COMPRAS CONJ - FACTORES'!CA135</f>
        <v>0</v>
      </c>
    </row>
    <row r="136" spans="1:79" x14ac:dyDescent="0.3">
      <c r="A136" s="9" t="s">
        <v>3425</v>
      </c>
      <c r="B136" s="10" t="s">
        <v>2787</v>
      </c>
      <c r="C136" s="437" t="s">
        <v>3577</v>
      </c>
      <c r="D136" s="498" t="s">
        <v>2807</v>
      </c>
      <c r="E136" s="439" t="s">
        <v>2812</v>
      </c>
      <c r="F136" s="439" t="s">
        <v>3578</v>
      </c>
      <c r="G136" s="439" t="s">
        <v>3579</v>
      </c>
      <c r="H136" s="439" t="s">
        <v>3580</v>
      </c>
      <c r="I136" s="13">
        <v>40.270000000000003</v>
      </c>
      <c r="J136" s="14">
        <v>100</v>
      </c>
      <c r="K136" s="24">
        <v>43277</v>
      </c>
      <c r="L136" s="24" t="s">
        <v>3707</v>
      </c>
      <c r="M136" s="439" t="s">
        <v>5735</v>
      </c>
      <c r="N136" s="21">
        <f>+$I136*IF(OR($A136="2-F1",$A136="2-F2"),'COMPRAS CONJ - FACTORES'!N$11,'COMPRAS CONJ - FACTORES'!N$10)*'COMPRAS CONJ - FACTORES'!N136</f>
        <v>0</v>
      </c>
      <c r="O136" s="21">
        <f>+$I136*IF(OR($A136="2-F1",$A136="2-F2"),'COMPRAS CONJ - FACTORES'!O$11,'COMPRAS CONJ - FACTORES'!O$10)*'COMPRAS CONJ - FACTORES'!O136</f>
        <v>0</v>
      </c>
      <c r="P136" s="21">
        <f>+$I136*IF(OR($A136="2-F1",$A136="2-F2"),'COMPRAS CONJ - FACTORES'!P$11,'COMPRAS CONJ - FACTORES'!P$10)*'COMPRAS CONJ - FACTORES'!P136</f>
        <v>0</v>
      </c>
      <c r="Q136" s="21">
        <f>+$I136*IF(OR($A136="2-F1",$A136="2-F2"),'COMPRAS CONJ - FACTORES'!Q$11,'COMPRAS CONJ - FACTORES'!Q$10)*'COMPRAS CONJ - FACTORES'!Q136</f>
        <v>0</v>
      </c>
      <c r="R136" s="21">
        <f>+$I136*IF(OR($A136="2-F1",$A136="2-F2"),'COMPRAS CONJ - FACTORES'!R$11,'COMPRAS CONJ - FACTORES'!R$10)*'COMPRAS CONJ - FACTORES'!R136</f>
        <v>0</v>
      </c>
      <c r="S136" s="21">
        <f>+$I136*IF(OR($A136="2-F1",$A136="2-F2"),'COMPRAS CONJ - FACTORES'!S$11,'COMPRAS CONJ - FACTORES'!S$10)*'COMPRAS CONJ - FACTORES'!S136</f>
        <v>0</v>
      </c>
      <c r="T136" s="21">
        <f>+$I136*IF(OR($A136="2-F1",$A136="2-F2"),'COMPRAS CONJ - FACTORES'!T$11,'COMPRAS CONJ - FACTORES'!T$10)*'COMPRAS CONJ - FACTORES'!T136</f>
        <v>0</v>
      </c>
      <c r="U136" s="21">
        <f>+$I136*IF(OR($A136="2-F1",$A136="2-F2"),'COMPRAS CONJ - FACTORES'!U$11,'COMPRAS CONJ - FACTORES'!U$10)*'COMPRAS CONJ - FACTORES'!U136</f>
        <v>0</v>
      </c>
      <c r="V136" s="21">
        <f>+$I136*IF(OR($A136="2-F1",$A136="2-F2"),'COMPRAS CONJ - FACTORES'!V$11,'COMPRAS CONJ - FACTORES'!V$10)*'COMPRAS CONJ - FACTORES'!V136</f>
        <v>0</v>
      </c>
      <c r="W136" s="21">
        <f>+$I136*IF(OR($A136="2-F1",$A136="2-F2"),'COMPRAS CONJ - FACTORES'!W$11,'COMPRAS CONJ - FACTORES'!W$10)*'COMPRAS CONJ - FACTORES'!W136</f>
        <v>0</v>
      </c>
      <c r="X136" s="21">
        <f>+$I136*IF(OR($A136="2-F1",$A136="2-F2"),'COMPRAS CONJ - FACTORES'!X$11,'COMPRAS CONJ - FACTORES'!X$10)*'COMPRAS CONJ - FACTORES'!X136</f>
        <v>0</v>
      </c>
      <c r="Y136" s="21">
        <f>+$I136*IF(OR($A136="2-F1",$A136="2-F2"),'COMPRAS CONJ - FACTORES'!Y$11,'COMPRAS CONJ - FACTORES'!Y$10)*'COMPRAS CONJ - FACTORES'!Y136</f>
        <v>0</v>
      </c>
      <c r="Z136" s="21">
        <f>+$I136*IF(OR($A136="2-F1",$A136="2-F2"),'COMPRAS CONJ - FACTORES'!Z$11,'COMPRAS CONJ - FACTORES'!Z$10)*'COMPRAS CONJ - FACTORES'!Z136</f>
        <v>0</v>
      </c>
      <c r="AA136" s="21">
        <f>+$I136*IF(OR($A136="2-F1",$A136="2-F2"),'COMPRAS CONJ - FACTORES'!AA$11,'COMPRAS CONJ - FACTORES'!AA$10)*'COMPRAS CONJ - FACTORES'!AA136</f>
        <v>0</v>
      </c>
      <c r="AB136" s="21">
        <f>+$I136*IF(OR($A136="2-F1",$A136="2-F2"),'COMPRAS CONJ - FACTORES'!AB$11,'COMPRAS CONJ - FACTORES'!AB$10)*'COMPRAS CONJ - FACTORES'!AB136</f>
        <v>0</v>
      </c>
      <c r="AC136" s="21">
        <f>+$I136*IF(OR($A136="2-F1",$A136="2-F2"),'COMPRAS CONJ - FACTORES'!AC$11,'COMPRAS CONJ - FACTORES'!AC$10)*'COMPRAS CONJ - FACTORES'!AC136</f>
        <v>0</v>
      </c>
      <c r="AD136" s="21">
        <f>+$I136*IF(OR($A136="2-F1",$A136="2-F2"),'COMPRAS CONJ - FACTORES'!AD$11,'COMPRAS CONJ - FACTORES'!AD$10)*'COMPRAS CONJ - FACTORES'!AD136</f>
        <v>0</v>
      </c>
      <c r="AE136" s="21">
        <f>+$I136*IF(OR($A136="2-F1",$A136="2-F2"),'COMPRAS CONJ - FACTORES'!AE$11,'COMPRAS CONJ - FACTORES'!AE$10)*'COMPRAS CONJ - FACTORES'!AE136</f>
        <v>0</v>
      </c>
      <c r="AF136" s="21">
        <f>+$I136*IF(OR($A136="2-F1",$A136="2-F2"),'COMPRAS CONJ - FACTORES'!AF$11,'COMPRAS CONJ - FACTORES'!AF$10)*'COMPRAS CONJ - FACTORES'!AF136</f>
        <v>0</v>
      </c>
      <c r="AG136" s="21">
        <f>+$I136*IF(OR($A136="2-F1",$A136="2-F2"),'COMPRAS CONJ - FACTORES'!AG$11,'COMPRAS CONJ - FACTORES'!AG$10)*'COMPRAS CONJ - FACTORES'!AG136</f>
        <v>0</v>
      </c>
      <c r="AH136" s="21">
        <f>+$I136*IF(OR($A136="2-F1",$A136="2-F2"),'COMPRAS CONJ - FACTORES'!AH$11,'COMPRAS CONJ - FACTORES'!AH$10)*'COMPRAS CONJ - FACTORES'!AH136</f>
        <v>0</v>
      </c>
      <c r="AI136" s="21">
        <f>+$I136*IF(OR($A136="2-F1",$A136="2-F2"),'COMPRAS CONJ - FACTORES'!AI$11,'COMPRAS CONJ - FACTORES'!AI$10)*'COMPRAS CONJ - FACTORES'!AI136</f>
        <v>0</v>
      </c>
      <c r="AJ136" s="21">
        <f>+$I136*IF(OR($A136="2-F1",$A136="2-F2"),'COMPRAS CONJ - FACTORES'!AJ$11,'COMPRAS CONJ - FACTORES'!AJ$10)*'COMPRAS CONJ - FACTORES'!AJ136</f>
        <v>0</v>
      </c>
      <c r="AK136" s="21">
        <f>+$I136*IF(OR($A136="2-F1",$A136="2-F2"),'COMPRAS CONJ - FACTORES'!AK$11,'COMPRAS CONJ - FACTORES'!AK$10)*'COMPRAS CONJ - FACTORES'!AK136</f>
        <v>0</v>
      </c>
      <c r="AL136" s="21">
        <f>+$I136*IF(OR($A136="2-F1",$A136="2-F2"),'COMPRAS CONJ - FACTORES'!AL$11,'COMPRAS CONJ - FACTORES'!AL$10)*'COMPRAS CONJ - FACTORES'!AL136</f>
        <v>0</v>
      </c>
      <c r="AM136" s="21">
        <f>+$I136*IF(OR($A136="2-F1",$A136="2-F2"),'COMPRAS CONJ - FACTORES'!AM$11,'COMPRAS CONJ - FACTORES'!AM$10)*'COMPRAS CONJ - FACTORES'!AM136</f>
        <v>0</v>
      </c>
      <c r="AN136" s="21">
        <f>+$I136*IF(OR($A136="2-F1",$A136="2-F2"),'COMPRAS CONJ - FACTORES'!AN$11,'COMPRAS CONJ - FACTORES'!AN$10)*'COMPRAS CONJ - FACTORES'!AN136</f>
        <v>0</v>
      </c>
      <c r="AO136" s="21">
        <f>+$I136*IF(OR($A136="2-F1",$A136="2-F2"),'COMPRAS CONJ - FACTORES'!AO$11,'COMPRAS CONJ - FACTORES'!AO$10)*'COMPRAS CONJ - FACTORES'!AO136</f>
        <v>0</v>
      </c>
      <c r="AP136" s="21">
        <f>+$I136*IF(OR($A136="2-F1",$A136="2-F2"),'COMPRAS CONJ - FACTORES'!AP$11,'COMPRAS CONJ - FACTORES'!AP$10)*'COMPRAS CONJ - FACTORES'!AP136</f>
        <v>0</v>
      </c>
      <c r="AQ136" s="21">
        <f>+$I136*IF(OR($A136="2-F1",$A136="2-F2"),'COMPRAS CONJ - FACTORES'!AQ$11,'COMPRAS CONJ - FACTORES'!AQ$10)*'COMPRAS CONJ - FACTORES'!AQ136</f>
        <v>0</v>
      </c>
      <c r="AR136" s="21">
        <f>+$I136*IF(OR($A136="2-F1",$A136="2-F2"),'COMPRAS CONJ - FACTORES'!AR$11,'COMPRAS CONJ - FACTORES'!AR$10)*'COMPRAS CONJ - FACTORES'!AR136</f>
        <v>0</v>
      </c>
      <c r="AS136" s="21">
        <f>+$I136*IF(OR($A136="2-F1",$A136="2-F2"),'COMPRAS CONJ - FACTORES'!AS$11,'COMPRAS CONJ - FACTORES'!AS$10)*'COMPRAS CONJ - FACTORES'!AS136</f>
        <v>0</v>
      </c>
      <c r="AT136" s="21">
        <f>+$I136*IF(OR($A136="2-F1",$A136="2-F2"),'COMPRAS CONJ - FACTORES'!AT$11,'COMPRAS CONJ - FACTORES'!AT$10)*'COMPRAS CONJ - FACTORES'!AT136</f>
        <v>0</v>
      </c>
      <c r="AU136" s="21">
        <f>+$I136*IF(OR($A136="2-F1",$A136="2-F2"),'COMPRAS CONJ - FACTORES'!AU$11,'COMPRAS CONJ - FACTORES'!AU$10)*'COMPRAS CONJ - FACTORES'!AU136</f>
        <v>0</v>
      </c>
      <c r="AV136" s="21">
        <f>+$I136*IF(OR($A136="2-F1",$A136="2-F2"),'COMPRAS CONJ - FACTORES'!AV$11,'COMPRAS CONJ - FACTORES'!AV$10)*'COMPRAS CONJ - FACTORES'!AV136</f>
        <v>0</v>
      </c>
      <c r="AW136" s="21">
        <f>+$I136*IF(OR($A136="2-F1",$A136="2-F2"),'COMPRAS CONJ - FACTORES'!AW$11,'COMPRAS CONJ - FACTORES'!AW$10)*'COMPRAS CONJ - FACTORES'!AW136</f>
        <v>0</v>
      </c>
      <c r="AX136" s="21">
        <f>+$I136*IF(OR($A136="2-F1",$A136="2-F2"),'COMPRAS CONJ - FACTORES'!AX$11,'COMPRAS CONJ - FACTORES'!AX$10)*'COMPRAS CONJ - FACTORES'!AX136</f>
        <v>0</v>
      </c>
      <c r="AY136" s="21">
        <f>+$I136*IF(OR($A136="2-F1",$A136="2-F2"),'COMPRAS CONJ - FACTORES'!AY$11,'COMPRAS CONJ - FACTORES'!AY$10)*'COMPRAS CONJ - FACTORES'!AY136</f>
        <v>0</v>
      </c>
      <c r="AZ136" s="21">
        <f>+$I136*IF(OR($A136="2-F1",$A136="2-F2"),'COMPRAS CONJ - FACTORES'!AZ$11,'COMPRAS CONJ - FACTORES'!AZ$10)*'COMPRAS CONJ - FACTORES'!AZ136</f>
        <v>0</v>
      </c>
      <c r="BA136" s="21">
        <f>+$I136*IF(OR($A136="2-F1",$A136="2-F2"),'COMPRAS CONJ - FACTORES'!BA$11,'COMPRAS CONJ - FACTORES'!BA$10)*'COMPRAS CONJ - FACTORES'!BA136</f>
        <v>0</v>
      </c>
      <c r="BB136" s="21">
        <f>+$I136*IF(OR($A136="2-F1",$A136="2-F2"),'COMPRAS CONJ - FACTORES'!BB$11,'COMPRAS CONJ - FACTORES'!BB$10)*'COMPRAS CONJ - FACTORES'!BB136</f>
        <v>0</v>
      </c>
      <c r="BC136" s="21">
        <f>+$I136*IF(OR($A136="2-F1",$A136="2-F2"),'COMPRAS CONJ - FACTORES'!BC$11,'COMPRAS CONJ - FACTORES'!BC$10)*'COMPRAS CONJ - FACTORES'!BC136</f>
        <v>0</v>
      </c>
      <c r="BD136" s="21">
        <f>+$I136*IF(OR($A136="2-F1",$A136="2-F2"),'COMPRAS CONJ - FACTORES'!BD$11,'COMPRAS CONJ - FACTORES'!BD$10)*'COMPRAS CONJ - FACTORES'!BD136</f>
        <v>0</v>
      </c>
      <c r="BE136" s="21">
        <f>+$I136*IF(OR($A136="2-F1",$A136="2-F2"),'COMPRAS CONJ - FACTORES'!BE$11,'COMPRAS CONJ - FACTORES'!BE$10)*'COMPRAS CONJ - FACTORES'!BE136</f>
        <v>0</v>
      </c>
      <c r="BF136" s="21">
        <f>+$I136*IF(OR($A136="2-F1",$A136="2-F2"),'COMPRAS CONJ - FACTORES'!BF$11,'COMPRAS CONJ - FACTORES'!BF$10)*'COMPRAS CONJ - FACTORES'!BF136</f>
        <v>0</v>
      </c>
      <c r="BG136" s="21">
        <f>+$I136*IF(OR($A136="2-F1",$A136="2-F2"),'COMPRAS CONJ - FACTORES'!BG$11,'COMPRAS CONJ - FACTORES'!BG$10)*'COMPRAS CONJ - FACTORES'!BG136</f>
        <v>0</v>
      </c>
      <c r="BH136" s="21">
        <f>+$I136*IF(OR($A136="2-F1",$A136="2-F2"),'COMPRAS CONJ - FACTORES'!BH$11,'COMPRAS CONJ - FACTORES'!BH$10)*'COMPRAS CONJ - FACTORES'!BH136</f>
        <v>0</v>
      </c>
      <c r="BI136" s="21">
        <f>+$I136*IF(OR($A136="2-F1",$A136="2-F2"),'COMPRAS CONJ - FACTORES'!BI$11,'COMPRAS CONJ - FACTORES'!BI$10)*'COMPRAS CONJ - FACTORES'!BI136</f>
        <v>0</v>
      </c>
      <c r="BJ136" s="21">
        <f>+$I136*IF(OR($A136="2-F1",$A136="2-F2"),'COMPRAS CONJ - FACTORES'!BJ$11,'COMPRAS CONJ - FACTORES'!BJ$10)*'COMPRAS CONJ - FACTORES'!BJ136</f>
        <v>0</v>
      </c>
      <c r="BK136" s="21">
        <f>+$I136*IF(OR($A136="2-F1",$A136="2-F2"),'COMPRAS CONJ - FACTORES'!BK$11,'COMPRAS CONJ - FACTORES'!BK$10)*'COMPRAS CONJ - FACTORES'!BK136</f>
        <v>0</v>
      </c>
      <c r="BL136" s="21">
        <f>+$I136*IF(OR($A136="2-F1",$A136="2-F2"),'COMPRAS CONJ - FACTORES'!BL$11,'COMPRAS CONJ - FACTORES'!BL$10)*'COMPRAS CONJ - FACTORES'!BL136</f>
        <v>0</v>
      </c>
      <c r="BM136" s="21">
        <f>+$I136*IF(OR($A136="2-F1",$A136="2-F2"),'COMPRAS CONJ - FACTORES'!BM$11,'COMPRAS CONJ - FACTORES'!BM$10)*'COMPRAS CONJ - FACTORES'!BM136</f>
        <v>0</v>
      </c>
      <c r="BN136" s="21">
        <f>+$I136*IF(OR($A136="2-F1",$A136="2-F2"),'COMPRAS CONJ - FACTORES'!BN$11,'COMPRAS CONJ - FACTORES'!BN$10)*'COMPRAS CONJ - FACTORES'!BN136</f>
        <v>0</v>
      </c>
      <c r="BO136" s="21">
        <f>+$I136*IF(OR($A136="2-F1",$A136="2-F2"),'COMPRAS CONJ - FACTORES'!BO$11,'COMPRAS CONJ - FACTORES'!BO$10)*'COMPRAS CONJ - FACTORES'!BO136</f>
        <v>0</v>
      </c>
      <c r="BP136" s="21">
        <f>+$I136*IF(OR($A136="2-F1",$A136="2-F2"),'COMPRAS CONJ - FACTORES'!BP$11,'COMPRAS CONJ - FACTORES'!BP$10)*'COMPRAS CONJ - FACTORES'!BP136</f>
        <v>0</v>
      </c>
      <c r="BQ136" s="21">
        <f>+$I136*IF(OR($A136="2-F1",$A136="2-F2"),'COMPRAS CONJ - FACTORES'!BQ$11,'COMPRAS CONJ - FACTORES'!BQ$10)*'COMPRAS CONJ - FACTORES'!BQ136</f>
        <v>0</v>
      </c>
      <c r="BR136" s="21">
        <f>+$I136*IF(OR($A136="2-F1",$A136="2-F2"),'COMPRAS CONJ - FACTORES'!BR$11,'COMPRAS CONJ - FACTORES'!BR$10)*'COMPRAS CONJ - FACTORES'!BR136</f>
        <v>0</v>
      </c>
      <c r="BS136" s="21">
        <f>+$I136*IF(OR($A136="2-F1",$A136="2-F2"),'COMPRAS CONJ - FACTORES'!BS$11,'COMPRAS CONJ - FACTORES'!BS$10)*'COMPRAS CONJ - FACTORES'!BS136</f>
        <v>0</v>
      </c>
      <c r="BT136" s="21">
        <f>+$I136*IF(OR($A136="2-F1",$A136="2-F2"),'COMPRAS CONJ - FACTORES'!BT$11,'COMPRAS CONJ - FACTORES'!BT$10)*'COMPRAS CONJ - FACTORES'!BT136</f>
        <v>0</v>
      </c>
      <c r="BU136" s="21">
        <f>+$I136*IF(OR($A136="2-F1",$A136="2-F2"),'COMPRAS CONJ - FACTORES'!BU$11,'COMPRAS CONJ - FACTORES'!BU$10)*'COMPRAS CONJ - FACTORES'!BU136</f>
        <v>0</v>
      </c>
      <c r="BV136" s="21">
        <f>+$I136*IF(OR($A136="2-F1",$A136="2-F2"),'COMPRAS CONJ - FACTORES'!BV$11,'COMPRAS CONJ - FACTORES'!BV$10)*'COMPRAS CONJ - FACTORES'!BV136</f>
        <v>0</v>
      </c>
      <c r="BW136" s="21">
        <f>+$I136*IF(OR($A136="2-F1",$A136="2-F2"),'COMPRAS CONJ - FACTORES'!BW$11,'COMPRAS CONJ - FACTORES'!BW$10)*'COMPRAS CONJ - FACTORES'!BW136</f>
        <v>0</v>
      </c>
      <c r="BX136" s="21">
        <f>+$I136*IF(OR($A136="2-F1",$A136="2-F2"),'COMPRAS CONJ - FACTORES'!BX$11,'COMPRAS CONJ - FACTORES'!BX$10)*'COMPRAS CONJ - FACTORES'!BX136</f>
        <v>0</v>
      </c>
      <c r="BY136" s="21">
        <f>+$I136*IF(OR($A136="2-F1",$A136="2-F2"),'COMPRAS CONJ - FACTORES'!BY$11,'COMPRAS CONJ - FACTORES'!BY$10)*'COMPRAS CONJ - FACTORES'!BY136</f>
        <v>0</v>
      </c>
      <c r="BZ136" s="21">
        <f>+$I136*IF(OR($A136="2-F1",$A136="2-F2"),'COMPRAS CONJ - FACTORES'!BZ$11,'COMPRAS CONJ - FACTORES'!BZ$10)*'COMPRAS CONJ - FACTORES'!BZ136</f>
        <v>0</v>
      </c>
      <c r="CA136" s="21">
        <f>+$I136*IF(OR($A136="2-F1",$A136="2-F2"),'COMPRAS CONJ - FACTORES'!CA$11,'COMPRAS CONJ - FACTORES'!CA$10)*'COMPRAS CONJ - FACTORES'!CA136</f>
        <v>0</v>
      </c>
    </row>
    <row r="137" spans="1:79" x14ac:dyDescent="0.3">
      <c r="A137" s="9" t="s">
        <v>3398</v>
      </c>
      <c r="B137" s="10" t="s">
        <v>2787</v>
      </c>
      <c r="C137" s="437" t="s">
        <v>3581</v>
      </c>
      <c r="D137" s="11" t="s">
        <v>2807</v>
      </c>
      <c r="E137" s="9" t="s">
        <v>2812</v>
      </c>
      <c r="F137" s="9" t="s">
        <v>2813</v>
      </c>
      <c r="G137" s="9" t="s">
        <v>3582</v>
      </c>
      <c r="H137" s="12" t="s">
        <v>6718</v>
      </c>
      <c r="I137" s="13">
        <v>38.9</v>
      </c>
      <c r="J137" s="14">
        <v>82.8</v>
      </c>
      <c r="K137" s="24">
        <v>43277</v>
      </c>
      <c r="L137" s="24">
        <v>44231</v>
      </c>
      <c r="M137" s="689">
        <v>44231</v>
      </c>
      <c r="N137" s="21">
        <f>+$I137*IF(OR($A137="2-F1",$A137="2-F2"),'COMPRAS CONJ - FACTORES'!N$11,'COMPRAS CONJ - FACTORES'!N$10)*'COMPRAS CONJ - FACTORES'!N137</f>
        <v>0</v>
      </c>
      <c r="O137" s="21">
        <f>+$I137*IF(OR($A137="2-F1",$A137="2-F2"),'COMPRAS CONJ - FACTORES'!O$11,'COMPRAS CONJ - FACTORES'!O$10)*'COMPRAS CONJ - FACTORES'!O137</f>
        <v>0</v>
      </c>
      <c r="P137" s="21">
        <f>+$I137*IF(OR($A137="2-F1",$A137="2-F2"),'COMPRAS CONJ - FACTORES'!P$11,'COMPRAS CONJ - FACTORES'!P$10)*'COMPRAS CONJ - FACTORES'!P137</f>
        <v>0</v>
      </c>
      <c r="Q137" s="21">
        <f>+$I137*IF(OR($A137="2-F1",$A137="2-F2"),'COMPRAS CONJ - FACTORES'!Q$11,'COMPRAS CONJ - FACTORES'!Q$10)*'COMPRAS CONJ - FACTORES'!Q137</f>
        <v>0</v>
      </c>
      <c r="R137" s="21">
        <f>+$I137*IF(OR($A137="2-F1",$A137="2-F2"),'COMPRAS CONJ - FACTORES'!R$11,'COMPRAS CONJ - FACTORES'!R$10)*'COMPRAS CONJ - FACTORES'!R137</f>
        <v>0</v>
      </c>
      <c r="S137" s="21">
        <f>+$I137*IF(OR($A137="2-F1",$A137="2-F2"),'COMPRAS CONJ - FACTORES'!S$11,'COMPRAS CONJ - FACTORES'!S$10)*'COMPRAS CONJ - FACTORES'!S137</f>
        <v>0</v>
      </c>
      <c r="T137" s="21">
        <f>+$I137*IF(OR($A137="2-F1",$A137="2-F2"),'COMPRAS CONJ - FACTORES'!T$11,'COMPRAS CONJ - FACTORES'!T$10)*'COMPRAS CONJ - FACTORES'!T137</f>
        <v>0</v>
      </c>
      <c r="U137" s="21">
        <f>+$I137*IF(OR($A137="2-F1",$A137="2-F2"),'COMPRAS CONJ - FACTORES'!U$11,'COMPRAS CONJ - FACTORES'!U$10)*'COMPRAS CONJ - FACTORES'!U137</f>
        <v>0</v>
      </c>
      <c r="V137" s="21">
        <f>+$I137*IF(OR($A137="2-F1",$A137="2-F2"),'COMPRAS CONJ - FACTORES'!V$11,'COMPRAS CONJ - FACTORES'!V$10)*'COMPRAS CONJ - FACTORES'!V137</f>
        <v>0</v>
      </c>
      <c r="W137" s="21">
        <f>+$I137*IF(OR($A137="2-F1",$A137="2-F2"),'COMPRAS CONJ - FACTORES'!W$11,'COMPRAS CONJ - FACTORES'!W$10)*'COMPRAS CONJ - FACTORES'!W137</f>
        <v>0</v>
      </c>
      <c r="X137" s="21">
        <f>+$I137*IF(OR($A137="2-F1",$A137="2-F2"),'COMPRAS CONJ - FACTORES'!X$11,'COMPRAS CONJ - FACTORES'!X$10)*'COMPRAS CONJ - FACTORES'!X137</f>
        <v>0</v>
      </c>
      <c r="Y137" s="21">
        <f>+$I137*IF(OR($A137="2-F1",$A137="2-F2"),'COMPRAS CONJ - FACTORES'!Y$11,'COMPRAS CONJ - FACTORES'!Y$10)*'COMPRAS CONJ - FACTORES'!Y137</f>
        <v>0</v>
      </c>
      <c r="Z137" s="21">
        <f>+$I137*IF(OR($A137="2-F1",$A137="2-F2"),'COMPRAS CONJ - FACTORES'!Z$11,'COMPRAS CONJ - FACTORES'!Z$10)*'COMPRAS CONJ - FACTORES'!Z137</f>
        <v>0</v>
      </c>
      <c r="AA137" s="21">
        <f>+$I137*IF(OR($A137="2-F1",$A137="2-F2"),'COMPRAS CONJ - FACTORES'!AA$11,'COMPRAS CONJ - FACTORES'!AA$10)*'COMPRAS CONJ - FACTORES'!AA137</f>
        <v>0</v>
      </c>
      <c r="AB137" s="21">
        <f>+$I137*IF(OR($A137="2-F1",$A137="2-F2"),'COMPRAS CONJ - FACTORES'!AB$11,'COMPRAS CONJ - FACTORES'!AB$10)*'COMPRAS CONJ - FACTORES'!AB137</f>
        <v>0</v>
      </c>
      <c r="AC137" s="21">
        <f>+$I137*IF(OR($A137="2-F1",$A137="2-F2"),'COMPRAS CONJ - FACTORES'!AC$11,'COMPRAS CONJ - FACTORES'!AC$10)*'COMPRAS CONJ - FACTORES'!AC137</f>
        <v>0</v>
      </c>
      <c r="AD137" s="21">
        <f>+$I137*IF(OR($A137="2-F1",$A137="2-F2"),'COMPRAS CONJ - FACTORES'!AD$11,'COMPRAS CONJ - FACTORES'!AD$10)*'COMPRAS CONJ - FACTORES'!AD137</f>
        <v>0</v>
      </c>
      <c r="AE137" s="21">
        <f>+$I137*IF(OR($A137="2-F1",$A137="2-F2"),'COMPRAS CONJ - FACTORES'!AE$11,'COMPRAS CONJ - FACTORES'!AE$10)*'COMPRAS CONJ - FACTORES'!AE137</f>
        <v>0</v>
      </c>
      <c r="AF137" s="21">
        <f>+$I137*IF(OR($A137="2-F1",$A137="2-F2"),'COMPRAS CONJ - FACTORES'!AF$11,'COMPRAS CONJ - FACTORES'!AF$10)*'COMPRAS CONJ - FACTORES'!AF137</f>
        <v>0</v>
      </c>
      <c r="AG137" s="21">
        <f>+$I137*IF(OR($A137="2-F1",$A137="2-F2"),'COMPRAS CONJ - FACTORES'!AG$11,'COMPRAS CONJ - FACTORES'!AG$10)*'COMPRAS CONJ - FACTORES'!AG137</f>
        <v>0</v>
      </c>
      <c r="AH137" s="21">
        <f>+$I137*IF(OR($A137="2-F1",$A137="2-F2"),'COMPRAS CONJ - FACTORES'!AH$11,'COMPRAS CONJ - FACTORES'!AH$10)*'COMPRAS CONJ - FACTORES'!AH137</f>
        <v>0</v>
      </c>
      <c r="AI137" s="21">
        <f>+$I137*IF(OR($A137="2-F1",$A137="2-F2"),'COMPRAS CONJ - FACTORES'!AI$11,'COMPRAS CONJ - FACTORES'!AI$10)*'COMPRAS CONJ - FACTORES'!AI137</f>
        <v>0</v>
      </c>
      <c r="AJ137" s="21">
        <f>+$I137*IF(OR($A137="2-F1",$A137="2-F2"),'COMPRAS CONJ - FACTORES'!AJ$11,'COMPRAS CONJ - FACTORES'!AJ$10)*'COMPRAS CONJ - FACTORES'!AJ137</f>
        <v>0</v>
      </c>
      <c r="AK137" s="21">
        <f>+$I137*IF(OR($A137="2-F1",$A137="2-F2"),'COMPRAS CONJ - FACTORES'!AK$11,'COMPRAS CONJ - FACTORES'!AK$10)*'COMPRAS CONJ - FACTORES'!AK137</f>
        <v>0</v>
      </c>
      <c r="AL137" s="21">
        <f>+$I137*IF(OR($A137="2-F1",$A137="2-F2"),'COMPRAS CONJ - FACTORES'!AL$11,'COMPRAS CONJ - FACTORES'!AL$10)*'COMPRAS CONJ - FACTORES'!AL137</f>
        <v>0</v>
      </c>
      <c r="AM137" s="21">
        <f>+$I137*IF(OR($A137="2-F1",$A137="2-F2"),'COMPRAS CONJ - FACTORES'!AM$11,'COMPRAS CONJ - FACTORES'!AM$10)*'COMPRAS CONJ - FACTORES'!AM137</f>
        <v>0</v>
      </c>
      <c r="AN137" s="21">
        <f>+$I137*IF(OR($A137="2-F1",$A137="2-F2"),'COMPRAS CONJ - FACTORES'!AN$11,'COMPRAS CONJ - FACTORES'!AN$10)*'COMPRAS CONJ - FACTORES'!AN137</f>
        <v>0</v>
      </c>
      <c r="AO137" s="21">
        <f>+$I137*IF(OR($A137="2-F1",$A137="2-F2"),'COMPRAS CONJ - FACTORES'!AO$11,'COMPRAS CONJ - FACTORES'!AO$10)*'COMPRAS CONJ - FACTORES'!AO137</f>
        <v>0</v>
      </c>
      <c r="AP137" s="21">
        <f>+$I137*IF(OR($A137="2-F1",$A137="2-F2"),'COMPRAS CONJ - FACTORES'!AP$11,'COMPRAS CONJ - FACTORES'!AP$10)*'COMPRAS CONJ - FACTORES'!AP137</f>
        <v>0</v>
      </c>
      <c r="AQ137" s="21">
        <f>+$I137*IF(OR($A137="2-F1",$A137="2-F2"),'COMPRAS CONJ - FACTORES'!AQ$11,'COMPRAS CONJ - FACTORES'!AQ$10)*'COMPRAS CONJ - FACTORES'!AQ137</f>
        <v>0</v>
      </c>
      <c r="AR137" s="21">
        <f>+$I137*IF(OR($A137="2-F1",$A137="2-F2"),'COMPRAS CONJ - FACTORES'!AR$11,'COMPRAS CONJ - FACTORES'!AR$10)*'COMPRAS CONJ - FACTORES'!AR137</f>
        <v>0</v>
      </c>
      <c r="AS137" s="21">
        <f>+$I137*IF(OR($A137="2-F1",$A137="2-F2"),'COMPRAS CONJ - FACTORES'!AS$11,'COMPRAS CONJ - FACTORES'!AS$10)*'COMPRAS CONJ - FACTORES'!AS137</f>
        <v>0</v>
      </c>
      <c r="AT137" s="21">
        <f>+$I137*IF(OR($A137="2-F1",$A137="2-F2"),'COMPRAS CONJ - FACTORES'!AT$11,'COMPRAS CONJ - FACTORES'!AT$10)*'COMPRAS CONJ - FACTORES'!AT137</f>
        <v>0</v>
      </c>
      <c r="AU137" s="21">
        <f>+$I137*IF(OR($A137="2-F1",$A137="2-F2"),'COMPRAS CONJ - FACTORES'!AU$11,'COMPRAS CONJ - FACTORES'!AU$10)*'COMPRAS CONJ - FACTORES'!AU137</f>
        <v>0</v>
      </c>
      <c r="AV137" s="21">
        <f>+$I137*IF(OR($A137="2-F1",$A137="2-F2"),'COMPRAS CONJ - FACTORES'!AV$11,'COMPRAS CONJ - FACTORES'!AV$10)*'COMPRAS CONJ - FACTORES'!AV137</f>
        <v>0</v>
      </c>
      <c r="AW137" s="21">
        <f>+$I137*IF(OR($A137="2-F1",$A137="2-F2"),'COMPRAS CONJ - FACTORES'!AW$11,'COMPRAS CONJ - FACTORES'!AW$10)*'COMPRAS CONJ - FACTORES'!AW137</f>
        <v>0</v>
      </c>
      <c r="AX137" s="21">
        <f>+$I137*IF(OR($A137="2-F1",$A137="2-F2"),'COMPRAS CONJ - FACTORES'!AX$11,'COMPRAS CONJ - FACTORES'!AX$10)*'COMPRAS CONJ - FACTORES'!AX137</f>
        <v>0</v>
      </c>
      <c r="AY137" s="21">
        <f>+$I137*IF(OR($A137="2-F1",$A137="2-F2"),'COMPRAS CONJ - FACTORES'!AY$11,'COMPRAS CONJ - FACTORES'!AY$10)*'COMPRAS CONJ - FACTORES'!AY137</f>
        <v>0</v>
      </c>
      <c r="AZ137" s="21">
        <f>+$I137*IF(OR($A137="2-F1",$A137="2-F2"),'COMPRAS CONJ - FACTORES'!AZ$11,'COMPRAS CONJ - FACTORES'!AZ$10)*'COMPRAS CONJ - FACTORES'!AZ137</f>
        <v>0</v>
      </c>
      <c r="BA137" s="21">
        <f>+$I137*IF(OR($A137="2-F1",$A137="2-F2"),'COMPRAS CONJ - FACTORES'!BA$11,'COMPRAS CONJ - FACTORES'!BA$10)*'COMPRAS CONJ - FACTORES'!BA137</f>
        <v>0</v>
      </c>
      <c r="BB137" s="21">
        <f>+$I137*IF(OR($A137="2-F1",$A137="2-F2"),'COMPRAS CONJ - FACTORES'!BB$11,'COMPRAS CONJ - FACTORES'!BB$10)*'COMPRAS CONJ - FACTORES'!BB137</f>
        <v>0</v>
      </c>
      <c r="BC137" s="21">
        <f>+$I137*IF(OR($A137="2-F1",$A137="2-F2"),'COMPRAS CONJ - FACTORES'!BC$11,'COMPRAS CONJ - FACTORES'!BC$10)*'COMPRAS CONJ - FACTORES'!BC137</f>
        <v>0</v>
      </c>
      <c r="BD137" s="21">
        <f>+$I137*IF(OR($A137="2-F1",$A137="2-F2"),'COMPRAS CONJ - FACTORES'!BD$11,'COMPRAS CONJ - FACTORES'!BD$10)*'COMPRAS CONJ - FACTORES'!BD137</f>
        <v>0</v>
      </c>
      <c r="BE137" s="21">
        <f>+$I137*IF(OR($A137="2-F1",$A137="2-F2"),'COMPRAS CONJ - FACTORES'!BE$11,'COMPRAS CONJ - FACTORES'!BE$10)*'COMPRAS CONJ - FACTORES'!BE137</f>
        <v>45.499968499999987</v>
      </c>
      <c r="BF137" s="21">
        <f>+$I137*IF(OR($A137="2-F1",$A137="2-F2"),'COMPRAS CONJ - FACTORES'!BF$11,'COMPRAS CONJ - FACTORES'!BF$10)*'COMPRAS CONJ - FACTORES'!BF137</f>
        <v>45.499968499999987</v>
      </c>
      <c r="BG137" s="21">
        <f>+$I137*IF(OR($A137="2-F1",$A137="2-F2"),'COMPRAS CONJ - FACTORES'!BG$11,'COMPRAS CONJ - FACTORES'!BG$10)*'COMPRAS CONJ - FACTORES'!BG137</f>
        <v>45.499968499999987</v>
      </c>
      <c r="BH137" s="21">
        <f>+$I137*IF(OR($A137="2-F1",$A137="2-F2"),'COMPRAS CONJ - FACTORES'!BH$11,'COMPRAS CONJ - FACTORES'!BH$10)*'COMPRAS CONJ - FACTORES'!BH137</f>
        <v>45.499968499999987</v>
      </c>
      <c r="BI137" s="21">
        <f>+$I137*IF(OR($A137="2-F1",$A137="2-F2"),'COMPRAS CONJ - FACTORES'!BI$11,'COMPRAS CONJ - FACTORES'!BI$10)*'COMPRAS CONJ - FACTORES'!BI137</f>
        <v>45.499968499999987</v>
      </c>
      <c r="BJ137" s="21">
        <f>+$I137*IF(OR($A137="2-F1",$A137="2-F2"),'COMPRAS CONJ - FACTORES'!BJ$11,'COMPRAS CONJ - FACTORES'!BJ$10)*'COMPRAS CONJ - FACTORES'!BJ137</f>
        <v>45.499968499999987</v>
      </c>
      <c r="BK137" s="21">
        <f>+$I137*IF(OR($A137="2-F1",$A137="2-F2"),'COMPRAS CONJ - FACTORES'!BK$11,'COMPRAS CONJ - FACTORES'!BK$10)*'COMPRAS CONJ - FACTORES'!BK137</f>
        <v>45.499968499999987</v>
      </c>
      <c r="BL137" s="21">
        <f>+$I137*IF(OR($A137="2-F1",$A137="2-F2"),'COMPRAS CONJ - FACTORES'!BL$11,'COMPRAS CONJ - FACTORES'!BL$10)*'COMPRAS CONJ - FACTORES'!BL137</f>
        <v>45.499968499999987</v>
      </c>
      <c r="BM137" s="21">
        <f>+$I137*IF(OR($A137="2-F1",$A137="2-F2"),'COMPRAS CONJ - FACTORES'!BM$11,'COMPRAS CONJ - FACTORES'!BM$10)*'COMPRAS CONJ - FACTORES'!BM137</f>
        <v>45.499968499999987</v>
      </c>
      <c r="BN137" s="21">
        <f>+$I137*IF(OR($A137="2-F1",$A137="2-F2"),'COMPRAS CONJ - FACTORES'!BN$11,'COMPRAS CONJ - FACTORES'!BN$10)*'COMPRAS CONJ - FACTORES'!BN137</f>
        <v>45.499968499999987</v>
      </c>
      <c r="BO137" s="21">
        <f>+$I137*IF(OR($A137="2-F1",$A137="2-F2"),'COMPRAS CONJ - FACTORES'!BO$11,'COMPRAS CONJ - FACTORES'!BO$10)*'COMPRAS CONJ - FACTORES'!BO137</f>
        <v>45.499968499999987</v>
      </c>
      <c r="BP137" s="21">
        <f>+$I137*IF(OR($A137="2-F1",$A137="2-F2"),'COMPRAS CONJ - FACTORES'!BP$11,'COMPRAS CONJ - FACTORES'!BP$10)*'COMPRAS CONJ - FACTORES'!BP137</f>
        <v>45.499968499999987</v>
      </c>
      <c r="BQ137" s="21">
        <f>+$I137*IF(OR($A137="2-F1",$A137="2-F2"),'COMPRAS CONJ - FACTORES'!BQ$11,'COMPRAS CONJ - FACTORES'!BQ$10)*'COMPRAS CONJ - FACTORES'!BQ137</f>
        <v>46.273883999999988</v>
      </c>
      <c r="BR137" s="21">
        <f>+$I137*IF(OR($A137="2-F1",$A137="2-F2"),'COMPRAS CONJ - FACTORES'!BR$11,'COMPRAS CONJ - FACTORES'!BR$10)*'COMPRAS CONJ - FACTORES'!BR137</f>
        <v>46.273883999999988</v>
      </c>
      <c r="BS137" s="21">
        <f>+$I137*IF(OR($A137="2-F1",$A137="2-F2"),'COMPRAS CONJ - FACTORES'!BS$11,'COMPRAS CONJ - FACTORES'!BS$10)*'COMPRAS CONJ - FACTORES'!BS137</f>
        <v>46.273883999999988</v>
      </c>
      <c r="BT137" s="21">
        <f>+$I137*IF(OR($A137="2-F1",$A137="2-F2"),'COMPRAS CONJ - FACTORES'!BT$11,'COMPRAS CONJ - FACTORES'!BT$10)*'COMPRAS CONJ - FACTORES'!BT137</f>
        <v>46.273883999999988</v>
      </c>
      <c r="BU137" s="21">
        <f>+$I137*IF(OR($A137="2-F1",$A137="2-F2"),'COMPRAS CONJ - FACTORES'!BU$11,'COMPRAS CONJ - FACTORES'!BU$10)*'COMPRAS CONJ - FACTORES'!BU137</f>
        <v>46.273883999999988</v>
      </c>
      <c r="BV137" s="21">
        <f>+$I137*IF(OR($A137="2-F1",$A137="2-F2"),'COMPRAS CONJ - FACTORES'!BV$11,'COMPRAS CONJ - FACTORES'!BV$10)*'COMPRAS CONJ - FACTORES'!BV137</f>
        <v>46.273883999999988</v>
      </c>
      <c r="BW137" s="21">
        <f>+$I137*IF(OR($A137="2-F1",$A137="2-F2"),'COMPRAS CONJ - FACTORES'!BW$11,'COMPRAS CONJ - FACTORES'!BW$10)*'COMPRAS CONJ - FACTORES'!BW137</f>
        <v>46.273883999999988</v>
      </c>
      <c r="BX137" s="21">
        <f>+$I137*IF(OR($A137="2-F1",$A137="2-F2"),'COMPRAS CONJ - FACTORES'!BX$11,'COMPRAS CONJ - FACTORES'!BX$10)*'COMPRAS CONJ - FACTORES'!BX137</f>
        <v>46.273883999999988</v>
      </c>
      <c r="BY137" s="21">
        <f>+$I137*IF(OR($A137="2-F1",$A137="2-F2"),'COMPRAS CONJ - FACTORES'!BY$11,'COMPRAS CONJ - FACTORES'!BY$10)*'COMPRAS CONJ - FACTORES'!BY137</f>
        <v>46.273883999999988</v>
      </c>
      <c r="BZ137" s="21">
        <f>+$I137*IF(OR($A137="2-F1",$A137="2-F2"),'COMPRAS CONJ - FACTORES'!BZ$11,'COMPRAS CONJ - FACTORES'!BZ$10)*'COMPRAS CONJ - FACTORES'!BZ137</f>
        <v>46.273883999999988</v>
      </c>
      <c r="CA137" s="21">
        <f>+$I137*IF(OR($A137="2-F1",$A137="2-F2"),'COMPRAS CONJ - FACTORES'!CA$11,'COMPRAS CONJ - FACTORES'!CA$10)*'COMPRAS CONJ - FACTORES'!CA137</f>
        <v>46.273883999999988</v>
      </c>
    </row>
    <row r="138" spans="1:79" ht="15" thickBot="1" x14ac:dyDescent="0.35">
      <c r="A138" s="9" t="s">
        <v>3398</v>
      </c>
      <c r="B138" s="490" t="s">
        <v>2787</v>
      </c>
      <c r="C138" s="491" t="s">
        <v>3583</v>
      </c>
      <c r="D138" s="11" t="s">
        <v>2807</v>
      </c>
      <c r="E138" s="9" t="s">
        <v>2812</v>
      </c>
      <c r="F138" s="9" t="s">
        <v>2813</v>
      </c>
      <c r="G138" s="9" t="s">
        <v>3584</v>
      </c>
      <c r="H138" s="12" t="s">
        <v>2806</v>
      </c>
      <c r="I138" s="13">
        <v>38.9</v>
      </c>
      <c r="J138" s="14">
        <v>57.6</v>
      </c>
      <c r="K138" s="24">
        <v>43277</v>
      </c>
      <c r="L138" s="24">
        <v>44252</v>
      </c>
      <c r="M138" s="689">
        <v>44252</v>
      </c>
      <c r="N138" s="21">
        <f>+$I138*IF(OR($A138="2-F1",$A138="2-F2"),'COMPRAS CONJ - FACTORES'!N$11,'COMPRAS CONJ - FACTORES'!N$10)*'COMPRAS CONJ - FACTORES'!N138</f>
        <v>0</v>
      </c>
      <c r="O138" s="21">
        <f>+$I138*IF(OR($A138="2-F1",$A138="2-F2"),'COMPRAS CONJ - FACTORES'!O$11,'COMPRAS CONJ - FACTORES'!O$10)*'COMPRAS CONJ - FACTORES'!O138</f>
        <v>0</v>
      </c>
      <c r="P138" s="21">
        <f>+$I138*IF(OR($A138="2-F1",$A138="2-F2"),'COMPRAS CONJ - FACTORES'!P$11,'COMPRAS CONJ - FACTORES'!P$10)*'COMPRAS CONJ - FACTORES'!P138</f>
        <v>0</v>
      </c>
      <c r="Q138" s="21">
        <f>+$I138*IF(OR($A138="2-F1",$A138="2-F2"),'COMPRAS CONJ - FACTORES'!Q$11,'COMPRAS CONJ - FACTORES'!Q$10)*'COMPRAS CONJ - FACTORES'!Q138</f>
        <v>0</v>
      </c>
      <c r="R138" s="21">
        <f>+$I138*IF(OR($A138="2-F1",$A138="2-F2"),'COMPRAS CONJ - FACTORES'!R$11,'COMPRAS CONJ - FACTORES'!R$10)*'COMPRAS CONJ - FACTORES'!R138</f>
        <v>0</v>
      </c>
      <c r="S138" s="21">
        <f>+$I138*IF(OR($A138="2-F1",$A138="2-F2"),'COMPRAS CONJ - FACTORES'!S$11,'COMPRAS CONJ - FACTORES'!S$10)*'COMPRAS CONJ - FACTORES'!S138</f>
        <v>0</v>
      </c>
      <c r="T138" s="21">
        <f>+$I138*IF(OR($A138="2-F1",$A138="2-F2"),'COMPRAS CONJ - FACTORES'!T$11,'COMPRAS CONJ - FACTORES'!T$10)*'COMPRAS CONJ - FACTORES'!T138</f>
        <v>0</v>
      </c>
      <c r="U138" s="21">
        <f>+$I138*IF(OR($A138="2-F1",$A138="2-F2"),'COMPRAS CONJ - FACTORES'!U$11,'COMPRAS CONJ - FACTORES'!U$10)*'COMPRAS CONJ - FACTORES'!U138</f>
        <v>0</v>
      </c>
      <c r="V138" s="21">
        <f>+$I138*IF(OR($A138="2-F1",$A138="2-F2"),'COMPRAS CONJ - FACTORES'!V$11,'COMPRAS CONJ - FACTORES'!V$10)*'COMPRAS CONJ - FACTORES'!V138</f>
        <v>0</v>
      </c>
      <c r="W138" s="21">
        <f>+$I138*IF(OR($A138="2-F1",$A138="2-F2"),'COMPRAS CONJ - FACTORES'!W$11,'COMPRAS CONJ - FACTORES'!W$10)*'COMPRAS CONJ - FACTORES'!W138</f>
        <v>0</v>
      </c>
      <c r="X138" s="21">
        <f>+$I138*IF(OR($A138="2-F1",$A138="2-F2"),'COMPRAS CONJ - FACTORES'!X$11,'COMPRAS CONJ - FACTORES'!X$10)*'COMPRAS CONJ - FACTORES'!X138</f>
        <v>0</v>
      </c>
      <c r="Y138" s="21">
        <f>+$I138*IF(OR($A138="2-F1",$A138="2-F2"),'COMPRAS CONJ - FACTORES'!Y$11,'COMPRAS CONJ - FACTORES'!Y$10)*'COMPRAS CONJ - FACTORES'!Y138</f>
        <v>0</v>
      </c>
      <c r="Z138" s="21">
        <f>+$I138*IF(OR($A138="2-F1",$A138="2-F2"),'COMPRAS CONJ - FACTORES'!Z$11,'COMPRAS CONJ - FACTORES'!Z$10)*'COMPRAS CONJ - FACTORES'!Z138</f>
        <v>0</v>
      </c>
      <c r="AA138" s="21">
        <f>+$I138*IF(OR($A138="2-F1",$A138="2-F2"),'COMPRAS CONJ - FACTORES'!AA$11,'COMPRAS CONJ - FACTORES'!AA$10)*'COMPRAS CONJ - FACTORES'!AA138</f>
        <v>0</v>
      </c>
      <c r="AB138" s="21">
        <f>+$I138*IF(OR($A138="2-F1",$A138="2-F2"),'COMPRAS CONJ - FACTORES'!AB$11,'COMPRAS CONJ - FACTORES'!AB$10)*'COMPRAS CONJ - FACTORES'!AB138</f>
        <v>0</v>
      </c>
      <c r="AC138" s="21">
        <f>+$I138*IF(OR($A138="2-F1",$A138="2-F2"),'COMPRAS CONJ - FACTORES'!AC$11,'COMPRAS CONJ - FACTORES'!AC$10)*'COMPRAS CONJ - FACTORES'!AC138</f>
        <v>0</v>
      </c>
      <c r="AD138" s="21">
        <f>+$I138*IF(OR($A138="2-F1",$A138="2-F2"),'COMPRAS CONJ - FACTORES'!AD$11,'COMPRAS CONJ - FACTORES'!AD$10)*'COMPRAS CONJ - FACTORES'!AD138</f>
        <v>0</v>
      </c>
      <c r="AE138" s="21">
        <f>+$I138*IF(OR($A138="2-F1",$A138="2-F2"),'COMPRAS CONJ - FACTORES'!AE$11,'COMPRAS CONJ - FACTORES'!AE$10)*'COMPRAS CONJ - FACTORES'!AE138</f>
        <v>0</v>
      </c>
      <c r="AF138" s="21">
        <f>+$I138*IF(OR($A138="2-F1",$A138="2-F2"),'COMPRAS CONJ - FACTORES'!AF$11,'COMPRAS CONJ - FACTORES'!AF$10)*'COMPRAS CONJ - FACTORES'!AF138</f>
        <v>0</v>
      </c>
      <c r="AG138" s="21">
        <f>+$I138*IF(OR($A138="2-F1",$A138="2-F2"),'COMPRAS CONJ - FACTORES'!AG$11,'COMPRAS CONJ - FACTORES'!AG$10)*'COMPRAS CONJ - FACTORES'!AG138</f>
        <v>0</v>
      </c>
      <c r="AH138" s="21">
        <f>+$I138*IF(OR($A138="2-F1",$A138="2-F2"),'COMPRAS CONJ - FACTORES'!AH$11,'COMPRAS CONJ - FACTORES'!AH$10)*'COMPRAS CONJ - FACTORES'!AH138</f>
        <v>0</v>
      </c>
      <c r="AI138" s="21">
        <f>+$I138*IF(OR($A138="2-F1",$A138="2-F2"),'COMPRAS CONJ - FACTORES'!AI$11,'COMPRAS CONJ - FACTORES'!AI$10)*'COMPRAS CONJ - FACTORES'!AI138</f>
        <v>0</v>
      </c>
      <c r="AJ138" s="21">
        <f>+$I138*IF(OR($A138="2-F1",$A138="2-F2"),'COMPRAS CONJ - FACTORES'!AJ$11,'COMPRAS CONJ - FACTORES'!AJ$10)*'COMPRAS CONJ - FACTORES'!AJ138</f>
        <v>0</v>
      </c>
      <c r="AK138" s="21">
        <f>+$I138*IF(OR($A138="2-F1",$A138="2-F2"),'COMPRAS CONJ - FACTORES'!AK$11,'COMPRAS CONJ - FACTORES'!AK$10)*'COMPRAS CONJ - FACTORES'!AK138</f>
        <v>0</v>
      </c>
      <c r="AL138" s="21">
        <f>+$I138*IF(OR($A138="2-F1",$A138="2-F2"),'COMPRAS CONJ - FACTORES'!AL$11,'COMPRAS CONJ - FACTORES'!AL$10)*'COMPRAS CONJ - FACTORES'!AL138</f>
        <v>0</v>
      </c>
      <c r="AM138" s="21">
        <f>+$I138*IF(OR($A138="2-F1",$A138="2-F2"),'COMPRAS CONJ - FACTORES'!AM$11,'COMPRAS CONJ - FACTORES'!AM$10)*'COMPRAS CONJ - FACTORES'!AM138</f>
        <v>0</v>
      </c>
      <c r="AN138" s="21">
        <f>+$I138*IF(OR($A138="2-F1",$A138="2-F2"),'COMPRAS CONJ - FACTORES'!AN$11,'COMPRAS CONJ - FACTORES'!AN$10)*'COMPRAS CONJ - FACTORES'!AN138</f>
        <v>0</v>
      </c>
      <c r="AO138" s="21">
        <f>+$I138*IF(OR($A138="2-F1",$A138="2-F2"),'COMPRAS CONJ - FACTORES'!AO$11,'COMPRAS CONJ - FACTORES'!AO$10)*'COMPRAS CONJ - FACTORES'!AO138</f>
        <v>0</v>
      </c>
      <c r="AP138" s="21">
        <f>+$I138*IF(OR($A138="2-F1",$A138="2-F2"),'COMPRAS CONJ - FACTORES'!AP$11,'COMPRAS CONJ - FACTORES'!AP$10)*'COMPRAS CONJ - FACTORES'!AP138</f>
        <v>0</v>
      </c>
      <c r="AQ138" s="21">
        <f>+$I138*IF(OR($A138="2-F1",$A138="2-F2"),'COMPRAS CONJ - FACTORES'!AQ$11,'COMPRAS CONJ - FACTORES'!AQ$10)*'COMPRAS CONJ - FACTORES'!AQ138</f>
        <v>0</v>
      </c>
      <c r="AR138" s="21">
        <f>+$I138*IF(OR($A138="2-F1",$A138="2-F2"),'COMPRAS CONJ - FACTORES'!AR$11,'COMPRAS CONJ - FACTORES'!AR$10)*'COMPRAS CONJ - FACTORES'!AR138</f>
        <v>0</v>
      </c>
      <c r="AS138" s="21">
        <f>+$I138*IF(OR($A138="2-F1",$A138="2-F2"),'COMPRAS CONJ - FACTORES'!AS$11,'COMPRAS CONJ - FACTORES'!AS$10)*'COMPRAS CONJ - FACTORES'!AS138</f>
        <v>0</v>
      </c>
      <c r="AT138" s="21">
        <f>+$I138*IF(OR($A138="2-F1",$A138="2-F2"),'COMPRAS CONJ - FACTORES'!AT$11,'COMPRAS CONJ - FACTORES'!AT$10)*'COMPRAS CONJ - FACTORES'!AT138</f>
        <v>0</v>
      </c>
      <c r="AU138" s="21">
        <f>+$I138*IF(OR($A138="2-F1",$A138="2-F2"),'COMPRAS CONJ - FACTORES'!AU$11,'COMPRAS CONJ - FACTORES'!AU$10)*'COMPRAS CONJ - FACTORES'!AU138</f>
        <v>0</v>
      </c>
      <c r="AV138" s="21">
        <f>+$I138*IF(OR($A138="2-F1",$A138="2-F2"),'COMPRAS CONJ - FACTORES'!AV$11,'COMPRAS CONJ - FACTORES'!AV$10)*'COMPRAS CONJ - FACTORES'!AV138</f>
        <v>0</v>
      </c>
      <c r="AW138" s="21">
        <f>+$I138*IF(OR($A138="2-F1",$A138="2-F2"),'COMPRAS CONJ - FACTORES'!AW$11,'COMPRAS CONJ - FACTORES'!AW$10)*'COMPRAS CONJ - FACTORES'!AW138</f>
        <v>0</v>
      </c>
      <c r="AX138" s="21">
        <f>+$I138*IF(OR($A138="2-F1",$A138="2-F2"),'COMPRAS CONJ - FACTORES'!AX$11,'COMPRAS CONJ - FACTORES'!AX$10)*'COMPRAS CONJ - FACTORES'!AX138</f>
        <v>0</v>
      </c>
      <c r="AY138" s="21">
        <f>+$I138*IF(OR($A138="2-F1",$A138="2-F2"),'COMPRAS CONJ - FACTORES'!AY$11,'COMPRAS CONJ - FACTORES'!AY$10)*'COMPRAS CONJ - FACTORES'!AY138</f>
        <v>0</v>
      </c>
      <c r="AZ138" s="21">
        <f>+$I138*IF(OR($A138="2-F1",$A138="2-F2"),'COMPRAS CONJ - FACTORES'!AZ$11,'COMPRAS CONJ - FACTORES'!AZ$10)*'COMPRAS CONJ - FACTORES'!AZ138</f>
        <v>0</v>
      </c>
      <c r="BA138" s="21">
        <f>+$I138*IF(OR($A138="2-F1",$A138="2-F2"),'COMPRAS CONJ - FACTORES'!BA$11,'COMPRAS CONJ - FACTORES'!BA$10)*'COMPRAS CONJ - FACTORES'!BA138</f>
        <v>0</v>
      </c>
      <c r="BB138" s="21">
        <f>+$I138*IF(OR($A138="2-F1",$A138="2-F2"),'COMPRAS CONJ - FACTORES'!BB$11,'COMPRAS CONJ - FACTORES'!BB$10)*'COMPRAS CONJ - FACTORES'!BB138</f>
        <v>0</v>
      </c>
      <c r="BC138" s="21">
        <f>+$I138*IF(OR($A138="2-F1",$A138="2-F2"),'COMPRAS CONJ - FACTORES'!BC$11,'COMPRAS CONJ - FACTORES'!BC$10)*'COMPRAS CONJ - FACTORES'!BC138</f>
        <v>0</v>
      </c>
      <c r="BD138" s="21">
        <f>+$I138*IF(OR($A138="2-F1",$A138="2-F2"),'COMPRAS CONJ - FACTORES'!BD$11,'COMPRAS CONJ - FACTORES'!BD$10)*'COMPRAS CONJ - FACTORES'!BD138</f>
        <v>0</v>
      </c>
      <c r="BE138" s="21">
        <f>+$I138*IF(OR($A138="2-F1",$A138="2-F2"),'COMPRAS CONJ - FACTORES'!BE$11,'COMPRAS CONJ - FACTORES'!BE$10)*'COMPRAS CONJ - FACTORES'!BE138</f>
        <v>45.499968499999987</v>
      </c>
      <c r="BF138" s="21">
        <f>+$I138*IF(OR($A138="2-F1",$A138="2-F2"),'COMPRAS CONJ - FACTORES'!BF$11,'COMPRAS CONJ - FACTORES'!BF$10)*'COMPRAS CONJ - FACTORES'!BF138</f>
        <v>45.499968499999987</v>
      </c>
      <c r="BG138" s="21">
        <f>+$I138*IF(OR($A138="2-F1",$A138="2-F2"),'COMPRAS CONJ - FACTORES'!BG$11,'COMPRAS CONJ - FACTORES'!BG$10)*'COMPRAS CONJ - FACTORES'!BG138</f>
        <v>45.499968499999987</v>
      </c>
      <c r="BH138" s="21">
        <f>+$I138*IF(OR($A138="2-F1",$A138="2-F2"),'COMPRAS CONJ - FACTORES'!BH$11,'COMPRAS CONJ - FACTORES'!BH$10)*'COMPRAS CONJ - FACTORES'!BH138</f>
        <v>45.499968499999987</v>
      </c>
      <c r="BI138" s="21">
        <f>+$I138*IF(OR($A138="2-F1",$A138="2-F2"),'COMPRAS CONJ - FACTORES'!BI$11,'COMPRAS CONJ - FACTORES'!BI$10)*'COMPRAS CONJ - FACTORES'!BI138</f>
        <v>45.499968499999987</v>
      </c>
      <c r="BJ138" s="21">
        <f>+$I138*IF(OR($A138="2-F1",$A138="2-F2"),'COMPRAS CONJ - FACTORES'!BJ$11,'COMPRAS CONJ - FACTORES'!BJ$10)*'COMPRAS CONJ - FACTORES'!BJ138</f>
        <v>45.499968499999987</v>
      </c>
      <c r="BK138" s="21">
        <f>+$I138*IF(OR($A138="2-F1",$A138="2-F2"),'COMPRAS CONJ - FACTORES'!BK$11,'COMPRAS CONJ - FACTORES'!BK$10)*'COMPRAS CONJ - FACTORES'!BK138</f>
        <v>45.499968499999987</v>
      </c>
      <c r="BL138" s="21">
        <f>+$I138*IF(OR($A138="2-F1",$A138="2-F2"),'COMPRAS CONJ - FACTORES'!BL$11,'COMPRAS CONJ - FACTORES'!BL$10)*'COMPRAS CONJ - FACTORES'!BL138</f>
        <v>45.499968499999987</v>
      </c>
      <c r="BM138" s="21">
        <f>+$I138*IF(OR($A138="2-F1",$A138="2-F2"),'COMPRAS CONJ - FACTORES'!BM$11,'COMPRAS CONJ - FACTORES'!BM$10)*'COMPRAS CONJ - FACTORES'!BM138</f>
        <v>45.499968499999987</v>
      </c>
      <c r="BN138" s="21">
        <f>+$I138*IF(OR($A138="2-F1",$A138="2-F2"),'COMPRAS CONJ - FACTORES'!BN$11,'COMPRAS CONJ - FACTORES'!BN$10)*'COMPRAS CONJ - FACTORES'!BN138</f>
        <v>45.499968499999987</v>
      </c>
      <c r="BO138" s="21">
        <f>+$I138*IF(OR($A138="2-F1",$A138="2-F2"),'COMPRAS CONJ - FACTORES'!BO$11,'COMPRAS CONJ - FACTORES'!BO$10)*'COMPRAS CONJ - FACTORES'!BO138</f>
        <v>45.499968499999987</v>
      </c>
      <c r="BP138" s="21">
        <f>+$I138*IF(OR($A138="2-F1",$A138="2-F2"),'COMPRAS CONJ - FACTORES'!BP$11,'COMPRAS CONJ - FACTORES'!BP$10)*'COMPRAS CONJ - FACTORES'!BP138</f>
        <v>45.499968499999987</v>
      </c>
      <c r="BQ138" s="21">
        <f>+$I138*IF(OR($A138="2-F1",$A138="2-F2"),'COMPRAS CONJ - FACTORES'!BQ$11,'COMPRAS CONJ - FACTORES'!BQ$10)*'COMPRAS CONJ - FACTORES'!BQ138</f>
        <v>46.273883999999988</v>
      </c>
      <c r="BR138" s="21">
        <f>+$I138*IF(OR($A138="2-F1",$A138="2-F2"),'COMPRAS CONJ - FACTORES'!BR$11,'COMPRAS CONJ - FACTORES'!BR$10)*'COMPRAS CONJ - FACTORES'!BR138</f>
        <v>46.273883999999988</v>
      </c>
      <c r="BS138" s="21">
        <f>+$I138*IF(OR($A138="2-F1",$A138="2-F2"),'COMPRAS CONJ - FACTORES'!BS$11,'COMPRAS CONJ - FACTORES'!BS$10)*'COMPRAS CONJ - FACTORES'!BS138</f>
        <v>46.273883999999988</v>
      </c>
      <c r="BT138" s="21">
        <f>+$I138*IF(OR($A138="2-F1",$A138="2-F2"),'COMPRAS CONJ - FACTORES'!BT$11,'COMPRAS CONJ - FACTORES'!BT$10)*'COMPRAS CONJ - FACTORES'!BT138</f>
        <v>46.273883999999988</v>
      </c>
      <c r="BU138" s="21">
        <f>+$I138*IF(OR($A138="2-F1",$A138="2-F2"),'COMPRAS CONJ - FACTORES'!BU$11,'COMPRAS CONJ - FACTORES'!BU$10)*'COMPRAS CONJ - FACTORES'!BU138</f>
        <v>46.273883999999988</v>
      </c>
      <c r="BV138" s="21">
        <f>+$I138*IF(OR($A138="2-F1",$A138="2-F2"),'COMPRAS CONJ - FACTORES'!BV$11,'COMPRAS CONJ - FACTORES'!BV$10)*'COMPRAS CONJ - FACTORES'!BV138</f>
        <v>46.273883999999988</v>
      </c>
      <c r="BW138" s="21">
        <f>+$I138*IF(OR($A138="2-F1",$A138="2-F2"),'COMPRAS CONJ - FACTORES'!BW$11,'COMPRAS CONJ - FACTORES'!BW$10)*'COMPRAS CONJ - FACTORES'!BW138</f>
        <v>46.273883999999988</v>
      </c>
      <c r="BX138" s="21">
        <f>+$I138*IF(OR($A138="2-F1",$A138="2-F2"),'COMPRAS CONJ - FACTORES'!BX$11,'COMPRAS CONJ - FACTORES'!BX$10)*'COMPRAS CONJ - FACTORES'!BX138</f>
        <v>46.273883999999988</v>
      </c>
      <c r="BY138" s="21">
        <f>+$I138*IF(OR($A138="2-F1",$A138="2-F2"),'COMPRAS CONJ - FACTORES'!BY$11,'COMPRAS CONJ - FACTORES'!BY$10)*'COMPRAS CONJ - FACTORES'!BY138</f>
        <v>46.273883999999988</v>
      </c>
      <c r="BZ138" s="21">
        <f>+$I138*IF(OR($A138="2-F1",$A138="2-F2"),'COMPRAS CONJ - FACTORES'!BZ$11,'COMPRAS CONJ - FACTORES'!BZ$10)*'COMPRAS CONJ - FACTORES'!BZ138</f>
        <v>46.273883999999988</v>
      </c>
      <c r="CA138" s="21">
        <f>+$I138*IF(OR($A138="2-F1",$A138="2-F2"),'COMPRAS CONJ - FACTORES'!CA$11,'COMPRAS CONJ - FACTORES'!CA$10)*'COMPRAS CONJ - FACTORES'!CA138</f>
        <v>46.273883999999988</v>
      </c>
    </row>
    <row r="139" spans="1:79" ht="15" thickTop="1" x14ac:dyDescent="0.3">
      <c r="A139" s="9" t="s">
        <v>3425</v>
      </c>
      <c r="B139" s="492" t="s">
        <v>2787</v>
      </c>
      <c r="C139" s="493" t="s">
        <v>3585</v>
      </c>
      <c r="D139" s="11" t="s">
        <v>2788</v>
      </c>
      <c r="E139" s="9" t="s">
        <v>2788</v>
      </c>
      <c r="F139" s="9" t="s">
        <v>3586</v>
      </c>
      <c r="G139" s="9" t="s">
        <v>3250</v>
      </c>
      <c r="H139" s="12" t="s">
        <v>2811</v>
      </c>
      <c r="I139" s="13">
        <v>40.270000000000003</v>
      </c>
      <c r="J139" s="14">
        <v>100</v>
      </c>
      <c r="K139" s="24">
        <v>43293</v>
      </c>
      <c r="L139" s="24">
        <v>44021</v>
      </c>
      <c r="M139" s="689">
        <v>44021</v>
      </c>
      <c r="N139" s="21">
        <f>+$I139*IF(OR($A139="2-F1",$A139="2-F2"),'COMPRAS CONJ - FACTORES'!N$11,'COMPRAS CONJ - FACTORES'!N$10)*'COMPRAS CONJ - FACTORES'!N139</f>
        <v>0</v>
      </c>
      <c r="O139" s="21">
        <f>+$I139*IF(OR($A139="2-F1",$A139="2-F2"),'COMPRAS CONJ - FACTORES'!O$11,'COMPRAS CONJ - FACTORES'!O$10)*'COMPRAS CONJ - FACTORES'!O139</f>
        <v>0</v>
      </c>
      <c r="P139" s="21">
        <f>+$I139*IF(OR($A139="2-F1",$A139="2-F2"),'COMPRAS CONJ - FACTORES'!P$11,'COMPRAS CONJ - FACTORES'!P$10)*'COMPRAS CONJ - FACTORES'!P139</f>
        <v>0</v>
      </c>
      <c r="Q139" s="21">
        <f>+$I139*IF(OR($A139="2-F1",$A139="2-F2"),'COMPRAS CONJ - FACTORES'!Q$11,'COMPRAS CONJ - FACTORES'!Q$10)*'COMPRAS CONJ - FACTORES'!Q139</f>
        <v>0</v>
      </c>
      <c r="R139" s="21">
        <f>+$I139*IF(OR($A139="2-F1",$A139="2-F2"),'COMPRAS CONJ - FACTORES'!R$11,'COMPRAS CONJ - FACTORES'!R$10)*'COMPRAS CONJ - FACTORES'!R139</f>
        <v>0</v>
      </c>
      <c r="S139" s="21">
        <f>+$I139*IF(OR($A139="2-F1",$A139="2-F2"),'COMPRAS CONJ - FACTORES'!S$11,'COMPRAS CONJ - FACTORES'!S$10)*'COMPRAS CONJ - FACTORES'!S139</f>
        <v>0</v>
      </c>
      <c r="T139" s="21">
        <f>+$I139*IF(OR($A139="2-F1",$A139="2-F2"),'COMPRAS CONJ - FACTORES'!T$11,'COMPRAS CONJ - FACTORES'!T$10)*'COMPRAS CONJ - FACTORES'!T139</f>
        <v>0</v>
      </c>
      <c r="U139" s="21">
        <f>+$I139*IF(OR($A139="2-F1",$A139="2-F2"),'COMPRAS CONJ - FACTORES'!U$11,'COMPRAS CONJ - FACTORES'!U$10)*'COMPRAS CONJ - FACTORES'!U139</f>
        <v>0</v>
      </c>
      <c r="V139" s="21">
        <f>+$I139*IF(OR($A139="2-F1",$A139="2-F2"),'COMPRAS CONJ - FACTORES'!V$11,'COMPRAS CONJ - FACTORES'!V$10)*'COMPRAS CONJ - FACTORES'!V139</f>
        <v>0</v>
      </c>
      <c r="W139" s="21">
        <f>+$I139*IF(OR($A139="2-F1",$A139="2-F2"),'COMPRAS CONJ - FACTORES'!W$11,'COMPRAS CONJ - FACTORES'!W$10)*'COMPRAS CONJ - FACTORES'!W139</f>
        <v>0</v>
      </c>
      <c r="X139" s="21">
        <f>+$I139*IF(OR($A139="2-F1",$A139="2-F2"),'COMPRAS CONJ - FACTORES'!X$11,'COMPRAS CONJ - FACTORES'!X$10)*'COMPRAS CONJ - FACTORES'!X139</f>
        <v>0</v>
      </c>
      <c r="Y139" s="21">
        <f>+$I139*IF(OR($A139="2-F1",$A139="2-F2"),'COMPRAS CONJ - FACTORES'!Y$11,'COMPRAS CONJ - FACTORES'!Y$10)*'COMPRAS CONJ - FACTORES'!Y139</f>
        <v>0</v>
      </c>
      <c r="Z139" s="21">
        <f>+$I139*IF(OR($A139="2-F1",$A139="2-F2"),'COMPRAS CONJ - FACTORES'!Z$11,'COMPRAS CONJ - FACTORES'!Z$10)*'COMPRAS CONJ - FACTORES'!Z139</f>
        <v>0</v>
      </c>
      <c r="AA139" s="21">
        <f>+$I139*IF(OR($A139="2-F1",$A139="2-F2"),'COMPRAS CONJ - FACTORES'!AA$11,'COMPRAS CONJ - FACTORES'!AA$10)*'COMPRAS CONJ - FACTORES'!AA139</f>
        <v>0</v>
      </c>
      <c r="AB139" s="21">
        <f>+$I139*IF(OR($A139="2-F1",$A139="2-F2"),'COMPRAS CONJ - FACTORES'!AB$11,'COMPRAS CONJ - FACTORES'!AB$10)*'COMPRAS CONJ - FACTORES'!AB139</f>
        <v>0</v>
      </c>
      <c r="AC139" s="21">
        <f>+$I139*IF(OR($A139="2-F1",$A139="2-F2"),'COMPRAS CONJ - FACTORES'!AC$11,'COMPRAS CONJ - FACTORES'!AC$10)*'COMPRAS CONJ - FACTORES'!AC139</f>
        <v>0</v>
      </c>
      <c r="AD139" s="21">
        <f>+$I139*IF(OR($A139="2-F1",$A139="2-F2"),'COMPRAS CONJ - FACTORES'!AD$11,'COMPRAS CONJ - FACTORES'!AD$10)*'COMPRAS CONJ - FACTORES'!AD139</f>
        <v>0</v>
      </c>
      <c r="AE139" s="21">
        <f>+$I139*IF(OR($A139="2-F1",$A139="2-F2"),'COMPRAS CONJ - FACTORES'!AE$11,'COMPRAS CONJ - FACTORES'!AE$10)*'COMPRAS CONJ - FACTORES'!AE139</f>
        <v>0</v>
      </c>
      <c r="AF139" s="21">
        <f>+$I139*IF(OR($A139="2-F1",$A139="2-F2"),'COMPRAS CONJ - FACTORES'!AF$11,'COMPRAS CONJ - FACTORES'!AF$10)*'COMPRAS CONJ - FACTORES'!AF139</f>
        <v>0</v>
      </c>
      <c r="AG139" s="21">
        <f>+$I139*IF(OR($A139="2-F1",$A139="2-F2"),'COMPRAS CONJ - FACTORES'!AG$11,'COMPRAS CONJ - FACTORES'!AG$10)*'COMPRAS CONJ - FACTORES'!AG139</f>
        <v>0</v>
      </c>
      <c r="AH139" s="21">
        <f>+$I139*IF(OR($A139="2-F1",$A139="2-F2"),'COMPRAS CONJ - FACTORES'!AH$11,'COMPRAS CONJ - FACTORES'!AH$10)*'COMPRAS CONJ - FACTORES'!AH139</f>
        <v>0</v>
      </c>
      <c r="AI139" s="21">
        <f>+$I139*IF(OR($A139="2-F1",$A139="2-F2"),'COMPRAS CONJ - FACTORES'!AI$11,'COMPRAS CONJ - FACTORES'!AI$10)*'COMPRAS CONJ - FACTORES'!AI139</f>
        <v>0</v>
      </c>
      <c r="AJ139" s="21">
        <f>+$I139*IF(OR($A139="2-F1",$A139="2-F2"),'COMPRAS CONJ - FACTORES'!AJ$11,'COMPRAS CONJ - FACTORES'!AJ$10)*'COMPRAS CONJ - FACTORES'!AJ139</f>
        <v>0</v>
      </c>
      <c r="AK139" s="21">
        <f>+$I139*IF(OR($A139="2-F1",$A139="2-F2"),'COMPRAS CONJ - FACTORES'!AK$11,'COMPRAS CONJ - FACTORES'!AK$10)*'COMPRAS CONJ - FACTORES'!AK139</f>
        <v>0</v>
      </c>
      <c r="AL139" s="21">
        <f>+$I139*IF(OR($A139="2-F1",$A139="2-F2"),'COMPRAS CONJ - FACTORES'!AL$11,'COMPRAS CONJ - FACTORES'!AL$10)*'COMPRAS CONJ - FACTORES'!AL139</f>
        <v>0</v>
      </c>
      <c r="AM139" s="21">
        <f>+$I139*IF(OR($A139="2-F1",$A139="2-F2"),'COMPRAS CONJ - FACTORES'!AM$11,'COMPRAS CONJ - FACTORES'!AM$10)*'COMPRAS CONJ - FACTORES'!AM139</f>
        <v>0</v>
      </c>
      <c r="AN139" s="21">
        <f>+$I139*IF(OR($A139="2-F1",$A139="2-F2"),'COMPRAS CONJ - FACTORES'!AN$11,'COMPRAS CONJ - FACTORES'!AN$10)*'COMPRAS CONJ - FACTORES'!AN139</f>
        <v>0</v>
      </c>
      <c r="AO139" s="21">
        <f>+$I139*IF(OR($A139="2-F1",$A139="2-F2"),'COMPRAS CONJ - FACTORES'!AO$11,'COMPRAS CONJ - FACTORES'!AO$10)*'COMPRAS CONJ - FACTORES'!AO139</f>
        <v>0</v>
      </c>
      <c r="AP139" s="21">
        <f>+$I139*IF(OR($A139="2-F1",$A139="2-F2"),'COMPRAS CONJ - FACTORES'!AP$11,'COMPRAS CONJ - FACTORES'!AP$10)*'COMPRAS CONJ - FACTORES'!AP139</f>
        <v>0</v>
      </c>
      <c r="AQ139" s="21">
        <f>+$I139*IF(OR($A139="2-F1",$A139="2-F2"),'COMPRAS CONJ - FACTORES'!AQ$11,'COMPRAS CONJ - FACTORES'!AQ$10)*'COMPRAS CONJ - FACTORES'!AQ139</f>
        <v>0</v>
      </c>
      <c r="AR139" s="21">
        <f>+$I139*IF(OR($A139="2-F1",$A139="2-F2"),'COMPRAS CONJ - FACTORES'!AR$11,'COMPRAS CONJ - FACTORES'!AR$10)*'COMPRAS CONJ - FACTORES'!AR139</f>
        <v>0</v>
      </c>
      <c r="AS139" s="21">
        <f>+$I139*IF(OR($A139="2-F1",$A139="2-F2"),'COMPRAS CONJ - FACTORES'!AS$11,'COMPRAS CONJ - FACTORES'!AS$10)*'COMPRAS CONJ - FACTORES'!AS139</f>
        <v>0</v>
      </c>
      <c r="AT139" s="21">
        <f>+$I139*IF(OR($A139="2-F1",$A139="2-F2"),'COMPRAS CONJ - FACTORES'!AT$11,'COMPRAS CONJ - FACTORES'!AT$10)*'COMPRAS CONJ - FACTORES'!AT139</f>
        <v>0</v>
      </c>
      <c r="AU139" s="21">
        <f>+$I139*IF(OR($A139="2-F1",$A139="2-F2"),'COMPRAS CONJ - FACTORES'!AU$11,'COMPRAS CONJ - FACTORES'!AU$10)*'COMPRAS CONJ - FACTORES'!AU139</f>
        <v>0</v>
      </c>
      <c r="AV139" s="21">
        <f>+$I139*IF(OR($A139="2-F1",$A139="2-F2"),'COMPRAS CONJ - FACTORES'!AV$11,'COMPRAS CONJ - FACTORES'!AV$10)*'COMPRAS CONJ - FACTORES'!AV139</f>
        <v>0</v>
      </c>
      <c r="AW139" s="21">
        <f>+$I139*IF(OR($A139="2-F1",$A139="2-F2"),'COMPRAS CONJ - FACTORES'!AW$11,'COMPRAS CONJ - FACTORES'!AW$10)*'COMPRAS CONJ - FACTORES'!AW139</f>
        <v>0</v>
      </c>
      <c r="AX139" s="21">
        <f>+$I139*IF(OR($A139="2-F1",$A139="2-F2"),'COMPRAS CONJ - FACTORES'!AX$11,'COMPRAS CONJ - FACTORES'!AX$10)*'COMPRAS CONJ - FACTORES'!AX139</f>
        <v>47.10240954999999</v>
      </c>
      <c r="AY139" s="21">
        <f>+$I139*IF(OR($A139="2-F1",$A139="2-F2"),'COMPRAS CONJ - FACTORES'!AY$11,'COMPRAS CONJ - FACTORES'!AY$10)*'COMPRAS CONJ - FACTORES'!AY139</f>
        <v>47.10240954999999</v>
      </c>
      <c r="AZ139" s="21">
        <f>+$I139*IF(OR($A139="2-F1",$A139="2-F2"),'COMPRAS CONJ - FACTORES'!AZ$11,'COMPRAS CONJ - FACTORES'!AZ$10)*'COMPRAS CONJ - FACTORES'!AZ139</f>
        <v>47.10240954999999</v>
      </c>
      <c r="BA139" s="21">
        <f>+$I139*IF(OR($A139="2-F1",$A139="2-F2"),'COMPRAS CONJ - FACTORES'!BA$11,'COMPRAS CONJ - FACTORES'!BA$10)*'COMPRAS CONJ - FACTORES'!BA139</f>
        <v>47.10240954999999</v>
      </c>
      <c r="BB139" s="21">
        <f>+$I139*IF(OR($A139="2-F1",$A139="2-F2"),'COMPRAS CONJ - FACTORES'!BB$11,'COMPRAS CONJ - FACTORES'!BB$10)*'COMPRAS CONJ - FACTORES'!BB139</f>
        <v>47.10240954999999</v>
      </c>
      <c r="BC139" s="21">
        <f>+$I139*IF(OR($A139="2-F1",$A139="2-F2"),'COMPRAS CONJ - FACTORES'!BC$11,'COMPRAS CONJ - FACTORES'!BC$10)*'COMPRAS CONJ - FACTORES'!BC139</f>
        <v>47.10240954999999</v>
      </c>
      <c r="BD139" s="21">
        <f>+$I139*IF(OR($A139="2-F1",$A139="2-F2"),'COMPRAS CONJ - FACTORES'!BD$11,'COMPRAS CONJ - FACTORES'!BD$10)*'COMPRAS CONJ - FACTORES'!BD139</f>
        <v>47.10240954999999</v>
      </c>
      <c r="BE139" s="21">
        <f>+$I139*IF(OR($A139="2-F1",$A139="2-F2"),'COMPRAS CONJ - FACTORES'!BE$11,'COMPRAS CONJ - FACTORES'!BE$10)*'COMPRAS CONJ - FACTORES'!BE139</f>
        <v>47.10240954999999</v>
      </c>
      <c r="BF139" s="21">
        <f>+$I139*IF(OR($A139="2-F1",$A139="2-F2"),'COMPRAS CONJ - FACTORES'!BF$11,'COMPRAS CONJ - FACTORES'!BF$10)*'COMPRAS CONJ - FACTORES'!BF139</f>
        <v>47.10240954999999</v>
      </c>
      <c r="BG139" s="21">
        <f>+$I139*IF(OR($A139="2-F1",$A139="2-F2"),'COMPRAS CONJ - FACTORES'!BG$11,'COMPRAS CONJ - FACTORES'!BG$10)*'COMPRAS CONJ - FACTORES'!BG139</f>
        <v>47.10240954999999</v>
      </c>
      <c r="BH139" s="21">
        <f>+$I139*IF(OR($A139="2-F1",$A139="2-F2"),'COMPRAS CONJ - FACTORES'!BH$11,'COMPRAS CONJ - FACTORES'!BH$10)*'COMPRAS CONJ - FACTORES'!BH139</f>
        <v>47.10240954999999</v>
      </c>
      <c r="BI139" s="21">
        <f>+$I139*IF(OR($A139="2-F1",$A139="2-F2"),'COMPRAS CONJ - FACTORES'!BI$11,'COMPRAS CONJ - FACTORES'!BI$10)*'COMPRAS CONJ - FACTORES'!BI139</f>
        <v>47.10240954999999</v>
      </c>
      <c r="BJ139" s="21">
        <f>+$I139*IF(OR($A139="2-F1",$A139="2-F2"),'COMPRAS CONJ - FACTORES'!BJ$11,'COMPRAS CONJ - FACTORES'!BJ$10)*'COMPRAS CONJ - FACTORES'!BJ139</f>
        <v>47.903581199999998</v>
      </c>
      <c r="BK139" s="21">
        <f>+$I139*IF(OR($A139="2-F1",$A139="2-F2"),'COMPRAS CONJ - FACTORES'!BK$11,'COMPRAS CONJ - FACTORES'!BK$10)*'COMPRAS CONJ - FACTORES'!BK139</f>
        <v>47.903581199999998</v>
      </c>
      <c r="BL139" s="21">
        <f>+$I139*IF(OR($A139="2-F1",$A139="2-F2"),'COMPRAS CONJ - FACTORES'!BL$11,'COMPRAS CONJ - FACTORES'!BL$10)*'COMPRAS CONJ - FACTORES'!BL139</f>
        <v>47.903581199999998</v>
      </c>
      <c r="BM139" s="21">
        <f>+$I139*IF(OR($A139="2-F1",$A139="2-F2"),'COMPRAS CONJ - FACTORES'!BM$11,'COMPRAS CONJ - FACTORES'!BM$10)*'COMPRAS CONJ - FACTORES'!BM139</f>
        <v>47.903581199999998</v>
      </c>
      <c r="BN139" s="21">
        <f>+$I139*IF(OR($A139="2-F1",$A139="2-F2"),'COMPRAS CONJ - FACTORES'!BN$11,'COMPRAS CONJ - FACTORES'!BN$10)*'COMPRAS CONJ - FACTORES'!BN139</f>
        <v>47.903581199999998</v>
      </c>
      <c r="BO139" s="21">
        <f>+$I139*IF(OR($A139="2-F1",$A139="2-F2"),'COMPRAS CONJ - FACTORES'!BO$11,'COMPRAS CONJ - FACTORES'!BO$10)*'COMPRAS CONJ - FACTORES'!BO139</f>
        <v>47.903581199999998</v>
      </c>
      <c r="BP139" s="21">
        <f>+$I139*IF(OR($A139="2-F1",$A139="2-F2"),'COMPRAS CONJ - FACTORES'!BP$11,'COMPRAS CONJ - FACTORES'!BP$10)*'COMPRAS CONJ - FACTORES'!BP139</f>
        <v>47.903581199999998</v>
      </c>
      <c r="BQ139" s="21">
        <f>+$I139*IF(OR($A139="2-F1",$A139="2-F2"),'COMPRAS CONJ - FACTORES'!BQ$11,'COMPRAS CONJ - FACTORES'!BQ$10)*'COMPRAS CONJ - FACTORES'!BQ139</f>
        <v>47.903581199999998</v>
      </c>
      <c r="BR139" s="21">
        <f>+$I139*IF(OR($A139="2-F1",$A139="2-F2"),'COMPRAS CONJ - FACTORES'!BR$11,'COMPRAS CONJ - FACTORES'!BR$10)*'COMPRAS CONJ - FACTORES'!BR139</f>
        <v>47.903581199999998</v>
      </c>
      <c r="BS139" s="21">
        <f>+$I139*IF(OR($A139="2-F1",$A139="2-F2"),'COMPRAS CONJ - FACTORES'!BS$11,'COMPRAS CONJ - FACTORES'!BS$10)*'COMPRAS CONJ - FACTORES'!BS139</f>
        <v>47.903581199999998</v>
      </c>
      <c r="BT139" s="21">
        <f>+$I139*IF(OR($A139="2-F1",$A139="2-F2"),'COMPRAS CONJ - FACTORES'!BT$11,'COMPRAS CONJ - FACTORES'!BT$10)*'COMPRAS CONJ - FACTORES'!BT139</f>
        <v>47.903581199999998</v>
      </c>
      <c r="BU139" s="21">
        <f>+$I139*IF(OR($A139="2-F1",$A139="2-F2"),'COMPRAS CONJ - FACTORES'!BU$11,'COMPRAS CONJ - FACTORES'!BU$10)*'COMPRAS CONJ - FACTORES'!BU139</f>
        <v>47.903581199999998</v>
      </c>
      <c r="BV139" s="21">
        <f>+$I139*IF(OR($A139="2-F1",$A139="2-F2"),'COMPRAS CONJ - FACTORES'!BV$11,'COMPRAS CONJ - FACTORES'!BV$10)*'COMPRAS CONJ - FACTORES'!BV139</f>
        <v>48.72327705</v>
      </c>
      <c r="BW139" s="21">
        <f>+$I139*IF(OR($A139="2-F1",$A139="2-F2"),'COMPRAS CONJ - FACTORES'!BW$11,'COMPRAS CONJ - FACTORES'!BW$10)*'COMPRAS CONJ - FACTORES'!BW139</f>
        <v>48.72327705</v>
      </c>
      <c r="BX139" s="21">
        <f>+$I139*IF(OR($A139="2-F1",$A139="2-F2"),'COMPRAS CONJ - FACTORES'!BX$11,'COMPRAS CONJ - FACTORES'!BX$10)*'COMPRAS CONJ - FACTORES'!BX139</f>
        <v>48.72327705</v>
      </c>
      <c r="BY139" s="21">
        <f>+$I139*IF(OR($A139="2-F1",$A139="2-F2"),'COMPRAS CONJ - FACTORES'!BY$11,'COMPRAS CONJ - FACTORES'!BY$10)*'COMPRAS CONJ - FACTORES'!BY139</f>
        <v>48.72327705</v>
      </c>
      <c r="BZ139" s="21">
        <f>+$I139*IF(OR($A139="2-F1",$A139="2-F2"),'COMPRAS CONJ - FACTORES'!BZ$11,'COMPRAS CONJ - FACTORES'!BZ$10)*'COMPRAS CONJ - FACTORES'!BZ139</f>
        <v>48.72327705</v>
      </c>
      <c r="CA139" s="21">
        <f>+$I139*IF(OR($A139="2-F1",$A139="2-F2"),'COMPRAS CONJ - FACTORES'!CA$11,'COMPRAS CONJ - FACTORES'!CA$10)*'COMPRAS CONJ - FACTORES'!CA139</f>
        <v>48.72327705</v>
      </c>
    </row>
    <row r="140" spans="1:79" ht="15" thickBot="1" x14ac:dyDescent="0.35">
      <c r="A140" s="9" t="s">
        <v>3425</v>
      </c>
      <c r="B140" s="494" t="s">
        <v>2787</v>
      </c>
      <c r="C140" s="495" t="s">
        <v>3587</v>
      </c>
      <c r="D140" s="11" t="s">
        <v>2788</v>
      </c>
      <c r="E140" s="9" t="s">
        <v>2788</v>
      </c>
      <c r="F140" s="9" t="s">
        <v>3586</v>
      </c>
      <c r="G140" s="9" t="s">
        <v>3251</v>
      </c>
      <c r="H140" s="12" t="s">
        <v>2811</v>
      </c>
      <c r="I140" s="13">
        <v>40.270000000000003</v>
      </c>
      <c r="J140" s="14">
        <v>100</v>
      </c>
      <c r="K140" s="24">
        <v>43293</v>
      </c>
      <c r="L140" s="24">
        <v>43818</v>
      </c>
      <c r="M140" s="689"/>
      <c r="N140" s="21">
        <f>+$I140*IF(OR($A140="2-F1",$A140="2-F2"),'COMPRAS CONJ - FACTORES'!N$11,'COMPRAS CONJ - FACTORES'!N$10)*'COMPRAS CONJ - FACTORES'!N140</f>
        <v>0</v>
      </c>
      <c r="O140" s="21">
        <f>+$I140*IF(OR($A140="2-F1",$A140="2-F2"),'COMPRAS CONJ - FACTORES'!O$11,'COMPRAS CONJ - FACTORES'!O$10)*'COMPRAS CONJ - FACTORES'!O140</f>
        <v>0</v>
      </c>
      <c r="P140" s="21">
        <f>+$I140*IF(OR($A140="2-F1",$A140="2-F2"),'COMPRAS CONJ - FACTORES'!P$11,'COMPRAS CONJ - FACTORES'!P$10)*'COMPRAS CONJ - FACTORES'!P140</f>
        <v>0</v>
      </c>
      <c r="Q140" s="21">
        <f>+$I140*IF(OR($A140="2-F1",$A140="2-F2"),'COMPRAS CONJ - FACTORES'!Q$11,'COMPRAS CONJ - FACTORES'!Q$10)*'COMPRAS CONJ - FACTORES'!Q140</f>
        <v>0</v>
      </c>
      <c r="R140" s="21">
        <f>+$I140*IF(OR($A140="2-F1",$A140="2-F2"),'COMPRAS CONJ - FACTORES'!R$11,'COMPRAS CONJ - FACTORES'!R$10)*'COMPRAS CONJ - FACTORES'!R140</f>
        <v>0</v>
      </c>
      <c r="S140" s="21">
        <f>+$I140*IF(OR($A140="2-F1",$A140="2-F2"),'COMPRAS CONJ - FACTORES'!S$11,'COMPRAS CONJ - FACTORES'!S$10)*'COMPRAS CONJ - FACTORES'!S140</f>
        <v>0</v>
      </c>
      <c r="T140" s="21">
        <f>+$I140*IF(OR($A140="2-F1",$A140="2-F2"),'COMPRAS CONJ - FACTORES'!T$11,'COMPRAS CONJ - FACTORES'!T$10)*'COMPRAS CONJ - FACTORES'!T140</f>
        <v>0</v>
      </c>
      <c r="U140" s="21">
        <f>+$I140*IF(OR($A140="2-F1",$A140="2-F2"),'COMPRAS CONJ - FACTORES'!U$11,'COMPRAS CONJ - FACTORES'!U$10)*'COMPRAS CONJ - FACTORES'!U140</f>
        <v>0</v>
      </c>
      <c r="V140" s="21">
        <f>+$I140*IF(OR($A140="2-F1",$A140="2-F2"),'COMPRAS CONJ - FACTORES'!V$11,'COMPRAS CONJ - FACTORES'!V$10)*'COMPRAS CONJ - FACTORES'!V140</f>
        <v>0</v>
      </c>
      <c r="W140" s="21">
        <f>+$I140*IF(OR($A140="2-F1",$A140="2-F2"),'COMPRAS CONJ - FACTORES'!W$11,'COMPRAS CONJ - FACTORES'!W$10)*'COMPRAS CONJ - FACTORES'!W140</f>
        <v>0</v>
      </c>
      <c r="X140" s="21">
        <f>+$I140*IF(OR($A140="2-F1",$A140="2-F2"),'COMPRAS CONJ - FACTORES'!X$11,'COMPRAS CONJ - FACTORES'!X$10)*'COMPRAS CONJ - FACTORES'!X140</f>
        <v>0</v>
      </c>
      <c r="Y140" s="21">
        <f>+$I140*IF(OR($A140="2-F1",$A140="2-F2"),'COMPRAS CONJ - FACTORES'!Y$11,'COMPRAS CONJ - FACTORES'!Y$10)*'COMPRAS CONJ - FACTORES'!Y140</f>
        <v>0</v>
      </c>
      <c r="Z140" s="21">
        <f>+$I140*IF(OR($A140="2-F1",$A140="2-F2"),'COMPRAS CONJ - FACTORES'!Z$11,'COMPRAS CONJ - FACTORES'!Z$10)*'COMPRAS CONJ - FACTORES'!Z140</f>
        <v>0</v>
      </c>
      <c r="AA140" s="21">
        <f>+$I140*IF(OR($A140="2-F1",$A140="2-F2"),'COMPRAS CONJ - FACTORES'!AA$11,'COMPRAS CONJ - FACTORES'!AA$10)*'COMPRAS CONJ - FACTORES'!AA140</f>
        <v>0</v>
      </c>
      <c r="AB140" s="21">
        <f>+$I140*IF(OR($A140="2-F1",$A140="2-F2"),'COMPRAS CONJ - FACTORES'!AB$11,'COMPRAS CONJ - FACTORES'!AB$10)*'COMPRAS CONJ - FACTORES'!AB140</f>
        <v>0</v>
      </c>
      <c r="AC140" s="21">
        <f>+$I140*IF(OR($A140="2-F1",$A140="2-F2"),'COMPRAS CONJ - FACTORES'!AC$11,'COMPRAS CONJ - FACTORES'!AC$10)*'COMPRAS CONJ - FACTORES'!AC140</f>
        <v>0</v>
      </c>
      <c r="AD140" s="21">
        <f>+$I140*IF(OR($A140="2-F1",$A140="2-F2"),'COMPRAS CONJ - FACTORES'!AD$11,'COMPRAS CONJ - FACTORES'!AD$10)*'COMPRAS CONJ - FACTORES'!AD140</f>
        <v>0</v>
      </c>
      <c r="AE140" s="21">
        <f>+$I140*IF(OR($A140="2-F1",$A140="2-F2"),'COMPRAS CONJ - FACTORES'!AE$11,'COMPRAS CONJ - FACTORES'!AE$10)*'COMPRAS CONJ - FACTORES'!AE140</f>
        <v>0</v>
      </c>
      <c r="AF140" s="21">
        <f>+$I140*IF(OR($A140="2-F1",$A140="2-F2"),'COMPRAS CONJ - FACTORES'!AF$11,'COMPRAS CONJ - FACTORES'!AF$10)*'COMPRAS CONJ - FACTORES'!AF140</f>
        <v>0</v>
      </c>
      <c r="AG140" s="21">
        <f>+$I140*IF(OR($A140="2-F1",$A140="2-F2"),'COMPRAS CONJ - FACTORES'!AG$11,'COMPRAS CONJ - FACTORES'!AG$10)*'COMPRAS CONJ - FACTORES'!AG140</f>
        <v>0</v>
      </c>
      <c r="AH140" s="21">
        <f>+$I140*IF(OR($A140="2-F1",$A140="2-F2"),'COMPRAS CONJ - FACTORES'!AH$11,'COMPRAS CONJ - FACTORES'!AH$10)*'COMPRAS CONJ - FACTORES'!AH140</f>
        <v>0</v>
      </c>
      <c r="AI140" s="21">
        <f>+$I140*IF(OR($A140="2-F1",$A140="2-F2"),'COMPRAS CONJ - FACTORES'!AI$11,'COMPRAS CONJ - FACTORES'!AI$10)*'COMPRAS CONJ - FACTORES'!AI140</f>
        <v>0</v>
      </c>
      <c r="AJ140" s="21">
        <f>+$I140*IF(OR($A140="2-F1",$A140="2-F2"),'COMPRAS CONJ - FACTORES'!AJ$11,'COMPRAS CONJ - FACTORES'!AJ$10)*'COMPRAS CONJ - FACTORES'!AJ140</f>
        <v>0</v>
      </c>
      <c r="AK140" s="21">
        <f>+$I140*IF(OR($A140="2-F1",$A140="2-F2"),'COMPRAS CONJ - FACTORES'!AK$11,'COMPRAS CONJ - FACTORES'!AK$10)*'COMPRAS CONJ - FACTORES'!AK140</f>
        <v>0</v>
      </c>
      <c r="AL140" s="21">
        <f>+$I140*IF(OR($A140="2-F1",$A140="2-F2"),'COMPRAS CONJ - FACTORES'!AL$11,'COMPRAS CONJ - FACTORES'!AL$10)*'COMPRAS CONJ - FACTORES'!AL140</f>
        <v>0</v>
      </c>
      <c r="AM140" s="21">
        <f>+$I140*IF(OR($A140="2-F1",$A140="2-F2"),'COMPRAS CONJ - FACTORES'!AM$11,'COMPRAS CONJ - FACTORES'!AM$10)*'COMPRAS CONJ - FACTORES'!AM140</f>
        <v>0</v>
      </c>
      <c r="AN140" s="21">
        <f>+$I140*IF(OR($A140="2-F1",$A140="2-F2"),'COMPRAS CONJ - FACTORES'!AN$11,'COMPRAS CONJ - FACTORES'!AN$10)*'COMPRAS CONJ - FACTORES'!AN140</f>
        <v>0</v>
      </c>
      <c r="AO140" s="21">
        <f>+$I140*IF(OR($A140="2-F1",$A140="2-F2"),'COMPRAS CONJ - FACTORES'!AO$11,'COMPRAS CONJ - FACTORES'!AO$10)*'COMPRAS CONJ - FACTORES'!AO140</f>
        <v>0</v>
      </c>
      <c r="AP140" s="21">
        <f>+$I140*IF(OR($A140="2-F1",$A140="2-F2"),'COMPRAS CONJ - FACTORES'!AP$11,'COMPRAS CONJ - FACTORES'!AP$10)*'COMPRAS CONJ - FACTORES'!AP140</f>
        <v>0</v>
      </c>
      <c r="AQ140" s="21">
        <f>+$I140*IF(OR($A140="2-F1",$A140="2-F2"),'COMPRAS CONJ - FACTORES'!AQ$11,'COMPRAS CONJ - FACTORES'!AQ$10)*'COMPRAS CONJ - FACTORES'!AQ140</f>
        <v>47.10240954999999</v>
      </c>
      <c r="AR140" s="21">
        <f>+$I140*IF(OR($A140="2-F1",$A140="2-F2"),'COMPRAS CONJ - FACTORES'!AR$11,'COMPRAS CONJ - FACTORES'!AR$10)*'COMPRAS CONJ - FACTORES'!AR140</f>
        <v>47.10240954999999</v>
      </c>
      <c r="AS140" s="21">
        <f>+$I140*IF(OR($A140="2-F1",$A140="2-F2"),'COMPRAS CONJ - FACTORES'!AS$11,'COMPRAS CONJ - FACTORES'!AS$10)*'COMPRAS CONJ - FACTORES'!AS140</f>
        <v>47.10240954999999</v>
      </c>
      <c r="AT140" s="21">
        <f>+$I140*IF(OR($A140="2-F1",$A140="2-F2"),'COMPRAS CONJ - FACTORES'!AT$11,'COMPRAS CONJ - FACTORES'!AT$10)*'COMPRAS CONJ - FACTORES'!AT140</f>
        <v>47.10240954999999</v>
      </c>
      <c r="AU140" s="21">
        <f>+$I140*IF(OR($A140="2-F1",$A140="2-F2"),'COMPRAS CONJ - FACTORES'!AU$11,'COMPRAS CONJ - FACTORES'!AU$10)*'COMPRAS CONJ - FACTORES'!AU140</f>
        <v>47.10240954999999</v>
      </c>
      <c r="AV140" s="21">
        <f>+$I140*IF(OR($A140="2-F1",$A140="2-F2"),'COMPRAS CONJ - FACTORES'!AV$11,'COMPRAS CONJ - FACTORES'!AV$10)*'COMPRAS CONJ - FACTORES'!AV140</f>
        <v>47.10240954999999</v>
      </c>
      <c r="AW140" s="21">
        <f>+$I140*IF(OR($A140="2-F1",$A140="2-F2"),'COMPRAS CONJ - FACTORES'!AW$11,'COMPRAS CONJ - FACTORES'!AW$10)*'COMPRAS CONJ - FACTORES'!AW140</f>
        <v>47.10240954999999</v>
      </c>
      <c r="AX140" s="21">
        <f>+$I140*IF(OR($A140="2-F1",$A140="2-F2"),'COMPRAS CONJ - FACTORES'!AX$11,'COMPRAS CONJ - FACTORES'!AX$10)*'COMPRAS CONJ - FACTORES'!AX140</f>
        <v>47.10240954999999</v>
      </c>
      <c r="AY140" s="21">
        <f>+$I140*IF(OR($A140="2-F1",$A140="2-F2"),'COMPRAS CONJ - FACTORES'!AY$11,'COMPRAS CONJ - FACTORES'!AY$10)*'COMPRAS CONJ - FACTORES'!AY140</f>
        <v>47.10240954999999</v>
      </c>
      <c r="AZ140" s="21">
        <f>+$I140*IF(OR($A140="2-F1",$A140="2-F2"),'COMPRAS CONJ - FACTORES'!AZ$11,'COMPRAS CONJ - FACTORES'!AZ$10)*'COMPRAS CONJ - FACTORES'!AZ140</f>
        <v>47.10240954999999</v>
      </c>
      <c r="BA140" s="21">
        <f>+$I140*IF(OR($A140="2-F1",$A140="2-F2"),'COMPRAS CONJ - FACTORES'!BA$11,'COMPRAS CONJ - FACTORES'!BA$10)*'COMPRAS CONJ - FACTORES'!BA140</f>
        <v>47.10240954999999</v>
      </c>
      <c r="BB140" s="21">
        <f>+$I140*IF(OR($A140="2-F1",$A140="2-F2"),'COMPRAS CONJ - FACTORES'!BB$11,'COMPRAS CONJ - FACTORES'!BB$10)*'COMPRAS CONJ - FACTORES'!BB140</f>
        <v>47.10240954999999</v>
      </c>
      <c r="BC140" s="21">
        <f>+$I140*IF(OR($A140="2-F1",$A140="2-F2"),'COMPRAS CONJ - FACTORES'!BC$11,'COMPRAS CONJ - FACTORES'!BC$10)*'COMPRAS CONJ - FACTORES'!BC140</f>
        <v>47.903581199999998</v>
      </c>
      <c r="BD140" s="21">
        <f>+$I140*IF(OR($A140="2-F1",$A140="2-F2"),'COMPRAS CONJ - FACTORES'!BD$11,'COMPRAS CONJ - FACTORES'!BD$10)*'COMPRAS CONJ - FACTORES'!BD140</f>
        <v>47.903581199999998</v>
      </c>
      <c r="BE140" s="21">
        <f>+$I140*IF(OR($A140="2-F1",$A140="2-F2"),'COMPRAS CONJ - FACTORES'!BE$11,'COMPRAS CONJ - FACTORES'!BE$10)*'COMPRAS CONJ - FACTORES'!BE140</f>
        <v>47.903581199999998</v>
      </c>
      <c r="BF140" s="21">
        <f>+$I140*IF(OR($A140="2-F1",$A140="2-F2"),'COMPRAS CONJ - FACTORES'!BF$11,'COMPRAS CONJ - FACTORES'!BF$10)*'COMPRAS CONJ - FACTORES'!BF140</f>
        <v>47.903581199999998</v>
      </c>
      <c r="BG140" s="21">
        <f>+$I140*IF(OR($A140="2-F1",$A140="2-F2"),'COMPRAS CONJ - FACTORES'!BG$11,'COMPRAS CONJ - FACTORES'!BG$10)*'COMPRAS CONJ - FACTORES'!BG140</f>
        <v>47.903581199999998</v>
      </c>
      <c r="BH140" s="21">
        <f>+$I140*IF(OR($A140="2-F1",$A140="2-F2"),'COMPRAS CONJ - FACTORES'!BH$11,'COMPRAS CONJ - FACTORES'!BH$10)*'COMPRAS CONJ - FACTORES'!BH140</f>
        <v>47.903581199999998</v>
      </c>
      <c r="BI140" s="21">
        <f>+$I140*IF(OR($A140="2-F1",$A140="2-F2"),'COMPRAS CONJ - FACTORES'!BI$11,'COMPRAS CONJ - FACTORES'!BI$10)*'COMPRAS CONJ - FACTORES'!BI140</f>
        <v>47.903581199999998</v>
      </c>
      <c r="BJ140" s="21">
        <f>+$I140*IF(OR($A140="2-F1",$A140="2-F2"),'COMPRAS CONJ - FACTORES'!BJ$11,'COMPRAS CONJ - FACTORES'!BJ$10)*'COMPRAS CONJ - FACTORES'!BJ140</f>
        <v>47.903581199999998</v>
      </c>
      <c r="BK140" s="21">
        <f>+$I140*IF(OR($A140="2-F1",$A140="2-F2"),'COMPRAS CONJ - FACTORES'!BK$11,'COMPRAS CONJ - FACTORES'!BK$10)*'COMPRAS CONJ - FACTORES'!BK140</f>
        <v>47.903581199999998</v>
      </c>
      <c r="BL140" s="21">
        <f>+$I140*IF(OR($A140="2-F1",$A140="2-F2"),'COMPRAS CONJ - FACTORES'!BL$11,'COMPRAS CONJ - FACTORES'!BL$10)*'COMPRAS CONJ - FACTORES'!BL140</f>
        <v>47.903581199999998</v>
      </c>
      <c r="BM140" s="21">
        <f>+$I140*IF(OR($A140="2-F1",$A140="2-F2"),'COMPRAS CONJ - FACTORES'!BM$11,'COMPRAS CONJ - FACTORES'!BM$10)*'COMPRAS CONJ - FACTORES'!BM140</f>
        <v>47.903581199999998</v>
      </c>
      <c r="BN140" s="21">
        <f>+$I140*IF(OR($A140="2-F1",$A140="2-F2"),'COMPRAS CONJ - FACTORES'!BN$11,'COMPRAS CONJ - FACTORES'!BN$10)*'COMPRAS CONJ - FACTORES'!BN140</f>
        <v>47.903581199999998</v>
      </c>
      <c r="BO140" s="21">
        <f>+$I140*IF(OR($A140="2-F1",$A140="2-F2"),'COMPRAS CONJ - FACTORES'!BO$11,'COMPRAS CONJ - FACTORES'!BO$10)*'COMPRAS CONJ - FACTORES'!BO140</f>
        <v>48.72327705</v>
      </c>
      <c r="BP140" s="21">
        <f>+$I140*IF(OR($A140="2-F1",$A140="2-F2"),'COMPRAS CONJ - FACTORES'!BP$11,'COMPRAS CONJ - FACTORES'!BP$10)*'COMPRAS CONJ - FACTORES'!BP140</f>
        <v>48.72327705</v>
      </c>
      <c r="BQ140" s="21">
        <f>+$I140*IF(OR($A140="2-F1",$A140="2-F2"),'COMPRAS CONJ - FACTORES'!BQ$11,'COMPRAS CONJ - FACTORES'!BQ$10)*'COMPRAS CONJ - FACTORES'!BQ140</f>
        <v>48.72327705</v>
      </c>
      <c r="BR140" s="21">
        <f>+$I140*IF(OR($A140="2-F1",$A140="2-F2"),'COMPRAS CONJ - FACTORES'!BR$11,'COMPRAS CONJ - FACTORES'!BR$10)*'COMPRAS CONJ - FACTORES'!BR140</f>
        <v>48.72327705</v>
      </c>
      <c r="BS140" s="21">
        <f>+$I140*IF(OR($A140="2-F1",$A140="2-F2"),'COMPRAS CONJ - FACTORES'!BS$11,'COMPRAS CONJ - FACTORES'!BS$10)*'COMPRAS CONJ - FACTORES'!BS140</f>
        <v>48.72327705</v>
      </c>
      <c r="BT140" s="21">
        <f>+$I140*IF(OR($A140="2-F1",$A140="2-F2"),'COMPRAS CONJ - FACTORES'!BT$11,'COMPRAS CONJ - FACTORES'!BT$10)*'COMPRAS CONJ - FACTORES'!BT140</f>
        <v>48.72327705</v>
      </c>
      <c r="BU140" s="21">
        <f>+$I140*IF(OR($A140="2-F1",$A140="2-F2"),'COMPRAS CONJ - FACTORES'!BU$11,'COMPRAS CONJ - FACTORES'!BU$10)*'COMPRAS CONJ - FACTORES'!BU140</f>
        <v>48.72327705</v>
      </c>
      <c r="BV140" s="21">
        <f>+$I140*IF(OR($A140="2-F1",$A140="2-F2"),'COMPRAS CONJ - FACTORES'!BV$11,'COMPRAS CONJ - FACTORES'!BV$10)*'COMPRAS CONJ - FACTORES'!BV140</f>
        <v>48.72327705</v>
      </c>
      <c r="BW140" s="21">
        <f>+$I140*IF(OR($A140="2-F1",$A140="2-F2"),'COMPRAS CONJ - FACTORES'!BW$11,'COMPRAS CONJ - FACTORES'!BW$10)*'COMPRAS CONJ - FACTORES'!BW140</f>
        <v>48.72327705</v>
      </c>
      <c r="BX140" s="21">
        <f>+$I140*IF(OR($A140="2-F1",$A140="2-F2"),'COMPRAS CONJ - FACTORES'!BX$11,'COMPRAS CONJ - FACTORES'!BX$10)*'COMPRAS CONJ - FACTORES'!BX140</f>
        <v>48.72327705</v>
      </c>
      <c r="BY140" s="21">
        <f>+$I140*IF(OR($A140="2-F1",$A140="2-F2"),'COMPRAS CONJ - FACTORES'!BY$11,'COMPRAS CONJ - FACTORES'!BY$10)*'COMPRAS CONJ - FACTORES'!BY140</f>
        <v>48.72327705</v>
      </c>
      <c r="BZ140" s="21">
        <f>+$I140*IF(OR($A140="2-F1",$A140="2-F2"),'COMPRAS CONJ - FACTORES'!BZ$11,'COMPRAS CONJ - FACTORES'!BZ$10)*'COMPRAS CONJ - FACTORES'!BZ140</f>
        <v>48.72327705</v>
      </c>
      <c r="CA140" s="21">
        <f>+$I140*IF(OR($A140="2-F1",$A140="2-F2"),'COMPRAS CONJ - FACTORES'!CA$11,'COMPRAS CONJ - FACTORES'!CA$10)*'COMPRAS CONJ - FACTORES'!CA140</f>
        <v>49.556866049999996</v>
      </c>
    </row>
    <row r="141" spans="1:79" ht="15" thickTop="1" x14ac:dyDescent="0.3">
      <c r="A141" s="9" t="s">
        <v>3398</v>
      </c>
      <c r="B141" s="496" t="s">
        <v>2787</v>
      </c>
      <c r="C141" s="497" t="s">
        <v>3588</v>
      </c>
      <c r="D141" s="11" t="s">
        <v>2820</v>
      </c>
      <c r="E141" s="9" t="s">
        <v>2821</v>
      </c>
      <c r="F141" s="9" t="s">
        <v>3589</v>
      </c>
      <c r="G141" s="9" t="s">
        <v>3590</v>
      </c>
      <c r="H141" s="12" t="s">
        <v>3591</v>
      </c>
      <c r="I141" s="13">
        <v>46.67</v>
      </c>
      <c r="J141" s="14">
        <v>100</v>
      </c>
      <c r="K141" s="24">
        <v>43378</v>
      </c>
      <c r="L141" s="24">
        <v>51501</v>
      </c>
      <c r="M141" s="689"/>
      <c r="N141" s="21">
        <f>+$I141*IF(OR($A141="2-F1",$A141="2-F2"),'COMPRAS CONJ - FACTORES'!N$11,'COMPRAS CONJ - FACTORES'!N$10)*'COMPRAS CONJ - FACTORES'!N141</f>
        <v>0</v>
      </c>
      <c r="O141" s="21">
        <f>+$I141*IF(OR($A141="2-F1",$A141="2-F2"),'COMPRAS CONJ - FACTORES'!O$11,'COMPRAS CONJ - FACTORES'!O$10)*'COMPRAS CONJ - FACTORES'!O141</f>
        <v>0</v>
      </c>
      <c r="P141" s="21">
        <f>+$I141*IF(OR($A141="2-F1",$A141="2-F2"),'COMPRAS CONJ - FACTORES'!P$11,'COMPRAS CONJ - FACTORES'!P$10)*'COMPRAS CONJ - FACTORES'!P141</f>
        <v>0</v>
      </c>
      <c r="Q141" s="21">
        <f>+$I141*IF(OR($A141="2-F1",$A141="2-F2"),'COMPRAS CONJ - FACTORES'!Q$11,'COMPRAS CONJ - FACTORES'!Q$10)*'COMPRAS CONJ - FACTORES'!Q141</f>
        <v>0</v>
      </c>
      <c r="R141" s="21">
        <f>+$I141*IF(OR($A141="2-F1",$A141="2-F2"),'COMPRAS CONJ - FACTORES'!R$11,'COMPRAS CONJ - FACTORES'!R$10)*'COMPRAS CONJ - FACTORES'!R141</f>
        <v>0</v>
      </c>
      <c r="S141" s="21">
        <f>+$I141*IF(OR($A141="2-F1",$A141="2-F2"),'COMPRAS CONJ - FACTORES'!S$11,'COMPRAS CONJ - FACTORES'!S$10)*'COMPRAS CONJ - FACTORES'!S141</f>
        <v>0</v>
      </c>
      <c r="T141" s="21">
        <f>+$I141*IF(OR($A141="2-F1",$A141="2-F2"),'COMPRAS CONJ - FACTORES'!T$11,'COMPRAS CONJ - FACTORES'!T$10)*'COMPRAS CONJ - FACTORES'!T141</f>
        <v>0</v>
      </c>
      <c r="U141" s="21">
        <f>+$I141*IF(OR($A141="2-F1",$A141="2-F2"),'COMPRAS CONJ - FACTORES'!U$11,'COMPRAS CONJ - FACTORES'!U$10)*'COMPRAS CONJ - FACTORES'!U141</f>
        <v>0</v>
      </c>
      <c r="V141" s="21">
        <f>+$I141*IF(OR($A141="2-F1",$A141="2-F2"),'COMPRAS CONJ - FACTORES'!V$11,'COMPRAS CONJ - FACTORES'!V$10)*'COMPRAS CONJ - FACTORES'!V141</f>
        <v>0</v>
      </c>
      <c r="W141" s="21">
        <f>+$I141*IF(OR($A141="2-F1",$A141="2-F2"),'COMPRAS CONJ - FACTORES'!W$11,'COMPRAS CONJ - FACTORES'!W$10)*'COMPRAS CONJ - FACTORES'!W141</f>
        <v>0</v>
      </c>
      <c r="X141" s="21">
        <f>+$I141*IF(OR($A141="2-F1",$A141="2-F2"),'COMPRAS CONJ - FACTORES'!X$11,'COMPRAS CONJ - FACTORES'!X$10)*'COMPRAS CONJ - FACTORES'!X141</f>
        <v>0</v>
      </c>
      <c r="Y141" s="21">
        <f>+$I141*IF(OR($A141="2-F1",$A141="2-F2"),'COMPRAS CONJ - FACTORES'!Y$11,'COMPRAS CONJ - FACTORES'!Y$10)*'COMPRAS CONJ - FACTORES'!Y141</f>
        <v>0</v>
      </c>
      <c r="Z141" s="21">
        <f>+$I141*IF(OR($A141="2-F1",$A141="2-F2"),'COMPRAS CONJ - FACTORES'!Z$11,'COMPRAS CONJ - FACTORES'!Z$10)*'COMPRAS CONJ - FACTORES'!Z141</f>
        <v>0</v>
      </c>
      <c r="AA141" s="21">
        <f>+$I141*IF(OR($A141="2-F1",$A141="2-F2"),'COMPRAS CONJ - FACTORES'!AA$11,'COMPRAS CONJ - FACTORES'!AA$10)*'COMPRAS CONJ - FACTORES'!AA141</f>
        <v>0</v>
      </c>
      <c r="AB141" s="21">
        <f>+$I141*IF(OR($A141="2-F1",$A141="2-F2"),'COMPRAS CONJ - FACTORES'!AB$11,'COMPRAS CONJ - FACTORES'!AB$10)*'COMPRAS CONJ - FACTORES'!AB141</f>
        <v>0</v>
      </c>
      <c r="AC141" s="21">
        <f>+$I141*IF(OR($A141="2-F1",$A141="2-F2"),'COMPRAS CONJ - FACTORES'!AC$11,'COMPRAS CONJ - FACTORES'!AC$10)*'COMPRAS CONJ - FACTORES'!AC141</f>
        <v>0</v>
      </c>
      <c r="AD141" s="21">
        <f>+$I141*IF(OR($A141="2-F1",$A141="2-F2"),'COMPRAS CONJ - FACTORES'!AD$11,'COMPRAS CONJ - FACTORES'!AD$10)*'COMPRAS CONJ - FACTORES'!AD141</f>
        <v>0</v>
      </c>
      <c r="AE141" s="21">
        <f>+$I141*IF(OR($A141="2-F1",$A141="2-F2"),'COMPRAS CONJ - FACTORES'!AE$11,'COMPRAS CONJ - FACTORES'!AE$10)*'COMPRAS CONJ - FACTORES'!AE141</f>
        <v>0</v>
      </c>
      <c r="AF141" s="21">
        <f>+$I141*IF(OR($A141="2-F1",$A141="2-F2"),'COMPRAS CONJ - FACTORES'!AF$11,'COMPRAS CONJ - FACTORES'!AF$10)*'COMPRAS CONJ - FACTORES'!AF141</f>
        <v>0</v>
      </c>
      <c r="AG141" s="21">
        <f>+$I141*IF(OR($A141="2-F1",$A141="2-F2"),'COMPRAS CONJ - FACTORES'!AG$11,'COMPRAS CONJ - FACTORES'!AG$10)*'COMPRAS CONJ - FACTORES'!AG141</f>
        <v>0</v>
      </c>
      <c r="AH141" s="21">
        <f>+$I141*IF(OR($A141="2-F1",$A141="2-F2"),'COMPRAS CONJ - FACTORES'!AH$11,'COMPRAS CONJ - FACTORES'!AH$10)*'COMPRAS CONJ - FACTORES'!AH141</f>
        <v>0</v>
      </c>
      <c r="AI141" s="21">
        <f>+$I141*IF(OR($A141="2-F1",$A141="2-F2"),'COMPRAS CONJ - FACTORES'!AI$11,'COMPRAS CONJ - FACTORES'!AI$10)*'COMPRAS CONJ - FACTORES'!AI141</f>
        <v>0</v>
      </c>
      <c r="AJ141" s="21">
        <f>+$I141*IF(OR($A141="2-F1",$A141="2-F2"),'COMPRAS CONJ - FACTORES'!AJ$11,'COMPRAS CONJ - FACTORES'!AJ$10)*'COMPRAS CONJ - FACTORES'!AJ141</f>
        <v>0</v>
      </c>
      <c r="AK141" s="21">
        <f>+$I141*IF(OR($A141="2-F1",$A141="2-F2"),'COMPRAS CONJ - FACTORES'!AK$11,'COMPRAS CONJ - FACTORES'!AK$10)*'COMPRAS CONJ - FACTORES'!AK141</f>
        <v>0</v>
      </c>
      <c r="AL141" s="21">
        <f>+$I141*IF(OR($A141="2-F1",$A141="2-F2"),'COMPRAS CONJ - FACTORES'!AL$11,'COMPRAS CONJ - FACTORES'!AL$10)*'COMPRAS CONJ - FACTORES'!AL141</f>
        <v>0</v>
      </c>
      <c r="AM141" s="21">
        <f>+$I141*IF(OR($A141="2-F1",$A141="2-F2"),'COMPRAS CONJ - FACTORES'!AM$11,'COMPRAS CONJ - FACTORES'!AM$10)*'COMPRAS CONJ - FACTORES'!AM141</f>
        <v>0</v>
      </c>
      <c r="AN141" s="21">
        <f>+$I141*IF(OR($A141="2-F1",$A141="2-F2"),'COMPRAS CONJ - FACTORES'!AN$11,'COMPRAS CONJ - FACTORES'!AN$10)*'COMPRAS CONJ - FACTORES'!AN141</f>
        <v>0</v>
      </c>
      <c r="AO141" s="21">
        <f>+$I141*IF(OR($A141="2-F1",$A141="2-F2"),'COMPRAS CONJ - FACTORES'!AO$11,'COMPRAS CONJ - FACTORES'!AO$10)*'COMPRAS CONJ - FACTORES'!AO141</f>
        <v>0</v>
      </c>
      <c r="AP141" s="21">
        <f>+$I141*IF(OR($A141="2-F1",$A141="2-F2"),'COMPRAS CONJ - FACTORES'!AP$11,'COMPRAS CONJ - FACTORES'!AP$10)*'COMPRAS CONJ - FACTORES'!AP141</f>
        <v>0</v>
      </c>
      <c r="AQ141" s="21">
        <f>+$I141*IF(OR($A141="2-F1",$A141="2-F2"),'COMPRAS CONJ - FACTORES'!AQ$11,'COMPRAS CONJ - FACTORES'!AQ$10)*'COMPRAS CONJ - FACTORES'!AQ141</f>
        <v>0</v>
      </c>
      <c r="AR141" s="21">
        <f>+$I141*IF(OR($A141="2-F1",$A141="2-F2"),'COMPRAS CONJ - FACTORES'!AR$11,'COMPRAS CONJ - FACTORES'!AR$10)*'COMPRAS CONJ - FACTORES'!AR141</f>
        <v>0</v>
      </c>
      <c r="AS141" s="21">
        <f>+$I141*IF(OR($A141="2-F1",$A141="2-F2"),'COMPRAS CONJ - FACTORES'!AS$11,'COMPRAS CONJ - FACTORES'!AS$10)*'COMPRAS CONJ - FACTORES'!AS141</f>
        <v>0</v>
      </c>
      <c r="AT141" s="21">
        <f>+$I141*IF(OR($A141="2-F1",$A141="2-F2"),'COMPRAS CONJ - FACTORES'!AT$11,'COMPRAS CONJ - FACTORES'!AT$10)*'COMPRAS CONJ - FACTORES'!AT141</f>
        <v>0</v>
      </c>
      <c r="AU141" s="21">
        <f>+$I141*IF(OR($A141="2-F1",$A141="2-F2"),'COMPRAS CONJ - FACTORES'!AU$11,'COMPRAS CONJ - FACTORES'!AU$10)*'COMPRAS CONJ - FACTORES'!AU141</f>
        <v>0</v>
      </c>
      <c r="AV141" s="21">
        <f>+$I141*IF(OR($A141="2-F1",$A141="2-F2"),'COMPRAS CONJ - FACTORES'!AV$11,'COMPRAS CONJ - FACTORES'!AV$10)*'COMPRAS CONJ - FACTORES'!AV141</f>
        <v>0</v>
      </c>
      <c r="AW141" s="21">
        <f>+$I141*IF(OR($A141="2-F1",$A141="2-F2"),'COMPRAS CONJ - FACTORES'!AW$11,'COMPRAS CONJ - FACTORES'!AW$10)*'COMPRAS CONJ - FACTORES'!AW141</f>
        <v>0</v>
      </c>
      <c r="AX141" s="21">
        <f>+$I141*IF(OR($A141="2-F1",$A141="2-F2"),'COMPRAS CONJ - FACTORES'!AX$11,'COMPRAS CONJ - FACTORES'!AX$10)*'COMPRAS CONJ - FACTORES'!AX141</f>
        <v>0</v>
      </c>
      <c r="AY141" s="21">
        <f>+$I141*IF(OR($A141="2-F1",$A141="2-F2"),'COMPRAS CONJ - FACTORES'!AY$11,'COMPRAS CONJ - FACTORES'!AY$10)*'COMPRAS CONJ - FACTORES'!AY141</f>
        <v>0</v>
      </c>
      <c r="AZ141" s="21">
        <f>+$I141*IF(OR($A141="2-F1",$A141="2-F2"),'COMPRAS CONJ - FACTORES'!AZ$11,'COMPRAS CONJ - FACTORES'!AZ$10)*'COMPRAS CONJ - FACTORES'!AZ141</f>
        <v>0</v>
      </c>
      <c r="BA141" s="21">
        <f>+$I141*IF(OR($A141="2-F1",$A141="2-F2"),'COMPRAS CONJ - FACTORES'!BA$11,'COMPRAS CONJ - FACTORES'!BA$10)*'COMPRAS CONJ - FACTORES'!BA141</f>
        <v>0</v>
      </c>
      <c r="BB141" s="21">
        <f>+$I141*IF(OR($A141="2-F1",$A141="2-F2"),'COMPRAS CONJ - FACTORES'!BB$11,'COMPRAS CONJ - FACTORES'!BB$10)*'COMPRAS CONJ - FACTORES'!BB141</f>
        <v>0</v>
      </c>
      <c r="BC141" s="21">
        <f>+$I141*IF(OR($A141="2-F1",$A141="2-F2"),'COMPRAS CONJ - FACTORES'!BC$11,'COMPRAS CONJ - FACTORES'!BC$10)*'COMPRAS CONJ - FACTORES'!BC141</f>
        <v>0</v>
      </c>
      <c r="BD141" s="21">
        <f>+$I141*IF(OR($A141="2-F1",$A141="2-F2"),'COMPRAS CONJ - FACTORES'!BD$11,'COMPRAS CONJ - FACTORES'!BD$10)*'COMPRAS CONJ - FACTORES'!BD141</f>
        <v>0</v>
      </c>
      <c r="BE141" s="21">
        <f>+$I141*IF(OR($A141="2-F1",$A141="2-F2"),'COMPRAS CONJ - FACTORES'!BE$11,'COMPRAS CONJ - FACTORES'!BE$10)*'COMPRAS CONJ - FACTORES'!BE141</f>
        <v>0</v>
      </c>
      <c r="BF141" s="21">
        <f>+$I141*IF(OR($A141="2-F1",$A141="2-F2"),'COMPRAS CONJ - FACTORES'!BF$11,'COMPRAS CONJ - FACTORES'!BF$10)*'COMPRAS CONJ - FACTORES'!BF141</f>
        <v>0</v>
      </c>
      <c r="BG141" s="21">
        <f>+$I141*IF(OR($A141="2-F1",$A141="2-F2"),'COMPRAS CONJ - FACTORES'!BG$11,'COMPRAS CONJ - FACTORES'!BG$10)*'COMPRAS CONJ - FACTORES'!BG141</f>
        <v>0</v>
      </c>
      <c r="BH141" s="21">
        <f>+$I141*IF(OR($A141="2-F1",$A141="2-F2"),'COMPRAS CONJ - FACTORES'!BH$11,'COMPRAS CONJ - FACTORES'!BH$10)*'COMPRAS CONJ - FACTORES'!BH141</f>
        <v>0</v>
      </c>
      <c r="BI141" s="21">
        <f>+$I141*IF(OR($A141="2-F1",$A141="2-F2"),'COMPRAS CONJ - FACTORES'!BI$11,'COMPRAS CONJ - FACTORES'!BI$10)*'COMPRAS CONJ - FACTORES'!BI141</f>
        <v>0</v>
      </c>
      <c r="BJ141" s="21">
        <f>+$I141*IF(OR($A141="2-F1",$A141="2-F2"),'COMPRAS CONJ - FACTORES'!BJ$11,'COMPRAS CONJ - FACTORES'!BJ$10)*'COMPRAS CONJ - FACTORES'!BJ141</f>
        <v>0</v>
      </c>
      <c r="BK141" s="21">
        <f>+$I141*IF(OR($A141="2-F1",$A141="2-F2"),'COMPRAS CONJ - FACTORES'!BK$11,'COMPRAS CONJ - FACTORES'!BK$10)*'COMPRAS CONJ - FACTORES'!BK141</f>
        <v>0</v>
      </c>
      <c r="BL141" s="21">
        <f>+$I141*IF(OR($A141="2-F1",$A141="2-F2"),'COMPRAS CONJ - FACTORES'!BL$11,'COMPRAS CONJ - FACTORES'!BL$10)*'COMPRAS CONJ - FACTORES'!BL141</f>
        <v>0</v>
      </c>
      <c r="BM141" s="21">
        <f>+$I141*IF(OR($A141="2-F1",$A141="2-F2"),'COMPRAS CONJ - FACTORES'!BM$11,'COMPRAS CONJ - FACTORES'!BM$10)*'COMPRAS CONJ - FACTORES'!BM141</f>
        <v>0</v>
      </c>
      <c r="BN141" s="21">
        <f>+$I141*IF(OR($A141="2-F1",$A141="2-F2"),'COMPRAS CONJ - FACTORES'!BN$11,'COMPRAS CONJ - FACTORES'!BN$10)*'COMPRAS CONJ - FACTORES'!BN141</f>
        <v>0</v>
      </c>
      <c r="BO141" s="21">
        <f>+$I141*IF(OR($A141="2-F1",$A141="2-F2"),'COMPRAS CONJ - FACTORES'!BO$11,'COMPRAS CONJ - FACTORES'!BO$10)*'COMPRAS CONJ - FACTORES'!BO141</f>
        <v>0</v>
      </c>
      <c r="BP141" s="21">
        <f>+$I141*IF(OR($A141="2-F1",$A141="2-F2"),'COMPRAS CONJ - FACTORES'!BP$11,'COMPRAS CONJ - FACTORES'!BP$10)*'COMPRAS CONJ - FACTORES'!BP141</f>
        <v>0</v>
      </c>
      <c r="BQ141" s="21">
        <f>+$I141*IF(OR($A141="2-F1",$A141="2-F2"),'COMPRAS CONJ - FACTORES'!BQ$11,'COMPRAS CONJ - FACTORES'!BQ$10)*'COMPRAS CONJ - FACTORES'!BQ141</f>
        <v>0</v>
      </c>
      <c r="BR141" s="21">
        <f>+$I141*IF(OR($A141="2-F1",$A141="2-F2"),'COMPRAS CONJ - FACTORES'!BR$11,'COMPRAS CONJ - FACTORES'!BR$10)*'COMPRAS CONJ - FACTORES'!BR141</f>
        <v>0</v>
      </c>
      <c r="BS141" s="21">
        <f>+$I141*IF(OR($A141="2-F1",$A141="2-F2"),'COMPRAS CONJ - FACTORES'!BS$11,'COMPRAS CONJ - FACTORES'!BS$10)*'COMPRAS CONJ - FACTORES'!BS141</f>
        <v>0</v>
      </c>
      <c r="BT141" s="21">
        <f>+$I141*IF(OR($A141="2-F1",$A141="2-F2"),'COMPRAS CONJ - FACTORES'!BT$11,'COMPRAS CONJ - FACTORES'!BT$10)*'COMPRAS CONJ - FACTORES'!BT141</f>
        <v>0</v>
      </c>
      <c r="BU141" s="21">
        <f>+$I141*IF(OR($A141="2-F1",$A141="2-F2"),'COMPRAS CONJ - FACTORES'!BU$11,'COMPRAS CONJ - FACTORES'!BU$10)*'COMPRAS CONJ - FACTORES'!BU141</f>
        <v>0</v>
      </c>
      <c r="BV141" s="21">
        <f>+$I141*IF(OR($A141="2-F1",$A141="2-F2"),'COMPRAS CONJ - FACTORES'!BV$11,'COMPRAS CONJ - FACTORES'!BV$10)*'COMPRAS CONJ - FACTORES'!BV141</f>
        <v>0</v>
      </c>
      <c r="BW141" s="21">
        <f>+$I141*IF(OR($A141="2-F1",$A141="2-F2"),'COMPRAS CONJ - FACTORES'!BW$11,'COMPRAS CONJ - FACTORES'!BW$10)*'COMPRAS CONJ - FACTORES'!BW141</f>
        <v>0</v>
      </c>
      <c r="BX141" s="21">
        <f>+$I141*IF(OR($A141="2-F1",$A141="2-F2"),'COMPRAS CONJ - FACTORES'!BX$11,'COMPRAS CONJ - FACTORES'!BX$10)*'COMPRAS CONJ - FACTORES'!BX141</f>
        <v>0</v>
      </c>
      <c r="BY141" s="21">
        <f>+$I141*IF(OR($A141="2-F1",$A141="2-F2"),'COMPRAS CONJ - FACTORES'!BY$11,'COMPRAS CONJ - FACTORES'!BY$10)*'COMPRAS CONJ - FACTORES'!BY141</f>
        <v>0</v>
      </c>
      <c r="BZ141" s="21">
        <f>+$I141*IF(OR($A141="2-F1",$A141="2-F2"),'COMPRAS CONJ - FACTORES'!BZ$11,'COMPRAS CONJ - FACTORES'!BZ$10)*'COMPRAS CONJ - FACTORES'!BZ141</f>
        <v>0</v>
      </c>
      <c r="CA141" s="21">
        <f>+$I141*IF(OR($A141="2-F1",$A141="2-F2"),'COMPRAS CONJ - FACTORES'!CA$11,'COMPRAS CONJ - FACTORES'!CA$10)*'COMPRAS CONJ - FACTORES'!CA141</f>
        <v>0</v>
      </c>
    </row>
    <row r="142" spans="1:79" x14ac:dyDescent="0.3">
      <c r="A142" s="9" t="s">
        <v>3398</v>
      </c>
      <c r="B142" s="10" t="s">
        <v>2787</v>
      </c>
      <c r="C142" s="437" t="s">
        <v>3592</v>
      </c>
      <c r="D142" s="11" t="s">
        <v>2807</v>
      </c>
      <c r="E142" s="9" t="s">
        <v>2808</v>
      </c>
      <c r="F142" s="9" t="s">
        <v>3593</v>
      </c>
      <c r="G142" s="9" t="s">
        <v>9067</v>
      </c>
      <c r="H142" s="12" t="s">
        <v>3594</v>
      </c>
      <c r="I142" s="13">
        <v>41.5</v>
      </c>
      <c r="J142" s="14">
        <v>99</v>
      </c>
      <c r="K142" s="24">
        <v>43427</v>
      </c>
      <c r="L142" s="24">
        <v>44547</v>
      </c>
      <c r="M142" s="689">
        <v>44547</v>
      </c>
      <c r="N142" s="21">
        <f>+$I142*IF(OR($A142="2-F1",$A142="2-F2"),'COMPRAS CONJ - FACTORES'!N$11,'COMPRAS CONJ - FACTORES'!N$10)*'COMPRAS CONJ - FACTORES'!N142</f>
        <v>0</v>
      </c>
      <c r="O142" s="21">
        <f>+$I142*IF(OR($A142="2-F1",$A142="2-F2"),'COMPRAS CONJ - FACTORES'!O$11,'COMPRAS CONJ - FACTORES'!O$10)*'COMPRAS CONJ - FACTORES'!O142</f>
        <v>0</v>
      </c>
      <c r="P142" s="21">
        <f>+$I142*IF(OR($A142="2-F1",$A142="2-F2"),'COMPRAS CONJ - FACTORES'!P$11,'COMPRAS CONJ - FACTORES'!P$10)*'COMPRAS CONJ - FACTORES'!P142</f>
        <v>0</v>
      </c>
      <c r="Q142" s="21">
        <f>+$I142*IF(OR($A142="2-F1",$A142="2-F2"),'COMPRAS CONJ - FACTORES'!Q$11,'COMPRAS CONJ - FACTORES'!Q$10)*'COMPRAS CONJ - FACTORES'!Q142</f>
        <v>0</v>
      </c>
      <c r="R142" s="21">
        <f>+$I142*IF(OR($A142="2-F1",$A142="2-F2"),'COMPRAS CONJ - FACTORES'!R$11,'COMPRAS CONJ - FACTORES'!R$10)*'COMPRAS CONJ - FACTORES'!R142</f>
        <v>0</v>
      </c>
      <c r="S142" s="21">
        <f>+$I142*IF(OR($A142="2-F1",$A142="2-F2"),'COMPRAS CONJ - FACTORES'!S$11,'COMPRAS CONJ - FACTORES'!S$10)*'COMPRAS CONJ - FACTORES'!S142</f>
        <v>0</v>
      </c>
      <c r="T142" s="21">
        <f>+$I142*IF(OR($A142="2-F1",$A142="2-F2"),'COMPRAS CONJ - FACTORES'!T$11,'COMPRAS CONJ - FACTORES'!T$10)*'COMPRAS CONJ - FACTORES'!T142</f>
        <v>0</v>
      </c>
      <c r="U142" s="21">
        <f>+$I142*IF(OR($A142="2-F1",$A142="2-F2"),'COMPRAS CONJ - FACTORES'!U$11,'COMPRAS CONJ - FACTORES'!U$10)*'COMPRAS CONJ - FACTORES'!U142</f>
        <v>0</v>
      </c>
      <c r="V142" s="21">
        <f>+$I142*IF(OR($A142="2-F1",$A142="2-F2"),'COMPRAS CONJ - FACTORES'!V$11,'COMPRAS CONJ - FACTORES'!V$10)*'COMPRAS CONJ - FACTORES'!V142</f>
        <v>0</v>
      </c>
      <c r="W142" s="21">
        <f>+$I142*IF(OR($A142="2-F1",$A142="2-F2"),'COMPRAS CONJ - FACTORES'!W$11,'COMPRAS CONJ - FACTORES'!W$10)*'COMPRAS CONJ - FACTORES'!W142</f>
        <v>0</v>
      </c>
      <c r="X142" s="21">
        <f>+$I142*IF(OR($A142="2-F1",$A142="2-F2"),'COMPRAS CONJ - FACTORES'!X$11,'COMPRAS CONJ - FACTORES'!X$10)*'COMPRAS CONJ - FACTORES'!X142</f>
        <v>0</v>
      </c>
      <c r="Y142" s="21">
        <f>+$I142*IF(OR($A142="2-F1",$A142="2-F2"),'COMPRAS CONJ - FACTORES'!Y$11,'COMPRAS CONJ - FACTORES'!Y$10)*'COMPRAS CONJ - FACTORES'!Y142</f>
        <v>0</v>
      </c>
      <c r="Z142" s="21">
        <f>+$I142*IF(OR($A142="2-F1",$A142="2-F2"),'COMPRAS CONJ - FACTORES'!Z$11,'COMPRAS CONJ - FACTORES'!Z$10)*'COMPRAS CONJ - FACTORES'!Z142</f>
        <v>0</v>
      </c>
      <c r="AA142" s="21">
        <f>+$I142*IF(OR($A142="2-F1",$A142="2-F2"),'COMPRAS CONJ - FACTORES'!AA$11,'COMPRAS CONJ - FACTORES'!AA$10)*'COMPRAS CONJ - FACTORES'!AA142</f>
        <v>0</v>
      </c>
      <c r="AB142" s="21">
        <f>+$I142*IF(OR($A142="2-F1",$A142="2-F2"),'COMPRAS CONJ - FACTORES'!AB$11,'COMPRAS CONJ - FACTORES'!AB$10)*'COMPRAS CONJ - FACTORES'!AB142</f>
        <v>0</v>
      </c>
      <c r="AC142" s="21">
        <f>+$I142*IF(OR($A142="2-F1",$A142="2-F2"),'COMPRAS CONJ - FACTORES'!AC$11,'COMPRAS CONJ - FACTORES'!AC$10)*'COMPRAS CONJ - FACTORES'!AC142</f>
        <v>0</v>
      </c>
      <c r="AD142" s="21">
        <f>+$I142*IF(OR($A142="2-F1",$A142="2-F2"),'COMPRAS CONJ - FACTORES'!AD$11,'COMPRAS CONJ - FACTORES'!AD$10)*'COMPRAS CONJ - FACTORES'!AD142</f>
        <v>0</v>
      </c>
      <c r="AE142" s="21">
        <f>+$I142*IF(OR($A142="2-F1",$A142="2-F2"),'COMPRAS CONJ - FACTORES'!AE$11,'COMPRAS CONJ - FACTORES'!AE$10)*'COMPRAS CONJ - FACTORES'!AE142</f>
        <v>0</v>
      </c>
      <c r="AF142" s="21">
        <f>+$I142*IF(OR($A142="2-F1",$A142="2-F2"),'COMPRAS CONJ - FACTORES'!AF$11,'COMPRAS CONJ - FACTORES'!AF$10)*'COMPRAS CONJ - FACTORES'!AF142</f>
        <v>0</v>
      </c>
      <c r="AG142" s="21">
        <f>+$I142*IF(OR($A142="2-F1",$A142="2-F2"),'COMPRAS CONJ - FACTORES'!AG$11,'COMPRAS CONJ - FACTORES'!AG$10)*'COMPRAS CONJ - FACTORES'!AG142</f>
        <v>0</v>
      </c>
      <c r="AH142" s="21">
        <f>+$I142*IF(OR($A142="2-F1",$A142="2-F2"),'COMPRAS CONJ - FACTORES'!AH$11,'COMPRAS CONJ - FACTORES'!AH$10)*'COMPRAS CONJ - FACTORES'!AH142</f>
        <v>0</v>
      </c>
      <c r="AI142" s="21">
        <f>+$I142*IF(OR($A142="2-F1",$A142="2-F2"),'COMPRAS CONJ - FACTORES'!AI$11,'COMPRAS CONJ - FACTORES'!AI$10)*'COMPRAS CONJ - FACTORES'!AI142</f>
        <v>0</v>
      </c>
      <c r="AJ142" s="21">
        <f>+$I142*IF(OR($A142="2-F1",$A142="2-F2"),'COMPRAS CONJ - FACTORES'!AJ$11,'COMPRAS CONJ - FACTORES'!AJ$10)*'COMPRAS CONJ - FACTORES'!AJ142</f>
        <v>0</v>
      </c>
      <c r="AK142" s="21">
        <f>+$I142*IF(OR($A142="2-F1",$A142="2-F2"),'COMPRAS CONJ - FACTORES'!AK$11,'COMPRAS CONJ - FACTORES'!AK$10)*'COMPRAS CONJ - FACTORES'!AK142</f>
        <v>0</v>
      </c>
      <c r="AL142" s="21">
        <f>+$I142*IF(OR($A142="2-F1",$A142="2-F2"),'COMPRAS CONJ - FACTORES'!AL$11,'COMPRAS CONJ - FACTORES'!AL$10)*'COMPRAS CONJ - FACTORES'!AL142</f>
        <v>0</v>
      </c>
      <c r="AM142" s="21">
        <f>+$I142*IF(OR($A142="2-F1",$A142="2-F2"),'COMPRAS CONJ - FACTORES'!AM$11,'COMPRAS CONJ - FACTORES'!AM$10)*'COMPRAS CONJ - FACTORES'!AM142</f>
        <v>0</v>
      </c>
      <c r="AN142" s="21">
        <f>+$I142*IF(OR($A142="2-F1",$A142="2-F2"),'COMPRAS CONJ - FACTORES'!AN$11,'COMPRAS CONJ - FACTORES'!AN$10)*'COMPRAS CONJ - FACTORES'!AN142</f>
        <v>0</v>
      </c>
      <c r="AO142" s="21">
        <f>+$I142*IF(OR($A142="2-F1",$A142="2-F2"),'COMPRAS CONJ - FACTORES'!AO$11,'COMPRAS CONJ - FACTORES'!AO$10)*'COMPRAS CONJ - FACTORES'!AO142</f>
        <v>0</v>
      </c>
      <c r="AP142" s="21">
        <f>+$I142*IF(OR($A142="2-F1",$A142="2-F2"),'COMPRAS CONJ - FACTORES'!AP$11,'COMPRAS CONJ - FACTORES'!AP$10)*'COMPRAS CONJ - FACTORES'!AP142</f>
        <v>0</v>
      </c>
      <c r="AQ142" s="21">
        <f>+$I142*IF(OR($A142="2-F1",$A142="2-F2"),'COMPRAS CONJ - FACTORES'!AQ$11,'COMPRAS CONJ - FACTORES'!AQ$10)*'COMPRAS CONJ - FACTORES'!AQ142</f>
        <v>0</v>
      </c>
      <c r="AR142" s="21">
        <f>+$I142*IF(OR($A142="2-F1",$A142="2-F2"),'COMPRAS CONJ - FACTORES'!AR$11,'COMPRAS CONJ - FACTORES'!AR$10)*'COMPRAS CONJ - FACTORES'!AR142</f>
        <v>0</v>
      </c>
      <c r="AS142" s="21">
        <f>+$I142*IF(OR($A142="2-F1",$A142="2-F2"),'COMPRAS CONJ - FACTORES'!AS$11,'COMPRAS CONJ - FACTORES'!AS$10)*'COMPRAS CONJ - FACTORES'!AS142</f>
        <v>0</v>
      </c>
      <c r="AT142" s="21">
        <f>+$I142*IF(OR($A142="2-F1",$A142="2-F2"),'COMPRAS CONJ - FACTORES'!AT$11,'COMPRAS CONJ - FACTORES'!AT$10)*'COMPRAS CONJ - FACTORES'!AT142</f>
        <v>0</v>
      </c>
      <c r="AU142" s="21">
        <f>+$I142*IF(OR($A142="2-F1",$A142="2-F2"),'COMPRAS CONJ - FACTORES'!AU$11,'COMPRAS CONJ - FACTORES'!AU$10)*'COMPRAS CONJ - FACTORES'!AU142</f>
        <v>0</v>
      </c>
      <c r="AV142" s="21">
        <f>+$I142*IF(OR($A142="2-F1",$A142="2-F2"),'COMPRAS CONJ - FACTORES'!AV$11,'COMPRAS CONJ - FACTORES'!AV$10)*'COMPRAS CONJ - FACTORES'!AV142</f>
        <v>0</v>
      </c>
      <c r="AW142" s="21">
        <f>+$I142*IF(OR($A142="2-F1",$A142="2-F2"),'COMPRAS CONJ - FACTORES'!AW$11,'COMPRAS CONJ - FACTORES'!AW$10)*'COMPRAS CONJ - FACTORES'!AW142</f>
        <v>0</v>
      </c>
      <c r="AX142" s="21">
        <f>+$I142*IF(OR($A142="2-F1",$A142="2-F2"),'COMPRAS CONJ - FACTORES'!AX$11,'COMPRAS CONJ - FACTORES'!AX$10)*'COMPRAS CONJ - FACTORES'!AX142</f>
        <v>0</v>
      </c>
      <c r="AY142" s="21">
        <f>+$I142*IF(OR($A142="2-F1",$A142="2-F2"),'COMPRAS CONJ - FACTORES'!AY$11,'COMPRAS CONJ - FACTORES'!AY$10)*'COMPRAS CONJ - FACTORES'!AY142</f>
        <v>0</v>
      </c>
      <c r="AZ142" s="21">
        <f>+$I142*IF(OR($A142="2-F1",$A142="2-F2"),'COMPRAS CONJ - FACTORES'!AZ$11,'COMPRAS CONJ - FACTORES'!AZ$10)*'COMPRAS CONJ - FACTORES'!AZ142</f>
        <v>0</v>
      </c>
      <c r="BA142" s="21">
        <f>+$I142*IF(OR($A142="2-F1",$A142="2-F2"),'COMPRAS CONJ - FACTORES'!BA$11,'COMPRAS CONJ - FACTORES'!BA$10)*'COMPRAS CONJ - FACTORES'!BA142</f>
        <v>0</v>
      </c>
      <c r="BB142" s="21">
        <f>+$I142*IF(OR($A142="2-F1",$A142="2-F2"),'COMPRAS CONJ - FACTORES'!BB$11,'COMPRAS CONJ - FACTORES'!BB$10)*'COMPRAS CONJ - FACTORES'!BB142</f>
        <v>0</v>
      </c>
      <c r="BC142" s="21">
        <f>+$I142*IF(OR($A142="2-F1",$A142="2-F2"),'COMPRAS CONJ - FACTORES'!BC$11,'COMPRAS CONJ - FACTORES'!BC$10)*'COMPRAS CONJ - FACTORES'!BC142</f>
        <v>0</v>
      </c>
      <c r="BD142" s="21">
        <f>+$I142*IF(OR($A142="2-F1",$A142="2-F2"),'COMPRAS CONJ - FACTORES'!BD$11,'COMPRAS CONJ - FACTORES'!BD$10)*'COMPRAS CONJ - FACTORES'!BD142</f>
        <v>0</v>
      </c>
      <c r="BE142" s="21">
        <f>+$I142*IF(OR($A142="2-F1",$A142="2-F2"),'COMPRAS CONJ - FACTORES'!BE$11,'COMPRAS CONJ - FACTORES'!BE$10)*'COMPRAS CONJ - FACTORES'!BE142</f>
        <v>0</v>
      </c>
      <c r="BF142" s="21">
        <f>+$I142*IF(OR($A142="2-F1",$A142="2-F2"),'COMPRAS CONJ - FACTORES'!BF$11,'COMPRAS CONJ - FACTORES'!BF$10)*'COMPRAS CONJ - FACTORES'!BF142</f>
        <v>0</v>
      </c>
      <c r="BG142" s="21">
        <f>+$I142*IF(OR($A142="2-F1",$A142="2-F2"),'COMPRAS CONJ - FACTORES'!BG$11,'COMPRAS CONJ - FACTORES'!BG$10)*'COMPRAS CONJ - FACTORES'!BG142</f>
        <v>0</v>
      </c>
      <c r="BH142" s="21">
        <f>+$I142*IF(OR($A142="2-F1",$A142="2-F2"),'COMPRAS CONJ - FACTORES'!BH$11,'COMPRAS CONJ - FACTORES'!BH$10)*'COMPRAS CONJ - FACTORES'!BH142</f>
        <v>0</v>
      </c>
      <c r="BI142" s="21">
        <f>+$I142*IF(OR($A142="2-F1",$A142="2-F2"),'COMPRAS CONJ - FACTORES'!BI$11,'COMPRAS CONJ - FACTORES'!BI$10)*'COMPRAS CONJ - FACTORES'!BI142</f>
        <v>0</v>
      </c>
      <c r="BJ142" s="21">
        <f>+$I142*IF(OR($A142="2-F1",$A142="2-F2"),'COMPRAS CONJ - FACTORES'!BJ$11,'COMPRAS CONJ - FACTORES'!BJ$10)*'COMPRAS CONJ - FACTORES'!BJ142</f>
        <v>0</v>
      </c>
      <c r="BK142" s="21">
        <f>+$I142*IF(OR($A142="2-F1",$A142="2-F2"),'COMPRAS CONJ - FACTORES'!BK$11,'COMPRAS CONJ - FACTORES'!BK$10)*'COMPRAS CONJ - FACTORES'!BK142</f>
        <v>0</v>
      </c>
      <c r="BL142" s="21">
        <f>+$I142*IF(OR($A142="2-F1",$A142="2-F2"),'COMPRAS CONJ - FACTORES'!BL$11,'COMPRAS CONJ - FACTORES'!BL$10)*'COMPRAS CONJ - FACTORES'!BL142</f>
        <v>0</v>
      </c>
      <c r="BM142" s="21">
        <f>+$I142*IF(OR($A142="2-F1",$A142="2-F2"),'COMPRAS CONJ - FACTORES'!BM$11,'COMPRAS CONJ - FACTORES'!BM$10)*'COMPRAS CONJ - FACTORES'!BM142</f>
        <v>0</v>
      </c>
      <c r="BN142" s="21">
        <f>+$I142*IF(OR($A142="2-F1",$A142="2-F2"),'COMPRAS CONJ - FACTORES'!BN$11,'COMPRAS CONJ - FACTORES'!BN$10)*'COMPRAS CONJ - FACTORES'!BN142</f>
        <v>0</v>
      </c>
      <c r="BO142" s="21">
        <f>+$I142*IF(OR($A142="2-F1",$A142="2-F2"),'COMPRAS CONJ - FACTORES'!BO$11,'COMPRAS CONJ - FACTORES'!BO$10)*'COMPRAS CONJ - FACTORES'!BO142</f>
        <v>48.541097499999992</v>
      </c>
      <c r="BP142" s="21">
        <f>+$I142*IF(OR($A142="2-F1",$A142="2-F2"),'COMPRAS CONJ - FACTORES'!BP$11,'COMPRAS CONJ - FACTORES'!BP$10)*'COMPRAS CONJ - FACTORES'!BP142</f>
        <v>48.541097499999992</v>
      </c>
      <c r="BQ142" s="21">
        <f>+$I142*IF(OR($A142="2-F1",$A142="2-F2"),'COMPRAS CONJ - FACTORES'!BQ$11,'COMPRAS CONJ - FACTORES'!BQ$10)*'COMPRAS CONJ - FACTORES'!BQ142</f>
        <v>48.541097499999992</v>
      </c>
      <c r="BR142" s="21">
        <f>+$I142*IF(OR($A142="2-F1",$A142="2-F2"),'COMPRAS CONJ - FACTORES'!BR$11,'COMPRAS CONJ - FACTORES'!BR$10)*'COMPRAS CONJ - FACTORES'!BR142</f>
        <v>48.541097499999992</v>
      </c>
      <c r="BS142" s="21">
        <f>+$I142*IF(OR($A142="2-F1",$A142="2-F2"),'COMPRAS CONJ - FACTORES'!BS$11,'COMPRAS CONJ - FACTORES'!BS$10)*'COMPRAS CONJ - FACTORES'!BS142</f>
        <v>48.541097499999992</v>
      </c>
      <c r="BT142" s="21">
        <f>+$I142*IF(OR($A142="2-F1",$A142="2-F2"),'COMPRAS CONJ - FACTORES'!BT$11,'COMPRAS CONJ - FACTORES'!BT$10)*'COMPRAS CONJ - FACTORES'!BT142</f>
        <v>48.541097499999992</v>
      </c>
      <c r="BU142" s="21">
        <f>+$I142*IF(OR($A142="2-F1",$A142="2-F2"),'COMPRAS CONJ - FACTORES'!BU$11,'COMPRAS CONJ - FACTORES'!BU$10)*'COMPRAS CONJ - FACTORES'!BU142</f>
        <v>48.541097499999992</v>
      </c>
      <c r="BV142" s="21">
        <f>+$I142*IF(OR($A142="2-F1",$A142="2-F2"),'COMPRAS CONJ - FACTORES'!BV$11,'COMPRAS CONJ - FACTORES'!BV$10)*'COMPRAS CONJ - FACTORES'!BV142</f>
        <v>48.541097499999992</v>
      </c>
      <c r="BW142" s="21">
        <f>+$I142*IF(OR($A142="2-F1",$A142="2-F2"),'COMPRAS CONJ - FACTORES'!BW$11,'COMPRAS CONJ - FACTORES'!BW$10)*'COMPRAS CONJ - FACTORES'!BW142</f>
        <v>48.541097499999992</v>
      </c>
      <c r="BX142" s="21">
        <f>+$I142*IF(OR($A142="2-F1",$A142="2-F2"),'COMPRAS CONJ - FACTORES'!BX$11,'COMPRAS CONJ - FACTORES'!BX$10)*'COMPRAS CONJ - FACTORES'!BX142</f>
        <v>48.541097499999992</v>
      </c>
      <c r="BY142" s="21">
        <f>+$I142*IF(OR($A142="2-F1",$A142="2-F2"),'COMPRAS CONJ - FACTORES'!BY$11,'COMPRAS CONJ - FACTORES'!BY$10)*'COMPRAS CONJ - FACTORES'!BY142</f>
        <v>48.541097499999992</v>
      </c>
      <c r="BZ142" s="21">
        <f>+$I142*IF(OR($A142="2-F1",$A142="2-F2"),'COMPRAS CONJ - FACTORES'!BZ$11,'COMPRAS CONJ - FACTORES'!BZ$10)*'COMPRAS CONJ - FACTORES'!BZ142</f>
        <v>48.541097499999992</v>
      </c>
      <c r="CA142" s="21">
        <f>+$I142*IF(OR($A142="2-F1",$A142="2-F2"),'COMPRAS CONJ - FACTORES'!CA$11,'COMPRAS CONJ - FACTORES'!CA$10)*'COMPRAS CONJ - FACTORES'!CA142</f>
        <v>49.366739999999993</v>
      </c>
    </row>
    <row r="143" spans="1:79" x14ac:dyDescent="0.3">
      <c r="A143" s="9" t="s">
        <v>3398</v>
      </c>
      <c r="B143" s="10" t="s">
        <v>2787</v>
      </c>
      <c r="C143" s="437" t="s">
        <v>3595</v>
      </c>
      <c r="D143" s="11" t="s">
        <v>2788</v>
      </c>
      <c r="E143" s="9" t="s">
        <v>2788</v>
      </c>
      <c r="F143" s="9" t="s">
        <v>2883</v>
      </c>
      <c r="G143" s="9" t="s">
        <v>3596</v>
      </c>
      <c r="H143" s="12" t="s">
        <v>3597</v>
      </c>
      <c r="I143" s="13">
        <v>40.9</v>
      </c>
      <c r="J143" s="14">
        <v>86.625</v>
      </c>
      <c r="K143" s="24">
        <v>43307</v>
      </c>
      <c r="L143" s="24">
        <v>44156</v>
      </c>
      <c r="M143" s="689">
        <v>44156</v>
      </c>
      <c r="N143" s="21">
        <f>+$I143*IF(OR($A143="2-F1",$A143="2-F2"),'COMPRAS CONJ - FACTORES'!N$11,'COMPRAS CONJ - FACTORES'!N$10)*'COMPRAS CONJ - FACTORES'!N143</f>
        <v>0</v>
      </c>
      <c r="O143" s="21">
        <f>+$I143*IF(OR($A143="2-F1",$A143="2-F2"),'COMPRAS CONJ - FACTORES'!O$11,'COMPRAS CONJ - FACTORES'!O$10)*'COMPRAS CONJ - FACTORES'!O143</f>
        <v>0</v>
      </c>
      <c r="P143" s="21">
        <f>+$I143*IF(OR($A143="2-F1",$A143="2-F2"),'COMPRAS CONJ - FACTORES'!P$11,'COMPRAS CONJ - FACTORES'!P$10)*'COMPRAS CONJ - FACTORES'!P143</f>
        <v>0</v>
      </c>
      <c r="Q143" s="21">
        <f>+$I143*IF(OR($A143="2-F1",$A143="2-F2"),'COMPRAS CONJ - FACTORES'!Q$11,'COMPRAS CONJ - FACTORES'!Q$10)*'COMPRAS CONJ - FACTORES'!Q143</f>
        <v>0</v>
      </c>
      <c r="R143" s="21">
        <f>+$I143*IF(OR($A143="2-F1",$A143="2-F2"),'COMPRAS CONJ - FACTORES'!R$11,'COMPRAS CONJ - FACTORES'!R$10)*'COMPRAS CONJ - FACTORES'!R143</f>
        <v>0</v>
      </c>
      <c r="S143" s="21">
        <f>+$I143*IF(OR($A143="2-F1",$A143="2-F2"),'COMPRAS CONJ - FACTORES'!S$11,'COMPRAS CONJ - FACTORES'!S$10)*'COMPRAS CONJ - FACTORES'!S143</f>
        <v>0</v>
      </c>
      <c r="T143" s="21">
        <f>+$I143*IF(OR($A143="2-F1",$A143="2-F2"),'COMPRAS CONJ - FACTORES'!T$11,'COMPRAS CONJ - FACTORES'!T$10)*'COMPRAS CONJ - FACTORES'!T143</f>
        <v>0</v>
      </c>
      <c r="U143" s="21">
        <f>+$I143*IF(OR($A143="2-F1",$A143="2-F2"),'COMPRAS CONJ - FACTORES'!U$11,'COMPRAS CONJ - FACTORES'!U$10)*'COMPRAS CONJ - FACTORES'!U143</f>
        <v>0</v>
      </c>
      <c r="V143" s="21">
        <f>+$I143*IF(OR($A143="2-F1",$A143="2-F2"),'COMPRAS CONJ - FACTORES'!V$11,'COMPRAS CONJ - FACTORES'!V$10)*'COMPRAS CONJ - FACTORES'!V143</f>
        <v>0</v>
      </c>
      <c r="W143" s="21">
        <f>+$I143*IF(OR($A143="2-F1",$A143="2-F2"),'COMPRAS CONJ - FACTORES'!W$11,'COMPRAS CONJ - FACTORES'!W$10)*'COMPRAS CONJ - FACTORES'!W143</f>
        <v>0</v>
      </c>
      <c r="X143" s="21">
        <f>+$I143*IF(OR($A143="2-F1",$A143="2-F2"),'COMPRAS CONJ - FACTORES'!X$11,'COMPRAS CONJ - FACTORES'!X$10)*'COMPRAS CONJ - FACTORES'!X143</f>
        <v>0</v>
      </c>
      <c r="Y143" s="21">
        <f>+$I143*IF(OR($A143="2-F1",$A143="2-F2"),'COMPRAS CONJ - FACTORES'!Y$11,'COMPRAS CONJ - FACTORES'!Y$10)*'COMPRAS CONJ - FACTORES'!Y143</f>
        <v>0</v>
      </c>
      <c r="Z143" s="21">
        <f>+$I143*IF(OR($A143="2-F1",$A143="2-F2"),'COMPRAS CONJ - FACTORES'!Z$11,'COMPRAS CONJ - FACTORES'!Z$10)*'COMPRAS CONJ - FACTORES'!Z143</f>
        <v>0</v>
      </c>
      <c r="AA143" s="21">
        <f>+$I143*IF(OR($A143="2-F1",$A143="2-F2"),'COMPRAS CONJ - FACTORES'!AA$11,'COMPRAS CONJ - FACTORES'!AA$10)*'COMPRAS CONJ - FACTORES'!AA143</f>
        <v>0</v>
      </c>
      <c r="AB143" s="21">
        <f>+$I143*IF(OR($A143="2-F1",$A143="2-F2"),'COMPRAS CONJ - FACTORES'!AB$11,'COMPRAS CONJ - FACTORES'!AB$10)*'COMPRAS CONJ - FACTORES'!AB143</f>
        <v>0</v>
      </c>
      <c r="AC143" s="21">
        <f>+$I143*IF(OR($A143="2-F1",$A143="2-F2"),'COMPRAS CONJ - FACTORES'!AC$11,'COMPRAS CONJ - FACTORES'!AC$10)*'COMPRAS CONJ - FACTORES'!AC143</f>
        <v>0</v>
      </c>
      <c r="AD143" s="21">
        <f>+$I143*IF(OR($A143="2-F1",$A143="2-F2"),'COMPRAS CONJ - FACTORES'!AD$11,'COMPRAS CONJ - FACTORES'!AD$10)*'COMPRAS CONJ - FACTORES'!AD143</f>
        <v>0</v>
      </c>
      <c r="AE143" s="21">
        <f>+$I143*IF(OR($A143="2-F1",$A143="2-F2"),'COMPRAS CONJ - FACTORES'!AE$11,'COMPRAS CONJ - FACTORES'!AE$10)*'COMPRAS CONJ - FACTORES'!AE143</f>
        <v>0</v>
      </c>
      <c r="AF143" s="21">
        <f>+$I143*IF(OR($A143="2-F1",$A143="2-F2"),'COMPRAS CONJ - FACTORES'!AF$11,'COMPRAS CONJ - FACTORES'!AF$10)*'COMPRAS CONJ - FACTORES'!AF143</f>
        <v>0</v>
      </c>
      <c r="AG143" s="21">
        <f>+$I143*IF(OR($A143="2-F1",$A143="2-F2"),'COMPRAS CONJ - FACTORES'!AG$11,'COMPRAS CONJ - FACTORES'!AG$10)*'COMPRAS CONJ - FACTORES'!AG143</f>
        <v>0</v>
      </c>
      <c r="AH143" s="21">
        <f>+$I143*IF(OR($A143="2-F1",$A143="2-F2"),'COMPRAS CONJ - FACTORES'!AH$11,'COMPRAS CONJ - FACTORES'!AH$10)*'COMPRAS CONJ - FACTORES'!AH143</f>
        <v>0</v>
      </c>
      <c r="AI143" s="21">
        <f>+$I143*IF(OR($A143="2-F1",$A143="2-F2"),'COMPRAS CONJ - FACTORES'!AI$11,'COMPRAS CONJ - FACTORES'!AI$10)*'COMPRAS CONJ - FACTORES'!AI143</f>
        <v>0</v>
      </c>
      <c r="AJ143" s="21">
        <f>+$I143*IF(OR($A143="2-F1",$A143="2-F2"),'COMPRAS CONJ - FACTORES'!AJ$11,'COMPRAS CONJ - FACTORES'!AJ$10)*'COMPRAS CONJ - FACTORES'!AJ143</f>
        <v>0</v>
      </c>
      <c r="AK143" s="21">
        <f>+$I143*IF(OR($A143="2-F1",$A143="2-F2"),'COMPRAS CONJ - FACTORES'!AK$11,'COMPRAS CONJ - FACTORES'!AK$10)*'COMPRAS CONJ - FACTORES'!AK143</f>
        <v>0</v>
      </c>
      <c r="AL143" s="21">
        <f>+$I143*IF(OR($A143="2-F1",$A143="2-F2"),'COMPRAS CONJ - FACTORES'!AL$11,'COMPRAS CONJ - FACTORES'!AL$10)*'COMPRAS CONJ - FACTORES'!AL143</f>
        <v>0</v>
      </c>
      <c r="AM143" s="21">
        <f>+$I143*IF(OR($A143="2-F1",$A143="2-F2"),'COMPRAS CONJ - FACTORES'!AM$11,'COMPRAS CONJ - FACTORES'!AM$10)*'COMPRAS CONJ - FACTORES'!AM143</f>
        <v>0</v>
      </c>
      <c r="AN143" s="21">
        <f>+$I143*IF(OR($A143="2-F1",$A143="2-F2"),'COMPRAS CONJ - FACTORES'!AN$11,'COMPRAS CONJ - FACTORES'!AN$10)*'COMPRAS CONJ - FACTORES'!AN143</f>
        <v>0</v>
      </c>
      <c r="AO143" s="21">
        <f>+$I143*IF(OR($A143="2-F1",$A143="2-F2"),'COMPRAS CONJ - FACTORES'!AO$11,'COMPRAS CONJ - FACTORES'!AO$10)*'COMPRAS CONJ - FACTORES'!AO143</f>
        <v>0</v>
      </c>
      <c r="AP143" s="21">
        <f>+$I143*IF(OR($A143="2-F1",$A143="2-F2"),'COMPRAS CONJ - FACTORES'!AP$11,'COMPRAS CONJ - FACTORES'!AP$10)*'COMPRAS CONJ - FACTORES'!AP143</f>
        <v>0</v>
      </c>
      <c r="AQ143" s="21">
        <f>+$I143*IF(OR($A143="2-F1",$A143="2-F2"),'COMPRAS CONJ - FACTORES'!AQ$11,'COMPRAS CONJ - FACTORES'!AQ$10)*'COMPRAS CONJ - FACTORES'!AQ143</f>
        <v>0</v>
      </c>
      <c r="AR143" s="21">
        <f>+$I143*IF(OR($A143="2-F1",$A143="2-F2"),'COMPRAS CONJ - FACTORES'!AR$11,'COMPRAS CONJ - FACTORES'!AR$10)*'COMPRAS CONJ - FACTORES'!AR143</f>
        <v>0</v>
      </c>
      <c r="AS143" s="21">
        <f>+$I143*IF(OR($A143="2-F1",$A143="2-F2"),'COMPRAS CONJ - FACTORES'!AS$11,'COMPRAS CONJ - FACTORES'!AS$10)*'COMPRAS CONJ - FACTORES'!AS143</f>
        <v>0</v>
      </c>
      <c r="AT143" s="21">
        <f>+$I143*IF(OR($A143="2-F1",$A143="2-F2"),'COMPRAS CONJ - FACTORES'!AT$11,'COMPRAS CONJ - FACTORES'!AT$10)*'COMPRAS CONJ - FACTORES'!AT143</f>
        <v>0</v>
      </c>
      <c r="AU143" s="21">
        <f>+$I143*IF(OR($A143="2-F1",$A143="2-F2"),'COMPRAS CONJ - FACTORES'!AU$11,'COMPRAS CONJ - FACTORES'!AU$10)*'COMPRAS CONJ - FACTORES'!AU143</f>
        <v>0</v>
      </c>
      <c r="AV143" s="21">
        <f>+$I143*IF(OR($A143="2-F1",$A143="2-F2"),'COMPRAS CONJ - FACTORES'!AV$11,'COMPRAS CONJ - FACTORES'!AV$10)*'COMPRAS CONJ - FACTORES'!AV143</f>
        <v>0</v>
      </c>
      <c r="AW143" s="21">
        <f>+$I143*IF(OR($A143="2-F1",$A143="2-F2"),'COMPRAS CONJ - FACTORES'!AW$11,'COMPRAS CONJ - FACTORES'!AW$10)*'COMPRAS CONJ - FACTORES'!AW143</f>
        <v>0</v>
      </c>
      <c r="AX143" s="21">
        <f>+$I143*IF(OR($A143="2-F1",$A143="2-F2"),'COMPRAS CONJ - FACTORES'!AX$11,'COMPRAS CONJ - FACTORES'!AX$10)*'COMPRAS CONJ - FACTORES'!AX143</f>
        <v>0</v>
      </c>
      <c r="AY143" s="21">
        <f>+$I143*IF(OR($A143="2-F1",$A143="2-F2"),'COMPRAS CONJ - FACTORES'!AY$11,'COMPRAS CONJ - FACTORES'!AY$10)*'COMPRAS CONJ - FACTORES'!AY143</f>
        <v>0</v>
      </c>
      <c r="AZ143" s="21">
        <f>+$I143*IF(OR($A143="2-F1",$A143="2-F2"),'COMPRAS CONJ - FACTORES'!AZ$11,'COMPRAS CONJ - FACTORES'!AZ$10)*'COMPRAS CONJ - FACTORES'!AZ143</f>
        <v>0</v>
      </c>
      <c r="BA143" s="21">
        <f>+$I143*IF(OR($A143="2-F1",$A143="2-F2"),'COMPRAS CONJ - FACTORES'!BA$11,'COMPRAS CONJ - FACTORES'!BA$10)*'COMPRAS CONJ - FACTORES'!BA143</f>
        <v>0</v>
      </c>
      <c r="BB143" s="21">
        <f>+$I143*IF(OR($A143="2-F1",$A143="2-F2"),'COMPRAS CONJ - FACTORES'!BB$11,'COMPRAS CONJ - FACTORES'!BB$10)*'COMPRAS CONJ - FACTORES'!BB143</f>
        <v>47.839298499999991</v>
      </c>
      <c r="BC143" s="21">
        <f>+$I143*IF(OR($A143="2-F1",$A143="2-F2"),'COMPRAS CONJ - FACTORES'!BC$11,'COMPRAS CONJ - FACTORES'!BC$10)*'COMPRAS CONJ - FACTORES'!BC143</f>
        <v>47.839298499999991</v>
      </c>
      <c r="BD143" s="21">
        <f>+$I143*IF(OR($A143="2-F1",$A143="2-F2"),'COMPRAS CONJ - FACTORES'!BD$11,'COMPRAS CONJ - FACTORES'!BD$10)*'COMPRAS CONJ - FACTORES'!BD143</f>
        <v>47.839298499999991</v>
      </c>
      <c r="BE143" s="21">
        <f>+$I143*IF(OR($A143="2-F1",$A143="2-F2"),'COMPRAS CONJ - FACTORES'!BE$11,'COMPRAS CONJ - FACTORES'!BE$10)*'COMPRAS CONJ - FACTORES'!BE143</f>
        <v>47.839298499999991</v>
      </c>
      <c r="BF143" s="21">
        <f>+$I143*IF(OR($A143="2-F1",$A143="2-F2"),'COMPRAS CONJ - FACTORES'!BF$11,'COMPRAS CONJ - FACTORES'!BF$10)*'COMPRAS CONJ - FACTORES'!BF143</f>
        <v>47.839298499999991</v>
      </c>
      <c r="BG143" s="21">
        <f>+$I143*IF(OR($A143="2-F1",$A143="2-F2"),'COMPRAS CONJ - FACTORES'!BG$11,'COMPRAS CONJ - FACTORES'!BG$10)*'COMPRAS CONJ - FACTORES'!BG143</f>
        <v>47.839298499999991</v>
      </c>
      <c r="BH143" s="21">
        <f>+$I143*IF(OR($A143="2-F1",$A143="2-F2"),'COMPRAS CONJ - FACTORES'!BH$11,'COMPRAS CONJ - FACTORES'!BH$10)*'COMPRAS CONJ - FACTORES'!BH143</f>
        <v>47.839298499999991</v>
      </c>
      <c r="BI143" s="21">
        <f>+$I143*IF(OR($A143="2-F1",$A143="2-F2"),'COMPRAS CONJ - FACTORES'!BI$11,'COMPRAS CONJ - FACTORES'!BI$10)*'COMPRAS CONJ - FACTORES'!BI143</f>
        <v>47.839298499999991</v>
      </c>
      <c r="BJ143" s="21">
        <f>+$I143*IF(OR($A143="2-F1",$A143="2-F2"),'COMPRAS CONJ - FACTORES'!BJ$11,'COMPRAS CONJ - FACTORES'!BJ$10)*'COMPRAS CONJ - FACTORES'!BJ143</f>
        <v>47.839298499999991</v>
      </c>
      <c r="BK143" s="21">
        <f>+$I143*IF(OR($A143="2-F1",$A143="2-F2"),'COMPRAS CONJ - FACTORES'!BK$11,'COMPRAS CONJ - FACTORES'!BK$10)*'COMPRAS CONJ - FACTORES'!BK143</f>
        <v>47.839298499999991</v>
      </c>
      <c r="BL143" s="21">
        <f>+$I143*IF(OR($A143="2-F1",$A143="2-F2"),'COMPRAS CONJ - FACTORES'!BL$11,'COMPRAS CONJ - FACTORES'!BL$10)*'COMPRAS CONJ - FACTORES'!BL143</f>
        <v>47.839298499999991</v>
      </c>
      <c r="BM143" s="21">
        <f>+$I143*IF(OR($A143="2-F1",$A143="2-F2"),'COMPRAS CONJ - FACTORES'!BM$11,'COMPRAS CONJ - FACTORES'!BM$10)*'COMPRAS CONJ - FACTORES'!BM143</f>
        <v>47.839298499999991</v>
      </c>
      <c r="BN143" s="21">
        <f>+$I143*IF(OR($A143="2-F1",$A143="2-F2"),'COMPRAS CONJ - FACTORES'!BN$11,'COMPRAS CONJ - FACTORES'!BN$10)*'COMPRAS CONJ - FACTORES'!BN143</f>
        <v>48.653003999999996</v>
      </c>
      <c r="BO143" s="21">
        <f>+$I143*IF(OR($A143="2-F1",$A143="2-F2"),'COMPRAS CONJ - FACTORES'!BO$11,'COMPRAS CONJ - FACTORES'!BO$10)*'COMPRAS CONJ - FACTORES'!BO143</f>
        <v>48.653003999999996</v>
      </c>
      <c r="BP143" s="21">
        <f>+$I143*IF(OR($A143="2-F1",$A143="2-F2"),'COMPRAS CONJ - FACTORES'!BP$11,'COMPRAS CONJ - FACTORES'!BP$10)*'COMPRAS CONJ - FACTORES'!BP143</f>
        <v>48.653003999999996</v>
      </c>
      <c r="BQ143" s="21">
        <f>+$I143*IF(OR($A143="2-F1",$A143="2-F2"),'COMPRAS CONJ - FACTORES'!BQ$11,'COMPRAS CONJ - FACTORES'!BQ$10)*'COMPRAS CONJ - FACTORES'!BQ143</f>
        <v>48.653003999999996</v>
      </c>
      <c r="BR143" s="21">
        <f>+$I143*IF(OR($A143="2-F1",$A143="2-F2"),'COMPRAS CONJ - FACTORES'!BR$11,'COMPRAS CONJ - FACTORES'!BR$10)*'COMPRAS CONJ - FACTORES'!BR143</f>
        <v>48.653003999999996</v>
      </c>
      <c r="BS143" s="21">
        <f>+$I143*IF(OR($A143="2-F1",$A143="2-F2"),'COMPRAS CONJ - FACTORES'!BS$11,'COMPRAS CONJ - FACTORES'!BS$10)*'COMPRAS CONJ - FACTORES'!BS143</f>
        <v>48.653003999999996</v>
      </c>
      <c r="BT143" s="21">
        <f>+$I143*IF(OR($A143="2-F1",$A143="2-F2"),'COMPRAS CONJ - FACTORES'!BT$11,'COMPRAS CONJ - FACTORES'!BT$10)*'COMPRAS CONJ - FACTORES'!BT143</f>
        <v>48.653003999999996</v>
      </c>
      <c r="BU143" s="21">
        <f>+$I143*IF(OR($A143="2-F1",$A143="2-F2"),'COMPRAS CONJ - FACTORES'!BU$11,'COMPRAS CONJ - FACTORES'!BU$10)*'COMPRAS CONJ - FACTORES'!BU143</f>
        <v>48.653003999999996</v>
      </c>
      <c r="BV143" s="21">
        <f>+$I143*IF(OR($A143="2-F1",$A143="2-F2"),'COMPRAS CONJ - FACTORES'!BV$11,'COMPRAS CONJ - FACTORES'!BV$10)*'COMPRAS CONJ - FACTORES'!BV143</f>
        <v>48.653003999999996</v>
      </c>
      <c r="BW143" s="21">
        <f>+$I143*IF(OR($A143="2-F1",$A143="2-F2"),'COMPRAS CONJ - FACTORES'!BW$11,'COMPRAS CONJ - FACTORES'!BW$10)*'COMPRAS CONJ - FACTORES'!BW143</f>
        <v>48.653003999999996</v>
      </c>
      <c r="BX143" s="21">
        <f>+$I143*IF(OR($A143="2-F1",$A143="2-F2"),'COMPRAS CONJ - FACTORES'!BX$11,'COMPRAS CONJ - FACTORES'!BX$10)*'COMPRAS CONJ - FACTORES'!BX143</f>
        <v>48.653003999999996</v>
      </c>
      <c r="BY143" s="21">
        <f>+$I143*IF(OR($A143="2-F1",$A143="2-F2"),'COMPRAS CONJ - FACTORES'!BY$11,'COMPRAS CONJ - FACTORES'!BY$10)*'COMPRAS CONJ - FACTORES'!BY143</f>
        <v>48.653003999999996</v>
      </c>
      <c r="BZ143" s="21">
        <f>+$I143*IF(OR($A143="2-F1",$A143="2-F2"),'COMPRAS CONJ - FACTORES'!BZ$11,'COMPRAS CONJ - FACTORES'!BZ$10)*'COMPRAS CONJ - FACTORES'!BZ143</f>
        <v>49.485523499999999</v>
      </c>
      <c r="CA143" s="21">
        <f>+$I143*IF(OR($A143="2-F1",$A143="2-F2"),'COMPRAS CONJ - FACTORES'!CA$11,'COMPRAS CONJ - FACTORES'!CA$10)*'COMPRAS CONJ - FACTORES'!CA143</f>
        <v>49.485523499999999</v>
      </c>
    </row>
    <row r="144" spans="1:79" x14ac:dyDescent="0.3">
      <c r="A144" s="9" t="s">
        <v>3425</v>
      </c>
      <c r="B144" s="10" t="s">
        <v>2787</v>
      </c>
      <c r="C144" s="437" t="s">
        <v>3598</v>
      </c>
      <c r="D144" s="11" t="s">
        <v>2807</v>
      </c>
      <c r="E144" s="9" t="s">
        <v>2812</v>
      </c>
      <c r="F144" s="9" t="s">
        <v>3599</v>
      </c>
      <c r="G144" s="9" t="s">
        <v>3600</v>
      </c>
      <c r="H144" s="12" t="s">
        <v>3601</v>
      </c>
      <c r="I144" s="13">
        <v>40.270000000000003</v>
      </c>
      <c r="J144" s="14">
        <v>27.6</v>
      </c>
      <c r="K144" s="24">
        <v>43255</v>
      </c>
      <c r="L144" s="24">
        <v>43726</v>
      </c>
      <c r="M144" s="689">
        <v>43726</v>
      </c>
      <c r="N144" s="21">
        <f>+$I144*IF(OR($A144="2-F1",$A144="2-F2"),'COMPRAS CONJ - FACTORES'!N$11,'COMPRAS CONJ - FACTORES'!N$10)*'COMPRAS CONJ - FACTORES'!N144</f>
        <v>0</v>
      </c>
      <c r="O144" s="21">
        <f>+$I144*IF(OR($A144="2-F1",$A144="2-F2"),'COMPRAS CONJ - FACTORES'!O$11,'COMPRAS CONJ - FACTORES'!O$10)*'COMPRAS CONJ - FACTORES'!O144</f>
        <v>0</v>
      </c>
      <c r="P144" s="21">
        <f>+$I144*IF(OR($A144="2-F1",$A144="2-F2"),'COMPRAS CONJ - FACTORES'!P$11,'COMPRAS CONJ - FACTORES'!P$10)*'COMPRAS CONJ - FACTORES'!P144</f>
        <v>0</v>
      </c>
      <c r="Q144" s="21">
        <f>+$I144*IF(OR($A144="2-F1",$A144="2-F2"),'COMPRAS CONJ - FACTORES'!Q$11,'COMPRAS CONJ - FACTORES'!Q$10)*'COMPRAS CONJ - FACTORES'!Q144</f>
        <v>0</v>
      </c>
      <c r="R144" s="21">
        <f>+$I144*IF(OR($A144="2-F1",$A144="2-F2"),'COMPRAS CONJ - FACTORES'!R$11,'COMPRAS CONJ - FACTORES'!R$10)*'COMPRAS CONJ - FACTORES'!R144</f>
        <v>0</v>
      </c>
      <c r="S144" s="21">
        <f>+$I144*IF(OR($A144="2-F1",$A144="2-F2"),'COMPRAS CONJ - FACTORES'!S$11,'COMPRAS CONJ - FACTORES'!S$10)*'COMPRAS CONJ - FACTORES'!S144</f>
        <v>0</v>
      </c>
      <c r="T144" s="21">
        <f>+$I144*IF(OR($A144="2-F1",$A144="2-F2"),'COMPRAS CONJ - FACTORES'!T$11,'COMPRAS CONJ - FACTORES'!T$10)*'COMPRAS CONJ - FACTORES'!T144</f>
        <v>0</v>
      </c>
      <c r="U144" s="21">
        <f>+$I144*IF(OR($A144="2-F1",$A144="2-F2"),'COMPRAS CONJ - FACTORES'!U$11,'COMPRAS CONJ - FACTORES'!U$10)*'COMPRAS CONJ - FACTORES'!U144</f>
        <v>0</v>
      </c>
      <c r="V144" s="21">
        <f>+$I144*IF(OR($A144="2-F1",$A144="2-F2"),'COMPRAS CONJ - FACTORES'!V$11,'COMPRAS CONJ - FACTORES'!V$10)*'COMPRAS CONJ - FACTORES'!V144</f>
        <v>0</v>
      </c>
      <c r="W144" s="21">
        <f>+$I144*IF(OR($A144="2-F1",$A144="2-F2"),'COMPRAS CONJ - FACTORES'!W$11,'COMPRAS CONJ - FACTORES'!W$10)*'COMPRAS CONJ - FACTORES'!W144</f>
        <v>0</v>
      </c>
      <c r="X144" s="21">
        <f>+$I144*IF(OR($A144="2-F1",$A144="2-F2"),'COMPRAS CONJ - FACTORES'!X$11,'COMPRAS CONJ - FACTORES'!X$10)*'COMPRAS CONJ - FACTORES'!X144</f>
        <v>0</v>
      </c>
      <c r="Y144" s="21">
        <f>+$I144*IF(OR($A144="2-F1",$A144="2-F2"),'COMPRAS CONJ - FACTORES'!Y$11,'COMPRAS CONJ - FACTORES'!Y$10)*'COMPRAS CONJ - FACTORES'!Y144</f>
        <v>0</v>
      </c>
      <c r="Z144" s="21">
        <f>+$I144*IF(OR($A144="2-F1",$A144="2-F2"),'COMPRAS CONJ - FACTORES'!Z$11,'COMPRAS CONJ - FACTORES'!Z$10)*'COMPRAS CONJ - FACTORES'!Z144</f>
        <v>0</v>
      </c>
      <c r="AA144" s="21">
        <f>+$I144*IF(OR($A144="2-F1",$A144="2-F2"),'COMPRAS CONJ - FACTORES'!AA$11,'COMPRAS CONJ - FACTORES'!AA$10)*'COMPRAS CONJ - FACTORES'!AA144</f>
        <v>0</v>
      </c>
      <c r="AB144" s="21">
        <f>+$I144*IF(OR($A144="2-F1",$A144="2-F2"),'COMPRAS CONJ - FACTORES'!AB$11,'COMPRAS CONJ - FACTORES'!AB$10)*'COMPRAS CONJ - FACTORES'!AB144</f>
        <v>0</v>
      </c>
      <c r="AC144" s="21">
        <f>+$I144*IF(OR($A144="2-F1",$A144="2-F2"),'COMPRAS CONJ - FACTORES'!AC$11,'COMPRAS CONJ - FACTORES'!AC$10)*'COMPRAS CONJ - FACTORES'!AC144</f>
        <v>0</v>
      </c>
      <c r="AD144" s="21">
        <f>+$I144*IF(OR($A144="2-F1",$A144="2-F2"),'COMPRAS CONJ - FACTORES'!AD$11,'COMPRAS CONJ - FACTORES'!AD$10)*'COMPRAS CONJ - FACTORES'!AD144</f>
        <v>0</v>
      </c>
      <c r="AE144" s="21">
        <f>+$I144*IF(OR($A144="2-F1",$A144="2-F2"),'COMPRAS CONJ - FACTORES'!AE$11,'COMPRAS CONJ - FACTORES'!AE$10)*'COMPRAS CONJ - FACTORES'!AE144</f>
        <v>0</v>
      </c>
      <c r="AF144" s="21">
        <f>+$I144*IF(OR($A144="2-F1",$A144="2-F2"),'COMPRAS CONJ - FACTORES'!AF$11,'COMPRAS CONJ - FACTORES'!AF$10)*'COMPRAS CONJ - FACTORES'!AF144</f>
        <v>0</v>
      </c>
      <c r="AG144" s="21">
        <f>+$I144*IF(OR($A144="2-F1",$A144="2-F2"),'COMPRAS CONJ - FACTORES'!AG$11,'COMPRAS CONJ - FACTORES'!AG$10)*'COMPRAS CONJ - FACTORES'!AG144</f>
        <v>0</v>
      </c>
      <c r="AH144" s="21">
        <f>+$I144*IF(OR($A144="2-F1",$A144="2-F2"),'COMPRAS CONJ - FACTORES'!AH$11,'COMPRAS CONJ - FACTORES'!AH$10)*'COMPRAS CONJ - FACTORES'!AH144</f>
        <v>0</v>
      </c>
      <c r="AI144" s="21">
        <f>+$I144*IF(OR($A144="2-F1",$A144="2-F2"),'COMPRAS CONJ - FACTORES'!AI$11,'COMPRAS CONJ - FACTORES'!AI$10)*'COMPRAS CONJ - FACTORES'!AI144</f>
        <v>0</v>
      </c>
      <c r="AJ144" s="21">
        <f>+$I144*IF(OR($A144="2-F1",$A144="2-F2"),'COMPRAS CONJ - FACTORES'!AJ$11,'COMPRAS CONJ - FACTORES'!AJ$10)*'COMPRAS CONJ - FACTORES'!AJ144</f>
        <v>0</v>
      </c>
      <c r="AK144" s="21">
        <f>+$I144*IF(OR($A144="2-F1",$A144="2-F2"),'COMPRAS CONJ - FACTORES'!AK$11,'COMPRAS CONJ - FACTORES'!AK$10)*'COMPRAS CONJ - FACTORES'!AK144</f>
        <v>0</v>
      </c>
      <c r="AL144" s="21">
        <f>+$I144*IF(OR($A144="2-F1",$A144="2-F2"),'COMPRAS CONJ - FACTORES'!AL$11,'COMPRAS CONJ - FACTORES'!AL$10)*'COMPRAS CONJ - FACTORES'!AL144</f>
        <v>0</v>
      </c>
      <c r="AM144" s="21">
        <f>+$I144*IF(OR($A144="2-F1",$A144="2-F2"),'COMPRAS CONJ - FACTORES'!AM$11,'COMPRAS CONJ - FACTORES'!AM$10)*'COMPRAS CONJ - FACTORES'!AM144</f>
        <v>0</v>
      </c>
      <c r="AN144" s="21">
        <f>+$I144*IF(OR($A144="2-F1",$A144="2-F2"),'COMPRAS CONJ - FACTORES'!AN$11,'COMPRAS CONJ - FACTORES'!AN$10)*'COMPRAS CONJ - FACTORES'!AN144</f>
        <v>47.10240954999999</v>
      </c>
      <c r="AO144" s="21">
        <f>+$I144*IF(OR($A144="2-F1",$A144="2-F2"),'COMPRAS CONJ - FACTORES'!AO$11,'COMPRAS CONJ - FACTORES'!AO$10)*'COMPRAS CONJ - FACTORES'!AO144</f>
        <v>47.10240954999999</v>
      </c>
      <c r="AP144" s="21">
        <f>+$I144*IF(OR($A144="2-F1",$A144="2-F2"),'COMPRAS CONJ - FACTORES'!AP$11,'COMPRAS CONJ - FACTORES'!AP$10)*'COMPRAS CONJ - FACTORES'!AP144</f>
        <v>47.10240954999999</v>
      </c>
      <c r="AQ144" s="21">
        <f>+$I144*IF(OR($A144="2-F1",$A144="2-F2"),'COMPRAS CONJ - FACTORES'!AQ$11,'COMPRAS CONJ - FACTORES'!AQ$10)*'COMPRAS CONJ - FACTORES'!AQ144</f>
        <v>47.10240954999999</v>
      </c>
      <c r="AR144" s="21">
        <f>+$I144*IF(OR($A144="2-F1",$A144="2-F2"),'COMPRAS CONJ - FACTORES'!AR$11,'COMPRAS CONJ - FACTORES'!AR$10)*'COMPRAS CONJ - FACTORES'!AR144</f>
        <v>47.10240954999999</v>
      </c>
      <c r="AS144" s="21">
        <f>+$I144*IF(OR($A144="2-F1",$A144="2-F2"),'COMPRAS CONJ - FACTORES'!AS$11,'COMPRAS CONJ - FACTORES'!AS$10)*'COMPRAS CONJ - FACTORES'!AS144</f>
        <v>47.10240954999999</v>
      </c>
      <c r="AT144" s="21">
        <f>+$I144*IF(OR($A144="2-F1",$A144="2-F2"),'COMPRAS CONJ - FACTORES'!AT$11,'COMPRAS CONJ - FACTORES'!AT$10)*'COMPRAS CONJ - FACTORES'!AT144</f>
        <v>47.10240954999999</v>
      </c>
      <c r="AU144" s="21">
        <f>+$I144*IF(OR($A144="2-F1",$A144="2-F2"),'COMPRAS CONJ - FACTORES'!AU$11,'COMPRAS CONJ - FACTORES'!AU$10)*'COMPRAS CONJ - FACTORES'!AU144</f>
        <v>47.10240954999999</v>
      </c>
      <c r="AV144" s="21">
        <f>+$I144*IF(OR($A144="2-F1",$A144="2-F2"),'COMPRAS CONJ - FACTORES'!AV$11,'COMPRAS CONJ - FACTORES'!AV$10)*'COMPRAS CONJ - FACTORES'!AV144</f>
        <v>47.10240954999999</v>
      </c>
      <c r="AW144" s="21">
        <f>+$I144*IF(OR($A144="2-F1",$A144="2-F2"),'COMPRAS CONJ - FACTORES'!AW$11,'COMPRAS CONJ - FACTORES'!AW$10)*'COMPRAS CONJ - FACTORES'!AW144</f>
        <v>47.10240954999999</v>
      </c>
      <c r="AX144" s="21">
        <f>+$I144*IF(OR($A144="2-F1",$A144="2-F2"),'COMPRAS CONJ - FACTORES'!AX$11,'COMPRAS CONJ - FACTORES'!AX$10)*'COMPRAS CONJ - FACTORES'!AX144</f>
        <v>47.10240954999999</v>
      </c>
      <c r="AY144" s="21">
        <f>+$I144*IF(OR($A144="2-F1",$A144="2-F2"),'COMPRAS CONJ - FACTORES'!AY$11,'COMPRAS CONJ - FACTORES'!AY$10)*'COMPRAS CONJ - FACTORES'!AY144</f>
        <v>47.10240954999999</v>
      </c>
      <c r="AZ144" s="21">
        <f>+$I144*IF(OR($A144="2-F1",$A144="2-F2"),'COMPRAS CONJ - FACTORES'!AZ$11,'COMPRAS CONJ - FACTORES'!AZ$10)*'COMPRAS CONJ - FACTORES'!AZ144</f>
        <v>47.903581199999998</v>
      </c>
      <c r="BA144" s="21">
        <f>+$I144*IF(OR($A144="2-F1",$A144="2-F2"),'COMPRAS CONJ - FACTORES'!BA$11,'COMPRAS CONJ - FACTORES'!BA$10)*'COMPRAS CONJ - FACTORES'!BA144</f>
        <v>47.903581199999998</v>
      </c>
      <c r="BB144" s="21">
        <f>+$I144*IF(OR($A144="2-F1",$A144="2-F2"),'COMPRAS CONJ - FACTORES'!BB$11,'COMPRAS CONJ - FACTORES'!BB$10)*'COMPRAS CONJ - FACTORES'!BB144</f>
        <v>47.903581199999998</v>
      </c>
      <c r="BC144" s="21">
        <f>+$I144*IF(OR($A144="2-F1",$A144="2-F2"),'COMPRAS CONJ - FACTORES'!BC$11,'COMPRAS CONJ - FACTORES'!BC$10)*'COMPRAS CONJ - FACTORES'!BC144</f>
        <v>47.903581199999998</v>
      </c>
      <c r="BD144" s="21">
        <f>+$I144*IF(OR($A144="2-F1",$A144="2-F2"),'COMPRAS CONJ - FACTORES'!BD$11,'COMPRAS CONJ - FACTORES'!BD$10)*'COMPRAS CONJ - FACTORES'!BD144</f>
        <v>47.903581199999998</v>
      </c>
      <c r="BE144" s="21">
        <f>+$I144*IF(OR($A144="2-F1",$A144="2-F2"),'COMPRAS CONJ - FACTORES'!BE$11,'COMPRAS CONJ - FACTORES'!BE$10)*'COMPRAS CONJ - FACTORES'!BE144</f>
        <v>47.903581199999998</v>
      </c>
      <c r="BF144" s="21">
        <f>+$I144*IF(OR($A144="2-F1",$A144="2-F2"),'COMPRAS CONJ - FACTORES'!BF$11,'COMPRAS CONJ - FACTORES'!BF$10)*'COMPRAS CONJ - FACTORES'!BF144</f>
        <v>47.903581199999998</v>
      </c>
      <c r="BG144" s="21">
        <f>+$I144*IF(OR($A144="2-F1",$A144="2-F2"),'COMPRAS CONJ - FACTORES'!BG$11,'COMPRAS CONJ - FACTORES'!BG$10)*'COMPRAS CONJ - FACTORES'!BG144</f>
        <v>47.903581199999998</v>
      </c>
      <c r="BH144" s="21">
        <f>+$I144*IF(OR($A144="2-F1",$A144="2-F2"),'COMPRAS CONJ - FACTORES'!BH$11,'COMPRAS CONJ - FACTORES'!BH$10)*'COMPRAS CONJ - FACTORES'!BH144</f>
        <v>47.903581199999998</v>
      </c>
      <c r="BI144" s="21">
        <f>+$I144*IF(OR($A144="2-F1",$A144="2-F2"),'COMPRAS CONJ - FACTORES'!BI$11,'COMPRAS CONJ - FACTORES'!BI$10)*'COMPRAS CONJ - FACTORES'!BI144</f>
        <v>47.903581199999998</v>
      </c>
      <c r="BJ144" s="21">
        <f>+$I144*IF(OR($A144="2-F1",$A144="2-F2"),'COMPRAS CONJ - FACTORES'!BJ$11,'COMPRAS CONJ - FACTORES'!BJ$10)*'COMPRAS CONJ - FACTORES'!BJ144</f>
        <v>47.903581199999998</v>
      </c>
      <c r="BK144" s="21">
        <f>+$I144*IF(OR($A144="2-F1",$A144="2-F2"),'COMPRAS CONJ - FACTORES'!BK$11,'COMPRAS CONJ - FACTORES'!BK$10)*'COMPRAS CONJ - FACTORES'!BK144</f>
        <v>47.903581199999998</v>
      </c>
      <c r="BL144" s="21">
        <f>+$I144*IF(OR($A144="2-F1",$A144="2-F2"),'COMPRAS CONJ - FACTORES'!BL$11,'COMPRAS CONJ - FACTORES'!BL$10)*'COMPRAS CONJ - FACTORES'!BL144</f>
        <v>48.72327705</v>
      </c>
      <c r="BM144" s="21">
        <f>+$I144*IF(OR($A144="2-F1",$A144="2-F2"),'COMPRAS CONJ - FACTORES'!BM$11,'COMPRAS CONJ - FACTORES'!BM$10)*'COMPRAS CONJ - FACTORES'!BM144</f>
        <v>48.72327705</v>
      </c>
      <c r="BN144" s="21">
        <f>+$I144*IF(OR($A144="2-F1",$A144="2-F2"),'COMPRAS CONJ - FACTORES'!BN$11,'COMPRAS CONJ - FACTORES'!BN$10)*'COMPRAS CONJ - FACTORES'!BN144</f>
        <v>48.72327705</v>
      </c>
      <c r="BO144" s="21">
        <f>+$I144*IF(OR($A144="2-F1",$A144="2-F2"),'COMPRAS CONJ - FACTORES'!BO$11,'COMPRAS CONJ - FACTORES'!BO$10)*'COMPRAS CONJ - FACTORES'!BO144</f>
        <v>48.72327705</v>
      </c>
      <c r="BP144" s="21">
        <f>+$I144*IF(OR($A144="2-F1",$A144="2-F2"),'COMPRAS CONJ - FACTORES'!BP$11,'COMPRAS CONJ - FACTORES'!BP$10)*'COMPRAS CONJ - FACTORES'!BP144</f>
        <v>48.72327705</v>
      </c>
      <c r="BQ144" s="21">
        <f>+$I144*IF(OR($A144="2-F1",$A144="2-F2"),'COMPRAS CONJ - FACTORES'!BQ$11,'COMPRAS CONJ - FACTORES'!BQ$10)*'COMPRAS CONJ - FACTORES'!BQ144</f>
        <v>48.72327705</v>
      </c>
      <c r="BR144" s="21">
        <f>+$I144*IF(OR($A144="2-F1",$A144="2-F2"),'COMPRAS CONJ - FACTORES'!BR$11,'COMPRAS CONJ - FACTORES'!BR$10)*'COMPRAS CONJ - FACTORES'!BR144</f>
        <v>48.72327705</v>
      </c>
      <c r="BS144" s="21">
        <f>+$I144*IF(OR($A144="2-F1",$A144="2-F2"),'COMPRAS CONJ - FACTORES'!BS$11,'COMPRAS CONJ - FACTORES'!BS$10)*'COMPRAS CONJ - FACTORES'!BS144</f>
        <v>48.72327705</v>
      </c>
      <c r="BT144" s="21">
        <f>+$I144*IF(OR($A144="2-F1",$A144="2-F2"),'COMPRAS CONJ - FACTORES'!BT$11,'COMPRAS CONJ - FACTORES'!BT$10)*'COMPRAS CONJ - FACTORES'!BT144</f>
        <v>48.72327705</v>
      </c>
      <c r="BU144" s="21">
        <f>+$I144*IF(OR($A144="2-F1",$A144="2-F2"),'COMPRAS CONJ - FACTORES'!BU$11,'COMPRAS CONJ - FACTORES'!BU$10)*'COMPRAS CONJ - FACTORES'!BU144</f>
        <v>48.72327705</v>
      </c>
      <c r="BV144" s="21">
        <f>+$I144*IF(OR($A144="2-F1",$A144="2-F2"),'COMPRAS CONJ - FACTORES'!BV$11,'COMPRAS CONJ - FACTORES'!BV$10)*'COMPRAS CONJ - FACTORES'!BV144</f>
        <v>48.72327705</v>
      </c>
      <c r="BW144" s="21">
        <f>+$I144*IF(OR($A144="2-F1",$A144="2-F2"),'COMPRAS CONJ - FACTORES'!BW$11,'COMPRAS CONJ - FACTORES'!BW$10)*'COMPRAS CONJ - FACTORES'!BW144</f>
        <v>48.72327705</v>
      </c>
      <c r="BX144" s="21">
        <f>+$I144*IF(OR($A144="2-F1",$A144="2-F2"),'COMPRAS CONJ - FACTORES'!BX$11,'COMPRAS CONJ - FACTORES'!BX$10)*'COMPRAS CONJ - FACTORES'!BX144</f>
        <v>49.556866049999996</v>
      </c>
      <c r="BY144" s="21">
        <f>+$I144*IF(OR($A144="2-F1",$A144="2-F2"),'COMPRAS CONJ - FACTORES'!BY$11,'COMPRAS CONJ - FACTORES'!BY$10)*'COMPRAS CONJ - FACTORES'!BY144</f>
        <v>49.556866049999996</v>
      </c>
      <c r="BZ144" s="21">
        <f>+$I144*IF(OR($A144="2-F1",$A144="2-F2"),'COMPRAS CONJ - FACTORES'!BZ$11,'COMPRAS CONJ - FACTORES'!BZ$10)*'COMPRAS CONJ - FACTORES'!BZ144</f>
        <v>49.556866049999996</v>
      </c>
      <c r="CA144" s="21">
        <f>+$I144*IF(OR($A144="2-F1",$A144="2-F2"),'COMPRAS CONJ - FACTORES'!CA$11,'COMPRAS CONJ - FACTORES'!CA$10)*'COMPRAS CONJ - FACTORES'!CA144</f>
        <v>49.556866049999996</v>
      </c>
    </row>
    <row r="145" spans="1:79" x14ac:dyDescent="0.3">
      <c r="A145" s="9" t="s">
        <v>3398</v>
      </c>
      <c r="B145" s="10" t="s">
        <v>2787</v>
      </c>
      <c r="C145" s="437" t="s">
        <v>3602</v>
      </c>
      <c r="D145" s="11" t="s">
        <v>2788</v>
      </c>
      <c r="E145" s="9" t="s">
        <v>2788</v>
      </c>
      <c r="F145" s="9" t="s">
        <v>2792</v>
      </c>
      <c r="G145" s="9" t="s">
        <v>3603</v>
      </c>
      <c r="H145" s="12" t="s">
        <v>3604</v>
      </c>
      <c r="I145" s="13">
        <v>39.549999999999997</v>
      </c>
      <c r="J145" s="14">
        <v>100</v>
      </c>
      <c r="K145" s="24">
        <v>43255</v>
      </c>
      <c r="L145" s="24">
        <v>51501</v>
      </c>
      <c r="M145" s="14"/>
      <c r="N145" s="21">
        <f>+$I145*IF(OR($A145="2-F1",$A145="2-F2"),'COMPRAS CONJ - FACTORES'!N$11,'COMPRAS CONJ - FACTORES'!N$10)*'COMPRAS CONJ - FACTORES'!N145</f>
        <v>0</v>
      </c>
      <c r="O145" s="21">
        <f>+$I145*IF(OR($A145="2-F1",$A145="2-F2"),'COMPRAS CONJ - FACTORES'!O$11,'COMPRAS CONJ - FACTORES'!O$10)*'COMPRAS CONJ - FACTORES'!O145</f>
        <v>0</v>
      </c>
      <c r="P145" s="21">
        <f>+$I145*IF(OR($A145="2-F1",$A145="2-F2"),'COMPRAS CONJ - FACTORES'!P$11,'COMPRAS CONJ - FACTORES'!P$10)*'COMPRAS CONJ - FACTORES'!P145</f>
        <v>0</v>
      </c>
      <c r="Q145" s="21">
        <f>+$I145*IF(OR($A145="2-F1",$A145="2-F2"),'COMPRAS CONJ - FACTORES'!Q$11,'COMPRAS CONJ - FACTORES'!Q$10)*'COMPRAS CONJ - FACTORES'!Q145</f>
        <v>0</v>
      </c>
      <c r="R145" s="21">
        <f>+$I145*IF(OR($A145="2-F1",$A145="2-F2"),'COMPRAS CONJ - FACTORES'!R$11,'COMPRAS CONJ - FACTORES'!R$10)*'COMPRAS CONJ - FACTORES'!R145</f>
        <v>0</v>
      </c>
      <c r="S145" s="21">
        <f>+$I145*IF(OR($A145="2-F1",$A145="2-F2"),'COMPRAS CONJ - FACTORES'!S$11,'COMPRAS CONJ - FACTORES'!S$10)*'COMPRAS CONJ - FACTORES'!S145</f>
        <v>0</v>
      </c>
      <c r="T145" s="21">
        <f>+$I145*IF(OR($A145="2-F1",$A145="2-F2"),'COMPRAS CONJ - FACTORES'!T$11,'COMPRAS CONJ - FACTORES'!T$10)*'COMPRAS CONJ - FACTORES'!T145</f>
        <v>0</v>
      </c>
      <c r="U145" s="21">
        <f>+$I145*IF(OR($A145="2-F1",$A145="2-F2"),'COMPRAS CONJ - FACTORES'!U$11,'COMPRAS CONJ - FACTORES'!U$10)*'COMPRAS CONJ - FACTORES'!U145</f>
        <v>0</v>
      </c>
      <c r="V145" s="21">
        <f>+$I145*IF(OR($A145="2-F1",$A145="2-F2"),'COMPRAS CONJ - FACTORES'!V$11,'COMPRAS CONJ - FACTORES'!V$10)*'COMPRAS CONJ - FACTORES'!V145</f>
        <v>0</v>
      </c>
      <c r="W145" s="21">
        <f>+$I145*IF(OR($A145="2-F1",$A145="2-F2"),'COMPRAS CONJ - FACTORES'!W$11,'COMPRAS CONJ - FACTORES'!W$10)*'COMPRAS CONJ - FACTORES'!W145</f>
        <v>0</v>
      </c>
      <c r="X145" s="21">
        <f>+$I145*IF(OR($A145="2-F1",$A145="2-F2"),'COMPRAS CONJ - FACTORES'!X$11,'COMPRAS CONJ - FACTORES'!X$10)*'COMPRAS CONJ - FACTORES'!X145</f>
        <v>0</v>
      </c>
      <c r="Y145" s="21">
        <f>+$I145*IF(OR($A145="2-F1",$A145="2-F2"),'COMPRAS CONJ - FACTORES'!Y$11,'COMPRAS CONJ - FACTORES'!Y$10)*'COMPRAS CONJ - FACTORES'!Y145</f>
        <v>0</v>
      </c>
      <c r="Z145" s="21">
        <f>+$I145*IF(OR($A145="2-F1",$A145="2-F2"),'COMPRAS CONJ - FACTORES'!Z$11,'COMPRAS CONJ - FACTORES'!Z$10)*'COMPRAS CONJ - FACTORES'!Z145</f>
        <v>0</v>
      </c>
      <c r="AA145" s="21">
        <f>+$I145*IF(OR($A145="2-F1",$A145="2-F2"),'COMPRAS CONJ - FACTORES'!AA$11,'COMPRAS CONJ - FACTORES'!AA$10)*'COMPRAS CONJ - FACTORES'!AA145</f>
        <v>0</v>
      </c>
      <c r="AB145" s="21">
        <f>+$I145*IF(OR($A145="2-F1",$A145="2-F2"),'COMPRAS CONJ - FACTORES'!AB$11,'COMPRAS CONJ - FACTORES'!AB$10)*'COMPRAS CONJ - FACTORES'!AB145</f>
        <v>0</v>
      </c>
      <c r="AC145" s="21">
        <f>+$I145*IF(OR($A145="2-F1",$A145="2-F2"),'COMPRAS CONJ - FACTORES'!AC$11,'COMPRAS CONJ - FACTORES'!AC$10)*'COMPRAS CONJ - FACTORES'!AC145</f>
        <v>0</v>
      </c>
      <c r="AD145" s="21">
        <f>+$I145*IF(OR($A145="2-F1",$A145="2-F2"),'COMPRAS CONJ - FACTORES'!AD$11,'COMPRAS CONJ - FACTORES'!AD$10)*'COMPRAS CONJ - FACTORES'!AD145</f>
        <v>0</v>
      </c>
      <c r="AE145" s="21">
        <f>+$I145*IF(OR($A145="2-F1",$A145="2-F2"),'COMPRAS CONJ - FACTORES'!AE$11,'COMPRAS CONJ - FACTORES'!AE$10)*'COMPRAS CONJ - FACTORES'!AE145</f>
        <v>0</v>
      </c>
      <c r="AF145" s="21">
        <f>+$I145*IF(OR($A145="2-F1",$A145="2-F2"),'COMPRAS CONJ - FACTORES'!AF$11,'COMPRAS CONJ - FACTORES'!AF$10)*'COMPRAS CONJ - FACTORES'!AF145</f>
        <v>0</v>
      </c>
      <c r="AG145" s="21">
        <f>+$I145*IF(OR($A145="2-F1",$A145="2-F2"),'COMPRAS CONJ - FACTORES'!AG$11,'COMPRAS CONJ - FACTORES'!AG$10)*'COMPRAS CONJ - FACTORES'!AG145</f>
        <v>0</v>
      </c>
      <c r="AH145" s="21">
        <f>+$I145*IF(OR($A145="2-F1",$A145="2-F2"),'COMPRAS CONJ - FACTORES'!AH$11,'COMPRAS CONJ - FACTORES'!AH$10)*'COMPRAS CONJ - FACTORES'!AH145</f>
        <v>0</v>
      </c>
      <c r="AI145" s="21">
        <f>+$I145*IF(OR($A145="2-F1",$A145="2-F2"),'COMPRAS CONJ - FACTORES'!AI$11,'COMPRAS CONJ - FACTORES'!AI$10)*'COMPRAS CONJ - FACTORES'!AI145</f>
        <v>0</v>
      </c>
      <c r="AJ145" s="21">
        <f>+$I145*IF(OR($A145="2-F1",$A145="2-F2"),'COMPRAS CONJ - FACTORES'!AJ$11,'COMPRAS CONJ - FACTORES'!AJ$10)*'COMPRAS CONJ - FACTORES'!AJ145</f>
        <v>0</v>
      </c>
      <c r="AK145" s="21">
        <f>+$I145*IF(OR($A145="2-F1",$A145="2-F2"),'COMPRAS CONJ - FACTORES'!AK$11,'COMPRAS CONJ - FACTORES'!AK$10)*'COMPRAS CONJ - FACTORES'!AK145</f>
        <v>0</v>
      </c>
      <c r="AL145" s="21">
        <f>+$I145*IF(OR($A145="2-F1",$A145="2-F2"),'COMPRAS CONJ - FACTORES'!AL$11,'COMPRAS CONJ - FACTORES'!AL$10)*'COMPRAS CONJ - FACTORES'!AL145</f>
        <v>0</v>
      </c>
      <c r="AM145" s="21">
        <f>+$I145*IF(OR($A145="2-F1",$A145="2-F2"),'COMPRAS CONJ - FACTORES'!AM$11,'COMPRAS CONJ - FACTORES'!AM$10)*'COMPRAS CONJ - FACTORES'!AM145</f>
        <v>0</v>
      </c>
      <c r="AN145" s="21">
        <f>+$I145*IF(OR($A145="2-F1",$A145="2-F2"),'COMPRAS CONJ - FACTORES'!AN$11,'COMPRAS CONJ - FACTORES'!AN$10)*'COMPRAS CONJ - FACTORES'!AN145</f>
        <v>0</v>
      </c>
      <c r="AO145" s="21">
        <f>+$I145*IF(OR($A145="2-F1",$A145="2-F2"),'COMPRAS CONJ - FACTORES'!AO$11,'COMPRAS CONJ - FACTORES'!AO$10)*'COMPRAS CONJ - FACTORES'!AO145</f>
        <v>0</v>
      </c>
      <c r="AP145" s="21">
        <f>+$I145*IF(OR($A145="2-F1",$A145="2-F2"),'COMPRAS CONJ - FACTORES'!AP$11,'COMPRAS CONJ - FACTORES'!AP$10)*'COMPRAS CONJ - FACTORES'!AP145</f>
        <v>0</v>
      </c>
      <c r="AQ145" s="21">
        <f>+$I145*IF(OR($A145="2-F1",$A145="2-F2"),'COMPRAS CONJ - FACTORES'!AQ$11,'COMPRAS CONJ - FACTORES'!AQ$10)*'COMPRAS CONJ - FACTORES'!AQ145</f>
        <v>0</v>
      </c>
      <c r="AR145" s="21">
        <f>+$I145*IF(OR($A145="2-F1",$A145="2-F2"),'COMPRAS CONJ - FACTORES'!AR$11,'COMPRAS CONJ - FACTORES'!AR$10)*'COMPRAS CONJ - FACTORES'!AR145</f>
        <v>0</v>
      </c>
      <c r="AS145" s="21">
        <f>+$I145*IF(OR($A145="2-F1",$A145="2-F2"),'COMPRAS CONJ - FACTORES'!AS$11,'COMPRAS CONJ - FACTORES'!AS$10)*'COMPRAS CONJ - FACTORES'!AS145</f>
        <v>0</v>
      </c>
      <c r="AT145" s="21">
        <f>+$I145*IF(OR($A145="2-F1",$A145="2-F2"),'COMPRAS CONJ - FACTORES'!AT$11,'COMPRAS CONJ - FACTORES'!AT$10)*'COMPRAS CONJ - FACTORES'!AT145</f>
        <v>0</v>
      </c>
      <c r="AU145" s="21">
        <f>+$I145*IF(OR($A145="2-F1",$A145="2-F2"),'COMPRAS CONJ - FACTORES'!AU$11,'COMPRAS CONJ - FACTORES'!AU$10)*'COMPRAS CONJ - FACTORES'!AU145</f>
        <v>0</v>
      </c>
      <c r="AV145" s="21">
        <f>+$I145*IF(OR($A145="2-F1",$A145="2-F2"),'COMPRAS CONJ - FACTORES'!AV$11,'COMPRAS CONJ - FACTORES'!AV$10)*'COMPRAS CONJ - FACTORES'!AV145</f>
        <v>0</v>
      </c>
      <c r="AW145" s="21">
        <f>+$I145*IF(OR($A145="2-F1",$A145="2-F2"),'COMPRAS CONJ - FACTORES'!AW$11,'COMPRAS CONJ - FACTORES'!AW$10)*'COMPRAS CONJ - FACTORES'!AW145</f>
        <v>0</v>
      </c>
      <c r="AX145" s="21">
        <f>+$I145*IF(OR($A145="2-F1",$A145="2-F2"),'COMPRAS CONJ - FACTORES'!AX$11,'COMPRAS CONJ - FACTORES'!AX$10)*'COMPRAS CONJ - FACTORES'!AX145</f>
        <v>0</v>
      </c>
      <c r="AY145" s="21">
        <f>+$I145*IF(OR($A145="2-F1",$A145="2-F2"),'COMPRAS CONJ - FACTORES'!AY$11,'COMPRAS CONJ - FACTORES'!AY$10)*'COMPRAS CONJ - FACTORES'!AY145</f>
        <v>0</v>
      </c>
      <c r="AZ145" s="21">
        <f>+$I145*IF(OR($A145="2-F1",$A145="2-F2"),'COMPRAS CONJ - FACTORES'!AZ$11,'COMPRAS CONJ - FACTORES'!AZ$10)*'COMPRAS CONJ - FACTORES'!AZ145</f>
        <v>0</v>
      </c>
      <c r="BA145" s="21">
        <f>+$I145*IF(OR($A145="2-F1",$A145="2-F2"),'COMPRAS CONJ - FACTORES'!BA$11,'COMPRAS CONJ - FACTORES'!BA$10)*'COMPRAS CONJ - FACTORES'!BA145</f>
        <v>0</v>
      </c>
      <c r="BB145" s="21">
        <f>+$I145*IF(OR($A145="2-F1",$A145="2-F2"),'COMPRAS CONJ - FACTORES'!BB$11,'COMPRAS CONJ - FACTORES'!BB$10)*'COMPRAS CONJ - FACTORES'!BB145</f>
        <v>0</v>
      </c>
      <c r="BC145" s="21">
        <f>+$I145*IF(OR($A145="2-F1",$A145="2-F2"),'COMPRAS CONJ - FACTORES'!BC$11,'COMPRAS CONJ - FACTORES'!BC$10)*'COMPRAS CONJ - FACTORES'!BC145</f>
        <v>0</v>
      </c>
      <c r="BD145" s="21">
        <f>+$I145*IF(OR($A145="2-F1",$A145="2-F2"),'COMPRAS CONJ - FACTORES'!BD$11,'COMPRAS CONJ - FACTORES'!BD$10)*'COMPRAS CONJ - FACTORES'!BD145</f>
        <v>0</v>
      </c>
      <c r="BE145" s="21">
        <f>+$I145*IF(OR($A145="2-F1",$A145="2-F2"),'COMPRAS CONJ - FACTORES'!BE$11,'COMPRAS CONJ - FACTORES'!BE$10)*'COMPRAS CONJ - FACTORES'!BE145</f>
        <v>0</v>
      </c>
      <c r="BF145" s="21">
        <f>+$I145*IF(OR($A145="2-F1",$A145="2-F2"),'COMPRAS CONJ - FACTORES'!BF$11,'COMPRAS CONJ - FACTORES'!BF$10)*'COMPRAS CONJ - FACTORES'!BF145</f>
        <v>0</v>
      </c>
      <c r="BG145" s="21">
        <f>+$I145*IF(OR($A145="2-F1",$A145="2-F2"),'COMPRAS CONJ - FACTORES'!BG$11,'COMPRAS CONJ - FACTORES'!BG$10)*'COMPRAS CONJ - FACTORES'!BG145</f>
        <v>0</v>
      </c>
      <c r="BH145" s="21">
        <f>+$I145*IF(OR($A145="2-F1",$A145="2-F2"),'COMPRAS CONJ - FACTORES'!BH$11,'COMPRAS CONJ - FACTORES'!BH$10)*'COMPRAS CONJ - FACTORES'!BH145</f>
        <v>0</v>
      </c>
      <c r="BI145" s="21">
        <f>+$I145*IF(OR($A145="2-F1",$A145="2-F2"),'COMPRAS CONJ - FACTORES'!BI$11,'COMPRAS CONJ - FACTORES'!BI$10)*'COMPRAS CONJ - FACTORES'!BI145</f>
        <v>0</v>
      </c>
      <c r="BJ145" s="21">
        <f>+$I145*IF(OR($A145="2-F1",$A145="2-F2"),'COMPRAS CONJ - FACTORES'!BJ$11,'COMPRAS CONJ - FACTORES'!BJ$10)*'COMPRAS CONJ - FACTORES'!BJ145</f>
        <v>0</v>
      </c>
      <c r="BK145" s="21">
        <f>+$I145*IF(OR($A145="2-F1",$A145="2-F2"),'COMPRAS CONJ - FACTORES'!BK$11,'COMPRAS CONJ - FACTORES'!BK$10)*'COMPRAS CONJ - FACTORES'!BK145</f>
        <v>0</v>
      </c>
      <c r="BL145" s="21">
        <f>+$I145*IF(OR($A145="2-F1",$A145="2-F2"),'COMPRAS CONJ - FACTORES'!BL$11,'COMPRAS CONJ - FACTORES'!BL$10)*'COMPRAS CONJ - FACTORES'!BL145</f>
        <v>0</v>
      </c>
      <c r="BM145" s="21">
        <f>+$I145*IF(OR($A145="2-F1",$A145="2-F2"),'COMPRAS CONJ - FACTORES'!BM$11,'COMPRAS CONJ - FACTORES'!BM$10)*'COMPRAS CONJ - FACTORES'!BM145</f>
        <v>0</v>
      </c>
      <c r="BN145" s="21">
        <f>+$I145*IF(OR($A145="2-F1",$A145="2-F2"),'COMPRAS CONJ - FACTORES'!BN$11,'COMPRAS CONJ - FACTORES'!BN$10)*'COMPRAS CONJ - FACTORES'!BN145</f>
        <v>0</v>
      </c>
      <c r="BO145" s="21">
        <f>+$I145*IF(OR($A145="2-F1",$A145="2-F2"),'COMPRAS CONJ - FACTORES'!BO$11,'COMPRAS CONJ - FACTORES'!BO$10)*'COMPRAS CONJ - FACTORES'!BO145</f>
        <v>0</v>
      </c>
      <c r="BP145" s="21">
        <f>+$I145*IF(OR($A145="2-F1",$A145="2-F2"),'COMPRAS CONJ - FACTORES'!BP$11,'COMPRAS CONJ - FACTORES'!BP$10)*'COMPRAS CONJ - FACTORES'!BP145</f>
        <v>0</v>
      </c>
      <c r="BQ145" s="21">
        <f>+$I145*IF(OR($A145="2-F1",$A145="2-F2"),'COMPRAS CONJ - FACTORES'!BQ$11,'COMPRAS CONJ - FACTORES'!BQ$10)*'COMPRAS CONJ - FACTORES'!BQ145</f>
        <v>0</v>
      </c>
      <c r="BR145" s="21">
        <f>+$I145*IF(OR($A145="2-F1",$A145="2-F2"),'COMPRAS CONJ - FACTORES'!BR$11,'COMPRAS CONJ - FACTORES'!BR$10)*'COMPRAS CONJ - FACTORES'!BR145</f>
        <v>0</v>
      </c>
      <c r="BS145" s="21">
        <f>+$I145*IF(OR($A145="2-F1",$A145="2-F2"),'COMPRAS CONJ - FACTORES'!BS$11,'COMPRAS CONJ - FACTORES'!BS$10)*'COMPRAS CONJ - FACTORES'!BS145</f>
        <v>0</v>
      </c>
      <c r="BT145" s="21">
        <f>+$I145*IF(OR($A145="2-F1",$A145="2-F2"),'COMPRAS CONJ - FACTORES'!BT$11,'COMPRAS CONJ - FACTORES'!BT$10)*'COMPRAS CONJ - FACTORES'!BT145</f>
        <v>0</v>
      </c>
      <c r="BU145" s="21">
        <f>+$I145*IF(OR($A145="2-F1",$A145="2-F2"),'COMPRAS CONJ - FACTORES'!BU$11,'COMPRAS CONJ - FACTORES'!BU$10)*'COMPRAS CONJ - FACTORES'!BU145</f>
        <v>0</v>
      </c>
      <c r="BV145" s="21">
        <f>+$I145*IF(OR($A145="2-F1",$A145="2-F2"),'COMPRAS CONJ - FACTORES'!BV$11,'COMPRAS CONJ - FACTORES'!BV$10)*'COMPRAS CONJ - FACTORES'!BV145</f>
        <v>0</v>
      </c>
      <c r="BW145" s="21">
        <f>+$I145*IF(OR($A145="2-F1",$A145="2-F2"),'COMPRAS CONJ - FACTORES'!BW$11,'COMPRAS CONJ - FACTORES'!BW$10)*'COMPRAS CONJ - FACTORES'!BW145</f>
        <v>0</v>
      </c>
      <c r="BX145" s="21">
        <f>+$I145*IF(OR($A145="2-F1",$A145="2-F2"),'COMPRAS CONJ - FACTORES'!BX$11,'COMPRAS CONJ - FACTORES'!BX$10)*'COMPRAS CONJ - FACTORES'!BX145</f>
        <v>0</v>
      </c>
      <c r="BY145" s="21">
        <f>+$I145*IF(OR($A145="2-F1",$A145="2-F2"),'COMPRAS CONJ - FACTORES'!BY$11,'COMPRAS CONJ - FACTORES'!BY$10)*'COMPRAS CONJ - FACTORES'!BY145</f>
        <v>0</v>
      </c>
      <c r="BZ145" s="21">
        <f>+$I145*IF(OR($A145="2-F1",$A145="2-F2"),'COMPRAS CONJ - FACTORES'!BZ$11,'COMPRAS CONJ - FACTORES'!BZ$10)*'COMPRAS CONJ - FACTORES'!BZ145</f>
        <v>0</v>
      </c>
      <c r="CA145" s="21">
        <f>+$I145*IF(OR($A145="2-F1",$A145="2-F2"),'COMPRAS CONJ - FACTORES'!CA$11,'COMPRAS CONJ - FACTORES'!CA$10)*'COMPRAS CONJ - FACTORES'!CA145</f>
        <v>0</v>
      </c>
    </row>
    <row r="146" spans="1:79" x14ac:dyDescent="0.3">
      <c r="A146" s="9" t="s">
        <v>3398</v>
      </c>
      <c r="B146" s="18" t="s">
        <v>2968</v>
      </c>
      <c r="C146" s="442" t="s">
        <v>3605</v>
      </c>
      <c r="D146" s="11" t="s">
        <v>2825</v>
      </c>
      <c r="E146" s="9" t="s">
        <v>2826</v>
      </c>
      <c r="F146" s="9" t="s">
        <v>3606</v>
      </c>
      <c r="G146" s="9" t="s">
        <v>3607</v>
      </c>
      <c r="H146" s="12" t="s">
        <v>3608</v>
      </c>
      <c r="I146" s="13">
        <v>103.98</v>
      </c>
      <c r="J146" s="14">
        <v>10</v>
      </c>
      <c r="K146" s="24">
        <v>43224</v>
      </c>
      <c r="L146" s="24">
        <v>51501</v>
      </c>
      <c r="M146" s="14"/>
      <c r="N146" s="21">
        <f>+$I146*IF(OR($A146="2-F1",$A146="2-F2"),'COMPRAS CONJ - FACTORES'!N$11,'COMPRAS CONJ - FACTORES'!N$10)*'COMPRAS CONJ - FACTORES'!N146</f>
        <v>0</v>
      </c>
      <c r="O146" s="21">
        <f>+$I146*IF(OR($A146="2-F1",$A146="2-F2"),'COMPRAS CONJ - FACTORES'!O$11,'COMPRAS CONJ - FACTORES'!O$10)*'COMPRAS CONJ - FACTORES'!O146</f>
        <v>0</v>
      </c>
      <c r="P146" s="21">
        <f>+$I146*IF(OR($A146="2-F1",$A146="2-F2"),'COMPRAS CONJ - FACTORES'!P$11,'COMPRAS CONJ - FACTORES'!P$10)*'COMPRAS CONJ - FACTORES'!P146</f>
        <v>0</v>
      </c>
      <c r="Q146" s="21">
        <f>+$I146*IF(OR($A146="2-F1",$A146="2-F2"),'COMPRAS CONJ - FACTORES'!Q$11,'COMPRAS CONJ - FACTORES'!Q$10)*'COMPRAS CONJ - FACTORES'!Q146</f>
        <v>0</v>
      </c>
      <c r="R146" s="21">
        <f>+$I146*IF(OR($A146="2-F1",$A146="2-F2"),'COMPRAS CONJ - FACTORES'!R$11,'COMPRAS CONJ - FACTORES'!R$10)*'COMPRAS CONJ - FACTORES'!R146</f>
        <v>0</v>
      </c>
      <c r="S146" s="21">
        <f>+$I146*IF(OR($A146="2-F1",$A146="2-F2"),'COMPRAS CONJ - FACTORES'!S$11,'COMPRAS CONJ - FACTORES'!S$10)*'COMPRAS CONJ - FACTORES'!S146</f>
        <v>0</v>
      </c>
      <c r="T146" s="21">
        <f>+$I146*IF(OR($A146="2-F1",$A146="2-F2"),'COMPRAS CONJ - FACTORES'!T$11,'COMPRAS CONJ - FACTORES'!T$10)*'COMPRAS CONJ - FACTORES'!T146</f>
        <v>0</v>
      </c>
      <c r="U146" s="21">
        <f>+$I146*IF(OR($A146="2-F1",$A146="2-F2"),'COMPRAS CONJ - FACTORES'!U$11,'COMPRAS CONJ - FACTORES'!U$10)*'COMPRAS CONJ - FACTORES'!U146</f>
        <v>0</v>
      </c>
      <c r="V146" s="21">
        <f>+$I146*IF(OR($A146="2-F1",$A146="2-F2"),'COMPRAS CONJ - FACTORES'!V$11,'COMPRAS CONJ - FACTORES'!V$10)*'COMPRAS CONJ - FACTORES'!V146</f>
        <v>0</v>
      </c>
      <c r="W146" s="21">
        <f>+$I146*IF(OR($A146="2-F1",$A146="2-F2"),'COMPRAS CONJ - FACTORES'!W$11,'COMPRAS CONJ - FACTORES'!W$10)*'COMPRAS CONJ - FACTORES'!W146</f>
        <v>0</v>
      </c>
      <c r="X146" s="21">
        <f>+$I146*IF(OR($A146="2-F1",$A146="2-F2"),'COMPRAS CONJ - FACTORES'!X$11,'COMPRAS CONJ - FACTORES'!X$10)*'COMPRAS CONJ - FACTORES'!X146</f>
        <v>0</v>
      </c>
      <c r="Y146" s="21">
        <f>+$I146*IF(OR($A146="2-F1",$A146="2-F2"),'COMPRAS CONJ - FACTORES'!Y$11,'COMPRAS CONJ - FACTORES'!Y$10)*'COMPRAS CONJ - FACTORES'!Y146</f>
        <v>0</v>
      </c>
      <c r="Z146" s="21">
        <f>+$I146*IF(OR($A146="2-F1",$A146="2-F2"),'COMPRAS CONJ - FACTORES'!Z$11,'COMPRAS CONJ - FACTORES'!Z$10)*'COMPRAS CONJ - FACTORES'!Z146</f>
        <v>0</v>
      </c>
      <c r="AA146" s="21">
        <f>+$I146*IF(OR($A146="2-F1",$A146="2-F2"),'COMPRAS CONJ - FACTORES'!AA$11,'COMPRAS CONJ - FACTORES'!AA$10)*'COMPRAS CONJ - FACTORES'!AA146</f>
        <v>0</v>
      </c>
      <c r="AB146" s="21">
        <f>+$I146*IF(OR($A146="2-F1",$A146="2-F2"),'COMPRAS CONJ - FACTORES'!AB$11,'COMPRAS CONJ - FACTORES'!AB$10)*'COMPRAS CONJ - FACTORES'!AB146</f>
        <v>0</v>
      </c>
      <c r="AC146" s="21">
        <f>+$I146*IF(OR($A146="2-F1",$A146="2-F2"),'COMPRAS CONJ - FACTORES'!AC$11,'COMPRAS CONJ - FACTORES'!AC$10)*'COMPRAS CONJ - FACTORES'!AC146</f>
        <v>0</v>
      </c>
      <c r="AD146" s="21">
        <f>+$I146*IF(OR($A146="2-F1",$A146="2-F2"),'COMPRAS CONJ - FACTORES'!AD$11,'COMPRAS CONJ - FACTORES'!AD$10)*'COMPRAS CONJ - FACTORES'!AD146</f>
        <v>0</v>
      </c>
      <c r="AE146" s="21">
        <f>+$I146*IF(OR($A146="2-F1",$A146="2-F2"),'COMPRAS CONJ - FACTORES'!AE$11,'COMPRAS CONJ - FACTORES'!AE$10)*'COMPRAS CONJ - FACTORES'!AE146</f>
        <v>0</v>
      </c>
      <c r="AF146" s="21">
        <f>+$I146*IF(OR($A146="2-F1",$A146="2-F2"),'COMPRAS CONJ - FACTORES'!AF$11,'COMPRAS CONJ - FACTORES'!AF$10)*'COMPRAS CONJ - FACTORES'!AF146</f>
        <v>0</v>
      </c>
      <c r="AG146" s="21">
        <f>+$I146*IF(OR($A146="2-F1",$A146="2-F2"),'COMPRAS CONJ - FACTORES'!AG$11,'COMPRAS CONJ - FACTORES'!AG$10)*'COMPRAS CONJ - FACTORES'!AG146</f>
        <v>0</v>
      </c>
      <c r="AH146" s="21">
        <f>+$I146*IF(OR($A146="2-F1",$A146="2-F2"),'COMPRAS CONJ - FACTORES'!AH$11,'COMPRAS CONJ - FACTORES'!AH$10)*'COMPRAS CONJ - FACTORES'!AH146</f>
        <v>0</v>
      </c>
      <c r="AI146" s="21">
        <f>+$I146*IF(OR($A146="2-F1",$A146="2-F2"),'COMPRAS CONJ - FACTORES'!AI$11,'COMPRAS CONJ - FACTORES'!AI$10)*'COMPRAS CONJ - FACTORES'!AI146</f>
        <v>0</v>
      </c>
      <c r="AJ146" s="21">
        <f>+$I146*IF(OR($A146="2-F1",$A146="2-F2"),'COMPRAS CONJ - FACTORES'!AJ$11,'COMPRAS CONJ - FACTORES'!AJ$10)*'COMPRAS CONJ - FACTORES'!AJ146</f>
        <v>0</v>
      </c>
      <c r="AK146" s="21">
        <f>+$I146*IF(OR($A146="2-F1",$A146="2-F2"),'COMPRAS CONJ - FACTORES'!AK$11,'COMPRAS CONJ - FACTORES'!AK$10)*'COMPRAS CONJ - FACTORES'!AK146</f>
        <v>0</v>
      </c>
      <c r="AL146" s="21">
        <f>+$I146*IF(OR($A146="2-F1",$A146="2-F2"),'COMPRAS CONJ - FACTORES'!AL$11,'COMPRAS CONJ - FACTORES'!AL$10)*'COMPRAS CONJ - FACTORES'!AL146</f>
        <v>0</v>
      </c>
      <c r="AM146" s="21">
        <f>+$I146*IF(OR($A146="2-F1",$A146="2-F2"),'COMPRAS CONJ - FACTORES'!AM$11,'COMPRAS CONJ - FACTORES'!AM$10)*'COMPRAS CONJ - FACTORES'!AM146</f>
        <v>0</v>
      </c>
      <c r="AN146" s="21">
        <f>+$I146*IF(OR($A146="2-F1",$A146="2-F2"),'COMPRAS CONJ - FACTORES'!AN$11,'COMPRAS CONJ - FACTORES'!AN$10)*'COMPRAS CONJ - FACTORES'!AN146</f>
        <v>0</v>
      </c>
      <c r="AO146" s="21">
        <f>+$I146*IF(OR($A146="2-F1",$A146="2-F2"),'COMPRAS CONJ - FACTORES'!AO$11,'COMPRAS CONJ - FACTORES'!AO$10)*'COMPRAS CONJ - FACTORES'!AO146</f>
        <v>0</v>
      </c>
      <c r="AP146" s="21">
        <f>+$I146*IF(OR($A146="2-F1",$A146="2-F2"),'COMPRAS CONJ - FACTORES'!AP$11,'COMPRAS CONJ - FACTORES'!AP$10)*'COMPRAS CONJ - FACTORES'!AP146</f>
        <v>0</v>
      </c>
      <c r="AQ146" s="21">
        <f>+$I146*IF(OR($A146="2-F1",$A146="2-F2"),'COMPRAS CONJ - FACTORES'!AQ$11,'COMPRAS CONJ - FACTORES'!AQ$10)*'COMPRAS CONJ - FACTORES'!AQ146</f>
        <v>0</v>
      </c>
      <c r="AR146" s="21">
        <f>+$I146*IF(OR($A146="2-F1",$A146="2-F2"),'COMPRAS CONJ - FACTORES'!AR$11,'COMPRAS CONJ - FACTORES'!AR$10)*'COMPRAS CONJ - FACTORES'!AR146</f>
        <v>0</v>
      </c>
      <c r="AS146" s="21">
        <f>+$I146*IF(OR($A146="2-F1",$A146="2-F2"),'COMPRAS CONJ - FACTORES'!AS$11,'COMPRAS CONJ - FACTORES'!AS$10)*'COMPRAS CONJ - FACTORES'!AS146</f>
        <v>0</v>
      </c>
      <c r="AT146" s="21">
        <f>+$I146*IF(OR($A146="2-F1",$A146="2-F2"),'COMPRAS CONJ - FACTORES'!AT$11,'COMPRAS CONJ - FACTORES'!AT$10)*'COMPRAS CONJ - FACTORES'!AT146</f>
        <v>0</v>
      </c>
      <c r="AU146" s="21">
        <f>+$I146*IF(OR($A146="2-F1",$A146="2-F2"),'COMPRAS CONJ - FACTORES'!AU$11,'COMPRAS CONJ - FACTORES'!AU$10)*'COMPRAS CONJ - FACTORES'!AU146</f>
        <v>0</v>
      </c>
      <c r="AV146" s="21">
        <f>+$I146*IF(OR($A146="2-F1",$A146="2-F2"),'COMPRAS CONJ - FACTORES'!AV$11,'COMPRAS CONJ - FACTORES'!AV$10)*'COMPRAS CONJ - FACTORES'!AV146</f>
        <v>0</v>
      </c>
      <c r="AW146" s="21">
        <f>+$I146*IF(OR($A146="2-F1",$A146="2-F2"),'COMPRAS CONJ - FACTORES'!AW$11,'COMPRAS CONJ - FACTORES'!AW$10)*'COMPRAS CONJ - FACTORES'!AW146</f>
        <v>0</v>
      </c>
      <c r="AX146" s="21">
        <f>+$I146*IF(OR($A146="2-F1",$A146="2-F2"),'COMPRAS CONJ - FACTORES'!AX$11,'COMPRAS CONJ - FACTORES'!AX$10)*'COMPRAS CONJ - FACTORES'!AX146</f>
        <v>0</v>
      </c>
      <c r="AY146" s="21">
        <f>+$I146*IF(OR($A146="2-F1",$A146="2-F2"),'COMPRAS CONJ - FACTORES'!AY$11,'COMPRAS CONJ - FACTORES'!AY$10)*'COMPRAS CONJ - FACTORES'!AY146</f>
        <v>0</v>
      </c>
      <c r="AZ146" s="21">
        <f>+$I146*IF(OR($A146="2-F1",$A146="2-F2"),'COMPRAS CONJ - FACTORES'!AZ$11,'COMPRAS CONJ - FACTORES'!AZ$10)*'COMPRAS CONJ - FACTORES'!AZ146</f>
        <v>0</v>
      </c>
      <c r="BA146" s="21">
        <f>+$I146*IF(OR($A146="2-F1",$A146="2-F2"),'COMPRAS CONJ - FACTORES'!BA$11,'COMPRAS CONJ - FACTORES'!BA$10)*'COMPRAS CONJ - FACTORES'!BA146</f>
        <v>0</v>
      </c>
      <c r="BB146" s="21">
        <f>+$I146*IF(OR($A146="2-F1",$A146="2-F2"),'COMPRAS CONJ - FACTORES'!BB$11,'COMPRAS CONJ - FACTORES'!BB$10)*'COMPRAS CONJ - FACTORES'!BB146</f>
        <v>0</v>
      </c>
      <c r="BC146" s="21">
        <f>+$I146*IF(OR($A146="2-F1",$A146="2-F2"),'COMPRAS CONJ - FACTORES'!BC$11,'COMPRAS CONJ - FACTORES'!BC$10)*'COMPRAS CONJ - FACTORES'!BC146</f>
        <v>0</v>
      </c>
      <c r="BD146" s="21">
        <f>+$I146*IF(OR($A146="2-F1",$A146="2-F2"),'COMPRAS CONJ - FACTORES'!BD$11,'COMPRAS CONJ - FACTORES'!BD$10)*'COMPRAS CONJ - FACTORES'!BD146</f>
        <v>0</v>
      </c>
      <c r="BE146" s="21">
        <f>+$I146*IF(OR($A146="2-F1",$A146="2-F2"),'COMPRAS CONJ - FACTORES'!BE$11,'COMPRAS CONJ - FACTORES'!BE$10)*'COMPRAS CONJ - FACTORES'!BE146</f>
        <v>0</v>
      </c>
      <c r="BF146" s="21">
        <f>+$I146*IF(OR($A146="2-F1",$A146="2-F2"),'COMPRAS CONJ - FACTORES'!BF$11,'COMPRAS CONJ - FACTORES'!BF$10)*'COMPRAS CONJ - FACTORES'!BF146</f>
        <v>0</v>
      </c>
      <c r="BG146" s="21">
        <f>+$I146*IF(OR($A146="2-F1",$A146="2-F2"),'COMPRAS CONJ - FACTORES'!BG$11,'COMPRAS CONJ - FACTORES'!BG$10)*'COMPRAS CONJ - FACTORES'!BG146</f>
        <v>0</v>
      </c>
      <c r="BH146" s="21">
        <f>+$I146*IF(OR($A146="2-F1",$A146="2-F2"),'COMPRAS CONJ - FACTORES'!BH$11,'COMPRAS CONJ - FACTORES'!BH$10)*'COMPRAS CONJ - FACTORES'!BH146</f>
        <v>0</v>
      </c>
      <c r="BI146" s="21">
        <f>+$I146*IF(OR($A146="2-F1",$A146="2-F2"),'COMPRAS CONJ - FACTORES'!BI$11,'COMPRAS CONJ - FACTORES'!BI$10)*'COMPRAS CONJ - FACTORES'!BI146</f>
        <v>0</v>
      </c>
      <c r="BJ146" s="21">
        <f>+$I146*IF(OR($A146="2-F1",$A146="2-F2"),'COMPRAS CONJ - FACTORES'!BJ$11,'COMPRAS CONJ - FACTORES'!BJ$10)*'COMPRAS CONJ - FACTORES'!BJ146</f>
        <v>0</v>
      </c>
      <c r="BK146" s="21">
        <f>+$I146*IF(OR($A146="2-F1",$A146="2-F2"),'COMPRAS CONJ - FACTORES'!BK$11,'COMPRAS CONJ - FACTORES'!BK$10)*'COMPRAS CONJ - FACTORES'!BK146</f>
        <v>0</v>
      </c>
      <c r="BL146" s="21">
        <f>+$I146*IF(OR($A146="2-F1",$A146="2-F2"),'COMPRAS CONJ - FACTORES'!BL$11,'COMPRAS CONJ - FACTORES'!BL$10)*'COMPRAS CONJ - FACTORES'!BL146</f>
        <v>0</v>
      </c>
      <c r="BM146" s="21">
        <f>+$I146*IF(OR($A146="2-F1",$A146="2-F2"),'COMPRAS CONJ - FACTORES'!BM$11,'COMPRAS CONJ - FACTORES'!BM$10)*'COMPRAS CONJ - FACTORES'!BM146</f>
        <v>0</v>
      </c>
      <c r="BN146" s="21">
        <f>+$I146*IF(OR($A146="2-F1",$A146="2-F2"),'COMPRAS CONJ - FACTORES'!BN$11,'COMPRAS CONJ - FACTORES'!BN$10)*'COMPRAS CONJ - FACTORES'!BN146</f>
        <v>0</v>
      </c>
      <c r="BO146" s="21">
        <f>+$I146*IF(OR($A146="2-F1",$A146="2-F2"),'COMPRAS CONJ - FACTORES'!BO$11,'COMPRAS CONJ - FACTORES'!BO$10)*'COMPRAS CONJ - FACTORES'!BO146</f>
        <v>0</v>
      </c>
      <c r="BP146" s="21">
        <f>+$I146*IF(OR($A146="2-F1",$A146="2-F2"),'COMPRAS CONJ - FACTORES'!BP$11,'COMPRAS CONJ - FACTORES'!BP$10)*'COMPRAS CONJ - FACTORES'!BP146</f>
        <v>0</v>
      </c>
      <c r="BQ146" s="21">
        <f>+$I146*IF(OR($A146="2-F1",$A146="2-F2"),'COMPRAS CONJ - FACTORES'!BQ$11,'COMPRAS CONJ - FACTORES'!BQ$10)*'COMPRAS CONJ - FACTORES'!BQ146</f>
        <v>0</v>
      </c>
      <c r="BR146" s="21">
        <f>+$I146*IF(OR($A146="2-F1",$A146="2-F2"),'COMPRAS CONJ - FACTORES'!BR$11,'COMPRAS CONJ - FACTORES'!BR$10)*'COMPRAS CONJ - FACTORES'!BR146</f>
        <v>0</v>
      </c>
      <c r="BS146" s="21">
        <f>+$I146*IF(OR($A146="2-F1",$A146="2-F2"),'COMPRAS CONJ - FACTORES'!BS$11,'COMPRAS CONJ - FACTORES'!BS$10)*'COMPRAS CONJ - FACTORES'!BS146</f>
        <v>0</v>
      </c>
      <c r="BT146" s="21">
        <f>+$I146*IF(OR($A146="2-F1",$A146="2-F2"),'COMPRAS CONJ - FACTORES'!BT$11,'COMPRAS CONJ - FACTORES'!BT$10)*'COMPRAS CONJ - FACTORES'!BT146</f>
        <v>0</v>
      </c>
      <c r="BU146" s="21">
        <f>+$I146*IF(OR($A146="2-F1",$A146="2-F2"),'COMPRAS CONJ - FACTORES'!BU$11,'COMPRAS CONJ - FACTORES'!BU$10)*'COMPRAS CONJ - FACTORES'!BU146</f>
        <v>0</v>
      </c>
      <c r="BV146" s="21">
        <f>+$I146*IF(OR($A146="2-F1",$A146="2-F2"),'COMPRAS CONJ - FACTORES'!BV$11,'COMPRAS CONJ - FACTORES'!BV$10)*'COMPRAS CONJ - FACTORES'!BV146</f>
        <v>0</v>
      </c>
      <c r="BW146" s="21">
        <f>+$I146*IF(OR($A146="2-F1",$A146="2-F2"),'COMPRAS CONJ - FACTORES'!BW$11,'COMPRAS CONJ - FACTORES'!BW$10)*'COMPRAS CONJ - FACTORES'!BW146</f>
        <v>0</v>
      </c>
      <c r="BX146" s="21">
        <f>+$I146*IF(OR($A146="2-F1",$A146="2-F2"),'COMPRAS CONJ - FACTORES'!BX$11,'COMPRAS CONJ - FACTORES'!BX$10)*'COMPRAS CONJ - FACTORES'!BX146</f>
        <v>0</v>
      </c>
      <c r="BY146" s="21">
        <f>+$I146*IF(OR($A146="2-F1",$A146="2-F2"),'COMPRAS CONJ - FACTORES'!BY$11,'COMPRAS CONJ - FACTORES'!BY$10)*'COMPRAS CONJ - FACTORES'!BY146</f>
        <v>0</v>
      </c>
      <c r="BZ146" s="21">
        <f>+$I146*IF(OR($A146="2-F1",$A146="2-F2"),'COMPRAS CONJ - FACTORES'!BZ$11,'COMPRAS CONJ - FACTORES'!BZ$10)*'COMPRAS CONJ - FACTORES'!BZ146</f>
        <v>0</v>
      </c>
      <c r="CA146" s="21">
        <f>+$I146*IF(OR($A146="2-F1",$A146="2-F2"),'COMPRAS CONJ - FACTORES'!CA$11,'COMPRAS CONJ - FACTORES'!CA$10)*'COMPRAS CONJ - FACTORES'!CA146</f>
        <v>0</v>
      </c>
    </row>
    <row r="147" spans="1:79" x14ac:dyDescent="0.3">
      <c r="A147" s="9" t="s">
        <v>3398</v>
      </c>
      <c r="B147" s="18" t="s">
        <v>2968</v>
      </c>
      <c r="C147" s="442" t="s">
        <v>3609</v>
      </c>
      <c r="D147" s="11" t="s">
        <v>2825</v>
      </c>
      <c r="E147" s="9" t="s">
        <v>2826</v>
      </c>
      <c r="F147" s="9" t="s">
        <v>3610</v>
      </c>
      <c r="G147" s="9" t="s">
        <v>3611</v>
      </c>
      <c r="H147" s="12" t="s">
        <v>6719</v>
      </c>
      <c r="I147" s="13">
        <v>101.98</v>
      </c>
      <c r="J147" s="14">
        <v>1.2</v>
      </c>
      <c r="K147" s="24">
        <v>43224</v>
      </c>
      <c r="L147" s="24">
        <v>44134</v>
      </c>
      <c r="M147" s="689">
        <v>44134</v>
      </c>
      <c r="N147" s="21">
        <f>+$I147*IF(OR($A147="2-F1",$A147="2-F2"),'COMPRAS CONJ - FACTORES'!N$11,'COMPRAS CONJ - FACTORES'!N$10)*'COMPRAS CONJ - FACTORES'!N147</f>
        <v>0</v>
      </c>
      <c r="O147" s="21">
        <f>+$I147*IF(OR($A147="2-F1",$A147="2-F2"),'COMPRAS CONJ - FACTORES'!O$11,'COMPRAS CONJ - FACTORES'!O$10)*'COMPRAS CONJ - FACTORES'!O147</f>
        <v>0</v>
      </c>
      <c r="P147" s="21">
        <f>+$I147*IF(OR($A147="2-F1",$A147="2-F2"),'COMPRAS CONJ - FACTORES'!P$11,'COMPRAS CONJ - FACTORES'!P$10)*'COMPRAS CONJ - FACTORES'!P147</f>
        <v>0</v>
      </c>
      <c r="Q147" s="21">
        <f>+$I147*IF(OR($A147="2-F1",$A147="2-F2"),'COMPRAS CONJ - FACTORES'!Q$11,'COMPRAS CONJ - FACTORES'!Q$10)*'COMPRAS CONJ - FACTORES'!Q147</f>
        <v>0</v>
      </c>
      <c r="R147" s="21">
        <f>+$I147*IF(OR($A147="2-F1",$A147="2-F2"),'COMPRAS CONJ - FACTORES'!R$11,'COMPRAS CONJ - FACTORES'!R$10)*'COMPRAS CONJ - FACTORES'!R147</f>
        <v>0</v>
      </c>
      <c r="S147" s="21">
        <f>+$I147*IF(OR($A147="2-F1",$A147="2-F2"),'COMPRAS CONJ - FACTORES'!S$11,'COMPRAS CONJ - FACTORES'!S$10)*'COMPRAS CONJ - FACTORES'!S147</f>
        <v>0</v>
      </c>
      <c r="T147" s="21">
        <f>+$I147*IF(OR($A147="2-F1",$A147="2-F2"),'COMPRAS CONJ - FACTORES'!T$11,'COMPRAS CONJ - FACTORES'!T$10)*'COMPRAS CONJ - FACTORES'!T147</f>
        <v>0</v>
      </c>
      <c r="U147" s="21">
        <f>+$I147*IF(OR($A147="2-F1",$A147="2-F2"),'COMPRAS CONJ - FACTORES'!U$11,'COMPRAS CONJ - FACTORES'!U$10)*'COMPRAS CONJ - FACTORES'!U147</f>
        <v>0</v>
      </c>
      <c r="V147" s="21">
        <f>+$I147*IF(OR($A147="2-F1",$A147="2-F2"),'COMPRAS CONJ - FACTORES'!V$11,'COMPRAS CONJ - FACTORES'!V$10)*'COMPRAS CONJ - FACTORES'!V147</f>
        <v>0</v>
      </c>
      <c r="W147" s="21">
        <f>+$I147*IF(OR($A147="2-F1",$A147="2-F2"),'COMPRAS CONJ - FACTORES'!W$11,'COMPRAS CONJ - FACTORES'!W$10)*'COMPRAS CONJ - FACTORES'!W147</f>
        <v>0</v>
      </c>
      <c r="X147" s="21">
        <f>+$I147*IF(OR($A147="2-F1",$A147="2-F2"),'COMPRAS CONJ - FACTORES'!X$11,'COMPRAS CONJ - FACTORES'!X$10)*'COMPRAS CONJ - FACTORES'!X147</f>
        <v>0</v>
      </c>
      <c r="Y147" s="21">
        <f>+$I147*IF(OR($A147="2-F1",$A147="2-F2"),'COMPRAS CONJ - FACTORES'!Y$11,'COMPRAS CONJ - FACTORES'!Y$10)*'COMPRAS CONJ - FACTORES'!Y147</f>
        <v>0</v>
      </c>
      <c r="Z147" s="21">
        <f>+$I147*IF(OR($A147="2-F1",$A147="2-F2"),'COMPRAS CONJ - FACTORES'!Z$11,'COMPRAS CONJ - FACTORES'!Z$10)*'COMPRAS CONJ - FACTORES'!Z147</f>
        <v>0</v>
      </c>
      <c r="AA147" s="21">
        <f>+$I147*IF(OR($A147="2-F1",$A147="2-F2"),'COMPRAS CONJ - FACTORES'!AA$11,'COMPRAS CONJ - FACTORES'!AA$10)*'COMPRAS CONJ - FACTORES'!AA147</f>
        <v>0</v>
      </c>
      <c r="AB147" s="21">
        <f>+$I147*IF(OR($A147="2-F1",$A147="2-F2"),'COMPRAS CONJ - FACTORES'!AB$11,'COMPRAS CONJ - FACTORES'!AB$10)*'COMPRAS CONJ - FACTORES'!AB147</f>
        <v>0</v>
      </c>
      <c r="AC147" s="21">
        <f>+$I147*IF(OR($A147="2-F1",$A147="2-F2"),'COMPRAS CONJ - FACTORES'!AC$11,'COMPRAS CONJ - FACTORES'!AC$10)*'COMPRAS CONJ - FACTORES'!AC147</f>
        <v>0</v>
      </c>
      <c r="AD147" s="21">
        <f>+$I147*IF(OR($A147="2-F1",$A147="2-F2"),'COMPRAS CONJ - FACTORES'!AD$11,'COMPRAS CONJ - FACTORES'!AD$10)*'COMPRAS CONJ - FACTORES'!AD147</f>
        <v>0</v>
      </c>
      <c r="AE147" s="21">
        <f>+$I147*IF(OR($A147="2-F1",$A147="2-F2"),'COMPRAS CONJ - FACTORES'!AE$11,'COMPRAS CONJ - FACTORES'!AE$10)*'COMPRAS CONJ - FACTORES'!AE147</f>
        <v>0</v>
      </c>
      <c r="AF147" s="21">
        <f>+$I147*IF(OR($A147="2-F1",$A147="2-F2"),'COMPRAS CONJ - FACTORES'!AF$11,'COMPRAS CONJ - FACTORES'!AF$10)*'COMPRAS CONJ - FACTORES'!AF147</f>
        <v>0</v>
      </c>
      <c r="AG147" s="21">
        <f>+$I147*IF(OR($A147="2-F1",$A147="2-F2"),'COMPRAS CONJ - FACTORES'!AG$11,'COMPRAS CONJ - FACTORES'!AG$10)*'COMPRAS CONJ - FACTORES'!AG147</f>
        <v>0</v>
      </c>
      <c r="AH147" s="21">
        <f>+$I147*IF(OR($A147="2-F1",$A147="2-F2"),'COMPRAS CONJ - FACTORES'!AH$11,'COMPRAS CONJ - FACTORES'!AH$10)*'COMPRAS CONJ - FACTORES'!AH147</f>
        <v>0</v>
      </c>
      <c r="AI147" s="21">
        <f>+$I147*IF(OR($A147="2-F1",$A147="2-F2"),'COMPRAS CONJ - FACTORES'!AI$11,'COMPRAS CONJ - FACTORES'!AI$10)*'COMPRAS CONJ - FACTORES'!AI147</f>
        <v>0</v>
      </c>
      <c r="AJ147" s="21">
        <f>+$I147*IF(OR($A147="2-F1",$A147="2-F2"),'COMPRAS CONJ - FACTORES'!AJ$11,'COMPRAS CONJ - FACTORES'!AJ$10)*'COMPRAS CONJ - FACTORES'!AJ147</f>
        <v>0</v>
      </c>
      <c r="AK147" s="21">
        <f>+$I147*IF(OR($A147="2-F1",$A147="2-F2"),'COMPRAS CONJ - FACTORES'!AK$11,'COMPRAS CONJ - FACTORES'!AK$10)*'COMPRAS CONJ - FACTORES'!AK147</f>
        <v>0</v>
      </c>
      <c r="AL147" s="21">
        <f>+$I147*IF(OR($A147="2-F1",$A147="2-F2"),'COMPRAS CONJ - FACTORES'!AL$11,'COMPRAS CONJ - FACTORES'!AL$10)*'COMPRAS CONJ - FACTORES'!AL147</f>
        <v>0</v>
      </c>
      <c r="AM147" s="21">
        <f>+$I147*IF(OR($A147="2-F1",$A147="2-F2"),'COMPRAS CONJ - FACTORES'!AM$11,'COMPRAS CONJ - FACTORES'!AM$10)*'COMPRAS CONJ - FACTORES'!AM147</f>
        <v>0</v>
      </c>
      <c r="AN147" s="21">
        <f>+$I147*IF(OR($A147="2-F1",$A147="2-F2"),'COMPRAS CONJ - FACTORES'!AN$11,'COMPRAS CONJ - FACTORES'!AN$10)*'COMPRAS CONJ - FACTORES'!AN147</f>
        <v>0</v>
      </c>
      <c r="AO147" s="21">
        <f>+$I147*IF(OR($A147="2-F1",$A147="2-F2"),'COMPRAS CONJ - FACTORES'!AO$11,'COMPRAS CONJ - FACTORES'!AO$10)*'COMPRAS CONJ - FACTORES'!AO147</f>
        <v>0</v>
      </c>
      <c r="AP147" s="21">
        <f>+$I147*IF(OR($A147="2-F1",$A147="2-F2"),'COMPRAS CONJ - FACTORES'!AP$11,'COMPRAS CONJ - FACTORES'!AP$10)*'COMPRAS CONJ - FACTORES'!AP147</f>
        <v>0</v>
      </c>
      <c r="AQ147" s="21">
        <f>+$I147*IF(OR($A147="2-F1",$A147="2-F2"),'COMPRAS CONJ - FACTORES'!AQ$11,'COMPRAS CONJ - FACTORES'!AQ$10)*'COMPRAS CONJ - FACTORES'!AQ147</f>
        <v>0</v>
      </c>
      <c r="AR147" s="21">
        <f>+$I147*IF(OR($A147="2-F1",$A147="2-F2"),'COMPRAS CONJ - FACTORES'!AR$11,'COMPRAS CONJ - FACTORES'!AR$10)*'COMPRAS CONJ - FACTORES'!AR147</f>
        <v>0</v>
      </c>
      <c r="AS147" s="21">
        <f>+$I147*IF(OR($A147="2-F1",$A147="2-F2"),'COMPRAS CONJ - FACTORES'!AS$11,'COMPRAS CONJ - FACTORES'!AS$10)*'COMPRAS CONJ - FACTORES'!AS147</f>
        <v>0</v>
      </c>
      <c r="AT147" s="21">
        <f>+$I147*IF(OR($A147="2-F1",$A147="2-F2"),'COMPRAS CONJ - FACTORES'!AT$11,'COMPRAS CONJ - FACTORES'!AT$10)*'COMPRAS CONJ - FACTORES'!AT147</f>
        <v>0</v>
      </c>
      <c r="AU147" s="21">
        <f>+$I147*IF(OR($A147="2-F1",$A147="2-F2"),'COMPRAS CONJ - FACTORES'!AU$11,'COMPRAS CONJ - FACTORES'!AU$10)*'COMPRAS CONJ - FACTORES'!AU147</f>
        <v>0</v>
      </c>
      <c r="AV147" s="21">
        <f>+$I147*IF(OR($A147="2-F1",$A147="2-F2"),'COMPRAS CONJ - FACTORES'!AV$11,'COMPRAS CONJ - FACTORES'!AV$10)*'COMPRAS CONJ - FACTORES'!AV147</f>
        <v>0</v>
      </c>
      <c r="AW147" s="21">
        <f>+$I147*IF(OR($A147="2-F1",$A147="2-F2"),'COMPRAS CONJ - FACTORES'!AW$11,'COMPRAS CONJ - FACTORES'!AW$10)*'COMPRAS CONJ - FACTORES'!AW147</f>
        <v>0</v>
      </c>
      <c r="AX147" s="21">
        <f>+$I147*IF(OR($A147="2-F1",$A147="2-F2"),'COMPRAS CONJ - FACTORES'!AX$11,'COMPRAS CONJ - FACTORES'!AX$10)*'COMPRAS CONJ - FACTORES'!AX147</f>
        <v>0</v>
      </c>
      <c r="AY147" s="21">
        <f>+$I147*IF(OR($A147="2-F1",$A147="2-F2"),'COMPRAS CONJ - FACTORES'!AY$11,'COMPRAS CONJ - FACTORES'!AY$10)*'COMPRAS CONJ - FACTORES'!AY147</f>
        <v>0</v>
      </c>
      <c r="AZ147" s="21">
        <f>+$I147*IF(OR($A147="2-F1",$A147="2-F2"),'COMPRAS CONJ - FACTORES'!AZ$11,'COMPRAS CONJ - FACTORES'!AZ$10)*'COMPRAS CONJ - FACTORES'!AZ147</f>
        <v>0</v>
      </c>
      <c r="BA147" s="21">
        <f>+$I147*IF(OR($A147="2-F1",$A147="2-F2"),'COMPRAS CONJ - FACTORES'!BA$11,'COMPRAS CONJ - FACTORES'!BA$10)*'COMPRAS CONJ - FACTORES'!BA147</f>
        <v>119.28243669999999</v>
      </c>
      <c r="BB147" s="21">
        <f>+$I147*IF(OR($A147="2-F1",$A147="2-F2"),'COMPRAS CONJ - FACTORES'!BB$11,'COMPRAS CONJ - FACTORES'!BB$10)*'COMPRAS CONJ - FACTORES'!BB147</f>
        <v>119.28243669999999</v>
      </c>
      <c r="BC147" s="21">
        <f>+$I147*IF(OR($A147="2-F1",$A147="2-F2"),'COMPRAS CONJ - FACTORES'!BC$11,'COMPRAS CONJ - FACTORES'!BC$10)*'COMPRAS CONJ - FACTORES'!BC147</f>
        <v>119.28243669999999</v>
      </c>
      <c r="BD147" s="21">
        <f>+$I147*IF(OR($A147="2-F1",$A147="2-F2"),'COMPRAS CONJ - FACTORES'!BD$11,'COMPRAS CONJ - FACTORES'!BD$10)*'COMPRAS CONJ - FACTORES'!BD147</f>
        <v>119.28243669999999</v>
      </c>
      <c r="BE147" s="21">
        <f>+$I147*IF(OR($A147="2-F1",$A147="2-F2"),'COMPRAS CONJ - FACTORES'!BE$11,'COMPRAS CONJ - FACTORES'!BE$10)*'COMPRAS CONJ - FACTORES'!BE147</f>
        <v>119.28243669999999</v>
      </c>
      <c r="BF147" s="21">
        <f>+$I147*IF(OR($A147="2-F1",$A147="2-F2"),'COMPRAS CONJ - FACTORES'!BF$11,'COMPRAS CONJ - FACTORES'!BF$10)*'COMPRAS CONJ - FACTORES'!BF147</f>
        <v>119.28243669999999</v>
      </c>
      <c r="BG147" s="21">
        <f>+$I147*IF(OR($A147="2-F1",$A147="2-F2"),'COMPRAS CONJ - FACTORES'!BG$11,'COMPRAS CONJ - FACTORES'!BG$10)*'COMPRAS CONJ - FACTORES'!BG147</f>
        <v>119.28243669999999</v>
      </c>
      <c r="BH147" s="21">
        <f>+$I147*IF(OR($A147="2-F1",$A147="2-F2"),'COMPRAS CONJ - FACTORES'!BH$11,'COMPRAS CONJ - FACTORES'!BH$10)*'COMPRAS CONJ - FACTORES'!BH147</f>
        <v>119.28243669999999</v>
      </c>
      <c r="BI147" s="21">
        <f>+$I147*IF(OR($A147="2-F1",$A147="2-F2"),'COMPRAS CONJ - FACTORES'!BI$11,'COMPRAS CONJ - FACTORES'!BI$10)*'COMPRAS CONJ - FACTORES'!BI147</f>
        <v>119.28243669999999</v>
      </c>
      <c r="BJ147" s="21">
        <f>+$I147*IF(OR($A147="2-F1",$A147="2-F2"),'COMPRAS CONJ - FACTORES'!BJ$11,'COMPRAS CONJ - FACTORES'!BJ$10)*'COMPRAS CONJ - FACTORES'!BJ147</f>
        <v>119.28243669999999</v>
      </c>
      <c r="BK147" s="21">
        <f>+$I147*IF(OR($A147="2-F1",$A147="2-F2"),'COMPRAS CONJ - FACTORES'!BK$11,'COMPRAS CONJ - FACTORES'!BK$10)*'COMPRAS CONJ - FACTORES'!BK147</f>
        <v>119.28243669999999</v>
      </c>
      <c r="BL147" s="21">
        <f>+$I147*IF(OR($A147="2-F1",$A147="2-F2"),'COMPRAS CONJ - FACTORES'!BL$11,'COMPRAS CONJ - FACTORES'!BL$10)*'COMPRAS CONJ - FACTORES'!BL147</f>
        <v>119.28243669999999</v>
      </c>
      <c r="BM147" s="21">
        <f>+$I147*IF(OR($A147="2-F1",$A147="2-F2"),'COMPRAS CONJ - FACTORES'!BM$11,'COMPRAS CONJ - FACTORES'!BM$10)*'COMPRAS CONJ - FACTORES'!BM147</f>
        <v>121.3113288</v>
      </c>
      <c r="BN147" s="21">
        <f>+$I147*IF(OR($A147="2-F1",$A147="2-F2"),'COMPRAS CONJ - FACTORES'!BN$11,'COMPRAS CONJ - FACTORES'!BN$10)*'COMPRAS CONJ - FACTORES'!BN147</f>
        <v>121.3113288</v>
      </c>
      <c r="BO147" s="21">
        <f>+$I147*IF(OR($A147="2-F1",$A147="2-F2"),'COMPRAS CONJ - FACTORES'!BO$11,'COMPRAS CONJ - FACTORES'!BO$10)*'COMPRAS CONJ - FACTORES'!BO147</f>
        <v>121.3113288</v>
      </c>
      <c r="BP147" s="21">
        <f>+$I147*IF(OR($A147="2-F1",$A147="2-F2"),'COMPRAS CONJ - FACTORES'!BP$11,'COMPRAS CONJ - FACTORES'!BP$10)*'COMPRAS CONJ - FACTORES'!BP147</f>
        <v>121.3113288</v>
      </c>
      <c r="BQ147" s="21">
        <f>+$I147*IF(OR($A147="2-F1",$A147="2-F2"),'COMPRAS CONJ - FACTORES'!BQ$11,'COMPRAS CONJ - FACTORES'!BQ$10)*'COMPRAS CONJ - FACTORES'!BQ147</f>
        <v>121.3113288</v>
      </c>
      <c r="BR147" s="21">
        <f>+$I147*IF(OR($A147="2-F1",$A147="2-F2"),'COMPRAS CONJ - FACTORES'!BR$11,'COMPRAS CONJ - FACTORES'!BR$10)*'COMPRAS CONJ - FACTORES'!BR147</f>
        <v>121.3113288</v>
      </c>
      <c r="BS147" s="21">
        <f>+$I147*IF(OR($A147="2-F1",$A147="2-F2"),'COMPRAS CONJ - FACTORES'!BS$11,'COMPRAS CONJ - FACTORES'!BS$10)*'COMPRAS CONJ - FACTORES'!BS147</f>
        <v>121.3113288</v>
      </c>
      <c r="BT147" s="21">
        <f>+$I147*IF(OR($A147="2-F1",$A147="2-F2"),'COMPRAS CONJ - FACTORES'!BT$11,'COMPRAS CONJ - FACTORES'!BT$10)*'COMPRAS CONJ - FACTORES'!BT147</f>
        <v>121.3113288</v>
      </c>
      <c r="BU147" s="21">
        <f>+$I147*IF(OR($A147="2-F1",$A147="2-F2"),'COMPRAS CONJ - FACTORES'!BU$11,'COMPRAS CONJ - FACTORES'!BU$10)*'COMPRAS CONJ - FACTORES'!BU147</f>
        <v>121.3113288</v>
      </c>
      <c r="BV147" s="21">
        <f>+$I147*IF(OR($A147="2-F1",$A147="2-F2"),'COMPRAS CONJ - FACTORES'!BV$11,'COMPRAS CONJ - FACTORES'!BV$10)*'COMPRAS CONJ - FACTORES'!BV147</f>
        <v>121.3113288</v>
      </c>
      <c r="BW147" s="21">
        <f>+$I147*IF(OR($A147="2-F1",$A147="2-F2"),'COMPRAS CONJ - FACTORES'!BW$11,'COMPRAS CONJ - FACTORES'!BW$10)*'COMPRAS CONJ - FACTORES'!BW147</f>
        <v>121.3113288</v>
      </c>
      <c r="BX147" s="21">
        <f>+$I147*IF(OR($A147="2-F1",$A147="2-F2"),'COMPRAS CONJ - FACTORES'!BX$11,'COMPRAS CONJ - FACTORES'!BX$10)*'COMPRAS CONJ - FACTORES'!BX147</f>
        <v>121.3113288</v>
      </c>
      <c r="BY147" s="21">
        <f>+$I147*IF(OR($A147="2-F1",$A147="2-F2"),'COMPRAS CONJ - FACTORES'!BY$11,'COMPRAS CONJ - FACTORES'!BY$10)*'COMPRAS CONJ - FACTORES'!BY147</f>
        <v>123.38713170000001</v>
      </c>
      <c r="BZ147" s="21">
        <f>+$I147*IF(OR($A147="2-F1",$A147="2-F2"),'COMPRAS CONJ - FACTORES'!BZ$11,'COMPRAS CONJ - FACTORES'!BZ$10)*'COMPRAS CONJ - FACTORES'!BZ147</f>
        <v>123.38713170000001</v>
      </c>
      <c r="CA147" s="21">
        <f>+$I147*IF(OR($A147="2-F1",$A147="2-F2"),'COMPRAS CONJ - FACTORES'!CA$11,'COMPRAS CONJ - FACTORES'!CA$10)*'COMPRAS CONJ - FACTORES'!CA147</f>
        <v>123.38713170000001</v>
      </c>
    </row>
    <row r="148" spans="1:79" x14ac:dyDescent="0.3">
      <c r="A148" s="9" t="s">
        <v>3398</v>
      </c>
      <c r="B148" s="18" t="s">
        <v>2968</v>
      </c>
      <c r="C148" s="442" t="s">
        <v>3612</v>
      </c>
      <c r="D148" s="498" t="s">
        <v>2825</v>
      </c>
      <c r="E148" s="439" t="s">
        <v>2850</v>
      </c>
      <c r="F148" s="439" t="s">
        <v>3613</v>
      </c>
      <c r="G148" s="439" t="s">
        <v>3614</v>
      </c>
      <c r="H148" s="439" t="s">
        <v>3615</v>
      </c>
      <c r="I148" s="13">
        <v>104</v>
      </c>
      <c r="J148" s="14">
        <v>0.7</v>
      </c>
      <c r="K148" s="24">
        <v>43224</v>
      </c>
      <c r="L148" s="24" t="s">
        <v>3707</v>
      </c>
      <c r="M148" s="439" t="s">
        <v>5735</v>
      </c>
      <c r="N148" s="21">
        <f>+$I148*IF(OR($A148="2-F1",$A148="2-F2"),'COMPRAS CONJ - FACTORES'!N$11,'COMPRAS CONJ - FACTORES'!N$10)*'COMPRAS CONJ - FACTORES'!N148</f>
        <v>0</v>
      </c>
      <c r="O148" s="21">
        <f>+$I148*IF(OR($A148="2-F1",$A148="2-F2"),'COMPRAS CONJ - FACTORES'!O$11,'COMPRAS CONJ - FACTORES'!O$10)*'COMPRAS CONJ - FACTORES'!O148</f>
        <v>0</v>
      </c>
      <c r="P148" s="21">
        <f>+$I148*IF(OR($A148="2-F1",$A148="2-F2"),'COMPRAS CONJ - FACTORES'!P$11,'COMPRAS CONJ - FACTORES'!P$10)*'COMPRAS CONJ - FACTORES'!P148</f>
        <v>0</v>
      </c>
      <c r="Q148" s="21">
        <f>+$I148*IF(OR($A148="2-F1",$A148="2-F2"),'COMPRAS CONJ - FACTORES'!Q$11,'COMPRAS CONJ - FACTORES'!Q$10)*'COMPRAS CONJ - FACTORES'!Q148</f>
        <v>0</v>
      </c>
      <c r="R148" s="21">
        <f>+$I148*IF(OR($A148="2-F1",$A148="2-F2"),'COMPRAS CONJ - FACTORES'!R$11,'COMPRAS CONJ - FACTORES'!R$10)*'COMPRAS CONJ - FACTORES'!R148</f>
        <v>0</v>
      </c>
      <c r="S148" s="21">
        <f>+$I148*IF(OR($A148="2-F1",$A148="2-F2"),'COMPRAS CONJ - FACTORES'!S$11,'COMPRAS CONJ - FACTORES'!S$10)*'COMPRAS CONJ - FACTORES'!S148</f>
        <v>0</v>
      </c>
      <c r="T148" s="21">
        <f>+$I148*IF(OR($A148="2-F1",$A148="2-F2"),'COMPRAS CONJ - FACTORES'!T$11,'COMPRAS CONJ - FACTORES'!T$10)*'COMPRAS CONJ - FACTORES'!T148</f>
        <v>0</v>
      </c>
      <c r="U148" s="21">
        <f>+$I148*IF(OR($A148="2-F1",$A148="2-F2"),'COMPRAS CONJ - FACTORES'!U$11,'COMPRAS CONJ - FACTORES'!U$10)*'COMPRAS CONJ - FACTORES'!U148</f>
        <v>0</v>
      </c>
      <c r="V148" s="21">
        <f>+$I148*IF(OR($A148="2-F1",$A148="2-F2"),'COMPRAS CONJ - FACTORES'!V$11,'COMPRAS CONJ - FACTORES'!V$10)*'COMPRAS CONJ - FACTORES'!V148</f>
        <v>0</v>
      </c>
      <c r="W148" s="21">
        <f>+$I148*IF(OR($A148="2-F1",$A148="2-F2"),'COMPRAS CONJ - FACTORES'!W$11,'COMPRAS CONJ - FACTORES'!W$10)*'COMPRAS CONJ - FACTORES'!W148</f>
        <v>0</v>
      </c>
      <c r="X148" s="21">
        <f>+$I148*IF(OR($A148="2-F1",$A148="2-F2"),'COMPRAS CONJ - FACTORES'!X$11,'COMPRAS CONJ - FACTORES'!X$10)*'COMPRAS CONJ - FACTORES'!X148</f>
        <v>0</v>
      </c>
      <c r="Y148" s="21">
        <f>+$I148*IF(OR($A148="2-F1",$A148="2-F2"),'COMPRAS CONJ - FACTORES'!Y$11,'COMPRAS CONJ - FACTORES'!Y$10)*'COMPRAS CONJ - FACTORES'!Y148</f>
        <v>0</v>
      </c>
      <c r="Z148" s="21">
        <f>+$I148*IF(OR($A148="2-F1",$A148="2-F2"),'COMPRAS CONJ - FACTORES'!Z$11,'COMPRAS CONJ - FACTORES'!Z$10)*'COMPRAS CONJ - FACTORES'!Z148</f>
        <v>0</v>
      </c>
      <c r="AA148" s="21">
        <f>+$I148*IF(OR($A148="2-F1",$A148="2-F2"),'COMPRAS CONJ - FACTORES'!AA$11,'COMPRAS CONJ - FACTORES'!AA$10)*'COMPRAS CONJ - FACTORES'!AA148</f>
        <v>0</v>
      </c>
      <c r="AB148" s="21">
        <f>+$I148*IF(OR($A148="2-F1",$A148="2-F2"),'COMPRAS CONJ - FACTORES'!AB$11,'COMPRAS CONJ - FACTORES'!AB$10)*'COMPRAS CONJ - FACTORES'!AB148</f>
        <v>0</v>
      </c>
      <c r="AC148" s="21">
        <f>+$I148*IF(OR($A148="2-F1",$A148="2-F2"),'COMPRAS CONJ - FACTORES'!AC$11,'COMPRAS CONJ - FACTORES'!AC$10)*'COMPRAS CONJ - FACTORES'!AC148</f>
        <v>0</v>
      </c>
      <c r="AD148" s="21">
        <f>+$I148*IF(OR($A148="2-F1",$A148="2-F2"),'COMPRAS CONJ - FACTORES'!AD$11,'COMPRAS CONJ - FACTORES'!AD$10)*'COMPRAS CONJ - FACTORES'!AD148</f>
        <v>0</v>
      </c>
      <c r="AE148" s="21">
        <f>+$I148*IF(OR($A148="2-F1",$A148="2-F2"),'COMPRAS CONJ - FACTORES'!AE$11,'COMPRAS CONJ - FACTORES'!AE$10)*'COMPRAS CONJ - FACTORES'!AE148</f>
        <v>0</v>
      </c>
      <c r="AF148" s="21">
        <f>+$I148*IF(OR($A148="2-F1",$A148="2-F2"),'COMPRAS CONJ - FACTORES'!AF$11,'COMPRAS CONJ - FACTORES'!AF$10)*'COMPRAS CONJ - FACTORES'!AF148</f>
        <v>0</v>
      </c>
      <c r="AG148" s="21">
        <f>+$I148*IF(OR($A148="2-F1",$A148="2-F2"),'COMPRAS CONJ - FACTORES'!AG$11,'COMPRAS CONJ - FACTORES'!AG$10)*'COMPRAS CONJ - FACTORES'!AG148</f>
        <v>0</v>
      </c>
      <c r="AH148" s="21">
        <f>+$I148*IF(OR($A148="2-F1",$A148="2-F2"),'COMPRAS CONJ - FACTORES'!AH$11,'COMPRAS CONJ - FACTORES'!AH$10)*'COMPRAS CONJ - FACTORES'!AH148</f>
        <v>0</v>
      </c>
      <c r="AI148" s="21">
        <f>+$I148*IF(OR($A148="2-F1",$A148="2-F2"),'COMPRAS CONJ - FACTORES'!AI$11,'COMPRAS CONJ - FACTORES'!AI$10)*'COMPRAS CONJ - FACTORES'!AI148</f>
        <v>0</v>
      </c>
      <c r="AJ148" s="21">
        <f>+$I148*IF(OR($A148="2-F1",$A148="2-F2"),'COMPRAS CONJ - FACTORES'!AJ$11,'COMPRAS CONJ - FACTORES'!AJ$10)*'COMPRAS CONJ - FACTORES'!AJ148</f>
        <v>0</v>
      </c>
      <c r="AK148" s="21">
        <f>+$I148*IF(OR($A148="2-F1",$A148="2-F2"),'COMPRAS CONJ - FACTORES'!AK$11,'COMPRAS CONJ - FACTORES'!AK$10)*'COMPRAS CONJ - FACTORES'!AK148</f>
        <v>0</v>
      </c>
      <c r="AL148" s="21">
        <f>+$I148*IF(OR($A148="2-F1",$A148="2-F2"),'COMPRAS CONJ - FACTORES'!AL$11,'COMPRAS CONJ - FACTORES'!AL$10)*'COMPRAS CONJ - FACTORES'!AL148</f>
        <v>0</v>
      </c>
      <c r="AM148" s="21">
        <f>+$I148*IF(OR($A148="2-F1",$A148="2-F2"),'COMPRAS CONJ - FACTORES'!AM$11,'COMPRAS CONJ - FACTORES'!AM$10)*'COMPRAS CONJ - FACTORES'!AM148</f>
        <v>0</v>
      </c>
      <c r="AN148" s="21">
        <f>+$I148*IF(OR($A148="2-F1",$A148="2-F2"),'COMPRAS CONJ - FACTORES'!AN$11,'COMPRAS CONJ - FACTORES'!AN$10)*'COMPRAS CONJ - FACTORES'!AN148</f>
        <v>0</v>
      </c>
      <c r="AO148" s="21">
        <f>+$I148*IF(OR($A148="2-F1",$A148="2-F2"),'COMPRAS CONJ - FACTORES'!AO$11,'COMPRAS CONJ - FACTORES'!AO$10)*'COMPRAS CONJ - FACTORES'!AO148</f>
        <v>0</v>
      </c>
      <c r="AP148" s="21">
        <f>+$I148*IF(OR($A148="2-F1",$A148="2-F2"),'COMPRAS CONJ - FACTORES'!AP$11,'COMPRAS CONJ - FACTORES'!AP$10)*'COMPRAS CONJ - FACTORES'!AP148</f>
        <v>0</v>
      </c>
      <c r="AQ148" s="21">
        <f>+$I148*IF(OR($A148="2-F1",$A148="2-F2"),'COMPRAS CONJ - FACTORES'!AQ$11,'COMPRAS CONJ - FACTORES'!AQ$10)*'COMPRAS CONJ - FACTORES'!AQ148</f>
        <v>0</v>
      </c>
      <c r="AR148" s="21">
        <f>+$I148*IF(OR($A148="2-F1",$A148="2-F2"),'COMPRAS CONJ - FACTORES'!AR$11,'COMPRAS CONJ - FACTORES'!AR$10)*'COMPRAS CONJ - FACTORES'!AR148</f>
        <v>0</v>
      </c>
      <c r="AS148" s="21">
        <f>+$I148*IF(OR($A148="2-F1",$A148="2-F2"),'COMPRAS CONJ - FACTORES'!AS$11,'COMPRAS CONJ - FACTORES'!AS$10)*'COMPRAS CONJ - FACTORES'!AS148</f>
        <v>0</v>
      </c>
      <c r="AT148" s="21">
        <f>+$I148*IF(OR($A148="2-F1",$A148="2-F2"),'COMPRAS CONJ - FACTORES'!AT$11,'COMPRAS CONJ - FACTORES'!AT$10)*'COMPRAS CONJ - FACTORES'!AT148</f>
        <v>0</v>
      </c>
      <c r="AU148" s="21">
        <f>+$I148*IF(OR($A148="2-F1",$A148="2-F2"),'COMPRAS CONJ - FACTORES'!AU$11,'COMPRAS CONJ - FACTORES'!AU$10)*'COMPRAS CONJ - FACTORES'!AU148</f>
        <v>0</v>
      </c>
      <c r="AV148" s="21">
        <f>+$I148*IF(OR($A148="2-F1",$A148="2-F2"),'COMPRAS CONJ - FACTORES'!AV$11,'COMPRAS CONJ - FACTORES'!AV$10)*'COMPRAS CONJ - FACTORES'!AV148</f>
        <v>0</v>
      </c>
      <c r="AW148" s="21">
        <f>+$I148*IF(OR($A148="2-F1",$A148="2-F2"),'COMPRAS CONJ - FACTORES'!AW$11,'COMPRAS CONJ - FACTORES'!AW$10)*'COMPRAS CONJ - FACTORES'!AW148</f>
        <v>0</v>
      </c>
      <c r="AX148" s="21">
        <f>+$I148*IF(OR($A148="2-F1",$A148="2-F2"),'COMPRAS CONJ - FACTORES'!AX$11,'COMPRAS CONJ - FACTORES'!AX$10)*'COMPRAS CONJ - FACTORES'!AX148</f>
        <v>0</v>
      </c>
      <c r="AY148" s="21">
        <f>+$I148*IF(OR($A148="2-F1",$A148="2-F2"),'COMPRAS CONJ - FACTORES'!AY$11,'COMPRAS CONJ - FACTORES'!AY$10)*'COMPRAS CONJ - FACTORES'!AY148</f>
        <v>0</v>
      </c>
      <c r="AZ148" s="21">
        <f>+$I148*IF(OR($A148="2-F1",$A148="2-F2"),'COMPRAS CONJ - FACTORES'!AZ$11,'COMPRAS CONJ - FACTORES'!AZ$10)*'COMPRAS CONJ - FACTORES'!AZ148</f>
        <v>0</v>
      </c>
      <c r="BA148" s="21">
        <f>+$I148*IF(OR($A148="2-F1",$A148="2-F2"),'COMPRAS CONJ - FACTORES'!BA$11,'COMPRAS CONJ - FACTORES'!BA$10)*'COMPRAS CONJ - FACTORES'!BA148</f>
        <v>0</v>
      </c>
      <c r="BB148" s="21">
        <f>+$I148*IF(OR($A148="2-F1",$A148="2-F2"),'COMPRAS CONJ - FACTORES'!BB$11,'COMPRAS CONJ - FACTORES'!BB$10)*'COMPRAS CONJ - FACTORES'!BB148</f>
        <v>0</v>
      </c>
      <c r="BC148" s="21">
        <f>+$I148*IF(OR($A148="2-F1",$A148="2-F2"),'COMPRAS CONJ - FACTORES'!BC$11,'COMPRAS CONJ - FACTORES'!BC$10)*'COMPRAS CONJ - FACTORES'!BC148</f>
        <v>0</v>
      </c>
      <c r="BD148" s="21">
        <f>+$I148*IF(OR($A148="2-F1",$A148="2-F2"),'COMPRAS CONJ - FACTORES'!BD$11,'COMPRAS CONJ - FACTORES'!BD$10)*'COMPRAS CONJ - FACTORES'!BD148</f>
        <v>0</v>
      </c>
      <c r="BE148" s="21">
        <f>+$I148*IF(OR($A148="2-F1",$A148="2-F2"),'COMPRAS CONJ - FACTORES'!BE$11,'COMPRAS CONJ - FACTORES'!BE$10)*'COMPRAS CONJ - FACTORES'!BE148</f>
        <v>0</v>
      </c>
      <c r="BF148" s="21">
        <f>+$I148*IF(OR($A148="2-F1",$A148="2-F2"),'COMPRAS CONJ - FACTORES'!BF$11,'COMPRAS CONJ - FACTORES'!BF$10)*'COMPRAS CONJ - FACTORES'!BF148</f>
        <v>0</v>
      </c>
      <c r="BG148" s="21">
        <f>+$I148*IF(OR($A148="2-F1",$A148="2-F2"),'COMPRAS CONJ - FACTORES'!BG$11,'COMPRAS CONJ - FACTORES'!BG$10)*'COMPRAS CONJ - FACTORES'!BG148</f>
        <v>0</v>
      </c>
      <c r="BH148" s="21">
        <f>+$I148*IF(OR($A148="2-F1",$A148="2-F2"),'COMPRAS CONJ - FACTORES'!BH$11,'COMPRAS CONJ - FACTORES'!BH$10)*'COMPRAS CONJ - FACTORES'!BH148</f>
        <v>0</v>
      </c>
      <c r="BI148" s="21">
        <f>+$I148*IF(OR($A148="2-F1",$A148="2-F2"),'COMPRAS CONJ - FACTORES'!BI$11,'COMPRAS CONJ - FACTORES'!BI$10)*'COMPRAS CONJ - FACTORES'!BI148</f>
        <v>0</v>
      </c>
      <c r="BJ148" s="21">
        <f>+$I148*IF(OR($A148="2-F1",$A148="2-F2"),'COMPRAS CONJ - FACTORES'!BJ$11,'COMPRAS CONJ - FACTORES'!BJ$10)*'COMPRAS CONJ - FACTORES'!BJ148</f>
        <v>0</v>
      </c>
      <c r="BK148" s="21">
        <f>+$I148*IF(OR($A148="2-F1",$A148="2-F2"),'COMPRAS CONJ - FACTORES'!BK$11,'COMPRAS CONJ - FACTORES'!BK$10)*'COMPRAS CONJ - FACTORES'!BK148</f>
        <v>0</v>
      </c>
      <c r="BL148" s="21">
        <f>+$I148*IF(OR($A148="2-F1",$A148="2-F2"),'COMPRAS CONJ - FACTORES'!BL$11,'COMPRAS CONJ - FACTORES'!BL$10)*'COMPRAS CONJ - FACTORES'!BL148</f>
        <v>0</v>
      </c>
      <c r="BM148" s="21">
        <f>+$I148*IF(OR($A148="2-F1",$A148="2-F2"),'COMPRAS CONJ - FACTORES'!BM$11,'COMPRAS CONJ - FACTORES'!BM$10)*'COMPRAS CONJ - FACTORES'!BM148</f>
        <v>0</v>
      </c>
      <c r="BN148" s="21">
        <f>+$I148*IF(OR($A148="2-F1",$A148="2-F2"),'COMPRAS CONJ - FACTORES'!BN$11,'COMPRAS CONJ - FACTORES'!BN$10)*'COMPRAS CONJ - FACTORES'!BN148</f>
        <v>0</v>
      </c>
      <c r="BO148" s="21">
        <f>+$I148*IF(OR($A148="2-F1",$A148="2-F2"),'COMPRAS CONJ - FACTORES'!BO$11,'COMPRAS CONJ - FACTORES'!BO$10)*'COMPRAS CONJ - FACTORES'!BO148</f>
        <v>0</v>
      </c>
      <c r="BP148" s="21">
        <f>+$I148*IF(OR($A148="2-F1",$A148="2-F2"),'COMPRAS CONJ - FACTORES'!BP$11,'COMPRAS CONJ - FACTORES'!BP$10)*'COMPRAS CONJ - FACTORES'!BP148</f>
        <v>0</v>
      </c>
      <c r="BQ148" s="21">
        <f>+$I148*IF(OR($A148="2-F1",$A148="2-F2"),'COMPRAS CONJ - FACTORES'!BQ$11,'COMPRAS CONJ - FACTORES'!BQ$10)*'COMPRAS CONJ - FACTORES'!BQ148</f>
        <v>0</v>
      </c>
      <c r="BR148" s="21">
        <f>+$I148*IF(OR($A148="2-F1",$A148="2-F2"),'COMPRAS CONJ - FACTORES'!BR$11,'COMPRAS CONJ - FACTORES'!BR$10)*'COMPRAS CONJ - FACTORES'!BR148</f>
        <v>0</v>
      </c>
      <c r="BS148" s="21">
        <f>+$I148*IF(OR($A148="2-F1",$A148="2-F2"),'COMPRAS CONJ - FACTORES'!BS$11,'COMPRAS CONJ - FACTORES'!BS$10)*'COMPRAS CONJ - FACTORES'!BS148</f>
        <v>0</v>
      </c>
      <c r="BT148" s="21">
        <f>+$I148*IF(OR($A148="2-F1",$A148="2-F2"),'COMPRAS CONJ - FACTORES'!BT$11,'COMPRAS CONJ - FACTORES'!BT$10)*'COMPRAS CONJ - FACTORES'!BT148</f>
        <v>0</v>
      </c>
      <c r="BU148" s="21">
        <f>+$I148*IF(OR($A148="2-F1",$A148="2-F2"),'COMPRAS CONJ - FACTORES'!BU$11,'COMPRAS CONJ - FACTORES'!BU$10)*'COMPRAS CONJ - FACTORES'!BU148</f>
        <v>0</v>
      </c>
      <c r="BV148" s="21">
        <f>+$I148*IF(OR($A148="2-F1",$A148="2-F2"),'COMPRAS CONJ - FACTORES'!BV$11,'COMPRAS CONJ - FACTORES'!BV$10)*'COMPRAS CONJ - FACTORES'!BV148</f>
        <v>0</v>
      </c>
      <c r="BW148" s="21">
        <f>+$I148*IF(OR($A148="2-F1",$A148="2-F2"),'COMPRAS CONJ - FACTORES'!BW$11,'COMPRAS CONJ - FACTORES'!BW$10)*'COMPRAS CONJ - FACTORES'!BW148</f>
        <v>0</v>
      </c>
      <c r="BX148" s="21">
        <f>+$I148*IF(OR($A148="2-F1",$A148="2-F2"),'COMPRAS CONJ - FACTORES'!BX$11,'COMPRAS CONJ - FACTORES'!BX$10)*'COMPRAS CONJ - FACTORES'!BX148</f>
        <v>0</v>
      </c>
      <c r="BY148" s="21">
        <f>+$I148*IF(OR($A148="2-F1",$A148="2-F2"),'COMPRAS CONJ - FACTORES'!BY$11,'COMPRAS CONJ - FACTORES'!BY$10)*'COMPRAS CONJ - FACTORES'!BY148</f>
        <v>0</v>
      </c>
      <c r="BZ148" s="21">
        <f>+$I148*IF(OR($A148="2-F1",$A148="2-F2"),'COMPRAS CONJ - FACTORES'!BZ$11,'COMPRAS CONJ - FACTORES'!BZ$10)*'COMPRAS CONJ - FACTORES'!BZ148</f>
        <v>0</v>
      </c>
      <c r="CA148" s="21">
        <f>+$I148*IF(OR($A148="2-F1",$A148="2-F2"),'COMPRAS CONJ - FACTORES'!CA$11,'COMPRAS CONJ - FACTORES'!CA$10)*'COMPRAS CONJ - FACTORES'!CA148</f>
        <v>0</v>
      </c>
    </row>
    <row r="149" spans="1:79" ht="20.399999999999999" x14ac:dyDescent="0.3">
      <c r="A149" s="9" t="s">
        <v>3398</v>
      </c>
      <c r="B149" s="18" t="s">
        <v>2968</v>
      </c>
      <c r="C149" s="442" t="s">
        <v>3616</v>
      </c>
      <c r="D149" s="11" t="s">
        <v>2815</v>
      </c>
      <c r="E149" s="9" t="s">
        <v>3408</v>
      </c>
      <c r="F149" s="9" t="s">
        <v>3617</v>
      </c>
      <c r="G149" s="9" t="s">
        <v>3618</v>
      </c>
      <c r="H149" s="12" t="s">
        <v>3619</v>
      </c>
      <c r="I149" s="13">
        <v>99.85</v>
      </c>
      <c r="J149" s="14">
        <v>0.5</v>
      </c>
      <c r="K149" s="24">
        <v>43238</v>
      </c>
      <c r="L149" s="24">
        <v>44390</v>
      </c>
      <c r="M149" s="689">
        <v>44390</v>
      </c>
      <c r="N149" s="21">
        <f>+$I149*IF(OR($A149="2-F1",$A149="2-F2"),'COMPRAS CONJ - FACTORES'!N$11,'COMPRAS CONJ - FACTORES'!N$10)*'COMPRAS CONJ - FACTORES'!N149</f>
        <v>0</v>
      </c>
      <c r="O149" s="21">
        <f>+$I149*IF(OR($A149="2-F1",$A149="2-F2"),'COMPRAS CONJ - FACTORES'!O$11,'COMPRAS CONJ - FACTORES'!O$10)*'COMPRAS CONJ - FACTORES'!O149</f>
        <v>0</v>
      </c>
      <c r="P149" s="21">
        <f>+$I149*IF(OR($A149="2-F1",$A149="2-F2"),'COMPRAS CONJ - FACTORES'!P$11,'COMPRAS CONJ - FACTORES'!P$10)*'COMPRAS CONJ - FACTORES'!P149</f>
        <v>0</v>
      </c>
      <c r="Q149" s="21">
        <f>+$I149*IF(OR($A149="2-F1",$A149="2-F2"),'COMPRAS CONJ - FACTORES'!Q$11,'COMPRAS CONJ - FACTORES'!Q$10)*'COMPRAS CONJ - FACTORES'!Q149</f>
        <v>0</v>
      </c>
      <c r="R149" s="21">
        <f>+$I149*IF(OR($A149="2-F1",$A149="2-F2"),'COMPRAS CONJ - FACTORES'!R$11,'COMPRAS CONJ - FACTORES'!R$10)*'COMPRAS CONJ - FACTORES'!R149</f>
        <v>0</v>
      </c>
      <c r="S149" s="21">
        <f>+$I149*IF(OR($A149="2-F1",$A149="2-F2"),'COMPRAS CONJ - FACTORES'!S$11,'COMPRAS CONJ - FACTORES'!S$10)*'COMPRAS CONJ - FACTORES'!S149</f>
        <v>0</v>
      </c>
      <c r="T149" s="21">
        <f>+$I149*IF(OR($A149="2-F1",$A149="2-F2"),'COMPRAS CONJ - FACTORES'!T$11,'COMPRAS CONJ - FACTORES'!T$10)*'COMPRAS CONJ - FACTORES'!T149</f>
        <v>0</v>
      </c>
      <c r="U149" s="21">
        <f>+$I149*IF(OR($A149="2-F1",$A149="2-F2"),'COMPRAS CONJ - FACTORES'!U$11,'COMPRAS CONJ - FACTORES'!U$10)*'COMPRAS CONJ - FACTORES'!U149</f>
        <v>0</v>
      </c>
      <c r="V149" s="21">
        <f>+$I149*IF(OR($A149="2-F1",$A149="2-F2"),'COMPRAS CONJ - FACTORES'!V$11,'COMPRAS CONJ - FACTORES'!V$10)*'COMPRAS CONJ - FACTORES'!V149</f>
        <v>0</v>
      </c>
      <c r="W149" s="21">
        <f>+$I149*IF(OR($A149="2-F1",$A149="2-F2"),'COMPRAS CONJ - FACTORES'!W$11,'COMPRAS CONJ - FACTORES'!W$10)*'COMPRAS CONJ - FACTORES'!W149</f>
        <v>0</v>
      </c>
      <c r="X149" s="21">
        <f>+$I149*IF(OR($A149="2-F1",$A149="2-F2"),'COMPRAS CONJ - FACTORES'!X$11,'COMPRAS CONJ - FACTORES'!X$10)*'COMPRAS CONJ - FACTORES'!X149</f>
        <v>0</v>
      </c>
      <c r="Y149" s="21">
        <f>+$I149*IF(OR($A149="2-F1",$A149="2-F2"),'COMPRAS CONJ - FACTORES'!Y$11,'COMPRAS CONJ - FACTORES'!Y$10)*'COMPRAS CONJ - FACTORES'!Y149</f>
        <v>0</v>
      </c>
      <c r="Z149" s="21">
        <f>+$I149*IF(OR($A149="2-F1",$A149="2-F2"),'COMPRAS CONJ - FACTORES'!Z$11,'COMPRAS CONJ - FACTORES'!Z$10)*'COMPRAS CONJ - FACTORES'!Z149</f>
        <v>0</v>
      </c>
      <c r="AA149" s="21">
        <f>+$I149*IF(OR($A149="2-F1",$A149="2-F2"),'COMPRAS CONJ - FACTORES'!AA$11,'COMPRAS CONJ - FACTORES'!AA$10)*'COMPRAS CONJ - FACTORES'!AA149</f>
        <v>0</v>
      </c>
      <c r="AB149" s="21">
        <f>+$I149*IF(OR($A149="2-F1",$A149="2-F2"),'COMPRAS CONJ - FACTORES'!AB$11,'COMPRAS CONJ - FACTORES'!AB$10)*'COMPRAS CONJ - FACTORES'!AB149</f>
        <v>0</v>
      </c>
      <c r="AC149" s="21">
        <f>+$I149*IF(OR($A149="2-F1",$A149="2-F2"),'COMPRAS CONJ - FACTORES'!AC$11,'COMPRAS CONJ - FACTORES'!AC$10)*'COMPRAS CONJ - FACTORES'!AC149</f>
        <v>0</v>
      </c>
      <c r="AD149" s="21">
        <f>+$I149*IF(OR($A149="2-F1",$A149="2-F2"),'COMPRAS CONJ - FACTORES'!AD$11,'COMPRAS CONJ - FACTORES'!AD$10)*'COMPRAS CONJ - FACTORES'!AD149</f>
        <v>0</v>
      </c>
      <c r="AE149" s="21">
        <f>+$I149*IF(OR($A149="2-F1",$A149="2-F2"),'COMPRAS CONJ - FACTORES'!AE$11,'COMPRAS CONJ - FACTORES'!AE$10)*'COMPRAS CONJ - FACTORES'!AE149</f>
        <v>0</v>
      </c>
      <c r="AF149" s="21">
        <f>+$I149*IF(OR($A149="2-F1",$A149="2-F2"),'COMPRAS CONJ - FACTORES'!AF$11,'COMPRAS CONJ - FACTORES'!AF$10)*'COMPRAS CONJ - FACTORES'!AF149</f>
        <v>0</v>
      </c>
      <c r="AG149" s="21">
        <f>+$I149*IF(OR($A149="2-F1",$A149="2-F2"),'COMPRAS CONJ - FACTORES'!AG$11,'COMPRAS CONJ - FACTORES'!AG$10)*'COMPRAS CONJ - FACTORES'!AG149</f>
        <v>0</v>
      </c>
      <c r="AH149" s="21">
        <f>+$I149*IF(OR($A149="2-F1",$A149="2-F2"),'COMPRAS CONJ - FACTORES'!AH$11,'COMPRAS CONJ - FACTORES'!AH$10)*'COMPRAS CONJ - FACTORES'!AH149</f>
        <v>0</v>
      </c>
      <c r="AI149" s="21">
        <f>+$I149*IF(OR($A149="2-F1",$A149="2-F2"),'COMPRAS CONJ - FACTORES'!AI$11,'COMPRAS CONJ - FACTORES'!AI$10)*'COMPRAS CONJ - FACTORES'!AI149</f>
        <v>0</v>
      </c>
      <c r="AJ149" s="21">
        <f>+$I149*IF(OR($A149="2-F1",$A149="2-F2"),'COMPRAS CONJ - FACTORES'!AJ$11,'COMPRAS CONJ - FACTORES'!AJ$10)*'COMPRAS CONJ - FACTORES'!AJ149</f>
        <v>0</v>
      </c>
      <c r="AK149" s="21">
        <f>+$I149*IF(OR($A149="2-F1",$A149="2-F2"),'COMPRAS CONJ - FACTORES'!AK$11,'COMPRAS CONJ - FACTORES'!AK$10)*'COMPRAS CONJ - FACTORES'!AK149</f>
        <v>0</v>
      </c>
      <c r="AL149" s="21">
        <f>+$I149*IF(OR($A149="2-F1",$A149="2-F2"),'COMPRAS CONJ - FACTORES'!AL$11,'COMPRAS CONJ - FACTORES'!AL$10)*'COMPRAS CONJ - FACTORES'!AL149</f>
        <v>0</v>
      </c>
      <c r="AM149" s="21">
        <f>+$I149*IF(OR($A149="2-F1",$A149="2-F2"),'COMPRAS CONJ - FACTORES'!AM$11,'COMPRAS CONJ - FACTORES'!AM$10)*'COMPRAS CONJ - FACTORES'!AM149</f>
        <v>0</v>
      </c>
      <c r="AN149" s="21">
        <f>+$I149*IF(OR($A149="2-F1",$A149="2-F2"),'COMPRAS CONJ - FACTORES'!AN$11,'COMPRAS CONJ - FACTORES'!AN$10)*'COMPRAS CONJ - FACTORES'!AN149</f>
        <v>0</v>
      </c>
      <c r="AO149" s="21">
        <f>+$I149*IF(OR($A149="2-F1",$A149="2-F2"),'COMPRAS CONJ - FACTORES'!AO$11,'COMPRAS CONJ - FACTORES'!AO$10)*'COMPRAS CONJ - FACTORES'!AO149</f>
        <v>0</v>
      </c>
      <c r="AP149" s="21">
        <f>+$I149*IF(OR($A149="2-F1",$A149="2-F2"),'COMPRAS CONJ - FACTORES'!AP$11,'COMPRAS CONJ - FACTORES'!AP$10)*'COMPRAS CONJ - FACTORES'!AP149</f>
        <v>0</v>
      </c>
      <c r="AQ149" s="21">
        <f>+$I149*IF(OR($A149="2-F1",$A149="2-F2"),'COMPRAS CONJ - FACTORES'!AQ$11,'COMPRAS CONJ - FACTORES'!AQ$10)*'COMPRAS CONJ - FACTORES'!AQ149</f>
        <v>0</v>
      </c>
      <c r="AR149" s="21">
        <f>+$I149*IF(OR($A149="2-F1",$A149="2-F2"),'COMPRAS CONJ - FACTORES'!AR$11,'COMPRAS CONJ - FACTORES'!AR$10)*'COMPRAS CONJ - FACTORES'!AR149</f>
        <v>0</v>
      </c>
      <c r="AS149" s="21">
        <f>+$I149*IF(OR($A149="2-F1",$A149="2-F2"),'COMPRAS CONJ - FACTORES'!AS$11,'COMPRAS CONJ - FACTORES'!AS$10)*'COMPRAS CONJ - FACTORES'!AS149</f>
        <v>0</v>
      </c>
      <c r="AT149" s="21">
        <f>+$I149*IF(OR($A149="2-F1",$A149="2-F2"),'COMPRAS CONJ - FACTORES'!AT$11,'COMPRAS CONJ - FACTORES'!AT$10)*'COMPRAS CONJ - FACTORES'!AT149</f>
        <v>0</v>
      </c>
      <c r="AU149" s="21">
        <f>+$I149*IF(OR($A149="2-F1",$A149="2-F2"),'COMPRAS CONJ - FACTORES'!AU$11,'COMPRAS CONJ - FACTORES'!AU$10)*'COMPRAS CONJ - FACTORES'!AU149</f>
        <v>0</v>
      </c>
      <c r="AV149" s="21">
        <f>+$I149*IF(OR($A149="2-F1",$A149="2-F2"),'COMPRAS CONJ - FACTORES'!AV$11,'COMPRAS CONJ - FACTORES'!AV$10)*'COMPRAS CONJ - FACTORES'!AV149</f>
        <v>0</v>
      </c>
      <c r="AW149" s="21">
        <f>+$I149*IF(OR($A149="2-F1",$A149="2-F2"),'COMPRAS CONJ - FACTORES'!AW$11,'COMPRAS CONJ - FACTORES'!AW$10)*'COMPRAS CONJ - FACTORES'!AW149</f>
        <v>0</v>
      </c>
      <c r="AX149" s="21">
        <f>+$I149*IF(OR($A149="2-F1",$A149="2-F2"),'COMPRAS CONJ - FACTORES'!AX$11,'COMPRAS CONJ - FACTORES'!AX$10)*'COMPRAS CONJ - FACTORES'!AX149</f>
        <v>0</v>
      </c>
      <c r="AY149" s="21">
        <f>+$I149*IF(OR($A149="2-F1",$A149="2-F2"),'COMPRAS CONJ - FACTORES'!AY$11,'COMPRAS CONJ - FACTORES'!AY$10)*'COMPRAS CONJ - FACTORES'!AY149</f>
        <v>0</v>
      </c>
      <c r="AZ149" s="21">
        <f>+$I149*IF(OR($A149="2-F1",$A149="2-F2"),'COMPRAS CONJ - FACTORES'!AZ$11,'COMPRAS CONJ - FACTORES'!AZ$10)*'COMPRAS CONJ - FACTORES'!AZ149</f>
        <v>0</v>
      </c>
      <c r="BA149" s="21">
        <f>+$I149*IF(OR($A149="2-F1",$A149="2-F2"),'COMPRAS CONJ - FACTORES'!BA$11,'COMPRAS CONJ - FACTORES'!BA$10)*'COMPRAS CONJ - FACTORES'!BA149</f>
        <v>0</v>
      </c>
      <c r="BB149" s="21">
        <f>+$I149*IF(OR($A149="2-F1",$A149="2-F2"),'COMPRAS CONJ - FACTORES'!BB$11,'COMPRAS CONJ - FACTORES'!BB$10)*'COMPRAS CONJ - FACTORES'!BB149</f>
        <v>0</v>
      </c>
      <c r="BC149" s="21">
        <f>+$I149*IF(OR($A149="2-F1",$A149="2-F2"),'COMPRAS CONJ - FACTORES'!BC$11,'COMPRAS CONJ - FACTORES'!BC$10)*'COMPRAS CONJ - FACTORES'!BC149</f>
        <v>0</v>
      </c>
      <c r="BD149" s="21">
        <f>+$I149*IF(OR($A149="2-F1",$A149="2-F2"),'COMPRAS CONJ - FACTORES'!BD$11,'COMPRAS CONJ - FACTORES'!BD$10)*'COMPRAS CONJ - FACTORES'!BD149</f>
        <v>0</v>
      </c>
      <c r="BE149" s="21">
        <f>+$I149*IF(OR($A149="2-F1",$A149="2-F2"),'COMPRAS CONJ - FACTORES'!BE$11,'COMPRAS CONJ - FACTORES'!BE$10)*'COMPRAS CONJ - FACTORES'!BE149</f>
        <v>0</v>
      </c>
      <c r="BF149" s="21">
        <f>+$I149*IF(OR($A149="2-F1",$A149="2-F2"),'COMPRAS CONJ - FACTORES'!BF$11,'COMPRAS CONJ - FACTORES'!BF$10)*'COMPRAS CONJ - FACTORES'!BF149</f>
        <v>0</v>
      </c>
      <c r="BG149" s="21">
        <f>+$I149*IF(OR($A149="2-F1",$A149="2-F2"),'COMPRAS CONJ - FACTORES'!BG$11,'COMPRAS CONJ - FACTORES'!BG$10)*'COMPRAS CONJ - FACTORES'!BG149</f>
        <v>0</v>
      </c>
      <c r="BH149" s="21">
        <f>+$I149*IF(OR($A149="2-F1",$A149="2-F2"),'COMPRAS CONJ - FACTORES'!BH$11,'COMPRAS CONJ - FACTORES'!BH$10)*'COMPRAS CONJ - FACTORES'!BH149</f>
        <v>0</v>
      </c>
      <c r="BI149" s="21">
        <f>+$I149*IF(OR($A149="2-F1",$A149="2-F2"),'COMPRAS CONJ - FACTORES'!BI$11,'COMPRAS CONJ - FACTORES'!BI$10)*'COMPRAS CONJ - FACTORES'!BI149</f>
        <v>0</v>
      </c>
      <c r="BJ149" s="21">
        <f>+$I149*IF(OR($A149="2-F1",$A149="2-F2"),'COMPRAS CONJ - FACTORES'!BJ$11,'COMPRAS CONJ - FACTORES'!BJ$10)*'COMPRAS CONJ - FACTORES'!BJ149</f>
        <v>116.79105024999997</v>
      </c>
      <c r="BK149" s="21">
        <f>+$I149*IF(OR($A149="2-F1",$A149="2-F2"),'COMPRAS CONJ - FACTORES'!BK$11,'COMPRAS CONJ - FACTORES'!BK$10)*'COMPRAS CONJ - FACTORES'!BK149</f>
        <v>116.79105024999997</v>
      </c>
      <c r="BL149" s="21">
        <f>+$I149*IF(OR($A149="2-F1",$A149="2-F2"),'COMPRAS CONJ - FACTORES'!BL$11,'COMPRAS CONJ - FACTORES'!BL$10)*'COMPRAS CONJ - FACTORES'!BL149</f>
        <v>116.79105024999997</v>
      </c>
      <c r="BM149" s="21">
        <f>+$I149*IF(OR($A149="2-F1",$A149="2-F2"),'COMPRAS CONJ - FACTORES'!BM$11,'COMPRAS CONJ - FACTORES'!BM$10)*'COMPRAS CONJ - FACTORES'!BM149</f>
        <v>116.79105024999997</v>
      </c>
      <c r="BN149" s="21">
        <f>+$I149*IF(OR($A149="2-F1",$A149="2-F2"),'COMPRAS CONJ - FACTORES'!BN$11,'COMPRAS CONJ - FACTORES'!BN$10)*'COMPRAS CONJ - FACTORES'!BN149</f>
        <v>116.79105024999997</v>
      </c>
      <c r="BO149" s="21">
        <f>+$I149*IF(OR($A149="2-F1",$A149="2-F2"),'COMPRAS CONJ - FACTORES'!BO$11,'COMPRAS CONJ - FACTORES'!BO$10)*'COMPRAS CONJ - FACTORES'!BO149</f>
        <v>116.79105024999997</v>
      </c>
      <c r="BP149" s="21">
        <f>+$I149*IF(OR($A149="2-F1",$A149="2-F2"),'COMPRAS CONJ - FACTORES'!BP$11,'COMPRAS CONJ - FACTORES'!BP$10)*'COMPRAS CONJ - FACTORES'!BP149</f>
        <v>116.79105024999997</v>
      </c>
      <c r="BQ149" s="21">
        <f>+$I149*IF(OR($A149="2-F1",$A149="2-F2"),'COMPRAS CONJ - FACTORES'!BQ$11,'COMPRAS CONJ - FACTORES'!BQ$10)*'COMPRAS CONJ - FACTORES'!BQ149</f>
        <v>116.79105024999997</v>
      </c>
      <c r="BR149" s="21">
        <f>+$I149*IF(OR($A149="2-F1",$A149="2-F2"),'COMPRAS CONJ - FACTORES'!BR$11,'COMPRAS CONJ - FACTORES'!BR$10)*'COMPRAS CONJ - FACTORES'!BR149</f>
        <v>116.79105024999997</v>
      </c>
      <c r="BS149" s="21">
        <f>+$I149*IF(OR($A149="2-F1",$A149="2-F2"),'COMPRAS CONJ - FACTORES'!BS$11,'COMPRAS CONJ - FACTORES'!BS$10)*'COMPRAS CONJ - FACTORES'!BS149</f>
        <v>116.79105024999997</v>
      </c>
      <c r="BT149" s="21">
        <f>+$I149*IF(OR($A149="2-F1",$A149="2-F2"),'COMPRAS CONJ - FACTORES'!BT$11,'COMPRAS CONJ - FACTORES'!BT$10)*'COMPRAS CONJ - FACTORES'!BT149</f>
        <v>116.79105024999997</v>
      </c>
      <c r="BU149" s="21">
        <f>+$I149*IF(OR($A149="2-F1",$A149="2-F2"),'COMPRAS CONJ - FACTORES'!BU$11,'COMPRAS CONJ - FACTORES'!BU$10)*'COMPRAS CONJ - FACTORES'!BU149</f>
        <v>116.79105024999997</v>
      </c>
      <c r="BV149" s="21">
        <f>+$I149*IF(OR($A149="2-F1",$A149="2-F2"),'COMPRAS CONJ - FACTORES'!BV$11,'COMPRAS CONJ - FACTORES'!BV$10)*'COMPRAS CONJ - FACTORES'!BV149</f>
        <v>118.77756599999998</v>
      </c>
      <c r="BW149" s="21">
        <f>+$I149*IF(OR($A149="2-F1",$A149="2-F2"),'COMPRAS CONJ - FACTORES'!BW$11,'COMPRAS CONJ - FACTORES'!BW$10)*'COMPRAS CONJ - FACTORES'!BW149</f>
        <v>118.77756599999998</v>
      </c>
      <c r="BX149" s="21">
        <f>+$I149*IF(OR($A149="2-F1",$A149="2-F2"),'COMPRAS CONJ - FACTORES'!BX$11,'COMPRAS CONJ - FACTORES'!BX$10)*'COMPRAS CONJ - FACTORES'!BX149</f>
        <v>118.77756599999998</v>
      </c>
      <c r="BY149" s="21">
        <f>+$I149*IF(OR($A149="2-F1",$A149="2-F2"),'COMPRAS CONJ - FACTORES'!BY$11,'COMPRAS CONJ - FACTORES'!BY$10)*'COMPRAS CONJ - FACTORES'!BY149</f>
        <v>118.77756599999998</v>
      </c>
      <c r="BZ149" s="21">
        <f>+$I149*IF(OR($A149="2-F1",$A149="2-F2"),'COMPRAS CONJ - FACTORES'!BZ$11,'COMPRAS CONJ - FACTORES'!BZ$10)*'COMPRAS CONJ - FACTORES'!BZ149</f>
        <v>118.77756599999998</v>
      </c>
      <c r="CA149" s="21">
        <f>+$I149*IF(OR($A149="2-F1",$A149="2-F2"),'COMPRAS CONJ - FACTORES'!CA$11,'COMPRAS CONJ - FACTORES'!CA$10)*'COMPRAS CONJ - FACTORES'!CA149</f>
        <v>118.77756599999998</v>
      </c>
    </row>
    <row r="150" spans="1:79" ht="20.399999999999999" x14ac:dyDescent="0.3">
      <c r="A150" s="9" t="s">
        <v>3398</v>
      </c>
      <c r="B150" s="18" t="s">
        <v>2968</v>
      </c>
      <c r="C150" s="442" t="s">
        <v>3620</v>
      </c>
      <c r="D150" s="11" t="s">
        <v>2815</v>
      </c>
      <c r="E150" s="9" t="s">
        <v>3408</v>
      </c>
      <c r="F150" s="9" t="s">
        <v>3621</v>
      </c>
      <c r="G150" s="9" t="s">
        <v>3622</v>
      </c>
      <c r="H150" s="12" t="s">
        <v>3619</v>
      </c>
      <c r="I150" s="13">
        <v>99.75</v>
      </c>
      <c r="J150" s="14">
        <v>0.5</v>
      </c>
      <c r="K150" s="24">
        <v>43238</v>
      </c>
      <c r="L150" s="24">
        <v>44400</v>
      </c>
      <c r="M150" s="689">
        <v>44400</v>
      </c>
      <c r="N150" s="21">
        <f>+$I150*IF(OR($A150="2-F1",$A150="2-F2"),'COMPRAS CONJ - FACTORES'!N$11,'COMPRAS CONJ - FACTORES'!N$10)*'COMPRAS CONJ - FACTORES'!N150</f>
        <v>0</v>
      </c>
      <c r="O150" s="21">
        <f>+$I150*IF(OR($A150="2-F1",$A150="2-F2"),'COMPRAS CONJ - FACTORES'!O$11,'COMPRAS CONJ - FACTORES'!O$10)*'COMPRAS CONJ - FACTORES'!O150</f>
        <v>0</v>
      </c>
      <c r="P150" s="21">
        <f>+$I150*IF(OR($A150="2-F1",$A150="2-F2"),'COMPRAS CONJ - FACTORES'!P$11,'COMPRAS CONJ - FACTORES'!P$10)*'COMPRAS CONJ - FACTORES'!P150</f>
        <v>0</v>
      </c>
      <c r="Q150" s="21">
        <f>+$I150*IF(OR($A150="2-F1",$A150="2-F2"),'COMPRAS CONJ - FACTORES'!Q$11,'COMPRAS CONJ - FACTORES'!Q$10)*'COMPRAS CONJ - FACTORES'!Q150</f>
        <v>0</v>
      </c>
      <c r="R150" s="21">
        <f>+$I150*IF(OR($A150="2-F1",$A150="2-F2"),'COMPRAS CONJ - FACTORES'!R$11,'COMPRAS CONJ - FACTORES'!R$10)*'COMPRAS CONJ - FACTORES'!R150</f>
        <v>0</v>
      </c>
      <c r="S150" s="21">
        <f>+$I150*IF(OR($A150="2-F1",$A150="2-F2"),'COMPRAS CONJ - FACTORES'!S$11,'COMPRAS CONJ - FACTORES'!S$10)*'COMPRAS CONJ - FACTORES'!S150</f>
        <v>0</v>
      </c>
      <c r="T150" s="21">
        <f>+$I150*IF(OR($A150="2-F1",$A150="2-F2"),'COMPRAS CONJ - FACTORES'!T$11,'COMPRAS CONJ - FACTORES'!T$10)*'COMPRAS CONJ - FACTORES'!T150</f>
        <v>0</v>
      </c>
      <c r="U150" s="21">
        <f>+$I150*IF(OR($A150="2-F1",$A150="2-F2"),'COMPRAS CONJ - FACTORES'!U$11,'COMPRAS CONJ - FACTORES'!U$10)*'COMPRAS CONJ - FACTORES'!U150</f>
        <v>0</v>
      </c>
      <c r="V150" s="21">
        <f>+$I150*IF(OR($A150="2-F1",$A150="2-F2"),'COMPRAS CONJ - FACTORES'!V$11,'COMPRAS CONJ - FACTORES'!V$10)*'COMPRAS CONJ - FACTORES'!V150</f>
        <v>0</v>
      </c>
      <c r="W150" s="21">
        <f>+$I150*IF(OR($A150="2-F1",$A150="2-F2"),'COMPRAS CONJ - FACTORES'!W$11,'COMPRAS CONJ - FACTORES'!W$10)*'COMPRAS CONJ - FACTORES'!W150</f>
        <v>0</v>
      </c>
      <c r="X150" s="21">
        <f>+$I150*IF(OR($A150="2-F1",$A150="2-F2"),'COMPRAS CONJ - FACTORES'!X$11,'COMPRAS CONJ - FACTORES'!X$10)*'COMPRAS CONJ - FACTORES'!X150</f>
        <v>0</v>
      </c>
      <c r="Y150" s="21">
        <f>+$I150*IF(OR($A150="2-F1",$A150="2-F2"),'COMPRAS CONJ - FACTORES'!Y$11,'COMPRAS CONJ - FACTORES'!Y$10)*'COMPRAS CONJ - FACTORES'!Y150</f>
        <v>0</v>
      </c>
      <c r="Z150" s="21">
        <f>+$I150*IF(OR($A150="2-F1",$A150="2-F2"),'COMPRAS CONJ - FACTORES'!Z$11,'COMPRAS CONJ - FACTORES'!Z$10)*'COMPRAS CONJ - FACTORES'!Z150</f>
        <v>0</v>
      </c>
      <c r="AA150" s="21">
        <f>+$I150*IF(OR($A150="2-F1",$A150="2-F2"),'COMPRAS CONJ - FACTORES'!AA$11,'COMPRAS CONJ - FACTORES'!AA$10)*'COMPRAS CONJ - FACTORES'!AA150</f>
        <v>0</v>
      </c>
      <c r="AB150" s="21">
        <f>+$I150*IF(OR($A150="2-F1",$A150="2-F2"),'COMPRAS CONJ - FACTORES'!AB$11,'COMPRAS CONJ - FACTORES'!AB$10)*'COMPRAS CONJ - FACTORES'!AB150</f>
        <v>0</v>
      </c>
      <c r="AC150" s="21">
        <f>+$I150*IF(OR($A150="2-F1",$A150="2-F2"),'COMPRAS CONJ - FACTORES'!AC$11,'COMPRAS CONJ - FACTORES'!AC$10)*'COMPRAS CONJ - FACTORES'!AC150</f>
        <v>0</v>
      </c>
      <c r="AD150" s="21">
        <f>+$I150*IF(OR($A150="2-F1",$A150="2-F2"),'COMPRAS CONJ - FACTORES'!AD$11,'COMPRAS CONJ - FACTORES'!AD$10)*'COMPRAS CONJ - FACTORES'!AD150</f>
        <v>0</v>
      </c>
      <c r="AE150" s="21">
        <f>+$I150*IF(OR($A150="2-F1",$A150="2-F2"),'COMPRAS CONJ - FACTORES'!AE$11,'COMPRAS CONJ - FACTORES'!AE$10)*'COMPRAS CONJ - FACTORES'!AE150</f>
        <v>0</v>
      </c>
      <c r="AF150" s="21">
        <f>+$I150*IF(OR($A150="2-F1",$A150="2-F2"),'COMPRAS CONJ - FACTORES'!AF$11,'COMPRAS CONJ - FACTORES'!AF$10)*'COMPRAS CONJ - FACTORES'!AF150</f>
        <v>0</v>
      </c>
      <c r="AG150" s="21">
        <f>+$I150*IF(OR($A150="2-F1",$A150="2-F2"),'COMPRAS CONJ - FACTORES'!AG$11,'COMPRAS CONJ - FACTORES'!AG$10)*'COMPRAS CONJ - FACTORES'!AG150</f>
        <v>0</v>
      </c>
      <c r="AH150" s="21">
        <f>+$I150*IF(OR($A150="2-F1",$A150="2-F2"),'COMPRAS CONJ - FACTORES'!AH$11,'COMPRAS CONJ - FACTORES'!AH$10)*'COMPRAS CONJ - FACTORES'!AH150</f>
        <v>0</v>
      </c>
      <c r="AI150" s="21">
        <f>+$I150*IF(OR($A150="2-F1",$A150="2-F2"),'COMPRAS CONJ - FACTORES'!AI$11,'COMPRAS CONJ - FACTORES'!AI$10)*'COMPRAS CONJ - FACTORES'!AI150</f>
        <v>0</v>
      </c>
      <c r="AJ150" s="21">
        <f>+$I150*IF(OR($A150="2-F1",$A150="2-F2"),'COMPRAS CONJ - FACTORES'!AJ$11,'COMPRAS CONJ - FACTORES'!AJ$10)*'COMPRAS CONJ - FACTORES'!AJ150</f>
        <v>0</v>
      </c>
      <c r="AK150" s="21">
        <f>+$I150*IF(OR($A150="2-F1",$A150="2-F2"),'COMPRAS CONJ - FACTORES'!AK$11,'COMPRAS CONJ - FACTORES'!AK$10)*'COMPRAS CONJ - FACTORES'!AK150</f>
        <v>0</v>
      </c>
      <c r="AL150" s="21">
        <f>+$I150*IF(OR($A150="2-F1",$A150="2-F2"),'COMPRAS CONJ - FACTORES'!AL$11,'COMPRAS CONJ - FACTORES'!AL$10)*'COMPRAS CONJ - FACTORES'!AL150</f>
        <v>0</v>
      </c>
      <c r="AM150" s="21">
        <f>+$I150*IF(OR($A150="2-F1",$A150="2-F2"),'COMPRAS CONJ - FACTORES'!AM$11,'COMPRAS CONJ - FACTORES'!AM$10)*'COMPRAS CONJ - FACTORES'!AM150</f>
        <v>0</v>
      </c>
      <c r="AN150" s="21">
        <f>+$I150*IF(OR($A150="2-F1",$A150="2-F2"),'COMPRAS CONJ - FACTORES'!AN$11,'COMPRAS CONJ - FACTORES'!AN$10)*'COMPRAS CONJ - FACTORES'!AN150</f>
        <v>0</v>
      </c>
      <c r="AO150" s="21">
        <f>+$I150*IF(OR($A150="2-F1",$A150="2-F2"),'COMPRAS CONJ - FACTORES'!AO$11,'COMPRAS CONJ - FACTORES'!AO$10)*'COMPRAS CONJ - FACTORES'!AO150</f>
        <v>0</v>
      </c>
      <c r="AP150" s="21">
        <f>+$I150*IF(OR($A150="2-F1",$A150="2-F2"),'COMPRAS CONJ - FACTORES'!AP$11,'COMPRAS CONJ - FACTORES'!AP$10)*'COMPRAS CONJ - FACTORES'!AP150</f>
        <v>0</v>
      </c>
      <c r="AQ150" s="21">
        <f>+$I150*IF(OR($A150="2-F1",$A150="2-F2"),'COMPRAS CONJ - FACTORES'!AQ$11,'COMPRAS CONJ - FACTORES'!AQ$10)*'COMPRAS CONJ - FACTORES'!AQ150</f>
        <v>0</v>
      </c>
      <c r="AR150" s="21">
        <f>+$I150*IF(OR($A150="2-F1",$A150="2-F2"),'COMPRAS CONJ - FACTORES'!AR$11,'COMPRAS CONJ - FACTORES'!AR$10)*'COMPRAS CONJ - FACTORES'!AR150</f>
        <v>0</v>
      </c>
      <c r="AS150" s="21">
        <f>+$I150*IF(OR($A150="2-F1",$A150="2-F2"),'COMPRAS CONJ - FACTORES'!AS$11,'COMPRAS CONJ - FACTORES'!AS$10)*'COMPRAS CONJ - FACTORES'!AS150</f>
        <v>0</v>
      </c>
      <c r="AT150" s="21">
        <f>+$I150*IF(OR($A150="2-F1",$A150="2-F2"),'COMPRAS CONJ - FACTORES'!AT$11,'COMPRAS CONJ - FACTORES'!AT$10)*'COMPRAS CONJ - FACTORES'!AT150</f>
        <v>0</v>
      </c>
      <c r="AU150" s="21">
        <f>+$I150*IF(OR($A150="2-F1",$A150="2-F2"),'COMPRAS CONJ - FACTORES'!AU$11,'COMPRAS CONJ - FACTORES'!AU$10)*'COMPRAS CONJ - FACTORES'!AU150</f>
        <v>0</v>
      </c>
      <c r="AV150" s="21">
        <f>+$I150*IF(OR($A150="2-F1",$A150="2-F2"),'COMPRAS CONJ - FACTORES'!AV$11,'COMPRAS CONJ - FACTORES'!AV$10)*'COMPRAS CONJ - FACTORES'!AV150</f>
        <v>0</v>
      </c>
      <c r="AW150" s="21">
        <f>+$I150*IF(OR($A150="2-F1",$A150="2-F2"),'COMPRAS CONJ - FACTORES'!AW$11,'COMPRAS CONJ - FACTORES'!AW$10)*'COMPRAS CONJ - FACTORES'!AW150</f>
        <v>0</v>
      </c>
      <c r="AX150" s="21">
        <f>+$I150*IF(OR($A150="2-F1",$A150="2-F2"),'COMPRAS CONJ - FACTORES'!AX$11,'COMPRAS CONJ - FACTORES'!AX$10)*'COMPRAS CONJ - FACTORES'!AX150</f>
        <v>0</v>
      </c>
      <c r="AY150" s="21">
        <f>+$I150*IF(OR($A150="2-F1",$A150="2-F2"),'COMPRAS CONJ - FACTORES'!AY$11,'COMPRAS CONJ - FACTORES'!AY$10)*'COMPRAS CONJ - FACTORES'!AY150</f>
        <v>0</v>
      </c>
      <c r="AZ150" s="21">
        <f>+$I150*IF(OR($A150="2-F1",$A150="2-F2"),'COMPRAS CONJ - FACTORES'!AZ$11,'COMPRAS CONJ - FACTORES'!AZ$10)*'COMPRAS CONJ - FACTORES'!AZ150</f>
        <v>0</v>
      </c>
      <c r="BA150" s="21">
        <f>+$I150*IF(OR($A150="2-F1",$A150="2-F2"),'COMPRAS CONJ - FACTORES'!BA$11,'COMPRAS CONJ - FACTORES'!BA$10)*'COMPRAS CONJ - FACTORES'!BA150</f>
        <v>0</v>
      </c>
      <c r="BB150" s="21">
        <f>+$I150*IF(OR($A150="2-F1",$A150="2-F2"),'COMPRAS CONJ - FACTORES'!BB$11,'COMPRAS CONJ - FACTORES'!BB$10)*'COMPRAS CONJ - FACTORES'!BB150</f>
        <v>0</v>
      </c>
      <c r="BC150" s="21">
        <f>+$I150*IF(OR($A150="2-F1",$A150="2-F2"),'COMPRAS CONJ - FACTORES'!BC$11,'COMPRAS CONJ - FACTORES'!BC$10)*'COMPRAS CONJ - FACTORES'!BC150</f>
        <v>0</v>
      </c>
      <c r="BD150" s="21">
        <f>+$I150*IF(OR($A150="2-F1",$A150="2-F2"),'COMPRAS CONJ - FACTORES'!BD$11,'COMPRAS CONJ - FACTORES'!BD$10)*'COMPRAS CONJ - FACTORES'!BD150</f>
        <v>0</v>
      </c>
      <c r="BE150" s="21">
        <f>+$I150*IF(OR($A150="2-F1",$A150="2-F2"),'COMPRAS CONJ - FACTORES'!BE$11,'COMPRAS CONJ - FACTORES'!BE$10)*'COMPRAS CONJ - FACTORES'!BE150</f>
        <v>0</v>
      </c>
      <c r="BF150" s="21">
        <f>+$I150*IF(OR($A150="2-F1",$A150="2-F2"),'COMPRAS CONJ - FACTORES'!BF$11,'COMPRAS CONJ - FACTORES'!BF$10)*'COMPRAS CONJ - FACTORES'!BF150</f>
        <v>0</v>
      </c>
      <c r="BG150" s="21">
        <f>+$I150*IF(OR($A150="2-F1",$A150="2-F2"),'COMPRAS CONJ - FACTORES'!BG$11,'COMPRAS CONJ - FACTORES'!BG$10)*'COMPRAS CONJ - FACTORES'!BG150</f>
        <v>0</v>
      </c>
      <c r="BH150" s="21">
        <f>+$I150*IF(OR($A150="2-F1",$A150="2-F2"),'COMPRAS CONJ - FACTORES'!BH$11,'COMPRAS CONJ - FACTORES'!BH$10)*'COMPRAS CONJ - FACTORES'!BH150</f>
        <v>0</v>
      </c>
      <c r="BI150" s="21">
        <f>+$I150*IF(OR($A150="2-F1",$A150="2-F2"),'COMPRAS CONJ - FACTORES'!BI$11,'COMPRAS CONJ - FACTORES'!BI$10)*'COMPRAS CONJ - FACTORES'!BI150</f>
        <v>0</v>
      </c>
      <c r="BJ150" s="21">
        <f>+$I150*IF(OR($A150="2-F1",$A150="2-F2"),'COMPRAS CONJ - FACTORES'!BJ$11,'COMPRAS CONJ - FACTORES'!BJ$10)*'COMPRAS CONJ - FACTORES'!BJ150</f>
        <v>116.67408374999998</v>
      </c>
      <c r="BK150" s="21">
        <f>+$I150*IF(OR($A150="2-F1",$A150="2-F2"),'COMPRAS CONJ - FACTORES'!BK$11,'COMPRAS CONJ - FACTORES'!BK$10)*'COMPRAS CONJ - FACTORES'!BK150</f>
        <v>116.67408374999998</v>
      </c>
      <c r="BL150" s="21">
        <f>+$I150*IF(OR($A150="2-F1",$A150="2-F2"),'COMPRAS CONJ - FACTORES'!BL$11,'COMPRAS CONJ - FACTORES'!BL$10)*'COMPRAS CONJ - FACTORES'!BL150</f>
        <v>116.67408374999998</v>
      </c>
      <c r="BM150" s="21">
        <f>+$I150*IF(OR($A150="2-F1",$A150="2-F2"),'COMPRAS CONJ - FACTORES'!BM$11,'COMPRAS CONJ - FACTORES'!BM$10)*'COMPRAS CONJ - FACTORES'!BM150</f>
        <v>116.67408374999998</v>
      </c>
      <c r="BN150" s="21">
        <f>+$I150*IF(OR($A150="2-F1",$A150="2-F2"),'COMPRAS CONJ - FACTORES'!BN$11,'COMPRAS CONJ - FACTORES'!BN$10)*'COMPRAS CONJ - FACTORES'!BN150</f>
        <v>116.67408374999998</v>
      </c>
      <c r="BO150" s="21">
        <f>+$I150*IF(OR($A150="2-F1",$A150="2-F2"),'COMPRAS CONJ - FACTORES'!BO$11,'COMPRAS CONJ - FACTORES'!BO$10)*'COMPRAS CONJ - FACTORES'!BO150</f>
        <v>116.67408374999998</v>
      </c>
      <c r="BP150" s="21">
        <f>+$I150*IF(OR($A150="2-F1",$A150="2-F2"),'COMPRAS CONJ - FACTORES'!BP$11,'COMPRAS CONJ - FACTORES'!BP$10)*'COMPRAS CONJ - FACTORES'!BP150</f>
        <v>116.67408374999998</v>
      </c>
      <c r="BQ150" s="21">
        <f>+$I150*IF(OR($A150="2-F1",$A150="2-F2"),'COMPRAS CONJ - FACTORES'!BQ$11,'COMPRAS CONJ - FACTORES'!BQ$10)*'COMPRAS CONJ - FACTORES'!BQ150</f>
        <v>116.67408374999998</v>
      </c>
      <c r="BR150" s="21">
        <f>+$I150*IF(OR($A150="2-F1",$A150="2-F2"),'COMPRAS CONJ - FACTORES'!BR$11,'COMPRAS CONJ - FACTORES'!BR$10)*'COMPRAS CONJ - FACTORES'!BR150</f>
        <v>116.67408374999998</v>
      </c>
      <c r="BS150" s="21">
        <f>+$I150*IF(OR($A150="2-F1",$A150="2-F2"),'COMPRAS CONJ - FACTORES'!BS$11,'COMPRAS CONJ - FACTORES'!BS$10)*'COMPRAS CONJ - FACTORES'!BS150</f>
        <v>116.67408374999998</v>
      </c>
      <c r="BT150" s="21">
        <f>+$I150*IF(OR($A150="2-F1",$A150="2-F2"),'COMPRAS CONJ - FACTORES'!BT$11,'COMPRAS CONJ - FACTORES'!BT$10)*'COMPRAS CONJ - FACTORES'!BT150</f>
        <v>116.67408374999998</v>
      </c>
      <c r="BU150" s="21">
        <f>+$I150*IF(OR($A150="2-F1",$A150="2-F2"),'COMPRAS CONJ - FACTORES'!BU$11,'COMPRAS CONJ - FACTORES'!BU$10)*'COMPRAS CONJ - FACTORES'!BU150</f>
        <v>116.67408374999998</v>
      </c>
      <c r="BV150" s="21">
        <f>+$I150*IF(OR($A150="2-F1",$A150="2-F2"),'COMPRAS CONJ - FACTORES'!BV$11,'COMPRAS CONJ - FACTORES'!BV$10)*'COMPRAS CONJ - FACTORES'!BV150</f>
        <v>118.65861</v>
      </c>
      <c r="BW150" s="21">
        <f>+$I150*IF(OR($A150="2-F1",$A150="2-F2"),'COMPRAS CONJ - FACTORES'!BW$11,'COMPRAS CONJ - FACTORES'!BW$10)*'COMPRAS CONJ - FACTORES'!BW150</f>
        <v>118.65861</v>
      </c>
      <c r="BX150" s="21">
        <f>+$I150*IF(OR($A150="2-F1",$A150="2-F2"),'COMPRAS CONJ - FACTORES'!BX$11,'COMPRAS CONJ - FACTORES'!BX$10)*'COMPRAS CONJ - FACTORES'!BX150</f>
        <v>118.65861</v>
      </c>
      <c r="BY150" s="21">
        <f>+$I150*IF(OR($A150="2-F1",$A150="2-F2"),'COMPRAS CONJ - FACTORES'!BY$11,'COMPRAS CONJ - FACTORES'!BY$10)*'COMPRAS CONJ - FACTORES'!BY150</f>
        <v>118.65861</v>
      </c>
      <c r="BZ150" s="21">
        <f>+$I150*IF(OR($A150="2-F1",$A150="2-F2"),'COMPRAS CONJ - FACTORES'!BZ$11,'COMPRAS CONJ - FACTORES'!BZ$10)*'COMPRAS CONJ - FACTORES'!BZ150</f>
        <v>118.65861</v>
      </c>
      <c r="CA150" s="21">
        <f>+$I150*IF(OR($A150="2-F1",$A150="2-F2"),'COMPRAS CONJ - FACTORES'!CA$11,'COMPRAS CONJ - FACTORES'!CA$10)*'COMPRAS CONJ - FACTORES'!CA150</f>
        <v>118.65861</v>
      </c>
    </row>
    <row r="151" spans="1:79" ht="20.399999999999999" x14ac:dyDescent="0.3">
      <c r="A151" s="9" t="s">
        <v>3398</v>
      </c>
      <c r="B151" s="18" t="s">
        <v>2968</v>
      </c>
      <c r="C151" s="442" t="s">
        <v>3623</v>
      </c>
      <c r="D151" s="11" t="s">
        <v>2815</v>
      </c>
      <c r="E151" s="9" t="s">
        <v>3408</v>
      </c>
      <c r="F151" s="9" t="s">
        <v>3624</v>
      </c>
      <c r="G151" s="9" t="s">
        <v>3625</v>
      </c>
      <c r="H151" s="12" t="s">
        <v>3619</v>
      </c>
      <c r="I151" s="13">
        <v>99.6</v>
      </c>
      <c r="J151" s="14">
        <v>0.5</v>
      </c>
      <c r="K151" s="24">
        <v>43238</v>
      </c>
      <c r="L151" s="24">
        <v>51501</v>
      </c>
      <c r="M151" s="689"/>
      <c r="N151" s="21">
        <f>+$I151*IF(OR($A151="2-F1",$A151="2-F2"),'COMPRAS CONJ - FACTORES'!N$11,'COMPRAS CONJ - FACTORES'!N$10)*'COMPRAS CONJ - FACTORES'!N151</f>
        <v>0</v>
      </c>
      <c r="O151" s="21">
        <f>+$I151*IF(OR($A151="2-F1",$A151="2-F2"),'COMPRAS CONJ - FACTORES'!O$11,'COMPRAS CONJ - FACTORES'!O$10)*'COMPRAS CONJ - FACTORES'!O151</f>
        <v>0</v>
      </c>
      <c r="P151" s="21">
        <f>+$I151*IF(OR($A151="2-F1",$A151="2-F2"),'COMPRAS CONJ - FACTORES'!P$11,'COMPRAS CONJ - FACTORES'!P$10)*'COMPRAS CONJ - FACTORES'!P151</f>
        <v>0</v>
      </c>
      <c r="Q151" s="21">
        <f>+$I151*IF(OR($A151="2-F1",$A151="2-F2"),'COMPRAS CONJ - FACTORES'!Q$11,'COMPRAS CONJ - FACTORES'!Q$10)*'COMPRAS CONJ - FACTORES'!Q151</f>
        <v>0</v>
      </c>
      <c r="R151" s="21">
        <f>+$I151*IF(OR($A151="2-F1",$A151="2-F2"),'COMPRAS CONJ - FACTORES'!R$11,'COMPRAS CONJ - FACTORES'!R$10)*'COMPRAS CONJ - FACTORES'!R151</f>
        <v>0</v>
      </c>
      <c r="S151" s="21">
        <f>+$I151*IF(OR($A151="2-F1",$A151="2-F2"),'COMPRAS CONJ - FACTORES'!S$11,'COMPRAS CONJ - FACTORES'!S$10)*'COMPRAS CONJ - FACTORES'!S151</f>
        <v>0</v>
      </c>
      <c r="T151" s="21">
        <f>+$I151*IF(OR($A151="2-F1",$A151="2-F2"),'COMPRAS CONJ - FACTORES'!T$11,'COMPRAS CONJ - FACTORES'!T$10)*'COMPRAS CONJ - FACTORES'!T151</f>
        <v>0</v>
      </c>
      <c r="U151" s="21">
        <f>+$I151*IF(OR($A151="2-F1",$A151="2-F2"),'COMPRAS CONJ - FACTORES'!U$11,'COMPRAS CONJ - FACTORES'!U$10)*'COMPRAS CONJ - FACTORES'!U151</f>
        <v>0</v>
      </c>
      <c r="V151" s="21">
        <f>+$I151*IF(OR($A151="2-F1",$A151="2-F2"),'COMPRAS CONJ - FACTORES'!V$11,'COMPRAS CONJ - FACTORES'!V$10)*'COMPRAS CONJ - FACTORES'!V151</f>
        <v>0</v>
      </c>
      <c r="W151" s="21">
        <f>+$I151*IF(OR($A151="2-F1",$A151="2-F2"),'COMPRAS CONJ - FACTORES'!W$11,'COMPRAS CONJ - FACTORES'!W$10)*'COMPRAS CONJ - FACTORES'!W151</f>
        <v>0</v>
      </c>
      <c r="X151" s="21">
        <f>+$I151*IF(OR($A151="2-F1",$A151="2-F2"),'COMPRAS CONJ - FACTORES'!X$11,'COMPRAS CONJ - FACTORES'!X$10)*'COMPRAS CONJ - FACTORES'!X151</f>
        <v>0</v>
      </c>
      <c r="Y151" s="21">
        <f>+$I151*IF(OR($A151="2-F1",$A151="2-F2"),'COMPRAS CONJ - FACTORES'!Y$11,'COMPRAS CONJ - FACTORES'!Y$10)*'COMPRAS CONJ - FACTORES'!Y151</f>
        <v>0</v>
      </c>
      <c r="Z151" s="21">
        <f>+$I151*IF(OR($A151="2-F1",$A151="2-F2"),'COMPRAS CONJ - FACTORES'!Z$11,'COMPRAS CONJ - FACTORES'!Z$10)*'COMPRAS CONJ - FACTORES'!Z151</f>
        <v>0</v>
      </c>
      <c r="AA151" s="21">
        <f>+$I151*IF(OR($A151="2-F1",$A151="2-F2"),'COMPRAS CONJ - FACTORES'!AA$11,'COMPRAS CONJ - FACTORES'!AA$10)*'COMPRAS CONJ - FACTORES'!AA151</f>
        <v>0</v>
      </c>
      <c r="AB151" s="21">
        <f>+$I151*IF(OR($A151="2-F1",$A151="2-F2"),'COMPRAS CONJ - FACTORES'!AB$11,'COMPRAS CONJ - FACTORES'!AB$10)*'COMPRAS CONJ - FACTORES'!AB151</f>
        <v>0</v>
      </c>
      <c r="AC151" s="21">
        <f>+$I151*IF(OR($A151="2-F1",$A151="2-F2"),'COMPRAS CONJ - FACTORES'!AC$11,'COMPRAS CONJ - FACTORES'!AC$10)*'COMPRAS CONJ - FACTORES'!AC151</f>
        <v>0</v>
      </c>
      <c r="AD151" s="21">
        <f>+$I151*IF(OR($A151="2-F1",$A151="2-F2"),'COMPRAS CONJ - FACTORES'!AD$11,'COMPRAS CONJ - FACTORES'!AD$10)*'COMPRAS CONJ - FACTORES'!AD151</f>
        <v>0</v>
      </c>
      <c r="AE151" s="21">
        <f>+$I151*IF(OR($A151="2-F1",$A151="2-F2"),'COMPRAS CONJ - FACTORES'!AE$11,'COMPRAS CONJ - FACTORES'!AE$10)*'COMPRAS CONJ - FACTORES'!AE151</f>
        <v>0</v>
      </c>
      <c r="AF151" s="21">
        <f>+$I151*IF(OR($A151="2-F1",$A151="2-F2"),'COMPRAS CONJ - FACTORES'!AF$11,'COMPRAS CONJ - FACTORES'!AF$10)*'COMPRAS CONJ - FACTORES'!AF151</f>
        <v>0</v>
      </c>
      <c r="AG151" s="21">
        <f>+$I151*IF(OR($A151="2-F1",$A151="2-F2"),'COMPRAS CONJ - FACTORES'!AG$11,'COMPRAS CONJ - FACTORES'!AG$10)*'COMPRAS CONJ - FACTORES'!AG151</f>
        <v>0</v>
      </c>
      <c r="AH151" s="21">
        <f>+$I151*IF(OR($A151="2-F1",$A151="2-F2"),'COMPRAS CONJ - FACTORES'!AH$11,'COMPRAS CONJ - FACTORES'!AH$10)*'COMPRAS CONJ - FACTORES'!AH151</f>
        <v>0</v>
      </c>
      <c r="AI151" s="21">
        <f>+$I151*IF(OR($A151="2-F1",$A151="2-F2"),'COMPRAS CONJ - FACTORES'!AI$11,'COMPRAS CONJ - FACTORES'!AI$10)*'COMPRAS CONJ - FACTORES'!AI151</f>
        <v>0</v>
      </c>
      <c r="AJ151" s="21">
        <f>+$I151*IF(OR($A151="2-F1",$A151="2-F2"),'COMPRAS CONJ - FACTORES'!AJ$11,'COMPRAS CONJ - FACTORES'!AJ$10)*'COMPRAS CONJ - FACTORES'!AJ151</f>
        <v>0</v>
      </c>
      <c r="AK151" s="21">
        <f>+$I151*IF(OR($A151="2-F1",$A151="2-F2"),'COMPRAS CONJ - FACTORES'!AK$11,'COMPRAS CONJ - FACTORES'!AK$10)*'COMPRAS CONJ - FACTORES'!AK151</f>
        <v>0</v>
      </c>
      <c r="AL151" s="21">
        <f>+$I151*IF(OR($A151="2-F1",$A151="2-F2"),'COMPRAS CONJ - FACTORES'!AL$11,'COMPRAS CONJ - FACTORES'!AL$10)*'COMPRAS CONJ - FACTORES'!AL151</f>
        <v>0</v>
      </c>
      <c r="AM151" s="21">
        <f>+$I151*IF(OR($A151="2-F1",$A151="2-F2"),'COMPRAS CONJ - FACTORES'!AM$11,'COMPRAS CONJ - FACTORES'!AM$10)*'COMPRAS CONJ - FACTORES'!AM151</f>
        <v>0</v>
      </c>
      <c r="AN151" s="21">
        <f>+$I151*IF(OR($A151="2-F1",$A151="2-F2"),'COMPRAS CONJ - FACTORES'!AN$11,'COMPRAS CONJ - FACTORES'!AN$10)*'COMPRAS CONJ - FACTORES'!AN151</f>
        <v>0</v>
      </c>
      <c r="AO151" s="21">
        <f>+$I151*IF(OR($A151="2-F1",$A151="2-F2"),'COMPRAS CONJ - FACTORES'!AO$11,'COMPRAS CONJ - FACTORES'!AO$10)*'COMPRAS CONJ - FACTORES'!AO151</f>
        <v>0</v>
      </c>
      <c r="AP151" s="21">
        <f>+$I151*IF(OR($A151="2-F1",$A151="2-F2"),'COMPRAS CONJ - FACTORES'!AP$11,'COMPRAS CONJ - FACTORES'!AP$10)*'COMPRAS CONJ - FACTORES'!AP151</f>
        <v>0</v>
      </c>
      <c r="AQ151" s="21">
        <f>+$I151*IF(OR($A151="2-F1",$A151="2-F2"),'COMPRAS CONJ - FACTORES'!AQ$11,'COMPRAS CONJ - FACTORES'!AQ$10)*'COMPRAS CONJ - FACTORES'!AQ151</f>
        <v>0</v>
      </c>
      <c r="AR151" s="21">
        <f>+$I151*IF(OR($A151="2-F1",$A151="2-F2"),'COMPRAS CONJ - FACTORES'!AR$11,'COMPRAS CONJ - FACTORES'!AR$10)*'COMPRAS CONJ - FACTORES'!AR151</f>
        <v>0</v>
      </c>
      <c r="AS151" s="21">
        <f>+$I151*IF(OR($A151="2-F1",$A151="2-F2"),'COMPRAS CONJ - FACTORES'!AS$11,'COMPRAS CONJ - FACTORES'!AS$10)*'COMPRAS CONJ - FACTORES'!AS151</f>
        <v>0</v>
      </c>
      <c r="AT151" s="21">
        <f>+$I151*IF(OR($A151="2-F1",$A151="2-F2"),'COMPRAS CONJ - FACTORES'!AT$11,'COMPRAS CONJ - FACTORES'!AT$10)*'COMPRAS CONJ - FACTORES'!AT151</f>
        <v>0</v>
      </c>
      <c r="AU151" s="21">
        <f>+$I151*IF(OR($A151="2-F1",$A151="2-F2"),'COMPRAS CONJ - FACTORES'!AU$11,'COMPRAS CONJ - FACTORES'!AU$10)*'COMPRAS CONJ - FACTORES'!AU151</f>
        <v>0</v>
      </c>
      <c r="AV151" s="21">
        <f>+$I151*IF(OR($A151="2-F1",$A151="2-F2"),'COMPRAS CONJ - FACTORES'!AV$11,'COMPRAS CONJ - FACTORES'!AV$10)*'COMPRAS CONJ - FACTORES'!AV151</f>
        <v>0</v>
      </c>
      <c r="AW151" s="21">
        <f>+$I151*IF(OR($A151="2-F1",$A151="2-F2"),'COMPRAS CONJ - FACTORES'!AW$11,'COMPRAS CONJ - FACTORES'!AW$10)*'COMPRAS CONJ - FACTORES'!AW151</f>
        <v>0</v>
      </c>
      <c r="AX151" s="21">
        <f>+$I151*IF(OR($A151="2-F1",$A151="2-F2"),'COMPRAS CONJ - FACTORES'!AX$11,'COMPRAS CONJ - FACTORES'!AX$10)*'COMPRAS CONJ - FACTORES'!AX151</f>
        <v>0</v>
      </c>
      <c r="AY151" s="21">
        <f>+$I151*IF(OR($A151="2-F1",$A151="2-F2"),'COMPRAS CONJ - FACTORES'!AY$11,'COMPRAS CONJ - FACTORES'!AY$10)*'COMPRAS CONJ - FACTORES'!AY151</f>
        <v>0</v>
      </c>
      <c r="AZ151" s="21">
        <f>+$I151*IF(OR($A151="2-F1",$A151="2-F2"),'COMPRAS CONJ - FACTORES'!AZ$11,'COMPRAS CONJ - FACTORES'!AZ$10)*'COMPRAS CONJ - FACTORES'!AZ151</f>
        <v>0</v>
      </c>
      <c r="BA151" s="21">
        <f>+$I151*IF(OR($A151="2-F1",$A151="2-F2"),'COMPRAS CONJ - FACTORES'!BA$11,'COMPRAS CONJ - FACTORES'!BA$10)*'COMPRAS CONJ - FACTORES'!BA151</f>
        <v>0</v>
      </c>
      <c r="BB151" s="21">
        <f>+$I151*IF(OR($A151="2-F1",$A151="2-F2"),'COMPRAS CONJ - FACTORES'!BB$11,'COMPRAS CONJ - FACTORES'!BB$10)*'COMPRAS CONJ - FACTORES'!BB151</f>
        <v>0</v>
      </c>
      <c r="BC151" s="21">
        <f>+$I151*IF(OR($A151="2-F1",$A151="2-F2"),'COMPRAS CONJ - FACTORES'!BC$11,'COMPRAS CONJ - FACTORES'!BC$10)*'COMPRAS CONJ - FACTORES'!BC151</f>
        <v>0</v>
      </c>
      <c r="BD151" s="21">
        <f>+$I151*IF(OR($A151="2-F1",$A151="2-F2"),'COMPRAS CONJ - FACTORES'!BD$11,'COMPRAS CONJ - FACTORES'!BD$10)*'COMPRAS CONJ - FACTORES'!BD151</f>
        <v>0</v>
      </c>
      <c r="BE151" s="21">
        <f>+$I151*IF(OR($A151="2-F1",$A151="2-F2"),'COMPRAS CONJ - FACTORES'!BE$11,'COMPRAS CONJ - FACTORES'!BE$10)*'COMPRAS CONJ - FACTORES'!BE151</f>
        <v>0</v>
      </c>
      <c r="BF151" s="21">
        <f>+$I151*IF(OR($A151="2-F1",$A151="2-F2"),'COMPRAS CONJ - FACTORES'!BF$11,'COMPRAS CONJ - FACTORES'!BF$10)*'COMPRAS CONJ - FACTORES'!BF151</f>
        <v>0</v>
      </c>
      <c r="BG151" s="21">
        <f>+$I151*IF(OR($A151="2-F1",$A151="2-F2"),'COMPRAS CONJ - FACTORES'!BG$11,'COMPRAS CONJ - FACTORES'!BG$10)*'COMPRAS CONJ - FACTORES'!BG151</f>
        <v>0</v>
      </c>
      <c r="BH151" s="21">
        <f>+$I151*IF(OR($A151="2-F1",$A151="2-F2"),'COMPRAS CONJ - FACTORES'!BH$11,'COMPRAS CONJ - FACTORES'!BH$10)*'COMPRAS CONJ - FACTORES'!BH151</f>
        <v>0</v>
      </c>
      <c r="BI151" s="21">
        <f>+$I151*IF(OR($A151="2-F1",$A151="2-F2"),'COMPRAS CONJ - FACTORES'!BI$11,'COMPRAS CONJ - FACTORES'!BI$10)*'COMPRAS CONJ - FACTORES'!BI151</f>
        <v>0</v>
      </c>
      <c r="BJ151" s="21">
        <f>+$I151*IF(OR($A151="2-F1",$A151="2-F2"),'COMPRAS CONJ - FACTORES'!BJ$11,'COMPRAS CONJ - FACTORES'!BJ$10)*'COMPRAS CONJ - FACTORES'!BJ151</f>
        <v>0</v>
      </c>
      <c r="BK151" s="21">
        <f>+$I151*IF(OR($A151="2-F1",$A151="2-F2"),'COMPRAS CONJ - FACTORES'!BK$11,'COMPRAS CONJ - FACTORES'!BK$10)*'COMPRAS CONJ - FACTORES'!BK151</f>
        <v>0</v>
      </c>
      <c r="BL151" s="21">
        <f>+$I151*IF(OR($A151="2-F1",$A151="2-F2"),'COMPRAS CONJ - FACTORES'!BL$11,'COMPRAS CONJ - FACTORES'!BL$10)*'COMPRAS CONJ - FACTORES'!BL151</f>
        <v>0</v>
      </c>
      <c r="BM151" s="21">
        <f>+$I151*IF(OR($A151="2-F1",$A151="2-F2"),'COMPRAS CONJ - FACTORES'!BM$11,'COMPRAS CONJ - FACTORES'!BM$10)*'COMPRAS CONJ - FACTORES'!BM151</f>
        <v>0</v>
      </c>
      <c r="BN151" s="21">
        <f>+$I151*IF(OR($A151="2-F1",$A151="2-F2"),'COMPRAS CONJ - FACTORES'!BN$11,'COMPRAS CONJ - FACTORES'!BN$10)*'COMPRAS CONJ - FACTORES'!BN151</f>
        <v>0</v>
      </c>
      <c r="BO151" s="21">
        <f>+$I151*IF(OR($A151="2-F1",$A151="2-F2"),'COMPRAS CONJ - FACTORES'!BO$11,'COMPRAS CONJ - FACTORES'!BO$10)*'COMPRAS CONJ - FACTORES'!BO151</f>
        <v>0</v>
      </c>
      <c r="BP151" s="21">
        <f>+$I151*IF(OR($A151="2-F1",$A151="2-F2"),'COMPRAS CONJ - FACTORES'!BP$11,'COMPRAS CONJ - FACTORES'!BP$10)*'COMPRAS CONJ - FACTORES'!BP151</f>
        <v>0</v>
      </c>
      <c r="BQ151" s="21">
        <f>+$I151*IF(OR($A151="2-F1",$A151="2-F2"),'COMPRAS CONJ - FACTORES'!BQ$11,'COMPRAS CONJ - FACTORES'!BQ$10)*'COMPRAS CONJ - FACTORES'!BQ151</f>
        <v>0</v>
      </c>
      <c r="BR151" s="21">
        <f>+$I151*IF(OR($A151="2-F1",$A151="2-F2"),'COMPRAS CONJ - FACTORES'!BR$11,'COMPRAS CONJ - FACTORES'!BR$10)*'COMPRAS CONJ - FACTORES'!BR151</f>
        <v>0</v>
      </c>
      <c r="BS151" s="21">
        <f>+$I151*IF(OR($A151="2-F1",$A151="2-F2"),'COMPRAS CONJ - FACTORES'!BS$11,'COMPRAS CONJ - FACTORES'!BS$10)*'COMPRAS CONJ - FACTORES'!BS151</f>
        <v>0</v>
      </c>
      <c r="BT151" s="21">
        <f>+$I151*IF(OR($A151="2-F1",$A151="2-F2"),'COMPRAS CONJ - FACTORES'!BT$11,'COMPRAS CONJ - FACTORES'!BT$10)*'COMPRAS CONJ - FACTORES'!BT151</f>
        <v>0</v>
      </c>
      <c r="BU151" s="21">
        <f>+$I151*IF(OR($A151="2-F1",$A151="2-F2"),'COMPRAS CONJ - FACTORES'!BU$11,'COMPRAS CONJ - FACTORES'!BU$10)*'COMPRAS CONJ - FACTORES'!BU151</f>
        <v>0</v>
      </c>
      <c r="BV151" s="21">
        <f>+$I151*IF(OR($A151="2-F1",$A151="2-F2"),'COMPRAS CONJ - FACTORES'!BV$11,'COMPRAS CONJ - FACTORES'!BV$10)*'COMPRAS CONJ - FACTORES'!BV151</f>
        <v>0</v>
      </c>
      <c r="BW151" s="21">
        <f>+$I151*IF(OR($A151="2-F1",$A151="2-F2"),'COMPRAS CONJ - FACTORES'!BW$11,'COMPRAS CONJ - FACTORES'!BW$10)*'COMPRAS CONJ - FACTORES'!BW151</f>
        <v>0</v>
      </c>
      <c r="BX151" s="21">
        <f>+$I151*IF(OR($A151="2-F1",$A151="2-F2"),'COMPRAS CONJ - FACTORES'!BX$11,'COMPRAS CONJ - FACTORES'!BX$10)*'COMPRAS CONJ - FACTORES'!BX151</f>
        <v>0</v>
      </c>
      <c r="BY151" s="21">
        <f>+$I151*IF(OR($A151="2-F1",$A151="2-F2"),'COMPRAS CONJ - FACTORES'!BY$11,'COMPRAS CONJ - FACTORES'!BY$10)*'COMPRAS CONJ - FACTORES'!BY151</f>
        <v>0</v>
      </c>
      <c r="BZ151" s="21">
        <f>+$I151*IF(OR($A151="2-F1",$A151="2-F2"),'COMPRAS CONJ - FACTORES'!BZ$11,'COMPRAS CONJ - FACTORES'!BZ$10)*'COMPRAS CONJ - FACTORES'!BZ151</f>
        <v>0</v>
      </c>
      <c r="CA151" s="21">
        <f>+$I151*IF(OR($A151="2-F1",$A151="2-F2"),'COMPRAS CONJ - FACTORES'!CA$11,'COMPRAS CONJ - FACTORES'!CA$10)*'COMPRAS CONJ - FACTORES'!CA151</f>
        <v>0</v>
      </c>
    </row>
    <row r="152" spans="1:79" x14ac:dyDescent="0.3">
      <c r="A152" s="9" t="s">
        <v>3398</v>
      </c>
      <c r="B152" s="18" t="s">
        <v>2968</v>
      </c>
      <c r="C152" s="442" t="s">
        <v>3626</v>
      </c>
      <c r="D152" s="11" t="s">
        <v>2825</v>
      </c>
      <c r="E152" s="9" t="s">
        <v>2826</v>
      </c>
      <c r="F152" s="9" t="s">
        <v>3627</v>
      </c>
      <c r="G152" s="9" t="s">
        <v>3628</v>
      </c>
      <c r="H152" s="12" t="s">
        <v>6325</v>
      </c>
      <c r="I152" s="13">
        <v>89</v>
      </c>
      <c r="J152" s="14">
        <v>6.34</v>
      </c>
      <c r="K152" s="24">
        <v>43350</v>
      </c>
      <c r="L152" s="24">
        <v>43910</v>
      </c>
      <c r="M152" s="689">
        <v>43910</v>
      </c>
      <c r="N152" s="21">
        <f>+$I152*IF(OR($A152="2-F1",$A152="2-F2"),'COMPRAS CONJ - FACTORES'!N$11,'COMPRAS CONJ - FACTORES'!N$10)*'COMPRAS CONJ - FACTORES'!N152</f>
        <v>0</v>
      </c>
      <c r="O152" s="21">
        <f>+$I152*IF(OR($A152="2-F1",$A152="2-F2"),'COMPRAS CONJ - FACTORES'!O$11,'COMPRAS CONJ - FACTORES'!O$10)*'COMPRAS CONJ - FACTORES'!O152</f>
        <v>0</v>
      </c>
      <c r="P152" s="21">
        <f>+$I152*IF(OR($A152="2-F1",$A152="2-F2"),'COMPRAS CONJ - FACTORES'!P$11,'COMPRAS CONJ - FACTORES'!P$10)*'COMPRAS CONJ - FACTORES'!P152</f>
        <v>0</v>
      </c>
      <c r="Q152" s="21">
        <f>+$I152*IF(OR($A152="2-F1",$A152="2-F2"),'COMPRAS CONJ - FACTORES'!Q$11,'COMPRAS CONJ - FACTORES'!Q$10)*'COMPRAS CONJ - FACTORES'!Q152</f>
        <v>0</v>
      </c>
      <c r="R152" s="21">
        <f>+$I152*IF(OR($A152="2-F1",$A152="2-F2"),'COMPRAS CONJ - FACTORES'!R$11,'COMPRAS CONJ - FACTORES'!R$10)*'COMPRAS CONJ - FACTORES'!R152</f>
        <v>0</v>
      </c>
      <c r="S152" s="21">
        <f>+$I152*IF(OR($A152="2-F1",$A152="2-F2"),'COMPRAS CONJ - FACTORES'!S$11,'COMPRAS CONJ - FACTORES'!S$10)*'COMPRAS CONJ - FACTORES'!S152</f>
        <v>0</v>
      </c>
      <c r="T152" s="21">
        <f>+$I152*IF(OR($A152="2-F1",$A152="2-F2"),'COMPRAS CONJ - FACTORES'!T$11,'COMPRAS CONJ - FACTORES'!T$10)*'COMPRAS CONJ - FACTORES'!T152</f>
        <v>0</v>
      </c>
      <c r="U152" s="21">
        <f>+$I152*IF(OR($A152="2-F1",$A152="2-F2"),'COMPRAS CONJ - FACTORES'!U$11,'COMPRAS CONJ - FACTORES'!U$10)*'COMPRAS CONJ - FACTORES'!U152</f>
        <v>0</v>
      </c>
      <c r="V152" s="21">
        <f>+$I152*IF(OR($A152="2-F1",$A152="2-F2"),'COMPRAS CONJ - FACTORES'!V$11,'COMPRAS CONJ - FACTORES'!V$10)*'COMPRAS CONJ - FACTORES'!V152</f>
        <v>0</v>
      </c>
      <c r="W152" s="21">
        <f>+$I152*IF(OR($A152="2-F1",$A152="2-F2"),'COMPRAS CONJ - FACTORES'!W$11,'COMPRAS CONJ - FACTORES'!W$10)*'COMPRAS CONJ - FACTORES'!W152</f>
        <v>0</v>
      </c>
      <c r="X152" s="21">
        <f>+$I152*IF(OR($A152="2-F1",$A152="2-F2"),'COMPRAS CONJ - FACTORES'!X$11,'COMPRAS CONJ - FACTORES'!X$10)*'COMPRAS CONJ - FACTORES'!X152</f>
        <v>0</v>
      </c>
      <c r="Y152" s="21">
        <f>+$I152*IF(OR($A152="2-F1",$A152="2-F2"),'COMPRAS CONJ - FACTORES'!Y$11,'COMPRAS CONJ - FACTORES'!Y$10)*'COMPRAS CONJ - FACTORES'!Y152</f>
        <v>0</v>
      </c>
      <c r="Z152" s="21">
        <f>+$I152*IF(OR($A152="2-F1",$A152="2-F2"),'COMPRAS CONJ - FACTORES'!Z$11,'COMPRAS CONJ - FACTORES'!Z$10)*'COMPRAS CONJ - FACTORES'!Z152</f>
        <v>0</v>
      </c>
      <c r="AA152" s="21">
        <f>+$I152*IF(OR($A152="2-F1",$A152="2-F2"),'COMPRAS CONJ - FACTORES'!AA$11,'COMPRAS CONJ - FACTORES'!AA$10)*'COMPRAS CONJ - FACTORES'!AA152</f>
        <v>0</v>
      </c>
      <c r="AB152" s="21">
        <f>+$I152*IF(OR($A152="2-F1",$A152="2-F2"),'COMPRAS CONJ - FACTORES'!AB$11,'COMPRAS CONJ - FACTORES'!AB$10)*'COMPRAS CONJ - FACTORES'!AB152</f>
        <v>0</v>
      </c>
      <c r="AC152" s="21">
        <f>+$I152*IF(OR($A152="2-F1",$A152="2-F2"),'COMPRAS CONJ - FACTORES'!AC$11,'COMPRAS CONJ - FACTORES'!AC$10)*'COMPRAS CONJ - FACTORES'!AC152</f>
        <v>0</v>
      </c>
      <c r="AD152" s="21">
        <f>+$I152*IF(OR($A152="2-F1",$A152="2-F2"),'COMPRAS CONJ - FACTORES'!AD$11,'COMPRAS CONJ - FACTORES'!AD$10)*'COMPRAS CONJ - FACTORES'!AD152</f>
        <v>0</v>
      </c>
      <c r="AE152" s="21">
        <f>+$I152*IF(OR($A152="2-F1",$A152="2-F2"),'COMPRAS CONJ - FACTORES'!AE$11,'COMPRAS CONJ - FACTORES'!AE$10)*'COMPRAS CONJ - FACTORES'!AE152</f>
        <v>0</v>
      </c>
      <c r="AF152" s="21">
        <f>+$I152*IF(OR($A152="2-F1",$A152="2-F2"),'COMPRAS CONJ - FACTORES'!AF$11,'COMPRAS CONJ - FACTORES'!AF$10)*'COMPRAS CONJ - FACTORES'!AF152</f>
        <v>0</v>
      </c>
      <c r="AG152" s="21">
        <f>+$I152*IF(OR($A152="2-F1",$A152="2-F2"),'COMPRAS CONJ - FACTORES'!AG$11,'COMPRAS CONJ - FACTORES'!AG$10)*'COMPRAS CONJ - FACTORES'!AG152</f>
        <v>0</v>
      </c>
      <c r="AH152" s="21">
        <f>+$I152*IF(OR($A152="2-F1",$A152="2-F2"),'COMPRAS CONJ - FACTORES'!AH$11,'COMPRAS CONJ - FACTORES'!AH$10)*'COMPRAS CONJ - FACTORES'!AH152</f>
        <v>0</v>
      </c>
      <c r="AI152" s="21">
        <f>+$I152*IF(OR($A152="2-F1",$A152="2-F2"),'COMPRAS CONJ - FACTORES'!AI$11,'COMPRAS CONJ - FACTORES'!AI$10)*'COMPRAS CONJ - FACTORES'!AI152</f>
        <v>0</v>
      </c>
      <c r="AJ152" s="21">
        <f>+$I152*IF(OR($A152="2-F1",$A152="2-F2"),'COMPRAS CONJ - FACTORES'!AJ$11,'COMPRAS CONJ - FACTORES'!AJ$10)*'COMPRAS CONJ - FACTORES'!AJ152</f>
        <v>0</v>
      </c>
      <c r="AK152" s="21">
        <f>+$I152*IF(OR($A152="2-F1",$A152="2-F2"),'COMPRAS CONJ - FACTORES'!AK$11,'COMPRAS CONJ - FACTORES'!AK$10)*'COMPRAS CONJ - FACTORES'!AK152</f>
        <v>0</v>
      </c>
      <c r="AL152" s="21">
        <f>+$I152*IF(OR($A152="2-F1",$A152="2-F2"),'COMPRAS CONJ - FACTORES'!AL$11,'COMPRAS CONJ - FACTORES'!AL$10)*'COMPRAS CONJ - FACTORES'!AL152</f>
        <v>0</v>
      </c>
      <c r="AM152" s="21">
        <f>+$I152*IF(OR($A152="2-F1",$A152="2-F2"),'COMPRAS CONJ - FACTORES'!AM$11,'COMPRAS CONJ - FACTORES'!AM$10)*'COMPRAS CONJ - FACTORES'!AM152</f>
        <v>0</v>
      </c>
      <c r="AN152" s="21">
        <f>+$I152*IF(OR($A152="2-F1",$A152="2-F2"),'COMPRAS CONJ - FACTORES'!AN$11,'COMPRAS CONJ - FACTORES'!AN$10)*'COMPRAS CONJ - FACTORES'!AN152</f>
        <v>0</v>
      </c>
      <c r="AO152" s="21">
        <f>+$I152*IF(OR($A152="2-F1",$A152="2-F2"),'COMPRAS CONJ - FACTORES'!AO$11,'COMPRAS CONJ - FACTORES'!AO$10)*'COMPRAS CONJ - FACTORES'!AO152</f>
        <v>0</v>
      </c>
      <c r="AP152" s="21">
        <f>+$I152*IF(OR($A152="2-F1",$A152="2-F2"),'COMPRAS CONJ - FACTORES'!AP$11,'COMPRAS CONJ - FACTORES'!AP$10)*'COMPRAS CONJ - FACTORES'!AP152</f>
        <v>0</v>
      </c>
      <c r="AQ152" s="21">
        <f>+$I152*IF(OR($A152="2-F1",$A152="2-F2"),'COMPRAS CONJ - FACTORES'!AQ$11,'COMPRAS CONJ - FACTORES'!AQ$10)*'COMPRAS CONJ - FACTORES'!AQ152</f>
        <v>0</v>
      </c>
      <c r="AR152" s="21">
        <f>+$I152*IF(OR($A152="2-F1",$A152="2-F2"),'COMPRAS CONJ - FACTORES'!AR$11,'COMPRAS CONJ - FACTORES'!AR$10)*'COMPRAS CONJ - FACTORES'!AR152</f>
        <v>0</v>
      </c>
      <c r="AS152" s="21">
        <f>+$I152*IF(OR($A152="2-F1",$A152="2-F2"),'COMPRAS CONJ - FACTORES'!AS$11,'COMPRAS CONJ - FACTORES'!AS$10)*'COMPRAS CONJ - FACTORES'!AS152</f>
        <v>0</v>
      </c>
      <c r="AT152" s="21">
        <f>+$I152*IF(OR($A152="2-F1",$A152="2-F2"),'COMPRAS CONJ - FACTORES'!AT$11,'COMPRAS CONJ - FACTORES'!AT$10)*'COMPRAS CONJ - FACTORES'!AT152</f>
        <v>104.10018499999998</v>
      </c>
      <c r="AU152" s="21">
        <f>+$I152*IF(OR($A152="2-F1",$A152="2-F2"),'COMPRAS CONJ - FACTORES'!AU$11,'COMPRAS CONJ - FACTORES'!AU$10)*'COMPRAS CONJ - FACTORES'!AU152</f>
        <v>104.10018499999998</v>
      </c>
      <c r="AV152" s="21">
        <f>+$I152*IF(OR($A152="2-F1",$A152="2-F2"),'COMPRAS CONJ - FACTORES'!AV$11,'COMPRAS CONJ - FACTORES'!AV$10)*'COMPRAS CONJ - FACTORES'!AV152</f>
        <v>104.10018499999998</v>
      </c>
      <c r="AW152" s="21">
        <f>+$I152*IF(OR($A152="2-F1",$A152="2-F2"),'COMPRAS CONJ - FACTORES'!AW$11,'COMPRAS CONJ - FACTORES'!AW$10)*'COMPRAS CONJ - FACTORES'!AW152</f>
        <v>104.10018499999998</v>
      </c>
      <c r="AX152" s="21">
        <f>+$I152*IF(OR($A152="2-F1",$A152="2-F2"),'COMPRAS CONJ - FACTORES'!AX$11,'COMPRAS CONJ - FACTORES'!AX$10)*'COMPRAS CONJ - FACTORES'!AX152</f>
        <v>104.10018499999998</v>
      </c>
      <c r="AY152" s="21">
        <f>+$I152*IF(OR($A152="2-F1",$A152="2-F2"),'COMPRAS CONJ - FACTORES'!AY$11,'COMPRAS CONJ - FACTORES'!AY$10)*'COMPRAS CONJ - FACTORES'!AY152</f>
        <v>104.10018499999998</v>
      </c>
      <c r="AZ152" s="21">
        <f>+$I152*IF(OR($A152="2-F1",$A152="2-F2"),'COMPRAS CONJ - FACTORES'!AZ$11,'COMPRAS CONJ - FACTORES'!AZ$10)*'COMPRAS CONJ - FACTORES'!AZ152</f>
        <v>104.10018499999998</v>
      </c>
      <c r="BA152" s="21">
        <f>+$I152*IF(OR($A152="2-F1",$A152="2-F2"),'COMPRAS CONJ - FACTORES'!BA$11,'COMPRAS CONJ - FACTORES'!BA$10)*'COMPRAS CONJ - FACTORES'!BA152</f>
        <v>104.10018499999998</v>
      </c>
      <c r="BB152" s="21">
        <f>+$I152*IF(OR($A152="2-F1",$A152="2-F2"),'COMPRAS CONJ - FACTORES'!BB$11,'COMPRAS CONJ - FACTORES'!BB$10)*'COMPRAS CONJ - FACTORES'!BB152</f>
        <v>104.10018499999998</v>
      </c>
      <c r="BC152" s="21">
        <f>+$I152*IF(OR($A152="2-F1",$A152="2-F2"),'COMPRAS CONJ - FACTORES'!BC$11,'COMPRAS CONJ - FACTORES'!BC$10)*'COMPRAS CONJ - FACTORES'!BC152</f>
        <v>104.10018499999998</v>
      </c>
      <c r="BD152" s="21">
        <f>+$I152*IF(OR($A152="2-F1",$A152="2-F2"),'COMPRAS CONJ - FACTORES'!BD$11,'COMPRAS CONJ - FACTORES'!BD$10)*'COMPRAS CONJ - FACTORES'!BD152</f>
        <v>104.10018499999998</v>
      </c>
      <c r="BE152" s="21">
        <f>+$I152*IF(OR($A152="2-F1",$A152="2-F2"),'COMPRAS CONJ - FACTORES'!BE$11,'COMPRAS CONJ - FACTORES'!BE$10)*'COMPRAS CONJ - FACTORES'!BE152</f>
        <v>104.10018499999998</v>
      </c>
      <c r="BF152" s="21">
        <f>+$I152*IF(OR($A152="2-F1",$A152="2-F2"),'COMPRAS CONJ - FACTORES'!BF$11,'COMPRAS CONJ - FACTORES'!BF$10)*'COMPRAS CONJ - FACTORES'!BF152</f>
        <v>105.87083999999999</v>
      </c>
      <c r="BG152" s="21">
        <f>+$I152*IF(OR($A152="2-F1",$A152="2-F2"),'COMPRAS CONJ - FACTORES'!BG$11,'COMPRAS CONJ - FACTORES'!BG$10)*'COMPRAS CONJ - FACTORES'!BG152</f>
        <v>105.87083999999999</v>
      </c>
      <c r="BH152" s="21">
        <f>+$I152*IF(OR($A152="2-F1",$A152="2-F2"),'COMPRAS CONJ - FACTORES'!BH$11,'COMPRAS CONJ - FACTORES'!BH$10)*'COMPRAS CONJ - FACTORES'!BH152</f>
        <v>105.87083999999999</v>
      </c>
      <c r="BI152" s="21">
        <f>+$I152*IF(OR($A152="2-F1",$A152="2-F2"),'COMPRAS CONJ - FACTORES'!BI$11,'COMPRAS CONJ - FACTORES'!BI$10)*'COMPRAS CONJ - FACTORES'!BI152</f>
        <v>105.87083999999999</v>
      </c>
      <c r="BJ152" s="21">
        <f>+$I152*IF(OR($A152="2-F1",$A152="2-F2"),'COMPRAS CONJ - FACTORES'!BJ$11,'COMPRAS CONJ - FACTORES'!BJ$10)*'COMPRAS CONJ - FACTORES'!BJ152</f>
        <v>105.87083999999999</v>
      </c>
      <c r="BK152" s="21">
        <f>+$I152*IF(OR($A152="2-F1",$A152="2-F2"),'COMPRAS CONJ - FACTORES'!BK$11,'COMPRAS CONJ - FACTORES'!BK$10)*'COMPRAS CONJ - FACTORES'!BK152</f>
        <v>105.87083999999999</v>
      </c>
      <c r="BL152" s="21">
        <f>+$I152*IF(OR($A152="2-F1",$A152="2-F2"),'COMPRAS CONJ - FACTORES'!BL$11,'COMPRAS CONJ - FACTORES'!BL$10)*'COMPRAS CONJ - FACTORES'!BL152</f>
        <v>105.87083999999999</v>
      </c>
      <c r="BM152" s="21">
        <f>+$I152*IF(OR($A152="2-F1",$A152="2-F2"),'COMPRAS CONJ - FACTORES'!BM$11,'COMPRAS CONJ - FACTORES'!BM$10)*'COMPRAS CONJ - FACTORES'!BM152</f>
        <v>105.87083999999999</v>
      </c>
      <c r="BN152" s="21">
        <f>+$I152*IF(OR($A152="2-F1",$A152="2-F2"),'COMPRAS CONJ - FACTORES'!BN$11,'COMPRAS CONJ - FACTORES'!BN$10)*'COMPRAS CONJ - FACTORES'!BN152</f>
        <v>105.87083999999999</v>
      </c>
      <c r="BO152" s="21">
        <f>+$I152*IF(OR($A152="2-F1",$A152="2-F2"),'COMPRAS CONJ - FACTORES'!BO$11,'COMPRAS CONJ - FACTORES'!BO$10)*'COMPRAS CONJ - FACTORES'!BO152</f>
        <v>105.87083999999999</v>
      </c>
      <c r="BP152" s="21">
        <f>+$I152*IF(OR($A152="2-F1",$A152="2-F2"),'COMPRAS CONJ - FACTORES'!BP$11,'COMPRAS CONJ - FACTORES'!BP$10)*'COMPRAS CONJ - FACTORES'!BP152</f>
        <v>105.87083999999999</v>
      </c>
      <c r="BQ152" s="21">
        <f>+$I152*IF(OR($A152="2-F1",$A152="2-F2"),'COMPRAS CONJ - FACTORES'!BQ$11,'COMPRAS CONJ - FACTORES'!BQ$10)*'COMPRAS CONJ - FACTORES'!BQ152</f>
        <v>105.87083999999999</v>
      </c>
      <c r="BR152" s="21">
        <f>+$I152*IF(OR($A152="2-F1",$A152="2-F2"),'COMPRAS CONJ - FACTORES'!BR$11,'COMPRAS CONJ - FACTORES'!BR$10)*'COMPRAS CONJ - FACTORES'!BR152</f>
        <v>107.682435</v>
      </c>
      <c r="BS152" s="21">
        <f>+$I152*IF(OR($A152="2-F1",$A152="2-F2"),'COMPRAS CONJ - FACTORES'!BS$11,'COMPRAS CONJ - FACTORES'!BS$10)*'COMPRAS CONJ - FACTORES'!BS152</f>
        <v>107.682435</v>
      </c>
      <c r="BT152" s="21">
        <f>+$I152*IF(OR($A152="2-F1",$A152="2-F2"),'COMPRAS CONJ - FACTORES'!BT$11,'COMPRAS CONJ - FACTORES'!BT$10)*'COMPRAS CONJ - FACTORES'!BT152</f>
        <v>107.682435</v>
      </c>
      <c r="BU152" s="21">
        <f>+$I152*IF(OR($A152="2-F1",$A152="2-F2"),'COMPRAS CONJ - FACTORES'!BU$11,'COMPRAS CONJ - FACTORES'!BU$10)*'COMPRAS CONJ - FACTORES'!BU152</f>
        <v>107.682435</v>
      </c>
      <c r="BV152" s="21">
        <f>+$I152*IF(OR($A152="2-F1",$A152="2-F2"),'COMPRAS CONJ - FACTORES'!BV$11,'COMPRAS CONJ - FACTORES'!BV$10)*'COMPRAS CONJ - FACTORES'!BV152</f>
        <v>107.682435</v>
      </c>
      <c r="BW152" s="21">
        <f>+$I152*IF(OR($A152="2-F1",$A152="2-F2"),'COMPRAS CONJ - FACTORES'!BW$11,'COMPRAS CONJ - FACTORES'!BW$10)*'COMPRAS CONJ - FACTORES'!BW152</f>
        <v>107.682435</v>
      </c>
      <c r="BX152" s="21">
        <f>+$I152*IF(OR($A152="2-F1",$A152="2-F2"),'COMPRAS CONJ - FACTORES'!BX$11,'COMPRAS CONJ - FACTORES'!BX$10)*'COMPRAS CONJ - FACTORES'!BX152</f>
        <v>107.682435</v>
      </c>
      <c r="BY152" s="21">
        <f>+$I152*IF(OR($A152="2-F1",$A152="2-F2"),'COMPRAS CONJ - FACTORES'!BY$11,'COMPRAS CONJ - FACTORES'!BY$10)*'COMPRAS CONJ - FACTORES'!BY152</f>
        <v>107.682435</v>
      </c>
      <c r="BZ152" s="21">
        <f>+$I152*IF(OR($A152="2-F1",$A152="2-F2"),'COMPRAS CONJ - FACTORES'!BZ$11,'COMPRAS CONJ - FACTORES'!BZ$10)*'COMPRAS CONJ - FACTORES'!BZ152</f>
        <v>107.682435</v>
      </c>
      <c r="CA152" s="21">
        <f>+$I152*IF(OR($A152="2-F1",$A152="2-F2"),'COMPRAS CONJ - FACTORES'!CA$11,'COMPRAS CONJ - FACTORES'!CA$10)*'COMPRAS CONJ - FACTORES'!CA152</f>
        <v>107.682435</v>
      </c>
    </row>
    <row r="153" spans="1:79" x14ac:dyDescent="0.3">
      <c r="A153" s="9" t="s">
        <v>3398</v>
      </c>
      <c r="B153" s="18" t="s">
        <v>2968</v>
      </c>
      <c r="C153" s="442" t="s">
        <v>3629</v>
      </c>
      <c r="D153" s="11" t="s">
        <v>2825</v>
      </c>
      <c r="E153" s="9" t="s">
        <v>2826</v>
      </c>
      <c r="F153" s="9" t="s">
        <v>3630</v>
      </c>
      <c r="G153" s="9" t="s">
        <v>3631</v>
      </c>
      <c r="H153" s="12" t="s">
        <v>3632</v>
      </c>
      <c r="I153" s="13">
        <v>102</v>
      </c>
      <c r="J153" s="14">
        <v>0.52</v>
      </c>
      <c r="K153" s="24">
        <v>43427</v>
      </c>
      <c r="L153" s="24">
        <v>51501</v>
      </c>
      <c r="M153" s="689"/>
      <c r="N153" s="21">
        <f>+$I153*IF(OR($A153="2-F1",$A153="2-F2"),'COMPRAS CONJ - FACTORES'!N$11,'COMPRAS CONJ - FACTORES'!N$10)*'COMPRAS CONJ - FACTORES'!N153</f>
        <v>0</v>
      </c>
      <c r="O153" s="21">
        <f>+$I153*IF(OR($A153="2-F1",$A153="2-F2"),'COMPRAS CONJ - FACTORES'!O$11,'COMPRAS CONJ - FACTORES'!O$10)*'COMPRAS CONJ - FACTORES'!O153</f>
        <v>0</v>
      </c>
      <c r="P153" s="21">
        <f>+$I153*IF(OR($A153="2-F1",$A153="2-F2"),'COMPRAS CONJ - FACTORES'!P$11,'COMPRAS CONJ - FACTORES'!P$10)*'COMPRAS CONJ - FACTORES'!P153</f>
        <v>0</v>
      </c>
      <c r="Q153" s="21">
        <f>+$I153*IF(OR($A153="2-F1",$A153="2-F2"),'COMPRAS CONJ - FACTORES'!Q$11,'COMPRAS CONJ - FACTORES'!Q$10)*'COMPRAS CONJ - FACTORES'!Q153</f>
        <v>0</v>
      </c>
      <c r="R153" s="21">
        <f>+$I153*IF(OR($A153="2-F1",$A153="2-F2"),'COMPRAS CONJ - FACTORES'!R$11,'COMPRAS CONJ - FACTORES'!R$10)*'COMPRAS CONJ - FACTORES'!R153</f>
        <v>0</v>
      </c>
      <c r="S153" s="21">
        <f>+$I153*IF(OR($A153="2-F1",$A153="2-F2"),'COMPRAS CONJ - FACTORES'!S$11,'COMPRAS CONJ - FACTORES'!S$10)*'COMPRAS CONJ - FACTORES'!S153</f>
        <v>0</v>
      </c>
      <c r="T153" s="21">
        <f>+$I153*IF(OR($A153="2-F1",$A153="2-F2"),'COMPRAS CONJ - FACTORES'!T$11,'COMPRAS CONJ - FACTORES'!T$10)*'COMPRAS CONJ - FACTORES'!T153</f>
        <v>0</v>
      </c>
      <c r="U153" s="21">
        <f>+$I153*IF(OR($A153="2-F1",$A153="2-F2"),'COMPRAS CONJ - FACTORES'!U$11,'COMPRAS CONJ - FACTORES'!U$10)*'COMPRAS CONJ - FACTORES'!U153</f>
        <v>0</v>
      </c>
      <c r="V153" s="21">
        <f>+$I153*IF(OR($A153="2-F1",$A153="2-F2"),'COMPRAS CONJ - FACTORES'!V$11,'COMPRAS CONJ - FACTORES'!V$10)*'COMPRAS CONJ - FACTORES'!V153</f>
        <v>0</v>
      </c>
      <c r="W153" s="21">
        <f>+$I153*IF(OR($A153="2-F1",$A153="2-F2"),'COMPRAS CONJ - FACTORES'!W$11,'COMPRAS CONJ - FACTORES'!W$10)*'COMPRAS CONJ - FACTORES'!W153</f>
        <v>0</v>
      </c>
      <c r="X153" s="21">
        <f>+$I153*IF(OR($A153="2-F1",$A153="2-F2"),'COMPRAS CONJ - FACTORES'!X$11,'COMPRAS CONJ - FACTORES'!X$10)*'COMPRAS CONJ - FACTORES'!X153</f>
        <v>0</v>
      </c>
      <c r="Y153" s="21">
        <f>+$I153*IF(OR($A153="2-F1",$A153="2-F2"),'COMPRAS CONJ - FACTORES'!Y$11,'COMPRAS CONJ - FACTORES'!Y$10)*'COMPRAS CONJ - FACTORES'!Y153</f>
        <v>0</v>
      </c>
      <c r="Z153" s="21">
        <f>+$I153*IF(OR($A153="2-F1",$A153="2-F2"),'COMPRAS CONJ - FACTORES'!Z$11,'COMPRAS CONJ - FACTORES'!Z$10)*'COMPRAS CONJ - FACTORES'!Z153</f>
        <v>0</v>
      </c>
      <c r="AA153" s="21">
        <f>+$I153*IF(OR($A153="2-F1",$A153="2-F2"),'COMPRAS CONJ - FACTORES'!AA$11,'COMPRAS CONJ - FACTORES'!AA$10)*'COMPRAS CONJ - FACTORES'!AA153</f>
        <v>0</v>
      </c>
      <c r="AB153" s="21">
        <f>+$I153*IF(OR($A153="2-F1",$A153="2-F2"),'COMPRAS CONJ - FACTORES'!AB$11,'COMPRAS CONJ - FACTORES'!AB$10)*'COMPRAS CONJ - FACTORES'!AB153</f>
        <v>0</v>
      </c>
      <c r="AC153" s="21">
        <f>+$I153*IF(OR($A153="2-F1",$A153="2-F2"),'COMPRAS CONJ - FACTORES'!AC$11,'COMPRAS CONJ - FACTORES'!AC$10)*'COMPRAS CONJ - FACTORES'!AC153</f>
        <v>0</v>
      </c>
      <c r="AD153" s="21">
        <f>+$I153*IF(OR($A153="2-F1",$A153="2-F2"),'COMPRAS CONJ - FACTORES'!AD$11,'COMPRAS CONJ - FACTORES'!AD$10)*'COMPRAS CONJ - FACTORES'!AD153</f>
        <v>0</v>
      </c>
      <c r="AE153" s="21">
        <f>+$I153*IF(OR($A153="2-F1",$A153="2-F2"),'COMPRAS CONJ - FACTORES'!AE$11,'COMPRAS CONJ - FACTORES'!AE$10)*'COMPRAS CONJ - FACTORES'!AE153</f>
        <v>0</v>
      </c>
      <c r="AF153" s="21">
        <f>+$I153*IF(OR($A153="2-F1",$A153="2-F2"),'COMPRAS CONJ - FACTORES'!AF$11,'COMPRAS CONJ - FACTORES'!AF$10)*'COMPRAS CONJ - FACTORES'!AF153</f>
        <v>0</v>
      </c>
      <c r="AG153" s="21">
        <f>+$I153*IF(OR($A153="2-F1",$A153="2-F2"),'COMPRAS CONJ - FACTORES'!AG$11,'COMPRAS CONJ - FACTORES'!AG$10)*'COMPRAS CONJ - FACTORES'!AG153</f>
        <v>0</v>
      </c>
      <c r="AH153" s="21">
        <f>+$I153*IF(OR($A153="2-F1",$A153="2-F2"),'COMPRAS CONJ - FACTORES'!AH$11,'COMPRAS CONJ - FACTORES'!AH$10)*'COMPRAS CONJ - FACTORES'!AH153</f>
        <v>0</v>
      </c>
      <c r="AI153" s="21">
        <f>+$I153*IF(OR($A153="2-F1",$A153="2-F2"),'COMPRAS CONJ - FACTORES'!AI$11,'COMPRAS CONJ - FACTORES'!AI$10)*'COMPRAS CONJ - FACTORES'!AI153</f>
        <v>0</v>
      </c>
      <c r="AJ153" s="21">
        <f>+$I153*IF(OR($A153="2-F1",$A153="2-F2"),'COMPRAS CONJ - FACTORES'!AJ$11,'COMPRAS CONJ - FACTORES'!AJ$10)*'COMPRAS CONJ - FACTORES'!AJ153</f>
        <v>0</v>
      </c>
      <c r="AK153" s="21">
        <f>+$I153*IF(OR($A153="2-F1",$A153="2-F2"),'COMPRAS CONJ - FACTORES'!AK$11,'COMPRAS CONJ - FACTORES'!AK$10)*'COMPRAS CONJ - FACTORES'!AK153</f>
        <v>0</v>
      </c>
      <c r="AL153" s="21">
        <f>+$I153*IF(OR($A153="2-F1",$A153="2-F2"),'COMPRAS CONJ - FACTORES'!AL$11,'COMPRAS CONJ - FACTORES'!AL$10)*'COMPRAS CONJ - FACTORES'!AL153</f>
        <v>0</v>
      </c>
      <c r="AM153" s="21">
        <f>+$I153*IF(OR($A153="2-F1",$A153="2-F2"),'COMPRAS CONJ - FACTORES'!AM$11,'COMPRAS CONJ - FACTORES'!AM$10)*'COMPRAS CONJ - FACTORES'!AM153</f>
        <v>0</v>
      </c>
      <c r="AN153" s="21">
        <f>+$I153*IF(OR($A153="2-F1",$A153="2-F2"),'COMPRAS CONJ - FACTORES'!AN$11,'COMPRAS CONJ - FACTORES'!AN$10)*'COMPRAS CONJ - FACTORES'!AN153</f>
        <v>0</v>
      </c>
      <c r="AO153" s="21">
        <f>+$I153*IF(OR($A153="2-F1",$A153="2-F2"),'COMPRAS CONJ - FACTORES'!AO$11,'COMPRAS CONJ - FACTORES'!AO$10)*'COMPRAS CONJ - FACTORES'!AO153</f>
        <v>0</v>
      </c>
      <c r="AP153" s="21">
        <f>+$I153*IF(OR($A153="2-F1",$A153="2-F2"),'COMPRAS CONJ - FACTORES'!AP$11,'COMPRAS CONJ - FACTORES'!AP$10)*'COMPRAS CONJ - FACTORES'!AP153</f>
        <v>0</v>
      </c>
      <c r="AQ153" s="21">
        <f>+$I153*IF(OR($A153="2-F1",$A153="2-F2"),'COMPRAS CONJ - FACTORES'!AQ$11,'COMPRAS CONJ - FACTORES'!AQ$10)*'COMPRAS CONJ - FACTORES'!AQ153</f>
        <v>0</v>
      </c>
      <c r="AR153" s="21">
        <f>+$I153*IF(OR($A153="2-F1",$A153="2-F2"),'COMPRAS CONJ - FACTORES'!AR$11,'COMPRAS CONJ - FACTORES'!AR$10)*'COMPRAS CONJ - FACTORES'!AR153</f>
        <v>0</v>
      </c>
      <c r="AS153" s="21">
        <f>+$I153*IF(OR($A153="2-F1",$A153="2-F2"),'COMPRAS CONJ - FACTORES'!AS$11,'COMPRAS CONJ - FACTORES'!AS$10)*'COMPRAS CONJ - FACTORES'!AS153</f>
        <v>0</v>
      </c>
      <c r="AT153" s="21">
        <f>+$I153*IF(OR($A153="2-F1",$A153="2-F2"),'COMPRAS CONJ - FACTORES'!AT$11,'COMPRAS CONJ - FACTORES'!AT$10)*'COMPRAS CONJ - FACTORES'!AT153</f>
        <v>0</v>
      </c>
      <c r="AU153" s="21">
        <f>+$I153*IF(OR($A153="2-F1",$A153="2-F2"),'COMPRAS CONJ - FACTORES'!AU$11,'COMPRAS CONJ - FACTORES'!AU$10)*'COMPRAS CONJ - FACTORES'!AU153</f>
        <v>0</v>
      </c>
      <c r="AV153" s="21">
        <f>+$I153*IF(OR($A153="2-F1",$A153="2-F2"),'COMPRAS CONJ - FACTORES'!AV$11,'COMPRAS CONJ - FACTORES'!AV$10)*'COMPRAS CONJ - FACTORES'!AV153</f>
        <v>0</v>
      </c>
      <c r="AW153" s="21">
        <f>+$I153*IF(OR($A153="2-F1",$A153="2-F2"),'COMPRAS CONJ - FACTORES'!AW$11,'COMPRAS CONJ - FACTORES'!AW$10)*'COMPRAS CONJ - FACTORES'!AW153</f>
        <v>0</v>
      </c>
      <c r="AX153" s="21">
        <f>+$I153*IF(OR($A153="2-F1",$A153="2-F2"),'COMPRAS CONJ - FACTORES'!AX$11,'COMPRAS CONJ - FACTORES'!AX$10)*'COMPRAS CONJ - FACTORES'!AX153</f>
        <v>0</v>
      </c>
      <c r="AY153" s="21">
        <f>+$I153*IF(OR($A153="2-F1",$A153="2-F2"),'COMPRAS CONJ - FACTORES'!AY$11,'COMPRAS CONJ - FACTORES'!AY$10)*'COMPRAS CONJ - FACTORES'!AY153</f>
        <v>0</v>
      </c>
      <c r="AZ153" s="21">
        <f>+$I153*IF(OR($A153="2-F1",$A153="2-F2"),'COMPRAS CONJ - FACTORES'!AZ$11,'COMPRAS CONJ - FACTORES'!AZ$10)*'COMPRAS CONJ - FACTORES'!AZ153</f>
        <v>0</v>
      </c>
      <c r="BA153" s="21">
        <f>+$I153*IF(OR($A153="2-F1",$A153="2-F2"),'COMPRAS CONJ - FACTORES'!BA$11,'COMPRAS CONJ - FACTORES'!BA$10)*'COMPRAS CONJ - FACTORES'!BA153</f>
        <v>0</v>
      </c>
      <c r="BB153" s="21">
        <f>+$I153*IF(OR($A153="2-F1",$A153="2-F2"),'COMPRAS CONJ - FACTORES'!BB$11,'COMPRAS CONJ - FACTORES'!BB$10)*'COMPRAS CONJ - FACTORES'!BB153</f>
        <v>0</v>
      </c>
      <c r="BC153" s="21">
        <f>+$I153*IF(OR($A153="2-F1",$A153="2-F2"),'COMPRAS CONJ - FACTORES'!BC$11,'COMPRAS CONJ - FACTORES'!BC$10)*'COMPRAS CONJ - FACTORES'!BC153</f>
        <v>0</v>
      </c>
      <c r="BD153" s="21">
        <f>+$I153*IF(OR($A153="2-F1",$A153="2-F2"),'COMPRAS CONJ - FACTORES'!BD$11,'COMPRAS CONJ - FACTORES'!BD$10)*'COMPRAS CONJ - FACTORES'!BD153</f>
        <v>0</v>
      </c>
      <c r="BE153" s="21">
        <f>+$I153*IF(OR($A153="2-F1",$A153="2-F2"),'COMPRAS CONJ - FACTORES'!BE$11,'COMPRAS CONJ - FACTORES'!BE$10)*'COMPRAS CONJ - FACTORES'!BE153</f>
        <v>0</v>
      </c>
      <c r="BF153" s="21">
        <f>+$I153*IF(OR($A153="2-F1",$A153="2-F2"),'COMPRAS CONJ - FACTORES'!BF$11,'COMPRAS CONJ - FACTORES'!BF$10)*'COMPRAS CONJ - FACTORES'!BF153</f>
        <v>0</v>
      </c>
      <c r="BG153" s="21">
        <f>+$I153*IF(OR($A153="2-F1",$A153="2-F2"),'COMPRAS CONJ - FACTORES'!BG$11,'COMPRAS CONJ - FACTORES'!BG$10)*'COMPRAS CONJ - FACTORES'!BG153</f>
        <v>0</v>
      </c>
      <c r="BH153" s="21">
        <f>+$I153*IF(OR($A153="2-F1",$A153="2-F2"),'COMPRAS CONJ - FACTORES'!BH$11,'COMPRAS CONJ - FACTORES'!BH$10)*'COMPRAS CONJ - FACTORES'!BH153</f>
        <v>0</v>
      </c>
      <c r="BI153" s="21">
        <f>+$I153*IF(OR($A153="2-F1",$A153="2-F2"),'COMPRAS CONJ - FACTORES'!BI$11,'COMPRAS CONJ - FACTORES'!BI$10)*'COMPRAS CONJ - FACTORES'!BI153</f>
        <v>0</v>
      </c>
      <c r="BJ153" s="21">
        <f>+$I153*IF(OR($A153="2-F1",$A153="2-F2"),'COMPRAS CONJ - FACTORES'!BJ$11,'COMPRAS CONJ - FACTORES'!BJ$10)*'COMPRAS CONJ - FACTORES'!BJ153</f>
        <v>0</v>
      </c>
      <c r="BK153" s="21">
        <f>+$I153*IF(OR($A153="2-F1",$A153="2-F2"),'COMPRAS CONJ - FACTORES'!BK$11,'COMPRAS CONJ - FACTORES'!BK$10)*'COMPRAS CONJ - FACTORES'!BK153</f>
        <v>0</v>
      </c>
      <c r="BL153" s="21">
        <f>+$I153*IF(OR($A153="2-F1",$A153="2-F2"),'COMPRAS CONJ - FACTORES'!BL$11,'COMPRAS CONJ - FACTORES'!BL$10)*'COMPRAS CONJ - FACTORES'!BL153</f>
        <v>0</v>
      </c>
      <c r="BM153" s="21">
        <f>+$I153*IF(OR($A153="2-F1",$A153="2-F2"),'COMPRAS CONJ - FACTORES'!BM$11,'COMPRAS CONJ - FACTORES'!BM$10)*'COMPRAS CONJ - FACTORES'!BM153</f>
        <v>0</v>
      </c>
      <c r="BN153" s="21">
        <f>+$I153*IF(OR($A153="2-F1",$A153="2-F2"),'COMPRAS CONJ - FACTORES'!BN$11,'COMPRAS CONJ - FACTORES'!BN$10)*'COMPRAS CONJ - FACTORES'!BN153</f>
        <v>0</v>
      </c>
      <c r="BO153" s="21">
        <f>+$I153*IF(OR($A153="2-F1",$A153="2-F2"),'COMPRAS CONJ - FACTORES'!BO$11,'COMPRAS CONJ - FACTORES'!BO$10)*'COMPRAS CONJ - FACTORES'!BO153</f>
        <v>0</v>
      </c>
      <c r="BP153" s="21">
        <f>+$I153*IF(OR($A153="2-F1",$A153="2-F2"),'COMPRAS CONJ - FACTORES'!BP$11,'COMPRAS CONJ - FACTORES'!BP$10)*'COMPRAS CONJ - FACTORES'!BP153</f>
        <v>0</v>
      </c>
      <c r="BQ153" s="21">
        <f>+$I153*IF(OR($A153="2-F1",$A153="2-F2"),'COMPRAS CONJ - FACTORES'!BQ$11,'COMPRAS CONJ - FACTORES'!BQ$10)*'COMPRAS CONJ - FACTORES'!BQ153</f>
        <v>0</v>
      </c>
      <c r="BR153" s="21">
        <f>+$I153*IF(OR($A153="2-F1",$A153="2-F2"),'COMPRAS CONJ - FACTORES'!BR$11,'COMPRAS CONJ - FACTORES'!BR$10)*'COMPRAS CONJ - FACTORES'!BR153</f>
        <v>0</v>
      </c>
      <c r="BS153" s="21">
        <f>+$I153*IF(OR($A153="2-F1",$A153="2-F2"),'COMPRAS CONJ - FACTORES'!BS$11,'COMPRAS CONJ - FACTORES'!BS$10)*'COMPRAS CONJ - FACTORES'!BS153</f>
        <v>0</v>
      </c>
      <c r="BT153" s="21">
        <f>+$I153*IF(OR($A153="2-F1",$A153="2-F2"),'COMPRAS CONJ - FACTORES'!BT$11,'COMPRAS CONJ - FACTORES'!BT$10)*'COMPRAS CONJ - FACTORES'!BT153</f>
        <v>0</v>
      </c>
      <c r="BU153" s="21">
        <f>+$I153*IF(OR($A153="2-F1",$A153="2-F2"),'COMPRAS CONJ - FACTORES'!BU$11,'COMPRAS CONJ - FACTORES'!BU$10)*'COMPRAS CONJ - FACTORES'!BU153</f>
        <v>0</v>
      </c>
      <c r="BV153" s="21">
        <f>+$I153*IF(OR($A153="2-F1",$A153="2-F2"),'COMPRAS CONJ - FACTORES'!BV$11,'COMPRAS CONJ - FACTORES'!BV$10)*'COMPRAS CONJ - FACTORES'!BV153</f>
        <v>0</v>
      </c>
      <c r="BW153" s="21">
        <f>+$I153*IF(OR($A153="2-F1",$A153="2-F2"),'COMPRAS CONJ - FACTORES'!BW$11,'COMPRAS CONJ - FACTORES'!BW$10)*'COMPRAS CONJ - FACTORES'!BW153</f>
        <v>0</v>
      </c>
      <c r="BX153" s="21">
        <f>+$I153*IF(OR($A153="2-F1",$A153="2-F2"),'COMPRAS CONJ - FACTORES'!BX$11,'COMPRAS CONJ - FACTORES'!BX$10)*'COMPRAS CONJ - FACTORES'!BX153</f>
        <v>0</v>
      </c>
      <c r="BY153" s="21">
        <f>+$I153*IF(OR($A153="2-F1",$A153="2-F2"),'COMPRAS CONJ - FACTORES'!BY$11,'COMPRAS CONJ - FACTORES'!BY$10)*'COMPRAS CONJ - FACTORES'!BY153</f>
        <v>0</v>
      </c>
      <c r="BZ153" s="21">
        <f>+$I153*IF(OR($A153="2-F1",$A153="2-F2"),'COMPRAS CONJ - FACTORES'!BZ$11,'COMPRAS CONJ - FACTORES'!BZ$10)*'COMPRAS CONJ - FACTORES'!BZ153</f>
        <v>0</v>
      </c>
      <c r="CA153" s="21">
        <f>+$I153*IF(OR($A153="2-F1",$A153="2-F2"),'COMPRAS CONJ - FACTORES'!CA$11,'COMPRAS CONJ - FACTORES'!CA$10)*'COMPRAS CONJ - FACTORES'!CA153</f>
        <v>0</v>
      </c>
    </row>
    <row r="154" spans="1:79" x14ac:dyDescent="0.3">
      <c r="A154" s="9" t="s">
        <v>3398</v>
      </c>
      <c r="B154" s="18" t="s">
        <v>2968</v>
      </c>
      <c r="C154" s="442" t="s">
        <v>3633</v>
      </c>
      <c r="D154" s="11" t="s">
        <v>2825</v>
      </c>
      <c r="E154" s="9" t="s">
        <v>2826</v>
      </c>
      <c r="F154" s="9" t="s">
        <v>3610</v>
      </c>
      <c r="G154" s="9" t="s">
        <v>3634</v>
      </c>
      <c r="H154" s="12" t="s">
        <v>9068</v>
      </c>
      <c r="I154" s="13">
        <v>102</v>
      </c>
      <c r="J154" s="14">
        <v>0.51</v>
      </c>
      <c r="K154" s="24">
        <v>43383</v>
      </c>
      <c r="L154" s="24">
        <v>44565</v>
      </c>
      <c r="M154" s="689">
        <v>44565</v>
      </c>
      <c r="N154" s="21">
        <f>+$I154*IF(OR($A154="2-F1",$A154="2-F2"),'COMPRAS CONJ - FACTORES'!N$11,'COMPRAS CONJ - FACTORES'!N$10)*'COMPRAS CONJ - FACTORES'!N154</f>
        <v>0</v>
      </c>
      <c r="O154" s="21">
        <f>+$I154*IF(OR($A154="2-F1",$A154="2-F2"),'COMPRAS CONJ - FACTORES'!O$11,'COMPRAS CONJ - FACTORES'!O$10)*'COMPRAS CONJ - FACTORES'!O154</f>
        <v>0</v>
      </c>
      <c r="P154" s="21">
        <f>+$I154*IF(OR($A154="2-F1",$A154="2-F2"),'COMPRAS CONJ - FACTORES'!P$11,'COMPRAS CONJ - FACTORES'!P$10)*'COMPRAS CONJ - FACTORES'!P154</f>
        <v>0</v>
      </c>
      <c r="Q154" s="21">
        <f>+$I154*IF(OR($A154="2-F1",$A154="2-F2"),'COMPRAS CONJ - FACTORES'!Q$11,'COMPRAS CONJ - FACTORES'!Q$10)*'COMPRAS CONJ - FACTORES'!Q154</f>
        <v>0</v>
      </c>
      <c r="R154" s="21">
        <f>+$I154*IF(OR($A154="2-F1",$A154="2-F2"),'COMPRAS CONJ - FACTORES'!R$11,'COMPRAS CONJ - FACTORES'!R$10)*'COMPRAS CONJ - FACTORES'!R154</f>
        <v>0</v>
      </c>
      <c r="S154" s="21">
        <f>+$I154*IF(OR($A154="2-F1",$A154="2-F2"),'COMPRAS CONJ - FACTORES'!S$11,'COMPRAS CONJ - FACTORES'!S$10)*'COMPRAS CONJ - FACTORES'!S154</f>
        <v>0</v>
      </c>
      <c r="T154" s="21">
        <f>+$I154*IF(OR($A154="2-F1",$A154="2-F2"),'COMPRAS CONJ - FACTORES'!T$11,'COMPRAS CONJ - FACTORES'!T$10)*'COMPRAS CONJ - FACTORES'!T154</f>
        <v>0</v>
      </c>
      <c r="U154" s="21">
        <f>+$I154*IF(OR($A154="2-F1",$A154="2-F2"),'COMPRAS CONJ - FACTORES'!U$11,'COMPRAS CONJ - FACTORES'!U$10)*'COMPRAS CONJ - FACTORES'!U154</f>
        <v>0</v>
      </c>
      <c r="V154" s="21">
        <f>+$I154*IF(OR($A154="2-F1",$A154="2-F2"),'COMPRAS CONJ - FACTORES'!V$11,'COMPRAS CONJ - FACTORES'!V$10)*'COMPRAS CONJ - FACTORES'!V154</f>
        <v>0</v>
      </c>
      <c r="W154" s="21">
        <f>+$I154*IF(OR($A154="2-F1",$A154="2-F2"),'COMPRAS CONJ - FACTORES'!W$11,'COMPRAS CONJ - FACTORES'!W$10)*'COMPRAS CONJ - FACTORES'!W154</f>
        <v>0</v>
      </c>
      <c r="X154" s="21">
        <f>+$I154*IF(OR($A154="2-F1",$A154="2-F2"),'COMPRAS CONJ - FACTORES'!X$11,'COMPRAS CONJ - FACTORES'!X$10)*'COMPRAS CONJ - FACTORES'!X154</f>
        <v>0</v>
      </c>
      <c r="Y154" s="21">
        <f>+$I154*IF(OR($A154="2-F1",$A154="2-F2"),'COMPRAS CONJ - FACTORES'!Y$11,'COMPRAS CONJ - FACTORES'!Y$10)*'COMPRAS CONJ - FACTORES'!Y154</f>
        <v>0</v>
      </c>
      <c r="Z154" s="21">
        <f>+$I154*IF(OR($A154="2-F1",$A154="2-F2"),'COMPRAS CONJ - FACTORES'!Z$11,'COMPRAS CONJ - FACTORES'!Z$10)*'COMPRAS CONJ - FACTORES'!Z154</f>
        <v>0</v>
      </c>
      <c r="AA154" s="21">
        <f>+$I154*IF(OR($A154="2-F1",$A154="2-F2"),'COMPRAS CONJ - FACTORES'!AA$11,'COMPRAS CONJ - FACTORES'!AA$10)*'COMPRAS CONJ - FACTORES'!AA154</f>
        <v>0</v>
      </c>
      <c r="AB154" s="21">
        <f>+$I154*IF(OR($A154="2-F1",$A154="2-F2"),'COMPRAS CONJ - FACTORES'!AB$11,'COMPRAS CONJ - FACTORES'!AB$10)*'COMPRAS CONJ - FACTORES'!AB154</f>
        <v>0</v>
      </c>
      <c r="AC154" s="21">
        <f>+$I154*IF(OR($A154="2-F1",$A154="2-F2"),'COMPRAS CONJ - FACTORES'!AC$11,'COMPRAS CONJ - FACTORES'!AC$10)*'COMPRAS CONJ - FACTORES'!AC154</f>
        <v>0</v>
      </c>
      <c r="AD154" s="21">
        <f>+$I154*IF(OR($A154="2-F1",$A154="2-F2"),'COMPRAS CONJ - FACTORES'!AD$11,'COMPRAS CONJ - FACTORES'!AD$10)*'COMPRAS CONJ - FACTORES'!AD154</f>
        <v>0</v>
      </c>
      <c r="AE154" s="21">
        <f>+$I154*IF(OR($A154="2-F1",$A154="2-F2"),'COMPRAS CONJ - FACTORES'!AE$11,'COMPRAS CONJ - FACTORES'!AE$10)*'COMPRAS CONJ - FACTORES'!AE154</f>
        <v>0</v>
      </c>
      <c r="AF154" s="21">
        <f>+$I154*IF(OR($A154="2-F1",$A154="2-F2"),'COMPRAS CONJ - FACTORES'!AF$11,'COMPRAS CONJ - FACTORES'!AF$10)*'COMPRAS CONJ - FACTORES'!AF154</f>
        <v>0</v>
      </c>
      <c r="AG154" s="21">
        <f>+$I154*IF(OR($A154="2-F1",$A154="2-F2"),'COMPRAS CONJ - FACTORES'!AG$11,'COMPRAS CONJ - FACTORES'!AG$10)*'COMPRAS CONJ - FACTORES'!AG154</f>
        <v>0</v>
      </c>
      <c r="AH154" s="21">
        <f>+$I154*IF(OR($A154="2-F1",$A154="2-F2"),'COMPRAS CONJ - FACTORES'!AH$11,'COMPRAS CONJ - FACTORES'!AH$10)*'COMPRAS CONJ - FACTORES'!AH154</f>
        <v>0</v>
      </c>
      <c r="AI154" s="21">
        <f>+$I154*IF(OR($A154="2-F1",$A154="2-F2"),'COMPRAS CONJ - FACTORES'!AI$11,'COMPRAS CONJ - FACTORES'!AI$10)*'COMPRAS CONJ - FACTORES'!AI154</f>
        <v>0</v>
      </c>
      <c r="AJ154" s="21">
        <f>+$I154*IF(OR($A154="2-F1",$A154="2-F2"),'COMPRAS CONJ - FACTORES'!AJ$11,'COMPRAS CONJ - FACTORES'!AJ$10)*'COMPRAS CONJ - FACTORES'!AJ154</f>
        <v>0</v>
      </c>
      <c r="AK154" s="21">
        <f>+$I154*IF(OR($A154="2-F1",$A154="2-F2"),'COMPRAS CONJ - FACTORES'!AK$11,'COMPRAS CONJ - FACTORES'!AK$10)*'COMPRAS CONJ - FACTORES'!AK154</f>
        <v>0</v>
      </c>
      <c r="AL154" s="21">
        <f>+$I154*IF(OR($A154="2-F1",$A154="2-F2"),'COMPRAS CONJ - FACTORES'!AL$11,'COMPRAS CONJ - FACTORES'!AL$10)*'COMPRAS CONJ - FACTORES'!AL154</f>
        <v>0</v>
      </c>
      <c r="AM154" s="21">
        <f>+$I154*IF(OR($A154="2-F1",$A154="2-F2"),'COMPRAS CONJ - FACTORES'!AM$11,'COMPRAS CONJ - FACTORES'!AM$10)*'COMPRAS CONJ - FACTORES'!AM154</f>
        <v>0</v>
      </c>
      <c r="AN154" s="21">
        <f>+$I154*IF(OR($A154="2-F1",$A154="2-F2"),'COMPRAS CONJ - FACTORES'!AN$11,'COMPRAS CONJ - FACTORES'!AN$10)*'COMPRAS CONJ - FACTORES'!AN154</f>
        <v>0</v>
      </c>
      <c r="AO154" s="21">
        <f>+$I154*IF(OR($A154="2-F1",$A154="2-F2"),'COMPRAS CONJ - FACTORES'!AO$11,'COMPRAS CONJ - FACTORES'!AO$10)*'COMPRAS CONJ - FACTORES'!AO154</f>
        <v>0</v>
      </c>
      <c r="AP154" s="21">
        <f>+$I154*IF(OR($A154="2-F1",$A154="2-F2"),'COMPRAS CONJ - FACTORES'!AP$11,'COMPRAS CONJ - FACTORES'!AP$10)*'COMPRAS CONJ - FACTORES'!AP154</f>
        <v>0</v>
      </c>
      <c r="AQ154" s="21">
        <f>+$I154*IF(OR($A154="2-F1",$A154="2-F2"),'COMPRAS CONJ - FACTORES'!AQ$11,'COMPRAS CONJ - FACTORES'!AQ$10)*'COMPRAS CONJ - FACTORES'!AQ154</f>
        <v>0</v>
      </c>
      <c r="AR154" s="21">
        <f>+$I154*IF(OR($A154="2-F1",$A154="2-F2"),'COMPRAS CONJ - FACTORES'!AR$11,'COMPRAS CONJ - FACTORES'!AR$10)*'COMPRAS CONJ - FACTORES'!AR154</f>
        <v>0</v>
      </c>
      <c r="AS154" s="21">
        <f>+$I154*IF(OR($A154="2-F1",$A154="2-F2"),'COMPRAS CONJ - FACTORES'!AS$11,'COMPRAS CONJ - FACTORES'!AS$10)*'COMPRAS CONJ - FACTORES'!AS154</f>
        <v>0</v>
      </c>
      <c r="AT154" s="21">
        <f>+$I154*IF(OR($A154="2-F1",$A154="2-F2"),'COMPRAS CONJ - FACTORES'!AT$11,'COMPRAS CONJ - FACTORES'!AT$10)*'COMPRAS CONJ - FACTORES'!AT154</f>
        <v>0</v>
      </c>
      <c r="AU154" s="21">
        <f>+$I154*IF(OR($A154="2-F1",$A154="2-F2"),'COMPRAS CONJ - FACTORES'!AU$11,'COMPRAS CONJ - FACTORES'!AU$10)*'COMPRAS CONJ - FACTORES'!AU154</f>
        <v>0</v>
      </c>
      <c r="AV154" s="21">
        <f>+$I154*IF(OR($A154="2-F1",$A154="2-F2"),'COMPRAS CONJ - FACTORES'!AV$11,'COMPRAS CONJ - FACTORES'!AV$10)*'COMPRAS CONJ - FACTORES'!AV154</f>
        <v>0</v>
      </c>
      <c r="AW154" s="21">
        <f>+$I154*IF(OR($A154="2-F1",$A154="2-F2"),'COMPRAS CONJ - FACTORES'!AW$11,'COMPRAS CONJ - FACTORES'!AW$10)*'COMPRAS CONJ - FACTORES'!AW154</f>
        <v>0</v>
      </c>
      <c r="AX154" s="21">
        <f>+$I154*IF(OR($A154="2-F1",$A154="2-F2"),'COMPRAS CONJ - FACTORES'!AX$11,'COMPRAS CONJ - FACTORES'!AX$10)*'COMPRAS CONJ - FACTORES'!AX154</f>
        <v>0</v>
      </c>
      <c r="AY154" s="21">
        <f>+$I154*IF(OR($A154="2-F1",$A154="2-F2"),'COMPRAS CONJ - FACTORES'!AY$11,'COMPRAS CONJ - FACTORES'!AY$10)*'COMPRAS CONJ - FACTORES'!AY154</f>
        <v>0</v>
      </c>
      <c r="AZ154" s="21">
        <f>+$I154*IF(OR($A154="2-F1",$A154="2-F2"),'COMPRAS CONJ - FACTORES'!AZ$11,'COMPRAS CONJ - FACTORES'!AZ$10)*'COMPRAS CONJ - FACTORES'!AZ154</f>
        <v>0</v>
      </c>
      <c r="BA154" s="21">
        <f>+$I154*IF(OR($A154="2-F1",$A154="2-F2"),'COMPRAS CONJ - FACTORES'!BA$11,'COMPRAS CONJ - FACTORES'!BA$10)*'COMPRAS CONJ - FACTORES'!BA154</f>
        <v>0</v>
      </c>
      <c r="BB154" s="21">
        <f>+$I154*IF(OR($A154="2-F1",$A154="2-F2"),'COMPRAS CONJ - FACTORES'!BB$11,'COMPRAS CONJ - FACTORES'!BB$10)*'COMPRAS CONJ - FACTORES'!BB154</f>
        <v>0</v>
      </c>
      <c r="BC154" s="21">
        <f>+$I154*IF(OR($A154="2-F1",$A154="2-F2"),'COMPRAS CONJ - FACTORES'!BC$11,'COMPRAS CONJ - FACTORES'!BC$10)*'COMPRAS CONJ - FACTORES'!BC154</f>
        <v>0</v>
      </c>
      <c r="BD154" s="21">
        <f>+$I154*IF(OR($A154="2-F1",$A154="2-F2"),'COMPRAS CONJ - FACTORES'!BD$11,'COMPRAS CONJ - FACTORES'!BD$10)*'COMPRAS CONJ - FACTORES'!BD154</f>
        <v>0</v>
      </c>
      <c r="BE154" s="21">
        <f>+$I154*IF(OR($A154="2-F1",$A154="2-F2"),'COMPRAS CONJ - FACTORES'!BE$11,'COMPRAS CONJ - FACTORES'!BE$10)*'COMPRAS CONJ - FACTORES'!BE154</f>
        <v>0</v>
      </c>
      <c r="BF154" s="21">
        <f>+$I154*IF(OR($A154="2-F1",$A154="2-F2"),'COMPRAS CONJ - FACTORES'!BF$11,'COMPRAS CONJ - FACTORES'!BF$10)*'COMPRAS CONJ - FACTORES'!BF154</f>
        <v>0</v>
      </c>
      <c r="BG154" s="21">
        <f>+$I154*IF(OR($A154="2-F1",$A154="2-F2"),'COMPRAS CONJ - FACTORES'!BG$11,'COMPRAS CONJ - FACTORES'!BG$10)*'COMPRAS CONJ - FACTORES'!BG154</f>
        <v>0</v>
      </c>
      <c r="BH154" s="21">
        <f>+$I154*IF(OR($A154="2-F1",$A154="2-F2"),'COMPRAS CONJ - FACTORES'!BH$11,'COMPRAS CONJ - FACTORES'!BH$10)*'COMPRAS CONJ - FACTORES'!BH154</f>
        <v>0</v>
      </c>
      <c r="BI154" s="21">
        <f>+$I154*IF(OR($A154="2-F1",$A154="2-F2"),'COMPRAS CONJ - FACTORES'!BI$11,'COMPRAS CONJ - FACTORES'!BI$10)*'COMPRAS CONJ - FACTORES'!BI154</f>
        <v>0</v>
      </c>
      <c r="BJ154" s="21">
        <f>+$I154*IF(OR($A154="2-F1",$A154="2-F2"),'COMPRAS CONJ - FACTORES'!BJ$11,'COMPRAS CONJ - FACTORES'!BJ$10)*'COMPRAS CONJ - FACTORES'!BJ154</f>
        <v>0</v>
      </c>
      <c r="BK154" s="21">
        <f>+$I154*IF(OR($A154="2-F1",$A154="2-F2"),'COMPRAS CONJ - FACTORES'!BK$11,'COMPRAS CONJ - FACTORES'!BK$10)*'COMPRAS CONJ - FACTORES'!BK154</f>
        <v>0</v>
      </c>
      <c r="BL154" s="21">
        <f>+$I154*IF(OR($A154="2-F1",$A154="2-F2"),'COMPRAS CONJ - FACTORES'!BL$11,'COMPRAS CONJ - FACTORES'!BL$10)*'COMPRAS CONJ - FACTORES'!BL154</f>
        <v>0</v>
      </c>
      <c r="BM154" s="21">
        <f>+$I154*IF(OR($A154="2-F1",$A154="2-F2"),'COMPRAS CONJ - FACTORES'!BM$11,'COMPRAS CONJ - FACTORES'!BM$10)*'COMPRAS CONJ - FACTORES'!BM154</f>
        <v>0</v>
      </c>
      <c r="BN154" s="21">
        <f>+$I154*IF(OR($A154="2-F1",$A154="2-F2"),'COMPRAS CONJ - FACTORES'!BN$11,'COMPRAS CONJ - FACTORES'!BN$10)*'COMPRAS CONJ - FACTORES'!BN154</f>
        <v>0</v>
      </c>
      <c r="BO154" s="21">
        <f>+$I154*IF(OR($A154="2-F1",$A154="2-F2"),'COMPRAS CONJ - FACTORES'!BO$11,'COMPRAS CONJ - FACTORES'!BO$10)*'COMPRAS CONJ - FACTORES'!BO154</f>
        <v>0</v>
      </c>
      <c r="BP154" s="21">
        <f>+$I154*IF(OR($A154="2-F1",$A154="2-F2"),'COMPRAS CONJ - FACTORES'!BP$11,'COMPRAS CONJ - FACTORES'!BP$10)*'COMPRAS CONJ - FACTORES'!BP154</f>
        <v>119.30582999999999</v>
      </c>
      <c r="BQ154" s="21">
        <f>+$I154*IF(OR($A154="2-F1",$A154="2-F2"),'COMPRAS CONJ - FACTORES'!BQ$11,'COMPRAS CONJ - FACTORES'!BQ$10)*'COMPRAS CONJ - FACTORES'!BQ154</f>
        <v>119.30582999999999</v>
      </c>
      <c r="BR154" s="21">
        <f>+$I154*IF(OR($A154="2-F1",$A154="2-F2"),'COMPRAS CONJ - FACTORES'!BR$11,'COMPRAS CONJ - FACTORES'!BR$10)*'COMPRAS CONJ - FACTORES'!BR154</f>
        <v>119.30582999999999</v>
      </c>
      <c r="BS154" s="21">
        <f>+$I154*IF(OR($A154="2-F1",$A154="2-F2"),'COMPRAS CONJ - FACTORES'!BS$11,'COMPRAS CONJ - FACTORES'!BS$10)*'COMPRAS CONJ - FACTORES'!BS154</f>
        <v>119.30582999999999</v>
      </c>
      <c r="BT154" s="21">
        <f>+$I154*IF(OR($A154="2-F1",$A154="2-F2"),'COMPRAS CONJ - FACTORES'!BT$11,'COMPRAS CONJ - FACTORES'!BT$10)*'COMPRAS CONJ - FACTORES'!BT154</f>
        <v>119.30582999999999</v>
      </c>
      <c r="BU154" s="21">
        <f>+$I154*IF(OR($A154="2-F1",$A154="2-F2"),'COMPRAS CONJ - FACTORES'!BU$11,'COMPRAS CONJ - FACTORES'!BU$10)*'COMPRAS CONJ - FACTORES'!BU154</f>
        <v>119.30582999999999</v>
      </c>
      <c r="BV154" s="21">
        <f>+$I154*IF(OR($A154="2-F1",$A154="2-F2"),'COMPRAS CONJ - FACTORES'!BV$11,'COMPRAS CONJ - FACTORES'!BV$10)*'COMPRAS CONJ - FACTORES'!BV154</f>
        <v>119.30582999999999</v>
      </c>
      <c r="BW154" s="21">
        <f>+$I154*IF(OR($A154="2-F1",$A154="2-F2"),'COMPRAS CONJ - FACTORES'!BW$11,'COMPRAS CONJ - FACTORES'!BW$10)*'COMPRAS CONJ - FACTORES'!BW154</f>
        <v>119.30582999999999</v>
      </c>
      <c r="BX154" s="21">
        <f>+$I154*IF(OR($A154="2-F1",$A154="2-F2"),'COMPRAS CONJ - FACTORES'!BX$11,'COMPRAS CONJ - FACTORES'!BX$10)*'COMPRAS CONJ - FACTORES'!BX154</f>
        <v>119.30582999999999</v>
      </c>
      <c r="BY154" s="21">
        <f>+$I154*IF(OR($A154="2-F1",$A154="2-F2"),'COMPRAS CONJ - FACTORES'!BY$11,'COMPRAS CONJ - FACTORES'!BY$10)*'COMPRAS CONJ - FACTORES'!BY154</f>
        <v>119.30582999999999</v>
      </c>
      <c r="BZ154" s="21">
        <f>+$I154*IF(OR($A154="2-F1",$A154="2-F2"),'COMPRAS CONJ - FACTORES'!BZ$11,'COMPRAS CONJ - FACTORES'!BZ$10)*'COMPRAS CONJ - FACTORES'!BZ154</f>
        <v>119.30582999999999</v>
      </c>
      <c r="CA154" s="21">
        <f>+$I154*IF(OR($A154="2-F1",$A154="2-F2"),'COMPRAS CONJ - FACTORES'!CA$11,'COMPRAS CONJ - FACTORES'!CA$10)*'COMPRAS CONJ - FACTORES'!CA154</f>
        <v>119.30582999999999</v>
      </c>
    </row>
    <row r="155" spans="1:79" x14ac:dyDescent="0.3">
      <c r="A155" s="9" t="s">
        <v>3398</v>
      </c>
      <c r="B155" s="15" t="s">
        <v>2830</v>
      </c>
      <c r="C155" s="438" t="s">
        <v>3635</v>
      </c>
      <c r="D155" s="11" t="s">
        <v>2820</v>
      </c>
      <c r="E155" s="9" t="s">
        <v>2831</v>
      </c>
      <c r="F155" s="9" t="s">
        <v>2835</v>
      </c>
      <c r="G155" s="9" t="s">
        <v>3636</v>
      </c>
      <c r="H155" s="12" t="s">
        <v>3637</v>
      </c>
      <c r="I155" s="13">
        <v>41.7</v>
      </c>
      <c r="J155" s="14">
        <v>6.96</v>
      </c>
      <c r="K155" s="24">
        <v>43187</v>
      </c>
      <c r="L155" s="24">
        <v>43568</v>
      </c>
      <c r="M155" s="689">
        <v>43568</v>
      </c>
      <c r="N155" s="21">
        <f>+$I155*IF(OR($A155="2-F1",$A155="2-F2"),'COMPRAS CONJ - FACTORES'!N$11,'COMPRAS CONJ - FACTORES'!N$10)*'COMPRAS CONJ - FACTORES'!N155</f>
        <v>0</v>
      </c>
      <c r="O155" s="21">
        <f>+$I155*IF(OR($A155="2-F1",$A155="2-F2"),'COMPRAS CONJ - FACTORES'!O$11,'COMPRAS CONJ - FACTORES'!O$10)*'COMPRAS CONJ - FACTORES'!O155</f>
        <v>0</v>
      </c>
      <c r="P155" s="21">
        <f>+$I155*IF(OR($A155="2-F1",$A155="2-F2"),'COMPRAS CONJ - FACTORES'!P$11,'COMPRAS CONJ - FACTORES'!P$10)*'COMPRAS CONJ - FACTORES'!P155</f>
        <v>0</v>
      </c>
      <c r="Q155" s="21">
        <f>+$I155*IF(OR($A155="2-F1",$A155="2-F2"),'COMPRAS CONJ - FACTORES'!Q$11,'COMPRAS CONJ - FACTORES'!Q$10)*'COMPRAS CONJ - FACTORES'!Q155</f>
        <v>0</v>
      </c>
      <c r="R155" s="21">
        <f>+$I155*IF(OR($A155="2-F1",$A155="2-F2"),'COMPRAS CONJ - FACTORES'!R$11,'COMPRAS CONJ - FACTORES'!R$10)*'COMPRAS CONJ - FACTORES'!R155</f>
        <v>0</v>
      </c>
      <c r="S155" s="21">
        <f>+$I155*IF(OR($A155="2-F1",$A155="2-F2"),'COMPRAS CONJ - FACTORES'!S$11,'COMPRAS CONJ - FACTORES'!S$10)*'COMPRAS CONJ - FACTORES'!S155</f>
        <v>0</v>
      </c>
      <c r="T155" s="21">
        <f>+$I155*IF(OR($A155="2-F1",$A155="2-F2"),'COMPRAS CONJ - FACTORES'!T$11,'COMPRAS CONJ - FACTORES'!T$10)*'COMPRAS CONJ - FACTORES'!T155</f>
        <v>0</v>
      </c>
      <c r="U155" s="21">
        <f>+$I155*IF(OR($A155="2-F1",$A155="2-F2"),'COMPRAS CONJ - FACTORES'!U$11,'COMPRAS CONJ - FACTORES'!U$10)*'COMPRAS CONJ - FACTORES'!U155</f>
        <v>0</v>
      </c>
      <c r="V155" s="21">
        <f>+$I155*IF(OR($A155="2-F1",$A155="2-F2"),'COMPRAS CONJ - FACTORES'!V$11,'COMPRAS CONJ - FACTORES'!V$10)*'COMPRAS CONJ - FACTORES'!V155</f>
        <v>0</v>
      </c>
      <c r="W155" s="21">
        <f>+$I155*IF(OR($A155="2-F1",$A155="2-F2"),'COMPRAS CONJ - FACTORES'!W$11,'COMPRAS CONJ - FACTORES'!W$10)*'COMPRAS CONJ - FACTORES'!W155</f>
        <v>0</v>
      </c>
      <c r="X155" s="21">
        <f>+$I155*IF(OR($A155="2-F1",$A155="2-F2"),'COMPRAS CONJ - FACTORES'!X$11,'COMPRAS CONJ - FACTORES'!X$10)*'COMPRAS CONJ - FACTORES'!X155</f>
        <v>0</v>
      </c>
      <c r="Y155" s="21">
        <f>+$I155*IF(OR($A155="2-F1",$A155="2-F2"),'COMPRAS CONJ - FACTORES'!Y$11,'COMPRAS CONJ - FACTORES'!Y$10)*'COMPRAS CONJ - FACTORES'!Y155</f>
        <v>0</v>
      </c>
      <c r="Z155" s="21">
        <f>+$I155*IF(OR($A155="2-F1",$A155="2-F2"),'COMPRAS CONJ - FACTORES'!Z$11,'COMPRAS CONJ - FACTORES'!Z$10)*'COMPRAS CONJ - FACTORES'!Z155</f>
        <v>0</v>
      </c>
      <c r="AA155" s="21">
        <f>+$I155*IF(OR($A155="2-F1",$A155="2-F2"),'COMPRAS CONJ - FACTORES'!AA$11,'COMPRAS CONJ - FACTORES'!AA$10)*'COMPRAS CONJ - FACTORES'!AA155</f>
        <v>0</v>
      </c>
      <c r="AB155" s="21">
        <f>+$I155*IF(OR($A155="2-F1",$A155="2-F2"),'COMPRAS CONJ - FACTORES'!AB$11,'COMPRAS CONJ - FACTORES'!AB$10)*'COMPRAS CONJ - FACTORES'!AB155</f>
        <v>0</v>
      </c>
      <c r="AC155" s="21">
        <f>+$I155*IF(OR($A155="2-F1",$A155="2-F2"),'COMPRAS CONJ - FACTORES'!AC$11,'COMPRAS CONJ - FACTORES'!AC$10)*'COMPRAS CONJ - FACTORES'!AC155</f>
        <v>0</v>
      </c>
      <c r="AD155" s="21">
        <f>+$I155*IF(OR($A155="2-F1",$A155="2-F2"),'COMPRAS CONJ - FACTORES'!AD$11,'COMPRAS CONJ - FACTORES'!AD$10)*'COMPRAS CONJ - FACTORES'!AD155</f>
        <v>0</v>
      </c>
      <c r="AE155" s="21">
        <f>+$I155*IF(OR($A155="2-F1",$A155="2-F2"),'COMPRAS CONJ - FACTORES'!AE$11,'COMPRAS CONJ - FACTORES'!AE$10)*'COMPRAS CONJ - FACTORES'!AE155</f>
        <v>0</v>
      </c>
      <c r="AF155" s="21">
        <f>+$I155*IF(OR($A155="2-F1",$A155="2-F2"),'COMPRAS CONJ - FACTORES'!AF$11,'COMPRAS CONJ - FACTORES'!AF$10)*'COMPRAS CONJ - FACTORES'!AF155</f>
        <v>0</v>
      </c>
      <c r="AG155" s="21">
        <f>+$I155*IF(OR($A155="2-F1",$A155="2-F2"),'COMPRAS CONJ - FACTORES'!AG$11,'COMPRAS CONJ - FACTORES'!AG$10)*'COMPRAS CONJ - FACTORES'!AG155</f>
        <v>0</v>
      </c>
      <c r="AH155" s="21">
        <f>+$I155*IF(OR($A155="2-F1",$A155="2-F2"),'COMPRAS CONJ - FACTORES'!AH$11,'COMPRAS CONJ - FACTORES'!AH$10)*'COMPRAS CONJ - FACTORES'!AH155</f>
        <v>0</v>
      </c>
      <c r="AI155" s="21">
        <f>+$I155*IF(OR($A155="2-F1",$A155="2-F2"),'COMPRAS CONJ - FACTORES'!AI$11,'COMPRAS CONJ - FACTORES'!AI$10)*'COMPRAS CONJ - FACTORES'!AI155</f>
        <v>48.775030499999993</v>
      </c>
      <c r="AJ155" s="21">
        <f>+$I155*IF(OR($A155="2-F1",$A155="2-F2"),'COMPRAS CONJ - FACTORES'!AJ$11,'COMPRAS CONJ - FACTORES'!AJ$10)*'COMPRAS CONJ - FACTORES'!AJ155</f>
        <v>48.775030499999993</v>
      </c>
      <c r="AK155" s="21">
        <f>+$I155*IF(OR($A155="2-F1",$A155="2-F2"),'COMPRAS CONJ - FACTORES'!AK$11,'COMPRAS CONJ - FACTORES'!AK$10)*'COMPRAS CONJ - FACTORES'!AK155</f>
        <v>48.775030499999993</v>
      </c>
      <c r="AL155" s="21">
        <f>+$I155*IF(OR($A155="2-F1",$A155="2-F2"),'COMPRAS CONJ - FACTORES'!AL$11,'COMPRAS CONJ - FACTORES'!AL$10)*'COMPRAS CONJ - FACTORES'!AL155</f>
        <v>48.775030499999993</v>
      </c>
      <c r="AM155" s="21">
        <f>+$I155*IF(OR($A155="2-F1",$A155="2-F2"),'COMPRAS CONJ - FACTORES'!AM$11,'COMPRAS CONJ - FACTORES'!AM$10)*'COMPRAS CONJ - FACTORES'!AM155</f>
        <v>48.775030499999993</v>
      </c>
      <c r="AN155" s="21">
        <f>+$I155*IF(OR($A155="2-F1",$A155="2-F2"),'COMPRAS CONJ - FACTORES'!AN$11,'COMPRAS CONJ - FACTORES'!AN$10)*'COMPRAS CONJ - FACTORES'!AN155</f>
        <v>48.775030499999993</v>
      </c>
      <c r="AO155" s="21">
        <f>+$I155*IF(OR($A155="2-F1",$A155="2-F2"),'COMPRAS CONJ - FACTORES'!AO$11,'COMPRAS CONJ - FACTORES'!AO$10)*'COMPRAS CONJ - FACTORES'!AO155</f>
        <v>48.775030499999993</v>
      </c>
      <c r="AP155" s="21">
        <f>+$I155*IF(OR($A155="2-F1",$A155="2-F2"),'COMPRAS CONJ - FACTORES'!AP$11,'COMPRAS CONJ - FACTORES'!AP$10)*'COMPRAS CONJ - FACTORES'!AP155</f>
        <v>48.775030499999993</v>
      </c>
      <c r="AQ155" s="21">
        <f>+$I155*IF(OR($A155="2-F1",$A155="2-F2"),'COMPRAS CONJ - FACTORES'!AQ$11,'COMPRAS CONJ - FACTORES'!AQ$10)*'COMPRAS CONJ - FACTORES'!AQ155</f>
        <v>48.775030499999993</v>
      </c>
      <c r="AR155" s="21">
        <f>+$I155*IF(OR($A155="2-F1",$A155="2-F2"),'COMPRAS CONJ - FACTORES'!AR$11,'COMPRAS CONJ - FACTORES'!AR$10)*'COMPRAS CONJ - FACTORES'!AR155</f>
        <v>48.775030499999993</v>
      </c>
      <c r="AS155" s="21">
        <f>+$I155*IF(OR($A155="2-F1",$A155="2-F2"),'COMPRAS CONJ - FACTORES'!AS$11,'COMPRAS CONJ - FACTORES'!AS$10)*'COMPRAS CONJ - FACTORES'!AS155</f>
        <v>48.775030499999993</v>
      </c>
      <c r="AT155" s="21">
        <f>+$I155*IF(OR($A155="2-F1",$A155="2-F2"),'COMPRAS CONJ - FACTORES'!AT$11,'COMPRAS CONJ - FACTORES'!AT$10)*'COMPRAS CONJ - FACTORES'!AT155</f>
        <v>48.775030499999993</v>
      </c>
      <c r="AU155" s="21">
        <f>+$I155*IF(OR($A155="2-F1",$A155="2-F2"),'COMPRAS CONJ - FACTORES'!AU$11,'COMPRAS CONJ - FACTORES'!AU$10)*'COMPRAS CONJ - FACTORES'!AU155</f>
        <v>49.604651999999994</v>
      </c>
      <c r="AV155" s="21">
        <f>+$I155*IF(OR($A155="2-F1",$A155="2-F2"),'COMPRAS CONJ - FACTORES'!AV$11,'COMPRAS CONJ - FACTORES'!AV$10)*'COMPRAS CONJ - FACTORES'!AV155</f>
        <v>49.604651999999994</v>
      </c>
      <c r="AW155" s="21">
        <f>+$I155*IF(OR($A155="2-F1",$A155="2-F2"),'COMPRAS CONJ - FACTORES'!AW$11,'COMPRAS CONJ - FACTORES'!AW$10)*'COMPRAS CONJ - FACTORES'!AW155</f>
        <v>49.604651999999994</v>
      </c>
      <c r="AX155" s="21">
        <f>+$I155*IF(OR($A155="2-F1",$A155="2-F2"),'COMPRAS CONJ - FACTORES'!AX$11,'COMPRAS CONJ - FACTORES'!AX$10)*'COMPRAS CONJ - FACTORES'!AX155</f>
        <v>49.604651999999994</v>
      </c>
      <c r="AY155" s="21">
        <f>+$I155*IF(OR($A155="2-F1",$A155="2-F2"),'COMPRAS CONJ - FACTORES'!AY$11,'COMPRAS CONJ - FACTORES'!AY$10)*'COMPRAS CONJ - FACTORES'!AY155</f>
        <v>49.604651999999994</v>
      </c>
      <c r="AZ155" s="21">
        <f>+$I155*IF(OR($A155="2-F1",$A155="2-F2"),'COMPRAS CONJ - FACTORES'!AZ$11,'COMPRAS CONJ - FACTORES'!AZ$10)*'COMPRAS CONJ - FACTORES'!AZ155</f>
        <v>49.604651999999994</v>
      </c>
      <c r="BA155" s="21">
        <f>+$I155*IF(OR($A155="2-F1",$A155="2-F2"),'COMPRAS CONJ - FACTORES'!BA$11,'COMPRAS CONJ - FACTORES'!BA$10)*'COMPRAS CONJ - FACTORES'!BA155</f>
        <v>49.604651999999994</v>
      </c>
      <c r="BB155" s="21">
        <f>+$I155*IF(OR($A155="2-F1",$A155="2-F2"),'COMPRAS CONJ - FACTORES'!BB$11,'COMPRAS CONJ - FACTORES'!BB$10)*'COMPRAS CONJ - FACTORES'!BB155</f>
        <v>49.604651999999994</v>
      </c>
      <c r="BC155" s="21">
        <f>+$I155*IF(OR($A155="2-F1",$A155="2-F2"),'COMPRAS CONJ - FACTORES'!BC$11,'COMPRAS CONJ - FACTORES'!BC$10)*'COMPRAS CONJ - FACTORES'!BC155</f>
        <v>49.604651999999994</v>
      </c>
      <c r="BD155" s="21">
        <f>+$I155*IF(OR($A155="2-F1",$A155="2-F2"),'COMPRAS CONJ - FACTORES'!BD$11,'COMPRAS CONJ - FACTORES'!BD$10)*'COMPRAS CONJ - FACTORES'!BD155</f>
        <v>49.604651999999994</v>
      </c>
      <c r="BE155" s="21">
        <f>+$I155*IF(OR($A155="2-F1",$A155="2-F2"),'COMPRAS CONJ - FACTORES'!BE$11,'COMPRAS CONJ - FACTORES'!BE$10)*'COMPRAS CONJ - FACTORES'!BE155</f>
        <v>49.604651999999994</v>
      </c>
      <c r="BF155" s="21">
        <f>+$I155*IF(OR($A155="2-F1",$A155="2-F2"),'COMPRAS CONJ - FACTORES'!BF$11,'COMPRAS CONJ - FACTORES'!BF$10)*'COMPRAS CONJ - FACTORES'!BF155</f>
        <v>49.604651999999994</v>
      </c>
      <c r="BG155" s="21">
        <f>+$I155*IF(OR($A155="2-F1",$A155="2-F2"),'COMPRAS CONJ - FACTORES'!BG$11,'COMPRAS CONJ - FACTORES'!BG$10)*'COMPRAS CONJ - FACTORES'!BG155</f>
        <v>50.453455499999997</v>
      </c>
      <c r="BH155" s="21">
        <f>+$I155*IF(OR($A155="2-F1",$A155="2-F2"),'COMPRAS CONJ - FACTORES'!BH$11,'COMPRAS CONJ - FACTORES'!BH$10)*'COMPRAS CONJ - FACTORES'!BH155</f>
        <v>50.453455499999997</v>
      </c>
      <c r="BI155" s="21">
        <f>+$I155*IF(OR($A155="2-F1",$A155="2-F2"),'COMPRAS CONJ - FACTORES'!BI$11,'COMPRAS CONJ - FACTORES'!BI$10)*'COMPRAS CONJ - FACTORES'!BI155</f>
        <v>50.453455499999997</v>
      </c>
      <c r="BJ155" s="21">
        <f>+$I155*IF(OR($A155="2-F1",$A155="2-F2"),'COMPRAS CONJ - FACTORES'!BJ$11,'COMPRAS CONJ - FACTORES'!BJ$10)*'COMPRAS CONJ - FACTORES'!BJ155</f>
        <v>50.453455499999997</v>
      </c>
      <c r="BK155" s="21">
        <f>+$I155*IF(OR($A155="2-F1",$A155="2-F2"),'COMPRAS CONJ - FACTORES'!BK$11,'COMPRAS CONJ - FACTORES'!BK$10)*'COMPRAS CONJ - FACTORES'!BK155</f>
        <v>50.453455499999997</v>
      </c>
      <c r="BL155" s="21">
        <f>+$I155*IF(OR($A155="2-F1",$A155="2-F2"),'COMPRAS CONJ - FACTORES'!BL$11,'COMPRAS CONJ - FACTORES'!BL$10)*'COMPRAS CONJ - FACTORES'!BL155</f>
        <v>50.453455499999997</v>
      </c>
      <c r="BM155" s="21">
        <f>+$I155*IF(OR($A155="2-F1",$A155="2-F2"),'COMPRAS CONJ - FACTORES'!BM$11,'COMPRAS CONJ - FACTORES'!BM$10)*'COMPRAS CONJ - FACTORES'!BM155</f>
        <v>50.453455499999997</v>
      </c>
      <c r="BN155" s="21">
        <f>+$I155*IF(OR($A155="2-F1",$A155="2-F2"),'COMPRAS CONJ - FACTORES'!BN$11,'COMPRAS CONJ - FACTORES'!BN$10)*'COMPRAS CONJ - FACTORES'!BN155</f>
        <v>50.453455499999997</v>
      </c>
      <c r="BO155" s="21">
        <f>+$I155*IF(OR($A155="2-F1",$A155="2-F2"),'COMPRAS CONJ - FACTORES'!BO$11,'COMPRAS CONJ - FACTORES'!BO$10)*'COMPRAS CONJ - FACTORES'!BO155</f>
        <v>50.453455499999997</v>
      </c>
      <c r="BP155" s="21">
        <f>+$I155*IF(OR($A155="2-F1",$A155="2-F2"),'COMPRAS CONJ - FACTORES'!BP$11,'COMPRAS CONJ - FACTORES'!BP$10)*'COMPRAS CONJ - FACTORES'!BP155</f>
        <v>50.453455499999997</v>
      </c>
      <c r="BQ155" s="21">
        <f>+$I155*IF(OR($A155="2-F1",$A155="2-F2"),'COMPRAS CONJ - FACTORES'!BQ$11,'COMPRAS CONJ - FACTORES'!BQ$10)*'COMPRAS CONJ - FACTORES'!BQ155</f>
        <v>50.453455499999997</v>
      </c>
      <c r="BR155" s="21">
        <f>+$I155*IF(OR($A155="2-F1",$A155="2-F2"),'COMPRAS CONJ - FACTORES'!BR$11,'COMPRAS CONJ - FACTORES'!BR$10)*'COMPRAS CONJ - FACTORES'!BR155</f>
        <v>50.453455499999997</v>
      </c>
      <c r="BS155" s="21">
        <f>+$I155*IF(OR($A155="2-F1",$A155="2-F2"),'COMPRAS CONJ - FACTORES'!BS$11,'COMPRAS CONJ - FACTORES'!BS$10)*'COMPRAS CONJ - FACTORES'!BS155</f>
        <v>51.3166455</v>
      </c>
      <c r="BT155" s="21">
        <f>+$I155*IF(OR($A155="2-F1",$A155="2-F2"),'COMPRAS CONJ - FACTORES'!BT$11,'COMPRAS CONJ - FACTORES'!BT$10)*'COMPRAS CONJ - FACTORES'!BT155</f>
        <v>51.3166455</v>
      </c>
      <c r="BU155" s="21">
        <f>+$I155*IF(OR($A155="2-F1",$A155="2-F2"),'COMPRAS CONJ - FACTORES'!BU$11,'COMPRAS CONJ - FACTORES'!BU$10)*'COMPRAS CONJ - FACTORES'!BU155</f>
        <v>51.3166455</v>
      </c>
      <c r="BV155" s="21">
        <f>+$I155*IF(OR($A155="2-F1",$A155="2-F2"),'COMPRAS CONJ - FACTORES'!BV$11,'COMPRAS CONJ - FACTORES'!BV$10)*'COMPRAS CONJ - FACTORES'!BV155</f>
        <v>51.3166455</v>
      </c>
      <c r="BW155" s="21">
        <f>+$I155*IF(OR($A155="2-F1",$A155="2-F2"),'COMPRAS CONJ - FACTORES'!BW$11,'COMPRAS CONJ - FACTORES'!BW$10)*'COMPRAS CONJ - FACTORES'!BW155</f>
        <v>51.3166455</v>
      </c>
      <c r="BX155" s="21">
        <f>+$I155*IF(OR($A155="2-F1",$A155="2-F2"),'COMPRAS CONJ - FACTORES'!BX$11,'COMPRAS CONJ - FACTORES'!BX$10)*'COMPRAS CONJ - FACTORES'!BX155</f>
        <v>51.3166455</v>
      </c>
      <c r="BY155" s="21">
        <f>+$I155*IF(OR($A155="2-F1",$A155="2-F2"),'COMPRAS CONJ - FACTORES'!BY$11,'COMPRAS CONJ - FACTORES'!BY$10)*'COMPRAS CONJ - FACTORES'!BY155</f>
        <v>51.3166455</v>
      </c>
      <c r="BZ155" s="21">
        <f>+$I155*IF(OR($A155="2-F1",$A155="2-F2"),'COMPRAS CONJ - FACTORES'!BZ$11,'COMPRAS CONJ - FACTORES'!BZ$10)*'COMPRAS CONJ - FACTORES'!BZ155</f>
        <v>51.3166455</v>
      </c>
      <c r="CA155" s="21">
        <f>+$I155*IF(OR($A155="2-F1",$A155="2-F2"),'COMPRAS CONJ - FACTORES'!CA$11,'COMPRAS CONJ - FACTORES'!CA$10)*'COMPRAS CONJ - FACTORES'!CA155</f>
        <v>51.3166455</v>
      </c>
    </row>
    <row r="156" spans="1:79" x14ac:dyDescent="0.3">
      <c r="A156" s="9" t="s">
        <v>3425</v>
      </c>
      <c r="B156" s="15" t="s">
        <v>2830</v>
      </c>
      <c r="C156" s="438" t="s">
        <v>3638</v>
      </c>
      <c r="D156" s="11" t="s">
        <v>2820</v>
      </c>
      <c r="E156" s="9" t="s">
        <v>2821</v>
      </c>
      <c r="F156" s="9" t="s">
        <v>3639</v>
      </c>
      <c r="G156" s="9" t="s">
        <v>3640</v>
      </c>
      <c r="H156" s="12" t="s">
        <v>3641</v>
      </c>
      <c r="I156" s="13">
        <v>41.76</v>
      </c>
      <c r="J156" s="14">
        <v>1</v>
      </c>
      <c r="K156" s="24">
        <v>43187</v>
      </c>
      <c r="L156" s="24">
        <v>51501</v>
      </c>
      <c r="M156" s="14"/>
      <c r="N156" s="21">
        <f>+$I156*IF(OR($A156="2-F1",$A156="2-F2"),'COMPRAS CONJ - FACTORES'!N$11,'COMPRAS CONJ - FACTORES'!N$10)*'COMPRAS CONJ - FACTORES'!N156</f>
        <v>0</v>
      </c>
      <c r="O156" s="21">
        <f>+$I156*IF(OR($A156="2-F1",$A156="2-F2"),'COMPRAS CONJ - FACTORES'!O$11,'COMPRAS CONJ - FACTORES'!O$10)*'COMPRAS CONJ - FACTORES'!O156</f>
        <v>0</v>
      </c>
      <c r="P156" s="21">
        <f>+$I156*IF(OR($A156="2-F1",$A156="2-F2"),'COMPRAS CONJ - FACTORES'!P$11,'COMPRAS CONJ - FACTORES'!P$10)*'COMPRAS CONJ - FACTORES'!P156</f>
        <v>0</v>
      </c>
      <c r="Q156" s="21">
        <f>+$I156*IF(OR($A156="2-F1",$A156="2-F2"),'COMPRAS CONJ - FACTORES'!Q$11,'COMPRAS CONJ - FACTORES'!Q$10)*'COMPRAS CONJ - FACTORES'!Q156</f>
        <v>0</v>
      </c>
      <c r="R156" s="21">
        <f>+$I156*IF(OR($A156="2-F1",$A156="2-F2"),'COMPRAS CONJ - FACTORES'!R$11,'COMPRAS CONJ - FACTORES'!R$10)*'COMPRAS CONJ - FACTORES'!R156</f>
        <v>0</v>
      </c>
      <c r="S156" s="21">
        <f>+$I156*IF(OR($A156="2-F1",$A156="2-F2"),'COMPRAS CONJ - FACTORES'!S$11,'COMPRAS CONJ - FACTORES'!S$10)*'COMPRAS CONJ - FACTORES'!S156</f>
        <v>0</v>
      </c>
      <c r="T156" s="21">
        <f>+$I156*IF(OR($A156="2-F1",$A156="2-F2"),'COMPRAS CONJ - FACTORES'!T$11,'COMPRAS CONJ - FACTORES'!T$10)*'COMPRAS CONJ - FACTORES'!T156</f>
        <v>0</v>
      </c>
      <c r="U156" s="21">
        <f>+$I156*IF(OR($A156="2-F1",$A156="2-F2"),'COMPRAS CONJ - FACTORES'!U$11,'COMPRAS CONJ - FACTORES'!U$10)*'COMPRAS CONJ - FACTORES'!U156</f>
        <v>0</v>
      </c>
      <c r="V156" s="21">
        <f>+$I156*IF(OR($A156="2-F1",$A156="2-F2"),'COMPRAS CONJ - FACTORES'!V$11,'COMPRAS CONJ - FACTORES'!V$10)*'COMPRAS CONJ - FACTORES'!V156</f>
        <v>0</v>
      </c>
      <c r="W156" s="21">
        <f>+$I156*IF(OR($A156="2-F1",$A156="2-F2"),'COMPRAS CONJ - FACTORES'!W$11,'COMPRAS CONJ - FACTORES'!W$10)*'COMPRAS CONJ - FACTORES'!W156</f>
        <v>0</v>
      </c>
      <c r="X156" s="21">
        <f>+$I156*IF(OR($A156="2-F1",$A156="2-F2"),'COMPRAS CONJ - FACTORES'!X$11,'COMPRAS CONJ - FACTORES'!X$10)*'COMPRAS CONJ - FACTORES'!X156</f>
        <v>0</v>
      </c>
      <c r="Y156" s="21">
        <f>+$I156*IF(OR($A156="2-F1",$A156="2-F2"),'COMPRAS CONJ - FACTORES'!Y$11,'COMPRAS CONJ - FACTORES'!Y$10)*'COMPRAS CONJ - FACTORES'!Y156</f>
        <v>0</v>
      </c>
      <c r="Z156" s="21">
        <f>+$I156*IF(OR($A156="2-F1",$A156="2-F2"),'COMPRAS CONJ - FACTORES'!Z$11,'COMPRAS CONJ - FACTORES'!Z$10)*'COMPRAS CONJ - FACTORES'!Z156</f>
        <v>0</v>
      </c>
      <c r="AA156" s="21">
        <f>+$I156*IF(OR($A156="2-F1",$A156="2-F2"),'COMPRAS CONJ - FACTORES'!AA$11,'COMPRAS CONJ - FACTORES'!AA$10)*'COMPRAS CONJ - FACTORES'!AA156</f>
        <v>0</v>
      </c>
      <c r="AB156" s="21">
        <f>+$I156*IF(OR($A156="2-F1",$A156="2-F2"),'COMPRAS CONJ - FACTORES'!AB$11,'COMPRAS CONJ - FACTORES'!AB$10)*'COMPRAS CONJ - FACTORES'!AB156</f>
        <v>0</v>
      </c>
      <c r="AC156" s="21">
        <f>+$I156*IF(OR($A156="2-F1",$A156="2-F2"),'COMPRAS CONJ - FACTORES'!AC$11,'COMPRAS CONJ - FACTORES'!AC$10)*'COMPRAS CONJ - FACTORES'!AC156</f>
        <v>0</v>
      </c>
      <c r="AD156" s="21">
        <f>+$I156*IF(OR($A156="2-F1",$A156="2-F2"),'COMPRAS CONJ - FACTORES'!AD$11,'COMPRAS CONJ - FACTORES'!AD$10)*'COMPRAS CONJ - FACTORES'!AD156</f>
        <v>0</v>
      </c>
      <c r="AE156" s="21">
        <f>+$I156*IF(OR($A156="2-F1",$A156="2-F2"),'COMPRAS CONJ - FACTORES'!AE$11,'COMPRAS CONJ - FACTORES'!AE$10)*'COMPRAS CONJ - FACTORES'!AE156</f>
        <v>0</v>
      </c>
      <c r="AF156" s="21">
        <f>+$I156*IF(OR($A156="2-F1",$A156="2-F2"),'COMPRAS CONJ - FACTORES'!AF$11,'COMPRAS CONJ - FACTORES'!AF$10)*'COMPRAS CONJ - FACTORES'!AF156</f>
        <v>0</v>
      </c>
      <c r="AG156" s="21">
        <f>+$I156*IF(OR($A156="2-F1",$A156="2-F2"),'COMPRAS CONJ - FACTORES'!AG$11,'COMPRAS CONJ - FACTORES'!AG$10)*'COMPRAS CONJ - FACTORES'!AG156</f>
        <v>0</v>
      </c>
      <c r="AH156" s="21">
        <f>+$I156*IF(OR($A156="2-F1",$A156="2-F2"),'COMPRAS CONJ - FACTORES'!AH$11,'COMPRAS CONJ - FACTORES'!AH$10)*'COMPRAS CONJ - FACTORES'!AH156</f>
        <v>0</v>
      </c>
      <c r="AI156" s="21">
        <f>+$I156*IF(OR($A156="2-F1",$A156="2-F2"),'COMPRAS CONJ - FACTORES'!AI$11,'COMPRAS CONJ - FACTORES'!AI$10)*'COMPRAS CONJ - FACTORES'!AI156</f>
        <v>0</v>
      </c>
      <c r="AJ156" s="21">
        <f>+$I156*IF(OR($A156="2-F1",$A156="2-F2"),'COMPRAS CONJ - FACTORES'!AJ$11,'COMPRAS CONJ - FACTORES'!AJ$10)*'COMPRAS CONJ - FACTORES'!AJ156</f>
        <v>0</v>
      </c>
      <c r="AK156" s="21">
        <f>+$I156*IF(OR($A156="2-F1",$A156="2-F2"),'COMPRAS CONJ - FACTORES'!AK$11,'COMPRAS CONJ - FACTORES'!AK$10)*'COMPRAS CONJ - FACTORES'!AK156</f>
        <v>0</v>
      </c>
      <c r="AL156" s="21">
        <f>+$I156*IF(OR($A156="2-F1",$A156="2-F2"),'COMPRAS CONJ - FACTORES'!AL$11,'COMPRAS CONJ - FACTORES'!AL$10)*'COMPRAS CONJ - FACTORES'!AL156</f>
        <v>0</v>
      </c>
      <c r="AM156" s="21">
        <f>+$I156*IF(OR($A156="2-F1",$A156="2-F2"),'COMPRAS CONJ - FACTORES'!AM$11,'COMPRAS CONJ - FACTORES'!AM$10)*'COMPRAS CONJ - FACTORES'!AM156</f>
        <v>0</v>
      </c>
      <c r="AN156" s="21">
        <f>+$I156*IF(OR($A156="2-F1",$A156="2-F2"),'COMPRAS CONJ - FACTORES'!AN$11,'COMPRAS CONJ - FACTORES'!AN$10)*'COMPRAS CONJ - FACTORES'!AN156</f>
        <v>0</v>
      </c>
      <c r="AO156" s="21">
        <f>+$I156*IF(OR($A156="2-F1",$A156="2-F2"),'COMPRAS CONJ - FACTORES'!AO$11,'COMPRAS CONJ - FACTORES'!AO$10)*'COMPRAS CONJ - FACTORES'!AO156</f>
        <v>0</v>
      </c>
      <c r="AP156" s="21">
        <f>+$I156*IF(OR($A156="2-F1",$A156="2-F2"),'COMPRAS CONJ - FACTORES'!AP$11,'COMPRAS CONJ - FACTORES'!AP$10)*'COMPRAS CONJ - FACTORES'!AP156</f>
        <v>0</v>
      </c>
      <c r="AQ156" s="21">
        <f>+$I156*IF(OR($A156="2-F1",$A156="2-F2"),'COMPRAS CONJ - FACTORES'!AQ$11,'COMPRAS CONJ - FACTORES'!AQ$10)*'COMPRAS CONJ - FACTORES'!AQ156</f>
        <v>0</v>
      </c>
      <c r="AR156" s="21">
        <f>+$I156*IF(OR($A156="2-F1",$A156="2-F2"),'COMPRAS CONJ - FACTORES'!AR$11,'COMPRAS CONJ - FACTORES'!AR$10)*'COMPRAS CONJ - FACTORES'!AR156</f>
        <v>0</v>
      </c>
      <c r="AS156" s="21">
        <f>+$I156*IF(OR($A156="2-F1",$A156="2-F2"),'COMPRAS CONJ - FACTORES'!AS$11,'COMPRAS CONJ - FACTORES'!AS$10)*'COMPRAS CONJ - FACTORES'!AS156</f>
        <v>0</v>
      </c>
      <c r="AT156" s="21">
        <f>+$I156*IF(OR($A156="2-F1",$A156="2-F2"),'COMPRAS CONJ - FACTORES'!AT$11,'COMPRAS CONJ - FACTORES'!AT$10)*'COMPRAS CONJ - FACTORES'!AT156</f>
        <v>0</v>
      </c>
      <c r="AU156" s="21">
        <f>+$I156*IF(OR($A156="2-F1",$A156="2-F2"),'COMPRAS CONJ - FACTORES'!AU$11,'COMPRAS CONJ - FACTORES'!AU$10)*'COMPRAS CONJ - FACTORES'!AU156</f>
        <v>0</v>
      </c>
      <c r="AV156" s="21">
        <f>+$I156*IF(OR($A156="2-F1",$A156="2-F2"),'COMPRAS CONJ - FACTORES'!AV$11,'COMPRAS CONJ - FACTORES'!AV$10)*'COMPRAS CONJ - FACTORES'!AV156</f>
        <v>0</v>
      </c>
      <c r="AW156" s="21">
        <f>+$I156*IF(OR($A156="2-F1",$A156="2-F2"),'COMPRAS CONJ - FACTORES'!AW$11,'COMPRAS CONJ - FACTORES'!AW$10)*'COMPRAS CONJ - FACTORES'!AW156</f>
        <v>0</v>
      </c>
      <c r="AX156" s="21">
        <f>+$I156*IF(OR($A156="2-F1",$A156="2-F2"),'COMPRAS CONJ - FACTORES'!AX$11,'COMPRAS CONJ - FACTORES'!AX$10)*'COMPRAS CONJ - FACTORES'!AX156</f>
        <v>0</v>
      </c>
      <c r="AY156" s="21">
        <f>+$I156*IF(OR($A156="2-F1",$A156="2-F2"),'COMPRAS CONJ - FACTORES'!AY$11,'COMPRAS CONJ - FACTORES'!AY$10)*'COMPRAS CONJ - FACTORES'!AY156</f>
        <v>0</v>
      </c>
      <c r="AZ156" s="21">
        <f>+$I156*IF(OR($A156="2-F1",$A156="2-F2"),'COMPRAS CONJ - FACTORES'!AZ$11,'COMPRAS CONJ - FACTORES'!AZ$10)*'COMPRAS CONJ - FACTORES'!AZ156</f>
        <v>0</v>
      </c>
      <c r="BA156" s="21">
        <f>+$I156*IF(OR($A156="2-F1",$A156="2-F2"),'COMPRAS CONJ - FACTORES'!BA$11,'COMPRAS CONJ - FACTORES'!BA$10)*'COMPRAS CONJ - FACTORES'!BA156</f>
        <v>0</v>
      </c>
      <c r="BB156" s="21">
        <f>+$I156*IF(OR($A156="2-F1",$A156="2-F2"),'COMPRAS CONJ - FACTORES'!BB$11,'COMPRAS CONJ - FACTORES'!BB$10)*'COMPRAS CONJ - FACTORES'!BB156</f>
        <v>0</v>
      </c>
      <c r="BC156" s="21">
        <f>+$I156*IF(OR($A156="2-F1",$A156="2-F2"),'COMPRAS CONJ - FACTORES'!BC$11,'COMPRAS CONJ - FACTORES'!BC$10)*'COMPRAS CONJ - FACTORES'!BC156</f>
        <v>0</v>
      </c>
      <c r="BD156" s="21">
        <f>+$I156*IF(OR($A156="2-F1",$A156="2-F2"),'COMPRAS CONJ - FACTORES'!BD$11,'COMPRAS CONJ - FACTORES'!BD$10)*'COMPRAS CONJ - FACTORES'!BD156</f>
        <v>0</v>
      </c>
      <c r="BE156" s="21">
        <f>+$I156*IF(OR($A156="2-F1",$A156="2-F2"),'COMPRAS CONJ - FACTORES'!BE$11,'COMPRAS CONJ - FACTORES'!BE$10)*'COMPRAS CONJ - FACTORES'!BE156</f>
        <v>0</v>
      </c>
      <c r="BF156" s="21">
        <f>+$I156*IF(OR($A156="2-F1",$A156="2-F2"),'COMPRAS CONJ - FACTORES'!BF$11,'COMPRAS CONJ - FACTORES'!BF$10)*'COMPRAS CONJ - FACTORES'!BF156</f>
        <v>0</v>
      </c>
      <c r="BG156" s="21">
        <f>+$I156*IF(OR($A156="2-F1",$A156="2-F2"),'COMPRAS CONJ - FACTORES'!BG$11,'COMPRAS CONJ - FACTORES'!BG$10)*'COMPRAS CONJ - FACTORES'!BG156</f>
        <v>0</v>
      </c>
      <c r="BH156" s="21">
        <f>+$I156*IF(OR($A156="2-F1",$A156="2-F2"),'COMPRAS CONJ - FACTORES'!BH$11,'COMPRAS CONJ - FACTORES'!BH$10)*'COMPRAS CONJ - FACTORES'!BH156</f>
        <v>0</v>
      </c>
      <c r="BI156" s="21">
        <f>+$I156*IF(OR($A156="2-F1",$A156="2-F2"),'COMPRAS CONJ - FACTORES'!BI$11,'COMPRAS CONJ - FACTORES'!BI$10)*'COMPRAS CONJ - FACTORES'!BI156</f>
        <v>0</v>
      </c>
      <c r="BJ156" s="21">
        <f>+$I156*IF(OR($A156="2-F1",$A156="2-F2"),'COMPRAS CONJ - FACTORES'!BJ$11,'COMPRAS CONJ - FACTORES'!BJ$10)*'COMPRAS CONJ - FACTORES'!BJ156</f>
        <v>0</v>
      </c>
      <c r="BK156" s="21">
        <f>+$I156*IF(OR($A156="2-F1",$A156="2-F2"),'COMPRAS CONJ - FACTORES'!BK$11,'COMPRAS CONJ - FACTORES'!BK$10)*'COMPRAS CONJ - FACTORES'!BK156</f>
        <v>0</v>
      </c>
      <c r="BL156" s="21">
        <f>+$I156*IF(OR($A156="2-F1",$A156="2-F2"),'COMPRAS CONJ - FACTORES'!BL$11,'COMPRAS CONJ - FACTORES'!BL$10)*'COMPRAS CONJ - FACTORES'!BL156</f>
        <v>0</v>
      </c>
      <c r="BM156" s="21">
        <f>+$I156*IF(OR($A156="2-F1",$A156="2-F2"),'COMPRAS CONJ - FACTORES'!BM$11,'COMPRAS CONJ - FACTORES'!BM$10)*'COMPRAS CONJ - FACTORES'!BM156</f>
        <v>0</v>
      </c>
      <c r="BN156" s="21">
        <f>+$I156*IF(OR($A156="2-F1",$A156="2-F2"),'COMPRAS CONJ - FACTORES'!BN$11,'COMPRAS CONJ - FACTORES'!BN$10)*'COMPRAS CONJ - FACTORES'!BN156</f>
        <v>0</v>
      </c>
      <c r="BO156" s="21">
        <f>+$I156*IF(OR($A156="2-F1",$A156="2-F2"),'COMPRAS CONJ - FACTORES'!BO$11,'COMPRAS CONJ - FACTORES'!BO$10)*'COMPRAS CONJ - FACTORES'!BO156</f>
        <v>0</v>
      </c>
      <c r="BP156" s="21">
        <f>+$I156*IF(OR($A156="2-F1",$A156="2-F2"),'COMPRAS CONJ - FACTORES'!BP$11,'COMPRAS CONJ - FACTORES'!BP$10)*'COMPRAS CONJ - FACTORES'!BP156</f>
        <v>0</v>
      </c>
      <c r="BQ156" s="21">
        <f>+$I156*IF(OR($A156="2-F1",$A156="2-F2"),'COMPRAS CONJ - FACTORES'!BQ$11,'COMPRAS CONJ - FACTORES'!BQ$10)*'COMPRAS CONJ - FACTORES'!BQ156</f>
        <v>0</v>
      </c>
      <c r="BR156" s="21">
        <f>+$I156*IF(OR($A156="2-F1",$A156="2-F2"),'COMPRAS CONJ - FACTORES'!BR$11,'COMPRAS CONJ - FACTORES'!BR$10)*'COMPRAS CONJ - FACTORES'!BR156</f>
        <v>0</v>
      </c>
      <c r="BS156" s="21">
        <f>+$I156*IF(OR($A156="2-F1",$A156="2-F2"),'COMPRAS CONJ - FACTORES'!BS$11,'COMPRAS CONJ - FACTORES'!BS$10)*'COMPRAS CONJ - FACTORES'!BS156</f>
        <v>0</v>
      </c>
      <c r="BT156" s="21">
        <f>+$I156*IF(OR($A156="2-F1",$A156="2-F2"),'COMPRAS CONJ - FACTORES'!BT$11,'COMPRAS CONJ - FACTORES'!BT$10)*'COMPRAS CONJ - FACTORES'!BT156</f>
        <v>0</v>
      </c>
      <c r="BU156" s="21">
        <f>+$I156*IF(OR($A156="2-F1",$A156="2-F2"),'COMPRAS CONJ - FACTORES'!BU$11,'COMPRAS CONJ - FACTORES'!BU$10)*'COMPRAS CONJ - FACTORES'!BU156</f>
        <v>0</v>
      </c>
      <c r="BV156" s="21">
        <f>+$I156*IF(OR($A156="2-F1",$A156="2-F2"),'COMPRAS CONJ - FACTORES'!BV$11,'COMPRAS CONJ - FACTORES'!BV$10)*'COMPRAS CONJ - FACTORES'!BV156</f>
        <v>0</v>
      </c>
      <c r="BW156" s="21">
        <f>+$I156*IF(OR($A156="2-F1",$A156="2-F2"),'COMPRAS CONJ - FACTORES'!BW$11,'COMPRAS CONJ - FACTORES'!BW$10)*'COMPRAS CONJ - FACTORES'!BW156</f>
        <v>0</v>
      </c>
      <c r="BX156" s="21">
        <f>+$I156*IF(OR($A156="2-F1",$A156="2-F2"),'COMPRAS CONJ - FACTORES'!BX$11,'COMPRAS CONJ - FACTORES'!BX$10)*'COMPRAS CONJ - FACTORES'!BX156</f>
        <v>0</v>
      </c>
      <c r="BY156" s="21">
        <f>+$I156*IF(OR($A156="2-F1",$A156="2-F2"),'COMPRAS CONJ - FACTORES'!BY$11,'COMPRAS CONJ - FACTORES'!BY$10)*'COMPRAS CONJ - FACTORES'!BY156</f>
        <v>0</v>
      </c>
      <c r="BZ156" s="21">
        <f>+$I156*IF(OR($A156="2-F1",$A156="2-F2"),'COMPRAS CONJ - FACTORES'!BZ$11,'COMPRAS CONJ - FACTORES'!BZ$10)*'COMPRAS CONJ - FACTORES'!BZ156</f>
        <v>0</v>
      </c>
      <c r="CA156" s="21">
        <f>+$I156*IF(OR($A156="2-F1",$A156="2-F2"),'COMPRAS CONJ - FACTORES'!CA$11,'COMPRAS CONJ - FACTORES'!CA$10)*'COMPRAS CONJ - FACTORES'!CA156</f>
        <v>0</v>
      </c>
    </row>
    <row r="157" spans="1:79" x14ac:dyDescent="0.3">
      <c r="A157" s="9" t="s">
        <v>3398</v>
      </c>
      <c r="B157" s="15" t="s">
        <v>2830</v>
      </c>
      <c r="C157" s="438" t="s">
        <v>3642</v>
      </c>
      <c r="D157" s="498" t="s">
        <v>2820</v>
      </c>
      <c r="E157" s="439" t="s">
        <v>2831</v>
      </c>
      <c r="F157" s="439" t="s">
        <v>3643</v>
      </c>
      <c r="G157" s="439" t="s">
        <v>3644</v>
      </c>
      <c r="H157" s="439" t="s">
        <v>3637</v>
      </c>
      <c r="I157" s="13">
        <v>41.85</v>
      </c>
      <c r="J157" s="14">
        <v>20</v>
      </c>
      <c r="K157" s="24" t="s">
        <v>3707</v>
      </c>
      <c r="L157" s="24" t="s">
        <v>3707</v>
      </c>
      <c r="M157" s="439" t="s">
        <v>5735</v>
      </c>
      <c r="N157" s="21">
        <f>+$I157*IF(OR($A157="2-F1",$A157="2-F2"),'COMPRAS CONJ - FACTORES'!N$11,'COMPRAS CONJ - FACTORES'!N$10)*'COMPRAS CONJ - FACTORES'!N157</f>
        <v>0</v>
      </c>
      <c r="O157" s="21">
        <f>+$I157*IF(OR($A157="2-F1",$A157="2-F2"),'COMPRAS CONJ - FACTORES'!O$11,'COMPRAS CONJ - FACTORES'!O$10)*'COMPRAS CONJ - FACTORES'!O157</f>
        <v>0</v>
      </c>
      <c r="P157" s="21">
        <f>+$I157*IF(OR($A157="2-F1",$A157="2-F2"),'COMPRAS CONJ - FACTORES'!P$11,'COMPRAS CONJ - FACTORES'!P$10)*'COMPRAS CONJ - FACTORES'!P157</f>
        <v>0</v>
      </c>
      <c r="Q157" s="21">
        <f>+$I157*IF(OR($A157="2-F1",$A157="2-F2"),'COMPRAS CONJ - FACTORES'!Q$11,'COMPRAS CONJ - FACTORES'!Q$10)*'COMPRAS CONJ - FACTORES'!Q157</f>
        <v>0</v>
      </c>
      <c r="R157" s="21">
        <f>+$I157*IF(OR($A157="2-F1",$A157="2-F2"),'COMPRAS CONJ - FACTORES'!R$11,'COMPRAS CONJ - FACTORES'!R$10)*'COMPRAS CONJ - FACTORES'!R157</f>
        <v>0</v>
      </c>
      <c r="S157" s="21">
        <f>+$I157*IF(OR($A157="2-F1",$A157="2-F2"),'COMPRAS CONJ - FACTORES'!S$11,'COMPRAS CONJ - FACTORES'!S$10)*'COMPRAS CONJ - FACTORES'!S157</f>
        <v>0</v>
      </c>
      <c r="T157" s="21">
        <f>+$I157*IF(OR($A157="2-F1",$A157="2-F2"),'COMPRAS CONJ - FACTORES'!T$11,'COMPRAS CONJ - FACTORES'!T$10)*'COMPRAS CONJ - FACTORES'!T157</f>
        <v>0</v>
      </c>
      <c r="U157" s="21">
        <f>+$I157*IF(OR($A157="2-F1",$A157="2-F2"),'COMPRAS CONJ - FACTORES'!U$11,'COMPRAS CONJ - FACTORES'!U$10)*'COMPRAS CONJ - FACTORES'!U157</f>
        <v>0</v>
      </c>
      <c r="V157" s="21">
        <f>+$I157*IF(OR($A157="2-F1",$A157="2-F2"),'COMPRAS CONJ - FACTORES'!V$11,'COMPRAS CONJ - FACTORES'!V$10)*'COMPRAS CONJ - FACTORES'!V157</f>
        <v>0</v>
      </c>
      <c r="W157" s="21">
        <f>+$I157*IF(OR($A157="2-F1",$A157="2-F2"),'COMPRAS CONJ - FACTORES'!W$11,'COMPRAS CONJ - FACTORES'!W$10)*'COMPRAS CONJ - FACTORES'!W157</f>
        <v>0</v>
      </c>
      <c r="X157" s="21">
        <f>+$I157*IF(OR($A157="2-F1",$A157="2-F2"),'COMPRAS CONJ - FACTORES'!X$11,'COMPRAS CONJ - FACTORES'!X$10)*'COMPRAS CONJ - FACTORES'!X157</f>
        <v>0</v>
      </c>
      <c r="Y157" s="21">
        <f>+$I157*IF(OR($A157="2-F1",$A157="2-F2"),'COMPRAS CONJ - FACTORES'!Y$11,'COMPRAS CONJ - FACTORES'!Y$10)*'COMPRAS CONJ - FACTORES'!Y157</f>
        <v>0</v>
      </c>
      <c r="Z157" s="21">
        <f>+$I157*IF(OR($A157="2-F1",$A157="2-F2"),'COMPRAS CONJ - FACTORES'!Z$11,'COMPRAS CONJ - FACTORES'!Z$10)*'COMPRAS CONJ - FACTORES'!Z157</f>
        <v>0</v>
      </c>
      <c r="AA157" s="21">
        <f>+$I157*IF(OR($A157="2-F1",$A157="2-F2"),'COMPRAS CONJ - FACTORES'!AA$11,'COMPRAS CONJ - FACTORES'!AA$10)*'COMPRAS CONJ - FACTORES'!AA157</f>
        <v>0</v>
      </c>
      <c r="AB157" s="21">
        <f>+$I157*IF(OR($A157="2-F1",$A157="2-F2"),'COMPRAS CONJ - FACTORES'!AB$11,'COMPRAS CONJ - FACTORES'!AB$10)*'COMPRAS CONJ - FACTORES'!AB157</f>
        <v>0</v>
      </c>
      <c r="AC157" s="21">
        <f>+$I157*IF(OR($A157="2-F1",$A157="2-F2"),'COMPRAS CONJ - FACTORES'!AC$11,'COMPRAS CONJ - FACTORES'!AC$10)*'COMPRAS CONJ - FACTORES'!AC157</f>
        <v>0</v>
      </c>
      <c r="AD157" s="21">
        <f>+$I157*IF(OR($A157="2-F1",$A157="2-F2"),'COMPRAS CONJ - FACTORES'!AD$11,'COMPRAS CONJ - FACTORES'!AD$10)*'COMPRAS CONJ - FACTORES'!AD157</f>
        <v>0</v>
      </c>
      <c r="AE157" s="21">
        <f>+$I157*IF(OR($A157="2-F1",$A157="2-F2"),'COMPRAS CONJ - FACTORES'!AE$11,'COMPRAS CONJ - FACTORES'!AE$10)*'COMPRAS CONJ - FACTORES'!AE157</f>
        <v>0</v>
      </c>
      <c r="AF157" s="21">
        <f>+$I157*IF(OR($A157="2-F1",$A157="2-F2"),'COMPRAS CONJ - FACTORES'!AF$11,'COMPRAS CONJ - FACTORES'!AF$10)*'COMPRAS CONJ - FACTORES'!AF157</f>
        <v>0</v>
      </c>
      <c r="AG157" s="21">
        <f>+$I157*IF(OR($A157="2-F1",$A157="2-F2"),'COMPRAS CONJ - FACTORES'!AG$11,'COMPRAS CONJ - FACTORES'!AG$10)*'COMPRAS CONJ - FACTORES'!AG157</f>
        <v>0</v>
      </c>
      <c r="AH157" s="21">
        <f>+$I157*IF(OR($A157="2-F1",$A157="2-F2"),'COMPRAS CONJ - FACTORES'!AH$11,'COMPRAS CONJ - FACTORES'!AH$10)*'COMPRAS CONJ - FACTORES'!AH157</f>
        <v>0</v>
      </c>
      <c r="AI157" s="21">
        <f>+$I157*IF(OR($A157="2-F1",$A157="2-F2"),'COMPRAS CONJ - FACTORES'!AI$11,'COMPRAS CONJ - FACTORES'!AI$10)*'COMPRAS CONJ - FACTORES'!AI157</f>
        <v>0</v>
      </c>
      <c r="AJ157" s="21">
        <f>+$I157*IF(OR($A157="2-F1",$A157="2-F2"),'COMPRAS CONJ - FACTORES'!AJ$11,'COMPRAS CONJ - FACTORES'!AJ$10)*'COMPRAS CONJ - FACTORES'!AJ157</f>
        <v>0</v>
      </c>
      <c r="AK157" s="21">
        <f>+$I157*IF(OR($A157="2-F1",$A157="2-F2"),'COMPRAS CONJ - FACTORES'!AK$11,'COMPRAS CONJ - FACTORES'!AK$10)*'COMPRAS CONJ - FACTORES'!AK157</f>
        <v>0</v>
      </c>
      <c r="AL157" s="21">
        <f>+$I157*IF(OR($A157="2-F1",$A157="2-F2"),'COMPRAS CONJ - FACTORES'!AL$11,'COMPRAS CONJ - FACTORES'!AL$10)*'COMPRAS CONJ - FACTORES'!AL157</f>
        <v>0</v>
      </c>
      <c r="AM157" s="21">
        <f>+$I157*IF(OR($A157="2-F1",$A157="2-F2"),'COMPRAS CONJ - FACTORES'!AM$11,'COMPRAS CONJ - FACTORES'!AM$10)*'COMPRAS CONJ - FACTORES'!AM157</f>
        <v>0</v>
      </c>
      <c r="AN157" s="21">
        <f>+$I157*IF(OR($A157="2-F1",$A157="2-F2"),'COMPRAS CONJ - FACTORES'!AN$11,'COMPRAS CONJ - FACTORES'!AN$10)*'COMPRAS CONJ - FACTORES'!AN157</f>
        <v>0</v>
      </c>
      <c r="AO157" s="21">
        <f>+$I157*IF(OR($A157="2-F1",$A157="2-F2"),'COMPRAS CONJ - FACTORES'!AO$11,'COMPRAS CONJ - FACTORES'!AO$10)*'COMPRAS CONJ - FACTORES'!AO157</f>
        <v>0</v>
      </c>
      <c r="AP157" s="21">
        <f>+$I157*IF(OR($A157="2-F1",$A157="2-F2"),'COMPRAS CONJ - FACTORES'!AP$11,'COMPRAS CONJ - FACTORES'!AP$10)*'COMPRAS CONJ - FACTORES'!AP157</f>
        <v>0</v>
      </c>
      <c r="AQ157" s="21">
        <f>+$I157*IF(OR($A157="2-F1",$A157="2-F2"),'COMPRAS CONJ - FACTORES'!AQ$11,'COMPRAS CONJ - FACTORES'!AQ$10)*'COMPRAS CONJ - FACTORES'!AQ157</f>
        <v>0</v>
      </c>
      <c r="AR157" s="21">
        <f>+$I157*IF(OR($A157="2-F1",$A157="2-F2"),'COMPRAS CONJ - FACTORES'!AR$11,'COMPRAS CONJ - FACTORES'!AR$10)*'COMPRAS CONJ - FACTORES'!AR157</f>
        <v>0</v>
      </c>
      <c r="AS157" s="21">
        <f>+$I157*IF(OR($A157="2-F1",$A157="2-F2"),'COMPRAS CONJ - FACTORES'!AS$11,'COMPRAS CONJ - FACTORES'!AS$10)*'COMPRAS CONJ - FACTORES'!AS157</f>
        <v>0</v>
      </c>
      <c r="AT157" s="21">
        <f>+$I157*IF(OR($A157="2-F1",$A157="2-F2"),'COMPRAS CONJ - FACTORES'!AT$11,'COMPRAS CONJ - FACTORES'!AT$10)*'COMPRAS CONJ - FACTORES'!AT157</f>
        <v>0</v>
      </c>
      <c r="AU157" s="21">
        <f>+$I157*IF(OR($A157="2-F1",$A157="2-F2"),'COMPRAS CONJ - FACTORES'!AU$11,'COMPRAS CONJ - FACTORES'!AU$10)*'COMPRAS CONJ - FACTORES'!AU157</f>
        <v>0</v>
      </c>
      <c r="AV157" s="21">
        <f>+$I157*IF(OR($A157="2-F1",$A157="2-F2"),'COMPRAS CONJ - FACTORES'!AV$11,'COMPRAS CONJ - FACTORES'!AV$10)*'COMPRAS CONJ - FACTORES'!AV157</f>
        <v>0</v>
      </c>
      <c r="AW157" s="21">
        <f>+$I157*IF(OR($A157="2-F1",$A157="2-F2"),'COMPRAS CONJ - FACTORES'!AW$11,'COMPRAS CONJ - FACTORES'!AW$10)*'COMPRAS CONJ - FACTORES'!AW157</f>
        <v>0</v>
      </c>
      <c r="AX157" s="21">
        <f>+$I157*IF(OR($A157="2-F1",$A157="2-F2"),'COMPRAS CONJ - FACTORES'!AX$11,'COMPRAS CONJ - FACTORES'!AX$10)*'COMPRAS CONJ - FACTORES'!AX157</f>
        <v>0</v>
      </c>
      <c r="AY157" s="21">
        <f>+$I157*IF(OR($A157="2-F1",$A157="2-F2"),'COMPRAS CONJ - FACTORES'!AY$11,'COMPRAS CONJ - FACTORES'!AY$10)*'COMPRAS CONJ - FACTORES'!AY157</f>
        <v>0</v>
      </c>
      <c r="AZ157" s="21">
        <f>+$I157*IF(OR($A157="2-F1",$A157="2-F2"),'COMPRAS CONJ - FACTORES'!AZ$11,'COMPRAS CONJ - FACTORES'!AZ$10)*'COMPRAS CONJ - FACTORES'!AZ157</f>
        <v>0</v>
      </c>
      <c r="BA157" s="21">
        <f>+$I157*IF(OR($A157="2-F1",$A157="2-F2"),'COMPRAS CONJ - FACTORES'!BA$11,'COMPRAS CONJ - FACTORES'!BA$10)*'COMPRAS CONJ - FACTORES'!BA157</f>
        <v>0</v>
      </c>
      <c r="BB157" s="21">
        <f>+$I157*IF(OR($A157="2-F1",$A157="2-F2"),'COMPRAS CONJ - FACTORES'!BB$11,'COMPRAS CONJ - FACTORES'!BB$10)*'COMPRAS CONJ - FACTORES'!BB157</f>
        <v>0</v>
      </c>
      <c r="BC157" s="21">
        <f>+$I157*IF(OR($A157="2-F1",$A157="2-F2"),'COMPRAS CONJ - FACTORES'!BC$11,'COMPRAS CONJ - FACTORES'!BC$10)*'COMPRAS CONJ - FACTORES'!BC157</f>
        <v>0</v>
      </c>
      <c r="BD157" s="21">
        <f>+$I157*IF(OR($A157="2-F1",$A157="2-F2"),'COMPRAS CONJ - FACTORES'!BD$11,'COMPRAS CONJ - FACTORES'!BD$10)*'COMPRAS CONJ - FACTORES'!BD157</f>
        <v>0</v>
      </c>
      <c r="BE157" s="21">
        <f>+$I157*IF(OR($A157="2-F1",$A157="2-F2"),'COMPRAS CONJ - FACTORES'!BE$11,'COMPRAS CONJ - FACTORES'!BE$10)*'COMPRAS CONJ - FACTORES'!BE157</f>
        <v>0</v>
      </c>
      <c r="BF157" s="21">
        <f>+$I157*IF(OR($A157="2-F1",$A157="2-F2"),'COMPRAS CONJ - FACTORES'!BF$11,'COMPRAS CONJ - FACTORES'!BF$10)*'COMPRAS CONJ - FACTORES'!BF157</f>
        <v>0</v>
      </c>
      <c r="BG157" s="21">
        <f>+$I157*IF(OR($A157="2-F1",$A157="2-F2"),'COMPRAS CONJ - FACTORES'!BG$11,'COMPRAS CONJ - FACTORES'!BG$10)*'COMPRAS CONJ - FACTORES'!BG157</f>
        <v>0</v>
      </c>
      <c r="BH157" s="21">
        <f>+$I157*IF(OR($A157="2-F1",$A157="2-F2"),'COMPRAS CONJ - FACTORES'!BH$11,'COMPRAS CONJ - FACTORES'!BH$10)*'COMPRAS CONJ - FACTORES'!BH157</f>
        <v>0</v>
      </c>
      <c r="BI157" s="21">
        <f>+$I157*IF(OR($A157="2-F1",$A157="2-F2"),'COMPRAS CONJ - FACTORES'!BI$11,'COMPRAS CONJ - FACTORES'!BI$10)*'COMPRAS CONJ - FACTORES'!BI157</f>
        <v>0</v>
      </c>
      <c r="BJ157" s="21">
        <f>+$I157*IF(OR($A157="2-F1",$A157="2-F2"),'COMPRAS CONJ - FACTORES'!BJ$11,'COMPRAS CONJ - FACTORES'!BJ$10)*'COMPRAS CONJ - FACTORES'!BJ157</f>
        <v>0</v>
      </c>
      <c r="BK157" s="21">
        <f>+$I157*IF(OR($A157="2-F1",$A157="2-F2"),'COMPRAS CONJ - FACTORES'!BK$11,'COMPRAS CONJ - FACTORES'!BK$10)*'COMPRAS CONJ - FACTORES'!BK157</f>
        <v>0</v>
      </c>
      <c r="BL157" s="21">
        <f>+$I157*IF(OR($A157="2-F1",$A157="2-F2"),'COMPRAS CONJ - FACTORES'!BL$11,'COMPRAS CONJ - FACTORES'!BL$10)*'COMPRAS CONJ - FACTORES'!BL157</f>
        <v>0</v>
      </c>
      <c r="BM157" s="21">
        <f>+$I157*IF(OR($A157="2-F1",$A157="2-F2"),'COMPRAS CONJ - FACTORES'!BM$11,'COMPRAS CONJ - FACTORES'!BM$10)*'COMPRAS CONJ - FACTORES'!BM157</f>
        <v>0</v>
      </c>
      <c r="BN157" s="21">
        <f>+$I157*IF(OR($A157="2-F1",$A157="2-F2"),'COMPRAS CONJ - FACTORES'!BN$11,'COMPRAS CONJ - FACTORES'!BN$10)*'COMPRAS CONJ - FACTORES'!BN157</f>
        <v>0</v>
      </c>
      <c r="BO157" s="21">
        <f>+$I157*IF(OR($A157="2-F1",$A157="2-F2"),'COMPRAS CONJ - FACTORES'!BO$11,'COMPRAS CONJ - FACTORES'!BO$10)*'COMPRAS CONJ - FACTORES'!BO157</f>
        <v>0</v>
      </c>
      <c r="BP157" s="21">
        <f>+$I157*IF(OR($A157="2-F1",$A157="2-F2"),'COMPRAS CONJ - FACTORES'!BP$11,'COMPRAS CONJ - FACTORES'!BP$10)*'COMPRAS CONJ - FACTORES'!BP157</f>
        <v>0</v>
      </c>
      <c r="BQ157" s="21">
        <f>+$I157*IF(OR($A157="2-F1",$A157="2-F2"),'COMPRAS CONJ - FACTORES'!BQ$11,'COMPRAS CONJ - FACTORES'!BQ$10)*'COMPRAS CONJ - FACTORES'!BQ157</f>
        <v>0</v>
      </c>
      <c r="BR157" s="21">
        <f>+$I157*IF(OR($A157="2-F1",$A157="2-F2"),'COMPRAS CONJ - FACTORES'!BR$11,'COMPRAS CONJ - FACTORES'!BR$10)*'COMPRAS CONJ - FACTORES'!BR157</f>
        <v>0</v>
      </c>
      <c r="BS157" s="21">
        <f>+$I157*IF(OR($A157="2-F1",$A157="2-F2"),'COMPRAS CONJ - FACTORES'!BS$11,'COMPRAS CONJ - FACTORES'!BS$10)*'COMPRAS CONJ - FACTORES'!BS157</f>
        <v>0</v>
      </c>
      <c r="BT157" s="21">
        <f>+$I157*IF(OR($A157="2-F1",$A157="2-F2"),'COMPRAS CONJ - FACTORES'!BT$11,'COMPRAS CONJ - FACTORES'!BT$10)*'COMPRAS CONJ - FACTORES'!BT157</f>
        <v>0</v>
      </c>
      <c r="BU157" s="21">
        <f>+$I157*IF(OR($A157="2-F1",$A157="2-F2"),'COMPRAS CONJ - FACTORES'!BU$11,'COMPRAS CONJ - FACTORES'!BU$10)*'COMPRAS CONJ - FACTORES'!BU157</f>
        <v>0</v>
      </c>
      <c r="BV157" s="21">
        <f>+$I157*IF(OR($A157="2-F1",$A157="2-F2"),'COMPRAS CONJ - FACTORES'!BV$11,'COMPRAS CONJ - FACTORES'!BV$10)*'COMPRAS CONJ - FACTORES'!BV157</f>
        <v>0</v>
      </c>
      <c r="BW157" s="21">
        <f>+$I157*IF(OR($A157="2-F1",$A157="2-F2"),'COMPRAS CONJ - FACTORES'!BW$11,'COMPRAS CONJ - FACTORES'!BW$10)*'COMPRAS CONJ - FACTORES'!BW157</f>
        <v>0</v>
      </c>
      <c r="BX157" s="21">
        <f>+$I157*IF(OR($A157="2-F1",$A157="2-F2"),'COMPRAS CONJ - FACTORES'!BX$11,'COMPRAS CONJ - FACTORES'!BX$10)*'COMPRAS CONJ - FACTORES'!BX157</f>
        <v>0</v>
      </c>
      <c r="BY157" s="21">
        <f>+$I157*IF(OR($A157="2-F1",$A157="2-F2"),'COMPRAS CONJ - FACTORES'!BY$11,'COMPRAS CONJ - FACTORES'!BY$10)*'COMPRAS CONJ - FACTORES'!BY157</f>
        <v>0</v>
      </c>
      <c r="BZ157" s="21">
        <f>+$I157*IF(OR($A157="2-F1",$A157="2-F2"),'COMPRAS CONJ - FACTORES'!BZ$11,'COMPRAS CONJ - FACTORES'!BZ$10)*'COMPRAS CONJ - FACTORES'!BZ157</f>
        <v>0</v>
      </c>
      <c r="CA157" s="21">
        <f>+$I157*IF(OR($A157="2-F1",$A157="2-F2"),'COMPRAS CONJ - FACTORES'!CA$11,'COMPRAS CONJ - FACTORES'!CA$10)*'COMPRAS CONJ - FACTORES'!CA157</f>
        <v>0</v>
      </c>
    </row>
    <row r="158" spans="1:79" x14ac:dyDescent="0.3">
      <c r="A158" s="9" t="s">
        <v>3398</v>
      </c>
      <c r="B158" s="15" t="s">
        <v>2830</v>
      </c>
      <c r="C158" s="438" t="s">
        <v>3645</v>
      </c>
      <c r="D158" s="11" t="s">
        <v>2815</v>
      </c>
      <c r="E158" s="9" t="s">
        <v>3408</v>
      </c>
      <c r="F158" s="9" t="s">
        <v>3646</v>
      </c>
      <c r="G158" s="9" t="s">
        <v>3647</v>
      </c>
      <c r="H158" s="12" t="s">
        <v>3637</v>
      </c>
      <c r="I158" s="13">
        <v>51.9</v>
      </c>
      <c r="J158" s="14">
        <v>26.85</v>
      </c>
      <c r="K158" s="24">
        <v>43383</v>
      </c>
      <c r="L158" s="24">
        <v>51501</v>
      </c>
      <c r="M158" s="689"/>
      <c r="N158" s="21">
        <f>+$I158*IF(OR($A158="2-F1",$A158="2-F2"),'COMPRAS CONJ - FACTORES'!N$11,'COMPRAS CONJ - FACTORES'!N$10)*'COMPRAS CONJ - FACTORES'!N158</f>
        <v>0</v>
      </c>
      <c r="O158" s="21">
        <f>+$I158*IF(OR($A158="2-F1",$A158="2-F2"),'COMPRAS CONJ - FACTORES'!O$11,'COMPRAS CONJ - FACTORES'!O$10)*'COMPRAS CONJ - FACTORES'!O158</f>
        <v>0</v>
      </c>
      <c r="P158" s="21">
        <f>+$I158*IF(OR($A158="2-F1",$A158="2-F2"),'COMPRAS CONJ - FACTORES'!P$11,'COMPRAS CONJ - FACTORES'!P$10)*'COMPRAS CONJ - FACTORES'!P158</f>
        <v>0</v>
      </c>
      <c r="Q158" s="21">
        <f>+$I158*IF(OR($A158="2-F1",$A158="2-F2"),'COMPRAS CONJ - FACTORES'!Q$11,'COMPRAS CONJ - FACTORES'!Q$10)*'COMPRAS CONJ - FACTORES'!Q158</f>
        <v>0</v>
      </c>
      <c r="R158" s="21">
        <f>+$I158*IF(OR($A158="2-F1",$A158="2-F2"),'COMPRAS CONJ - FACTORES'!R$11,'COMPRAS CONJ - FACTORES'!R$10)*'COMPRAS CONJ - FACTORES'!R158</f>
        <v>0</v>
      </c>
      <c r="S158" s="21">
        <f>+$I158*IF(OR($A158="2-F1",$A158="2-F2"),'COMPRAS CONJ - FACTORES'!S$11,'COMPRAS CONJ - FACTORES'!S$10)*'COMPRAS CONJ - FACTORES'!S158</f>
        <v>0</v>
      </c>
      <c r="T158" s="21">
        <f>+$I158*IF(OR($A158="2-F1",$A158="2-F2"),'COMPRAS CONJ - FACTORES'!T$11,'COMPRAS CONJ - FACTORES'!T$10)*'COMPRAS CONJ - FACTORES'!T158</f>
        <v>0</v>
      </c>
      <c r="U158" s="21">
        <f>+$I158*IF(OR($A158="2-F1",$A158="2-F2"),'COMPRAS CONJ - FACTORES'!U$11,'COMPRAS CONJ - FACTORES'!U$10)*'COMPRAS CONJ - FACTORES'!U158</f>
        <v>0</v>
      </c>
      <c r="V158" s="21">
        <f>+$I158*IF(OR($A158="2-F1",$A158="2-F2"),'COMPRAS CONJ - FACTORES'!V$11,'COMPRAS CONJ - FACTORES'!V$10)*'COMPRAS CONJ - FACTORES'!V158</f>
        <v>0</v>
      </c>
      <c r="W158" s="21">
        <f>+$I158*IF(OR($A158="2-F1",$A158="2-F2"),'COMPRAS CONJ - FACTORES'!W$11,'COMPRAS CONJ - FACTORES'!W$10)*'COMPRAS CONJ - FACTORES'!W158</f>
        <v>0</v>
      </c>
      <c r="X158" s="21">
        <f>+$I158*IF(OR($A158="2-F1",$A158="2-F2"),'COMPRAS CONJ - FACTORES'!X$11,'COMPRAS CONJ - FACTORES'!X$10)*'COMPRAS CONJ - FACTORES'!X158</f>
        <v>0</v>
      </c>
      <c r="Y158" s="21">
        <f>+$I158*IF(OR($A158="2-F1",$A158="2-F2"),'COMPRAS CONJ - FACTORES'!Y$11,'COMPRAS CONJ - FACTORES'!Y$10)*'COMPRAS CONJ - FACTORES'!Y158</f>
        <v>0</v>
      </c>
      <c r="Z158" s="21">
        <f>+$I158*IF(OR($A158="2-F1",$A158="2-F2"),'COMPRAS CONJ - FACTORES'!Z$11,'COMPRAS CONJ - FACTORES'!Z$10)*'COMPRAS CONJ - FACTORES'!Z158</f>
        <v>0</v>
      </c>
      <c r="AA158" s="21">
        <f>+$I158*IF(OR($A158="2-F1",$A158="2-F2"),'COMPRAS CONJ - FACTORES'!AA$11,'COMPRAS CONJ - FACTORES'!AA$10)*'COMPRAS CONJ - FACTORES'!AA158</f>
        <v>0</v>
      </c>
      <c r="AB158" s="21">
        <f>+$I158*IF(OR($A158="2-F1",$A158="2-F2"),'COMPRAS CONJ - FACTORES'!AB$11,'COMPRAS CONJ - FACTORES'!AB$10)*'COMPRAS CONJ - FACTORES'!AB158</f>
        <v>0</v>
      </c>
      <c r="AC158" s="21">
        <f>+$I158*IF(OR($A158="2-F1",$A158="2-F2"),'COMPRAS CONJ - FACTORES'!AC$11,'COMPRAS CONJ - FACTORES'!AC$10)*'COMPRAS CONJ - FACTORES'!AC158</f>
        <v>0</v>
      </c>
      <c r="AD158" s="21">
        <f>+$I158*IF(OR($A158="2-F1",$A158="2-F2"),'COMPRAS CONJ - FACTORES'!AD$11,'COMPRAS CONJ - FACTORES'!AD$10)*'COMPRAS CONJ - FACTORES'!AD158</f>
        <v>0</v>
      </c>
      <c r="AE158" s="21">
        <f>+$I158*IF(OR($A158="2-F1",$A158="2-F2"),'COMPRAS CONJ - FACTORES'!AE$11,'COMPRAS CONJ - FACTORES'!AE$10)*'COMPRAS CONJ - FACTORES'!AE158</f>
        <v>0</v>
      </c>
      <c r="AF158" s="21">
        <f>+$I158*IF(OR($A158="2-F1",$A158="2-F2"),'COMPRAS CONJ - FACTORES'!AF$11,'COMPRAS CONJ - FACTORES'!AF$10)*'COMPRAS CONJ - FACTORES'!AF158</f>
        <v>0</v>
      </c>
      <c r="AG158" s="21">
        <f>+$I158*IF(OR($A158="2-F1",$A158="2-F2"),'COMPRAS CONJ - FACTORES'!AG$11,'COMPRAS CONJ - FACTORES'!AG$10)*'COMPRAS CONJ - FACTORES'!AG158</f>
        <v>0</v>
      </c>
      <c r="AH158" s="21">
        <f>+$I158*IF(OR($A158="2-F1",$A158="2-F2"),'COMPRAS CONJ - FACTORES'!AH$11,'COMPRAS CONJ - FACTORES'!AH$10)*'COMPRAS CONJ - FACTORES'!AH158</f>
        <v>0</v>
      </c>
      <c r="AI158" s="21">
        <f>+$I158*IF(OR($A158="2-F1",$A158="2-F2"),'COMPRAS CONJ - FACTORES'!AI$11,'COMPRAS CONJ - FACTORES'!AI$10)*'COMPRAS CONJ - FACTORES'!AI158</f>
        <v>0</v>
      </c>
      <c r="AJ158" s="21">
        <f>+$I158*IF(OR($A158="2-F1",$A158="2-F2"),'COMPRAS CONJ - FACTORES'!AJ$11,'COMPRAS CONJ - FACTORES'!AJ$10)*'COMPRAS CONJ - FACTORES'!AJ158</f>
        <v>0</v>
      </c>
      <c r="AK158" s="21">
        <f>+$I158*IF(OR($A158="2-F1",$A158="2-F2"),'COMPRAS CONJ - FACTORES'!AK$11,'COMPRAS CONJ - FACTORES'!AK$10)*'COMPRAS CONJ - FACTORES'!AK158</f>
        <v>0</v>
      </c>
      <c r="AL158" s="21">
        <f>+$I158*IF(OR($A158="2-F1",$A158="2-F2"),'COMPRAS CONJ - FACTORES'!AL$11,'COMPRAS CONJ - FACTORES'!AL$10)*'COMPRAS CONJ - FACTORES'!AL158</f>
        <v>0</v>
      </c>
      <c r="AM158" s="21">
        <f>+$I158*IF(OR($A158="2-F1",$A158="2-F2"),'COMPRAS CONJ - FACTORES'!AM$11,'COMPRAS CONJ - FACTORES'!AM$10)*'COMPRAS CONJ - FACTORES'!AM158</f>
        <v>0</v>
      </c>
      <c r="AN158" s="21">
        <f>+$I158*IF(OR($A158="2-F1",$A158="2-F2"),'COMPRAS CONJ - FACTORES'!AN$11,'COMPRAS CONJ - FACTORES'!AN$10)*'COMPRAS CONJ - FACTORES'!AN158</f>
        <v>0</v>
      </c>
      <c r="AO158" s="21">
        <f>+$I158*IF(OR($A158="2-F1",$A158="2-F2"),'COMPRAS CONJ - FACTORES'!AO$11,'COMPRAS CONJ - FACTORES'!AO$10)*'COMPRAS CONJ - FACTORES'!AO158</f>
        <v>0</v>
      </c>
      <c r="AP158" s="21">
        <f>+$I158*IF(OR($A158="2-F1",$A158="2-F2"),'COMPRAS CONJ - FACTORES'!AP$11,'COMPRAS CONJ - FACTORES'!AP$10)*'COMPRAS CONJ - FACTORES'!AP158</f>
        <v>0</v>
      </c>
      <c r="AQ158" s="21">
        <f>+$I158*IF(OR($A158="2-F1",$A158="2-F2"),'COMPRAS CONJ - FACTORES'!AQ$11,'COMPRAS CONJ - FACTORES'!AQ$10)*'COMPRAS CONJ - FACTORES'!AQ158</f>
        <v>0</v>
      </c>
      <c r="AR158" s="21">
        <f>+$I158*IF(OR($A158="2-F1",$A158="2-F2"),'COMPRAS CONJ - FACTORES'!AR$11,'COMPRAS CONJ - FACTORES'!AR$10)*'COMPRAS CONJ - FACTORES'!AR158</f>
        <v>0</v>
      </c>
      <c r="AS158" s="21">
        <f>+$I158*IF(OR($A158="2-F1",$A158="2-F2"),'COMPRAS CONJ - FACTORES'!AS$11,'COMPRAS CONJ - FACTORES'!AS$10)*'COMPRAS CONJ - FACTORES'!AS158</f>
        <v>0</v>
      </c>
      <c r="AT158" s="21">
        <f>+$I158*IF(OR($A158="2-F1",$A158="2-F2"),'COMPRAS CONJ - FACTORES'!AT$11,'COMPRAS CONJ - FACTORES'!AT$10)*'COMPRAS CONJ - FACTORES'!AT158</f>
        <v>0</v>
      </c>
      <c r="AU158" s="21">
        <f>+$I158*IF(OR($A158="2-F1",$A158="2-F2"),'COMPRAS CONJ - FACTORES'!AU$11,'COMPRAS CONJ - FACTORES'!AU$10)*'COMPRAS CONJ - FACTORES'!AU158</f>
        <v>0</v>
      </c>
      <c r="AV158" s="21">
        <f>+$I158*IF(OR($A158="2-F1",$A158="2-F2"),'COMPRAS CONJ - FACTORES'!AV$11,'COMPRAS CONJ - FACTORES'!AV$10)*'COMPRAS CONJ - FACTORES'!AV158</f>
        <v>0</v>
      </c>
      <c r="AW158" s="21">
        <f>+$I158*IF(OR($A158="2-F1",$A158="2-F2"),'COMPRAS CONJ - FACTORES'!AW$11,'COMPRAS CONJ - FACTORES'!AW$10)*'COMPRAS CONJ - FACTORES'!AW158</f>
        <v>0</v>
      </c>
      <c r="AX158" s="21">
        <f>+$I158*IF(OR($A158="2-F1",$A158="2-F2"),'COMPRAS CONJ - FACTORES'!AX$11,'COMPRAS CONJ - FACTORES'!AX$10)*'COMPRAS CONJ - FACTORES'!AX158</f>
        <v>0</v>
      </c>
      <c r="AY158" s="21">
        <f>+$I158*IF(OR($A158="2-F1",$A158="2-F2"),'COMPRAS CONJ - FACTORES'!AY$11,'COMPRAS CONJ - FACTORES'!AY$10)*'COMPRAS CONJ - FACTORES'!AY158</f>
        <v>0</v>
      </c>
      <c r="AZ158" s="21">
        <f>+$I158*IF(OR($A158="2-F1",$A158="2-F2"),'COMPRAS CONJ - FACTORES'!AZ$11,'COMPRAS CONJ - FACTORES'!AZ$10)*'COMPRAS CONJ - FACTORES'!AZ158</f>
        <v>0</v>
      </c>
      <c r="BA158" s="21">
        <f>+$I158*IF(OR($A158="2-F1",$A158="2-F2"),'COMPRAS CONJ - FACTORES'!BA$11,'COMPRAS CONJ - FACTORES'!BA$10)*'COMPRAS CONJ - FACTORES'!BA158</f>
        <v>0</v>
      </c>
      <c r="BB158" s="21">
        <f>+$I158*IF(OR($A158="2-F1",$A158="2-F2"),'COMPRAS CONJ - FACTORES'!BB$11,'COMPRAS CONJ - FACTORES'!BB$10)*'COMPRAS CONJ - FACTORES'!BB158</f>
        <v>0</v>
      </c>
      <c r="BC158" s="21">
        <f>+$I158*IF(OR($A158="2-F1",$A158="2-F2"),'COMPRAS CONJ - FACTORES'!BC$11,'COMPRAS CONJ - FACTORES'!BC$10)*'COMPRAS CONJ - FACTORES'!BC158</f>
        <v>0</v>
      </c>
      <c r="BD158" s="21">
        <f>+$I158*IF(OR($A158="2-F1",$A158="2-F2"),'COMPRAS CONJ - FACTORES'!BD$11,'COMPRAS CONJ - FACTORES'!BD$10)*'COMPRAS CONJ - FACTORES'!BD158</f>
        <v>0</v>
      </c>
      <c r="BE158" s="21">
        <f>+$I158*IF(OR($A158="2-F1",$A158="2-F2"),'COMPRAS CONJ - FACTORES'!BE$11,'COMPRAS CONJ - FACTORES'!BE$10)*'COMPRAS CONJ - FACTORES'!BE158</f>
        <v>0</v>
      </c>
      <c r="BF158" s="21">
        <f>+$I158*IF(OR($A158="2-F1",$A158="2-F2"),'COMPRAS CONJ - FACTORES'!BF$11,'COMPRAS CONJ - FACTORES'!BF$10)*'COMPRAS CONJ - FACTORES'!BF158</f>
        <v>0</v>
      </c>
      <c r="BG158" s="21">
        <f>+$I158*IF(OR($A158="2-F1",$A158="2-F2"),'COMPRAS CONJ - FACTORES'!BG$11,'COMPRAS CONJ - FACTORES'!BG$10)*'COMPRAS CONJ - FACTORES'!BG158</f>
        <v>0</v>
      </c>
      <c r="BH158" s="21">
        <f>+$I158*IF(OR($A158="2-F1",$A158="2-F2"),'COMPRAS CONJ - FACTORES'!BH$11,'COMPRAS CONJ - FACTORES'!BH$10)*'COMPRAS CONJ - FACTORES'!BH158</f>
        <v>0</v>
      </c>
      <c r="BI158" s="21">
        <f>+$I158*IF(OR($A158="2-F1",$A158="2-F2"),'COMPRAS CONJ - FACTORES'!BI$11,'COMPRAS CONJ - FACTORES'!BI$10)*'COMPRAS CONJ - FACTORES'!BI158</f>
        <v>0</v>
      </c>
      <c r="BJ158" s="21">
        <f>+$I158*IF(OR($A158="2-F1",$A158="2-F2"),'COMPRAS CONJ - FACTORES'!BJ$11,'COMPRAS CONJ - FACTORES'!BJ$10)*'COMPRAS CONJ - FACTORES'!BJ158</f>
        <v>0</v>
      </c>
      <c r="BK158" s="21">
        <f>+$I158*IF(OR($A158="2-F1",$A158="2-F2"),'COMPRAS CONJ - FACTORES'!BK$11,'COMPRAS CONJ - FACTORES'!BK$10)*'COMPRAS CONJ - FACTORES'!BK158</f>
        <v>0</v>
      </c>
      <c r="BL158" s="21">
        <f>+$I158*IF(OR($A158="2-F1",$A158="2-F2"),'COMPRAS CONJ - FACTORES'!BL$11,'COMPRAS CONJ - FACTORES'!BL$10)*'COMPRAS CONJ - FACTORES'!BL158</f>
        <v>0</v>
      </c>
      <c r="BM158" s="21">
        <f>+$I158*IF(OR($A158="2-F1",$A158="2-F2"),'COMPRAS CONJ - FACTORES'!BM$11,'COMPRAS CONJ - FACTORES'!BM$10)*'COMPRAS CONJ - FACTORES'!BM158</f>
        <v>0</v>
      </c>
      <c r="BN158" s="21">
        <f>+$I158*IF(OR($A158="2-F1",$A158="2-F2"),'COMPRAS CONJ - FACTORES'!BN$11,'COMPRAS CONJ - FACTORES'!BN$10)*'COMPRAS CONJ - FACTORES'!BN158</f>
        <v>0</v>
      </c>
      <c r="BO158" s="21">
        <f>+$I158*IF(OR($A158="2-F1",$A158="2-F2"),'COMPRAS CONJ - FACTORES'!BO$11,'COMPRAS CONJ - FACTORES'!BO$10)*'COMPRAS CONJ - FACTORES'!BO158</f>
        <v>0</v>
      </c>
      <c r="BP158" s="21">
        <f>+$I158*IF(OR($A158="2-F1",$A158="2-F2"),'COMPRAS CONJ - FACTORES'!BP$11,'COMPRAS CONJ - FACTORES'!BP$10)*'COMPRAS CONJ - FACTORES'!BP158</f>
        <v>0</v>
      </c>
      <c r="BQ158" s="21">
        <f>+$I158*IF(OR($A158="2-F1",$A158="2-F2"),'COMPRAS CONJ - FACTORES'!BQ$11,'COMPRAS CONJ - FACTORES'!BQ$10)*'COMPRAS CONJ - FACTORES'!BQ158</f>
        <v>0</v>
      </c>
      <c r="BR158" s="21">
        <f>+$I158*IF(OR($A158="2-F1",$A158="2-F2"),'COMPRAS CONJ - FACTORES'!BR$11,'COMPRAS CONJ - FACTORES'!BR$10)*'COMPRAS CONJ - FACTORES'!BR158</f>
        <v>0</v>
      </c>
      <c r="BS158" s="21">
        <f>+$I158*IF(OR($A158="2-F1",$A158="2-F2"),'COMPRAS CONJ - FACTORES'!BS$11,'COMPRAS CONJ - FACTORES'!BS$10)*'COMPRAS CONJ - FACTORES'!BS158</f>
        <v>0</v>
      </c>
      <c r="BT158" s="21">
        <f>+$I158*IF(OR($A158="2-F1",$A158="2-F2"),'COMPRAS CONJ - FACTORES'!BT$11,'COMPRAS CONJ - FACTORES'!BT$10)*'COMPRAS CONJ - FACTORES'!BT158</f>
        <v>0</v>
      </c>
      <c r="BU158" s="21">
        <f>+$I158*IF(OR($A158="2-F1",$A158="2-F2"),'COMPRAS CONJ - FACTORES'!BU$11,'COMPRAS CONJ - FACTORES'!BU$10)*'COMPRAS CONJ - FACTORES'!BU158</f>
        <v>0</v>
      </c>
      <c r="BV158" s="21">
        <f>+$I158*IF(OR($A158="2-F1",$A158="2-F2"),'COMPRAS CONJ - FACTORES'!BV$11,'COMPRAS CONJ - FACTORES'!BV$10)*'COMPRAS CONJ - FACTORES'!BV158</f>
        <v>0</v>
      </c>
      <c r="BW158" s="21">
        <f>+$I158*IF(OR($A158="2-F1",$A158="2-F2"),'COMPRAS CONJ - FACTORES'!BW$11,'COMPRAS CONJ - FACTORES'!BW$10)*'COMPRAS CONJ - FACTORES'!BW158</f>
        <v>0</v>
      </c>
      <c r="BX158" s="21">
        <f>+$I158*IF(OR($A158="2-F1",$A158="2-F2"),'COMPRAS CONJ - FACTORES'!BX$11,'COMPRAS CONJ - FACTORES'!BX$10)*'COMPRAS CONJ - FACTORES'!BX158</f>
        <v>0</v>
      </c>
      <c r="BY158" s="21">
        <f>+$I158*IF(OR($A158="2-F1",$A158="2-F2"),'COMPRAS CONJ - FACTORES'!BY$11,'COMPRAS CONJ - FACTORES'!BY$10)*'COMPRAS CONJ - FACTORES'!BY158</f>
        <v>0</v>
      </c>
      <c r="BZ158" s="21">
        <f>+$I158*IF(OR($A158="2-F1",$A158="2-F2"),'COMPRAS CONJ - FACTORES'!BZ$11,'COMPRAS CONJ - FACTORES'!BZ$10)*'COMPRAS CONJ - FACTORES'!BZ158</f>
        <v>0</v>
      </c>
      <c r="CA158" s="21">
        <f>+$I158*IF(OR($A158="2-F1",$A158="2-F2"),'COMPRAS CONJ - FACTORES'!CA$11,'COMPRAS CONJ - FACTORES'!CA$10)*'COMPRAS CONJ - FACTORES'!CA158</f>
        <v>0</v>
      </c>
    </row>
    <row r="159" spans="1:79" x14ac:dyDescent="0.3">
      <c r="A159" s="9" t="s">
        <v>3425</v>
      </c>
      <c r="B159" s="15" t="s">
        <v>2830</v>
      </c>
      <c r="C159" s="438" t="s">
        <v>3648</v>
      </c>
      <c r="D159" s="11" t="s">
        <v>2825</v>
      </c>
      <c r="E159" s="9" t="s">
        <v>2850</v>
      </c>
      <c r="F159" s="9" t="s">
        <v>3649</v>
      </c>
      <c r="G159" s="9" t="s">
        <v>3650</v>
      </c>
      <c r="H159" s="12" t="s">
        <v>3637</v>
      </c>
      <c r="I159" s="13">
        <v>40.799999999999997</v>
      </c>
      <c r="J159" s="14">
        <v>72</v>
      </c>
      <c r="K159" s="24">
        <v>43187</v>
      </c>
      <c r="L159" s="24">
        <v>51501</v>
      </c>
      <c r="M159" s="689"/>
      <c r="N159" s="21">
        <f>+$I159*IF(OR($A159="2-F1",$A159="2-F2"),'COMPRAS CONJ - FACTORES'!N$11,'COMPRAS CONJ - FACTORES'!N$10)*'COMPRAS CONJ - FACTORES'!N159</f>
        <v>0</v>
      </c>
      <c r="O159" s="21">
        <f>+$I159*IF(OR($A159="2-F1",$A159="2-F2"),'COMPRAS CONJ - FACTORES'!O$11,'COMPRAS CONJ - FACTORES'!O$10)*'COMPRAS CONJ - FACTORES'!O159</f>
        <v>0</v>
      </c>
      <c r="P159" s="21">
        <f>+$I159*IF(OR($A159="2-F1",$A159="2-F2"),'COMPRAS CONJ - FACTORES'!P$11,'COMPRAS CONJ - FACTORES'!P$10)*'COMPRAS CONJ - FACTORES'!P159</f>
        <v>0</v>
      </c>
      <c r="Q159" s="21">
        <f>+$I159*IF(OR($A159="2-F1",$A159="2-F2"),'COMPRAS CONJ - FACTORES'!Q$11,'COMPRAS CONJ - FACTORES'!Q$10)*'COMPRAS CONJ - FACTORES'!Q159</f>
        <v>0</v>
      </c>
      <c r="R159" s="21">
        <f>+$I159*IF(OR($A159="2-F1",$A159="2-F2"),'COMPRAS CONJ - FACTORES'!R$11,'COMPRAS CONJ - FACTORES'!R$10)*'COMPRAS CONJ - FACTORES'!R159</f>
        <v>0</v>
      </c>
      <c r="S159" s="21">
        <f>+$I159*IF(OR($A159="2-F1",$A159="2-F2"),'COMPRAS CONJ - FACTORES'!S$11,'COMPRAS CONJ - FACTORES'!S$10)*'COMPRAS CONJ - FACTORES'!S159</f>
        <v>0</v>
      </c>
      <c r="T159" s="21">
        <f>+$I159*IF(OR($A159="2-F1",$A159="2-F2"),'COMPRAS CONJ - FACTORES'!T$11,'COMPRAS CONJ - FACTORES'!T$10)*'COMPRAS CONJ - FACTORES'!T159</f>
        <v>0</v>
      </c>
      <c r="U159" s="21">
        <f>+$I159*IF(OR($A159="2-F1",$A159="2-F2"),'COMPRAS CONJ - FACTORES'!U$11,'COMPRAS CONJ - FACTORES'!U$10)*'COMPRAS CONJ - FACTORES'!U159</f>
        <v>0</v>
      </c>
      <c r="V159" s="21">
        <f>+$I159*IF(OR($A159="2-F1",$A159="2-F2"),'COMPRAS CONJ - FACTORES'!V$11,'COMPRAS CONJ - FACTORES'!V$10)*'COMPRAS CONJ - FACTORES'!V159</f>
        <v>0</v>
      </c>
      <c r="W159" s="21">
        <f>+$I159*IF(OR($A159="2-F1",$A159="2-F2"),'COMPRAS CONJ - FACTORES'!W$11,'COMPRAS CONJ - FACTORES'!W$10)*'COMPRAS CONJ - FACTORES'!W159</f>
        <v>0</v>
      </c>
      <c r="X159" s="21">
        <f>+$I159*IF(OR($A159="2-F1",$A159="2-F2"),'COMPRAS CONJ - FACTORES'!X$11,'COMPRAS CONJ - FACTORES'!X$10)*'COMPRAS CONJ - FACTORES'!X159</f>
        <v>0</v>
      </c>
      <c r="Y159" s="21">
        <f>+$I159*IF(OR($A159="2-F1",$A159="2-F2"),'COMPRAS CONJ - FACTORES'!Y$11,'COMPRAS CONJ - FACTORES'!Y$10)*'COMPRAS CONJ - FACTORES'!Y159</f>
        <v>0</v>
      </c>
      <c r="Z159" s="21">
        <f>+$I159*IF(OR($A159="2-F1",$A159="2-F2"),'COMPRAS CONJ - FACTORES'!Z$11,'COMPRAS CONJ - FACTORES'!Z$10)*'COMPRAS CONJ - FACTORES'!Z159</f>
        <v>0</v>
      </c>
      <c r="AA159" s="21">
        <f>+$I159*IF(OR($A159="2-F1",$A159="2-F2"),'COMPRAS CONJ - FACTORES'!AA$11,'COMPRAS CONJ - FACTORES'!AA$10)*'COMPRAS CONJ - FACTORES'!AA159</f>
        <v>0</v>
      </c>
      <c r="AB159" s="21">
        <f>+$I159*IF(OR($A159="2-F1",$A159="2-F2"),'COMPRAS CONJ - FACTORES'!AB$11,'COMPRAS CONJ - FACTORES'!AB$10)*'COMPRAS CONJ - FACTORES'!AB159</f>
        <v>0</v>
      </c>
      <c r="AC159" s="21">
        <f>+$I159*IF(OR($A159="2-F1",$A159="2-F2"),'COMPRAS CONJ - FACTORES'!AC$11,'COMPRAS CONJ - FACTORES'!AC$10)*'COMPRAS CONJ - FACTORES'!AC159</f>
        <v>0</v>
      </c>
      <c r="AD159" s="21">
        <f>+$I159*IF(OR($A159="2-F1",$A159="2-F2"),'COMPRAS CONJ - FACTORES'!AD$11,'COMPRAS CONJ - FACTORES'!AD$10)*'COMPRAS CONJ - FACTORES'!AD159</f>
        <v>0</v>
      </c>
      <c r="AE159" s="21">
        <f>+$I159*IF(OR($A159="2-F1",$A159="2-F2"),'COMPRAS CONJ - FACTORES'!AE$11,'COMPRAS CONJ - FACTORES'!AE$10)*'COMPRAS CONJ - FACTORES'!AE159</f>
        <v>0</v>
      </c>
      <c r="AF159" s="21">
        <f>+$I159*IF(OR($A159="2-F1",$A159="2-F2"),'COMPRAS CONJ - FACTORES'!AF$11,'COMPRAS CONJ - FACTORES'!AF$10)*'COMPRAS CONJ - FACTORES'!AF159</f>
        <v>0</v>
      </c>
      <c r="AG159" s="21">
        <f>+$I159*IF(OR($A159="2-F1",$A159="2-F2"),'COMPRAS CONJ - FACTORES'!AG$11,'COMPRAS CONJ - FACTORES'!AG$10)*'COMPRAS CONJ - FACTORES'!AG159</f>
        <v>0</v>
      </c>
      <c r="AH159" s="21">
        <f>+$I159*IF(OR($A159="2-F1",$A159="2-F2"),'COMPRAS CONJ - FACTORES'!AH$11,'COMPRAS CONJ - FACTORES'!AH$10)*'COMPRAS CONJ - FACTORES'!AH159</f>
        <v>0</v>
      </c>
      <c r="AI159" s="21">
        <f>+$I159*IF(OR($A159="2-F1",$A159="2-F2"),'COMPRAS CONJ - FACTORES'!AI$11,'COMPRAS CONJ - FACTORES'!AI$10)*'COMPRAS CONJ - FACTORES'!AI159</f>
        <v>0</v>
      </c>
      <c r="AJ159" s="21">
        <f>+$I159*IF(OR($A159="2-F1",$A159="2-F2"),'COMPRAS CONJ - FACTORES'!AJ$11,'COMPRAS CONJ - FACTORES'!AJ$10)*'COMPRAS CONJ - FACTORES'!AJ159</f>
        <v>0</v>
      </c>
      <c r="AK159" s="21">
        <f>+$I159*IF(OR($A159="2-F1",$A159="2-F2"),'COMPRAS CONJ - FACTORES'!AK$11,'COMPRAS CONJ - FACTORES'!AK$10)*'COMPRAS CONJ - FACTORES'!AK159</f>
        <v>0</v>
      </c>
      <c r="AL159" s="21">
        <f>+$I159*IF(OR($A159="2-F1",$A159="2-F2"),'COMPRAS CONJ - FACTORES'!AL$11,'COMPRAS CONJ - FACTORES'!AL$10)*'COMPRAS CONJ - FACTORES'!AL159</f>
        <v>0</v>
      </c>
      <c r="AM159" s="21">
        <f>+$I159*IF(OR($A159="2-F1",$A159="2-F2"),'COMPRAS CONJ - FACTORES'!AM$11,'COMPRAS CONJ - FACTORES'!AM$10)*'COMPRAS CONJ - FACTORES'!AM159</f>
        <v>0</v>
      </c>
      <c r="AN159" s="21">
        <f>+$I159*IF(OR($A159="2-F1",$A159="2-F2"),'COMPRAS CONJ - FACTORES'!AN$11,'COMPRAS CONJ - FACTORES'!AN$10)*'COMPRAS CONJ - FACTORES'!AN159</f>
        <v>0</v>
      </c>
      <c r="AO159" s="21">
        <f>+$I159*IF(OR($A159="2-F1",$A159="2-F2"),'COMPRAS CONJ - FACTORES'!AO$11,'COMPRAS CONJ - FACTORES'!AO$10)*'COMPRAS CONJ - FACTORES'!AO159</f>
        <v>0</v>
      </c>
      <c r="AP159" s="21">
        <f>+$I159*IF(OR($A159="2-F1",$A159="2-F2"),'COMPRAS CONJ - FACTORES'!AP$11,'COMPRAS CONJ - FACTORES'!AP$10)*'COMPRAS CONJ - FACTORES'!AP159</f>
        <v>0</v>
      </c>
      <c r="AQ159" s="21">
        <f>+$I159*IF(OR($A159="2-F1",$A159="2-F2"),'COMPRAS CONJ - FACTORES'!AQ$11,'COMPRAS CONJ - FACTORES'!AQ$10)*'COMPRAS CONJ - FACTORES'!AQ159</f>
        <v>0</v>
      </c>
      <c r="AR159" s="21">
        <f>+$I159*IF(OR($A159="2-F1",$A159="2-F2"),'COMPRAS CONJ - FACTORES'!AR$11,'COMPRAS CONJ - FACTORES'!AR$10)*'COMPRAS CONJ - FACTORES'!AR159</f>
        <v>0</v>
      </c>
      <c r="AS159" s="21">
        <f>+$I159*IF(OR($A159="2-F1",$A159="2-F2"),'COMPRAS CONJ - FACTORES'!AS$11,'COMPRAS CONJ - FACTORES'!AS$10)*'COMPRAS CONJ - FACTORES'!AS159</f>
        <v>0</v>
      </c>
      <c r="AT159" s="21">
        <f>+$I159*IF(OR($A159="2-F1",$A159="2-F2"),'COMPRAS CONJ - FACTORES'!AT$11,'COMPRAS CONJ - FACTORES'!AT$10)*'COMPRAS CONJ - FACTORES'!AT159</f>
        <v>0</v>
      </c>
      <c r="AU159" s="21">
        <f>+$I159*IF(OR($A159="2-F1",$A159="2-F2"),'COMPRAS CONJ - FACTORES'!AU$11,'COMPRAS CONJ - FACTORES'!AU$10)*'COMPRAS CONJ - FACTORES'!AU159</f>
        <v>0</v>
      </c>
      <c r="AV159" s="21">
        <f>+$I159*IF(OR($A159="2-F1",$A159="2-F2"),'COMPRAS CONJ - FACTORES'!AV$11,'COMPRAS CONJ - FACTORES'!AV$10)*'COMPRAS CONJ - FACTORES'!AV159</f>
        <v>0</v>
      </c>
      <c r="AW159" s="21">
        <f>+$I159*IF(OR($A159="2-F1",$A159="2-F2"),'COMPRAS CONJ - FACTORES'!AW$11,'COMPRAS CONJ - FACTORES'!AW$10)*'COMPRAS CONJ - FACTORES'!AW159</f>
        <v>0</v>
      </c>
      <c r="AX159" s="21">
        <f>+$I159*IF(OR($A159="2-F1",$A159="2-F2"),'COMPRAS CONJ - FACTORES'!AX$11,'COMPRAS CONJ - FACTORES'!AX$10)*'COMPRAS CONJ - FACTORES'!AX159</f>
        <v>0</v>
      </c>
      <c r="AY159" s="21">
        <f>+$I159*IF(OR($A159="2-F1",$A159="2-F2"),'COMPRAS CONJ - FACTORES'!AY$11,'COMPRAS CONJ - FACTORES'!AY$10)*'COMPRAS CONJ - FACTORES'!AY159</f>
        <v>0</v>
      </c>
      <c r="AZ159" s="21">
        <f>+$I159*IF(OR($A159="2-F1",$A159="2-F2"),'COMPRAS CONJ - FACTORES'!AZ$11,'COMPRAS CONJ - FACTORES'!AZ$10)*'COMPRAS CONJ - FACTORES'!AZ159</f>
        <v>0</v>
      </c>
      <c r="BA159" s="21">
        <f>+$I159*IF(OR($A159="2-F1",$A159="2-F2"),'COMPRAS CONJ - FACTORES'!BA$11,'COMPRAS CONJ - FACTORES'!BA$10)*'COMPRAS CONJ - FACTORES'!BA159</f>
        <v>0</v>
      </c>
      <c r="BB159" s="21">
        <f>+$I159*IF(OR($A159="2-F1",$A159="2-F2"),'COMPRAS CONJ - FACTORES'!BB$11,'COMPRAS CONJ - FACTORES'!BB$10)*'COMPRAS CONJ - FACTORES'!BB159</f>
        <v>0</v>
      </c>
      <c r="BC159" s="21">
        <f>+$I159*IF(OR($A159="2-F1",$A159="2-F2"),'COMPRAS CONJ - FACTORES'!BC$11,'COMPRAS CONJ - FACTORES'!BC$10)*'COMPRAS CONJ - FACTORES'!BC159</f>
        <v>0</v>
      </c>
      <c r="BD159" s="21">
        <f>+$I159*IF(OR($A159="2-F1",$A159="2-F2"),'COMPRAS CONJ - FACTORES'!BD$11,'COMPRAS CONJ - FACTORES'!BD$10)*'COMPRAS CONJ - FACTORES'!BD159</f>
        <v>0</v>
      </c>
      <c r="BE159" s="21">
        <f>+$I159*IF(OR($A159="2-F1",$A159="2-F2"),'COMPRAS CONJ - FACTORES'!BE$11,'COMPRAS CONJ - FACTORES'!BE$10)*'COMPRAS CONJ - FACTORES'!BE159</f>
        <v>0</v>
      </c>
      <c r="BF159" s="21">
        <f>+$I159*IF(OR($A159="2-F1",$A159="2-F2"),'COMPRAS CONJ - FACTORES'!BF$11,'COMPRAS CONJ - FACTORES'!BF$10)*'COMPRAS CONJ - FACTORES'!BF159</f>
        <v>0</v>
      </c>
      <c r="BG159" s="21">
        <f>+$I159*IF(OR($A159="2-F1",$A159="2-F2"),'COMPRAS CONJ - FACTORES'!BG$11,'COMPRAS CONJ - FACTORES'!BG$10)*'COMPRAS CONJ - FACTORES'!BG159</f>
        <v>0</v>
      </c>
      <c r="BH159" s="21">
        <f>+$I159*IF(OR($A159="2-F1",$A159="2-F2"),'COMPRAS CONJ - FACTORES'!BH$11,'COMPRAS CONJ - FACTORES'!BH$10)*'COMPRAS CONJ - FACTORES'!BH159</f>
        <v>0</v>
      </c>
      <c r="BI159" s="21">
        <f>+$I159*IF(OR($A159="2-F1",$A159="2-F2"),'COMPRAS CONJ - FACTORES'!BI$11,'COMPRAS CONJ - FACTORES'!BI$10)*'COMPRAS CONJ - FACTORES'!BI159</f>
        <v>0</v>
      </c>
      <c r="BJ159" s="21">
        <f>+$I159*IF(OR($A159="2-F1",$A159="2-F2"),'COMPRAS CONJ - FACTORES'!BJ$11,'COMPRAS CONJ - FACTORES'!BJ$10)*'COMPRAS CONJ - FACTORES'!BJ159</f>
        <v>0</v>
      </c>
      <c r="BK159" s="21">
        <f>+$I159*IF(OR($A159="2-F1",$A159="2-F2"),'COMPRAS CONJ - FACTORES'!BK$11,'COMPRAS CONJ - FACTORES'!BK$10)*'COMPRAS CONJ - FACTORES'!BK159</f>
        <v>0</v>
      </c>
      <c r="BL159" s="21">
        <f>+$I159*IF(OR($A159="2-F1",$A159="2-F2"),'COMPRAS CONJ - FACTORES'!BL$11,'COMPRAS CONJ - FACTORES'!BL$10)*'COMPRAS CONJ - FACTORES'!BL159</f>
        <v>0</v>
      </c>
      <c r="BM159" s="21">
        <f>+$I159*IF(OR($A159="2-F1",$A159="2-F2"),'COMPRAS CONJ - FACTORES'!BM$11,'COMPRAS CONJ - FACTORES'!BM$10)*'COMPRAS CONJ - FACTORES'!BM159</f>
        <v>0</v>
      </c>
      <c r="BN159" s="21">
        <f>+$I159*IF(OR($A159="2-F1",$A159="2-F2"),'COMPRAS CONJ - FACTORES'!BN$11,'COMPRAS CONJ - FACTORES'!BN$10)*'COMPRAS CONJ - FACTORES'!BN159</f>
        <v>0</v>
      </c>
      <c r="BO159" s="21">
        <f>+$I159*IF(OR($A159="2-F1",$A159="2-F2"),'COMPRAS CONJ - FACTORES'!BO$11,'COMPRAS CONJ - FACTORES'!BO$10)*'COMPRAS CONJ - FACTORES'!BO159</f>
        <v>0</v>
      </c>
      <c r="BP159" s="21">
        <f>+$I159*IF(OR($A159="2-F1",$A159="2-F2"),'COMPRAS CONJ - FACTORES'!BP$11,'COMPRAS CONJ - FACTORES'!BP$10)*'COMPRAS CONJ - FACTORES'!BP159</f>
        <v>0</v>
      </c>
      <c r="BQ159" s="21">
        <f>+$I159*IF(OR($A159="2-F1",$A159="2-F2"),'COMPRAS CONJ - FACTORES'!BQ$11,'COMPRAS CONJ - FACTORES'!BQ$10)*'COMPRAS CONJ - FACTORES'!BQ159</f>
        <v>0</v>
      </c>
      <c r="BR159" s="21">
        <f>+$I159*IF(OR($A159="2-F1",$A159="2-F2"),'COMPRAS CONJ - FACTORES'!BR$11,'COMPRAS CONJ - FACTORES'!BR$10)*'COMPRAS CONJ - FACTORES'!BR159</f>
        <v>0</v>
      </c>
      <c r="BS159" s="21">
        <f>+$I159*IF(OR($A159="2-F1",$A159="2-F2"),'COMPRAS CONJ - FACTORES'!BS$11,'COMPRAS CONJ - FACTORES'!BS$10)*'COMPRAS CONJ - FACTORES'!BS159</f>
        <v>0</v>
      </c>
      <c r="BT159" s="21">
        <f>+$I159*IF(OR($A159="2-F1",$A159="2-F2"),'COMPRAS CONJ - FACTORES'!BT$11,'COMPRAS CONJ - FACTORES'!BT$10)*'COMPRAS CONJ - FACTORES'!BT159</f>
        <v>0</v>
      </c>
      <c r="BU159" s="21">
        <f>+$I159*IF(OR($A159="2-F1",$A159="2-F2"),'COMPRAS CONJ - FACTORES'!BU$11,'COMPRAS CONJ - FACTORES'!BU$10)*'COMPRAS CONJ - FACTORES'!BU159</f>
        <v>0</v>
      </c>
      <c r="BV159" s="21">
        <f>+$I159*IF(OR($A159="2-F1",$A159="2-F2"),'COMPRAS CONJ - FACTORES'!BV$11,'COMPRAS CONJ - FACTORES'!BV$10)*'COMPRAS CONJ - FACTORES'!BV159</f>
        <v>0</v>
      </c>
      <c r="BW159" s="21">
        <f>+$I159*IF(OR($A159="2-F1",$A159="2-F2"),'COMPRAS CONJ - FACTORES'!BW$11,'COMPRAS CONJ - FACTORES'!BW$10)*'COMPRAS CONJ - FACTORES'!BW159</f>
        <v>0</v>
      </c>
      <c r="BX159" s="21">
        <f>+$I159*IF(OR($A159="2-F1",$A159="2-F2"),'COMPRAS CONJ - FACTORES'!BX$11,'COMPRAS CONJ - FACTORES'!BX$10)*'COMPRAS CONJ - FACTORES'!BX159</f>
        <v>0</v>
      </c>
      <c r="BY159" s="21">
        <f>+$I159*IF(OR($A159="2-F1",$A159="2-F2"),'COMPRAS CONJ - FACTORES'!BY$11,'COMPRAS CONJ - FACTORES'!BY$10)*'COMPRAS CONJ - FACTORES'!BY159</f>
        <v>0</v>
      </c>
      <c r="BZ159" s="21">
        <f>+$I159*IF(OR($A159="2-F1",$A159="2-F2"),'COMPRAS CONJ - FACTORES'!BZ$11,'COMPRAS CONJ - FACTORES'!BZ$10)*'COMPRAS CONJ - FACTORES'!BZ159</f>
        <v>0</v>
      </c>
      <c r="CA159" s="21">
        <f>+$I159*IF(OR($A159="2-F1",$A159="2-F2"),'COMPRAS CONJ - FACTORES'!CA$11,'COMPRAS CONJ - FACTORES'!CA$10)*'COMPRAS CONJ - FACTORES'!CA159</f>
        <v>0</v>
      </c>
    </row>
    <row r="160" spans="1:79" x14ac:dyDescent="0.3">
      <c r="A160" s="9" t="s">
        <v>3398</v>
      </c>
      <c r="B160" s="15" t="s">
        <v>2830</v>
      </c>
      <c r="C160" s="438" t="s">
        <v>3651</v>
      </c>
      <c r="D160" s="11" t="s">
        <v>2820</v>
      </c>
      <c r="E160" s="9" t="s">
        <v>2821</v>
      </c>
      <c r="F160" s="9" t="s">
        <v>3639</v>
      </c>
      <c r="G160" s="9" t="s">
        <v>3652</v>
      </c>
      <c r="H160" s="12" t="s">
        <v>3637</v>
      </c>
      <c r="I160" s="13">
        <v>40.44</v>
      </c>
      <c r="J160" s="14">
        <v>20.04</v>
      </c>
      <c r="K160" s="24">
        <v>43187</v>
      </c>
      <c r="L160" s="24">
        <v>51501</v>
      </c>
      <c r="M160" s="689"/>
      <c r="N160" s="21">
        <f>+$I160*IF(OR($A160="2-F1",$A160="2-F2"),'COMPRAS CONJ - FACTORES'!N$11,'COMPRAS CONJ - FACTORES'!N$10)*'COMPRAS CONJ - FACTORES'!N160</f>
        <v>0</v>
      </c>
      <c r="O160" s="21">
        <f>+$I160*IF(OR($A160="2-F1",$A160="2-F2"),'COMPRAS CONJ - FACTORES'!O$11,'COMPRAS CONJ - FACTORES'!O$10)*'COMPRAS CONJ - FACTORES'!O160</f>
        <v>0</v>
      </c>
      <c r="P160" s="21">
        <f>+$I160*IF(OR($A160="2-F1",$A160="2-F2"),'COMPRAS CONJ - FACTORES'!P$11,'COMPRAS CONJ - FACTORES'!P$10)*'COMPRAS CONJ - FACTORES'!P160</f>
        <v>0</v>
      </c>
      <c r="Q160" s="21">
        <f>+$I160*IF(OR($A160="2-F1",$A160="2-F2"),'COMPRAS CONJ - FACTORES'!Q$11,'COMPRAS CONJ - FACTORES'!Q$10)*'COMPRAS CONJ - FACTORES'!Q160</f>
        <v>0</v>
      </c>
      <c r="R160" s="21">
        <f>+$I160*IF(OR($A160="2-F1",$A160="2-F2"),'COMPRAS CONJ - FACTORES'!R$11,'COMPRAS CONJ - FACTORES'!R$10)*'COMPRAS CONJ - FACTORES'!R160</f>
        <v>0</v>
      </c>
      <c r="S160" s="21">
        <f>+$I160*IF(OR($A160="2-F1",$A160="2-F2"),'COMPRAS CONJ - FACTORES'!S$11,'COMPRAS CONJ - FACTORES'!S$10)*'COMPRAS CONJ - FACTORES'!S160</f>
        <v>0</v>
      </c>
      <c r="T160" s="21">
        <f>+$I160*IF(OR($A160="2-F1",$A160="2-F2"),'COMPRAS CONJ - FACTORES'!T$11,'COMPRAS CONJ - FACTORES'!T$10)*'COMPRAS CONJ - FACTORES'!T160</f>
        <v>0</v>
      </c>
      <c r="U160" s="21">
        <f>+$I160*IF(OR($A160="2-F1",$A160="2-F2"),'COMPRAS CONJ - FACTORES'!U$11,'COMPRAS CONJ - FACTORES'!U$10)*'COMPRAS CONJ - FACTORES'!U160</f>
        <v>0</v>
      </c>
      <c r="V160" s="21">
        <f>+$I160*IF(OR($A160="2-F1",$A160="2-F2"),'COMPRAS CONJ - FACTORES'!V$11,'COMPRAS CONJ - FACTORES'!V$10)*'COMPRAS CONJ - FACTORES'!V160</f>
        <v>0</v>
      </c>
      <c r="W160" s="21">
        <f>+$I160*IF(OR($A160="2-F1",$A160="2-F2"),'COMPRAS CONJ - FACTORES'!W$11,'COMPRAS CONJ - FACTORES'!W$10)*'COMPRAS CONJ - FACTORES'!W160</f>
        <v>0</v>
      </c>
      <c r="X160" s="21">
        <f>+$I160*IF(OR($A160="2-F1",$A160="2-F2"),'COMPRAS CONJ - FACTORES'!X$11,'COMPRAS CONJ - FACTORES'!X$10)*'COMPRAS CONJ - FACTORES'!X160</f>
        <v>0</v>
      </c>
      <c r="Y160" s="21">
        <f>+$I160*IF(OR($A160="2-F1",$A160="2-F2"),'COMPRAS CONJ - FACTORES'!Y$11,'COMPRAS CONJ - FACTORES'!Y$10)*'COMPRAS CONJ - FACTORES'!Y160</f>
        <v>0</v>
      </c>
      <c r="Z160" s="21">
        <f>+$I160*IF(OR($A160="2-F1",$A160="2-F2"),'COMPRAS CONJ - FACTORES'!Z$11,'COMPRAS CONJ - FACTORES'!Z$10)*'COMPRAS CONJ - FACTORES'!Z160</f>
        <v>0</v>
      </c>
      <c r="AA160" s="21">
        <f>+$I160*IF(OR($A160="2-F1",$A160="2-F2"),'COMPRAS CONJ - FACTORES'!AA$11,'COMPRAS CONJ - FACTORES'!AA$10)*'COMPRAS CONJ - FACTORES'!AA160</f>
        <v>0</v>
      </c>
      <c r="AB160" s="21">
        <f>+$I160*IF(OR($A160="2-F1",$A160="2-F2"),'COMPRAS CONJ - FACTORES'!AB$11,'COMPRAS CONJ - FACTORES'!AB$10)*'COMPRAS CONJ - FACTORES'!AB160</f>
        <v>0</v>
      </c>
      <c r="AC160" s="21">
        <f>+$I160*IF(OR($A160="2-F1",$A160="2-F2"),'COMPRAS CONJ - FACTORES'!AC$11,'COMPRAS CONJ - FACTORES'!AC$10)*'COMPRAS CONJ - FACTORES'!AC160</f>
        <v>0</v>
      </c>
      <c r="AD160" s="21">
        <f>+$I160*IF(OR($A160="2-F1",$A160="2-F2"),'COMPRAS CONJ - FACTORES'!AD$11,'COMPRAS CONJ - FACTORES'!AD$10)*'COMPRAS CONJ - FACTORES'!AD160</f>
        <v>0</v>
      </c>
      <c r="AE160" s="21">
        <f>+$I160*IF(OR($A160="2-F1",$A160="2-F2"),'COMPRAS CONJ - FACTORES'!AE$11,'COMPRAS CONJ - FACTORES'!AE$10)*'COMPRAS CONJ - FACTORES'!AE160</f>
        <v>0</v>
      </c>
      <c r="AF160" s="21">
        <f>+$I160*IF(OR($A160="2-F1",$A160="2-F2"),'COMPRAS CONJ - FACTORES'!AF$11,'COMPRAS CONJ - FACTORES'!AF$10)*'COMPRAS CONJ - FACTORES'!AF160</f>
        <v>0</v>
      </c>
      <c r="AG160" s="21">
        <f>+$I160*IF(OR($A160="2-F1",$A160="2-F2"),'COMPRAS CONJ - FACTORES'!AG$11,'COMPRAS CONJ - FACTORES'!AG$10)*'COMPRAS CONJ - FACTORES'!AG160</f>
        <v>0</v>
      </c>
      <c r="AH160" s="21">
        <f>+$I160*IF(OR($A160="2-F1",$A160="2-F2"),'COMPRAS CONJ - FACTORES'!AH$11,'COMPRAS CONJ - FACTORES'!AH$10)*'COMPRAS CONJ - FACTORES'!AH160</f>
        <v>0</v>
      </c>
      <c r="AI160" s="21">
        <f>+$I160*IF(OR($A160="2-F1",$A160="2-F2"),'COMPRAS CONJ - FACTORES'!AI$11,'COMPRAS CONJ - FACTORES'!AI$10)*'COMPRAS CONJ - FACTORES'!AI160</f>
        <v>0</v>
      </c>
      <c r="AJ160" s="21">
        <f>+$I160*IF(OR($A160="2-F1",$A160="2-F2"),'COMPRAS CONJ - FACTORES'!AJ$11,'COMPRAS CONJ - FACTORES'!AJ$10)*'COMPRAS CONJ - FACTORES'!AJ160</f>
        <v>0</v>
      </c>
      <c r="AK160" s="21">
        <f>+$I160*IF(OR($A160="2-F1",$A160="2-F2"),'COMPRAS CONJ - FACTORES'!AK$11,'COMPRAS CONJ - FACTORES'!AK$10)*'COMPRAS CONJ - FACTORES'!AK160</f>
        <v>0</v>
      </c>
      <c r="AL160" s="21">
        <f>+$I160*IF(OR($A160="2-F1",$A160="2-F2"),'COMPRAS CONJ - FACTORES'!AL$11,'COMPRAS CONJ - FACTORES'!AL$10)*'COMPRAS CONJ - FACTORES'!AL160</f>
        <v>0</v>
      </c>
      <c r="AM160" s="21">
        <f>+$I160*IF(OR($A160="2-F1",$A160="2-F2"),'COMPRAS CONJ - FACTORES'!AM$11,'COMPRAS CONJ - FACTORES'!AM$10)*'COMPRAS CONJ - FACTORES'!AM160</f>
        <v>0</v>
      </c>
      <c r="AN160" s="21">
        <f>+$I160*IF(OR($A160="2-F1",$A160="2-F2"),'COMPRAS CONJ - FACTORES'!AN$11,'COMPRAS CONJ - FACTORES'!AN$10)*'COMPRAS CONJ - FACTORES'!AN160</f>
        <v>0</v>
      </c>
      <c r="AO160" s="21">
        <f>+$I160*IF(OR($A160="2-F1",$A160="2-F2"),'COMPRAS CONJ - FACTORES'!AO$11,'COMPRAS CONJ - FACTORES'!AO$10)*'COMPRAS CONJ - FACTORES'!AO160</f>
        <v>0</v>
      </c>
      <c r="AP160" s="21">
        <f>+$I160*IF(OR($A160="2-F1",$A160="2-F2"),'COMPRAS CONJ - FACTORES'!AP$11,'COMPRAS CONJ - FACTORES'!AP$10)*'COMPRAS CONJ - FACTORES'!AP160</f>
        <v>0</v>
      </c>
      <c r="AQ160" s="21">
        <f>+$I160*IF(OR($A160="2-F1",$A160="2-F2"),'COMPRAS CONJ - FACTORES'!AQ$11,'COMPRAS CONJ - FACTORES'!AQ$10)*'COMPRAS CONJ - FACTORES'!AQ160</f>
        <v>0</v>
      </c>
      <c r="AR160" s="21">
        <f>+$I160*IF(OR($A160="2-F1",$A160="2-F2"),'COMPRAS CONJ - FACTORES'!AR$11,'COMPRAS CONJ - FACTORES'!AR$10)*'COMPRAS CONJ - FACTORES'!AR160</f>
        <v>0</v>
      </c>
      <c r="AS160" s="21">
        <f>+$I160*IF(OR($A160="2-F1",$A160="2-F2"),'COMPRAS CONJ - FACTORES'!AS$11,'COMPRAS CONJ - FACTORES'!AS$10)*'COMPRAS CONJ - FACTORES'!AS160</f>
        <v>0</v>
      </c>
      <c r="AT160" s="21">
        <f>+$I160*IF(OR($A160="2-F1",$A160="2-F2"),'COMPRAS CONJ - FACTORES'!AT$11,'COMPRAS CONJ - FACTORES'!AT$10)*'COMPRAS CONJ - FACTORES'!AT160</f>
        <v>0</v>
      </c>
      <c r="AU160" s="21">
        <f>+$I160*IF(OR($A160="2-F1",$A160="2-F2"),'COMPRAS CONJ - FACTORES'!AU$11,'COMPRAS CONJ - FACTORES'!AU$10)*'COMPRAS CONJ - FACTORES'!AU160</f>
        <v>0</v>
      </c>
      <c r="AV160" s="21">
        <f>+$I160*IF(OR($A160="2-F1",$A160="2-F2"),'COMPRAS CONJ - FACTORES'!AV$11,'COMPRAS CONJ - FACTORES'!AV$10)*'COMPRAS CONJ - FACTORES'!AV160</f>
        <v>0</v>
      </c>
      <c r="AW160" s="21">
        <f>+$I160*IF(OR($A160="2-F1",$A160="2-F2"),'COMPRAS CONJ - FACTORES'!AW$11,'COMPRAS CONJ - FACTORES'!AW$10)*'COMPRAS CONJ - FACTORES'!AW160</f>
        <v>0</v>
      </c>
      <c r="AX160" s="21">
        <f>+$I160*IF(OR($A160="2-F1",$A160="2-F2"),'COMPRAS CONJ - FACTORES'!AX$11,'COMPRAS CONJ - FACTORES'!AX$10)*'COMPRAS CONJ - FACTORES'!AX160</f>
        <v>0</v>
      </c>
      <c r="AY160" s="21">
        <f>+$I160*IF(OR($A160="2-F1",$A160="2-F2"),'COMPRAS CONJ - FACTORES'!AY$11,'COMPRAS CONJ - FACTORES'!AY$10)*'COMPRAS CONJ - FACTORES'!AY160</f>
        <v>0</v>
      </c>
      <c r="AZ160" s="21">
        <f>+$I160*IF(OR($A160="2-F1",$A160="2-F2"),'COMPRAS CONJ - FACTORES'!AZ$11,'COMPRAS CONJ - FACTORES'!AZ$10)*'COMPRAS CONJ - FACTORES'!AZ160</f>
        <v>0</v>
      </c>
      <c r="BA160" s="21">
        <f>+$I160*IF(OR($A160="2-F1",$A160="2-F2"),'COMPRAS CONJ - FACTORES'!BA$11,'COMPRAS CONJ - FACTORES'!BA$10)*'COMPRAS CONJ - FACTORES'!BA160</f>
        <v>0</v>
      </c>
      <c r="BB160" s="21">
        <f>+$I160*IF(OR($A160="2-F1",$A160="2-F2"),'COMPRAS CONJ - FACTORES'!BB$11,'COMPRAS CONJ - FACTORES'!BB$10)*'COMPRAS CONJ - FACTORES'!BB160</f>
        <v>0</v>
      </c>
      <c r="BC160" s="21">
        <f>+$I160*IF(OR($A160="2-F1",$A160="2-F2"),'COMPRAS CONJ - FACTORES'!BC$11,'COMPRAS CONJ - FACTORES'!BC$10)*'COMPRAS CONJ - FACTORES'!BC160</f>
        <v>0</v>
      </c>
      <c r="BD160" s="21">
        <f>+$I160*IF(OR($A160="2-F1",$A160="2-F2"),'COMPRAS CONJ - FACTORES'!BD$11,'COMPRAS CONJ - FACTORES'!BD$10)*'COMPRAS CONJ - FACTORES'!BD160</f>
        <v>0</v>
      </c>
      <c r="BE160" s="21">
        <f>+$I160*IF(OR($A160="2-F1",$A160="2-F2"),'COMPRAS CONJ - FACTORES'!BE$11,'COMPRAS CONJ - FACTORES'!BE$10)*'COMPRAS CONJ - FACTORES'!BE160</f>
        <v>0</v>
      </c>
      <c r="BF160" s="21">
        <f>+$I160*IF(OR($A160="2-F1",$A160="2-F2"),'COMPRAS CONJ - FACTORES'!BF$11,'COMPRAS CONJ - FACTORES'!BF$10)*'COMPRAS CONJ - FACTORES'!BF160</f>
        <v>0</v>
      </c>
      <c r="BG160" s="21">
        <f>+$I160*IF(OR($A160="2-F1",$A160="2-F2"),'COMPRAS CONJ - FACTORES'!BG$11,'COMPRAS CONJ - FACTORES'!BG$10)*'COMPRAS CONJ - FACTORES'!BG160</f>
        <v>0</v>
      </c>
      <c r="BH160" s="21">
        <f>+$I160*IF(OR($A160="2-F1",$A160="2-F2"),'COMPRAS CONJ - FACTORES'!BH$11,'COMPRAS CONJ - FACTORES'!BH$10)*'COMPRAS CONJ - FACTORES'!BH160</f>
        <v>0</v>
      </c>
      <c r="BI160" s="21">
        <f>+$I160*IF(OR($A160="2-F1",$A160="2-F2"),'COMPRAS CONJ - FACTORES'!BI$11,'COMPRAS CONJ - FACTORES'!BI$10)*'COMPRAS CONJ - FACTORES'!BI160</f>
        <v>0</v>
      </c>
      <c r="BJ160" s="21">
        <f>+$I160*IF(OR($A160="2-F1",$A160="2-F2"),'COMPRAS CONJ - FACTORES'!BJ$11,'COMPRAS CONJ - FACTORES'!BJ$10)*'COMPRAS CONJ - FACTORES'!BJ160</f>
        <v>0</v>
      </c>
      <c r="BK160" s="21">
        <f>+$I160*IF(OR($A160="2-F1",$A160="2-F2"),'COMPRAS CONJ - FACTORES'!BK$11,'COMPRAS CONJ - FACTORES'!BK$10)*'COMPRAS CONJ - FACTORES'!BK160</f>
        <v>0</v>
      </c>
      <c r="BL160" s="21">
        <f>+$I160*IF(OR($A160="2-F1",$A160="2-F2"),'COMPRAS CONJ - FACTORES'!BL$11,'COMPRAS CONJ - FACTORES'!BL$10)*'COMPRAS CONJ - FACTORES'!BL160</f>
        <v>0</v>
      </c>
      <c r="BM160" s="21">
        <f>+$I160*IF(OR($A160="2-F1",$A160="2-F2"),'COMPRAS CONJ - FACTORES'!BM$11,'COMPRAS CONJ - FACTORES'!BM$10)*'COMPRAS CONJ - FACTORES'!BM160</f>
        <v>0</v>
      </c>
      <c r="BN160" s="21">
        <f>+$I160*IF(OR($A160="2-F1",$A160="2-F2"),'COMPRAS CONJ - FACTORES'!BN$11,'COMPRAS CONJ - FACTORES'!BN$10)*'COMPRAS CONJ - FACTORES'!BN160</f>
        <v>0</v>
      </c>
      <c r="BO160" s="21">
        <f>+$I160*IF(OR($A160="2-F1",$A160="2-F2"),'COMPRAS CONJ - FACTORES'!BO$11,'COMPRAS CONJ - FACTORES'!BO$10)*'COMPRAS CONJ - FACTORES'!BO160</f>
        <v>0</v>
      </c>
      <c r="BP160" s="21">
        <f>+$I160*IF(OR($A160="2-F1",$A160="2-F2"),'COMPRAS CONJ - FACTORES'!BP$11,'COMPRAS CONJ - FACTORES'!BP$10)*'COMPRAS CONJ - FACTORES'!BP160</f>
        <v>0</v>
      </c>
      <c r="BQ160" s="21">
        <f>+$I160*IF(OR($A160="2-F1",$A160="2-F2"),'COMPRAS CONJ - FACTORES'!BQ$11,'COMPRAS CONJ - FACTORES'!BQ$10)*'COMPRAS CONJ - FACTORES'!BQ160</f>
        <v>0</v>
      </c>
      <c r="BR160" s="21">
        <f>+$I160*IF(OR($A160="2-F1",$A160="2-F2"),'COMPRAS CONJ - FACTORES'!BR$11,'COMPRAS CONJ - FACTORES'!BR$10)*'COMPRAS CONJ - FACTORES'!BR160</f>
        <v>0</v>
      </c>
      <c r="BS160" s="21">
        <f>+$I160*IF(OR($A160="2-F1",$A160="2-F2"),'COMPRAS CONJ - FACTORES'!BS$11,'COMPRAS CONJ - FACTORES'!BS$10)*'COMPRAS CONJ - FACTORES'!BS160</f>
        <v>0</v>
      </c>
      <c r="BT160" s="21">
        <f>+$I160*IF(OR($A160="2-F1",$A160="2-F2"),'COMPRAS CONJ - FACTORES'!BT$11,'COMPRAS CONJ - FACTORES'!BT$10)*'COMPRAS CONJ - FACTORES'!BT160</f>
        <v>0</v>
      </c>
      <c r="BU160" s="21">
        <f>+$I160*IF(OR($A160="2-F1",$A160="2-F2"),'COMPRAS CONJ - FACTORES'!BU$11,'COMPRAS CONJ - FACTORES'!BU$10)*'COMPRAS CONJ - FACTORES'!BU160</f>
        <v>0</v>
      </c>
      <c r="BV160" s="21">
        <f>+$I160*IF(OR($A160="2-F1",$A160="2-F2"),'COMPRAS CONJ - FACTORES'!BV$11,'COMPRAS CONJ - FACTORES'!BV$10)*'COMPRAS CONJ - FACTORES'!BV160</f>
        <v>0</v>
      </c>
      <c r="BW160" s="21">
        <f>+$I160*IF(OR($A160="2-F1",$A160="2-F2"),'COMPRAS CONJ - FACTORES'!BW$11,'COMPRAS CONJ - FACTORES'!BW$10)*'COMPRAS CONJ - FACTORES'!BW160</f>
        <v>0</v>
      </c>
      <c r="BX160" s="21">
        <f>+$I160*IF(OR($A160="2-F1",$A160="2-F2"),'COMPRAS CONJ - FACTORES'!BX$11,'COMPRAS CONJ - FACTORES'!BX$10)*'COMPRAS CONJ - FACTORES'!BX160</f>
        <v>0</v>
      </c>
      <c r="BY160" s="21">
        <f>+$I160*IF(OR($A160="2-F1",$A160="2-F2"),'COMPRAS CONJ - FACTORES'!BY$11,'COMPRAS CONJ - FACTORES'!BY$10)*'COMPRAS CONJ - FACTORES'!BY160</f>
        <v>0</v>
      </c>
      <c r="BZ160" s="21">
        <f>+$I160*IF(OR($A160="2-F1",$A160="2-F2"),'COMPRAS CONJ - FACTORES'!BZ$11,'COMPRAS CONJ - FACTORES'!BZ$10)*'COMPRAS CONJ - FACTORES'!BZ160</f>
        <v>0</v>
      </c>
      <c r="CA160" s="21">
        <f>+$I160*IF(OR($A160="2-F1",$A160="2-F2"),'COMPRAS CONJ - FACTORES'!CA$11,'COMPRAS CONJ - FACTORES'!CA$10)*'COMPRAS CONJ - FACTORES'!CA160</f>
        <v>0</v>
      </c>
    </row>
    <row r="161" spans="1:79" x14ac:dyDescent="0.3">
      <c r="A161" s="9" t="s">
        <v>3398</v>
      </c>
      <c r="B161" s="15" t="s">
        <v>2830</v>
      </c>
      <c r="C161" s="438" t="s">
        <v>3653</v>
      </c>
      <c r="D161" s="11" t="s">
        <v>2820</v>
      </c>
      <c r="E161" s="9" t="s">
        <v>3074</v>
      </c>
      <c r="F161" s="9" t="s">
        <v>3654</v>
      </c>
      <c r="G161" s="9" t="s">
        <v>3655</v>
      </c>
      <c r="H161" s="12" t="s">
        <v>3637</v>
      </c>
      <c r="I161" s="13">
        <v>52.27</v>
      </c>
      <c r="J161" s="14">
        <v>6</v>
      </c>
      <c r="K161" s="24">
        <v>43319</v>
      </c>
      <c r="L161" s="24">
        <v>51501</v>
      </c>
      <c r="M161" s="689"/>
      <c r="N161" s="21">
        <f>+$I161*IF(OR($A161="2-F1",$A161="2-F2"),'COMPRAS CONJ - FACTORES'!N$11,'COMPRAS CONJ - FACTORES'!N$10)*'COMPRAS CONJ - FACTORES'!N161</f>
        <v>0</v>
      </c>
      <c r="O161" s="21">
        <f>+$I161*IF(OR($A161="2-F1",$A161="2-F2"),'COMPRAS CONJ - FACTORES'!O$11,'COMPRAS CONJ - FACTORES'!O$10)*'COMPRAS CONJ - FACTORES'!O161</f>
        <v>0</v>
      </c>
      <c r="P161" s="21">
        <f>+$I161*IF(OR($A161="2-F1",$A161="2-F2"),'COMPRAS CONJ - FACTORES'!P$11,'COMPRAS CONJ - FACTORES'!P$10)*'COMPRAS CONJ - FACTORES'!P161</f>
        <v>0</v>
      </c>
      <c r="Q161" s="21">
        <f>+$I161*IF(OR($A161="2-F1",$A161="2-F2"),'COMPRAS CONJ - FACTORES'!Q$11,'COMPRAS CONJ - FACTORES'!Q$10)*'COMPRAS CONJ - FACTORES'!Q161</f>
        <v>0</v>
      </c>
      <c r="R161" s="21">
        <f>+$I161*IF(OR($A161="2-F1",$A161="2-F2"),'COMPRAS CONJ - FACTORES'!R$11,'COMPRAS CONJ - FACTORES'!R$10)*'COMPRAS CONJ - FACTORES'!R161</f>
        <v>0</v>
      </c>
      <c r="S161" s="21">
        <f>+$I161*IF(OR($A161="2-F1",$A161="2-F2"),'COMPRAS CONJ - FACTORES'!S$11,'COMPRAS CONJ - FACTORES'!S$10)*'COMPRAS CONJ - FACTORES'!S161</f>
        <v>0</v>
      </c>
      <c r="T161" s="21">
        <f>+$I161*IF(OR($A161="2-F1",$A161="2-F2"),'COMPRAS CONJ - FACTORES'!T$11,'COMPRAS CONJ - FACTORES'!T$10)*'COMPRAS CONJ - FACTORES'!T161</f>
        <v>0</v>
      </c>
      <c r="U161" s="21">
        <f>+$I161*IF(OR($A161="2-F1",$A161="2-F2"),'COMPRAS CONJ - FACTORES'!U$11,'COMPRAS CONJ - FACTORES'!U$10)*'COMPRAS CONJ - FACTORES'!U161</f>
        <v>0</v>
      </c>
      <c r="V161" s="21">
        <f>+$I161*IF(OR($A161="2-F1",$A161="2-F2"),'COMPRAS CONJ - FACTORES'!V$11,'COMPRAS CONJ - FACTORES'!V$10)*'COMPRAS CONJ - FACTORES'!V161</f>
        <v>0</v>
      </c>
      <c r="W161" s="21">
        <f>+$I161*IF(OR($A161="2-F1",$A161="2-F2"),'COMPRAS CONJ - FACTORES'!W$11,'COMPRAS CONJ - FACTORES'!W$10)*'COMPRAS CONJ - FACTORES'!W161</f>
        <v>0</v>
      </c>
      <c r="X161" s="21">
        <f>+$I161*IF(OR($A161="2-F1",$A161="2-F2"),'COMPRAS CONJ - FACTORES'!X$11,'COMPRAS CONJ - FACTORES'!X$10)*'COMPRAS CONJ - FACTORES'!X161</f>
        <v>0</v>
      </c>
      <c r="Y161" s="21">
        <f>+$I161*IF(OR($A161="2-F1",$A161="2-F2"),'COMPRAS CONJ - FACTORES'!Y$11,'COMPRAS CONJ - FACTORES'!Y$10)*'COMPRAS CONJ - FACTORES'!Y161</f>
        <v>0</v>
      </c>
      <c r="Z161" s="21">
        <f>+$I161*IF(OR($A161="2-F1",$A161="2-F2"),'COMPRAS CONJ - FACTORES'!Z$11,'COMPRAS CONJ - FACTORES'!Z$10)*'COMPRAS CONJ - FACTORES'!Z161</f>
        <v>0</v>
      </c>
      <c r="AA161" s="21">
        <f>+$I161*IF(OR($A161="2-F1",$A161="2-F2"),'COMPRAS CONJ - FACTORES'!AA$11,'COMPRAS CONJ - FACTORES'!AA$10)*'COMPRAS CONJ - FACTORES'!AA161</f>
        <v>0</v>
      </c>
      <c r="AB161" s="21">
        <f>+$I161*IF(OR($A161="2-F1",$A161="2-F2"),'COMPRAS CONJ - FACTORES'!AB$11,'COMPRAS CONJ - FACTORES'!AB$10)*'COMPRAS CONJ - FACTORES'!AB161</f>
        <v>0</v>
      </c>
      <c r="AC161" s="21">
        <f>+$I161*IF(OR($A161="2-F1",$A161="2-F2"),'COMPRAS CONJ - FACTORES'!AC$11,'COMPRAS CONJ - FACTORES'!AC$10)*'COMPRAS CONJ - FACTORES'!AC161</f>
        <v>0</v>
      </c>
      <c r="AD161" s="21">
        <f>+$I161*IF(OR($A161="2-F1",$A161="2-F2"),'COMPRAS CONJ - FACTORES'!AD$11,'COMPRAS CONJ - FACTORES'!AD$10)*'COMPRAS CONJ - FACTORES'!AD161</f>
        <v>0</v>
      </c>
      <c r="AE161" s="21">
        <f>+$I161*IF(OR($A161="2-F1",$A161="2-F2"),'COMPRAS CONJ - FACTORES'!AE$11,'COMPRAS CONJ - FACTORES'!AE$10)*'COMPRAS CONJ - FACTORES'!AE161</f>
        <v>0</v>
      </c>
      <c r="AF161" s="21">
        <f>+$I161*IF(OR($A161="2-F1",$A161="2-F2"),'COMPRAS CONJ - FACTORES'!AF$11,'COMPRAS CONJ - FACTORES'!AF$10)*'COMPRAS CONJ - FACTORES'!AF161</f>
        <v>0</v>
      </c>
      <c r="AG161" s="21">
        <f>+$I161*IF(OR($A161="2-F1",$A161="2-F2"),'COMPRAS CONJ - FACTORES'!AG$11,'COMPRAS CONJ - FACTORES'!AG$10)*'COMPRAS CONJ - FACTORES'!AG161</f>
        <v>0</v>
      </c>
      <c r="AH161" s="21">
        <f>+$I161*IF(OR($A161="2-F1",$A161="2-F2"),'COMPRAS CONJ - FACTORES'!AH$11,'COMPRAS CONJ - FACTORES'!AH$10)*'COMPRAS CONJ - FACTORES'!AH161</f>
        <v>0</v>
      </c>
      <c r="AI161" s="21">
        <f>+$I161*IF(OR($A161="2-F1",$A161="2-F2"),'COMPRAS CONJ - FACTORES'!AI$11,'COMPRAS CONJ - FACTORES'!AI$10)*'COMPRAS CONJ - FACTORES'!AI161</f>
        <v>0</v>
      </c>
      <c r="AJ161" s="21">
        <f>+$I161*IF(OR($A161="2-F1",$A161="2-F2"),'COMPRAS CONJ - FACTORES'!AJ$11,'COMPRAS CONJ - FACTORES'!AJ$10)*'COMPRAS CONJ - FACTORES'!AJ161</f>
        <v>0</v>
      </c>
      <c r="AK161" s="21">
        <f>+$I161*IF(OR($A161="2-F1",$A161="2-F2"),'COMPRAS CONJ - FACTORES'!AK$11,'COMPRAS CONJ - FACTORES'!AK$10)*'COMPRAS CONJ - FACTORES'!AK161</f>
        <v>0</v>
      </c>
      <c r="AL161" s="21">
        <f>+$I161*IF(OR($A161="2-F1",$A161="2-F2"),'COMPRAS CONJ - FACTORES'!AL$11,'COMPRAS CONJ - FACTORES'!AL$10)*'COMPRAS CONJ - FACTORES'!AL161</f>
        <v>0</v>
      </c>
      <c r="AM161" s="21">
        <f>+$I161*IF(OR($A161="2-F1",$A161="2-F2"),'COMPRAS CONJ - FACTORES'!AM$11,'COMPRAS CONJ - FACTORES'!AM$10)*'COMPRAS CONJ - FACTORES'!AM161</f>
        <v>0</v>
      </c>
      <c r="AN161" s="21">
        <f>+$I161*IF(OR($A161="2-F1",$A161="2-F2"),'COMPRAS CONJ - FACTORES'!AN$11,'COMPRAS CONJ - FACTORES'!AN$10)*'COMPRAS CONJ - FACTORES'!AN161</f>
        <v>0</v>
      </c>
      <c r="AO161" s="21">
        <f>+$I161*IF(OR($A161="2-F1",$A161="2-F2"),'COMPRAS CONJ - FACTORES'!AO$11,'COMPRAS CONJ - FACTORES'!AO$10)*'COMPRAS CONJ - FACTORES'!AO161</f>
        <v>0</v>
      </c>
      <c r="AP161" s="21">
        <f>+$I161*IF(OR($A161="2-F1",$A161="2-F2"),'COMPRAS CONJ - FACTORES'!AP$11,'COMPRAS CONJ - FACTORES'!AP$10)*'COMPRAS CONJ - FACTORES'!AP161</f>
        <v>0</v>
      </c>
      <c r="AQ161" s="21">
        <f>+$I161*IF(OR($A161="2-F1",$A161="2-F2"),'COMPRAS CONJ - FACTORES'!AQ$11,'COMPRAS CONJ - FACTORES'!AQ$10)*'COMPRAS CONJ - FACTORES'!AQ161</f>
        <v>0</v>
      </c>
      <c r="AR161" s="21">
        <f>+$I161*IF(OR($A161="2-F1",$A161="2-F2"),'COMPRAS CONJ - FACTORES'!AR$11,'COMPRAS CONJ - FACTORES'!AR$10)*'COMPRAS CONJ - FACTORES'!AR161</f>
        <v>0</v>
      </c>
      <c r="AS161" s="21">
        <f>+$I161*IF(OR($A161="2-F1",$A161="2-F2"),'COMPRAS CONJ - FACTORES'!AS$11,'COMPRAS CONJ - FACTORES'!AS$10)*'COMPRAS CONJ - FACTORES'!AS161</f>
        <v>0</v>
      </c>
      <c r="AT161" s="21">
        <f>+$I161*IF(OR($A161="2-F1",$A161="2-F2"),'COMPRAS CONJ - FACTORES'!AT$11,'COMPRAS CONJ - FACTORES'!AT$10)*'COMPRAS CONJ - FACTORES'!AT161</f>
        <v>0</v>
      </c>
      <c r="AU161" s="21">
        <f>+$I161*IF(OR($A161="2-F1",$A161="2-F2"),'COMPRAS CONJ - FACTORES'!AU$11,'COMPRAS CONJ - FACTORES'!AU$10)*'COMPRAS CONJ - FACTORES'!AU161</f>
        <v>0</v>
      </c>
      <c r="AV161" s="21">
        <f>+$I161*IF(OR($A161="2-F1",$A161="2-F2"),'COMPRAS CONJ - FACTORES'!AV$11,'COMPRAS CONJ - FACTORES'!AV$10)*'COMPRAS CONJ - FACTORES'!AV161</f>
        <v>0</v>
      </c>
      <c r="AW161" s="21">
        <f>+$I161*IF(OR($A161="2-F1",$A161="2-F2"),'COMPRAS CONJ - FACTORES'!AW$11,'COMPRAS CONJ - FACTORES'!AW$10)*'COMPRAS CONJ - FACTORES'!AW161</f>
        <v>0</v>
      </c>
      <c r="AX161" s="21">
        <f>+$I161*IF(OR($A161="2-F1",$A161="2-F2"),'COMPRAS CONJ - FACTORES'!AX$11,'COMPRAS CONJ - FACTORES'!AX$10)*'COMPRAS CONJ - FACTORES'!AX161</f>
        <v>0</v>
      </c>
      <c r="AY161" s="21">
        <f>+$I161*IF(OR($A161="2-F1",$A161="2-F2"),'COMPRAS CONJ - FACTORES'!AY$11,'COMPRAS CONJ - FACTORES'!AY$10)*'COMPRAS CONJ - FACTORES'!AY161</f>
        <v>0</v>
      </c>
      <c r="AZ161" s="21">
        <f>+$I161*IF(OR($A161="2-F1",$A161="2-F2"),'COMPRAS CONJ - FACTORES'!AZ$11,'COMPRAS CONJ - FACTORES'!AZ$10)*'COMPRAS CONJ - FACTORES'!AZ161</f>
        <v>0</v>
      </c>
      <c r="BA161" s="21">
        <f>+$I161*IF(OR($A161="2-F1",$A161="2-F2"),'COMPRAS CONJ - FACTORES'!BA$11,'COMPRAS CONJ - FACTORES'!BA$10)*'COMPRAS CONJ - FACTORES'!BA161</f>
        <v>0</v>
      </c>
      <c r="BB161" s="21">
        <f>+$I161*IF(OR($A161="2-F1",$A161="2-F2"),'COMPRAS CONJ - FACTORES'!BB$11,'COMPRAS CONJ - FACTORES'!BB$10)*'COMPRAS CONJ - FACTORES'!BB161</f>
        <v>0</v>
      </c>
      <c r="BC161" s="21">
        <f>+$I161*IF(OR($A161="2-F1",$A161="2-F2"),'COMPRAS CONJ - FACTORES'!BC$11,'COMPRAS CONJ - FACTORES'!BC$10)*'COMPRAS CONJ - FACTORES'!BC161</f>
        <v>0</v>
      </c>
      <c r="BD161" s="21">
        <f>+$I161*IF(OR($A161="2-F1",$A161="2-F2"),'COMPRAS CONJ - FACTORES'!BD$11,'COMPRAS CONJ - FACTORES'!BD$10)*'COMPRAS CONJ - FACTORES'!BD161</f>
        <v>0</v>
      </c>
      <c r="BE161" s="21">
        <f>+$I161*IF(OR($A161="2-F1",$A161="2-F2"),'COMPRAS CONJ - FACTORES'!BE$11,'COMPRAS CONJ - FACTORES'!BE$10)*'COMPRAS CONJ - FACTORES'!BE161</f>
        <v>0</v>
      </c>
      <c r="BF161" s="21">
        <f>+$I161*IF(OR($A161="2-F1",$A161="2-F2"),'COMPRAS CONJ - FACTORES'!BF$11,'COMPRAS CONJ - FACTORES'!BF$10)*'COMPRAS CONJ - FACTORES'!BF161</f>
        <v>0</v>
      </c>
      <c r="BG161" s="21">
        <f>+$I161*IF(OR($A161="2-F1",$A161="2-F2"),'COMPRAS CONJ - FACTORES'!BG$11,'COMPRAS CONJ - FACTORES'!BG$10)*'COMPRAS CONJ - FACTORES'!BG161</f>
        <v>0</v>
      </c>
      <c r="BH161" s="21">
        <f>+$I161*IF(OR($A161="2-F1",$A161="2-F2"),'COMPRAS CONJ - FACTORES'!BH$11,'COMPRAS CONJ - FACTORES'!BH$10)*'COMPRAS CONJ - FACTORES'!BH161</f>
        <v>0</v>
      </c>
      <c r="BI161" s="21">
        <f>+$I161*IF(OR($A161="2-F1",$A161="2-F2"),'COMPRAS CONJ - FACTORES'!BI$11,'COMPRAS CONJ - FACTORES'!BI$10)*'COMPRAS CONJ - FACTORES'!BI161</f>
        <v>0</v>
      </c>
      <c r="BJ161" s="21">
        <f>+$I161*IF(OR($A161="2-F1",$A161="2-F2"),'COMPRAS CONJ - FACTORES'!BJ$11,'COMPRAS CONJ - FACTORES'!BJ$10)*'COMPRAS CONJ - FACTORES'!BJ161</f>
        <v>0</v>
      </c>
      <c r="BK161" s="21">
        <f>+$I161*IF(OR($A161="2-F1",$A161="2-F2"),'COMPRAS CONJ - FACTORES'!BK$11,'COMPRAS CONJ - FACTORES'!BK$10)*'COMPRAS CONJ - FACTORES'!BK161</f>
        <v>0</v>
      </c>
      <c r="BL161" s="21">
        <f>+$I161*IF(OR($A161="2-F1",$A161="2-F2"),'COMPRAS CONJ - FACTORES'!BL$11,'COMPRAS CONJ - FACTORES'!BL$10)*'COMPRAS CONJ - FACTORES'!BL161</f>
        <v>0</v>
      </c>
      <c r="BM161" s="21">
        <f>+$I161*IF(OR($A161="2-F1",$A161="2-F2"),'COMPRAS CONJ - FACTORES'!BM$11,'COMPRAS CONJ - FACTORES'!BM$10)*'COMPRAS CONJ - FACTORES'!BM161</f>
        <v>0</v>
      </c>
      <c r="BN161" s="21">
        <f>+$I161*IF(OR($A161="2-F1",$A161="2-F2"),'COMPRAS CONJ - FACTORES'!BN$11,'COMPRAS CONJ - FACTORES'!BN$10)*'COMPRAS CONJ - FACTORES'!BN161</f>
        <v>0</v>
      </c>
      <c r="BO161" s="21">
        <f>+$I161*IF(OR($A161="2-F1",$A161="2-F2"),'COMPRAS CONJ - FACTORES'!BO$11,'COMPRAS CONJ - FACTORES'!BO$10)*'COMPRAS CONJ - FACTORES'!BO161</f>
        <v>0</v>
      </c>
      <c r="BP161" s="21">
        <f>+$I161*IF(OR($A161="2-F1",$A161="2-F2"),'COMPRAS CONJ - FACTORES'!BP$11,'COMPRAS CONJ - FACTORES'!BP$10)*'COMPRAS CONJ - FACTORES'!BP161</f>
        <v>0</v>
      </c>
      <c r="BQ161" s="21">
        <f>+$I161*IF(OR($A161="2-F1",$A161="2-F2"),'COMPRAS CONJ - FACTORES'!BQ$11,'COMPRAS CONJ - FACTORES'!BQ$10)*'COMPRAS CONJ - FACTORES'!BQ161</f>
        <v>0</v>
      </c>
      <c r="BR161" s="21">
        <f>+$I161*IF(OR($A161="2-F1",$A161="2-F2"),'COMPRAS CONJ - FACTORES'!BR$11,'COMPRAS CONJ - FACTORES'!BR$10)*'COMPRAS CONJ - FACTORES'!BR161</f>
        <v>0</v>
      </c>
      <c r="BS161" s="21">
        <f>+$I161*IF(OR($A161="2-F1",$A161="2-F2"),'COMPRAS CONJ - FACTORES'!BS$11,'COMPRAS CONJ - FACTORES'!BS$10)*'COMPRAS CONJ - FACTORES'!BS161</f>
        <v>0</v>
      </c>
      <c r="BT161" s="21">
        <f>+$I161*IF(OR($A161="2-F1",$A161="2-F2"),'COMPRAS CONJ - FACTORES'!BT$11,'COMPRAS CONJ - FACTORES'!BT$10)*'COMPRAS CONJ - FACTORES'!BT161</f>
        <v>0</v>
      </c>
      <c r="BU161" s="21">
        <f>+$I161*IF(OR($A161="2-F1",$A161="2-F2"),'COMPRAS CONJ - FACTORES'!BU$11,'COMPRAS CONJ - FACTORES'!BU$10)*'COMPRAS CONJ - FACTORES'!BU161</f>
        <v>0</v>
      </c>
      <c r="BV161" s="21">
        <f>+$I161*IF(OR($A161="2-F1",$A161="2-F2"),'COMPRAS CONJ - FACTORES'!BV$11,'COMPRAS CONJ - FACTORES'!BV$10)*'COMPRAS CONJ - FACTORES'!BV161</f>
        <v>0</v>
      </c>
      <c r="BW161" s="21">
        <f>+$I161*IF(OR($A161="2-F1",$A161="2-F2"),'COMPRAS CONJ - FACTORES'!BW$11,'COMPRAS CONJ - FACTORES'!BW$10)*'COMPRAS CONJ - FACTORES'!BW161</f>
        <v>0</v>
      </c>
      <c r="BX161" s="21">
        <f>+$I161*IF(OR($A161="2-F1",$A161="2-F2"),'COMPRAS CONJ - FACTORES'!BX$11,'COMPRAS CONJ - FACTORES'!BX$10)*'COMPRAS CONJ - FACTORES'!BX161</f>
        <v>0</v>
      </c>
      <c r="BY161" s="21">
        <f>+$I161*IF(OR($A161="2-F1",$A161="2-F2"),'COMPRAS CONJ - FACTORES'!BY$11,'COMPRAS CONJ - FACTORES'!BY$10)*'COMPRAS CONJ - FACTORES'!BY161</f>
        <v>0</v>
      </c>
      <c r="BZ161" s="21">
        <f>+$I161*IF(OR($A161="2-F1",$A161="2-F2"),'COMPRAS CONJ - FACTORES'!BZ$11,'COMPRAS CONJ - FACTORES'!BZ$10)*'COMPRAS CONJ - FACTORES'!BZ161</f>
        <v>0</v>
      </c>
      <c r="CA161" s="21">
        <f>+$I161*IF(OR($A161="2-F1",$A161="2-F2"),'COMPRAS CONJ - FACTORES'!CA$11,'COMPRAS CONJ - FACTORES'!CA$10)*'COMPRAS CONJ - FACTORES'!CA161</f>
        <v>0</v>
      </c>
    </row>
    <row r="162" spans="1:79" x14ac:dyDescent="0.3">
      <c r="A162" s="9" t="s">
        <v>3398</v>
      </c>
      <c r="B162" s="15" t="s">
        <v>2830</v>
      </c>
      <c r="C162" s="438" t="s">
        <v>3656</v>
      </c>
      <c r="D162" s="11" t="s">
        <v>2820</v>
      </c>
      <c r="E162" s="9" t="s">
        <v>2831</v>
      </c>
      <c r="F162" s="9" t="s">
        <v>3417</v>
      </c>
      <c r="G162" s="9" t="s">
        <v>3657</v>
      </c>
      <c r="H162" s="12" t="s">
        <v>3615</v>
      </c>
      <c r="I162" s="13">
        <v>42</v>
      </c>
      <c r="J162" s="14">
        <v>100</v>
      </c>
      <c r="K162" s="24">
        <v>43391</v>
      </c>
      <c r="L162" s="24">
        <v>51501</v>
      </c>
      <c r="M162" s="689"/>
      <c r="N162" s="21">
        <f>+$I162*IF(OR($A162="2-F1",$A162="2-F2"),'COMPRAS CONJ - FACTORES'!N$11,'COMPRAS CONJ - FACTORES'!N$10)*'COMPRAS CONJ - FACTORES'!N162</f>
        <v>0</v>
      </c>
      <c r="O162" s="21">
        <f>+$I162*IF(OR($A162="2-F1",$A162="2-F2"),'COMPRAS CONJ - FACTORES'!O$11,'COMPRAS CONJ - FACTORES'!O$10)*'COMPRAS CONJ - FACTORES'!O162</f>
        <v>0</v>
      </c>
      <c r="P162" s="21">
        <f>+$I162*IF(OR($A162="2-F1",$A162="2-F2"),'COMPRAS CONJ - FACTORES'!P$11,'COMPRAS CONJ - FACTORES'!P$10)*'COMPRAS CONJ - FACTORES'!P162</f>
        <v>0</v>
      </c>
      <c r="Q162" s="21">
        <f>+$I162*IF(OR($A162="2-F1",$A162="2-F2"),'COMPRAS CONJ - FACTORES'!Q$11,'COMPRAS CONJ - FACTORES'!Q$10)*'COMPRAS CONJ - FACTORES'!Q162</f>
        <v>0</v>
      </c>
      <c r="R162" s="21">
        <f>+$I162*IF(OR($A162="2-F1",$A162="2-F2"),'COMPRAS CONJ - FACTORES'!R$11,'COMPRAS CONJ - FACTORES'!R$10)*'COMPRAS CONJ - FACTORES'!R162</f>
        <v>0</v>
      </c>
      <c r="S162" s="21">
        <f>+$I162*IF(OR($A162="2-F1",$A162="2-F2"),'COMPRAS CONJ - FACTORES'!S$11,'COMPRAS CONJ - FACTORES'!S$10)*'COMPRAS CONJ - FACTORES'!S162</f>
        <v>0</v>
      </c>
      <c r="T162" s="21">
        <f>+$I162*IF(OR($A162="2-F1",$A162="2-F2"),'COMPRAS CONJ - FACTORES'!T$11,'COMPRAS CONJ - FACTORES'!T$10)*'COMPRAS CONJ - FACTORES'!T162</f>
        <v>0</v>
      </c>
      <c r="U162" s="21">
        <f>+$I162*IF(OR($A162="2-F1",$A162="2-F2"),'COMPRAS CONJ - FACTORES'!U$11,'COMPRAS CONJ - FACTORES'!U$10)*'COMPRAS CONJ - FACTORES'!U162</f>
        <v>0</v>
      </c>
      <c r="V162" s="21">
        <f>+$I162*IF(OR($A162="2-F1",$A162="2-F2"),'COMPRAS CONJ - FACTORES'!V$11,'COMPRAS CONJ - FACTORES'!V$10)*'COMPRAS CONJ - FACTORES'!V162</f>
        <v>0</v>
      </c>
      <c r="W162" s="21">
        <f>+$I162*IF(OR($A162="2-F1",$A162="2-F2"),'COMPRAS CONJ - FACTORES'!W$11,'COMPRAS CONJ - FACTORES'!W$10)*'COMPRAS CONJ - FACTORES'!W162</f>
        <v>0</v>
      </c>
      <c r="X162" s="21">
        <f>+$I162*IF(OR($A162="2-F1",$A162="2-F2"),'COMPRAS CONJ - FACTORES'!X$11,'COMPRAS CONJ - FACTORES'!X$10)*'COMPRAS CONJ - FACTORES'!X162</f>
        <v>0</v>
      </c>
      <c r="Y162" s="21">
        <f>+$I162*IF(OR($A162="2-F1",$A162="2-F2"),'COMPRAS CONJ - FACTORES'!Y$11,'COMPRAS CONJ - FACTORES'!Y$10)*'COMPRAS CONJ - FACTORES'!Y162</f>
        <v>0</v>
      </c>
      <c r="Z162" s="21">
        <f>+$I162*IF(OR($A162="2-F1",$A162="2-F2"),'COMPRAS CONJ - FACTORES'!Z$11,'COMPRAS CONJ - FACTORES'!Z$10)*'COMPRAS CONJ - FACTORES'!Z162</f>
        <v>0</v>
      </c>
      <c r="AA162" s="21">
        <f>+$I162*IF(OR($A162="2-F1",$A162="2-F2"),'COMPRAS CONJ - FACTORES'!AA$11,'COMPRAS CONJ - FACTORES'!AA$10)*'COMPRAS CONJ - FACTORES'!AA162</f>
        <v>0</v>
      </c>
      <c r="AB162" s="21">
        <f>+$I162*IF(OR($A162="2-F1",$A162="2-F2"),'COMPRAS CONJ - FACTORES'!AB$11,'COMPRAS CONJ - FACTORES'!AB$10)*'COMPRAS CONJ - FACTORES'!AB162</f>
        <v>0</v>
      </c>
      <c r="AC162" s="21">
        <f>+$I162*IF(OR($A162="2-F1",$A162="2-F2"),'COMPRAS CONJ - FACTORES'!AC$11,'COMPRAS CONJ - FACTORES'!AC$10)*'COMPRAS CONJ - FACTORES'!AC162</f>
        <v>0</v>
      </c>
      <c r="AD162" s="21">
        <f>+$I162*IF(OR($A162="2-F1",$A162="2-F2"),'COMPRAS CONJ - FACTORES'!AD$11,'COMPRAS CONJ - FACTORES'!AD$10)*'COMPRAS CONJ - FACTORES'!AD162</f>
        <v>0</v>
      </c>
      <c r="AE162" s="21">
        <f>+$I162*IF(OR($A162="2-F1",$A162="2-F2"),'COMPRAS CONJ - FACTORES'!AE$11,'COMPRAS CONJ - FACTORES'!AE$10)*'COMPRAS CONJ - FACTORES'!AE162</f>
        <v>0</v>
      </c>
      <c r="AF162" s="21">
        <f>+$I162*IF(OR($A162="2-F1",$A162="2-F2"),'COMPRAS CONJ - FACTORES'!AF$11,'COMPRAS CONJ - FACTORES'!AF$10)*'COMPRAS CONJ - FACTORES'!AF162</f>
        <v>0</v>
      </c>
      <c r="AG162" s="21">
        <f>+$I162*IF(OR($A162="2-F1",$A162="2-F2"),'COMPRAS CONJ - FACTORES'!AG$11,'COMPRAS CONJ - FACTORES'!AG$10)*'COMPRAS CONJ - FACTORES'!AG162</f>
        <v>0</v>
      </c>
      <c r="AH162" s="21">
        <f>+$I162*IF(OR($A162="2-F1",$A162="2-F2"),'COMPRAS CONJ - FACTORES'!AH$11,'COMPRAS CONJ - FACTORES'!AH$10)*'COMPRAS CONJ - FACTORES'!AH162</f>
        <v>0</v>
      </c>
      <c r="AI162" s="21">
        <f>+$I162*IF(OR($A162="2-F1",$A162="2-F2"),'COMPRAS CONJ - FACTORES'!AI$11,'COMPRAS CONJ - FACTORES'!AI$10)*'COMPRAS CONJ - FACTORES'!AI162</f>
        <v>0</v>
      </c>
      <c r="AJ162" s="21">
        <f>+$I162*IF(OR($A162="2-F1",$A162="2-F2"),'COMPRAS CONJ - FACTORES'!AJ$11,'COMPRAS CONJ - FACTORES'!AJ$10)*'COMPRAS CONJ - FACTORES'!AJ162</f>
        <v>0</v>
      </c>
      <c r="AK162" s="21">
        <f>+$I162*IF(OR($A162="2-F1",$A162="2-F2"),'COMPRAS CONJ - FACTORES'!AK$11,'COMPRAS CONJ - FACTORES'!AK$10)*'COMPRAS CONJ - FACTORES'!AK162</f>
        <v>0</v>
      </c>
      <c r="AL162" s="21">
        <f>+$I162*IF(OR($A162="2-F1",$A162="2-F2"),'COMPRAS CONJ - FACTORES'!AL$11,'COMPRAS CONJ - FACTORES'!AL$10)*'COMPRAS CONJ - FACTORES'!AL162</f>
        <v>0</v>
      </c>
      <c r="AM162" s="21">
        <f>+$I162*IF(OR($A162="2-F1",$A162="2-F2"),'COMPRAS CONJ - FACTORES'!AM$11,'COMPRAS CONJ - FACTORES'!AM$10)*'COMPRAS CONJ - FACTORES'!AM162</f>
        <v>0</v>
      </c>
      <c r="AN162" s="21">
        <f>+$I162*IF(OR($A162="2-F1",$A162="2-F2"),'COMPRAS CONJ - FACTORES'!AN$11,'COMPRAS CONJ - FACTORES'!AN$10)*'COMPRAS CONJ - FACTORES'!AN162</f>
        <v>0</v>
      </c>
      <c r="AO162" s="21">
        <f>+$I162*IF(OR($A162="2-F1",$A162="2-F2"),'COMPRAS CONJ - FACTORES'!AO$11,'COMPRAS CONJ - FACTORES'!AO$10)*'COMPRAS CONJ - FACTORES'!AO162</f>
        <v>0</v>
      </c>
      <c r="AP162" s="21">
        <f>+$I162*IF(OR($A162="2-F1",$A162="2-F2"),'COMPRAS CONJ - FACTORES'!AP$11,'COMPRAS CONJ - FACTORES'!AP$10)*'COMPRAS CONJ - FACTORES'!AP162</f>
        <v>0</v>
      </c>
      <c r="AQ162" s="21">
        <f>+$I162*IF(OR($A162="2-F1",$A162="2-F2"),'COMPRAS CONJ - FACTORES'!AQ$11,'COMPRAS CONJ - FACTORES'!AQ$10)*'COMPRAS CONJ - FACTORES'!AQ162</f>
        <v>0</v>
      </c>
      <c r="AR162" s="21">
        <f>+$I162*IF(OR($A162="2-F1",$A162="2-F2"),'COMPRAS CONJ - FACTORES'!AR$11,'COMPRAS CONJ - FACTORES'!AR$10)*'COMPRAS CONJ - FACTORES'!AR162</f>
        <v>0</v>
      </c>
      <c r="AS162" s="21">
        <f>+$I162*IF(OR($A162="2-F1",$A162="2-F2"),'COMPRAS CONJ - FACTORES'!AS$11,'COMPRAS CONJ - FACTORES'!AS$10)*'COMPRAS CONJ - FACTORES'!AS162</f>
        <v>0</v>
      </c>
      <c r="AT162" s="21">
        <f>+$I162*IF(OR($A162="2-F1",$A162="2-F2"),'COMPRAS CONJ - FACTORES'!AT$11,'COMPRAS CONJ - FACTORES'!AT$10)*'COMPRAS CONJ - FACTORES'!AT162</f>
        <v>0</v>
      </c>
      <c r="AU162" s="21">
        <f>+$I162*IF(OR($A162="2-F1",$A162="2-F2"),'COMPRAS CONJ - FACTORES'!AU$11,'COMPRAS CONJ - FACTORES'!AU$10)*'COMPRAS CONJ - FACTORES'!AU162</f>
        <v>0</v>
      </c>
      <c r="AV162" s="21">
        <f>+$I162*IF(OR($A162="2-F1",$A162="2-F2"),'COMPRAS CONJ - FACTORES'!AV$11,'COMPRAS CONJ - FACTORES'!AV$10)*'COMPRAS CONJ - FACTORES'!AV162</f>
        <v>0</v>
      </c>
      <c r="AW162" s="21">
        <f>+$I162*IF(OR($A162="2-F1",$A162="2-F2"),'COMPRAS CONJ - FACTORES'!AW$11,'COMPRAS CONJ - FACTORES'!AW$10)*'COMPRAS CONJ - FACTORES'!AW162</f>
        <v>0</v>
      </c>
      <c r="AX162" s="21">
        <f>+$I162*IF(OR($A162="2-F1",$A162="2-F2"),'COMPRAS CONJ - FACTORES'!AX$11,'COMPRAS CONJ - FACTORES'!AX$10)*'COMPRAS CONJ - FACTORES'!AX162</f>
        <v>0</v>
      </c>
      <c r="AY162" s="21">
        <f>+$I162*IF(OR($A162="2-F1",$A162="2-F2"),'COMPRAS CONJ - FACTORES'!AY$11,'COMPRAS CONJ - FACTORES'!AY$10)*'COMPRAS CONJ - FACTORES'!AY162</f>
        <v>0</v>
      </c>
      <c r="AZ162" s="21">
        <f>+$I162*IF(OR($A162="2-F1",$A162="2-F2"),'COMPRAS CONJ - FACTORES'!AZ$11,'COMPRAS CONJ - FACTORES'!AZ$10)*'COMPRAS CONJ - FACTORES'!AZ162</f>
        <v>0</v>
      </c>
      <c r="BA162" s="21">
        <f>+$I162*IF(OR($A162="2-F1",$A162="2-F2"),'COMPRAS CONJ - FACTORES'!BA$11,'COMPRAS CONJ - FACTORES'!BA$10)*'COMPRAS CONJ - FACTORES'!BA162</f>
        <v>0</v>
      </c>
      <c r="BB162" s="21">
        <f>+$I162*IF(OR($A162="2-F1",$A162="2-F2"),'COMPRAS CONJ - FACTORES'!BB$11,'COMPRAS CONJ - FACTORES'!BB$10)*'COMPRAS CONJ - FACTORES'!BB162</f>
        <v>0</v>
      </c>
      <c r="BC162" s="21">
        <f>+$I162*IF(OR($A162="2-F1",$A162="2-F2"),'COMPRAS CONJ - FACTORES'!BC$11,'COMPRAS CONJ - FACTORES'!BC$10)*'COMPRAS CONJ - FACTORES'!BC162</f>
        <v>0</v>
      </c>
      <c r="BD162" s="21">
        <f>+$I162*IF(OR($A162="2-F1",$A162="2-F2"),'COMPRAS CONJ - FACTORES'!BD$11,'COMPRAS CONJ - FACTORES'!BD$10)*'COMPRAS CONJ - FACTORES'!BD162</f>
        <v>0</v>
      </c>
      <c r="BE162" s="21">
        <f>+$I162*IF(OR($A162="2-F1",$A162="2-F2"),'COMPRAS CONJ - FACTORES'!BE$11,'COMPRAS CONJ - FACTORES'!BE$10)*'COMPRAS CONJ - FACTORES'!BE162</f>
        <v>0</v>
      </c>
      <c r="BF162" s="21">
        <f>+$I162*IF(OR($A162="2-F1",$A162="2-F2"),'COMPRAS CONJ - FACTORES'!BF$11,'COMPRAS CONJ - FACTORES'!BF$10)*'COMPRAS CONJ - FACTORES'!BF162</f>
        <v>0</v>
      </c>
      <c r="BG162" s="21">
        <f>+$I162*IF(OR($A162="2-F1",$A162="2-F2"),'COMPRAS CONJ - FACTORES'!BG$11,'COMPRAS CONJ - FACTORES'!BG$10)*'COMPRAS CONJ - FACTORES'!BG162</f>
        <v>0</v>
      </c>
      <c r="BH162" s="21">
        <f>+$I162*IF(OR($A162="2-F1",$A162="2-F2"),'COMPRAS CONJ - FACTORES'!BH$11,'COMPRAS CONJ - FACTORES'!BH$10)*'COMPRAS CONJ - FACTORES'!BH162</f>
        <v>0</v>
      </c>
      <c r="BI162" s="21">
        <f>+$I162*IF(OR($A162="2-F1",$A162="2-F2"),'COMPRAS CONJ - FACTORES'!BI$11,'COMPRAS CONJ - FACTORES'!BI$10)*'COMPRAS CONJ - FACTORES'!BI162</f>
        <v>0</v>
      </c>
      <c r="BJ162" s="21">
        <f>+$I162*IF(OR($A162="2-F1",$A162="2-F2"),'COMPRAS CONJ - FACTORES'!BJ$11,'COMPRAS CONJ - FACTORES'!BJ$10)*'COMPRAS CONJ - FACTORES'!BJ162</f>
        <v>0</v>
      </c>
      <c r="BK162" s="21">
        <f>+$I162*IF(OR($A162="2-F1",$A162="2-F2"),'COMPRAS CONJ - FACTORES'!BK$11,'COMPRAS CONJ - FACTORES'!BK$10)*'COMPRAS CONJ - FACTORES'!BK162</f>
        <v>0</v>
      </c>
      <c r="BL162" s="21">
        <f>+$I162*IF(OR($A162="2-F1",$A162="2-F2"),'COMPRAS CONJ - FACTORES'!BL$11,'COMPRAS CONJ - FACTORES'!BL$10)*'COMPRAS CONJ - FACTORES'!BL162</f>
        <v>0</v>
      </c>
      <c r="BM162" s="21">
        <f>+$I162*IF(OR($A162="2-F1",$A162="2-F2"),'COMPRAS CONJ - FACTORES'!BM$11,'COMPRAS CONJ - FACTORES'!BM$10)*'COMPRAS CONJ - FACTORES'!BM162</f>
        <v>0</v>
      </c>
      <c r="BN162" s="21">
        <f>+$I162*IF(OR($A162="2-F1",$A162="2-F2"),'COMPRAS CONJ - FACTORES'!BN$11,'COMPRAS CONJ - FACTORES'!BN$10)*'COMPRAS CONJ - FACTORES'!BN162</f>
        <v>0</v>
      </c>
      <c r="BO162" s="21">
        <f>+$I162*IF(OR($A162="2-F1",$A162="2-F2"),'COMPRAS CONJ - FACTORES'!BO$11,'COMPRAS CONJ - FACTORES'!BO$10)*'COMPRAS CONJ - FACTORES'!BO162</f>
        <v>0</v>
      </c>
      <c r="BP162" s="21">
        <f>+$I162*IF(OR($A162="2-F1",$A162="2-F2"),'COMPRAS CONJ - FACTORES'!BP$11,'COMPRAS CONJ - FACTORES'!BP$10)*'COMPRAS CONJ - FACTORES'!BP162</f>
        <v>0</v>
      </c>
      <c r="BQ162" s="21">
        <f>+$I162*IF(OR($A162="2-F1",$A162="2-F2"),'COMPRAS CONJ - FACTORES'!BQ$11,'COMPRAS CONJ - FACTORES'!BQ$10)*'COMPRAS CONJ - FACTORES'!BQ162</f>
        <v>0</v>
      </c>
      <c r="BR162" s="21">
        <f>+$I162*IF(OR($A162="2-F1",$A162="2-F2"),'COMPRAS CONJ - FACTORES'!BR$11,'COMPRAS CONJ - FACTORES'!BR$10)*'COMPRAS CONJ - FACTORES'!BR162</f>
        <v>0</v>
      </c>
      <c r="BS162" s="21">
        <f>+$I162*IF(OR($A162="2-F1",$A162="2-F2"),'COMPRAS CONJ - FACTORES'!BS$11,'COMPRAS CONJ - FACTORES'!BS$10)*'COMPRAS CONJ - FACTORES'!BS162</f>
        <v>0</v>
      </c>
      <c r="BT162" s="21">
        <f>+$I162*IF(OR($A162="2-F1",$A162="2-F2"),'COMPRAS CONJ - FACTORES'!BT$11,'COMPRAS CONJ - FACTORES'!BT$10)*'COMPRAS CONJ - FACTORES'!BT162</f>
        <v>0</v>
      </c>
      <c r="BU162" s="21">
        <f>+$I162*IF(OR($A162="2-F1",$A162="2-F2"),'COMPRAS CONJ - FACTORES'!BU$11,'COMPRAS CONJ - FACTORES'!BU$10)*'COMPRAS CONJ - FACTORES'!BU162</f>
        <v>0</v>
      </c>
      <c r="BV162" s="21">
        <f>+$I162*IF(OR($A162="2-F1",$A162="2-F2"),'COMPRAS CONJ - FACTORES'!BV$11,'COMPRAS CONJ - FACTORES'!BV$10)*'COMPRAS CONJ - FACTORES'!BV162</f>
        <v>0</v>
      </c>
      <c r="BW162" s="21">
        <f>+$I162*IF(OR($A162="2-F1",$A162="2-F2"),'COMPRAS CONJ - FACTORES'!BW$11,'COMPRAS CONJ - FACTORES'!BW$10)*'COMPRAS CONJ - FACTORES'!BW162</f>
        <v>0</v>
      </c>
      <c r="BX162" s="21">
        <f>+$I162*IF(OR($A162="2-F1",$A162="2-F2"),'COMPRAS CONJ - FACTORES'!BX$11,'COMPRAS CONJ - FACTORES'!BX$10)*'COMPRAS CONJ - FACTORES'!BX162</f>
        <v>0</v>
      </c>
      <c r="BY162" s="21">
        <f>+$I162*IF(OR($A162="2-F1",$A162="2-F2"),'COMPRAS CONJ - FACTORES'!BY$11,'COMPRAS CONJ - FACTORES'!BY$10)*'COMPRAS CONJ - FACTORES'!BY162</f>
        <v>0</v>
      </c>
      <c r="BZ162" s="21">
        <f>+$I162*IF(OR($A162="2-F1",$A162="2-F2"),'COMPRAS CONJ - FACTORES'!BZ$11,'COMPRAS CONJ - FACTORES'!BZ$10)*'COMPRAS CONJ - FACTORES'!BZ162</f>
        <v>0</v>
      </c>
      <c r="CA162" s="21">
        <f>+$I162*IF(OR($A162="2-F1",$A162="2-F2"),'COMPRAS CONJ - FACTORES'!CA$11,'COMPRAS CONJ - FACTORES'!CA$10)*'COMPRAS CONJ - FACTORES'!CA162</f>
        <v>0</v>
      </c>
    </row>
    <row r="163" spans="1:79" x14ac:dyDescent="0.3">
      <c r="A163" s="9" t="s">
        <v>3425</v>
      </c>
      <c r="B163" s="15" t="s">
        <v>2830</v>
      </c>
      <c r="C163" s="438" t="s">
        <v>3659</v>
      </c>
      <c r="D163" s="11" t="s">
        <v>2820</v>
      </c>
      <c r="E163" s="9" t="s">
        <v>2831</v>
      </c>
      <c r="F163" s="9" t="s">
        <v>3660</v>
      </c>
      <c r="G163" s="9" t="s">
        <v>3661</v>
      </c>
      <c r="H163" s="12" t="s">
        <v>3576</v>
      </c>
      <c r="I163" s="13">
        <v>41.76</v>
      </c>
      <c r="J163" s="14">
        <v>49.5</v>
      </c>
      <c r="K163" s="24">
        <v>43447</v>
      </c>
      <c r="L163" s="24">
        <v>51501</v>
      </c>
      <c r="M163" s="689"/>
      <c r="N163" s="21">
        <f>+$I163*IF(OR($A163="2-F1",$A163="2-F2"),'COMPRAS CONJ - FACTORES'!N$11,'COMPRAS CONJ - FACTORES'!N$10)*'COMPRAS CONJ - FACTORES'!N163</f>
        <v>0</v>
      </c>
      <c r="O163" s="21">
        <f>+$I163*IF(OR($A163="2-F1",$A163="2-F2"),'COMPRAS CONJ - FACTORES'!O$11,'COMPRAS CONJ - FACTORES'!O$10)*'COMPRAS CONJ - FACTORES'!O163</f>
        <v>0</v>
      </c>
      <c r="P163" s="21">
        <f>+$I163*IF(OR($A163="2-F1",$A163="2-F2"),'COMPRAS CONJ - FACTORES'!P$11,'COMPRAS CONJ - FACTORES'!P$10)*'COMPRAS CONJ - FACTORES'!P163</f>
        <v>0</v>
      </c>
      <c r="Q163" s="21">
        <f>+$I163*IF(OR($A163="2-F1",$A163="2-F2"),'COMPRAS CONJ - FACTORES'!Q$11,'COMPRAS CONJ - FACTORES'!Q$10)*'COMPRAS CONJ - FACTORES'!Q163</f>
        <v>0</v>
      </c>
      <c r="R163" s="21">
        <f>+$I163*IF(OR($A163="2-F1",$A163="2-F2"),'COMPRAS CONJ - FACTORES'!R$11,'COMPRAS CONJ - FACTORES'!R$10)*'COMPRAS CONJ - FACTORES'!R163</f>
        <v>0</v>
      </c>
      <c r="S163" s="21">
        <f>+$I163*IF(OR($A163="2-F1",$A163="2-F2"),'COMPRAS CONJ - FACTORES'!S$11,'COMPRAS CONJ - FACTORES'!S$10)*'COMPRAS CONJ - FACTORES'!S163</f>
        <v>0</v>
      </c>
      <c r="T163" s="21">
        <f>+$I163*IF(OR($A163="2-F1",$A163="2-F2"),'COMPRAS CONJ - FACTORES'!T$11,'COMPRAS CONJ - FACTORES'!T$10)*'COMPRAS CONJ - FACTORES'!T163</f>
        <v>0</v>
      </c>
      <c r="U163" s="21">
        <f>+$I163*IF(OR($A163="2-F1",$A163="2-F2"),'COMPRAS CONJ - FACTORES'!U$11,'COMPRAS CONJ - FACTORES'!U$10)*'COMPRAS CONJ - FACTORES'!U163</f>
        <v>0</v>
      </c>
      <c r="V163" s="21">
        <f>+$I163*IF(OR($A163="2-F1",$A163="2-F2"),'COMPRAS CONJ - FACTORES'!V$11,'COMPRAS CONJ - FACTORES'!V$10)*'COMPRAS CONJ - FACTORES'!V163</f>
        <v>0</v>
      </c>
      <c r="W163" s="21">
        <f>+$I163*IF(OR($A163="2-F1",$A163="2-F2"),'COMPRAS CONJ - FACTORES'!W$11,'COMPRAS CONJ - FACTORES'!W$10)*'COMPRAS CONJ - FACTORES'!W163</f>
        <v>0</v>
      </c>
      <c r="X163" s="21">
        <f>+$I163*IF(OR($A163="2-F1",$A163="2-F2"),'COMPRAS CONJ - FACTORES'!X$11,'COMPRAS CONJ - FACTORES'!X$10)*'COMPRAS CONJ - FACTORES'!X163</f>
        <v>0</v>
      </c>
      <c r="Y163" s="21">
        <f>+$I163*IF(OR($A163="2-F1",$A163="2-F2"),'COMPRAS CONJ - FACTORES'!Y$11,'COMPRAS CONJ - FACTORES'!Y$10)*'COMPRAS CONJ - FACTORES'!Y163</f>
        <v>0</v>
      </c>
      <c r="Z163" s="21">
        <f>+$I163*IF(OR($A163="2-F1",$A163="2-F2"),'COMPRAS CONJ - FACTORES'!Z$11,'COMPRAS CONJ - FACTORES'!Z$10)*'COMPRAS CONJ - FACTORES'!Z163</f>
        <v>0</v>
      </c>
      <c r="AA163" s="21">
        <f>+$I163*IF(OR($A163="2-F1",$A163="2-F2"),'COMPRAS CONJ - FACTORES'!AA$11,'COMPRAS CONJ - FACTORES'!AA$10)*'COMPRAS CONJ - FACTORES'!AA163</f>
        <v>0</v>
      </c>
      <c r="AB163" s="21">
        <f>+$I163*IF(OR($A163="2-F1",$A163="2-F2"),'COMPRAS CONJ - FACTORES'!AB$11,'COMPRAS CONJ - FACTORES'!AB$10)*'COMPRAS CONJ - FACTORES'!AB163</f>
        <v>0</v>
      </c>
      <c r="AC163" s="21">
        <f>+$I163*IF(OR($A163="2-F1",$A163="2-F2"),'COMPRAS CONJ - FACTORES'!AC$11,'COMPRAS CONJ - FACTORES'!AC$10)*'COMPRAS CONJ - FACTORES'!AC163</f>
        <v>0</v>
      </c>
      <c r="AD163" s="21">
        <f>+$I163*IF(OR($A163="2-F1",$A163="2-F2"),'COMPRAS CONJ - FACTORES'!AD$11,'COMPRAS CONJ - FACTORES'!AD$10)*'COMPRAS CONJ - FACTORES'!AD163</f>
        <v>0</v>
      </c>
      <c r="AE163" s="21">
        <f>+$I163*IF(OR($A163="2-F1",$A163="2-F2"),'COMPRAS CONJ - FACTORES'!AE$11,'COMPRAS CONJ - FACTORES'!AE$10)*'COMPRAS CONJ - FACTORES'!AE163</f>
        <v>0</v>
      </c>
      <c r="AF163" s="21">
        <f>+$I163*IF(OR($A163="2-F1",$A163="2-F2"),'COMPRAS CONJ - FACTORES'!AF$11,'COMPRAS CONJ - FACTORES'!AF$10)*'COMPRAS CONJ - FACTORES'!AF163</f>
        <v>0</v>
      </c>
      <c r="AG163" s="21">
        <f>+$I163*IF(OR($A163="2-F1",$A163="2-F2"),'COMPRAS CONJ - FACTORES'!AG$11,'COMPRAS CONJ - FACTORES'!AG$10)*'COMPRAS CONJ - FACTORES'!AG163</f>
        <v>0</v>
      </c>
      <c r="AH163" s="21">
        <f>+$I163*IF(OR($A163="2-F1",$A163="2-F2"),'COMPRAS CONJ - FACTORES'!AH$11,'COMPRAS CONJ - FACTORES'!AH$10)*'COMPRAS CONJ - FACTORES'!AH163</f>
        <v>0</v>
      </c>
      <c r="AI163" s="21">
        <f>+$I163*IF(OR($A163="2-F1",$A163="2-F2"),'COMPRAS CONJ - FACTORES'!AI$11,'COMPRAS CONJ - FACTORES'!AI$10)*'COMPRAS CONJ - FACTORES'!AI163</f>
        <v>0</v>
      </c>
      <c r="AJ163" s="21">
        <f>+$I163*IF(OR($A163="2-F1",$A163="2-F2"),'COMPRAS CONJ - FACTORES'!AJ$11,'COMPRAS CONJ - FACTORES'!AJ$10)*'COMPRAS CONJ - FACTORES'!AJ163</f>
        <v>0</v>
      </c>
      <c r="AK163" s="21">
        <f>+$I163*IF(OR($A163="2-F1",$A163="2-F2"),'COMPRAS CONJ - FACTORES'!AK$11,'COMPRAS CONJ - FACTORES'!AK$10)*'COMPRAS CONJ - FACTORES'!AK163</f>
        <v>0</v>
      </c>
      <c r="AL163" s="21">
        <f>+$I163*IF(OR($A163="2-F1",$A163="2-F2"),'COMPRAS CONJ - FACTORES'!AL$11,'COMPRAS CONJ - FACTORES'!AL$10)*'COMPRAS CONJ - FACTORES'!AL163</f>
        <v>0</v>
      </c>
      <c r="AM163" s="21">
        <f>+$I163*IF(OR($A163="2-F1",$A163="2-F2"),'COMPRAS CONJ - FACTORES'!AM$11,'COMPRAS CONJ - FACTORES'!AM$10)*'COMPRAS CONJ - FACTORES'!AM163</f>
        <v>0</v>
      </c>
      <c r="AN163" s="21">
        <f>+$I163*IF(OR($A163="2-F1",$A163="2-F2"),'COMPRAS CONJ - FACTORES'!AN$11,'COMPRAS CONJ - FACTORES'!AN$10)*'COMPRAS CONJ - FACTORES'!AN163</f>
        <v>0</v>
      </c>
      <c r="AO163" s="21">
        <f>+$I163*IF(OR($A163="2-F1",$A163="2-F2"),'COMPRAS CONJ - FACTORES'!AO$11,'COMPRAS CONJ - FACTORES'!AO$10)*'COMPRAS CONJ - FACTORES'!AO163</f>
        <v>0</v>
      </c>
      <c r="AP163" s="21">
        <f>+$I163*IF(OR($A163="2-F1",$A163="2-F2"),'COMPRAS CONJ - FACTORES'!AP$11,'COMPRAS CONJ - FACTORES'!AP$10)*'COMPRAS CONJ - FACTORES'!AP163</f>
        <v>0</v>
      </c>
      <c r="AQ163" s="21">
        <f>+$I163*IF(OR($A163="2-F1",$A163="2-F2"),'COMPRAS CONJ - FACTORES'!AQ$11,'COMPRAS CONJ - FACTORES'!AQ$10)*'COMPRAS CONJ - FACTORES'!AQ163</f>
        <v>0</v>
      </c>
      <c r="AR163" s="21">
        <f>+$I163*IF(OR($A163="2-F1",$A163="2-F2"),'COMPRAS CONJ - FACTORES'!AR$11,'COMPRAS CONJ - FACTORES'!AR$10)*'COMPRAS CONJ - FACTORES'!AR163</f>
        <v>0</v>
      </c>
      <c r="AS163" s="21">
        <f>+$I163*IF(OR($A163="2-F1",$A163="2-F2"),'COMPRAS CONJ - FACTORES'!AS$11,'COMPRAS CONJ - FACTORES'!AS$10)*'COMPRAS CONJ - FACTORES'!AS163</f>
        <v>0</v>
      </c>
      <c r="AT163" s="21">
        <f>+$I163*IF(OR($A163="2-F1",$A163="2-F2"),'COMPRAS CONJ - FACTORES'!AT$11,'COMPRAS CONJ - FACTORES'!AT$10)*'COMPRAS CONJ - FACTORES'!AT163</f>
        <v>0</v>
      </c>
      <c r="AU163" s="21">
        <f>+$I163*IF(OR($A163="2-F1",$A163="2-F2"),'COMPRAS CONJ - FACTORES'!AU$11,'COMPRAS CONJ - FACTORES'!AU$10)*'COMPRAS CONJ - FACTORES'!AU163</f>
        <v>0</v>
      </c>
      <c r="AV163" s="21">
        <f>+$I163*IF(OR($A163="2-F1",$A163="2-F2"),'COMPRAS CONJ - FACTORES'!AV$11,'COMPRAS CONJ - FACTORES'!AV$10)*'COMPRAS CONJ - FACTORES'!AV163</f>
        <v>0</v>
      </c>
      <c r="AW163" s="21">
        <f>+$I163*IF(OR($A163="2-F1",$A163="2-F2"),'COMPRAS CONJ - FACTORES'!AW$11,'COMPRAS CONJ - FACTORES'!AW$10)*'COMPRAS CONJ - FACTORES'!AW163</f>
        <v>0</v>
      </c>
      <c r="AX163" s="21">
        <f>+$I163*IF(OR($A163="2-F1",$A163="2-F2"),'COMPRAS CONJ - FACTORES'!AX$11,'COMPRAS CONJ - FACTORES'!AX$10)*'COMPRAS CONJ - FACTORES'!AX163</f>
        <v>0</v>
      </c>
      <c r="AY163" s="21">
        <f>+$I163*IF(OR($A163="2-F1",$A163="2-F2"),'COMPRAS CONJ - FACTORES'!AY$11,'COMPRAS CONJ - FACTORES'!AY$10)*'COMPRAS CONJ - FACTORES'!AY163</f>
        <v>0</v>
      </c>
      <c r="AZ163" s="21">
        <f>+$I163*IF(OR($A163="2-F1",$A163="2-F2"),'COMPRAS CONJ - FACTORES'!AZ$11,'COMPRAS CONJ - FACTORES'!AZ$10)*'COMPRAS CONJ - FACTORES'!AZ163</f>
        <v>0</v>
      </c>
      <c r="BA163" s="21">
        <f>+$I163*IF(OR($A163="2-F1",$A163="2-F2"),'COMPRAS CONJ - FACTORES'!BA$11,'COMPRAS CONJ - FACTORES'!BA$10)*'COMPRAS CONJ - FACTORES'!BA163</f>
        <v>0</v>
      </c>
      <c r="BB163" s="21">
        <f>+$I163*IF(OR($A163="2-F1",$A163="2-F2"),'COMPRAS CONJ - FACTORES'!BB$11,'COMPRAS CONJ - FACTORES'!BB$10)*'COMPRAS CONJ - FACTORES'!BB163</f>
        <v>0</v>
      </c>
      <c r="BC163" s="21">
        <f>+$I163*IF(OR($A163="2-F1",$A163="2-F2"),'COMPRAS CONJ - FACTORES'!BC$11,'COMPRAS CONJ - FACTORES'!BC$10)*'COMPRAS CONJ - FACTORES'!BC163</f>
        <v>0</v>
      </c>
      <c r="BD163" s="21">
        <f>+$I163*IF(OR($A163="2-F1",$A163="2-F2"),'COMPRAS CONJ - FACTORES'!BD$11,'COMPRAS CONJ - FACTORES'!BD$10)*'COMPRAS CONJ - FACTORES'!BD163</f>
        <v>0</v>
      </c>
      <c r="BE163" s="21">
        <f>+$I163*IF(OR($A163="2-F1",$A163="2-F2"),'COMPRAS CONJ - FACTORES'!BE$11,'COMPRAS CONJ - FACTORES'!BE$10)*'COMPRAS CONJ - FACTORES'!BE163</f>
        <v>0</v>
      </c>
      <c r="BF163" s="21">
        <f>+$I163*IF(OR($A163="2-F1",$A163="2-F2"),'COMPRAS CONJ - FACTORES'!BF$11,'COMPRAS CONJ - FACTORES'!BF$10)*'COMPRAS CONJ - FACTORES'!BF163</f>
        <v>0</v>
      </c>
      <c r="BG163" s="21">
        <f>+$I163*IF(OR($A163="2-F1",$A163="2-F2"),'COMPRAS CONJ - FACTORES'!BG$11,'COMPRAS CONJ - FACTORES'!BG$10)*'COMPRAS CONJ - FACTORES'!BG163</f>
        <v>0</v>
      </c>
      <c r="BH163" s="21">
        <f>+$I163*IF(OR($A163="2-F1",$A163="2-F2"),'COMPRAS CONJ - FACTORES'!BH$11,'COMPRAS CONJ - FACTORES'!BH$10)*'COMPRAS CONJ - FACTORES'!BH163</f>
        <v>0</v>
      </c>
      <c r="BI163" s="21">
        <f>+$I163*IF(OR($A163="2-F1",$A163="2-F2"),'COMPRAS CONJ - FACTORES'!BI$11,'COMPRAS CONJ - FACTORES'!BI$10)*'COMPRAS CONJ - FACTORES'!BI163</f>
        <v>0</v>
      </c>
      <c r="BJ163" s="21">
        <f>+$I163*IF(OR($A163="2-F1",$A163="2-F2"),'COMPRAS CONJ - FACTORES'!BJ$11,'COMPRAS CONJ - FACTORES'!BJ$10)*'COMPRAS CONJ - FACTORES'!BJ163</f>
        <v>0</v>
      </c>
      <c r="BK163" s="21">
        <f>+$I163*IF(OR($A163="2-F1",$A163="2-F2"),'COMPRAS CONJ - FACTORES'!BK$11,'COMPRAS CONJ - FACTORES'!BK$10)*'COMPRAS CONJ - FACTORES'!BK163</f>
        <v>0</v>
      </c>
      <c r="BL163" s="21">
        <f>+$I163*IF(OR($A163="2-F1",$A163="2-F2"),'COMPRAS CONJ - FACTORES'!BL$11,'COMPRAS CONJ - FACTORES'!BL$10)*'COMPRAS CONJ - FACTORES'!BL163</f>
        <v>0</v>
      </c>
      <c r="BM163" s="21">
        <f>+$I163*IF(OR($A163="2-F1",$A163="2-F2"),'COMPRAS CONJ - FACTORES'!BM$11,'COMPRAS CONJ - FACTORES'!BM$10)*'COMPRAS CONJ - FACTORES'!BM163</f>
        <v>0</v>
      </c>
      <c r="BN163" s="21">
        <f>+$I163*IF(OR($A163="2-F1",$A163="2-F2"),'COMPRAS CONJ - FACTORES'!BN$11,'COMPRAS CONJ - FACTORES'!BN$10)*'COMPRAS CONJ - FACTORES'!BN163</f>
        <v>0</v>
      </c>
      <c r="BO163" s="21">
        <f>+$I163*IF(OR($A163="2-F1",$A163="2-F2"),'COMPRAS CONJ - FACTORES'!BO$11,'COMPRAS CONJ - FACTORES'!BO$10)*'COMPRAS CONJ - FACTORES'!BO163</f>
        <v>0</v>
      </c>
      <c r="BP163" s="21">
        <f>+$I163*IF(OR($A163="2-F1",$A163="2-F2"),'COMPRAS CONJ - FACTORES'!BP$11,'COMPRAS CONJ - FACTORES'!BP$10)*'COMPRAS CONJ - FACTORES'!BP163</f>
        <v>0</v>
      </c>
      <c r="BQ163" s="21">
        <f>+$I163*IF(OR($A163="2-F1",$A163="2-F2"),'COMPRAS CONJ - FACTORES'!BQ$11,'COMPRAS CONJ - FACTORES'!BQ$10)*'COMPRAS CONJ - FACTORES'!BQ163</f>
        <v>0</v>
      </c>
      <c r="BR163" s="21">
        <f>+$I163*IF(OR($A163="2-F1",$A163="2-F2"),'COMPRAS CONJ - FACTORES'!BR$11,'COMPRAS CONJ - FACTORES'!BR$10)*'COMPRAS CONJ - FACTORES'!BR163</f>
        <v>0</v>
      </c>
      <c r="BS163" s="21">
        <f>+$I163*IF(OR($A163="2-F1",$A163="2-F2"),'COMPRAS CONJ - FACTORES'!BS$11,'COMPRAS CONJ - FACTORES'!BS$10)*'COMPRAS CONJ - FACTORES'!BS163</f>
        <v>0</v>
      </c>
      <c r="BT163" s="21">
        <f>+$I163*IF(OR($A163="2-F1",$A163="2-F2"),'COMPRAS CONJ - FACTORES'!BT$11,'COMPRAS CONJ - FACTORES'!BT$10)*'COMPRAS CONJ - FACTORES'!BT163</f>
        <v>0</v>
      </c>
      <c r="BU163" s="21">
        <f>+$I163*IF(OR($A163="2-F1",$A163="2-F2"),'COMPRAS CONJ - FACTORES'!BU$11,'COMPRAS CONJ - FACTORES'!BU$10)*'COMPRAS CONJ - FACTORES'!BU163</f>
        <v>0</v>
      </c>
      <c r="BV163" s="21">
        <f>+$I163*IF(OR($A163="2-F1",$A163="2-F2"),'COMPRAS CONJ - FACTORES'!BV$11,'COMPRAS CONJ - FACTORES'!BV$10)*'COMPRAS CONJ - FACTORES'!BV163</f>
        <v>0</v>
      </c>
      <c r="BW163" s="21">
        <f>+$I163*IF(OR($A163="2-F1",$A163="2-F2"),'COMPRAS CONJ - FACTORES'!BW$11,'COMPRAS CONJ - FACTORES'!BW$10)*'COMPRAS CONJ - FACTORES'!BW163</f>
        <v>0</v>
      </c>
      <c r="BX163" s="21">
        <f>+$I163*IF(OR($A163="2-F1",$A163="2-F2"),'COMPRAS CONJ - FACTORES'!BX$11,'COMPRAS CONJ - FACTORES'!BX$10)*'COMPRAS CONJ - FACTORES'!BX163</f>
        <v>0</v>
      </c>
      <c r="BY163" s="21">
        <f>+$I163*IF(OR($A163="2-F1",$A163="2-F2"),'COMPRAS CONJ - FACTORES'!BY$11,'COMPRAS CONJ - FACTORES'!BY$10)*'COMPRAS CONJ - FACTORES'!BY163</f>
        <v>0</v>
      </c>
      <c r="BZ163" s="21">
        <f>+$I163*IF(OR($A163="2-F1",$A163="2-F2"),'COMPRAS CONJ - FACTORES'!BZ$11,'COMPRAS CONJ - FACTORES'!BZ$10)*'COMPRAS CONJ - FACTORES'!BZ163</f>
        <v>0</v>
      </c>
      <c r="CA163" s="21">
        <f>+$I163*IF(OR($A163="2-F1",$A163="2-F2"),'COMPRAS CONJ - FACTORES'!CA$11,'COMPRAS CONJ - FACTORES'!CA$10)*'COMPRAS CONJ - FACTORES'!CA163</f>
        <v>0</v>
      </c>
    </row>
    <row r="164" spans="1:79" x14ac:dyDescent="0.3">
      <c r="A164" s="9" t="s">
        <v>3398</v>
      </c>
      <c r="B164" s="15" t="s">
        <v>2830</v>
      </c>
      <c r="C164" s="438" t="s">
        <v>3662</v>
      </c>
      <c r="D164" s="11" t="s">
        <v>2825</v>
      </c>
      <c r="E164" s="9" t="s">
        <v>2850</v>
      </c>
      <c r="F164" s="9" t="s">
        <v>3663</v>
      </c>
      <c r="G164" s="9" t="s">
        <v>3664</v>
      </c>
      <c r="H164" s="12" t="s">
        <v>3615</v>
      </c>
      <c r="I164" s="13">
        <v>42</v>
      </c>
      <c r="J164" s="14">
        <v>100</v>
      </c>
      <c r="K164" s="24">
        <v>43391</v>
      </c>
      <c r="L164" s="24">
        <v>51501</v>
      </c>
      <c r="M164" s="689"/>
      <c r="N164" s="21">
        <f>+$I164*IF(OR($A164="2-F1",$A164="2-F2"),'COMPRAS CONJ - FACTORES'!N$11,'COMPRAS CONJ - FACTORES'!N$10)*'COMPRAS CONJ - FACTORES'!N164</f>
        <v>0</v>
      </c>
      <c r="O164" s="21">
        <f>+$I164*IF(OR($A164="2-F1",$A164="2-F2"),'COMPRAS CONJ - FACTORES'!O$11,'COMPRAS CONJ - FACTORES'!O$10)*'COMPRAS CONJ - FACTORES'!O164</f>
        <v>0</v>
      </c>
      <c r="P164" s="21">
        <f>+$I164*IF(OR($A164="2-F1",$A164="2-F2"),'COMPRAS CONJ - FACTORES'!P$11,'COMPRAS CONJ - FACTORES'!P$10)*'COMPRAS CONJ - FACTORES'!P164</f>
        <v>0</v>
      </c>
      <c r="Q164" s="21">
        <f>+$I164*IF(OR($A164="2-F1",$A164="2-F2"),'COMPRAS CONJ - FACTORES'!Q$11,'COMPRAS CONJ - FACTORES'!Q$10)*'COMPRAS CONJ - FACTORES'!Q164</f>
        <v>0</v>
      </c>
      <c r="R164" s="21">
        <f>+$I164*IF(OR($A164="2-F1",$A164="2-F2"),'COMPRAS CONJ - FACTORES'!R$11,'COMPRAS CONJ - FACTORES'!R$10)*'COMPRAS CONJ - FACTORES'!R164</f>
        <v>0</v>
      </c>
      <c r="S164" s="21">
        <f>+$I164*IF(OR($A164="2-F1",$A164="2-F2"),'COMPRAS CONJ - FACTORES'!S$11,'COMPRAS CONJ - FACTORES'!S$10)*'COMPRAS CONJ - FACTORES'!S164</f>
        <v>0</v>
      </c>
      <c r="T164" s="21">
        <f>+$I164*IF(OR($A164="2-F1",$A164="2-F2"),'COMPRAS CONJ - FACTORES'!T$11,'COMPRAS CONJ - FACTORES'!T$10)*'COMPRAS CONJ - FACTORES'!T164</f>
        <v>0</v>
      </c>
      <c r="U164" s="21">
        <f>+$I164*IF(OR($A164="2-F1",$A164="2-F2"),'COMPRAS CONJ - FACTORES'!U$11,'COMPRAS CONJ - FACTORES'!U$10)*'COMPRAS CONJ - FACTORES'!U164</f>
        <v>0</v>
      </c>
      <c r="V164" s="21">
        <f>+$I164*IF(OR($A164="2-F1",$A164="2-F2"),'COMPRAS CONJ - FACTORES'!V$11,'COMPRAS CONJ - FACTORES'!V$10)*'COMPRAS CONJ - FACTORES'!V164</f>
        <v>0</v>
      </c>
      <c r="W164" s="21">
        <f>+$I164*IF(OR($A164="2-F1",$A164="2-F2"),'COMPRAS CONJ - FACTORES'!W$11,'COMPRAS CONJ - FACTORES'!W$10)*'COMPRAS CONJ - FACTORES'!W164</f>
        <v>0</v>
      </c>
      <c r="X164" s="21">
        <f>+$I164*IF(OR($A164="2-F1",$A164="2-F2"),'COMPRAS CONJ - FACTORES'!X$11,'COMPRAS CONJ - FACTORES'!X$10)*'COMPRAS CONJ - FACTORES'!X164</f>
        <v>0</v>
      </c>
      <c r="Y164" s="21">
        <f>+$I164*IF(OR($A164="2-F1",$A164="2-F2"),'COMPRAS CONJ - FACTORES'!Y$11,'COMPRAS CONJ - FACTORES'!Y$10)*'COMPRAS CONJ - FACTORES'!Y164</f>
        <v>0</v>
      </c>
      <c r="Z164" s="21">
        <f>+$I164*IF(OR($A164="2-F1",$A164="2-F2"),'COMPRAS CONJ - FACTORES'!Z$11,'COMPRAS CONJ - FACTORES'!Z$10)*'COMPRAS CONJ - FACTORES'!Z164</f>
        <v>0</v>
      </c>
      <c r="AA164" s="21">
        <f>+$I164*IF(OR($A164="2-F1",$A164="2-F2"),'COMPRAS CONJ - FACTORES'!AA$11,'COMPRAS CONJ - FACTORES'!AA$10)*'COMPRAS CONJ - FACTORES'!AA164</f>
        <v>0</v>
      </c>
      <c r="AB164" s="21">
        <f>+$I164*IF(OR($A164="2-F1",$A164="2-F2"),'COMPRAS CONJ - FACTORES'!AB$11,'COMPRAS CONJ - FACTORES'!AB$10)*'COMPRAS CONJ - FACTORES'!AB164</f>
        <v>0</v>
      </c>
      <c r="AC164" s="21">
        <f>+$I164*IF(OR($A164="2-F1",$A164="2-F2"),'COMPRAS CONJ - FACTORES'!AC$11,'COMPRAS CONJ - FACTORES'!AC$10)*'COMPRAS CONJ - FACTORES'!AC164</f>
        <v>0</v>
      </c>
      <c r="AD164" s="21">
        <f>+$I164*IF(OR($A164="2-F1",$A164="2-F2"),'COMPRAS CONJ - FACTORES'!AD$11,'COMPRAS CONJ - FACTORES'!AD$10)*'COMPRAS CONJ - FACTORES'!AD164</f>
        <v>0</v>
      </c>
      <c r="AE164" s="21">
        <f>+$I164*IF(OR($A164="2-F1",$A164="2-F2"),'COMPRAS CONJ - FACTORES'!AE$11,'COMPRAS CONJ - FACTORES'!AE$10)*'COMPRAS CONJ - FACTORES'!AE164</f>
        <v>0</v>
      </c>
      <c r="AF164" s="21">
        <f>+$I164*IF(OR($A164="2-F1",$A164="2-F2"),'COMPRAS CONJ - FACTORES'!AF$11,'COMPRAS CONJ - FACTORES'!AF$10)*'COMPRAS CONJ - FACTORES'!AF164</f>
        <v>0</v>
      </c>
      <c r="AG164" s="21">
        <f>+$I164*IF(OR($A164="2-F1",$A164="2-F2"),'COMPRAS CONJ - FACTORES'!AG$11,'COMPRAS CONJ - FACTORES'!AG$10)*'COMPRAS CONJ - FACTORES'!AG164</f>
        <v>0</v>
      </c>
      <c r="AH164" s="21">
        <f>+$I164*IF(OR($A164="2-F1",$A164="2-F2"),'COMPRAS CONJ - FACTORES'!AH$11,'COMPRAS CONJ - FACTORES'!AH$10)*'COMPRAS CONJ - FACTORES'!AH164</f>
        <v>0</v>
      </c>
      <c r="AI164" s="21">
        <f>+$I164*IF(OR($A164="2-F1",$A164="2-F2"),'COMPRAS CONJ - FACTORES'!AI$11,'COMPRAS CONJ - FACTORES'!AI$10)*'COMPRAS CONJ - FACTORES'!AI164</f>
        <v>0</v>
      </c>
      <c r="AJ164" s="21">
        <f>+$I164*IF(OR($A164="2-F1",$A164="2-F2"),'COMPRAS CONJ - FACTORES'!AJ$11,'COMPRAS CONJ - FACTORES'!AJ$10)*'COMPRAS CONJ - FACTORES'!AJ164</f>
        <v>0</v>
      </c>
      <c r="AK164" s="21">
        <f>+$I164*IF(OR($A164="2-F1",$A164="2-F2"),'COMPRAS CONJ - FACTORES'!AK$11,'COMPRAS CONJ - FACTORES'!AK$10)*'COMPRAS CONJ - FACTORES'!AK164</f>
        <v>0</v>
      </c>
      <c r="AL164" s="21">
        <f>+$I164*IF(OR($A164="2-F1",$A164="2-F2"),'COMPRAS CONJ - FACTORES'!AL$11,'COMPRAS CONJ - FACTORES'!AL$10)*'COMPRAS CONJ - FACTORES'!AL164</f>
        <v>0</v>
      </c>
      <c r="AM164" s="21">
        <f>+$I164*IF(OR($A164="2-F1",$A164="2-F2"),'COMPRAS CONJ - FACTORES'!AM$11,'COMPRAS CONJ - FACTORES'!AM$10)*'COMPRAS CONJ - FACTORES'!AM164</f>
        <v>0</v>
      </c>
      <c r="AN164" s="21">
        <f>+$I164*IF(OR($A164="2-F1",$A164="2-F2"),'COMPRAS CONJ - FACTORES'!AN$11,'COMPRAS CONJ - FACTORES'!AN$10)*'COMPRAS CONJ - FACTORES'!AN164</f>
        <v>0</v>
      </c>
      <c r="AO164" s="21">
        <f>+$I164*IF(OR($A164="2-F1",$A164="2-F2"),'COMPRAS CONJ - FACTORES'!AO$11,'COMPRAS CONJ - FACTORES'!AO$10)*'COMPRAS CONJ - FACTORES'!AO164</f>
        <v>0</v>
      </c>
      <c r="AP164" s="21">
        <f>+$I164*IF(OR($A164="2-F1",$A164="2-F2"),'COMPRAS CONJ - FACTORES'!AP$11,'COMPRAS CONJ - FACTORES'!AP$10)*'COMPRAS CONJ - FACTORES'!AP164</f>
        <v>0</v>
      </c>
      <c r="AQ164" s="21">
        <f>+$I164*IF(OR($A164="2-F1",$A164="2-F2"),'COMPRAS CONJ - FACTORES'!AQ$11,'COMPRAS CONJ - FACTORES'!AQ$10)*'COMPRAS CONJ - FACTORES'!AQ164</f>
        <v>0</v>
      </c>
      <c r="AR164" s="21">
        <f>+$I164*IF(OR($A164="2-F1",$A164="2-F2"),'COMPRAS CONJ - FACTORES'!AR$11,'COMPRAS CONJ - FACTORES'!AR$10)*'COMPRAS CONJ - FACTORES'!AR164</f>
        <v>0</v>
      </c>
      <c r="AS164" s="21">
        <f>+$I164*IF(OR($A164="2-F1",$A164="2-F2"),'COMPRAS CONJ - FACTORES'!AS$11,'COMPRAS CONJ - FACTORES'!AS$10)*'COMPRAS CONJ - FACTORES'!AS164</f>
        <v>0</v>
      </c>
      <c r="AT164" s="21">
        <f>+$I164*IF(OR($A164="2-F1",$A164="2-F2"),'COMPRAS CONJ - FACTORES'!AT$11,'COMPRAS CONJ - FACTORES'!AT$10)*'COMPRAS CONJ - FACTORES'!AT164</f>
        <v>0</v>
      </c>
      <c r="AU164" s="21">
        <f>+$I164*IF(OR($A164="2-F1",$A164="2-F2"),'COMPRAS CONJ - FACTORES'!AU$11,'COMPRAS CONJ - FACTORES'!AU$10)*'COMPRAS CONJ - FACTORES'!AU164</f>
        <v>0</v>
      </c>
      <c r="AV164" s="21">
        <f>+$I164*IF(OR($A164="2-F1",$A164="2-F2"),'COMPRAS CONJ - FACTORES'!AV$11,'COMPRAS CONJ - FACTORES'!AV$10)*'COMPRAS CONJ - FACTORES'!AV164</f>
        <v>0</v>
      </c>
      <c r="AW164" s="21">
        <f>+$I164*IF(OR($A164="2-F1",$A164="2-F2"),'COMPRAS CONJ - FACTORES'!AW$11,'COMPRAS CONJ - FACTORES'!AW$10)*'COMPRAS CONJ - FACTORES'!AW164</f>
        <v>0</v>
      </c>
      <c r="AX164" s="21">
        <f>+$I164*IF(OR($A164="2-F1",$A164="2-F2"),'COMPRAS CONJ - FACTORES'!AX$11,'COMPRAS CONJ - FACTORES'!AX$10)*'COMPRAS CONJ - FACTORES'!AX164</f>
        <v>0</v>
      </c>
      <c r="AY164" s="21">
        <f>+$I164*IF(OR($A164="2-F1",$A164="2-F2"),'COMPRAS CONJ - FACTORES'!AY$11,'COMPRAS CONJ - FACTORES'!AY$10)*'COMPRAS CONJ - FACTORES'!AY164</f>
        <v>0</v>
      </c>
      <c r="AZ164" s="21">
        <f>+$I164*IF(OR($A164="2-F1",$A164="2-F2"),'COMPRAS CONJ - FACTORES'!AZ$11,'COMPRAS CONJ - FACTORES'!AZ$10)*'COMPRAS CONJ - FACTORES'!AZ164</f>
        <v>0</v>
      </c>
      <c r="BA164" s="21">
        <f>+$I164*IF(OR($A164="2-F1",$A164="2-F2"),'COMPRAS CONJ - FACTORES'!BA$11,'COMPRAS CONJ - FACTORES'!BA$10)*'COMPRAS CONJ - FACTORES'!BA164</f>
        <v>0</v>
      </c>
      <c r="BB164" s="21">
        <f>+$I164*IF(OR($A164="2-F1",$A164="2-F2"),'COMPRAS CONJ - FACTORES'!BB$11,'COMPRAS CONJ - FACTORES'!BB$10)*'COMPRAS CONJ - FACTORES'!BB164</f>
        <v>0</v>
      </c>
      <c r="BC164" s="21">
        <f>+$I164*IF(OR($A164="2-F1",$A164="2-F2"),'COMPRAS CONJ - FACTORES'!BC$11,'COMPRAS CONJ - FACTORES'!BC$10)*'COMPRAS CONJ - FACTORES'!BC164</f>
        <v>0</v>
      </c>
      <c r="BD164" s="21">
        <f>+$I164*IF(OR($A164="2-F1",$A164="2-F2"),'COMPRAS CONJ - FACTORES'!BD$11,'COMPRAS CONJ - FACTORES'!BD$10)*'COMPRAS CONJ - FACTORES'!BD164</f>
        <v>0</v>
      </c>
      <c r="BE164" s="21">
        <f>+$I164*IF(OR($A164="2-F1",$A164="2-F2"),'COMPRAS CONJ - FACTORES'!BE$11,'COMPRAS CONJ - FACTORES'!BE$10)*'COMPRAS CONJ - FACTORES'!BE164</f>
        <v>0</v>
      </c>
      <c r="BF164" s="21">
        <f>+$I164*IF(OR($A164="2-F1",$A164="2-F2"),'COMPRAS CONJ - FACTORES'!BF$11,'COMPRAS CONJ - FACTORES'!BF$10)*'COMPRAS CONJ - FACTORES'!BF164</f>
        <v>0</v>
      </c>
      <c r="BG164" s="21">
        <f>+$I164*IF(OR($A164="2-F1",$A164="2-F2"),'COMPRAS CONJ - FACTORES'!BG$11,'COMPRAS CONJ - FACTORES'!BG$10)*'COMPRAS CONJ - FACTORES'!BG164</f>
        <v>0</v>
      </c>
      <c r="BH164" s="21">
        <f>+$I164*IF(OR($A164="2-F1",$A164="2-F2"),'COMPRAS CONJ - FACTORES'!BH$11,'COMPRAS CONJ - FACTORES'!BH$10)*'COMPRAS CONJ - FACTORES'!BH164</f>
        <v>0</v>
      </c>
      <c r="BI164" s="21">
        <f>+$I164*IF(OR($A164="2-F1",$A164="2-F2"),'COMPRAS CONJ - FACTORES'!BI$11,'COMPRAS CONJ - FACTORES'!BI$10)*'COMPRAS CONJ - FACTORES'!BI164</f>
        <v>0</v>
      </c>
      <c r="BJ164" s="21">
        <f>+$I164*IF(OR($A164="2-F1",$A164="2-F2"),'COMPRAS CONJ - FACTORES'!BJ$11,'COMPRAS CONJ - FACTORES'!BJ$10)*'COMPRAS CONJ - FACTORES'!BJ164</f>
        <v>0</v>
      </c>
      <c r="BK164" s="21">
        <f>+$I164*IF(OR($A164="2-F1",$A164="2-F2"),'COMPRAS CONJ - FACTORES'!BK$11,'COMPRAS CONJ - FACTORES'!BK$10)*'COMPRAS CONJ - FACTORES'!BK164</f>
        <v>0</v>
      </c>
      <c r="BL164" s="21">
        <f>+$I164*IF(OR($A164="2-F1",$A164="2-F2"),'COMPRAS CONJ - FACTORES'!BL$11,'COMPRAS CONJ - FACTORES'!BL$10)*'COMPRAS CONJ - FACTORES'!BL164</f>
        <v>0</v>
      </c>
      <c r="BM164" s="21">
        <f>+$I164*IF(OR($A164="2-F1",$A164="2-F2"),'COMPRAS CONJ - FACTORES'!BM$11,'COMPRAS CONJ - FACTORES'!BM$10)*'COMPRAS CONJ - FACTORES'!BM164</f>
        <v>0</v>
      </c>
      <c r="BN164" s="21">
        <f>+$I164*IF(OR($A164="2-F1",$A164="2-F2"),'COMPRAS CONJ - FACTORES'!BN$11,'COMPRAS CONJ - FACTORES'!BN$10)*'COMPRAS CONJ - FACTORES'!BN164</f>
        <v>0</v>
      </c>
      <c r="BO164" s="21">
        <f>+$I164*IF(OR($A164="2-F1",$A164="2-F2"),'COMPRAS CONJ - FACTORES'!BO$11,'COMPRAS CONJ - FACTORES'!BO$10)*'COMPRAS CONJ - FACTORES'!BO164</f>
        <v>0</v>
      </c>
      <c r="BP164" s="21">
        <f>+$I164*IF(OR($A164="2-F1",$A164="2-F2"),'COMPRAS CONJ - FACTORES'!BP$11,'COMPRAS CONJ - FACTORES'!BP$10)*'COMPRAS CONJ - FACTORES'!BP164</f>
        <v>0</v>
      </c>
      <c r="BQ164" s="21">
        <f>+$I164*IF(OR($A164="2-F1",$A164="2-F2"),'COMPRAS CONJ - FACTORES'!BQ$11,'COMPRAS CONJ - FACTORES'!BQ$10)*'COMPRAS CONJ - FACTORES'!BQ164</f>
        <v>0</v>
      </c>
      <c r="BR164" s="21">
        <f>+$I164*IF(OR($A164="2-F1",$A164="2-F2"),'COMPRAS CONJ - FACTORES'!BR$11,'COMPRAS CONJ - FACTORES'!BR$10)*'COMPRAS CONJ - FACTORES'!BR164</f>
        <v>0</v>
      </c>
      <c r="BS164" s="21">
        <f>+$I164*IF(OR($A164="2-F1",$A164="2-F2"),'COMPRAS CONJ - FACTORES'!BS$11,'COMPRAS CONJ - FACTORES'!BS$10)*'COMPRAS CONJ - FACTORES'!BS164</f>
        <v>0</v>
      </c>
      <c r="BT164" s="21">
        <f>+$I164*IF(OR($A164="2-F1",$A164="2-F2"),'COMPRAS CONJ - FACTORES'!BT$11,'COMPRAS CONJ - FACTORES'!BT$10)*'COMPRAS CONJ - FACTORES'!BT164</f>
        <v>0</v>
      </c>
      <c r="BU164" s="21">
        <f>+$I164*IF(OR($A164="2-F1",$A164="2-F2"),'COMPRAS CONJ - FACTORES'!BU$11,'COMPRAS CONJ - FACTORES'!BU$10)*'COMPRAS CONJ - FACTORES'!BU164</f>
        <v>0</v>
      </c>
      <c r="BV164" s="21">
        <f>+$I164*IF(OR($A164="2-F1",$A164="2-F2"),'COMPRAS CONJ - FACTORES'!BV$11,'COMPRAS CONJ - FACTORES'!BV$10)*'COMPRAS CONJ - FACTORES'!BV164</f>
        <v>0</v>
      </c>
      <c r="BW164" s="21">
        <f>+$I164*IF(OR($A164="2-F1",$A164="2-F2"),'COMPRAS CONJ - FACTORES'!BW$11,'COMPRAS CONJ - FACTORES'!BW$10)*'COMPRAS CONJ - FACTORES'!BW164</f>
        <v>0</v>
      </c>
      <c r="BX164" s="21">
        <f>+$I164*IF(OR($A164="2-F1",$A164="2-F2"),'COMPRAS CONJ - FACTORES'!BX$11,'COMPRAS CONJ - FACTORES'!BX$10)*'COMPRAS CONJ - FACTORES'!BX164</f>
        <v>0</v>
      </c>
      <c r="BY164" s="21">
        <f>+$I164*IF(OR($A164="2-F1",$A164="2-F2"),'COMPRAS CONJ - FACTORES'!BY$11,'COMPRAS CONJ - FACTORES'!BY$10)*'COMPRAS CONJ - FACTORES'!BY164</f>
        <v>0</v>
      </c>
      <c r="BZ164" s="21">
        <f>+$I164*IF(OR($A164="2-F1",$A164="2-F2"),'COMPRAS CONJ - FACTORES'!BZ$11,'COMPRAS CONJ - FACTORES'!BZ$10)*'COMPRAS CONJ - FACTORES'!BZ164</f>
        <v>0</v>
      </c>
      <c r="CA164" s="21">
        <f>+$I164*IF(OR($A164="2-F1",$A164="2-F2"),'COMPRAS CONJ - FACTORES'!CA$11,'COMPRAS CONJ - FACTORES'!CA$10)*'COMPRAS CONJ - FACTORES'!CA164</f>
        <v>0</v>
      </c>
    </row>
    <row r="165" spans="1:79" ht="20.399999999999999" x14ac:dyDescent="0.3">
      <c r="A165" s="9" t="s">
        <v>3398</v>
      </c>
      <c r="B165" s="15" t="s">
        <v>2830</v>
      </c>
      <c r="C165" s="438" t="s">
        <v>3665</v>
      </c>
      <c r="D165" s="11" t="s">
        <v>2820</v>
      </c>
      <c r="E165" s="9" t="s">
        <v>2840</v>
      </c>
      <c r="F165" s="9" t="s">
        <v>3666</v>
      </c>
      <c r="G165" s="9" t="s">
        <v>3667</v>
      </c>
      <c r="H165" s="12" t="s">
        <v>9069</v>
      </c>
      <c r="I165" s="13">
        <v>40.799999999999997</v>
      </c>
      <c r="J165" s="14">
        <v>100</v>
      </c>
      <c r="K165" s="24">
        <v>43319</v>
      </c>
      <c r="L165" s="24">
        <v>44474</v>
      </c>
      <c r="M165" s="689">
        <v>44474</v>
      </c>
      <c r="N165" s="21">
        <f>+$I165*IF(OR($A165="2-F1",$A165="2-F2"),'COMPRAS CONJ - FACTORES'!N$11,'COMPRAS CONJ - FACTORES'!N$10)*'COMPRAS CONJ - FACTORES'!N165</f>
        <v>0</v>
      </c>
      <c r="O165" s="21">
        <f>+$I165*IF(OR($A165="2-F1",$A165="2-F2"),'COMPRAS CONJ - FACTORES'!O$11,'COMPRAS CONJ - FACTORES'!O$10)*'COMPRAS CONJ - FACTORES'!O165</f>
        <v>0</v>
      </c>
      <c r="P165" s="21">
        <f>+$I165*IF(OR($A165="2-F1",$A165="2-F2"),'COMPRAS CONJ - FACTORES'!P$11,'COMPRAS CONJ - FACTORES'!P$10)*'COMPRAS CONJ - FACTORES'!P165</f>
        <v>0</v>
      </c>
      <c r="Q165" s="21">
        <f>+$I165*IF(OR($A165="2-F1",$A165="2-F2"),'COMPRAS CONJ - FACTORES'!Q$11,'COMPRAS CONJ - FACTORES'!Q$10)*'COMPRAS CONJ - FACTORES'!Q165</f>
        <v>0</v>
      </c>
      <c r="R165" s="21">
        <f>+$I165*IF(OR($A165="2-F1",$A165="2-F2"),'COMPRAS CONJ - FACTORES'!R$11,'COMPRAS CONJ - FACTORES'!R$10)*'COMPRAS CONJ - FACTORES'!R165</f>
        <v>0</v>
      </c>
      <c r="S165" s="21">
        <f>+$I165*IF(OR($A165="2-F1",$A165="2-F2"),'COMPRAS CONJ - FACTORES'!S$11,'COMPRAS CONJ - FACTORES'!S$10)*'COMPRAS CONJ - FACTORES'!S165</f>
        <v>0</v>
      </c>
      <c r="T165" s="21">
        <f>+$I165*IF(OR($A165="2-F1",$A165="2-F2"),'COMPRAS CONJ - FACTORES'!T$11,'COMPRAS CONJ - FACTORES'!T$10)*'COMPRAS CONJ - FACTORES'!T165</f>
        <v>0</v>
      </c>
      <c r="U165" s="21">
        <f>+$I165*IF(OR($A165="2-F1",$A165="2-F2"),'COMPRAS CONJ - FACTORES'!U$11,'COMPRAS CONJ - FACTORES'!U$10)*'COMPRAS CONJ - FACTORES'!U165</f>
        <v>0</v>
      </c>
      <c r="V165" s="21">
        <f>+$I165*IF(OR($A165="2-F1",$A165="2-F2"),'COMPRAS CONJ - FACTORES'!V$11,'COMPRAS CONJ - FACTORES'!V$10)*'COMPRAS CONJ - FACTORES'!V165</f>
        <v>0</v>
      </c>
      <c r="W165" s="21">
        <f>+$I165*IF(OR($A165="2-F1",$A165="2-F2"),'COMPRAS CONJ - FACTORES'!W$11,'COMPRAS CONJ - FACTORES'!W$10)*'COMPRAS CONJ - FACTORES'!W165</f>
        <v>0</v>
      </c>
      <c r="X165" s="21">
        <f>+$I165*IF(OR($A165="2-F1",$A165="2-F2"),'COMPRAS CONJ - FACTORES'!X$11,'COMPRAS CONJ - FACTORES'!X$10)*'COMPRAS CONJ - FACTORES'!X165</f>
        <v>0</v>
      </c>
      <c r="Y165" s="21">
        <f>+$I165*IF(OR($A165="2-F1",$A165="2-F2"),'COMPRAS CONJ - FACTORES'!Y$11,'COMPRAS CONJ - FACTORES'!Y$10)*'COMPRAS CONJ - FACTORES'!Y165</f>
        <v>0</v>
      </c>
      <c r="Z165" s="21">
        <f>+$I165*IF(OR($A165="2-F1",$A165="2-F2"),'COMPRAS CONJ - FACTORES'!Z$11,'COMPRAS CONJ - FACTORES'!Z$10)*'COMPRAS CONJ - FACTORES'!Z165</f>
        <v>0</v>
      </c>
      <c r="AA165" s="21">
        <f>+$I165*IF(OR($A165="2-F1",$A165="2-F2"),'COMPRAS CONJ - FACTORES'!AA$11,'COMPRAS CONJ - FACTORES'!AA$10)*'COMPRAS CONJ - FACTORES'!AA165</f>
        <v>0</v>
      </c>
      <c r="AB165" s="21">
        <f>+$I165*IF(OR($A165="2-F1",$A165="2-F2"),'COMPRAS CONJ - FACTORES'!AB$11,'COMPRAS CONJ - FACTORES'!AB$10)*'COMPRAS CONJ - FACTORES'!AB165</f>
        <v>0</v>
      </c>
      <c r="AC165" s="21">
        <f>+$I165*IF(OR($A165="2-F1",$A165="2-F2"),'COMPRAS CONJ - FACTORES'!AC$11,'COMPRAS CONJ - FACTORES'!AC$10)*'COMPRAS CONJ - FACTORES'!AC165</f>
        <v>0</v>
      </c>
      <c r="AD165" s="21">
        <f>+$I165*IF(OR($A165="2-F1",$A165="2-F2"),'COMPRAS CONJ - FACTORES'!AD$11,'COMPRAS CONJ - FACTORES'!AD$10)*'COMPRAS CONJ - FACTORES'!AD165</f>
        <v>0</v>
      </c>
      <c r="AE165" s="21">
        <f>+$I165*IF(OR($A165="2-F1",$A165="2-F2"),'COMPRAS CONJ - FACTORES'!AE$11,'COMPRAS CONJ - FACTORES'!AE$10)*'COMPRAS CONJ - FACTORES'!AE165</f>
        <v>0</v>
      </c>
      <c r="AF165" s="21">
        <f>+$I165*IF(OR($A165="2-F1",$A165="2-F2"),'COMPRAS CONJ - FACTORES'!AF$11,'COMPRAS CONJ - FACTORES'!AF$10)*'COMPRAS CONJ - FACTORES'!AF165</f>
        <v>0</v>
      </c>
      <c r="AG165" s="21">
        <f>+$I165*IF(OR($A165="2-F1",$A165="2-F2"),'COMPRAS CONJ - FACTORES'!AG$11,'COMPRAS CONJ - FACTORES'!AG$10)*'COMPRAS CONJ - FACTORES'!AG165</f>
        <v>0</v>
      </c>
      <c r="AH165" s="21">
        <f>+$I165*IF(OR($A165="2-F1",$A165="2-F2"),'COMPRAS CONJ - FACTORES'!AH$11,'COMPRAS CONJ - FACTORES'!AH$10)*'COMPRAS CONJ - FACTORES'!AH165</f>
        <v>0</v>
      </c>
      <c r="AI165" s="21">
        <f>+$I165*IF(OR($A165="2-F1",$A165="2-F2"),'COMPRAS CONJ - FACTORES'!AI$11,'COMPRAS CONJ - FACTORES'!AI$10)*'COMPRAS CONJ - FACTORES'!AI165</f>
        <v>0</v>
      </c>
      <c r="AJ165" s="21">
        <f>+$I165*IF(OR($A165="2-F1",$A165="2-F2"),'COMPRAS CONJ - FACTORES'!AJ$11,'COMPRAS CONJ - FACTORES'!AJ$10)*'COMPRAS CONJ - FACTORES'!AJ165</f>
        <v>0</v>
      </c>
      <c r="AK165" s="21">
        <f>+$I165*IF(OR($A165="2-F1",$A165="2-F2"),'COMPRAS CONJ - FACTORES'!AK$11,'COMPRAS CONJ - FACTORES'!AK$10)*'COMPRAS CONJ - FACTORES'!AK165</f>
        <v>0</v>
      </c>
      <c r="AL165" s="21">
        <f>+$I165*IF(OR($A165="2-F1",$A165="2-F2"),'COMPRAS CONJ - FACTORES'!AL$11,'COMPRAS CONJ - FACTORES'!AL$10)*'COMPRAS CONJ - FACTORES'!AL165</f>
        <v>0</v>
      </c>
      <c r="AM165" s="21">
        <f>+$I165*IF(OR($A165="2-F1",$A165="2-F2"),'COMPRAS CONJ - FACTORES'!AM$11,'COMPRAS CONJ - FACTORES'!AM$10)*'COMPRAS CONJ - FACTORES'!AM165</f>
        <v>0</v>
      </c>
      <c r="AN165" s="21">
        <f>+$I165*IF(OR($A165="2-F1",$A165="2-F2"),'COMPRAS CONJ - FACTORES'!AN$11,'COMPRAS CONJ - FACTORES'!AN$10)*'COMPRAS CONJ - FACTORES'!AN165</f>
        <v>0</v>
      </c>
      <c r="AO165" s="21">
        <f>+$I165*IF(OR($A165="2-F1",$A165="2-F2"),'COMPRAS CONJ - FACTORES'!AO$11,'COMPRAS CONJ - FACTORES'!AO$10)*'COMPRAS CONJ - FACTORES'!AO165</f>
        <v>0</v>
      </c>
      <c r="AP165" s="21">
        <f>+$I165*IF(OR($A165="2-F1",$A165="2-F2"),'COMPRAS CONJ - FACTORES'!AP$11,'COMPRAS CONJ - FACTORES'!AP$10)*'COMPRAS CONJ - FACTORES'!AP165</f>
        <v>0</v>
      </c>
      <c r="AQ165" s="21">
        <f>+$I165*IF(OR($A165="2-F1",$A165="2-F2"),'COMPRAS CONJ - FACTORES'!AQ$11,'COMPRAS CONJ - FACTORES'!AQ$10)*'COMPRAS CONJ - FACTORES'!AQ165</f>
        <v>0</v>
      </c>
      <c r="AR165" s="21">
        <f>+$I165*IF(OR($A165="2-F1",$A165="2-F2"),'COMPRAS CONJ - FACTORES'!AR$11,'COMPRAS CONJ - FACTORES'!AR$10)*'COMPRAS CONJ - FACTORES'!AR165</f>
        <v>0</v>
      </c>
      <c r="AS165" s="21">
        <f>+$I165*IF(OR($A165="2-F1",$A165="2-F2"),'COMPRAS CONJ - FACTORES'!AS$11,'COMPRAS CONJ - FACTORES'!AS$10)*'COMPRAS CONJ - FACTORES'!AS165</f>
        <v>0</v>
      </c>
      <c r="AT165" s="21">
        <f>+$I165*IF(OR($A165="2-F1",$A165="2-F2"),'COMPRAS CONJ - FACTORES'!AT$11,'COMPRAS CONJ - FACTORES'!AT$10)*'COMPRAS CONJ - FACTORES'!AT165</f>
        <v>0</v>
      </c>
      <c r="AU165" s="21">
        <f>+$I165*IF(OR($A165="2-F1",$A165="2-F2"),'COMPRAS CONJ - FACTORES'!AU$11,'COMPRAS CONJ - FACTORES'!AU$10)*'COMPRAS CONJ - FACTORES'!AU165</f>
        <v>0</v>
      </c>
      <c r="AV165" s="21">
        <f>+$I165*IF(OR($A165="2-F1",$A165="2-F2"),'COMPRAS CONJ - FACTORES'!AV$11,'COMPRAS CONJ - FACTORES'!AV$10)*'COMPRAS CONJ - FACTORES'!AV165</f>
        <v>0</v>
      </c>
      <c r="AW165" s="21">
        <f>+$I165*IF(OR($A165="2-F1",$A165="2-F2"),'COMPRAS CONJ - FACTORES'!AW$11,'COMPRAS CONJ - FACTORES'!AW$10)*'COMPRAS CONJ - FACTORES'!AW165</f>
        <v>0</v>
      </c>
      <c r="AX165" s="21">
        <f>+$I165*IF(OR($A165="2-F1",$A165="2-F2"),'COMPRAS CONJ - FACTORES'!AX$11,'COMPRAS CONJ - FACTORES'!AX$10)*'COMPRAS CONJ - FACTORES'!AX165</f>
        <v>0</v>
      </c>
      <c r="AY165" s="21">
        <f>+$I165*IF(OR($A165="2-F1",$A165="2-F2"),'COMPRAS CONJ - FACTORES'!AY$11,'COMPRAS CONJ - FACTORES'!AY$10)*'COMPRAS CONJ - FACTORES'!AY165</f>
        <v>0</v>
      </c>
      <c r="AZ165" s="21">
        <f>+$I165*IF(OR($A165="2-F1",$A165="2-F2"),'COMPRAS CONJ - FACTORES'!AZ$11,'COMPRAS CONJ - FACTORES'!AZ$10)*'COMPRAS CONJ - FACTORES'!AZ165</f>
        <v>0</v>
      </c>
      <c r="BA165" s="21">
        <f>+$I165*IF(OR($A165="2-F1",$A165="2-F2"),'COMPRAS CONJ - FACTORES'!BA$11,'COMPRAS CONJ - FACTORES'!BA$10)*'COMPRAS CONJ - FACTORES'!BA165</f>
        <v>0</v>
      </c>
      <c r="BB165" s="21">
        <f>+$I165*IF(OR($A165="2-F1",$A165="2-F2"),'COMPRAS CONJ - FACTORES'!BB$11,'COMPRAS CONJ - FACTORES'!BB$10)*'COMPRAS CONJ - FACTORES'!BB165</f>
        <v>0</v>
      </c>
      <c r="BC165" s="21">
        <f>+$I165*IF(OR($A165="2-F1",$A165="2-F2"),'COMPRAS CONJ - FACTORES'!BC$11,'COMPRAS CONJ - FACTORES'!BC$10)*'COMPRAS CONJ - FACTORES'!BC165</f>
        <v>0</v>
      </c>
      <c r="BD165" s="21">
        <f>+$I165*IF(OR($A165="2-F1",$A165="2-F2"),'COMPRAS CONJ - FACTORES'!BD$11,'COMPRAS CONJ - FACTORES'!BD$10)*'COMPRAS CONJ - FACTORES'!BD165</f>
        <v>0</v>
      </c>
      <c r="BE165" s="21">
        <f>+$I165*IF(OR($A165="2-F1",$A165="2-F2"),'COMPRAS CONJ - FACTORES'!BE$11,'COMPRAS CONJ - FACTORES'!BE$10)*'COMPRAS CONJ - FACTORES'!BE165</f>
        <v>0</v>
      </c>
      <c r="BF165" s="21">
        <f>+$I165*IF(OR($A165="2-F1",$A165="2-F2"),'COMPRAS CONJ - FACTORES'!BF$11,'COMPRAS CONJ - FACTORES'!BF$10)*'COMPRAS CONJ - FACTORES'!BF165</f>
        <v>0</v>
      </c>
      <c r="BG165" s="21">
        <f>+$I165*IF(OR($A165="2-F1",$A165="2-F2"),'COMPRAS CONJ - FACTORES'!BG$11,'COMPRAS CONJ - FACTORES'!BG$10)*'COMPRAS CONJ - FACTORES'!BG165</f>
        <v>0</v>
      </c>
      <c r="BH165" s="21">
        <f>+$I165*IF(OR($A165="2-F1",$A165="2-F2"),'COMPRAS CONJ - FACTORES'!BH$11,'COMPRAS CONJ - FACTORES'!BH$10)*'COMPRAS CONJ - FACTORES'!BH165</f>
        <v>0</v>
      </c>
      <c r="BI165" s="21">
        <f>+$I165*IF(OR($A165="2-F1",$A165="2-F2"),'COMPRAS CONJ - FACTORES'!BI$11,'COMPRAS CONJ - FACTORES'!BI$10)*'COMPRAS CONJ - FACTORES'!BI165</f>
        <v>0</v>
      </c>
      <c r="BJ165" s="21">
        <f>+$I165*IF(OR($A165="2-F1",$A165="2-F2"),'COMPRAS CONJ - FACTORES'!BJ$11,'COMPRAS CONJ - FACTORES'!BJ$10)*'COMPRAS CONJ - FACTORES'!BJ165</f>
        <v>0</v>
      </c>
      <c r="BK165" s="21">
        <f>+$I165*IF(OR($A165="2-F1",$A165="2-F2"),'COMPRAS CONJ - FACTORES'!BK$11,'COMPRAS CONJ - FACTORES'!BK$10)*'COMPRAS CONJ - FACTORES'!BK165</f>
        <v>0</v>
      </c>
      <c r="BL165" s="21">
        <f>+$I165*IF(OR($A165="2-F1",$A165="2-F2"),'COMPRAS CONJ - FACTORES'!BL$11,'COMPRAS CONJ - FACTORES'!BL$10)*'COMPRAS CONJ - FACTORES'!BL165</f>
        <v>0</v>
      </c>
      <c r="BM165" s="21">
        <f>+$I165*IF(OR($A165="2-F1",$A165="2-F2"),'COMPRAS CONJ - FACTORES'!BM$11,'COMPRAS CONJ - FACTORES'!BM$10)*'COMPRAS CONJ - FACTORES'!BM165</f>
        <v>47.722331999999987</v>
      </c>
      <c r="BN165" s="21">
        <f>+$I165*IF(OR($A165="2-F1",$A165="2-F2"),'COMPRAS CONJ - FACTORES'!BN$11,'COMPRAS CONJ - FACTORES'!BN$10)*'COMPRAS CONJ - FACTORES'!BN165</f>
        <v>47.722331999999987</v>
      </c>
      <c r="BO165" s="21">
        <f>+$I165*IF(OR($A165="2-F1",$A165="2-F2"),'COMPRAS CONJ - FACTORES'!BO$11,'COMPRAS CONJ - FACTORES'!BO$10)*'COMPRAS CONJ - FACTORES'!BO165</f>
        <v>47.722331999999987</v>
      </c>
      <c r="BP165" s="21">
        <f>+$I165*IF(OR($A165="2-F1",$A165="2-F2"),'COMPRAS CONJ - FACTORES'!BP$11,'COMPRAS CONJ - FACTORES'!BP$10)*'COMPRAS CONJ - FACTORES'!BP165</f>
        <v>47.722331999999987</v>
      </c>
      <c r="BQ165" s="21">
        <f>+$I165*IF(OR($A165="2-F1",$A165="2-F2"),'COMPRAS CONJ - FACTORES'!BQ$11,'COMPRAS CONJ - FACTORES'!BQ$10)*'COMPRAS CONJ - FACTORES'!BQ165</f>
        <v>47.722331999999987</v>
      </c>
      <c r="BR165" s="21">
        <f>+$I165*IF(OR($A165="2-F1",$A165="2-F2"),'COMPRAS CONJ - FACTORES'!BR$11,'COMPRAS CONJ - FACTORES'!BR$10)*'COMPRAS CONJ - FACTORES'!BR165</f>
        <v>47.722331999999987</v>
      </c>
      <c r="BS165" s="21">
        <f>+$I165*IF(OR($A165="2-F1",$A165="2-F2"),'COMPRAS CONJ - FACTORES'!BS$11,'COMPRAS CONJ - FACTORES'!BS$10)*'COMPRAS CONJ - FACTORES'!BS165</f>
        <v>47.722331999999987</v>
      </c>
      <c r="BT165" s="21">
        <f>+$I165*IF(OR($A165="2-F1",$A165="2-F2"),'COMPRAS CONJ - FACTORES'!BT$11,'COMPRAS CONJ - FACTORES'!BT$10)*'COMPRAS CONJ - FACTORES'!BT165</f>
        <v>47.722331999999987</v>
      </c>
      <c r="BU165" s="21">
        <f>+$I165*IF(OR($A165="2-F1",$A165="2-F2"),'COMPRAS CONJ - FACTORES'!BU$11,'COMPRAS CONJ - FACTORES'!BU$10)*'COMPRAS CONJ - FACTORES'!BU165</f>
        <v>47.722331999999987</v>
      </c>
      <c r="BV165" s="21">
        <f>+$I165*IF(OR($A165="2-F1",$A165="2-F2"),'COMPRAS CONJ - FACTORES'!BV$11,'COMPRAS CONJ - FACTORES'!BV$10)*'COMPRAS CONJ - FACTORES'!BV165</f>
        <v>47.722331999999987</v>
      </c>
      <c r="BW165" s="21">
        <f>+$I165*IF(OR($A165="2-F1",$A165="2-F2"),'COMPRAS CONJ - FACTORES'!BW$11,'COMPRAS CONJ - FACTORES'!BW$10)*'COMPRAS CONJ - FACTORES'!BW165</f>
        <v>47.722331999999987</v>
      </c>
      <c r="BX165" s="21">
        <f>+$I165*IF(OR($A165="2-F1",$A165="2-F2"),'COMPRAS CONJ - FACTORES'!BX$11,'COMPRAS CONJ - FACTORES'!BX$10)*'COMPRAS CONJ - FACTORES'!BX165</f>
        <v>47.722331999999987</v>
      </c>
      <c r="BY165" s="21">
        <f>+$I165*IF(OR($A165="2-F1",$A165="2-F2"),'COMPRAS CONJ - FACTORES'!BY$11,'COMPRAS CONJ - FACTORES'!BY$10)*'COMPRAS CONJ - FACTORES'!BY165</f>
        <v>48.534047999999991</v>
      </c>
      <c r="BZ165" s="21">
        <f>+$I165*IF(OR($A165="2-F1",$A165="2-F2"),'COMPRAS CONJ - FACTORES'!BZ$11,'COMPRAS CONJ - FACTORES'!BZ$10)*'COMPRAS CONJ - FACTORES'!BZ165</f>
        <v>48.534047999999991</v>
      </c>
      <c r="CA165" s="21">
        <f>+$I165*IF(OR($A165="2-F1",$A165="2-F2"),'COMPRAS CONJ - FACTORES'!CA$11,'COMPRAS CONJ - FACTORES'!CA$10)*'COMPRAS CONJ - FACTORES'!CA165</f>
        <v>48.534047999999991</v>
      </c>
    </row>
    <row r="166" spans="1:79" x14ac:dyDescent="0.3">
      <c r="A166" s="9" t="s">
        <v>3398</v>
      </c>
      <c r="B166" s="15" t="s">
        <v>2830</v>
      </c>
      <c r="C166" s="438" t="s">
        <v>3668</v>
      </c>
      <c r="D166" s="11" t="s">
        <v>2825</v>
      </c>
      <c r="E166" s="9" t="s">
        <v>2826</v>
      </c>
      <c r="F166" s="9" t="s">
        <v>3669</v>
      </c>
      <c r="G166" s="9" t="s">
        <v>3670</v>
      </c>
      <c r="H166" s="12" t="s">
        <v>5756</v>
      </c>
      <c r="I166" s="13">
        <v>42.5</v>
      </c>
      <c r="J166" s="14">
        <v>99.9</v>
      </c>
      <c r="K166" s="24">
        <v>43391</v>
      </c>
      <c r="L166" s="24">
        <v>51501</v>
      </c>
      <c r="M166" s="689"/>
      <c r="N166" s="21">
        <f>+$I166*IF(OR($A166="2-F1",$A166="2-F2"),'COMPRAS CONJ - FACTORES'!N$11,'COMPRAS CONJ - FACTORES'!N$10)*'COMPRAS CONJ - FACTORES'!N166</f>
        <v>0</v>
      </c>
      <c r="O166" s="21">
        <f>+$I166*IF(OR($A166="2-F1",$A166="2-F2"),'COMPRAS CONJ - FACTORES'!O$11,'COMPRAS CONJ - FACTORES'!O$10)*'COMPRAS CONJ - FACTORES'!O166</f>
        <v>0</v>
      </c>
      <c r="P166" s="21">
        <f>+$I166*IF(OR($A166="2-F1",$A166="2-F2"),'COMPRAS CONJ - FACTORES'!P$11,'COMPRAS CONJ - FACTORES'!P$10)*'COMPRAS CONJ - FACTORES'!P166</f>
        <v>0</v>
      </c>
      <c r="Q166" s="21">
        <f>+$I166*IF(OR($A166="2-F1",$A166="2-F2"),'COMPRAS CONJ - FACTORES'!Q$11,'COMPRAS CONJ - FACTORES'!Q$10)*'COMPRAS CONJ - FACTORES'!Q166</f>
        <v>0</v>
      </c>
      <c r="R166" s="21">
        <f>+$I166*IF(OR($A166="2-F1",$A166="2-F2"),'COMPRAS CONJ - FACTORES'!R$11,'COMPRAS CONJ - FACTORES'!R$10)*'COMPRAS CONJ - FACTORES'!R166</f>
        <v>0</v>
      </c>
      <c r="S166" s="21">
        <f>+$I166*IF(OR($A166="2-F1",$A166="2-F2"),'COMPRAS CONJ - FACTORES'!S$11,'COMPRAS CONJ - FACTORES'!S$10)*'COMPRAS CONJ - FACTORES'!S166</f>
        <v>0</v>
      </c>
      <c r="T166" s="21">
        <f>+$I166*IF(OR($A166="2-F1",$A166="2-F2"),'COMPRAS CONJ - FACTORES'!T$11,'COMPRAS CONJ - FACTORES'!T$10)*'COMPRAS CONJ - FACTORES'!T166</f>
        <v>0</v>
      </c>
      <c r="U166" s="21">
        <f>+$I166*IF(OR($A166="2-F1",$A166="2-F2"),'COMPRAS CONJ - FACTORES'!U$11,'COMPRAS CONJ - FACTORES'!U$10)*'COMPRAS CONJ - FACTORES'!U166</f>
        <v>0</v>
      </c>
      <c r="V166" s="21">
        <f>+$I166*IF(OR($A166="2-F1",$A166="2-F2"),'COMPRAS CONJ - FACTORES'!V$11,'COMPRAS CONJ - FACTORES'!V$10)*'COMPRAS CONJ - FACTORES'!V166</f>
        <v>0</v>
      </c>
      <c r="W166" s="21">
        <f>+$I166*IF(OR($A166="2-F1",$A166="2-F2"),'COMPRAS CONJ - FACTORES'!W$11,'COMPRAS CONJ - FACTORES'!W$10)*'COMPRAS CONJ - FACTORES'!W166</f>
        <v>0</v>
      </c>
      <c r="X166" s="21">
        <f>+$I166*IF(OR($A166="2-F1",$A166="2-F2"),'COMPRAS CONJ - FACTORES'!X$11,'COMPRAS CONJ - FACTORES'!X$10)*'COMPRAS CONJ - FACTORES'!X166</f>
        <v>0</v>
      </c>
      <c r="Y166" s="21">
        <f>+$I166*IF(OR($A166="2-F1",$A166="2-F2"),'COMPRAS CONJ - FACTORES'!Y$11,'COMPRAS CONJ - FACTORES'!Y$10)*'COMPRAS CONJ - FACTORES'!Y166</f>
        <v>0</v>
      </c>
      <c r="Z166" s="21">
        <f>+$I166*IF(OR($A166="2-F1",$A166="2-F2"),'COMPRAS CONJ - FACTORES'!Z$11,'COMPRAS CONJ - FACTORES'!Z$10)*'COMPRAS CONJ - FACTORES'!Z166</f>
        <v>0</v>
      </c>
      <c r="AA166" s="21">
        <f>+$I166*IF(OR($A166="2-F1",$A166="2-F2"),'COMPRAS CONJ - FACTORES'!AA$11,'COMPRAS CONJ - FACTORES'!AA$10)*'COMPRAS CONJ - FACTORES'!AA166</f>
        <v>0</v>
      </c>
      <c r="AB166" s="21">
        <f>+$I166*IF(OR($A166="2-F1",$A166="2-F2"),'COMPRAS CONJ - FACTORES'!AB$11,'COMPRAS CONJ - FACTORES'!AB$10)*'COMPRAS CONJ - FACTORES'!AB166</f>
        <v>0</v>
      </c>
      <c r="AC166" s="21">
        <f>+$I166*IF(OR($A166="2-F1",$A166="2-F2"),'COMPRAS CONJ - FACTORES'!AC$11,'COMPRAS CONJ - FACTORES'!AC$10)*'COMPRAS CONJ - FACTORES'!AC166</f>
        <v>0</v>
      </c>
      <c r="AD166" s="21">
        <f>+$I166*IF(OR($A166="2-F1",$A166="2-F2"),'COMPRAS CONJ - FACTORES'!AD$11,'COMPRAS CONJ - FACTORES'!AD$10)*'COMPRAS CONJ - FACTORES'!AD166</f>
        <v>0</v>
      </c>
      <c r="AE166" s="21">
        <f>+$I166*IF(OR($A166="2-F1",$A166="2-F2"),'COMPRAS CONJ - FACTORES'!AE$11,'COMPRAS CONJ - FACTORES'!AE$10)*'COMPRAS CONJ - FACTORES'!AE166</f>
        <v>0</v>
      </c>
      <c r="AF166" s="21">
        <f>+$I166*IF(OR($A166="2-F1",$A166="2-F2"),'COMPRAS CONJ - FACTORES'!AF$11,'COMPRAS CONJ - FACTORES'!AF$10)*'COMPRAS CONJ - FACTORES'!AF166</f>
        <v>0</v>
      </c>
      <c r="AG166" s="21">
        <f>+$I166*IF(OR($A166="2-F1",$A166="2-F2"),'COMPRAS CONJ - FACTORES'!AG$11,'COMPRAS CONJ - FACTORES'!AG$10)*'COMPRAS CONJ - FACTORES'!AG166</f>
        <v>0</v>
      </c>
      <c r="AH166" s="21">
        <f>+$I166*IF(OR($A166="2-F1",$A166="2-F2"),'COMPRAS CONJ - FACTORES'!AH$11,'COMPRAS CONJ - FACTORES'!AH$10)*'COMPRAS CONJ - FACTORES'!AH166</f>
        <v>0</v>
      </c>
      <c r="AI166" s="21">
        <f>+$I166*IF(OR($A166="2-F1",$A166="2-F2"),'COMPRAS CONJ - FACTORES'!AI$11,'COMPRAS CONJ - FACTORES'!AI$10)*'COMPRAS CONJ - FACTORES'!AI166</f>
        <v>0</v>
      </c>
      <c r="AJ166" s="21">
        <f>+$I166*IF(OR($A166="2-F1",$A166="2-F2"),'COMPRAS CONJ - FACTORES'!AJ$11,'COMPRAS CONJ - FACTORES'!AJ$10)*'COMPRAS CONJ - FACTORES'!AJ166</f>
        <v>0</v>
      </c>
      <c r="AK166" s="21">
        <f>+$I166*IF(OR($A166="2-F1",$A166="2-F2"),'COMPRAS CONJ - FACTORES'!AK$11,'COMPRAS CONJ - FACTORES'!AK$10)*'COMPRAS CONJ - FACTORES'!AK166</f>
        <v>0</v>
      </c>
      <c r="AL166" s="21">
        <f>+$I166*IF(OR($A166="2-F1",$A166="2-F2"),'COMPRAS CONJ - FACTORES'!AL$11,'COMPRAS CONJ - FACTORES'!AL$10)*'COMPRAS CONJ - FACTORES'!AL166</f>
        <v>0</v>
      </c>
      <c r="AM166" s="21">
        <f>+$I166*IF(OR($A166="2-F1",$A166="2-F2"),'COMPRAS CONJ - FACTORES'!AM$11,'COMPRAS CONJ - FACTORES'!AM$10)*'COMPRAS CONJ - FACTORES'!AM166</f>
        <v>0</v>
      </c>
      <c r="AN166" s="21">
        <f>+$I166*IF(OR($A166="2-F1",$A166="2-F2"),'COMPRAS CONJ - FACTORES'!AN$11,'COMPRAS CONJ - FACTORES'!AN$10)*'COMPRAS CONJ - FACTORES'!AN166</f>
        <v>0</v>
      </c>
      <c r="AO166" s="21">
        <f>+$I166*IF(OR($A166="2-F1",$A166="2-F2"),'COMPRAS CONJ - FACTORES'!AO$11,'COMPRAS CONJ - FACTORES'!AO$10)*'COMPRAS CONJ - FACTORES'!AO166</f>
        <v>0</v>
      </c>
      <c r="AP166" s="21">
        <f>+$I166*IF(OR($A166="2-F1",$A166="2-F2"),'COMPRAS CONJ - FACTORES'!AP$11,'COMPRAS CONJ - FACTORES'!AP$10)*'COMPRAS CONJ - FACTORES'!AP166</f>
        <v>0</v>
      </c>
      <c r="AQ166" s="21">
        <f>+$I166*IF(OR($A166="2-F1",$A166="2-F2"),'COMPRAS CONJ - FACTORES'!AQ$11,'COMPRAS CONJ - FACTORES'!AQ$10)*'COMPRAS CONJ - FACTORES'!AQ166</f>
        <v>0</v>
      </c>
      <c r="AR166" s="21">
        <f>+$I166*IF(OR($A166="2-F1",$A166="2-F2"),'COMPRAS CONJ - FACTORES'!AR$11,'COMPRAS CONJ - FACTORES'!AR$10)*'COMPRAS CONJ - FACTORES'!AR166</f>
        <v>0</v>
      </c>
      <c r="AS166" s="21">
        <f>+$I166*IF(OR($A166="2-F1",$A166="2-F2"),'COMPRAS CONJ - FACTORES'!AS$11,'COMPRAS CONJ - FACTORES'!AS$10)*'COMPRAS CONJ - FACTORES'!AS166</f>
        <v>0</v>
      </c>
      <c r="AT166" s="21">
        <f>+$I166*IF(OR($A166="2-F1",$A166="2-F2"),'COMPRAS CONJ - FACTORES'!AT$11,'COMPRAS CONJ - FACTORES'!AT$10)*'COMPRAS CONJ - FACTORES'!AT166</f>
        <v>0</v>
      </c>
      <c r="AU166" s="21">
        <f>+$I166*IF(OR($A166="2-F1",$A166="2-F2"),'COMPRAS CONJ - FACTORES'!AU$11,'COMPRAS CONJ - FACTORES'!AU$10)*'COMPRAS CONJ - FACTORES'!AU166</f>
        <v>0</v>
      </c>
      <c r="AV166" s="21">
        <f>+$I166*IF(OR($A166="2-F1",$A166="2-F2"),'COMPRAS CONJ - FACTORES'!AV$11,'COMPRAS CONJ - FACTORES'!AV$10)*'COMPRAS CONJ - FACTORES'!AV166</f>
        <v>0</v>
      </c>
      <c r="AW166" s="21">
        <f>+$I166*IF(OR($A166="2-F1",$A166="2-F2"),'COMPRAS CONJ - FACTORES'!AW$11,'COMPRAS CONJ - FACTORES'!AW$10)*'COMPRAS CONJ - FACTORES'!AW166</f>
        <v>0</v>
      </c>
      <c r="AX166" s="21">
        <f>+$I166*IF(OR($A166="2-F1",$A166="2-F2"),'COMPRAS CONJ - FACTORES'!AX$11,'COMPRAS CONJ - FACTORES'!AX$10)*'COMPRAS CONJ - FACTORES'!AX166</f>
        <v>0</v>
      </c>
      <c r="AY166" s="21">
        <f>+$I166*IF(OR($A166="2-F1",$A166="2-F2"),'COMPRAS CONJ - FACTORES'!AY$11,'COMPRAS CONJ - FACTORES'!AY$10)*'COMPRAS CONJ - FACTORES'!AY166</f>
        <v>0</v>
      </c>
      <c r="AZ166" s="21">
        <f>+$I166*IF(OR($A166="2-F1",$A166="2-F2"),'COMPRAS CONJ - FACTORES'!AZ$11,'COMPRAS CONJ - FACTORES'!AZ$10)*'COMPRAS CONJ - FACTORES'!AZ166</f>
        <v>0</v>
      </c>
      <c r="BA166" s="21">
        <f>+$I166*IF(OR($A166="2-F1",$A166="2-F2"),'COMPRAS CONJ - FACTORES'!BA$11,'COMPRAS CONJ - FACTORES'!BA$10)*'COMPRAS CONJ - FACTORES'!BA166</f>
        <v>0</v>
      </c>
      <c r="BB166" s="21">
        <f>+$I166*IF(OR($A166="2-F1",$A166="2-F2"),'COMPRAS CONJ - FACTORES'!BB$11,'COMPRAS CONJ - FACTORES'!BB$10)*'COMPRAS CONJ - FACTORES'!BB166</f>
        <v>0</v>
      </c>
      <c r="BC166" s="21">
        <f>+$I166*IF(OR($A166="2-F1",$A166="2-F2"),'COMPRAS CONJ - FACTORES'!BC$11,'COMPRAS CONJ - FACTORES'!BC$10)*'COMPRAS CONJ - FACTORES'!BC166</f>
        <v>0</v>
      </c>
      <c r="BD166" s="21">
        <f>+$I166*IF(OR($A166="2-F1",$A166="2-F2"),'COMPRAS CONJ - FACTORES'!BD$11,'COMPRAS CONJ - FACTORES'!BD$10)*'COMPRAS CONJ - FACTORES'!BD166</f>
        <v>0</v>
      </c>
      <c r="BE166" s="21">
        <f>+$I166*IF(OR($A166="2-F1",$A166="2-F2"),'COMPRAS CONJ - FACTORES'!BE$11,'COMPRAS CONJ - FACTORES'!BE$10)*'COMPRAS CONJ - FACTORES'!BE166</f>
        <v>0</v>
      </c>
      <c r="BF166" s="21">
        <f>+$I166*IF(OR($A166="2-F1",$A166="2-F2"),'COMPRAS CONJ - FACTORES'!BF$11,'COMPRAS CONJ - FACTORES'!BF$10)*'COMPRAS CONJ - FACTORES'!BF166</f>
        <v>0</v>
      </c>
      <c r="BG166" s="21">
        <f>+$I166*IF(OR($A166="2-F1",$A166="2-F2"),'COMPRAS CONJ - FACTORES'!BG$11,'COMPRAS CONJ - FACTORES'!BG$10)*'COMPRAS CONJ - FACTORES'!BG166</f>
        <v>0</v>
      </c>
      <c r="BH166" s="21">
        <f>+$I166*IF(OR($A166="2-F1",$A166="2-F2"),'COMPRAS CONJ - FACTORES'!BH$11,'COMPRAS CONJ - FACTORES'!BH$10)*'COMPRAS CONJ - FACTORES'!BH166</f>
        <v>0</v>
      </c>
      <c r="BI166" s="21">
        <f>+$I166*IF(OR($A166="2-F1",$A166="2-F2"),'COMPRAS CONJ - FACTORES'!BI$11,'COMPRAS CONJ - FACTORES'!BI$10)*'COMPRAS CONJ - FACTORES'!BI166</f>
        <v>0</v>
      </c>
      <c r="BJ166" s="21">
        <f>+$I166*IF(OR($A166="2-F1",$A166="2-F2"),'COMPRAS CONJ - FACTORES'!BJ$11,'COMPRAS CONJ - FACTORES'!BJ$10)*'COMPRAS CONJ - FACTORES'!BJ166</f>
        <v>0</v>
      </c>
      <c r="BK166" s="21">
        <f>+$I166*IF(OR($A166="2-F1",$A166="2-F2"),'COMPRAS CONJ - FACTORES'!BK$11,'COMPRAS CONJ - FACTORES'!BK$10)*'COMPRAS CONJ - FACTORES'!BK166</f>
        <v>0</v>
      </c>
      <c r="BL166" s="21">
        <f>+$I166*IF(OR($A166="2-F1",$A166="2-F2"),'COMPRAS CONJ - FACTORES'!BL$11,'COMPRAS CONJ - FACTORES'!BL$10)*'COMPRAS CONJ - FACTORES'!BL166</f>
        <v>0</v>
      </c>
      <c r="BM166" s="21">
        <f>+$I166*IF(OR($A166="2-F1",$A166="2-F2"),'COMPRAS CONJ - FACTORES'!BM$11,'COMPRAS CONJ - FACTORES'!BM$10)*'COMPRAS CONJ - FACTORES'!BM166</f>
        <v>0</v>
      </c>
      <c r="BN166" s="21">
        <f>+$I166*IF(OR($A166="2-F1",$A166="2-F2"),'COMPRAS CONJ - FACTORES'!BN$11,'COMPRAS CONJ - FACTORES'!BN$10)*'COMPRAS CONJ - FACTORES'!BN166</f>
        <v>0</v>
      </c>
      <c r="BO166" s="21">
        <f>+$I166*IF(OR($A166="2-F1",$A166="2-F2"),'COMPRAS CONJ - FACTORES'!BO$11,'COMPRAS CONJ - FACTORES'!BO$10)*'COMPRAS CONJ - FACTORES'!BO166</f>
        <v>0</v>
      </c>
      <c r="BP166" s="21">
        <f>+$I166*IF(OR($A166="2-F1",$A166="2-F2"),'COMPRAS CONJ - FACTORES'!BP$11,'COMPRAS CONJ - FACTORES'!BP$10)*'COMPRAS CONJ - FACTORES'!BP166</f>
        <v>0</v>
      </c>
      <c r="BQ166" s="21">
        <f>+$I166*IF(OR($A166="2-F1",$A166="2-F2"),'COMPRAS CONJ - FACTORES'!BQ$11,'COMPRAS CONJ - FACTORES'!BQ$10)*'COMPRAS CONJ - FACTORES'!BQ166</f>
        <v>0</v>
      </c>
      <c r="BR166" s="21">
        <f>+$I166*IF(OR($A166="2-F1",$A166="2-F2"),'COMPRAS CONJ - FACTORES'!BR$11,'COMPRAS CONJ - FACTORES'!BR$10)*'COMPRAS CONJ - FACTORES'!BR166</f>
        <v>0</v>
      </c>
      <c r="BS166" s="21">
        <f>+$I166*IF(OR($A166="2-F1",$A166="2-F2"),'COMPRAS CONJ - FACTORES'!BS$11,'COMPRAS CONJ - FACTORES'!BS$10)*'COMPRAS CONJ - FACTORES'!BS166</f>
        <v>0</v>
      </c>
      <c r="BT166" s="21">
        <f>+$I166*IF(OR($A166="2-F1",$A166="2-F2"),'COMPRAS CONJ - FACTORES'!BT$11,'COMPRAS CONJ - FACTORES'!BT$10)*'COMPRAS CONJ - FACTORES'!BT166</f>
        <v>0</v>
      </c>
      <c r="BU166" s="21">
        <f>+$I166*IF(OR($A166="2-F1",$A166="2-F2"),'COMPRAS CONJ - FACTORES'!BU$11,'COMPRAS CONJ - FACTORES'!BU$10)*'COMPRAS CONJ - FACTORES'!BU166</f>
        <v>0</v>
      </c>
      <c r="BV166" s="21">
        <f>+$I166*IF(OR($A166="2-F1",$A166="2-F2"),'COMPRAS CONJ - FACTORES'!BV$11,'COMPRAS CONJ - FACTORES'!BV$10)*'COMPRAS CONJ - FACTORES'!BV166</f>
        <v>0</v>
      </c>
      <c r="BW166" s="21">
        <f>+$I166*IF(OR($A166="2-F1",$A166="2-F2"),'COMPRAS CONJ - FACTORES'!BW$11,'COMPRAS CONJ - FACTORES'!BW$10)*'COMPRAS CONJ - FACTORES'!BW166</f>
        <v>0</v>
      </c>
      <c r="BX166" s="21">
        <f>+$I166*IF(OR($A166="2-F1",$A166="2-F2"),'COMPRAS CONJ - FACTORES'!BX$11,'COMPRAS CONJ - FACTORES'!BX$10)*'COMPRAS CONJ - FACTORES'!BX166</f>
        <v>0</v>
      </c>
      <c r="BY166" s="21">
        <f>+$I166*IF(OR($A166="2-F1",$A166="2-F2"),'COMPRAS CONJ - FACTORES'!BY$11,'COMPRAS CONJ - FACTORES'!BY$10)*'COMPRAS CONJ - FACTORES'!BY166</f>
        <v>0</v>
      </c>
      <c r="BZ166" s="21">
        <f>+$I166*IF(OR($A166="2-F1",$A166="2-F2"),'COMPRAS CONJ - FACTORES'!BZ$11,'COMPRAS CONJ - FACTORES'!BZ$10)*'COMPRAS CONJ - FACTORES'!BZ166</f>
        <v>0</v>
      </c>
      <c r="CA166" s="21">
        <f>+$I166*IF(OR($A166="2-F1",$A166="2-F2"),'COMPRAS CONJ - FACTORES'!CA$11,'COMPRAS CONJ - FACTORES'!CA$10)*'COMPRAS CONJ - FACTORES'!CA166</f>
        <v>0</v>
      </c>
    </row>
    <row r="167" spans="1:79" ht="20.399999999999999" x14ac:dyDescent="0.3">
      <c r="A167" s="9" t="s">
        <v>3398</v>
      </c>
      <c r="B167" s="15" t="s">
        <v>2830</v>
      </c>
      <c r="C167" s="438" t="s">
        <v>3671</v>
      </c>
      <c r="D167" s="11" t="s">
        <v>2815</v>
      </c>
      <c r="E167" s="9" t="s">
        <v>3408</v>
      </c>
      <c r="F167" s="9" t="s">
        <v>3672</v>
      </c>
      <c r="G167" s="9" t="s">
        <v>3673</v>
      </c>
      <c r="H167" s="12" t="s">
        <v>3619</v>
      </c>
      <c r="I167" s="13">
        <v>49.97</v>
      </c>
      <c r="J167" s="14">
        <v>40</v>
      </c>
      <c r="K167" s="24">
        <v>43307</v>
      </c>
      <c r="L167" s="24">
        <v>51501</v>
      </c>
      <c r="M167" s="689"/>
      <c r="N167" s="21">
        <f>+$I167*IF(OR($A167="2-F1",$A167="2-F2"),'COMPRAS CONJ - FACTORES'!N$11,'COMPRAS CONJ - FACTORES'!N$10)*'COMPRAS CONJ - FACTORES'!N167</f>
        <v>0</v>
      </c>
      <c r="O167" s="21">
        <f>+$I167*IF(OR($A167="2-F1",$A167="2-F2"),'COMPRAS CONJ - FACTORES'!O$11,'COMPRAS CONJ - FACTORES'!O$10)*'COMPRAS CONJ - FACTORES'!O167</f>
        <v>0</v>
      </c>
      <c r="P167" s="21">
        <f>+$I167*IF(OR($A167="2-F1",$A167="2-F2"),'COMPRAS CONJ - FACTORES'!P$11,'COMPRAS CONJ - FACTORES'!P$10)*'COMPRAS CONJ - FACTORES'!P167</f>
        <v>0</v>
      </c>
      <c r="Q167" s="21">
        <f>+$I167*IF(OR($A167="2-F1",$A167="2-F2"),'COMPRAS CONJ - FACTORES'!Q$11,'COMPRAS CONJ - FACTORES'!Q$10)*'COMPRAS CONJ - FACTORES'!Q167</f>
        <v>0</v>
      </c>
      <c r="R167" s="21">
        <f>+$I167*IF(OR($A167="2-F1",$A167="2-F2"),'COMPRAS CONJ - FACTORES'!R$11,'COMPRAS CONJ - FACTORES'!R$10)*'COMPRAS CONJ - FACTORES'!R167</f>
        <v>0</v>
      </c>
      <c r="S167" s="21">
        <f>+$I167*IF(OR($A167="2-F1",$A167="2-F2"),'COMPRAS CONJ - FACTORES'!S$11,'COMPRAS CONJ - FACTORES'!S$10)*'COMPRAS CONJ - FACTORES'!S167</f>
        <v>0</v>
      </c>
      <c r="T167" s="21">
        <f>+$I167*IF(OR($A167="2-F1",$A167="2-F2"),'COMPRAS CONJ - FACTORES'!T$11,'COMPRAS CONJ - FACTORES'!T$10)*'COMPRAS CONJ - FACTORES'!T167</f>
        <v>0</v>
      </c>
      <c r="U167" s="21">
        <f>+$I167*IF(OR($A167="2-F1",$A167="2-F2"),'COMPRAS CONJ - FACTORES'!U$11,'COMPRAS CONJ - FACTORES'!U$10)*'COMPRAS CONJ - FACTORES'!U167</f>
        <v>0</v>
      </c>
      <c r="V167" s="21">
        <f>+$I167*IF(OR($A167="2-F1",$A167="2-F2"),'COMPRAS CONJ - FACTORES'!V$11,'COMPRAS CONJ - FACTORES'!V$10)*'COMPRAS CONJ - FACTORES'!V167</f>
        <v>0</v>
      </c>
      <c r="W167" s="21">
        <f>+$I167*IF(OR($A167="2-F1",$A167="2-F2"),'COMPRAS CONJ - FACTORES'!W$11,'COMPRAS CONJ - FACTORES'!W$10)*'COMPRAS CONJ - FACTORES'!W167</f>
        <v>0</v>
      </c>
      <c r="X167" s="21">
        <f>+$I167*IF(OR($A167="2-F1",$A167="2-F2"),'COMPRAS CONJ - FACTORES'!X$11,'COMPRAS CONJ - FACTORES'!X$10)*'COMPRAS CONJ - FACTORES'!X167</f>
        <v>0</v>
      </c>
      <c r="Y167" s="21">
        <f>+$I167*IF(OR($A167="2-F1",$A167="2-F2"),'COMPRAS CONJ - FACTORES'!Y$11,'COMPRAS CONJ - FACTORES'!Y$10)*'COMPRAS CONJ - FACTORES'!Y167</f>
        <v>0</v>
      </c>
      <c r="Z167" s="21">
        <f>+$I167*IF(OR($A167="2-F1",$A167="2-F2"),'COMPRAS CONJ - FACTORES'!Z$11,'COMPRAS CONJ - FACTORES'!Z$10)*'COMPRAS CONJ - FACTORES'!Z167</f>
        <v>0</v>
      </c>
      <c r="AA167" s="21">
        <f>+$I167*IF(OR($A167="2-F1",$A167="2-F2"),'COMPRAS CONJ - FACTORES'!AA$11,'COMPRAS CONJ - FACTORES'!AA$10)*'COMPRAS CONJ - FACTORES'!AA167</f>
        <v>0</v>
      </c>
      <c r="AB167" s="21">
        <f>+$I167*IF(OR($A167="2-F1",$A167="2-F2"),'COMPRAS CONJ - FACTORES'!AB$11,'COMPRAS CONJ - FACTORES'!AB$10)*'COMPRAS CONJ - FACTORES'!AB167</f>
        <v>0</v>
      </c>
      <c r="AC167" s="21">
        <f>+$I167*IF(OR($A167="2-F1",$A167="2-F2"),'COMPRAS CONJ - FACTORES'!AC$11,'COMPRAS CONJ - FACTORES'!AC$10)*'COMPRAS CONJ - FACTORES'!AC167</f>
        <v>0</v>
      </c>
      <c r="AD167" s="21">
        <f>+$I167*IF(OR($A167="2-F1",$A167="2-F2"),'COMPRAS CONJ - FACTORES'!AD$11,'COMPRAS CONJ - FACTORES'!AD$10)*'COMPRAS CONJ - FACTORES'!AD167</f>
        <v>0</v>
      </c>
      <c r="AE167" s="21">
        <f>+$I167*IF(OR($A167="2-F1",$A167="2-F2"),'COMPRAS CONJ - FACTORES'!AE$11,'COMPRAS CONJ - FACTORES'!AE$10)*'COMPRAS CONJ - FACTORES'!AE167</f>
        <v>0</v>
      </c>
      <c r="AF167" s="21">
        <f>+$I167*IF(OR($A167="2-F1",$A167="2-F2"),'COMPRAS CONJ - FACTORES'!AF$11,'COMPRAS CONJ - FACTORES'!AF$10)*'COMPRAS CONJ - FACTORES'!AF167</f>
        <v>0</v>
      </c>
      <c r="AG167" s="21">
        <f>+$I167*IF(OR($A167="2-F1",$A167="2-F2"),'COMPRAS CONJ - FACTORES'!AG$11,'COMPRAS CONJ - FACTORES'!AG$10)*'COMPRAS CONJ - FACTORES'!AG167</f>
        <v>0</v>
      </c>
      <c r="AH167" s="21">
        <f>+$I167*IF(OR($A167="2-F1",$A167="2-F2"),'COMPRAS CONJ - FACTORES'!AH$11,'COMPRAS CONJ - FACTORES'!AH$10)*'COMPRAS CONJ - FACTORES'!AH167</f>
        <v>0</v>
      </c>
      <c r="AI167" s="21">
        <f>+$I167*IF(OR($A167="2-F1",$A167="2-F2"),'COMPRAS CONJ - FACTORES'!AI$11,'COMPRAS CONJ - FACTORES'!AI$10)*'COMPRAS CONJ - FACTORES'!AI167</f>
        <v>0</v>
      </c>
      <c r="AJ167" s="21">
        <f>+$I167*IF(OR($A167="2-F1",$A167="2-F2"),'COMPRAS CONJ - FACTORES'!AJ$11,'COMPRAS CONJ - FACTORES'!AJ$10)*'COMPRAS CONJ - FACTORES'!AJ167</f>
        <v>0</v>
      </c>
      <c r="AK167" s="21">
        <f>+$I167*IF(OR($A167="2-F1",$A167="2-F2"),'COMPRAS CONJ - FACTORES'!AK$11,'COMPRAS CONJ - FACTORES'!AK$10)*'COMPRAS CONJ - FACTORES'!AK167</f>
        <v>0</v>
      </c>
      <c r="AL167" s="21">
        <f>+$I167*IF(OR($A167="2-F1",$A167="2-F2"),'COMPRAS CONJ - FACTORES'!AL$11,'COMPRAS CONJ - FACTORES'!AL$10)*'COMPRAS CONJ - FACTORES'!AL167</f>
        <v>0</v>
      </c>
      <c r="AM167" s="21">
        <f>+$I167*IF(OR($A167="2-F1",$A167="2-F2"),'COMPRAS CONJ - FACTORES'!AM$11,'COMPRAS CONJ - FACTORES'!AM$10)*'COMPRAS CONJ - FACTORES'!AM167</f>
        <v>0</v>
      </c>
      <c r="AN167" s="21">
        <f>+$I167*IF(OR($A167="2-F1",$A167="2-F2"),'COMPRAS CONJ - FACTORES'!AN$11,'COMPRAS CONJ - FACTORES'!AN$10)*'COMPRAS CONJ - FACTORES'!AN167</f>
        <v>0</v>
      </c>
      <c r="AO167" s="21">
        <f>+$I167*IF(OR($A167="2-F1",$A167="2-F2"),'COMPRAS CONJ - FACTORES'!AO$11,'COMPRAS CONJ - FACTORES'!AO$10)*'COMPRAS CONJ - FACTORES'!AO167</f>
        <v>0</v>
      </c>
      <c r="AP167" s="21">
        <f>+$I167*IF(OR($A167="2-F1",$A167="2-F2"),'COMPRAS CONJ - FACTORES'!AP$11,'COMPRAS CONJ - FACTORES'!AP$10)*'COMPRAS CONJ - FACTORES'!AP167</f>
        <v>0</v>
      </c>
      <c r="AQ167" s="21">
        <f>+$I167*IF(OR($A167="2-F1",$A167="2-F2"),'COMPRAS CONJ - FACTORES'!AQ$11,'COMPRAS CONJ - FACTORES'!AQ$10)*'COMPRAS CONJ - FACTORES'!AQ167</f>
        <v>0</v>
      </c>
      <c r="AR167" s="21">
        <f>+$I167*IF(OR($A167="2-F1",$A167="2-F2"),'COMPRAS CONJ - FACTORES'!AR$11,'COMPRAS CONJ - FACTORES'!AR$10)*'COMPRAS CONJ - FACTORES'!AR167</f>
        <v>0</v>
      </c>
      <c r="AS167" s="21">
        <f>+$I167*IF(OR($A167="2-F1",$A167="2-F2"),'COMPRAS CONJ - FACTORES'!AS$11,'COMPRAS CONJ - FACTORES'!AS$10)*'COMPRAS CONJ - FACTORES'!AS167</f>
        <v>0</v>
      </c>
      <c r="AT167" s="21">
        <f>+$I167*IF(OR($A167="2-F1",$A167="2-F2"),'COMPRAS CONJ - FACTORES'!AT$11,'COMPRAS CONJ - FACTORES'!AT$10)*'COMPRAS CONJ - FACTORES'!AT167</f>
        <v>0</v>
      </c>
      <c r="AU167" s="21">
        <f>+$I167*IF(OR($A167="2-F1",$A167="2-F2"),'COMPRAS CONJ - FACTORES'!AU$11,'COMPRAS CONJ - FACTORES'!AU$10)*'COMPRAS CONJ - FACTORES'!AU167</f>
        <v>0</v>
      </c>
      <c r="AV167" s="21">
        <f>+$I167*IF(OR($A167="2-F1",$A167="2-F2"),'COMPRAS CONJ - FACTORES'!AV$11,'COMPRAS CONJ - FACTORES'!AV$10)*'COMPRAS CONJ - FACTORES'!AV167</f>
        <v>0</v>
      </c>
      <c r="AW167" s="21">
        <f>+$I167*IF(OR($A167="2-F1",$A167="2-F2"),'COMPRAS CONJ - FACTORES'!AW$11,'COMPRAS CONJ - FACTORES'!AW$10)*'COMPRAS CONJ - FACTORES'!AW167</f>
        <v>0</v>
      </c>
      <c r="AX167" s="21">
        <f>+$I167*IF(OR($A167="2-F1",$A167="2-F2"),'COMPRAS CONJ - FACTORES'!AX$11,'COMPRAS CONJ - FACTORES'!AX$10)*'COMPRAS CONJ - FACTORES'!AX167</f>
        <v>0</v>
      </c>
      <c r="AY167" s="21">
        <f>+$I167*IF(OR($A167="2-F1",$A167="2-F2"),'COMPRAS CONJ - FACTORES'!AY$11,'COMPRAS CONJ - FACTORES'!AY$10)*'COMPRAS CONJ - FACTORES'!AY167</f>
        <v>0</v>
      </c>
      <c r="AZ167" s="21">
        <f>+$I167*IF(OR($A167="2-F1",$A167="2-F2"),'COMPRAS CONJ - FACTORES'!AZ$11,'COMPRAS CONJ - FACTORES'!AZ$10)*'COMPRAS CONJ - FACTORES'!AZ167</f>
        <v>0</v>
      </c>
      <c r="BA167" s="21">
        <f>+$I167*IF(OR($A167="2-F1",$A167="2-F2"),'COMPRAS CONJ - FACTORES'!BA$11,'COMPRAS CONJ - FACTORES'!BA$10)*'COMPRAS CONJ - FACTORES'!BA167</f>
        <v>0</v>
      </c>
      <c r="BB167" s="21">
        <f>+$I167*IF(OR($A167="2-F1",$A167="2-F2"),'COMPRAS CONJ - FACTORES'!BB$11,'COMPRAS CONJ - FACTORES'!BB$10)*'COMPRAS CONJ - FACTORES'!BB167</f>
        <v>0</v>
      </c>
      <c r="BC167" s="21">
        <f>+$I167*IF(OR($A167="2-F1",$A167="2-F2"),'COMPRAS CONJ - FACTORES'!BC$11,'COMPRAS CONJ - FACTORES'!BC$10)*'COMPRAS CONJ - FACTORES'!BC167</f>
        <v>0</v>
      </c>
      <c r="BD167" s="21">
        <f>+$I167*IF(OR($A167="2-F1",$A167="2-F2"),'COMPRAS CONJ - FACTORES'!BD$11,'COMPRAS CONJ - FACTORES'!BD$10)*'COMPRAS CONJ - FACTORES'!BD167</f>
        <v>0</v>
      </c>
      <c r="BE167" s="21">
        <f>+$I167*IF(OR($A167="2-F1",$A167="2-F2"),'COMPRAS CONJ - FACTORES'!BE$11,'COMPRAS CONJ - FACTORES'!BE$10)*'COMPRAS CONJ - FACTORES'!BE167</f>
        <v>0</v>
      </c>
      <c r="BF167" s="21">
        <f>+$I167*IF(OR($A167="2-F1",$A167="2-F2"),'COMPRAS CONJ - FACTORES'!BF$11,'COMPRAS CONJ - FACTORES'!BF$10)*'COMPRAS CONJ - FACTORES'!BF167</f>
        <v>0</v>
      </c>
      <c r="BG167" s="21">
        <f>+$I167*IF(OR($A167="2-F1",$A167="2-F2"),'COMPRAS CONJ - FACTORES'!BG$11,'COMPRAS CONJ - FACTORES'!BG$10)*'COMPRAS CONJ - FACTORES'!BG167</f>
        <v>0</v>
      </c>
      <c r="BH167" s="21">
        <f>+$I167*IF(OR($A167="2-F1",$A167="2-F2"),'COMPRAS CONJ - FACTORES'!BH$11,'COMPRAS CONJ - FACTORES'!BH$10)*'COMPRAS CONJ - FACTORES'!BH167</f>
        <v>0</v>
      </c>
      <c r="BI167" s="21">
        <f>+$I167*IF(OR($A167="2-F1",$A167="2-F2"),'COMPRAS CONJ - FACTORES'!BI$11,'COMPRAS CONJ - FACTORES'!BI$10)*'COMPRAS CONJ - FACTORES'!BI167</f>
        <v>0</v>
      </c>
      <c r="BJ167" s="21">
        <f>+$I167*IF(OR($A167="2-F1",$A167="2-F2"),'COMPRAS CONJ - FACTORES'!BJ$11,'COMPRAS CONJ - FACTORES'!BJ$10)*'COMPRAS CONJ - FACTORES'!BJ167</f>
        <v>0</v>
      </c>
      <c r="BK167" s="21">
        <f>+$I167*IF(OR($A167="2-F1",$A167="2-F2"),'COMPRAS CONJ - FACTORES'!BK$11,'COMPRAS CONJ - FACTORES'!BK$10)*'COMPRAS CONJ - FACTORES'!BK167</f>
        <v>0</v>
      </c>
      <c r="BL167" s="21">
        <f>+$I167*IF(OR($A167="2-F1",$A167="2-F2"),'COMPRAS CONJ - FACTORES'!BL$11,'COMPRAS CONJ - FACTORES'!BL$10)*'COMPRAS CONJ - FACTORES'!BL167</f>
        <v>0</v>
      </c>
      <c r="BM167" s="21">
        <f>+$I167*IF(OR($A167="2-F1",$A167="2-F2"),'COMPRAS CONJ - FACTORES'!BM$11,'COMPRAS CONJ - FACTORES'!BM$10)*'COMPRAS CONJ - FACTORES'!BM167</f>
        <v>0</v>
      </c>
      <c r="BN167" s="21">
        <f>+$I167*IF(OR($A167="2-F1",$A167="2-F2"),'COMPRAS CONJ - FACTORES'!BN$11,'COMPRAS CONJ - FACTORES'!BN$10)*'COMPRAS CONJ - FACTORES'!BN167</f>
        <v>0</v>
      </c>
      <c r="BO167" s="21">
        <f>+$I167*IF(OR($A167="2-F1",$A167="2-F2"),'COMPRAS CONJ - FACTORES'!BO$11,'COMPRAS CONJ - FACTORES'!BO$10)*'COMPRAS CONJ - FACTORES'!BO167</f>
        <v>0</v>
      </c>
      <c r="BP167" s="21">
        <f>+$I167*IF(OR($A167="2-F1",$A167="2-F2"),'COMPRAS CONJ - FACTORES'!BP$11,'COMPRAS CONJ - FACTORES'!BP$10)*'COMPRAS CONJ - FACTORES'!BP167</f>
        <v>0</v>
      </c>
      <c r="BQ167" s="21">
        <f>+$I167*IF(OR($A167="2-F1",$A167="2-F2"),'COMPRAS CONJ - FACTORES'!BQ$11,'COMPRAS CONJ - FACTORES'!BQ$10)*'COMPRAS CONJ - FACTORES'!BQ167</f>
        <v>0</v>
      </c>
      <c r="BR167" s="21">
        <f>+$I167*IF(OR($A167="2-F1",$A167="2-F2"),'COMPRAS CONJ - FACTORES'!BR$11,'COMPRAS CONJ - FACTORES'!BR$10)*'COMPRAS CONJ - FACTORES'!BR167</f>
        <v>0</v>
      </c>
      <c r="BS167" s="21">
        <f>+$I167*IF(OR($A167="2-F1",$A167="2-F2"),'COMPRAS CONJ - FACTORES'!BS$11,'COMPRAS CONJ - FACTORES'!BS$10)*'COMPRAS CONJ - FACTORES'!BS167</f>
        <v>0</v>
      </c>
      <c r="BT167" s="21">
        <f>+$I167*IF(OR($A167="2-F1",$A167="2-F2"),'COMPRAS CONJ - FACTORES'!BT$11,'COMPRAS CONJ - FACTORES'!BT$10)*'COMPRAS CONJ - FACTORES'!BT167</f>
        <v>0</v>
      </c>
      <c r="BU167" s="21">
        <f>+$I167*IF(OR($A167="2-F1",$A167="2-F2"),'COMPRAS CONJ - FACTORES'!BU$11,'COMPRAS CONJ - FACTORES'!BU$10)*'COMPRAS CONJ - FACTORES'!BU167</f>
        <v>0</v>
      </c>
      <c r="BV167" s="21">
        <f>+$I167*IF(OR($A167="2-F1",$A167="2-F2"),'COMPRAS CONJ - FACTORES'!BV$11,'COMPRAS CONJ - FACTORES'!BV$10)*'COMPRAS CONJ - FACTORES'!BV167</f>
        <v>0</v>
      </c>
      <c r="BW167" s="21">
        <f>+$I167*IF(OR($A167="2-F1",$A167="2-F2"),'COMPRAS CONJ - FACTORES'!BW$11,'COMPRAS CONJ - FACTORES'!BW$10)*'COMPRAS CONJ - FACTORES'!BW167</f>
        <v>0</v>
      </c>
      <c r="BX167" s="21">
        <f>+$I167*IF(OR($A167="2-F1",$A167="2-F2"),'COMPRAS CONJ - FACTORES'!BX$11,'COMPRAS CONJ - FACTORES'!BX$10)*'COMPRAS CONJ - FACTORES'!BX167</f>
        <v>0</v>
      </c>
      <c r="BY167" s="21">
        <f>+$I167*IF(OR($A167="2-F1",$A167="2-F2"),'COMPRAS CONJ - FACTORES'!BY$11,'COMPRAS CONJ - FACTORES'!BY$10)*'COMPRAS CONJ - FACTORES'!BY167</f>
        <v>0</v>
      </c>
      <c r="BZ167" s="21">
        <f>+$I167*IF(OR($A167="2-F1",$A167="2-F2"),'COMPRAS CONJ - FACTORES'!BZ$11,'COMPRAS CONJ - FACTORES'!BZ$10)*'COMPRAS CONJ - FACTORES'!BZ167</f>
        <v>0</v>
      </c>
      <c r="CA167" s="21">
        <f>+$I167*IF(OR($A167="2-F1",$A167="2-F2"),'COMPRAS CONJ - FACTORES'!CA$11,'COMPRAS CONJ - FACTORES'!CA$10)*'COMPRAS CONJ - FACTORES'!CA167</f>
        <v>0</v>
      </c>
    </row>
    <row r="168" spans="1:79" x14ac:dyDescent="0.3">
      <c r="A168" s="9" t="s">
        <v>3425</v>
      </c>
      <c r="B168" s="15" t="s">
        <v>2830</v>
      </c>
      <c r="C168" s="438" t="s">
        <v>3674</v>
      </c>
      <c r="D168" s="11" t="s">
        <v>2825</v>
      </c>
      <c r="E168" s="9" t="s">
        <v>2850</v>
      </c>
      <c r="F168" s="9" t="s">
        <v>3675</v>
      </c>
      <c r="G168" s="9" t="s">
        <v>3676</v>
      </c>
      <c r="H168" s="12" t="s">
        <v>3677</v>
      </c>
      <c r="I168" s="13">
        <v>41.76</v>
      </c>
      <c r="J168" s="14">
        <v>100</v>
      </c>
      <c r="K168" s="24">
        <v>43432</v>
      </c>
      <c r="L168" s="24">
        <v>44394</v>
      </c>
      <c r="M168" s="689">
        <v>44394</v>
      </c>
      <c r="N168" s="21">
        <f>+$I168*IF(OR($A168="2-F1",$A168="2-F2"),'COMPRAS CONJ - FACTORES'!N$11,'COMPRAS CONJ - FACTORES'!N$10)*'COMPRAS CONJ - FACTORES'!N168</f>
        <v>0</v>
      </c>
      <c r="O168" s="21">
        <f>+$I168*IF(OR($A168="2-F1",$A168="2-F2"),'COMPRAS CONJ - FACTORES'!O$11,'COMPRAS CONJ - FACTORES'!O$10)*'COMPRAS CONJ - FACTORES'!O168</f>
        <v>0</v>
      </c>
      <c r="P168" s="21">
        <f>+$I168*IF(OR($A168="2-F1",$A168="2-F2"),'COMPRAS CONJ - FACTORES'!P$11,'COMPRAS CONJ - FACTORES'!P$10)*'COMPRAS CONJ - FACTORES'!P168</f>
        <v>0</v>
      </c>
      <c r="Q168" s="21">
        <f>+$I168*IF(OR($A168="2-F1",$A168="2-F2"),'COMPRAS CONJ - FACTORES'!Q$11,'COMPRAS CONJ - FACTORES'!Q$10)*'COMPRAS CONJ - FACTORES'!Q168</f>
        <v>0</v>
      </c>
      <c r="R168" s="21">
        <f>+$I168*IF(OR($A168="2-F1",$A168="2-F2"),'COMPRAS CONJ - FACTORES'!R$11,'COMPRAS CONJ - FACTORES'!R$10)*'COMPRAS CONJ - FACTORES'!R168</f>
        <v>0</v>
      </c>
      <c r="S168" s="21">
        <f>+$I168*IF(OR($A168="2-F1",$A168="2-F2"),'COMPRAS CONJ - FACTORES'!S$11,'COMPRAS CONJ - FACTORES'!S$10)*'COMPRAS CONJ - FACTORES'!S168</f>
        <v>0</v>
      </c>
      <c r="T168" s="21">
        <f>+$I168*IF(OR($A168="2-F1",$A168="2-F2"),'COMPRAS CONJ - FACTORES'!T$11,'COMPRAS CONJ - FACTORES'!T$10)*'COMPRAS CONJ - FACTORES'!T168</f>
        <v>0</v>
      </c>
      <c r="U168" s="21">
        <f>+$I168*IF(OR($A168="2-F1",$A168="2-F2"),'COMPRAS CONJ - FACTORES'!U$11,'COMPRAS CONJ - FACTORES'!U$10)*'COMPRAS CONJ - FACTORES'!U168</f>
        <v>0</v>
      </c>
      <c r="V168" s="21">
        <f>+$I168*IF(OR($A168="2-F1",$A168="2-F2"),'COMPRAS CONJ - FACTORES'!V$11,'COMPRAS CONJ - FACTORES'!V$10)*'COMPRAS CONJ - FACTORES'!V168</f>
        <v>0</v>
      </c>
      <c r="W168" s="21">
        <f>+$I168*IF(OR($A168="2-F1",$A168="2-F2"),'COMPRAS CONJ - FACTORES'!W$11,'COMPRAS CONJ - FACTORES'!W$10)*'COMPRAS CONJ - FACTORES'!W168</f>
        <v>0</v>
      </c>
      <c r="X168" s="21">
        <f>+$I168*IF(OR($A168="2-F1",$A168="2-F2"),'COMPRAS CONJ - FACTORES'!X$11,'COMPRAS CONJ - FACTORES'!X$10)*'COMPRAS CONJ - FACTORES'!X168</f>
        <v>0</v>
      </c>
      <c r="Y168" s="21">
        <f>+$I168*IF(OR($A168="2-F1",$A168="2-F2"),'COMPRAS CONJ - FACTORES'!Y$11,'COMPRAS CONJ - FACTORES'!Y$10)*'COMPRAS CONJ - FACTORES'!Y168</f>
        <v>0</v>
      </c>
      <c r="Z168" s="21">
        <f>+$I168*IF(OR($A168="2-F1",$A168="2-F2"),'COMPRAS CONJ - FACTORES'!Z$11,'COMPRAS CONJ - FACTORES'!Z$10)*'COMPRAS CONJ - FACTORES'!Z168</f>
        <v>0</v>
      </c>
      <c r="AA168" s="21">
        <f>+$I168*IF(OR($A168="2-F1",$A168="2-F2"),'COMPRAS CONJ - FACTORES'!AA$11,'COMPRAS CONJ - FACTORES'!AA$10)*'COMPRAS CONJ - FACTORES'!AA168</f>
        <v>0</v>
      </c>
      <c r="AB168" s="21">
        <f>+$I168*IF(OR($A168="2-F1",$A168="2-F2"),'COMPRAS CONJ - FACTORES'!AB$11,'COMPRAS CONJ - FACTORES'!AB$10)*'COMPRAS CONJ - FACTORES'!AB168</f>
        <v>0</v>
      </c>
      <c r="AC168" s="21">
        <f>+$I168*IF(OR($A168="2-F1",$A168="2-F2"),'COMPRAS CONJ - FACTORES'!AC$11,'COMPRAS CONJ - FACTORES'!AC$10)*'COMPRAS CONJ - FACTORES'!AC168</f>
        <v>0</v>
      </c>
      <c r="AD168" s="21">
        <f>+$I168*IF(OR($A168="2-F1",$A168="2-F2"),'COMPRAS CONJ - FACTORES'!AD$11,'COMPRAS CONJ - FACTORES'!AD$10)*'COMPRAS CONJ - FACTORES'!AD168</f>
        <v>0</v>
      </c>
      <c r="AE168" s="21">
        <f>+$I168*IF(OR($A168="2-F1",$A168="2-F2"),'COMPRAS CONJ - FACTORES'!AE$11,'COMPRAS CONJ - FACTORES'!AE$10)*'COMPRAS CONJ - FACTORES'!AE168</f>
        <v>0</v>
      </c>
      <c r="AF168" s="21">
        <f>+$I168*IF(OR($A168="2-F1",$A168="2-F2"),'COMPRAS CONJ - FACTORES'!AF$11,'COMPRAS CONJ - FACTORES'!AF$10)*'COMPRAS CONJ - FACTORES'!AF168</f>
        <v>0</v>
      </c>
      <c r="AG168" s="21">
        <f>+$I168*IF(OR($A168="2-F1",$A168="2-F2"),'COMPRAS CONJ - FACTORES'!AG$11,'COMPRAS CONJ - FACTORES'!AG$10)*'COMPRAS CONJ - FACTORES'!AG168</f>
        <v>0</v>
      </c>
      <c r="AH168" s="21">
        <f>+$I168*IF(OR($A168="2-F1",$A168="2-F2"),'COMPRAS CONJ - FACTORES'!AH$11,'COMPRAS CONJ - FACTORES'!AH$10)*'COMPRAS CONJ - FACTORES'!AH168</f>
        <v>0</v>
      </c>
      <c r="AI168" s="21">
        <f>+$I168*IF(OR($A168="2-F1",$A168="2-F2"),'COMPRAS CONJ - FACTORES'!AI$11,'COMPRAS CONJ - FACTORES'!AI$10)*'COMPRAS CONJ - FACTORES'!AI168</f>
        <v>0</v>
      </c>
      <c r="AJ168" s="21">
        <f>+$I168*IF(OR($A168="2-F1",$A168="2-F2"),'COMPRAS CONJ - FACTORES'!AJ$11,'COMPRAS CONJ - FACTORES'!AJ$10)*'COMPRAS CONJ - FACTORES'!AJ168</f>
        <v>0</v>
      </c>
      <c r="AK168" s="21">
        <f>+$I168*IF(OR($A168="2-F1",$A168="2-F2"),'COMPRAS CONJ - FACTORES'!AK$11,'COMPRAS CONJ - FACTORES'!AK$10)*'COMPRAS CONJ - FACTORES'!AK168</f>
        <v>0</v>
      </c>
      <c r="AL168" s="21">
        <f>+$I168*IF(OR($A168="2-F1",$A168="2-F2"),'COMPRAS CONJ - FACTORES'!AL$11,'COMPRAS CONJ - FACTORES'!AL$10)*'COMPRAS CONJ - FACTORES'!AL168</f>
        <v>0</v>
      </c>
      <c r="AM168" s="21">
        <f>+$I168*IF(OR($A168="2-F1",$A168="2-F2"),'COMPRAS CONJ - FACTORES'!AM$11,'COMPRAS CONJ - FACTORES'!AM$10)*'COMPRAS CONJ - FACTORES'!AM168</f>
        <v>0</v>
      </c>
      <c r="AN168" s="21">
        <f>+$I168*IF(OR($A168="2-F1",$A168="2-F2"),'COMPRAS CONJ - FACTORES'!AN$11,'COMPRAS CONJ - FACTORES'!AN$10)*'COMPRAS CONJ - FACTORES'!AN168</f>
        <v>0</v>
      </c>
      <c r="AO168" s="21">
        <f>+$I168*IF(OR($A168="2-F1",$A168="2-F2"),'COMPRAS CONJ - FACTORES'!AO$11,'COMPRAS CONJ - FACTORES'!AO$10)*'COMPRAS CONJ - FACTORES'!AO168</f>
        <v>0</v>
      </c>
      <c r="AP168" s="21">
        <f>+$I168*IF(OR($A168="2-F1",$A168="2-F2"),'COMPRAS CONJ - FACTORES'!AP$11,'COMPRAS CONJ - FACTORES'!AP$10)*'COMPRAS CONJ - FACTORES'!AP168</f>
        <v>0</v>
      </c>
      <c r="AQ168" s="21">
        <f>+$I168*IF(OR($A168="2-F1",$A168="2-F2"),'COMPRAS CONJ - FACTORES'!AQ$11,'COMPRAS CONJ - FACTORES'!AQ$10)*'COMPRAS CONJ - FACTORES'!AQ168</f>
        <v>0</v>
      </c>
      <c r="AR168" s="21">
        <f>+$I168*IF(OR($A168="2-F1",$A168="2-F2"),'COMPRAS CONJ - FACTORES'!AR$11,'COMPRAS CONJ - FACTORES'!AR$10)*'COMPRAS CONJ - FACTORES'!AR168</f>
        <v>0</v>
      </c>
      <c r="AS168" s="21">
        <f>+$I168*IF(OR($A168="2-F1",$A168="2-F2"),'COMPRAS CONJ - FACTORES'!AS$11,'COMPRAS CONJ - FACTORES'!AS$10)*'COMPRAS CONJ - FACTORES'!AS168</f>
        <v>0</v>
      </c>
      <c r="AT168" s="21">
        <f>+$I168*IF(OR($A168="2-F1",$A168="2-F2"),'COMPRAS CONJ - FACTORES'!AT$11,'COMPRAS CONJ - FACTORES'!AT$10)*'COMPRAS CONJ - FACTORES'!AT168</f>
        <v>0</v>
      </c>
      <c r="AU168" s="21">
        <f>+$I168*IF(OR($A168="2-F1",$A168="2-F2"),'COMPRAS CONJ - FACTORES'!AU$11,'COMPRAS CONJ - FACTORES'!AU$10)*'COMPRAS CONJ - FACTORES'!AU168</f>
        <v>0</v>
      </c>
      <c r="AV168" s="21">
        <f>+$I168*IF(OR($A168="2-F1",$A168="2-F2"),'COMPRAS CONJ - FACTORES'!AV$11,'COMPRAS CONJ - FACTORES'!AV$10)*'COMPRAS CONJ - FACTORES'!AV168</f>
        <v>0</v>
      </c>
      <c r="AW168" s="21">
        <f>+$I168*IF(OR($A168="2-F1",$A168="2-F2"),'COMPRAS CONJ - FACTORES'!AW$11,'COMPRAS CONJ - FACTORES'!AW$10)*'COMPRAS CONJ - FACTORES'!AW168</f>
        <v>0</v>
      </c>
      <c r="AX168" s="21">
        <f>+$I168*IF(OR($A168="2-F1",$A168="2-F2"),'COMPRAS CONJ - FACTORES'!AX$11,'COMPRAS CONJ - FACTORES'!AX$10)*'COMPRAS CONJ - FACTORES'!AX168</f>
        <v>0</v>
      </c>
      <c r="AY168" s="21">
        <f>+$I168*IF(OR($A168="2-F1",$A168="2-F2"),'COMPRAS CONJ - FACTORES'!AY$11,'COMPRAS CONJ - FACTORES'!AY$10)*'COMPRAS CONJ - FACTORES'!AY168</f>
        <v>0</v>
      </c>
      <c r="AZ168" s="21">
        <f>+$I168*IF(OR($A168="2-F1",$A168="2-F2"),'COMPRAS CONJ - FACTORES'!AZ$11,'COMPRAS CONJ - FACTORES'!AZ$10)*'COMPRAS CONJ - FACTORES'!AZ168</f>
        <v>0</v>
      </c>
      <c r="BA168" s="21">
        <f>+$I168*IF(OR($A168="2-F1",$A168="2-F2"),'COMPRAS CONJ - FACTORES'!BA$11,'COMPRAS CONJ - FACTORES'!BA$10)*'COMPRAS CONJ - FACTORES'!BA168</f>
        <v>0</v>
      </c>
      <c r="BB168" s="21">
        <f>+$I168*IF(OR($A168="2-F1",$A168="2-F2"),'COMPRAS CONJ - FACTORES'!BB$11,'COMPRAS CONJ - FACTORES'!BB$10)*'COMPRAS CONJ - FACTORES'!BB168</f>
        <v>0</v>
      </c>
      <c r="BC168" s="21">
        <f>+$I168*IF(OR($A168="2-F1",$A168="2-F2"),'COMPRAS CONJ - FACTORES'!BC$11,'COMPRAS CONJ - FACTORES'!BC$10)*'COMPRAS CONJ - FACTORES'!BC168</f>
        <v>0</v>
      </c>
      <c r="BD168" s="21">
        <f>+$I168*IF(OR($A168="2-F1",$A168="2-F2"),'COMPRAS CONJ - FACTORES'!BD$11,'COMPRAS CONJ - FACTORES'!BD$10)*'COMPRAS CONJ - FACTORES'!BD168</f>
        <v>0</v>
      </c>
      <c r="BE168" s="21">
        <f>+$I168*IF(OR($A168="2-F1",$A168="2-F2"),'COMPRAS CONJ - FACTORES'!BE$11,'COMPRAS CONJ - FACTORES'!BE$10)*'COMPRAS CONJ - FACTORES'!BE168</f>
        <v>0</v>
      </c>
      <c r="BF168" s="21">
        <f>+$I168*IF(OR($A168="2-F1",$A168="2-F2"),'COMPRAS CONJ - FACTORES'!BF$11,'COMPRAS CONJ - FACTORES'!BF$10)*'COMPRAS CONJ - FACTORES'!BF168</f>
        <v>0</v>
      </c>
      <c r="BG168" s="21">
        <f>+$I168*IF(OR($A168="2-F1",$A168="2-F2"),'COMPRAS CONJ - FACTORES'!BG$11,'COMPRAS CONJ - FACTORES'!BG$10)*'COMPRAS CONJ - FACTORES'!BG168</f>
        <v>0</v>
      </c>
      <c r="BH168" s="21">
        <f>+$I168*IF(OR($A168="2-F1",$A168="2-F2"),'COMPRAS CONJ - FACTORES'!BH$11,'COMPRAS CONJ - FACTORES'!BH$10)*'COMPRAS CONJ - FACTORES'!BH168</f>
        <v>0</v>
      </c>
      <c r="BI168" s="21">
        <f>+$I168*IF(OR($A168="2-F1",$A168="2-F2"),'COMPRAS CONJ - FACTORES'!BI$11,'COMPRAS CONJ - FACTORES'!BI$10)*'COMPRAS CONJ - FACTORES'!BI168</f>
        <v>0</v>
      </c>
      <c r="BJ168" s="21">
        <f>+$I168*IF(OR($A168="2-F1",$A168="2-F2"),'COMPRAS CONJ - FACTORES'!BJ$11,'COMPRAS CONJ - FACTORES'!BJ$10)*'COMPRAS CONJ - FACTORES'!BJ168</f>
        <v>48.845210399999992</v>
      </c>
      <c r="BK168" s="21">
        <f>+$I168*IF(OR($A168="2-F1",$A168="2-F2"),'COMPRAS CONJ - FACTORES'!BK$11,'COMPRAS CONJ - FACTORES'!BK$10)*'COMPRAS CONJ - FACTORES'!BK168</f>
        <v>48.845210399999992</v>
      </c>
      <c r="BL168" s="21">
        <f>+$I168*IF(OR($A168="2-F1",$A168="2-F2"),'COMPRAS CONJ - FACTORES'!BL$11,'COMPRAS CONJ - FACTORES'!BL$10)*'COMPRAS CONJ - FACTORES'!BL168</f>
        <v>48.845210399999992</v>
      </c>
      <c r="BM168" s="21">
        <f>+$I168*IF(OR($A168="2-F1",$A168="2-F2"),'COMPRAS CONJ - FACTORES'!BM$11,'COMPRAS CONJ - FACTORES'!BM$10)*'COMPRAS CONJ - FACTORES'!BM168</f>
        <v>48.845210399999992</v>
      </c>
      <c r="BN168" s="21">
        <f>+$I168*IF(OR($A168="2-F1",$A168="2-F2"),'COMPRAS CONJ - FACTORES'!BN$11,'COMPRAS CONJ - FACTORES'!BN$10)*'COMPRAS CONJ - FACTORES'!BN168</f>
        <v>48.845210399999992</v>
      </c>
      <c r="BO168" s="21">
        <f>+$I168*IF(OR($A168="2-F1",$A168="2-F2"),'COMPRAS CONJ - FACTORES'!BO$11,'COMPRAS CONJ - FACTORES'!BO$10)*'COMPRAS CONJ - FACTORES'!BO168</f>
        <v>48.845210399999992</v>
      </c>
      <c r="BP168" s="21">
        <f>+$I168*IF(OR($A168="2-F1",$A168="2-F2"),'COMPRAS CONJ - FACTORES'!BP$11,'COMPRAS CONJ - FACTORES'!BP$10)*'COMPRAS CONJ - FACTORES'!BP168</f>
        <v>48.845210399999992</v>
      </c>
      <c r="BQ168" s="21">
        <f>+$I168*IF(OR($A168="2-F1",$A168="2-F2"),'COMPRAS CONJ - FACTORES'!BQ$11,'COMPRAS CONJ - FACTORES'!BQ$10)*'COMPRAS CONJ - FACTORES'!BQ168</f>
        <v>48.845210399999992</v>
      </c>
      <c r="BR168" s="21">
        <f>+$I168*IF(OR($A168="2-F1",$A168="2-F2"),'COMPRAS CONJ - FACTORES'!BR$11,'COMPRAS CONJ - FACTORES'!BR$10)*'COMPRAS CONJ - FACTORES'!BR168</f>
        <v>48.845210399999992</v>
      </c>
      <c r="BS168" s="21">
        <f>+$I168*IF(OR($A168="2-F1",$A168="2-F2"),'COMPRAS CONJ - FACTORES'!BS$11,'COMPRAS CONJ - FACTORES'!BS$10)*'COMPRAS CONJ - FACTORES'!BS168</f>
        <v>48.845210399999992</v>
      </c>
      <c r="BT168" s="21">
        <f>+$I168*IF(OR($A168="2-F1",$A168="2-F2"),'COMPRAS CONJ - FACTORES'!BT$11,'COMPRAS CONJ - FACTORES'!BT$10)*'COMPRAS CONJ - FACTORES'!BT168</f>
        <v>48.845210399999992</v>
      </c>
      <c r="BU168" s="21">
        <f>+$I168*IF(OR($A168="2-F1",$A168="2-F2"),'COMPRAS CONJ - FACTORES'!BU$11,'COMPRAS CONJ - FACTORES'!BU$10)*'COMPRAS CONJ - FACTORES'!BU168</f>
        <v>48.845210399999992</v>
      </c>
      <c r="BV168" s="21">
        <f>+$I168*IF(OR($A168="2-F1",$A168="2-F2"),'COMPRAS CONJ - FACTORES'!BV$11,'COMPRAS CONJ - FACTORES'!BV$10)*'COMPRAS CONJ - FACTORES'!BV168</f>
        <v>49.676025599999996</v>
      </c>
      <c r="BW168" s="21">
        <f>+$I168*IF(OR($A168="2-F1",$A168="2-F2"),'COMPRAS CONJ - FACTORES'!BW$11,'COMPRAS CONJ - FACTORES'!BW$10)*'COMPRAS CONJ - FACTORES'!BW168</f>
        <v>49.676025599999996</v>
      </c>
      <c r="BX168" s="21">
        <f>+$I168*IF(OR($A168="2-F1",$A168="2-F2"),'COMPRAS CONJ - FACTORES'!BX$11,'COMPRAS CONJ - FACTORES'!BX$10)*'COMPRAS CONJ - FACTORES'!BX168</f>
        <v>49.676025599999996</v>
      </c>
      <c r="BY168" s="21">
        <f>+$I168*IF(OR($A168="2-F1",$A168="2-F2"),'COMPRAS CONJ - FACTORES'!BY$11,'COMPRAS CONJ - FACTORES'!BY$10)*'COMPRAS CONJ - FACTORES'!BY168</f>
        <v>49.676025599999996</v>
      </c>
      <c r="BZ168" s="21">
        <f>+$I168*IF(OR($A168="2-F1",$A168="2-F2"),'COMPRAS CONJ - FACTORES'!BZ$11,'COMPRAS CONJ - FACTORES'!BZ$10)*'COMPRAS CONJ - FACTORES'!BZ168</f>
        <v>49.676025599999996</v>
      </c>
      <c r="CA168" s="21">
        <f>+$I168*IF(OR($A168="2-F1",$A168="2-F2"),'COMPRAS CONJ - FACTORES'!CA$11,'COMPRAS CONJ - FACTORES'!CA$10)*'COMPRAS CONJ - FACTORES'!CA168</f>
        <v>49.676025599999996</v>
      </c>
    </row>
    <row r="169" spans="1:79" x14ac:dyDescent="0.3">
      <c r="A169" s="9" t="s">
        <v>3425</v>
      </c>
      <c r="B169" s="15" t="s">
        <v>2830</v>
      </c>
      <c r="C169" s="438" t="s">
        <v>3678</v>
      </c>
      <c r="D169" s="11" t="s">
        <v>2825</v>
      </c>
      <c r="E169" s="9" t="s">
        <v>2826</v>
      </c>
      <c r="F169" s="9" t="s">
        <v>3606</v>
      </c>
      <c r="G169" s="9" t="s">
        <v>3679</v>
      </c>
      <c r="H169" s="12" t="s">
        <v>3658</v>
      </c>
      <c r="I169" s="13">
        <v>41.76</v>
      </c>
      <c r="J169" s="14">
        <v>37</v>
      </c>
      <c r="K169" s="24">
        <v>43447</v>
      </c>
      <c r="L169" s="24">
        <v>51501</v>
      </c>
      <c r="M169" s="14"/>
      <c r="N169" s="21">
        <f>+$I169*IF(OR($A169="2-F1",$A169="2-F2"),'COMPRAS CONJ - FACTORES'!N$11,'COMPRAS CONJ - FACTORES'!N$10)*'COMPRAS CONJ - FACTORES'!N169</f>
        <v>0</v>
      </c>
      <c r="O169" s="21">
        <f>+$I169*IF(OR($A169="2-F1",$A169="2-F2"),'COMPRAS CONJ - FACTORES'!O$11,'COMPRAS CONJ - FACTORES'!O$10)*'COMPRAS CONJ - FACTORES'!O169</f>
        <v>0</v>
      </c>
      <c r="P169" s="21">
        <f>+$I169*IF(OR($A169="2-F1",$A169="2-F2"),'COMPRAS CONJ - FACTORES'!P$11,'COMPRAS CONJ - FACTORES'!P$10)*'COMPRAS CONJ - FACTORES'!P169</f>
        <v>0</v>
      </c>
      <c r="Q169" s="21">
        <f>+$I169*IF(OR($A169="2-F1",$A169="2-F2"),'COMPRAS CONJ - FACTORES'!Q$11,'COMPRAS CONJ - FACTORES'!Q$10)*'COMPRAS CONJ - FACTORES'!Q169</f>
        <v>0</v>
      </c>
      <c r="R169" s="21">
        <f>+$I169*IF(OR($A169="2-F1",$A169="2-F2"),'COMPRAS CONJ - FACTORES'!R$11,'COMPRAS CONJ - FACTORES'!R$10)*'COMPRAS CONJ - FACTORES'!R169</f>
        <v>0</v>
      </c>
      <c r="S169" s="21">
        <f>+$I169*IF(OR($A169="2-F1",$A169="2-F2"),'COMPRAS CONJ - FACTORES'!S$11,'COMPRAS CONJ - FACTORES'!S$10)*'COMPRAS CONJ - FACTORES'!S169</f>
        <v>0</v>
      </c>
      <c r="T169" s="21">
        <f>+$I169*IF(OR($A169="2-F1",$A169="2-F2"),'COMPRAS CONJ - FACTORES'!T$11,'COMPRAS CONJ - FACTORES'!T$10)*'COMPRAS CONJ - FACTORES'!T169</f>
        <v>0</v>
      </c>
      <c r="U169" s="21">
        <f>+$I169*IF(OR($A169="2-F1",$A169="2-F2"),'COMPRAS CONJ - FACTORES'!U$11,'COMPRAS CONJ - FACTORES'!U$10)*'COMPRAS CONJ - FACTORES'!U169</f>
        <v>0</v>
      </c>
      <c r="V169" s="21">
        <f>+$I169*IF(OR($A169="2-F1",$A169="2-F2"),'COMPRAS CONJ - FACTORES'!V$11,'COMPRAS CONJ - FACTORES'!V$10)*'COMPRAS CONJ - FACTORES'!V169</f>
        <v>0</v>
      </c>
      <c r="W169" s="21">
        <f>+$I169*IF(OR($A169="2-F1",$A169="2-F2"),'COMPRAS CONJ - FACTORES'!W$11,'COMPRAS CONJ - FACTORES'!W$10)*'COMPRAS CONJ - FACTORES'!W169</f>
        <v>0</v>
      </c>
      <c r="X169" s="21">
        <f>+$I169*IF(OR($A169="2-F1",$A169="2-F2"),'COMPRAS CONJ - FACTORES'!X$11,'COMPRAS CONJ - FACTORES'!X$10)*'COMPRAS CONJ - FACTORES'!X169</f>
        <v>0</v>
      </c>
      <c r="Y169" s="21">
        <f>+$I169*IF(OR($A169="2-F1",$A169="2-F2"),'COMPRAS CONJ - FACTORES'!Y$11,'COMPRAS CONJ - FACTORES'!Y$10)*'COMPRAS CONJ - FACTORES'!Y169</f>
        <v>0</v>
      </c>
      <c r="Z169" s="21">
        <f>+$I169*IF(OR($A169="2-F1",$A169="2-F2"),'COMPRAS CONJ - FACTORES'!Z$11,'COMPRAS CONJ - FACTORES'!Z$10)*'COMPRAS CONJ - FACTORES'!Z169</f>
        <v>0</v>
      </c>
      <c r="AA169" s="21">
        <f>+$I169*IF(OR($A169="2-F1",$A169="2-F2"),'COMPRAS CONJ - FACTORES'!AA$11,'COMPRAS CONJ - FACTORES'!AA$10)*'COMPRAS CONJ - FACTORES'!AA169</f>
        <v>0</v>
      </c>
      <c r="AB169" s="21">
        <f>+$I169*IF(OR($A169="2-F1",$A169="2-F2"),'COMPRAS CONJ - FACTORES'!AB$11,'COMPRAS CONJ - FACTORES'!AB$10)*'COMPRAS CONJ - FACTORES'!AB169</f>
        <v>0</v>
      </c>
      <c r="AC169" s="21">
        <f>+$I169*IF(OR($A169="2-F1",$A169="2-F2"),'COMPRAS CONJ - FACTORES'!AC$11,'COMPRAS CONJ - FACTORES'!AC$10)*'COMPRAS CONJ - FACTORES'!AC169</f>
        <v>0</v>
      </c>
      <c r="AD169" s="21">
        <f>+$I169*IF(OR($A169="2-F1",$A169="2-F2"),'COMPRAS CONJ - FACTORES'!AD$11,'COMPRAS CONJ - FACTORES'!AD$10)*'COMPRAS CONJ - FACTORES'!AD169</f>
        <v>0</v>
      </c>
      <c r="AE169" s="21">
        <f>+$I169*IF(OR($A169="2-F1",$A169="2-F2"),'COMPRAS CONJ - FACTORES'!AE$11,'COMPRAS CONJ - FACTORES'!AE$10)*'COMPRAS CONJ - FACTORES'!AE169</f>
        <v>0</v>
      </c>
      <c r="AF169" s="21">
        <f>+$I169*IF(OR($A169="2-F1",$A169="2-F2"),'COMPRAS CONJ - FACTORES'!AF$11,'COMPRAS CONJ - FACTORES'!AF$10)*'COMPRAS CONJ - FACTORES'!AF169</f>
        <v>0</v>
      </c>
      <c r="AG169" s="21">
        <f>+$I169*IF(OR($A169="2-F1",$A169="2-F2"),'COMPRAS CONJ - FACTORES'!AG$11,'COMPRAS CONJ - FACTORES'!AG$10)*'COMPRAS CONJ - FACTORES'!AG169</f>
        <v>0</v>
      </c>
      <c r="AH169" s="21">
        <f>+$I169*IF(OR($A169="2-F1",$A169="2-F2"),'COMPRAS CONJ - FACTORES'!AH$11,'COMPRAS CONJ - FACTORES'!AH$10)*'COMPRAS CONJ - FACTORES'!AH169</f>
        <v>0</v>
      </c>
      <c r="AI169" s="21">
        <f>+$I169*IF(OR($A169="2-F1",$A169="2-F2"),'COMPRAS CONJ - FACTORES'!AI$11,'COMPRAS CONJ - FACTORES'!AI$10)*'COMPRAS CONJ - FACTORES'!AI169</f>
        <v>0</v>
      </c>
      <c r="AJ169" s="21">
        <f>+$I169*IF(OR($A169="2-F1",$A169="2-F2"),'COMPRAS CONJ - FACTORES'!AJ$11,'COMPRAS CONJ - FACTORES'!AJ$10)*'COMPRAS CONJ - FACTORES'!AJ169</f>
        <v>0</v>
      </c>
      <c r="AK169" s="21">
        <f>+$I169*IF(OR($A169="2-F1",$A169="2-F2"),'COMPRAS CONJ - FACTORES'!AK$11,'COMPRAS CONJ - FACTORES'!AK$10)*'COMPRAS CONJ - FACTORES'!AK169</f>
        <v>0</v>
      </c>
      <c r="AL169" s="21">
        <f>+$I169*IF(OR($A169="2-F1",$A169="2-F2"),'COMPRAS CONJ - FACTORES'!AL$11,'COMPRAS CONJ - FACTORES'!AL$10)*'COMPRAS CONJ - FACTORES'!AL169</f>
        <v>0</v>
      </c>
      <c r="AM169" s="21">
        <f>+$I169*IF(OR($A169="2-F1",$A169="2-F2"),'COMPRAS CONJ - FACTORES'!AM$11,'COMPRAS CONJ - FACTORES'!AM$10)*'COMPRAS CONJ - FACTORES'!AM169</f>
        <v>0</v>
      </c>
      <c r="AN169" s="21">
        <f>+$I169*IF(OR($A169="2-F1",$A169="2-F2"),'COMPRAS CONJ - FACTORES'!AN$11,'COMPRAS CONJ - FACTORES'!AN$10)*'COMPRAS CONJ - FACTORES'!AN169</f>
        <v>0</v>
      </c>
      <c r="AO169" s="21">
        <f>+$I169*IF(OR($A169="2-F1",$A169="2-F2"),'COMPRAS CONJ - FACTORES'!AO$11,'COMPRAS CONJ - FACTORES'!AO$10)*'COMPRAS CONJ - FACTORES'!AO169</f>
        <v>0</v>
      </c>
      <c r="AP169" s="21">
        <f>+$I169*IF(OR($A169="2-F1",$A169="2-F2"),'COMPRAS CONJ - FACTORES'!AP$11,'COMPRAS CONJ - FACTORES'!AP$10)*'COMPRAS CONJ - FACTORES'!AP169</f>
        <v>0</v>
      </c>
      <c r="AQ169" s="21">
        <f>+$I169*IF(OR($A169="2-F1",$A169="2-F2"),'COMPRAS CONJ - FACTORES'!AQ$11,'COMPRAS CONJ - FACTORES'!AQ$10)*'COMPRAS CONJ - FACTORES'!AQ169</f>
        <v>0</v>
      </c>
      <c r="AR169" s="21">
        <f>+$I169*IF(OR($A169="2-F1",$A169="2-F2"),'COMPRAS CONJ - FACTORES'!AR$11,'COMPRAS CONJ - FACTORES'!AR$10)*'COMPRAS CONJ - FACTORES'!AR169</f>
        <v>0</v>
      </c>
      <c r="AS169" s="21">
        <f>+$I169*IF(OR($A169="2-F1",$A169="2-F2"),'COMPRAS CONJ - FACTORES'!AS$11,'COMPRAS CONJ - FACTORES'!AS$10)*'COMPRAS CONJ - FACTORES'!AS169</f>
        <v>0</v>
      </c>
      <c r="AT169" s="21">
        <f>+$I169*IF(OR($A169="2-F1",$A169="2-F2"),'COMPRAS CONJ - FACTORES'!AT$11,'COMPRAS CONJ - FACTORES'!AT$10)*'COMPRAS CONJ - FACTORES'!AT169</f>
        <v>0</v>
      </c>
      <c r="AU169" s="21">
        <f>+$I169*IF(OR($A169="2-F1",$A169="2-F2"),'COMPRAS CONJ - FACTORES'!AU$11,'COMPRAS CONJ - FACTORES'!AU$10)*'COMPRAS CONJ - FACTORES'!AU169</f>
        <v>0</v>
      </c>
      <c r="AV169" s="21">
        <f>+$I169*IF(OR($A169="2-F1",$A169="2-F2"),'COMPRAS CONJ - FACTORES'!AV$11,'COMPRAS CONJ - FACTORES'!AV$10)*'COMPRAS CONJ - FACTORES'!AV169</f>
        <v>0</v>
      </c>
      <c r="AW169" s="21">
        <f>+$I169*IF(OR($A169="2-F1",$A169="2-F2"),'COMPRAS CONJ - FACTORES'!AW$11,'COMPRAS CONJ - FACTORES'!AW$10)*'COMPRAS CONJ - FACTORES'!AW169</f>
        <v>0</v>
      </c>
      <c r="AX169" s="21">
        <f>+$I169*IF(OR($A169="2-F1",$A169="2-F2"),'COMPRAS CONJ - FACTORES'!AX$11,'COMPRAS CONJ - FACTORES'!AX$10)*'COMPRAS CONJ - FACTORES'!AX169</f>
        <v>0</v>
      </c>
      <c r="AY169" s="21">
        <f>+$I169*IF(OR($A169="2-F1",$A169="2-F2"),'COMPRAS CONJ - FACTORES'!AY$11,'COMPRAS CONJ - FACTORES'!AY$10)*'COMPRAS CONJ - FACTORES'!AY169</f>
        <v>0</v>
      </c>
      <c r="AZ169" s="21">
        <f>+$I169*IF(OR($A169="2-F1",$A169="2-F2"),'COMPRAS CONJ - FACTORES'!AZ$11,'COMPRAS CONJ - FACTORES'!AZ$10)*'COMPRAS CONJ - FACTORES'!AZ169</f>
        <v>0</v>
      </c>
      <c r="BA169" s="21">
        <f>+$I169*IF(OR($A169="2-F1",$A169="2-F2"),'COMPRAS CONJ - FACTORES'!BA$11,'COMPRAS CONJ - FACTORES'!BA$10)*'COMPRAS CONJ - FACTORES'!BA169</f>
        <v>0</v>
      </c>
      <c r="BB169" s="21">
        <f>+$I169*IF(OR($A169="2-F1",$A169="2-F2"),'COMPRAS CONJ - FACTORES'!BB$11,'COMPRAS CONJ - FACTORES'!BB$10)*'COMPRAS CONJ - FACTORES'!BB169</f>
        <v>0</v>
      </c>
      <c r="BC169" s="21">
        <f>+$I169*IF(OR($A169="2-F1",$A169="2-F2"),'COMPRAS CONJ - FACTORES'!BC$11,'COMPRAS CONJ - FACTORES'!BC$10)*'COMPRAS CONJ - FACTORES'!BC169</f>
        <v>0</v>
      </c>
      <c r="BD169" s="21">
        <f>+$I169*IF(OR($A169="2-F1",$A169="2-F2"),'COMPRAS CONJ - FACTORES'!BD$11,'COMPRAS CONJ - FACTORES'!BD$10)*'COMPRAS CONJ - FACTORES'!BD169</f>
        <v>0</v>
      </c>
      <c r="BE169" s="21">
        <f>+$I169*IF(OR($A169="2-F1",$A169="2-F2"),'COMPRAS CONJ - FACTORES'!BE$11,'COMPRAS CONJ - FACTORES'!BE$10)*'COMPRAS CONJ - FACTORES'!BE169</f>
        <v>0</v>
      </c>
      <c r="BF169" s="21">
        <f>+$I169*IF(OR($A169="2-F1",$A169="2-F2"),'COMPRAS CONJ - FACTORES'!BF$11,'COMPRAS CONJ - FACTORES'!BF$10)*'COMPRAS CONJ - FACTORES'!BF169</f>
        <v>0</v>
      </c>
      <c r="BG169" s="21">
        <f>+$I169*IF(OR($A169="2-F1",$A169="2-F2"),'COMPRAS CONJ - FACTORES'!BG$11,'COMPRAS CONJ - FACTORES'!BG$10)*'COMPRAS CONJ - FACTORES'!BG169</f>
        <v>0</v>
      </c>
      <c r="BH169" s="21">
        <f>+$I169*IF(OR($A169="2-F1",$A169="2-F2"),'COMPRAS CONJ - FACTORES'!BH$11,'COMPRAS CONJ - FACTORES'!BH$10)*'COMPRAS CONJ - FACTORES'!BH169</f>
        <v>0</v>
      </c>
      <c r="BI169" s="21">
        <f>+$I169*IF(OR($A169="2-F1",$A169="2-F2"),'COMPRAS CONJ - FACTORES'!BI$11,'COMPRAS CONJ - FACTORES'!BI$10)*'COMPRAS CONJ - FACTORES'!BI169</f>
        <v>0</v>
      </c>
      <c r="BJ169" s="21">
        <f>+$I169*IF(OR($A169="2-F1",$A169="2-F2"),'COMPRAS CONJ - FACTORES'!BJ$11,'COMPRAS CONJ - FACTORES'!BJ$10)*'COMPRAS CONJ - FACTORES'!BJ169</f>
        <v>0</v>
      </c>
      <c r="BK169" s="21">
        <f>+$I169*IF(OR($A169="2-F1",$A169="2-F2"),'COMPRAS CONJ - FACTORES'!BK$11,'COMPRAS CONJ - FACTORES'!BK$10)*'COMPRAS CONJ - FACTORES'!BK169</f>
        <v>0</v>
      </c>
      <c r="BL169" s="21">
        <f>+$I169*IF(OR($A169="2-F1",$A169="2-F2"),'COMPRAS CONJ - FACTORES'!BL$11,'COMPRAS CONJ - FACTORES'!BL$10)*'COMPRAS CONJ - FACTORES'!BL169</f>
        <v>0</v>
      </c>
      <c r="BM169" s="21">
        <f>+$I169*IF(OR($A169="2-F1",$A169="2-F2"),'COMPRAS CONJ - FACTORES'!BM$11,'COMPRAS CONJ - FACTORES'!BM$10)*'COMPRAS CONJ - FACTORES'!BM169</f>
        <v>0</v>
      </c>
      <c r="BN169" s="21">
        <f>+$I169*IF(OR($A169="2-F1",$A169="2-F2"),'COMPRAS CONJ - FACTORES'!BN$11,'COMPRAS CONJ - FACTORES'!BN$10)*'COMPRAS CONJ - FACTORES'!BN169</f>
        <v>0</v>
      </c>
      <c r="BO169" s="21">
        <f>+$I169*IF(OR($A169="2-F1",$A169="2-F2"),'COMPRAS CONJ - FACTORES'!BO$11,'COMPRAS CONJ - FACTORES'!BO$10)*'COMPRAS CONJ - FACTORES'!BO169</f>
        <v>0</v>
      </c>
      <c r="BP169" s="21">
        <f>+$I169*IF(OR($A169="2-F1",$A169="2-F2"),'COMPRAS CONJ - FACTORES'!BP$11,'COMPRAS CONJ - FACTORES'!BP$10)*'COMPRAS CONJ - FACTORES'!BP169</f>
        <v>0</v>
      </c>
      <c r="BQ169" s="21">
        <f>+$I169*IF(OR($A169="2-F1",$A169="2-F2"),'COMPRAS CONJ - FACTORES'!BQ$11,'COMPRAS CONJ - FACTORES'!BQ$10)*'COMPRAS CONJ - FACTORES'!BQ169</f>
        <v>0</v>
      </c>
      <c r="BR169" s="21">
        <f>+$I169*IF(OR($A169="2-F1",$A169="2-F2"),'COMPRAS CONJ - FACTORES'!BR$11,'COMPRAS CONJ - FACTORES'!BR$10)*'COMPRAS CONJ - FACTORES'!BR169</f>
        <v>0</v>
      </c>
      <c r="BS169" s="21">
        <f>+$I169*IF(OR($A169="2-F1",$A169="2-F2"),'COMPRAS CONJ - FACTORES'!BS$11,'COMPRAS CONJ - FACTORES'!BS$10)*'COMPRAS CONJ - FACTORES'!BS169</f>
        <v>0</v>
      </c>
      <c r="BT169" s="21">
        <f>+$I169*IF(OR($A169="2-F1",$A169="2-F2"),'COMPRAS CONJ - FACTORES'!BT$11,'COMPRAS CONJ - FACTORES'!BT$10)*'COMPRAS CONJ - FACTORES'!BT169</f>
        <v>0</v>
      </c>
      <c r="BU169" s="21">
        <f>+$I169*IF(OR($A169="2-F1",$A169="2-F2"),'COMPRAS CONJ - FACTORES'!BU$11,'COMPRAS CONJ - FACTORES'!BU$10)*'COMPRAS CONJ - FACTORES'!BU169</f>
        <v>0</v>
      </c>
      <c r="BV169" s="21">
        <f>+$I169*IF(OR($A169="2-F1",$A169="2-F2"),'COMPRAS CONJ - FACTORES'!BV$11,'COMPRAS CONJ - FACTORES'!BV$10)*'COMPRAS CONJ - FACTORES'!BV169</f>
        <v>0</v>
      </c>
      <c r="BW169" s="21">
        <f>+$I169*IF(OR($A169="2-F1",$A169="2-F2"),'COMPRAS CONJ - FACTORES'!BW$11,'COMPRAS CONJ - FACTORES'!BW$10)*'COMPRAS CONJ - FACTORES'!BW169</f>
        <v>0</v>
      </c>
      <c r="BX169" s="21">
        <f>+$I169*IF(OR($A169="2-F1",$A169="2-F2"),'COMPRAS CONJ - FACTORES'!BX$11,'COMPRAS CONJ - FACTORES'!BX$10)*'COMPRAS CONJ - FACTORES'!BX169</f>
        <v>0</v>
      </c>
      <c r="BY169" s="21">
        <f>+$I169*IF(OR($A169="2-F1",$A169="2-F2"),'COMPRAS CONJ - FACTORES'!BY$11,'COMPRAS CONJ - FACTORES'!BY$10)*'COMPRAS CONJ - FACTORES'!BY169</f>
        <v>0</v>
      </c>
      <c r="BZ169" s="21">
        <f>+$I169*IF(OR($A169="2-F1",$A169="2-F2"),'COMPRAS CONJ - FACTORES'!BZ$11,'COMPRAS CONJ - FACTORES'!BZ$10)*'COMPRAS CONJ - FACTORES'!BZ169</f>
        <v>0</v>
      </c>
      <c r="CA169" s="21">
        <f>+$I169*IF(OR($A169="2-F1",$A169="2-F2"),'COMPRAS CONJ - FACTORES'!CA$11,'COMPRAS CONJ - FACTORES'!CA$10)*'COMPRAS CONJ - FACTORES'!CA169</f>
        <v>0</v>
      </c>
    </row>
    <row r="170" spans="1:79" x14ac:dyDescent="0.3">
      <c r="A170" s="9" t="s">
        <v>3398</v>
      </c>
      <c r="B170" s="15" t="s">
        <v>2830</v>
      </c>
      <c r="C170" s="438" t="s">
        <v>3680</v>
      </c>
      <c r="D170" s="11" t="s">
        <v>2815</v>
      </c>
      <c r="E170" s="9" t="s">
        <v>3408</v>
      </c>
      <c r="F170" s="9" t="s">
        <v>3681</v>
      </c>
      <c r="G170" s="9" t="s">
        <v>3682</v>
      </c>
      <c r="H170" s="12" t="s">
        <v>3683</v>
      </c>
      <c r="I170" s="13">
        <v>48.95</v>
      </c>
      <c r="J170" s="14">
        <v>20</v>
      </c>
      <c r="K170" s="24">
        <v>43549</v>
      </c>
      <c r="L170" s="24">
        <v>44666</v>
      </c>
      <c r="M170" s="14"/>
      <c r="N170" s="21">
        <f>+$I170*IF(OR($A170="2-F1",$A170="2-F2"),'COMPRAS CONJ - FACTORES'!N$11,'COMPRAS CONJ - FACTORES'!N$10)*'COMPRAS CONJ - FACTORES'!N170</f>
        <v>0</v>
      </c>
      <c r="O170" s="21">
        <f>+$I170*IF(OR($A170="2-F1",$A170="2-F2"),'COMPRAS CONJ - FACTORES'!O$11,'COMPRAS CONJ - FACTORES'!O$10)*'COMPRAS CONJ - FACTORES'!O170</f>
        <v>0</v>
      </c>
      <c r="P170" s="21">
        <f>+$I170*IF(OR($A170="2-F1",$A170="2-F2"),'COMPRAS CONJ - FACTORES'!P$11,'COMPRAS CONJ - FACTORES'!P$10)*'COMPRAS CONJ - FACTORES'!P170</f>
        <v>0</v>
      </c>
      <c r="Q170" s="21">
        <f>+$I170*IF(OR($A170="2-F1",$A170="2-F2"),'COMPRAS CONJ - FACTORES'!Q$11,'COMPRAS CONJ - FACTORES'!Q$10)*'COMPRAS CONJ - FACTORES'!Q170</f>
        <v>0</v>
      </c>
      <c r="R170" s="21">
        <f>+$I170*IF(OR($A170="2-F1",$A170="2-F2"),'COMPRAS CONJ - FACTORES'!R$11,'COMPRAS CONJ - FACTORES'!R$10)*'COMPRAS CONJ - FACTORES'!R170</f>
        <v>0</v>
      </c>
      <c r="S170" s="21">
        <f>+$I170*IF(OR($A170="2-F1",$A170="2-F2"),'COMPRAS CONJ - FACTORES'!S$11,'COMPRAS CONJ - FACTORES'!S$10)*'COMPRAS CONJ - FACTORES'!S170</f>
        <v>0</v>
      </c>
      <c r="T170" s="21">
        <f>+$I170*IF(OR($A170="2-F1",$A170="2-F2"),'COMPRAS CONJ - FACTORES'!T$11,'COMPRAS CONJ - FACTORES'!T$10)*'COMPRAS CONJ - FACTORES'!T170</f>
        <v>0</v>
      </c>
      <c r="U170" s="21">
        <f>+$I170*IF(OR($A170="2-F1",$A170="2-F2"),'COMPRAS CONJ - FACTORES'!U$11,'COMPRAS CONJ - FACTORES'!U$10)*'COMPRAS CONJ - FACTORES'!U170</f>
        <v>0</v>
      </c>
      <c r="V170" s="21">
        <f>+$I170*IF(OR($A170="2-F1",$A170="2-F2"),'COMPRAS CONJ - FACTORES'!V$11,'COMPRAS CONJ - FACTORES'!V$10)*'COMPRAS CONJ - FACTORES'!V170</f>
        <v>0</v>
      </c>
      <c r="W170" s="21">
        <f>+$I170*IF(OR($A170="2-F1",$A170="2-F2"),'COMPRAS CONJ - FACTORES'!W$11,'COMPRAS CONJ - FACTORES'!W$10)*'COMPRAS CONJ - FACTORES'!W170</f>
        <v>0</v>
      </c>
      <c r="X170" s="21">
        <f>+$I170*IF(OR($A170="2-F1",$A170="2-F2"),'COMPRAS CONJ - FACTORES'!X$11,'COMPRAS CONJ - FACTORES'!X$10)*'COMPRAS CONJ - FACTORES'!X170</f>
        <v>0</v>
      </c>
      <c r="Y170" s="21">
        <f>+$I170*IF(OR($A170="2-F1",$A170="2-F2"),'COMPRAS CONJ - FACTORES'!Y$11,'COMPRAS CONJ - FACTORES'!Y$10)*'COMPRAS CONJ - FACTORES'!Y170</f>
        <v>0</v>
      </c>
      <c r="Z170" s="21">
        <f>+$I170*IF(OR($A170="2-F1",$A170="2-F2"),'COMPRAS CONJ - FACTORES'!Z$11,'COMPRAS CONJ - FACTORES'!Z$10)*'COMPRAS CONJ - FACTORES'!Z170</f>
        <v>0</v>
      </c>
      <c r="AA170" s="21">
        <f>+$I170*IF(OR($A170="2-F1",$A170="2-F2"),'COMPRAS CONJ - FACTORES'!AA$11,'COMPRAS CONJ - FACTORES'!AA$10)*'COMPRAS CONJ - FACTORES'!AA170</f>
        <v>0</v>
      </c>
      <c r="AB170" s="21">
        <f>+$I170*IF(OR($A170="2-F1",$A170="2-F2"),'COMPRAS CONJ - FACTORES'!AB$11,'COMPRAS CONJ - FACTORES'!AB$10)*'COMPRAS CONJ - FACTORES'!AB170</f>
        <v>0</v>
      </c>
      <c r="AC170" s="21">
        <f>+$I170*IF(OR($A170="2-F1",$A170="2-F2"),'COMPRAS CONJ - FACTORES'!AC$11,'COMPRAS CONJ - FACTORES'!AC$10)*'COMPRAS CONJ - FACTORES'!AC170</f>
        <v>0</v>
      </c>
      <c r="AD170" s="21">
        <f>+$I170*IF(OR($A170="2-F1",$A170="2-F2"),'COMPRAS CONJ - FACTORES'!AD$11,'COMPRAS CONJ - FACTORES'!AD$10)*'COMPRAS CONJ - FACTORES'!AD170</f>
        <v>0</v>
      </c>
      <c r="AE170" s="21">
        <f>+$I170*IF(OR($A170="2-F1",$A170="2-F2"),'COMPRAS CONJ - FACTORES'!AE$11,'COMPRAS CONJ - FACTORES'!AE$10)*'COMPRAS CONJ - FACTORES'!AE170</f>
        <v>0</v>
      </c>
      <c r="AF170" s="21">
        <f>+$I170*IF(OR($A170="2-F1",$A170="2-F2"),'COMPRAS CONJ - FACTORES'!AF$11,'COMPRAS CONJ - FACTORES'!AF$10)*'COMPRAS CONJ - FACTORES'!AF170</f>
        <v>0</v>
      </c>
      <c r="AG170" s="21">
        <f>+$I170*IF(OR($A170="2-F1",$A170="2-F2"),'COMPRAS CONJ - FACTORES'!AG$11,'COMPRAS CONJ - FACTORES'!AG$10)*'COMPRAS CONJ - FACTORES'!AG170</f>
        <v>0</v>
      </c>
      <c r="AH170" s="21">
        <f>+$I170*IF(OR($A170="2-F1",$A170="2-F2"),'COMPRAS CONJ - FACTORES'!AH$11,'COMPRAS CONJ - FACTORES'!AH$10)*'COMPRAS CONJ - FACTORES'!AH170</f>
        <v>0</v>
      </c>
      <c r="AI170" s="21">
        <f>+$I170*IF(OR($A170="2-F1",$A170="2-F2"),'COMPRAS CONJ - FACTORES'!AI$11,'COMPRAS CONJ - FACTORES'!AI$10)*'COMPRAS CONJ - FACTORES'!AI170</f>
        <v>0</v>
      </c>
      <c r="AJ170" s="21">
        <f>+$I170*IF(OR($A170="2-F1",$A170="2-F2"),'COMPRAS CONJ - FACTORES'!AJ$11,'COMPRAS CONJ - FACTORES'!AJ$10)*'COMPRAS CONJ - FACTORES'!AJ170</f>
        <v>0</v>
      </c>
      <c r="AK170" s="21">
        <f>+$I170*IF(OR($A170="2-F1",$A170="2-F2"),'COMPRAS CONJ - FACTORES'!AK$11,'COMPRAS CONJ - FACTORES'!AK$10)*'COMPRAS CONJ - FACTORES'!AK170</f>
        <v>0</v>
      </c>
      <c r="AL170" s="21">
        <f>+$I170*IF(OR($A170="2-F1",$A170="2-F2"),'COMPRAS CONJ - FACTORES'!AL$11,'COMPRAS CONJ - FACTORES'!AL$10)*'COMPRAS CONJ - FACTORES'!AL170</f>
        <v>0</v>
      </c>
      <c r="AM170" s="21">
        <f>+$I170*IF(OR($A170="2-F1",$A170="2-F2"),'COMPRAS CONJ - FACTORES'!AM$11,'COMPRAS CONJ - FACTORES'!AM$10)*'COMPRAS CONJ - FACTORES'!AM170</f>
        <v>0</v>
      </c>
      <c r="AN170" s="21">
        <f>+$I170*IF(OR($A170="2-F1",$A170="2-F2"),'COMPRAS CONJ - FACTORES'!AN$11,'COMPRAS CONJ - FACTORES'!AN$10)*'COMPRAS CONJ - FACTORES'!AN170</f>
        <v>0</v>
      </c>
      <c r="AO170" s="21">
        <f>+$I170*IF(OR($A170="2-F1",$A170="2-F2"),'COMPRAS CONJ - FACTORES'!AO$11,'COMPRAS CONJ - FACTORES'!AO$10)*'COMPRAS CONJ - FACTORES'!AO170</f>
        <v>0</v>
      </c>
      <c r="AP170" s="21">
        <f>+$I170*IF(OR($A170="2-F1",$A170="2-F2"),'COMPRAS CONJ - FACTORES'!AP$11,'COMPRAS CONJ - FACTORES'!AP$10)*'COMPRAS CONJ - FACTORES'!AP170</f>
        <v>0</v>
      </c>
      <c r="AQ170" s="21">
        <f>+$I170*IF(OR($A170="2-F1",$A170="2-F2"),'COMPRAS CONJ - FACTORES'!AQ$11,'COMPRAS CONJ - FACTORES'!AQ$10)*'COMPRAS CONJ - FACTORES'!AQ170</f>
        <v>0</v>
      </c>
      <c r="AR170" s="21">
        <f>+$I170*IF(OR($A170="2-F1",$A170="2-F2"),'COMPRAS CONJ - FACTORES'!AR$11,'COMPRAS CONJ - FACTORES'!AR$10)*'COMPRAS CONJ - FACTORES'!AR170</f>
        <v>0</v>
      </c>
      <c r="AS170" s="21">
        <f>+$I170*IF(OR($A170="2-F1",$A170="2-F2"),'COMPRAS CONJ - FACTORES'!AS$11,'COMPRAS CONJ - FACTORES'!AS$10)*'COMPRAS CONJ - FACTORES'!AS170</f>
        <v>0</v>
      </c>
      <c r="AT170" s="21">
        <f>+$I170*IF(OR($A170="2-F1",$A170="2-F2"),'COMPRAS CONJ - FACTORES'!AT$11,'COMPRAS CONJ - FACTORES'!AT$10)*'COMPRAS CONJ - FACTORES'!AT170</f>
        <v>0</v>
      </c>
      <c r="AU170" s="21">
        <f>+$I170*IF(OR($A170="2-F1",$A170="2-F2"),'COMPRAS CONJ - FACTORES'!AU$11,'COMPRAS CONJ - FACTORES'!AU$10)*'COMPRAS CONJ - FACTORES'!AU170</f>
        <v>0</v>
      </c>
      <c r="AV170" s="21">
        <f>+$I170*IF(OR($A170="2-F1",$A170="2-F2"),'COMPRAS CONJ - FACTORES'!AV$11,'COMPRAS CONJ - FACTORES'!AV$10)*'COMPRAS CONJ - FACTORES'!AV170</f>
        <v>0</v>
      </c>
      <c r="AW170" s="21">
        <f>+$I170*IF(OR($A170="2-F1",$A170="2-F2"),'COMPRAS CONJ - FACTORES'!AW$11,'COMPRAS CONJ - FACTORES'!AW$10)*'COMPRAS CONJ - FACTORES'!AW170</f>
        <v>0</v>
      </c>
      <c r="AX170" s="21">
        <f>+$I170*IF(OR($A170="2-F1",$A170="2-F2"),'COMPRAS CONJ - FACTORES'!AX$11,'COMPRAS CONJ - FACTORES'!AX$10)*'COMPRAS CONJ - FACTORES'!AX170</f>
        <v>0</v>
      </c>
      <c r="AY170" s="21">
        <f>+$I170*IF(OR($A170="2-F1",$A170="2-F2"),'COMPRAS CONJ - FACTORES'!AY$11,'COMPRAS CONJ - FACTORES'!AY$10)*'COMPRAS CONJ - FACTORES'!AY170</f>
        <v>0</v>
      </c>
      <c r="AZ170" s="21">
        <f>+$I170*IF(OR($A170="2-F1",$A170="2-F2"),'COMPRAS CONJ - FACTORES'!AZ$11,'COMPRAS CONJ - FACTORES'!AZ$10)*'COMPRAS CONJ - FACTORES'!AZ170</f>
        <v>0</v>
      </c>
      <c r="BA170" s="21">
        <f>+$I170*IF(OR($A170="2-F1",$A170="2-F2"),'COMPRAS CONJ - FACTORES'!BA$11,'COMPRAS CONJ - FACTORES'!BA$10)*'COMPRAS CONJ - FACTORES'!BA170</f>
        <v>0</v>
      </c>
      <c r="BB170" s="21">
        <f>+$I170*IF(OR($A170="2-F1",$A170="2-F2"),'COMPRAS CONJ - FACTORES'!BB$11,'COMPRAS CONJ - FACTORES'!BB$10)*'COMPRAS CONJ - FACTORES'!BB170</f>
        <v>0</v>
      </c>
      <c r="BC170" s="21">
        <f>+$I170*IF(OR($A170="2-F1",$A170="2-F2"),'COMPRAS CONJ - FACTORES'!BC$11,'COMPRAS CONJ - FACTORES'!BC$10)*'COMPRAS CONJ - FACTORES'!BC170</f>
        <v>0</v>
      </c>
      <c r="BD170" s="21">
        <f>+$I170*IF(OR($A170="2-F1",$A170="2-F2"),'COMPRAS CONJ - FACTORES'!BD$11,'COMPRAS CONJ - FACTORES'!BD$10)*'COMPRAS CONJ - FACTORES'!BD170</f>
        <v>0</v>
      </c>
      <c r="BE170" s="21">
        <f>+$I170*IF(OR($A170="2-F1",$A170="2-F2"),'COMPRAS CONJ - FACTORES'!BE$11,'COMPRAS CONJ - FACTORES'!BE$10)*'COMPRAS CONJ - FACTORES'!BE170</f>
        <v>0</v>
      </c>
      <c r="BF170" s="21">
        <f>+$I170*IF(OR($A170="2-F1",$A170="2-F2"),'COMPRAS CONJ - FACTORES'!BF$11,'COMPRAS CONJ - FACTORES'!BF$10)*'COMPRAS CONJ - FACTORES'!BF170</f>
        <v>0</v>
      </c>
      <c r="BG170" s="21">
        <f>+$I170*IF(OR($A170="2-F1",$A170="2-F2"),'COMPRAS CONJ - FACTORES'!BG$11,'COMPRAS CONJ - FACTORES'!BG$10)*'COMPRAS CONJ - FACTORES'!BG170</f>
        <v>0</v>
      </c>
      <c r="BH170" s="21">
        <f>+$I170*IF(OR($A170="2-F1",$A170="2-F2"),'COMPRAS CONJ - FACTORES'!BH$11,'COMPRAS CONJ - FACTORES'!BH$10)*'COMPRAS CONJ - FACTORES'!BH170</f>
        <v>0</v>
      </c>
      <c r="BI170" s="21">
        <f>+$I170*IF(OR($A170="2-F1",$A170="2-F2"),'COMPRAS CONJ - FACTORES'!BI$11,'COMPRAS CONJ - FACTORES'!BI$10)*'COMPRAS CONJ - FACTORES'!BI170</f>
        <v>0</v>
      </c>
      <c r="BJ170" s="21">
        <f>+$I170*IF(OR($A170="2-F1",$A170="2-F2"),'COMPRAS CONJ - FACTORES'!BJ$11,'COMPRAS CONJ - FACTORES'!BJ$10)*'COMPRAS CONJ - FACTORES'!BJ170</f>
        <v>0</v>
      </c>
      <c r="BK170" s="21">
        <f>+$I170*IF(OR($A170="2-F1",$A170="2-F2"),'COMPRAS CONJ - FACTORES'!BK$11,'COMPRAS CONJ - FACTORES'!BK$10)*'COMPRAS CONJ - FACTORES'!BK170</f>
        <v>0</v>
      </c>
      <c r="BL170" s="21">
        <f>+$I170*IF(OR($A170="2-F1",$A170="2-F2"),'COMPRAS CONJ - FACTORES'!BL$11,'COMPRAS CONJ - FACTORES'!BL$10)*'COMPRAS CONJ - FACTORES'!BL170</f>
        <v>0</v>
      </c>
      <c r="BM170" s="21">
        <f>+$I170*IF(OR($A170="2-F1",$A170="2-F2"),'COMPRAS CONJ - FACTORES'!BM$11,'COMPRAS CONJ - FACTORES'!BM$10)*'COMPRAS CONJ - FACTORES'!BM170</f>
        <v>0</v>
      </c>
      <c r="BN170" s="21">
        <f>+$I170*IF(OR($A170="2-F1",$A170="2-F2"),'COMPRAS CONJ - FACTORES'!BN$11,'COMPRAS CONJ - FACTORES'!BN$10)*'COMPRAS CONJ - FACTORES'!BN170</f>
        <v>0</v>
      </c>
      <c r="BO170" s="21">
        <f>+$I170*IF(OR($A170="2-F1",$A170="2-F2"),'COMPRAS CONJ - FACTORES'!BO$11,'COMPRAS CONJ - FACTORES'!BO$10)*'COMPRAS CONJ - FACTORES'!BO170</f>
        <v>0</v>
      </c>
      <c r="BP170" s="21">
        <f>+$I170*IF(OR($A170="2-F1",$A170="2-F2"),'COMPRAS CONJ - FACTORES'!BP$11,'COMPRAS CONJ - FACTORES'!BP$10)*'COMPRAS CONJ - FACTORES'!BP170</f>
        <v>0</v>
      </c>
      <c r="BQ170" s="21">
        <f>+$I170*IF(OR($A170="2-F1",$A170="2-F2"),'COMPRAS CONJ - FACTORES'!BQ$11,'COMPRAS CONJ - FACTORES'!BQ$10)*'COMPRAS CONJ - FACTORES'!BQ170</f>
        <v>0</v>
      </c>
      <c r="BR170" s="21">
        <f>+$I170*IF(OR($A170="2-F1",$A170="2-F2"),'COMPRAS CONJ - FACTORES'!BR$11,'COMPRAS CONJ - FACTORES'!BR$10)*'COMPRAS CONJ - FACTORES'!BR170</f>
        <v>0</v>
      </c>
      <c r="BS170" s="21">
        <f>+$I170*IF(OR($A170="2-F1",$A170="2-F2"),'COMPRAS CONJ - FACTORES'!BS$11,'COMPRAS CONJ - FACTORES'!BS$10)*'COMPRAS CONJ - FACTORES'!BS170</f>
        <v>0</v>
      </c>
      <c r="BT170" s="21">
        <f>+$I170*IF(OR($A170="2-F1",$A170="2-F2"),'COMPRAS CONJ - FACTORES'!BT$11,'COMPRAS CONJ - FACTORES'!BT$10)*'COMPRAS CONJ - FACTORES'!BT170</f>
        <v>0</v>
      </c>
      <c r="BU170" s="21">
        <f>+$I170*IF(OR($A170="2-F1",$A170="2-F2"),'COMPRAS CONJ - FACTORES'!BU$11,'COMPRAS CONJ - FACTORES'!BU$10)*'COMPRAS CONJ - FACTORES'!BU170</f>
        <v>0</v>
      </c>
      <c r="BV170" s="21">
        <f>+$I170*IF(OR($A170="2-F1",$A170="2-F2"),'COMPRAS CONJ - FACTORES'!BV$11,'COMPRAS CONJ - FACTORES'!BV$10)*'COMPRAS CONJ - FACTORES'!BV170</f>
        <v>0</v>
      </c>
      <c r="BW170" s="21">
        <f>+$I170*IF(OR($A170="2-F1",$A170="2-F2"),'COMPRAS CONJ - FACTORES'!BW$11,'COMPRAS CONJ - FACTORES'!BW$10)*'COMPRAS CONJ - FACTORES'!BW170</f>
        <v>0</v>
      </c>
      <c r="BX170" s="21">
        <f>+$I170*IF(OR($A170="2-F1",$A170="2-F2"),'COMPRAS CONJ - FACTORES'!BX$11,'COMPRAS CONJ - FACTORES'!BX$10)*'COMPRAS CONJ - FACTORES'!BX170</f>
        <v>0</v>
      </c>
      <c r="BY170" s="21">
        <f>+$I170*IF(OR($A170="2-F1",$A170="2-F2"),'COMPRAS CONJ - FACTORES'!BY$11,'COMPRAS CONJ - FACTORES'!BY$10)*'COMPRAS CONJ - FACTORES'!BY170</f>
        <v>0</v>
      </c>
      <c r="BZ170" s="21">
        <f>+$I170*IF(OR($A170="2-F1",$A170="2-F2"),'COMPRAS CONJ - FACTORES'!BZ$11,'COMPRAS CONJ - FACTORES'!BZ$10)*'COMPRAS CONJ - FACTORES'!BZ170</f>
        <v>0</v>
      </c>
      <c r="CA170" s="21">
        <f>+$I170*IF(OR($A170="2-F1",$A170="2-F2"),'COMPRAS CONJ - FACTORES'!CA$11,'COMPRAS CONJ - FACTORES'!CA$10)*'COMPRAS CONJ - FACTORES'!CA170</f>
        <v>0</v>
      </c>
    </row>
    <row r="171" spans="1:79" x14ac:dyDescent="0.3">
      <c r="A171" s="9" t="s">
        <v>3398</v>
      </c>
      <c r="B171" s="15" t="s">
        <v>2830</v>
      </c>
      <c r="C171" s="438" t="s">
        <v>3684</v>
      </c>
      <c r="D171" s="11" t="s">
        <v>2815</v>
      </c>
      <c r="E171" s="9" t="s">
        <v>3408</v>
      </c>
      <c r="F171" s="9" t="s">
        <v>3685</v>
      </c>
      <c r="G171" s="9" t="s">
        <v>3686</v>
      </c>
      <c r="H171" s="12" t="s">
        <v>3683</v>
      </c>
      <c r="I171" s="13">
        <v>49.95</v>
      </c>
      <c r="J171" s="14">
        <v>17</v>
      </c>
      <c r="K171" s="24">
        <v>43549</v>
      </c>
      <c r="L171" s="24">
        <v>44635</v>
      </c>
      <c r="M171" s="14"/>
      <c r="N171" s="21">
        <f>+$I171*IF(OR($A171="2-F1",$A171="2-F2"),'COMPRAS CONJ - FACTORES'!N$11,'COMPRAS CONJ - FACTORES'!N$10)*'COMPRAS CONJ - FACTORES'!N171</f>
        <v>0</v>
      </c>
      <c r="O171" s="21">
        <f>+$I171*IF(OR($A171="2-F1",$A171="2-F2"),'COMPRAS CONJ - FACTORES'!O$11,'COMPRAS CONJ - FACTORES'!O$10)*'COMPRAS CONJ - FACTORES'!O171</f>
        <v>0</v>
      </c>
      <c r="P171" s="21">
        <f>+$I171*IF(OR($A171="2-F1",$A171="2-F2"),'COMPRAS CONJ - FACTORES'!P$11,'COMPRAS CONJ - FACTORES'!P$10)*'COMPRAS CONJ - FACTORES'!P171</f>
        <v>0</v>
      </c>
      <c r="Q171" s="21">
        <f>+$I171*IF(OR($A171="2-F1",$A171="2-F2"),'COMPRAS CONJ - FACTORES'!Q$11,'COMPRAS CONJ - FACTORES'!Q$10)*'COMPRAS CONJ - FACTORES'!Q171</f>
        <v>0</v>
      </c>
      <c r="R171" s="21">
        <f>+$I171*IF(OR($A171="2-F1",$A171="2-F2"),'COMPRAS CONJ - FACTORES'!R$11,'COMPRAS CONJ - FACTORES'!R$10)*'COMPRAS CONJ - FACTORES'!R171</f>
        <v>0</v>
      </c>
      <c r="S171" s="21">
        <f>+$I171*IF(OR($A171="2-F1",$A171="2-F2"),'COMPRAS CONJ - FACTORES'!S$11,'COMPRAS CONJ - FACTORES'!S$10)*'COMPRAS CONJ - FACTORES'!S171</f>
        <v>0</v>
      </c>
      <c r="T171" s="21">
        <f>+$I171*IF(OR($A171="2-F1",$A171="2-F2"),'COMPRAS CONJ - FACTORES'!T$11,'COMPRAS CONJ - FACTORES'!T$10)*'COMPRAS CONJ - FACTORES'!T171</f>
        <v>0</v>
      </c>
      <c r="U171" s="21">
        <f>+$I171*IF(OR($A171="2-F1",$A171="2-F2"),'COMPRAS CONJ - FACTORES'!U$11,'COMPRAS CONJ - FACTORES'!U$10)*'COMPRAS CONJ - FACTORES'!U171</f>
        <v>0</v>
      </c>
      <c r="V171" s="21">
        <f>+$I171*IF(OR($A171="2-F1",$A171="2-F2"),'COMPRAS CONJ - FACTORES'!V$11,'COMPRAS CONJ - FACTORES'!V$10)*'COMPRAS CONJ - FACTORES'!V171</f>
        <v>0</v>
      </c>
      <c r="W171" s="21">
        <f>+$I171*IF(OR($A171="2-F1",$A171="2-F2"),'COMPRAS CONJ - FACTORES'!W$11,'COMPRAS CONJ - FACTORES'!W$10)*'COMPRAS CONJ - FACTORES'!W171</f>
        <v>0</v>
      </c>
      <c r="X171" s="21">
        <f>+$I171*IF(OR($A171="2-F1",$A171="2-F2"),'COMPRAS CONJ - FACTORES'!X$11,'COMPRAS CONJ - FACTORES'!X$10)*'COMPRAS CONJ - FACTORES'!X171</f>
        <v>0</v>
      </c>
      <c r="Y171" s="21">
        <f>+$I171*IF(OR($A171="2-F1",$A171="2-F2"),'COMPRAS CONJ - FACTORES'!Y$11,'COMPRAS CONJ - FACTORES'!Y$10)*'COMPRAS CONJ - FACTORES'!Y171</f>
        <v>0</v>
      </c>
      <c r="Z171" s="21">
        <f>+$I171*IF(OR($A171="2-F1",$A171="2-F2"),'COMPRAS CONJ - FACTORES'!Z$11,'COMPRAS CONJ - FACTORES'!Z$10)*'COMPRAS CONJ - FACTORES'!Z171</f>
        <v>0</v>
      </c>
      <c r="AA171" s="21">
        <f>+$I171*IF(OR($A171="2-F1",$A171="2-F2"),'COMPRAS CONJ - FACTORES'!AA$11,'COMPRAS CONJ - FACTORES'!AA$10)*'COMPRAS CONJ - FACTORES'!AA171</f>
        <v>0</v>
      </c>
      <c r="AB171" s="21">
        <f>+$I171*IF(OR($A171="2-F1",$A171="2-F2"),'COMPRAS CONJ - FACTORES'!AB$11,'COMPRAS CONJ - FACTORES'!AB$10)*'COMPRAS CONJ - FACTORES'!AB171</f>
        <v>0</v>
      </c>
      <c r="AC171" s="21">
        <f>+$I171*IF(OR($A171="2-F1",$A171="2-F2"),'COMPRAS CONJ - FACTORES'!AC$11,'COMPRAS CONJ - FACTORES'!AC$10)*'COMPRAS CONJ - FACTORES'!AC171</f>
        <v>0</v>
      </c>
      <c r="AD171" s="21">
        <f>+$I171*IF(OR($A171="2-F1",$A171="2-F2"),'COMPRAS CONJ - FACTORES'!AD$11,'COMPRAS CONJ - FACTORES'!AD$10)*'COMPRAS CONJ - FACTORES'!AD171</f>
        <v>0</v>
      </c>
      <c r="AE171" s="21">
        <f>+$I171*IF(OR($A171="2-F1",$A171="2-F2"),'COMPRAS CONJ - FACTORES'!AE$11,'COMPRAS CONJ - FACTORES'!AE$10)*'COMPRAS CONJ - FACTORES'!AE171</f>
        <v>0</v>
      </c>
      <c r="AF171" s="21">
        <f>+$I171*IF(OR($A171="2-F1",$A171="2-F2"),'COMPRAS CONJ - FACTORES'!AF$11,'COMPRAS CONJ - FACTORES'!AF$10)*'COMPRAS CONJ - FACTORES'!AF171</f>
        <v>0</v>
      </c>
      <c r="AG171" s="21">
        <f>+$I171*IF(OR($A171="2-F1",$A171="2-F2"),'COMPRAS CONJ - FACTORES'!AG$11,'COMPRAS CONJ - FACTORES'!AG$10)*'COMPRAS CONJ - FACTORES'!AG171</f>
        <v>0</v>
      </c>
      <c r="AH171" s="21">
        <f>+$I171*IF(OR($A171="2-F1",$A171="2-F2"),'COMPRAS CONJ - FACTORES'!AH$11,'COMPRAS CONJ - FACTORES'!AH$10)*'COMPRAS CONJ - FACTORES'!AH171</f>
        <v>0</v>
      </c>
      <c r="AI171" s="21">
        <f>+$I171*IF(OR($A171="2-F1",$A171="2-F2"),'COMPRAS CONJ - FACTORES'!AI$11,'COMPRAS CONJ - FACTORES'!AI$10)*'COMPRAS CONJ - FACTORES'!AI171</f>
        <v>0</v>
      </c>
      <c r="AJ171" s="21">
        <f>+$I171*IF(OR($A171="2-F1",$A171="2-F2"),'COMPRAS CONJ - FACTORES'!AJ$11,'COMPRAS CONJ - FACTORES'!AJ$10)*'COMPRAS CONJ - FACTORES'!AJ171</f>
        <v>0</v>
      </c>
      <c r="AK171" s="21">
        <f>+$I171*IF(OR($A171="2-F1",$A171="2-F2"),'COMPRAS CONJ - FACTORES'!AK$11,'COMPRAS CONJ - FACTORES'!AK$10)*'COMPRAS CONJ - FACTORES'!AK171</f>
        <v>0</v>
      </c>
      <c r="AL171" s="21">
        <f>+$I171*IF(OR($A171="2-F1",$A171="2-F2"),'COMPRAS CONJ - FACTORES'!AL$11,'COMPRAS CONJ - FACTORES'!AL$10)*'COMPRAS CONJ - FACTORES'!AL171</f>
        <v>0</v>
      </c>
      <c r="AM171" s="21">
        <f>+$I171*IF(OR($A171="2-F1",$A171="2-F2"),'COMPRAS CONJ - FACTORES'!AM$11,'COMPRAS CONJ - FACTORES'!AM$10)*'COMPRAS CONJ - FACTORES'!AM171</f>
        <v>0</v>
      </c>
      <c r="AN171" s="21">
        <f>+$I171*IF(OR($A171="2-F1",$A171="2-F2"),'COMPRAS CONJ - FACTORES'!AN$11,'COMPRAS CONJ - FACTORES'!AN$10)*'COMPRAS CONJ - FACTORES'!AN171</f>
        <v>0</v>
      </c>
      <c r="AO171" s="21">
        <f>+$I171*IF(OR($A171="2-F1",$A171="2-F2"),'COMPRAS CONJ - FACTORES'!AO$11,'COMPRAS CONJ - FACTORES'!AO$10)*'COMPRAS CONJ - FACTORES'!AO171</f>
        <v>0</v>
      </c>
      <c r="AP171" s="21">
        <f>+$I171*IF(OR($A171="2-F1",$A171="2-F2"),'COMPRAS CONJ - FACTORES'!AP$11,'COMPRAS CONJ - FACTORES'!AP$10)*'COMPRAS CONJ - FACTORES'!AP171</f>
        <v>0</v>
      </c>
      <c r="AQ171" s="21">
        <f>+$I171*IF(OR($A171="2-F1",$A171="2-F2"),'COMPRAS CONJ - FACTORES'!AQ$11,'COMPRAS CONJ - FACTORES'!AQ$10)*'COMPRAS CONJ - FACTORES'!AQ171</f>
        <v>0</v>
      </c>
      <c r="AR171" s="21">
        <f>+$I171*IF(OR($A171="2-F1",$A171="2-F2"),'COMPRAS CONJ - FACTORES'!AR$11,'COMPRAS CONJ - FACTORES'!AR$10)*'COMPRAS CONJ - FACTORES'!AR171</f>
        <v>0</v>
      </c>
      <c r="AS171" s="21">
        <f>+$I171*IF(OR($A171="2-F1",$A171="2-F2"),'COMPRAS CONJ - FACTORES'!AS$11,'COMPRAS CONJ - FACTORES'!AS$10)*'COMPRAS CONJ - FACTORES'!AS171</f>
        <v>0</v>
      </c>
      <c r="AT171" s="21">
        <f>+$I171*IF(OR($A171="2-F1",$A171="2-F2"),'COMPRAS CONJ - FACTORES'!AT$11,'COMPRAS CONJ - FACTORES'!AT$10)*'COMPRAS CONJ - FACTORES'!AT171</f>
        <v>0</v>
      </c>
      <c r="AU171" s="21">
        <f>+$I171*IF(OR($A171="2-F1",$A171="2-F2"),'COMPRAS CONJ - FACTORES'!AU$11,'COMPRAS CONJ - FACTORES'!AU$10)*'COMPRAS CONJ - FACTORES'!AU171</f>
        <v>0</v>
      </c>
      <c r="AV171" s="21">
        <f>+$I171*IF(OR($A171="2-F1",$A171="2-F2"),'COMPRAS CONJ - FACTORES'!AV$11,'COMPRAS CONJ - FACTORES'!AV$10)*'COMPRAS CONJ - FACTORES'!AV171</f>
        <v>0</v>
      </c>
      <c r="AW171" s="21">
        <f>+$I171*IF(OR($A171="2-F1",$A171="2-F2"),'COMPRAS CONJ - FACTORES'!AW$11,'COMPRAS CONJ - FACTORES'!AW$10)*'COMPRAS CONJ - FACTORES'!AW171</f>
        <v>0</v>
      </c>
      <c r="AX171" s="21">
        <f>+$I171*IF(OR($A171="2-F1",$A171="2-F2"),'COMPRAS CONJ - FACTORES'!AX$11,'COMPRAS CONJ - FACTORES'!AX$10)*'COMPRAS CONJ - FACTORES'!AX171</f>
        <v>0</v>
      </c>
      <c r="AY171" s="21">
        <f>+$I171*IF(OR($A171="2-F1",$A171="2-F2"),'COMPRAS CONJ - FACTORES'!AY$11,'COMPRAS CONJ - FACTORES'!AY$10)*'COMPRAS CONJ - FACTORES'!AY171</f>
        <v>0</v>
      </c>
      <c r="AZ171" s="21">
        <f>+$I171*IF(OR($A171="2-F1",$A171="2-F2"),'COMPRAS CONJ - FACTORES'!AZ$11,'COMPRAS CONJ - FACTORES'!AZ$10)*'COMPRAS CONJ - FACTORES'!AZ171</f>
        <v>0</v>
      </c>
      <c r="BA171" s="21">
        <f>+$I171*IF(OR($A171="2-F1",$A171="2-F2"),'COMPRAS CONJ - FACTORES'!BA$11,'COMPRAS CONJ - FACTORES'!BA$10)*'COMPRAS CONJ - FACTORES'!BA171</f>
        <v>0</v>
      </c>
      <c r="BB171" s="21">
        <f>+$I171*IF(OR($A171="2-F1",$A171="2-F2"),'COMPRAS CONJ - FACTORES'!BB$11,'COMPRAS CONJ - FACTORES'!BB$10)*'COMPRAS CONJ - FACTORES'!BB171</f>
        <v>0</v>
      </c>
      <c r="BC171" s="21">
        <f>+$I171*IF(OR($A171="2-F1",$A171="2-F2"),'COMPRAS CONJ - FACTORES'!BC$11,'COMPRAS CONJ - FACTORES'!BC$10)*'COMPRAS CONJ - FACTORES'!BC171</f>
        <v>0</v>
      </c>
      <c r="BD171" s="21">
        <f>+$I171*IF(OR($A171="2-F1",$A171="2-F2"),'COMPRAS CONJ - FACTORES'!BD$11,'COMPRAS CONJ - FACTORES'!BD$10)*'COMPRAS CONJ - FACTORES'!BD171</f>
        <v>0</v>
      </c>
      <c r="BE171" s="21">
        <f>+$I171*IF(OR($A171="2-F1",$A171="2-F2"),'COMPRAS CONJ - FACTORES'!BE$11,'COMPRAS CONJ - FACTORES'!BE$10)*'COMPRAS CONJ - FACTORES'!BE171</f>
        <v>0</v>
      </c>
      <c r="BF171" s="21">
        <f>+$I171*IF(OR($A171="2-F1",$A171="2-F2"),'COMPRAS CONJ - FACTORES'!BF$11,'COMPRAS CONJ - FACTORES'!BF$10)*'COMPRAS CONJ - FACTORES'!BF171</f>
        <v>0</v>
      </c>
      <c r="BG171" s="21">
        <f>+$I171*IF(OR($A171="2-F1",$A171="2-F2"),'COMPRAS CONJ - FACTORES'!BG$11,'COMPRAS CONJ - FACTORES'!BG$10)*'COMPRAS CONJ - FACTORES'!BG171</f>
        <v>0</v>
      </c>
      <c r="BH171" s="21">
        <f>+$I171*IF(OR($A171="2-F1",$A171="2-F2"),'COMPRAS CONJ - FACTORES'!BH$11,'COMPRAS CONJ - FACTORES'!BH$10)*'COMPRAS CONJ - FACTORES'!BH171</f>
        <v>0</v>
      </c>
      <c r="BI171" s="21">
        <f>+$I171*IF(OR($A171="2-F1",$A171="2-F2"),'COMPRAS CONJ - FACTORES'!BI$11,'COMPRAS CONJ - FACTORES'!BI$10)*'COMPRAS CONJ - FACTORES'!BI171</f>
        <v>0</v>
      </c>
      <c r="BJ171" s="21">
        <f>+$I171*IF(OR($A171="2-F1",$A171="2-F2"),'COMPRAS CONJ - FACTORES'!BJ$11,'COMPRAS CONJ - FACTORES'!BJ$10)*'COMPRAS CONJ - FACTORES'!BJ171</f>
        <v>0</v>
      </c>
      <c r="BK171" s="21">
        <f>+$I171*IF(OR($A171="2-F1",$A171="2-F2"),'COMPRAS CONJ - FACTORES'!BK$11,'COMPRAS CONJ - FACTORES'!BK$10)*'COMPRAS CONJ - FACTORES'!BK171</f>
        <v>0</v>
      </c>
      <c r="BL171" s="21">
        <f>+$I171*IF(OR($A171="2-F1",$A171="2-F2"),'COMPRAS CONJ - FACTORES'!BL$11,'COMPRAS CONJ - FACTORES'!BL$10)*'COMPRAS CONJ - FACTORES'!BL171</f>
        <v>0</v>
      </c>
      <c r="BM171" s="21">
        <f>+$I171*IF(OR($A171="2-F1",$A171="2-F2"),'COMPRAS CONJ - FACTORES'!BM$11,'COMPRAS CONJ - FACTORES'!BM$10)*'COMPRAS CONJ - FACTORES'!BM171</f>
        <v>0</v>
      </c>
      <c r="BN171" s="21">
        <f>+$I171*IF(OR($A171="2-F1",$A171="2-F2"),'COMPRAS CONJ - FACTORES'!BN$11,'COMPRAS CONJ - FACTORES'!BN$10)*'COMPRAS CONJ - FACTORES'!BN171</f>
        <v>0</v>
      </c>
      <c r="BO171" s="21">
        <f>+$I171*IF(OR($A171="2-F1",$A171="2-F2"),'COMPRAS CONJ - FACTORES'!BO$11,'COMPRAS CONJ - FACTORES'!BO$10)*'COMPRAS CONJ - FACTORES'!BO171</f>
        <v>0</v>
      </c>
      <c r="BP171" s="21">
        <f>+$I171*IF(OR($A171="2-F1",$A171="2-F2"),'COMPRAS CONJ - FACTORES'!BP$11,'COMPRAS CONJ - FACTORES'!BP$10)*'COMPRAS CONJ - FACTORES'!BP171</f>
        <v>0</v>
      </c>
      <c r="BQ171" s="21">
        <f>+$I171*IF(OR($A171="2-F1",$A171="2-F2"),'COMPRAS CONJ - FACTORES'!BQ$11,'COMPRAS CONJ - FACTORES'!BQ$10)*'COMPRAS CONJ - FACTORES'!BQ171</f>
        <v>0</v>
      </c>
      <c r="BR171" s="21">
        <f>+$I171*IF(OR($A171="2-F1",$A171="2-F2"),'COMPRAS CONJ - FACTORES'!BR$11,'COMPRAS CONJ - FACTORES'!BR$10)*'COMPRAS CONJ - FACTORES'!BR171</f>
        <v>58.424766749999989</v>
      </c>
      <c r="BS171" s="21">
        <f>+$I171*IF(OR($A171="2-F1",$A171="2-F2"),'COMPRAS CONJ - FACTORES'!BS$11,'COMPRAS CONJ - FACTORES'!BS$10)*'COMPRAS CONJ - FACTORES'!BS171</f>
        <v>58.424766749999989</v>
      </c>
      <c r="BT171" s="21">
        <f>+$I171*IF(OR($A171="2-F1",$A171="2-F2"),'COMPRAS CONJ - FACTORES'!BT$11,'COMPRAS CONJ - FACTORES'!BT$10)*'COMPRAS CONJ - FACTORES'!BT171</f>
        <v>58.424766749999989</v>
      </c>
      <c r="BU171" s="21">
        <f>+$I171*IF(OR($A171="2-F1",$A171="2-F2"),'COMPRAS CONJ - FACTORES'!BU$11,'COMPRAS CONJ - FACTORES'!BU$10)*'COMPRAS CONJ - FACTORES'!BU171</f>
        <v>58.424766749999989</v>
      </c>
      <c r="BV171" s="21">
        <f>+$I171*IF(OR($A171="2-F1",$A171="2-F2"),'COMPRAS CONJ - FACTORES'!BV$11,'COMPRAS CONJ - FACTORES'!BV$10)*'COMPRAS CONJ - FACTORES'!BV171</f>
        <v>58.424766749999989</v>
      </c>
      <c r="BW171" s="21">
        <f>+$I171*IF(OR($A171="2-F1",$A171="2-F2"),'COMPRAS CONJ - FACTORES'!BW$11,'COMPRAS CONJ - FACTORES'!BW$10)*'COMPRAS CONJ - FACTORES'!BW171</f>
        <v>58.424766749999989</v>
      </c>
      <c r="BX171" s="21">
        <f>+$I171*IF(OR($A171="2-F1",$A171="2-F2"),'COMPRAS CONJ - FACTORES'!BX$11,'COMPRAS CONJ - FACTORES'!BX$10)*'COMPRAS CONJ - FACTORES'!BX171</f>
        <v>58.424766749999989</v>
      </c>
      <c r="BY171" s="21">
        <f>+$I171*IF(OR($A171="2-F1",$A171="2-F2"),'COMPRAS CONJ - FACTORES'!BY$11,'COMPRAS CONJ - FACTORES'!BY$10)*'COMPRAS CONJ - FACTORES'!BY171</f>
        <v>58.424766749999989</v>
      </c>
      <c r="BZ171" s="21">
        <f>+$I171*IF(OR($A171="2-F1",$A171="2-F2"),'COMPRAS CONJ - FACTORES'!BZ$11,'COMPRAS CONJ - FACTORES'!BZ$10)*'COMPRAS CONJ - FACTORES'!BZ171</f>
        <v>58.424766749999989</v>
      </c>
      <c r="CA171" s="21">
        <f>+$I171*IF(OR($A171="2-F1",$A171="2-F2"),'COMPRAS CONJ - FACTORES'!CA$11,'COMPRAS CONJ - FACTORES'!CA$10)*'COMPRAS CONJ - FACTORES'!CA171</f>
        <v>58.424766749999989</v>
      </c>
    </row>
    <row r="173" spans="1:79" x14ac:dyDescent="0.3">
      <c r="A173" s="9">
        <v>3</v>
      </c>
      <c r="B173" s="17" t="s">
        <v>3559</v>
      </c>
      <c r="C173" s="441" t="s">
        <v>6771</v>
      </c>
      <c r="D173" s="11" t="s">
        <v>2788</v>
      </c>
      <c r="E173" s="9" t="s">
        <v>2788</v>
      </c>
      <c r="F173" s="9" t="s">
        <v>6772</v>
      </c>
      <c r="G173" s="9" t="s">
        <v>6775</v>
      </c>
      <c r="H173" s="12" t="s">
        <v>6776</v>
      </c>
      <c r="I173" s="13">
        <v>129.5</v>
      </c>
      <c r="J173" s="14">
        <v>5</v>
      </c>
      <c r="K173" s="24">
        <v>43781</v>
      </c>
      <c r="L173" s="24">
        <v>44352</v>
      </c>
      <c r="M173" s="24">
        <v>44352</v>
      </c>
      <c r="BI173" s="21">
        <f>+$I173*IF(OR($A173="2-F1",$A173="2-F2"),'COMPRAS CONJ - FACTORES'!BI$11,'COMPRAS CONJ - FACTORES'!BI$10)*'COMPRAS CONJ - FACTORES'!BI173</f>
        <v>148.92499999999998</v>
      </c>
      <c r="BJ173" s="21">
        <f>+$I173*IF(OR($A173="2-F1",$A173="2-F2"),'COMPRAS CONJ - FACTORES'!BJ$11,'COMPRAS CONJ - FACTORES'!BJ$10)*'COMPRAS CONJ - FACTORES'!BJ173</f>
        <v>148.92499999999998</v>
      </c>
      <c r="BK173" s="21">
        <f>+$I173*IF(OR($A173="2-F1",$A173="2-F2"),'COMPRAS CONJ - FACTORES'!BK$11,'COMPRAS CONJ - FACTORES'!BK$10)*'COMPRAS CONJ - FACTORES'!BK173</f>
        <v>148.92499999999998</v>
      </c>
      <c r="BL173" s="21">
        <f>+$I173*IF(OR($A173="2-F1",$A173="2-F2"),'COMPRAS CONJ - FACTORES'!BL$11,'COMPRAS CONJ - FACTORES'!BL$10)*'COMPRAS CONJ - FACTORES'!BL173</f>
        <v>148.92499999999998</v>
      </c>
      <c r="BM173" s="21">
        <f>+$I173*IF(OR($A173="2-F1",$A173="2-F2"),'COMPRAS CONJ - FACTORES'!BM$11,'COMPRAS CONJ - FACTORES'!BM$10)*'COMPRAS CONJ - FACTORES'!BM173</f>
        <v>148.92499999999998</v>
      </c>
      <c r="BN173" s="21">
        <f>+$I173*IF(OR($A173="2-F1",$A173="2-F2"),'COMPRAS CONJ - FACTORES'!BN$11,'COMPRAS CONJ - FACTORES'!BN$10)*'COMPRAS CONJ - FACTORES'!BN173</f>
        <v>148.92499999999998</v>
      </c>
      <c r="BO173" s="21">
        <f>+$I173*IF(OR($A173="2-F1",$A173="2-F2"),'COMPRAS CONJ - FACTORES'!BO$11,'COMPRAS CONJ - FACTORES'!BO$10)*'COMPRAS CONJ - FACTORES'!BO173</f>
        <v>148.92499999999998</v>
      </c>
      <c r="BP173" s="21">
        <f>+$I173*IF(OR($A173="2-F1",$A173="2-F2"),'COMPRAS CONJ - FACTORES'!BP$11,'COMPRAS CONJ - FACTORES'!BP$10)*'COMPRAS CONJ - FACTORES'!BP173</f>
        <v>142.45000000000002</v>
      </c>
      <c r="BQ173" s="21">
        <f>+$I173*IF(OR($A173="2-F1",$A173="2-F2"),'COMPRAS CONJ - FACTORES'!BQ$11,'COMPRAS CONJ - FACTORES'!BQ$10)*'COMPRAS CONJ - FACTORES'!BQ173</f>
        <v>142.45000000000002</v>
      </c>
      <c r="BR173" s="21">
        <f>+$I173*IF(OR($A173="2-F1",$A173="2-F2"),'COMPRAS CONJ - FACTORES'!BR$11,'COMPRAS CONJ - FACTORES'!BR$10)*'COMPRAS CONJ - FACTORES'!BR173</f>
        <v>142.45000000000002</v>
      </c>
      <c r="BS173" s="21">
        <f>+$I173*IF(OR($A173="2-F1",$A173="2-F2"),'COMPRAS CONJ - FACTORES'!BS$11,'COMPRAS CONJ - FACTORES'!BS$10)*'COMPRAS CONJ - FACTORES'!BS173</f>
        <v>142.45000000000002</v>
      </c>
      <c r="BT173" s="21">
        <f>+$I173*IF(OR($A173="2-F1",$A173="2-F2"),'COMPRAS CONJ - FACTORES'!BT$11,'COMPRAS CONJ - FACTORES'!BT$10)*'COMPRAS CONJ - FACTORES'!BT173</f>
        <v>142.45000000000002</v>
      </c>
      <c r="BU173" s="21">
        <f>+I173</f>
        <v>129.5</v>
      </c>
      <c r="BV173" s="21">
        <f>+BU173</f>
        <v>129.5</v>
      </c>
      <c r="BW173" s="21">
        <f t="shared" ref="BW173:CA173" si="1">+BV173</f>
        <v>129.5</v>
      </c>
      <c r="BX173" s="21">
        <f t="shared" si="1"/>
        <v>129.5</v>
      </c>
      <c r="BY173" s="21">
        <f t="shared" si="1"/>
        <v>129.5</v>
      </c>
      <c r="BZ173" s="21">
        <f t="shared" si="1"/>
        <v>129.5</v>
      </c>
      <c r="CA173" s="21">
        <f t="shared" si="1"/>
        <v>129.5</v>
      </c>
    </row>
    <row r="174" spans="1:79" x14ac:dyDescent="0.3">
      <c r="A174" s="684">
        <v>3</v>
      </c>
      <c r="B174" s="685" t="s">
        <v>2830</v>
      </c>
      <c r="C174" s="686" t="s">
        <v>9593</v>
      </c>
      <c r="D174" s="9" t="s">
        <v>2825</v>
      </c>
      <c r="E174" s="687" t="s">
        <v>2826</v>
      </c>
      <c r="F174" s="687" t="s">
        <v>2962</v>
      </c>
      <c r="G174" s="687" t="s">
        <v>9594</v>
      </c>
      <c r="H174" s="687" t="s">
        <v>9595</v>
      </c>
      <c r="I174" s="688">
        <v>56.75</v>
      </c>
      <c r="J174" s="687">
        <v>5</v>
      </c>
      <c r="K174" s="24">
        <v>44165</v>
      </c>
      <c r="L174" s="24">
        <v>44649</v>
      </c>
      <c r="M174" s="24">
        <v>44649</v>
      </c>
      <c r="BI174" s="21">
        <f>+$I174*IF(OR($A174="2-F1",$A174="2-F2"),'COMPRAS CONJ - FACTORES'!BI$11,'COMPRAS CONJ - FACTORES'!BI$10)*'COMPRAS CONJ - FACTORES'!BI174</f>
        <v>0</v>
      </c>
      <c r="BJ174" s="21">
        <f>+$I174*IF(OR($A174="2-F1",$A174="2-F2"),'COMPRAS CONJ - FACTORES'!BJ$11,'COMPRAS CONJ - FACTORES'!BJ$10)*'COMPRAS CONJ - FACTORES'!BJ174</f>
        <v>0</v>
      </c>
      <c r="BK174" s="21">
        <f>+$I174*IF(OR($A174="2-F1",$A174="2-F2"),'COMPRAS CONJ - FACTORES'!BK$11,'COMPRAS CONJ - FACTORES'!BK$10)*'COMPRAS CONJ - FACTORES'!BK174</f>
        <v>0</v>
      </c>
      <c r="BL174" s="21">
        <f>+$I174*IF(OR($A174="2-F1",$A174="2-F2"),'COMPRAS CONJ - FACTORES'!BL$11,'COMPRAS CONJ - FACTORES'!BL$10)*'COMPRAS CONJ - FACTORES'!BL174</f>
        <v>0</v>
      </c>
      <c r="BM174" s="21">
        <f>+$I174*IF(OR($A174="2-F1",$A174="2-F2"),'COMPRAS CONJ - FACTORES'!BM$11,'COMPRAS CONJ - FACTORES'!BM$10)*'COMPRAS CONJ - FACTORES'!BM174</f>
        <v>0</v>
      </c>
      <c r="BN174" s="21">
        <f>+$I174*IF(OR($A174="2-F1",$A174="2-F2"),'COMPRAS CONJ - FACTORES'!BN$11,'COMPRAS CONJ - FACTORES'!BN$10)*'COMPRAS CONJ - FACTORES'!BN174</f>
        <v>0</v>
      </c>
      <c r="BO174" s="21">
        <f>+$I174*IF(OR($A174="2-F1",$A174="2-F2"),'COMPRAS CONJ - FACTORES'!BO$11,'COMPRAS CONJ - FACTORES'!BO$10)*'COMPRAS CONJ - FACTORES'!BO174</f>
        <v>0</v>
      </c>
      <c r="BP174" s="21">
        <f>+$I174*IF(OR($A174="2-F1",$A174="2-F2"),'COMPRAS CONJ - FACTORES'!BP$11,'COMPRAS CONJ - FACTORES'!BP$10)*'COMPRAS CONJ - FACTORES'!BP174</f>
        <v>62.425000000000004</v>
      </c>
      <c r="BQ174" s="21">
        <f>+$I174*IF(OR($A174="2-F1",$A174="2-F2"),'COMPRAS CONJ - FACTORES'!BQ$11,'COMPRAS CONJ - FACTORES'!BQ$10)*'COMPRAS CONJ - FACTORES'!BQ174</f>
        <v>62.425000000000004</v>
      </c>
      <c r="BR174" s="21">
        <f>+$I174*IF(OR($A174="2-F1",$A174="2-F2"),'COMPRAS CONJ - FACTORES'!BR$11,'COMPRAS CONJ - FACTORES'!BR$10)*'COMPRAS CONJ - FACTORES'!BR174</f>
        <v>62.425000000000004</v>
      </c>
      <c r="BS174" s="21">
        <f>+$I174*IF(OR($A174="2-F1",$A174="2-F2"),'COMPRAS CONJ - FACTORES'!BS$11,'COMPRAS CONJ - FACTORES'!BS$10)*'COMPRAS CONJ - FACTORES'!BS174</f>
        <v>62.425000000000004</v>
      </c>
      <c r="BT174" s="21">
        <f>+$I174*IF(OR($A174="2-F1",$A174="2-F2"),'COMPRAS CONJ - FACTORES'!BT$11,'COMPRAS CONJ - FACTORES'!BT$10)*'COMPRAS CONJ - FACTORES'!BT174</f>
        <v>62.425000000000004</v>
      </c>
      <c r="BU174" s="21">
        <f>+I174</f>
        <v>56.75</v>
      </c>
      <c r="BV174" s="21">
        <f>+BU174</f>
        <v>56.75</v>
      </c>
      <c r="BW174" s="21">
        <f t="shared" ref="BW174" si="2">+BV174</f>
        <v>56.75</v>
      </c>
      <c r="BX174" s="21">
        <f t="shared" ref="BX174" si="3">+BW174</f>
        <v>56.75</v>
      </c>
      <c r="BY174" s="21">
        <f t="shared" ref="BY174" si="4">+BX174</f>
        <v>56.75</v>
      </c>
      <c r="BZ174" s="21">
        <f t="shared" ref="BZ174" si="5">+BY174</f>
        <v>56.75</v>
      </c>
      <c r="CA174" s="21">
        <f t="shared" ref="CA174" si="6">+BZ174</f>
        <v>56.75</v>
      </c>
    </row>
  </sheetData>
  <autoFilter ref="A14:CA171"/>
  <conditionalFormatting sqref="N15:CA171">
    <cfRule type="cellIs" dxfId="164" priority="44" operator="greaterThan">
      <formula>0</formula>
    </cfRule>
  </conditionalFormatting>
  <conditionalFormatting sqref="N15:CA15">
    <cfRule type="cellIs" dxfId="163" priority="43" operator="greaterThan">
      <formula>0</formula>
    </cfRule>
  </conditionalFormatting>
  <conditionalFormatting sqref="N17:N83">
    <cfRule type="cellIs" dxfId="162" priority="42" operator="greaterThan">
      <formula>0</formula>
    </cfRule>
  </conditionalFormatting>
  <conditionalFormatting sqref="N16:CA83">
    <cfRule type="cellIs" dxfId="161" priority="41" operator="greaterThan">
      <formula>0</formula>
    </cfRule>
  </conditionalFormatting>
  <conditionalFormatting sqref="N84:N171">
    <cfRule type="cellIs" dxfId="160" priority="36" operator="greaterThan">
      <formula>0</formula>
    </cfRule>
  </conditionalFormatting>
  <conditionalFormatting sqref="N15:CA171">
    <cfRule type="cellIs" dxfId="159" priority="35" operator="greaterThan">
      <formula>0</formula>
    </cfRule>
  </conditionalFormatting>
  <conditionalFormatting sqref="N16">
    <cfRule type="cellIs" dxfId="158" priority="33" operator="greaterThan">
      <formula>0</formula>
    </cfRule>
  </conditionalFormatting>
  <conditionalFormatting sqref="O15">
    <cfRule type="cellIs" dxfId="157" priority="34" operator="greaterThan">
      <formula>0</formula>
    </cfRule>
  </conditionalFormatting>
  <conditionalFormatting sqref="T16:T171">
    <cfRule type="cellIs" dxfId="156" priority="32" operator="greaterThan">
      <formula>0</formula>
    </cfRule>
  </conditionalFormatting>
  <conditionalFormatting sqref="N15:CA171">
    <cfRule type="cellIs" dxfId="155" priority="31" operator="greaterThan">
      <formula>0</formula>
    </cfRule>
  </conditionalFormatting>
  <conditionalFormatting sqref="BQ173:CA173">
    <cfRule type="cellIs" dxfId="154" priority="30" operator="greaterThan">
      <formula>0</formula>
    </cfRule>
  </conditionalFormatting>
  <conditionalFormatting sqref="BQ173:CA173">
    <cfRule type="cellIs" dxfId="153" priority="29" operator="greaterThan">
      <formula>0</formula>
    </cfRule>
  </conditionalFormatting>
  <conditionalFormatting sqref="BQ173:CA173">
    <cfRule type="cellIs" dxfId="152" priority="28" operator="greaterThan">
      <formula>0</formula>
    </cfRule>
  </conditionalFormatting>
  <conditionalFormatting sqref="BI173">
    <cfRule type="cellIs" dxfId="151" priority="27" operator="greaterThan">
      <formula>0</formula>
    </cfRule>
  </conditionalFormatting>
  <conditionalFormatting sqref="BI173">
    <cfRule type="cellIs" dxfId="150" priority="26" operator="greaterThan">
      <formula>0</formula>
    </cfRule>
  </conditionalFormatting>
  <conditionalFormatting sqref="BI173">
    <cfRule type="cellIs" dxfId="149" priority="25" operator="greaterThan">
      <formula>0</formula>
    </cfRule>
  </conditionalFormatting>
  <conditionalFormatting sqref="BJ173:BP173">
    <cfRule type="cellIs" dxfId="148" priority="24" operator="greaterThan">
      <formula>0</formula>
    </cfRule>
  </conditionalFormatting>
  <conditionalFormatting sqref="BJ173:BP173">
    <cfRule type="cellIs" dxfId="147" priority="23" operator="greaterThan">
      <formula>0</formula>
    </cfRule>
  </conditionalFormatting>
  <conditionalFormatting sqref="BJ173:BP173">
    <cfRule type="cellIs" dxfId="146" priority="22" operator="greaterThan">
      <formula>0</formula>
    </cfRule>
  </conditionalFormatting>
  <conditionalFormatting sqref="B174">
    <cfRule type="cellIs" dxfId="145" priority="16" operator="equal">
      <formula>"EOL"</formula>
    </cfRule>
    <cfRule type="cellIs" dxfId="144" priority="17" operator="equal">
      <formula>"SFV"</formula>
    </cfRule>
    <cfRule type="cellIs" dxfId="143" priority="18" operator="equal">
      <formula>"PAH"</formula>
    </cfRule>
    <cfRule type="cellIs" dxfId="142" priority="19" operator="equal">
      <formula>"BRS"</formula>
    </cfRule>
    <cfRule type="cellIs" dxfId="141" priority="20" operator="equal">
      <formula>"BG"</formula>
    </cfRule>
    <cfRule type="cellIs" dxfId="140" priority="21" operator="equal">
      <formula>"BM"</formula>
    </cfRule>
  </conditionalFormatting>
  <conditionalFormatting sqref="BQ174:CA174">
    <cfRule type="cellIs" dxfId="139" priority="9" operator="greaterThan">
      <formula>0</formula>
    </cfRule>
  </conditionalFormatting>
  <conditionalFormatting sqref="BQ174:CA174">
    <cfRule type="cellIs" dxfId="138" priority="8" operator="greaterThan">
      <formula>0</formula>
    </cfRule>
  </conditionalFormatting>
  <conditionalFormatting sqref="BQ174:CA174">
    <cfRule type="cellIs" dxfId="137" priority="7" operator="greaterThan">
      <formula>0</formula>
    </cfRule>
  </conditionalFormatting>
  <conditionalFormatting sqref="BI174">
    <cfRule type="cellIs" dxfId="136" priority="6" operator="greaterThan">
      <formula>0</formula>
    </cfRule>
  </conditionalFormatting>
  <conditionalFormatting sqref="BI174">
    <cfRule type="cellIs" dxfId="135" priority="5" operator="greaterThan">
      <formula>0</formula>
    </cfRule>
  </conditionalFormatting>
  <conditionalFormatting sqref="BI174">
    <cfRule type="cellIs" dxfId="134" priority="4" operator="greaterThan">
      <formula>0</formula>
    </cfRule>
  </conditionalFormatting>
  <conditionalFormatting sqref="BJ174:BP174">
    <cfRule type="cellIs" dxfId="133" priority="3" operator="greaterThan">
      <formula>0</formula>
    </cfRule>
  </conditionalFormatting>
  <conditionalFormatting sqref="BJ174:BP174">
    <cfRule type="cellIs" dxfId="132" priority="2" operator="greaterThan">
      <formula>0</formula>
    </cfRule>
  </conditionalFormatting>
  <conditionalFormatting sqref="BJ174:BP174">
    <cfRule type="cellIs" dxfId="131" priority="1" operator="greaterThan">
      <formula>0</formula>
    </cfRule>
  </conditionalFormatting>
  <pageMargins left="0.7" right="0.7" top="0.75" bottom="0.75" header="0.3" footer="0.3"/>
  <pageSetup paperSize="9" orientation="portrait" r:id="rId1"/>
  <ignoredErrors>
    <ignoredError sqref="N5:CA5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FD9FCC99-1A99-425D-9686-13068C4E1FDF}">
            <xm:f>NOT(ISERROR(SEARCH("EOL",C174)))</xm:f>
            <xm:f>"EOL"</xm:f>
            <x14:dxf>
              <font>
                <color theme="1"/>
              </font>
              <fill>
                <patternFill>
                  <bgColor rgb="FFCCFF33"/>
                </patternFill>
              </fill>
            </x14:dxf>
          </x14:cfRule>
          <x14:cfRule type="containsText" priority="11" operator="containsText" id="{D894C03A-87F9-430F-BD5B-5F543EBDA10C}">
            <xm:f>NOT(ISERROR(SEARCH("SFV",C174)))</xm:f>
            <xm:f>"SFV"</xm:f>
            <x14:dxf>
              <font>
                <color theme="1"/>
              </font>
              <fill>
                <patternFill>
                  <bgColor rgb="FFFFFF66"/>
                </patternFill>
              </fill>
            </x14:dxf>
          </x14:cfRule>
          <x14:cfRule type="containsText" priority="12" operator="containsText" id="{75B0F900-966A-4537-B2DF-8BC217E75E5A}">
            <xm:f>NOT(ISERROR(SEARCH("PAH",C174)))</xm:f>
            <xm:f>"PAH"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3" operator="containsText" id="{66860CEE-E417-4111-9960-2D274160EBA9}">
            <xm:f>NOT(ISERROR(SEARCH("BRS",C174)))</xm:f>
            <xm:f>"BRS"</xm:f>
            <x14:dxf>
              <fill>
                <patternFill>
                  <bgColor theme="7" tint="0.59996337778862885"/>
                </patternFill>
              </fill>
            </x14:dxf>
          </x14:cfRule>
          <x14:cfRule type="containsText" priority="14" operator="containsText" id="{DE0519FD-B916-4D22-850B-CFBC79ECCC3A}">
            <xm:f>NOT(ISERROR(SEARCH("BG",C174)))</xm:f>
            <xm:f>"BG"</xm:f>
            <x14:dxf>
              <fill>
                <patternFill>
                  <bgColor theme="0" tint="-0.34998626667073579"/>
                </patternFill>
              </fill>
            </x14:dxf>
          </x14:cfRule>
          <x14:cfRule type="containsText" priority="15" operator="containsText" id="{6B466A8E-CEB3-4E0E-9193-778C2EE99920}">
            <xm:f>NOT(ISERROR(SEARCH("BM",C174)))</xm:f>
            <xm:f>"BM"</xm:f>
            <x14:dxf>
              <font>
                <color theme="0"/>
              </font>
              <fill>
                <patternFill>
                  <bgColor rgb="FF7030A0"/>
                </patternFill>
              </fill>
            </x14:dxf>
          </x14:cfRule>
          <xm:sqref>C174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74"/>
  <sheetViews>
    <sheetView zoomScale="85" zoomScaleNormal="85" workbookViewId="0"/>
  </sheetViews>
  <sheetFormatPr baseColWidth="10" defaultRowHeight="14.4" x14ac:dyDescent="0.3"/>
  <cols>
    <col min="1" max="1" width="7.5546875" customWidth="1"/>
    <col min="2" max="2" width="8.33203125" bestFit="1" customWidth="1"/>
    <col min="3" max="3" width="8.6640625" bestFit="1" customWidth="1"/>
    <col min="4" max="5" width="15.33203125" customWidth="1"/>
    <col min="6" max="6" width="22" customWidth="1"/>
    <col min="7" max="7" width="23.44140625" customWidth="1"/>
    <col min="8" max="8" width="34.33203125" customWidth="1"/>
    <col min="9" max="9" width="9.6640625" bestFit="1" customWidth="1"/>
    <col min="10" max="10" width="8.44140625" bestFit="1" customWidth="1"/>
    <col min="11" max="13" width="11.5546875" customWidth="1"/>
    <col min="14" max="15" width="9.6640625" customWidth="1"/>
    <col min="16" max="16" width="8" customWidth="1"/>
    <col min="17" max="17" width="6.6640625" bestFit="1" customWidth="1"/>
    <col min="18" max="18" width="7.44140625" bestFit="1" customWidth="1"/>
    <col min="19" max="19" width="6.6640625" bestFit="1" customWidth="1"/>
    <col min="20" max="21" width="7" bestFit="1" customWidth="1"/>
    <col min="22" max="22" width="7.33203125" bestFit="1" customWidth="1"/>
    <col min="23" max="23" width="6.6640625" bestFit="1" customWidth="1"/>
    <col min="24" max="24" width="7.44140625" bestFit="1" customWidth="1"/>
    <col min="25" max="25" width="6.6640625" bestFit="1" customWidth="1"/>
    <col min="26" max="26" width="6.44140625" bestFit="1" customWidth="1"/>
    <col min="27" max="27" width="7.44140625" bestFit="1" customWidth="1"/>
    <col min="28" max="28" width="7.6640625" bestFit="1" customWidth="1"/>
    <col min="29" max="29" width="6.6640625" bestFit="1" customWidth="1"/>
    <col min="30" max="30" width="7.44140625" bestFit="1" customWidth="1"/>
    <col min="31" max="31" width="6.6640625" bestFit="1" customWidth="1"/>
    <col min="32" max="33" width="7" bestFit="1" customWidth="1"/>
    <col min="34" max="34" width="7.33203125" bestFit="1" customWidth="1"/>
    <col min="35" max="35" width="6.6640625" bestFit="1" customWidth="1"/>
    <col min="36" max="36" width="7.44140625" bestFit="1" customWidth="1"/>
    <col min="37" max="37" width="6.6640625" bestFit="1" customWidth="1"/>
    <col min="38" max="38" width="6.44140625" bestFit="1" customWidth="1"/>
    <col min="39" max="39" width="7.44140625" bestFit="1" customWidth="1"/>
    <col min="40" max="40" width="7.6640625" bestFit="1" customWidth="1"/>
    <col min="41" max="41" width="6.6640625" bestFit="1" customWidth="1"/>
    <col min="42" max="42" width="7.44140625" bestFit="1" customWidth="1"/>
    <col min="43" max="43" width="6.6640625" bestFit="1" customWidth="1"/>
    <col min="44" max="45" width="7.44140625" bestFit="1" customWidth="1"/>
    <col min="46" max="46" width="7.5546875" bestFit="1" customWidth="1"/>
    <col min="47" max="47" width="7.33203125" bestFit="1" customWidth="1"/>
    <col min="48" max="48" width="7.6640625" bestFit="1" customWidth="1"/>
    <col min="49" max="49" width="7.33203125" bestFit="1" customWidth="1"/>
    <col min="50" max="50" width="6.6640625" bestFit="1" customWidth="1"/>
    <col min="51" max="51" width="7.6640625" bestFit="1" customWidth="1"/>
    <col min="52" max="52" width="8" bestFit="1" customWidth="1"/>
    <col min="53" max="53" width="7.33203125" bestFit="1" customWidth="1"/>
    <col min="54" max="54" width="7.6640625" bestFit="1" customWidth="1"/>
    <col min="55" max="57" width="7" bestFit="1" customWidth="1"/>
    <col min="58" max="58" width="7.33203125" bestFit="1" customWidth="1"/>
    <col min="59" max="59" width="6.6640625" bestFit="1" customWidth="1"/>
    <col min="60" max="60" width="7.44140625" bestFit="1" customWidth="1"/>
    <col min="61" max="61" width="6.6640625" bestFit="1" customWidth="1"/>
    <col min="62" max="62" width="6.44140625" bestFit="1" customWidth="1"/>
    <col min="63" max="63" width="7.44140625" bestFit="1" customWidth="1"/>
    <col min="64" max="64" width="7.6640625" bestFit="1" customWidth="1"/>
    <col min="65" max="65" width="6.6640625" bestFit="1" customWidth="1"/>
    <col min="66" max="66" width="7.44140625" bestFit="1" customWidth="1"/>
    <col min="67" max="67" width="6.6640625" bestFit="1" customWidth="1"/>
    <col min="68" max="69" width="7.44140625" bestFit="1" customWidth="1"/>
    <col min="70" max="70" width="7.5546875" bestFit="1" customWidth="1"/>
    <col min="71" max="71" width="7.33203125" bestFit="1" customWidth="1"/>
    <col min="72" max="72" width="7.6640625" bestFit="1" customWidth="1"/>
    <col min="73" max="73" width="7.33203125" bestFit="1" customWidth="1"/>
    <col min="74" max="74" width="6.6640625" bestFit="1" customWidth="1"/>
    <col min="75" max="75" width="7.6640625" bestFit="1" customWidth="1"/>
    <col min="76" max="76" width="8" bestFit="1" customWidth="1"/>
    <col min="77" max="77" width="7.33203125" bestFit="1" customWidth="1"/>
    <col min="78" max="78" width="7.6640625" bestFit="1" customWidth="1"/>
    <col min="79" max="79" width="7" bestFit="1" customWidth="1"/>
  </cols>
  <sheetData>
    <row r="1" spans="1:79" ht="18" x14ac:dyDescent="0.3">
      <c r="N1" s="35" t="s">
        <v>3230</v>
      </c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34" t="s">
        <v>3231</v>
      </c>
      <c r="BU1" s="22"/>
      <c r="BV1" s="22"/>
      <c r="BW1" s="22"/>
      <c r="BX1" s="22"/>
      <c r="BY1" s="22"/>
      <c r="BZ1" s="22"/>
      <c r="CA1" s="23"/>
    </row>
    <row r="2" spans="1:79" x14ac:dyDescent="0.3">
      <c r="M2" s="42"/>
      <c r="N2" s="19">
        <v>42917</v>
      </c>
      <c r="O2" s="19">
        <v>42948</v>
      </c>
      <c r="P2" s="19">
        <v>42979</v>
      </c>
      <c r="Q2" s="19">
        <v>43009</v>
      </c>
      <c r="R2" s="19">
        <v>43040</v>
      </c>
      <c r="S2" s="19">
        <v>43070</v>
      </c>
      <c r="T2" s="19">
        <v>43101</v>
      </c>
      <c r="U2" s="19">
        <v>43132</v>
      </c>
      <c r="V2" s="19">
        <v>43160</v>
      </c>
      <c r="W2" s="19">
        <v>43191</v>
      </c>
      <c r="X2" s="19">
        <v>43221</v>
      </c>
      <c r="Y2" s="19">
        <v>43252</v>
      </c>
      <c r="Z2" s="19">
        <v>43282</v>
      </c>
      <c r="AA2" s="19">
        <v>43313</v>
      </c>
      <c r="AB2" s="19">
        <v>43344</v>
      </c>
      <c r="AC2" s="19">
        <v>43374</v>
      </c>
      <c r="AD2" s="19">
        <v>43405</v>
      </c>
      <c r="AE2" s="19">
        <v>43435</v>
      </c>
      <c r="AF2" s="19">
        <v>43466</v>
      </c>
      <c r="AG2" s="19">
        <v>43497</v>
      </c>
      <c r="AH2" s="19">
        <v>43525</v>
      </c>
      <c r="AI2" s="19">
        <v>43556</v>
      </c>
      <c r="AJ2" s="19">
        <v>43586</v>
      </c>
      <c r="AK2" s="19">
        <v>43617</v>
      </c>
      <c r="AL2" s="19">
        <v>43647</v>
      </c>
      <c r="AM2" s="19">
        <v>43678</v>
      </c>
      <c r="AN2" s="19">
        <v>43709</v>
      </c>
      <c r="AO2" s="19">
        <v>43739</v>
      </c>
      <c r="AP2" s="19">
        <v>43770</v>
      </c>
      <c r="AQ2" s="19">
        <v>43800</v>
      </c>
      <c r="AR2" s="19">
        <v>43831</v>
      </c>
      <c r="AS2" s="19">
        <v>43862</v>
      </c>
      <c r="AT2" s="19">
        <v>43891</v>
      </c>
      <c r="AU2" s="19">
        <v>43922</v>
      </c>
      <c r="AV2" s="19">
        <v>43952</v>
      </c>
      <c r="AW2" s="19">
        <v>43983</v>
      </c>
      <c r="AX2" s="19">
        <v>44013</v>
      </c>
      <c r="AY2" s="19">
        <v>44044</v>
      </c>
      <c r="AZ2" s="19">
        <v>44075</v>
      </c>
      <c r="BA2" s="19">
        <v>44105</v>
      </c>
      <c r="BB2" s="19">
        <v>44136</v>
      </c>
      <c r="BC2" s="19">
        <v>44166</v>
      </c>
      <c r="BD2" s="19">
        <v>44197</v>
      </c>
      <c r="BE2" s="19">
        <v>44228</v>
      </c>
      <c r="BF2" s="19">
        <v>44256</v>
      </c>
      <c r="BG2" s="19">
        <v>44287</v>
      </c>
      <c r="BH2" s="19">
        <v>44317</v>
      </c>
      <c r="BI2" s="19">
        <v>44348</v>
      </c>
      <c r="BJ2" s="19">
        <v>44378</v>
      </c>
      <c r="BK2" s="19">
        <v>44409</v>
      </c>
      <c r="BL2" s="19">
        <v>44440</v>
      </c>
      <c r="BM2" s="19">
        <v>44470</v>
      </c>
      <c r="BN2" s="19">
        <v>44501</v>
      </c>
      <c r="BO2" s="19">
        <v>44531</v>
      </c>
      <c r="BP2" s="19">
        <v>44562</v>
      </c>
      <c r="BQ2" s="19">
        <v>44593</v>
      </c>
      <c r="BR2" s="19">
        <v>44621</v>
      </c>
      <c r="BS2" s="19">
        <v>44652</v>
      </c>
      <c r="BT2" s="20">
        <v>44682</v>
      </c>
      <c r="BU2" s="20">
        <v>44713</v>
      </c>
      <c r="BV2" s="20">
        <v>44743</v>
      </c>
      <c r="BW2" s="20">
        <v>44774</v>
      </c>
      <c r="BX2" s="20">
        <v>44805</v>
      </c>
      <c r="BY2" s="20">
        <v>44835</v>
      </c>
      <c r="BZ2" s="20">
        <v>44866</v>
      </c>
      <c r="CA2" s="20">
        <v>44896</v>
      </c>
    </row>
    <row r="3" spans="1:79" x14ac:dyDescent="0.3">
      <c r="A3" s="449"/>
      <c r="K3" s="45"/>
      <c r="L3" s="46"/>
      <c r="M3" s="47" t="s">
        <v>3232</v>
      </c>
      <c r="N3" s="41">
        <f>SUMPRODUCT($I$15:$I$200,'COMPRAS CONJ - FISICOS'!N$15:N$200)/SUM('COMPRAS CONJ - FISICOS'!N$15:N$200)</f>
        <v>160</v>
      </c>
      <c r="O3" s="41">
        <f>SUMPRODUCT($I$15:$I$200,'COMPRAS CONJ - FISICOS'!O$15:O$200)/SUM('COMPRAS CONJ - FISICOS'!O$15:O$200)</f>
        <v>121.45740108171314</v>
      </c>
      <c r="P3" s="41">
        <f>SUMPRODUCT($I$15:$I$200,'COMPRAS CONJ - FISICOS'!P$15:P$200)/SUM('COMPRAS CONJ - FISICOS'!P$15:P$200)</f>
        <v>117.37527659093367</v>
      </c>
      <c r="Q3" s="41">
        <f>SUMPRODUCT($I$15:$I$200,'COMPRAS CONJ - FISICOS'!Q$15:Q$200)/SUM('COMPRAS CONJ - FISICOS'!Q$15:Q$200)</f>
        <v>116.98681980628065</v>
      </c>
      <c r="R3" s="41">
        <f>SUMPRODUCT($I$15:$I$200,'COMPRAS CONJ - FISICOS'!R$15:R$200)/SUM('COMPRAS CONJ - FISICOS'!R$15:R$200)</f>
        <v>122.32207829038487</v>
      </c>
      <c r="S3" s="41">
        <f>SUMPRODUCT($I$15:$I$200,'COMPRAS CONJ - FISICOS'!S$15:S$200)/SUM('COMPRAS CONJ - FISICOS'!S$15:S$200)</f>
        <v>123.60296528707811</v>
      </c>
      <c r="T3" s="41">
        <f>SUMPRODUCT($I$15:$I$200,'COMPRAS CONJ - FISICOS'!T$15:T$200)/SUM('COMPRAS CONJ - FISICOS'!T$15:T$200)</f>
        <v>120.5891072808694</v>
      </c>
      <c r="U3" s="41">
        <f>SUMPRODUCT($I$15:$I$200,'COMPRAS CONJ - FISICOS'!U$15:U$200)/SUM('COMPRAS CONJ - FISICOS'!U$15:U$200)</f>
        <v>122.76063954567512</v>
      </c>
      <c r="V3" s="41">
        <f>SUMPRODUCT($I$15:$I$200,'COMPRAS CONJ - FISICOS'!V$15:V$200)/SUM('COMPRAS CONJ - FISICOS'!V$15:V$200)</f>
        <v>125.32953855200402</v>
      </c>
      <c r="W3" s="41">
        <f>SUMPRODUCT($I$15:$I$200,'COMPRAS CONJ - FISICOS'!W$15:W$200)/SUM('COMPRAS CONJ - FISICOS'!W$15:W$200)</f>
        <v>122.24476320716083</v>
      </c>
      <c r="X3" s="41">
        <f>SUMPRODUCT($I$15:$I$200,'COMPRAS CONJ - FISICOS'!X$15:X$200)/SUM('COMPRAS CONJ - FISICOS'!X$15:X$200)</f>
        <v>120.73744822071718</v>
      </c>
      <c r="Y3" s="41">
        <f>SUMPRODUCT($I$15:$I$200,'COMPRAS CONJ - FISICOS'!Y$15:Y$200)/SUM('COMPRAS CONJ - FISICOS'!Y$15:Y$200)</f>
        <v>73.206219934727869</v>
      </c>
      <c r="Z3" s="41">
        <f>SUMPRODUCT($I$15:$I$200,'COMPRAS CONJ - FISICOS'!Z$15:Z$200)/SUM('COMPRAS CONJ - FISICOS'!Z$15:Z$200)</f>
        <v>72.695290478293387</v>
      </c>
      <c r="AA3" s="41">
        <f>SUMPRODUCT($I$15:$I$200,'COMPRAS CONJ - FISICOS'!AA$15:AA$200)/SUM('COMPRAS CONJ - FISICOS'!AA$15:AA$200)</f>
        <v>69.633719094908514</v>
      </c>
      <c r="AB3" s="41">
        <f>SUMPRODUCT($I$15:$I$200,'COMPRAS CONJ - FISICOS'!AB$15:AB$200)/SUM('COMPRAS CONJ - FISICOS'!AB$15:AB$200)</f>
        <v>68.107772145369154</v>
      </c>
      <c r="AC3" s="41">
        <f>SUMPRODUCT($I$15:$I$200,'COMPRAS CONJ - FISICOS'!AC$15:AC$200)/SUM('COMPRAS CONJ - FISICOS'!AC$15:AC$200)</f>
        <v>68.330543678457005</v>
      </c>
      <c r="AD3" s="41">
        <f>SUMPRODUCT($I$15:$I$200,'COMPRAS CONJ - FISICOS'!AD$15:AD$200)/SUM('COMPRAS CONJ - FISICOS'!AD$15:AD$200)</f>
        <v>70.033381679003156</v>
      </c>
      <c r="AE3" s="41">
        <f>SUMPRODUCT($I$15:$I$200,'COMPRAS CONJ - FISICOS'!AE$15:AE$200)/SUM('COMPRAS CONJ - FISICOS'!AE$15:AE$200)</f>
        <v>66.437591123483941</v>
      </c>
      <c r="AF3" s="41">
        <f>SUMPRODUCT($I$15:$I$200,'COMPRAS CONJ - FISICOS'!AF$15:AF$200)/SUM('COMPRAS CONJ - FISICOS'!AF$15:AF$200)</f>
        <v>64.053178390845673</v>
      </c>
      <c r="AG3" s="41">
        <f>SUMPRODUCT($I$15:$I$200,'COMPRAS CONJ - FISICOS'!AG$15:AG$200)/SUM('COMPRAS CONJ - FISICOS'!AG$15:AG$200)</f>
        <v>66.958971965708059</v>
      </c>
      <c r="AH3" s="41">
        <f>SUMPRODUCT($I$15:$I$200,'COMPRAS CONJ - FISICOS'!AH$15:AH$200)/SUM('COMPRAS CONJ - FISICOS'!AH$15:AH$200)</f>
        <v>65.980964869817143</v>
      </c>
      <c r="AI3" s="41">
        <f>SUMPRODUCT($I$15:$I$200,'COMPRAS CONJ - FISICOS'!AI$15:AI$200)/SUM('COMPRAS CONJ - FISICOS'!AI$15:AI$200)</f>
        <v>64.395623280352808</v>
      </c>
      <c r="AJ3" s="41">
        <f>SUMPRODUCT($I$15:$I$200,'COMPRAS CONJ - FISICOS'!AJ$15:AJ$200)/SUM('COMPRAS CONJ - FISICOS'!AJ$15:AJ$200)</f>
        <v>65.077848445180052</v>
      </c>
      <c r="AK3" s="41">
        <f>SUMPRODUCT($I$15:$I$200,'COMPRAS CONJ - FISICOS'!AK$15:AK$200)/SUM('COMPRAS CONJ - FISICOS'!AK$15:AK$200)</f>
        <v>65.297234676978974</v>
      </c>
      <c r="AL3" s="41">
        <f>SUMPRODUCT($I$15:$I$200,'COMPRAS CONJ - FISICOS'!AL$15:AL$200)/SUM('COMPRAS CONJ - FISICOS'!AL$15:AL$200)</f>
        <v>64.301745757832293</v>
      </c>
      <c r="AM3" s="41">
        <f>SUMPRODUCT($I$15:$I$200,'COMPRAS CONJ - FISICOS'!AM$15:AM$200)/SUM('COMPRAS CONJ - FISICOS'!AM$15:AM$200)</f>
        <v>63.721882658303535</v>
      </c>
      <c r="AN3" s="41">
        <f>SUMPRODUCT($I$15:$I$200,'COMPRAS CONJ - FISICOS'!AN$15:AN$200)/SUM('COMPRAS CONJ - FISICOS'!AN$15:AN$200)</f>
        <v>62.825847287133989</v>
      </c>
      <c r="AO3" s="41">
        <f>SUMPRODUCT($I$15:$I$200,'COMPRAS CONJ - FISICOS'!AO$15:AO$200)/SUM('COMPRAS CONJ - FISICOS'!AO$15:AO$200)</f>
        <v>64.812173723872178</v>
      </c>
      <c r="AP3" s="41">
        <f>SUMPRODUCT($I$15:$I$200,'COMPRAS CONJ - FISICOS'!AP$15:AP$200)/SUM('COMPRAS CONJ - FISICOS'!AP$15:AP$200)</f>
        <v>63.839615656170587</v>
      </c>
      <c r="AQ3" s="41">
        <f>SUMPRODUCT($I$15:$I$200,'COMPRAS CONJ - FISICOS'!AQ$15:AQ$200)/SUM('COMPRAS CONJ - FISICOS'!AQ$15:AQ$200)</f>
        <v>63.434152676282324</v>
      </c>
      <c r="AR3" s="41">
        <f>SUMPRODUCT($I$15:$I$200,'COMPRAS CONJ - FISICOS'!AR$15:AR$200)/SUM('COMPRAS CONJ - FISICOS'!AR$15:AR$200)</f>
        <v>64.110606850191346</v>
      </c>
      <c r="AS3" s="41">
        <f>SUMPRODUCT($I$15:$I$200,'COMPRAS CONJ - FISICOS'!AS$15:AS$200)/SUM('COMPRAS CONJ - FISICOS'!AS$15:AS$200)</f>
        <v>62.516568124755203</v>
      </c>
      <c r="AT3" s="41">
        <f>SUMPRODUCT($I$15:$I$200,'COMPRAS CONJ - FISICOS'!AT$15:AT$200)/SUM('COMPRAS CONJ - FISICOS'!AT$15:AT$200)</f>
        <v>63.180476303709028</v>
      </c>
      <c r="AU3" s="41">
        <f>SUMPRODUCT($I$15:$I$200,'COMPRAS CONJ - FISICOS'!AU$15:AU$200)/SUM('COMPRAS CONJ - FISICOS'!AU$15:AU$200)</f>
        <v>65.336038745431111</v>
      </c>
      <c r="AV3" s="41">
        <f>SUMPRODUCT($I$15:$I$200,'COMPRAS CONJ - FISICOS'!AV$15:AV$200)/SUM('COMPRAS CONJ - FISICOS'!AV$15:AV$200)</f>
        <v>64.231208000149422</v>
      </c>
      <c r="AW3" s="41">
        <f>SUMPRODUCT($I$15:$I$200,'COMPRAS CONJ - FISICOS'!AW$15:AW$200)/SUM('COMPRAS CONJ - FISICOS'!AW$15:AW$200)</f>
        <v>64.254010513066433</v>
      </c>
      <c r="AX3" s="41">
        <f>SUMPRODUCT($I$15:$I$200,'COMPRAS CONJ - FISICOS'!AX$15:AX$200)/SUM('COMPRAS CONJ - FISICOS'!AX$15:AX$200)</f>
        <v>61.930706945014649</v>
      </c>
      <c r="AY3" s="41">
        <f>SUMPRODUCT($I$15:$I$200,'COMPRAS CONJ - FISICOS'!AY$15:AY$200)/SUM('COMPRAS CONJ - FISICOS'!AY$15:AY$200)</f>
        <v>60.517131722478716</v>
      </c>
      <c r="AZ3" s="41">
        <f>SUMPRODUCT($I$15:$I$200,'COMPRAS CONJ - FISICOS'!AZ$15:AZ$200)/SUM('COMPRAS CONJ - FISICOS'!AZ$15:AZ$200)</f>
        <v>60.805261723781747</v>
      </c>
      <c r="BA3" s="41">
        <f>SUMPRODUCT($I$15:$I$200,'COMPRAS CONJ - FISICOS'!BA$15:BA$200)/SUM('COMPRAS CONJ - FISICOS'!BA$15:BA$200)</f>
        <v>60.937434383369634</v>
      </c>
      <c r="BB3" s="41">
        <f>SUMPRODUCT($I$15:$I$200,'COMPRAS CONJ - FISICOS'!BB$15:BB$200)/SUM('COMPRAS CONJ - FISICOS'!BB$15:BB$200)</f>
        <v>60.541769712832085</v>
      </c>
      <c r="BC3" s="41">
        <f>SUMPRODUCT($I$15:$I$200,'COMPRAS CONJ - FISICOS'!BC$15:BC$200)/SUM('COMPRAS CONJ - FISICOS'!BC$15:BC$200)</f>
        <v>59.801026923684873</v>
      </c>
      <c r="BD3" s="41">
        <f>SUMPRODUCT($I$15:$I$200,'COMPRAS CONJ - FISICOS'!BD$15:BD$200)/SUM('COMPRAS CONJ - FISICOS'!BD$15:BD$200)</f>
        <v>59.707026756582088</v>
      </c>
      <c r="BE3" s="41">
        <f>SUMPRODUCT($I$15:$I$200,'COMPRAS CONJ - FISICOS'!BE$15:BE$200)/SUM('COMPRAS CONJ - FISICOS'!BE$15:BE$200)</f>
        <v>61.742942146269783</v>
      </c>
      <c r="BF3" s="41">
        <f>SUMPRODUCT($I$15:$I$200,'COMPRAS CONJ - FISICOS'!BF$15:BF$200)/SUM('COMPRAS CONJ - FISICOS'!BF$15:BF$200)</f>
        <v>61.259949117514843</v>
      </c>
      <c r="BG3" s="41">
        <f>SUMPRODUCT($I$15:$I$200,'COMPRAS CONJ - FISICOS'!BG$15:BG$200)/SUM('COMPRAS CONJ - FISICOS'!BG$15:BG$200)</f>
        <v>59.474909068539546</v>
      </c>
      <c r="BH3" s="41">
        <f>SUMPRODUCT($I$15:$I$200,'COMPRAS CONJ - FISICOS'!BH$15:BH$200)/SUM('COMPRAS CONJ - FISICOS'!BH$15:BH$200)</f>
        <v>60.370001338817431</v>
      </c>
      <c r="BI3" s="41">
        <f>SUMPRODUCT($I$15:$I$200,'COMPRAS CONJ - FISICOS'!BI$15:BI$200)/SUM('COMPRAS CONJ - FISICOS'!BI$15:BI$200)</f>
        <v>60.506686316866016</v>
      </c>
      <c r="BJ3" s="41">
        <f>SUMPRODUCT($I$15:$I$200,'COMPRAS CONJ - FISICOS'!BJ$15:BJ$200)/SUM('COMPRAS CONJ - FISICOS'!BJ$15:BJ$200)</f>
        <v>60.253243691268366</v>
      </c>
      <c r="BK3" s="41">
        <f>SUMPRODUCT($I$15:$I$200,'COMPRAS CONJ - FISICOS'!BK$15:BK$200)/SUM('COMPRAS CONJ - FISICOS'!BK$15:BK$200)</f>
        <v>60.16151335368734</v>
      </c>
      <c r="BL3" s="41">
        <f>SUMPRODUCT($I$15:$I$200,'COMPRAS CONJ - FISICOS'!BL$15:BL$200)/SUM('COMPRAS CONJ - FISICOS'!BL$15:BL$200)</f>
        <v>60.815939876122791</v>
      </c>
      <c r="BM3" s="41">
        <f>SUMPRODUCT($I$15:$I$200,'COMPRAS CONJ - FISICOS'!BM$15:BM$200)/SUM('COMPRAS CONJ - FISICOS'!BM$15:BM$200)</f>
        <v>60.230496860288582</v>
      </c>
      <c r="BN3" s="41">
        <f>SUMPRODUCT($I$15:$I$200,'COMPRAS CONJ - FISICOS'!BN$15:BN$200)/SUM('COMPRAS CONJ - FISICOS'!BN$15:BN$200)</f>
        <v>59.982533875351024</v>
      </c>
      <c r="BO3" s="41">
        <f>SUMPRODUCT($I$15:$I$200,'COMPRAS CONJ - FISICOS'!BO$15:BO$200)/SUM('COMPRAS CONJ - FISICOS'!BO$15:BO$200)</f>
        <v>60.105690092454957</v>
      </c>
      <c r="BP3" s="41">
        <f>SUMPRODUCT($I$15:$I$200,'COMPRAS CONJ - FISICOS'!BP$15:BP$200)/SUM('COMPRAS CONJ - FISICOS'!BP$15:BP$200)</f>
        <v>59.547315448096285</v>
      </c>
      <c r="BQ3" s="41">
        <f>SUMPRODUCT($I$15:$I$200,'COMPRAS CONJ - FISICOS'!BQ$15:BQ$200)/SUM('COMPRAS CONJ - FISICOS'!BQ$15:BQ$200)</f>
        <v>59.541666405629819</v>
      </c>
      <c r="BR3" s="41">
        <f>SUMPRODUCT($I$15:$I$200,'COMPRAS CONJ - FISICOS'!BR$15:BR$200)/SUM('COMPRAS CONJ - FISICOS'!BR$15:BR$200)</f>
        <v>59.284184537101758</v>
      </c>
      <c r="BS3" s="41">
        <f>SUMPRODUCT($I$15:$I$200,'COMPRAS CONJ - FISICOS'!BS$15:BS$200)/SUM('COMPRAS CONJ - FISICOS'!BS$15:BS$200)</f>
        <v>59.496925920759516</v>
      </c>
      <c r="BT3" s="41">
        <f>SUMPRODUCT($I$15:$I$200,'COMPRAS CONJ - FISICOS'!BT$15:BT$200)/SUM('COMPRAS CONJ - FISICOS'!BT$15:BT$200)</f>
        <v>60.080857037573125</v>
      </c>
      <c r="BU3" s="41">
        <f>SUMPRODUCT($I$15:$I$200,'COMPRAS CONJ - FISICOS'!BU$15:BU$200)/SUM('COMPRAS CONJ - FISICOS'!BU$15:BU$200)</f>
        <v>59.824421898559734</v>
      </c>
      <c r="BV3" s="41">
        <f>SUMPRODUCT($I$15:$I$200,'COMPRAS CONJ - FISICOS'!BV$15:BV$200)/SUM('COMPRAS CONJ - FISICOS'!BV$15:BV$200)</f>
        <v>59.686672700641509</v>
      </c>
      <c r="BW3" s="41">
        <f>SUMPRODUCT($I$15:$I$200,'COMPRAS CONJ - FISICOS'!BW$15:BW$200)/SUM('COMPRAS CONJ - FISICOS'!BW$15:BW$200)</f>
        <v>59.150088352313269</v>
      </c>
      <c r="BX3" s="41">
        <f>SUMPRODUCT($I$15:$I$200,'COMPRAS CONJ - FISICOS'!BX$15:BX$200)/SUM('COMPRAS CONJ - FISICOS'!BX$15:BX$200)</f>
        <v>59.072730130937714</v>
      </c>
      <c r="BY3" s="41">
        <f>SUMPRODUCT($I$15:$I$200,'COMPRAS CONJ - FISICOS'!BY$15:BY$200)/SUM('COMPRAS CONJ - FISICOS'!BY$15:BY$200)</f>
        <v>59.112288755480982</v>
      </c>
      <c r="BZ3" s="41">
        <f>SUMPRODUCT($I$15:$I$200,'COMPRAS CONJ - FISICOS'!BZ$15:BZ$200)/SUM('COMPRAS CONJ - FISICOS'!BZ$15:BZ$200)</f>
        <v>58.725007717702567</v>
      </c>
      <c r="CA3" s="41">
        <f>SUMPRODUCT($I$15:$I$200,'COMPRAS CONJ - FISICOS'!CA$15:CA$200)/SUM('COMPRAS CONJ - FISICOS'!CA$15:CA$200)</f>
        <v>58.409208418836215</v>
      </c>
    </row>
    <row r="4" spans="1:79" x14ac:dyDescent="0.3">
      <c r="A4" s="448"/>
      <c r="K4" s="48"/>
      <c r="L4" s="49"/>
      <c r="M4" s="50" t="s">
        <v>3233</v>
      </c>
      <c r="N4" s="51">
        <f>+'COMPRAS CONJ - FISICOS'!N10</f>
        <v>0.20116500000000001</v>
      </c>
      <c r="O4" s="51">
        <f>+'COMPRAS CONJ - FISICOS'!O10</f>
        <v>2.5724010000000002</v>
      </c>
      <c r="P4" s="51">
        <f>+'COMPRAS CONJ - FISICOS'!P10</f>
        <v>4.0244450000000001</v>
      </c>
      <c r="Q4" s="51">
        <f>+'COMPRAS CONJ - FISICOS'!Q10</f>
        <v>3.7315840000000002</v>
      </c>
      <c r="R4" s="51">
        <f>+'COMPRAS CONJ - FISICOS'!R10</f>
        <v>4.5190989999999998</v>
      </c>
      <c r="S4" s="51">
        <f>+'COMPRAS CONJ - FISICOS'!S10</f>
        <v>4.5092430000000006</v>
      </c>
      <c r="T4" s="51">
        <f>+'COMPRAS CONJ - FISICOS'!T10</f>
        <v>4.6527959999999995</v>
      </c>
      <c r="U4" s="51">
        <f>+'COMPRAS CONJ - FISICOS'!U10</f>
        <v>3.5773520000000003</v>
      </c>
      <c r="V4" s="51">
        <f>+'COMPRAS CONJ - FISICOS'!V10</f>
        <v>4.5882310000000004</v>
      </c>
      <c r="W4" s="51">
        <f>+'COMPRAS CONJ - FISICOS'!W10</f>
        <v>5.7432479999999995</v>
      </c>
      <c r="X4" s="51">
        <f>+'COMPRAS CONJ - FISICOS'!X10</f>
        <v>5.6990940000000005</v>
      </c>
      <c r="Y4" s="51">
        <f>+'COMPRAS CONJ - FISICOS'!Y10</f>
        <v>37.830233000000007</v>
      </c>
      <c r="Z4" s="51">
        <f>+'COMPRAS CONJ - FISICOS'!Z10</f>
        <v>40.363824999999999</v>
      </c>
      <c r="AA4" s="51">
        <f>+'COMPRAS CONJ - FISICOS'!AA10</f>
        <v>62.443189999999994</v>
      </c>
      <c r="AB4" s="51">
        <f>+'COMPRAS CONJ - FISICOS'!AB10</f>
        <v>83.235753999999986</v>
      </c>
      <c r="AC4" s="51">
        <f>+'COMPRAS CONJ - FISICOS'!AC10</f>
        <v>109.03818100000001</v>
      </c>
      <c r="AD4" s="51">
        <f>+'COMPRAS CONJ - FISICOS'!AD10</f>
        <v>138.17687000000001</v>
      </c>
      <c r="AE4" s="51">
        <f>+'COMPRAS CONJ - FISICOS'!AE10</f>
        <v>184.15626</v>
      </c>
      <c r="AF4" s="51">
        <f>+'COMPRAS CONJ - FISICOS'!AF10</f>
        <v>212.83518699999999</v>
      </c>
      <c r="AG4" s="51">
        <f>+'COMPRAS CONJ - FISICOS'!AG10</f>
        <v>168.791743</v>
      </c>
      <c r="AH4" s="51">
        <f>+'COMPRAS CONJ - FISICOS'!AH10</f>
        <v>222.48184800000001</v>
      </c>
      <c r="AI4" s="51">
        <f>+'COMPRAS CONJ - FISICOS'!AI10</f>
        <v>254.76301199999997</v>
      </c>
      <c r="AJ4" s="51">
        <f>+'COMPRAS CONJ - FISICOS'!AJ10</f>
        <v>237.36452599999998</v>
      </c>
      <c r="AK4" s="51">
        <f>+'COMPRAS CONJ - FISICOS'!AK10</f>
        <v>268.02089100000001</v>
      </c>
      <c r="AL4" s="51">
        <f>+'COMPRAS CONJ - FISICOS'!AL10</f>
        <v>300.53662100000003</v>
      </c>
      <c r="AM4" s="51">
        <f>+'COMPRAS CONJ - FISICOS'!AM10</f>
        <v>325.12038900000005</v>
      </c>
      <c r="AN4" s="51">
        <f>+'COMPRAS CONJ - FISICOS'!AN10</f>
        <v>357.66486100000003</v>
      </c>
      <c r="AO4" s="51">
        <f>+'COMPRAS CONJ - FISICOS'!AO10</f>
        <v>413.78880799999996</v>
      </c>
      <c r="AP4" s="51">
        <f>+'COMPRAS CONJ - FISICOS'!AP10</f>
        <v>450.82630899999998</v>
      </c>
      <c r="AQ4" s="51">
        <f>+'COMPRAS CONJ - FISICOS'!AQ10</f>
        <v>450.50996099999998</v>
      </c>
      <c r="AR4" s="51">
        <f>+'COMPRAS CONJ - FISICOS'!AR10</f>
        <v>459.57612599999999</v>
      </c>
      <c r="AS4" s="51">
        <f>+'COMPRAS CONJ - FISICOS'!AS10</f>
        <v>426.96780200000006</v>
      </c>
      <c r="AT4" s="51">
        <f>+'COMPRAS CONJ - FISICOS'!AT10</f>
        <v>474.35757000000007</v>
      </c>
      <c r="AU4" s="51">
        <f>+'COMPRAS CONJ - FISICOS'!AU10</f>
        <v>435.16532200000012</v>
      </c>
      <c r="AV4" s="51">
        <f>+'COMPRAS CONJ - FISICOS'!AV10</f>
        <v>486.69330900000006</v>
      </c>
      <c r="AW4" s="51">
        <f>+'COMPRAS CONJ - FISICOS'!AW10</f>
        <v>474.03676499999989</v>
      </c>
      <c r="AX4" s="51">
        <f>+'COMPRAS CONJ - FISICOS'!AX10</f>
        <v>571.14884699999993</v>
      </c>
      <c r="AY4" s="51">
        <f>+'COMPRAS CONJ - FISICOS'!AY10</f>
        <v>690.92814599999997</v>
      </c>
      <c r="AZ4" s="51">
        <f>+'COMPRAS CONJ - FISICOS'!AZ10</f>
        <v>618.23470499999996</v>
      </c>
      <c r="BA4" s="51">
        <f>+'COMPRAS CONJ - FISICOS'!BA10</f>
        <v>672.88082699999984</v>
      </c>
      <c r="BB4" s="51">
        <f>+'COMPRAS CONJ - FISICOS'!BB10</f>
        <v>704.87884099999985</v>
      </c>
      <c r="BC4" s="51">
        <f>+'COMPRAS CONJ - FISICOS'!BC10</f>
        <v>868.30165000000011</v>
      </c>
      <c r="BD4" s="51">
        <f>+'COMPRAS CONJ - FISICOS'!BD10</f>
        <v>864.093661</v>
      </c>
      <c r="BE4" s="51">
        <f>+'COMPRAS CONJ - FISICOS'!BE10</f>
        <v>713.23496100000011</v>
      </c>
      <c r="BF4" s="51">
        <f>+'COMPRAS CONJ - FISICOS'!BF10</f>
        <v>807.44680300000005</v>
      </c>
      <c r="BG4" s="51">
        <f>+'COMPRAS CONJ - FISICOS'!BG10</f>
        <v>825.85383100000001</v>
      </c>
      <c r="BH4" s="51">
        <f>+'COMPRAS CONJ - FISICOS'!BH10</f>
        <v>824.36930100000018</v>
      </c>
      <c r="BI4" s="51">
        <f>+'COMPRAS CONJ - FISICOS'!BI10</f>
        <v>882.63192700000025</v>
      </c>
      <c r="BJ4" s="51">
        <f>+'COMPRAS CONJ - FISICOS'!BJ10</f>
        <v>1037.3453209999998</v>
      </c>
      <c r="BK4" s="51">
        <f>+'COMPRAS CONJ - FISICOS'!BK10</f>
        <v>1016.925001</v>
      </c>
      <c r="BL4" s="51">
        <f>+'COMPRAS CONJ - FISICOS'!BL10</f>
        <v>934.76938999999993</v>
      </c>
      <c r="BM4" s="51">
        <f>+'COMPRAS CONJ - FISICOS'!BM10</f>
        <v>1142.6768310000002</v>
      </c>
      <c r="BN4" s="51">
        <f>+'COMPRAS CONJ - FISICOS'!BN10</f>
        <v>1055.3530499999997</v>
      </c>
      <c r="BO4" s="51">
        <f>+'COMPRAS CONJ - FISICOS'!BO10</f>
        <v>1033.112969</v>
      </c>
      <c r="BP4" s="51">
        <f>+'COMPRAS CONJ - FISICOS'!BP10</f>
        <v>1105.8933469999999</v>
      </c>
      <c r="BQ4" s="51">
        <f>+'COMPRAS CONJ - FISICOS'!BQ10</f>
        <v>997.0050090000002</v>
      </c>
      <c r="BR4" s="51">
        <f>+'COMPRAS CONJ - FISICOS'!BR10</f>
        <v>1165.3796659999998</v>
      </c>
      <c r="BS4" s="51">
        <f>+'COMPRAS CONJ - FISICOS'!BS10</f>
        <v>1089.9715289999999</v>
      </c>
      <c r="BT4" s="51">
        <f>+'COMPRAS CONJ - FISICOS'!BT10</f>
        <v>956.46543856537187</v>
      </c>
      <c r="BU4" s="51">
        <f>+'COMPRAS CONJ - FISICOS'!BU10</f>
        <v>907.67567929242205</v>
      </c>
      <c r="BV4" s="51">
        <f>+'COMPRAS CONJ - FISICOS'!BV10</f>
        <v>984.92965143371009</v>
      </c>
      <c r="BW4" s="51">
        <f>+'COMPRAS CONJ - FISICOS'!BW10</f>
        <v>1025.2424017743904</v>
      </c>
      <c r="BX4" s="51">
        <f>+'COMPRAS CONJ - FISICOS'!BX10</f>
        <v>972.97739124785585</v>
      </c>
      <c r="BY4" s="51">
        <f>+'COMPRAS CONJ - FISICOS'!BY10</f>
        <v>1036.6298364698519</v>
      </c>
      <c r="BZ4" s="51">
        <f>+'COMPRAS CONJ - FISICOS'!BZ10</f>
        <v>1010.1626000247604</v>
      </c>
      <c r="CA4" s="51">
        <f>+'COMPRAS CONJ - FISICOS'!CA10</f>
        <v>1026.1930287364637</v>
      </c>
    </row>
    <row r="5" spans="1:79" x14ac:dyDescent="0.3">
      <c r="A5" s="448"/>
      <c r="K5" s="52"/>
      <c r="L5" s="53"/>
      <c r="M5" s="54" t="s">
        <v>3234</v>
      </c>
      <c r="N5" s="58">
        <f>SUM(N15:N200)</f>
        <v>3.9284144927999996E-2</v>
      </c>
      <c r="O5" s="58">
        <f t="shared" ref="O5:BZ5" si="0">SUM(O15:O200)</f>
        <v>0.38133577811279995</v>
      </c>
      <c r="P5" s="58">
        <f t="shared" si="0"/>
        <v>0.5765374534794</v>
      </c>
      <c r="Q5" s="58">
        <f t="shared" si="0"/>
        <v>0.53281330089539991</v>
      </c>
      <c r="R5" s="58">
        <f t="shared" si="0"/>
        <v>0.6746858581520736</v>
      </c>
      <c r="S5" s="58">
        <f t="shared" si="0"/>
        <v>0.68026390833911998</v>
      </c>
      <c r="T5" s="58">
        <f t="shared" si="0"/>
        <v>0.65627156308713985</v>
      </c>
      <c r="U5" s="58">
        <f t="shared" si="0"/>
        <v>0.51366776476150089</v>
      </c>
      <c r="V5" s="58">
        <f t="shared" si="0"/>
        <v>0.67260518388720991</v>
      </c>
      <c r="W5" s="58">
        <f t="shared" si="0"/>
        <v>0.82120073293874674</v>
      </c>
      <c r="X5" s="58">
        <f t="shared" si="0"/>
        <v>0.80694156854170018</v>
      </c>
      <c r="Y5" s="58">
        <f t="shared" si="0"/>
        <v>3.2595981367460172</v>
      </c>
      <c r="Z5" s="58">
        <f t="shared" si="0"/>
        <v>3.4533694626113021</v>
      </c>
      <c r="AA5" s="58">
        <f t="shared" si="0"/>
        <v>5.1231759894649382</v>
      </c>
      <c r="AB5" s="58">
        <f t="shared" si="0"/>
        <v>6.674716037948917</v>
      </c>
      <c r="AC5" s="58">
        <f t="shared" si="0"/>
        <v>8.7726427884384748</v>
      </c>
      <c r="AD5" s="58">
        <f t="shared" si="0"/>
        <v>11.384253396939428</v>
      </c>
      <c r="AE5" s="58">
        <f t="shared" si="0"/>
        <v>14.365250111671763</v>
      </c>
      <c r="AF5" s="58">
        <f t="shared" si="0"/>
        <v>15.958415610921991</v>
      </c>
      <c r="AG5" s="58">
        <f t="shared" si="0"/>
        <v>13.230762098058337</v>
      </c>
      <c r="AH5" s="58">
        <f t="shared" si="0"/>
        <v>17.182521860311208</v>
      </c>
      <c r="AI5" s="58">
        <f t="shared" si="0"/>
        <v>19.201002948105664</v>
      </c>
      <c r="AJ5" s="58">
        <f t="shared" si="0"/>
        <v>18.088434620267456</v>
      </c>
      <c r="AK5" s="58">
        <f t="shared" si="0"/>
        <v>20.543486385111322</v>
      </c>
      <c r="AL5" s="58">
        <f t="shared" si="0"/>
        <v>22.681819401295577</v>
      </c>
      <c r="AM5" s="58">
        <f t="shared" si="0"/>
        <v>24.358645301794155</v>
      </c>
      <c r="AN5" s="58">
        <f t="shared" si="0"/>
        <v>26.434569207590833</v>
      </c>
      <c r="AO5" s="58">
        <f t="shared" si="0"/>
        <v>31.532560514681666</v>
      </c>
      <c r="AP5" s="58">
        <f t="shared" si="0"/>
        <v>33.894253421250404</v>
      </c>
      <c r="AQ5" s="58">
        <f t="shared" si="0"/>
        <v>33.726580330953851</v>
      </c>
      <c r="AR5" s="58">
        <f t="shared" si="0"/>
        <v>34.774767479392381</v>
      </c>
      <c r="AS5" s="58">
        <f t="shared" si="0"/>
        <v>31.478974297460425</v>
      </c>
      <c r="AT5" s="58">
        <f t="shared" si="0"/>
        <v>35.404604472770423</v>
      </c>
      <c r="AU5" s="58">
        <f t="shared" si="0"/>
        <v>33.599964236751966</v>
      </c>
      <c r="AV5" s="58">
        <f t="shared" si="0"/>
        <v>36.959281441453854</v>
      </c>
      <c r="AW5" s="58">
        <f t="shared" si="0"/>
        <v>36.037382770519287</v>
      </c>
      <c r="AX5" s="58">
        <f t="shared" si="0"/>
        <v>41.872367663972021</v>
      </c>
      <c r="AY5" s="58">
        <f t="shared" si="0"/>
        <v>49.549173347767223</v>
      </c>
      <c r="AZ5" s="58">
        <f t="shared" si="0"/>
        <v>44.684282405802385</v>
      </c>
      <c r="BA5" s="58">
        <f t="shared" si="0"/>
        <v>48.701428677759942</v>
      </c>
      <c r="BB5" s="58">
        <f t="shared" si="0"/>
        <v>50.653093151970381</v>
      </c>
      <c r="BC5" s="58">
        <f t="shared" si="0"/>
        <v>61.639657346966317</v>
      </c>
      <c r="BD5" s="58">
        <f t="shared" si="0"/>
        <v>61.230038030753001</v>
      </c>
      <c r="BE5" s="58">
        <f t="shared" si="0"/>
        <v>52.266220208812705</v>
      </c>
      <c r="BF5" s="58">
        <f t="shared" si="0"/>
        <v>58.791013224039368</v>
      </c>
      <c r="BG5" s="58">
        <f t="shared" si="0"/>
        <v>58.345439187117123</v>
      </c>
      <c r="BH5" s="58">
        <f t="shared" si="0"/>
        <v>59.122547718856772</v>
      </c>
      <c r="BI5" s="58">
        <f t="shared" si="0"/>
        <v>63.439682449204355</v>
      </c>
      <c r="BJ5" s="58">
        <f t="shared" si="0"/>
        <v>74.410956681801622</v>
      </c>
      <c r="BK5" s="58">
        <f t="shared" si="0"/>
        <v>72.938331421341488</v>
      </c>
      <c r="BL5" s="58">
        <f t="shared" si="0"/>
        <v>67.929654855277207</v>
      </c>
      <c r="BM5" s="58">
        <f t="shared" si="0"/>
        <v>82.17051474225245</v>
      </c>
      <c r="BN5" s="58">
        <f t="shared" si="0"/>
        <v>75.755514189167627</v>
      </c>
      <c r="BO5" s="58">
        <f t="shared" si="0"/>
        <v>74.359884491106442</v>
      </c>
      <c r="BP5" s="58">
        <f t="shared" si="0"/>
        <v>76.343405898866877</v>
      </c>
      <c r="BQ5" s="58">
        <f t="shared" si="0"/>
        <v>68.955009193896231</v>
      </c>
      <c r="BR5" s="58">
        <f t="shared" si="0"/>
        <v>80.338359905625197</v>
      </c>
      <c r="BS5" s="58">
        <f t="shared" si="0"/>
        <v>75.533374652368423</v>
      </c>
      <c r="BT5" s="58">
        <f t="shared" si="0"/>
        <v>67.007730997304165</v>
      </c>
      <c r="BU5" s="58">
        <f t="shared" si="0"/>
        <v>63.435447914101275</v>
      </c>
      <c r="BV5" s="58">
        <f t="shared" si="0"/>
        <v>68.719067658909111</v>
      </c>
      <c r="BW5" s="58">
        <f t="shared" si="0"/>
        <v>70.980312967476166</v>
      </c>
      <c r="BX5" s="58">
        <f t="shared" si="0"/>
        <v>67.489902752978196</v>
      </c>
      <c r="BY5" s="58">
        <f t="shared" si="0"/>
        <v>71.977477325731414</v>
      </c>
      <c r="BZ5" s="58">
        <f t="shared" si="0"/>
        <v>69.840379427692838</v>
      </c>
      <c r="CA5" s="58">
        <f t="shared" ref="CA5" si="1">SUM(CA15:CA200)</f>
        <v>70.700471490324759</v>
      </c>
    </row>
    <row r="6" spans="1:79" x14ac:dyDescent="0.3">
      <c r="K6" s="55"/>
      <c r="L6" s="56"/>
      <c r="M6" s="57" t="s">
        <v>3237</v>
      </c>
      <c r="N6" s="114">
        <f>+N5/N4*1000</f>
        <v>195.28319999999997</v>
      </c>
      <c r="O6" s="114">
        <f>+O5/O4*1000</f>
        <v>148.24118716825251</v>
      </c>
      <c r="P6" s="114">
        <f t="shared" ref="P6:CA6" si="2">+P5/P4*1000</f>
        <v>143.25887258476635</v>
      </c>
      <c r="Q6" s="114">
        <f t="shared" si="2"/>
        <v>142.78475330996162</v>
      </c>
      <c r="R6" s="114">
        <f t="shared" si="2"/>
        <v>149.29654299498054</v>
      </c>
      <c r="S6" s="114">
        <f t="shared" si="2"/>
        <v>150.85989119218456</v>
      </c>
      <c r="T6" s="114">
        <f t="shared" si="2"/>
        <v>141.04885816767811</v>
      </c>
      <c r="U6" s="114">
        <f t="shared" si="2"/>
        <v>143.58882345419204</v>
      </c>
      <c r="V6" s="114">
        <f t="shared" si="2"/>
        <v>146.59357471042978</v>
      </c>
      <c r="W6" s="114">
        <f t="shared" si="2"/>
        <v>142.98542095670373</v>
      </c>
      <c r="X6" s="114">
        <f t="shared" si="2"/>
        <v>141.59120178430118</v>
      </c>
      <c r="Y6" s="114">
        <f t="shared" si="2"/>
        <v>86.163839824777625</v>
      </c>
      <c r="Z6" s="114">
        <f t="shared" si="2"/>
        <v>85.556050810628122</v>
      </c>
      <c r="AA6" s="114">
        <f t="shared" si="2"/>
        <v>82.045391810779336</v>
      </c>
      <c r="AB6" s="114">
        <f t="shared" si="2"/>
        <v>80.19049167199131</v>
      </c>
      <c r="AC6" s="114">
        <f t="shared" si="2"/>
        <v>80.45477930742878</v>
      </c>
      <c r="AD6" s="114">
        <f t="shared" si="2"/>
        <v>82.388994604809241</v>
      </c>
      <c r="AE6" s="114">
        <f t="shared" si="2"/>
        <v>78.005765927651666</v>
      </c>
      <c r="AF6" s="114">
        <f t="shared" si="2"/>
        <v>74.980156410518674</v>
      </c>
      <c r="AG6" s="114">
        <f t="shared" si="2"/>
        <v>78.385126327289228</v>
      </c>
      <c r="AH6" s="114">
        <f t="shared" si="2"/>
        <v>77.231118020519176</v>
      </c>
      <c r="AI6" s="114">
        <f t="shared" si="2"/>
        <v>75.368095224536233</v>
      </c>
      <c r="AJ6" s="114">
        <f t="shared" si="2"/>
        <v>76.205298765947262</v>
      </c>
      <c r="AK6" s="114">
        <f t="shared" si="2"/>
        <v>76.648825054131024</v>
      </c>
      <c r="AL6" s="114">
        <f t="shared" si="2"/>
        <v>75.471066806515978</v>
      </c>
      <c r="AM6" s="114">
        <f t="shared" si="2"/>
        <v>74.921924696005917</v>
      </c>
      <c r="AN6" s="114">
        <f t="shared" si="2"/>
        <v>73.908767927836308</v>
      </c>
      <c r="AO6" s="114">
        <f t="shared" si="2"/>
        <v>76.20447896377533</v>
      </c>
      <c r="AP6" s="114">
        <f t="shared" si="2"/>
        <v>75.18250985935785</v>
      </c>
      <c r="AQ6" s="114">
        <f t="shared" si="2"/>
        <v>74.863117912178311</v>
      </c>
      <c r="AR6" s="114">
        <f t="shared" si="2"/>
        <v>75.667045157590238</v>
      </c>
      <c r="AS6" s="114">
        <f t="shared" si="2"/>
        <v>73.726810663489857</v>
      </c>
      <c r="AT6" s="114">
        <f t="shared" si="2"/>
        <v>74.636954719138174</v>
      </c>
      <c r="AU6" s="114">
        <f t="shared" si="2"/>
        <v>77.211952649002569</v>
      </c>
      <c r="AV6" s="114">
        <f t="shared" si="2"/>
        <v>75.939571713844643</v>
      </c>
      <c r="AW6" s="114">
        <f t="shared" si="2"/>
        <v>76.0223371504092</v>
      </c>
      <c r="AX6" s="114">
        <f t="shared" si="2"/>
        <v>73.312531197269536</v>
      </c>
      <c r="AY6" s="114">
        <f t="shared" si="2"/>
        <v>71.713930941477713</v>
      </c>
      <c r="AZ6" s="114">
        <f t="shared" si="2"/>
        <v>72.277214534247776</v>
      </c>
      <c r="BA6" s="114">
        <f t="shared" si="2"/>
        <v>72.37749497915172</v>
      </c>
      <c r="BB6" s="114">
        <f t="shared" si="2"/>
        <v>71.860708827789011</v>
      </c>
      <c r="BC6" s="114">
        <f t="shared" si="2"/>
        <v>70.988759893484385</v>
      </c>
      <c r="BD6" s="114">
        <f t="shared" si="2"/>
        <v>70.860418024468075</v>
      </c>
      <c r="BE6" s="114">
        <f t="shared" si="2"/>
        <v>73.280507920604705</v>
      </c>
      <c r="BF6" s="114">
        <f t="shared" si="2"/>
        <v>72.811005016808963</v>
      </c>
      <c r="BG6" s="114">
        <f t="shared" si="2"/>
        <v>70.648626908309538</v>
      </c>
      <c r="BH6" s="114">
        <f t="shared" si="2"/>
        <v>71.718521841046538</v>
      </c>
      <c r="BI6" s="114">
        <f t="shared" si="2"/>
        <v>71.875580871894215</v>
      </c>
      <c r="BJ6" s="114">
        <f t="shared" si="2"/>
        <v>71.732098439572226</v>
      </c>
      <c r="BK6" s="114">
        <f t="shared" si="2"/>
        <v>71.724395948193916</v>
      </c>
      <c r="BL6" s="114">
        <f t="shared" si="2"/>
        <v>72.669960721838805</v>
      </c>
      <c r="BM6" s="114">
        <f t="shared" si="2"/>
        <v>71.910545933045555</v>
      </c>
      <c r="BN6" s="114">
        <f t="shared" si="2"/>
        <v>71.782153080590092</v>
      </c>
      <c r="BO6" s="114">
        <f t="shared" si="2"/>
        <v>71.976527952294475</v>
      </c>
      <c r="BP6" s="114">
        <f t="shared" si="2"/>
        <v>69.033244576402069</v>
      </c>
      <c r="BQ6" s="114">
        <f t="shared" si="2"/>
        <v>69.162149208315768</v>
      </c>
      <c r="BR6" s="114">
        <f t="shared" si="2"/>
        <v>68.937499297010405</v>
      </c>
      <c r="BS6" s="114">
        <f t="shared" si="2"/>
        <v>69.298484082118094</v>
      </c>
      <c r="BT6" s="114">
        <f t="shared" si="2"/>
        <v>70.057660523323108</v>
      </c>
      <c r="BU6" s="114">
        <f t="shared" si="2"/>
        <v>69.88779071788322</v>
      </c>
      <c r="BV6" s="114">
        <f t="shared" si="2"/>
        <v>69.770533924812185</v>
      </c>
      <c r="BW6" s="114">
        <f t="shared" si="2"/>
        <v>69.232713009752928</v>
      </c>
      <c r="BX6" s="114">
        <f t="shared" si="2"/>
        <v>69.364307290246003</v>
      </c>
      <c r="BY6" s="114">
        <f t="shared" si="2"/>
        <v>69.434116975490625</v>
      </c>
      <c r="BZ6" s="114">
        <f t="shared" si="2"/>
        <v>69.137760025941319</v>
      </c>
      <c r="CA6" s="114">
        <f t="shared" si="2"/>
        <v>68.895879732663161</v>
      </c>
    </row>
    <row r="10" spans="1:79" ht="15" thickBot="1" x14ac:dyDescent="0.35"/>
    <row r="11" spans="1:79" ht="15" thickBot="1" x14ac:dyDescent="0.35">
      <c r="N11" s="460" t="s">
        <v>6419</v>
      </c>
      <c r="O11" s="461"/>
      <c r="P11" s="461"/>
      <c r="Q11" s="462"/>
      <c r="R11" s="463"/>
    </row>
    <row r="12" spans="1:79" x14ac:dyDescent="0.3">
      <c r="L12" s="44"/>
    </row>
    <row r="13" spans="1:79" ht="18" x14ac:dyDescent="0.3">
      <c r="L13" s="44"/>
      <c r="N13" s="35" t="s">
        <v>3230</v>
      </c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34" t="s">
        <v>3231</v>
      </c>
      <c r="BU13" s="22"/>
      <c r="BV13" s="22"/>
      <c r="BW13" s="22"/>
      <c r="BX13" s="22"/>
      <c r="BY13" s="22"/>
      <c r="BZ13" s="22"/>
      <c r="CA13" s="23"/>
    </row>
    <row r="14" spans="1:79" ht="30.6" x14ac:dyDescent="0.3">
      <c r="A14" s="8" t="s">
        <v>2778</v>
      </c>
      <c r="B14" s="8" t="s">
        <v>2779</v>
      </c>
      <c r="C14" s="8" t="s">
        <v>2780</v>
      </c>
      <c r="D14" s="8" t="s">
        <v>2781</v>
      </c>
      <c r="E14" s="8" t="s">
        <v>2782</v>
      </c>
      <c r="F14" s="8" t="s">
        <v>2783</v>
      </c>
      <c r="G14" s="8" t="s">
        <v>2784</v>
      </c>
      <c r="H14" s="8" t="s">
        <v>2785</v>
      </c>
      <c r="I14" s="8" t="s">
        <v>3011</v>
      </c>
      <c r="J14" s="8" t="s">
        <v>2786</v>
      </c>
      <c r="K14" s="8" t="s">
        <v>3009</v>
      </c>
      <c r="L14" s="8" t="s">
        <v>3010</v>
      </c>
      <c r="M14" s="8" t="s">
        <v>3228</v>
      </c>
      <c r="N14" s="19">
        <v>42917</v>
      </c>
      <c r="O14" s="19">
        <v>42948</v>
      </c>
      <c r="P14" s="19">
        <v>42979</v>
      </c>
      <c r="Q14" s="19">
        <v>43009</v>
      </c>
      <c r="R14" s="19">
        <v>43040</v>
      </c>
      <c r="S14" s="19">
        <v>43070</v>
      </c>
      <c r="T14" s="19">
        <v>43101</v>
      </c>
      <c r="U14" s="19">
        <v>43132</v>
      </c>
      <c r="V14" s="19">
        <v>43160</v>
      </c>
      <c r="W14" s="19">
        <v>43191</v>
      </c>
      <c r="X14" s="19">
        <v>43221</v>
      </c>
      <c r="Y14" s="19">
        <v>43252</v>
      </c>
      <c r="Z14" s="19">
        <v>43282</v>
      </c>
      <c r="AA14" s="19">
        <v>43313</v>
      </c>
      <c r="AB14" s="19">
        <v>43344</v>
      </c>
      <c r="AC14" s="19">
        <v>43374</v>
      </c>
      <c r="AD14" s="19">
        <v>43405</v>
      </c>
      <c r="AE14" s="19">
        <v>43435</v>
      </c>
      <c r="AF14" s="19">
        <v>43466</v>
      </c>
      <c r="AG14" s="19">
        <v>43497</v>
      </c>
      <c r="AH14" s="19">
        <v>43525</v>
      </c>
      <c r="AI14" s="19">
        <v>43556</v>
      </c>
      <c r="AJ14" s="19">
        <v>43586</v>
      </c>
      <c r="AK14" s="19">
        <v>43617</v>
      </c>
      <c r="AL14" s="19">
        <v>43647</v>
      </c>
      <c r="AM14" s="19">
        <v>43678</v>
      </c>
      <c r="AN14" s="19">
        <v>43709</v>
      </c>
      <c r="AO14" s="19">
        <v>43739</v>
      </c>
      <c r="AP14" s="19">
        <v>43770</v>
      </c>
      <c r="AQ14" s="19">
        <v>43800</v>
      </c>
      <c r="AR14" s="19">
        <v>43831</v>
      </c>
      <c r="AS14" s="19">
        <v>43862</v>
      </c>
      <c r="AT14" s="19">
        <v>43891</v>
      </c>
      <c r="AU14" s="19">
        <v>43922</v>
      </c>
      <c r="AV14" s="19">
        <v>43952</v>
      </c>
      <c r="AW14" s="19">
        <v>43983</v>
      </c>
      <c r="AX14" s="19">
        <v>44013</v>
      </c>
      <c r="AY14" s="19">
        <v>44044</v>
      </c>
      <c r="AZ14" s="19">
        <v>44075</v>
      </c>
      <c r="BA14" s="19">
        <v>44105</v>
      </c>
      <c r="BB14" s="19">
        <v>44136</v>
      </c>
      <c r="BC14" s="19">
        <v>44166</v>
      </c>
      <c r="BD14" s="19">
        <v>44197</v>
      </c>
      <c r="BE14" s="19">
        <v>44228</v>
      </c>
      <c r="BF14" s="19">
        <v>44256</v>
      </c>
      <c r="BG14" s="19">
        <v>44287</v>
      </c>
      <c r="BH14" s="19">
        <v>44317</v>
      </c>
      <c r="BI14" s="19">
        <v>44348</v>
      </c>
      <c r="BJ14" s="19">
        <v>44378</v>
      </c>
      <c r="BK14" s="19">
        <v>44409</v>
      </c>
      <c r="BL14" s="19">
        <v>44440</v>
      </c>
      <c r="BM14" s="19">
        <v>44470</v>
      </c>
      <c r="BN14" s="19">
        <v>44501</v>
      </c>
      <c r="BO14" s="19">
        <v>44531</v>
      </c>
      <c r="BP14" s="19">
        <v>44562</v>
      </c>
      <c r="BQ14" s="19">
        <v>44593</v>
      </c>
      <c r="BR14" s="19">
        <v>44621</v>
      </c>
      <c r="BS14" s="19">
        <v>44652</v>
      </c>
      <c r="BT14" s="20">
        <v>44682</v>
      </c>
      <c r="BU14" s="20">
        <v>44713</v>
      </c>
      <c r="BV14" s="20">
        <v>44743</v>
      </c>
      <c r="BW14" s="20">
        <v>44774</v>
      </c>
      <c r="BX14" s="20">
        <v>44805</v>
      </c>
      <c r="BY14" s="20">
        <v>44835</v>
      </c>
      <c r="BZ14" s="20">
        <v>44866</v>
      </c>
      <c r="CA14" s="20">
        <v>44896</v>
      </c>
    </row>
    <row r="15" spans="1:79" x14ac:dyDescent="0.3">
      <c r="A15" s="9">
        <v>1.5</v>
      </c>
      <c r="B15" s="10" t="s">
        <v>2787</v>
      </c>
      <c r="C15" s="437" t="s">
        <v>5717</v>
      </c>
      <c r="D15" s="11" t="s">
        <v>2788</v>
      </c>
      <c r="E15" s="9" t="s">
        <v>2788</v>
      </c>
      <c r="F15" s="9" t="s">
        <v>2789</v>
      </c>
      <c r="G15" s="9" t="s">
        <v>2790</v>
      </c>
      <c r="H15" s="12" t="s">
        <v>2791</v>
      </c>
      <c r="I15" s="13">
        <v>46</v>
      </c>
      <c r="J15" s="14">
        <v>100</v>
      </c>
      <c r="K15" s="24">
        <v>43060</v>
      </c>
      <c r="L15" s="24">
        <v>51501</v>
      </c>
      <c r="M15" s="689"/>
      <c r="N15" s="459">
        <f>('COMPRAS CONJ - FISICOS'!N15*'COMPRAS CONJ - PRECIOS'!N15)/1000</f>
        <v>0</v>
      </c>
      <c r="O15" s="459">
        <f>('COMPRAS CONJ - FISICOS'!O15*'COMPRAS CONJ - PRECIOS'!O15)/1000</f>
        <v>0</v>
      </c>
      <c r="P15" s="459">
        <f>('COMPRAS CONJ - FISICOS'!P15*'COMPRAS CONJ - PRECIOS'!P15)/1000</f>
        <v>0</v>
      </c>
      <c r="Q15" s="459">
        <f>('COMPRAS CONJ - FISICOS'!Q15*'COMPRAS CONJ - PRECIOS'!Q15)/1000</f>
        <v>0</v>
      </c>
      <c r="R15" s="459">
        <f>('COMPRAS CONJ - FISICOS'!R15*'COMPRAS CONJ - PRECIOS'!R15)/1000</f>
        <v>0</v>
      </c>
      <c r="S15" s="459">
        <f>('COMPRAS CONJ - FISICOS'!S15*'COMPRAS CONJ - PRECIOS'!S15)/1000</f>
        <v>0</v>
      </c>
      <c r="T15" s="459">
        <f>('COMPRAS CONJ - FISICOS'!T15*'COMPRAS CONJ - PRECIOS'!T15)/1000</f>
        <v>0</v>
      </c>
      <c r="U15" s="459">
        <f>('COMPRAS CONJ - FISICOS'!U15*'COMPRAS CONJ - PRECIOS'!U15)/1000</f>
        <v>0</v>
      </c>
      <c r="V15" s="459">
        <f>('COMPRAS CONJ - FISICOS'!V15*'COMPRAS CONJ - PRECIOS'!V15)/1000</f>
        <v>0</v>
      </c>
      <c r="W15" s="459">
        <f>('COMPRAS CONJ - FISICOS'!W15*'COMPRAS CONJ - PRECIOS'!W15)/1000</f>
        <v>0</v>
      </c>
      <c r="X15" s="459">
        <f>('COMPRAS CONJ - FISICOS'!X15*'COMPRAS CONJ - PRECIOS'!X15)/1000</f>
        <v>0</v>
      </c>
      <c r="Y15" s="459">
        <f>('COMPRAS CONJ - FISICOS'!Y15*'COMPRAS CONJ - PRECIOS'!Y15)/1000</f>
        <v>0</v>
      </c>
      <c r="Z15" s="459">
        <f>('COMPRAS CONJ - FISICOS'!Z15*'COMPRAS CONJ - PRECIOS'!Z15)/1000</f>
        <v>0</v>
      </c>
      <c r="AA15" s="459">
        <f>('COMPRAS CONJ - FISICOS'!AA15*'COMPRAS CONJ - PRECIOS'!AA15)/1000</f>
        <v>0</v>
      </c>
      <c r="AB15" s="459">
        <f>('COMPRAS CONJ - FISICOS'!AB15*'COMPRAS CONJ - PRECIOS'!AB15)/1000</f>
        <v>0</v>
      </c>
      <c r="AC15" s="459">
        <f>('COMPRAS CONJ - FISICOS'!AC15*'COMPRAS CONJ - PRECIOS'!AC15)/1000</f>
        <v>0</v>
      </c>
      <c r="AD15" s="459">
        <f>('COMPRAS CONJ - FISICOS'!AD15*'COMPRAS CONJ - PRECIOS'!AD15)/1000</f>
        <v>0</v>
      </c>
      <c r="AE15" s="459">
        <f>('COMPRAS CONJ - FISICOS'!AE15*'COMPRAS CONJ - PRECIOS'!AE15)/1000</f>
        <v>0</v>
      </c>
      <c r="AF15" s="459">
        <f>('COMPRAS CONJ - FISICOS'!AF15*'COMPRAS CONJ - PRECIOS'!AF15)/1000</f>
        <v>0</v>
      </c>
      <c r="AG15" s="459">
        <f>('COMPRAS CONJ - FISICOS'!AG15*'COMPRAS CONJ - PRECIOS'!AG15)/1000</f>
        <v>0</v>
      </c>
      <c r="AH15" s="459">
        <f>('COMPRAS CONJ - FISICOS'!AH15*'COMPRAS CONJ - PRECIOS'!AH15)/1000</f>
        <v>0</v>
      </c>
      <c r="AI15" s="459">
        <f>('COMPRAS CONJ - FISICOS'!AI15*'COMPRAS CONJ - PRECIOS'!AI15)/1000</f>
        <v>0</v>
      </c>
      <c r="AJ15" s="459">
        <f>('COMPRAS CONJ - FISICOS'!AJ15*'COMPRAS CONJ - PRECIOS'!AJ15)/1000</f>
        <v>0</v>
      </c>
      <c r="AK15" s="459">
        <f>('COMPRAS CONJ - FISICOS'!AK15*'COMPRAS CONJ - PRECIOS'!AK15)/1000</f>
        <v>0</v>
      </c>
      <c r="AL15" s="459">
        <f>('COMPRAS CONJ - FISICOS'!AL15*'COMPRAS CONJ - PRECIOS'!AL15)/1000</f>
        <v>0</v>
      </c>
      <c r="AM15" s="459">
        <f>('COMPRAS CONJ - FISICOS'!AM15*'COMPRAS CONJ - PRECIOS'!AM15)/1000</f>
        <v>0</v>
      </c>
      <c r="AN15" s="459">
        <f>('COMPRAS CONJ - FISICOS'!AN15*'COMPRAS CONJ - PRECIOS'!AN15)/1000</f>
        <v>0</v>
      </c>
      <c r="AO15" s="459">
        <f>('COMPRAS CONJ - FISICOS'!AO15*'COMPRAS CONJ - PRECIOS'!AO15)/1000</f>
        <v>0</v>
      </c>
      <c r="AP15" s="459">
        <f>('COMPRAS CONJ - FISICOS'!AP15*'COMPRAS CONJ - PRECIOS'!AP15)/1000</f>
        <v>0</v>
      </c>
      <c r="AQ15" s="459">
        <f>('COMPRAS CONJ - FISICOS'!AQ15*'COMPRAS CONJ - PRECIOS'!AQ15)/1000</f>
        <v>0</v>
      </c>
      <c r="AR15" s="459">
        <f>('COMPRAS CONJ - FISICOS'!AR15*'COMPRAS CONJ - PRECIOS'!AR15)/1000</f>
        <v>0</v>
      </c>
      <c r="AS15" s="459">
        <f>('COMPRAS CONJ - FISICOS'!AS15*'COMPRAS CONJ - PRECIOS'!AS15)/1000</f>
        <v>0</v>
      </c>
      <c r="AT15" s="459">
        <f>('COMPRAS CONJ - FISICOS'!AT15*'COMPRAS CONJ - PRECIOS'!AT15)/1000</f>
        <v>0</v>
      </c>
      <c r="AU15" s="459">
        <f>('COMPRAS CONJ - FISICOS'!AU15*'COMPRAS CONJ - PRECIOS'!AU15)/1000</f>
        <v>0</v>
      </c>
      <c r="AV15" s="459">
        <f>('COMPRAS CONJ - FISICOS'!AV15*'COMPRAS CONJ - PRECIOS'!AV15)/1000</f>
        <v>0</v>
      </c>
      <c r="AW15" s="459">
        <f>('COMPRAS CONJ - FISICOS'!AW15*'COMPRAS CONJ - PRECIOS'!AW15)/1000</f>
        <v>0</v>
      </c>
      <c r="AX15" s="459">
        <f>('COMPRAS CONJ - FISICOS'!AX15*'COMPRAS CONJ - PRECIOS'!AX15)/1000</f>
        <v>0</v>
      </c>
      <c r="AY15" s="459">
        <f>('COMPRAS CONJ - FISICOS'!AY15*'COMPRAS CONJ - PRECIOS'!AY15)/1000</f>
        <v>0</v>
      </c>
      <c r="AZ15" s="459">
        <f>('COMPRAS CONJ - FISICOS'!AZ15*'COMPRAS CONJ - PRECIOS'!AZ15)/1000</f>
        <v>0</v>
      </c>
      <c r="BA15" s="459">
        <f>('COMPRAS CONJ - FISICOS'!BA15*'COMPRAS CONJ - PRECIOS'!BA15)/1000</f>
        <v>0</v>
      </c>
      <c r="BB15" s="459">
        <f>('COMPRAS CONJ - FISICOS'!BB15*'COMPRAS CONJ - PRECIOS'!BB15)/1000</f>
        <v>0</v>
      </c>
      <c r="BC15" s="459">
        <f>('COMPRAS CONJ - FISICOS'!BC15*'COMPRAS CONJ - PRECIOS'!BC15)/1000</f>
        <v>0</v>
      </c>
      <c r="BD15" s="459">
        <f>('COMPRAS CONJ - FISICOS'!BD15*'COMPRAS CONJ - PRECIOS'!BD15)/1000</f>
        <v>0</v>
      </c>
      <c r="BE15" s="459">
        <f>('COMPRAS CONJ - FISICOS'!BE15*'COMPRAS CONJ - PRECIOS'!BE15)/1000</f>
        <v>0</v>
      </c>
      <c r="BF15" s="459">
        <f>('COMPRAS CONJ - FISICOS'!BF15*'COMPRAS CONJ - PRECIOS'!BF15)/1000</f>
        <v>0</v>
      </c>
      <c r="BG15" s="459">
        <f>('COMPRAS CONJ - FISICOS'!BG15*'COMPRAS CONJ - PRECIOS'!BG15)/1000</f>
        <v>0</v>
      </c>
      <c r="BH15" s="459">
        <f>('COMPRAS CONJ - FISICOS'!BH15*'COMPRAS CONJ - PRECIOS'!BH15)/1000</f>
        <v>0</v>
      </c>
      <c r="BI15" s="459">
        <f>('COMPRAS CONJ - FISICOS'!BI15*'COMPRAS CONJ - PRECIOS'!BI15)/1000</f>
        <v>0</v>
      </c>
      <c r="BJ15" s="459">
        <f>('COMPRAS CONJ - FISICOS'!BJ15*'COMPRAS CONJ - PRECIOS'!BJ15)/1000</f>
        <v>0</v>
      </c>
      <c r="BK15" s="459">
        <f>('COMPRAS CONJ - FISICOS'!BK15*'COMPRAS CONJ - PRECIOS'!BK15)/1000</f>
        <v>0</v>
      </c>
      <c r="BL15" s="459">
        <f>('COMPRAS CONJ - FISICOS'!BL15*'COMPRAS CONJ - PRECIOS'!BL15)/1000</f>
        <v>0</v>
      </c>
      <c r="BM15" s="459">
        <f>('COMPRAS CONJ - FISICOS'!BM15*'COMPRAS CONJ - PRECIOS'!BM15)/1000</f>
        <v>0</v>
      </c>
      <c r="BN15" s="459">
        <f>('COMPRAS CONJ - FISICOS'!BN15*'COMPRAS CONJ - PRECIOS'!BN15)/1000</f>
        <v>0</v>
      </c>
      <c r="BO15" s="459">
        <f>('COMPRAS CONJ - FISICOS'!BO15*'COMPRAS CONJ - PRECIOS'!BO15)/1000</f>
        <v>0</v>
      </c>
      <c r="BP15" s="459">
        <f>('COMPRAS CONJ - FISICOS'!BP15*'COMPRAS CONJ - PRECIOS'!BP15)/1000</f>
        <v>0</v>
      </c>
      <c r="BQ15" s="459">
        <f>('COMPRAS CONJ - FISICOS'!BQ15*'COMPRAS CONJ - PRECIOS'!BQ15)/1000</f>
        <v>0</v>
      </c>
      <c r="BR15" s="459">
        <f>('COMPRAS CONJ - FISICOS'!BR15*'COMPRAS CONJ - PRECIOS'!BR15)/1000</f>
        <v>0</v>
      </c>
      <c r="BS15" s="459">
        <f>('COMPRAS CONJ - FISICOS'!BS15*'COMPRAS CONJ - PRECIOS'!BS15)/1000</f>
        <v>0</v>
      </c>
      <c r="BT15" s="459">
        <f>('COMPRAS CONJ - FISICOS'!BT15*'COMPRAS CONJ - PRECIOS'!BT15)/1000</f>
        <v>0</v>
      </c>
      <c r="BU15" s="459">
        <f>('COMPRAS CONJ - FISICOS'!BU15*'COMPRAS CONJ - PRECIOS'!BU15)/1000</f>
        <v>0</v>
      </c>
      <c r="BV15" s="459">
        <f>('COMPRAS CONJ - FISICOS'!BV15*'COMPRAS CONJ - PRECIOS'!BV15)/1000</f>
        <v>0</v>
      </c>
      <c r="BW15" s="459">
        <f>('COMPRAS CONJ - FISICOS'!BW15*'COMPRAS CONJ - PRECIOS'!BW15)/1000</f>
        <v>0</v>
      </c>
      <c r="BX15" s="459">
        <f>('COMPRAS CONJ - FISICOS'!BX15*'COMPRAS CONJ - PRECIOS'!BX15)/1000</f>
        <v>0</v>
      </c>
      <c r="BY15" s="459">
        <f>('COMPRAS CONJ - FISICOS'!BY15*'COMPRAS CONJ - PRECIOS'!BY15)/1000</f>
        <v>0</v>
      </c>
      <c r="BZ15" s="459">
        <f>('COMPRAS CONJ - FISICOS'!BZ15*'COMPRAS CONJ - PRECIOS'!BZ15)/1000</f>
        <v>0</v>
      </c>
      <c r="CA15" s="459">
        <f>('COMPRAS CONJ - FISICOS'!CA15*'COMPRAS CONJ - PRECIOS'!CA15)/1000</f>
        <v>0</v>
      </c>
    </row>
    <row r="16" spans="1:79" x14ac:dyDescent="0.3">
      <c r="A16" s="9">
        <v>1.5</v>
      </c>
      <c r="B16" s="10" t="s">
        <v>2787</v>
      </c>
      <c r="C16" s="437" t="s">
        <v>5718</v>
      </c>
      <c r="D16" s="11" t="s">
        <v>2788</v>
      </c>
      <c r="E16" s="9" t="s">
        <v>2788</v>
      </c>
      <c r="F16" s="9" t="s">
        <v>2792</v>
      </c>
      <c r="G16" s="9" t="s">
        <v>2793</v>
      </c>
      <c r="H16" s="12" t="s">
        <v>2794</v>
      </c>
      <c r="I16" s="13">
        <v>56.38</v>
      </c>
      <c r="J16" s="14">
        <v>97.65</v>
      </c>
      <c r="K16" s="24">
        <v>43018</v>
      </c>
      <c r="L16" s="24">
        <v>44161</v>
      </c>
      <c r="M16" s="689">
        <v>44161</v>
      </c>
      <c r="N16" s="459">
        <f>('COMPRAS CONJ - FISICOS'!N16*'COMPRAS CONJ - PRECIOS'!N16)/1000</f>
        <v>0</v>
      </c>
      <c r="O16" s="459">
        <f>('COMPRAS CONJ - FISICOS'!O16*'COMPRAS CONJ - PRECIOS'!O16)/1000</f>
        <v>0</v>
      </c>
      <c r="P16" s="459">
        <f>('COMPRAS CONJ - FISICOS'!P16*'COMPRAS CONJ - PRECIOS'!P16)/1000</f>
        <v>0</v>
      </c>
      <c r="Q16" s="459">
        <f>('COMPRAS CONJ - FISICOS'!Q16*'COMPRAS CONJ - PRECIOS'!Q16)/1000</f>
        <v>0</v>
      </c>
      <c r="R16" s="459">
        <f>('COMPRAS CONJ - FISICOS'!R16*'COMPRAS CONJ - PRECIOS'!R16)/1000</f>
        <v>0</v>
      </c>
      <c r="S16" s="459">
        <f>('COMPRAS CONJ - FISICOS'!S16*'COMPRAS CONJ - PRECIOS'!S16)/1000</f>
        <v>0</v>
      </c>
      <c r="T16" s="459">
        <f>('COMPRAS CONJ - FISICOS'!T16*'COMPRAS CONJ - PRECIOS'!T16)/1000</f>
        <v>0</v>
      </c>
      <c r="U16" s="459">
        <f>('COMPRAS CONJ - FISICOS'!U16*'COMPRAS CONJ - PRECIOS'!U16)/1000</f>
        <v>0</v>
      </c>
      <c r="V16" s="459">
        <f>('COMPRAS CONJ - FISICOS'!V16*'COMPRAS CONJ - PRECIOS'!V16)/1000</f>
        <v>0</v>
      </c>
      <c r="W16" s="459">
        <f>('COMPRAS CONJ - FISICOS'!W16*'COMPRAS CONJ - PRECIOS'!W16)/1000</f>
        <v>0</v>
      </c>
      <c r="X16" s="459">
        <f>('COMPRAS CONJ - FISICOS'!X16*'COMPRAS CONJ - PRECIOS'!X16)/1000</f>
        <v>0</v>
      </c>
      <c r="Y16" s="459">
        <f>('COMPRAS CONJ - FISICOS'!Y16*'COMPRAS CONJ - PRECIOS'!Y16)/1000</f>
        <v>0</v>
      </c>
      <c r="Z16" s="459">
        <f>('COMPRAS CONJ - FISICOS'!Z16*'COMPRAS CONJ - PRECIOS'!Z16)/1000</f>
        <v>0</v>
      </c>
      <c r="AA16" s="459">
        <f>('COMPRAS CONJ - FISICOS'!AA16*'COMPRAS CONJ - PRECIOS'!AA16)/1000</f>
        <v>0</v>
      </c>
      <c r="AB16" s="459">
        <f>('COMPRAS CONJ - FISICOS'!AB16*'COMPRAS CONJ - PRECIOS'!AB16)/1000</f>
        <v>0</v>
      </c>
      <c r="AC16" s="459">
        <f>('COMPRAS CONJ - FISICOS'!AC16*'COMPRAS CONJ - PRECIOS'!AC16)/1000</f>
        <v>0</v>
      </c>
      <c r="AD16" s="459">
        <f>('COMPRAS CONJ - FISICOS'!AD16*'COMPRAS CONJ - PRECIOS'!AD16)/1000</f>
        <v>0</v>
      </c>
      <c r="AE16" s="459">
        <f>('COMPRAS CONJ - FISICOS'!AE16*'COMPRAS CONJ - PRECIOS'!AE16)/1000</f>
        <v>0</v>
      </c>
      <c r="AF16" s="459">
        <f>('COMPRAS CONJ - FISICOS'!AF16*'COMPRAS CONJ - PRECIOS'!AF16)/1000</f>
        <v>0</v>
      </c>
      <c r="AG16" s="459">
        <f>('COMPRAS CONJ - FISICOS'!AG16*'COMPRAS CONJ - PRECIOS'!AG16)/1000</f>
        <v>0</v>
      </c>
      <c r="AH16" s="459">
        <f>('COMPRAS CONJ - FISICOS'!AH16*'COMPRAS CONJ - PRECIOS'!AH16)/1000</f>
        <v>0</v>
      </c>
      <c r="AI16" s="459">
        <f>('COMPRAS CONJ - FISICOS'!AI16*'COMPRAS CONJ - PRECIOS'!AI16)/1000</f>
        <v>0</v>
      </c>
      <c r="AJ16" s="459">
        <f>('COMPRAS CONJ - FISICOS'!AJ16*'COMPRAS CONJ - PRECIOS'!AJ16)/1000</f>
        <v>0</v>
      </c>
      <c r="AK16" s="459">
        <f>('COMPRAS CONJ - FISICOS'!AK16*'COMPRAS CONJ - PRECIOS'!AK16)/1000</f>
        <v>0</v>
      </c>
      <c r="AL16" s="459">
        <f>('COMPRAS CONJ - FISICOS'!AL16*'COMPRAS CONJ - PRECIOS'!AL16)/1000</f>
        <v>0</v>
      </c>
      <c r="AM16" s="459">
        <f>('COMPRAS CONJ - FISICOS'!AM16*'COMPRAS CONJ - PRECIOS'!AM16)/1000</f>
        <v>0</v>
      </c>
      <c r="AN16" s="459">
        <f>('COMPRAS CONJ - FISICOS'!AN16*'COMPRAS CONJ - PRECIOS'!AN16)/1000</f>
        <v>0</v>
      </c>
      <c r="AO16" s="459">
        <f>('COMPRAS CONJ - FISICOS'!AO16*'COMPRAS CONJ - PRECIOS'!AO16)/1000</f>
        <v>0</v>
      </c>
      <c r="AP16" s="459">
        <f>('COMPRAS CONJ - FISICOS'!AP16*'COMPRAS CONJ - PRECIOS'!AP16)/1000</f>
        <v>0</v>
      </c>
      <c r="AQ16" s="459">
        <f>('COMPRAS CONJ - FISICOS'!AQ16*'COMPRAS CONJ - PRECIOS'!AQ16)/1000</f>
        <v>0</v>
      </c>
      <c r="AR16" s="459">
        <f>('COMPRAS CONJ - FISICOS'!AR16*'COMPRAS CONJ - PRECIOS'!AR16)/1000</f>
        <v>0</v>
      </c>
      <c r="AS16" s="459">
        <f>('COMPRAS CONJ - FISICOS'!AS16*'COMPRAS CONJ - PRECIOS'!AS16)/1000</f>
        <v>0</v>
      </c>
      <c r="AT16" s="459">
        <f>('COMPRAS CONJ - FISICOS'!AT16*'COMPRAS CONJ - PRECIOS'!AT16)/1000</f>
        <v>0</v>
      </c>
      <c r="AU16" s="459">
        <f>('COMPRAS CONJ - FISICOS'!AU16*'COMPRAS CONJ - PRECIOS'!AU16)/1000</f>
        <v>0</v>
      </c>
      <c r="AV16" s="459">
        <f>('COMPRAS CONJ - FISICOS'!AV16*'COMPRAS CONJ - PRECIOS'!AV16)/1000</f>
        <v>0</v>
      </c>
      <c r="AW16" s="459">
        <f>('COMPRAS CONJ - FISICOS'!AW16*'COMPRAS CONJ - PRECIOS'!AW16)/1000</f>
        <v>0</v>
      </c>
      <c r="AX16" s="459">
        <f>('COMPRAS CONJ - FISICOS'!AX16*'COMPRAS CONJ - PRECIOS'!AX16)/1000</f>
        <v>0</v>
      </c>
      <c r="AY16" s="459">
        <f>('COMPRAS CONJ - FISICOS'!AY16*'COMPRAS CONJ - PRECIOS'!AY16)/1000</f>
        <v>0</v>
      </c>
      <c r="AZ16" s="459">
        <f>('COMPRAS CONJ - FISICOS'!AZ16*'COMPRAS CONJ - PRECIOS'!AZ16)/1000</f>
        <v>0</v>
      </c>
      <c r="BA16" s="459">
        <f>('COMPRAS CONJ - FISICOS'!BA16*'COMPRAS CONJ - PRECIOS'!BA16)/1000</f>
        <v>0</v>
      </c>
      <c r="BB16" s="459">
        <f>('COMPRAS CONJ - FISICOS'!BB16*'COMPRAS CONJ - PRECIOS'!BB16)/1000</f>
        <v>0.42141480029247835</v>
      </c>
      <c r="BC16" s="459">
        <f>('COMPRAS CONJ - FISICOS'!BC16*'COMPRAS CONJ - PRECIOS'!BC16)/1000</f>
        <v>2.331809802261307</v>
      </c>
      <c r="BD16" s="459">
        <f>('COMPRAS CONJ - FISICOS'!BD16*'COMPRAS CONJ - PRECIOS'!BD16)/1000</f>
        <v>2.0472959934340844</v>
      </c>
      <c r="BE16" s="459">
        <f>('COMPRAS CONJ - FISICOS'!BE16*'COMPRAS CONJ - PRECIOS'!BE16)/1000</f>
        <v>1.6436273822663143</v>
      </c>
      <c r="BF16" s="459">
        <f>('COMPRAS CONJ - FISICOS'!BF16*'COMPRAS CONJ - PRECIOS'!BF16)/1000</f>
        <v>1.5890073841025505</v>
      </c>
      <c r="BG16" s="459">
        <f>('COMPRAS CONJ - FISICOS'!BG16*'COMPRAS CONJ - PRECIOS'!BG16)/1000</f>
        <v>1.9944905575009735</v>
      </c>
      <c r="BH16" s="459">
        <f>('COMPRAS CONJ - FISICOS'!BH16*'COMPRAS CONJ - PRECIOS'!BH16)/1000</f>
        <v>2.3727952605414959</v>
      </c>
      <c r="BI16" s="459">
        <f>('COMPRAS CONJ - FISICOS'!BI16*'COMPRAS CONJ - PRECIOS'!BI16)/1000</f>
        <v>2.0553749367512486</v>
      </c>
      <c r="BJ16" s="459">
        <f>('COMPRAS CONJ - FISICOS'!BJ16*'COMPRAS CONJ - PRECIOS'!BJ16)/1000</f>
        <v>2.7522009272555432</v>
      </c>
      <c r="BK16" s="459">
        <f>('COMPRAS CONJ - FISICOS'!BK16*'COMPRAS CONJ - PRECIOS'!BK16)/1000</f>
        <v>2.0767709572910507</v>
      </c>
      <c r="BL16" s="459">
        <f>('COMPRAS CONJ - FISICOS'!BL16*'COMPRAS CONJ - PRECIOS'!BL16)/1000</f>
        <v>2.049691471447912</v>
      </c>
      <c r="BM16" s="459">
        <f>('COMPRAS CONJ - FISICOS'!BM16*'COMPRAS CONJ - PRECIOS'!BM16)/1000</f>
        <v>2.2470297302313367</v>
      </c>
      <c r="BN16" s="459">
        <f>('COMPRAS CONJ - FISICOS'!BN16*'COMPRAS CONJ - PRECIOS'!BN16)/1000</f>
        <v>2.1193225704037562</v>
      </c>
      <c r="BO16" s="459">
        <f>('COMPRAS CONJ - FISICOS'!BO16*'COMPRAS CONJ - PRECIOS'!BO16)/1000</f>
        <v>1.8887981254672392</v>
      </c>
      <c r="BP16" s="459">
        <f>('COMPRAS CONJ - FISICOS'!BP16*'COMPRAS CONJ - PRECIOS'!BP16)/1000</f>
        <v>2.5561717399668913</v>
      </c>
      <c r="BQ16" s="459">
        <f>('COMPRAS CONJ - FISICOS'!BQ16*'COMPRAS CONJ - PRECIOS'!BQ16)/1000</f>
        <v>1.8720320091766132</v>
      </c>
      <c r="BR16" s="459">
        <f>('COMPRAS CONJ - FISICOS'!BR16*'COMPRAS CONJ - PRECIOS'!BR16)/1000</f>
        <v>2.3879979605656416</v>
      </c>
      <c r="BS16" s="459">
        <f>('COMPRAS CONJ - FISICOS'!BS16*'COMPRAS CONJ - PRECIOS'!BS16)/1000</f>
        <v>2.3085303258802234</v>
      </c>
      <c r="BT16" s="459">
        <f>('COMPRAS CONJ - FISICOS'!BT16*'COMPRAS CONJ - PRECIOS'!BT16)/1000</f>
        <v>2.2860328975551676</v>
      </c>
      <c r="BU16" s="459">
        <f>('COMPRAS CONJ - FISICOS'!BU16*'COMPRAS CONJ - PRECIOS'!BU16)/1000</f>
        <v>2.1565390018177975</v>
      </c>
      <c r="BV16" s="459">
        <f>('COMPRAS CONJ - FISICOS'!BV16*'COMPRAS CONJ - PRECIOS'!BV16)/1000</f>
        <v>2.2790548742290602</v>
      </c>
      <c r="BW16" s="459">
        <f>('COMPRAS CONJ - FISICOS'!BW16*'COMPRAS CONJ - PRECIOS'!BW16)/1000</f>
        <v>2.1888274098263718</v>
      </c>
      <c r="BX16" s="459">
        <f>('COMPRAS CONJ - FISICOS'!BX16*'COMPRAS CONJ - PRECIOS'!BX16)/1000</f>
        <v>2.1865345559502765</v>
      </c>
      <c r="BY16" s="459">
        <f>('COMPRAS CONJ - FISICOS'!BY16*'COMPRAS CONJ - PRECIOS'!BY16)/1000</f>
        <v>2.2282613555994892</v>
      </c>
      <c r="BZ16" s="459">
        <f>('COMPRAS CONJ - FISICOS'!BZ16*'COMPRAS CONJ - PRECIOS'!BZ16)/1000</f>
        <v>2.2198759884193113</v>
      </c>
      <c r="CA16" s="459">
        <f>('COMPRAS CONJ - FISICOS'!CA16*'COMPRAS CONJ - PRECIOS'!CA16)/1000</f>
        <v>2.1637248529060416</v>
      </c>
    </row>
    <row r="17" spans="1:79" x14ac:dyDescent="0.3">
      <c r="A17" s="9">
        <v>1.5</v>
      </c>
      <c r="B17" s="10" t="s">
        <v>2787</v>
      </c>
      <c r="C17" s="437" t="s">
        <v>5719</v>
      </c>
      <c r="D17" s="11" t="s">
        <v>2788</v>
      </c>
      <c r="E17" s="9" t="s">
        <v>2788</v>
      </c>
      <c r="F17" s="9" t="s">
        <v>2795</v>
      </c>
      <c r="G17" s="9" t="s">
        <v>2796</v>
      </c>
      <c r="H17" s="12" t="s">
        <v>2797</v>
      </c>
      <c r="I17" s="13">
        <v>55.5</v>
      </c>
      <c r="J17" s="14">
        <v>37.950000000000003</v>
      </c>
      <c r="K17" s="24">
        <v>43060</v>
      </c>
      <c r="L17" s="24">
        <v>43869</v>
      </c>
      <c r="M17" s="689">
        <v>43869</v>
      </c>
      <c r="N17" s="459">
        <f>('COMPRAS CONJ - FISICOS'!N17*'COMPRAS CONJ - PRECIOS'!N17)/1000</f>
        <v>0</v>
      </c>
      <c r="O17" s="459">
        <f>('COMPRAS CONJ - FISICOS'!O17*'COMPRAS CONJ - PRECIOS'!O17)/1000</f>
        <v>0</v>
      </c>
      <c r="P17" s="459">
        <f>('COMPRAS CONJ - FISICOS'!P17*'COMPRAS CONJ - PRECIOS'!P17)/1000</f>
        <v>0</v>
      </c>
      <c r="Q17" s="459">
        <f>('COMPRAS CONJ - FISICOS'!Q17*'COMPRAS CONJ - PRECIOS'!Q17)/1000</f>
        <v>0</v>
      </c>
      <c r="R17" s="459">
        <f>('COMPRAS CONJ - FISICOS'!R17*'COMPRAS CONJ - PRECIOS'!R17)/1000</f>
        <v>0</v>
      </c>
      <c r="S17" s="459">
        <f>('COMPRAS CONJ - FISICOS'!S17*'COMPRAS CONJ - PRECIOS'!S17)/1000</f>
        <v>0</v>
      </c>
      <c r="T17" s="459">
        <f>('COMPRAS CONJ - FISICOS'!T17*'COMPRAS CONJ - PRECIOS'!T17)/1000</f>
        <v>0</v>
      </c>
      <c r="U17" s="459">
        <f>('COMPRAS CONJ - FISICOS'!U17*'COMPRAS CONJ - PRECIOS'!U17)/1000</f>
        <v>0</v>
      </c>
      <c r="V17" s="459">
        <f>('COMPRAS CONJ - FISICOS'!V17*'COMPRAS CONJ - PRECIOS'!V17)/1000</f>
        <v>0</v>
      </c>
      <c r="W17" s="459">
        <f>('COMPRAS CONJ - FISICOS'!W17*'COMPRAS CONJ - PRECIOS'!W17)/1000</f>
        <v>0</v>
      </c>
      <c r="X17" s="459">
        <f>('COMPRAS CONJ - FISICOS'!X17*'COMPRAS CONJ - PRECIOS'!X17)/1000</f>
        <v>0</v>
      </c>
      <c r="Y17" s="459">
        <f>('COMPRAS CONJ - FISICOS'!Y17*'COMPRAS CONJ - PRECIOS'!Y17)/1000</f>
        <v>0</v>
      </c>
      <c r="Z17" s="459">
        <f>('COMPRAS CONJ - FISICOS'!Z17*'COMPRAS CONJ - PRECIOS'!Z17)/1000</f>
        <v>0</v>
      </c>
      <c r="AA17" s="459">
        <f>('COMPRAS CONJ - FISICOS'!AA17*'COMPRAS CONJ - PRECIOS'!AA17)/1000</f>
        <v>0</v>
      </c>
      <c r="AB17" s="459">
        <f>('COMPRAS CONJ - FISICOS'!AB17*'COMPRAS CONJ - PRECIOS'!AB17)/1000</f>
        <v>0</v>
      </c>
      <c r="AC17" s="459">
        <f>('COMPRAS CONJ - FISICOS'!AC17*'COMPRAS CONJ - PRECIOS'!AC17)/1000</f>
        <v>0</v>
      </c>
      <c r="AD17" s="459">
        <f>('COMPRAS CONJ - FISICOS'!AD17*'COMPRAS CONJ - PRECIOS'!AD17)/1000</f>
        <v>0</v>
      </c>
      <c r="AE17" s="459">
        <f>('COMPRAS CONJ - FISICOS'!AE17*'COMPRAS CONJ - PRECIOS'!AE17)/1000</f>
        <v>0</v>
      </c>
      <c r="AF17" s="459">
        <f>('COMPRAS CONJ - FISICOS'!AF17*'COMPRAS CONJ - PRECIOS'!AF17)/1000</f>
        <v>0</v>
      </c>
      <c r="AG17" s="459">
        <f>('COMPRAS CONJ - FISICOS'!AG17*'COMPRAS CONJ - PRECIOS'!AG17)/1000</f>
        <v>0</v>
      </c>
      <c r="AH17" s="459">
        <f>('COMPRAS CONJ - FISICOS'!AH17*'COMPRAS CONJ - PRECIOS'!AH17)/1000</f>
        <v>0</v>
      </c>
      <c r="AI17" s="459">
        <f>('COMPRAS CONJ - FISICOS'!AI17*'COMPRAS CONJ - PRECIOS'!AI17)/1000</f>
        <v>0</v>
      </c>
      <c r="AJ17" s="459">
        <f>('COMPRAS CONJ - FISICOS'!AJ17*'COMPRAS CONJ - PRECIOS'!AJ17)/1000</f>
        <v>0</v>
      </c>
      <c r="AK17" s="459">
        <f>('COMPRAS CONJ - FISICOS'!AK17*'COMPRAS CONJ - PRECIOS'!AK17)/1000</f>
        <v>0</v>
      </c>
      <c r="AL17" s="459">
        <f>('COMPRAS CONJ - FISICOS'!AL17*'COMPRAS CONJ - PRECIOS'!AL17)/1000</f>
        <v>0</v>
      </c>
      <c r="AM17" s="459">
        <f>('COMPRAS CONJ - FISICOS'!AM17*'COMPRAS CONJ - PRECIOS'!AM17)/1000</f>
        <v>0</v>
      </c>
      <c r="AN17" s="459">
        <f>('COMPRAS CONJ - FISICOS'!AN17*'COMPRAS CONJ - PRECIOS'!AN17)/1000</f>
        <v>0</v>
      </c>
      <c r="AO17" s="459">
        <f>('COMPRAS CONJ - FISICOS'!AO17*'COMPRAS CONJ - PRECIOS'!AO17)/1000</f>
        <v>0</v>
      </c>
      <c r="AP17" s="459">
        <f>('COMPRAS CONJ - FISICOS'!AP17*'COMPRAS CONJ - PRECIOS'!AP17)/1000</f>
        <v>0</v>
      </c>
      <c r="AQ17" s="459">
        <f>('COMPRAS CONJ - FISICOS'!AQ17*'COMPRAS CONJ - PRECIOS'!AQ17)/1000</f>
        <v>0</v>
      </c>
      <c r="AR17" s="459">
        <f>('COMPRAS CONJ - FISICOS'!AR17*'COMPRAS CONJ - PRECIOS'!AR17)/1000</f>
        <v>0</v>
      </c>
      <c r="AS17" s="459">
        <f>('COMPRAS CONJ - FISICOS'!AS17*'COMPRAS CONJ - PRECIOS'!AS17)/1000</f>
        <v>0.66084019971857988</v>
      </c>
      <c r="AT17" s="459">
        <f>('COMPRAS CONJ - FISICOS'!AT17*'COMPRAS CONJ - PRECIOS'!AT17)/1000</f>
        <v>0.81120880089994485</v>
      </c>
      <c r="AU17" s="459">
        <f>('COMPRAS CONJ - FISICOS'!AU17*'COMPRAS CONJ - PRECIOS'!AU17)/1000</f>
        <v>0.78741557430663744</v>
      </c>
      <c r="AV17" s="459">
        <f>('COMPRAS CONJ - FISICOS'!AV17*'COMPRAS CONJ - PRECIOS'!AV17)/1000</f>
        <v>1.0038950448860025</v>
      </c>
      <c r="AW17" s="459">
        <f>('COMPRAS CONJ - FISICOS'!AW17*'COMPRAS CONJ - PRECIOS'!AW17)/1000</f>
        <v>0.8380018146838274</v>
      </c>
      <c r="AX17" s="459">
        <f>('COMPRAS CONJ - FISICOS'!AX17*'COMPRAS CONJ - PRECIOS'!AX17)/1000</f>
        <v>1.049147947972215</v>
      </c>
      <c r="AY17" s="459">
        <f>('COMPRAS CONJ - FISICOS'!AY17*'COMPRAS CONJ - PRECIOS'!AY17)/1000</f>
        <v>1.0517187026256225</v>
      </c>
      <c r="AZ17" s="459">
        <f>('COMPRAS CONJ - FISICOS'!AZ17*'COMPRAS CONJ - PRECIOS'!AZ17)/1000</f>
        <v>0.94441856741809505</v>
      </c>
      <c r="BA17" s="459">
        <f>('COMPRAS CONJ - FISICOS'!BA17*'COMPRAS CONJ - PRECIOS'!BA17)/1000</f>
        <v>0.72281342713534502</v>
      </c>
      <c r="BB17" s="459">
        <f>('COMPRAS CONJ - FISICOS'!BB17*'COMPRAS CONJ - PRECIOS'!BB17)/1000</f>
        <v>0.84246280529082007</v>
      </c>
      <c r="BC17" s="459">
        <f>('COMPRAS CONJ - FISICOS'!BC17*'COMPRAS CONJ - PRECIOS'!BC17)/1000</f>
        <v>0.96635914465775985</v>
      </c>
      <c r="BD17" s="459">
        <f>('COMPRAS CONJ - FISICOS'!BD17*'COMPRAS CONJ - PRECIOS'!BD17)/1000</f>
        <v>1.0097960761605675</v>
      </c>
      <c r="BE17" s="459">
        <f>('COMPRAS CONJ - FISICOS'!BE17*'COMPRAS CONJ - PRECIOS'!BE17)/1000</f>
        <v>0.73794120375635996</v>
      </c>
      <c r="BF17" s="459">
        <f>('COMPRAS CONJ - FISICOS'!BF17*'COMPRAS CONJ - PRECIOS'!BF17)/1000</f>
        <v>0.78654911986367992</v>
      </c>
      <c r="BG17" s="459">
        <f>('COMPRAS CONJ - FISICOS'!BG17*'COMPRAS CONJ - PRECIOS'!BG17)/1000</f>
        <v>0.84124182272670001</v>
      </c>
      <c r="BH17" s="459">
        <f>('COMPRAS CONJ - FISICOS'!BH17*'COMPRAS CONJ - PRECIOS'!BH17)/1000</f>
        <v>0.98105149233414013</v>
      </c>
      <c r="BI17" s="459">
        <f>('COMPRAS CONJ - FISICOS'!BI17*'COMPRAS CONJ - PRECIOS'!BI17)/1000</f>
        <v>0.88021931682942001</v>
      </c>
      <c r="BJ17" s="459">
        <f>('COMPRAS CONJ - FISICOS'!BJ17*'COMPRAS CONJ - PRECIOS'!BJ17)/1000</f>
        <v>1.02478834402848</v>
      </c>
      <c r="BK17" s="459">
        <f>('COMPRAS CONJ - FISICOS'!BK17*'COMPRAS CONJ - PRECIOS'!BK17)/1000</f>
        <v>0.89534859294222013</v>
      </c>
      <c r="BL17" s="459">
        <f>('COMPRAS CONJ - FISICOS'!BL17*'COMPRAS CONJ - PRECIOS'!BL17)/1000</f>
        <v>0.81713282344577987</v>
      </c>
      <c r="BM17" s="459">
        <f>('COMPRAS CONJ - FISICOS'!BM17*'COMPRAS CONJ - PRECIOS'!BM17)/1000</f>
        <v>0.90812403731627989</v>
      </c>
      <c r="BN17" s="459">
        <f>('COMPRAS CONJ - FISICOS'!BN17*'COMPRAS CONJ - PRECIOS'!BN17)/1000</f>
        <v>0.79215261659117997</v>
      </c>
      <c r="BO17" s="459">
        <f>('COMPRAS CONJ - FISICOS'!BO17*'COMPRAS CONJ - PRECIOS'!BO17)/1000</f>
        <v>0.74016332443799993</v>
      </c>
      <c r="BP17" s="459">
        <f>('COMPRAS CONJ - FISICOS'!BP17*'COMPRAS CONJ - PRECIOS'!BP17)/1000</f>
        <v>0.89244021129516016</v>
      </c>
      <c r="BQ17" s="459">
        <f>('COMPRAS CONJ - FISICOS'!BQ17*'COMPRAS CONJ - PRECIOS'!BQ17)/1000</f>
        <v>0.67841215697178003</v>
      </c>
      <c r="BR17" s="459">
        <f>('COMPRAS CONJ - FISICOS'!BR17*'COMPRAS CONJ - PRECIOS'!BR17)/1000</f>
        <v>0.88441120404945017</v>
      </c>
      <c r="BS17" s="459">
        <f>('COMPRAS CONJ - FISICOS'!BS17*'COMPRAS CONJ - PRECIOS'!BS17)/1000</f>
        <v>0.76375620124303512</v>
      </c>
      <c r="BT17" s="459">
        <f>('COMPRAS CONJ - FISICOS'!BT17*'COMPRAS CONJ - PRECIOS'!BT17)/1000</f>
        <v>0.88952555389531196</v>
      </c>
      <c r="BU17" s="459">
        <f>('COMPRAS CONJ - FISICOS'!BU17*'COMPRAS CONJ - PRECIOS'!BU17)/1000</f>
        <v>0.83913777100074582</v>
      </c>
      <c r="BV17" s="459">
        <f>('COMPRAS CONJ - FISICOS'!BV17*'COMPRAS CONJ - PRECIOS'!BV17)/1000</f>
        <v>0.88681031297691204</v>
      </c>
      <c r="BW17" s="459">
        <f>('COMPRAS CONJ - FISICOS'!BW17*'COMPRAS CONJ - PRECIOS'!BW17)/1000</f>
        <v>0.85170161645062592</v>
      </c>
      <c r="BX17" s="459">
        <f>('COMPRAS CONJ - FISICOS'!BX17*'COMPRAS CONJ - PRECIOS'!BX17)/1000</f>
        <v>0.85080943676400989</v>
      </c>
      <c r="BY17" s="459">
        <f>('COMPRAS CONJ - FISICOS'!BY17*'COMPRAS CONJ - PRECIOS'!BY17)/1000</f>
        <v>0.86704588489646672</v>
      </c>
      <c r="BZ17" s="459">
        <f>('COMPRAS CONJ - FISICOS'!BZ17*'COMPRAS CONJ - PRECIOS'!BZ17)/1000</f>
        <v>0.84925117772231751</v>
      </c>
      <c r="CA17" s="459">
        <f>('COMPRAS CONJ - FISICOS'!CA17*'COMPRAS CONJ - PRECIOS'!CA17)/1000</f>
        <v>0.82776960928612509</v>
      </c>
    </row>
    <row r="18" spans="1:79" x14ac:dyDescent="0.3">
      <c r="A18" s="9">
        <v>1.5</v>
      </c>
      <c r="B18" s="10" t="s">
        <v>2787</v>
      </c>
      <c r="C18" s="437" t="s">
        <v>5720</v>
      </c>
      <c r="D18" s="11" t="s">
        <v>2798</v>
      </c>
      <c r="E18" s="9" t="s">
        <v>2799</v>
      </c>
      <c r="F18" s="9" t="s">
        <v>2800</v>
      </c>
      <c r="G18" s="9" t="s">
        <v>2801</v>
      </c>
      <c r="H18" s="12" t="s">
        <v>2802</v>
      </c>
      <c r="I18" s="13">
        <v>49.98</v>
      </c>
      <c r="J18" s="14">
        <v>36.75</v>
      </c>
      <c r="K18" s="24">
        <v>42990</v>
      </c>
      <c r="L18" s="24">
        <v>43561</v>
      </c>
      <c r="M18" s="689">
        <v>43561</v>
      </c>
      <c r="N18" s="459">
        <f>('COMPRAS CONJ - FISICOS'!N18*'COMPRAS CONJ - PRECIOS'!N18)/1000</f>
        <v>0</v>
      </c>
      <c r="O18" s="459">
        <f>('COMPRAS CONJ - FISICOS'!O18*'COMPRAS CONJ - PRECIOS'!O18)/1000</f>
        <v>0</v>
      </c>
      <c r="P18" s="459">
        <f>('COMPRAS CONJ - FISICOS'!P18*'COMPRAS CONJ - PRECIOS'!P18)/1000</f>
        <v>0</v>
      </c>
      <c r="Q18" s="459">
        <f>('COMPRAS CONJ - FISICOS'!Q18*'COMPRAS CONJ - PRECIOS'!Q18)/1000</f>
        <v>0</v>
      </c>
      <c r="R18" s="459">
        <f>('COMPRAS CONJ - FISICOS'!R18*'COMPRAS CONJ - PRECIOS'!R18)/1000</f>
        <v>0</v>
      </c>
      <c r="S18" s="459">
        <f>('COMPRAS CONJ - FISICOS'!S18*'COMPRAS CONJ - PRECIOS'!S18)/1000</f>
        <v>0</v>
      </c>
      <c r="T18" s="459">
        <f>('COMPRAS CONJ - FISICOS'!T18*'COMPRAS CONJ - PRECIOS'!T18)/1000</f>
        <v>0</v>
      </c>
      <c r="U18" s="459">
        <f>('COMPRAS CONJ - FISICOS'!U18*'COMPRAS CONJ - PRECIOS'!U18)/1000</f>
        <v>0</v>
      </c>
      <c r="V18" s="459">
        <f>('COMPRAS CONJ - FISICOS'!V18*'COMPRAS CONJ - PRECIOS'!V18)/1000</f>
        <v>0</v>
      </c>
      <c r="W18" s="459">
        <f>('COMPRAS CONJ - FISICOS'!W18*'COMPRAS CONJ - PRECIOS'!W18)/1000</f>
        <v>0</v>
      </c>
      <c r="X18" s="459">
        <f>('COMPRAS CONJ - FISICOS'!X18*'COMPRAS CONJ - PRECIOS'!X18)/1000</f>
        <v>0</v>
      </c>
      <c r="Y18" s="459">
        <f>('COMPRAS CONJ - FISICOS'!Y18*'COMPRAS CONJ - PRECIOS'!Y18)/1000</f>
        <v>0</v>
      </c>
      <c r="Z18" s="459">
        <f>('COMPRAS CONJ - FISICOS'!Z18*'COMPRAS CONJ - PRECIOS'!Z18)/1000</f>
        <v>0</v>
      </c>
      <c r="AA18" s="459">
        <f>('COMPRAS CONJ - FISICOS'!AA18*'COMPRAS CONJ - PRECIOS'!AA18)/1000</f>
        <v>0</v>
      </c>
      <c r="AB18" s="459">
        <f>('COMPRAS CONJ - FISICOS'!AB18*'COMPRAS CONJ - PRECIOS'!AB18)/1000</f>
        <v>0</v>
      </c>
      <c r="AC18" s="459">
        <f>('COMPRAS CONJ - FISICOS'!AC18*'COMPRAS CONJ - PRECIOS'!AC18)/1000</f>
        <v>0</v>
      </c>
      <c r="AD18" s="459">
        <f>('COMPRAS CONJ - FISICOS'!AD18*'COMPRAS CONJ - PRECIOS'!AD18)/1000</f>
        <v>0</v>
      </c>
      <c r="AE18" s="459">
        <f>('COMPRAS CONJ - FISICOS'!AE18*'COMPRAS CONJ - PRECIOS'!AE18)/1000</f>
        <v>0</v>
      </c>
      <c r="AF18" s="459">
        <f>('COMPRAS CONJ - FISICOS'!AF18*'COMPRAS CONJ - PRECIOS'!AF18)/1000</f>
        <v>0</v>
      </c>
      <c r="AG18" s="459">
        <f>('COMPRAS CONJ - FISICOS'!AG18*'COMPRAS CONJ - PRECIOS'!AG18)/1000</f>
        <v>0</v>
      </c>
      <c r="AH18" s="459">
        <f>('COMPRAS CONJ - FISICOS'!AH18*'COMPRAS CONJ - PRECIOS'!AH18)/1000</f>
        <v>0</v>
      </c>
      <c r="AI18" s="459">
        <f>('COMPRAS CONJ - FISICOS'!AI18*'COMPRAS CONJ - PRECIOS'!AI18)/1000</f>
        <v>0.65081248063283104</v>
      </c>
      <c r="AJ18" s="459">
        <f>('COMPRAS CONJ - FISICOS'!AJ18*'COMPRAS CONJ - PRECIOS'!AJ18)/1000</f>
        <v>0.83389998283872613</v>
      </c>
      <c r="AK18" s="459">
        <f>('COMPRAS CONJ - FISICOS'!AK18*'COMPRAS CONJ - PRECIOS'!AK18)/1000</f>
        <v>0.80504256069561841</v>
      </c>
      <c r="AL18" s="459">
        <f>('COMPRAS CONJ - FISICOS'!AL18*'COMPRAS CONJ - PRECIOS'!AL18)/1000</f>
        <v>0.80032748095348005</v>
      </c>
      <c r="AM18" s="459">
        <f>('COMPRAS CONJ - FISICOS'!AM18*'COMPRAS CONJ - PRECIOS'!AM18)/1000</f>
        <v>0.90594526717738233</v>
      </c>
      <c r="AN18" s="459">
        <f>('COMPRAS CONJ - FISICOS'!AN18*'COMPRAS CONJ - PRECIOS'!AN18)/1000</f>
        <v>0.68958165455971043</v>
      </c>
      <c r="AO18" s="459">
        <f>('COMPRAS CONJ - FISICOS'!AO18*'COMPRAS CONJ - PRECIOS'!AO18)/1000</f>
        <v>0.7028197137298553</v>
      </c>
      <c r="AP18" s="459">
        <f>('COMPRAS CONJ - FISICOS'!AP18*'COMPRAS CONJ - PRECIOS'!AP18)/1000</f>
        <v>0.82323351430495739</v>
      </c>
      <c r="AQ18" s="459">
        <f>('COMPRAS CONJ - FISICOS'!AQ18*'COMPRAS CONJ - PRECIOS'!AQ18)/1000</f>
        <v>0.87940665525028028</v>
      </c>
      <c r="AR18" s="459">
        <f>('COMPRAS CONJ - FISICOS'!AR18*'COMPRAS CONJ - PRECIOS'!AR18)/1000</f>
        <v>0.837644745879358</v>
      </c>
      <c r="AS18" s="459">
        <f>('COMPRAS CONJ - FISICOS'!AS18*'COMPRAS CONJ - PRECIOS'!AS18)/1000</f>
        <v>0.72133909481413472</v>
      </c>
      <c r="AT18" s="459">
        <f>('COMPRAS CONJ - FISICOS'!AT18*'COMPRAS CONJ - PRECIOS'!AT18)/1000</f>
        <v>0.8810693704945417</v>
      </c>
      <c r="AU18" s="459">
        <f>('COMPRAS CONJ - FISICOS'!AU18*'COMPRAS CONJ - PRECIOS'!AU18)/1000</f>
        <v>0.90594135454556146</v>
      </c>
      <c r="AV18" s="459">
        <f>('COMPRAS CONJ - FISICOS'!AV18*'COMPRAS CONJ - PRECIOS'!AV18)/1000</f>
        <v>0.89725985097658545</v>
      </c>
      <c r="AW18" s="459">
        <f>('COMPRAS CONJ - FISICOS'!AW18*'COMPRAS CONJ - PRECIOS'!AW18)/1000</f>
        <v>0.71114035286286703</v>
      </c>
      <c r="AX18" s="459">
        <f>('COMPRAS CONJ - FISICOS'!AX18*'COMPRAS CONJ - PRECIOS'!AX18)/1000</f>
        <v>0.74821379766482143</v>
      </c>
      <c r="AY18" s="459">
        <f>('COMPRAS CONJ - FISICOS'!AY18*'COMPRAS CONJ - PRECIOS'!AY18)/1000</f>
        <v>0.81246982563855341</v>
      </c>
      <c r="AZ18" s="459">
        <f>('COMPRAS CONJ - FISICOS'!AZ18*'COMPRAS CONJ - PRECIOS'!AZ18)/1000</f>
        <v>0.72114709074599503</v>
      </c>
      <c r="BA18" s="459">
        <f>('COMPRAS CONJ - FISICOS'!BA18*'COMPRAS CONJ - PRECIOS'!BA18)/1000</f>
        <v>0.89487324012693592</v>
      </c>
      <c r="BB18" s="459">
        <f>('COMPRAS CONJ - FISICOS'!BB18*'COMPRAS CONJ - PRECIOS'!BB18)/1000</f>
        <v>0.79159800945985181</v>
      </c>
      <c r="BC18" s="459">
        <f>('COMPRAS CONJ - FISICOS'!BC18*'COMPRAS CONJ - PRECIOS'!BC18)/1000</f>
        <v>0.80139540907379503</v>
      </c>
      <c r="BD18" s="459">
        <f>('COMPRAS CONJ - FISICOS'!BD18*'COMPRAS CONJ - PRECIOS'!BD18)/1000</f>
        <v>0.94302431202092385</v>
      </c>
      <c r="BE18" s="459">
        <f>('COMPRAS CONJ - FISICOS'!BE18*'COMPRAS CONJ - PRECIOS'!BE18)/1000</f>
        <v>0.68272183559855504</v>
      </c>
      <c r="BF18" s="459">
        <f>('COMPRAS CONJ - FISICOS'!BF18*'COMPRAS CONJ - PRECIOS'!BF18)/1000</f>
        <v>0.77685948946095817</v>
      </c>
      <c r="BG18" s="459">
        <f>('COMPRAS CONJ - FISICOS'!BG18*'COMPRAS CONJ - PRECIOS'!BG18)/1000</f>
        <v>0.96076965501908362</v>
      </c>
      <c r="BH18" s="459">
        <f>('COMPRAS CONJ - FISICOS'!BH18*'COMPRAS CONJ - PRECIOS'!BH18)/1000</f>
        <v>0.89682872945495118</v>
      </c>
      <c r="BI18" s="459">
        <f>('COMPRAS CONJ - FISICOS'!BI18*'COMPRAS CONJ - PRECIOS'!BI18)/1000</f>
        <v>0.92940088417643241</v>
      </c>
      <c r="BJ18" s="459">
        <f>('COMPRAS CONJ - FISICOS'!BJ18*'COMPRAS CONJ - PRECIOS'!BJ18)/1000</f>
        <v>0.78296738900298657</v>
      </c>
      <c r="BK18" s="459">
        <f>('COMPRAS CONJ - FISICOS'!BK18*'COMPRAS CONJ - PRECIOS'!BK18)/1000</f>
        <v>0.91612157330931931</v>
      </c>
      <c r="BL18" s="459">
        <f>('COMPRAS CONJ - FISICOS'!BL18*'COMPRAS CONJ - PRECIOS'!BL18)/1000</f>
        <v>0.8665278257437703</v>
      </c>
      <c r="BM18" s="459">
        <f>('COMPRAS CONJ - FISICOS'!BM18*'COMPRAS CONJ - PRECIOS'!BM18)/1000</f>
        <v>0.97087154867367209</v>
      </c>
      <c r="BN18" s="459">
        <f>('COMPRAS CONJ - FISICOS'!BN18*'COMPRAS CONJ - PRECIOS'!BN18)/1000</f>
        <v>0.76914915566712283</v>
      </c>
      <c r="BO18" s="459">
        <f>('COMPRAS CONJ - FISICOS'!BO18*'COMPRAS CONJ - PRECIOS'!BO18)/1000</f>
        <v>0.6569139557119229</v>
      </c>
      <c r="BP18" s="459">
        <f>('COMPRAS CONJ - FISICOS'!BP18*'COMPRAS CONJ - PRECIOS'!BP18)/1000</f>
        <v>0.81110204135120167</v>
      </c>
      <c r="BQ18" s="459">
        <f>('COMPRAS CONJ - FISICOS'!BQ18*'COMPRAS CONJ - PRECIOS'!BQ18)/1000</f>
        <v>0.77288380508257404</v>
      </c>
      <c r="BR18" s="459">
        <f>('COMPRAS CONJ - FISICOS'!BR18*'COMPRAS CONJ - PRECIOS'!BR18)/1000</f>
        <v>0.82789419724052582</v>
      </c>
      <c r="BS18" s="459">
        <f>('COMPRAS CONJ - FISICOS'!BS18*'COMPRAS CONJ - PRECIOS'!BS18)/1000</f>
        <v>0.8747891476361731</v>
      </c>
      <c r="BT18" s="459">
        <f>('COMPRAS CONJ - FISICOS'!BT18*'COMPRAS CONJ - PRECIOS'!BT18)/1000</f>
        <v>0.78899564151225932</v>
      </c>
      <c r="BU18" s="459">
        <f>('COMPRAS CONJ - FISICOS'!BU18*'COMPRAS CONJ - PRECIOS'!BU18)/1000</f>
        <v>0.74430244420591463</v>
      </c>
      <c r="BV18" s="459">
        <f>('COMPRAS CONJ - FISICOS'!BV18*'COMPRAS CONJ - PRECIOS'!BV18)/1000</f>
        <v>0.78658726410152402</v>
      </c>
      <c r="BW18" s="459">
        <f>('COMPRAS CONJ - FISICOS'!BW18*'COMPRAS CONJ - PRECIOS'!BW18)/1000</f>
        <v>0.75544638409294773</v>
      </c>
      <c r="BX18" s="459">
        <f>('COMPRAS CONJ - FISICOS'!BX18*'COMPRAS CONJ - PRECIOS'!BX18)/1000</f>
        <v>0.75465503427606695</v>
      </c>
      <c r="BY18" s="459">
        <f>('COMPRAS CONJ - FISICOS'!BY18*'COMPRAS CONJ - PRECIOS'!BY18)/1000</f>
        <v>0.76905651690245158</v>
      </c>
      <c r="BZ18" s="459">
        <f>('COMPRAS CONJ - FISICOS'!BZ18*'COMPRAS CONJ - PRECIOS'!BZ18)/1000</f>
        <v>0.75327288219863819</v>
      </c>
      <c r="CA18" s="459">
        <f>('COMPRAS CONJ - FISICOS'!CA18*'COMPRAS CONJ - PRECIOS'!CA18)/1000</f>
        <v>0.73421905761228146</v>
      </c>
    </row>
    <row r="19" spans="1:79" x14ac:dyDescent="0.3">
      <c r="A19" s="9">
        <v>1.5</v>
      </c>
      <c r="B19" s="10" t="s">
        <v>2787</v>
      </c>
      <c r="C19" s="437" t="s">
        <v>5721</v>
      </c>
      <c r="D19" s="11" t="s">
        <v>2798</v>
      </c>
      <c r="E19" s="9" t="s">
        <v>2803</v>
      </c>
      <c r="F19" s="9" t="s">
        <v>2804</v>
      </c>
      <c r="G19" s="9" t="s">
        <v>2805</v>
      </c>
      <c r="H19" s="12" t="s">
        <v>2806</v>
      </c>
      <c r="I19" s="13">
        <v>54.88</v>
      </c>
      <c r="J19" s="14">
        <v>100</v>
      </c>
      <c r="K19" s="24">
        <v>42881</v>
      </c>
      <c r="L19" s="24">
        <v>43658</v>
      </c>
      <c r="M19" s="689">
        <v>43658</v>
      </c>
      <c r="N19" s="459">
        <f>('COMPRAS CONJ - FISICOS'!N19*'COMPRAS CONJ - PRECIOS'!N19)/1000</f>
        <v>0</v>
      </c>
      <c r="O19" s="459">
        <f>('COMPRAS CONJ - FISICOS'!O19*'COMPRAS CONJ - PRECIOS'!O19)/1000</f>
        <v>0</v>
      </c>
      <c r="P19" s="459">
        <f>('COMPRAS CONJ - FISICOS'!P19*'COMPRAS CONJ - PRECIOS'!P19)/1000</f>
        <v>0</v>
      </c>
      <c r="Q19" s="459">
        <f>('COMPRAS CONJ - FISICOS'!Q19*'COMPRAS CONJ - PRECIOS'!Q19)/1000</f>
        <v>0</v>
      </c>
      <c r="R19" s="459">
        <f>('COMPRAS CONJ - FISICOS'!R19*'COMPRAS CONJ - PRECIOS'!R19)/1000</f>
        <v>0</v>
      </c>
      <c r="S19" s="459">
        <f>('COMPRAS CONJ - FISICOS'!S19*'COMPRAS CONJ - PRECIOS'!S19)/1000</f>
        <v>0</v>
      </c>
      <c r="T19" s="459">
        <f>('COMPRAS CONJ - FISICOS'!T19*'COMPRAS CONJ - PRECIOS'!T19)/1000</f>
        <v>0</v>
      </c>
      <c r="U19" s="459">
        <f>('COMPRAS CONJ - FISICOS'!U19*'COMPRAS CONJ - PRECIOS'!U19)/1000</f>
        <v>0</v>
      </c>
      <c r="V19" s="459">
        <f>('COMPRAS CONJ - FISICOS'!V19*'COMPRAS CONJ - PRECIOS'!V19)/1000</f>
        <v>0</v>
      </c>
      <c r="W19" s="459">
        <f>('COMPRAS CONJ - FISICOS'!W19*'COMPRAS CONJ - PRECIOS'!W19)/1000</f>
        <v>0</v>
      </c>
      <c r="X19" s="459">
        <f>('COMPRAS CONJ - FISICOS'!X19*'COMPRAS CONJ - PRECIOS'!X19)/1000</f>
        <v>0</v>
      </c>
      <c r="Y19" s="459">
        <f>('COMPRAS CONJ - FISICOS'!Y19*'COMPRAS CONJ - PRECIOS'!Y19)/1000</f>
        <v>0</v>
      </c>
      <c r="Z19" s="459">
        <f>('COMPRAS CONJ - FISICOS'!Z19*'COMPRAS CONJ - PRECIOS'!Z19)/1000</f>
        <v>0</v>
      </c>
      <c r="AA19" s="459">
        <f>('COMPRAS CONJ - FISICOS'!AA19*'COMPRAS CONJ - PRECIOS'!AA19)/1000</f>
        <v>0</v>
      </c>
      <c r="AB19" s="459">
        <f>('COMPRAS CONJ - FISICOS'!AB19*'COMPRAS CONJ - PRECIOS'!AB19)/1000</f>
        <v>0</v>
      </c>
      <c r="AC19" s="459">
        <f>('COMPRAS CONJ - FISICOS'!AC19*'COMPRAS CONJ - PRECIOS'!AC19)/1000</f>
        <v>0</v>
      </c>
      <c r="AD19" s="459">
        <f>('COMPRAS CONJ - FISICOS'!AD19*'COMPRAS CONJ - PRECIOS'!AD19)/1000</f>
        <v>0</v>
      </c>
      <c r="AE19" s="459">
        <f>('COMPRAS CONJ - FISICOS'!AE19*'COMPRAS CONJ - PRECIOS'!AE19)/1000</f>
        <v>0</v>
      </c>
      <c r="AF19" s="459">
        <f>('COMPRAS CONJ - FISICOS'!AF19*'COMPRAS CONJ - PRECIOS'!AF19)/1000</f>
        <v>0</v>
      </c>
      <c r="AG19" s="459">
        <f>('COMPRAS CONJ - FISICOS'!AG19*'COMPRAS CONJ - PRECIOS'!AG19)/1000</f>
        <v>0</v>
      </c>
      <c r="AH19" s="459">
        <f>('COMPRAS CONJ - FISICOS'!AH19*'COMPRAS CONJ - PRECIOS'!AH19)/1000</f>
        <v>0</v>
      </c>
      <c r="AI19" s="459">
        <f>('COMPRAS CONJ - FISICOS'!AI19*'COMPRAS CONJ - PRECIOS'!AI19)/1000</f>
        <v>0</v>
      </c>
      <c r="AJ19" s="459">
        <f>('COMPRAS CONJ - FISICOS'!AJ19*'COMPRAS CONJ - PRECIOS'!AJ19)/1000</f>
        <v>0</v>
      </c>
      <c r="AK19" s="459">
        <f>('COMPRAS CONJ - FISICOS'!AK19*'COMPRAS CONJ - PRECIOS'!AK19)/1000</f>
        <v>0</v>
      </c>
      <c r="AL19" s="459">
        <f>('COMPRAS CONJ - FISICOS'!AL19*'COMPRAS CONJ - PRECIOS'!AL19)/1000</f>
        <v>1.5314306189801246</v>
      </c>
      <c r="AM19" s="459">
        <f>('COMPRAS CONJ - FISICOS'!AM19*'COMPRAS CONJ - PRECIOS'!AM19)/1000</f>
        <v>2.0869698320292578</v>
      </c>
      <c r="AN19" s="459">
        <f>('COMPRAS CONJ - FISICOS'!AN19*'COMPRAS CONJ - PRECIOS'!AN19)/1000</f>
        <v>2.0193585730746171</v>
      </c>
      <c r="AO19" s="459">
        <f>('COMPRAS CONJ - FISICOS'!AO19*'COMPRAS CONJ - PRECIOS'!AO19)/1000</f>
        <v>1.8194353542902932</v>
      </c>
      <c r="AP19" s="459">
        <f>('COMPRAS CONJ - FISICOS'!AP19*'COMPRAS CONJ - PRECIOS'!AP19)/1000</f>
        <v>2.1421597698866233</v>
      </c>
      <c r="AQ19" s="459">
        <f>('COMPRAS CONJ - FISICOS'!AQ19*'COMPRAS CONJ - PRECIOS'!AQ19)/1000</f>
        <v>1.8843474368369892</v>
      </c>
      <c r="AR19" s="459">
        <f>('COMPRAS CONJ - FISICOS'!AR19*'COMPRAS CONJ - PRECIOS'!AR19)/1000</f>
        <v>2.0091919684112414</v>
      </c>
      <c r="AS19" s="459">
        <f>('COMPRAS CONJ - FISICOS'!AS19*'COMPRAS CONJ - PRECIOS'!AS19)/1000</f>
        <v>1.8407237288992213</v>
      </c>
      <c r="AT19" s="459">
        <f>('COMPRAS CONJ - FISICOS'!AT19*'COMPRAS CONJ - PRECIOS'!AT19)/1000</f>
        <v>1.7415554908313238</v>
      </c>
      <c r="AU19" s="459">
        <f>('COMPRAS CONJ - FISICOS'!AU19*'COMPRAS CONJ - PRECIOS'!AU19)/1000</f>
        <v>1.700897609609441</v>
      </c>
      <c r="AV19" s="459">
        <f>('COMPRAS CONJ - FISICOS'!AV19*'COMPRAS CONJ - PRECIOS'!AV19)/1000</f>
        <v>2.3019561613724147</v>
      </c>
      <c r="AW19" s="459">
        <f>('COMPRAS CONJ - FISICOS'!AW19*'COMPRAS CONJ - PRECIOS'!AW19)/1000</f>
        <v>2.3254998943273941</v>
      </c>
      <c r="AX19" s="459">
        <f>('COMPRAS CONJ - FISICOS'!AX19*'COMPRAS CONJ - PRECIOS'!AX19)/1000</f>
        <v>2.3476937379931386</v>
      </c>
      <c r="AY19" s="459">
        <f>('COMPRAS CONJ - FISICOS'!AY19*'COMPRAS CONJ - PRECIOS'!AY19)/1000</f>
        <v>2.6749830115040254</v>
      </c>
      <c r="AZ19" s="459">
        <f>('COMPRAS CONJ - FISICOS'!AZ19*'COMPRAS CONJ - PRECIOS'!AZ19)/1000</f>
        <v>2.1699067682265789</v>
      </c>
      <c r="BA19" s="459">
        <f>('COMPRAS CONJ - FISICOS'!BA19*'COMPRAS CONJ - PRECIOS'!BA19)/1000</f>
        <v>2.237656410610521</v>
      </c>
      <c r="BB19" s="459">
        <f>('COMPRAS CONJ - FISICOS'!BB19*'COMPRAS CONJ - PRECIOS'!BB19)/1000</f>
        <v>1.8768041404093632</v>
      </c>
      <c r="BC19" s="459">
        <f>('COMPRAS CONJ - FISICOS'!BC19*'COMPRAS CONJ - PRECIOS'!BC19)/1000</f>
        <v>2.0053008385186559</v>
      </c>
      <c r="BD19" s="459">
        <f>('COMPRAS CONJ - FISICOS'!BD19*'COMPRAS CONJ - PRECIOS'!BD19)/1000</f>
        <v>2.0099384813065151</v>
      </c>
      <c r="BE19" s="459">
        <f>('COMPRAS CONJ - FISICOS'!BE19*'COMPRAS CONJ - PRECIOS'!BE19)/1000</f>
        <v>1.4834725721944129</v>
      </c>
      <c r="BF19" s="459">
        <f>('COMPRAS CONJ - FISICOS'!BF19*'COMPRAS CONJ - PRECIOS'!BF19)/1000</f>
        <v>1.8915438786366525</v>
      </c>
      <c r="BG19" s="459">
        <f>('COMPRAS CONJ - FISICOS'!BG19*'COMPRAS CONJ - PRECIOS'!BG19)/1000</f>
        <v>1.4089754693222207</v>
      </c>
      <c r="BH19" s="459">
        <f>('COMPRAS CONJ - FISICOS'!BH19*'COMPRAS CONJ - PRECIOS'!BH19)/1000</f>
        <v>2.0534068755981312</v>
      </c>
      <c r="BI19" s="459">
        <f>('COMPRAS CONJ - FISICOS'!BI19*'COMPRAS CONJ - PRECIOS'!BI19)/1000</f>
        <v>2.1007444005800444</v>
      </c>
      <c r="BJ19" s="459">
        <f>('COMPRAS CONJ - FISICOS'!BJ19*'COMPRAS CONJ - PRECIOS'!BJ19)/1000</f>
        <v>2.4352335904775759</v>
      </c>
      <c r="BK19" s="459">
        <f>('COMPRAS CONJ - FISICOS'!BK19*'COMPRAS CONJ - PRECIOS'!BK19)/1000</f>
        <v>2.403174476400717</v>
      </c>
      <c r="BL19" s="459">
        <f>('COMPRAS CONJ - FISICOS'!BL19*'COMPRAS CONJ - PRECIOS'!BL19)/1000</f>
        <v>1.9801169709962259</v>
      </c>
      <c r="BM19" s="459">
        <f>('COMPRAS CONJ - FISICOS'!BM19*'COMPRAS CONJ - PRECIOS'!BM19)/1000</f>
        <v>2.4161205107606611</v>
      </c>
      <c r="BN19" s="459">
        <f>('COMPRAS CONJ - FISICOS'!BN19*'COMPRAS CONJ - PRECIOS'!BN19)/1000</f>
        <v>2.0263464715259807</v>
      </c>
      <c r="BO19" s="459">
        <f>('COMPRAS CONJ - FISICOS'!BO19*'COMPRAS CONJ - PRECIOS'!BO19)/1000</f>
        <v>1.9506849782685551</v>
      </c>
      <c r="BP19" s="459">
        <f>('COMPRAS CONJ - FISICOS'!BP19*'COMPRAS CONJ - PRECIOS'!BP19)/1000</f>
        <v>2.094052298984554</v>
      </c>
      <c r="BQ19" s="459">
        <f>('COMPRAS CONJ - FISICOS'!BQ19*'COMPRAS CONJ - PRECIOS'!BQ19)/1000</f>
        <v>2.1404515298077298</v>
      </c>
      <c r="BR19" s="459">
        <f>('COMPRAS CONJ - FISICOS'!BR19*'COMPRAS CONJ - PRECIOS'!BR19)/1000</f>
        <v>2.4882847868450884</v>
      </c>
      <c r="BS19" s="459">
        <f>('COMPRAS CONJ - FISICOS'!BS19*'COMPRAS CONJ - PRECIOS'!BS19)/1000</f>
        <v>2.284151607583877</v>
      </c>
      <c r="BT19" s="459">
        <f>('COMPRAS CONJ - FISICOS'!BT19*'COMPRAS CONJ - PRECIOS'!BT19)/1000</f>
        <v>2.3177562889897678</v>
      </c>
      <c r="BU19" s="459">
        <f>('COMPRAS CONJ - FISICOS'!BU19*'COMPRAS CONJ - PRECIOS'!BU19)/1000</f>
        <v>2.18646540006509</v>
      </c>
      <c r="BV19" s="459">
        <f>('COMPRAS CONJ - FISICOS'!BV19*'COMPRAS CONJ - PRECIOS'!BV19)/1000</f>
        <v>2.3502140477356463</v>
      </c>
      <c r="BW19" s="459">
        <f>('COMPRAS CONJ - FISICOS'!BW19*'COMPRAS CONJ - PRECIOS'!BW19)/1000</f>
        <v>2.2571694015849046</v>
      </c>
      <c r="BX19" s="459">
        <f>('COMPRAS CONJ - FISICOS'!BX19*'COMPRAS CONJ - PRECIOS'!BX19)/1000</f>
        <v>2.254804957687595</v>
      </c>
      <c r="BY19" s="459">
        <f>('COMPRAS CONJ - FISICOS'!BY19*'COMPRAS CONJ - PRECIOS'!BY19)/1000</f>
        <v>2.2978345976543832</v>
      </c>
      <c r="BZ19" s="459">
        <f>('COMPRAS CONJ - FISICOS'!BZ19*'COMPRAS CONJ - PRECIOS'!BZ19)/1000</f>
        <v>2.2506752782779111</v>
      </c>
      <c r="CA19" s="459">
        <f>('COMPRAS CONJ - FISICOS'!CA19*'COMPRAS CONJ - PRECIOS'!CA19)/1000</f>
        <v>2.1937450834353882</v>
      </c>
    </row>
    <row r="20" spans="1:79" x14ac:dyDescent="0.3">
      <c r="A20" s="9">
        <v>1.5</v>
      </c>
      <c r="B20" s="10" t="s">
        <v>2787</v>
      </c>
      <c r="C20" s="437" t="s">
        <v>5722</v>
      </c>
      <c r="D20" s="11" t="s">
        <v>2807</v>
      </c>
      <c r="E20" s="9" t="s">
        <v>2808</v>
      </c>
      <c r="F20" s="9" t="s">
        <v>2809</v>
      </c>
      <c r="G20" s="9" t="s">
        <v>2810</v>
      </c>
      <c r="H20" s="12" t="s">
        <v>2811</v>
      </c>
      <c r="I20" s="13">
        <v>49.5</v>
      </c>
      <c r="J20" s="14">
        <v>100</v>
      </c>
      <c r="K20" s="24">
        <v>42881</v>
      </c>
      <c r="L20" s="24">
        <v>43537</v>
      </c>
      <c r="M20" s="689">
        <v>43537</v>
      </c>
      <c r="N20" s="459">
        <f>('COMPRAS CONJ - FISICOS'!N20*'COMPRAS CONJ - PRECIOS'!N20)/1000</f>
        <v>0</v>
      </c>
      <c r="O20" s="459">
        <f>('COMPRAS CONJ - FISICOS'!O20*'COMPRAS CONJ - PRECIOS'!O20)/1000</f>
        <v>0</v>
      </c>
      <c r="P20" s="459">
        <f>('COMPRAS CONJ - FISICOS'!P20*'COMPRAS CONJ - PRECIOS'!P20)/1000</f>
        <v>0</v>
      </c>
      <c r="Q20" s="459">
        <f>('COMPRAS CONJ - FISICOS'!Q20*'COMPRAS CONJ - PRECIOS'!Q20)/1000</f>
        <v>0</v>
      </c>
      <c r="R20" s="459">
        <f>('COMPRAS CONJ - FISICOS'!R20*'COMPRAS CONJ - PRECIOS'!R20)/1000</f>
        <v>0</v>
      </c>
      <c r="S20" s="459">
        <f>('COMPRAS CONJ - FISICOS'!S20*'COMPRAS CONJ - PRECIOS'!S20)/1000</f>
        <v>0</v>
      </c>
      <c r="T20" s="459">
        <f>('COMPRAS CONJ - FISICOS'!T20*'COMPRAS CONJ - PRECIOS'!T20)/1000</f>
        <v>0</v>
      </c>
      <c r="U20" s="459">
        <f>('COMPRAS CONJ - FISICOS'!U20*'COMPRAS CONJ - PRECIOS'!U20)/1000</f>
        <v>0</v>
      </c>
      <c r="V20" s="459">
        <f>('COMPRAS CONJ - FISICOS'!V20*'COMPRAS CONJ - PRECIOS'!V20)/1000</f>
        <v>0</v>
      </c>
      <c r="W20" s="459">
        <f>('COMPRAS CONJ - FISICOS'!W20*'COMPRAS CONJ - PRECIOS'!W20)/1000</f>
        <v>0</v>
      </c>
      <c r="X20" s="459">
        <f>('COMPRAS CONJ - FISICOS'!X20*'COMPRAS CONJ - PRECIOS'!X20)/1000</f>
        <v>0</v>
      </c>
      <c r="Y20" s="459">
        <f>('COMPRAS CONJ - FISICOS'!Y20*'COMPRAS CONJ - PRECIOS'!Y20)/1000</f>
        <v>0</v>
      </c>
      <c r="Z20" s="459">
        <f>('COMPRAS CONJ - FISICOS'!Z20*'COMPRAS CONJ - PRECIOS'!Z20)/1000</f>
        <v>0</v>
      </c>
      <c r="AA20" s="459">
        <f>('COMPRAS CONJ - FISICOS'!AA20*'COMPRAS CONJ - PRECIOS'!AA20)/1000</f>
        <v>0</v>
      </c>
      <c r="AB20" s="459">
        <f>('COMPRAS CONJ - FISICOS'!AB20*'COMPRAS CONJ - PRECIOS'!AB20)/1000</f>
        <v>0</v>
      </c>
      <c r="AC20" s="459">
        <f>('COMPRAS CONJ - FISICOS'!AC20*'COMPRAS CONJ - PRECIOS'!AC20)/1000</f>
        <v>0</v>
      </c>
      <c r="AD20" s="459">
        <f>('COMPRAS CONJ - FISICOS'!AD20*'COMPRAS CONJ - PRECIOS'!AD20)/1000</f>
        <v>0</v>
      </c>
      <c r="AE20" s="459">
        <f>('COMPRAS CONJ - FISICOS'!AE20*'COMPRAS CONJ - PRECIOS'!AE20)/1000</f>
        <v>0</v>
      </c>
      <c r="AF20" s="459">
        <f>('COMPRAS CONJ - FISICOS'!AF20*'COMPRAS CONJ - PRECIOS'!AF20)/1000</f>
        <v>0</v>
      </c>
      <c r="AG20" s="459">
        <f>('COMPRAS CONJ - FISICOS'!AG20*'COMPRAS CONJ - PRECIOS'!AG20)/1000</f>
        <v>0</v>
      </c>
      <c r="AH20" s="459">
        <f>('COMPRAS CONJ - FISICOS'!AH20*'COMPRAS CONJ - PRECIOS'!AH20)/1000</f>
        <v>1.1298076597979323</v>
      </c>
      <c r="AI20" s="459">
        <f>('COMPRAS CONJ - FISICOS'!AI20*'COMPRAS CONJ - PRECIOS'!AI20)/1000</f>
        <v>2.1856294794029845</v>
      </c>
      <c r="AJ20" s="459">
        <f>('COMPRAS CONJ - FISICOS'!AJ20*'COMPRAS CONJ - PRECIOS'!AJ20)/1000</f>
        <v>1.9250776263982721</v>
      </c>
      <c r="AK20" s="459">
        <f>('COMPRAS CONJ - FISICOS'!AK20*'COMPRAS CONJ - PRECIOS'!AK20)/1000</f>
        <v>2.2930575613406994</v>
      </c>
      <c r="AL20" s="459">
        <f>('COMPRAS CONJ - FISICOS'!AL20*'COMPRAS CONJ - PRECIOS'!AL20)/1000</f>
        <v>2.1501512398067626</v>
      </c>
      <c r="AM20" s="459">
        <f>('COMPRAS CONJ - FISICOS'!AM20*'COMPRAS CONJ - PRECIOS'!AM20)/1000</f>
        <v>2.2416778687686074</v>
      </c>
      <c r="AN20" s="459">
        <f>('COMPRAS CONJ - FISICOS'!AN20*'COMPRAS CONJ - PRECIOS'!AN20)/1000</f>
        <v>2.647329698549497</v>
      </c>
      <c r="AO20" s="459">
        <f>('COMPRAS CONJ - FISICOS'!AO20*'COMPRAS CONJ - PRECIOS'!AO20)/1000</f>
        <v>2.3352480802745323</v>
      </c>
      <c r="AP20" s="459">
        <f>('COMPRAS CONJ - FISICOS'!AP20*'COMPRAS CONJ - PRECIOS'!AP20)/1000</f>
        <v>2.6424594573646498</v>
      </c>
      <c r="AQ20" s="459">
        <f>('COMPRAS CONJ - FISICOS'!AQ20*'COMPRAS CONJ - PRECIOS'!AQ20)/1000</f>
        <v>2.4320507604294823</v>
      </c>
      <c r="AR20" s="459">
        <f>('COMPRAS CONJ - FISICOS'!AR20*'COMPRAS CONJ - PRECIOS'!AR20)/1000</f>
        <v>2.4457471521748646</v>
      </c>
      <c r="AS20" s="459">
        <f>('COMPRAS CONJ - FISICOS'!AS20*'COMPRAS CONJ - PRECIOS'!AS20)/1000</f>
        <v>2.0742260342213021</v>
      </c>
      <c r="AT20" s="459">
        <f>('COMPRAS CONJ - FISICOS'!AT20*'COMPRAS CONJ - PRECIOS'!AT20)/1000</f>
        <v>2.3240118183262197</v>
      </c>
      <c r="AU20" s="459">
        <f>('COMPRAS CONJ - FISICOS'!AU20*'COMPRAS CONJ - PRECIOS'!AU20)/1000</f>
        <v>2.1447357311813402</v>
      </c>
      <c r="AV20" s="459">
        <f>('COMPRAS CONJ - FISICOS'!AV20*'COMPRAS CONJ - PRECIOS'!AV20)/1000</f>
        <v>2.1193037740472396</v>
      </c>
      <c r="AW20" s="459">
        <f>('COMPRAS CONJ - FISICOS'!AW20*'COMPRAS CONJ - PRECIOS'!AW20)/1000</f>
        <v>2.6719557094672197</v>
      </c>
      <c r="AX20" s="459">
        <f>('COMPRAS CONJ - FISICOS'!AX20*'COMPRAS CONJ - PRECIOS'!AX20)/1000</f>
        <v>1.8269405786293198</v>
      </c>
      <c r="AY20" s="459">
        <f>('COMPRAS CONJ - FISICOS'!AY20*'COMPRAS CONJ - PRECIOS'!AY20)/1000</f>
        <v>2.9133036607415397</v>
      </c>
      <c r="AZ20" s="459">
        <f>('COMPRAS CONJ - FISICOS'!AZ20*'COMPRAS CONJ - PRECIOS'!AZ20)/1000</f>
        <v>2.8561564947167999</v>
      </c>
      <c r="BA20" s="459">
        <f>('COMPRAS CONJ - FISICOS'!BA20*'COMPRAS CONJ - PRECIOS'!BA20)/1000</f>
        <v>2.8902603603099597</v>
      </c>
      <c r="BB20" s="459">
        <f>('COMPRAS CONJ - FISICOS'!BB20*'COMPRAS CONJ - PRECIOS'!BB20)/1000</f>
        <v>2.4433830616040995</v>
      </c>
      <c r="BC20" s="459">
        <f>('COMPRAS CONJ - FISICOS'!BC20*'COMPRAS CONJ - PRECIOS'!BC20)/1000</f>
        <v>2.5381605503845801</v>
      </c>
      <c r="BD20" s="459">
        <f>('COMPRAS CONJ - FISICOS'!BD20*'COMPRAS CONJ - PRECIOS'!BD20)/1000</f>
        <v>2.4959771415255596</v>
      </c>
      <c r="BE20" s="459">
        <f>('COMPRAS CONJ - FISICOS'!BE20*'COMPRAS CONJ - PRECIOS'!BE20)/1000</f>
        <v>1.9341080390293197</v>
      </c>
      <c r="BF20" s="459">
        <f>('COMPRAS CONJ - FISICOS'!BF20*'COMPRAS CONJ - PRECIOS'!BF20)/1000</f>
        <v>2.37271341021561</v>
      </c>
      <c r="BG20" s="459">
        <f>('COMPRAS CONJ - FISICOS'!BG20*'COMPRAS CONJ - PRECIOS'!BG20)/1000</f>
        <v>2.4320028991589098</v>
      </c>
      <c r="BH20" s="459">
        <f>('COMPRAS CONJ - FISICOS'!BH20*'COMPRAS CONJ - PRECIOS'!BH20)/1000</f>
        <v>2.0906577229368599</v>
      </c>
      <c r="BI20" s="459">
        <f>('COMPRAS CONJ - FISICOS'!BI20*'COMPRAS CONJ - PRECIOS'!BI20)/1000</f>
        <v>2.3291217172221073</v>
      </c>
      <c r="BJ20" s="459">
        <f>('COMPRAS CONJ - FISICOS'!BJ20*'COMPRAS CONJ - PRECIOS'!BJ20)/1000</f>
        <v>3.13383698408088</v>
      </c>
      <c r="BK20" s="459">
        <f>('COMPRAS CONJ - FISICOS'!BK20*'COMPRAS CONJ - PRECIOS'!BK20)/1000</f>
        <v>2.4374700301522729</v>
      </c>
      <c r="BL20" s="459">
        <f>('COMPRAS CONJ - FISICOS'!BL20*'COMPRAS CONJ - PRECIOS'!BL20)/1000</f>
        <v>2.0675473034901297</v>
      </c>
      <c r="BM20" s="459">
        <f>('COMPRAS CONJ - FISICOS'!BM20*'COMPRAS CONJ - PRECIOS'!BM20)/1000</f>
        <v>2.86007593200021</v>
      </c>
      <c r="BN20" s="459">
        <f>('COMPRAS CONJ - FISICOS'!BN20*'COMPRAS CONJ - PRECIOS'!BN20)/1000</f>
        <v>2.6236299579682498</v>
      </c>
      <c r="BO20" s="459">
        <f>('COMPRAS CONJ - FISICOS'!BO20*'COMPRAS CONJ - PRECIOS'!BO20)/1000</f>
        <v>2.3446094162718141</v>
      </c>
      <c r="BP20" s="459">
        <f>('COMPRAS CONJ - FISICOS'!BP20*'COMPRAS CONJ - PRECIOS'!BP20)/1000</f>
        <v>2.2605968207002953</v>
      </c>
      <c r="BQ20" s="459">
        <f>('COMPRAS CONJ - FISICOS'!BQ20*'COMPRAS CONJ - PRECIOS'!BQ20)/1000</f>
        <v>1.9921452800668653</v>
      </c>
      <c r="BR20" s="459">
        <f>('COMPRAS CONJ - FISICOS'!BR20*'COMPRAS CONJ - PRECIOS'!BR20)/1000</f>
        <v>2.7958687945546052</v>
      </c>
      <c r="BS20" s="459">
        <f>('COMPRAS CONJ - FISICOS'!BS20*'COMPRAS CONJ - PRECIOS'!BS20)/1000</f>
        <v>2.3481877161758407</v>
      </c>
      <c r="BT20" s="459">
        <f>('COMPRAS CONJ - FISICOS'!BT20*'COMPRAS CONJ - PRECIOS'!BT20)/1000</f>
        <v>2.2706971562360274</v>
      </c>
      <c r="BU20" s="459">
        <f>('COMPRAS CONJ - FISICOS'!BU20*'COMPRAS CONJ - PRECIOS'!BU20)/1000</f>
        <v>1.9365645212264837</v>
      </c>
      <c r="BV20" s="459">
        <f>('COMPRAS CONJ - FISICOS'!BV20*'COMPRAS CONJ - PRECIOS'!BV20)/1000</f>
        <v>2.1019991816520354</v>
      </c>
      <c r="BW20" s="459">
        <f>('COMPRAS CONJ - FISICOS'!BW20*'COMPRAS CONJ - PRECIOS'!BW20)/1000</f>
        <v>2.0636077821204628</v>
      </c>
      <c r="BX20" s="459">
        <f>('COMPRAS CONJ - FISICOS'!BX20*'COMPRAS CONJ - PRECIOS'!BX20)/1000</f>
        <v>2.0491081812613521</v>
      </c>
      <c r="BY20" s="459">
        <f>('COMPRAS CONJ - FISICOS'!BY20*'COMPRAS CONJ - PRECIOS'!BY20)/1000</f>
        <v>2.008122401775561</v>
      </c>
      <c r="BZ20" s="459">
        <f>('COMPRAS CONJ - FISICOS'!BZ20*'COMPRAS CONJ - PRECIOS'!BZ20)/1000</f>
        <v>1.9577173055221935</v>
      </c>
      <c r="CA20" s="459">
        <f>('COMPRAS CONJ - FISICOS'!CA20*'COMPRAS CONJ - PRECIOS'!CA20)/1000</f>
        <v>2.2796644904331829</v>
      </c>
    </row>
    <row r="21" spans="1:79" x14ac:dyDescent="0.3">
      <c r="A21" s="9">
        <v>1.5</v>
      </c>
      <c r="B21" s="10" t="s">
        <v>2787</v>
      </c>
      <c r="C21" s="437" t="s">
        <v>5723</v>
      </c>
      <c r="D21" s="11" t="s">
        <v>2807</v>
      </c>
      <c r="E21" s="9" t="s">
        <v>2812</v>
      </c>
      <c r="F21" s="9" t="s">
        <v>2813</v>
      </c>
      <c r="G21" s="9" t="s">
        <v>2814</v>
      </c>
      <c r="H21" s="12" t="s">
        <v>2794</v>
      </c>
      <c r="I21" s="13">
        <v>53.53</v>
      </c>
      <c r="J21" s="14">
        <v>100</v>
      </c>
      <c r="K21" s="24">
        <v>43018</v>
      </c>
      <c r="L21" s="24">
        <v>44287</v>
      </c>
      <c r="M21" s="689">
        <v>44287</v>
      </c>
      <c r="N21" s="459">
        <f>('COMPRAS CONJ - FISICOS'!N21*'COMPRAS CONJ - PRECIOS'!N21)/1000</f>
        <v>0</v>
      </c>
      <c r="O21" s="459">
        <f>('COMPRAS CONJ - FISICOS'!O21*'COMPRAS CONJ - PRECIOS'!O21)/1000</f>
        <v>0</v>
      </c>
      <c r="P21" s="459">
        <f>('COMPRAS CONJ - FISICOS'!P21*'COMPRAS CONJ - PRECIOS'!P21)/1000</f>
        <v>0</v>
      </c>
      <c r="Q21" s="459">
        <f>('COMPRAS CONJ - FISICOS'!Q21*'COMPRAS CONJ - PRECIOS'!Q21)/1000</f>
        <v>0</v>
      </c>
      <c r="R21" s="459">
        <f>('COMPRAS CONJ - FISICOS'!R21*'COMPRAS CONJ - PRECIOS'!R21)/1000</f>
        <v>0</v>
      </c>
      <c r="S21" s="459">
        <f>('COMPRAS CONJ - FISICOS'!S21*'COMPRAS CONJ - PRECIOS'!S21)/1000</f>
        <v>0</v>
      </c>
      <c r="T21" s="459">
        <f>('COMPRAS CONJ - FISICOS'!T21*'COMPRAS CONJ - PRECIOS'!T21)/1000</f>
        <v>0</v>
      </c>
      <c r="U21" s="459">
        <f>('COMPRAS CONJ - FISICOS'!U21*'COMPRAS CONJ - PRECIOS'!U21)/1000</f>
        <v>0</v>
      </c>
      <c r="V21" s="459">
        <f>('COMPRAS CONJ - FISICOS'!V21*'COMPRAS CONJ - PRECIOS'!V21)/1000</f>
        <v>0</v>
      </c>
      <c r="W21" s="459">
        <f>('COMPRAS CONJ - FISICOS'!W21*'COMPRAS CONJ - PRECIOS'!W21)/1000</f>
        <v>0</v>
      </c>
      <c r="X21" s="459">
        <f>('COMPRAS CONJ - FISICOS'!X21*'COMPRAS CONJ - PRECIOS'!X21)/1000</f>
        <v>0</v>
      </c>
      <c r="Y21" s="459">
        <f>('COMPRAS CONJ - FISICOS'!Y21*'COMPRAS CONJ - PRECIOS'!Y21)/1000</f>
        <v>0</v>
      </c>
      <c r="Z21" s="459">
        <f>('COMPRAS CONJ - FISICOS'!Z21*'COMPRAS CONJ - PRECIOS'!Z21)/1000</f>
        <v>0</v>
      </c>
      <c r="AA21" s="459">
        <f>('COMPRAS CONJ - FISICOS'!AA21*'COMPRAS CONJ - PRECIOS'!AA21)/1000</f>
        <v>0</v>
      </c>
      <c r="AB21" s="459">
        <f>('COMPRAS CONJ - FISICOS'!AB21*'COMPRAS CONJ - PRECIOS'!AB21)/1000</f>
        <v>0</v>
      </c>
      <c r="AC21" s="459">
        <f>('COMPRAS CONJ - FISICOS'!AC21*'COMPRAS CONJ - PRECIOS'!AC21)/1000</f>
        <v>0</v>
      </c>
      <c r="AD21" s="459">
        <f>('COMPRAS CONJ - FISICOS'!AD21*'COMPRAS CONJ - PRECIOS'!AD21)/1000</f>
        <v>0</v>
      </c>
      <c r="AE21" s="459">
        <f>('COMPRAS CONJ - FISICOS'!AE21*'COMPRAS CONJ - PRECIOS'!AE21)/1000</f>
        <v>0</v>
      </c>
      <c r="AF21" s="459">
        <f>('COMPRAS CONJ - FISICOS'!AF21*'COMPRAS CONJ - PRECIOS'!AF21)/1000</f>
        <v>0</v>
      </c>
      <c r="AG21" s="459">
        <f>('COMPRAS CONJ - FISICOS'!AG21*'COMPRAS CONJ - PRECIOS'!AG21)/1000</f>
        <v>0</v>
      </c>
      <c r="AH21" s="459">
        <f>('COMPRAS CONJ - FISICOS'!AH21*'COMPRAS CONJ - PRECIOS'!AH21)/1000</f>
        <v>0</v>
      </c>
      <c r="AI21" s="459">
        <f>('COMPRAS CONJ - FISICOS'!AI21*'COMPRAS CONJ - PRECIOS'!AI21)/1000</f>
        <v>0</v>
      </c>
      <c r="AJ21" s="459">
        <f>('COMPRAS CONJ - FISICOS'!AJ21*'COMPRAS CONJ - PRECIOS'!AJ21)/1000</f>
        <v>0</v>
      </c>
      <c r="AK21" s="459">
        <f>('COMPRAS CONJ - FISICOS'!AK21*'COMPRAS CONJ - PRECIOS'!AK21)/1000</f>
        <v>0</v>
      </c>
      <c r="AL21" s="459">
        <f>('COMPRAS CONJ - FISICOS'!AL21*'COMPRAS CONJ - PRECIOS'!AL21)/1000</f>
        <v>0</v>
      </c>
      <c r="AM21" s="459">
        <f>('COMPRAS CONJ - FISICOS'!AM21*'COMPRAS CONJ - PRECIOS'!AM21)/1000</f>
        <v>0</v>
      </c>
      <c r="AN21" s="459">
        <f>('COMPRAS CONJ - FISICOS'!AN21*'COMPRAS CONJ - PRECIOS'!AN21)/1000</f>
        <v>0</v>
      </c>
      <c r="AO21" s="459">
        <f>('COMPRAS CONJ - FISICOS'!AO21*'COMPRAS CONJ - PRECIOS'!AO21)/1000</f>
        <v>0</v>
      </c>
      <c r="AP21" s="459">
        <f>('COMPRAS CONJ - FISICOS'!AP21*'COMPRAS CONJ - PRECIOS'!AP21)/1000</f>
        <v>0</v>
      </c>
      <c r="AQ21" s="459">
        <f>('COMPRAS CONJ - FISICOS'!AQ21*'COMPRAS CONJ - PRECIOS'!AQ21)/1000</f>
        <v>0</v>
      </c>
      <c r="AR21" s="459">
        <f>('COMPRAS CONJ - FISICOS'!AR21*'COMPRAS CONJ - PRECIOS'!AR21)/1000</f>
        <v>0</v>
      </c>
      <c r="AS21" s="459">
        <f>('COMPRAS CONJ - FISICOS'!AS21*'COMPRAS CONJ - PRECIOS'!AS21)/1000</f>
        <v>0</v>
      </c>
      <c r="AT21" s="459">
        <f>('COMPRAS CONJ - FISICOS'!AT21*'COMPRAS CONJ - PRECIOS'!AT21)/1000</f>
        <v>0</v>
      </c>
      <c r="AU21" s="459">
        <f>('COMPRAS CONJ - FISICOS'!AU21*'COMPRAS CONJ - PRECIOS'!AU21)/1000</f>
        <v>0</v>
      </c>
      <c r="AV21" s="459">
        <f>('COMPRAS CONJ - FISICOS'!AV21*'COMPRAS CONJ - PRECIOS'!AV21)/1000</f>
        <v>0</v>
      </c>
      <c r="AW21" s="459">
        <f>('COMPRAS CONJ - FISICOS'!AW21*'COMPRAS CONJ - PRECIOS'!AW21)/1000</f>
        <v>0</v>
      </c>
      <c r="AX21" s="459">
        <f>('COMPRAS CONJ - FISICOS'!AX21*'COMPRAS CONJ - PRECIOS'!AX21)/1000</f>
        <v>0</v>
      </c>
      <c r="AY21" s="459">
        <f>('COMPRAS CONJ - FISICOS'!AY21*'COMPRAS CONJ - PRECIOS'!AY21)/1000</f>
        <v>0</v>
      </c>
      <c r="AZ21" s="459">
        <f>('COMPRAS CONJ - FISICOS'!AZ21*'COMPRAS CONJ - PRECIOS'!AZ21)/1000</f>
        <v>0</v>
      </c>
      <c r="BA21" s="459">
        <f>('COMPRAS CONJ - FISICOS'!BA21*'COMPRAS CONJ - PRECIOS'!BA21)/1000</f>
        <v>0</v>
      </c>
      <c r="BB21" s="459">
        <f>('COMPRAS CONJ - FISICOS'!BB21*'COMPRAS CONJ - PRECIOS'!BB21)/1000</f>
        <v>0</v>
      </c>
      <c r="BC21" s="459">
        <f>('COMPRAS CONJ - FISICOS'!BC21*'COMPRAS CONJ - PRECIOS'!BC21)/1000</f>
        <v>0</v>
      </c>
      <c r="BD21" s="459">
        <f>('COMPRAS CONJ - FISICOS'!BD21*'COMPRAS CONJ - PRECIOS'!BD21)/1000</f>
        <v>0</v>
      </c>
      <c r="BE21" s="459">
        <f>('COMPRAS CONJ - FISICOS'!BE21*'COMPRAS CONJ - PRECIOS'!BE21)/1000</f>
        <v>0</v>
      </c>
      <c r="BF21" s="459">
        <f>('COMPRAS CONJ - FISICOS'!BF21*'COMPRAS CONJ - PRECIOS'!BF21)/1000</f>
        <v>0</v>
      </c>
      <c r="BG21" s="459">
        <f>('COMPRAS CONJ - FISICOS'!BG21*'COMPRAS CONJ - PRECIOS'!BG21)/1000</f>
        <v>2.0668622094409326</v>
      </c>
      <c r="BH21" s="459">
        <f>('COMPRAS CONJ - FISICOS'!BH21*'COMPRAS CONJ - PRECIOS'!BH21)/1000</f>
        <v>2.388354588996251</v>
      </c>
      <c r="BI21" s="459">
        <f>('COMPRAS CONJ - FISICOS'!BI21*'COMPRAS CONJ - PRECIOS'!BI21)/1000</f>
        <v>2.6963541716904307</v>
      </c>
      <c r="BJ21" s="459">
        <f>('COMPRAS CONJ - FISICOS'!BJ21*'COMPRAS CONJ - PRECIOS'!BJ21)/1000</f>
        <v>2.9346951509976194</v>
      </c>
      <c r="BK21" s="459">
        <f>('COMPRAS CONJ - FISICOS'!BK21*'COMPRAS CONJ - PRECIOS'!BK21)/1000</f>
        <v>2.5536632961099088</v>
      </c>
      <c r="BL21" s="459">
        <f>('COMPRAS CONJ - FISICOS'!BL21*'COMPRAS CONJ - PRECIOS'!BL21)/1000</f>
        <v>2.2920000357736048</v>
      </c>
      <c r="BM21" s="459">
        <f>('COMPRAS CONJ - FISICOS'!BM21*'COMPRAS CONJ - PRECIOS'!BM21)/1000</f>
        <v>2.8613083060998186</v>
      </c>
      <c r="BN21" s="459">
        <f>('COMPRAS CONJ - FISICOS'!BN21*'COMPRAS CONJ - PRECIOS'!BN21)/1000</f>
        <v>2.7855807053218995</v>
      </c>
      <c r="BO21" s="459">
        <f>('COMPRAS CONJ - FISICOS'!BO21*'COMPRAS CONJ - PRECIOS'!BO21)/1000</f>
        <v>2.7564043744727118</v>
      </c>
      <c r="BP21" s="459">
        <f>('COMPRAS CONJ - FISICOS'!BP21*'COMPRAS CONJ - PRECIOS'!BP21)/1000</f>
        <v>2.5693178842207187</v>
      </c>
      <c r="BQ21" s="459">
        <f>('COMPRAS CONJ - FISICOS'!BQ21*'COMPRAS CONJ - PRECIOS'!BQ21)/1000</f>
        <v>2.2153309685009575</v>
      </c>
      <c r="BR21" s="459">
        <f>('COMPRAS CONJ - FISICOS'!BR21*'COMPRAS CONJ - PRECIOS'!BR21)/1000</f>
        <v>2.7551005441422696</v>
      </c>
      <c r="BS21" s="459">
        <f>('COMPRAS CONJ - FISICOS'!BS21*'COMPRAS CONJ - PRECIOS'!BS21)/1000</f>
        <v>2.7260659140252117</v>
      </c>
      <c r="BT21" s="459">
        <f>('COMPRAS CONJ - FISICOS'!BT21*'COMPRAS CONJ - PRECIOS'!BT21)/1000</f>
        <v>1.9550608492196568</v>
      </c>
      <c r="BU21" s="459">
        <f>('COMPRAS CONJ - FISICOS'!BU21*'COMPRAS CONJ - PRECIOS'!BU21)/1000</f>
        <v>1.6852532635337141</v>
      </c>
      <c r="BV21" s="459">
        <f>('COMPRAS CONJ - FISICOS'!BV21*'COMPRAS CONJ - PRECIOS'!BV21)/1000</f>
        <v>1.8162644763479041</v>
      </c>
      <c r="BW21" s="459">
        <f>('COMPRAS CONJ - FISICOS'!BW21*'COMPRAS CONJ - PRECIOS'!BW21)/1000</f>
        <v>1.7893338368354739</v>
      </c>
      <c r="BX21" s="459">
        <f>('COMPRAS CONJ - FISICOS'!BX21*'COMPRAS CONJ - PRECIOS'!BX21)/1000</f>
        <v>1.7733375047429483</v>
      </c>
      <c r="BY21" s="459">
        <f>('COMPRAS CONJ - FISICOS'!BY21*'COMPRAS CONJ - PRECIOS'!BY21)/1000</f>
        <v>1.7473194497115156</v>
      </c>
      <c r="BZ21" s="459">
        <f>('COMPRAS CONJ - FISICOS'!BZ21*'COMPRAS CONJ - PRECIOS'!BZ21)/1000</f>
        <v>1.6872580257802972</v>
      </c>
      <c r="CA21" s="459">
        <f>('COMPRAS CONJ - FISICOS'!CA21*'COMPRAS CONJ - PRECIOS'!CA21)/1000</f>
        <v>1.9678140607195338</v>
      </c>
    </row>
    <row r="22" spans="1:79" x14ac:dyDescent="0.3">
      <c r="A22" s="9">
        <v>1.5</v>
      </c>
      <c r="B22" s="10" t="s">
        <v>2787</v>
      </c>
      <c r="C22" s="437" t="s">
        <v>5724</v>
      </c>
      <c r="D22" s="11" t="s">
        <v>2815</v>
      </c>
      <c r="E22" s="9" t="s">
        <v>2816</v>
      </c>
      <c r="F22" s="9" t="s">
        <v>2817</v>
      </c>
      <c r="G22" s="9" t="s">
        <v>2818</v>
      </c>
      <c r="H22" s="12" t="s">
        <v>2819</v>
      </c>
      <c r="I22" s="13">
        <v>59.38</v>
      </c>
      <c r="J22" s="14">
        <v>48</v>
      </c>
      <c r="K22" s="24">
        <v>42881</v>
      </c>
      <c r="L22" s="24">
        <v>43364</v>
      </c>
      <c r="M22" s="689">
        <v>43364</v>
      </c>
      <c r="N22" s="459">
        <f>('COMPRAS CONJ - FISICOS'!N22*'COMPRAS CONJ - PRECIOS'!N22)/1000</f>
        <v>0</v>
      </c>
      <c r="O22" s="459">
        <f>('COMPRAS CONJ - FISICOS'!O22*'COMPRAS CONJ - PRECIOS'!O22)/1000</f>
        <v>0</v>
      </c>
      <c r="P22" s="459">
        <f>('COMPRAS CONJ - FISICOS'!P22*'COMPRAS CONJ - PRECIOS'!P22)/1000</f>
        <v>0</v>
      </c>
      <c r="Q22" s="459">
        <f>('COMPRAS CONJ - FISICOS'!Q22*'COMPRAS CONJ - PRECIOS'!Q22)/1000</f>
        <v>0</v>
      </c>
      <c r="R22" s="459">
        <f>('COMPRAS CONJ - FISICOS'!R22*'COMPRAS CONJ - PRECIOS'!R22)/1000</f>
        <v>0</v>
      </c>
      <c r="S22" s="459">
        <f>('COMPRAS CONJ - FISICOS'!S22*'COMPRAS CONJ - PRECIOS'!S22)/1000</f>
        <v>0</v>
      </c>
      <c r="T22" s="459">
        <f>('COMPRAS CONJ - FISICOS'!T22*'COMPRAS CONJ - PRECIOS'!T22)/1000</f>
        <v>0</v>
      </c>
      <c r="U22" s="459">
        <f>('COMPRAS CONJ - FISICOS'!U22*'COMPRAS CONJ - PRECIOS'!U22)/1000</f>
        <v>0</v>
      </c>
      <c r="V22" s="459">
        <f>('COMPRAS CONJ - FISICOS'!V22*'COMPRAS CONJ - PRECIOS'!V22)/1000</f>
        <v>0</v>
      </c>
      <c r="W22" s="459">
        <f>('COMPRAS CONJ - FISICOS'!W22*'COMPRAS CONJ - PRECIOS'!W22)/1000</f>
        <v>0</v>
      </c>
      <c r="X22" s="459">
        <f>('COMPRAS CONJ - FISICOS'!X22*'COMPRAS CONJ - PRECIOS'!X22)/1000</f>
        <v>0</v>
      </c>
      <c r="Y22" s="459">
        <f>('COMPRAS CONJ - FISICOS'!Y22*'COMPRAS CONJ - PRECIOS'!Y22)/1000</f>
        <v>0</v>
      </c>
      <c r="Z22" s="459">
        <f>('COMPRAS CONJ - FISICOS'!Z22*'COMPRAS CONJ - PRECIOS'!Z22)/1000</f>
        <v>0</v>
      </c>
      <c r="AA22" s="459">
        <f>('COMPRAS CONJ - FISICOS'!AA22*'COMPRAS CONJ - PRECIOS'!AA22)/1000</f>
        <v>0</v>
      </c>
      <c r="AB22" s="459">
        <f>('COMPRAS CONJ - FISICOS'!AB22*'COMPRAS CONJ - PRECIOS'!AB22)/1000</f>
        <v>0.47677753629268133</v>
      </c>
      <c r="AC22" s="459">
        <f>('COMPRAS CONJ - FISICOS'!AC22*'COMPRAS CONJ - PRECIOS'!AC22)/1000</f>
        <v>1.4817001299629333</v>
      </c>
      <c r="AD22" s="459">
        <f>('COMPRAS CONJ - FISICOS'!AD22*'COMPRAS CONJ - PRECIOS'!AD22)/1000</f>
        <v>1.4163612387865274</v>
      </c>
      <c r="AE22" s="459">
        <f>('COMPRAS CONJ - FISICOS'!AE22*'COMPRAS CONJ - PRECIOS'!AE22)/1000</f>
        <v>1.3543982631325877</v>
      </c>
      <c r="AF22" s="459">
        <f>('COMPRAS CONJ - FISICOS'!AF22*'COMPRAS CONJ - PRECIOS'!AF22)/1000</f>
        <v>1.1365154417970105</v>
      </c>
      <c r="AG22" s="459">
        <f>('COMPRAS CONJ - FISICOS'!AG22*'COMPRAS CONJ - PRECIOS'!AG22)/1000</f>
        <v>1.0013698464619811</v>
      </c>
      <c r="AH22" s="459">
        <f>('COMPRAS CONJ - FISICOS'!AH22*'COMPRAS CONJ - PRECIOS'!AH22)/1000</f>
        <v>1.0290653278856026</v>
      </c>
      <c r="AI22" s="459">
        <f>('COMPRAS CONJ - FISICOS'!AI22*'COMPRAS CONJ - PRECIOS'!AI22)/1000</f>
        <v>1.1752600559403783</v>
      </c>
      <c r="AJ22" s="459">
        <f>('COMPRAS CONJ - FISICOS'!AJ22*'COMPRAS CONJ - PRECIOS'!AJ22)/1000</f>
        <v>0.97159377981449901</v>
      </c>
      <c r="AK22" s="459">
        <f>('COMPRAS CONJ - FISICOS'!AK22*'COMPRAS CONJ - PRECIOS'!AK22)/1000</f>
        <v>1.1070805366737504</v>
      </c>
      <c r="AL22" s="459">
        <f>('COMPRAS CONJ - FISICOS'!AL22*'COMPRAS CONJ - PRECIOS'!AL22)/1000</f>
        <v>1.1070728966559036</v>
      </c>
      <c r="AM22" s="459">
        <f>('COMPRAS CONJ - FISICOS'!AM22*'COMPRAS CONJ - PRECIOS'!AM22)/1000</f>
        <v>1.1443606983052639</v>
      </c>
      <c r="AN22" s="459">
        <f>('COMPRAS CONJ - FISICOS'!AN22*'COMPRAS CONJ - PRECIOS'!AN22)/1000</f>
        <v>1.248195632689949</v>
      </c>
      <c r="AO22" s="459">
        <f>('COMPRAS CONJ - FISICOS'!AO22*'COMPRAS CONJ - PRECIOS'!AO22)/1000</f>
        <v>1.5253217132897519</v>
      </c>
      <c r="AP22" s="459">
        <f>('COMPRAS CONJ - FISICOS'!AP22*'COMPRAS CONJ - PRECIOS'!AP22)/1000</f>
        <v>1.3223474747414232</v>
      </c>
      <c r="AQ22" s="459">
        <f>('COMPRAS CONJ - FISICOS'!AQ22*'COMPRAS CONJ - PRECIOS'!AQ22)/1000</f>
        <v>1.374994800153593</v>
      </c>
      <c r="AR22" s="459">
        <f>('COMPRAS CONJ - FISICOS'!AR22*'COMPRAS CONJ - PRECIOS'!AR22)/1000</f>
        <v>1.2057942815456375</v>
      </c>
      <c r="AS22" s="459">
        <f>('COMPRAS CONJ - FISICOS'!AS22*'COMPRAS CONJ - PRECIOS'!AS22)/1000</f>
        <v>1.1264078826832462</v>
      </c>
      <c r="AT22" s="459">
        <f>('COMPRAS CONJ - FISICOS'!AT22*'COMPRAS CONJ - PRECIOS'!AT22)/1000</f>
        <v>1.1480246400422303</v>
      </c>
      <c r="AU22" s="459">
        <f>('COMPRAS CONJ - FISICOS'!AU22*'COMPRAS CONJ - PRECIOS'!AU22)/1000</f>
        <v>1.1727965695010447</v>
      </c>
      <c r="AV22" s="459">
        <f>('COMPRAS CONJ - FISICOS'!AV22*'COMPRAS CONJ - PRECIOS'!AV22)/1000</f>
        <v>1.2131284956205342</v>
      </c>
      <c r="AW22" s="459">
        <f>('COMPRAS CONJ - FISICOS'!AW22*'COMPRAS CONJ - PRECIOS'!AW22)/1000</f>
        <v>1.189867754303203</v>
      </c>
      <c r="AX22" s="459">
        <f>('COMPRAS CONJ - FISICOS'!AX22*'COMPRAS CONJ - PRECIOS'!AX22)/1000</f>
        <v>1.2275359941174044</v>
      </c>
      <c r="AY22" s="459">
        <f>('COMPRAS CONJ - FISICOS'!AY22*'COMPRAS CONJ - PRECIOS'!AY22)/1000</f>
        <v>1.3247951559360889</v>
      </c>
      <c r="AZ22" s="459">
        <f>('COMPRAS CONJ - FISICOS'!AZ22*'COMPRAS CONJ - PRECIOS'!AZ22)/1000</f>
        <v>1.2956328954147223</v>
      </c>
      <c r="BA22" s="459">
        <f>('COMPRAS CONJ - FISICOS'!BA22*'COMPRAS CONJ - PRECIOS'!BA22)/1000</f>
        <v>1.4945261845153373</v>
      </c>
      <c r="BB22" s="459">
        <f>('COMPRAS CONJ - FISICOS'!BB22*'COMPRAS CONJ - PRECIOS'!BB22)/1000</f>
        <v>1.3268678327195638</v>
      </c>
      <c r="BC22" s="459">
        <f>('COMPRAS CONJ - FISICOS'!BC22*'COMPRAS CONJ - PRECIOS'!BC22)/1000</f>
        <v>1.388388638146079</v>
      </c>
      <c r="BD22" s="459">
        <f>('COMPRAS CONJ - FISICOS'!BD22*'COMPRAS CONJ - PRECIOS'!BD22)/1000</f>
        <v>1.1858305482102367</v>
      </c>
      <c r="BE22" s="459">
        <f>('COMPRAS CONJ - FISICOS'!BE22*'COMPRAS CONJ - PRECIOS'!BE22)/1000</f>
        <v>0.70430804860012386</v>
      </c>
      <c r="BF22" s="459">
        <f>('COMPRAS CONJ - FISICOS'!BF22*'COMPRAS CONJ - PRECIOS'!BF22)/1000</f>
        <v>0.83421902363781242</v>
      </c>
      <c r="BG22" s="459">
        <f>('COMPRAS CONJ - FISICOS'!BG22*'COMPRAS CONJ - PRECIOS'!BG22)/1000</f>
        <v>1.1714447141533519</v>
      </c>
      <c r="BH22" s="459">
        <f>('COMPRAS CONJ - FISICOS'!BH22*'COMPRAS CONJ - PRECIOS'!BH22)/1000</f>
        <v>1.2127668702715313</v>
      </c>
      <c r="BI22" s="459">
        <f>('COMPRAS CONJ - FISICOS'!BI22*'COMPRAS CONJ - PRECIOS'!BI22)/1000</f>
        <v>1.0572177360090844</v>
      </c>
      <c r="BJ22" s="459">
        <f>('COMPRAS CONJ - FISICOS'!BJ22*'COMPRAS CONJ - PRECIOS'!BJ22)/1000</f>
        <v>1.244314475940123</v>
      </c>
      <c r="BK22" s="459">
        <f>('COMPRAS CONJ - FISICOS'!BK22*'COMPRAS CONJ - PRECIOS'!BK22)/1000</f>
        <v>1.369098968648903</v>
      </c>
      <c r="BL22" s="459">
        <f>('COMPRAS CONJ - FISICOS'!BL22*'COMPRAS CONJ - PRECIOS'!BL22)/1000</f>
        <v>1.2367390255207191</v>
      </c>
      <c r="BM22" s="459">
        <f>('COMPRAS CONJ - FISICOS'!BM22*'COMPRAS CONJ - PRECIOS'!BM22)/1000</f>
        <v>1.2479570412238683</v>
      </c>
      <c r="BN22" s="459">
        <f>('COMPRAS CONJ - FISICOS'!BN22*'COMPRAS CONJ - PRECIOS'!BN22)/1000</f>
        <v>1.1989981733601365</v>
      </c>
      <c r="BO22" s="459">
        <f>('COMPRAS CONJ - FISICOS'!BO22*'COMPRAS CONJ - PRECIOS'!BO22)/1000</f>
        <v>1.3207668707816862</v>
      </c>
      <c r="BP22" s="459">
        <f>('COMPRAS CONJ - FISICOS'!BP22*'COMPRAS CONJ - PRECIOS'!BP22)/1000</f>
        <v>1.2127774172052137</v>
      </c>
      <c r="BQ22" s="459">
        <f>('COMPRAS CONJ - FISICOS'!BQ22*'COMPRAS CONJ - PRECIOS'!BQ22)/1000</f>
        <v>0.97037757994015117</v>
      </c>
      <c r="BR22" s="459">
        <f>('COMPRAS CONJ - FISICOS'!BR22*'COMPRAS CONJ - PRECIOS'!BR22)/1000</f>
        <v>1.1921842147147219</v>
      </c>
      <c r="BS22" s="459">
        <f>('COMPRAS CONJ - FISICOS'!BS22*'COMPRAS CONJ - PRECIOS'!BS22)/1000</f>
        <v>1.238650902935444</v>
      </c>
      <c r="BT22" s="459">
        <f>('COMPRAS CONJ - FISICOS'!BT22*'COMPRAS CONJ - PRECIOS'!BT22)/1000</f>
        <v>1.2338074757286863</v>
      </c>
      <c r="BU22" s="459">
        <f>('COMPRAS CONJ - FISICOS'!BU22*'COMPRAS CONJ - PRECIOS'!BU22)/1000</f>
        <v>1.1848568063078553</v>
      </c>
      <c r="BV22" s="459">
        <f>('COMPRAS CONJ - FISICOS'!BV22*'COMPRAS CONJ - PRECIOS'!BV22)/1000</f>
        <v>1.2450517857808945</v>
      </c>
      <c r="BW22" s="459">
        <f>('COMPRAS CONJ - FISICOS'!BW22*'COMPRAS CONJ - PRECIOS'!BW22)/1000</f>
        <v>1.225885348191903</v>
      </c>
      <c r="BX22" s="459">
        <f>('COMPRAS CONJ - FISICOS'!BX22*'COMPRAS CONJ - PRECIOS'!BX22)/1000</f>
        <v>1.1949479604559239</v>
      </c>
      <c r="BY22" s="459">
        <f>('COMPRAS CONJ - FISICOS'!BY22*'COMPRAS CONJ - PRECIOS'!BY22)/1000</f>
        <v>1.2768831770246167</v>
      </c>
      <c r="BZ22" s="459">
        <f>('COMPRAS CONJ - FISICOS'!BZ22*'COMPRAS CONJ - PRECIOS'!BZ22)/1000</f>
        <v>1.1695449413007883</v>
      </c>
      <c r="CA22" s="459">
        <f>('COMPRAS CONJ - FISICOS'!CA22*'COMPRAS CONJ - PRECIOS'!CA22)/1000</f>
        <v>1.1812403907137969</v>
      </c>
    </row>
    <row r="23" spans="1:79" x14ac:dyDescent="0.3">
      <c r="A23" s="9">
        <v>1.5</v>
      </c>
      <c r="B23" s="10" t="s">
        <v>2787</v>
      </c>
      <c r="C23" s="437" t="s">
        <v>5725</v>
      </c>
      <c r="D23" s="11" t="s">
        <v>2820</v>
      </c>
      <c r="E23" s="9" t="s">
        <v>2821</v>
      </c>
      <c r="F23" s="9" t="s">
        <v>2822</v>
      </c>
      <c r="G23" s="9" t="s">
        <v>2823</v>
      </c>
      <c r="H23" s="12" t="s">
        <v>2824</v>
      </c>
      <c r="I23" s="13">
        <v>56.67</v>
      </c>
      <c r="J23" s="14">
        <v>95</v>
      </c>
      <c r="K23" s="24">
        <v>42916</v>
      </c>
      <c r="L23" s="24">
        <v>45092</v>
      </c>
      <c r="M23" s="689"/>
      <c r="N23" s="459">
        <f>('COMPRAS CONJ - FISICOS'!N23*'COMPRAS CONJ - PRECIOS'!N23)/1000</f>
        <v>0</v>
      </c>
      <c r="O23" s="459">
        <f>('COMPRAS CONJ - FISICOS'!O23*'COMPRAS CONJ - PRECIOS'!O23)/1000</f>
        <v>0</v>
      </c>
      <c r="P23" s="459">
        <f>('COMPRAS CONJ - FISICOS'!P23*'COMPRAS CONJ - PRECIOS'!P23)/1000</f>
        <v>0</v>
      </c>
      <c r="Q23" s="459">
        <f>('COMPRAS CONJ - FISICOS'!Q23*'COMPRAS CONJ - PRECIOS'!Q23)/1000</f>
        <v>0</v>
      </c>
      <c r="R23" s="459">
        <f>('COMPRAS CONJ - FISICOS'!R23*'COMPRAS CONJ - PRECIOS'!R23)/1000</f>
        <v>0</v>
      </c>
      <c r="S23" s="459">
        <f>('COMPRAS CONJ - FISICOS'!S23*'COMPRAS CONJ - PRECIOS'!S23)/1000</f>
        <v>0</v>
      </c>
      <c r="T23" s="459">
        <f>('COMPRAS CONJ - FISICOS'!T23*'COMPRAS CONJ - PRECIOS'!T23)/1000</f>
        <v>0</v>
      </c>
      <c r="U23" s="459">
        <f>('COMPRAS CONJ - FISICOS'!U23*'COMPRAS CONJ - PRECIOS'!U23)/1000</f>
        <v>0</v>
      </c>
      <c r="V23" s="459">
        <f>('COMPRAS CONJ - FISICOS'!V23*'COMPRAS CONJ - PRECIOS'!V23)/1000</f>
        <v>0</v>
      </c>
      <c r="W23" s="459">
        <f>('COMPRAS CONJ - FISICOS'!W23*'COMPRAS CONJ - PRECIOS'!W23)/1000</f>
        <v>0</v>
      </c>
      <c r="X23" s="459">
        <f>('COMPRAS CONJ - FISICOS'!X23*'COMPRAS CONJ - PRECIOS'!X23)/1000</f>
        <v>0</v>
      </c>
      <c r="Y23" s="459">
        <f>('COMPRAS CONJ - FISICOS'!Y23*'COMPRAS CONJ - PRECIOS'!Y23)/1000</f>
        <v>0</v>
      </c>
      <c r="Z23" s="459">
        <f>('COMPRAS CONJ - FISICOS'!Z23*'COMPRAS CONJ - PRECIOS'!Z23)/1000</f>
        <v>0</v>
      </c>
      <c r="AA23" s="459">
        <f>('COMPRAS CONJ - FISICOS'!AA23*'COMPRAS CONJ - PRECIOS'!AA23)/1000</f>
        <v>0</v>
      </c>
      <c r="AB23" s="459">
        <f>('COMPRAS CONJ - FISICOS'!AB23*'COMPRAS CONJ - PRECIOS'!AB23)/1000</f>
        <v>0</v>
      </c>
      <c r="AC23" s="459">
        <f>('COMPRAS CONJ - FISICOS'!AC23*'COMPRAS CONJ - PRECIOS'!AC23)/1000</f>
        <v>0</v>
      </c>
      <c r="AD23" s="459">
        <f>('COMPRAS CONJ - FISICOS'!AD23*'COMPRAS CONJ - PRECIOS'!AD23)/1000</f>
        <v>0</v>
      </c>
      <c r="AE23" s="459">
        <f>('COMPRAS CONJ - FISICOS'!AE23*'COMPRAS CONJ - PRECIOS'!AE23)/1000</f>
        <v>0</v>
      </c>
      <c r="AF23" s="459">
        <f>('COMPRAS CONJ - FISICOS'!AF23*'COMPRAS CONJ - PRECIOS'!AF23)/1000</f>
        <v>0</v>
      </c>
      <c r="AG23" s="459">
        <f>('COMPRAS CONJ - FISICOS'!AG23*'COMPRAS CONJ - PRECIOS'!AG23)/1000</f>
        <v>0</v>
      </c>
      <c r="AH23" s="459">
        <f>('COMPRAS CONJ - FISICOS'!AH23*'COMPRAS CONJ - PRECIOS'!AH23)/1000</f>
        <v>0</v>
      </c>
      <c r="AI23" s="459">
        <f>('COMPRAS CONJ - FISICOS'!AI23*'COMPRAS CONJ - PRECIOS'!AI23)/1000</f>
        <v>0</v>
      </c>
      <c r="AJ23" s="459">
        <f>('COMPRAS CONJ - FISICOS'!AJ23*'COMPRAS CONJ - PRECIOS'!AJ23)/1000</f>
        <v>0</v>
      </c>
      <c r="AK23" s="459">
        <f>('COMPRAS CONJ - FISICOS'!AK23*'COMPRAS CONJ - PRECIOS'!AK23)/1000</f>
        <v>0</v>
      </c>
      <c r="AL23" s="459">
        <f>('COMPRAS CONJ - FISICOS'!AL23*'COMPRAS CONJ - PRECIOS'!AL23)/1000</f>
        <v>0</v>
      </c>
      <c r="AM23" s="459">
        <f>('COMPRAS CONJ - FISICOS'!AM23*'COMPRAS CONJ - PRECIOS'!AM23)/1000</f>
        <v>0</v>
      </c>
      <c r="AN23" s="459">
        <f>('COMPRAS CONJ - FISICOS'!AN23*'COMPRAS CONJ - PRECIOS'!AN23)/1000</f>
        <v>0</v>
      </c>
      <c r="AO23" s="459">
        <f>('COMPRAS CONJ - FISICOS'!AO23*'COMPRAS CONJ - PRECIOS'!AO23)/1000</f>
        <v>0</v>
      </c>
      <c r="AP23" s="459">
        <f>('COMPRAS CONJ - FISICOS'!AP23*'COMPRAS CONJ - PRECIOS'!AP23)/1000</f>
        <v>0</v>
      </c>
      <c r="AQ23" s="459">
        <f>('COMPRAS CONJ - FISICOS'!AQ23*'COMPRAS CONJ - PRECIOS'!AQ23)/1000</f>
        <v>0</v>
      </c>
      <c r="AR23" s="459">
        <f>('COMPRAS CONJ - FISICOS'!AR23*'COMPRAS CONJ - PRECIOS'!AR23)/1000</f>
        <v>0</v>
      </c>
      <c r="AS23" s="459">
        <f>('COMPRAS CONJ - FISICOS'!AS23*'COMPRAS CONJ - PRECIOS'!AS23)/1000</f>
        <v>0</v>
      </c>
      <c r="AT23" s="459">
        <f>('COMPRAS CONJ - FISICOS'!AT23*'COMPRAS CONJ - PRECIOS'!AT23)/1000</f>
        <v>0</v>
      </c>
      <c r="AU23" s="459">
        <f>('COMPRAS CONJ - FISICOS'!AU23*'COMPRAS CONJ - PRECIOS'!AU23)/1000</f>
        <v>0</v>
      </c>
      <c r="AV23" s="459">
        <f>('COMPRAS CONJ - FISICOS'!AV23*'COMPRAS CONJ - PRECIOS'!AV23)/1000</f>
        <v>0</v>
      </c>
      <c r="AW23" s="459">
        <f>('COMPRAS CONJ - FISICOS'!AW23*'COMPRAS CONJ - PRECIOS'!AW23)/1000</f>
        <v>0</v>
      </c>
      <c r="AX23" s="459">
        <f>('COMPRAS CONJ - FISICOS'!AX23*'COMPRAS CONJ - PRECIOS'!AX23)/1000</f>
        <v>0</v>
      </c>
      <c r="AY23" s="459">
        <f>('COMPRAS CONJ - FISICOS'!AY23*'COMPRAS CONJ - PRECIOS'!AY23)/1000</f>
        <v>0</v>
      </c>
      <c r="AZ23" s="459">
        <f>('COMPRAS CONJ - FISICOS'!AZ23*'COMPRAS CONJ - PRECIOS'!AZ23)/1000</f>
        <v>0</v>
      </c>
      <c r="BA23" s="459">
        <f>('COMPRAS CONJ - FISICOS'!BA23*'COMPRAS CONJ - PRECIOS'!BA23)/1000</f>
        <v>0</v>
      </c>
      <c r="BB23" s="459">
        <f>('COMPRAS CONJ - FISICOS'!BB23*'COMPRAS CONJ - PRECIOS'!BB23)/1000</f>
        <v>0</v>
      </c>
      <c r="BC23" s="459">
        <f>('COMPRAS CONJ - FISICOS'!BC23*'COMPRAS CONJ - PRECIOS'!BC23)/1000</f>
        <v>0</v>
      </c>
      <c r="BD23" s="459">
        <f>('COMPRAS CONJ - FISICOS'!BD23*'COMPRAS CONJ - PRECIOS'!BD23)/1000</f>
        <v>0</v>
      </c>
      <c r="BE23" s="459">
        <f>('COMPRAS CONJ - FISICOS'!BE23*'COMPRAS CONJ - PRECIOS'!BE23)/1000</f>
        <v>0</v>
      </c>
      <c r="BF23" s="459">
        <f>('COMPRAS CONJ - FISICOS'!BF23*'COMPRAS CONJ - PRECIOS'!BF23)/1000</f>
        <v>0</v>
      </c>
      <c r="BG23" s="459">
        <f>('COMPRAS CONJ - FISICOS'!BG23*'COMPRAS CONJ - PRECIOS'!BG23)/1000</f>
        <v>0</v>
      </c>
      <c r="BH23" s="459">
        <f>('COMPRAS CONJ - FISICOS'!BH23*'COMPRAS CONJ - PRECIOS'!BH23)/1000</f>
        <v>0</v>
      </c>
      <c r="BI23" s="459">
        <f>('COMPRAS CONJ - FISICOS'!BI23*'COMPRAS CONJ - PRECIOS'!BI23)/1000</f>
        <v>0</v>
      </c>
      <c r="BJ23" s="459">
        <f>('COMPRAS CONJ - FISICOS'!BJ23*'COMPRAS CONJ - PRECIOS'!BJ23)/1000</f>
        <v>0</v>
      </c>
      <c r="BK23" s="459">
        <f>('COMPRAS CONJ - FISICOS'!BK23*'COMPRAS CONJ - PRECIOS'!BK23)/1000</f>
        <v>0</v>
      </c>
      <c r="BL23" s="459">
        <f>('COMPRAS CONJ - FISICOS'!BL23*'COMPRAS CONJ - PRECIOS'!BL23)/1000</f>
        <v>0</v>
      </c>
      <c r="BM23" s="459">
        <f>('COMPRAS CONJ - FISICOS'!BM23*'COMPRAS CONJ - PRECIOS'!BM23)/1000</f>
        <v>0</v>
      </c>
      <c r="BN23" s="459">
        <f>('COMPRAS CONJ - FISICOS'!BN23*'COMPRAS CONJ - PRECIOS'!BN23)/1000</f>
        <v>0</v>
      </c>
      <c r="BO23" s="459">
        <f>('COMPRAS CONJ - FISICOS'!BO23*'COMPRAS CONJ - PRECIOS'!BO23)/1000</f>
        <v>0</v>
      </c>
      <c r="BP23" s="459">
        <f>('COMPRAS CONJ - FISICOS'!BP23*'COMPRAS CONJ - PRECIOS'!BP23)/1000</f>
        <v>0</v>
      </c>
      <c r="BQ23" s="459">
        <f>('COMPRAS CONJ - FISICOS'!BQ23*'COMPRAS CONJ - PRECIOS'!BQ23)/1000</f>
        <v>0</v>
      </c>
      <c r="BR23" s="459">
        <f>('COMPRAS CONJ - FISICOS'!BR23*'COMPRAS CONJ - PRECIOS'!BR23)/1000</f>
        <v>0</v>
      </c>
      <c r="BS23" s="459">
        <f>('COMPRAS CONJ - FISICOS'!BS23*'COMPRAS CONJ - PRECIOS'!BS23)/1000</f>
        <v>0</v>
      </c>
      <c r="BT23" s="459">
        <f>('COMPRAS CONJ - FISICOS'!BT23*'COMPRAS CONJ - PRECIOS'!BT23)/1000</f>
        <v>0</v>
      </c>
      <c r="BU23" s="459">
        <f>('COMPRAS CONJ - FISICOS'!BU23*'COMPRAS CONJ - PRECIOS'!BU23)/1000</f>
        <v>0</v>
      </c>
      <c r="BV23" s="459">
        <f>('COMPRAS CONJ - FISICOS'!BV23*'COMPRAS CONJ - PRECIOS'!BV23)/1000</f>
        <v>0</v>
      </c>
      <c r="BW23" s="459">
        <f>('COMPRAS CONJ - FISICOS'!BW23*'COMPRAS CONJ - PRECIOS'!BW23)/1000</f>
        <v>0</v>
      </c>
      <c r="BX23" s="459">
        <f>('COMPRAS CONJ - FISICOS'!BX23*'COMPRAS CONJ - PRECIOS'!BX23)/1000</f>
        <v>0</v>
      </c>
      <c r="BY23" s="459">
        <f>('COMPRAS CONJ - FISICOS'!BY23*'COMPRAS CONJ - PRECIOS'!BY23)/1000</f>
        <v>0</v>
      </c>
      <c r="BZ23" s="459">
        <f>('COMPRAS CONJ - FISICOS'!BZ23*'COMPRAS CONJ - PRECIOS'!BZ23)/1000</f>
        <v>0</v>
      </c>
      <c r="CA23" s="459">
        <f>('COMPRAS CONJ - FISICOS'!CA23*'COMPRAS CONJ - PRECIOS'!CA23)/1000</f>
        <v>0</v>
      </c>
    </row>
    <row r="24" spans="1:79" x14ac:dyDescent="0.3">
      <c r="A24" s="9">
        <v>1.5</v>
      </c>
      <c r="B24" s="10" t="s">
        <v>2787</v>
      </c>
      <c r="C24" s="437" t="s">
        <v>5726</v>
      </c>
      <c r="D24" s="11" t="s">
        <v>2825</v>
      </c>
      <c r="E24" s="9" t="s">
        <v>2826</v>
      </c>
      <c r="F24" s="9" t="s">
        <v>2827</v>
      </c>
      <c r="G24" s="9" t="s">
        <v>2828</v>
      </c>
      <c r="H24" s="12" t="s">
        <v>2829</v>
      </c>
      <c r="I24" s="13">
        <v>55</v>
      </c>
      <c r="J24" s="14">
        <v>50</v>
      </c>
      <c r="K24" s="24">
        <v>42916</v>
      </c>
      <c r="L24" s="24">
        <v>51501</v>
      </c>
      <c r="M24" s="689"/>
      <c r="N24" s="459">
        <f>('COMPRAS CONJ - FISICOS'!N24*'COMPRAS CONJ - PRECIOS'!N24)/1000</f>
        <v>0</v>
      </c>
      <c r="O24" s="459">
        <f>('COMPRAS CONJ - FISICOS'!O24*'COMPRAS CONJ - PRECIOS'!O24)/1000</f>
        <v>0</v>
      </c>
      <c r="P24" s="459">
        <f>('COMPRAS CONJ - FISICOS'!P24*'COMPRAS CONJ - PRECIOS'!P24)/1000</f>
        <v>0</v>
      </c>
      <c r="Q24" s="459">
        <f>('COMPRAS CONJ - FISICOS'!Q24*'COMPRAS CONJ - PRECIOS'!Q24)/1000</f>
        <v>0</v>
      </c>
      <c r="R24" s="459">
        <f>('COMPRAS CONJ - FISICOS'!R24*'COMPRAS CONJ - PRECIOS'!R24)/1000</f>
        <v>0</v>
      </c>
      <c r="S24" s="459">
        <f>('COMPRAS CONJ - FISICOS'!S24*'COMPRAS CONJ - PRECIOS'!S24)/1000</f>
        <v>0</v>
      </c>
      <c r="T24" s="459">
        <f>('COMPRAS CONJ - FISICOS'!T24*'COMPRAS CONJ - PRECIOS'!T24)/1000</f>
        <v>0</v>
      </c>
      <c r="U24" s="459">
        <f>('COMPRAS CONJ - FISICOS'!U24*'COMPRAS CONJ - PRECIOS'!U24)/1000</f>
        <v>0</v>
      </c>
      <c r="V24" s="459">
        <f>('COMPRAS CONJ - FISICOS'!V24*'COMPRAS CONJ - PRECIOS'!V24)/1000</f>
        <v>0</v>
      </c>
      <c r="W24" s="459">
        <f>('COMPRAS CONJ - FISICOS'!W24*'COMPRAS CONJ - PRECIOS'!W24)/1000</f>
        <v>0</v>
      </c>
      <c r="X24" s="459">
        <f>('COMPRAS CONJ - FISICOS'!X24*'COMPRAS CONJ - PRECIOS'!X24)/1000</f>
        <v>0</v>
      </c>
      <c r="Y24" s="459">
        <f>('COMPRAS CONJ - FISICOS'!Y24*'COMPRAS CONJ - PRECIOS'!Y24)/1000</f>
        <v>0</v>
      </c>
      <c r="Z24" s="459">
        <f>('COMPRAS CONJ - FISICOS'!Z24*'COMPRAS CONJ - PRECIOS'!Z24)/1000</f>
        <v>0</v>
      </c>
      <c r="AA24" s="459">
        <f>('COMPRAS CONJ - FISICOS'!AA24*'COMPRAS CONJ - PRECIOS'!AA24)/1000</f>
        <v>0</v>
      </c>
      <c r="AB24" s="459">
        <f>('COMPRAS CONJ - FISICOS'!AB24*'COMPRAS CONJ - PRECIOS'!AB24)/1000</f>
        <v>0</v>
      </c>
      <c r="AC24" s="459">
        <f>('COMPRAS CONJ - FISICOS'!AC24*'COMPRAS CONJ - PRECIOS'!AC24)/1000</f>
        <v>0</v>
      </c>
      <c r="AD24" s="459">
        <f>('COMPRAS CONJ - FISICOS'!AD24*'COMPRAS CONJ - PRECIOS'!AD24)/1000</f>
        <v>0</v>
      </c>
      <c r="AE24" s="459">
        <f>('COMPRAS CONJ - FISICOS'!AE24*'COMPRAS CONJ - PRECIOS'!AE24)/1000</f>
        <v>0</v>
      </c>
      <c r="AF24" s="459">
        <f>('COMPRAS CONJ - FISICOS'!AF24*'COMPRAS CONJ - PRECIOS'!AF24)/1000</f>
        <v>0</v>
      </c>
      <c r="AG24" s="459">
        <f>('COMPRAS CONJ - FISICOS'!AG24*'COMPRAS CONJ - PRECIOS'!AG24)/1000</f>
        <v>0</v>
      </c>
      <c r="AH24" s="459">
        <f>('COMPRAS CONJ - FISICOS'!AH24*'COMPRAS CONJ - PRECIOS'!AH24)/1000</f>
        <v>0</v>
      </c>
      <c r="AI24" s="459">
        <f>('COMPRAS CONJ - FISICOS'!AI24*'COMPRAS CONJ - PRECIOS'!AI24)/1000</f>
        <v>0</v>
      </c>
      <c r="AJ24" s="459">
        <f>('COMPRAS CONJ - FISICOS'!AJ24*'COMPRAS CONJ - PRECIOS'!AJ24)/1000</f>
        <v>0</v>
      </c>
      <c r="AK24" s="459">
        <f>('COMPRAS CONJ - FISICOS'!AK24*'COMPRAS CONJ - PRECIOS'!AK24)/1000</f>
        <v>0</v>
      </c>
      <c r="AL24" s="459">
        <f>('COMPRAS CONJ - FISICOS'!AL24*'COMPRAS CONJ - PRECIOS'!AL24)/1000</f>
        <v>0</v>
      </c>
      <c r="AM24" s="459">
        <f>('COMPRAS CONJ - FISICOS'!AM24*'COMPRAS CONJ - PRECIOS'!AM24)/1000</f>
        <v>0</v>
      </c>
      <c r="AN24" s="459">
        <f>('COMPRAS CONJ - FISICOS'!AN24*'COMPRAS CONJ - PRECIOS'!AN24)/1000</f>
        <v>0</v>
      </c>
      <c r="AO24" s="459">
        <f>('COMPRAS CONJ - FISICOS'!AO24*'COMPRAS CONJ - PRECIOS'!AO24)/1000</f>
        <v>0</v>
      </c>
      <c r="AP24" s="459">
        <f>('COMPRAS CONJ - FISICOS'!AP24*'COMPRAS CONJ - PRECIOS'!AP24)/1000</f>
        <v>0</v>
      </c>
      <c r="AQ24" s="459">
        <f>('COMPRAS CONJ - FISICOS'!AQ24*'COMPRAS CONJ - PRECIOS'!AQ24)/1000</f>
        <v>0</v>
      </c>
      <c r="AR24" s="459">
        <f>('COMPRAS CONJ - FISICOS'!AR24*'COMPRAS CONJ - PRECIOS'!AR24)/1000</f>
        <v>0</v>
      </c>
      <c r="AS24" s="459">
        <f>('COMPRAS CONJ - FISICOS'!AS24*'COMPRAS CONJ - PRECIOS'!AS24)/1000</f>
        <v>0</v>
      </c>
      <c r="AT24" s="459">
        <f>('COMPRAS CONJ - FISICOS'!AT24*'COMPRAS CONJ - PRECIOS'!AT24)/1000</f>
        <v>0</v>
      </c>
      <c r="AU24" s="459">
        <f>('COMPRAS CONJ - FISICOS'!AU24*'COMPRAS CONJ - PRECIOS'!AU24)/1000</f>
        <v>0</v>
      </c>
      <c r="AV24" s="459">
        <f>('COMPRAS CONJ - FISICOS'!AV24*'COMPRAS CONJ - PRECIOS'!AV24)/1000</f>
        <v>0</v>
      </c>
      <c r="AW24" s="459">
        <f>('COMPRAS CONJ - FISICOS'!AW24*'COMPRAS CONJ - PRECIOS'!AW24)/1000</f>
        <v>0</v>
      </c>
      <c r="AX24" s="459">
        <f>('COMPRAS CONJ - FISICOS'!AX24*'COMPRAS CONJ - PRECIOS'!AX24)/1000</f>
        <v>0</v>
      </c>
      <c r="AY24" s="459">
        <f>('COMPRAS CONJ - FISICOS'!AY24*'COMPRAS CONJ - PRECIOS'!AY24)/1000</f>
        <v>0</v>
      </c>
      <c r="AZ24" s="459">
        <f>('COMPRAS CONJ - FISICOS'!AZ24*'COMPRAS CONJ - PRECIOS'!AZ24)/1000</f>
        <v>0</v>
      </c>
      <c r="BA24" s="459">
        <f>('COMPRAS CONJ - FISICOS'!BA24*'COMPRAS CONJ - PRECIOS'!BA24)/1000</f>
        <v>0</v>
      </c>
      <c r="BB24" s="459">
        <f>('COMPRAS CONJ - FISICOS'!BB24*'COMPRAS CONJ - PRECIOS'!BB24)/1000</f>
        <v>0</v>
      </c>
      <c r="BC24" s="459">
        <f>('COMPRAS CONJ - FISICOS'!BC24*'COMPRAS CONJ - PRECIOS'!BC24)/1000</f>
        <v>0</v>
      </c>
      <c r="BD24" s="459">
        <f>('COMPRAS CONJ - FISICOS'!BD24*'COMPRAS CONJ - PRECIOS'!BD24)/1000</f>
        <v>0</v>
      </c>
      <c r="BE24" s="459">
        <f>('COMPRAS CONJ - FISICOS'!BE24*'COMPRAS CONJ - PRECIOS'!BE24)/1000</f>
        <v>0</v>
      </c>
      <c r="BF24" s="459">
        <f>('COMPRAS CONJ - FISICOS'!BF24*'COMPRAS CONJ - PRECIOS'!BF24)/1000</f>
        <v>0</v>
      </c>
      <c r="BG24" s="459">
        <f>('COMPRAS CONJ - FISICOS'!BG24*'COMPRAS CONJ - PRECIOS'!BG24)/1000</f>
        <v>0</v>
      </c>
      <c r="BH24" s="459">
        <f>('COMPRAS CONJ - FISICOS'!BH24*'COMPRAS CONJ - PRECIOS'!BH24)/1000</f>
        <v>0</v>
      </c>
      <c r="BI24" s="459">
        <f>('COMPRAS CONJ - FISICOS'!BI24*'COMPRAS CONJ - PRECIOS'!BI24)/1000</f>
        <v>0</v>
      </c>
      <c r="BJ24" s="459">
        <f>('COMPRAS CONJ - FISICOS'!BJ24*'COMPRAS CONJ - PRECIOS'!BJ24)/1000</f>
        <v>0</v>
      </c>
      <c r="BK24" s="459">
        <f>('COMPRAS CONJ - FISICOS'!BK24*'COMPRAS CONJ - PRECIOS'!BK24)/1000</f>
        <v>0</v>
      </c>
      <c r="BL24" s="459">
        <f>('COMPRAS CONJ - FISICOS'!BL24*'COMPRAS CONJ - PRECIOS'!BL24)/1000</f>
        <v>0</v>
      </c>
      <c r="BM24" s="459">
        <f>('COMPRAS CONJ - FISICOS'!BM24*'COMPRAS CONJ - PRECIOS'!BM24)/1000</f>
        <v>0</v>
      </c>
      <c r="BN24" s="459">
        <f>('COMPRAS CONJ - FISICOS'!BN24*'COMPRAS CONJ - PRECIOS'!BN24)/1000</f>
        <v>0</v>
      </c>
      <c r="BO24" s="459">
        <f>('COMPRAS CONJ - FISICOS'!BO24*'COMPRAS CONJ - PRECIOS'!BO24)/1000</f>
        <v>0</v>
      </c>
      <c r="BP24" s="459">
        <f>('COMPRAS CONJ - FISICOS'!BP24*'COMPRAS CONJ - PRECIOS'!BP24)/1000</f>
        <v>0</v>
      </c>
      <c r="BQ24" s="459">
        <f>('COMPRAS CONJ - FISICOS'!BQ24*'COMPRAS CONJ - PRECIOS'!BQ24)/1000</f>
        <v>0</v>
      </c>
      <c r="BR24" s="459">
        <f>('COMPRAS CONJ - FISICOS'!BR24*'COMPRAS CONJ - PRECIOS'!BR24)/1000</f>
        <v>0</v>
      </c>
      <c r="BS24" s="459">
        <f>('COMPRAS CONJ - FISICOS'!BS24*'COMPRAS CONJ - PRECIOS'!BS24)/1000</f>
        <v>0</v>
      </c>
      <c r="BT24" s="459">
        <f>('COMPRAS CONJ - FISICOS'!BT24*'COMPRAS CONJ - PRECIOS'!BT24)/1000</f>
        <v>0</v>
      </c>
      <c r="BU24" s="459">
        <f>('COMPRAS CONJ - FISICOS'!BU24*'COMPRAS CONJ - PRECIOS'!BU24)/1000</f>
        <v>0</v>
      </c>
      <c r="BV24" s="459">
        <f>('COMPRAS CONJ - FISICOS'!BV24*'COMPRAS CONJ - PRECIOS'!BV24)/1000</f>
        <v>0</v>
      </c>
      <c r="BW24" s="459">
        <f>('COMPRAS CONJ - FISICOS'!BW24*'COMPRAS CONJ - PRECIOS'!BW24)/1000</f>
        <v>0</v>
      </c>
      <c r="BX24" s="459">
        <f>('COMPRAS CONJ - FISICOS'!BX24*'COMPRAS CONJ - PRECIOS'!BX24)/1000</f>
        <v>0</v>
      </c>
      <c r="BY24" s="459">
        <f>('COMPRAS CONJ - FISICOS'!BY24*'COMPRAS CONJ - PRECIOS'!BY24)/1000</f>
        <v>0</v>
      </c>
      <c r="BZ24" s="459">
        <f>('COMPRAS CONJ - FISICOS'!BZ24*'COMPRAS CONJ - PRECIOS'!BZ24)/1000</f>
        <v>0</v>
      </c>
      <c r="CA24" s="459">
        <f>('COMPRAS CONJ - FISICOS'!CA24*'COMPRAS CONJ - PRECIOS'!CA24)/1000</f>
        <v>0</v>
      </c>
    </row>
    <row r="25" spans="1:79" x14ac:dyDescent="0.3">
      <c r="A25" s="9">
        <v>1.5</v>
      </c>
      <c r="B25" s="15" t="s">
        <v>2830</v>
      </c>
      <c r="C25" s="438" t="s">
        <v>5727</v>
      </c>
      <c r="D25" s="11" t="s">
        <v>2820</v>
      </c>
      <c r="E25" s="9" t="s">
        <v>2831</v>
      </c>
      <c r="F25" s="9" t="s">
        <v>2832</v>
      </c>
      <c r="G25" s="9" t="s">
        <v>2833</v>
      </c>
      <c r="H25" s="12" t="s">
        <v>2834</v>
      </c>
      <c r="I25" s="13">
        <v>51.93</v>
      </c>
      <c r="J25" s="14">
        <v>22.5</v>
      </c>
      <c r="K25" s="24">
        <v>42881</v>
      </c>
      <c r="L25" s="24">
        <v>43439</v>
      </c>
      <c r="M25" s="689">
        <v>43439</v>
      </c>
      <c r="N25" s="459">
        <f>('COMPRAS CONJ - FISICOS'!N25*'COMPRAS CONJ - PRECIOS'!N25)/1000</f>
        <v>0</v>
      </c>
      <c r="O25" s="459">
        <f>('COMPRAS CONJ - FISICOS'!O25*'COMPRAS CONJ - PRECIOS'!O25)/1000</f>
        <v>0</v>
      </c>
      <c r="P25" s="459">
        <f>('COMPRAS CONJ - FISICOS'!P25*'COMPRAS CONJ - PRECIOS'!P25)/1000</f>
        <v>0</v>
      </c>
      <c r="Q25" s="459">
        <f>('COMPRAS CONJ - FISICOS'!Q25*'COMPRAS CONJ - PRECIOS'!Q25)/1000</f>
        <v>0</v>
      </c>
      <c r="R25" s="459">
        <f>('COMPRAS CONJ - FISICOS'!R25*'COMPRAS CONJ - PRECIOS'!R25)/1000</f>
        <v>0</v>
      </c>
      <c r="S25" s="459">
        <f>('COMPRAS CONJ - FISICOS'!S25*'COMPRAS CONJ - PRECIOS'!S25)/1000</f>
        <v>0</v>
      </c>
      <c r="T25" s="459">
        <f>('COMPRAS CONJ - FISICOS'!T25*'COMPRAS CONJ - PRECIOS'!T25)/1000</f>
        <v>0</v>
      </c>
      <c r="U25" s="459">
        <f>('COMPRAS CONJ - FISICOS'!U25*'COMPRAS CONJ - PRECIOS'!U25)/1000</f>
        <v>0</v>
      </c>
      <c r="V25" s="459">
        <f>('COMPRAS CONJ - FISICOS'!V25*'COMPRAS CONJ - PRECIOS'!V25)/1000</f>
        <v>0</v>
      </c>
      <c r="W25" s="459">
        <f>('COMPRAS CONJ - FISICOS'!W25*'COMPRAS CONJ - PRECIOS'!W25)/1000</f>
        <v>0</v>
      </c>
      <c r="X25" s="459">
        <f>('COMPRAS CONJ - FISICOS'!X25*'COMPRAS CONJ - PRECIOS'!X25)/1000</f>
        <v>0</v>
      </c>
      <c r="Y25" s="459">
        <f>('COMPRAS CONJ - FISICOS'!Y25*'COMPRAS CONJ - PRECIOS'!Y25)/1000</f>
        <v>0</v>
      </c>
      <c r="Z25" s="459">
        <f>('COMPRAS CONJ - FISICOS'!Z25*'COMPRAS CONJ - PRECIOS'!Z25)/1000</f>
        <v>0</v>
      </c>
      <c r="AA25" s="459">
        <f>('COMPRAS CONJ - FISICOS'!AA25*'COMPRAS CONJ - PRECIOS'!AA25)/1000</f>
        <v>0</v>
      </c>
      <c r="AB25" s="459">
        <f>('COMPRAS CONJ - FISICOS'!AB25*'COMPRAS CONJ - PRECIOS'!AB25)/1000</f>
        <v>0</v>
      </c>
      <c r="AC25" s="459">
        <f>('COMPRAS CONJ - FISICOS'!AC25*'COMPRAS CONJ - PRECIOS'!AC25)/1000</f>
        <v>0</v>
      </c>
      <c r="AD25" s="459">
        <f>('COMPRAS CONJ - FISICOS'!AD25*'COMPRAS CONJ - PRECIOS'!AD25)/1000</f>
        <v>0</v>
      </c>
      <c r="AE25" s="459">
        <f>('COMPRAS CONJ - FISICOS'!AE25*'COMPRAS CONJ - PRECIOS'!AE25)/1000</f>
        <v>0.29182227121095927</v>
      </c>
      <c r="AF25" s="459">
        <f>('COMPRAS CONJ - FISICOS'!AF25*'COMPRAS CONJ - PRECIOS'!AF25)/1000</f>
        <v>0.32518847591152017</v>
      </c>
      <c r="AG25" s="459">
        <f>('COMPRAS CONJ - FISICOS'!AG25*'COMPRAS CONJ - PRECIOS'!AG25)/1000</f>
        <v>0.26659325558878105</v>
      </c>
      <c r="AH25" s="459">
        <f>('COMPRAS CONJ - FISICOS'!AH25*'COMPRAS CONJ - PRECIOS'!AH25)/1000</f>
        <v>0.24168410051097058</v>
      </c>
      <c r="AI25" s="459">
        <f>('COMPRAS CONJ - FISICOS'!AI25*'COMPRAS CONJ - PRECIOS'!AI25)/1000</f>
        <v>0.22744678332580784</v>
      </c>
      <c r="AJ25" s="459">
        <f>('COMPRAS CONJ - FISICOS'!AJ25*'COMPRAS CONJ - PRECIOS'!AJ25)/1000</f>
        <v>0.19026442244959377</v>
      </c>
      <c r="AK25" s="459">
        <f>('COMPRAS CONJ - FISICOS'!AK25*'COMPRAS CONJ - PRECIOS'!AK25)/1000</f>
        <v>0.17064025523826434</v>
      </c>
      <c r="AL25" s="459">
        <f>('COMPRAS CONJ - FISICOS'!AL25*'COMPRAS CONJ - PRECIOS'!AL25)/1000</f>
        <v>0.19986631285096979</v>
      </c>
      <c r="AM25" s="459">
        <f>('COMPRAS CONJ - FISICOS'!AM25*'COMPRAS CONJ - PRECIOS'!AM25)/1000</f>
        <v>0.24033930133658757</v>
      </c>
      <c r="AN25" s="459">
        <f>('COMPRAS CONJ - FISICOS'!AN25*'COMPRAS CONJ - PRECIOS'!AN25)/1000</f>
        <v>0.23036707486627694</v>
      </c>
      <c r="AO25" s="459">
        <f>('COMPRAS CONJ - FISICOS'!AO25*'COMPRAS CONJ - PRECIOS'!AO25)/1000</f>
        <v>0.29266152551052782</v>
      </c>
      <c r="AP25" s="459">
        <f>('COMPRAS CONJ - FISICOS'!AP25*'COMPRAS CONJ - PRECIOS'!AP25)/1000</f>
        <v>0.36010502632693886</v>
      </c>
      <c r="AQ25" s="459">
        <f>('COMPRAS CONJ - FISICOS'!AQ25*'COMPRAS CONJ - PRECIOS'!AQ25)/1000</f>
        <v>0.37929496502149557</v>
      </c>
      <c r="AR25" s="459">
        <f>('COMPRAS CONJ - FISICOS'!AR25*'COMPRAS CONJ - PRECIOS'!AR25)/1000</f>
        <v>0.36801703662864116</v>
      </c>
      <c r="AS25" s="459">
        <f>('COMPRAS CONJ - FISICOS'!AS25*'COMPRAS CONJ - PRECIOS'!AS25)/1000</f>
        <v>0.29134679235132604</v>
      </c>
      <c r="AT25" s="459">
        <f>('COMPRAS CONJ - FISICOS'!AT25*'COMPRAS CONJ - PRECIOS'!AT25)/1000</f>
        <v>0.31551099311646358</v>
      </c>
      <c r="AU25" s="459">
        <f>('COMPRAS CONJ - FISICOS'!AU25*'COMPRAS CONJ - PRECIOS'!AU25)/1000</f>
        <v>0.24707928022494122</v>
      </c>
      <c r="AV25" s="459">
        <f>('COMPRAS CONJ - FISICOS'!AV25*'COMPRAS CONJ - PRECIOS'!AV25)/1000</f>
        <v>0.22585020220671478</v>
      </c>
      <c r="AW25" s="459">
        <f>('COMPRAS CONJ - FISICOS'!AW25*'COMPRAS CONJ - PRECIOS'!AW25)/1000</f>
        <v>0.192480215099958</v>
      </c>
      <c r="AX25" s="459">
        <f>('COMPRAS CONJ - FISICOS'!AX25*'COMPRAS CONJ - PRECIOS'!AX25)/1000</f>
        <v>0.22441612226039281</v>
      </c>
      <c r="AY25" s="459">
        <f>('COMPRAS CONJ - FISICOS'!AY25*'COMPRAS CONJ - PRECIOS'!AY25)/1000</f>
        <v>0.25238763077188681</v>
      </c>
      <c r="AZ25" s="459">
        <f>('COMPRAS CONJ - FISICOS'!AZ25*'COMPRAS CONJ - PRECIOS'!AZ25)/1000</f>
        <v>0.30126532538347561</v>
      </c>
      <c r="BA25" s="459">
        <f>('COMPRAS CONJ - FISICOS'!BA25*'COMPRAS CONJ - PRECIOS'!BA25)/1000</f>
        <v>0.32919760749971155</v>
      </c>
      <c r="BB25" s="459">
        <f>('COMPRAS CONJ - FISICOS'!BB25*'COMPRAS CONJ - PRECIOS'!BB25)/1000</f>
        <v>0.34558120643503681</v>
      </c>
      <c r="BC25" s="459">
        <f>('COMPRAS CONJ - FISICOS'!BC25*'COMPRAS CONJ - PRECIOS'!BC25)/1000</f>
        <v>0.42932275255660446</v>
      </c>
      <c r="BD25" s="459">
        <f>('COMPRAS CONJ - FISICOS'!BD25*'COMPRAS CONJ - PRECIOS'!BD25)/1000</f>
        <v>0.38066148800604849</v>
      </c>
      <c r="BE25" s="459">
        <f>('COMPRAS CONJ - FISICOS'!BE25*'COMPRAS CONJ - PRECIOS'!BE25)/1000</f>
        <v>0.32978455509335175</v>
      </c>
      <c r="BF25" s="459">
        <f>('COMPRAS CONJ - FISICOS'!BF25*'COMPRAS CONJ - PRECIOS'!BF25)/1000</f>
        <v>0.27930716378441101</v>
      </c>
      <c r="BG25" s="459">
        <f>('COMPRAS CONJ - FISICOS'!BG25*'COMPRAS CONJ - PRECIOS'!BG25)/1000</f>
        <v>0.28837598536977616</v>
      </c>
      <c r="BH25" s="459">
        <f>('COMPRAS CONJ - FISICOS'!BH25*'COMPRAS CONJ - PRECIOS'!BH25)/1000</f>
        <v>0.20925524977394941</v>
      </c>
      <c r="BI25" s="459">
        <f>('COMPRAS CONJ - FISICOS'!BI25*'COMPRAS CONJ - PRECIOS'!BI25)/1000</f>
        <v>0.15436543383739801</v>
      </c>
      <c r="BJ25" s="459">
        <f>('COMPRAS CONJ - FISICOS'!BJ25*'COMPRAS CONJ - PRECIOS'!BJ25)/1000</f>
        <v>0.24271891680003346</v>
      </c>
      <c r="BK25" s="459">
        <f>('COMPRAS CONJ - FISICOS'!BK25*'COMPRAS CONJ - PRECIOS'!BK25)/1000</f>
        <v>0.29247676880307483</v>
      </c>
      <c r="BL25" s="459">
        <f>('COMPRAS CONJ - FISICOS'!BL25*'COMPRAS CONJ - PRECIOS'!BL25)/1000</f>
        <v>0.31703830458421906</v>
      </c>
      <c r="BM25" s="459">
        <f>('COMPRAS CONJ - FISICOS'!BM25*'COMPRAS CONJ - PRECIOS'!BM25)/1000</f>
        <v>0.31475257978424398</v>
      </c>
      <c r="BN25" s="459">
        <f>('COMPRAS CONJ - FISICOS'!BN25*'COMPRAS CONJ - PRECIOS'!BN25)/1000</f>
        <v>0.34270541263453952</v>
      </c>
      <c r="BO25" s="459">
        <f>('COMPRAS CONJ - FISICOS'!BO25*'COMPRAS CONJ - PRECIOS'!BO25)/1000</f>
        <v>0.37250929638000635</v>
      </c>
      <c r="BP25" s="459">
        <f>('COMPRAS CONJ - FISICOS'!BP25*'COMPRAS CONJ - PRECIOS'!BP25)/1000</f>
        <v>0.35080634067697347</v>
      </c>
      <c r="BQ25" s="459">
        <f>('COMPRAS CONJ - FISICOS'!BQ25*'COMPRAS CONJ - PRECIOS'!BQ25)/1000</f>
        <v>0.32236557030313029</v>
      </c>
      <c r="BR25" s="459">
        <f>('COMPRAS CONJ - FISICOS'!BR25*'COMPRAS CONJ - PRECIOS'!BR25)/1000</f>
        <v>0.316269281322829</v>
      </c>
      <c r="BS25" s="459">
        <f>('COMPRAS CONJ - FISICOS'!BS25*'COMPRAS CONJ - PRECIOS'!BS25)/1000</f>
        <v>0.29141992451607757</v>
      </c>
      <c r="BT25" s="459">
        <f>('COMPRAS CONJ - FISICOS'!BT25*'COMPRAS CONJ - PRECIOS'!BT25)/1000</f>
        <v>0.23665500637733186</v>
      </c>
      <c r="BU25" s="459">
        <f>('COMPRAS CONJ - FISICOS'!BU25*'COMPRAS CONJ - PRECIOS'!BU25)/1000</f>
        <v>0.16848185704319601</v>
      </c>
      <c r="BV25" s="459">
        <f>('COMPRAS CONJ - FISICOS'!BV25*'COMPRAS CONJ - PRECIOS'!BV25)/1000</f>
        <v>0.24264040671811457</v>
      </c>
      <c r="BW25" s="459">
        <f>('COMPRAS CONJ - FISICOS'!BW25*'COMPRAS CONJ - PRECIOS'!BW25)/1000</f>
        <v>0.29158553531128889</v>
      </c>
      <c r="BX25" s="459">
        <f>('COMPRAS CONJ - FISICOS'!BX25*'COMPRAS CONJ - PRECIOS'!BX25)/1000</f>
        <v>0.25712308248546306</v>
      </c>
      <c r="BY25" s="459">
        <f>('COMPRAS CONJ - FISICOS'!BY25*'COMPRAS CONJ - PRECIOS'!BY25)/1000</f>
        <v>0.37599898785935892</v>
      </c>
      <c r="BZ25" s="459">
        <f>('COMPRAS CONJ - FISICOS'!BZ25*'COMPRAS CONJ - PRECIOS'!BZ25)/1000</f>
        <v>0.35299536910946644</v>
      </c>
      <c r="CA25" s="459">
        <f>('COMPRAS CONJ - FISICOS'!CA25*'COMPRAS CONJ - PRECIOS'!CA25)/1000</f>
        <v>0.29399205485698304</v>
      </c>
    </row>
    <row r="26" spans="1:79" x14ac:dyDescent="0.3">
      <c r="A26" s="9">
        <v>1.5</v>
      </c>
      <c r="B26" s="15" t="s">
        <v>2830</v>
      </c>
      <c r="C26" s="438" t="s">
        <v>5728</v>
      </c>
      <c r="D26" s="11" t="s">
        <v>2820</v>
      </c>
      <c r="E26" s="9" t="s">
        <v>2831</v>
      </c>
      <c r="F26" s="9" t="s">
        <v>2835</v>
      </c>
      <c r="G26" s="9" t="s">
        <v>2836</v>
      </c>
      <c r="H26" s="12" t="s">
        <v>2837</v>
      </c>
      <c r="I26" s="13">
        <v>53.43</v>
      </c>
      <c r="J26" s="14">
        <v>15</v>
      </c>
      <c r="K26" s="24">
        <v>42873</v>
      </c>
      <c r="L26" s="24">
        <v>43567</v>
      </c>
      <c r="M26" s="689">
        <v>43567</v>
      </c>
      <c r="N26" s="459">
        <f>('COMPRAS CONJ - FISICOS'!N26*'COMPRAS CONJ - PRECIOS'!N26)/1000</f>
        <v>0</v>
      </c>
      <c r="O26" s="459">
        <f>('COMPRAS CONJ - FISICOS'!O26*'COMPRAS CONJ - PRECIOS'!O26)/1000</f>
        <v>0</v>
      </c>
      <c r="P26" s="459">
        <f>('COMPRAS CONJ - FISICOS'!P26*'COMPRAS CONJ - PRECIOS'!P26)/1000</f>
        <v>0</v>
      </c>
      <c r="Q26" s="459">
        <f>('COMPRAS CONJ - FISICOS'!Q26*'COMPRAS CONJ - PRECIOS'!Q26)/1000</f>
        <v>0</v>
      </c>
      <c r="R26" s="459">
        <f>('COMPRAS CONJ - FISICOS'!R26*'COMPRAS CONJ - PRECIOS'!R26)/1000</f>
        <v>0</v>
      </c>
      <c r="S26" s="459">
        <f>('COMPRAS CONJ - FISICOS'!S26*'COMPRAS CONJ - PRECIOS'!S26)/1000</f>
        <v>0</v>
      </c>
      <c r="T26" s="459">
        <f>('COMPRAS CONJ - FISICOS'!T26*'COMPRAS CONJ - PRECIOS'!T26)/1000</f>
        <v>0</v>
      </c>
      <c r="U26" s="459">
        <f>('COMPRAS CONJ - FISICOS'!U26*'COMPRAS CONJ - PRECIOS'!U26)/1000</f>
        <v>0</v>
      </c>
      <c r="V26" s="459">
        <f>('COMPRAS CONJ - FISICOS'!V26*'COMPRAS CONJ - PRECIOS'!V26)/1000</f>
        <v>0</v>
      </c>
      <c r="W26" s="459">
        <f>('COMPRAS CONJ - FISICOS'!W26*'COMPRAS CONJ - PRECIOS'!W26)/1000</f>
        <v>0</v>
      </c>
      <c r="X26" s="459">
        <f>('COMPRAS CONJ - FISICOS'!X26*'COMPRAS CONJ - PRECIOS'!X26)/1000</f>
        <v>0</v>
      </c>
      <c r="Y26" s="459">
        <f>('COMPRAS CONJ - FISICOS'!Y26*'COMPRAS CONJ - PRECIOS'!Y26)/1000</f>
        <v>0</v>
      </c>
      <c r="Z26" s="459">
        <f>('COMPRAS CONJ - FISICOS'!Z26*'COMPRAS CONJ - PRECIOS'!Z26)/1000</f>
        <v>0</v>
      </c>
      <c r="AA26" s="459">
        <f>('COMPRAS CONJ - FISICOS'!AA26*'COMPRAS CONJ - PRECIOS'!AA26)/1000</f>
        <v>0</v>
      </c>
      <c r="AB26" s="459">
        <f>('COMPRAS CONJ - FISICOS'!AB26*'COMPRAS CONJ - PRECIOS'!AB26)/1000</f>
        <v>0</v>
      </c>
      <c r="AC26" s="459">
        <f>('COMPRAS CONJ - FISICOS'!AC26*'COMPRAS CONJ - PRECIOS'!AC26)/1000</f>
        <v>0</v>
      </c>
      <c r="AD26" s="459">
        <f>('COMPRAS CONJ - FISICOS'!AD26*'COMPRAS CONJ - PRECIOS'!AD26)/1000</f>
        <v>0</v>
      </c>
      <c r="AE26" s="459">
        <f>('COMPRAS CONJ - FISICOS'!AE26*'COMPRAS CONJ - PRECIOS'!AE26)/1000</f>
        <v>0</v>
      </c>
      <c r="AF26" s="459">
        <f>('COMPRAS CONJ - FISICOS'!AF26*'COMPRAS CONJ - PRECIOS'!AF26)/1000</f>
        <v>0</v>
      </c>
      <c r="AG26" s="459">
        <f>('COMPRAS CONJ - FISICOS'!AG26*'COMPRAS CONJ - PRECIOS'!AG26)/1000</f>
        <v>0</v>
      </c>
      <c r="AH26" s="459">
        <f>('COMPRAS CONJ - FISICOS'!AH26*'COMPRAS CONJ - PRECIOS'!AH26)/1000</f>
        <v>0</v>
      </c>
      <c r="AI26" s="459">
        <f>('COMPRAS CONJ - FISICOS'!AI26*'COMPRAS CONJ - PRECIOS'!AI26)/1000</f>
        <v>9.9896391386541744E-2</v>
      </c>
      <c r="AJ26" s="459">
        <f>('COMPRAS CONJ - FISICOS'!AJ26*'COMPRAS CONJ - PRECIOS'!AJ26)/1000</f>
        <v>0.13880184130994999</v>
      </c>
      <c r="AK26" s="459">
        <f>('COMPRAS CONJ - FISICOS'!AK26*'COMPRAS CONJ - PRECIOS'!AK26)/1000</f>
        <v>0.12599857448172541</v>
      </c>
      <c r="AL26" s="459">
        <f>('COMPRAS CONJ - FISICOS'!AL26*'COMPRAS CONJ - PRECIOS'!AL26)/1000</f>
        <v>0.13386353302608195</v>
      </c>
      <c r="AM26" s="459">
        <f>('COMPRAS CONJ - FISICOS'!AM26*'COMPRAS CONJ - PRECIOS'!AM26)/1000</f>
        <v>0.18367627037129369</v>
      </c>
      <c r="AN26" s="459">
        <f>('COMPRAS CONJ - FISICOS'!AN26*'COMPRAS CONJ - PRECIOS'!AN26)/1000</f>
        <v>0.19719604467841001</v>
      </c>
      <c r="AO26" s="459">
        <f>('COMPRAS CONJ - FISICOS'!AO26*'COMPRAS CONJ - PRECIOS'!AO26)/1000</f>
        <v>0.22382449986079364</v>
      </c>
      <c r="AP26" s="459">
        <f>('COMPRAS CONJ - FISICOS'!AP26*'COMPRAS CONJ - PRECIOS'!AP26)/1000</f>
        <v>0.23725271869851822</v>
      </c>
      <c r="AQ26" s="459">
        <f>('COMPRAS CONJ - FISICOS'!AQ26*'COMPRAS CONJ - PRECIOS'!AQ26)/1000</f>
        <v>0.23851855899376048</v>
      </c>
      <c r="AR26" s="459">
        <f>('COMPRAS CONJ - FISICOS'!AR26*'COMPRAS CONJ - PRECIOS'!AR26)/1000</f>
        <v>0.22799749191382798</v>
      </c>
      <c r="AS26" s="459">
        <f>('COMPRAS CONJ - FISICOS'!AS26*'COMPRAS CONJ - PRECIOS'!AS26)/1000</f>
        <v>0.18157805649459838</v>
      </c>
      <c r="AT26" s="459">
        <f>('COMPRAS CONJ - FISICOS'!AT26*'COMPRAS CONJ - PRECIOS'!AT26)/1000</f>
        <v>0.19198900703045702</v>
      </c>
      <c r="AU26" s="459">
        <f>('COMPRAS CONJ - FISICOS'!AU26*'COMPRAS CONJ - PRECIOS'!AU26)/1000</f>
        <v>0.1413991146783852</v>
      </c>
      <c r="AV26" s="459">
        <f>('COMPRAS CONJ - FISICOS'!AV26*'COMPRAS CONJ - PRECIOS'!AV26)/1000</f>
        <v>0.1524066941848464</v>
      </c>
      <c r="AW26" s="459">
        <f>('COMPRAS CONJ - FISICOS'!AW26*'COMPRAS CONJ - PRECIOS'!AW26)/1000</f>
        <v>0.13104643876992719</v>
      </c>
      <c r="AX26" s="459">
        <f>('COMPRAS CONJ - FISICOS'!AX26*'COMPRAS CONJ - PRECIOS'!AX26)/1000</f>
        <v>0.1614299234163408</v>
      </c>
      <c r="AY26" s="459">
        <f>('COMPRAS CONJ - FISICOS'!AY26*'COMPRAS CONJ - PRECIOS'!AY26)/1000</f>
        <v>0.18615380540477761</v>
      </c>
      <c r="AZ26" s="459">
        <f>('COMPRAS CONJ - FISICOS'!AZ26*'COMPRAS CONJ - PRECIOS'!AZ26)/1000</f>
        <v>0.21668118579516238</v>
      </c>
      <c r="BA26" s="459">
        <f>('COMPRAS CONJ - FISICOS'!BA26*'COMPRAS CONJ - PRECIOS'!BA26)/1000</f>
        <v>0.24151839203779563</v>
      </c>
      <c r="BB26" s="459">
        <f>('COMPRAS CONJ - FISICOS'!BB26*'COMPRAS CONJ - PRECIOS'!BB26)/1000</f>
        <v>0.23930281706469841</v>
      </c>
      <c r="BC26" s="459">
        <f>('COMPRAS CONJ - FISICOS'!BC26*'COMPRAS CONJ - PRECIOS'!BC26)/1000</f>
        <v>0.26233516136318402</v>
      </c>
      <c r="BD26" s="459">
        <f>('COMPRAS CONJ - FISICOS'!BD26*'COMPRAS CONJ - PRECIOS'!BD26)/1000</f>
        <v>0.2388537148885056</v>
      </c>
      <c r="BE26" s="459">
        <f>('COMPRAS CONJ - FISICOS'!BE26*'COMPRAS CONJ - PRECIOS'!BE26)/1000</f>
        <v>0.19804198364477282</v>
      </c>
      <c r="BF26" s="459">
        <f>('COMPRAS CONJ - FISICOS'!BF26*'COMPRAS CONJ - PRECIOS'!BF26)/1000</f>
        <v>0.18029456646949801</v>
      </c>
      <c r="BG26" s="459">
        <f>('COMPRAS CONJ - FISICOS'!BG26*'COMPRAS CONJ - PRECIOS'!BG26)/1000</f>
        <v>0.19076148782038529</v>
      </c>
      <c r="BH26" s="459">
        <f>('COMPRAS CONJ - FISICOS'!BH26*'COMPRAS CONJ - PRECIOS'!BH26)/1000</f>
        <v>0.15519132285692488</v>
      </c>
      <c r="BI26" s="459">
        <f>('COMPRAS CONJ - FISICOS'!BI26*'COMPRAS CONJ - PRECIOS'!BI26)/1000</f>
        <v>0.13109345277103532</v>
      </c>
      <c r="BJ26" s="459">
        <f>('COMPRAS CONJ - FISICOS'!BJ26*'COMPRAS CONJ - PRECIOS'!BJ26)/1000</f>
        <v>0.16507320278510881</v>
      </c>
      <c r="BK26" s="459">
        <f>('COMPRAS CONJ - FISICOS'!BK26*'COMPRAS CONJ - PRECIOS'!BK26)/1000</f>
        <v>0.20108761340063763</v>
      </c>
      <c r="BL26" s="459">
        <f>('COMPRAS CONJ - FISICOS'!BL26*'COMPRAS CONJ - PRECIOS'!BL26)/1000</f>
        <v>0.22903643131739368</v>
      </c>
      <c r="BM26" s="459">
        <f>('COMPRAS CONJ - FISICOS'!BM26*'COMPRAS CONJ - PRECIOS'!BM26)/1000</f>
        <v>0.25652768655584074</v>
      </c>
      <c r="BN26" s="459">
        <f>('COMPRAS CONJ - FISICOS'!BN26*'COMPRAS CONJ - PRECIOS'!BN26)/1000</f>
        <v>0.23428243461561124</v>
      </c>
      <c r="BO26" s="459">
        <f>('COMPRAS CONJ - FISICOS'!BO26*'COMPRAS CONJ - PRECIOS'!BO26)/1000</f>
        <v>0.22093916219698051</v>
      </c>
      <c r="BP26" s="459">
        <f>('COMPRAS CONJ - FISICOS'!BP26*'COMPRAS CONJ - PRECIOS'!BP26)/1000</f>
        <v>0.2303414605393902</v>
      </c>
      <c r="BQ26" s="459">
        <f>('COMPRAS CONJ - FISICOS'!BQ26*'COMPRAS CONJ - PRECIOS'!BQ26)/1000</f>
        <v>0.1810842594993432</v>
      </c>
      <c r="BR26" s="459">
        <f>('COMPRAS CONJ - FISICOS'!BR26*'COMPRAS CONJ - PRECIOS'!BR26)/1000</f>
        <v>0.20016878918236203</v>
      </c>
      <c r="BS26" s="459">
        <f>('COMPRAS CONJ - FISICOS'!BS26*'COMPRAS CONJ - PRECIOS'!BS26)/1000</f>
        <v>0.19507775732088933</v>
      </c>
      <c r="BT26" s="459">
        <f>('COMPRAS CONJ - FISICOS'!BT26*'COMPRAS CONJ - PRECIOS'!BT26)/1000</f>
        <v>0.16232719674871102</v>
      </c>
      <c r="BU26" s="459">
        <f>('COMPRAS CONJ - FISICOS'!BU26*'COMPRAS CONJ - PRECIOS'!BU26)/1000</f>
        <v>0.11556564120698329</v>
      </c>
      <c r="BV26" s="459">
        <f>('COMPRAS CONJ - FISICOS'!BV26*'COMPRAS CONJ - PRECIOS'!BV26)/1000</f>
        <v>0.16643272265163184</v>
      </c>
      <c r="BW26" s="459">
        <f>('COMPRAS CONJ - FISICOS'!BW26*'COMPRAS CONJ - PRECIOS'!BW26)/1000</f>
        <v>0.20000532963196821</v>
      </c>
      <c r="BX26" s="459">
        <f>('COMPRAS CONJ - FISICOS'!BX26*'COMPRAS CONJ - PRECIOS'!BX26)/1000</f>
        <v>0.17636672825211233</v>
      </c>
      <c r="BY26" s="459">
        <f>('COMPRAS CONJ - FISICOS'!BY26*'COMPRAS CONJ - PRECIOS'!BY26)/1000</f>
        <v>0.25790648849509656</v>
      </c>
      <c r="BZ26" s="459">
        <f>('COMPRAS CONJ - FISICOS'!BZ26*'COMPRAS CONJ - PRECIOS'!BZ26)/1000</f>
        <v>0.24212776906757547</v>
      </c>
      <c r="CA26" s="459">
        <f>('COMPRAS CONJ - FISICOS'!CA26*'COMPRAS CONJ - PRECIOS'!CA26)/1000</f>
        <v>0.1982836574791304</v>
      </c>
    </row>
    <row r="27" spans="1:79" x14ac:dyDescent="0.3">
      <c r="A27" s="9">
        <v>1.5</v>
      </c>
      <c r="B27" s="15" t="s">
        <v>2830</v>
      </c>
      <c r="C27" s="438" t="s">
        <v>5729</v>
      </c>
      <c r="D27" s="11" t="s">
        <v>2820</v>
      </c>
      <c r="E27" s="9" t="s">
        <v>2831</v>
      </c>
      <c r="F27" s="9" t="s">
        <v>2838</v>
      </c>
      <c r="G27" s="9" t="s">
        <v>2839</v>
      </c>
      <c r="H27" s="12" t="s">
        <v>2834</v>
      </c>
      <c r="I27" s="13">
        <v>53.73</v>
      </c>
      <c r="J27" s="14">
        <v>11</v>
      </c>
      <c r="K27" s="24">
        <v>42881</v>
      </c>
      <c r="L27" s="24">
        <v>43728</v>
      </c>
      <c r="M27" s="689">
        <v>43728</v>
      </c>
      <c r="N27" s="459">
        <f>('COMPRAS CONJ - FISICOS'!N27*'COMPRAS CONJ - PRECIOS'!N27)/1000</f>
        <v>0</v>
      </c>
      <c r="O27" s="459">
        <f>('COMPRAS CONJ - FISICOS'!O27*'COMPRAS CONJ - PRECIOS'!O27)/1000</f>
        <v>0</v>
      </c>
      <c r="P27" s="459">
        <f>('COMPRAS CONJ - FISICOS'!P27*'COMPRAS CONJ - PRECIOS'!P27)/1000</f>
        <v>0</v>
      </c>
      <c r="Q27" s="459">
        <f>('COMPRAS CONJ - FISICOS'!Q27*'COMPRAS CONJ - PRECIOS'!Q27)/1000</f>
        <v>0</v>
      </c>
      <c r="R27" s="459">
        <f>('COMPRAS CONJ - FISICOS'!R27*'COMPRAS CONJ - PRECIOS'!R27)/1000</f>
        <v>0</v>
      </c>
      <c r="S27" s="459">
        <f>('COMPRAS CONJ - FISICOS'!S27*'COMPRAS CONJ - PRECIOS'!S27)/1000</f>
        <v>0</v>
      </c>
      <c r="T27" s="459">
        <f>('COMPRAS CONJ - FISICOS'!T27*'COMPRAS CONJ - PRECIOS'!T27)/1000</f>
        <v>0</v>
      </c>
      <c r="U27" s="459">
        <f>('COMPRAS CONJ - FISICOS'!U27*'COMPRAS CONJ - PRECIOS'!U27)/1000</f>
        <v>0</v>
      </c>
      <c r="V27" s="459">
        <f>('COMPRAS CONJ - FISICOS'!V27*'COMPRAS CONJ - PRECIOS'!V27)/1000</f>
        <v>0</v>
      </c>
      <c r="W27" s="459">
        <f>('COMPRAS CONJ - FISICOS'!W27*'COMPRAS CONJ - PRECIOS'!W27)/1000</f>
        <v>0</v>
      </c>
      <c r="X27" s="459">
        <f>('COMPRAS CONJ - FISICOS'!X27*'COMPRAS CONJ - PRECIOS'!X27)/1000</f>
        <v>0</v>
      </c>
      <c r="Y27" s="459">
        <f>('COMPRAS CONJ - FISICOS'!Y27*'COMPRAS CONJ - PRECIOS'!Y27)/1000</f>
        <v>0</v>
      </c>
      <c r="Z27" s="459">
        <f>('COMPRAS CONJ - FISICOS'!Z27*'COMPRAS CONJ - PRECIOS'!Z27)/1000</f>
        <v>0</v>
      </c>
      <c r="AA27" s="459">
        <f>('COMPRAS CONJ - FISICOS'!AA27*'COMPRAS CONJ - PRECIOS'!AA27)/1000</f>
        <v>0</v>
      </c>
      <c r="AB27" s="459">
        <f>('COMPRAS CONJ - FISICOS'!AB27*'COMPRAS CONJ - PRECIOS'!AB27)/1000</f>
        <v>0</v>
      </c>
      <c r="AC27" s="459">
        <f>('COMPRAS CONJ - FISICOS'!AC27*'COMPRAS CONJ - PRECIOS'!AC27)/1000</f>
        <v>0</v>
      </c>
      <c r="AD27" s="459">
        <f>('COMPRAS CONJ - FISICOS'!AD27*'COMPRAS CONJ - PRECIOS'!AD27)/1000</f>
        <v>0</v>
      </c>
      <c r="AE27" s="459">
        <f>('COMPRAS CONJ - FISICOS'!AE27*'COMPRAS CONJ - PRECIOS'!AE27)/1000</f>
        <v>0</v>
      </c>
      <c r="AF27" s="459">
        <f>('COMPRAS CONJ - FISICOS'!AF27*'COMPRAS CONJ - PRECIOS'!AF27)/1000</f>
        <v>0</v>
      </c>
      <c r="AG27" s="459">
        <f>('COMPRAS CONJ - FISICOS'!AG27*'COMPRAS CONJ - PRECIOS'!AG27)/1000</f>
        <v>0</v>
      </c>
      <c r="AH27" s="459">
        <f>('COMPRAS CONJ - FISICOS'!AH27*'COMPRAS CONJ - PRECIOS'!AH27)/1000</f>
        <v>0</v>
      </c>
      <c r="AI27" s="459">
        <f>('COMPRAS CONJ - FISICOS'!AI27*'COMPRAS CONJ - PRECIOS'!AI27)/1000</f>
        <v>0</v>
      </c>
      <c r="AJ27" s="459">
        <f>('COMPRAS CONJ - FISICOS'!AJ27*'COMPRAS CONJ - PRECIOS'!AJ27)/1000</f>
        <v>0</v>
      </c>
      <c r="AK27" s="459">
        <f>('COMPRAS CONJ - FISICOS'!AK27*'COMPRAS CONJ - PRECIOS'!AK27)/1000</f>
        <v>0</v>
      </c>
      <c r="AL27" s="459">
        <f>('COMPRAS CONJ - FISICOS'!AL27*'COMPRAS CONJ - PRECIOS'!AL27)/1000</f>
        <v>0</v>
      </c>
      <c r="AM27" s="459">
        <f>('COMPRAS CONJ - FISICOS'!AM27*'COMPRAS CONJ - PRECIOS'!AM27)/1000</f>
        <v>0</v>
      </c>
      <c r="AN27" s="459">
        <f>('COMPRAS CONJ - FISICOS'!AN27*'COMPRAS CONJ - PRECIOS'!AN27)/1000</f>
        <v>3.5363814953717237E-2</v>
      </c>
      <c r="AO27" s="459">
        <f>('COMPRAS CONJ - FISICOS'!AO27*'COMPRAS CONJ - PRECIOS'!AO27)/1000</f>
        <v>0.13664049436719355</v>
      </c>
      <c r="AP27" s="459">
        <f>('COMPRAS CONJ - FISICOS'!AP27*'COMPRAS CONJ - PRECIOS'!AP27)/1000</f>
        <v>0.18189590845513812</v>
      </c>
      <c r="AQ27" s="459">
        <f>('COMPRAS CONJ - FISICOS'!AQ27*'COMPRAS CONJ - PRECIOS'!AQ27)/1000</f>
        <v>0.20063435314971187</v>
      </c>
      <c r="AR27" s="459">
        <f>('COMPRAS CONJ - FISICOS'!AR27*'COMPRAS CONJ - PRECIOS'!AR27)/1000</f>
        <v>0.13696792255053805</v>
      </c>
      <c r="AS27" s="459">
        <f>('COMPRAS CONJ - FISICOS'!AS27*'COMPRAS CONJ - PRECIOS'!AS27)/1000</f>
        <v>0.16420322287205233</v>
      </c>
      <c r="AT27" s="459">
        <f>('COMPRAS CONJ - FISICOS'!AT27*'COMPRAS CONJ - PRECIOS'!AT27)/1000</f>
        <v>0.15852092985376509</v>
      </c>
      <c r="AU27" s="459">
        <f>('COMPRAS CONJ - FISICOS'!AU27*'COMPRAS CONJ - PRECIOS'!AU27)/1000</f>
        <v>0.10224664612782162</v>
      </c>
      <c r="AV27" s="459">
        <f>('COMPRAS CONJ - FISICOS'!AV27*'COMPRAS CONJ - PRECIOS'!AV27)/1000</f>
        <v>9.9071598286987181E-2</v>
      </c>
      <c r="AW27" s="459">
        <f>('COMPRAS CONJ - FISICOS'!AW27*'COMPRAS CONJ - PRECIOS'!AW27)/1000</f>
        <v>9.7389459562342476E-2</v>
      </c>
      <c r="AX27" s="459">
        <f>('COMPRAS CONJ - FISICOS'!AX27*'COMPRAS CONJ - PRECIOS'!AX27)/1000</f>
        <v>0.11550082586662618</v>
      </c>
      <c r="AY27" s="459">
        <f>('COMPRAS CONJ - FISICOS'!AY27*'COMPRAS CONJ - PRECIOS'!AY27)/1000</f>
        <v>0.14278307222517658</v>
      </c>
      <c r="AZ27" s="459">
        <f>('COMPRAS CONJ - FISICOS'!AZ27*'COMPRAS CONJ - PRECIOS'!AZ27)/1000</f>
        <v>0.16229963664095756</v>
      </c>
      <c r="BA27" s="459">
        <f>('COMPRAS CONJ - FISICOS'!BA27*'COMPRAS CONJ - PRECIOS'!BA27)/1000</f>
        <v>0.18226516704866638</v>
      </c>
      <c r="BB27" s="459">
        <f>('COMPRAS CONJ - FISICOS'!BB27*'COMPRAS CONJ - PRECIOS'!BB27)/1000</f>
        <v>0.19721451581163357</v>
      </c>
      <c r="BC27" s="459">
        <f>('COMPRAS CONJ - FISICOS'!BC27*'COMPRAS CONJ - PRECIOS'!BC27)/1000</f>
        <v>0.21145018902803997</v>
      </c>
      <c r="BD27" s="459">
        <f>('COMPRAS CONJ - FISICOS'!BD27*'COMPRAS CONJ - PRECIOS'!BD27)/1000</f>
        <v>0.19928817597934076</v>
      </c>
      <c r="BE27" s="459">
        <f>('COMPRAS CONJ - FISICOS'!BE27*'COMPRAS CONJ - PRECIOS'!BE27)/1000</f>
        <v>0.16985254305441236</v>
      </c>
      <c r="BF27" s="459">
        <f>('COMPRAS CONJ - FISICOS'!BF27*'COMPRAS CONJ - PRECIOS'!BF27)/1000</f>
        <v>0.16385692704861962</v>
      </c>
      <c r="BG27" s="459">
        <f>('COMPRAS CONJ - FISICOS'!BG27*'COMPRAS CONJ - PRECIOS'!BG27)/1000</f>
        <v>0.14011273836465477</v>
      </c>
      <c r="BH27" s="459">
        <f>('COMPRAS CONJ - FISICOS'!BH27*'COMPRAS CONJ - PRECIOS'!BH27)/1000</f>
        <v>0.11551477232523959</v>
      </c>
      <c r="BI27" s="459">
        <f>('COMPRAS CONJ - FISICOS'!BI27*'COMPRAS CONJ - PRECIOS'!BI27)/1000</f>
        <v>9.9879806726524786E-2</v>
      </c>
      <c r="BJ27" s="459">
        <f>('COMPRAS CONJ - FISICOS'!BJ27*'COMPRAS CONJ - PRECIOS'!BJ27)/1000</f>
        <v>0.11664581320576438</v>
      </c>
      <c r="BK27" s="459">
        <f>('COMPRAS CONJ - FISICOS'!BK27*'COMPRAS CONJ - PRECIOS'!BK27)/1000</f>
        <v>0.14857585913048038</v>
      </c>
      <c r="BL27" s="459">
        <f>('COMPRAS CONJ - FISICOS'!BL27*'COMPRAS CONJ - PRECIOS'!BL27)/1000</f>
        <v>0.17474334415213408</v>
      </c>
      <c r="BM27" s="459">
        <f>('COMPRAS CONJ - FISICOS'!BM27*'COMPRAS CONJ - PRECIOS'!BM27)/1000</f>
        <v>0.19558592404069949</v>
      </c>
      <c r="BN27" s="459">
        <f>('COMPRAS CONJ - FISICOS'!BN27*'COMPRAS CONJ - PRECIOS'!BN27)/1000</f>
        <v>0.19891970188384137</v>
      </c>
      <c r="BO27" s="459">
        <f>('COMPRAS CONJ - FISICOS'!BO27*'COMPRAS CONJ - PRECIOS'!BO27)/1000</f>
        <v>0.19174780844733147</v>
      </c>
      <c r="BP27" s="459">
        <f>('COMPRAS CONJ - FISICOS'!BP27*'COMPRAS CONJ - PRECIOS'!BP27)/1000</f>
        <v>0.18799390460133361</v>
      </c>
      <c r="BQ27" s="459">
        <f>('COMPRAS CONJ - FISICOS'!BQ27*'COMPRAS CONJ - PRECIOS'!BQ27)/1000</f>
        <v>0.16665357262983665</v>
      </c>
      <c r="BR27" s="459">
        <f>('COMPRAS CONJ - FISICOS'!BR27*'COMPRAS CONJ - PRECIOS'!BR27)/1000</f>
        <v>0.16088890345022883</v>
      </c>
      <c r="BS27" s="459">
        <f>('COMPRAS CONJ - FISICOS'!BS27*'COMPRAS CONJ - PRECIOS'!BS27)/1000</f>
        <v>0.14702113878453543</v>
      </c>
      <c r="BT27" s="459">
        <f>('COMPRAS CONJ - FISICOS'!BT27*'COMPRAS CONJ - PRECIOS'!BT27)/1000</f>
        <v>0.11769473566895773</v>
      </c>
      <c r="BU27" s="459">
        <f>('COMPRAS CONJ - FISICOS'!BU27*'COMPRAS CONJ - PRECIOS'!BU27)/1000</f>
        <v>8.3790442185268085E-2</v>
      </c>
      <c r="BV27" s="459">
        <f>('COMPRAS CONJ - FISICOS'!BV27*'COMPRAS CONJ - PRECIOS'!BV27)/1000</f>
        <v>0.12067143209201209</v>
      </c>
      <c r="BW27" s="459">
        <f>('COMPRAS CONJ - FISICOS'!BW27*'COMPRAS CONJ - PRECIOS'!BW27)/1000</f>
        <v>0.14501312703537569</v>
      </c>
      <c r="BX27" s="459">
        <f>('COMPRAS CONJ - FISICOS'!BX27*'COMPRAS CONJ - PRECIOS'!BX27)/1000</f>
        <v>0.13006179724105801</v>
      </c>
      <c r="BY27" s="459">
        <f>('COMPRAS CONJ - FISICOS'!BY27*'COMPRAS CONJ - PRECIOS'!BY27)/1000</f>
        <v>0.19019336439610318</v>
      </c>
      <c r="BZ27" s="459">
        <f>('COMPRAS CONJ - FISICOS'!BZ27*'COMPRAS CONJ - PRECIOS'!BZ27)/1000</f>
        <v>0.17855733402209634</v>
      </c>
      <c r="CA27" s="459">
        <f>('COMPRAS CONJ - FISICOS'!CA27*'COMPRAS CONJ - PRECIOS'!CA27)/1000</f>
        <v>0.14622445577377305</v>
      </c>
    </row>
    <row r="28" spans="1:79" x14ac:dyDescent="0.3">
      <c r="A28" s="9">
        <v>1.5</v>
      </c>
      <c r="B28" s="15" t="s">
        <v>2830</v>
      </c>
      <c r="C28" s="438" t="s">
        <v>5730</v>
      </c>
      <c r="D28" s="11" t="s">
        <v>2820</v>
      </c>
      <c r="E28" s="9" t="s">
        <v>2840</v>
      </c>
      <c r="F28" s="9" t="s">
        <v>2841</v>
      </c>
      <c r="G28" s="9" t="s">
        <v>2842</v>
      </c>
      <c r="H28" s="12" t="s">
        <v>6319</v>
      </c>
      <c r="I28" s="13">
        <v>56.28</v>
      </c>
      <c r="J28" s="14">
        <v>80</v>
      </c>
      <c r="K28" s="24">
        <v>43062</v>
      </c>
      <c r="L28" s="24">
        <v>43665</v>
      </c>
      <c r="M28" s="689">
        <v>43665</v>
      </c>
      <c r="N28" s="459">
        <f>('COMPRAS CONJ - FISICOS'!N28*'COMPRAS CONJ - PRECIOS'!N28)/1000</f>
        <v>0</v>
      </c>
      <c r="O28" s="459">
        <f>('COMPRAS CONJ - FISICOS'!O28*'COMPRAS CONJ - PRECIOS'!O28)/1000</f>
        <v>0</v>
      </c>
      <c r="P28" s="459">
        <f>('COMPRAS CONJ - FISICOS'!P28*'COMPRAS CONJ - PRECIOS'!P28)/1000</f>
        <v>0</v>
      </c>
      <c r="Q28" s="459">
        <f>('COMPRAS CONJ - FISICOS'!Q28*'COMPRAS CONJ - PRECIOS'!Q28)/1000</f>
        <v>0</v>
      </c>
      <c r="R28" s="459">
        <f>('COMPRAS CONJ - FISICOS'!R28*'COMPRAS CONJ - PRECIOS'!R28)/1000</f>
        <v>0</v>
      </c>
      <c r="S28" s="459">
        <f>('COMPRAS CONJ - FISICOS'!S28*'COMPRAS CONJ - PRECIOS'!S28)/1000</f>
        <v>0</v>
      </c>
      <c r="T28" s="459">
        <f>('COMPRAS CONJ - FISICOS'!T28*'COMPRAS CONJ - PRECIOS'!T28)/1000</f>
        <v>0</v>
      </c>
      <c r="U28" s="459">
        <f>('COMPRAS CONJ - FISICOS'!U28*'COMPRAS CONJ - PRECIOS'!U28)/1000</f>
        <v>0</v>
      </c>
      <c r="V28" s="459">
        <f>('COMPRAS CONJ - FISICOS'!V28*'COMPRAS CONJ - PRECIOS'!V28)/1000</f>
        <v>0</v>
      </c>
      <c r="W28" s="459">
        <f>('COMPRAS CONJ - FISICOS'!W28*'COMPRAS CONJ - PRECIOS'!W28)/1000</f>
        <v>0</v>
      </c>
      <c r="X28" s="459">
        <f>('COMPRAS CONJ - FISICOS'!X28*'COMPRAS CONJ - PRECIOS'!X28)/1000</f>
        <v>0</v>
      </c>
      <c r="Y28" s="459">
        <f>('COMPRAS CONJ - FISICOS'!Y28*'COMPRAS CONJ - PRECIOS'!Y28)/1000</f>
        <v>0</v>
      </c>
      <c r="Z28" s="459">
        <f>('COMPRAS CONJ - FISICOS'!Z28*'COMPRAS CONJ - PRECIOS'!Z28)/1000</f>
        <v>0</v>
      </c>
      <c r="AA28" s="459">
        <f>('COMPRAS CONJ - FISICOS'!AA28*'COMPRAS CONJ - PRECIOS'!AA28)/1000</f>
        <v>0</v>
      </c>
      <c r="AB28" s="459">
        <f>('COMPRAS CONJ - FISICOS'!AB28*'COMPRAS CONJ - PRECIOS'!AB28)/1000</f>
        <v>0</v>
      </c>
      <c r="AC28" s="459">
        <f>('COMPRAS CONJ - FISICOS'!AC28*'COMPRAS CONJ - PRECIOS'!AC28)/1000</f>
        <v>0</v>
      </c>
      <c r="AD28" s="459">
        <f>('COMPRAS CONJ - FISICOS'!AD28*'COMPRAS CONJ - PRECIOS'!AD28)/1000</f>
        <v>0</v>
      </c>
      <c r="AE28" s="459">
        <f>('COMPRAS CONJ - FISICOS'!AE28*'COMPRAS CONJ - PRECIOS'!AE28)/1000</f>
        <v>0</v>
      </c>
      <c r="AF28" s="459">
        <f>('COMPRAS CONJ - FISICOS'!AF28*'COMPRAS CONJ - PRECIOS'!AF28)/1000</f>
        <v>0</v>
      </c>
      <c r="AG28" s="459">
        <f>('COMPRAS CONJ - FISICOS'!AG28*'COMPRAS CONJ - PRECIOS'!AG28)/1000</f>
        <v>0</v>
      </c>
      <c r="AH28" s="459">
        <f>('COMPRAS CONJ - FISICOS'!AH28*'COMPRAS CONJ - PRECIOS'!AH28)/1000</f>
        <v>0</v>
      </c>
      <c r="AI28" s="459">
        <f>('COMPRAS CONJ - FISICOS'!AI28*'COMPRAS CONJ - PRECIOS'!AI28)/1000</f>
        <v>0</v>
      </c>
      <c r="AJ28" s="459">
        <f>('COMPRAS CONJ - FISICOS'!AJ28*'COMPRAS CONJ - PRECIOS'!AJ28)/1000</f>
        <v>0</v>
      </c>
      <c r="AK28" s="459">
        <f>('COMPRAS CONJ - FISICOS'!AK28*'COMPRAS CONJ - PRECIOS'!AK28)/1000</f>
        <v>0</v>
      </c>
      <c r="AL28" s="459">
        <f>('COMPRAS CONJ - FISICOS'!AL28*'COMPRAS CONJ - PRECIOS'!AL28)/1000</f>
        <v>0.29044301110901993</v>
      </c>
      <c r="AM28" s="459">
        <f>('COMPRAS CONJ - FISICOS'!AM28*'COMPRAS CONJ - PRECIOS'!AM28)/1000</f>
        <v>0.34005155424533989</v>
      </c>
      <c r="AN28" s="459">
        <f>('COMPRAS CONJ - FISICOS'!AN28*'COMPRAS CONJ - PRECIOS'!AN28)/1000</f>
        <v>0.78368464063637988</v>
      </c>
      <c r="AO28" s="459">
        <f>('COMPRAS CONJ - FISICOS'!AO28*'COMPRAS CONJ - PRECIOS'!AO28)/1000</f>
        <v>1.19747755637496</v>
      </c>
      <c r="AP28" s="459">
        <f>('COMPRAS CONJ - FISICOS'!AP28*'COMPRAS CONJ - PRECIOS'!AP28)/1000</f>
        <v>1.1741281000978199</v>
      </c>
      <c r="AQ28" s="459">
        <f>('COMPRAS CONJ - FISICOS'!AQ28*'COMPRAS CONJ - PRECIOS'!AQ28)/1000</f>
        <v>1.1576979033337618</v>
      </c>
      <c r="AR28" s="459">
        <f>('COMPRAS CONJ - FISICOS'!AR28*'COMPRAS CONJ - PRECIOS'!AR28)/1000</f>
        <v>0.72063123437617183</v>
      </c>
      <c r="AS28" s="459">
        <f>('COMPRAS CONJ - FISICOS'!AS28*'COMPRAS CONJ - PRECIOS'!AS28)/1000</f>
        <v>2.5831200008879997E-3</v>
      </c>
      <c r="AT28" s="459">
        <f>('COMPRAS CONJ - FISICOS'!AT28*'COMPRAS CONJ - PRECIOS'!AT28)/1000</f>
        <v>1.0513555135724337</v>
      </c>
      <c r="AU28" s="459">
        <f>('COMPRAS CONJ - FISICOS'!AU28*'COMPRAS CONJ - PRECIOS'!AU28)/1000</f>
        <v>0.93950128289177981</v>
      </c>
      <c r="AV28" s="459">
        <f>('COMPRAS CONJ - FISICOS'!AV28*'COMPRAS CONJ - PRECIOS'!AV28)/1000</f>
        <v>0.9152914449018057</v>
      </c>
      <c r="AW28" s="459">
        <f>('COMPRAS CONJ - FISICOS'!AW28*'COMPRAS CONJ - PRECIOS'!AW28)/1000</f>
        <v>0.71354345327281787</v>
      </c>
      <c r="AX28" s="459">
        <f>('COMPRAS CONJ - FISICOS'!AX28*'COMPRAS CONJ - PRECIOS'!AX28)/1000</f>
        <v>0.88457496678230396</v>
      </c>
      <c r="AY28" s="459">
        <f>('COMPRAS CONJ - FISICOS'!AY28*'COMPRAS CONJ - PRECIOS'!AY28)/1000</f>
        <v>1.028466572512176</v>
      </c>
      <c r="AZ28" s="459">
        <f>('COMPRAS CONJ - FISICOS'!AZ28*'COMPRAS CONJ - PRECIOS'!AZ28)/1000</f>
        <v>1.230262550714736</v>
      </c>
      <c r="BA28" s="459">
        <f>('COMPRAS CONJ - FISICOS'!BA28*'COMPRAS CONJ - PRECIOS'!BA28)/1000</f>
        <v>1.4149927028926081</v>
      </c>
      <c r="BB28" s="459">
        <f>('COMPRAS CONJ - FISICOS'!BB28*'COMPRAS CONJ - PRECIOS'!BB28)/1000</f>
        <v>1.3462895475640799</v>
      </c>
      <c r="BC28" s="459">
        <f>('COMPRAS CONJ - FISICOS'!BC28*'COMPRAS CONJ - PRECIOS'!BC28)/1000</f>
        <v>1.4053146368687999</v>
      </c>
      <c r="BD28" s="459">
        <f>('COMPRAS CONJ - FISICOS'!BD28*'COMPRAS CONJ - PRECIOS'!BD28)/1000</f>
        <v>1.2661509297457441</v>
      </c>
      <c r="BE28" s="459">
        <f>('COMPRAS CONJ - FISICOS'!BE28*'COMPRAS CONJ - PRECIOS'!BE28)/1000</f>
        <v>1.099223705881728</v>
      </c>
      <c r="BF28" s="459">
        <f>('COMPRAS CONJ - FISICOS'!BF28*'COMPRAS CONJ - PRECIOS'!BF28)/1000</f>
        <v>1.1701415154995998</v>
      </c>
      <c r="BG28" s="459">
        <f>('COMPRAS CONJ - FISICOS'!BG28*'COMPRAS CONJ - PRECIOS'!BG28)/1000</f>
        <v>1.061359008996384</v>
      </c>
      <c r="BH28" s="459">
        <f>('COMPRAS CONJ - FISICOS'!BH28*'COMPRAS CONJ - PRECIOS'!BH28)/1000</f>
        <v>1.0205070728610239</v>
      </c>
      <c r="BI28" s="459">
        <f>('COMPRAS CONJ - FISICOS'!BI28*'COMPRAS CONJ - PRECIOS'!BI28)/1000</f>
        <v>0.83507664003422399</v>
      </c>
      <c r="BJ28" s="459">
        <f>('COMPRAS CONJ - FISICOS'!BJ28*'COMPRAS CONJ - PRECIOS'!BJ28)/1000</f>
        <v>0.93176106597189001</v>
      </c>
      <c r="BK28" s="459">
        <f>('COMPRAS CONJ - FISICOS'!BK28*'COMPRAS CONJ - PRECIOS'!BK28)/1000</f>
        <v>1.2032192234335142</v>
      </c>
      <c r="BL28" s="459">
        <f>('COMPRAS CONJ - FISICOS'!BL28*'COMPRAS CONJ - PRECIOS'!BL28)/1000</f>
        <v>1.340246174113098</v>
      </c>
      <c r="BM28" s="459">
        <f>('COMPRAS CONJ - FISICOS'!BM28*'COMPRAS CONJ - PRECIOS'!BM28)/1000</f>
        <v>1.446268557336498</v>
      </c>
      <c r="BN28" s="459">
        <f>('COMPRAS CONJ - FISICOS'!BN28*'COMPRAS CONJ - PRECIOS'!BN28)/1000</f>
        <v>1.4415196806467099</v>
      </c>
      <c r="BO28" s="459">
        <f>('COMPRAS CONJ - FISICOS'!BO28*'COMPRAS CONJ - PRECIOS'!BO28)/1000</f>
        <v>1.2579511508345882</v>
      </c>
      <c r="BP28" s="459">
        <f>('COMPRAS CONJ - FISICOS'!BP28*'COMPRAS CONJ - PRECIOS'!BP28)/1000</f>
        <v>1.2750593875256166</v>
      </c>
      <c r="BQ28" s="459">
        <f>('COMPRAS CONJ - FISICOS'!BQ28*'COMPRAS CONJ - PRECIOS'!BQ28)/1000</f>
        <v>1.0750568406011283</v>
      </c>
      <c r="BR28" s="459">
        <f>('COMPRAS CONJ - FISICOS'!BR28*'COMPRAS CONJ - PRECIOS'!BR28)/1000</f>
        <v>1.0182207784933801</v>
      </c>
      <c r="BS28" s="459">
        <f>('COMPRAS CONJ - FISICOS'!BS28*'COMPRAS CONJ - PRECIOS'!BS28)/1000</f>
        <v>1.1227071383478724</v>
      </c>
      <c r="BT28" s="459">
        <f>('COMPRAS CONJ - FISICOS'!BT28*'COMPRAS CONJ - PRECIOS'!BT28)/1000</f>
        <v>0.94483727255035321</v>
      </c>
      <c r="BU28" s="459">
        <f>('COMPRAS CONJ - FISICOS'!BU28*'COMPRAS CONJ - PRECIOS'!BU28)/1000</f>
        <v>0.68193723747793178</v>
      </c>
      <c r="BV28" s="459">
        <f>('COMPRAS CONJ - FISICOS'!BV28*'COMPRAS CONJ - PRECIOS'!BV28)/1000</f>
        <v>0.98432394673535983</v>
      </c>
      <c r="BW28" s="459">
        <f>('COMPRAS CONJ - FISICOS'!BW28*'COMPRAS CONJ - PRECIOS'!BW28)/1000</f>
        <v>1.1725813112428802</v>
      </c>
      <c r="BX28" s="459">
        <f>('COMPRAS CONJ - FISICOS'!BX28*'COMPRAS CONJ - PRECIOS'!BX28)/1000</f>
        <v>1.0386613214208</v>
      </c>
      <c r="BY28" s="459">
        <f>('COMPRAS CONJ - FISICOS'!BY28*'COMPRAS CONJ - PRECIOS'!BY28)/1000</f>
        <v>1.4969225433254398</v>
      </c>
      <c r="BZ28" s="459">
        <f>('COMPRAS CONJ - FISICOS'!BZ28*'COMPRAS CONJ - PRECIOS'!BZ28)/1000</f>
        <v>1.4069858894784002</v>
      </c>
      <c r="CA28" s="459">
        <f>('COMPRAS CONJ - FISICOS'!CA28*'COMPRAS CONJ - PRECIOS'!CA28)/1000</f>
        <v>1.1632045076467199</v>
      </c>
    </row>
    <row r="29" spans="1:79" x14ac:dyDescent="0.3">
      <c r="A29" s="9">
        <v>1.5</v>
      </c>
      <c r="B29" s="15" t="s">
        <v>2830</v>
      </c>
      <c r="C29" s="438" t="s">
        <v>5731</v>
      </c>
      <c r="D29" s="11" t="s">
        <v>2820</v>
      </c>
      <c r="E29" s="9" t="s">
        <v>2821</v>
      </c>
      <c r="F29" s="9" t="s">
        <v>2843</v>
      </c>
      <c r="G29" s="9" t="s">
        <v>2844</v>
      </c>
      <c r="H29" s="12" t="s">
        <v>2845</v>
      </c>
      <c r="I29" s="13">
        <v>56.43</v>
      </c>
      <c r="J29" s="14">
        <v>35</v>
      </c>
      <c r="K29" s="24">
        <v>42858</v>
      </c>
      <c r="L29" s="24">
        <v>43572</v>
      </c>
      <c r="M29" s="689">
        <v>43572</v>
      </c>
      <c r="N29" s="459">
        <f>('COMPRAS CONJ - FISICOS'!N29*'COMPRAS CONJ - PRECIOS'!N29)/1000</f>
        <v>0</v>
      </c>
      <c r="O29" s="459">
        <f>('COMPRAS CONJ - FISICOS'!O29*'COMPRAS CONJ - PRECIOS'!O29)/1000</f>
        <v>0</v>
      </c>
      <c r="P29" s="459">
        <f>('COMPRAS CONJ - FISICOS'!P29*'COMPRAS CONJ - PRECIOS'!P29)/1000</f>
        <v>0</v>
      </c>
      <c r="Q29" s="459">
        <f>('COMPRAS CONJ - FISICOS'!Q29*'COMPRAS CONJ - PRECIOS'!Q29)/1000</f>
        <v>0</v>
      </c>
      <c r="R29" s="459">
        <f>('COMPRAS CONJ - FISICOS'!R29*'COMPRAS CONJ - PRECIOS'!R29)/1000</f>
        <v>0</v>
      </c>
      <c r="S29" s="459">
        <f>('COMPRAS CONJ - FISICOS'!S29*'COMPRAS CONJ - PRECIOS'!S29)/1000</f>
        <v>0</v>
      </c>
      <c r="T29" s="459">
        <f>('COMPRAS CONJ - FISICOS'!T29*'COMPRAS CONJ - PRECIOS'!T29)/1000</f>
        <v>0</v>
      </c>
      <c r="U29" s="459">
        <f>('COMPRAS CONJ - FISICOS'!U29*'COMPRAS CONJ - PRECIOS'!U29)/1000</f>
        <v>0</v>
      </c>
      <c r="V29" s="459">
        <f>('COMPRAS CONJ - FISICOS'!V29*'COMPRAS CONJ - PRECIOS'!V29)/1000</f>
        <v>0</v>
      </c>
      <c r="W29" s="459">
        <f>('COMPRAS CONJ - FISICOS'!W29*'COMPRAS CONJ - PRECIOS'!W29)/1000</f>
        <v>0</v>
      </c>
      <c r="X29" s="459">
        <f>('COMPRAS CONJ - FISICOS'!X29*'COMPRAS CONJ - PRECIOS'!X29)/1000</f>
        <v>0</v>
      </c>
      <c r="Y29" s="459">
        <f>('COMPRAS CONJ - FISICOS'!Y29*'COMPRAS CONJ - PRECIOS'!Y29)/1000</f>
        <v>0</v>
      </c>
      <c r="Z29" s="459">
        <f>('COMPRAS CONJ - FISICOS'!Z29*'COMPRAS CONJ - PRECIOS'!Z29)/1000</f>
        <v>0</v>
      </c>
      <c r="AA29" s="459">
        <f>('COMPRAS CONJ - FISICOS'!AA29*'COMPRAS CONJ - PRECIOS'!AA29)/1000</f>
        <v>0</v>
      </c>
      <c r="AB29" s="459">
        <f>('COMPRAS CONJ - FISICOS'!AB29*'COMPRAS CONJ - PRECIOS'!AB29)/1000</f>
        <v>0</v>
      </c>
      <c r="AC29" s="459">
        <f>('COMPRAS CONJ - FISICOS'!AC29*'COMPRAS CONJ - PRECIOS'!AC29)/1000</f>
        <v>0</v>
      </c>
      <c r="AD29" s="459">
        <f>('COMPRAS CONJ - FISICOS'!AD29*'COMPRAS CONJ - PRECIOS'!AD29)/1000</f>
        <v>0</v>
      </c>
      <c r="AE29" s="459">
        <f>('COMPRAS CONJ - FISICOS'!AE29*'COMPRAS CONJ - PRECIOS'!AE29)/1000</f>
        <v>0</v>
      </c>
      <c r="AF29" s="459">
        <f>('COMPRAS CONJ - FISICOS'!AF29*'COMPRAS CONJ - PRECIOS'!AF29)/1000</f>
        <v>0</v>
      </c>
      <c r="AG29" s="459">
        <f>('COMPRAS CONJ - FISICOS'!AG29*'COMPRAS CONJ - PRECIOS'!AG29)/1000</f>
        <v>0</v>
      </c>
      <c r="AH29" s="459">
        <f>('COMPRAS CONJ - FISICOS'!AH29*'COMPRAS CONJ - PRECIOS'!AH29)/1000</f>
        <v>0</v>
      </c>
      <c r="AI29" s="459">
        <f>('COMPRAS CONJ - FISICOS'!AI29*'COMPRAS CONJ - PRECIOS'!AI29)/1000</f>
        <v>0.11604045880318811</v>
      </c>
      <c r="AJ29" s="459">
        <f>('COMPRAS CONJ - FISICOS'!AJ29*'COMPRAS CONJ - PRECIOS'!AJ29)/1000</f>
        <v>0.28838705104124679</v>
      </c>
      <c r="AK29" s="459">
        <f>('COMPRAS CONJ - FISICOS'!AK29*'COMPRAS CONJ - PRECIOS'!AK29)/1000</f>
        <v>0.27273950231157629</v>
      </c>
      <c r="AL29" s="459">
        <f>('COMPRAS CONJ - FISICOS'!AL29*'COMPRAS CONJ - PRECIOS'!AL29)/1000</f>
        <v>0.31701168473664681</v>
      </c>
      <c r="AM29" s="459">
        <f>('COMPRAS CONJ - FISICOS'!AM29*'COMPRAS CONJ - PRECIOS'!AM29)/1000</f>
        <v>0.40515606415933098</v>
      </c>
      <c r="AN29" s="459">
        <f>('COMPRAS CONJ - FISICOS'!AN29*'COMPRAS CONJ - PRECIOS'!AN29)/1000</f>
        <v>0.45035943378086413</v>
      </c>
      <c r="AO29" s="459">
        <f>('COMPRAS CONJ - FISICOS'!AO29*'COMPRAS CONJ - PRECIOS'!AO29)/1000</f>
        <v>0.53379474384349568</v>
      </c>
      <c r="AP29" s="459">
        <f>('COMPRAS CONJ - FISICOS'!AP29*'COMPRAS CONJ - PRECIOS'!AP29)/1000</f>
        <v>0.593443461769666</v>
      </c>
      <c r="AQ29" s="459">
        <f>('COMPRAS CONJ - FISICOS'!AQ29*'COMPRAS CONJ - PRECIOS'!AQ29)/1000</f>
        <v>0.61292103597772718</v>
      </c>
      <c r="AR29" s="459">
        <f>('COMPRAS CONJ - FISICOS'!AR29*'COMPRAS CONJ - PRECIOS'!AR29)/1000</f>
        <v>0.56354138286584965</v>
      </c>
      <c r="AS29" s="459">
        <f>('COMPRAS CONJ - FISICOS'!AS29*'COMPRAS CONJ - PRECIOS'!AS29)/1000</f>
        <v>0.43733601386957782</v>
      </c>
      <c r="AT29" s="459">
        <f>('COMPRAS CONJ - FISICOS'!AT29*'COMPRAS CONJ - PRECIOS'!AT29)/1000</f>
        <v>0.48519539233613906</v>
      </c>
      <c r="AU29" s="459">
        <f>('COMPRAS CONJ - FISICOS'!AU29*'COMPRAS CONJ - PRECIOS'!AU29)/1000</f>
        <v>0.40792630187370588</v>
      </c>
      <c r="AV29" s="459">
        <f>('COMPRAS CONJ - FISICOS'!AV29*'COMPRAS CONJ - PRECIOS'!AV29)/1000</f>
        <v>0.35894409275842915</v>
      </c>
      <c r="AW29" s="459">
        <f>('COMPRAS CONJ - FISICOS'!AW29*'COMPRAS CONJ - PRECIOS'!AW29)/1000</f>
        <v>0.31738450450873323</v>
      </c>
      <c r="AX29" s="459">
        <f>('COMPRAS CONJ - FISICOS'!AX29*'COMPRAS CONJ - PRECIOS'!AX29)/1000</f>
        <v>0.36165440729384996</v>
      </c>
      <c r="AY29" s="459">
        <f>('COMPRAS CONJ - FISICOS'!AY29*'COMPRAS CONJ - PRECIOS'!AY29)/1000</f>
        <v>0.4343914734478308</v>
      </c>
      <c r="AZ29" s="459">
        <f>('COMPRAS CONJ - FISICOS'!AZ29*'COMPRAS CONJ - PRECIOS'!AZ29)/1000</f>
        <v>0.49553633315648876</v>
      </c>
      <c r="BA29" s="459">
        <f>('COMPRAS CONJ - FISICOS'!BA29*'COMPRAS CONJ - PRECIOS'!BA29)/1000</f>
        <v>0.57813218857112403</v>
      </c>
      <c r="BB29" s="459">
        <f>('COMPRAS CONJ - FISICOS'!BB29*'COMPRAS CONJ - PRECIOS'!BB29)/1000</f>
        <v>0.59635263649298031</v>
      </c>
      <c r="BC29" s="459">
        <f>('COMPRAS CONJ - FISICOS'!BC29*'COMPRAS CONJ - PRECIOS'!BC29)/1000</f>
        <v>0.64860660929104919</v>
      </c>
      <c r="BD29" s="459">
        <f>('COMPRAS CONJ - FISICOS'!BD29*'COMPRAS CONJ - PRECIOS'!BD29)/1000</f>
        <v>0.55919771212456792</v>
      </c>
      <c r="BE29" s="459">
        <f>('COMPRAS CONJ - FISICOS'!BE29*'COMPRAS CONJ - PRECIOS'!BE29)/1000</f>
        <v>0.46516686139602353</v>
      </c>
      <c r="BF29" s="459">
        <f>('COMPRAS CONJ - FISICOS'!BF29*'COMPRAS CONJ - PRECIOS'!BF29)/1000</f>
        <v>0.42025515859918799</v>
      </c>
      <c r="BG29" s="459">
        <f>('COMPRAS CONJ - FISICOS'!BG29*'COMPRAS CONJ - PRECIOS'!BG29)/1000</f>
        <v>0.41302105128518857</v>
      </c>
      <c r="BH29" s="459">
        <f>('COMPRAS CONJ - FISICOS'!BH29*'COMPRAS CONJ - PRECIOS'!BH29)/1000</f>
        <v>0.35747906577962046</v>
      </c>
      <c r="BI29" s="459">
        <f>('COMPRAS CONJ - FISICOS'!BI29*'COMPRAS CONJ - PRECIOS'!BI29)/1000</f>
        <v>0.30120182137739931</v>
      </c>
      <c r="BJ29" s="459">
        <f>('COMPRAS CONJ - FISICOS'!BJ29*'COMPRAS CONJ - PRECIOS'!BJ29)/1000</f>
        <v>0.38648994167505646</v>
      </c>
      <c r="BK29" s="459">
        <f>('COMPRAS CONJ - FISICOS'!BK29*'COMPRAS CONJ - PRECIOS'!BK29)/1000</f>
        <v>0.44605594880296062</v>
      </c>
      <c r="BL29" s="459">
        <f>('COMPRAS CONJ - FISICOS'!BL29*'COMPRAS CONJ - PRECIOS'!BL29)/1000</f>
        <v>0.50993751395293252</v>
      </c>
      <c r="BM29" s="459">
        <f>('COMPRAS CONJ - FISICOS'!BM29*'COMPRAS CONJ - PRECIOS'!BM29)/1000</f>
        <v>0.60013935395838269</v>
      </c>
      <c r="BN29" s="459">
        <f>('COMPRAS CONJ - FISICOS'!BN29*'COMPRAS CONJ - PRECIOS'!BN29)/1000</f>
        <v>0.59541243602802885</v>
      </c>
      <c r="BO29" s="459">
        <f>('COMPRAS CONJ - FISICOS'!BO29*'COMPRAS CONJ - PRECIOS'!BO29)/1000</f>
        <v>0.57125465119332219</v>
      </c>
      <c r="BP29" s="459">
        <f>('COMPRAS CONJ - FISICOS'!BP29*'COMPRAS CONJ - PRECIOS'!BP29)/1000</f>
        <v>0.57817354525643794</v>
      </c>
      <c r="BQ29" s="459">
        <f>('COMPRAS CONJ - FISICOS'!BQ29*'COMPRAS CONJ - PRECIOS'!BQ29)/1000</f>
        <v>0.45576810651522154</v>
      </c>
      <c r="BR29" s="459">
        <f>('COMPRAS CONJ - FISICOS'!BR29*'COMPRAS CONJ - PRECIOS'!BR29)/1000</f>
        <v>0.47697440070578762</v>
      </c>
      <c r="BS29" s="459">
        <f>('COMPRAS CONJ - FISICOS'!BS29*'COMPRAS CONJ - PRECIOS'!BS29)/1000</f>
        <v>0.4745058968186362</v>
      </c>
      <c r="BT29" s="459">
        <f>('COMPRAS CONJ - FISICOS'!BT29*'COMPRAS CONJ - PRECIOS'!BT29)/1000</f>
        <v>0.400030357400389</v>
      </c>
      <c r="BU29" s="459">
        <f>('COMPRAS CONJ - FISICOS'!BU29*'COMPRAS CONJ - PRECIOS'!BU29)/1000</f>
        <v>0.28479371098116213</v>
      </c>
      <c r="BV29" s="459">
        <f>('COMPRAS CONJ - FISICOS'!BV29*'COMPRAS CONJ - PRECIOS'!BV29)/1000</f>
        <v>0.41014779321617756</v>
      </c>
      <c r="BW29" s="459">
        <f>('COMPRAS CONJ - FISICOS'!BW29*'COMPRAS CONJ - PRECIOS'!BW29)/1000</f>
        <v>0.4928823086775454</v>
      </c>
      <c r="BX29" s="459">
        <f>('COMPRAS CONJ - FISICOS'!BX29*'COMPRAS CONJ - PRECIOS'!BX29)/1000</f>
        <v>0.43462861892112364</v>
      </c>
      <c r="BY29" s="459">
        <f>('COMPRAS CONJ - FISICOS'!BY29*'COMPRAS CONJ - PRECIOS'!BY29)/1000</f>
        <v>0.63557079056989263</v>
      </c>
      <c r="BZ29" s="459">
        <f>('COMPRAS CONJ - FISICOS'!BZ29*'COMPRAS CONJ - PRECIOS'!BZ29)/1000</f>
        <v>0.59668656846579948</v>
      </c>
      <c r="CA29" s="459">
        <f>('COMPRAS CONJ - FISICOS'!CA29*'COMPRAS CONJ - PRECIOS'!CA29)/1000</f>
        <v>0.48863951301285974</v>
      </c>
    </row>
    <row r="30" spans="1:79" x14ac:dyDescent="0.3">
      <c r="A30" s="9">
        <v>1.5</v>
      </c>
      <c r="B30" s="15" t="s">
        <v>2830</v>
      </c>
      <c r="C30" s="438" t="s">
        <v>5732</v>
      </c>
      <c r="D30" s="11" t="s">
        <v>2825</v>
      </c>
      <c r="E30" s="9" t="s">
        <v>2826</v>
      </c>
      <c r="F30" s="9" t="s">
        <v>2846</v>
      </c>
      <c r="G30" s="9" t="s">
        <v>2847</v>
      </c>
      <c r="H30" s="12" t="s">
        <v>2829</v>
      </c>
      <c r="I30" s="13">
        <v>48</v>
      </c>
      <c r="J30" s="14">
        <v>21.3</v>
      </c>
      <c r="K30" s="24">
        <v>43060</v>
      </c>
      <c r="L30" s="24">
        <v>51501</v>
      </c>
      <c r="M30" s="689"/>
      <c r="N30" s="459">
        <f>('COMPRAS CONJ - FISICOS'!N30*'COMPRAS CONJ - PRECIOS'!N30)/1000</f>
        <v>0</v>
      </c>
      <c r="O30" s="459">
        <f>('COMPRAS CONJ - FISICOS'!O30*'COMPRAS CONJ - PRECIOS'!O30)/1000</f>
        <v>0</v>
      </c>
      <c r="P30" s="459">
        <f>('COMPRAS CONJ - FISICOS'!P30*'COMPRAS CONJ - PRECIOS'!P30)/1000</f>
        <v>0</v>
      </c>
      <c r="Q30" s="459">
        <f>('COMPRAS CONJ - FISICOS'!Q30*'COMPRAS CONJ - PRECIOS'!Q30)/1000</f>
        <v>0</v>
      </c>
      <c r="R30" s="459">
        <f>('COMPRAS CONJ - FISICOS'!R30*'COMPRAS CONJ - PRECIOS'!R30)/1000</f>
        <v>0</v>
      </c>
      <c r="S30" s="459">
        <f>('COMPRAS CONJ - FISICOS'!S30*'COMPRAS CONJ - PRECIOS'!S30)/1000</f>
        <v>0</v>
      </c>
      <c r="T30" s="459">
        <f>('COMPRAS CONJ - FISICOS'!T30*'COMPRAS CONJ - PRECIOS'!T30)/1000</f>
        <v>0</v>
      </c>
      <c r="U30" s="459">
        <f>('COMPRAS CONJ - FISICOS'!U30*'COMPRAS CONJ - PRECIOS'!U30)/1000</f>
        <v>0</v>
      </c>
      <c r="V30" s="459">
        <f>('COMPRAS CONJ - FISICOS'!V30*'COMPRAS CONJ - PRECIOS'!V30)/1000</f>
        <v>0</v>
      </c>
      <c r="W30" s="459">
        <f>('COMPRAS CONJ - FISICOS'!W30*'COMPRAS CONJ - PRECIOS'!W30)/1000</f>
        <v>0</v>
      </c>
      <c r="X30" s="459">
        <f>('COMPRAS CONJ - FISICOS'!X30*'COMPRAS CONJ - PRECIOS'!X30)/1000</f>
        <v>0</v>
      </c>
      <c r="Y30" s="459">
        <f>('COMPRAS CONJ - FISICOS'!Y30*'COMPRAS CONJ - PRECIOS'!Y30)/1000</f>
        <v>0</v>
      </c>
      <c r="Z30" s="459">
        <f>('COMPRAS CONJ - FISICOS'!Z30*'COMPRAS CONJ - PRECIOS'!Z30)/1000</f>
        <v>0</v>
      </c>
      <c r="AA30" s="459">
        <f>('COMPRAS CONJ - FISICOS'!AA30*'COMPRAS CONJ - PRECIOS'!AA30)/1000</f>
        <v>0</v>
      </c>
      <c r="AB30" s="459">
        <f>('COMPRAS CONJ - FISICOS'!AB30*'COMPRAS CONJ - PRECIOS'!AB30)/1000</f>
        <v>0</v>
      </c>
      <c r="AC30" s="459">
        <f>('COMPRAS CONJ - FISICOS'!AC30*'COMPRAS CONJ - PRECIOS'!AC30)/1000</f>
        <v>0</v>
      </c>
      <c r="AD30" s="459">
        <f>('COMPRAS CONJ - FISICOS'!AD30*'COMPRAS CONJ - PRECIOS'!AD30)/1000</f>
        <v>0</v>
      </c>
      <c r="AE30" s="459">
        <f>('COMPRAS CONJ - FISICOS'!AE30*'COMPRAS CONJ - PRECIOS'!AE30)/1000</f>
        <v>0</v>
      </c>
      <c r="AF30" s="459">
        <f>('COMPRAS CONJ - FISICOS'!AF30*'COMPRAS CONJ - PRECIOS'!AF30)/1000</f>
        <v>0</v>
      </c>
      <c r="AG30" s="459">
        <f>('COMPRAS CONJ - FISICOS'!AG30*'COMPRAS CONJ - PRECIOS'!AG30)/1000</f>
        <v>0</v>
      </c>
      <c r="AH30" s="459">
        <f>('COMPRAS CONJ - FISICOS'!AH30*'COMPRAS CONJ - PRECIOS'!AH30)/1000</f>
        <v>0</v>
      </c>
      <c r="AI30" s="459">
        <f>('COMPRAS CONJ - FISICOS'!AI30*'COMPRAS CONJ - PRECIOS'!AI30)/1000</f>
        <v>0</v>
      </c>
      <c r="AJ30" s="459">
        <f>('COMPRAS CONJ - FISICOS'!AJ30*'COMPRAS CONJ - PRECIOS'!AJ30)/1000</f>
        <v>0</v>
      </c>
      <c r="AK30" s="459">
        <f>('COMPRAS CONJ - FISICOS'!AK30*'COMPRAS CONJ - PRECIOS'!AK30)/1000</f>
        <v>0</v>
      </c>
      <c r="AL30" s="459">
        <f>('COMPRAS CONJ - FISICOS'!AL30*'COMPRAS CONJ - PRECIOS'!AL30)/1000</f>
        <v>0</v>
      </c>
      <c r="AM30" s="459">
        <f>('COMPRAS CONJ - FISICOS'!AM30*'COMPRAS CONJ - PRECIOS'!AM30)/1000</f>
        <v>0</v>
      </c>
      <c r="AN30" s="459">
        <f>('COMPRAS CONJ - FISICOS'!AN30*'COMPRAS CONJ - PRECIOS'!AN30)/1000</f>
        <v>0</v>
      </c>
      <c r="AO30" s="459">
        <f>('COMPRAS CONJ - FISICOS'!AO30*'COMPRAS CONJ - PRECIOS'!AO30)/1000</f>
        <v>0</v>
      </c>
      <c r="AP30" s="459">
        <f>('COMPRAS CONJ - FISICOS'!AP30*'COMPRAS CONJ - PRECIOS'!AP30)/1000</f>
        <v>0</v>
      </c>
      <c r="AQ30" s="459">
        <f>('COMPRAS CONJ - FISICOS'!AQ30*'COMPRAS CONJ - PRECIOS'!AQ30)/1000</f>
        <v>0</v>
      </c>
      <c r="AR30" s="459">
        <f>('COMPRAS CONJ - FISICOS'!AR30*'COMPRAS CONJ - PRECIOS'!AR30)/1000</f>
        <v>0</v>
      </c>
      <c r="AS30" s="459">
        <f>('COMPRAS CONJ - FISICOS'!AS30*'COMPRAS CONJ - PRECIOS'!AS30)/1000</f>
        <v>0</v>
      </c>
      <c r="AT30" s="459">
        <f>('COMPRAS CONJ - FISICOS'!AT30*'COMPRAS CONJ - PRECIOS'!AT30)/1000</f>
        <v>0</v>
      </c>
      <c r="AU30" s="459">
        <f>('COMPRAS CONJ - FISICOS'!AU30*'COMPRAS CONJ - PRECIOS'!AU30)/1000</f>
        <v>0</v>
      </c>
      <c r="AV30" s="459">
        <f>('COMPRAS CONJ - FISICOS'!AV30*'COMPRAS CONJ - PRECIOS'!AV30)/1000</f>
        <v>0</v>
      </c>
      <c r="AW30" s="459">
        <f>('COMPRAS CONJ - FISICOS'!AW30*'COMPRAS CONJ - PRECIOS'!AW30)/1000</f>
        <v>0</v>
      </c>
      <c r="AX30" s="459">
        <f>('COMPRAS CONJ - FISICOS'!AX30*'COMPRAS CONJ - PRECIOS'!AX30)/1000</f>
        <v>0</v>
      </c>
      <c r="AY30" s="459">
        <f>('COMPRAS CONJ - FISICOS'!AY30*'COMPRAS CONJ - PRECIOS'!AY30)/1000</f>
        <v>0</v>
      </c>
      <c r="AZ30" s="459">
        <f>('COMPRAS CONJ - FISICOS'!AZ30*'COMPRAS CONJ - PRECIOS'!AZ30)/1000</f>
        <v>0</v>
      </c>
      <c r="BA30" s="459">
        <f>('COMPRAS CONJ - FISICOS'!BA30*'COMPRAS CONJ - PRECIOS'!BA30)/1000</f>
        <v>0</v>
      </c>
      <c r="BB30" s="459">
        <f>('COMPRAS CONJ - FISICOS'!BB30*'COMPRAS CONJ - PRECIOS'!BB30)/1000</f>
        <v>0</v>
      </c>
      <c r="BC30" s="459">
        <f>('COMPRAS CONJ - FISICOS'!BC30*'COMPRAS CONJ - PRECIOS'!BC30)/1000</f>
        <v>0</v>
      </c>
      <c r="BD30" s="459">
        <f>('COMPRAS CONJ - FISICOS'!BD30*'COMPRAS CONJ - PRECIOS'!BD30)/1000</f>
        <v>0</v>
      </c>
      <c r="BE30" s="459">
        <f>('COMPRAS CONJ - FISICOS'!BE30*'COMPRAS CONJ - PRECIOS'!BE30)/1000</f>
        <v>0</v>
      </c>
      <c r="BF30" s="459">
        <f>('COMPRAS CONJ - FISICOS'!BF30*'COMPRAS CONJ - PRECIOS'!BF30)/1000</f>
        <v>0</v>
      </c>
      <c r="BG30" s="459">
        <f>('COMPRAS CONJ - FISICOS'!BG30*'COMPRAS CONJ - PRECIOS'!BG30)/1000</f>
        <v>0</v>
      </c>
      <c r="BH30" s="459">
        <f>('COMPRAS CONJ - FISICOS'!BH30*'COMPRAS CONJ - PRECIOS'!BH30)/1000</f>
        <v>0</v>
      </c>
      <c r="BI30" s="459">
        <f>('COMPRAS CONJ - FISICOS'!BI30*'COMPRAS CONJ - PRECIOS'!BI30)/1000</f>
        <v>0</v>
      </c>
      <c r="BJ30" s="459">
        <f>('COMPRAS CONJ - FISICOS'!BJ30*'COMPRAS CONJ - PRECIOS'!BJ30)/1000</f>
        <v>0</v>
      </c>
      <c r="BK30" s="459">
        <f>('COMPRAS CONJ - FISICOS'!BK30*'COMPRAS CONJ - PRECIOS'!BK30)/1000</f>
        <v>0</v>
      </c>
      <c r="BL30" s="459">
        <f>('COMPRAS CONJ - FISICOS'!BL30*'COMPRAS CONJ - PRECIOS'!BL30)/1000</f>
        <v>0</v>
      </c>
      <c r="BM30" s="459">
        <f>('COMPRAS CONJ - FISICOS'!BM30*'COMPRAS CONJ - PRECIOS'!BM30)/1000</f>
        <v>0</v>
      </c>
      <c r="BN30" s="459">
        <f>('COMPRAS CONJ - FISICOS'!BN30*'COMPRAS CONJ - PRECIOS'!BN30)/1000</f>
        <v>0</v>
      </c>
      <c r="BO30" s="459">
        <f>('COMPRAS CONJ - FISICOS'!BO30*'COMPRAS CONJ - PRECIOS'!BO30)/1000</f>
        <v>0</v>
      </c>
      <c r="BP30" s="459">
        <f>('COMPRAS CONJ - FISICOS'!BP30*'COMPRAS CONJ - PRECIOS'!BP30)/1000</f>
        <v>0</v>
      </c>
      <c r="BQ30" s="459">
        <f>('COMPRAS CONJ - FISICOS'!BQ30*'COMPRAS CONJ - PRECIOS'!BQ30)/1000</f>
        <v>0</v>
      </c>
      <c r="BR30" s="459">
        <f>('COMPRAS CONJ - FISICOS'!BR30*'COMPRAS CONJ - PRECIOS'!BR30)/1000</f>
        <v>0</v>
      </c>
      <c r="BS30" s="459">
        <f>('COMPRAS CONJ - FISICOS'!BS30*'COMPRAS CONJ - PRECIOS'!BS30)/1000</f>
        <v>0</v>
      </c>
      <c r="BT30" s="459">
        <f>('COMPRAS CONJ - FISICOS'!BT30*'COMPRAS CONJ - PRECIOS'!BT30)/1000</f>
        <v>0</v>
      </c>
      <c r="BU30" s="459">
        <f>('COMPRAS CONJ - FISICOS'!BU30*'COMPRAS CONJ - PRECIOS'!BU30)/1000</f>
        <v>0</v>
      </c>
      <c r="BV30" s="459">
        <f>('COMPRAS CONJ - FISICOS'!BV30*'COMPRAS CONJ - PRECIOS'!BV30)/1000</f>
        <v>0</v>
      </c>
      <c r="BW30" s="459">
        <f>('COMPRAS CONJ - FISICOS'!BW30*'COMPRAS CONJ - PRECIOS'!BW30)/1000</f>
        <v>0</v>
      </c>
      <c r="BX30" s="459">
        <f>('COMPRAS CONJ - FISICOS'!BX30*'COMPRAS CONJ - PRECIOS'!BX30)/1000</f>
        <v>0</v>
      </c>
      <c r="BY30" s="459">
        <f>('COMPRAS CONJ - FISICOS'!BY30*'COMPRAS CONJ - PRECIOS'!BY30)/1000</f>
        <v>0</v>
      </c>
      <c r="BZ30" s="459">
        <f>('COMPRAS CONJ - FISICOS'!BZ30*'COMPRAS CONJ - PRECIOS'!BZ30)/1000</f>
        <v>0</v>
      </c>
      <c r="CA30" s="459">
        <f>('COMPRAS CONJ - FISICOS'!CA30*'COMPRAS CONJ - PRECIOS'!CA30)/1000</f>
        <v>0</v>
      </c>
    </row>
    <row r="31" spans="1:79" x14ac:dyDescent="0.3">
      <c r="A31" s="9">
        <v>1.5</v>
      </c>
      <c r="B31" s="15" t="s">
        <v>2830</v>
      </c>
      <c r="C31" s="438" t="s">
        <v>5733</v>
      </c>
      <c r="D31" s="11" t="s">
        <v>2825</v>
      </c>
      <c r="E31" s="9" t="s">
        <v>2826</v>
      </c>
      <c r="F31" s="9" t="s">
        <v>2848</v>
      </c>
      <c r="G31" s="9" t="s">
        <v>2849</v>
      </c>
      <c r="H31" s="12" t="s">
        <v>6320</v>
      </c>
      <c r="I31" s="13">
        <v>47.25</v>
      </c>
      <c r="J31" s="14">
        <v>1.1499999999999999</v>
      </c>
      <c r="K31" s="24">
        <v>43109</v>
      </c>
      <c r="L31" s="24">
        <v>43715</v>
      </c>
      <c r="M31" s="689">
        <v>43715</v>
      </c>
      <c r="N31" s="459">
        <f>('COMPRAS CONJ - FISICOS'!N31*'COMPRAS CONJ - PRECIOS'!N31)/1000</f>
        <v>0</v>
      </c>
      <c r="O31" s="459">
        <f>('COMPRAS CONJ - FISICOS'!O31*'COMPRAS CONJ - PRECIOS'!O31)/1000</f>
        <v>0</v>
      </c>
      <c r="P31" s="459">
        <f>('COMPRAS CONJ - FISICOS'!P31*'COMPRAS CONJ - PRECIOS'!P31)/1000</f>
        <v>0</v>
      </c>
      <c r="Q31" s="459">
        <f>('COMPRAS CONJ - FISICOS'!Q31*'COMPRAS CONJ - PRECIOS'!Q31)/1000</f>
        <v>0</v>
      </c>
      <c r="R31" s="459">
        <f>('COMPRAS CONJ - FISICOS'!R31*'COMPRAS CONJ - PRECIOS'!R31)/1000</f>
        <v>0</v>
      </c>
      <c r="S31" s="459">
        <f>('COMPRAS CONJ - FISICOS'!S31*'COMPRAS CONJ - PRECIOS'!S31)/1000</f>
        <v>0</v>
      </c>
      <c r="T31" s="459">
        <f>('COMPRAS CONJ - FISICOS'!T31*'COMPRAS CONJ - PRECIOS'!T31)/1000</f>
        <v>0</v>
      </c>
      <c r="U31" s="459">
        <f>('COMPRAS CONJ - FISICOS'!U31*'COMPRAS CONJ - PRECIOS'!U31)/1000</f>
        <v>0</v>
      </c>
      <c r="V31" s="459">
        <f>('COMPRAS CONJ - FISICOS'!V31*'COMPRAS CONJ - PRECIOS'!V31)/1000</f>
        <v>0</v>
      </c>
      <c r="W31" s="459">
        <f>('COMPRAS CONJ - FISICOS'!W31*'COMPRAS CONJ - PRECIOS'!W31)/1000</f>
        <v>0</v>
      </c>
      <c r="X31" s="459">
        <f>('COMPRAS CONJ - FISICOS'!X31*'COMPRAS CONJ - PRECIOS'!X31)/1000</f>
        <v>0</v>
      </c>
      <c r="Y31" s="459">
        <f>('COMPRAS CONJ - FISICOS'!Y31*'COMPRAS CONJ - PRECIOS'!Y31)/1000</f>
        <v>0</v>
      </c>
      <c r="Z31" s="459">
        <f>('COMPRAS CONJ - FISICOS'!Z31*'COMPRAS CONJ - PRECIOS'!Z31)/1000</f>
        <v>0</v>
      </c>
      <c r="AA31" s="459">
        <f>('COMPRAS CONJ - FISICOS'!AA31*'COMPRAS CONJ - PRECIOS'!AA31)/1000</f>
        <v>0</v>
      </c>
      <c r="AB31" s="459">
        <f>('COMPRAS CONJ - FISICOS'!AB31*'COMPRAS CONJ - PRECIOS'!AB31)/1000</f>
        <v>0</v>
      </c>
      <c r="AC31" s="459">
        <f>('COMPRAS CONJ - FISICOS'!AC31*'COMPRAS CONJ - PRECIOS'!AC31)/1000</f>
        <v>0</v>
      </c>
      <c r="AD31" s="459">
        <f>('COMPRAS CONJ - FISICOS'!AD31*'COMPRAS CONJ - PRECIOS'!AD31)/1000</f>
        <v>0</v>
      </c>
      <c r="AE31" s="459">
        <f>('COMPRAS CONJ - FISICOS'!AE31*'COMPRAS CONJ - PRECIOS'!AE31)/1000</f>
        <v>0</v>
      </c>
      <c r="AF31" s="459">
        <f>('COMPRAS CONJ - FISICOS'!AF31*'COMPRAS CONJ - PRECIOS'!AF31)/1000</f>
        <v>0</v>
      </c>
      <c r="AG31" s="459">
        <f>('COMPRAS CONJ - FISICOS'!AG31*'COMPRAS CONJ - PRECIOS'!AG31)/1000</f>
        <v>0</v>
      </c>
      <c r="AH31" s="459">
        <f>('COMPRAS CONJ - FISICOS'!AH31*'COMPRAS CONJ - PRECIOS'!AH31)/1000</f>
        <v>0</v>
      </c>
      <c r="AI31" s="459">
        <f>('COMPRAS CONJ - FISICOS'!AI31*'COMPRAS CONJ - PRECIOS'!AI31)/1000</f>
        <v>0</v>
      </c>
      <c r="AJ31" s="459">
        <f>('COMPRAS CONJ - FISICOS'!AJ31*'COMPRAS CONJ - PRECIOS'!AJ31)/1000</f>
        <v>0</v>
      </c>
      <c r="AK31" s="459">
        <f>('COMPRAS CONJ - FISICOS'!AK31*'COMPRAS CONJ - PRECIOS'!AK31)/1000</f>
        <v>0</v>
      </c>
      <c r="AL31" s="459">
        <f>('COMPRAS CONJ - FISICOS'!AL31*'COMPRAS CONJ - PRECIOS'!AL31)/1000</f>
        <v>0</v>
      </c>
      <c r="AM31" s="459">
        <f>('COMPRAS CONJ - FISICOS'!AM31*'COMPRAS CONJ - PRECIOS'!AM31)/1000</f>
        <v>0</v>
      </c>
      <c r="AN31" s="459">
        <f>('COMPRAS CONJ - FISICOS'!AN31*'COMPRAS CONJ - PRECIOS'!AN31)/1000</f>
        <v>1.043031306499875E-2</v>
      </c>
      <c r="AO31" s="459">
        <f>('COMPRAS CONJ - FISICOS'!AO31*'COMPRAS CONJ - PRECIOS'!AO31)/1000</f>
        <v>1.19401432568775E-2</v>
      </c>
      <c r="AP31" s="459">
        <f>('COMPRAS CONJ - FISICOS'!AP31*'COMPRAS CONJ - PRECIOS'!AP31)/1000</f>
        <v>1.6670970315877501E-2</v>
      </c>
      <c r="AQ31" s="459">
        <f>('COMPRAS CONJ - FISICOS'!AQ31*'COMPRAS CONJ - PRECIOS'!AQ31)/1000</f>
        <v>1.9818849376934997E-2</v>
      </c>
      <c r="AR31" s="459">
        <f>('COMPRAS CONJ - FISICOS'!AR31*'COMPRAS CONJ - PRECIOS'!AR31)/1000</f>
        <v>1.8129568303507496E-2</v>
      </c>
      <c r="AS31" s="459">
        <f>('COMPRAS CONJ - FISICOS'!AS31*'COMPRAS CONJ - PRECIOS'!AS31)/1000</f>
        <v>1.4541434939272499E-2</v>
      </c>
      <c r="AT31" s="459">
        <f>('COMPRAS CONJ - FISICOS'!AT31*'COMPRAS CONJ - PRECIOS'!AT31)/1000</f>
        <v>1.4013969828862501E-2</v>
      </c>
      <c r="AU31" s="459">
        <f>('COMPRAS CONJ - FISICOS'!AU31*'COMPRAS CONJ - PRECIOS'!AU31)/1000</f>
        <v>1.061656174711125E-2</v>
      </c>
      <c r="AV31" s="459">
        <f>('COMPRAS CONJ - FISICOS'!AV31*'COMPRAS CONJ - PRECIOS'!AV31)/1000</f>
        <v>8.1246980737912488E-3</v>
      </c>
      <c r="AW31" s="459">
        <f>('COMPRAS CONJ - FISICOS'!AW31*'COMPRAS CONJ - PRECIOS'!AW31)/1000</f>
        <v>6.9492312429750005E-3</v>
      </c>
      <c r="AX31" s="459">
        <f>('COMPRAS CONJ - FISICOS'!AX31*'COMPRAS CONJ - PRECIOS'!AX31)/1000</f>
        <v>7.6150840981950001E-3</v>
      </c>
      <c r="AY31" s="459">
        <f>('COMPRAS CONJ - FISICOS'!AY31*'COMPRAS CONJ - PRECIOS'!AY31)/1000</f>
        <v>1.0705375287809999E-2</v>
      </c>
      <c r="AZ31" s="459">
        <f>('COMPRAS CONJ - FISICOS'!AZ31*'COMPRAS CONJ - PRECIOS'!AZ31)/1000</f>
        <v>1.3553236395720002E-2</v>
      </c>
      <c r="BA31" s="459">
        <f>('COMPRAS CONJ - FISICOS'!BA31*'COMPRAS CONJ - PRECIOS'!BA31)/1000</f>
        <v>1.386119295981E-2</v>
      </c>
      <c r="BB31" s="459">
        <f>('COMPRAS CONJ - FISICOS'!BB31*'COMPRAS CONJ - PRECIOS'!BB31)/1000</f>
        <v>1.624278367593E-2</v>
      </c>
      <c r="BC31" s="459">
        <f>('COMPRAS CONJ - FISICOS'!BC31*'COMPRAS CONJ - PRECIOS'!BC31)/1000</f>
        <v>2.0005654290300001E-2</v>
      </c>
      <c r="BD31" s="459">
        <f>('COMPRAS CONJ - FISICOS'!BD31*'COMPRAS CONJ - PRECIOS'!BD31)/1000</f>
        <v>1.7378889905160001E-2</v>
      </c>
      <c r="BE31" s="459">
        <f>('COMPRAS CONJ - FISICOS'!BE31*'COMPRAS CONJ - PRECIOS'!BE31)/1000</f>
        <v>1.1372022600750001E-2</v>
      </c>
      <c r="BF31" s="459">
        <f>('COMPRAS CONJ - FISICOS'!BF31*'COMPRAS CONJ - PRECIOS'!BF31)/1000</f>
        <v>1.2059711697600001E-2</v>
      </c>
      <c r="BG31" s="459">
        <f>('COMPRAS CONJ - FISICOS'!BG31*'COMPRAS CONJ - PRECIOS'!BG31)/1000</f>
        <v>9.6153942931199998E-3</v>
      </c>
      <c r="BH31" s="459">
        <f>('COMPRAS CONJ - FISICOS'!BH31*'COMPRAS CONJ - PRECIOS'!BH31)/1000</f>
        <v>7.4648693618100011E-3</v>
      </c>
      <c r="BI31" s="459">
        <f>('COMPRAS CONJ - FISICOS'!BI31*'COMPRAS CONJ - PRECIOS'!BI31)/1000</f>
        <v>5.4623366979300002E-3</v>
      </c>
      <c r="BJ31" s="459">
        <f>('COMPRAS CONJ - FISICOS'!BJ31*'COMPRAS CONJ - PRECIOS'!BJ31)/1000</f>
        <v>7.5261346757100013E-3</v>
      </c>
      <c r="BK31" s="459">
        <f>('COMPRAS CONJ - FISICOS'!BK31*'COMPRAS CONJ - PRECIOS'!BK31)/1000</f>
        <v>8.864528854230001E-3</v>
      </c>
      <c r="BL31" s="459">
        <f>('COMPRAS CONJ - FISICOS'!BL31*'COMPRAS CONJ - PRECIOS'!BL31)/1000</f>
        <v>1.26494417254275E-2</v>
      </c>
      <c r="BM31" s="459">
        <f>('COMPRAS CONJ - FISICOS'!BM31*'COMPRAS CONJ - PRECIOS'!BM31)/1000</f>
        <v>1.6586578032806248E-2</v>
      </c>
      <c r="BN31" s="459">
        <f>('COMPRAS CONJ - FISICOS'!BN31*'COMPRAS CONJ - PRECIOS'!BN31)/1000</f>
        <v>1.662373754724375E-2</v>
      </c>
      <c r="BO31" s="459">
        <f>('COMPRAS CONJ - FISICOS'!BO31*'COMPRAS CONJ - PRECIOS'!BO31)/1000</f>
        <v>1.668399312911625E-2</v>
      </c>
      <c r="BP31" s="459">
        <f>('COMPRAS CONJ - FISICOS'!BP31*'COMPRAS CONJ - PRECIOS'!BP31)/1000</f>
        <v>1.4940789352335003E-2</v>
      </c>
      <c r="BQ31" s="459">
        <f>('COMPRAS CONJ - FISICOS'!BQ31*'COMPRAS CONJ - PRECIOS'!BQ31)/1000</f>
        <v>1.3290022042605001E-2</v>
      </c>
      <c r="BR31" s="459">
        <f>('COMPRAS CONJ - FISICOS'!BR31*'COMPRAS CONJ - PRECIOS'!BR31)/1000</f>
        <v>1.3615330599832502E-2</v>
      </c>
      <c r="BS31" s="459">
        <f>('COMPRAS CONJ - FISICOS'!BS31*'COMPRAS CONJ - PRECIOS'!BS31)/1000</f>
        <v>1.03735097044425E-2</v>
      </c>
      <c r="BT31" s="459">
        <f>('COMPRAS CONJ - FISICOS'!BT31*'COMPRAS CONJ - PRECIOS'!BT31)/1000</f>
        <v>1.0928678484711418E-2</v>
      </c>
      <c r="BU31" s="459">
        <f>('COMPRAS CONJ - FISICOS'!BU31*'COMPRAS CONJ - PRECIOS'!BU31)/1000</f>
        <v>7.7799465335484973E-3</v>
      </c>
      <c r="BV31" s="459">
        <f>('COMPRAS CONJ - FISICOS'!BV31*'COMPRAS CONJ - PRECIOS'!BV31)/1000</f>
        <v>1.1209415179731527E-2</v>
      </c>
      <c r="BW31" s="459">
        <f>('COMPRAS CONJ - FISICOS'!BW31*'COMPRAS CONJ - PRECIOS'!BW31)/1000</f>
        <v>1.3471715429861116E-2</v>
      </c>
      <c r="BX31" s="459">
        <f>('COMPRAS CONJ - FISICOS'!BX31*'COMPRAS CONJ - PRECIOS'!BX31)/1000</f>
        <v>1.2084897366627486E-2</v>
      </c>
      <c r="BY31" s="459">
        <f>('COMPRAS CONJ - FISICOS'!BY31*'COMPRAS CONJ - PRECIOS'!BY31)/1000</f>
        <v>1.7669160668713563E-2</v>
      </c>
      <c r="BZ31" s="459">
        <f>('COMPRAS CONJ - FISICOS'!BZ31*'COMPRAS CONJ - PRECIOS'!BZ31)/1000</f>
        <v>1.6586005762200619E-2</v>
      </c>
      <c r="CA31" s="459">
        <f>('COMPRAS CONJ - FISICOS'!CA31*'COMPRAS CONJ - PRECIOS'!CA31)/1000</f>
        <v>1.3580751069625112E-2</v>
      </c>
    </row>
    <row r="32" spans="1:79" x14ac:dyDescent="0.3">
      <c r="A32" s="9">
        <v>1.5</v>
      </c>
      <c r="B32" s="15" t="s">
        <v>2830</v>
      </c>
      <c r="C32" s="438" t="s">
        <v>5734</v>
      </c>
      <c r="D32" s="498" t="s">
        <v>2825</v>
      </c>
      <c r="E32" s="439" t="s">
        <v>2850</v>
      </c>
      <c r="F32" s="439" t="s">
        <v>2851</v>
      </c>
      <c r="G32" s="439" t="s">
        <v>2852</v>
      </c>
      <c r="H32" s="439" t="s">
        <v>2853</v>
      </c>
      <c r="I32" s="13">
        <v>52.95</v>
      </c>
      <c r="J32" s="14">
        <v>35</v>
      </c>
      <c r="K32" s="24">
        <v>42881</v>
      </c>
      <c r="L32" s="24" t="s">
        <v>3707</v>
      </c>
      <c r="M32" s="439" t="s">
        <v>5735</v>
      </c>
      <c r="N32" s="459">
        <f>('COMPRAS CONJ - FISICOS'!N32*'COMPRAS CONJ - PRECIOS'!N32)/1000</f>
        <v>0</v>
      </c>
      <c r="O32" s="459">
        <f>('COMPRAS CONJ - FISICOS'!O32*'COMPRAS CONJ - PRECIOS'!O32)/1000</f>
        <v>0</v>
      </c>
      <c r="P32" s="459">
        <f>('COMPRAS CONJ - FISICOS'!P32*'COMPRAS CONJ - PRECIOS'!P32)/1000</f>
        <v>0</v>
      </c>
      <c r="Q32" s="459">
        <f>('COMPRAS CONJ - FISICOS'!Q32*'COMPRAS CONJ - PRECIOS'!Q32)/1000</f>
        <v>0</v>
      </c>
      <c r="R32" s="459">
        <f>('COMPRAS CONJ - FISICOS'!R32*'COMPRAS CONJ - PRECIOS'!R32)/1000</f>
        <v>0</v>
      </c>
      <c r="S32" s="459">
        <f>('COMPRAS CONJ - FISICOS'!S32*'COMPRAS CONJ - PRECIOS'!S32)/1000</f>
        <v>0</v>
      </c>
      <c r="T32" s="459">
        <f>('COMPRAS CONJ - FISICOS'!T32*'COMPRAS CONJ - PRECIOS'!T32)/1000</f>
        <v>0</v>
      </c>
      <c r="U32" s="459">
        <f>('COMPRAS CONJ - FISICOS'!U32*'COMPRAS CONJ - PRECIOS'!U32)/1000</f>
        <v>0</v>
      </c>
      <c r="V32" s="459">
        <f>('COMPRAS CONJ - FISICOS'!V32*'COMPRAS CONJ - PRECIOS'!V32)/1000</f>
        <v>0</v>
      </c>
      <c r="W32" s="459">
        <f>('COMPRAS CONJ - FISICOS'!W32*'COMPRAS CONJ - PRECIOS'!W32)/1000</f>
        <v>0</v>
      </c>
      <c r="X32" s="459">
        <f>('COMPRAS CONJ - FISICOS'!X32*'COMPRAS CONJ - PRECIOS'!X32)/1000</f>
        <v>0</v>
      </c>
      <c r="Y32" s="459">
        <f>('COMPRAS CONJ - FISICOS'!Y32*'COMPRAS CONJ - PRECIOS'!Y32)/1000</f>
        <v>0</v>
      </c>
      <c r="Z32" s="459">
        <f>('COMPRAS CONJ - FISICOS'!Z32*'COMPRAS CONJ - PRECIOS'!Z32)/1000</f>
        <v>0</v>
      </c>
      <c r="AA32" s="459">
        <f>('COMPRAS CONJ - FISICOS'!AA32*'COMPRAS CONJ - PRECIOS'!AA32)/1000</f>
        <v>0</v>
      </c>
      <c r="AB32" s="459">
        <f>('COMPRAS CONJ - FISICOS'!AB32*'COMPRAS CONJ - PRECIOS'!AB32)/1000</f>
        <v>0</v>
      </c>
      <c r="AC32" s="459">
        <f>('COMPRAS CONJ - FISICOS'!AC32*'COMPRAS CONJ - PRECIOS'!AC32)/1000</f>
        <v>0</v>
      </c>
      <c r="AD32" s="459">
        <f>('COMPRAS CONJ - FISICOS'!AD32*'COMPRAS CONJ - PRECIOS'!AD32)/1000</f>
        <v>0</v>
      </c>
      <c r="AE32" s="459">
        <f>('COMPRAS CONJ - FISICOS'!AE32*'COMPRAS CONJ - PRECIOS'!AE32)/1000</f>
        <v>0</v>
      </c>
      <c r="AF32" s="459">
        <f>('COMPRAS CONJ - FISICOS'!AF32*'COMPRAS CONJ - PRECIOS'!AF32)/1000</f>
        <v>0</v>
      </c>
      <c r="AG32" s="459">
        <f>('COMPRAS CONJ - FISICOS'!AG32*'COMPRAS CONJ - PRECIOS'!AG32)/1000</f>
        <v>0</v>
      </c>
      <c r="AH32" s="459">
        <f>('COMPRAS CONJ - FISICOS'!AH32*'COMPRAS CONJ - PRECIOS'!AH32)/1000</f>
        <v>0</v>
      </c>
      <c r="AI32" s="459">
        <f>('COMPRAS CONJ - FISICOS'!AI32*'COMPRAS CONJ - PRECIOS'!AI32)/1000</f>
        <v>0</v>
      </c>
      <c r="AJ32" s="459">
        <f>('COMPRAS CONJ - FISICOS'!AJ32*'COMPRAS CONJ - PRECIOS'!AJ32)/1000</f>
        <v>0</v>
      </c>
      <c r="AK32" s="459">
        <f>('COMPRAS CONJ - FISICOS'!AK32*'COMPRAS CONJ - PRECIOS'!AK32)/1000</f>
        <v>0</v>
      </c>
      <c r="AL32" s="459">
        <f>('COMPRAS CONJ - FISICOS'!AL32*'COMPRAS CONJ - PRECIOS'!AL32)/1000</f>
        <v>0</v>
      </c>
      <c r="AM32" s="459">
        <f>('COMPRAS CONJ - FISICOS'!AM32*'COMPRAS CONJ - PRECIOS'!AM32)/1000</f>
        <v>0</v>
      </c>
      <c r="AN32" s="459">
        <f>('COMPRAS CONJ - FISICOS'!AN32*'COMPRAS CONJ - PRECIOS'!AN32)/1000</f>
        <v>0</v>
      </c>
      <c r="AO32" s="459">
        <f>('COMPRAS CONJ - FISICOS'!AO32*'COMPRAS CONJ - PRECIOS'!AO32)/1000</f>
        <v>0</v>
      </c>
      <c r="AP32" s="459">
        <f>('COMPRAS CONJ - FISICOS'!AP32*'COMPRAS CONJ - PRECIOS'!AP32)/1000</f>
        <v>0</v>
      </c>
      <c r="AQ32" s="459">
        <f>('COMPRAS CONJ - FISICOS'!AQ32*'COMPRAS CONJ - PRECIOS'!AQ32)/1000</f>
        <v>0</v>
      </c>
      <c r="AR32" s="459">
        <f>('COMPRAS CONJ - FISICOS'!AR32*'COMPRAS CONJ - PRECIOS'!AR32)/1000</f>
        <v>0</v>
      </c>
      <c r="AS32" s="459">
        <f>('COMPRAS CONJ - FISICOS'!AS32*'COMPRAS CONJ - PRECIOS'!AS32)/1000</f>
        <v>0</v>
      </c>
      <c r="AT32" s="459">
        <f>('COMPRAS CONJ - FISICOS'!AT32*'COMPRAS CONJ - PRECIOS'!AT32)/1000</f>
        <v>0</v>
      </c>
      <c r="AU32" s="459">
        <f>('COMPRAS CONJ - FISICOS'!AU32*'COMPRAS CONJ - PRECIOS'!AU32)/1000</f>
        <v>0</v>
      </c>
      <c r="AV32" s="459">
        <f>('COMPRAS CONJ - FISICOS'!AV32*'COMPRAS CONJ - PRECIOS'!AV32)/1000</f>
        <v>0</v>
      </c>
      <c r="AW32" s="459">
        <f>('COMPRAS CONJ - FISICOS'!AW32*'COMPRAS CONJ - PRECIOS'!AW32)/1000</f>
        <v>0</v>
      </c>
      <c r="AX32" s="459">
        <f>('COMPRAS CONJ - FISICOS'!AX32*'COMPRAS CONJ - PRECIOS'!AX32)/1000</f>
        <v>0</v>
      </c>
      <c r="AY32" s="459">
        <f>('COMPRAS CONJ - FISICOS'!AY32*'COMPRAS CONJ - PRECIOS'!AY32)/1000</f>
        <v>0</v>
      </c>
      <c r="AZ32" s="459">
        <f>('COMPRAS CONJ - FISICOS'!AZ32*'COMPRAS CONJ - PRECIOS'!AZ32)/1000</f>
        <v>0</v>
      </c>
      <c r="BA32" s="459">
        <f>('COMPRAS CONJ - FISICOS'!BA32*'COMPRAS CONJ - PRECIOS'!BA32)/1000</f>
        <v>0</v>
      </c>
      <c r="BB32" s="459">
        <f>('COMPRAS CONJ - FISICOS'!BB32*'COMPRAS CONJ - PRECIOS'!BB32)/1000</f>
        <v>0</v>
      </c>
      <c r="BC32" s="459">
        <f>('COMPRAS CONJ - FISICOS'!BC32*'COMPRAS CONJ - PRECIOS'!BC32)/1000</f>
        <v>0</v>
      </c>
      <c r="BD32" s="459">
        <f>('COMPRAS CONJ - FISICOS'!BD32*'COMPRAS CONJ - PRECIOS'!BD32)/1000</f>
        <v>0</v>
      </c>
      <c r="BE32" s="459">
        <f>('COMPRAS CONJ - FISICOS'!BE32*'COMPRAS CONJ - PRECIOS'!BE32)/1000</f>
        <v>0</v>
      </c>
      <c r="BF32" s="459">
        <f>('COMPRAS CONJ - FISICOS'!BF32*'COMPRAS CONJ - PRECIOS'!BF32)/1000</f>
        <v>0</v>
      </c>
      <c r="BG32" s="459">
        <f>('COMPRAS CONJ - FISICOS'!BG32*'COMPRAS CONJ - PRECIOS'!BG32)/1000</f>
        <v>0</v>
      </c>
      <c r="BH32" s="459">
        <f>('COMPRAS CONJ - FISICOS'!BH32*'COMPRAS CONJ - PRECIOS'!BH32)/1000</f>
        <v>0</v>
      </c>
      <c r="BI32" s="459">
        <f>('COMPRAS CONJ - FISICOS'!BI32*'COMPRAS CONJ - PRECIOS'!BI32)/1000</f>
        <v>0</v>
      </c>
      <c r="BJ32" s="459">
        <f>('COMPRAS CONJ - FISICOS'!BJ32*'COMPRAS CONJ - PRECIOS'!BJ32)/1000</f>
        <v>0</v>
      </c>
      <c r="BK32" s="459">
        <f>('COMPRAS CONJ - FISICOS'!BK32*'COMPRAS CONJ - PRECIOS'!BK32)/1000</f>
        <v>0</v>
      </c>
      <c r="BL32" s="459">
        <f>('COMPRAS CONJ - FISICOS'!BL32*'COMPRAS CONJ - PRECIOS'!BL32)/1000</f>
        <v>0</v>
      </c>
      <c r="BM32" s="459">
        <f>('COMPRAS CONJ - FISICOS'!BM32*'COMPRAS CONJ - PRECIOS'!BM32)/1000</f>
        <v>0</v>
      </c>
      <c r="BN32" s="459">
        <f>('COMPRAS CONJ - FISICOS'!BN32*'COMPRAS CONJ - PRECIOS'!BN32)/1000</f>
        <v>0</v>
      </c>
      <c r="BO32" s="459">
        <f>('COMPRAS CONJ - FISICOS'!BO32*'COMPRAS CONJ - PRECIOS'!BO32)/1000</f>
        <v>0</v>
      </c>
      <c r="BP32" s="459">
        <f>('COMPRAS CONJ - FISICOS'!BP32*'COMPRAS CONJ - PRECIOS'!BP32)/1000</f>
        <v>0</v>
      </c>
      <c r="BQ32" s="459">
        <f>('COMPRAS CONJ - FISICOS'!BQ32*'COMPRAS CONJ - PRECIOS'!BQ32)/1000</f>
        <v>0</v>
      </c>
      <c r="BR32" s="459">
        <f>('COMPRAS CONJ - FISICOS'!BR32*'COMPRAS CONJ - PRECIOS'!BR32)/1000</f>
        <v>0</v>
      </c>
      <c r="BS32" s="459">
        <f>('COMPRAS CONJ - FISICOS'!BS32*'COMPRAS CONJ - PRECIOS'!BS32)/1000</f>
        <v>0</v>
      </c>
      <c r="BT32" s="459">
        <f>('COMPRAS CONJ - FISICOS'!BT32*'COMPRAS CONJ - PRECIOS'!BT32)/1000</f>
        <v>0</v>
      </c>
      <c r="BU32" s="459">
        <f>('COMPRAS CONJ - FISICOS'!BU32*'COMPRAS CONJ - PRECIOS'!BU32)/1000</f>
        <v>0</v>
      </c>
      <c r="BV32" s="459">
        <f>('COMPRAS CONJ - FISICOS'!BV32*'COMPRAS CONJ - PRECIOS'!BV32)/1000</f>
        <v>0</v>
      </c>
      <c r="BW32" s="459">
        <f>('COMPRAS CONJ - FISICOS'!BW32*'COMPRAS CONJ - PRECIOS'!BW32)/1000</f>
        <v>0</v>
      </c>
      <c r="BX32" s="459">
        <f>('COMPRAS CONJ - FISICOS'!BX32*'COMPRAS CONJ - PRECIOS'!BX32)/1000</f>
        <v>0</v>
      </c>
      <c r="BY32" s="459">
        <f>('COMPRAS CONJ - FISICOS'!BY32*'COMPRAS CONJ - PRECIOS'!BY32)/1000</f>
        <v>0</v>
      </c>
      <c r="BZ32" s="459">
        <f>('COMPRAS CONJ - FISICOS'!BZ32*'COMPRAS CONJ - PRECIOS'!BZ32)/1000</f>
        <v>0</v>
      </c>
      <c r="CA32" s="459">
        <f>('COMPRAS CONJ - FISICOS'!CA32*'COMPRAS CONJ - PRECIOS'!CA32)/1000</f>
        <v>0</v>
      </c>
    </row>
    <row r="33" spans="1:79" x14ac:dyDescent="0.3">
      <c r="A33" s="9">
        <v>1.5</v>
      </c>
      <c r="B33" s="15" t="s">
        <v>2830</v>
      </c>
      <c r="C33" s="438" t="s">
        <v>5736</v>
      </c>
      <c r="D33" s="11" t="s">
        <v>2825</v>
      </c>
      <c r="E33" s="9" t="s">
        <v>2854</v>
      </c>
      <c r="F33" s="9" t="s">
        <v>2855</v>
      </c>
      <c r="G33" s="9" t="s">
        <v>2856</v>
      </c>
      <c r="H33" s="12" t="s">
        <v>2857</v>
      </c>
      <c r="I33" s="13">
        <v>56.7</v>
      </c>
      <c r="J33" s="14">
        <v>22</v>
      </c>
      <c r="K33" s="24">
        <v>42873</v>
      </c>
      <c r="L33" s="24">
        <v>43351</v>
      </c>
      <c r="M33" s="689">
        <v>43351</v>
      </c>
      <c r="N33" s="459">
        <f>('COMPRAS CONJ - FISICOS'!N33*'COMPRAS CONJ - PRECIOS'!N33)/1000</f>
        <v>0</v>
      </c>
      <c r="O33" s="459">
        <f>('COMPRAS CONJ - FISICOS'!O33*'COMPRAS CONJ - PRECIOS'!O33)/1000</f>
        <v>0</v>
      </c>
      <c r="P33" s="459">
        <f>('COMPRAS CONJ - FISICOS'!P33*'COMPRAS CONJ - PRECIOS'!P33)/1000</f>
        <v>0</v>
      </c>
      <c r="Q33" s="459">
        <f>('COMPRAS CONJ - FISICOS'!Q33*'COMPRAS CONJ - PRECIOS'!Q33)/1000</f>
        <v>0</v>
      </c>
      <c r="R33" s="459">
        <f>('COMPRAS CONJ - FISICOS'!R33*'COMPRAS CONJ - PRECIOS'!R33)/1000</f>
        <v>0</v>
      </c>
      <c r="S33" s="459">
        <f>('COMPRAS CONJ - FISICOS'!S33*'COMPRAS CONJ - PRECIOS'!S33)/1000</f>
        <v>0</v>
      </c>
      <c r="T33" s="459">
        <f>('COMPRAS CONJ - FISICOS'!T33*'COMPRAS CONJ - PRECIOS'!T33)/1000</f>
        <v>0</v>
      </c>
      <c r="U33" s="459">
        <f>('COMPRAS CONJ - FISICOS'!U33*'COMPRAS CONJ - PRECIOS'!U33)/1000</f>
        <v>0</v>
      </c>
      <c r="V33" s="459">
        <f>('COMPRAS CONJ - FISICOS'!V33*'COMPRAS CONJ - PRECIOS'!V33)/1000</f>
        <v>0</v>
      </c>
      <c r="W33" s="459">
        <f>('COMPRAS CONJ - FISICOS'!W33*'COMPRAS CONJ - PRECIOS'!W33)/1000</f>
        <v>0</v>
      </c>
      <c r="X33" s="459">
        <f>('COMPRAS CONJ - FISICOS'!X33*'COMPRAS CONJ - PRECIOS'!X33)/1000</f>
        <v>0</v>
      </c>
      <c r="Y33" s="459">
        <f>('COMPRAS CONJ - FISICOS'!Y33*'COMPRAS CONJ - PRECIOS'!Y33)/1000</f>
        <v>0</v>
      </c>
      <c r="Z33" s="459">
        <f>('COMPRAS CONJ - FISICOS'!Z33*'COMPRAS CONJ - PRECIOS'!Z33)/1000</f>
        <v>0</v>
      </c>
      <c r="AA33" s="459">
        <f>('COMPRAS CONJ - FISICOS'!AA33*'COMPRAS CONJ - PRECIOS'!AA33)/1000</f>
        <v>0</v>
      </c>
      <c r="AB33" s="459">
        <f>('COMPRAS CONJ - FISICOS'!AB33*'COMPRAS CONJ - PRECIOS'!AB33)/1000</f>
        <v>0.20345943095314198</v>
      </c>
      <c r="AC33" s="459">
        <f>('COMPRAS CONJ - FISICOS'!AC33*'COMPRAS CONJ - PRECIOS'!AC33)/1000</f>
        <v>0.30482995727992501</v>
      </c>
      <c r="AD33" s="459">
        <f>('COMPRAS CONJ - FISICOS'!AD33*'COMPRAS CONJ - PRECIOS'!AD33)/1000</f>
        <v>0.34569594674899196</v>
      </c>
      <c r="AE33" s="459">
        <f>('COMPRAS CONJ - FISICOS'!AE33*'COMPRAS CONJ - PRECIOS'!AE33)/1000</f>
        <v>0.41394573176903093</v>
      </c>
      <c r="AF33" s="459">
        <f>('COMPRAS CONJ - FISICOS'!AF33*'COMPRAS CONJ - PRECIOS'!AF33)/1000</f>
        <v>0.36867801721492344</v>
      </c>
      <c r="AG33" s="459">
        <f>('COMPRAS CONJ - FISICOS'!AG33*'COMPRAS CONJ - PRECIOS'!AG33)/1000</f>
        <v>0.32245012162118702</v>
      </c>
      <c r="AH33" s="459">
        <f>('COMPRAS CONJ - FISICOS'!AH33*'COMPRAS CONJ - PRECIOS'!AH33)/1000</f>
        <v>0.27506600305156353</v>
      </c>
      <c r="AI33" s="459">
        <f>('COMPRAS CONJ - FISICOS'!AI33*'COMPRAS CONJ - PRECIOS'!AI33)/1000</f>
        <v>0.26254001097276752</v>
      </c>
      <c r="AJ33" s="459">
        <f>('COMPRAS CONJ - FISICOS'!AJ33*'COMPRAS CONJ - PRECIOS'!AJ33)/1000</f>
        <v>0.17563871920593599</v>
      </c>
      <c r="AK33" s="459">
        <f>('COMPRAS CONJ - FISICOS'!AK33*'COMPRAS CONJ - PRECIOS'!AK33)/1000</f>
        <v>0.17730156070383751</v>
      </c>
      <c r="AL33" s="459">
        <f>('COMPRAS CONJ - FISICOS'!AL33*'COMPRAS CONJ - PRECIOS'!AL33)/1000</f>
        <v>0.19601156169548098</v>
      </c>
      <c r="AM33" s="459">
        <f>('COMPRAS CONJ - FISICOS'!AM33*'COMPRAS CONJ - PRECIOS'!AM33)/1000</f>
        <v>0.27192767407129798</v>
      </c>
      <c r="AN33" s="459">
        <f>('COMPRAS CONJ - FISICOS'!AN33*'COMPRAS CONJ - PRECIOS'!AN33)/1000</f>
        <v>0.35410416154545604</v>
      </c>
      <c r="AO33" s="459">
        <f>('COMPRAS CONJ - FISICOS'!AO33*'COMPRAS CONJ - PRECIOS'!AO33)/1000</f>
        <v>0.36053499606339601</v>
      </c>
      <c r="AP33" s="459">
        <f>('COMPRAS CONJ - FISICOS'!AP33*'COMPRAS CONJ - PRECIOS'!AP33)/1000</f>
        <v>0.40214511575128803</v>
      </c>
      <c r="AQ33" s="459">
        <f>('COMPRAS CONJ - FISICOS'!AQ33*'COMPRAS CONJ - PRECIOS'!AQ33)/1000</f>
        <v>0.458012607015096</v>
      </c>
      <c r="AR33" s="459">
        <f>('COMPRAS CONJ - FISICOS'!AR33*'COMPRAS CONJ - PRECIOS'!AR33)/1000</f>
        <v>0.430067732454612</v>
      </c>
      <c r="AS33" s="459">
        <f>('COMPRAS CONJ - FISICOS'!AS33*'COMPRAS CONJ - PRECIOS'!AS33)/1000</f>
        <v>0.35769954740536802</v>
      </c>
      <c r="AT33" s="459">
        <f>('COMPRAS CONJ - FISICOS'!AT33*'COMPRAS CONJ - PRECIOS'!AT33)/1000</f>
        <v>0.33388492175715606</v>
      </c>
      <c r="AU33" s="459">
        <f>('COMPRAS CONJ - FISICOS'!AU33*'COMPRAS CONJ - PRECIOS'!AU33)/1000</f>
        <v>0.26077986673981207</v>
      </c>
      <c r="AV33" s="459">
        <f>('COMPRAS CONJ - FISICOS'!AV33*'COMPRAS CONJ - PRECIOS'!AV33)/1000</f>
        <v>0.24639940246899605</v>
      </c>
      <c r="AW33" s="459">
        <f>('COMPRAS CONJ - FISICOS'!AW33*'COMPRAS CONJ - PRECIOS'!AW33)/1000</f>
        <v>0.19366871775955202</v>
      </c>
      <c r="AX33" s="459">
        <f>('COMPRAS CONJ - FISICOS'!AX33*'COMPRAS CONJ - PRECIOS'!AX33)/1000</f>
        <v>0.19791187471087202</v>
      </c>
      <c r="AY33" s="459">
        <f>('COMPRAS CONJ - FISICOS'!AY33*'COMPRAS CONJ - PRECIOS'!AY33)/1000</f>
        <v>0.28764732611764804</v>
      </c>
      <c r="AZ33" s="459">
        <f>('COMPRAS CONJ - FISICOS'!AZ33*'COMPRAS CONJ - PRECIOS'!AZ33)/1000</f>
        <v>0.35792872105844703</v>
      </c>
      <c r="BA33" s="459">
        <f>('COMPRAS CONJ - FISICOS'!BA33*'COMPRAS CONJ - PRECIOS'!BA33)/1000</f>
        <v>0.38894616793881454</v>
      </c>
      <c r="BB33" s="459">
        <f>('COMPRAS CONJ - FISICOS'!BB33*'COMPRAS CONJ - PRECIOS'!BB33)/1000</f>
        <v>0.4040207424797041</v>
      </c>
      <c r="BC33" s="459">
        <f>('COMPRAS CONJ - FISICOS'!BC33*'COMPRAS CONJ - PRECIOS'!BC33)/1000</f>
        <v>0.50026150666390512</v>
      </c>
      <c r="BD33" s="459">
        <f>('COMPRAS CONJ - FISICOS'!BD33*'COMPRAS CONJ - PRECIOS'!BD33)/1000</f>
        <v>0.42909435923719047</v>
      </c>
      <c r="BE33" s="459">
        <f>('COMPRAS CONJ - FISICOS'!BE33*'COMPRAS CONJ - PRECIOS'!BE33)/1000</f>
        <v>0.36523581371222408</v>
      </c>
      <c r="BF33" s="459">
        <f>('COMPRAS CONJ - FISICOS'!BF33*'COMPRAS CONJ - PRECIOS'!BF33)/1000</f>
        <v>0.32682785392659158</v>
      </c>
      <c r="BG33" s="459">
        <f>('COMPRAS CONJ - FISICOS'!BG33*'COMPRAS CONJ - PRECIOS'!BG33)/1000</f>
        <v>0.28247976853582496</v>
      </c>
      <c r="BH33" s="459">
        <f>('COMPRAS CONJ - FISICOS'!BH33*'COMPRAS CONJ - PRECIOS'!BH33)/1000</f>
        <v>0.226002611826117</v>
      </c>
      <c r="BI33" s="459">
        <f>('COMPRAS CONJ - FISICOS'!BI33*'COMPRAS CONJ - PRECIOS'!BI33)/1000</f>
        <v>0.17528255010396898</v>
      </c>
      <c r="BJ33" s="459">
        <f>('COMPRAS CONJ - FISICOS'!BJ33*'COMPRAS CONJ - PRECIOS'!BJ33)/1000</f>
        <v>0.26019531063092705</v>
      </c>
      <c r="BK33" s="459">
        <f>('COMPRAS CONJ - FISICOS'!BK33*'COMPRAS CONJ - PRECIOS'!BK33)/1000</f>
        <v>0.3053539993864815</v>
      </c>
      <c r="BL33" s="459">
        <f>('COMPRAS CONJ - FISICOS'!BL33*'COMPRAS CONJ - PRECIOS'!BL33)/1000</f>
        <v>0.33133414008690448</v>
      </c>
      <c r="BM33" s="459">
        <f>('COMPRAS CONJ - FISICOS'!BM33*'COMPRAS CONJ - PRECIOS'!BM33)/1000</f>
        <v>0.43393076589747154</v>
      </c>
      <c r="BN33" s="459">
        <f>('COMPRAS CONJ - FISICOS'!BN33*'COMPRAS CONJ - PRECIOS'!BN33)/1000</f>
        <v>0.42311578507345354</v>
      </c>
      <c r="BO33" s="459">
        <f>('COMPRAS CONJ - FISICOS'!BO33*'COMPRAS CONJ - PRECIOS'!BO33)/1000</f>
        <v>0.40336998125652895</v>
      </c>
      <c r="BP33" s="459">
        <f>('COMPRAS CONJ - FISICOS'!BP33*'COMPRAS CONJ - PRECIOS'!BP33)/1000</f>
        <v>0.40196900312622913</v>
      </c>
      <c r="BQ33" s="459">
        <f>('COMPRAS CONJ - FISICOS'!BQ33*'COMPRAS CONJ - PRECIOS'!BQ33)/1000</f>
        <v>0.36266976453361516</v>
      </c>
      <c r="BR33" s="459">
        <f>('COMPRAS CONJ - FISICOS'!BR33*'COMPRAS CONJ - PRECIOS'!BR33)/1000</f>
        <v>0.39347673361434904</v>
      </c>
      <c r="BS33" s="459">
        <f>('COMPRAS CONJ - FISICOS'!BS33*'COMPRAS CONJ - PRECIOS'!BS33)/1000</f>
        <v>0.30608150928824707</v>
      </c>
      <c r="BT33" s="459">
        <f>('COMPRAS CONJ - FISICOS'!BT33*'COMPRAS CONJ - PRECIOS'!BT33)/1000</f>
        <v>0.25517673683467668</v>
      </c>
      <c r="BU33" s="459">
        <f>('COMPRAS CONJ - FISICOS'!BU33*'COMPRAS CONJ - PRECIOS'!BU33)/1000</f>
        <v>0.18165612356118119</v>
      </c>
      <c r="BV33" s="459">
        <f>('COMPRAS CONJ - FISICOS'!BV33*'COMPRAS CONJ - PRECIOS'!BV33)/1000</f>
        <v>0.26173173557905371</v>
      </c>
      <c r="BW33" s="459">
        <f>('COMPRAS CONJ - FISICOS'!BW33*'COMPRAS CONJ - PRECIOS'!BW33)/1000</f>
        <v>0.3145548098762736</v>
      </c>
      <c r="BX33" s="459">
        <f>('COMPRAS CONJ - FISICOS'!BX33*'COMPRAS CONJ - PRECIOS'!BX33)/1000</f>
        <v>0.28214562347140115</v>
      </c>
      <c r="BY33" s="459">
        <f>('COMPRAS CONJ - FISICOS'!BY33*'COMPRAS CONJ - PRECIOS'!BY33)/1000</f>
        <v>0.41252119913383939</v>
      </c>
      <c r="BZ33" s="459">
        <f>('COMPRAS CONJ - FISICOS'!BZ33*'COMPRAS CONJ - PRECIOS'!BZ33)/1000</f>
        <v>0.38723282413628757</v>
      </c>
      <c r="CA33" s="459">
        <f>('COMPRAS CONJ - FISICOS'!CA33*'COMPRAS CONJ - PRECIOS'!CA33)/1000</f>
        <v>0.31706926103738986</v>
      </c>
    </row>
    <row r="34" spans="1:79" x14ac:dyDescent="0.3">
      <c r="A34" s="9">
        <v>1.5</v>
      </c>
      <c r="B34" s="15" t="s">
        <v>2830</v>
      </c>
      <c r="C34" s="438" t="s">
        <v>5737</v>
      </c>
      <c r="D34" s="11" t="s">
        <v>2825</v>
      </c>
      <c r="E34" s="9" t="s">
        <v>2850</v>
      </c>
      <c r="F34" s="9" t="s">
        <v>2858</v>
      </c>
      <c r="G34" s="9" t="s">
        <v>2859</v>
      </c>
      <c r="H34" s="12" t="s">
        <v>2845</v>
      </c>
      <c r="I34" s="13">
        <v>53.73</v>
      </c>
      <c r="J34" s="14">
        <v>25</v>
      </c>
      <c r="K34" s="24">
        <v>42881</v>
      </c>
      <c r="L34" s="24">
        <v>43453</v>
      </c>
      <c r="M34" s="689">
        <v>43453</v>
      </c>
      <c r="N34" s="459">
        <f>('COMPRAS CONJ - FISICOS'!N34*'COMPRAS CONJ - PRECIOS'!N34)/1000</f>
        <v>0</v>
      </c>
      <c r="O34" s="459">
        <f>('COMPRAS CONJ - FISICOS'!O34*'COMPRAS CONJ - PRECIOS'!O34)/1000</f>
        <v>0</v>
      </c>
      <c r="P34" s="459">
        <f>('COMPRAS CONJ - FISICOS'!P34*'COMPRAS CONJ - PRECIOS'!P34)/1000</f>
        <v>0</v>
      </c>
      <c r="Q34" s="459">
        <f>('COMPRAS CONJ - FISICOS'!Q34*'COMPRAS CONJ - PRECIOS'!Q34)/1000</f>
        <v>0</v>
      </c>
      <c r="R34" s="459">
        <f>('COMPRAS CONJ - FISICOS'!R34*'COMPRAS CONJ - PRECIOS'!R34)/1000</f>
        <v>0</v>
      </c>
      <c r="S34" s="459">
        <f>('COMPRAS CONJ - FISICOS'!S34*'COMPRAS CONJ - PRECIOS'!S34)/1000</f>
        <v>0</v>
      </c>
      <c r="T34" s="459">
        <f>('COMPRAS CONJ - FISICOS'!T34*'COMPRAS CONJ - PRECIOS'!T34)/1000</f>
        <v>0</v>
      </c>
      <c r="U34" s="459">
        <f>('COMPRAS CONJ - FISICOS'!U34*'COMPRAS CONJ - PRECIOS'!U34)/1000</f>
        <v>0</v>
      </c>
      <c r="V34" s="459">
        <f>('COMPRAS CONJ - FISICOS'!V34*'COMPRAS CONJ - PRECIOS'!V34)/1000</f>
        <v>0</v>
      </c>
      <c r="W34" s="459">
        <f>('COMPRAS CONJ - FISICOS'!W34*'COMPRAS CONJ - PRECIOS'!W34)/1000</f>
        <v>0</v>
      </c>
      <c r="X34" s="459">
        <f>('COMPRAS CONJ - FISICOS'!X34*'COMPRAS CONJ - PRECIOS'!X34)/1000</f>
        <v>0</v>
      </c>
      <c r="Y34" s="459">
        <f>('COMPRAS CONJ - FISICOS'!Y34*'COMPRAS CONJ - PRECIOS'!Y34)/1000</f>
        <v>0</v>
      </c>
      <c r="Z34" s="459">
        <f>('COMPRAS CONJ - FISICOS'!Z34*'COMPRAS CONJ - PRECIOS'!Z34)/1000</f>
        <v>0</v>
      </c>
      <c r="AA34" s="459">
        <f>('COMPRAS CONJ - FISICOS'!AA34*'COMPRAS CONJ - PRECIOS'!AA34)/1000</f>
        <v>0</v>
      </c>
      <c r="AB34" s="459">
        <f>('COMPRAS CONJ - FISICOS'!AB34*'COMPRAS CONJ - PRECIOS'!AB34)/1000</f>
        <v>0</v>
      </c>
      <c r="AC34" s="459">
        <f>('COMPRAS CONJ - FISICOS'!AC34*'COMPRAS CONJ - PRECIOS'!AC34)/1000</f>
        <v>0</v>
      </c>
      <c r="AD34" s="459">
        <f>('COMPRAS CONJ - FISICOS'!AD34*'COMPRAS CONJ - PRECIOS'!AD34)/1000</f>
        <v>0</v>
      </c>
      <c r="AE34" s="459">
        <f>('COMPRAS CONJ - FISICOS'!AE34*'COMPRAS CONJ - PRECIOS'!AE34)/1000</f>
        <v>0.12831703113139464</v>
      </c>
      <c r="AF34" s="459">
        <f>('COMPRAS CONJ - FISICOS'!AF34*'COMPRAS CONJ - PRECIOS'!AF34)/1000</f>
        <v>0.29748371332478707</v>
      </c>
      <c r="AG34" s="459">
        <f>('COMPRAS CONJ - FISICOS'!AG34*'COMPRAS CONJ - PRECIOS'!AG34)/1000</f>
        <v>0.25643150928103897</v>
      </c>
      <c r="AH34" s="459">
        <f>('COMPRAS CONJ - FISICOS'!AH34*'COMPRAS CONJ - PRECIOS'!AH34)/1000</f>
        <v>0.339448694131471</v>
      </c>
      <c r="AI34" s="459">
        <f>('COMPRAS CONJ - FISICOS'!AI34*'COMPRAS CONJ - PRECIOS'!AI34)/1000</f>
        <v>0.27909230479689817</v>
      </c>
      <c r="AJ34" s="459">
        <f>('COMPRAS CONJ - FISICOS'!AJ34*'COMPRAS CONJ - PRECIOS'!AJ34)/1000</f>
        <v>0.20346506720618077</v>
      </c>
      <c r="AK34" s="459">
        <f>('COMPRAS CONJ - FISICOS'!AK34*'COMPRAS CONJ - PRECIOS'!AK34)/1000</f>
        <v>0.19169392974579536</v>
      </c>
      <c r="AL34" s="459">
        <f>('COMPRAS CONJ - FISICOS'!AL34*'COMPRAS CONJ - PRECIOS'!AL34)/1000</f>
        <v>0.19317841748452483</v>
      </c>
      <c r="AM34" s="459">
        <f>('COMPRAS CONJ - FISICOS'!AM34*'COMPRAS CONJ - PRECIOS'!AM34)/1000</f>
        <v>0.28810952613556462</v>
      </c>
      <c r="AN34" s="459">
        <f>('COMPRAS CONJ - FISICOS'!AN34*'COMPRAS CONJ - PRECIOS'!AN34)/1000</f>
        <v>0.35090937185563342</v>
      </c>
      <c r="AO34" s="459">
        <f>('COMPRAS CONJ - FISICOS'!AO34*'COMPRAS CONJ - PRECIOS'!AO34)/1000</f>
        <v>0.38423339092704506</v>
      </c>
      <c r="AP34" s="459">
        <f>('COMPRAS CONJ - FISICOS'!AP34*'COMPRAS CONJ - PRECIOS'!AP34)/1000</f>
        <v>0.4191648875557667</v>
      </c>
      <c r="AQ34" s="459">
        <f>('COMPRAS CONJ - FISICOS'!AQ34*'COMPRAS CONJ - PRECIOS'!AQ34)/1000</f>
        <v>0.45398802350581197</v>
      </c>
      <c r="AR34" s="459">
        <f>('COMPRAS CONJ - FISICOS'!AR34*'COMPRAS CONJ - PRECIOS'!AR34)/1000</f>
        <v>0.4384871517004596</v>
      </c>
      <c r="AS34" s="459">
        <f>('COMPRAS CONJ - FISICOS'!AS34*'COMPRAS CONJ - PRECIOS'!AS34)/1000</f>
        <v>0.36937030192496273</v>
      </c>
      <c r="AT34" s="459">
        <f>('COMPRAS CONJ - FISICOS'!AT34*'COMPRAS CONJ - PRECIOS'!AT34)/1000</f>
        <v>0.36102337873603563</v>
      </c>
      <c r="AU34" s="459">
        <f>('COMPRAS CONJ - FISICOS'!AU34*'COMPRAS CONJ - PRECIOS'!AU34)/1000</f>
        <v>0.28834588494984958</v>
      </c>
      <c r="AV34" s="459">
        <f>('COMPRAS CONJ - FISICOS'!AV34*'COMPRAS CONJ - PRECIOS'!AV34)/1000</f>
        <v>0.25195622971242237</v>
      </c>
      <c r="AW34" s="459">
        <f>('COMPRAS CONJ - FISICOS'!AW34*'COMPRAS CONJ - PRECIOS'!AW34)/1000</f>
        <v>0.20821276346970236</v>
      </c>
      <c r="AX34" s="459">
        <f>('COMPRAS CONJ - FISICOS'!AX34*'COMPRAS CONJ - PRECIOS'!AX34)/1000</f>
        <v>0.19857251906595719</v>
      </c>
      <c r="AY34" s="459">
        <f>('COMPRAS CONJ - FISICOS'!AY34*'COMPRAS CONJ - PRECIOS'!AY34)/1000</f>
        <v>0.2922737848884035</v>
      </c>
      <c r="AZ34" s="459">
        <f>('COMPRAS CONJ - FISICOS'!AZ34*'COMPRAS CONJ - PRECIOS'!AZ34)/1000</f>
        <v>0.353152750565286</v>
      </c>
      <c r="BA34" s="459">
        <f>('COMPRAS CONJ - FISICOS'!BA34*'COMPRAS CONJ - PRECIOS'!BA34)/1000</f>
        <v>0.41097932477905674</v>
      </c>
      <c r="BB34" s="459">
        <f>('COMPRAS CONJ - FISICOS'!BB34*'COMPRAS CONJ - PRECIOS'!BB34)/1000</f>
        <v>0.42166202379182999</v>
      </c>
      <c r="BC34" s="459">
        <f>('COMPRAS CONJ - FISICOS'!BC34*'COMPRAS CONJ - PRECIOS'!BC34)/1000</f>
        <v>0.48487491568566538</v>
      </c>
      <c r="BD34" s="459">
        <f>('COMPRAS CONJ - FISICOS'!BD34*'COMPRAS CONJ - PRECIOS'!BD34)/1000</f>
        <v>0.44427793708938462</v>
      </c>
      <c r="BE34" s="459">
        <f>('COMPRAS CONJ - FISICOS'!BE34*'COMPRAS CONJ - PRECIOS'!BE34)/1000</f>
        <v>0.34742207595450914</v>
      </c>
      <c r="BF34" s="459">
        <f>('COMPRAS CONJ - FISICOS'!BF34*'COMPRAS CONJ - PRECIOS'!BF34)/1000</f>
        <v>0.31534806729163806</v>
      </c>
      <c r="BG34" s="459">
        <f>('COMPRAS CONJ - FISICOS'!BG34*'COMPRAS CONJ - PRECIOS'!BG34)/1000</f>
        <v>0.29075396344199411</v>
      </c>
      <c r="BH34" s="459">
        <f>('COMPRAS CONJ - FISICOS'!BH34*'COMPRAS CONJ - PRECIOS'!BH34)/1000</f>
        <v>0.2266357201159433</v>
      </c>
      <c r="BI34" s="459">
        <f>('COMPRAS CONJ - FISICOS'!BI34*'COMPRAS CONJ - PRECIOS'!BI34)/1000</f>
        <v>0.16870273268642011</v>
      </c>
      <c r="BJ34" s="459">
        <f>('COMPRAS CONJ - FISICOS'!BJ34*'COMPRAS CONJ - PRECIOS'!BJ34)/1000</f>
        <v>0.24914492889114781</v>
      </c>
      <c r="BK34" s="459">
        <f>('COMPRAS CONJ - FISICOS'!BK34*'COMPRAS CONJ - PRECIOS'!BK34)/1000</f>
        <v>0.30822733572795991</v>
      </c>
      <c r="BL34" s="459">
        <f>('COMPRAS CONJ - FISICOS'!BL34*'COMPRAS CONJ - PRECIOS'!BL34)/1000</f>
        <v>0.34827590065307451</v>
      </c>
      <c r="BM34" s="459">
        <f>('COMPRAS CONJ - FISICOS'!BM34*'COMPRAS CONJ - PRECIOS'!BM34)/1000</f>
        <v>0.44085756761395334</v>
      </c>
      <c r="BN34" s="459">
        <f>('COMPRAS CONJ - FISICOS'!BN34*'COMPRAS CONJ - PRECIOS'!BN34)/1000</f>
        <v>0.45281436383051499</v>
      </c>
      <c r="BO34" s="459">
        <f>('COMPRAS CONJ - FISICOS'!BO34*'COMPRAS CONJ - PRECIOS'!BO34)/1000</f>
        <v>0.40846761928947284</v>
      </c>
      <c r="BP34" s="459">
        <f>('COMPRAS CONJ - FISICOS'!BP34*'COMPRAS CONJ - PRECIOS'!BP34)/1000</f>
        <v>0.41365549442520266</v>
      </c>
      <c r="BQ34" s="459">
        <f>('COMPRAS CONJ - FISICOS'!BQ34*'COMPRAS CONJ - PRECIOS'!BQ34)/1000</f>
        <v>0.35811085419413369</v>
      </c>
      <c r="BR34" s="459">
        <f>('COMPRAS CONJ - FISICOS'!BR34*'COMPRAS CONJ - PRECIOS'!BR34)/1000</f>
        <v>0.39297420282546358</v>
      </c>
      <c r="BS34" s="459">
        <f>('COMPRAS CONJ - FISICOS'!BS34*'COMPRAS CONJ - PRECIOS'!BS34)/1000</f>
        <v>0.31521866357520001</v>
      </c>
      <c r="BT34" s="459">
        <f>('COMPRAS CONJ - FISICOS'!BT34*'COMPRAS CONJ - PRECIOS'!BT34)/1000</f>
        <v>0.2747844731066052</v>
      </c>
      <c r="BU34" s="459">
        <f>('COMPRAS CONJ - FISICOS'!BU34*'COMPRAS CONJ - PRECIOS'!BU34)/1000</f>
        <v>0.19561454864001648</v>
      </c>
      <c r="BV34" s="459">
        <f>('COMPRAS CONJ - FISICOS'!BV34*'COMPRAS CONJ - PRECIOS'!BV34)/1000</f>
        <v>0.28184315681943545</v>
      </c>
      <c r="BW34" s="459">
        <f>('COMPRAS CONJ - FISICOS'!BW34*'COMPRAS CONJ - PRECIOS'!BW34)/1000</f>
        <v>0.33872514699880107</v>
      </c>
      <c r="BX34" s="459">
        <f>('COMPRAS CONJ - FISICOS'!BX34*'COMPRAS CONJ - PRECIOS'!BX34)/1000</f>
        <v>0.29874466782097753</v>
      </c>
      <c r="BY34" s="459">
        <f>('COMPRAS CONJ - FISICOS'!BY34*'COMPRAS CONJ - PRECIOS'!BY34)/1000</f>
        <v>0.4367904314377638</v>
      </c>
      <c r="BZ34" s="459">
        <f>('COMPRAS CONJ - FISICOS'!BZ34*'COMPRAS CONJ - PRECIOS'!BZ34)/1000</f>
        <v>0.41001430393514571</v>
      </c>
      <c r="CA34" s="459">
        <f>('COMPRAS CONJ - FISICOS'!CA34*'COMPRAS CONJ - PRECIOS'!CA34)/1000</f>
        <v>0.34143280815173471</v>
      </c>
    </row>
    <row r="35" spans="1:79" x14ac:dyDescent="0.3">
      <c r="A35" s="9">
        <v>1.5</v>
      </c>
      <c r="B35" s="15" t="s">
        <v>2830</v>
      </c>
      <c r="C35" s="438" t="s">
        <v>5738</v>
      </c>
      <c r="D35" s="11" t="s">
        <v>2825</v>
      </c>
      <c r="E35" s="9" t="s">
        <v>2826</v>
      </c>
      <c r="F35" s="9" t="s">
        <v>2860</v>
      </c>
      <c r="G35" s="9" t="s">
        <v>2861</v>
      </c>
      <c r="H35" s="12" t="s">
        <v>2829</v>
      </c>
      <c r="I35" s="13">
        <v>48.75</v>
      </c>
      <c r="J35" s="14">
        <v>22</v>
      </c>
      <c r="K35" s="24">
        <v>43109</v>
      </c>
      <c r="L35" s="24">
        <v>51501</v>
      </c>
      <c r="M35" s="689"/>
      <c r="N35" s="459">
        <f>('COMPRAS CONJ - FISICOS'!N35*'COMPRAS CONJ - PRECIOS'!N35)/1000</f>
        <v>0</v>
      </c>
      <c r="O35" s="459">
        <f>('COMPRAS CONJ - FISICOS'!O35*'COMPRAS CONJ - PRECIOS'!O35)/1000</f>
        <v>0</v>
      </c>
      <c r="P35" s="459">
        <f>('COMPRAS CONJ - FISICOS'!P35*'COMPRAS CONJ - PRECIOS'!P35)/1000</f>
        <v>0</v>
      </c>
      <c r="Q35" s="459">
        <f>('COMPRAS CONJ - FISICOS'!Q35*'COMPRAS CONJ - PRECIOS'!Q35)/1000</f>
        <v>0</v>
      </c>
      <c r="R35" s="459">
        <f>('COMPRAS CONJ - FISICOS'!R35*'COMPRAS CONJ - PRECIOS'!R35)/1000</f>
        <v>0</v>
      </c>
      <c r="S35" s="459">
        <f>('COMPRAS CONJ - FISICOS'!S35*'COMPRAS CONJ - PRECIOS'!S35)/1000</f>
        <v>0</v>
      </c>
      <c r="T35" s="459">
        <f>('COMPRAS CONJ - FISICOS'!T35*'COMPRAS CONJ - PRECIOS'!T35)/1000</f>
        <v>0</v>
      </c>
      <c r="U35" s="459">
        <f>('COMPRAS CONJ - FISICOS'!U35*'COMPRAS CONJ - PRECIOS'!U35)/1000</f>
        <v>0</v>
      </c>
      <c r="V35" s="459">
        <f>('COMPRAS CONJ - FISICOS'!V35*'COMPRAS CONJ - PRECIOS'!V35)/1000</f>
        <v>0</v>
      </c>
      <c r="W35" s="459">
        <f>('COMPRAS CONJ - FISICOS'!W35*'COMPRAS CONJ - PRECIOS'!W35)/1000</f>
        <v>0</v>
      </c>
      <c r="X35" s="459">
        <f>('COMPRAS CONJ - FISICOS'!X35*'COMPRAS CONJ - PRECIOS'!X35)/1000</f>
        <v>0</v>
      </c>
      <c r="Y35" s="459">
        <f>('COMPRAS CONJ - FISICOS'!Y35*'COMPRAS CONJ - PRECIOS'!Y35)/1000</f>
        <v>0</v>
      </c>
      <c r="Z35" s="459">
        <f>('COMPRAS CONJ - FISICOS'!Z35*'COMPRAS CONJ - PRECIOS'!Z35)/1000</f>
        <v>0</v>
      </c>
      <c r="AA35" s="459">
        <f>('COMPRAS CONJ - FISICOS'!AA35*'COMPRAS CONJ - PRECIOS'!AA35)/1000</f>
        <v>0</v>
      </c>
      <c r="AB35" s="459">
        <f>('COMPRAS CONJ - FISICOS'!AB35*'COMPRAS CONJ - PRECIOS'!AB35)/1000</f>
        <v>0</v>
      </c>
      <c r="AC35" s="459">
        <f>('COMPRAS CONJ - FISICOS'!AC35*'COMPRAS CONJ - PRECIOS'!AC35)/1000</f>
        <v>0</v>
      </c>
      <c r="AD35" s="459">
        <f>('COMPRAS CONJ - FISICOS'!AD35*'COMPRAS CONJ - PRECIOS'!AD35)/1000</f>
        <v>0</v>
      </c>
      <c r="AE35" s="459">
        <f>('COMPRAS CONJ - FISICOS'!AE35*'COMPRAS CONJ - PRECIOS'!AE35)/1000</f>
        <v>0</v>
      </c>
      <c r="AF35" s="459">
        <f>('COMPRAS CONJ - FISICOS'!AF35*'COMPRAS CONJ - PRECIOS'!AF35)/1000</f>
        <v>0</v>
      </c>
      <c r="AG35" s="459">
        <f>('COMPRAS CONJ - FISICOS'!AG35*'COMPRAS CONJ - PRECIOS'!AG35)/1000</f>
        <v>0</v>
      </c>
      <c r="AH35" s="459">
        <f>('COMPRAS CONJ - FISICOS'!AH35*'COMPRAS CONJ - PRECIOS'!AH35)/1000</f>
        <v>0</v>
      </c>
      <c r="AI35" s="459">
        <f>('COMPRAS CONJ - FISICOS'!AI35*'COMPRAS CONJ - PRECIOS'!AI35)/1000</f>
        <v>0</v>
      </c>
      <c r="AJ35" s="459">
        <f>('COMPRAS CONJ - FISICOS'!AJ35*'COMPRAS CONJ - PRECIOS'!AJ35)/1000</f>
        <v>0</v>
      </c>
      <c r="AK35" s="459">
        <f>('COMPRAS CONJ - FISICOS'!AK35*'COMPRAS CONJ - PRECIOS'!AK35)/1000</f>
        <v>0</v>
      </c>
      <c r="AL35" s="459">
        <f>('COMPRAS CONJ - FISICOS'!AL35*'COMPRAS CONJ - PRECIOS'!AL35)/1000</f>
        <v>0</v>
      </c>
      <c r="AM35" s="459">
        <f>('COMPRAS CONJ - FISICOS'!AM35*'COMPRAS CONJ - PRECIOS'!AM35)/1000</f>
        <v>0</v>
      </c>
      <c r="AN35" s="459">
        <f>('COMPRAS CONJ - FISICOS'!AN35*'COMPRAS CONJ - PRECIOS'!AN35)/1000</f>
        <v>0</v>
      </c>
      <c r="AO35" s="459">
        <f>('COMPRAS CONJ - FISICOS'!AO35*'COMPRAS CONJ - PRECIOS'!AO35)/1000</f>
        <v>0</v>
      </c>
      <c r="AP35" s="459">
        <f>('COMPRAS CONJ - FISICOS'!AP35*'COMPRAS CONJ - PRECIOS'!AP35)/1000</f>
        <v>0</v>
      </c>
      <c r="AQ35" s="459">
        <f>('COMPRAS CONJ - FISICOS'!AQ35*'COMPRAS CONJ - PRECIOS'!AQ35)/1000</f>
        <v>0</v>
      </c>
      <c r="AR35" s="459">
        <f>('COMPRAS CONJ - FISICOS'!AR35*'COMPRAS CONJ - PRECIOS'!AR35)/1000</f>
        <v>0</v>
      </c>
      <c r="AS35" s="459">
        <f>('COMPRAS CONJ - FISICOS'!AS35*'COMPRAS CONJ - PRECIOS'!AS35)/1000</f>
        <v>0</v>
      </c>
      <c r="AT35" s="459">
        <f>('COMPRAS CONJ - FISICOS'!AT35*'COMPRAS CONJ - PRECIOS'!AT35)/1000</f>
        <v>0</v>
      </c>
      <c r="AU35" s="459">
        <f>('COMPRAS CONJ - FISICOS'!AU35*'COMPRAS CONJ - PRECIOS'!AU35)/1000</f>
        <v>0</v>
      </c>
      <c r="AV35" s="459">
        <f>('COMPRAS CONJ - FISICOS'!AV35*'COMPRAS CONJ - PRECIOS'!AV35)/1000</f>
        <v>0</v>
      </c>
      <c r="AW35" s="459">
        <f>('COMPRAS CONJ - FISICOS'!AW35*'COMPRAS CONJ - PRECIOS'!AW35)/1000</f>
        <v>0</v>
      </c>
      <c r="AX35" s="459">
        <f>('COMPRAS CONJ - FISICOS'!AX35*'COMPRAS CONJ - PRECIOS'!AX35)/1000</f>
        <v>0</v>
      </c>
      <c r="AY35" s="459">
        <f>('COMPRAS CONJ - FISICOS'!AY35*'COMPRAS CONJ - PRECIOS'!AY35)/1000</f>
        <v>0</v>
      </c>
      <c r="AZ35" s="459">
        <f>('COMPRAS CONJ - FISICOS'!AZ35*'COMPRAS CONJ - PRECIOS'!AZ35)/1000</f>
        <v>0</v>
      </c>
      <c r="BA35" s="459">
        <f>('COMPRAS CONJ - FISICOS'!BA35*'COMPRAS CONJ - PRECIOS'!BA35)/1000</f>
        <v>0</v>
      </c>
      <c r="BB35" s="459">
        <f>('COMPRAS CONJ - FISICOS'!BB35*'COMPRAS CONJ - PRECIOS'!BB35)/1000</f>
        <v>0</v>
      </c>
      <c r="BC35" s="459">
        <f>('COMPRAS CONJ - FISICOS'!BC35*'COMPRAS CONJ - PRECIOS'!BC35)/1000</f>
        <v>0</v>
      </c>
      <c r="BD35" s="459">
        <f>('COMPRAS CONJ - FISICOS'!BD35*'COMPRAS CONJ - PRECIOS'!BD35)/1000</f>
        <v>0</v>
      </c>
      <c r="BE35" s="459">
        <f>('COMPRAS CONJ - FISICOS'!BE35*'COMPRAS CONJ - PRECIOS'!BE35)/1000</f>
        <v>0</v>
      </c>
      <c r="BF35" s="459">
        <f>('COMPRAS CONJ - FISICOS'!BF35*'COMPRAS CONJ - PRECIOS'!BF35)/1000</f>
        <v>0</v>
      </c>
      <c r="BG35" s="459">
        <f>('COMPRAS CONJ - FISICOS'!BG35*'COMPRAS CONJ - PRECIOS'!BG35)/1000</f>
        <v>0</v>
      </c>
      <c r="BH35" s="459">
        <f>('COMPRAS CONJ - FISICOS'!BH35*'COMPRAS CONJ - PRECIOS'!BH35)/1000</f>
        <v>0</v>
      </c>
      <c r="BI35" s="459">
        <f>('COMPRAS CONJ - FISICOS'!BI35*'COMPRAS CONJ - PRECIOS'!BI35)/1000</f>
        <v>0</v>
      </c>
      <c r="BJ35" s="459">
        <f>('COMPRAS CONJ - FISICOS'!BJ35*'COMPRAS CONJ - PRECIOS'!BJ35)/1000</f>
        <v>0</v>
      </c>
      <c r="BK35" s="459">
        <f>('COMPRAS CONJ - FISICOS'!BK35*'COMPRAS CONJ - PRECIOS'!BK35)/1000</f>
        <v>0</v>
      </c>
      <c r="BL35" s="459">
        <f>('COMPRAS CONJ - FISICOS'!BL35*'COMPRAS CONJ - PRECIOS'!BL35)/1000</f>
        <v>0</v>
      </c>
      <c r="BM35" s="459">
        <f>('COMPRAS CONJ - FISICOS'!BM35*'COMPRAS CONJ - PRECIOS'!BM35)/1000</f>
        <v>0</v>
      </c>
      <c r="BN35" s="459">
        <f>('COMPRAS CONJ - FISICOS'!BN35*'COMPRAS CONJ - PRECIOS'!BN35)/1000</f>
        <v>0</v>
      </c>
      <c r="BO35" s="459">
        <f>('COMPRAS CONJ - FISICOS'!BO35*'COMPRAS CONJ - PRECIOS'!BO35)/1000</f>
        <v>0</v>
      </c>
      <c r="BP35" s="459">
        <f>('COMPRAS CONJ - FISICOS'!BP35*'COMPRAS CONJ - PRECIOS'!BP35)/1000</f>
        <v>0</v>
      </c>
      <c r="BQ35" s="459">
        <f>('COMPRAS CONJ - FISICOS'!BQ35*'COMPRAS CONJ - PRECIOS'!BQ35)/1000</f>
        <v>0</v>
      </c>
      <c r="BR35" s="459">
        <f>('COMPRAS CONJ - FISICOS'!BR35*'COMPRAS CONJ - PRECIOS'!BR35)/1000</f>
        <v>0</v>
      </c>
      <c r="BS35" s="459">
        <f>('COMPRAS CONJ - FISICOS'!BS35*'COMPRAS CONJ - PRECIOS'!BS35)/1000</f>
        <v>0</v>
      </c>
      <c r="BT35" s="459">
        <f>('COMPRAS CONJ - FISICOS'!BT35*'COMPRAS CONJ - PRECIOS'!BT35)/1000</f>
        <v>0</v>
      </c>
      <c r="BU35" s="459">
        <f>('COMPRAS CONJ - FISICOS'!BU35*'COMPRAS CONJ - PRECIOS'!BU35)/1000</f>
        <v>0</v>
      </c>
      <c r="BV35" s="459">
        <f>('COMPRAS CONJ - FISICOS'!BV35*'COMPRAS CONJ - PRECIOS'!BV35)/1000</f>
        <v>0</v>
      </c>
      <c r="BW35" s="459">
        <f>('COMPRAS CONJ - FISICOS'!BW35*'COMPRAS CONJ - PRECIOS'!BW35)/1000</f>
        <v>0</v>
      </c>
      <c r="BX35" s="459">
        <f>('COMPRAS CONJ - FISICOS'!BX35*'COMPRAS CONJ - PRECIOS'!BX35)/1000</f>
        <v>0</v>
      </c>
      <c r="BY35" s="459">
        <f>('COMPRAS CONJ - FISICOS'!BY35*'COMPRAS CONJ - PRECIOS'!BY35)/1000</f>
        <v>0</v>
      </c>
      <c r="BZ35" s="459">
        <f>('COMPRAS CONJ - FISICOS'!BZ35*'COMPRAS CONJ - PRECIOS'!BZ35)/1000</f>
        <v>0</v>
      </c>
      <c r="CA35" s="459">
        <f>('COMPRAS CONJ - FISICOS'!CA35*'COMPRAS CONJ - PRECIOS'!CA35)/1000</f>
        <v>0</v>
      </c>
    </row>
    <row r="36" spans="1:79" x14ac:dyDescent="0.3">
      <c r="A36" s="9">
        <v>1.5</v>
      </c>
      <c r="B36" s="15" t="s">
        <v>2830</v>
      </c>
      <c r="C36" s="438" t="s">
        <v>5739</v>
      </c>
      <c r="D36" s="11" t="s">
        <v>2825</v>
      </c>
      <c r="E36" s="9" t="s">
        <v>2854</v>
      </c>
      <c r="F36" s="9" t="s">
        <v>2862</v>
      </c>
      <c r="G36" s="9" t="s">
        <v>2863</v>
      </c>
      <c r="H36" s="12" t="s">
        <v>2864</v>
      </c>
      <c r="I36" s="13">
        <v>58.9</v>
      </c>
      <c r="J36" s="14">
        <v>24.75</v>
      </c>
      <c r="K36" s="24">
        <v>42873</v>
      </c>
      <c r="L36" s="24">
        <v>43320</v>
      </c>
      <c r="M36" s="689">
        <v>43320</v>
      </c>
      <c r="N36" s="459">
        <f>('COMPRAS CONJ - FISICOS'!N36*'COMPRAS CONJ - PRECIOS'!N36)/1000</f>
        <v>0</v>
      </c>
      <c r="O36" s="459">
        <f>('COMPRAS CONJ - FISICOS'!O36*'COMPRAS CONJ - PRECIOS'!O36)/1000</f>
        <v>0</v>
      </c>
      <c r="P36" s="459">
        <f>('COMPRAS CONJ - FISICOS'!P36*'COMPRAS CONJ - PRECIOS'!P36)/1000</f>
        <v>0</v>
      </c>
      <c r="Q36" s="459">
        <f>('COMPRAS CONJ - FISICOS'!Q36*'COMPRAS CONJ - PRECIOS'!Q36)/1000</f>
        <v>0</v>
      </c>
      <c r="R36" s="459">
        <f>('COMPRAS CONJ - FISICOS'!R36*'COMPRAS CONJ - PRECIOS'!R36)/1000</f>
        <v>0</v>
      </c>
      <c r="S36" s="459">
        <f>('COMPRAS CONJ - FISICOS'!S36*'COMPRAS CONJ - PRECIOS'!S36)/1000</f>
        <v>0</v>
      </c>
      <c r="T36" s="459">
        <f>('COMPRAS CONJ - FISICOS'!T36*'COMPRAS CONJ - PRECIOS'!T36)/1000</f>
        <v>0</v>
      </c>
      <c r="U36" s="459">
        <f>('COMPRAS CONJ - FISICOS'!U36*'COMPRAS CONJ - PRECIOS'!U36)/1000</f>
        <v>0</v>
      </c>
      <c r="V36" s="459">
        <f>('COMPRAS CONJ - FISICOS'!V36*'COMPRAS CONJ - PRECIOS'!V36)/1000</f>
        <v>0</v>
      </c>
      <c r="W36" s="459">
        <f>('COMPRAS CONJ - FISICOS'!W36*'COMPRAS CONJ - PRECIOS'!W36)/1000</f>
        <v>0</v>
      </c>
      <c r="X36" s="459">
        <f>('COMPRAS CONJ - FISICOS'!X36*'COMPRAS CONJ - PRECIOS'!X36)/1000</f>
        <v>0</v>
      </c>
      <c r="Y36" s="459">
        <f>('COMPRAS CONJ - FISICOS'!Y36*'COMPRAS CONJ - PRECIOS'!Y36)/1000</f>
        <v>0</v>
      </c>
      <c r="Z36" s="459">
        <f>('COMPRAS CONJ - FISICOS'!Z36*'COMPRAS CONJ - PRECIOS'!Z36)/1000</f>
        <v>0</v>
      </c>
      <c r="AA36" s="459">
        <f>('COMPRAS CONJ - FISICOS'!AA36*'COMPRAS CONJ - PRECIOS'!AA36)/1000</f>
        <v>0.24026603171970348</v>
      </c>
      <c r="AB36" s="459">
        <f>('COMPRAS CONJ - FISICOS'!AB36*'COMPRAS CONJ - PRECIOS'!AB36)/1000</f>
        <v>0.33562340923514544</v>
      </c>
      <c r="AC36" s="459">
        <f>('COMPRAS CONJ - FISICOS'!AC36*'COMPRAS CONJ - PRECIOS'!AC36)/1000</f>
        <v>0.36832311687579095</v>
      </c>
      <c r="AD36" s="459">
        <f>('COMPRAS CONJ - FISICOS'!AD36*'COMPRAS CONJ - PRECIOS'!AD36)/1000</f>
        <v>0.46404301077007992</v>
      </c>
      <c r="AE36" s="459">
        <f>('COMPRAS CONJ - FISICOS'!AE36*'COMPRAS CONJ - PRECIOS'!AE36)/1000</f>
        <v>0.48695291606360691</v>
      </c>
      <c r="AF36" s="459">
        <f>('COMPRAS CONJ - FISICOS'!AF36*'COMPRAS CONJ - PRECIOS'!AF36)/1000</f>
        <v>0.44347478767286796</v>
      </c>
      <c r="AG36" s="459">
        <f>('COMPRAS CONJ - FISICOS'!AG36*'COMPRAS CONJ - PRECIOS'!AG36)/1000</f>
        <v>0.38277203318502745</v>
      </c>
      <c r="AH36" s="459">
        <f>('COMPRAS CONJ - FISICOS'!AH36*'COMPRAS CONJ - PRECIOS'!AH36)/1000</f>
        <v>0.29569231966639747</v>
      </c>
      <c r="AI36" s="459">
        <f>('COMPRAS CONJ - FISICOS'!AI36*'COMPRAS CONJ - PRECIOS'!AI36)/1000</f>
        <v>0.27959340957658596</v>
      </c>
      <c r="AJ36" s="459">
        <f>('COMPRAS CONJ - FISICOS'!AJ36*'COMPRAS CONJ - PRECIOS'!AJ36)/1000</f>
        <v>0.19303501142069546</v>
      </c>
      <c r="AK36" s="459">
        <f>('COMPRAS CONJ - FISICOS'!AK36*'COMPRAS CONJ - PRECIOS'!AK36)/1000</f>
        <v>0.19875501282444497</v>
      </c>
      <c r="AL36" s="459">
        <f>('COMPRAS CONJ - FISICOS'!AL36*'COMPRAS CONJ - PRECIOS'!AL36)/1000</f>
        <v>0.19952599739222848</v>
      </c>
      <c r="AM36" s="459">
        <f>('COMPRAS CONJ - FISICOS'!AM36*'COMPRAS CONJ - PRECIOS'!AM36)/1000</f>
        <v>0.28907186109400806</v>
      </c>
      <c r="AN36" s="459">
        <f>('COMPRAS CONJ - FISICOS'!AN36*'COMPRAS CONJ - PRECIOS'!AN36)/1000</f>
        <v>0.37125308987487604</v>
      </c>
      <c r="AO36" s="459">
        <f>('COMPRAS CONJ - FISICOS'!AO36*'COMPRAS CONJ - PRECIOS'!AO36)/1000</f>
        <v>0.39725424254727598</v>
      </c>
      <c r="AP36" s="459">
        <f>('COMPRAS CONJ - FISICOS'!AP36*'COMPRAS CONJ - PRECIOS'!AP36)/1000</f>
        <v>0.46237469343922794</v>
      </c>
      <c r="AQ36" s="459">
        <f>('COMPRAS CONJ - FISICOS'!AQ36*'COMPRAS CONJ - PRECIOS'!AQ36)/1000</f>
        <v>0.52108734207396001</v>
      </c>
      <c r="AR36" s="459">
        <f>('COMPRAS CONJ - FISICOS'!AR36*'COMPRAS CONJ - PRECIOS'!AR36)/1000</f>
        <v>0.49153206795057602</v>
      </c>
      <c r="AS36" s="459">
        <f>('COMPRAS CONJ - FISICOS'!AS36*'COMPRAS CONJ - PRECIOS'!AS36)/1000</f>
        <v>0.410233939488444</v>
      </c>
      <c r="AT36" s="459">
        <f>('COMPRAS CONJ - FISICOS'!AT36*'COMPRAS CONJ - PRECIOS'!AT36)/1000</f>
        <v>0.36552898270732798</v>
      </c>
      <c r="AU36" s="459">
        <f>('COMPRAS CONJ - FISICOS'!AU36*'COMPRAS CONJ - PRECIOS'!AU36)/1000</f>
        <v>0.29181827225663998</v>
      </c>
      <c r="AV36" s="459">
        <f>('COMPRAS CONJ - FISICOS'!AV36*'COMPRAS CONJ - PRECIOS'!AV36)/1000</f>
        <v>0.26825139079765198</v>
      </c>
      <c r="AW36" s="459">
        <f>('COMPRAS CONJ - FISICOS'!AW36*'COMPRAS CONJ - PRECIOS'!AW36)/1000</f>
        <v>0.21177381834252001</v>
      </c>
      <c r="AX36" s="459">
        <f>('COMPRAS CONJ - FISICOS'!AX36*'COMPRAS CONJ - PRECIOS'!AX36)/1000</f>
        <v>0.212789481800184</v>
      </c>
      <c r="AY36" s="459">
        <f>('COMPRAS CONJ - FISICOS'!AY36*'COMPRAS CONJ - PRECIOS'!AY36)/1000</f>
        <v>0.31694568465933448</v>
      </c>
      <c r="AZ36" s="459">
        <f>('COMPRAS CONJ - FISICOS'!AZ36*'COMPRAS CONJ - PRECIOS'!AZ36)/1000</f>
        <v>0.39385143473274903</v>
      </c>
      <c r="BA36" s="459">
        <f>('COMPRAS CONJ - FISICOS'!BA36*'COMPRAS CONJ - PRECIOS'!BA36)/1000</f>
        <v>0.43307627697904505</v>
      </c>
      <c r="BB36" s="459">
        <f>('COMPRAS CONJ - FISICOS'!BB36*'COMPRAS CONJ - PRECIOS'!BB36)/1000</f>
        <v>0.47789776569087</v>
      </c>
      <c r="BC36" s="459">
        <f>('COMPRAS CONJ - FISICOS'!BC36*'COMPRAS CONJ - PRECIOS'!BC36)/1000</f>
        <v>0.57015855465174903</v>
      </c>
      <c r="BD36" s="459">
        <f>('COMPRAS CONJ - FISICOS'!BD36*'COMPRAS CONJ - PRECIOS'!BD36)/1000</f>
        <v>0.50150488996966047</v>
      </c>
      <c r="BE36" s="459">
        <f>('COMPRAS CONJ - FISICOS'!BE36*'COMPRAS CONJ - PRECIOS'!BE36)/1000</f>
        <v>0.41786305343864549</v>
      </c>
      <c r="BF36" s="459">
        <f>('COMPRAS CONJ - FISICOS'!BF36*'COMPRAS CONJ - PRECIOS'!BF36)/1000</f>
        <v>0.35601096682418404</v>
      </c>
      <c r="BG36" s="459">
        <f>('COMPRAS CONJ - FISICOS'!BG36*'COMPRAS CONJ - PRECIOS'!BG36)/1000</f>
        <v>0.300002171356755</v>
      </c>
      <c r="BH36" s="459">
        <f>('COMPRAS CONJ - FISICOS'!BH36*'COMPRAS CONJ - PRECIOS'!BH36)/1000</f>
        <v>0.24505064849689198</v>
      </c>
      <c r="BI36" s="459">
        <f>('COMPRAS CONJ - FISICOS'!BI36*'COMPRAS CONJ - PRECIOS'!BI36)/1000</f>
        <v>0.18330581419264799</v>
      </c>
      <c r="BJ36" s="459">
        <f>('COMPRAS CONJ - FISICOS'!BJ36*'COMPRAS CONJ - PRECIOS'!BJ36)/1000</f>
        <v>0.27145837645623905</v>
      </c>
      <c r="BK36" s="459">
        <f>('COMPRAS CONJ - FISICOS'!BK36*'COMPRAS CONJ - PRECIOS'!BK36)/1000</f>
        <v>0.32548359566359802</v>
      </c>
      <c r="BL36" s="459">
        <f>('COMPRAS CONJ - FISICOS'!BL36*'COMPRAS CONJ - PRECIOS'!BL36)/1000</f>
        <v>0.36861865190134202</v>
      </c>
      <c r="BM36" s="459">
        <f>('COMPRAS CONJ - FISICOS'!BM36*'COMPRAS CONJ - PRECIOS'!BM36)/1000</f>
        <v>0.47502801057663457</v>
      </c>
      <c r="BN36" s="459">
        <f>('COMPRAS CONJ - FISICOS'!BN36*'COMPRAS CONJ - PRECIOS'!BN36)/1000</f>
        <v>0.47585634885479255</v>
      </c>
      <c r="BO36" s="459">
        <f>('COMPRAS CONJ - FISICOS'!BO36*'COMPRAS CONJ - PRECIOS'!BO36)/1000</f>
        <v>0.46764494191414807</v>
      </c>
      <c r="BP36" s="459">
        <f>('COMPRAS CONJ - FISICOS'!BP36*'COMPRAS CONJ - PRECIOS'!BP36)/1000</f>
        <v>0.45668683364208307</v>
      </c>
      <c r="BQ36" s="459">
        <f>('COMPRAS CONJ - FISICOS'!BQ36*'COMPRAS CONJ - PRECIOS'!BQ36)/1000</f>
        <v>0.40375618028232302</v>
      </c>
      <c r="BR36" s="459">
        <f>('COMPRAS CONJ - FISICOS'!BR36*'COMPRAS CONJ - PRECIOS'!BR36)/1000</f>
        <v>0.42604496059524316</v>
      </c>
      <c r="BS36" s="459">
        <f>('COMPRAS CONJ - FISICOS'!BS36*'COMPRAS CONJ - PRECIOS'!BS36)/1000</f>
        <v>0.32821996971139206</v>
      </c>
      <c r="BT36" s="459">
        <f>('COMPRAS CONJ - FISICOS'!BT36*'COMPRAS CONJ - PRECIOS'!BT36)/1000</f>
        <v>0.30122474345764094</v>
      </c>
      <c r="BU36" s="459">
        <f>('COMPRAS CONJ - FISICOS'!BU36*'COMPRAS CONJ - PRECIOS'!BU36)/1000</f>
        <v>0.21443694239525354</v>
      </c>
      <c r="BV36" s="459">
        <f>('COMPRAS CONJ - FISICOS'!BV36*'COMPRAS CONJ - PRECIOS'!BV36)/1000</f>
        <v>0.30896262677581887</v>
      </c>
      <c r="BW36" s="459">
        <f>('COMPRAS CONJ - FISICOS'!BW36*'COMPRAS CONJ - PRECIOS'!BW36)/1000</f>
        <v>0.37763319175249299</v>
      </c>
      <c r="BX36" s="459">
        <f>('COMPRAS CONJ - FISICOS'!BX36*'COMPRAS CONJ - PRECIOS'!BX36)/1000</f>
        <v>0.33306030989388979</v>
      </c>
      <c r="BY36" s="459">
        <f>('COMPRAS CONJ - FISICOS'!BY36*'COMPRAS CONJ - PRECIOS'!BY36)/1000</f>
        <v>0.48696285531872552</v>
      </c>
      <c r="BZ36" s="459">
        <f>('COMPRAS CONJ - FISICOS'!BZ36*'COMPRAS CONJ - PRECIOS'!BZ36)/1000</f>
        <v>0.45711105783283901</v>
      </c>
      <c r="CA36" s="459">
        <f>('COMPRAS CONJ - FISICOS'!CA36*'COMPRAS CONJ - PRECIOS'!CA36)/1000</f>
        <v>0.37428610459961242</v>
      </c>
    </row>
    <row r="37" spans="1:79" x14ac:dyDescent="0.3">
      <c r="A37" s="9">
        <v>1.5</v>
      </c>
      <c r="B37" s="15" t="s">
        <v>2830</v>
      </c>
      <c r="C37" s="438" t="s">
        <v>5740</v>
      </c>
      <c r="D37" s="11" t="s">
        <v>2825</v>
      </c>
      <c r="E37" s="9" t="s">
        <v>2826</v>
      </c>
      <c r="F37" s="9" t="s">
        <v>2865</v>
      </c>
      <c r="G37" s="9" t="s">
        <v>2866</v>
      </c>
      <c r="H37" s="12" t="s">
        <v>2829</v>
      </c>
      <c r="I37" s="13">
        <v>48.75</v>
      </c>
      <c r="J37" s="14">
        <v>17.600000000000001</v>
      </c>
      <c r="K37" s="24">
        <v>43109</v>
      </c>
      <c r="L37" s="24">
        <v>51501</v>
      </c>
      <c r="M37" s="689"/>
      <c r="N37" s="459">
        <f>('COMPRAS CONJ - FISICOS'!N37*'COMPRAS CONJ - PRECIOS'!N37)/1000</f>
        <v>0</v>
      </c>
      <c r="O37" s="459">
        <f>('COMPRAS CONJ - FISICOS'!O37*'COMPRAS CONJ - PRECIOS'!O37)/1000</f>
        <v>0</v>
      </c>
      <c r="P37" s="459">
        <f>('COMPRAS CONJ - FISICOS'!P37*'COMPRAS CONJ - PRECIOS'!P37)/1000</f>
        <v>0</v>
      </c>
      <c r="Q37" s="459">
        <f>('COMPRAS CONJ - FISICOS'!Q37*'COMPRAS CONJ - PRECIOS'!Q37)/1000</f>
        <v>0</v>
      </c>
      <c r="R37" s="459">
        <f>('COMPRAS CONJ - FISICOS'!R37*'COMPRAS CONJ - PRECIOS'!R37)/1000</f>
        <v>0</v>
      </c>
      <c r="S37" s="459">
        <f>('COMPRAS CONJ - FISICOS'!S37*'COMPRAS CONJ - PRECIOS'!S37)/1000</f>
        <v>0</v>
      </c>
      <c r="T37" s="459">
        <f>('COMPRAS CONJ - FISICOS'!T37*'COMPRAS CONJ - PRECIOS'!T37)/1000</f>
        <v>0</v>
      </c>
      <c r="U37" s="459">
        <f>('COMPRAS CONJ - FISICOS'!U37*'COMPRAS CONJ - PRECIOS'!U37)/1000</f>
        <v>0</v>
      </c>
      <c r="V37" s="459">
        <f>('COMPRAS CONJ - FISICOS'!V37*'COMPRAS CONJ - PRECIOS'!V37)/1000</f>
        <v>0</v>
      </c>
      <c r="W37" s="459">
        <f>('COMPRAS CONJ - FISICOS'!W37*'COMPRAS CONJ - PRECIOS'!W37)/1000</f>
        <v>0</v>
      </c>
      <c r="X37" s="459">
        <f>('COMPRAS CONJ - FISICOS'!X37*'COMPRAS CONJ - PRECIOS'!X37)/1000</f>
        <v>0</v>
      </c>
      <c r="Y37" s="459">
        <f>('COMPRAS CONJ - FISICOS'!Y37*'COMPRAS CONJ - PRECIOS'!Y37)/1000</f>
        <v>0</v>
      </c>
      <c r="Z37" s="459">
        <f>('COMPRAS CONJ - FISICOS'!Z37*'COMPRAS CONJ - PRECIOS'!Z37)/1000</f>
        <v>0</v>
      </c>
      <c r="AA37" s="459">
        <f>('COMPRAS CONJ - FISICOS'!AA37*'COMPRAS CONJ - PRECIOS'!AA37)/1000</f>
        <v>0</v>
      </c>
      <c r="AB37" s="459">
        <f>('COMPRAS CONJ - FISICOS'!AB37*'COMPRAS CONJ - PRECIOS'!AB37)/1000</f>
        <v>0</v>
      </c>
      <c r="AC37" s="459">
        <f>('COMPRAS CONJ - FISICOS'!AC37*'COMPRAS CONJ - PRECIOS'!AC37)/1000</f>
        <v>0</v>
      </c>
      <c r="AD37" s="459">
        <f>('COMPRAS CONJ - FISICOS'!AD37*'COMPRAS CONJ - PRECIOS'!AD37)/1000</f>
        <v>0</v>
      </c>
      <c r="AE37" s="459">
        <f>('COMPRAS CONJ - FISICOS'!AE37*'COMPRAS CONJ - PRECIOS'!AE37)/1000</f>
        <v>0</v>
      </c>
      <c r="AF37" s="459">
        <f>('COMPRAS CONJ - FISICOS'!AF37*'COMPRAS CONJ - PRECIOS'!AF37)/1000</f>
        <v>0</v>
      </c>
      <c r="AG37" s="459">
        <f>('COMPRAS CONJ - FISICOS'!AG37*'COMPRAS CONJ - PRECIOS'!AG37)/1000</f>
        <v>0</v>
      </c>
      <c r="AH37" s="459">
        <f>('COMPRAS CONJ - FISICOS'!AH37*'COMPRAS CONJ - PRECIOS'!AH37)/1000</f>
        <v>0</v>
      </c>
      <c r="AI37" s="459">
        <f>('COMPRAS CONJ - FISICOS'!AI37*'COMPRAS CONJ - PRECIOS'!AI37)/1000</f>
        <v>0</v>
      </c>
      <c r="AJ37" s="459">
        <f>('COMPRAS CONJ - FISICOS'!AJ37*'COMPRAS CONJ - PRECIOS'!AJ37)/1000</f>
        <v>0</v>
      </c>
      <c r="AK37" s="459">
        <f>('COMPRAS CONJ - FISICOS'!AK37*'COMPRAS CONJ - PRECIOS'!AK37)/1000</f>
        <v>0</v>
      </c>
      <c r="AL37" s="459">
        <f>('COMPRAS CONJ - FISICOS'!AL37*'COMPRAS CONJ - PRECIOS'!AL37)/1000</f>
        <v>0</v>
      </c>
      <c r="AM37" s="459">
        <f>('COMPRAS CONJ - FISICOS'!AM37*'COMPRAS CONJ - PRECIOS'!AM37)/1000</f>
        <v>0</v>
      </c>
      <c r="AN37" s="459">
        <f>('COMPRAS CONJ - FISICOS'!AN37*'COMPRAS CONJ - PRECIOS'!AN37)/1000</f>
        <v>0</v>
      </c>
      <c r="AO37" s="459">
        <f>('COMPRAS CONJ - FISICOS'!AO37*'COMPRAS CONJ - PRECIOS'!AO37)/1000</f>
        <v>0</v>
      </c>
      <c r="AP37" s="459">
        <f>('COMPRAS CONJ - FISICOS'!AP37*'COMPRAS CONJ - PRECIOS'!AP37)/1000</f>
        <v>0</v>
      </c>
      <c r="AQ37" s="459">
        <f>('COMPRAS CONJ - FISICOS'!AQ37*'COMPRAS CONJ - PRECIOS'!AQ37)/1000</f>
        <v>0</v>
      </c>
      <c r="AR37" s="459">
        <f>('COMPRAS CONJ - FISICOS'!AR37*'COMPRAS CONJ - PRECIOS'!AR37)/1000</f>
        <v>0</v>
      </c>
      <c r="AS37" s="459">
        <f>('COMPRAS CONJ - FISICOS'!AS37*'COMPRAS CONJ - PRECIOS'!AS37)/1000</f>
        <v>0</v>
      </c>
      <c r="AT37" s="459">
        <f>('COMPRAS CONJ - FISICOS'!AT37*'COMPRAS CONJ - PRECIOS'!AT37)/1000</f>
        <v>0</v>
      </c>
      <c r="AU37" s="459">
        <f>('COMPRAS CONJ - FISICOS'!AU37*'COMPRAS CONJ - PRECIOS'!AU37)/1000</f>
        <v>0</v>
      </c>
      <c r="AV37" s="459">
        <f>('COMPRAS CONJ - FISICOS'!AV37*'COMPRAS CONJ - PRECIOS'!AV37)/1000</f>
        <v>0</v>
      </c>
      <c r="AW37" s="459">
        <f>('COMPRAS CONJ - FISICOS'!AW37*'COMPRAS CONJ - PRECIOS'!AW37)/1000</f>
        <v>0</v>
      </c>
      <c r="AX37" s="459">
        <f>('COMPRAS CONJ - FISICOS'!AX37*'COMPRAS CONJ - PRECIOS'!AX37)/1000</f>
        <v>0</v>
      </c>
      <c r="AY37" s="459">
        <f>('COMPRAS CONJ - FISICOS'!AY37*'COMPRAS CONJ - PRECIOS'!AY37)/1000</f>
        <v>0</v>
      </c>
      <c r="AZ37" s="459">
        <f>('COMPRAS CONJ - FISICOS'!AZ37*'COMPRAS CONJ - PRECIOS'!AZ37)/1000</f>
        <v>0</v>
      </c>
      <c r="BA37" s="459">
        <f>('COMPRAS CONJ - FISICOS'!BA37*'COMPRAS CONJ - PRECIOS'!BA37)/1000</f>
        <v>0</v>
      </c>
      <c r="BB37" s="459">
        <f>('COMPRAS CONJ - FISICOS'!BB37*'COMPRAS CONJ - PRECIOS'!BB37)/1000</f>
        <v>0</v>
      </c>
      <c r="BC37" s="459">
        <f>('COMPRAS CONJ - FISICOS'!BC37*'COMPRAS CONJ - PRECIOS'!BC37)/1000</f>
        <v>0</v>
      </c>
      <c r="BD37" s="459">
        <f>('COMPRAS CONJ - FISICOS'!BD37*'COMPRAS CONJ - PRECIOS'!BD37)/1000</f>
        <v>0</v>
      </c>
      <c r="BE37" s="459">
        <f>('COMPRAS CONJ - FISICOS'!BE37*'COMPRAS CONJ - PRECIOS'!BE37)/1000</f>
        <v>0</v>
      </c>
      <c r="BF37" s="459">
        <f>('COMPRAS CONJ - FISICOS'!BF37*'COMPRAS CONJ - PRECIOS'!BF37)/1000</f>
        <v>0</v>
      </c>
      <c r="BG37" s="459">
        <f>('COMPRAS CONJ - FISICOS'!BG37*'COMPRAS CONJ - PRECIOS'!BG37)/1000</f>
        <v>0</v>
      </c>
      <c r="BH37" s="459">
        <f>('COMPRAS CONJ - FISICOS'!BH37*'COMPRAS CONJ - PRECIOS'!BH37)/1000</f>
        <v>0</v>
      </c>
      <c r="BI37" s="459">
        <f>('COMPRAS CONJ - FISICOS'!BI37*'COMPRAS CONJ - PRECIOS'!BI37)/1000</f>
        <v>0</v>
      </c>
      <c r="BJ37" s="459">
        <f>('COMPRAS CONJ - FISICOS'!BJ37*'COMPRAS CONJ - PRECIOS'!BJ37)/1000</f>
        <v>0</v>
      </c>
      <c r="BK37" s="459">
        <f>('COMPRAS CONJ - FISICOS'!BK37*'COMPRAS CONJ - PRECIOS'!BK37)/1000</f>
        <v>0</v>
      </c>
      <c r="BL37" s="459">
        <f>('COMPRAS CONJ - FISICOS'!BL37*'COMPRAS CONJ - PRECIOS'!BL37)/1000</f>
        <v>0</v>
      </c>
      <c r="BM37" s="459">
        <f>('COMPRAS CONJ - FISICOS'!BM37*'COMPRAS CONJ - PRECIOS'!BM37)/1000</f>
        <v>0</v>
      </c>
      <c r="BN37" s="459">
        <f>('COMPRAS CONJ - FISICOS'!BN37*'COMPRAS CONJ - PRECIOS'!BN37)/1000</f>
        <v>0</v>
      </c>
      <c r="BO37" s="459">
        <f>('COMPRAS CONJ - FISICOS'!BO37*'COMPRAS CONJ - PRECIOS'!BO37)/1000</f>
        <v>0</v>
      </c>
      <c r="BP37" s="459">
        <f>('COMPRAS CONJ - FISICOS'!BP37*'COMPRAS CONJ - PRECIOS'!BP37)/1000</f>
        <v>0</v>
      </c>
      <c r="BQ37" s="459">
        <f>('COMPRAS CONJ - FISICOS'!BQ37*'COMPRAS CONJ - PRECIOS'!BQ37)/1000</f>
        <v>0</v>
      </c>
      <c r="BR37" s="459">
        <f>('COMPRAS CONJ - FISICOS'!BR37*'COMPRAS CONJ - PRECIOS'!BR37)/1000</f>
        <v>0</v>
      </c>
      <c r="BS37" s="459">
        <f>('COMPRAS CONJ - FISICOS'!BS37*'COMPRAS CONJ - PRECIOS'!BS37)/1000</f>
        <v>0</v>
      </c>
      <c r="BT37" s="459">
        <f>('COMPRAS CONJ - FISICOS'!BT37*'COMPRAS CONJ - PRECIOS'!BT37)/1000</f>
        <v>0</v>
      </c>
      <c r="BU37" s="459">
        <f>('COMPRAS CONJ - FISICOS'!BU37*'COMPRAS CONJ - PRECIOS'!BU37)/1000</f>
        <v>0</v>
      </c>
      <c r="BV37" s="459">
        <f>('COMPRAS CONJ - FISICOS'!BV37*'COMPRAS CONJ - PRECIOS'!BV37)/1000</f>
        <v>0</v>
      </c>
      <c r="BW37" s="459">
        <f>('COMPRAS CONJ - FISICOS'!BW37*'COMPRAS CONJ - PRECIOS'!BW37)/1000</f>
        <v>0</v>
      </c>
      <c r="BX37" s="459">
        <f>('COMPRAS CONJ - FISICOS'!BX37*'COMPRAS CONJ - PRECIOS'!BX37)/1000</f>
        <v>0</v>
      </c>
      <c r="BY37" s="459">
        <f>('COMPRAS CONJ - FISICOS'!BY37*'COMPRAS CONJ - PRECIOS'!BY37)/1000</f>
        <v>0</v>
      </c>
      <c r="BZ37" s="459">
        <f>('COMPRAS CONJ - FISICOS'!BZ37*'COMPRAS CONJ - PRECIOS'!BZ37)/1000</f>
        <v>0</v>
      </c>
      <c r="CA37" s="459">
        <f>('COMPRAS CONJ - FISICOS'!CA37*'COMPRAS CONJ - PRECIOS'!CA37)/1000</f>
        <v>0</v>
      </c>
    </row>
    <row r="38" spans="1:79" x14ac:dyDescent="0.3">
      <c r="A38" s="9">
        <v>1.5</v>
      </c>
      <c r="B38" s="15" t="s">
        <v>2830</v>
      </c>
      <c r="C38" s="438" t="s">
        <v>5741</v>
      </c>
      <c r="D38" s="11" t="s">
        <v>2825</v>
      </c>
      <c r="E38" s="9" t="s">
        <v>2850</v>
      </c>
      <c r="F38" s="9" t="s">
        <v>2867</v>
      </c>
      <c r="G38" s="9" t="s">
        <v>2868</v>
      </c>
      <c r="H38" s="12" t="s">
        <v>2869</v>
      </c>
      <c r="I38" s="13">
        <v>54.1</v>
      </c>
      <c r="J38" s="14">
        <v>80</v>
      </c>
      <c r="K38" s="24">
        <v>42881</v>
      </c>
      <c r="L38" s="24">
        <v>43551</v>
      </c>
      <c r="M38" s="689">
        <v>43551</v>
      </c>
      <c r="N38" s="459">
        <f>('COMPRAS CONJ - FISICOS'!N38*'COMPRAS CONJ - PRECIOS'!N38)/1000</f>
        <v>0</v>
      </c>
      <c r="O38" s="459">
        <f>('COMPRAS CONJ - FISICOS'!O38*'COMPRAS CONJ - PRECIOS'!O38)/1000</f>
        <v>0</v>
      </c>
      <c r="P38" s="459">
        <f>('COMPRAS CONJ - FISICOS'!P38*'COMPRAS CONJ - PRECIOS'!P38)/1000</f>
        <v>0</v>
      </c>
      <c r="Q38" s="459">
        <f>('COMPRAS CONJ - FISICOS'!Q38*'COMPRAS CONJ - PRECIOS'!Q38)/1000</f>
        <v>0</v>
      </c>
      <c r="R38" s="459">
        <f>('COMPRAS CONJ - FISICOS'!R38*'COMPRAS CONJ - PRECIOS'!R38)/1000</f>
        <v>0</v>
      </c>
      <c r="S38" s="459">
        <f>('COMPRAS CONJ - FISICOS'!S38*'COMPRAS CONJ - PRECIOS'!S38)/1000</f>
        <v>0</v>
      </c>
      <c r="T38" s="459">
        <f>('COMPRAS CONJ - FISICOS'!T38*'COMPRAS CONJ - PRECIOS'!T38)/1000</f>
        <v>0</v>
      </c>
      <c r="U38" s="459">
        <f>('COMPRAS CONJ - FISICOS'!U38*'COMPRAS CONJ - PRECIOS'!U38)/1000</f>
        <v>0</v>
      </c>
      <c r="V38" s="459">
        <f>('COMPRAS CONJ - FISICOS'!V38*'COMPRAS CONJ - PRECIOS'!V38)/1000</f>
        <v>0</v>
      </c>
      <c r="W38" s="459">
        <f>('COMPRAS CONJ - FISICOS'!W38*'COMPRAS CONJ - PRECIOS'!W38)/1000</f>
        <v>0</v>
      </c>
      <c r="X38" s="459">
        <f>('COMPRAS CONJ - FISICOS'!X38*'COMPRAS CONJ - PRECIOS'!X38)/1000</f>
        <v>0</v>
      </c>
      <c r="Y38" s="459">
        <f>('COMPRAS CONJ - FISICOS'!Y38*'COMPRAS CONJ - PRECIOS'!Y38)/1000</f>
        <v>0</v>
      </c>
      <c r="Z38" s="459">
        <f>('COMPRAS CONJ - FISICOS'!Z38*'COMPRAS CONJ - PRECIOS'!Z38)/1000</f>
        <v>0</v>
      </c>
      <c r="AA38" s="459">
        <f>('COMPRAS CONJ - FISICOS'!AA38*'COMPRAS CONJ - PRECIOS'!AA38)/1000</f>
        <v>0</v>
      </c>
      <c r="AB38" s="459">
        <f>('COMPRAS CONJ - FISICOS'!AB38*'COMPRAS CONJ - PRECIOS'!AB38)/1000</f>
        <v>0</v>
      </c>
      <c r="AC38" s="459">
        <f>('COMPRAS CONJ - FISICOS'!AC38*'COMPRAS CONJ - PRECIOS'!AC38)/1000</f>
        <v>0</v>
      </c>
      <c r="AD38" s="459">
        <f>('COMPRAS CONJ - FISICOS'!AD38*'COMPRAS CONJ - PRECIOS'!AD38)/1000</f>
        <v>0</v>
      </c>
      <c r="AE38" s="459">
        <f>('COMPRAS CONJ - FISICOS'!AE38*'COMPRAS CONJ - PRECIOS'!AE38)/1000</f>
        <v>0</v>
      </c>
      <c r="AF38" s="459">
        <f>('COMPRAS CONJ - FISICOS'!AF38*'COMPRAS CONJ - PRECIOS'!AF38)/1000</f>
        <v>0</v>
      </c>
      <c r="AG38" s="459">
        <f>('COMPRAS CONJ - FISICOS'!AG38*'COMPRAS CONJ - PRECIOS'!AG38)/1000</f>
        <v>0</v>
      </c>
      <c r="AH38" s="459">
        <f>('COMPRAS CONJ - FISICOS'!AH38*'COMPRAS CONJ - PRECIOS'!AH38)/1000</f>
        <v>0.13340927335303746</v>
      </c>
      <c r="AI38" s="459">
        <f>('COMPRAS CONJ - FISICOS'!AI38*'COMPRAS CONJ - PRECIOS'!AI38)/1000</f>
        <v>0.89708318060136627</v>
      </c>
      <c r="AJ38" s="459">
        <f>('COMPRAS CONJ - FISICOS'!AJ38*'COMPRAS CONJ - PRECIOS'!AJ38)/1000</f>
        <v>0.76117268309691333</v>
      </c>
      <c r="AK38" s="459">
        <f>('COMPRAS CONJ - FISICOS'!AK38*'COMPRAS CONJ - PRECIOS'!AK38)/1000</f>
        <v>0.67386289389952048</v>
      </c>
      <c r="AL38" s="459">
        <f>('COMPRAS CONJ - FISICOS'!AL38*'COMPRAS CONJ - PRECIOS'!AL38)/1000</f>
        <v>0.79051187090726183</v>
      </c>
      <c r="AM38" s="459">
        <f>('COMPRAS CONJ - FISICOS'!AM38*'COMPRAS CONJ - PRECIOS'!AM38)/1000</f>
        <v>1.0709805571786579</v>
      </c>
      <c r="AN38" s="459">
        <f>('COMPRAS CONJ - FISICOS'!AN38*'COMPRAS CONJ - PRECIOS'!AN38)/1000</f>
        <v>1.1647398560266837</v>
      </c>
      <c r="AO38" s="459">
        <f>('COMPRAS CONJ - FISICOS'!AO38*'COMPRAS CONJ - PRECIOS'!AO38)/1000</f>
        <v>0.98331887414904839</v>
      </c>
      <c r="AP38" s="459">
        <f>('COMPRAS CONJ - FISICOS'!AP38*'COMPRAS CONJ - PRECIOS'!AP38)/1000</f>
        <v>1.3707958107567813</v>
      </c>
      <c r="AQ38" s="459">
        <f>('COMPRAS CONJ - FISICOS'!AQ38*'COMPRAS CONJ - PRECIOS'!AQ38)/1000</f>
        <v>1.4892995549136143</v>
      </c>
      <c r="AR38" s="459">
        <f>('COMPRAS CONJ - FISICOS'!AR38*'COMPRAS CONJ - PRECIOS'!AR38)/1000</f>
        <v>1.3592772201463625</v>
      </c>
      <c r="AS38" s="459">
        <f>('COMPRAS CONJ - FISICOS'!AS38*'COMPRAS CONJ - PRECIOS'!AS38)/1000</f>
        <v>1.3082626125374575</v>
      </c>
      <c r="AT38" s="459">
        <f>('COMPRAS CONJ - FISICOS'!AT38*'COMPRAS CONJ - PRECIOS'!AT38)/1000</f>
        <v>1.2012108418442882</v>
      </c>
      <c r="AU38" s="459">
        <f>('COMPRAS CONJ - FISICOS'!AU38*'COMPRAS CONJ - PRECIOS'!AU38)/1000</f>
        <v>1.043073585986916</v>
      </c>
      <c r="AV38" s="459">
        <f>('COMPRAS CONJ - FISICOS'!AV38*'COMPRAS CONJ - PRECIOS'!AV38)/1000</f>
        <v>0.89669170765168782</v>
      </c>
      <c r="AW38" s="459">
        <f>('COMPRAS CONJ - FISICOS'!AW38*'COMPRAS CONJ - PRECIOS'!AW38)/1000</f>
        <v>0.72158771921048404</v>
      </c>
      <c r="AX38" s="459">
        <f>('COMPRAS CONJ - FISICOS'!AX38*'COMPRAS CONJ - PRECIOS'!AX38)/1000</f>
        <v>0.86269549616792396</v>
      </c>
      <c r="AY38" s="459">
        <f>('COMPRAS CONJ - FISICOS'!AY38*'COMPRAS CONJ - PRECIOS'!AY38)/1000</f>
        <v>1.0898827239286919</v>
      </c>
      <c r="AZ38" s="459">
        <f>('COMPRAS CONJ - FISICOS'!AZ38*'COMPRAS CONJ - PRECIOS'!AZ38)/1000</f>
        <v>1.2395122872300599</v>
      </c>
      <c r="BA38" s="459">
        <f>('COMPRAS CONJ - FISICOS'!BA38*'COMPRAS CONJ - PRECIOS'!BA38)/1000</f>
        <v>1.4853020923017839</v>
      </c>
      <c r="BB38" s="459">
        <f>('COMPRAS CONJ - FISICOS'!BB38*'COMPRAS CONJ - PRECIOS'!BB38)/1000</f>
        <v>1.4596544873295121</v>
      </c>
      <c r="BC38" s="459">
        <f>('COMPRAS CONJ - FISICOS'!BC38*'COMPRAS CONJ - PRECIOS'!BC38)/1000</f>
        <v>1.623960639209856</v>
      </c>
      <c r="BD38" s="459">
        <f>('COMPRAS CONJ - FISICOS'!BD38*'COMPRAS CONJ - PRECIOS'!BD38)/1000</f>
        <v>1.5428570678060518</v>
      </c>
      <c r="BE38" s="459">
        <f>('COMPRAS CONJ - FISICOS'!BE38*'COMPRAS CONJ - PRECIOS'!BE38)/1000</f>
        <v>1.230981426803496</v>
      </c>
      <c r="BF38" s="459">
        <f>('COMPRAS CONJ - FISICOS'!BF38*'COMPRAS CONJ - PRECIOS'!BF38)/1000</f>
        <v>1.2239754700066423</v>
      </c>
      <c r="BG38" s="459">
        <f>('COMPRAS CONJ - FISICOS'!BG38*'COMPRAS CONJ - PRECIOS'!BG38)/1000</f>
        <v>1.0303357319927908</v>
      </c>
      <c r="BH38" s="459">
        <f>('COMPRAS CONJ - FISICOS'!BH38*'COMPRAS CONJ - PRECIOS'!BH38)/1000</f>
        <v>0.87040564801303044</v>
      </c>
      <c r="BI38" s="459">
        <f>('COMPRAS CONJ - FISICOS'!BI38*'COMPRAS CONJ - PRECIOS'!BI38)/1000</f>
        <v>0.792987154595307</v>
      </c>
      <c r="BJ38" s="459">
        <f>('COMPRAS CONJ - FISICOS'!BJ38*'COMPRAS CONJ - PRECIOS'!BJ38)/1000</f>
        <v>0.90979534674368556</v>
      </c>
      <c r="BK38" s="459">
        <f>('COMPRAS CONJ - FISICOS'!BK38*'COMPRAS CONJ - PRECIOS'!BK38)/1000</f>
        <v>1.122330646004148</v>
      </c>
      <c r="BL38" s="459">
        <f>('COMPRAS CONJ - FISICOS'!BL38*'COMPRAS CONJ - PRECIOS'!BL38)/1000</f>
        <v>1.317460760823753</v>
      </c>
      <c r="BM38" s="459">
        <f>('COMPRAS CONJ - FISICOS'!BM38*'COMPRAS CONJ - PRECIOS'!BM38)/1000</f>
        <v>1.5230977408429334</v>
      </c>
      <c r="BN38" s="459">
        <f>('COMPRAS CONJ - FISICOS'!BN38*'COMPRAS CONJ - PRECIOS'!BN38)/1000</f>
        <v>1.6153165157474205</v>
      </c>
      <c r="BO38" s="459">
        <f>('COMPRAS CONJ - FISICOS'!BO38*'COMPRAS CONJ - PRECIOS'!BO38)/1000</f>
        <v>1.5392015211091681</v>
      </c>
      <c r="BP38" s="459">
        <f>('COMPRAS CONJ - FISICOS'!BP38*'COMPRAS CONJ - PRECIOS'!BP38)/1000</f>
        <v>1.3938328027506959</v>
      </c>
      <c r="BQ38" s="459">
        <f>('COMPRAS CONJ - FISICOS'!BQ38*'COMPRAS CONJ - PRECIOS'!BQ38)/1000</f>
        <v>1.258601761257687</v>
      </c>
      <c r="BR38" s="459">
        <f>('COMPRAS CONJ - FISICOS'!BR38*'COMPRAS CONJ - PRECIOS'!BR38)/1000</f>
        <v>1.3355571211140511</v>
      </c>
      <c r="BS38" s="459">
        <f>('COMPRAS CONJ - FISICOS'!BS38*'COMPRAS CONJ - PRECIOS'!BS38)/1000</f>
        <v>1.1055007887114512</v>
      </c>
      <c r="BT38" s="459">
        <f>('COMPRAS CONJ - FISICOS'!BT38*'COMPRAS CONJ - PRECIOS'!BT38)/1000</f>
        <v>0.88536549384357899</v>
      </c>
      <c r="BU38" s="459">
        <f>('COMPRAS CONJ - FISICOS'!BU38*'COMPRAS CONJ - PRECIOS'!BU38)/1000</f>
        <v>0.63027713866666024</v>
      </c>
      <c r="BV38" s="459">
        <f>('COMPRAS CONJ - FISICOS'!BV38*'COMPRAS CONJ - PRECIOS'!BV38)/1000</f>
        <v>0.90810882763038658</v>
      </c>
      <c r="BW38" s="459">
        <f>('COMPRAS CONJ - FISICOS'!BW38*'COMPRAS CONJ - PRECIOS'!BW38)/1000</f>
        <v>1.0913846537955043</v>
      </c>
      <c r="BX38" s="459">
        <f>('COMPRAS CONJ - FISICOS'!BX38*'COMPRAS CONJ - PRECIOS'!BX38)/1000</f>
        <v>0.9625661063310561</v>
      </c>
      <c r="BY38" s="459">
        <f>('COMPRAS CONJ - FISICOS'!BY38*'COMPRAS CONJ - PRECIOS'!BY38)/1000</f>
        <v>1.4073545410479373</v>
      </c>
      <c r="BZ38" s="459">
        <f>('COMPRAS CONJ - FISICOS'!BZ38*'COMPRAS CONJ - PRECIOS'!BZ38)/1000</f>
        <v>1.3210808914433732</v>
      </c>
      <c r="CA38" s="459">
        <f>('COMPRAS CONJ - FISICOS'!CA38*'COMPRAS CONJ - PRECIOS'!CA38)/1000</f>
        <v>1.0817113527368296</v>
      </c>
    </row>
    <row r="39" spans="1:79" x14ac:dyDescent="0.3">
      <c r="A39" s="9">
        <v>1.5</v>
      </c>
      <c r="B39" s="15" t="s">
        <v>2830</v>
      </c>
      <c r="C39" s="438" t="s">
        <v>5742</v>
      </c>
      <c r="D39" s="11" t="s">
        <v>2825</v>
      </c>
      <c r="E39" s="9" t="s">
        <v>2850</v>
      </c>
      <c r="F39" s="9" t="s">
        <v>2858</v>
      </c>
      <c r="G39" s="9" t="s">
        <v>2870</v>
      </c>
      <c r="H39" s="12" t="s">
        <v>2837</v>
      </c>
      <c r="I39" s="13">
        <v>55.23</v>
      </c>
      <c r="J39" s="14">
        <v>25</v>
      </c>
      <c r="K39" s="24">
        <v>42881</v>
      </c>
      <c r="L39" s="24">
        <v>43453</v>
      </c>
      <c r="M39" s="689">
        <v>43453</v>
      </c>
      <c r="N39" s="459">
        <f>('COMPRAS CONJ - FISICOS'!N39*'COMPRAS CONJ - PRECIOS'!N39)/1000</f>
        <v>0</v>
      </c>
      <c r="O39" s="459">
        <f>('COMPRAS CONJ - FISICOS'!O39*'COMPRAS CONJ - PRECIOS'!O39)/1000</f>
        <v>0</v>
      </c>
      <c r="P39" s="459">
        <f>('COMPRAS CONJ - FISICOS'!P39*'COMPRAS CONJ - PRECIOS'!P39)/1000</f>
        <v>0</v>
      </c>
      <c r="Q39" s="459">
        <f>('COMPRAS CONJ - FISICOS'!Q39*'COMPRAS CONJ - PRECIOS'!Q39)/1000</f>
        <v>0</v>
      </c>
      <c r="R39" s="459">
        <f>('COMPRAS CONJ - FISICOS'!R39*'COMPRAS CONJ - PRECIOS'!R39)/1000</f>
        <v>0</v>
      </c>
      <c r="S39" s="459">
        <f>('COMPRAS CONJ - FISICOS'!S39*'COMPRAS CONJ - PRECIOS'!S39)/1000</f>
        <v>0</v>
      </c>
      <c r="T39" s="459">
        <f>('COMPRAS CONJ - FISICOS'!T39*'COMPRAS CONJ - PRECIOS'!T39)/1000</f>
        <v>0</v>
      </c>
      <c r="U39" s="459">
        <f>('COMPRAS CONJ - FISICOS'!U39*'COMPRAS CONJ - PRECIOS'!U39)/1000</f>
        <v>0</v>
      </c>
      <c r="V39" s="459">
        <f>('COMPRAS CONJ - FISICOS'!V39*'COMPRAS CONJ - PRECIOS'!V39)/1000</f>
        <v>0</v>
      </c>
      <c r="W39" s="459">
        <f>('COMPRAS CONJ - FISICOS'!W39*'COMPRAS CONJ - PRECIOS'!W39)/1000</f>
        <v>0</v>
      </c>
      <c r="X39" s="459">
        <f>('COMPRAS CONJ - FISICOS'!X39*'COMPRAS CONJ - PRECIOS'!X39)/1000</f>
        <v>0</v>
      </c>
      <c r="Y39" s="459">
        <f>('COMPRAS CONJ - FISICOS'!Y39*'COMPRAS CONJ - PRECIOS'!Y39)/1000</f>
        <v>0</v>
      </c>
      <c r="Z39" s="459">
        <f>('COMPRAS CONJ - FISICOS'!Z39*'COMPRAS CONJ - PRECIOS'!Z39)/1000</f>
        <v>0</v>
      </c>
      <c r="AA39" s="459">
        <f>('COMPRAS CONJ - FISICOS'!AA39*'COMPRAS CONJ - PRECIOS'!AA39)/1000</f>
        <v>0</v>
      </c>
      <c r="AB39" s="459">
        <f>('COMPRAS CONJ - FISICOS'!AB39*'COMPRAS CONJ - PRECIOS'!AB39)/1000</f>
        <v>0</v>
      </c>
      <c r="AC39" s="459">
        <f>('COMPRAS CONJ - FISICOS'!AC39*'COMPRAS CONJ - PRECIOS'!AC39)/1000</f>
        <v>0</v>
      </c>
      <c r="AD39" s="459">
        <f>('COMPRAS CONJ - FISICOS'!AD39*'COMPRAS CONJ - PRECIOS'!AD39)/1000</f>
        <v>0</v>
      </c>
      <c r="AE39" s="459">
        <f>('COMPRAS CONJ - FISICOS'!AE39*'COMPRAS CONJ - PRECIOS'!AE39)/1000</f>
        <v>0.13568425350787014</v>
      </c>
      <c r="AF39" s="459">
        <f>('COMPRAS CONJ - FISICOS'!AF39*'COMPRAS CONJ - PRECIOS'!AF39)/1000</f>
        <v>0.28075413409010197</v>
      </c>
      <c r="AG39" s="459">
        <f>('COMPRAS CONJ - FISICOS'!AG39*'COMPRAS CONJ - PRECIOS'!AG39)/1000</f>
        <v>0.32939360390220368</v>
      </c>
      <c r="AH39" s="459">
        <f>('COMPRAS CONJ - FISICOS'!AH39*'COMPRAS CONJ - PRECIOS'!AH39)/1000</f>
        <v>0.3553084567728359</v>
      </c>
      <c r="AI39" s="459">
        <f>('COMPRAS CONJ - FISICOS'!AI39*'COMPRAS CONJ - PRECIOS'!AI39)/1000</f>
        <v>0.29547984039280445</v>
      </c>
      <c r="AJ39" s="459">
        <f>('COMPRAS CONJ - FISICOS'!AJ39*'COMPRAS CONJ - PRECIOS'!AJ39)/1000</f>
        <v>0.21200947238220746</v>
      </c>
      <c r="AK39" s="459">
        <f>('COMPRAS CONJ - FISICOS'!AK39*'COMPRAS CONJ - PRECIOS'!AK39)/1000</f>
        <v>0.19513437498451255</v>
      </c>
      <c r="AL39" s="459">
        <f>('COMPRAS CONJ - FISICOS'!AL39*'COMPRAS CONJ - PRECIOS'!AL39)/1000</f>
        <v>0.20075475620735844</v>
      </c>
      <c r="AM39" s="459">
        <f>('COMPRAS CONJ - FISICOS'!AM39*'COMPRAS CONJ - PRECIOS'!AM39)/1000</f>
        <v>0.29763989058645857</v>
      </c>
      <c r="AN39" s="459">
        <f>('COMPRAS CONJ - FISICOS'!AN39*'COMPRAS CONJ - PRECIOS'!AN39)/1000</f>
        <v>0.3649502252180693</v>
      </c>
      <c r="AO39" s="459">
        <f>('COMPRAS CONJ - FISICOS'!AO39*'COMPRAS CONJ - PRECIOS'!AO39)/1000</f>
        <v>0.40716200013474396</v>
      </c>
      <c r="AP39" s="459">
        <f>('COMPRAS CONJ - FISICOS'!AP39*'COMPRAS CONJ - PRECIOS'!AP39)/1000</f>
        <v>0.43652788154846311</v>
      </c>
      <c r="AQ39" s="459">
        <f>('COMPRAS CONJ - FISICOS'!AQ39*'COMPRAS CONJ - PRECIOS'!AQ39)/1000</f>
        <v>0.48212728556474144</v>
      </c>
      <c r="AR39" s="459">
        <f>('COMPRAS CONJ - FISICOS'!AR39*'COMPRAS CONJ - PRECIOS'!AR39)/1000</f>
        <v>0.45762022722316309</v>
      </c>
      <c r="AS39" s="459">
        <f>('COMPRAS CONJ - FISICOS'!AS39*'COMPRAS CONJ - PRECIOS'!AS39)/1000</f>
        <v>0.39371948086411068</v>
      </c>
      <c r="AT39" s="459">
        <f>('COMPRAS CONJ - FISICOS'!AT39*'COMPRAS CONJ - PRECIOS'!AT39)/1000</f>
        <v>0.38229704908814149</v>
      </c>
      <c r="AU39" s="459">
        <f>('COMPRAS CONJ - FISICOS'!AU39*'COMPRAS CONJ - PRECIOS'!AU39)/1000</f>
        <v>0.30297573403914596</v>
      </c>
      <c r="AV39" s="459">
        <f>('COMPRAS CONJ - FISICOS'!AV39*'COMPRAS CONJ - PRECIOS'!AV39)/1000</f>
        <v>0.25776548114771153</v>
      </c>
      <c r="AW39" s="459">
        <f>('COMPRAS CONJ - FISICOS'!AW39*'COMPRAS CONJ - PRECIOS'!AW39)/1000</f>
        <v>0.21929309579960998</v>
      </c>
      <c r="AX39" s="459">
        <f>('COMPRAS CONJ - FISICOS'!AX39*'COMPRAS CONJ - PRECIOS'!AX39)/1000</f>
        <v>0.19930825847623312</v>
      </c>
      <c r="AY39" s="459">
        <f>('COMPRAS CONJ - FISICOS'!AY39*'COMPRAS CONJ - PRECIOS'!AY39)/1000</f>
        <v>0.27712709397407148</v>
      </c>
      <c r="AZ39" s="459">
        <f>('COMPRAS CONJ - FISICOS'!AZ39*'COMPRAS CONJ - PRECIOS'!AZ39)/1000</f>
        <v>0.35486019175647587</v>
      </c>
      <c r="BA39" s="459">
        <f>('COMPRAS CONJ - FISICOS'!BA39*'COMPRAS CONJ - PRECIOS'!BA39)/1000</f>
        <v>0.41774325442811633</v>
      </c>
      <c r="BB39" s="459">
        <f>('COMPRAS CONJ - FISICOS'!BB39*'COMPRAS CONJ - PRECIOS'!BB39)/1000</f>
        <v>0.40150847308884469</v>
      </c>
      <c r="BC39" s="459">
        <f>('COMPRAS CONJ - FISICOS'!BC39*'COMPRAS CONJ - PRECIOS'!BC39)/1000</f>
        <v>0.49675766172856411</v>
      </c>
      <c r="BD39" s="459">
        <f>('COMPRAS CONJ - FISICOS'!BD39*'COMPRAS CONJ - PRECIOS'!BD39)/1000</f>
        <v>0.4696661692542361</v>
      </c>
      <c r="BE39" s="459">
        <f>('COMPRAS CONJ - FISICOS'!BE39*'COMPRAS CONJ - PRECIOS'!BE39)/1000</f>
        <v>0.36564847818716067</v>
      </c>
      <c r="BF39" s="459">
        <f>('COMPRAS CONJ - FISICOS'!BF39*'COMPRAS CONJ - PRECIOS'!BF39)/1000</f>
        <v>0.33434930374846245</v>
      </c>
      <c r="BG39" s="459">
        <f>('COMPRAS CONJ - FISICOS'!BG39*'COMPRAS CONJ - PRECIOS'!BG39)/1000</f>
        <v>0.30645933601261227</v>
      </c>
      <c r="BH39" s="459">
        <f>('COMPRAS CONJ - FISICOS'!BH39*'COMPRAS CONJ - PRECIOS'!BH39)/1000</f>
        <v>0.23784271958117789</v>
      </c>
      <c r="BI39" s="459">
        <f>('COMPRAS CONJ - FISICOS'!BI39*'COMPRAS CONJ - PRECIOS'!BI39)/1000</f>
        <v>0.17657055197754207</v>
      </c>
      <c r="BJ39" s="459">
        <f>('COMPRAS CONJ - FISICOS'!BJ39*'COMPRAS CONJ - PRECIOS'!BJ39)/1000</f>
        <v>0.26291633964173228</v>
      </c>
      <c r="BK39" s="459">
        <f>('COMPRAS CONJ - FISICOS'!BK39*'COMPRAS CONJ - PRECIOS'!BK39)/1000</f>
        <v>0.32544418961537908</v>
      </c>
      <c r="BL39" s="459">
        <f>('COMPRAS CONJ - FISICOS'!BL39*'COMPRAS CONJ - PRECIOS'!BL39)/1000</f>
        <v>0.36270830637096607</v>
      </c>
      <c r="BM39" s="459">
        <f>('COMPRAS CONJ - FISICOS'!BM39*'COMPRAS CONJ - PRECIOS'!BM39)/1000</f>
        <v>0.45832700529263648</v>
      </c>
      <c r="BN39" s="459">
        <f>('COMPRAS CONJ - FISICOS'!BN39*'COMPRAS CONJ - PRECIOS'!BN39)/1000</f>
        <v>0.47618267361050914</v>
      </c>
      <c r="BO39" s="459">
        <f>('COMPRAS CONJ - FISICOS'!BO39*'COMPRAS CONJ - PRECIOS'!BO39)/1000</f>
        <v>0.42971419221154517</v>
      </c>
      <c r="BP39" s="459">
        <f>('COMPRAS CONJ - FISICOS'!BP39*'COMPRAS CONJ - PRECIOS'!BP39)/1000</f>
        <v>0.43735742390866678</v>
      </c>
      <c r="BQ39" s="459">
        <f>('COMPRAS CONJ - FISICOS'!BQ39*'COMPRAS CONJ - PRECIOS'!BQ39)/1000</f>
        <v>0.37678191281396822</v>
      </c>
      <c r="BR39" s="459">
        <f>('COMPRAS CONJ - FISICOS'!BR39*'COMPRAS CONJ - PRECIOS'!BR39)/1000</f>
        <v>0.41631876503237791</v>
      </c>
      <c r="BS39" s="459">
        <f>('COMPRAS CONJ - FISICOS'!BS39*'COMPRAS CONJ - PRECIOS'!BS39)/1000</f>
        <v>0.33416408707840622</v>
      </c>
      <c r="BT39" s="459">
        <f>('COMPRAS CONJ - FISICOS'!BT39*'COMPRAS CONJ - PRECIOS'!BT39)/1000</f>
        <v>0.28245573142895603</v>
      </c>
      <c r="BU39" s="459">
        <f>('COMPRAS CONJ - FISICOS'!BU39*'COMPRAS CONJ - PRECIOS'!BU39)/1000</f>
        <v>0.20107559131561717</v>
      </c>
      <c r="BV39" s="459">
        <f>('COMPRAS CONJ - FISICOS'!BV39*'COMPRAS CONJ - PRECIOS'!BV39)/1000</f>
        <v>0.28971147498859884</v>
      </c>
      <c r="BW39" s="459">
        <f>('COMPRAS CONJ - FISICOS'!BW39*'COMPRAS CONJ - PRECIOS'!BW39)/1000</f>
        <v>0.34818146042701992</v>
      </c>
      <c r="BX39" s="459">
        <f>('COMPRAS CONJ - FISICOS'!BX39*'COMPRAS CONJ - PRECIOS'!BX39)/1000</f>
        <v>0.30708483163507522</v>
      </c>
      <c r="BY39" s="459">
        <f>('COMPRAS CONJ - FISICOS'!BY39*'COMPRAS CONJ - PRECIOS'!BY39)/1000</f>
        <v>0.44898446916634455</v>
      </c>
      <c r="BZ39" s="459">
        <f>('COMPRAS CONJ - FISICOS'!BZ39*'COMPRAS CONJ - PRECIOS'!BZ39)/1000</f>
        <v>0.42146082274963892</v>
      </c>
      <c r="CA39" s="459">
        <f>('COMPRAS CONJ - FISICOS'!CA39*'COMPRAS CONJ - PRECIOS'!CA39)/1000</f>
        <v>0.35096471234357546</v>
      </c>
    </row>
    <row r="40" spans="1:79" x14ac:dyDescent="0.3">
      <c r="A40" s="9">
        <v>1.5</v>
      </c>
      <c r="B40" s="15" t="s">
        <v>2830</v>
      </c>
      <c r="C40" s="438" t="s">
        <v>5743</v>
      </c>
      <c r="D40" s="11" t="s">
        <v>2825</v>
      </c>
      <c r="E40" s="9" t="s">
        <v>2826</v>
      </c>
      <c r="F40" s="9" t="s">
        <v>2871</v>
      </c>
      <c r="G40" s="9" t="s">
        <v>2872</v>
      </c>
      <c r="H40" s="12" t="s">
        <v>2829</v>
      </c>
      <c r="I40" s="13">
        <v>48.75</v>
      </c>
      <c r="J40" s="14">
        <v>17.600000000000001</v>
      </c>
      <c r="K40" s="24">
        <v>43109</v>
      </c>
      <c r="L40" s="24">
        <v>51501</v>
      </c>
      <c r="M40" s="689"/>
      <c r="N40" s="459">
        <f>('COMPRAS CONJ - FISICOS'!N40*'COMPRAS CONJ - PRECIOS'!N40)/1000</f>
        <v>0</v>
      </c>
      <c r="O40" s="459">
        <f>('COMPRAS CONJ - FISICOS'!O40*'COMPRAS CONJ - PRECIOS'!O40)/1000</f>
        <v>0</v>
      </c>
      <c r="P40" s="459">
        <f>('COMPRAS CONJ - FISICOS'!P40*'COMPRAS CONJ - PRECIOS'!P40)/1000</f>
        <v>0</v>
      </c>
      <c r="Q40" s="459">
        <f>('COMPRAS CONJ - FISICOS'!Q40*'COMPRAS CONJ - PRECIOS'!Q40)/1000</f>
        <v>0</v>
      </c>
      <c r="R40" s="459">
        <f>('COMPRAS CONJ - FISICOS'!R40*'COMPRAS CONJ - PRECIOS'!R40)/1000</f>
        <v>0</v>
      </c>
      <c r="S40" s="459">
        <f>('COMPRAS CONJ - FISICOS'!S40*'COMPRAS CONJ - PRECIOS'!S40)/1000</f>
        <v>0</v>
      </c>
      <c r="T40" s="459">
        <f>('COMPRAS CONJ - FISICOS'!T40*'COMPRAS CONJ - PRECIOS'!T40)/1000</f>
        <v>0</v>
      </c>
      <c r="U40" s="459">
        <f>('COMPRAS CONJ - FISICOS'!U40*'COMPRAS CONJ - PRECIOS'!U40)/1000</f>
        <v>0</v>
      </c>
      <c r="V40" s="459">
        <f>('COMPRAS CONJ - FISICOS'!V40*'COMPRAS CONJ - PRECIOS'!V40)/1000</f>
        <v>0</v>
      </c>
      <c r="W40" s="459">
        <f>('COMPRAS CONJ - FISICOS'!W40*'COMPRAS CONJ - PRECIOS'!W40)/1000</f>
        <v>0</v>
      </c>
      <c r="X40" s="459">
        <f>('COMPRAS CONJ - FISICOS'!X40*'COMPRAS CONJ - PRECIOS'!X40)/1000</f>
        <v>0</v>
      </c>
      <c r="Y40" s="459">
        <f>('COMPRAS CONJ - FISICOS'!Y40*'COMPRAS CONJ - PRECIOS'!Y40)/1000</f>
        <v>0</v>
      </c>
      <c r="Z40" s="459">
        <f>('COMPRAS CONJ - FISICOS'!Z40*'COMPRAS CONJ - PRECIOS'!Z40)/1000</f>
        <v>0</v>
      </c>
      <c r="AA40" s="459">
        <f>('COMPRAS CONJ - FISICOS'!AA40*'COMPRAS CONJ - PRECIOS'!AA40)/1000</f>
        <v>0</v>
      </c>
      <c r="AB40" s="459">
        <f>('COMPRAS CONJ - FISICOS'!AB40*'COMPRAS CONJ - PRECIOS'!AB40)/1000</f>
        <v>0</v>
      </c>
      <c r="AC40" s="459">
        <f>('COMPRAS CONJ - FISICOS'!AC40*'COMPRAS CONJ - PRECIOS'!AC40)/1000</f>
        <v>0</v>
      </c>
      <c r="AD40" s="459">
        <f>('COMPRAS CONJ - FISICOS'!AD40*'COMPRAS CONJ - PRECIOS'!AD40)/1000</f>
        <v>0</v>
      </c>
      <c r="AE40" s="459">
        <f>('COMPRAS CONJ - FISICOS'!AE40*'COMPRAS CONJ - PRECIOS'!AE40)/1000</f>
        <v>0</v>
      </c>
      <c r="AF40" s="459">
        <f>('COMPRAS CONJ - FISICOS'!AF40*'COMPRAS CONJ - PRECIOS'!AF40)/1000</f>
        <v>0</v>
      </c>
      <c r="AG40" s="459">
        <f>('COMPRAS CONJ - FISICOS'!AG40*'COMPRAS CONJ - PRECIOS'!AG40)/1000</f>
        <v>0</v>
      </c>
      <c r="AH40" s="459">
        <f>('COMPRAS CONJ - FISICOS'!AH40*'COMPRAS CONJ - PRECIOS'!AH40)/1000</f>
        <v>0</v>
      </c>
      <c r="AI40" s="459">
        <f>('COMPRAS CONJ - FISICOS'!AI40*'COMPRAS CONJ - PRECIOS'!AI40)/1000</f>
        <v>0</v>
      </c>
      <c r="AJ40" s="459">
        <f>('COMPRAS CONJ - FISICOS'!AJ40*'COMPRAS CONJ - PRECIOS'!AJ40)/1000</f>
        <v>0</v>
      </c>
      <c r="AK40" s="459">
        <f>('COMPRAS CONJ - FISICOS'!AK40*'COMPRAS CONJ - PRECIOS'!AK40)/1000</f>
        <v>0</v>
      </c>
      <c r="AL40" s="459">
        <f>('COMPRAS CONJ - FISICOS'!AL40*'COMPRAS CONJ - PRECIOS'!AL40)/1000</f>
        <v>0</v>
      </c>
      <c r="AM40" s="459">
        <f>('COMPRAS CONJ - FISICOS'!AM40*'COMPRAS CONJ - PRECIOS'!AM40)/1000</f>
        <v>0</v>
      </c>
      <c r="AN40" s="459">
        <f>('COMPRAS CONJ - FISICOS'!AN40*'COMPRAS CONJ - PRECIOS'!AN40)/1000</f>
        <v>0</v>
      </c>
      <c r="AO40" s="459">
        <f>('COMPRAS CONJ - FISICOS'!AO40*'COMPRAS CONJ - PRECIOS'!AO40)/1000</f>
        <v>0</v>
      </c>
      <c r="AP40" s="459">
        <f>('COMPRAS CONJ - FISICOS'!AP40*'COMPRAS CONJ - PRECIOS'!AP40)/1000</f>
        <v>0</v>
      </c>
      <c r="AQ40" s="459">
        <f>('COMPRAS CONJ - FISICOS'!AQ40*'COMPRAS CONJ - PRECIOS'!AQ40)/1000</f>
        <v>0</v>
      </c>
      <c r="AR40" s="459">
        <f>('COMPRAS CONJ - FISICOS'!AR40*'COMPRAS CONJ - PRECIOS'!AR40)/1000</f>
        <v>0</v>
      </c>
      <c r="AS40" s="459">
        <f>('COMPRAS CONJ - FISICOS'!AS40*'COMPRAS CONJ - PRECIOS'!AS40)/1000</f>
        <v>0</v>
      </c>
      <c r="AT40" s="459">
        <f>('COMPRAS CONJ - FISICOS'!AT40*'COMPRAS CONJ - PRECIOS'!AT40)/1000</f>
        <v>0</v>
      </c>
      <c r="AU40" s="459">
        <f>('COMPRAS CONJ - FISICOS'!AU40*'COMPRAS CONJ - PRECIOS'!AU40)/1000</f>
        <v>0</v>
      </c>
      <c r="AV40" s="459">
        <f>('COMPRAS CONJ - FISICOS'!AV40*'COMPRAS CONJ - PRECIOS'!AV40)/1000</f>
        <v>0</v>
      </c>
      <c r="AW40" s="459">
        <f>('COMPRAS CONJ - FISICOS'!AW40*'COMPRAS CONJ - PRECIOS'!AW40)/1000</f>
        <v>0</v>
      </c>
      <c r="AX40" s="459">
        <f>('COMPRAS CONJ - FISICOS'!AX40*'COMPRAS CONJ - PRECIOS'!AX40)/1000</f>
        <v>0</v>
      </c>
      <c r="AY40" s="459">
        <f>('COMPRAS CONJ - FISICOS'!AY40*'COMPRAS CONJ - PRECIOS'!AY40)/1000</f>
        <v>0</v>
      </c>
      <c r="AZ40" s="459">
        <f>('COMPRAS CONJ - FISICOS'!AZ40*'COMPRAS CONJ - PRECIOS'!AZ40)/1000</f>
        <v>0</v>
      </c>
      <c r="BA40" s="459">
        <f>('COMPRAS CONJ - FISICOS'!BA40*'COMPRAS CONJ - PRECIOS'!BA40)/1000</f>
        <v>0</v>
      </c>
      <c r="BB40" s="459">
        <f>('COMPRAS CONJ - FISICOS'!BB40*'COMPRAS CONJ - PRECIOS'!BB40)/1000</f>
        <v>0</v>
      </c>
      <c r="BC40" s="459">
        <f>('COMPRAS CONJ - FISICOS'!BC40*'COMPRAS CONJ - PRECIOS'!BC40)/1000</f>
        <v>0</v>
      </c>
      <c r="BD40" s="459">
        <f>('COMPRAS CONJ - FISICOS'!BD40*'COMPRAS CONJ - PRECIOS'!BD40)/1000</f>
        <v>0</v>
      </c>
      <c r="BE40" s="459">
        <f>('COMPRAS CONJ - FISICOS'!BE40*'COMPRAS CONJ - PRECIOS'!BE40)/1000</f>
        <v>0</v>
      </c>
      <c r="BF40" s="459">
        <f>('COMPRAS CONJ - FISICOS'!BF40*'COMPRAS CONJ - PRECIOS'!BF40)/1000</f>
        <v>0</v>
      </c>
      <c r="BG40" s="459">
        <f>('COMPRAS CONJ - FISICOS'!BG40*'COMPRAS CONJ - PRECIOS'!BG40)/1000</f>
        <v>0</v>
      </c>
      <c r="BH40" s="459">
        <f>('COMPRAS CONJ - FISICOS'!BH40*'COMPRAS CONJ - PRECIOS'!BH40)/1000</f>
        <v>0</v>
      </c>
      <c r="BI40" s="459">
        <f>('COMPRAS CONJ - FISICOS'!BI40*'COMPRAS CONJ - PRECIOS'!BI40)/1000</f>
        <v>0</v>
      </c>
      <c r="BJ40" s="459">
        <f>('COMPRAS CONJ - FISICOS'!BJ40*'COMPRAS CONJ - PRECIOS'!BJ40)/1000</f>
        <v>0</v>
      </c>
      <c r="BK40" s="459">
        <f>('COMPRAS CONJ - FISICOS'!BK40*'COMPRAS CONJ - PRECIOS'!BK40)/1000</f>
        <v>0</v>
      </c>
      <c r="BL40" s="459">
        <f>('COMPRAS CONJ - FISICOS'!BL40*'COMPRAS CONJ - PRECIOS'!BL40)/1000</f>
        <v>0</v>
      </c>
      <c r="BM40" s="459">
        <f>('COMPRAS CONJ - FISICOS'!BM40*'COMPRAS CONJ - PRECIOS'!BM40)/1000</f>
        <v>0</v>
      </c>
      <c r="BN40" s="459">
        <f>('COMPRAS CONJ - FISICOS'!BN40*'COMPRAS CONJ - PRECIOS'!BN40)/1000</f>
        <v>0</v>
      </c>
      <c r="BO40" s="459">
        <f>('COMPRAS CONJ - FISICOS'!BO40*'COMPRAS CONJ - PRECIOS'!BO40)/1000</f>
        <v>0</v>
      </c>
      <c r="BP40" s="459">
        <f>('COMPRAS CONJ - FISICOS'!BP40*'COMPRAS CONJ - PRECIOS'!BP40)/1000</f>
        <v>0</v>
      </c>
      <c r="BQ40" s="459">
        <f>('COMPRAS CONJ - FISICOS'!BQ40*'COMPRAS CONJ - PRECIOS'!BQ40)/1000</f>
        <v>0</v>
      </c>
      <c r="BR40" s="459">
        <f>('COMPRAS CONJ - FISICOS'!BR40*'COMPRAS CONJ - PRECIOS'!BR40)/1000</f>
        <v>0</v>
      </c>
      <c r="BS40" s="459">
        <f>('COMPRAS CONJ - FISICOS'!BS40*'COMPRAS CONJ - PRECIOS'!BS40)/1000</f>
        <v>0</v>
      </c>
      <c r="BT40" s="459">
        <f>('COMPRAS CONJ - FISICOS'!BT40*'COMPRAS CONJ - PRECIOS'!BT40)/1000</f>
        <v>0</v>
      </c>
      <c r="BU40" s="459">
        <f>('COMPRAS CONJ - FISICOS'!BU40*'COMPRAS CONJ - PRECIOS'!BU40)/1000</f>
        <v>0</v>
      </c>
      <c r="BV40" s="459">
        <f>('COMPRAS CONJ - FISICOS'!BV40*'COMPRAS CONJ - PRECIOS'!BV40)/1000</f>
        <v>0</v>
      </c>
      <c r="BW40" s="459">
        <f>('COMPRAS CONJ - FISICOS'!BW40*'COMPRAS CONJ - PRECIOS'!BW40)/1000</f>
        <v>0</v>
      </c>
      <c r="BX40" s="459">
        <f>('COMPRAS CONJ - FISICOS'!BX40*'COMPRAS CONJ - PRECIOS'!BX40)/1000</f>
        <v>0</v>
      </c>
      <c r="BY40" s="459">
        <f>('COMPRAS CONJ - FISICOS'!BY40*'COMPRAS CONJ - PRECIOS'!BY40)/1000</f>
        <v>0</v>
      </c>
      <c r="BZ40" s="459">
        <f>('COMPRAS CONJ - FISICOS'!BZ40*'COMPRAS CONJ - PRECIOS'!BZ40)/1000</f>
        <v>0</v>
      </c>
      <c r="CA40" s="459">
        <f>('COMPRAS CONJ - FISICOS'!CA40*'COMPRAS CONJ - PRECIOS'!CA40)/1000</f>
        <v>0</v>
      </c>
    </row>
    <row r="41" spans="1:79" x14ac:dyDescent="0.3">
      <c r="A41" s="9">
        <v>1.5</v>
      </c>
      <c r="B41" s="15" t="s">
        <v>2830</v>
      </c>
      <c r="C41" s="438" t="s">
        <v>5744</v>
      </c>
      <c r="D41" s="11" t="s">
        <v>2825</v>
      </c>
      <c r="E41" s="9" t="s">
        <v>2826</v>
      </c>
      <c r="F41" s="9" t="s">
        <v>2873</v>
      </c>
      <c r="G41" s="9" t="s">
        <v>2874</v>
      </c>
      <c r="H41" s="12" t="s">
        <v>2829</v>
      </c>
      <c r="I41" s="13">
        <v>48.75</v>
      </c>
      <c r="J41" s="14">
        <v>14.08</v>
      </c>
      <c r="K41" s="24">
        <v>43109</v>
      </c>
      <c r="L41" s="24">
        <v>51501</v>
      </c>
      <c r="M41" s="689"/>
      <c r="N41" s="459">
        <f>('COMPRAS CONJ - FISICOS'!N41*'COMPRAS CONJ - PRECIOS'!N41)/1000</f>
        <v>0</v>
      </c>
      <c r="O41" s="459">
        <f>('COMPRAS CONJ - FISICOS'!O41*'COMPRAS CONJ - PRECIOS'!O41)/1000</f>
        <v>0</v>
      </c>
      <c r="P41" s="459">
        <f>('COMPRAS CONJ - FISICOS'!P41*'COMPRAS CONJ - PRECIOS'!P41)/1000</f>
        <v>0</v>
      </c>
      <c r="Q41" s="459">
        <f>('COMPRAS CONJ - FISICOS'!Q41*'COMPRAS CONJ - PRECIOS'!Q41)/1000</f>
        <v>0</v>
      </c>
      <c r="R41" s="459">
        <f>('COMPRAS CONJ - FISICOS'!R41*'COMPRAS CONJ - PRECIOS'!R41)/1000</f>
        <v>0</v>
      </c>
      <c r="S41" s="459">
        <f>('COMPRAS CONJ - FISICOS'!S41*'COMPRAS CONJ - PRECIOS'!S41)/1000</f>
        <v>0</v>
      </c>
      <c r="T41" s="459">
        <f>('COMPRAS CONJ - FISICOS'!T41*'COMPRAS CONJ - PRECIOS'!T41)/1000</f>
        <v>0</v>
      </c>
      <c r="U41" s="459">
        <f>('COMPRAS CONJ - FISICOS'!U41*'COMPRAS CONJ - PRECIOS'!U41)/1000</f>
        <v>0</v>
      </c>
      <c r="V41" s="459">
        <f>('COMPRAS CONJ - FISICOS'!V41*'COMPRAS CONJ - PRECIOS'!V41)/1000</f>
        <v>0</v>
      </c>
      <c r="W41" s="459">
        <f>('COMPRAS CONJ - FISICOS'!W41*'COMPRAS CONJ - PRECIOS'!W41)/1000</f>
        <v>0</v>
      </c>
      <c r="X41" s="459">
        <f>('COMPRAS CONJ - FISICOS'!X41*'COMPRAS CONJ - PRECIOS'!X41)/1000</f>
        <v>0</v>
      </c>
      <c r="Y41" s="459">
        <f>('COMPRAS CONJ - FISICOS'!Y41*'COMPRAS CONJ - PRECIOS'!Y41)/1000</f>
        <v>0</v>
      </c>
      <c r="Z41" s="459">
        <f>('COMPRAS CONJ - FISICOS'!Z41*'COMPRAS CONJ - PRECIOS'!Z41)/1000</f>
        <v>0</v>
      </c>
      <c r="AA41" s="459">
        <f>('COMPRAS CONJ - FISICOS'!AA41*'COMPRAS CONJ - PRECIOS'!AA41)/1000</f>
        <v>0</v>
      </c>
      <c r="AB41" s="459">
        <f>('COMPRAS CONJ - FISICOS'!AB41*'COMPRAS CONJ - PRECIOS'!AB41)/1000</f>
        <v>0</v>
      </c>
      <c r="AC41" s="459">
        <f>('COMPRAS CONJ - FISICOS'!AC41*'COMPRAS CONJ - PRECIOS'!AC41)/1000</f>
        <v>0</v>
      </c>
      <c r="AD41" s="459">
        <f>('COMPRAS CONJ - FISICOS'!AD41*'COMPRAS CONJ - PRECIOS'!AD41)/1000</f>
        <v>0</v>
      </c>
      <c r="AE41" s="459">
        <f>('COMPRAS CONJ - FISICOS'!AE41*'COMPRAS CONJ - PRECIOS'!AE41)/1000</f>
        <v>0</v>
      </c>
      <c r="AF41" s="459">
        <f>('COMPRAS CONJ - FISICOS'!AF41*'COMPRAS CONJ - PRECIOS'!AF41)/1000</f>
        <v>0</v>
      </c>
      <c r="AG41" s="459">
        <f>('COMPRAS CONJ - FISICOS'!AG41*'COMPRAS CONJ - PRECIOS'!AG41)/1000</f>
        <v>0</v>
      </c>
      <c r="AH41" s="459">
        <f>('COMPRAS CONJ - FISICOS'!AH41*'COMPRAS CONJ - PRECIOS'!AH41)/1000</f>
        <v>0</v>
      </c>
      <c r="AI41" s="459">
        <f>('COMPRAS CONJ - FISICOS'!AI41*'COMPRAS CONJ - PRECIOS'!AI41)/1000</f>
        <v>0</v>
      </c>
      <c r="AJ41" s="459">
        <f>('COMPRAS CONJ - FISICOS'!AJ41*'COMPRAS CONJ - PRECIOS'!AJ41)/1000</f>
        <v>0</v>
      </c>
      <c r="AK41" s="459">
        <f>('COMPRAS CONJ - FISICOS'!AK41*'COMPRAS CONJ - PRECIOS'!AK41)/1000</f>
        <v>0</v>
      </c>
      <c r="AL41" s="459">
        <f>('COMPRAS CONJ - FISICOS'!AL41*'COMPRAS CONJ - PRECIOS'!AL41)/1000</f>
        <v>0</v>
      </c>
      <c r="AM41" s="459">
        <f>('COMPRAS CONJ - FISICOS'!AM41*'COMPRAS CONJ - PRECIOS'!AM41)/1000</f>
        <v>0</v>
      </c>
      <c r="AN41" s="459">
        <f>('COMPRAS CONJ - FISICOS'!AN41*'COMPRAS CONJ - PRECIOS'!AN41)/1000</f>
        <v>0</v>
      </c>
      <c r="AO41" s="459">
        <f>('COMPRAS CONJ - FISICOS'!AO41*'COMPRAS CONJ - PRECIOS'!AO41)/1000</f>
        <v>0</v>
      </c>
      <c r="AP41" s="459">
        <f>('COMPRAS CONJ - FISICOS'!AP41*'COMPRAS CONJ - PRECIOS'!AP41)/1000</f>
        <v>0</v>
      </c>
      <c r="AQ41" s="459">
        <f>('COMPRAS CONJ - FISICOS'!AQ41*'COMPRAS CONJ - PRECIOS'!AQ41)/1000</f>
        <v>0</v>
      </c>
      <c r="AR41" s="459">
        <f>('COMPRAS CONJ - FISICOS'!AR41*'COMPRAS CONJ - PRECIOS'!AR41)/1000</f>
        <v>0</v>
      </c>
      <c r="AS41" s="459">
        <f>('COMPRAS CONJ - FISICOS'!AS41*'COMPRAS CONJ - PRECIOS'!AS41)/1000</f>
        <v>0</v>
      </c>
      <c r="AT41" s="459">
        <f>('COMPRAS CONJ - FISICOS'!AT41*'COMPRAS CONJ - PRECIOS'!AT41)/1000</f>
        <v>0</v>
      </c>
      <c r="AU41" s="459">
        <f>('COMPRAS CONJ - FISICOS'!AU41*'COMPRAS CONJ - PRECIOS'!AU41)/1000</f>
        <v>0</v>
      </c>
      <c r="AV41" s="459">
        <f>('COMPRAS CONJ - FISICOS'!AV41*'COMPRAS CONJ - PRECIOS'!AV41)/1000</f>
        <v>0</v>
      </c>
      <c r="AW41" s="459">
        <f>('COMPRAS CONJ - FISICOS'!AW41*'COMPRAS CONJ - PRECIOS'!AW41)/1000</f>
        <v>0</v>
      </c>
      <c r="AX41" s="459">
        <f>('COMPRAS CONJ - FISICOS'!AX41*'COMPRAS CONJ - PRECIOS'!AX41)/1000</f>
        <v>0</v>
      </c>
      <c r="AY41" s="459">
        <f>('COMPRAS CONJ - FISICOS'!AY41*'COMPRAS CONJ - PRECIOS'!AY41)/1000</f>
        <v>0</v>
      </c>
      <c r="AZ41" s="459">
        <f>('COMPRAS CONJ - FISICOS'!AZ41*'COMPRAS CONJ - PRECIOS'!AZ41)/1000</f>
        <v>0</v>
      </c>
      <c r="BA41" s="459">
        <f>('COMPRAS CONJ - FISICOS'!BA41*'COMPRAS CONJ - PRECIOS'!BA41)/1000</f>
        <v>0</v>
      </c>
      <c r="BB41" s="459">
        <f>('COMPRAS CONJ - FISICOS'!BB41*'COMPRAS CONJ - PRECIOS'!BB41)/1000</f>
        <v>0</v>
      </c>
      <c r="BC41" s="459">
        <f>('COMPRAS CONJ - FISICOS'!BC41*'COMPRAS CONJ - PRECIOS'!BC41)/1000</f>
        <v>0</v>
      </c>
      <c r="BD41" s="459">
        <f>('COMPRAS CONJ - FISICOS'!BD41*'COMPRAS CONJ - PRECIOS'!BD41)/1000</f>
        <v>0</v>
      </c>
      <c r="BE41" s="459">
        <f>('COMPRAS CONJ - FISICOS'!BE41*'COMPRAS CONJ - PRECIOS'!BE41)/1000</f>
        <v>0</v>
      </c>
      <c r="BF41" s="459">
        <f>('COMPRAS CONJ - FISICOS'!BF41*'COMPRAS CONJ - PRECIOS'!BF41)/1000</f>
        <v>0</v>
      </c>
      <c r="BG41" s="459">
        <f>('COMPRAS CONJ - FISICOS'!BG41*'COMPRAS CONJ - PRECIOS'!BG41)/1000</f>
        <v>0</v>
      </c>
      <c r="BH41" s="459">
        <f>('COMPRAS CONJ - FISICOS'!BH41*'COMPRAS CONJ - PRECIOS'!BH41)/1000</f>
        <v>0</v>
      </c>
      <c r="BI41" s="459">
        <f>('COMPRAS CONJ - FISICOS'!BI41*'COMPRAS CONJ - PRECIOS'!BI41)/1000</f>
        <v>0</v>
      </c>
      <c r="BJ41" s="459">
        <f>('COMPRAS CONJ - FISICOS'!BJ41*'COMPRAS CONJ - PRECIOS'!BJ41)/1000</f>
        <v>0</v>
      </c>
      <c r="BK41" s="459">
        <f>('COMPRAS CONJ - FISICOS'!BK41*'COMPRAS CONJ - PRECIOS'!BK41)/1000</f>
        <v>0</v>
      </c>
      <c r="BL41" s="459">
        <f>('COMPRAS CONJ - FISICOS'!BL41*'COMPRAS CONJ - PRECIOS'!BL41)/1000</f>
        <v>0</v>
      </c>
      <c r="BM41" s="459">
        <f>('COMPRAS CONJ - FISICOS'!BM41*'COMPRAS CONJ - PRECIOS'!BM41)/1000</f>
        <v>0</v>
      </c>
      <c r="BN41" s="459">
        <f>('COMPRAS CONJ - FISICOS'!BN41*'COMPRAS CONJ - PRECIOS'!BN41)/1000</f>
        <v>0</v>
      </c>
      <c r="BO41" s="459">
        <f>('COMPRAS CONJ - FISICOS'!BO41*'COMPRAS CONJ - PRECIOS'!BO41)/1000</f>
        <v>0</v>
      </c>
      <c r="BP41" s="459">
        <f>('COMPRAS CONJ - FISICOS'!BP41*'COMPRAS CONJ - PRECIOS'!BP41)/1000</f>
        <v>0</v>
      </c>
      <c r="BQ41" s="459">
        <f>('COMPRAS CONJ - FISICOS'!BQ41*'COMPRAS CONJ - PRECIOS'!BQ41)/1000</f>
        <v>0</v>
      </c>
      <c r="BR41" s="459">
        <f>('COMPRAS CONJ - FISICOS'!BR41*'COMPRAS CONJ - PRECIOS'!BR41)/1000</f>
        <v>0</v>
      </c>
      <c r="BS41" s="459">
        <f>('COMPRAS CONJ - FISICOS'!BS41*'COMPRAS CONJ - PRECIOS'!BS41)/1000</f>
        <v>0</v>
      </c>
      <c r="BT41" s="459">
        <f>('COMPRAS CONJ - FISICOS'!BT41*'COMPRAS CONJ - PRECIOS'!BT41)/1000</f>
        <v>0</v>
      </c>
      <c r="BU41" s="459">
        <f>('COMPRAS CONJ - FISICOS'!BU41*'COMPRAS CONJ - PRECIOS'!BU41)/1000</f>
        <v>0</v>
      </c>
      <c r="BV41" s="459">
        <f>('COMPRAS CONJ - FISICOS'!BV41*'COMPRAS CONJ - PRECIOS'!BV41)/1000</f>
        <v>0</v>
      </c>
      <c r="BW41" s="459">
        <f>('COMPRAS CONJ - FISICOS'!BW41*'COMPRAS CONJ - PRECIOS'!BW41)/1000</f>
        <v>0</v>
      </c>
      <c r="BX41" s="459">
        <f>('COMPRAS CONJ - FISICOS'!BX41*'COMPRAS CONJ - PRECIOS'!BX41)/1000</f>
        <v>0</v>
      </c>
      <c r="BY41" s="459">
        <f>('COMPRAS CONJ - FISICOS'!BY41*'COMPRAS CONJ - PRECIOS'!BY41)/1000</f>
        <v>0</v>
      </c>
      <c r="BZ41" s="459">
        <f>('COMPRAS CONJ - FISICOS'!BZ41*'COMPRAS CONJ - PRECIOS'!BZ41)/1000</f>
        <v>0</v>
      </c>
      <c r="CA41" s="459">
        <f>('COMPRAS CONJ - FISICOS'!CA41*'COMPRAS CONJ - PRECIOS'!CA41)/1000</f>
        <v>0</v>
      </c>
    </row>
    <row r="42" spans="1:79" x14ac:dyDescent="0.3">
      <c r="A42" s="9">
        <v>1.5</v>
      </c>
      <c r="B42" s="15" t="s">
        <v>2830</v>
      </c>
      <c r="C42" s="438" t="s">
        <v>5745</v>
      </c>
      <c r="D42" s="11" t="s">
        <v>2825</v>
      </c>
      <c r="E42" s="9" t="s">
        <v>2850</v>
      </c>
      <c r="F42" s="9" t="s">
        <v>2875</v>
      </c>
      <c r="G42" s="9" t="s">
        <v>2876</v>
      </c>
      <c r="H42" s="12" t="s">
        <v>2877</v>
      </c>
      <c r="I42" s="13">
        <v>59.2</v>
      </c>
      <c r="J42" s="14">
        <v>1.7</v>
      </c>
      <c r="K42" s="24">
        <v>42873</v>
      </c>
      <c r="L42" s="24">
        <v>43368</v>
      </c>
      <c r="M42" s="689">
        <v>43368</v>
      </c>
      <c r="N42" s="459">
        <f>('COMPRAS CONJ - FISICOS'!N42*'COMPRAS CONJ - PRECIOS'!N42)/1000</f>
        <v>0</v>
      </c>
      <c r="O42" s="459">
        <f>('COMPRAS CONJ - FISICOS'!O42*'COMPRAS CONJ - PRECIOS'!O42)/1000</f>
        <v>0</v>
      </c>
      <c r="P42" s="459">
        <f>('COMPRAS CONJ - FISICOS'!P42*'COMPRAS CONJ - PRECIOS'!P42)/1000</f>
        <v>0</v>
      </c>
      <c r="Q42" s="459">
        <f>('COMPRAS CONJ - FISICOS'!Q42*'COMPRAS CONJ - PRECIOS'!Q42)/1000</f>
        <v>0</v>
      </c>
      <c r="R42" s="459">
        <f>('COMPRAS CONJ - FISICOS'!R42*'COMPRAS CONJ - PRECIOS'!R42)/1000</f>
        <v>0</v>
      </c>
      <c r="S42" s="459">
        <f>('COMPRAS CONJ - FISICOS'!S42*'COMPRAS CONJ - PRECIOS'!S42)/1000</f>
        <v>0</v>
      </c>
      <c r="T42" s="459">
        <f>('COMPRAS CONJ - FISICOS'!T42*'COMPRAS CONJ - PRECIOS'!T42)/1000</f>
        <v>0</v>
      </c>
      <c r="U42" s="459">
        <f>('COMPRAS CONJ - FISICOS'!U42*'COMPRAS CONJ - PRECIOS'!U42)/1000</f>
        <v>0</v>
      </c>
      <c r="V42" s="459">
        <f>('COMPRAS CONJ - FISICOS'!V42*'COMPRAS CONJ - PRECIOS'!V42)/1000</f>
        <v>0</v>
      </c>
      <c r="W42" s="459">
        <f>('COMPRAS CONJ - FISICOS'!W42*'COMPRAS CONJ - PRECIOS'!W42)/1000</f>
        <v>0</v>
      </c>
      <c r="X42" s="459">
        <f>('COMPRAS CONJ - FISICOS'!X42*'COMPRAS CONJ - PRECIOS'!X42)/1000</f>
        <v>0</v>
      </c>
      <c r="Y42" s="459">
        <f>('COMPRAS CONJ - FISICOS'!Y42*'COMPRAS CONJ - PRECIOS'!Y42)/1000</f>
        <v>0</v>
      </c>
      <c r="Z42" s="459">
        <f>('COMPRAS CONJ - FISICOS'!Z42*'COMPRAS CONJ - PRECIOS'!Z42)/1000</f>
        <v>0</v>
      </c>
      <c r="AA42" s="459">
        <f>('COMPRAS CONJ - FISICOS'!AA42*'COMPRAS CONJ - PRECIOS'!AA42)/1000</f>
        <v>0</v>
      </c>
      <c r="AB42" s="459">
        <f>('COMPRAS CONJ - FISICOS'!AB42*'COMPRAS CONJ - PRECIOS'!AB42)/1000</f>
        <v>4.438204947959999E-3</v>
      </c>
      <c r="AC42" s="459">
        <f>('COMPRAS CONJ - FISICOS'!AC42*'COMPRAS CONJ - PRECIOS'!AC42)/1000</f>
        <v>2.1408150176391996E-2</v>
      </c>
      <c r="AD42" s="459">
        <f>('COMPRAS CONJ - FISICOS'!AD42*'COMPRAS CONJ - PRECIOS'!AD42)/1000</f>
        <v>2.0251980303295995E-2</v>
      </c>
      <c r="AE42" s="459">
        <f>('COMPRAS CONJ - FISICOS'!AE42*'COMPRAS CONJ - PRECIOS'!AE42)/1000</f>
        <v>1.7931746721951997E-2</v>
      </c>
      <c r="AF42" s="459">
        <f>('COMPRAS CONJ - FISICOS'!AF42*'COMPRAS CONJ - PRECIOS'!AF42)/1000</f>
        <v>2.1229154002111998E-2</v>
      </c>
      <c r="AG42" s="459">
        <f>('COMPRAS CONJ - FISICOS'!AG42*'COMPRAS CONJ - PRECIOS'!AG42)/1000</f>
        <v>1.3138319192151996E-2</v>
      </c>
      <c r="AH42" s="459">
        <f>('COMPRAS CONJ - FISICOS'!AH42*'COMPRAS CONJ - PRECIOS'!AH42)/1000</f>
        <v>1.9141927046088001E-2</v>
      </c>
      <c r="AI42" s="459">
        <f>('COMPRAS CONJ - FISICOS'!AI42*'COMPRAS CONJ - PRECIOS'!AI42)/1000</f>
        <v>2.0542044123047998E-2</v>
      </c>
      <c r="AJ42" s="459">
        <f>('COMPRAS CONJ - FISICOS'!AJ42*'COMPRAS CONJ - PRECIOS'!AJ42)/1000</f>
        <v>1.2455779428176E-2</v>
      </c>
      <c r="AK42" s="459">
        <f>('COMPRAS CONJ - FISICOS'!AK42*'COMPRAS CONJ - PRECIOS'!AK42)/1000</f>
        <v>1.5351362801431997E-2</v>
      </c>
      <c r="AL42" s="459">
        <f>('COMPRAS CONJ - FISICOS'!AL42*'COMPRAS CONJ - PRECIOS'!AL42)/1000</f>
        <v>1.6129805738087998E-2</v>
      </c>
      <c r="AM42" s="459">
        <f>('COMPRAS CONJ - FISICOS'!AM42*'COMPRAS CONJ - PRECIOS'!AM42)/1000</f>
        <v>2.2633633461655998E-2</v>
      </c>
      <c r="AN42" s="459">
        <f>('COMPRAS CONJ - FISICOS'!AN42*'COMPRAS CONJ - PRECIOS'!AN42)/1000</f>
        <v>2.6950269764543996E-2</v>
      </c>
      <c r="AO42" s="459">
        <f>('COMPRAS CONJ - FISICOS'!AO42*'COMPRAS CONJ - PRECIOS'!AO42)/1000</f>
        <v>3.2383323361343995E-2</v>
      </c>
      <c r="AP42" s="459">
        <f>('COMPRAS CONJ - FISICOS'!AP42*'COMPRAS CONJ - PRECIOS'!AP42)/1000</f>
        <v>3.5249426385791996E-2</v>
      </c>
      <c r="AQ42" s="459">
        <f>('COMPRAS CONJ - FISICOS'!AQ42*'COMPRAS CONJ - PRECIOS'!AQ42)/1000</f>
        <v>3.3614369504255996E-2</v>
      </c>
      <c r="AR42" s="459">
        <f>('COMPRAS CONJ - FISICOS'!AR42*'COMPRAS CONJ - PRECIOS'!AR42)/1000</f>
        <v>3.3746692352064005E-2</v>
      </c>
      <c r="AS42" s="459">
        <f>('COMPRAS CONJ - FISICOS'!AS42*'COMPRAS CONJ - PRECIOS'!AS42)/1000</f>
        <v>2.9338630266623998E-2</v>
      </c>
      <c r="AT42" s="459">
        <f>('COMPRAS CONJ - FISICOS'!AT42*'COMPRAS CONJ - PRECIOS'!AT42)/1000</f>
        <v>2.8217019837119998E-2</v>
      </c>
      <c r="AU42" s="459">
        <f>('COMPRAS CONJ - FISICOS'!AU42*'COMPRAS CONJ - PRECIOS'!AU42)/1000</f>
        <v>2.2195097877696E-2</v>
      </c>
      <c r="AV42" s="459">
        <f>('COMPRAS CONJ - FISICOS'!AV42*'COMPRAS CONJ - PRECIOS'!AV42)/1000</f>
        <v>1.8275834561087997E-2</v>
      </c>
      <c r="AW42" s="459">
        <f>('COMPRAS CONJ - FISICOS'!AW42*'COMPRAS CONJ - PRECIOS'!AW42)/1000</f>
        <v>1.3914039698111998E-2</v>
      </c>
      <c r="AX42" s="459">
        <f>('COMPRAS CONJ - FISICOS'!AX42*'COMPRAS CONJ - PRECIOS'!AX42)/1000</f>
        <v>1.5505364547455998E-2</v>
      </c>
      <c r="AY42" s="459">
        <f>('COMPRAS CONJ - FISICOS'!AY42*'COMPRAS CONJ - PRECIOS'!AY42)/1000</f>
        <v>2.1525878067839996E-2</v>
      </c>
      <c r="AZ42" s="459">
        <f>('COMPRAS CONJ - FISICOS'!AZ42*'COMPRAS CONJ - PRECIOS'!AZ42)/1000</f>
        <v>2.7986375444832005E-2</v>
      </c>
      <c r="BA42" s="459">
        <f>('COMPRAS CONJ - FISICOS'!BA42*'COMPRAS CONJ - PRECIOS'!BA42)/1000</f>
        <v>3.0468966155712002E-2</v>
      </c>
      <c r="BB42" s="459">
        <f>('COMPRAS CONJ - FISICOS'!BB42*'COMPRAS CONJ - PRECIOS'!BB42)/1000</f>
        <v>3.4239123243360002E-2</v>
      </c>
      <c r="BC42" s="459">
        <f>('COMPRAS CONJ - FISICOS'!BC42*'COMPRAS CONJ - PRECIOS'!BC42)/1000</f>
        <v>3.8826830543760002E-2</v>
      </c>
      <c r="BD42" s="459">
        <f>('COMPRAS CONJ - FISICOS'!BD42*'COMPRAS CONJ - PRECIOS'!BD42)/1000</f>
        <v>3.6524883046176009E-2</v>
      </c>
      <c r="BE42" s="459">
        <f>('COMPRAS CONJ - FISICOS'!BE42*'COMPRAS CONJ - PRECIOS'!BE42)/1000</f>
        <v>2.9032845447312008E-2</v>
      </c>
      <c r="BF42" s="459">
        <f>('COMPRAS CONJ - FISICOS'!BF42*'COMPRAS CONJ - PRECIOS'!BF42)/1000</f>
        <v>2.5409738524968004E-2</v>
      </c>
      <c r="BG42" s="459">
        <f>('COMPRAS CONJ - FISICOS'!BG42*'COMPRAS CONJ - PRECIOS'!BG42)/1000</f>
        <v>2.3075057503008003E-2</v>
      </c>
      <c r="BH42" s="459">
        <f>('COMPRAS CONJ - FISICOS'!BH42*'COMPRAS CONJ - PRECIOS'!BH42)/1000</f>
        <v>1.7071714807056004E-2</v>
      </c>
      <c r="BI42" s="459">
        <f>('COMPRAS CONJ - FISICOS'!BI42*'COMPRAS CONJ - PRECIOS'!BI42)/1000</f>
        <v>1.4034659736888002E-2</v>
      </c>
      <c r="BJ42" s="459">
        <f>('COMPRAS CONJ - FISICOS'!BJ42*'COMPRAS CONJ - PRECIOS'!BJ42)/1000</f>
        <v>1.8450247433184002E-2</v>
      </c>
      <c r="BK42" s="459">
        <f>('COMPRAS CONJ - FISICOS'!BK42*'COMPRAS CONJ - PRECIOS'!BK42)/1000</f>
        <v>2.2826655177983997E-2</v>
      </c>
      <c r="BL42" s="459">
        <f>('COMPRAS CONJ - FISICOS'!BL42*'COMPRAS CONJ - PRECIOS'!BL42)/1000</f>
        <v>2.8034553679703998E-2</v>
      </c>
      <c r="BM42" s="459">
        <f>('COMPRAS CONJ - FISICOS'!BM42*'COMPRAS CONJ - PRECIOS'!BM42)/1000</f>
        <v>3.3296027437872001E-2</v>
      </c>
      <c r="BN42" s="459">
        <f>('COMPRAS CONJ - FISICOS'!BN42*'COMPRAS CONJ - PRECIOS'!BN42)/1000</f>
        <v>3.5364962972663998E-2</v>
      </c>
      <c r="BO42" s="459">
        <f>('COMPRAS CONJ - FISICOS'!BO42*'COMPRAS CONJ - PRECIOS'!BO42)/1000</f>
        <v>3.3739990012223997E-2</v>
      </c>
      <c r="BP42" s="459">
        <f>('COMPRAS CONJ - FISICOS'!BP42*'COMPRAS CONJ - PRECIOS'!BP42)/1000</f>
        <v>3.2996920790592008E-2</v>
      </c>
      <c r="BQ42" s="459">
        <f>('COMPRAS CONJ - FISICOS'!BQ42*'COMPRAS CONJ - PRECIOS'!BQ42)/1000</f>
        <v>2.7593901138672005E-2</v>
      </c>
      <c r="BR42" s="459">
        <f>('COMPRAS CONJ - FISICOS'!BR42*'COMPRAS CONJ - PRECIOS'!BR42)/1000</f>
        <v>2.9636923388688008E-2</v>
      </c>
      <c r="BS42" s="459">
        <f>('COMPRAS CONJ - FISICOS'!BS42*'COMPRAS CONJ - PRECIOS'!BS42)/1000</f>
        <v>2.3611965897168005E-2</v>
      </c>
      <c r="BT42" s="459">
        <f>('COMPRAS CONJ - FISICOS'!BT42*'COMPRAS CONJ - PRECIOS'!BT42)/1000</f>
        <v>2.0587611668303557E-2</v>
      </c>
      <c r="BU42" s="459">
        <f>('COMPRAS CONJ - FISICOS'!BU42*'COMPRAS CONJ - PRECIOS'!BU42)/1000</f>
        <v>1.4655982263265413E-2</v>
      </c>
      <c r="BV42" s="459">
        <f>('COMPRAS CONJ - FISICOS'!BV42*'COMPRAS CONJ - PRECIOS'!BV42)/1000</f>
        <v>2.1116467747856308E-2</v>
      </c>
      <c r="BW42" s="459">
        <f>('COMPRAS CONJ - FISICOS'!BW42*'COMPRAS CONJ - PRECIOS'!BW42)/1000</f>
        <v>2.5378223557758681E-2</v>
      </c>
      <c r="BX42" s="459">
        <f>('COMPRAS CONJ - FISICOS'!BX42*'COMPRAS CONJ - PRECIOS'!BX42)/1000</f>
        <v>2.2763456426296142E-2</v>
      </c>
      <c r="BY42" s="459">
        <f>('COMPRAS CONJ - FISICOS'!BY42*'COMPRAS CONJ - PRECIOS'!BY42)/1000</f>
        <v>3.3282133622598679E-2</v>
      </c>
      <c r="BZ42" s="459">
        <f>('COMPRAS CONJ - FISICOS'!BZ42*'COMPRAS CONJ - PRECIOS'!BZ42)/1000</f>
        <v>3.1241872231101472E-2</v>
      </c>
      <c r="CA42" s="459">
        <f>('COMPRAS CONJ - FISICOS'!CA42*'COMPRAS CONJ - PRECIOS'!CA42)/1000</f>
        <v>2.5581089009782676E-2</v>
      </c>
    </row>
    <row r="43" spans="1:79" x14ac:dyDescent="0.3">
      <c r="A43" s="9">
        <v>1.5</v>
      </c>
      <c r="B43" s="15" t="s">
        <v>2830</v>
      </c>
      <c r="C43" s="438" t="s">
        <v>5746</v>
      </c>
      <c r="D43" s="11" t="s">
        <v>2825</v>
      </c>
      <c r="E43" s="9" t="s">
        <v>2850</v>
      </c>
      <c r="F43" s="9" t="s">
        <v>2878</v>
      </c>
      <c r="G43" s="9" t="s">
        <v>2879</v>
      </c>
      <c r="H43" s="12" t="s">
        <v>2837</v>
      </c>
      <c r="I43" s="13">
        <v>57.63</v>
      </c>
      <c r="J43" s="14">
        <v>32</v>
      </c>
      <c r="K43" s="24">
        <v>42916</v>
      </c>
      <c r="L43" s="24">
        <v>43456</v>
      </c>
      <c r="M43" s="689">
        <v>43456</v>
      </c>
      <c r="N43" s="459">
        <f>('COMPRAS CONJ - FISICOS'!N43*'COMPRAS CONJ - PRECIOS'!N43)/1000</f>
        <v>0</v>
      </c>
      <c r="O43" s="459">
        <f>('COMPRAS CONJ - FISICOS'!O43*'COMPRAS CONJ - PRECIOS'!O43)/1000</f>
        <v>0</v>
      </c>
      <c r="P43" s="459">
        <f>('COMPRAS CONJ - FISICOS'!P43*'COMPRAS CONJ - PRECIOS'!P43)/1000</f>
        <v>0</v>
      </c>
      <c r="Q43" s="459">
        <f>('COMPRAS CONJ - FISICOS'!Q43*'COMPRAS CONJ - PRECIOS'!Q43)/1000</f>
        <v>0</v>
      </c>
      <c r="R43" s="459">
        <f>('COMPRAS CONJ - FISICOS'!R43*'COMPRAS CONJ - PRECIOS'!R43)/1000</f>
        <v>0</v>
      </c>
      <c r="S43" s="459">
        <f>('COMPRAS CONJ - FISICOS'!S43*'COMPRAS CONJ - PRECIOS'!S43)/1000</f>
        <v>0</v>
      </c>
      <c r="T43" s="459">
        <f>('COMPRAS CONJ - FISICOS'!T43*'COMPRAS CONJ - PRECIOS'!T43)/1000</f>
        <v>0</v>
      </c>
      <c r="U43" s="459">
        <f>('COMPRAS CONJ - FISICOS'!U43*'COMPRAS CONJ - PRECIOS'!U43)/1000</f>
        <v>0</v>
      </c>
      <c r="V43" s="459">
        <f>('COMPRAS CONJ - FISICOS'!V43*'COMPRAS CONJ - PRECIOS'!V43)/1000</f>
        <v>0</v>
      </c>
      <c r="W43" s="459">
        <f>('COMPRAS CONJ - FISICOS'!W43*'COMPRAS CONJ - PRECIOS'!W43)/1000</f>
        <v>0</v>
      </c>
      <c r="X43" s="459">
        <f>('COMPRAS CONJ - FISICOS'!X43*'COMPRAS CONJ - PRECIOS'!X43)/1000</f>
        <v>0</v>
      </c>
      <c r="Y43" s="459">
        <f>('COMPRAS CONJ - FISICOS'!Y43*'COMPRAS CONJ - PRECIOS'!Y43)/1000</f>
        <v>0</v>
      </c>
      <c r="Z43" s="459">
        <f>('COMPRAS CONJ - FISICOS'!Z43*'COMPRAS CONJ - PRECIOS'!Z43)/1000</f>
        <v>0</v>
      </c>
      <c r="AA43" s="459">
        <f>('COMPRAS CONJ - FISICOS'!AA43*'COMPRAS CONJ - PRECIOS'!AA43)/1000</f>
        <v>0</v>
      </c>
      <c r="AB43" s="459">
        <f>('COMPRAS CONJ - FISICOS'!AB43*'COMPRAS CONJ - PRECIOS'!AB43)/1000</f>
        <v>0</v>
      </c>
      <c r="AC43" s="459">
        <f>('COMPRAS CONJ - FISICOS'!AC43*'COMPRAS CONJ - PRECIOS'!AC43)/1000</f>
        <v>0</v>
      </c>
      <c r="AD43" s="459">
        <f>('COMPRAS CONJ - FISICOS'!AD43*'COMPRAS CONJ - PRECIOS'!AD43)/1000</f>
        <v>0</v>
      </c>
      <c r="AE43" s="459">
        <f>('COMPRAS CONJ - FISICOS'!AE43*'COMPRAS CONJ - PRECIOS'!AE43)/1000</f>
        <v>0.1474821864611445</v>
      </c>
      <c r="AF43" s="459">
        <f>('COMPRAS CONJ - FISICOS'!AF43*'COMPRAS CONJ - PRECIOS'!AF43)/1000</f>
        <v>0.35788833523432295</v>
      </c>
      <c r="AG43" s="459">
        <f>('COMPRAS CONJ - FISICOS'!AG43*'COMPRAS CONJ - PRECIOS'!AG43)/1000</f>
        <v>0.42902189277152725</v>
      </c>
      <c r="AH43" s="459">
        <f>('COMPRAS CONJ - FISICOS'!AH43*'COMPRAS CONJ - PRECIOS'!AH43)/1000</f>
        <v>0.47337649082180311</v>
      </c>
      <c r="AI43" s="459">
        <f>('COMPRAS CONJ - FISICOS'!AI43*'COMPRAS CONJ - PRECIOS'!AI43)/1000</f>
        <v>0.39205687413302021</v>
      </c>
      <c r="AJ43" s="459">
        <f>('COMPRAS CONJ - FISICOS'!AJ43*'COMPRAS CONJ - PRECIOS'!AJ43)/1000</f>
        <v>0.27967406079722867</v>
      </c>
      <c r="AK43" s="459">
        <f>('COMPRAS CONJ - FISICOS'!AK43*'COMPRAS CONJ - PRECIOS'!AK43)/1000</f>
        <v>0.2592320406117456</v>
      </c>
      <c r="AL43" s="459">
        <f>('COMPRAS CONJ - FISICOS'!AL43*'COMPRAS CONJ - PRECIOS'!AL43)/1000</f>
        <v>0.24361035177162704</v>
      </c>
      <c r="AM43" s="459">
        <f>('COMPRAS CONJ - FISICOS'!AM43*'COMPRAS CONJ - PRECIOS'!AM43)/1000</f>
        <v>0.37969401509141443</v>
      </c>
      <c r="AN43" s="459">
        <f>('COMPRAS CONJ - FISICOS'!AN43*'COMPRAS CONJ - PRECIOS'!AN43)/1000</f>
        <v>0.48171550901135762</v>
      </c>
      <c r="AO43" s="459">
        <f>('COMPRAS CONJ - FISICOS'!AO43*'COMPRAS CONJ - PRECIOS'!AO43)/1000</f>
        <v>0.53440885562001206</v>
      </c>
      <c r="AP43" s="459">
        <f>('COMPRAS CONJ - FISICOS'!AP43*'COMPRAS CONJ - PRECIOS'!AP43)/1000</f>
        <v>0.59706696159270711</v>
      </c>
      <c r="AQ43" s="459">
        <f>('COMPRAS CONJ - FISICOS'!AQ43*'COMPRAS CONJ - PRECIOS'!AQ43)/1000</f>
        <v>0.64251152425272595</v>
      </c>
      <c r="AR43" s="459">
        <f>('COMPRAS CONJ - FISICOS'!AR43*'COMPRAS CONJ - PRECIOS'!AR43)/1000</f>
        <v>0.60807420990794525</v>
      </c>
      <c r="AS43" s="459">
        <f>('COMPRAS CONJ - FISICOS'!AS43*'COMPRAS CONJ - PRECIOS'!AS43)/1000</f>
        <v>0.5216720867316792</v>
      </c>
      <c r="AT43" s="459">
        <f>('COMPRAS CONJ - FISICOS'!AT43*'COMPRAS CONJ - PRECIOS'!AT43)/1000</f>
        <v>0.50774157005734799</v>
      </c>
      <c r="AU43" s="459">
        <f>('COMPRAS CONJ - FISICOS'!AU43*'COMPRAS CONJ - PRECIOS'!AU43)/1000</f>
        <v>0.39950776798167958</v>
      </c>
      <c r="AV43" s="459">
        <f>('COMPRAS CONJ - FISICOS'!AV43*'COMPRAS CONJ - PRECIOS'!AV43)/1000</f>
        <v>0.34983877553622361</v>
      </c>
      <c r="AW43" s="459">
        <f>('COMPRAS CONJ - FISICOS'!AW43*'COMPRAS CONJ - PRECIOS'!AW43)/1000</f>
        <v>0.28876878455707083</v>
      </c>
      <c r="AX43" s="459">
        <f>('COMPRAS CONJ - FISICOS'!AX43*'COMPRAS CONJ - PRECIOS'!AX43)/1000</f>
        <v>0.27538656551645402</v>
      </c>
      <c r="AY43" s="459">
        <f>('COMPRAS CONJ - FISICOS'!AY43*'COMPRAS CONJ - PRECIOS'!AY43)/1000</f>
        <v>0.41227532878475165</v>
      </c>
      <c r="AZ43" s="459">
        <f>('COMPRAS CONJ - FISICOS'!AZ43*'COMPRAS CONJ - PRECIOS'!AZ43)/1000</f>
        <v>0.49886659339280282</v>
      </c>
      <c r="BA43" s="459">
        <f>('COMPRAS CONJ - FISICOS'!BA43*'COMPRAS CONJ - PRECIOS'!BA43)/1000</f>
        <v>0.57050533318406027</v>
      </c>
      <c r="BB43" s="459">
        <f>('COMPRAS CONJ - FISICOS'!BB43*'COMPRAS CONJ - PRECIOS'!BB43)/1000</f>
        <v>0.58807834775438417</v>
      </c>
      <c r="BC43" s="459">
        <f>('COMPRAS CONJ - FISICOS'!BC43*'COMPRAS CONJ - PRECIOS'!BC43)/1000</f>
        <v>0.66460840037830982</v>
      </c>
      <c r="BD43" s="459">
        <f>('COMPRAS CONJ - FISICOS'!BD43*'COMPRAS CONJ - PRECIOS'!BD43)/1000</f>
        <v>0.62291678332112155</v>
      </c>
      <c r="BE43" s="459">
        <f>('COMPRAS CONJ - FISICOS'!BE43*'COMPRAS CONJ - PRECIOS'!BE43)/1000</f>
        <v>0.48637344806866628</v>
      </c>
      <c r="BF43" s="459">
        <f>('COMPRAS CONJ - FISICOS'!BF43*'COMPRAS CONJ - PRECIOS'!BF43)/1000</f>
        <v>0.42180141177227343</v>
      </c>
      <c r="BG43" s="459">
        <f>('COMPRAS CONJ - FISICOS'!BG43*'COMPRAS CONJ - PRECIOS'!BG43)/1000</f>
        <v>0.40198586046380375</v>
      </c>
      <c r="BH43" s="459">
        <f>('COMPRAS CONJ - FISICOS'!BH43*'COMPRAS CONJ - PRECIOS'!BH43)/1000</f>
        <v>0.31415485486573441</v>
      </c>
      <c r="BI43" s="459">
        <f>('COMPRAS CONJ - FISICOS'!BI43*'COMPRAS CONJ - PRECIOS'!BI43)/1000</f>
        <v>0.23197630106620937</v>
      </c>
      <c r="BJ43" s="459">
        <f>('COMPRAS CONJ - FISICOS'!BJ43*'COMPRAS CONJ - PRECIOS'!BJ43)/1000</f>
        <v>0.34630671749354097</v>
      </c>
      <c r="BK43" s="459">
        <f>('COMPRAS CONJ - FISICOS'!BK43*'COMPRAS CONJ - PRECIOS'!BK43)/1000</f>
        <v>0.42726127648801282</v>
      </c>
      <c r="BL43" s="459">
        <f>('COMPRAS CONJ - FISICOS'!BL43*'COMPRAS CONJ - PRECIOS'!BL43)/1000</f>
        <v>0.47715325432012984</v>
      </c>
      <c r="BM43" s="459">
        <f>('COMPRAS CONJ - FISICOS'!BM43*'COMPRAS CONJ - PRECIOS'!BM43)/1000</f>
        <v>0.61296738040822096</v>
      </c>
      <c r="BN43" s="459">
        <f>('COMPRAS CONJ - FISICOS'!BN43*'COMPRAS CONJ - PRECIOS'!BN43)/1000</f>
        <v>0.63670098413156762</v>
      </c>
      <c r="BO43" s="459">
        <f>('COMPRAS CONJ - FISICOS'!BO43*'COMPRAS CONJ - PRECIOS'!BO43)/1000</f>
        <v>0.57301097751340291</v>
      </c>
      <c r="BP43" s="459">
        <f>('COMPRAS CONJ - FISICOS'!BP43*'COMPRAS CONJ - PRECIOS'!BP43)/1000</f>
        <v>0.58385073250181707</v>
      </c>
      <c r="BQ43" s="459">
        <f>('COMPRAS CONJ - FISICOS'!BQ43*'COMPRAS CONJ - PRECIOS'!BQ43)/1000</f>
        <v>0.50472413555706463</v>
      </c>
      <c r="BR43" s="459">
        <f>('COMPRAS CONJ - FISICOS'!BR43*'COMPRAS CONJ - PRECIOS'!BR43)/1000</f>
        <v>0.55672447238797962</v>
      </c>
      <c r="BS43" s="459">
        <f>('COMPRAS CONJ - FISICOS'!BS43*'COMPRAS CONJ - PRECIOS'!BS43)/1000</f>
        <v>0.44662384140024436</v>
      </c>
      <c r="BT43" s="459">
        <f>('COMPRAS CONJ - FISICOS'!BT43*'COMPRAS CONJ - PRECIOS'!BT43)/1000</f>
        <v>0.37725407327323812</v>
      </c>
      <c r="BU43" s="459">
        <f>('COMPRAS CONJ - FISICOS'!BU43*'COMPRAS CONJ - PRECIOS'!BU43)/1000</f>
        <v>0.26856097228362025</v>
      </c>
      <c r="BV43" s="459">
        <f>('COMPRAS CONJ - FISICOS'!BV43*'COMPRAS CONJ - PRECIOS'!BV43)/1000</f>
        <v>0.38694500359585338</v>
      </c>
      <c r="BW43" s="459">
        <f>('COMPRAS CONJ - FISICOS'!BW43*'COMPRAS CONJ - PRECIOS'!BW43)/1000</f>
        <v>0.46503879924757796</v>
      </c>
      <c r="BX43" s="459">
        <f>('COMPRAS CONJ - FISICOS'!BX43*'COMPRAS CONJ - PRECIOS'!BX43)/1000</f>
        <v>0.41014923998416836</v>
      </c>
      <c r="BY43" s="459">
        <f>('COMPRAS CONJ - FISICOS'!BY43*'COMPRAS CONJ - PRECIOS'!BY43)/1000</f>
        <v>0.59967350980105472</v>
      </c>
      <c r="BZ43" s="459">
        <f>('COMPRAS CONJ - FISICOS'!BZ43*'COMPRAS CONJ - PRECIOS'!BZ43)/1000</f>
        <v>0.56291232365161992</v>
      </c>
      <c r="CA43" s="459">
        <f>('COMPRAS CONJ - FISICOS'!CA43*'COMPRAS CONJ - PRECIOS'!CA43)/1000</f>
        <v>0.46875617158466637</v>
      </c>
    </row>
    <row r="44" spans="1:79" x14ac:dyDescent="0.3">
      <c r="A44" s="9">
        <v>1.5</v>
      </c>
      <c r="B44" s="15" t="s">
        <v>2830</v>
      </c>
      <c r="C44" s="438" t="s">
        <v>5747</v>
      </c>
      <c r="D44" s="11" t="s">
        <v>2825</v>
      </c>
      <c r="E44" s="9" t="s">
        <v>2850</v>
      </c>
      <c r="F44" s="9" t="s">
        <v>2880</v>
      </c>
      <c r="G44" s="9" t="s">
        <v>2881</v>
      </c>
      <c r="H44" s="12" t="s">
        <v>5685</v>
      </c>
      <c r="I44" s="13">
        <v>56.5</v>
      </c>
      <c r="J44" s="14">
        <v>13.5</v>
      </c>
      <c r="K44" s="24">
        <v>42881</v>
      </c>
      <c r="L44" s="24">
        <v>43645</v>
      </c>
      <c r="M44" s="689">
        <v>43645</v>
      </c>
      <c r="N44" s="459">
        <f>('COMPRAS CONJ - FISICOS'!N44*'COMPRAS CONJ - PRECIOS'!N44)/1000</f>
        <v>0</v>
      </c>
      <c r="O44" s="459">
        <f>('COMPRAS CONJ - FISICOS'!O44*'COMPRAS CONJ - PRECIOS'!O44)/1000</f>
        <v>0</v>
      </c>
      <c r="P44" s="459">
        <f>('COMPRAS CONJ - FISICOS'!P44*'COMPRAS CONJ - PRECIOS'!P44)/1000</f>
        <v>0</v>
      </c>
      <c r="Q44" s="459">
        <f>('COMPRAS CONJ - FISICOS'!Q44*'COMPRAS CONJ - PRECIOS'!Q44)/1000</f>
        <v>0</v>
      </c>
      <c r="R44" s="459">
        <f>('COMPRAS CONJ - FISICOS'!R44*'COMPRAS CONJ - PRECIOS'!R44)/1000</f>
        <v>0</v>
      </c>
      <c r="S44" s="459">
        <f>('COMPRAS CONJ - FISICOS'!S44*'COMPRAS CONJ - PRECIOS'!S44)/1000</f>
        <v>0</v>
      </c>
      <c r="T44" s="459">
        <f>('COMPRAS CONJ - FISICOS'!T44*'COMPRAS CONJ - PRECIOS'!T44)/1000</f>
        <v>0</v>
      </c>
      <c r="U44" s="459">
        <f>('COMPRAS CONJ - FISICOS'!U44*'COMPRAS CONJ - PRECIOS'!U44)/1000</f>
        <v>0</v>
      </c>
      <c r="V44" s="459">
        <f>('COMPRAS CONJ - FISICOS'!V44*'COMPRAS CONJ - PRECIOS'!V44)/1000</f>
        <v>0</v>
      </c>
      <c r="W44" s="459">
        <f>('COMPRAS CONJ - FISICOS'!W44*'COMPRAS CONJ - PRECIOS'!W44)/1000</f>
        <v>0</v>
      </c>
      <c r="X44" s="459">
        <f>('COMPRAS CONJ - FISICOS'!X44*'COMPRAS CONJ - PRECIOS'!X44)/1000</f>
        <v>0</v>
      </c>
      <c r="Y44" s="459">
        <f>('COMPRAS CONJ - FISICOS'!Y44*'COMPRAS CONJ - PRECIOS'!Y44)/1000</f>
        <v>0</v>
      </c>
      <c r="Z44" s="459">
        <f>('COMPRAS CONJ - FISICOS'!Z44*'COMPRAS CONJ - PRECIOS'!Z44)/1000</f>
        <v>0</v>
      </c>
      <c r="AA44" s="459">
        <f>('COMPRAS CONJ - FISICOS'!AA44*'COMPRAS CONJ - PRECIOS'!AA44)/1000</f>
        <v>0</v>
      </c>
      <c r="AB44" s="459">
        <f>('COMPRAS CONJ - FISICOS'!AB44*'COMPRAS CONJ - PRECIOS'!AB44)/1000</f>
        <v>0</v>
      </c>
      <c r="AC44" s="459">
        <f>('COMPRAS CONJ - FISICOS'!AC44*'COMPRAS CONJ - PRECIOS'!AC44)/1000</f>
        <v>0</v>
      </c>
      <c r="AD44" s="459">
        <f>('COMPRAS CONJ - FISICOS'!AD44*'COMPRAS CONJ - PRECIOS'!AD44)/1000</f>
        <v>0</v>
      </c>
      <c r="AE44" s="459">
        <f>('COMPRAS CONJ - FISICOS'!AE44*'COMPRAS CONJ - PRECIOS'!AE44)/1000</f>
        <v>0</v>
      </c>
      <c r="AF44" s="459">
        <f>('COMPRAS CONJ - FISICOS'!AF44*'COMPRAS CONJ - PRECIOS'!AF44)/1000</f>
        <v>0</v>
      </c>
      <c r="AG44" s="459">
        <f>('COMPRAS CONJ - FISICOS'!AG44*'COMPRAS CONJ - PRECIOS'!AG44)/1000</f>
        <v>0</v>
      </c>
      <c r="AH44" s="459">
        <f>('COMPRAS CONJ - FISICOS'!AH44*'COMPRAS CONJ - PRECIOS'!AH44)/1000</f>
        <v>0</v>
      </c>
      <c r="AI44" s="459">
        <f>('COMPRAS CONJ - FISICOS'!AI44*'COMPRAS CONJ - PRECIOS'!AI44)/1000</f>
        <v>0</v>
      </c>
      <c r="AJ44" s="459">
        <f>('COMPRAS CONJ - FISICOS'!AJ44*'COMPRAS CONJ - PRECIOS'!AJ44)/1000</f>
        <v>0</v>
      </c>
      <c r="AK44" s="459">
        <f>('COMPRAS CONJ - FISICOS'!AK44*'COMPRAS CONJ - PRECIOS'!AK44)/1000</f>
        <v>4.5568329570924992E-3</v>
      </c>
      <c r="AL44" s="459">
        <f>('COMPRAS CONJ - FISICOS'!AL44*'COMPRAS CONJ - PRECIOS'!AL44)/1000</f>
        <v>7.0806204142239981E-2</v>
      </c>
      <c r="AM44" s="459">
        <f>('COMPRAS CONJ - FISICOS'!AM44*'COMPRAS CONJ - PRECIOS'!AM44)/1000</f>
        <v>9.8508494443152475E-2</v>
      </c>
      <c r="AN44" s="459">
        <f>('COMPRAS CONJ - FISICOS'!AN44*'COMPRAS CONJ - PRECIOS'!AN44)/1000</f>
        <v>0.136021130034545</v>
      </c>
      <c r="AO44" s="459">
        <f>('COMPRAS CONJ - FISICOS'!AO44*'COMPRAS CONJ - PRECIOS'!AO44)/1000</f>
        <v>0.17208337459277995</v>
      </c>
      <c r="AP44" s="459">
        <f>('COMPRAS CONJ - FISICOS'!AP44*'COMPRAS CONJ - PRECIOS'!AP44)/1000</f>
        <v>0.22373254803871995</v>
      </c>
      <c r="AQ44" s="459">
        <f>('COMPRAS CONJ - FISICOS'!AQ44*'COMPRAS CONJ - PRECIOS'!AQ44)/1000</f>
        <v>0.25487911226618748</v>
      </c>
      <c r="AR44" s="459">
        <f>('COMPRAS CONJ - FISICOS'!AR44*'COMPRAS CONJ - PRECIOS'!AR44)/1000</f>
        <v>0.25561101551912491</v>
      </c>
      <c r="AS44" s="459">
        <f>('COMPRAS CONJ - FISICOS'!AS44*'COMPRAS CONJ - PRECIOS'!AS44)/1000</f>
        <v>0.20655420043914244</v>
      </c>
      <c r="AT44" s="459">
        <f>('COMPRAS CONJ - FISICOS'!AT44*'COMPRAS CONJ - PRECIOS'!AT44)/1000</f>
        <v>0.19717876759178499</v>
      </c>
      <c r="AU44" s="459">
        <f>('COMPRAS CONJ - FISICOS'!AU44*'COMPRAS CONJ - PRECIOS'!AU44)/1000</f>
        <v>0.15309512772564496</v>
      </c>
      <c r="AV44" s="459">
        <f>('COMPRAS CONJ - FISICOS'!AV44*'COMPRAS CONJ - PRECIOS'!AV44)/1000</f>
        <v>0.12388990796393747</v>
      </c>
      <c r="AW44" s="459">
        <f>('COMPRAS CONJ - FISICOS'!AW44*'COMPRAS CONJ - PRECIOS'!AW44)/1000</f>
        <v>0.10493021803164</v>
      </c>
      <c r="AX44" s="459">
        <f>('COMPRAS CONJ - FISICOS'!AX44*'COMPRAS CONJ - PRECIOS'!AX44)/1000</f>
        <v>0.10096945727129999</v>
      </c>
      <c r="AY44" s="459">
        <f>('COMPRAS CONJ - FISICOS'!AY44*'COMPRAS CONJ - PRECIOS'!AY44)/1000</f>
        <v>0.15516085873301999</v>
      </c>
      <c r="AZ44" s="459">
        <f>('COMPRAS CONJ - FISICOS'!AZ44*'COMPRAS CONJ - PRECIOS'!AZ44)/1000</f>
        <v>0.19436029915620001</v>
      </c>
      <c r="BA44" s="459">
        <f>('COMPRAS CONJ - FISICOS'!BA44*'COMPRAS CONJ - PRECIOS'!BA44)/1000</f>
        <v>0.22541326572011999</v>
      </c>
      <c r="BB44" s="459">
        <f>('COMPRAS CONJ - FISICOS'!BB44*'COMPRAS CONJ - PRECIOS'!BB44)/1000</f>
        <v>0.24239041266383998</v>
      </c>
      <c r="BC44" s="459">
        <f>('COMPRAS CONJ - FISICOS'!BC44*'COMPRAS CONJ - PRECIOS'!BC44)/1000</f>
        <v>0.27861802232664001</v>
      </c>
      <c r="BD44" s="459">
        <f>('COMPRAS CONJ - FISICOS'!BD44*'COMPRAS CONJ - PRECIOS'!BD44)/1000</f>
        <v>0.25125260730396004</v>
      </c>
      <c r="BE44" s="459">
        <f>('COMPRAS CONJ - FISICOS'!BE44*'COMPRAS CONJ - PRECIOS'!BE44)/1000</f>
        <v>0.19868876659248</v>
      </c>
      <c r="BF44" s="459">
        <f>('COMPRAS CONJ - FISICOS'!BF44*'COMPRAS CONJ - PRECIOS'!BF44)/1000</f>
        <v>0.17537793768557999</v>
      </c>
      <c r="BG44" s="459">
        <f>('COMPRAS CONJ - FISICOS'!BG44*'COMPRAS CONJ - PRECIOS'!BG44)/1000</f>
        <v>0.15615778673963998</v>
      </c>
      <c r="BH44" s="459">
        <f>('COMPRAS CONJ - FISICOS'!BH44*'COMPRAS CONJ - PRECIOS'!BH44)/1000</f>
        <v>0.11782206382559998</v>
      </c>
      <c r="BI44" s="459">
        <f>('COMPRAS CONJ - FISICOS'!BI44*'COMPRAS CONJ - PRECIOS'!BI44)/1000</f>
        <v>8.6042041104757494E-2</v>
      </c>
      <c r="BJ44" s="459">
        <f>('COMPRAS CONJ - FISICOS'!BJ44*'COMPRAS CONJ - PRECIOS'!BJ44)/1000</f>
        <v>0.12767415334443</v>
      </c>
      <c r="BK44" s="459">
        <f>('COMPRAS CONJ - FISICOS'!BK44*'COMPRAS CONJ - PRECIOS'!BK44)/1000</f>
        <v>0.16872554570634002</v>
      </c>
      <c r="BL44" s="459">
        <f>('COMPRAS CONJ - FISICOS'!BL44*'COMPRAS CONJ - PRECIOS'!BL44)/1000</f>
        <v>0.1963933102415025</v>
      </c>
      <c r="BM44" s="459">
        <f>('COMPRAS CONJ - FISICOS'!BM44*'COMPRAS CONJ - PRECIOS'!BM44)/1000</f>
        <v>0.24880637250850499</v>
      </c>
      <c r="BN44" s="459">
        <f>('COMPRAS CONJ - FISICOS'!BN44*'COMPRAS CONJ - PRECIOS'!BN44)/1000</f>
        <v>0.25749324460581752</v>
      </c>
      <c r="BO44" s="459">
        <f>('COMPRAS CONJ - FISICOS'!BO44*'COMPRAS CONJ - PRECIOS'!BO44)/1000</f>
        <v>0.22811449268742751</v>
      </c>
      <c r="BP44" s="459">
        <f>('COMPRAS CONJ - FISICOS'!BP44*'COMPRAS CONJ - PRECIOS'!BP44)/1000</f>
        <v>0.23230210463806503</v>
      </c>
      <c r="BQ44" s="459">
        <f>('COMPRAS CONJ - FISICOS'!BQ44*'COMPRAS CONJ - PRECIOS'!BQ44)/1000</f>
        <v>0.19578315981262506</v>
      </c>
      <c r="BR44" s="459">
        <f>('COMPRAS CONJ - FISICOS'!BR44*'COMPRAS CONJ - PRECIOS'!BR44)/1000</f>
        <v>0.21426096280743004</v>
      </c>
      <c r="BS44" s="459">
        <f>('COMPRAS CONJ - FISICOS'!BS44*'COMPRAS CONJ - PRECIOS'!BS44)/1000</f>
        <v>0.17074465033279504</v>
      </c>
      <c r="BT44" s="459">
        <f>('COMPRAS CONJ - FISICOS'!BT44*'COMPRAS CONJ - PRECIOS'!BT44)/1000</f>
        <v>0.15340877872948944</v>
      </c>
      <c r="BU44" s="459">
        <f>('COMPRAS CONJ - FISICOS'!BU44*'COMPRAS CONJ - PRECIOS'!BU44)/1000</f>
        <v>0.11107760802171794</v>
      </c>
      <c r="BV44" s="459">
        <f>('COMPRAS CONJ - FISICOS'!BV44*'COMPRAS CONJ - PRECIOS'!BV44)/1000</f>
        <v>0.16004159156078496</v>
      </c>
      <c r="BW44" s="459">
        <f>('COMPRAS CONJ - FISICOS'!BW44*'COMPRAS CONJ - PRECIOS'!BW44)/1000</f>
        <v>0.19234141512997252</v>
      </c>
      <c r="BX44" s="459">
        <f>('COMPRAS CONJ - FISICOS'!BX44*'COMPRAS CONJ - PRECIOS'!BX44)/1000</f>
        <v>0.16963893197874608</v>
      </c>
      <c r="BY44" s="459">
        <f>('COMPRAS CONJ - FISICOS'!BY44*'COMPRAS CONJ - PRECIOS'!BY44)/1000</f>
        <v>0.24802672739933329</v>
      </c>
      <c r="BZ44" s="459">
        <f>('COMPRAS CONJ - FISICOS'!BZ44*'COMPRAS CONJ - PRECIOS'!BZ44)/1000</f>
        <v>0.23282219268679133</v>
      </c>
      <c r="CA44" s="459">
        <f>('COMPRAS CONJ - FISICOS'!CA44*'COMPRAS CONJ - PRECIOS'!CA44)/1000</f>
        <v>0.1906366299214457</v>
      </c>
    </row>
    <row r="45" spans="1:79" x14ac:dyDescent="0.3">
      <c r="A45" s="9">
        <v>1</v>
      </c>
      <c r="B45" s="10" t="s">
        <v>2787</v>
      </c>
      <c r="C45" s="437" t="s">
        <v>2882</v>
      </c>
      <c r="D45" s="11" t="s">
        <v>2788</v>
      </c>
      <c r="E45" s="9" t="s">
        <v>2788</v>
      </c>
      <c r="F45" s="9" t="s">
        <v>2883</v>
      </c>
      <c r="G45" s="9" t="s">
        <v>2884</v>
      </c>
      <c r="H45" s="12" t="s">
        <v>6321</v>
      </c>
      <c r="I45" s="13">
        <v>49.81</v>
      </c>
      <c r="J45" s="14">
        <v>10</v>
      </c>
      <c r="K45" s="24">
        <v>42758</v>
      </c>
      <c r="L45" s="24">
        <v>43783</v>
      </c>
      <c r="M45" s="689">
        <v>43783</v>
      </c>
      <c r="N45" s="459">
        <f>('COMPRAS CONJ - FISICOS'!N45*'COMPRAS CONJ - PRECIOS'!N45)/1000</f>
        <v>0</v>
      </c>
      <c r="O45" s="459">
        <f>('COMPRAS CONJ - FISICOS'!O45*'COMPRAS CONJ - PRECIOS'!O45)/1000</f>
        <v>0</v>
      </c>
      <c r="P45" s="459">
        <f>('COMPRAS CONJ - FISICOS'!P45*'COMPRAS CONJ - PRECIOS'!P45)/1000</f>
        <v>0</v>
      </c>
      <c r="Q45" s="459">
        <f>('COMPRAS CONJ - FISICOS'!Q45*'COMPRAS CONJ - PRECIOS'!Q45)/1000</f>
        <v>0</v>
      </c>
      <c r="R45" s="459">
        <f>('COMPRAS CONJ - FISICOS'!R45*'COMPRAS CONJ - PRECIOS'!R45)/1000</f>
        <v>0</v>
      </c>
      <c r="S45" s="459">
        <f>('COMPRAS CONJ - FISICOS'!S45*'COMPRAS CONJ - PRECIOS'!S45)/1000</f>
        <v>0</v>
      </c>
      <c r="T45" s="459">
        <f>('COMPRAS CONJ - FISICOS'!T45*'COMPRAS CONJ - PRECIOS'!T45)/1000</f>
        <v>0</v>
      </c>
      <c r="U45" s="459">
        <f>('COMPRAS CONJ - FISICOS'!U45*'COMPRAS CONJ - PRECIOS'!U45)/1000</f>
        <v>0</v>
      </c>
      <c r="V45" s="459">
        <f>('COMPRAS CONJ - FISICOS'!V45*'COMPRAS CONJ - PRECIOS'!V45)/1000</f>
        <v>0</v>
      </c>
      <c r="W45" s="459">
        <f>('COMPRAS CONJ - FISICOS'!W45*'COMPRAS CONJ - PRECIOS'!W45)/1000</f>
        <v>0</v>
      </c>
      <c r="X45" s="459">
        <f>('COMPRAS CONJ - FISICOS'!X45*'COMPRAS CONJ - PRECIOS'!X45)/1000</f>
        <v>0</v>
      </c>
      <c r="Y45" s="459">
        <f>('COMPRAS CONJ - FISICOS'!Y45*'COMPRAS CONJ - PRECIOS'!Y45)/1000</f>
        <v>0</v>
      </c>
      <c r="Z45" s="459">
        <f>('COMPRAS CONJ - FISICOS'!Z45*'COMPRAS CONJ - PRECIOS'!Z45)/1000</f>
        <v>0</v>
      </c>
      <c r="AA45" s="459">
        <f>('COMPRAS CONJ - FISICOS'!AA45*'COMPRAS CONJ - PRECIOS'!AA45)/1000</f>
        <v>0</v>
      </c>
      <c r="AB45" s="459">
        <f>('COMPRAS CONJ - FISICOS'!AB45*'COMPRAS CONJ - PRECIOS'!AB45)/1000</f>
        <v>0</v>
      </c>
      <c r="AC45" s="459">
        <f>('COMPRAS CONJ - FISICOS'!AC45*'COMPRAS CONJ - PRECIOS'!AC45)/1000</f>
        <v>0</v>
      </c>
      <c r="AD45" s="459">
        <f>('COMPRAS CONJ - FISICOS'!AD45*'COMPRAS CONJ - PRECIOS'!AD45)/1000</f>
        <v>0</v>
      </c>
      <c r="AE45" s="459">
        <f>('COMPRAS CONJ - FISICOS'!AE45*'COMPRAS CONJ - PRECIOS'!AE45)/1000</f>
        <v>0</v>
      </c>
      <c r="AF45" s="459">
        <f>('COMPRAS CONJ - FISICOS'!AF45*'COMPRAS CONJ - PRECIOS'!AF45)/1000</f>
        <v>0</v>
      </c>
      <c r="AG45" s="459">
        <f>('COMPRAS CONJ - FISICOS'!AG45*'COMPRAS CONJ - PRECIOS'!AG45)/1000</f>
        <v>0</v>
      </c>
      <c r="AH45" s="459">
        <f>('COMPRAS CONJ - FISICOS'!AH45*'COMPRAS CONJ - PRECIOS'!AH45)/1000</f>
        <v>0</v>
      </c>
      <c r="AI45" s="459">
        <f>('COMPRAS CONJ - FISICOS'!AI45*'COMPRAS CONJ - PRECIOS'!AI45)/1000</f>
        <v>0</v>
      </c>
      <c r="AJ45" s="459">
        <f>('COMPRAS CONJ - FISICOS'!AJ45*'COMPRAS CONJ - PRECIOS'!AJ45)/1000</f>
        <v>0</v>
      </c>
      <c r="AK45" s="459">
        <f>('COMPRAS CONJ - FISICOS'!AK45*'COMPRAS CONJ - PRECIOS'!AK45)/1000</f>
        <v>0</v>
      </c>
      <c r="AL45" s="459">
        <f>('COMPRAS CONJ - FISICOS'!AL45*'COMPRAS CONJ - PRECIOS'!AL45)/1000</f>
        <v>0</v>
      </c>
      <c r="AM45" s="459">
        <f>('COMPRAS CONJ - FISICOS'!AM45*'COMPRAS CONJ - PRECIOS'!AM45)/1000</f>
        <v>0</v>
      </c>
      <c r="AN45" s="459">
        <f>('COMPRAS CONJ - FISICOS'!AN45*'COMPRAS CONJ - PRECIOS'!AN45)/1000</f>
        <v>0</v>
      </c>
      <c r="AO45" s="459">
        <f>('COMPRAS CONJ - FISICOS'!AO45*'COMPRAS CONJ - PRECIOS'!AO45)/1000</f>
        <v>0</v>
      </c>
      <c r="AP45" s="459">
        <f>('COMPRAS CONJ - FISICOS'!AP45*'COMPRAS CONJ - PRECIOS'!AP45)/1000</f>
        <v>0.13848870162558236</v>
      </c>
      <c r="AQ45" s="459">
        <f>('COMPRAS CONJ - FISICOS'!AQ45*'COMPRAS CONJ - PRECIOS'!AQ45)/1000</f>
        <v>0.25390079835453622</v>
      </c>
      <c r="AR45" s="459">
        <f>('COMPRAS CONJ - FISICOS'!AR45*'COMPRAS CONJ - PRECIOS'!AR45)/1000</f>
        <v>0.26395408582592556</v>
      </c>
      <c r="AS45" s="459">
        <f>('COMPRAS CONJ - FISICOS'!AS45*'COMPRAS CONJ - PRECIOS'!AS45)/1000</f>
        <v>0.23729635120327255</v>
      </c>
      <c r="AT45" s="459">
        <f>('COMPRAS CONJ - FISICOS'!AT45*'COMPRAS CONJ - PRECIOS'!AT45)/1000</f>
        <v>0.25430274108770756</v>
      </c>
      <c r="AU45" s="459">
        <f>('COMPRAS CONJ - FISICOS'!AU45*'COMPRAS CONJ - PRECIOS'!AU45)/1000</f>
        <v>0.1752953883040381</v>
      </c>
      <c r="AV45" s="459">
        <f>('COMPRAS CONJ - FISICOS'!AV45*'COMPRAS CONJ - PRECIOS'!AV45)/1000</f>
        <v>0.27083156544325349</v>
      </c>
      <c r="AW45" s="459">
        <f>('COMPRAS CONJ - FISICOS'!AW45*'COMPRAS CONJ - PRECIOS'!AW45)/1000</f>
        <v>0.23362241168250356</v>
      </c>
      <c r="AX45" s="459">
        <f>('COMPRAS CONJ - FISICOS'!AX45*'COMPRAS CONJ - PRECIOS'!AX45)/1000</f>
        <v>0.2634319506215943</v>
      </c>
      <c r="AY45" s="459">
        <f>('COMPRAS CONJ - FISICOS'!AY45*'COMPRAS CONJ - PRECIOS'!AY45)/1000</f>
        <v>0.28364007451116502</v>
      </c>
      <c r="AZ45" s="459">
        <f>('COMPRAS CONJ - FISICOS'!AZ45*'COMPRAS CONJ - PRECIOS'!AZ45)/1000</f>
        <v>0.22958154429776687</v>
      </c>
      <c r="BA45" s="459">
        <f>('COMPRAS CONJ - FISICOS'!BA45*'COMPRAS CONJ - PRECIOS'!BA45)/1000</f>
        <v>0.22352123365789386</v>
      </c>
      <c r="BB45" s="459">
        <f>('COMPRAS CONJ - FISICOS'!BB45*'COMPRAS CONJ - PRECIOS'!BB45)/1000</f>
        <v>0.21698313402254402</v>
      </c>
      <c r="BC45" s="459">
        <f>('COMPRAS CONJ - FISICOS'!BC45*'COMPRAS CONJ - PRECIOS'!BC45)/1000</f>
        <v>0.26718348834788996</v>
      </c>
      <c r="BD45" s="459">
        <f>('COMPRAS CONJ - FISICOS'!BD45*'COMPRAS CONJ - PRECIOS'!BD45)/1000</f>
        <v>0.3013328950798812</v>
      </c>
      <c r="BE45" s="459">
        <f>('COMPRAS CONJ - FISICOS'!BE45*'COMPRAS CONJ - PRECIOS'!BE45)/1000</f>
        <v>0.17423543494242238</v>
      </c>
      <c r="BF45" s="459">
        <f>('COMPRAS CONJ - FISICOS'!BF45*'COMPRAS CONJ - PRECIOS'!BF45)/1000</f>
        <v>0.22789527558223804</v>
      </c>
      <c r="BG45" s="459">
        <f>('COMPRAS CONJ - FISICOS'!BG45*'COMPRAS CONJ - PRECIOS'!BG45)/1000</f>
        <v>0.24089646432771722</v>
      </c>
      <c r="BH45" s="459">
        <f>('COMPRAS CONJ - FISICOS'!BH45*'COMPRAS CONJ - PRECIOS'!BH45)/1000</f>
        <v>0.20856265687719722</v>
      </c>
      <c r="BI45" s="459">
        <f>('COMPRAS CONJ - FISICOS'!BI45*'COMPRAS CONJ - PRECIOS'!BI45)/1000</f>
        <v>0.24896344413890642</v>
      </c>
      <c r="BJ45" s="459">
        <f>('COMPRAS CONJ - FISICOS'!BJ45*'COMPRAS CONJ - PRECIOS'!BJ45)/1000</f>
        <v>0.29424250646238725</v>
      </c>
      <c r="BK45" s="459">
        <f>('COMPRAS CONJ - FISICOS'!BK45*'COMPRAS CONJ - PRECIOS'!BK45)/1000</f>
        <v>0.29027937828731765</v>
      </c>
      <c r="BL45" s="459">
        <f>('COMPRAS CONJ - FISICOS'!BL45*'COMPRAS CONJ - PRECIOS'!BL45)/1000</f>
        <v>0.22445018749978324</v>
      </c>
      <c r="BM45" s="459">
        <f>('COMPRAS CONJ - FISICOS'!BM45*'COMPRAS CONJ - PRECIOS'!BM45)/1000</f>
        <v>0.20474084468301362</v>
      </c>
      <c r="BN45" s="459">
        <f>('COMPRAS CONJ - FISICOS'!BN45*'COMPRAS CONJ - PRECIOS'!BN45)/1000</f>
        <v>0.1744499153001528</v>
      </c>
      <c r="BO45" s="459">
        <f>('COMPRAS CONJ - FISICOS'!BO45*'COMPRAS CONJ - PRECIOS'!BO45)/1000</f>
        <v>0.17815729058810237</v>
      </c>
      <c r="BP45" s="459">
        <f>('COMPRAS CONJ - FISICOS'!BP45*'COMPRAS CONJ - PRECIOS'!BP45)/1000</f>
        <v>0.20513110006079463</v>
      </c>
      <c r="BQ45" s="459">
        <f>('COMPRAS CONJ - FISICOS'!BQ45*'COMPRAS CONJ - PRECIOS'!BQ45)/1000</f>
        <v>0.18624190150676881</v>
      </c>
      <c r="BR45" s="459">
        <f>('COMPRAS CONJ - FISICOS'!BR45*'COMPRAS CONJ - PRECIOS'!BR45)/1000</f>
        <v>0.25129410894895238</v>
      </c>
      <c r="BS45" s="459">
        <f>('COMPRAS CONJ - FISICOS'!BS45*'COMPRAS CONJ - PRECIOS'!BS45)/1000</f>
        <v>0.25014788361783991</v>
      </c>
      <c r="BT45" s="459">
        <f>('COMPRAS CONJ - FISICOS'!BT45*'COMPRAS CONJ - PRECIOS'!BT45)/1000</f>
        <v>0.23267779318875167</v>
      </c>
      <c r="BU45" s="459">
        <f>('COMPRAS CONJ - FISICOS'!BU45*'COMPRAS CONJ - PRECIOS'!BU45)/1000</f>
        <v>0.21120152878329118</v>
      </c>
      <c r="BV45" s="459">
        <f>('COMPRAS CONJ - FISICOS'!BV45*'COMPRAS CONJ - PRECIOS'!BV45)/1000</f>
        <v>0.2216383358476795</v>
      </c>
      <c r="BW45" s="459">
        <f>('COMPRAS CONJ - FISICOS'!BW45*'COMPRAS CONJ - PRECIOS'!BW45)/1000</f>
        <v>0.21824157974273423</v>
      </c>
      <c r="BX45" s="459">
        <f>('COMPRAS CONJ - FISICOS'!BX45*'COMPRAS CONJ - PRECIOS'!BX45)/1000</f>
        <v>0.21407781419473679</v>
      </c>
      <c r="BY45" s="459">
        <f>('COMPRAS CONJ - FISICOS'!BY45*'COMPRAS CONJ - PRECIOS'!BY45)/1000</f>
        <v>0.20974968948037104</v>
      </c>
      <c r="BZ45" s="459">
        <f>('COMPRAS CONJ - FISICOS'!BZ45*'COMPRAS CONJ - PRECIOS'!BZ45)/1000</f>
        <v>0.21648661095932639</v>
      </c>
      <c r="CA45" s="459">
        <f>('COMPRAS CONJ - FISICOS'!CA45*'COMPRAS CONJ - PRECIOS'!CA45)/1000</f>
        <v>0.21981610259505863</v>
      </c>
    </row>
    <row r="46" spans="1:79" x14ac:dyDescent="0.3">
      <c r="A46" s="9">
        <v>1</v>
      </c>
      <c r="B46" s="10" t="s">
        <v>2787</v>
      </c>
      <c r="C46" s="437" t="s">
        <v>2885</v>
      </c>
      <c r="D46" s="11" t="s">
        <v>2788</v>
      </c>
      <c r="E46" s="9" t="s">
        <v>2788</v>
      </c>
      <c r="F46" s="9" t="s">
        <v>2886</v>
      </c>
      <c r="G46" s="9" t="s">
        <v>2887</v>
      </c>
      <c r="H46" s="12" t="s">
        <v>6708</v>
      </c>
      <c r="I46" s="13">
        <v>49.08</v>
      </c>
      <c r="J46" s="14">
        <v>50</v>
      </c>
      <c r="K46" s="24">
        <v>42758</v>
      </c>
      <c r="L46" s="24">
        <v>44138</v>
      </c>
      <c r="M46" s="689">
        <v>44138</v>
      </c>
      <c r="N46" s="459">
        <f>('COMPRAS CONJ - FISICOS'!N46*'COMPRAS CONJ - PRECIOS'!N46)/1000</f>
        <v>0</v>
      </c>
      <c r="O46" s="459">
        <f>('COMPRAS CONJ - FISICOS'!O46*'COMPRAS CONJ - PRECIOS'!O46)/1000</f>
        <v>0</v>
      </c>
      <c r="P46" s="459">
        <f>('COMPRAS CONJ - FISICOS'!P46*'COMPRAS CONJ - PRECIOS'!P46)/1000</f>
        <v>0</v>
      </c>
      <c r="Q46" s="459">
        <f>('COMPRAS CONJ - FISICOS'!Q46*'COMPRAS CONJ - PRECIOS'!Q46)/1000</f>
        <v>0</v>
      </c>
      <c r="R46" s="459">
        <f>('COMPRAS CONJ - FISICOS'!R46*'COMPRAS CONJ - PRECIOS'!R46)/1000</f>
        <v>0</v>
      </c>
      <c r="S46" s="459">
        <f>('COMPRAS CONJ - FISICOS'!S46*'COMPRAS CONJ - PRECIOS'!S46)/1000</f>
        <v>0</v>
      </c>
      <c r="T46" s="459">
        <f>('COMPRAS CONJ - FISICOS'!T46*'COMPRAS CONJ - PRECIOS'!T46)/1000</f>
        <v>0</v>
      </c>
      <c r="U46" s="459">
        <f>('COMPRAS CONJ - FISICOS'!U46*'COMPRAS CONJ - PRECIOS'!U46)/1000</f>
        <v>0</v>
      </c>
      <c r="V46" s="459">
        <f>('COMPRAS CONJ - FISICOS'!V46*'COMPRAS CONJ - PRECIOS'!V46)/1000</f>
        <v>0</v>
      </c>
      <c r="W46" s="459">
        <f>('COMPRAS CONJ - FISICOS'!W46*'COMPRAS CONJ - PRECIOS'!W46)/1000</f>
        <v>0</v>
      </c>
      <c r="X46" s="459">
        <f>('COMPRAS CONJ - FISICOS'!X46*'COMPRAS CONJ - PRECIOS'!X46)/1000</f>
        <v>0</v>
      </c>
      <c r="Y46" s="459">
        <f>('COMPRAS CONJ - FISICOS'!Y46*'COMPRAS CONJ - PRECIOS'!Y46)/1000</f>
        <v>0</v>
      </c>
      <c r="Z46" s="459">
        <f>('COMPRAS CONJ - FISICOS'!Z46*'COMPRAS CONJ - PRECIOS'!Z46)/1000</f>
        <v>0</v>
      </c>
      <c r="AA46" s="459">
        <f>('COMPRAS CONJ - FISICOS'!AA46*'COMPRAS CONJ - PRECIOS'!AA46)/1000</f>
        <v>0</v>
      </c>
      <c r="AB46" s="459">
        <f>('COMPRAS CONJ - FISICOS'!AB46*'COMPRAS CONJ - PRECIOS'!AB46)/1000</f>
        <v>0</v>
      </c>
      <c r="AC46" s="459">
        <f>('COMPRAS CONJ - FISICOS'!AC46*'COMPRAS CONJ - PRECIOS'!AC46)/1000</f>
        <v>0</v>
      </c>
      <c r="AD46" s="459">
        <f>('COMPRAS CONJ - FISICOS'!AD46*'COMPRAS CONJ - PRECIOS'!AD46)/1000</f>
        <v>0</v>
      </c>
      <c r="AE46" s="459">
        <f>('COMPRAS CONJ - FISICOS'!AE46*'COMPRAS CONJ - PRECIOS'!AE46)/1000</f>
        <v>0</v>
      </c>
      <c r="AF46" s="459">
        <f>('COMPRAS CONJ - FISICOS'!AF46*'COMPRAS CONJ - PRECIOS'!AF46)/1000</f>
        <v>0</v>
      </c>
      <c r="AG46" s="459">
        <f>('COMPRAS CONJ - FISICOS'!AG46*'COMPRAS CONJ - PRECIOS'!AG46)/1000</f>
        <v>0</v>
      </c>
      <c r="AH46" s="459">
        <f>('COMPRAS CONJ - FISICOS'!AH46*'COMPRAS CONJ - PRECIOS'!AH46)/1000</f>
        <v>0</v>
      </c>
      <c r="AI46" s="459">
        <f>('COMPRAS CONJ - FISICOS'!AI46*'COMPRAS CONJ - PRECIOS'!AI46)/1000</f>
        <v>0</v>
      </c>
      <c r="AJ46" s="459">
        <f>('COMPRAS CONJ - FISICOS'!AJ46*'COMPRAS CONJ - PRECIOS'!AJ46)/1000</f>
        <v>0</v>
      </c>
      <c r="AK46" s="459">
        <f>('COMPRAS CONJ - FISICOS'!AK46*'COMPRAS CONJ - PRECIOS'!AK46)/1000</f>
        <v>0</v>
      </c>
      <c r="AL46" s="459">
        <f>('COMPRAS CONJ - FISICOS'!AL46*'COMPRAS CONJ - PRECIOS'!AL46)/1000</f>
        <v>0</v>
      </c>
      <c r="AM46" s="459">
        <f>('COMPRAS CONJ - FISICOS'!AM46*'COMPRAS CONJ - PRECIOS'!AM46)/1000</f>
        <v>0</v>
      </c>
      <c r="AN46" s="459">
        <f>('COMPRAS CONJ - FISICOS'!AN46*'COMPRAS CONJ - PRECIOS'!AN46)/1000</f>
        <v>0</v>
      </c>
      <c r="AO46" s="459">
        <f>('COMPRAS CONJ - FISICOS'!AO46*'COMPRAS CONJ - PRECIOS'!AO46)/1000</f>
        <v>0</v>
      </c>
      <c r="AP46" s="459">
        <f>('COMPRAS CONJ - FISICOS'!AP46*'COMPRAS CONJ - PRECIOS'!AP46)/1000</f>
        <v>0</v>
      </c>
      <c r="AQ46" s="459">
        <f>('COMPRAS CONJ - FISICOS'!AQ46*'COMPRAS CONJ - PRECIOS'!AQ46)/1000</f>
        <v>0</v>
      </c>
      <c r="AR46" s="459">
        <f>('COMPRAS CONJ - FISICOS'!AR46*'COMPRAS CONJ - PRECIOS'!AR46)/1000</f>
        <v>0</v>
      </c>
      <c r="AS46" s="459">
        <f>('COMPRAS CONJ - FISICOS'!AS46*'COMPRAS CONJ - PRECIOS'!AS46)/1000</f>
        <v>0</v>
      </c>
      <c r="AT46" s="459">
        <f>('COMPRAS CONJ - FISICOS'!AT46*'COMPRAS CONJ - PRECIOS'!AT46)/1000</f>
        <v>0</v>
      </c>
      <c r="AU46" s="459">
        <f>('COMPRAS CONJ - FISICOS'!AU46*'COMPRAS CONJ - PRECIOS'!AU46)/1000</f>
        <v>0</v>
      </c>
      <c r="AV46" s="459">
        <f>('COMPRAS CONJ - FISICOS'!AV46*'COMPRAS CONJ - PRECIOS'!AV46)/1000</f>
        <v>0</v>
      </c>
      <c r="AW46" s="459">
        <f>('COMPRAS CONJ - FISICOS'!AW46*'COMPRAS CONJ - PRECIOS'!AW46)/1000</f>
        <v>0</v>
      </c>
      <c r="AX46" s="459">
        <f>('COMPRAS CONJ - FISICOS'!AX46*'COMPRAS CONJ - PRECIOS'!AX46)/1000</f>
        <v>0</v>
      </c>
      <c r="AY46" s="459">
        <f>('COMPRAS CONJ - FISICOS'!AY46*'COMPRAS CONJ - PRECIOS'!AY46)/1000</f>
        <v>0</v>
      </c>
      <c r="AZ46" s="459">
        <f>('COMPRAS CONJ - FISICOS'!AZ46*'COMPRAS CONJ - PRECIOS'!AZ46)/1000</f>
        <v>0</v>
      </c>
      <c r="BA46" s="459">
        <f>('COMPRAS CONJ - FISICOS'!BA46*'COMPRAS CONJ - PRECIOS'!BA46)/1000</f>
        <v>0</v>
      </c>
      <c r="BB46" s="459">
        <f>('COMPRAS CONJ - FISICOS'!BB46*'COMPRAS CONJ - PRECIOS'!BB46)/1000</f>
        <v>0.80770315853412755</v>
      </c>
      <c r="BC46" s="459">
        <f>('COMPRAS CONJ - FISICOS'!BC46*'COMPRAS CONJ - PRECIOS'!BC46)/1000</f>
        <v>1.1595158664823688</v>
      </c>
      <c r="BD46" s="459">
        <f>('COMPRAS CONJ - FISICOS'!BD46*'COMPRAS CONJ - PRECIOS'!BD46)/1000</f>
        <v>1.13228059026765</v>
      </c>
      <c r="BE46" s="459">
        <f>('COMPRAS CONJ - FISICOS'!BE46*'COMPRAS CONJ - PRECIOS'!BE46)/1000</f>
        <v>0.79581631754291915</v>
      </c>
      <c r="BF46" s="459">
        <f>('COMPRAS CONJ - FISICOS'!BF46*'COMPRAS CONJ - PRECIOS'!BF46)/1000</f>
        <v>0.79523920338153453</v>
      </c>
      <c r="BG46" s="459">
        <f>('COMPRAS CONJ - FISICOS'!BG46*'COMPRAS CONJ - PRECIOS'!BG46)/1000</f>
        <v>0.91535805601353093</v>
      </c>
      <c r="BH46" s="459">
        <f>('COMPRAS CONJ - FISICOS'!BH46*'COMPRAS CONJ - PRECIOS'!BH46)/1000</f>
        <v>0.94079683261953884</v>
      </c>
      <c r="BI46" s="459">
        <f>('COMPRAS CONJ - FISICOS'!BI46*'COMPRAS CONJ - PRECIOS'!BI46)/1000</f>
        <v>0.90817848718040606</v>
      </c>
      <c r="BJ46" s="459">
        <f>('COMPRAS CONJ - FISICOS'!BJ46*'COMPRAS CONJ - PRECIOS'!BJ46)/1000</f>
        <v>1.2415633825321311</v>
      </c>
      <c r="BK46" s="459">
        <f>('COMPRAS CONJ - FISICOS'!BK46*'COMPRAS CONJ - PRECIOS'!BK46)/1000</f>
        <v>1.1121758571729539</v>
      </c>
      <c r="BL46" s="459">
        <f>('COMPRAS CONJ - FISICOS'!BL46*'COMPRAS CONJ - PRECIOS'!BL46)/1000</f>
        <v>0.89171422902296249</v>
      </c>
      <c r="BM46" s="459">
        <f>('COMPRAS CONJ - FISICOS'!BM46*'COMPRAS CONJ - PRECIOS'!BM46)/1000</f>
        <v>1.073937580574674</v>
      </c>
      <c r="BN46" s="459">
        <f>('COMPRAS CONJ - FISICOS'!BN46*'COMPRAS CONJ - PRECIOS'!BN46)/1000</f>
        <v>0.80751805873918547</v>
      </c>
      <c r="BO46" s="459">
        <f>('COMPRAS CONJ - FISICOS'!BO46*'COMPRAS CONJ - PRECIOS'!BO46)/1000</f>
        <v>0.8632476032485823</v>
      </c>
      <c r="BP46" s="459">
        <f>('COMPRAS CONJ - FISICOS'!BP46*'COMPRAS CONJ - PRECIOS'!BP46)/1000</f>
        <v>1.0186615608200065</v>
      </c>
      <c r="BQ46" s="459">
        <f>('COMPRAS CONJ - FISICOS'!BQ46*'COMPRAS CONJ - PRECIOS'!BQ46)/1000</f>
        <v>0.86242141431864006</v>
      </c>
      <c r="BR46" s="459">
        <f>('COMPRAS CONJ - FISICOS'!BR46*'COMPRAS CONJ - PRECIOS'!BR46)/1000</f>
        <v>1.0741062263374084</v>
      </c>
      <c r="BS46" s="459">
        <f>('COMPRAS CONJ - FISICOS'!BS46*'COMPRAS CONJ - PRECIOS'!BS46)/1000</f>
        <v>1.0413428043753501</v>
      </c>
      <c r="BT46" s="459">
        <f>('COMPRAS CONJ - FISICOS'!BT46*'COMPRAS CONJ - PRECIOS'!BT46)/1000</f>
        <v>0.95922928087962611</v>
      </c>
      <c r="BU46" s="459">
        <f>('COMPRAS CONJ - FISICOS'!BU46*'COMPRAS CONJ - PRECIOS'!BU46)/1000</f>
        <v>0.96212188287198719</v>
      </c>
      <c r="BV46" s="459">
        <f>('COMPRAS CONJ - FISICOS'!BV46*'COMPRAS CONJ - PRECIOS'!BV46)/1000</f>
        <v>1.0225746107490357</v>
      </c>
      <c r="BW46" s="459">
        <f>('COMPRAS CONJ - FISICOS'!BW46*'COMPRAS CONJ - PRECIOS'!BW46)/1000</f>
        <v>1.0184612776406323</v>
      </c>
      <c r="BX46" s="459">
        <f>('COMPRAS CONJ - FISICOS'!BX46*'COMPRAS CONJ - PRECIOS'!BX46)/1000</f>
        <v>0.88171285501094399</v>
      </c>
      <c r="BY46" s="459">
        <f>('COMPRAS CONJ - FISICOS'!BY46*'COMPRAS CONJ - PRECIOS'!BY46)/1000</f>
        <v>0.89177061790181367</v>
      </c>
      <c r="BZ46" s="459">
        <f>('COMPRAS CONJ - FISICOS'!BZ46*'COMPRAS CONJ - PRECIOS'!BZ46)/1000</f>
        <v>0.92635611130782713</v>
      </c>
      <c r="CA46" s="459">
        <f>('COMPRAS CONJ - FISICOS'!CA46*'COMPRAS CONJ - PRECIOS'!CA46)/1000</f>
        <v>0.93087722577880794</v>
      </c>
    </row>
    <row r="47" spans="1:79" x14ac:dyDescent="0.3">
      <c r="A47" s="9">
        <v>1</v>
      </c>
      <c r="B47" s="10" t="s">
        <v>2787</v>
      </c>
      <c r="C47" s="437" t="s">
        <v>2889</v>
      </c>
      <c r="D47" s="11" t="s">
        <v>2788</v>
      </c>
      <c r="E47" s="9" t="s">
        <v>2788</v>
      </c>
      <c r="F47" s="9" t="s">
        <v>2890</v>
      </c>
      <c r="G47" s="9" t="s">
        <v>2891</v>
      </c>
      <c r="H47" s="12" t="s">
        <v>2892</v>
      </c>
      <c r="I47" s="13">
        <v>54.96</v>
      </c>
      <c r="J47" s="14">
        <v>50</v>
      </c>
      <c r="K47" s="24">
        <v>42747</v>
      </c>
      <c r="L47" s="24">
        <v>43453</v>
      </c>
      <c r="M47" s="689">
        <v>43453</v>
      </c>
      <c r="N47" s="459">
        <f>('COMPRAS CONJ - FISICOS'!N47*'COMPRAS CONJ - PRECIOS'!N47)/1000</f>
        <v>0</v>
      </c>
      <c r="O47" s="459">
        <f>('COMPRAS CONJ - FISICOS'!O47*'COMPRAS CONJ - PRECIOS'!O47)/1000</f>
        <v>0</v>
      </c>
      <c r="P47" s="459">
        <f>('COMPRAS CONJ - FISICOS'!P47*'COMPRAS CONJ - PRECIOS'!P47)/1000</f>
        <v>0</v>
      </c>
      <c r="Q47" s="459">
        <f>('COMPRAS CONJ - FISICOS'!Q47*'COMPRAS CONJ - PRECIOS'!Q47)/1000</f>
        <v>0</v>
      </c>
      <c r="R47" s="459">
        <f>('COMPRAS CONJ - FISICOS'!R47*'COMPRAS CONJ - PRECIOS'!R47)/1000</f>
        <v>0</v>
      </c>
      <c r="S47" s="459">
        <f>('COMPRAS CONJ - FISICOS'!S47*'COMPRAS CONJ - PRECIOS'!S47)/1000</f>
        <v>0</v>
      </c>
      <c r="T47" s="459">
        <f>('COMPRAS CONJ - FISICOS'!T47*'COMPRAS CONJ - PRECIOS'!T47)/1000</f>
        <v>0</v>
      </c>
      <c r="U47" s="459">
        <f>('COMPRAS CONJ - FISICOS'!U47*'COMPRAS CONJ - PRECIOS'!U47)/1000</f>
        <v>0</v>
      </c>
      <c r="V47" s="459">
        <f>('COMPRAS CONJ - FISICOS'!V47*'COMPRAS CONJ - PRECIOS'!V47)/1000</f>
        <v>0</v>
      </c>
      <c r="W47" s="459">
        <f>('COMPRAS CONJ - FISICOS'!W47*'COMPRAS CONJ - PRECIOS'!W47)/1000</f>
        <v>0</v>
      </c>
      <c r="X47" s="459">
        <f>('COMPRAS CONJ - FISICOS'!X47*'COMPRAS CONJ - PRECIOS'!X47)/1000</f>
        <v>0</v>
      </c>
      <c r="Y47" s="459">
        <f>('COMPRAS CONJ - FISICOS'!Y47*'COMPRAS CONJ - PRECIOS'!Y47)/1000</f>
        <v>0</v>
      </c>
      <c r="Z47" s="459">
        <f>('COMPRAS CONJ - FISICOS'!Z47*'COMPRAS CONJ - PRECIOS'!Z47)/1000</f>
        <v>0</v>
      </c>
      <c r="AA47" s="459">
        <f>('COMPRAS CONJ - FISICOS'!AA47*'COMPRAS CONJ - PRECIOS'!AA47)/1000</f>
        <v>0</v>
      </c>
      <c r="AB47" s="459">
        <f>('COMPRAS CONJ - FISICOS'!AB47*'COMPRAS CONJ - PRECIOS'!AB47)/1000</f>
        <v>0</v>
      </c>
      <c r="AC47" s="459">
        <f>('COMPRAS CONJ - FISICOS'!AC47*'COMPRAS CONJ - PRECIOS'!AC47)/1000</f>
        <v>0</v>
      </c>
      <c r="AD47" s="459">
        <f>('COMPRAS CONJ - FISICOS'!AD47*'COMPRAS CONJ - PRECIOS'!AD47)/1000</f>
        <v>0</v>
      </c>
      <c r="AE47" s="459">
        <f>('COMPRAS CONJ - FISICOS'!AE47*'COMPRAS CONJ - PRECIOS'!AE47)/1000</f>
        <v>0.53435978225475711</v>
      </c>
      <c r="AF47" s="459">
        <f>('COMPRAS CONJ - FISICOS'!AF47*'COMPRAS CONJ - PRECIOS'!AF47)/1000</f>
        <v>1.4894420977529768</v>
      </c>
      <c r="AG47" s="459">
        <f>('COMPRAS CONJ - FISICOS'!AG47*'COMPRAS CONJ - PRECIOS'!AG47)/1000</f>
        <v>1.0985113211368798</v>
      </c>
      <c r="AH47" s="459">
        <f>('COMPRAS CONJ - FISICOS'!AH47*'COMPRAS CONJ - PRECIOS'!AH47)/1000</f>
        <v>1.4018976586445122</v>
      </c>
      <c r="AI47" s="459">
        <f>('COMPRAS CONJ - FISICOS'!AI47*'COMPRAS CONJ - PRECIOS'!AI47)/1000</f>
        <v>1.1754631699519462</v>
      </c>
      <c r="AJ47" s="459">
        <f>('COMPRAS CONJ - FISICOS'!AJ47*'COMPRAS CONJ - PRECIOS'!AJ47)/1000</f>
        <v>1.0783496829509878</v>
      </c>
      <c r="AK47" s="459">
        <f>('COMPRAS CONJ - FISICOS'!AK47*'COMPRAS CONJ - PRECIOS'!AK47)/1000</f>
        <v>1.2433669990845011</v>
      </c>
      <c r="AL47" s="459">
        <f>('COMPRAS CONJ - FISICOS'!AL47*'COMPRAS CONJ - PRECIOS'!AL47)/1000</f>
        <v>1.3427049326184644</v>
      </c>
      <c r="AM47" s="459">
        <f>('COMPRAS CONJ - FISICOS'!AM47*'COMPRAS CONJ - PRECIOS'!AM47)/1000</f>
        <v>1.217372994901442</v>
      </c>
      <c r="AN47" s="459">
        <f>('COMPRAS CONJ - FISICOS'!AN47*'COMPRAS CONJ - PRECIOS'!AN47)/1000</f>
        <v>1.2512166217416598</v>
      </c>
      <c r="AO47" s="459">
        <f>('COMPRAS CONJ - FISICOS'!AO47*'COMPRAS CONJ - PRECIOS'!AO47)/1000</f>
        <v>1.2653068188023253</v>
      </c>
      <c r="AP47" s="459">
        <f>('COMPRAS CONJ - FISICOS'!AP47*'COMPRAS CONJ - PRECIOS'!AP47)/1000</f>
        <v>1.3016766449722976</v>
      </c>
      <c r="AQ47" s="459">
        <f>('COMPRAS CONJ - FISICOS'!AQ47*'COMPRAS CONJ - PRECIOS'!AQ47)/1000</f>
        <v>1.3354140997550303</v>
      </c>
      <c r="AR47" s="459">
        <f>('COMPRAS CONJ - FISICOS'!AR47*'COMPRAS CONJ - PRECIOS'!AR47)/1000</f>
        <v>1.4164030012624704</v>
      </c>
      <c r="AS47" s="459">
        <f>('COMPRAS CONJ - FISICOS'!AS47*'COMPRAS CONJ - PRECIOS'!AS47)/1000</f>
        <v>1.1998964958583105</v>
      </c>
      <c r="AT47" s="459">
        <f>('COMPRAS CONJ - FISICOS'!AT47*'COMPRAS CONJ - PRECIOS'!AT47)/1000</f>
        <v>1.2170146053289537</v>
      </c>
      <c r="AU47" s="459">
        <f>('COMPRAS CONJ - FISICOS'!AU47*'COMPRAS CONJ - PRECIOS'!AU47)/1000</f>
        <v>1.1796723980259263</v>
      </c>
      <c r="AV47" s="459">
        <f>('COMPRAS CONJ - FISICOS'!AV47*'COMPRAS CONJ - PRECIOS'!AV47)/1000</f>
        <v>1.4983365526360128</v>
      </c>
      <c r="AW47" s="459">
        <f>('COMPRAS CONJ - FISICOS'!AW47*'COMPRAS CONJ - PRECIOS'!AW47)/1000</f>
        <v>1.4339909186047874</v>
      </c>
      <c r="AX47" s="459">
        <f>('COMPRAS CONJ - FISICOS'!AX47*'COMPRAS CONJ - PRECIOS'!AX47)/1000</f>
        <v>1.4714725122677377</v>
      </c>
      <c r="AY47" s="459">
        <f>('COMPRAS CONJ - FISICOS'!AY47*'COMPRAS CONJ - PRECIOS'!AY47)/1000</f>
        <v>1.7251592831299294</v>
      </c>
      <c r="AZ47" s="459">
        <f>('COMPRAS CONJ - FISICOS'!AZ47*'COMPRAS CONJ - PRECIOS'!AZ47)/1000</f>
        <v>1.3941627045775198</v>
      </c>
      <c r="BA47" s="459">
        <f>('COMPRAS CONJ - FISICOS'!BA47*'COMPRAS CONJ - PRECIOS'!BA47)/1000</f>
        <v>1.3508719293897216</v>
      </c>
      <c r="BB47" s="459">
        <f>('COMPRAS CONJ - FISICOS'!BB47*'COMPRAS CONJ - PRECIOS'!BB47)/1000</f>
        <v>1.2348052605240483</v>
      </c>
      <c r="BC47" s="459">
        <f>('COMPRAS CONJ - FISICOS'!BC47*'COMPRAS CONJ - PRECIOS'!BC47)/1000</f>
        <v>1.3516306640072207</v>
      </c>
      <c r="BD47" s="459">
        <f>('COMPRAS CONJ - FISICOS'!BD47*'COMPRAS CONJ - PRECIOS'!BD47)/1000</f>
        <v>1.4097303602888689</v>
      </c>
      <c r="BE47" s="459">
        <f>('COMPRAS CONJ - FISICOS'!BE47*'COMPRAS CONJ - PRECIOS'!BE47)/1000</f>
        <v>1.1520955253559781</v>
      </c>
      <c r="BF47" s="459">
        <f>('COMPRAS CONJ - FISICOS'!BF47*'COMPRAS CONJ - PRECIOS'!BF47)/1000</f>
        <v>1.0747275461072894</v>
      </c>
      <c r="BG47" s="459">
        <f>('COMPRAS CONJ - FISICOS'!BG47*'COMPRAS CONJ - PRECIOS'!BG47)/1000</f>
        <v>1.2228592956636926</v>
      </c>
      <c r="BH47" s="459">
        <f>('COMPRAS CONJ - FISICOS'!BH47*'COMPRAS CONJ - PRECIOS'!BH47)/1000</f>
        <v>1.234652060436934</v>
      </c>
      <c r="BI47" s="459">
        <f>('COMPRAS CONJ - FISICOS'!BI47*'COMPRAS CONJ - PRECIOS'!BI47)/1000</f>
        <v>1.2779664971734837</v>
      </c>
      <c r="BJ47" s="459">
        <f>('COMPRAS CONJ - FISICOS'!BJ47*'COMPRAS CONJ - PRECIOS'!BJ47)/1000</f>
        <v>1.4834317654025102</v>
      </c>
      <c r="BK47" s="459">
        <f>('COMPRAS CONJ - FISICOS'!BK47*'COMPRAS CONJ - PRECIOS'!BK47)/1000</f>
        <v>1.5652369516894742</v>
      </c>
      <c r="BL47" s="459">
        <f>('COMPRAS CONJ - FISICOS'!BL47*'COMPRAS CONJ - PRECIOS'!BL47)/1000</f>
        <v>1.1674536559392421</v>
      </c>
      <c r="BM47" s="459">
        <f>('COMPRAS CONJ - FISICOS'!BM47*'COMPRAS CONJ - PRECIOS'!BM47)/1000</f>
        <v>1.3548912078974582</v>
      </c>
      <c r="BN47" s="459">
        <f>('COMPRAS CONJ - FISICOS'!BN47*'COMPRAS CONJ - PRECIOS'!BN47)/1000</f>
        <v>1.0992381144247443</v>
      </c>
      <c r="BO47" s="459">
        <f>('COMPRAS CONJ - FISICOS'!BO47*'COMPRAS CONJ - PRECIOS'!BO47)/1000</f>
        <v>1.336540189078476</v>
      </c>
      <c r="BP47" s="459">
        <f>('COMPRAS CONJ - FISICOS'!BP47*'COMPRAS CONJ - PRECIOS'!BP47)/1000</f>
        <v>1.4689570329351724</v>
      </c>
      <c r="BQ47" s="459">
        <f>('COMPRAS CONJ - FISICOS'!BQ47*'COMPRAS CONJ - PRECIOS'!BQ47)/1000</f>
        <v>1.1620779077193264</v>
      </c>
      <c r="BR47" s="459">
        <f>('COMPRAS CONJ - FISICOS'!BR47*'COMPRAS CONJ - PRECIOS'!BR47)/1000</f>
        <v>1.3874213519644898</v>
      </c>
      <c r="BS47" s="459">
        <f>('COMPRAS CONJ - FISICOS'!BS47*'COMPRAS CONJ - PRECIOS'!BS47)/1000</f>
        <v>1.3084617847039994</v>
      </c>
      <c r="BT47" s="459">
        <f>('COMPRAS CONJ - FISICOS'!BT47*'COMPRAS CONJ - PRECIOS'!BT47)/1000</f>
        <v>1.2108115873523579</v>
      </c>
      <c r="BU47" s="459">
        <f>('COMPRAS CONJ - FISICOS'!BU47*'COMPRAS CONJ - PRECIOS'!BU47)/1000</f>
        <v>1.2556803718476865</v>
      </c>
      <c r="BV47" s="459">
        <f>('COMPRAS CONJ - FISICOS'!BV47*'COMPRAS CONJ - PRECIOS'!BV47)/1000</f>
        <v>1.2818115584328384</v>
      </c>
      <c r="BW47" s="459">
        <f>('COMPRAS CONJ - FISICOS'!BW47*'COMPRAS CONJ - PRECIOS'!BW47)/1000</f>
        <v>1.3242209371319178</v>
      </c>
      <c r="BX47" s="459">
        <f>('COMPRAS CONJ - FISICOS'!BX47*'COMPRAS CONJ - PRECIOS'!BX47)/1000</f>
        <v>1.1108828555934913</v>
      </c>
      <c r="BY47" s="459">
        <f>('COMPRAS CONJ - FISICOS'!BY47*'COMPRAS CONJ - PRECIOS'!BY47)/1000</f>
        <v>1.2293954724002689</v>
      </c>
      <c r="BZ47" s="459">
        <f>('COMPRAS CONJ - FISICOS'!BZ47*'COMPRAS CONJ - PRECIOS'!BZ47)/1000</f>
        <v>1.1989603256716801</v>
      </c>
      <c r="CA47" s="459">
        <f>('COMPRAS CONJ - FISICOS'!CA47*'COMPRAS CONJ - PRECIOS'!CA47)/1000</f>
        <v>1.2013586930541715</v>
      </c>
    </row>
    <row r="48" spans="1:79" x14ac:dyDescent="0.3">
      <c r="A48" s="9">
        <v>1</v>
      </c>
      <c r="B48" s="10" t="s">
        <v>2787</v>
      </c>
      <c r="C48" s="437" t="s">
        <v>2893</v>
      </c>
      <c r="D48" s="498" t="s">
        <v>2798</v>
      </c>
      <c r="E48" s="439" t="s">
        <v>2894</v>
      </c>
      <c r="F48" s="439" t="s">
        <v>2895</v>
      </c>
      <c r="G48" s="439" t="s">
        <v>2896</v>
      </c>
      <c r="H48" s="439" t="s">
        <v>2888</v>
      </c>
      <c r="I48" s="13">
        <v>53.88</v>
      </c>
      <c r="J48" s="14">
        <v>75</v>
      </c>
      <c r="K48" s="24">
        <v>42758</v>
      </c>
      <c r="L48" s="24" t="s">
        <v>3707</v>
      </c>
      <c r="M48" s="439" t="s">
        <v>5735</v>
      </c>
      <c r="N48" s="459">
        <f>('COMPRAS CONJ - FISICOS'!N48*'COMPRAS CONJ - PRECIOS'!N48)/1000</f>
        <v>0</v>
      </c>
      <c r="O48" s="459">
        <f>('COMPRAS CONJ - FISICOS'!O48*'COMPRAS CONJ - PRECIOS'!O48)/1000</f>
        <v>0</v>
      </c>
      <c r="P48" s="459">
        <f>('COMPRAS CONJ - FISICOS'!P48*'COMPRAS CONJ - PRECIOS'!P48)/1000</f>
        <v>0</v>
      </c>
      <c r="Q48" s="459">
        <f>('COMPRAS CONJ - FISICOS'!Q48*'COMPRAS CONJ - PRECIOS'!Q48)/1000</f>
        <v>0</v>
      </c>
      <c r="R48" s="459">
        <f>('COMPRAS CONJ - FISICOS'!R48*'COMPRAS CONJ - PRECIOS'!R48)/1000</f>
        <v>0</v>
      </c>
      <c r="S48" s="459">
        <f>('COMPRAS CONJ - FISICOS'!S48*'COMPRAS CONJ - PRECIOS'!S48)/1000</f>
        <v>0</v>
      </c>
      <c r="T48" s="459">
        <f>('COMPRAS CONJ - FISICOS'!T48*'COMPRAS CONJ - PRECIOS'!T48)/1000</f>
        <v>0</v>
      </c>
      <c r="U48" s="459">
        <f>('COMPRAS CONJ - FISICOS'!U48*'COMPRAS CONJ - PRECIOS'!U48)/1000</f>
        <v>0</v>
      </c>
      <c r="V48" s="459">
        <f>('COMPRAS CONJ - FISICOS'!V48*'COMPRAS CONJ - PRECIOS'!V48)/1000</f>
        <v>0</v>
      </c>
      <c r="W48" s="459">
        <f>('COMPRAS CONJ - FISICOS'!W48*'COMPRAS CONJ - PRECIOS'!W48)/1000</f>
        <v>0</v>
      </c>
      <c r="X48" s="459">
        <f>('COMPRAS CONJ - FISICOS'!X48*'COMPRAS CONJ - PRECIOS'!X48)/1000</f>
        <v>0</v>
      </c>
      <c r="Y48" s="459">
        <f>('COMPRAS CONJ - FISICOS'!Y48*'COMPRAS CONJ - PRECIOS'!Y48)/1000</f>
        <v>0</v>
      </c>
      <c r="Z48" s="459">
        <f>('COMPRAS CONJ - FISICOS'!Z48*'COMPRAS CONJ - PRECIOS'!Z48)/1000</f>
        <v>0</v>
      </c>
      <c r="AA48" s="459">
        <f>('COMPRAS CONJ - FISICOS'!AA48*'COMPRAS CONJ - PRECIOS'!AA48)/1000</f>
        <v>0</v>
      </c>
      <c r="AB48" s="459">
        <f>('COMPRAS CONJ - FISICOS'!AB48*'COMPRAS CONJ - PRECIOS'!AB48)/1000</f>
        <v>0</v>
      </c>
      <c r="AC48" s="459">
        <f>('COMPRAS CONJ - FISICOS'!AC48*'COMPRAS CONJ - PRECIOS'!AC48)/1000</f>
        <v>0</v>
      </c>
      <c r="AD48" s="459">
        <f>('COMPRAS CONJ - FISICOS'!AD48*'COMPRAS CONJ - PRECIOS'!AD48)/1000</f>
        <v>0</v>
      </c>
      <c r="AE48" s="459">
        <f>('COMPRAS CONJ - FISICOS'!AE48*'COMPRAS CONJ - PRECIOS'!AE48)/1000</f>
        <v>0</v>
      </c>
      <c r="AF48" s="459">
        <f>('COMPRAS CONJ - FISICOS'!AF48*'COMPRAS CONJ - PRECIOS'!AF48)/1000</f>
        <v>0</v>
      </c>
      <c r="AG48" s="459">
        <f>('COMPRAS CONJ - FISICOS'!AG48*'COMPRAS CONJ - PRECIOS'!AG48)/1000</f>
        <v>0</v>
      </c>
      <c r="AH48" s="459">
        <f>('COMPRAS CONJ - FISICOS'!AH48*'COMPRAS CONJ - PRECIOS'!AH48)/1000</f>
        <v>0</v>
      </c>
      <c r="AI48" s="459">
        <f>('COMPRAS CONJ - FISICOS'!AI48*'COMPRAS CONJ - PRECIOS'!AI48)/1000</f>
        <v>0</v>
      </c>
      <c r="AJ48" s="459">
        <f>('COMPRAS CONJ - FISICOS'!AJ48*'COMPRAS CONJ - PRECIOS'!AJ48)/1000</f>
        <v>0</v>
      </c>
      <c r="AK48" s="459">
        <f>('COMPRAS CONJ - FISICOS'!AK48*'COMPRAS CONJ - PRECIOS'!AK48)/1000</f>
        <v>0</v>
      </c>
      <c r="AL48" s="459">
        <f>('COMPRAS CONJ - FISICOS'!AL48*'COMPRAS CONJ - PRECIOS'!AL48)/1000</f>
        <v>0</v>
      </c>
      <c r="AM48" s="459">
        <f>('COMPRAS CONJ - FISICOS'!AM48*'COMPRAS CONJ - PRECIOS'!AM48)/1000</f>
        <v>0</v>
      </c>
      <c r="AN48" s="459">
        <f>('COMPRAS CONJ - FISICOS'!AN48*'COMPRAS CONJ - PRECIOS'!AN48)/1000</f>
        <v>0</v>
      </c>
      <c r="AO48" s="459">
        <f>('COMPRAS CONJ - FISICOS'!AO48*'COMPRAS CONJ - PRECIOS'!AO48)/1000</f>
        <v>0</v>
      </c>
      <c r="AP48" s="459">
        <f>('COMPRAS CONJ - FISICOS'!AP48*'COMPRAS CONJ - PRECIOS'!AP48)/1000</f>
        <v>0</v>
      </c>
      <c r="AQ48" s="459">
        <f>('COMPRAS CONJ - FISICOS'!AQ48*'COMPRAS CONJ - PRECIOS'!AQ48)/1000</f>
        <v>0</v>
      </c>
      <c r="AR48" s="459">
        <f>('COMPRAS CONJ - FISICOS'!AR48*'COMPRAS CONJ - PRECIOS'!AR48)/1000</f>
        <v>0</v>
      </c>
      <c r="AS48" s="459">
        <f>('COMPRAS CONJ - FISICOS'!AS48*'COMPRAS CONJ - PRECIOS'!AS48)/1000</f>
        <v>0</v>
      </c>
      <c r="AT48" s="459">
        <f>('COMPRAS CONJ - FISICOS'!AT48*'COMPRAS CONJ - PRECIOS'!AT48)/1000</f>
        <v>0</v>
      </c>
      <c r="AU48" s="459">
        <f>('COMPRAS CONJ - FISICOS'!AU48*'COMPRAS CONJ - PRECIOS'!AU48)/1000</f>
        <v>0</v>
      </c>
      <c r="AV48" s="459">
        <f>('COMPRAS CONJ - FISICOS'!AV48*'COMPRAS CONJ - PRECIOS'!AV48)/1000</f>
        <v>0</v>
      </c>
      <c r="AW48" s="459">
        <f>('COMPRAS CONJ - FISICOS'!AW48*'COMPRAS CONJ - PRECIOS'!AW48)/1000</f>
        <v>0</v>
      </c>
      <c r="AX48" s="459">
        <f>('COMPRAS CONJ - FISICOS'!AX48*'COMPRAS CONJ - PRECIOS'!AX48)/1000</f>
        <v>0</v>
      </c>
      <c r="AY48" s="459">
        <f>('COMPRAS CONJ - FISICOS'!AY48*'COMPRAS CONJ - PRECIOS'!AY48)/1000</f>
        <v>0</v>
      </c>
      <c r="AZ48" s="459">
        <f>('COMPRAS CONJ - FISICOS'!AZ48*'COMPRAS CONJ - PRECIOS'!AZ48)/1000</f>
        <v>0</v>
      </c>
      <c r="BA48" s="459">
        <f>('COMPRAS CONJ - FISICOS'!BA48*'COMPRAS CONJ - PRECIOS'!BA48)/1000</f>
        <v>0</v>
      </c>
      <c r="BB48" s="459">
        <f>('COMPRAS CONJ - FISICOS'!BB48*'COMPRAS CONJ - PRECIOS'!BB48)/1000</f>
        <v>0</v>
      </c>
      <c r="BC48" s="459">
        <f>('COMPRAS CONJ - FISICOS'!BC48*'COMPRAS CONJ - PRECIOS'!BC48)/1000</f>
        <v>0</v>
      </c>
      <c r="BD48" s="459">
        <f>('COMPRAS CONJ - FISICOS'!BD48*'COMPRAS CONJ - PRECIOS'!BD48)/1000</f>
        <v>0</v>
      </c>
      <c r="BE48" s="459">
        <f>('COMPRAS CONJ - FISICOS'!BE48*'COMPRAS CONJ - PRECIOS'!BE48)/1000</f>
        <v>0</v>
      </c>
      <c r="BF48" s="459">
        <f>('COMPRAS CONJ - FISICOS'!BF48*'COMPRAS CONJ - PRECIOS'!BF48)/1000</f>
        <v>0</v>
      </c>
      <c r="BG48" s="459">
        <f>('COMPRAS CONJ - FISICOS'!BG48*'COMPRAS CONJ - PRECIOS'!BG48)/1000</f>
        <v>0</v>
      </c>
      <c r="BH48" s="459">
        <f>('COMPRAS CONJ - FISICOS'!BH48*'COMPRAS CONJ - PRECIOS'!BH48)/1000</f>
        <v>0</v>
      </c>
      <c r="BI48" s="459">
        <f>('COMPRAS CONJ - FISICOS'!BI48*'COMPRAS CONJ - PRECIOS'!BI48)/1000</f>
        <v>0</v>
      </c>
      <c r="BJ48" s="459">
        <f>('COMPRAS CONJ - FISICOS'!BJ48*'COMPRAS CONJ - PRECIOS'!BJ48)/1000</f>
        <v>0</v>
      </c>
      <c r="BK48" s="459">
        <f>('COMPRAS CONJ - FISICOS'!BK48*'COMPRAS CONJ - PRECIOS'!BK48)/1000</f>
        <v>0</v>
      </c>
      <c r="BL48" s="459">
        <f>('COMPRAS CONJ - FISICOS'!BL48*'COMPRAS CONJ - PRECIOS'!BL48)/1000</f>
        <v>0</v>
      </c>
      <c r="BM48" s="459">
        <f>('COMPRAS CONJ - FISICOS'!BM48*'COMPRAS CONJ - PRECIOS'!BM48)/1000</f>
        <v>0</v>
      </c>
      <c r="BN48" s="459">
        <f>('COMPRAS CONJ - FISICOS'!BN48*'COMPRAS CONJ - PRECIOS'!BN48)/1000</f>
        <v>0</v>
      </c>
      <c r="BO48" s="459">
        <f>('COMPRAS CONJ - FISICOS'!BO48*'COMPRAS CONJ - PRECIOS'!BO48)/1000</f>
        <v>0</v>
      </c>
      <c r="BP48" s="459">
        <f>('COMPRAS CONJ - FISICOS'!BP48*'COMPRAS CONJ - PRECIOS'!BP48)/1000</f>
        <v>0</v>
      </c>
      <c r="BQ48" s="459">
        <f>('COMPRAS CONJ - FISICOS'!BQ48*'COMPRAS CONJ - PRECIOS'!BQ48)/1000</f>
        <v>0</v>
      </c>
      <c r="BR48" s="459">
        <f>('COMPRAS CONJ - FISICOS'!BR48*'COMPRAS CONJ - PRECIOS'!BR48)/1000</f>
        <v>0</v>
      </c>
      <c r="BS48" s="459">
        <f>('COMPRAS CONJ - FISICOS'!BS48*'COMPRAS CONJ - PRECIOS'!BS48)/1000</f>
        <v>0</v>
      </c>
      <c r="BT48" s="459">
        <f>('COMPRAS CONJ - FISICOS'!BT48*'COMPRAS CONJ - PRECIOS'!BT48)/1000</f>
        <v>0</v>
      </c>
      <c r="BU48" s="459">
        <f>('COMPRAS CONJ - FISICOS'!BU48*'COMPRAS CONJ - PRECIOS'!BU48)/1000</f>
        <v>0</v>
      </c>
      <c r="BV48" s="459">
        <f>('COMPRAS CONJ - FISICOS'!BV48*'COMPRAS CONJ - PRECIOS'!BV48)/1000</f>
        <v>0</v>
      </c>
      <c r="BW48" s="459">
        <f>('COMPRAS CONJ - FISICOS'!BW48*'COMPRAS CONJ - PRECIOS'!BW48)/1000</f>
        <v>0</v>
      </c>
      <c r="BX48" s="459">
        <f>('COMPRAS CONJ - FISICOS'!BX48*'COMPRAS CONJ - PRECIOS'!BX48)/1000</f>
        <v>0</v>
      </c>
      <c r="BY48" s="459">
        <f>('COMPRAS CONJ - FISICOS'!BY48*'COMPRAS CONJ - PRECIOS'!BY48)/1000</f>
        <v>0</v>
      </c>
      <c r="BZ48" s="459">
        <f>('COMPRAS CONJ - FISICOS'!BZ48*'COMPRAS CONJ - PRECIOS'!BZ48)/1000</f>
        <v>0</v>
      </c>
      <c r="CA48" s="459">
        <f>('COMPRAS CONJ - FISICOS'!CA48*'COMPRAS CONJ - PRECIOS'!CA48)/1000</f>
        <v>0</v>
      </c>
    </row>
    <row r="49" spans="1:79" x14ac:dyDescent="0.3">
      <c r="A49" s="9">
        <v>1</v>
      </c>
      <c r="B49" s="10" t="s">
        <v>2787</v>
      </c>
      <c r="C49" s="437" t="s">
        <v>2897</v>
      </c>
      <c r="D49" s="498" t="s">
        <v>2798</v>
      </c>
      <c r="E49" s="439" t="s">
        <v>2803</v>
      </c>
      <c r="F49" s="439" t="s">
        <v>2898</v>
      </c>
      <c r="G49" s="439" t="s">
        <v>2899</v>
      </c>
      <c r="H49" s="439" t="s">
        <v>2888</v>
      </c>
      <c r="I49" s="13">
        <v>56.98</v>
      </c>
      <c r="J49" s="14">
        <v>50</v>
      </c>
      <c r="K49" s="24">
        <v>42758</v>
      </c>
      <c r="L49" s="24" t="s">
        <v>3707</v>
      </c>
      <c r="M49" s="439" t="s">
        <v>5735</v>
      </c>
      <c r="N49" s="459">
        <f>('COMPRAS CONJ - FISICOS'!N49*'COMPRAS CONJ - PRECIOS'!N49)/1000</f>
        <v>0</v>
      </c>
      <c r="O49" s="459">
        <f>('COMPRAS CONJ - FISICOS'!O49*'COMPRAS CONJ - PRECIOS'!O49)/1000</f>
        <v>0</v>
      </c>
      <c r="P49" s="459">
        <f>('COMPRAS CONJ - FISICOS'!P49*'COMPRAS CONJ - PRECIOS'!P49)/1000</f>
        <v>0</v>
      </c>
      <c r="Q49" s="459">
        <f>('COMPRAS CONJ - FISICOS'!Q49*'COMPRAS CONJ - PRECIOS'!Q49)/1000</f>
        <v>0</v>
      </c>
      <c r="R49" s="459">
        <f>('COMPRAS CONJ - FISICOS'!R49*'COMPRAS CONJ - PRECIOS'!R49)/1000</f>
        <v>0</v>
      </c>
      <c r="S49" s="459">
        <f>('COMPRAS CONJ - FISICOS'!S49*'COMPRAS CONJ - PRECIOS'!S49)/1000</f>
        <v>0</v>
      </c>
      <c r="T49" s="459">
        <f>('COMPRAS CONJ - FISICOS'!T49*'COMPRAS CONJ - PRECIOS'!T49)/1000</f>
        <v>0</v>
      </c>
      <c r="U49" s="459">
        <f>('COMPRAS CONJ - FISICOS'!U49*'COMPRAS CONJ - PRECIOS'!U49)/1000</f>
        <v>0</v>
      </c>
      <c r="V49" s="459">
        <f>('COMPRAS CONJ - FISICOS'!V49*'COMPRAS CONJ - PRECIOS'!V49)/1000</f>
        <v>0</v>
      </c>
      <c r="W49" s="459">
        <f>('COMPRAS CONJ - FISICOS'!W49*'COMPRAS CONJ - PRECIOS'!W49)/1000</f>
        <v>0</v>
      </c>
      <c r="X49" s="459">
        <f>('COMPRAS CONJ - FISICOS'!X49*'COMPRAS CONJ - PRECIOS'!X49)/1000</f>
        <v>0</v>
      </c>
      <c r="Y49" s="459">
        <f>('COMPRAS CONJ - FISICOS'!Y49*'COMPRAS CONJ - PRECIOS'!Y49)/1000</f>
        <v>0</v>
      </c>
      <c r="Z49" s="459">
        <f>('COMPRAS CONJ - FISICOS'!Z49*'COMPRAS CONJ - PRECIOS'!Z49)/1000</f>
        <v>0</v>
      </c>
      <c r="AA49" s="459">
        <f>('COMPRAS CONJ - FISICOS'!AA49*'COMPRAS CONJ - PRECIOS'!AA49)/1000</f>
        <v>0</v>
      </c>
      <c r="AB49" s="459">
        <f>('COMPRAS CONJ - FISICOS'!AB49*'COMPRAS CONJ - PRECIOS'!AB49)/1000</f>
        <v>0</v>
      </c>
      <c r="AC49" s="459">
        <f>('COMPRAS CONJ - FISICOS'!AC49*'COMPRAS CONJ - PRECIOS'!AC49)/1000</f>
        <v>0</v>
      </c>
      <c r="AD49" s="459">
        <f>('COMPRAS CONJ - FISICOS'!AD49*'COMPRAS CONJ - PRECIOS'!AD49)/1000</f>
        <v>0</v>
      </c>
      <c r="AE49" s="459">
        <f>('COMPRAS CONJ - FISICOS'!AE49*'COMPRAS CONJ - PRECIOS'!AE49)/1000</f>
        <v>0</v>
      </c>
      <c r="AF49" s="459">
        <f>('COMPRAS CONJ - FISICOS'!AF49*'COMPRAS CONJ - PRECIOS'!AF49)/1000</f>
        <v>0</v>
      </c>
      <c r="AG49" s="459">
        <f>('COMPRAS CONJ - FISICOS'!AG49*'COMPRAS CONJ - PRECIOS'!AG49)/1000</f>
        <v>0</v>
      </c>
      <c r="AH49" s="459">
        <f>('COMPRAS CONJ - FISICOS'!AH49*'COMPRAS CONJ - PRECIOS'!AH49)/1000</f>
        <v>0</v>
      </c>
      <c r="AI49" s="459">
        <f>('COMPRAS CONJ - FISICOS'!AI49*'COMPRAS CONJ - PRECIOS'!AI49)/1000</f>
        <v>0</v>
      </c>
      <c r="AJ49" s="459">
        <f>('COMPRAS CONJ - FISICOS'!AJ49*'COMPRAS CONJ - PRECIOS'!AJ49)/1000</f>
        <v>0</v>
      </c>
      <c r="AK49" s="459">
        <f>('COMPRAS CONJ - FISICOS'!AK49*'COMPRAS CONJ - PRECIOS'!AK49)/1000</f>
        <v>0</v>
      </c>
      <c r="AL49" s="459">
        <f>('COMPRAS CONJ - FISICOS'!AL49*'COMPRAS CONJ - PRECIOS'!AL49)/1000</f>
        <v>0</v>
      </c>
      <c r="AM49" s="459">
        <f>('COMPRAS CONJ - FISICOS'!AM49*'COMPRAS CONJ - PRECIOS'!AM49)/1000</f>
        <v>0</v>
      </c>
      <c r="AN49" s="459">
        <f>('COMPRAS CONJ - FISICOS'!AN49*'COMPRAS CONJ - PRECIOS'!AN49)/1000</f>
        <v>0</v>
      </c>
      <c r="AO49" s="459">
        <f>('COMPRAS CONJ - FISICOS'!AO49*'COMPRAS CONJ - PRECIOS'!AO49)/1000</f>
        <v>0</v>
      </c>
      <c r="AP49" s="459">
        <f>('COMPRAS CONJ - FISICOS'!AP49*'COMPRAS CONJ - PRECIOS'!AP49)/1000</f>
        <v>0</v>
      </c>
      <c r="AQ49" s="459">
        <f>('COMPRAS CONJ - FISICOS'!AQ49*'COMPRAS CONJ - PRECIOS'!AQ49)/1000</f>
        <v>0</v>
      </c>
      <c r="AR49" s="459">
        <f>('COMPRAS CONJ - FISICOS'!AR49*'COMPRAS CONJ - PRECIOS'!AR49)/1000</f>
        <v>0</v>
      </c>
      <c r="AS49" s="459">
        <f>('COMPRAS CONJ - FISICOS'!AS49*'COMPRAS CONJ - PRECIOS'!AS49)/1000</f>
        <v>0</v>
      </c>
      <c r="AT49" s="459">
        <f>('COMPRAS CONJ - FISICOS'!AT49*'COMPRAS CONJ - PRECIOS'!AT49)/1000</f>
        <v>0</v>
      </c>
      <c r="AU49" s="459">
        <f>('COMPRAS CONJ - FISICOS'!AU49*'COMPRAS CONJ - PRECIOS'!AU49)/1000</f>
        <v>0</v>
      </c>
      <c r="AV49" s="459">
        <f>('COMPRAS CONJ - FISICOS'!AV49*'COMPRAS CONJ - PRECIOS'!AV49)/1000</f>
        <v>0</v>
      </c>
      <c r="AW49" s="459">
        <f>('COMPRAS CONJ - FISICOS'!AW49*'COMPRAS CONJ - PRECIOS'!AW49)/1000</f>
        <v>0</v>
      </c>
      <c r="AX49" s="459">
        <f>('COMPRAS CONJ - FISICOS'!AX49*'COMPRAS CONJ - PRECIOS'!AX49)/1000</f>
        <v>0</v>
      </c>
      <c r="AY49" s="459">
        <f>('COMPRAS CONJ - FISICOS'!AY49*'COMPRAS CONJ - PRECIOS'!AY49)/1000</f>
        <v>0</v>
      </c>
      <c r="AZ49" s="459">
        <f>('COMPRAS CONJ - FISICOS'!AZ49*'COMPRAS CONJ - PRECIOS'!AZ49)/1000</f>
        <v>0</v>
      </c>
      <c r="BA49" s="459">
        <f>('COMPRAS CONJ - FISICOS'!BA49*'COMPRAS CONJ - PRECIOS'!BA49)/1000</f>
        <v>0</v>
      </c>
      <c r="BB49" s="459">
        <f>('COMPRAS CONJ - FISICOS'!BB49*'COMPRAS CONJ - PRECIOS'!BB49)/1000</f>
        <v>0</v>
      </c>
      <c r="BC49" s="459">
        <f>('COMPRAS CONJ - FISICOS'!BC49*'COMPRAS CONJ - PRECIOS'!BC49)/1000</f>
        <v>0</v>
      </c>
      <c r="BD49" s="459">
        <f>('COMPRAS CONJ - FISICOS'!BD49*'COMPRAS CONJ - PRECIOS'!BD49)/1000</f>
        <v>0</v>
      </c>
      <c r="BE49" s="459">
        <f>('COMPRAS CONJ - FISICOS'!BE49*'COMPRAS CONJ - PRECIOS'!BE49)/1000</f>
        <v>0</v>
      </c>
      <c r="BF49" s="459">
        <f>('COMPRAS CONJ - FISICOS'!BF49*'COMPRAS CONJ - PRECIOS'!BF49)/1000</f>
        <v>0</v>
      </c>
      <c r="BG49" s="459">
        <f>('COMPRAS CONJ - FISICOS'!BG49*'COMPRAS CONJ - PRECIOS'!BG49)/1000</f>
        <v>0</v>
      </c>
      <c r="BH49" s="459">
        <f>('COMPRAS CONJ - FISICOS'!BH49*'COMPRAS CONJ - PRECIOS'!BH49)/1000</f>
        <v>0</v>
      </c>
      <c r="BI49" s="459">
        <f>('COMPRAS CONJ - FISICOS'!BI49*'COMPRAS CONJ - PRECIOS'!BI49)/1000</f>
        <v>0</v>
      </c>
      <c r="BJ49" s="459">
        <f>('COMPRAS CONJ - FISICOS'!BJ49*'COMPRAS CONJ - PRECIOS'!BJ49)/1000</f>
        <v>0</v>
      </c>
      <c r="BK49" s="459">
        <f>('COMPRAS CONJ - FISICOS'!BK49*'COMPRAS CONJ - PRECIOS'!BK49)/1000</f>
        <v>0</v>
      </c>
      <c r="BL49" s="459">
        <f>('COMPRAS CONJ - FISICOS'!BL49*'COMPRAS CONJ - PRECIOS'!BL49)/1000</f>
        <v>0</v>
      </c>
      <c r="BM49" s="459">
        <f>('COMPRAS CONJ - FISICOS'!BM49*'COMPRAS CONJ - PRECIOS'!BM49)/1000</f>
        <v>0</v>
      </c>
      <c r="BN49" s="459">
        <f>('COMPRAS CONJ - FISICOS'!BN49*'COMPRAS CONJ - PRECIOS'!BN49)/1000</f>
        <v>0</v>
      </c>
      <c r="BO49" s="459">
        <f>('COMPRAS CONJ - FISICOS'!BO49*'COMPRAS CONJ - PRECIOS'!BO49)/1000</f>
        <v>0</v>
      </c>
      <c r="BP49" s="459">
        <f>('COMPRAS CONJ - FISICOS'!BP49*'COMPRAS CONJ - PRECIOS'!BP49)/1000</f>
        <v>0</v>
      </c>
      <c r="BQ49" s="459">
        <f>('COMPRAS CONJ - FISICOS'!BQ49*'COMPRAS CONJ - PRECIOS'!BQ49)/1000</f>
        <v>0</v>
      </c>
      <c r="BR49" s="459">
        <f>('COMPRAS CONJ - FISICOS'!BR49*'COMPRAS CONJ - PRECIOS'!BR49)/1000</f>
        <v>0</v>
      </c>
      <c r="BS49" s="459">
        <f>('COMPRAS CONJ - FISICOS'!BS49*'COMPRAS CONJ - PRECIOS'!BS49)/1000</f>
        <v>0</v>
      </c>
      <c r="BT49" s="459">
        <f>('COMPRAS CONJ - FISICOS'!BT49*'COMPRAS CONJ - PRECIOS'!BT49)/1000</f>
        <v>0</v>
      </c>
      <c r="BU49" s="459">
        <f>('COMPRAS CONJ - FISICOS'!BU49*'COMPRAS CONJ - PRECIOS'!BU49)/1000</f>
        <v>0</v>
      </c>
      <c r="BV49" s="459">
        <f>('COMPRAS CONJ - FISICOS'!BV49*'COMPRAS CONJ - PRECIOS'!BV49)/1000</f>
        <v>0</v>
      </c>
      <c r="BW49" s="459">
        <f>('COMPRAS CONJ - FISICOS'!BW49*'COMPRAS CONJ - PRECIOS'!BW49)/1000</f>
        <v>0</v>
      </c>
      <c r="BX49" s="459">
        <f>('COMPRAS CONJ - FISICOS'!BX49*'COMPRAS CONJ - PRECIOS'!BX49)/1000</f>
        <v>0</v>
      </c>
      <c r="BY49" s="459">
        <f>('COMPRAS CONJ - FISICOS'!BY49*'COMPRAS CONJ - PRECIOS'!BY49)/1000</f>
        <v>0</v>
      </c>
      <c r="BZ49" s="459">
        <f>('COMPRAS CONJ - FISICOS'!BZ49*'COMPRAS CONJ - PRECIOS'!BZ49)/1000</f>
        <v>0</v>
      </c>
      <c r="CA49" s="459">
        <f>('COMPRAS CONJ - FISICOS'!CA49*'COMPRAS CONJ - PRECIOS'!CA49)/1000</f>
        <v>0</v>
      </c>
    </row>
    <row r="50" spans="1:79" x14ac:dyDescent="0.3">
      <c r="A50" s="9">
        <v>1</v>
      </c>
      <c r="B50" s="10" t="s">
        <v>2787</v>
      </c>
      <c r="C50" s="437" t="s">
        <v>2900</v>
      </c>
      <c r="D50" s="11" t="s">
        <v>2788</v>
      </c>
      <c r="E50" s="9" t="s">
        <v>2788</v>
      </c>
      <c r="F50" s="9" t="s">
        <v>2883</v>
      </c>
      <c r="G50" s="9" t="s">
        <v>2901</v>
      </c>
      <c r="H50" s="12" t="s">
        <v>2902</v>
      </c>
      <c r="I50" s="13">
        <v>58</v>
      </c>
      <c r="J50" s="14">
        <v>100</v>
      </c>
      <c r="K50" s="24">
        <v>42758</v>
      </c>
      <c r="L50" s="24">
        <v>43259</v>
      </c>
      <c r="M50" s="689">
        <v>43259</v>
      </c>
      <c r="N50" s="459">
        <f>('COMPRAS CONJ - FISICOS'!N50*'COMPRAS CONJ - PRECIOS'!N50)/1000</f>
        <v>0</v>
      </c>
      <c r="O50" s="459">
        <f>('COMPRAS CONJ - FISICOS'!O50*'COMPRAS CONJ - PRECIOS'!O50)/1000</f>
        <v>0</v>
      </c>
      <c r="P50" s="459">
        <f>('COMPRAS CONJ - FISICOS'!P50*'COMPRAS CONJ - PRECIOS'!P50)/1000</f>
        <v>0</v>
      </c>
      <c r="Q50" s="459">
        <f>('COMPRAS CONJ - FISICOS'!Q50*'COMPRAS CONJ - PRECIOS'!Q50)/1000</f>
        <v>0</v>
      </c>
      <c r="R50" s="459">
        <f>('COMPRAS CONJ - FISICOS'!R50*'COMPRAS CONJ - PRECIOS'!R50)/1000</f>
        <v>0</v>
      </c>
      <c r="S50" s="459">
        <f>('COMPRAS CONJ - FISICOS'!S50*'COMPRAS CONJ - PRECIOS'!S50)/1000</f>
        <v>0</v>
      </c>
      <c r="T50" s="459">
        <f>('COMPRAS CONJ - FISICOS'!T50*'COMPRAS CONJ - PRECIOS'!T50)/1000</f>
        <v>0</v>
      </c>
      <c r="U50" s="459">
        <f>('COMPRAS CONJ - FISICOS'!U50*'COMPRAS CONJ - PRECIOS'!U50)/1000</f>
        <v>0</v>
      </c>
      <c r="V50" s="459">
        <f>('COMPRAS CONJ - FISICOS'!V50*'COMPRAS CONJ - PRECIOS'!V50)/1000</f>
        <v>0</v>
      </c>
      <c r="W50" s="459">
        <f>('COMPRAS CONJ - FISICOS'!W50*'COMPRAS CONJ - PRECIOS'!W50)/1000</f>
        <v>0</v>
      </c>
      <c r="X50" s="459">
        <f>('COMPRAS CONJ - FISICOS'!X50*'COMPRAS CONJ - PRECIOS'!X50)/1000</f>
        <v>0</v>
      </c>
      <c r="Y50" s="459">
        <f>('COMPRAS CONJ - FISICOS'!Y50*'COMPRAS CONJ - PRECIOS'!Y50)/1000</f>
        <v>1.9701374376772895</v>
      </c>
      <c r="Z50" s="459">
        <f>('COMPRAS CONJ - FISICOS'!Z50*'COMPRAS CONJ - PRECIOS'!Z50)/1000</f>
        <v>2.1528320248467194</v>
      </c>
      <c r="AA50" s="459">
        <f>('COMPRAS CONJ - FISICOS'!AA50*'COMPRAS CONJ - PRECIOS'!AA50)/1000</f>
        <v>2.4929708033504392</v>
      </c>
      <c r="AB50" s="459">
        <f>('COMPRAS CONJ - FISICOS'!AB50*'COMPRAS CONJ - PRECIOS'!AB50)/1000</f>
        <v>2.2302166775965997</v>
      </c>
      <c r="AC50" s="459">
        <f>('COMPRAS CONJ - FISICOS'!AC50*'COMPRAS CONJ - PRECIOS'!AC50)/1000</f>
        <v>2.0981302058791895</v>
      </c>
      <c r="AD50" s="459">
        <f>('COMPRAS CONJ - FISICOS'!AD50*'COMPRAS CONJ - PRECIOS'!AD50)/1000</f>
        <v>2.0925387182592194</v>
      </c>
      <c r="AE50" s="459">
        <f>('COMPRAS CONJ - FISICOS'!AE50*'COMPRAS CONJ - PRECIOS'!AE50)/1000</f>
        <v>2.5280991932209993</v>
      </c>
      <c r="AF50" s="459">
        <f>('COMPRAS CONJ - FISICOS'!AF50*'COMPRAS CONJ - PRECIOS'!AF50)/1000</f>
        <v>2.7126061412179792</v>
      </c>
      <c r="AG50" s="459">
        <f>('COMPRAS CONJ - FISICOS'!AG50*'COMPRAS CONJ - PRECIOS'!AG50)/1000</f>
        <v>1.1999889674897597</v>
      </c>
      <c r="AH50" s="459">
        <f>('COMPRAS CONJ - FISICOS'!AH50*'COMPRAS CONJ - PRECIOS'!AH50)/1000</f>
        <v>2.0988455846898391</v>
      </c>
      <c r="AI50" s="459">
        <f>('COMPRAS CONJ - FISICOS'!AI50*'COMPRAS CONJ - PRECIOS'!AI50)/1000</f>
        <v>1.9378838598010495</v>
      </c>
      <c r="AJ50" s="459">
        <f>('COMPRAS CONJ - FISICOS'!AJ50*'COMPRAS CONJ - PRECIOS'!AJ50)/1000</f>
        <v>1.8668760171094598</v>
      </c>
      <c r="AK50" s="459">
        <f>('COMPRAS CONJ - FISICOS'!AK50*'COMPRAS CONJ - PRECIOS'!AK50)/1000</f>
        <v>2.4225885494102393</v>
      </c>
      <c r="AL50" s="459">
        <f>('COMPRAS CONJ - FISICOS'!AL50*'COMPRAS CONJ - PRECIOS'!AL50)/1000</f>
        <v>2.5576734627525592</v>
      </c>
      <c r="AM50" s="459">
        <f>('COMPRAS CONJ - FISICOS'!AM50*'COMPRAS CONJ - PRECIOS'!AM50)/1000</f>
        <v>2.2228342130356791</v>
      </c>
      <c r="AN50" s="459">
        <f>('COMPRAS CONJ - FISICOS'!AN50*'COMPRAS CONJ - PRECIOS'!AN50)/1000</f>
        <v>2.3753443722467997</v>
      </c>
      <c r="AO50" s="459">
        <f>('COMPRAS CONJ - FISICOS'!AO50*'COMPRAS CONJ - PRECIOS'!AO50)/1000</f>
        <v>2.0820138575654394</v>
      </c>
      <c r="AP50" s="459">
        <f>('COMPRAS CONJ - FISICOS'!AP50*'COMPRAS CONJ - PRECIOS'!AP50)/1000</f>
        <v>2.3887793913592792</v>
      </c>
      <c r="AQ50" s="459">
        <f>('COMPRAS CONJ - FISICOS'!AQ50*'COMPRAS CONJ - PRECIOS'!AQ50)/1000</f>
        <v>2.3690596650635993</v>
      </c>
      <c r="AR50" s="459">
        <f>('COMPRAS CONJ - FISICOS'!AR50*'COMPRAS CONJ - PRECIOS'!AR50)/1000</f>
        <v>2.5765162002129589</v>
      </c>
      <c r="AS50" s="459">
        <f>('COMPRAS CONJ - FISICOS'!AS50*'COMPRAS CONJ - PRECIOS'!AS50)/1000</f>
        <v>2.2778131543684794</v>
      </c>
      <c r="AT50" s="459">
        <f>('COMPRAS CONJ - FISICOS'!AT50*'COMPRAS CONJ - PRECIOS'!AT50)/1000</f>
        <v>2.2630122515354403</v>
      </c>
      <c r="AU50" s="459">
        <f>('COMPRAS CONJ - FISICOS'!AU50*'COMPRAS CONJ - PRECIOS'!AU50)/1000</f>
        <v>1.6990159778471998</v>
      </c>
      <c r="AV50" s="459">
        <f>('COMPRAS CONJ - FISICOS'!AV50*'COMPRAS CONJ - PRECIOS'!AV50)/1000</f>
        <v>2.6118361993869592</v>
      </c>
      <c r="AW50" s="459">
        <f>('COMPRAS CONJ - FISICOS'!AW50*'COMPRAS CONJ - PRECIOS'!AW50)/1000</f>
        <v>2.4073394957337602</v>
      </c>
      <c r="AX50" s="459">
        <f>('COMPRAS CONJ - FISICOS'!AX50*'COMPRAS CONJ - PRECIOS'!AX50)/1000</f>
        <v>2.7134694667250092</v>
      </c>
      <c r="AY50" s="459">
        <f>('COMPRAS CONJ - FISICOS'!AY50*'COMPRAS CONJ - PRECIOS'!AY50)/1000</f>
        <v>2.8626145078979692</v>
      </c>
      <c r="AZ50" s="459">
        <f>('COMPRAS CONJ - FISICOS'!AZ50*'COMPRAS CONJ - PRECIOS'!AZ50)/1000</f>
        <v>2.2597774637898591</v>
      </c>
      <c r="BA50" s="459">
        <f>('COMPRAS CONJ - FISICOS'!BA50*'COMPRAS CONJ - PRECIOS'!BA50)/1000</f>
        <v>2.2404645126000897</v>
      </c>
      <c r="BB50" s="459">
        <f>('COMPRAS CONJ - FISICOS'!BB50*'COMPRAS CONJ - PRECIOS'!BB50)/1000</f>
        <v>1.7892713737325696</v>
      </c>
      <c r="BC50" s="459">
        <f>('COMPRAS CONJ - FISICOS'!BC50*'COMPRAS CONJ - PRECIOS'!BC50)/1000</f>
        <v>2.8006059914941499</v>
      </c>
      <c r="BD50" s="459">
        <f>('COMPRAS CONJ - FISICOS'!BD50*'COMPRAS CONJ - PRECIOS'!BD50)/1000</f>
        <v>2.6615533885384499</v>
      </c>
      <c r="BE50" s="459">
        <f>('COMPRAS CONJ - FISICOS'!BE50*'COMPRAS CONJ - PRECIOS'!BE50)/1000</f>
        <v>1.7295278278880697</v>
      </c>
      <c r="BF50" s="459">
        <f>('COMPRAS CONJ - FISICOS'!BF50*'COMPRAS CONJ - PRECIOS'!BF50)/1000</f>
        <v>1.86061745512566</v>
      </c>
      <c r="BG50" s="459">
        <f>('COMPRAS CONJ - FISICOS'!BG50*'COMPRAS CONJ - PRECIOS'!BG50)/1000</f>
        <v>2.0395854975472196</v>
      </c>
      <c r="BH50" s="459">
        <f>('COMPRAS CONJ - FISICOS'!BH50*'COMPRAS CONJ - PRECIOS'!BH50)/1000</f>
        <v>2.0341382980886098</v>
      </c>
      <c r="BI50" s="459">
        <f>('COMPRAS CONJ - FISICOS'!BI50*'COMPRAS CONJ - PRECIOS'!BI50)/1000</f>
        <v>2.0509259174434797</v>
      </c>
      <c r="BJ50" s="459">
        <f>('COMPRAS CONJ - FISICOS'!BJ50*'COMPRAS CONJ - PRECIOS'!BJ50)/1000</f>
        <v>2.8915326715538692</v>
      </c>
      <c r="BK50" s="459">
        <f>('COMPRAS CONJ - FISICOS'!BK50*'COMPRAS CONJ - PRECIOS'!BK50)/1000</f>
        <v>2.7743878527960595</v>
      </c>
      <c r="BL50" s="459">
        <f>('COMPRAS CONJ - FISICOS'!BL50*'COMPRAS CONJ - PRECIOS'!BL50)/1000</f>
        <v>1.8239185254109498</v>
      </c>
      <c r="BM50" s="459">
        <f>('COMPRAS CONJ - FISICOS'!BM50*'COMPRAS CONJ - PRECIOS'!BM50)/1000</f>
        <v>2.2843130096119495</v>
      </c>
      <c r="BN50" s="459">
        <f>('COMPRAS CONJ - FISICOS'!BN50*'COMPRAS CONJ - PRECIOS'!BN50)/1000</f>
        <v>1.9700263776683695</v>
      </c>
      <c r="BO50" s="459">
        <f>('COMPRAS CONJ - FISICOS'!BO50*'COMPRAS CONJ - PRECIOS'!BO50)/1000</f>
        <v>1.9114506493208094</v>
      </c>
      <c r="BP50" s="459">
        <f>('COMPRAS CONJ - FISICOS'!BP50*'COMPRAS CONJ - PRECIOS'!BP50)/1000</f>
        <v>2.4826925327747404</v>
      </c>
      <c r="BQ50" s="459">
        <f>('COMPRAS CONJ - FISICOS'!BQ50*'COMPRAS CONJ - PRECIOS'!BQ50)/1000</f>
        <v>2.0106622130661003</v>
      </c>
      <c r="BR50" s="459">
        <f>('COMPRAS CONJ - FISICOS'!BR50*'COMPRAS CONJ - PRECIOS'!BR50)/1000</f>
        <v>2.4135350696404205</v>
      </c>
      <c r="BS50" s="459">
        <f>('COMPRAS CONJ - FISICOS'!BS50*'COMPRAS CONJ - PRECIOS'!BS50)/1000</f>
        <v>2.3035515425346609</v>
      </c>
      <c r="BT50" s="459">
        <f>('COMPRAS CONJ - FISICOS'!BT50*'COMPRAS CONJ - PRECIOS'!BT50)/1000</f>
        <v>2.8130077568736005</v>
      </c>
      <c r="BU50" s="459">
        <f>('COMPRAS CONJ - FISICOS'!BU50*'COMPRAS CONJ - PRECIOS'!BU50)/1000</f>
        <v>2.615589225216</v>
      </c>
      <c r="BV50" s="459">
        <f>('COMPRAS CONJ - FISICOS'!BV50*'COMPRAS CONJ - PRECIOS'!BV50)/1000</f>
        <v>2.7611496984720008</v>
      </c>
      <c r="BW50" s="459">
        <f>('COMPRAS CONJ - FISICOS'!BW50*'COMPRAS CONJ - PRECIOS'!BW50)/1000</f>
        <v>2.7074248025616003</v>
      </c>
      <c r="BX50" s="459">
        <f>('COMPRAS CONJ - FISICOS'!BX50*'COMPRAS CONJ - PRECIOS'!BX50)/1000</f>
        <v>2.6305868698560002</v>
      </c>
      <c r="BY50" s="459">
        <f>('COMPRAS CONJ - FISICOS'!BY50*'COMPRAS CONJ - PRECIOS'!BY50)/1000</f>
        <v>2.5932593987520005</v>
      </c>
      <c r="BZ50" s="459">
        <f>('COMPRAS CONJ - FISICOS'!BZ50*'COMPRAS CONJ - PRECIOS'!BZ50)/1000</f>
        <v>2.6240878905120004</v>
      </c>
      <c r="CA50" s="459">
        <f>('COMPRAS CONJ - FISICOS'!CA50*'COMPRAS CONJ - PRECIOS'!CA50)/1000</f>
        <v>2.6929604075088003</v>
      </c>
    </row>
    <row r="51" spans="1:79" x14ac:dyDescent="0.3">
      <c r="A51" s="9">
        <v>1</v>
      </c>
      <c r="B51" s="10" t="s">
        <v>2787</v>
      </c>
      <c r="C51" s="437" t="s">
        <v>2903</v>
      </c>
      <c r="D51" s="11" t="s">
        <v>2807</v>
      </c>
      <c r="E51" s="9" t="s">
        <v>2812</v>
      </c>
      <c r="F51" s="9" t="s">
        <v>2904</v>
      </c>
      <c r="G51" s="9" t="s">
        <v>2905</v>
      </c>
      <c r="H51" s="12" t="s">
        <v>2906</v>
      </c>
      <c r="I51" s="13">
        <v>59</v>
      </c>
      <c r="J51" s="14">
        <v>24.15</v>
      </c>
      <c r="K51" s="24">
        <v>42747</v>
      </c>
      <c r="L51" s="24">
        <v>43432</v>
      </c>
      <c r="M51" s="689">
        <v>43432</v>
      </c>
      <c r="N51" s="459">
        <f>('COMPRAS CONJ - FISICOS'!N51*'COMPRAS CONJ - PRECIOS'!N51)/1000</f>
        <v>0</v>
      </c>
      <c r="O51" s="459">
        <f>('COMPRAS CONJ - FISICOS'!O51*'COMPRAS CONJ - PRECIOS'!O51)/1000</f>
        <v>0</v>
      </c>
      <c r="P51" s="459">
        <f>('COMPRAS CONJ - FISICOS'!P51*'COMPRAS CONJ - PRECIOS'!P51)/1000</f>
        <v>0</v>
      </c>
      <c r="Q51" s="459">
        <f>('COMPRAS CONJ - FISICOS'!Q51*'COMPRAS CONJ - PRECIOS'!Q51)/1000</f>
        <v>0</v>
      </c>
      <c r="R51" s="459">
        <f>('COMPRAS CONJ - FISICOS'!R51*'COMPRAS CONJ - PRECIOS'!R51)/1000</f>
        <v>0</v>
      </c>
      <c r="S51" s="459">
        <f>('COMPRAS CONJ - FISICOS'!S51*'COMPRAS CONJ - PRECIOS'!S51)/1000</f>
        <v>0</v>
      </c>
      <c r="T51" s="459">
        <f>('COMPRAS CONJ - FISICOS'!T51*'COMPRAS CONJ - PRECIOS'!T51)/1000</f>
        <v>0</v>
      </c>
      <c r="U51" s="459">
        <f>('COMPRAS CONJ - FISICOS'!U51*'COMPRAS CONJ - PRECIOS'!U51)/1000</f>
        <v>0</v>
      </c>
      <c r="V51" s="459">
        <f>('COMPRAS CONJ - FISICOS'!V51*'COMPRAS CONJ - PRECIOS'!V51)/1000</f>
        <v>0</v>
      </c>
      <c r="W51" s="459">
        <f>('COMPRAS CONJ - FISICOS'!W51*'COMPRAS CONJ - PRECIOS'!W51)/1000</f>
        <v>0</v>
      </c>
      <c r="X51" s="459">
        <f>('COMPRAS CONJ - FISICOS'!X51*'COMPRAS CONJ - PRECIOS'!X51)/1000</f>
        <v>0</v>
      </c>
      <c r="Y51" s="459">
        <f>('COMPRAS CONJ - FISICOS'!Y51*'COMPRAS CONJ - PRECIOS'!Y51)/1000</f>
        <v>0</v>
      </c>
      <c r="Z51" s="459">
        <f>('COMPRAS CONJ - FISICOS'!Z51*'COMPRAS CONJ - PRECIOS'!Z51)/1000</f>
        <v>0</v>
      </c>
      <c r="AA51" s="459">
        <f>('COMPRAS CONJ - FISICOS'!AA51*'COMPRAS CONJ - PRECIOS'!AA51)/1000</f>
        <v>0</v>
      </c>
      <c r="AB51" s="459">
        <f>('COMPRAS CONJ - FISICOS'!AB51*'COMPRAS CONJ - PRECIOS'!AB51)/1000</f>
        <v>0</v>
      </c>
      <c r="AC51" s="459">
        <f>('COMPRAS CONJ - FISICOS'!AC51*'COMPRAS CONJ - PRECIOS'!AC51)/1000</f>
        <v>0</v>
      </c>
      <c r="AD51" s="459">
        <f>('COMPRAS CONJ - FISICOS'!AD51*'COMPRAS CONJ - PRECIOS'!AD51)/1000</f>
        <v>6.8921349817319996E-2</v>
      </c>
      <c r="AE51" s="459">
        <f>('COMPRAS CONJ - FISICOS'!AE51*'COMPRAS CONJ - PRECIOS'!AE51)/1000</f>
        <v>0.68803949605537984</v>
      </c>
      <c r="AF51" s="459">
        <f>('COMPRAS CONJ - FISICOS'!AF51*'COMPRAS CONJ - PRECIOS'!AF51)/1000</f>
        <v>0.79059988492344968</v>
      </c>
      <c r="AG51" s="459">
        <f>('COMPRAS CONJ - FISICOS'!AG51*'COMPRAS CONJ - PRECIOS'!AG51)/1000</f>
        <v>0.59910676532346485</v>
      </c>
      <c r="AH51" s="459">
        <f>('COMPRAS CONJ - FISICOS'!AH51*'COMPRAS CONJ - PRECIOS'!AH51)/1000</f>
        <v>0.64149616415174482</v>
      </c>
      <c r="AI51" s="459">
        <f>('COMPRAS CONJ - FISICOS'!AI51*'COMPRAS CONJ - PRECIOS'!AI51)/1000</f>
        <v>0.61564568923332974</v>
      </c>
      <c r="AJ51" s="459">
        <f>('COMPRAS CONJ - FISICOS'!AJ51*'COMPRAS CONJ - PRECIOS'!AJ51)/1000</f>
        <v>0.57225819537624489</v>
      </c>
      <c r="AK51" s="459">
        <f>('COMPRAS CONJ - FISICOS'!AK51*'COMPRAS CONJ - PRECIOS'!AK51)/1000</f>
        <v>0.67176094776216977</v>
      </c>
      <c r="AL51" s="459">
        <f>('COMPRAS CONJ - FISICOS'!AL51*'COMPRAS CONJ - PRECIOS'!AL51)/1000</f>
        <v>0.60252808574405992</v>
      </c>
      <c r="AM51" s="459">
        <f>('COMPRAS CONJ - FISICOS'!AM51*'COMPRAS CONJ - PRECIOS'!AM51)/1000</f>
        <v>0.74663380925612477</v>
      </c>
      <c r="AN51" s="459">
        <f>('COMPRAS CONJ - FISICOS'!AN51*'COMPRAS CONJ - PRECIOS'!AN51)/1000</f>
        <v>0.77992220730283979</v>
      </c>
      <c r="AO51" s="459">
        <f>('COMPRAS CONJ - FISICOS'!AO51*'COMPRAS CONJ - PRECIOS'!AO51)/1000</f>
        <v>0.64102958595290993</v>
      </c>
      <c r="AP51" s="459">
        <f>('COMPRAS CONJ - FISICOS'!AP51*'COMPRAS CONJ - PRECIOS'!AP51)/1000</f>
        <v>0.80154602292924004</v>
      </c>
      <c r="AQ51" s="459">
        <f>('COMPRAS CONJ - FISICOS'!AQ51*'COMPRAS CONJ - PRECIOS'!AQ51)/1000</f>
        <v>0.7501010514252</v>
      </c>
      <c r="AR51" s="459">
        <f>('COMPRAS CONJ - FISICOS'!AR51*'COMPRAS CONJ - PRECIOS'!AR51)/1000</f>
        <v>0.75610838414496018</v>
      </c>
      <c r="AS51" s="459">
        <f>('COMPRAS CONJ - FISICOS'!AS51*'COMPRAS CONJ - PRECIOS'!AS51)/1000</f>
        <v>0.66762083780124015</v>
      </c>
      <c r="AT51" s="459">
        <f>('COMPRAS CONJ - FISICOS'!AT51*'COMPRAS CONJ - PRECIOS'!AT51)/1000</f>
        <v>0.61040877354636003</v>
      </c>
      <c r="AU51" s="459">
        <f>('COMPRAS CONJ - FISICOS'!AU51*'COMPRAS CONJ - PRECIOS'!AU51)/1000</f>
        <v>0.58720607029044003</v>
      </c>
      <c r="AV51" s="459">
        <f>('COMPRAS CONJ - FISICOS'!AV51*'COMPRAS CONJ - PRECIOS'!AV51)/1000</f>
        <v>0.67033548628440009</v>
      </c>
      <c r="AW51" s="459">
        <f>('COMPRAS CONJ - FISICOS'!AW51*'COMPRAS CONJ - PRECIOS'!AW51)/1000</f>
        <v>0.71742911749248006</v>
      </c>
      <c r="AX51" s="459">
        <f>('COMPRAS CONJ - FISICOS'!AX51*'COMPRAS CONJ - PRECIOS'!AX51)/1000</f>
        <v>0.59292901728011993</v>
      </c>
      <c r="AY51" s="459">
        <f>('COMPRAS CONJ - FISICOS'!AY51*'COMPRAS CONJ - PRECIOS'!AY51)/1000</f>
        <v>0.83751415030055987</v>
      </c>
      <c r="AZ51" s="459">
        <f>('COMPRAS CONJ - FISICOS'!AZ51*'COMPRAS CONJ - PRECIOS'!AZ51)/1000</f>
        <v>0.69304774346880005</v>
      </c>
      <c r="BA51" s="459">
        <f>('COMPRAS CONJ - FISICOS'!BA51*'COMPRAS CONJ - PRECIOS'!BA51)/1000</f>
        <v>0.63933744170568008</v>
      </c>
      <c r="BB51" s="459">
        <f>('COMPRAS CONJ - FISICOS'!BB51*'COMPRAS CONJ - PRECIOS'!BB51)/1000</f>
        <v>0.60428617624242009</v>
      </c>
      <c r="BC51" s="459">
        <f>('COMPRAS CONJ - FISICOS'!BC51*'COMPRAS CONJ - PRECIOS'!BC51)/1000</f>
        <v>0.63429214083732011</v>
      </c>
      <c r="BD51" s="459">
        <f>('COMPRAS CONJ - FISICOS'!BD51*'COMPRAS CONJ - PRECIOS'!BD51)/1000</f>
        <v>0.65087687163239993</v>
      </c>
      <c r="BE51" s="459">
        <f>('COMPRAS CONJ - FISICOS'!BE51*'COMPRAS CONJ - PRECIOS'!BE51)/1000</f>
        <v>0.49921119034164013</v>
      </c>
      <c r="BF51" s="459">
        <f>('COMPRAS CONJ - FISICOS'!BF51*'COMPRAS CONJ - PRECIOS'!BF51)/1000</f>
        <v>0.67311843417882</v>
      </c>
      <c r="BG51" s="459">
        <f>('COMPRAS CONJ - FISICOS'!BG51*'COMPRAS CONJ - PRECIOS'!BG51)/1000</f>
        <v>0.59722355998147514</v>
      </c>
      <c r="BH51" s="459">
        <f>('COMPRAS CONJ - FISICOS'!BH51*'COMPRAS CONJ - PRECIOS'!BH51)/1000</f>
        <v>0.59004051725083517</v>
      </c>
      <c r="BI51" s="459">
        <f>('COMPRAS CONJ - FISICOS'!BI51*'COMPRAS CONJ - PRECIOS'!BI51)/1000</f>
        <v>0.64104344717868</v>
      </c>
      <c r="BJ51" s="459">
        <f>('COMPRAS CONJ - FISICOS'!BJ51*'COMPRAS CONJ - PRECIOS'!BJ51)/1000</f>
        <v>0.79064867226239999</v>
      </c>
      <c r="BK51" s="459">
        <f>('COMPRAS CONJ - FISICOS'!BK51*'COMPRAS CONJ - PRECIOS'!BK51)/1000</f>
        <v>0.74486819645217006</v>
      </c>
      <c r="BL51" s="459">
        <f>('COMPRAS CONJ - FISICOS'!BL51*'COMPRAS CONJ - PRECIOS'!BL51)/1000</f>
        <v>0.61105168819579503</v>
      </c>
      <c r="BM51" s="459">
        <f>('COMPRAS CONJ - FISICOS'!BM51*'COMPRAS CONJ - PRECIOS'!BM51)/1000</f>
        <v>0.735833784135555</v>
      </c>
      <c r="BN51" s="459">
        <f>('COMPRAS CONJ - FISICOS'!BN51*'COMPRAS CONJ - PRECIOS'!BN51)/1000</f>
        <v>0.74302992231650999</v>
      </c>
      <c r="BO51" s="459">
        <f>('COMPRAS CONJ - FISICOS'!BO51*'COMPRAS CONJ - PRECIOS'!BO51)/1000</f>
        <v>0.64089197477446513</v>
      </c>
      <c r="BP51" s="459">
        <f>('COMPRAS CONJ - FISICOS'!BP51*'COMPRAS CONJ - PRECIOS'!BP51)/1000</f>
        <v>0.58185630005778</v>
      </c>
      <c r="BQ51" s="459">
        <f>('COMPRAS CONJ - FISICOS'!BQ51*'COMPRAS CONJ - PRECIOS'!BQ51)/1000</f>
        <v>0.52730851767759013</v>
      </c>
      <c r="BR51" s="459">
        <f>('COMPRAS CONJ - FISICOS'!BR51*'COMPRAS CONJ - PRECIOS'!BR51)/1000</f>
        <v>0.76133746449387008</v>
      </c>
      <c r="BS51" s="459">
        <f>('COMPRAS CONJ - FISICOS'!BS51*'COMPRAS CONJ - PRECIOS'!BS51)/1000</f>
        <v>0.72415462424481003</v>
      </c>
      <c r="BT51" s="459">
        <f>('COMPRAS CONJ - FISICOS'!BT51*'COMPRAS CONJ - PRECIOS'!BT51)/1000</f>
        <v>0.43248142008719992</v>
      </c>
      <c r="BU51" s="459">
        <f>('COMPRAS CONJ - FISICOS'!BU51*'COMPRAS CONJ - PRECIOS'!BU51)/1000</f>
        <v>0.40702957099199999</v>
      </c>
      <c r="BV51" s="459">
        <f>('COMPRAS CONJ - FISICOS'!BV51*'COMPRAS CONJ - PRECIOS'!BV51)/1000</f>
        <v>0.44849925046079997</v>
      </c>
      <c r="BW51" s="459">
        <f>('COMPRAS CONJ - FISICOS'!BW51*'COMPRAS CONJ - PRECIOS'!BW51)/1000</f>
        <v>0.42783108223679994</v>
      </c>
      <c r="BX51" s="459">
        <f>('COMPRAS CONJ - FISICOS'!BX51*'COMPRAS CONJ - PRECIOS'!BX51)/1000</f>
        <v>0.46553382136800003</v>
      </c>
      <c r="BY51" s="459">
        <f>('COMPRAS CONJ - FISICOS'!BY51*'COMPRAS CONJ - PRECIOS'!BY51)/1000</f>
        <v>0.50430330466559992</v>
      </c>
      <c r="BZ51" s="459">
        <f>('COMPRAS CONJ - FISICOS'!BZ51*'COMPRAS CONJ - PRECIOS'!BZ51)/1000</f>
        <v>0.49837000751999999</v>
      </c>
      <c r="CA51" s="459">
        <f>('COMPRAS CONJ - FISICOS'!CA51*'COMPRAS CONJ - PRECIOS'!CA51)/1000</f>
        <v>0.49238617715759997</v>
      </c>
    </row>
    <row r="52" spans="1:79" x14ac:dyDescent="0.3">
      <c r="A52" s="9">
        <v>1</v>
      </c>
      <c r="B52" s="10" t="s">
        <v>2787</v>
      </c>
      <c r="C52" s="437" t="s">
        <v>2907</v>
      </c>
      <c r="D52" s="11" t="s">
        <v>2788</v>
      </c>
      <c r="E52" s="9" t="s">
        <v>2788</v>
      </c>
      <c r="F52" s="9" t="s">
        <v>2908</v>
      </c>
      <c r="G52" s="9" t="s">
        <v>2909</v>
      </c>
      <c r="H52" s="12" t="s">
        <v>2910</v>
      </c>
      <c r="I52" s="13">
        <v>61.5</v>
      </c>
      <c r="J52" s="14">
        <v>99</v>
      </c>
      <c r="K52" s="24">
        <v>42747</v>
      </c>
      <c r="L52" s="24">
        <v>43330</v>
      </c>
      <c r="M52" s="689">
        <v>43330</v>
      </c>
      <c r="N52" s="459">
        <f>('COMPRAS CONJ - FISICOS'!N52*'COMPRAS CONJ - PRECIOS'!N52)/1000</f>
        <v>0</v>
      </c>
      <c r="O52" s="459">
        <f>('COMPRAS CONJ - FISICOS'!O52*'COMPRAS CONJ - PRECIOS'!O52)/1000</f>
        <v>0</v>
      </c>
      <c r="P52" s="459">
        <f>('COMPRAS CONJ - FISICOS'!P52*'COMPRAS CONJ - PRECIOS'!P52)/1000</f>
        <v>0</v>
      </c>
      <c r="Q52" s="459">
        <f>('COMPRAS CONJ - FISICOS'!Q52*'COMPRAS CONJ - PRECIOS'!Q52)/1000</f>
        <v>0</v>
      </c>
      <c r="R52" s="459">
        <f>('COMPRAS CONJ - FISICOS'!R52*'COMPRAS CONJ - PRECIOS'!R52)/1000</f>
        <v>0</v>
      </c>
      <c r="S52" s="459">
        <f>('COMPRAS CONJ - FISICOS'!S52*'COMPRAS CONJ - PRECIOS'!S52)/1000</f>
        <v>0</v>
      </c>
      <c r="T52" s="459">
        <f>('COMPRAS CONJ - FISICOS'!T52*'COMPRAS CONJ - PRECIOS'!T52)/1000</f>
        <v>0</v>
      </c>
      <c r="U52" s="459">
        <f>('COMPRAS CONJ - FISICOS'!U52*'COMPRAS CONJ - PRECIOS'!U52)/1000</f>
        <v>0</v>
      </c>
      <c r="V52" s="459">
        <f>('COMPRAS CONJ - FISICOS'!V52*'COMPRAS CONJ - PRECIOS'!V52)/1000</f>
        <v>0</v>
      </c>
      <c r="W52" s="459">
        <f>('COMPRAS CONJ - FISICOS'!W52*'COMPRAS CONJ - PRECIOS'!W52)/1000</f>
        <v>0</v>
      </c>
      <c r="X52" s="459">
        <f>('COMPRAS CONJ - FISICOS'!X52*'COMPRAS CONJ - PRECIOS'!X52)/1000</f>
        <v>0</v>
      </c>
      <c r="Y52" s="459">
        <f>('COMPRAS CONJ - FISICOS'!Y52*'COMPRAS CONJ - PRECIOS'!Y52)/1000</f>
        <v>0</v>
      </c>
      <c r="Z52" s="459">
        <f>('COMPRAS CONJ - FISICOS'!Z52*'COMPRAS CONJ - PRECIOS'!Z52)/1000</f>
        <v>0</v>
      </c>
      <c r="AA52" s="459">
        <f>('COMPRAS CONJ - FISICOS'!AA52*'COMPRAS CONJ - PRECIOS'!AA52)/1000</f>
        <v>0.9055819862587049</v>
      </c>
      <c r="AB52" s="459">
        <f>('COMPRAS CONJ - FISICOS'!AB52*'COMPRAS CONJ - PRECIOS'!AB52)/1000</f>
        <v>1.7730047168723921</v>
      </c>
      <c r="AC52" s="459">
        <f>('COMPRAS CONJ - FISICOS'!AC52*'COMPRAS CONJ - PRECIOS'!AC52)/1000</f>
        <v>2.380894687336252</v>
      </c>
      <c r="AD52" s="459">
        <f>('COMPRAS CONJ - FISICOS'!AD52*'COMPRAS CONJ - PRECIOS'!AD52)/1000</f>
        <v>2.3590114523383794</v>
      </c>
      <c r="AE52" s="459">
        <f>('COMPRAS CONJ - FISICOS'!AE52*'COMPRAS CONJ - PRECIOS'!AE52)/1000</f>
        <v>2.7269092820612997</v>
      </c>
      <c r="AF52" s="459">
        <f>('COMPRAS CONJ - FISICOS'!AF52*'COMPRAS CONJ - PRECIOS'!AF52)/1000</f>
        <v>2.8977244146272096</v>
      </c>
      <c r="AG52" s="459">
        <f>('COMPRAS CONJ - FISICOS'!AG52*'COMPRAS CONJ - PRECIOS'!AG52)/1000</f>
        <v>2.4055902695387843</v>
      </c>
      <c r="AH52" s="459">
        <f>('COMPRAS CONJ - FISICOS'!AH52*'COMPRAS CONJ - PRECIOS'!AH52)/1000</f>
        <v>2.6716184180452718</v>
      </c>
      <c r="AI52" s="459">
        <f>('COMPRAS CONJ - FISICOS'!AI52*'COMPRAS CONJ - PRECIOS'!AI52)/1000</f>
        <v>2.4334042798073394</v>
      </c>
      <c r="AJ52" s="459">
        <f>('COMPRAS CONJ - FISICOS'!AJ52*'COMPRAS CONJ - PRECIOS'!AJ52)/1000</f>
        <v>2.2088506994578498</v>
      </c>
      <c r="AK52" s="459">
        <f>('COMPRAS CONJ - FISICOS'!AK52*'COMPRAS CONJ - PRECIOS'!AK52)/1000</f>
        <v>2.5786136442391498</v>
      </c>
      <c r="AL52" s="459">
        <f>('COMPRAS CONJ - FISICOS'!AL52*'COMPRAS CONJ - PRECIOS'!AL52)/1000</f>
        <v>2.7452655016153495</v>
      </c>
      <c r="AM52" s="459">
        <f>('COMPRAS CONJ - FISICOS'!AM52*'COMPRAS CONJ - PRECIOS'!AM52)/1000</f>
        <v>2.5312718934781198</v>
      </c>
      <c r="AN52" s="459">
        <f>('COMPRAS CONJ - FISICOS'!AN52*'COMPRAS CONJ - PRECIOS'!AN52)/1000</f>
        <v>2.3875757993095199</v>
      </c>
      <c r="AO52" s="459">
        <f>('COMPRAS CONJ - FISICOS'!AO52*'COMPRAS CONJ - PRECIOS'!AO52)/1000</f>
        <v>2.1566808543484801</v>
      </c>
      <c r="AP52" s="459">
        <f>('COMPRAS CONJ - FISICOS'!AP52*'COMPRAS CONJ - PRECIOS'!AP52)/1000</f>
        <v>2.5271937041128201</v>
      </c>
      <c r="AQ52" s="459">
        <f>('COMPRAS CONJ - FISICOS'!AQ52*'COMPRAS CONJ - PRECIOS'!AQ52)/1000</f>
        <v>2.7429655860329398</v>
      </c>
      <c r="AR52" s="459">
        <f>('COMPRAS CONJ - FISICOS'!AR52*'COMPRAS CONJ - PRECIOS'!AR52)/1000</f>
        <v>2.8831427101295994</v>
      </c>
      <c r="AS52" s="459">
        <f>('COMPRAS CONJ - FISICOS'!AS52*'COMPRAS CONJ - PRECIOS'!AS52)/1000</f>
        <v>2.5798622266990803</v>
      </c>
      <c r="AT52" s="459">
        <f>('COMPRAS CONJ - FISICOS'!AT52*'COMPRAS CONJ - PRECIOS'!AT52)/1000</f>
        <v>2.6955082498287601</v>
      </c>
      <c r="AU52" s="459">
        <f>('COMPRAS CONJ - FISICOS'!AU52*'COMPRAS CONJ - PRECIOS'!AU52)/1000</f>
        <v>2.02722283162062</v>
      </c>
      <c r="AV52" s="459">
        <f>('COMPRAS CONJ - FISICOS'!AV52*'COMPRAS CONJ - PRECIOS'!AV52)/1000</f>
        <v>2.8067557981318201</v>
      </c>
      <c r="AW52" s="459">
        <f>('COMPRAS CONJ - FISICOS'!AW52*'COMPRAS CONJ - PRECIOS'!AW52)/1000</f>
        <v>2.5180557653012396</v>
      </c>
      <c r="AX52" s="459">
        <f>('COMPRAS CONJ - FISICOS'!AX52*'COMPRAS CONJ - PRECIOS'!AX52)/1000</f>
        <v>2.8200055058031599</v>
      </c>
      <c r="AY52" s="459">
        <f>('COMPRAS CONJ - FISICOS'!AY52*'COMPRAS CONJ - PRECIOS'!AY52)/1000</f>
        <v>3.2208169573432124</v>
      </c>
      <c r="AZ52" s="459">
        <f>('COMPRAS CONJ - FISICOS'!AZ52*'COMPRAS CONJ - PRECIOS'!AZ52)/1000</f>
        <v>2.6260891864303955</v>
      </c>
      <c r="BA52" s="459">
        <f>('COMPRAS CONJ - FISICOS'!BA52*'COMPRAS CONJ - PRECIOS'!BA52)/1000</f>
        <v>2.5314296872617903</v>
      </c>
      <c r="BB52" s="459">
        <f>('COMPRAS CONJ - FISICOS'!BB52*'COMPRAS CONJ - PRECIOS'!BB52)/1000</f>
        <v>2.5404207688925102</v>
      </c>
      <c r="BC52" s="459">
        <f>('COMPRAS CONJ - FISICOS'!BC52*'COMPRAS CONJ - PRECIOS'!BC52)/1000</f>
        <v>2.97058009204593</v>
      </c>
      <c r="BD52" s="459">
        <f>('COMPRAS CONJ - FISICOS'!BD52*'COMPRAS CONJ - PRECIOS'!BD52)/1000</f>
        <v>3.1046641953879823</v>
      </c>
      <c r="BE52" s="459">
        <f>('COMPRAS CONJ - FISICOS'!BE52*'COMPRAS CONJ - PRECIOS'!BE52)/1000</f>
        <v>1.8593677653799503</v>
      </c>
      <c r="BF52" s="459">
        <f>('COMPRAS CONJ - FISICOS'!BF52*'COMPRAS CONJ - PRECIOS'!BF52)/1000</f>
        <v>2.5338489721950825</v>
      </c>
      <c r="BG52" s="459">
        <f>('COMPRAS CONJ - FISICOS'!BG52*'COMPRAS CONJ - PRECIOS'!BG52)/1000</f>
        <v>2.7582494995142324</v>
      </c>
      <c r="BH52" s="459">
        <f>('COMPRAS CONJ - FISICOS'!BH52*'COMPRAS CONJ - PRECIOS'!BH52)/1000</f>
        <v>2.1990437634365554</v>
      </c>
      <c r="BI52" s="459">
        <f>('COMPRAS CONJ - FISICOS'!BI52*'COMPRAS CONJ - PRECIOS'!BI52)/1000</f>
        <v>2.5168953008091375</v>
      </c>
      <c r="BJ52" s="459">
        <f>('COMPRAS CONJ - FISICOS'!BJ52*'COMPRAS CONJ - PRECIOS'!BJ52)/1000</f>
        <v>3.0814348781991603</v>
      </c>
      <c r="BK52" s="459">
        <f>('COMPRAS CONJ - FISICOS'!BK52*'COMPRAS CONJ - PRECIOS'!BK52)/1000</f>
        <v>3.0641533302396153</v>
      </c>
      <c r="BL52" s="459">
        <f>('COMPRAS CONJ - FISICOS'!BL52*'COMPRAS CONJ - PRECIOS'!BL52)/1000</f>
        <v>2.6230102671387154</v>
      </c>
      <c r="BM52" s="459">
        <f>('COMPRAS CONJ - FISICOS'!BM52*'COMPRAS CONJ - PRECIOS'!BM52)/1000</f>
        <v>2.7355241352083404</v>
      </c>
      <c r="BN52" s="459">
        <f>('COMPRAS CONJ - FISICOS'!BN52*'COMPRAS CONJ - PRECIOS'!BN52)/1000</f>
        <v>2.2954640932974151</v>
      </c>
      <c r="BO52" s="459">
        <f>('COMPRAS CONJ - FISICOS'!BO52*'COMPRAS CONJ - PRECIOS'!BO52)/1000</f>
        <v>2.4089988469597423</v>
      </c>
      <c r="BP52" s="459">
        <f>('COMPRAS CONJ - FISICOS'!BP52*'COMPRAS CONJ - PRECIOS'!BP52)/1000</f>
        <v>2.7445692854754906</v>
      </c>
      <c r="BQ52" s="459">
        <f>('COMPRAS CONJ - FISICOS'!BQ52*'COMPRAS CONJ - PRECIOS'!BQ52)/1000</f>
        <v>2.4049600133936857</v>
      </c>
      <c r="BR52" s="459">
        <f>('COMPRAS CONJ - FISICOS'!BR52*'COMPRAS CONJ - PRECIOS'!BR52)/1000</f>
        <v>2.7428480869828502</v>
      </c>
      <c r="BS52" s="459">
        <f>('COMPRAS CONJ - FISICOS'!BS52*'COMPRAS CONJ - PRECIOS'!BS52)/1000</f>
        <v>2.5597925897756855</v>
      </c>
      <c r="BT52" s="459">
        <f>('COMPRAS CONJ - FISICOS'!BT52*'COMPRAS CONJ - PRECIOS'!BT52)/1000</f>
        <v>2.6595991540008002</v>
      </c>
      <c r="BU52" s="459">
        <f>('COMPRAS CONJ - FISICOS'!BU52*'COMPRAS CONJ - PRECIOS'!BU52)/1000</f>
        <v>2.6431284658680001</v>
      </c>
      <c r="BV52" s="459">
        <f>('COMPRAS CONJ - FISICOS'!BV52*'COMPRAS CONJ - PRECIOS'!BV52)/1000</f>
        <v>2.7915557746427999</v>
      </c>
      <c r="BW52" s="459">
        <f>('COMPRAS CONJ - FISICOS'!BW52*'COMPRAS CONJ - PRECIOS'!BW52)/1000</f>
        <v>2.8450592217432003</v>
      </c>
      <c r="BX52" s="459">
        <f>('COMPRAS CONJ - FISICOS'!BX52*'COMPRAS CONJ - PRECIOS'!BX52)/1000</f>
        <v>2.4829376441760007</v>
      </c>
      <c r="BY52" s="459">
        <f>('COMPRAS CONJ - FISICOS'!BY52*'COMPRAS CONJ - PRECIOS'!BY52)/1000</f>
        <v>2.4917547939372007</v>
      </c>
      <c r="BZ52" s="459">
        <f>('COMPRAS CONJ - FISICOS'!BZ52*'COMPRAS CONJ - PRECIOS'!BZ52)/1000</f>
        <v>2.5576802163000001</v>
      </c>
      <c r="CA52" s="459">
        <f>('COMPRAS CONJ - FISICOS'!CA52*'COMPRAS CONJ - PRECIOS'!CA52)/1000</f>
        <v>2.5361232569639998</v>
      </c>
    </row>
    <row r="53" spans="1:79" x14ac:dyDescent="0.3">
      <c r="A53" s="9">
        <v>1</v>
      </c>
      <c r="B53" s="10" t="s">
        <v>2787</v>
      </c>
      <c r="C53" s="437" t="s">
        <v>2911</v>
      </c>
      <c r="D53" s="11" t="s">
        <v>2807</v>
      </c>
      <c r="E53" s="9" t="s">
        <v>2812</v>
      </c>
      <c r="F53" s="9" t="s">
        <v>2912</v>
      </c>
      <c r="G53" s="9" t="s">
        <v>6322</v>
      </c>
      <c r="H53" s="12" t="s">
        <v>6773</v>
      </c>
      <c r="I53" s="13">
        <v>59.41</v>
      </c>
      <c r="J53" s="14">
        <v>24</v>
      </c>
      <c r="K53" s="24">
        <v>42758</v>
      </c>
      <c r="L53" s="24">
        <v>44345</v>
      </c>
      <c r="M53" s="689">
        <v>44345</v>
      </c>
      <c r="N53" s="459">
        <f>('COMPRAS CONJ - FISICOS'!N53*'COMPRAS CONJ - PRECIOS'!N53)/1000</f>
        <v>0</v>
      </c>
      <c r="O53" s="459">
        <f>('COMPRAS CONJ - FISICOS'!O53*'COMPRAS CONJ - PRECIOS'!O53)/1000</f>
        <v>0</v>
      </c>
      <c r="P53" s="459">
        <f>('COMPRAS CONJ - FISICOS'!P53*'COMPRAS CONJ - PRECIOS'!P53)/1000</f>
        <v>0</v>
      </c>
      <c r="Q53" s="459">
        <f>('COMPRAS CONJ - FISICOS'!Q53*'COMPRAS CONJ - PRECIOS'!Q53)/1000</f>
        <v>0</v>
      </c>
      <c r="R53" s="459">
        <f>('COMPRAS CONJ - FISICOS'!R53*'COMPRAS CONJ - PRECIOS'!R53)/1000</f>
        <v>0</v>
      </c>
      <c r="S53" s="459">
        <f>('COMPRAS CONJ - FISICOS'!S53*'COMPRAS CONJ - PRECIOS'!S53)/1000</f>
        <v>0</v>
      </c>
      <c r="T53" s="459">
        <f>('COMPRAS CONJ - FISICOS'!T53*'COMPRAS CONJ - PRECIOS'!T53)/1000</f>
        <v>0</v>
      </c>
      <c r="U53" s="459">
        <f>('COMPRAS CONJ - FISICOS'!U53*'COMPRAS CONJ - PRECIOS'!U53)/1000</f>
        <v>0</v>
      </c>
      <c r="V53" s="459">
        <f>('COMPRAS CONJ - FISICOS'!V53*'COMPRAS CONJ - PRECIOS'!V53)/1000</f>
        <v>0</v>
      </c>
      <c r="W53" s="459">
        <f>('COMPRAS CONJ - FISICOS'!W53*'COMPRAS CONJ - PRECIOS'!W53)/1000</f>
        <v>0</v>
      </c>
      <c r="X53" s="459">
        <f>('COMPRAS CONJ - FISICOS'!X53*'COMPRAS CONJ - PRECIOS'!X53)/1000</f>
        <v>0</v>
      </c>
      <c r="Y53" s="459">
        <f>('COMPRAS CONJ - FISICOS'!Y53*'COMPRAS CONJ - PRECIOS'!Y53)/1000</f>
        <v>0</v>
      </c>
      <c r="Z53" s="459">
        <f>('COMPRAS CONJ - FISICOS'!Z53*'COMPRAS CONJ - PRECIOS'!Z53)/1000</f>
        <v>0</v>
      </c>
      <c r="AA53" s="459">
        <f>('COMPRAS CONJ - FISICOS'!AA53*'COMPRAS CONJ - PRECIOS'!AA53)/1000</f>
        <v>0</v>
      </c>
      <c r="AB53" s="459">
        <f>('COMPRAS CONJ - FISICOS'!AB53*'COMPRAS CONJ - PRECIOS'!AB53)/1000</f>
        <v>0</v>
      </c>
      <c r="AC53" s="459">
        <f>('COMPRAS CONJ - FISICOS'!AC53*'COMPRAS CONJ - PRECIOS'!AC53)/1000</f>
        <v>0</v>
      </c>
      <c r="AD53" s="459">
        <f>('COMPRAS CONJ - FISICOS'!AD53*'COMPRAS CONJ - PRECIOS'!AD53)/1000</f>
        <v>0</v>
      </c>
      <c r="AE53" s="459">
        <f>('COMPRAS CONJ - FISICOS'!AE53*'COMPRAS CONJ - PRECIOS'!AE53)/1000</f>
        <v>0</v>
      </c>
      <c r="AF53" s="459">
        <f>('COMPRAS CONJ - FISICOS'!AF53*'COMPRAS CONJ - PRECIOS'!AF53)/1000</f>
        <v>0</v>
      </c>
      <c r="AG53" s="459">
        <f>('COMPRAS CONJ - FISICOS'!AG53*'COMPRAS CONJ - PRECIOS'!AG53)/1000</f>
        <v>0</v>
      </c>
      <c r="AH53" s="459">
        <f>('COMPRAS CONJ - FISICOS'!AH53*'COMPRAS CONJ - PRECIOS'!AH53)/1000</f>
        <v>0</v>
      </c>
      <c r="AI53" s="459">
        <f>('COMPRAS CONJ - FISICOS'!AI53*'COMPRAS CONJ - PRECIOS'!AI53)/1000</f>
        <v>0</v>
      </c>
      <c r="AJ53" s="459">
        <f>('COMPRAS CONJ - FISICOS'!AJ53*'COMPRAS CONJ - PRECIOS'!AJ53)/1000</f>
        <v>0</v>
      </c>
      <c r="AK53" s="459">
        <f>('COMPRAS CONJ - FISICOS'!AK53*'COMPRAS CONJ - PRECIOS'!AK53)/1000</f>
        <v>0</v>
      </c>
      <c r="AL53" s="459">
        <f>('COMPRAS CONJ - FISICOS'!AL53*'COMPRAS CONJ - PRECIOS'!AL53)/1000</f>
        <v>0</v>
      </c>
      <c r="AM53" s="459">
        <f>('COMPRAS CONJ - FISICOS'!AM53*'COMPRAS CONJ - PRECIOS'!AM53)/1000</f>
        <v>0</v>
      </c>
      <c r="AN53" s="459">
        <f>('COMPRAS CONJ - FISICOS'!AN53*'COMPRAS CONJ - PRECIOS'!AN53)/1000</f>
        <v>0</v>
      </c>
      <c r="AO53" s="459">
        <f>('COMPRAS CONJ - FISICOS'!AO53*'COMPRAS CONJ - PRECIOS'!AO53)/1000</f>
        <v>0</v>
      </c>
      <c r="AP53" s="459">
        <f>('COMPRAS CONJ - FISICOS'!AP53*'COMPRAS CONJ - PRECIOS'!AP53)/1000</f>
        <v>0</v>
      </c>
      <c r="AQ53" s="459">
        <f>('COMPRAS CONJ - FISICOS'!AQ53*'COMPRAS CONJ - PRECIOS'!AQ53)/1000</f>
        <v>0</v>
      </c>
      <c r="AR53" s="459">
        <f>('COMPRAS CONJ - FISICOS'!AR53*'COMPRAS CONJ - PRECIOS'!AR53)/1000</f>
        <v>0</v>
      </c>
      <c r="AS53" s="459">
        <f>('COMPRAS CONJ - FISICOS'!AS53*'COMPRAS CONJ - PRECIOS'!AS53)/1000</f>
        <v>0</v>
      </c>
      <c r="AT53" s="459">
        <f>('COMPRAS CONJ - FISICOS'!AT53*'COMPRAS CONJ - PRECIOS'!AT53)/1000</f>
        <v>0</v>
      </c>
      <c r="AU53" s="459">
        <f>('COMPRAS CONJ - FISICOS'!AU53*'COMPRAS CONJ - PRECIOS'!AU53)/1000</f>
        <v>0</v>
      </c>
      <c r="AV53" s="459">
        <f>('COMPRAS CONJ - FISICOS'!AV53*'COMPRAS CONJ - PRECIOS'!AV53)/1000</f>
        <v>0</v>
      </c>
      <c r="AW53" s="459">
        <f>('COMPRAS CONJ - FISICOS'!AW53*'COMPRAS CONJ - PRECIOS'!AW53)/1000</f>
        <v>0</v>
      </c>
      <c r="AX53" s="459">
        <f>('COMPRAS CONJ - FISICOS'!AX53*'COMPRAS CONJ - PRECIOS'!AX53)/1000</f>
        <v>0</v>
      </c>
      <c r="AY53" s="459">
        <f>('COMPRAS CONJ - FISICOS'!AY53*'COMPRAS CONJ - PRECIOS'!AY53)/1000</f>
        <v>0</v>
      </c>
      <c r="AZ53" s="459">
        <f>('COMPRAS CONJ - FISICOS'!AZ53*'COMPRAS CONJ - PRECIOS'!AZ53)/1000</f>
        <v>0</v>
      </c>
      <c r="BA53" s="459">
        <f>('COMPRAS CONJ - FISICOS'!BA53*'COMPRAS CONJ - PRECIOS'!BA53)/1000</f>
        <v>0</v>
      </c>
      <c r="BB53" s="459">
        <f>('COMPRAS CONJ - FISICOS'!BB53*'COMPRAS CONJ - PRECIOS'!BB53)/1000</f>
        <v>0</v>
      </c>
      <c r="BC53" s="459">
        <f>('COMPRAS CONJ - FISICOS'!BC53*'COMPRAS CONJ - PRECIOS'!BC53)/1000</f>
        <v>0</v>
      </c>
      <c r="BD53" s="459">
        <f>('COMPRAS CONJ - FISICOS'!BD53*'COMPRAS CONJ - PRECIOS'!BD53)/1000</f>
        <v>0</v>
      </c>
      <c r="BE53" s="459">
        <f>('COMPRAS CONJ - FISICOS'!BE53*'COMPRAS CONJ - PRECIOS'!BE53)/1000</f>
        <v>0</v>
      </c>
      <c r="BF53" s="459">
        <f>('COMPRAS CONJ - FISICOS'!BF53*'COMPRAS CONJ - PRECIOS'!BF53)/1000</f>
        <v>0</v>
      </c>
      <c r="BG53" s="459">
        <f>('COMPRAS CONJ - FISICOS'!BG53*'COMPRAS CONJ - PRECIOS'!BG53)/1000</f>
        <v>0</v>
      </c>
      <c r="BH53" s="459">
        <f>('COMPRAS CONJ - FISICOS'!BH53*'COMPRAS CONJ - PRECIOS'!BH53)/1000</f>
        <v>1.4001499328498496E-2</v>
      </c>
      <c r="BI53" s="459">
        <f>('COMPRAS CONJ - FISICOS'!BI53*'COMPRAS CONJ - PRECIOS'!BI53)/1000</f>
        <v>0.4700115493653898</v>
      </c>
      <c r="BJ53" s="459">
        <f>('COMPRAS CONJ - FISICOS'!BJ53*'COMPRAS CONJ - PRECIOS'!BJ53)/1000</f>
        <v>0.54593471248182679</v>
      </c>
      <c r="BK53" s="459">
        <f>('COMPRAS CONJ - FISICOS'!BK53*'COMPRAS CONJ - PRECIOS'!BK53)/1000</f>
        <v>0.54723604792241842</v>
      </c>
      <c r="BL53" s="459">
        <f>('COMPRAS CONJ - FISICOS'!BL53*'COMPRAS CONJ - PRECIOS'!BL53)/1000</f>
        <v>0.57603929108915275</v>
      </c>
      <c r="BM53" s="459">
        <f>('COMPRAS CONJ - FISICOS'!BM53*'COMPRAS CONJ - PRECIOS'!BM53)/1000</f>
        <v>0.64625039283875974</v>
      </c>
      <c r="BN53" s="459">
        <f>('COMPRAS CONJ - FISICOS'!BN53*'COMPRAS CONJ - PRECIOS'!BN53)/1000</f>
        <v>0.63810243610510664</v>
      </c>
      <c r="BO53" s="459">
        <f>('COMPRAS CONJ - FISICOS'!BO53*'COMPRAS CONJ - PRECIOS'!BO53)/1000</f>
        <v>0.61690207169925859</v>
      </c>
      <c r="BP53" s="459">
        <f>('COMPRAS CONJ - FISICOS'!BP53*'COMPRAS CONJ - PRECIOS'!BP53)/1000</f>
        <v>0.66207985452869256</v>
      </c>
      <c r="BQ53" s="459">
        <f>('COMPRAS CONJ - FISICOS'!BQ53*'COMPRAS CONJ - PRECIOS'!BQ53)/1000</f>
        <v>0.52509884019242647</v>
      </c>
      <c r="BR53" s="459">
        <f>('COMPRAS CONJ - FISICOS'!BR53*'COMPRAS CONJ - PRECIOS'!BR53)/1000</f>
        <v>0.74691785774305697</v>
      </c>
      <c r="BS53" s="459">
        <f>('COMPRAS CONJ - FISICOS'!BS53*'COMPRAS CONJ - PRECIOS'!BS53)/1000</f>
        <v>0.71269927464545813</v>
      </c>
      <c r="BT53" s="459">
        <f>('COMPRAS CONJ - FISICOS'!BT53*'COMPRAS CONJ - PRECIOS'!BT53)/1000</f>
        <v>0.49841067951417584</v>
      </c>
      <c r="BU53" s="459">
        <f>('COMPRAS CONJ - FISICOS'!BU53*'COMPRAS CONJ - PRECIOS'!BU53)/1000</f>
        <v>0.46919165559551995</v>
      </c>
      <c r="BV53" s="459">
        <f>('COMPRAS CONJ - FISICOS'!BV53*'COMPRAS CONJ - PRECIOS'!BV53)/1000</f>
        <v>0.51701935271500776</v>
      </c>
      <c r="BW53" s="459">
        <f>('COMPRAS CONJ - FISICOS'!BW53*'COMPRAS CONJ - PRECIOS'!BW53)/1000</f>
        <v>0.49338130837881589</v>
      </c>
      <c r="BX53" s="459">
        <f>('COMPRAS CONJ - FISICOS'!BX53*'COMPRAS CONJ - PRECIOS'!BX53)/1000</f>
        <v>0.53635809591935979</v>
      </c>
      <c r="BY53" s="459">
        <f>('COMPRAS CONJ - FISICOS'!BY53*'COMPRAS CONJ - PRECIOS'!BY53)/1000</f>
        <v>0.58089236613407991</v>
      </c>
      <c r="BZ53" s="459">
        <f>('COMPRAS CONJ - FISICOS'!BZ53*'COMPRAS CONJ - PRECIOS'!BZ53)/1000</f>
        <v>0.56458746938879978</v>
      </c>
      <c r="CA53" s="459">
        <f>('COMPRAS CONJ - FISICOS'!CA53*'COMPRAS CONJ - PRECIOS'!CA53)/1000</f>
        <v>0.5577572589114238</v>
      </c>
    </row>
    <row r="54" spans="1:79" x14ac:dyDescent="0.3">
      <c r="A54" s="9">
        <v>1</v>
      </c>
      <c r="B54" s="10" t="s">
        <v>2787</v>
      </c>
      <c r="C54" s="437" t="s">
        <v>2913</v>
      </c>
      <c r="D54" s="11" t="s">
        <v>2807</v>
      </c>
      <c r="E54" s="9" t="s">
        <v>2808</v>
      </c>
      <c r="F54" s="9" t="s">
        <v>2914</v>
      </c>
      <c r="G54" s="9" t="s">
        <v>2915</v>
      </c>
      <c r="H54" s="12" t="s">
        <v>2916</v>
      </c>
      <c r="I54" s="13">
        <v>62.88</v>
      </c>
      <c r="J54" s="14">
        <v>97.2</v>
      </c>
      <c r="K54" s="24">
        <v>42758</v>
      </c>
      <c r="L54" s="24">
        <v>44252</v>
      </c>
      <c r="M54" s="689">
        <v>44252</v>
      </c>
      <c r="N54" s="459">
        <f>('COMPRAS CONJ - FISICOS'!N54*'COMPRAS CONJ - PRECIOS'!N54)/1000</f>
        <v>0</v>
      </c>
      <c r="O54" s="459">
        <f>('COMPRAS CONJ - FISICOS'!O54*'COMPRAS CONJ - PRECIOS'!O54)/1000</f>
        <v>0</v>
      </c>
      <c r="P54" s="459">
        <f>('COMPRAS CONJ - FISICOS'!P54*'COMPRAS CONJ - PRECIOS'!P54)/1000</f>
        <v>0</v>
      </c>
      <c r="Q54" s="459">
        <f>('COMPRAS CONJ - FISICOS'!Q54*'COMPRAS CONJ - PRECIOS'!Q54)/1000</f>
        <v>0</v>
      </c>
      <c r="R54" s="459">
        <f>('COMPRAS CONJ - FISICOS'!R54*'COMPRAS CONJ - PRECIOS'!R54)/1000</f>
        <v>0</v>
      </c>
      <c r="S54" s="459">
        <f>('COMPRAS CONJ - FISICOS'!S54*'COMPRAS CONJ - PRECIOS'!S54)/1000</f>
        <v>0</v>
      </c>
      <c r="T54" s="459">
        <f>('COMPRAS CONJ - FISICOS'!T54*'COMPRAS CONJ - PRECIOS'!T54)/1000</f>
        <v>0</v>
      </c>
      <c r="U54" s="459">
        <f>('COMPRAS CONJ - FISICOS'!U54*'COMPRAS CONJ - PRECIOS'!U54)/1000</f>
        <v>0</v>
      </c>
      <c r="V54" s="459">
        <f>('COMPRAS CONJ - FISICOS'!V54*'COMPRAS CONJ - PRECIOS'!V54)/1000</f>
        <v>0</v>
      </c>
      <c r="W54" s="459">
        <f>('COMPRAS CONJ - FISICOS'!W54*'COMPRAS CONJ - PRECIOS'!W54)/1000</f>
        <v>0</v>
      </c>
      <c r="X54" s="459">
        <f>('COMPRAS CONJ - FISICOS'!X54*'COMPRAS CONJ - PRECIOS'!X54)/1000</f>
        <v>0</v>
      </c>
      <c r="Y54" s="459">
        <f>('COMPRAS CONJ - FISICOS'!Y54*'COMPRAS CONJ - PRECIOS'!Y54)/1000</f>
        <v>0</v>
      </c>
      <c r="Z54" s="459">
        <f>('COMPRAS CONJ - FISICOS'!Z54*'COMPRAS CONJ - PRECIOS'!Z54)/1000</f>
        <v>0</v>
      </c>
      <c r="AA54" s="459">
        <f>('COMPRAS CONJ - FISICOS'!AA54*'COMPRAS CONJ - PRECIOS'!AA54)/1000</f>
        <v>0</v>
      </c>
      <c r="AB54" s="459">
        <f>('COMPRAS CONJ - FISICOS'!AB54*'COMPRAS CONJ - PRECIOS'!AB54)/1000</f>
        <v>0</v>
      </c>
      <c r="AC54" s="459">
        <f>('COMPRAS CONJ - FISICOS'!AC54*'COMPRAS CONJ - PRECIOS'!AC54)/1000</f>
        <v>0</v>
      </c>
      <c r="AD54" s="459">
        <f>('COMPRAS CONJ - FISICOS'!AD54*'COMPRAS CONJ - PRECIOS'!AD54)/1000</f>
        <v>0</v>
      </c>
      <c r="AE54" s="459">
        <f>('COMPRAS CONJ - FISICOS'!AE54*'COMPRAS CONJ - PRECIOS'!AE54)/1000</f>
        <v>0</v>
      </c>
      <c r="AF54" s="459">
        <f>('COMPRAS CONJ - FISICOS'!AF54*'COMPRAS CONJ - PRECIOS'!AF54)/1000</f>
        <v>0</v>
      </c>
      <c r="AG54" s="459">
        <f>('COMPRAS CONJ - FISICOS'!AG54*'COMPRAS CONJ - PRECIOS'!AG54)/1000</f>
        <v>0</v>
      </c>
      <c r="AH54" s="459">
        <f>('COMPRAS CONJ - FISICOS'!AH54*'COMPRAS CONJ - PRECIOS'!AH54)/1000</f>
        <v>0</v>
      </c>
      <c r="AI54" s="459">
        <f>('COMPRAS CONJ - FISICOS'!AI54*'COMPRAS CONJ - PRECIOS'!AI54)/1000</f>
        <v>0</v>
      </c>
      <c r="AJ54" s="459">
        <f>('COMPRAS CONJ - FISICOS'!AJ54*'COMPRAS CONJ - PRECIOS'!AJ54)/1000</f>
        <v>0</v>
      </c>
      <c r="AK54" s="459">
        <f>('COMPRAS CONJ - FISICOS'!AK54*'COMPRAS CONJ - PRECIOS'!AK54)/1000</f>
        <v>0</v>
      </c>
      <c r="AL54" s="459">
        <f>('COMPRAS CONJ - FISICOS'!AL54*'COMPRAS CONJ - PRECIOS'!AL54)/1000</f>
        <v>0</v>
      </c>
      <c r="AM54" s="459">
        <f>('COMPRAS CONJ - FISICOS'!AM54*'COMPRAS CONJ - PRECIOS'!AM54)/1000</f>
        <v>0</v>
      </c>
      <c r="AN54" s="459">
        <f>('COMPRAS CONJ - FISICOS'!AN54*'COMPRAS CONJ - PRECIOS'!AN54)/1000</f>
        <v>0</v>
      </c>
      <c r="AO54" s="459">
        <f>('COMPRAS CONJ - FISICOS'!AO54*'COMPRAS CONJ - PRECIOS'!AO54)/1000</f>
        <v>0</v>
      </c>
      <c r="AP54" s="459">
        <f>('COMPRAS CONJ - FISICOS'!AP54*'COMPRAS CONJ - PRECIOS'!AP54)/1000</f>
        <v>0</v>
      </c>
      <c r="AQ54" s="459">
        <f>('COMPRAS CONJ - FISICOS'!AQ54*'COMPRAS CONJ - PRECIOS'!AQ54)/1000</f>
        <v>0</v>
      </c>
      <c r="AR54" s="459">
        <f>('COMPRAS CONJ - FISICOS'!AR54*'COMPRAS CONJ - PRECIOS'!AR54)/1000</f>
        <v>0</v>
      </c>
      <c r="AS54" s="459">
        <f>('COMPRAS CONJ - FISICOS'!AS54*'COMPRAS CONJ - PRECIOS'!AS54)/1000</f>
        <v>0</v>
      </c>
      <c r="AT54" s="459">
        <f>('COMPRAS CONJ - FISICOS'!AT54*'COMPRAS CONJ - PRECIOS'!AT54)/1000</f>
        <v>0</v>
      </c>
      <c r="AU54" s="459">
        <f>('COMPRAS CONJ - FISICOS'!AU54*'COMPRAS CONJ - PRECIOS'!AU54)/1000</f>
        <v>0</v>
      </c>
      <c r="AV54" s="459">
        <f>('COMPRAS CONJ - FISICOS'!AV54*'COMPRAS CONJ - PRECIOS'!AV54)/1000</f>
        <v>0</v>
      </c>
      <c r="AW54" s="459">
        <f>('COMPRAS CONJ - FISICOS'!AW54*'COMPRAS CONJ - PRECIOS'!AW54)/1000</f>
        <v>0</v>
      </c>
      <c r="AX54" s="459">
        <f>('COMPRAS CONJ - FISICOS'!AX54*'COMPRAS CONJ - PRECIOS'!AX54)/1000</f>
        <v>0</v>
      </c>
      <c r="AY54" s="459">
        <f>('COMPRAS CONJ - FISICOS'!AY54*'COMPRAS CONJ - PRECIOS'!AY54)/1000</f>
        <v>0</v>
      </c>
      <c r="AZ54" s="459">
        <f>('COMPRAS CONJ - FISICOS'!AZ54*'COMPRAS CONJ - PRECIOS'!AZ54)/1000</f>
        <v>0</v>
      </c>
      <c r="BA54" s="459">
        <f>('COMPRAS CONJ - FISICOS'!BA54*'COMPRAS CONJ - PRECIOS'!BA54)/1000</f>
        <v>0</v>
      </c>
      <c r="BB54" s="459">
        <f>('COMPRAS CONJ - FISICOS'!BB54*'COMPRAS CONJ - PRECIOS'!BB54)/1000</f>
        <v>0</v>
      </c>
      <c r="BC54" s="459">
        <f>('COMPRAS CONJ - FISICOS'!BC54*'COMPRAS CONJ - PRECIOS'!BC54)/1000</f>
        <v>0</v>
      </c>
      <c r="BD54" s="459">
        <f>('COMPRAS CONJ - FISICOS'!BD54*'COMPRAS CONJ - PRECIOS'!BD54)/1000</f>
        <v>0</v>
      </c>
      <c r="BE54" s="459">
        <f>('COMPRAS CONJ - FISICOS'!BE54*'COMPRAS CONJ - PRECIOS'!BE54)/1000</f>
        <v>0.19457846020588079</v>
      </c>
      <c r="BF54" s="459">
        <f>('COMPRAS CONJ - FISICOS'!BF54*'COMPRAS CONJ - PRECIOS'!BF54)/1000</f>
        <v>1.9491667314499799</v>
      </c>
      <c r="BG54" s="459">
        <f>('COMPRAS CONJ - FISICOS'!BG54*'COMPRAS CONJ - PRECIOS'!BG54)/1000</f>
        <v>2.4239942359877995</v>
      </c>
      <c r="BH54" s="459">
        <f>('COMPRAS CONJ - FISICOS'!BH54*'COMPRAS CONJ - PRECIOS'!BH54)/1000</f>
        <v>1.8704597961851928</v>
      </c>
      <c r="BI54" s="459">
        <f>('COMPRAS CONJ - FISICOS'!BI54*'COMPRAS CONJ - PRECIOS'!BI54)/1000</f>
        <v>2.4373333660743475</v>
      </c>
      <c r="BJ54" s="459">
        <f>('COMPRAS CONJ - FISICOS'!BJ54*'COMPRAS CONJ - PRECIOS'!BJ54)/1000</f>
        <v>3.3276646414974134</v>
      </c>
      <c r="BK54" s="459">
        <f>('COMPRAS CONJ - FISICOS'!BK54*'COMPRAS CONJ - PRECIOS'!BK54)/1000</f>
        <v>2.7765859137365996</v>
      </c>
      <c r="BL54" s="459">
        <f>('COMPRAS CONJ - FISICOS'!BL54*'COMPRAS CONJ - PRECIOS'!BL54)/1000</f>
        <v>2.643203218049738</v>
      </c>
      <c r="BM54" s="459">
        <f>('COMPRAS CONJ - FISICOS'!BM54*'COMPRAS CONJ - PRECIOS'!BM54)/1000</f>
        <v>3.4241930487779779</v>
      </c>
      <c r="BN54" s="459">
        <f>('COMPRAS CONJ - FISICOS'!BN54*'COMPRAS CONJ - PRECIOS'!BN54)/1000</f>
        <v>2.7353016499581355</v>
      </c>
      <c r="BO54" s="459">
        <f>('COMPRAS CONJ - FISICOS'!BO54*'COMPRAS CONJ - PRECIOS'!BO54)/1000</f>
        <v>2.2703097174840763</v>
      </c>
      <c r="BP54" s="459">
        <f>('COMPRAS CONJ - FISICOS'!BP54*'COMPRAS CONJ - PRECIOS'!BP54)/1000</f>
        <v>2.7423626802777745</v>
      </c>
      <c r="BQ54" s="459">
        <f>('COMPRAS CONJ - FISICOS'!BQ54*'COMPRAS CONJ - PRECIOS'!BQ54)/1000</f>
        <v>2.1656913031873155</v>
      </c>
      <c r="BR54" s="459">
        <f>('COMPRAS CONJ - FISICOS'!BR54*'COMPRAS CONJ - PRECIOS'!BR54)/1000</f>
        <v>3.077733649327604</v>
      </c>
      <c r="BS54" s="459">
        <f>('COMPRAS CONJ - FISICOS'!BS54*'COMPRAS CONJ - PRECIOS'!BS54)/1000</f>
        <v>2.5611182853391878</v>
      </c>
      <c r="BT54" s="459">
        <f>('COMPRAS CONJ - FISICOS'!BT54*'COMPRAS CONJ - PRECIOS'!BT54)/1000</f>
        <v>2.6759349437736968</v>
      </c>
      <c r="BU54" s="459">
        <f>('COMPRAS CONJ - FISICOS'!BU54*'COMPRAS CONJ - PRECIOS'!BU54)/1000</f>
        <v>2.7333388370534402</v>
      </c>
      <c r="BV54" s="459">
        <f>('COMPRAS CONJ - FISICOS'!BV54*'COMPRAS CONJ - PRECIOS'!BV54)/1000</f>
        <v>2.6562393812275205</v>
      </c>
      <c r="BW54" s="459">
        <f>('COMPRAS CONJ - FISICOS'!BW54*'COMPRAS CONJ - PRECIOS'!BW54)/1000</f>
        <v>2.5338075059404805</v>
      </c>
      <c r="BX54" s="459">
        <f>('COMPRAS CONJ - FISICOS'!BX54*'COMPRAS CONJ - PRECIOS'!BX54)/1000</f>
        <v>2.2851660537446401</v>
      </c>
      <c r="BY54" s="459">
        <f>('COMPRAS CONJ - FISICOS'!BY54*'COMPRAS CONJ - PRECIOS'!BY54)/1000</f>
        <v>2.3980678181222403</v>
      </c>
      <c r="BZ54" s="459">
        <f>('COMPRAS CONJ - FISICOS'!BZ54*'COMPRAS CONJ - PRECIOS'!BZ54)/1000</f>
        <v>2.2125311543808008</v>
      </c>
      <c r="CA54" s="459">
        <f>('COMPRAS CONJ - FISICOS'!CA54*'COMPRAS CONJ - PRECIOS'!CA54)/1000</f>
        <v>2.3815661305835523</v>
      </c>
    </row>
    <row r="55" spans="1:79" x14ac:dyDescent="0.3">
      <c r="A55" s="9">
        <v>1</v>
      </c>
      <c r="B55" s="10" t="s">
        <v>2787</v>
      </c>
      <c r="C55" s="437" t="s">
        <v>2917</v>
      </c>
      <c r="D55" s="11" t="s">
        <v>2807</v>
      </c>
      <c r="E55" s="9" t="s">
        <v>2812</v>
      </c>
      <c r="F55" s="9" t="s">
        <v>2813</v>
      </c>
      <c r="G55" s="9" t="s">
        <v>2918</v>
      </c>
      <c r="H55" s="12" t="s">
        <v>2892</v>
      </c>
      <c r="I55" s="13">
        <v>66</v>
      </c>
      <c r="J55" s="14">
        <v>28.35</v>
      </c>
      <c r="K55" s="24">
        <v>42747</v>
      </c>
      <c r="L55" s="24">
        <v>43446</v>
      </c>
      <c r="M55" s="689">
        <v>43446</v>
      </c>
      <c r="N55" s="459">
        <f>('COMPRAS CONJ - FISICOS'!N55*'COMPRAS CONJ - PRECIOS'!N55)/1000</f>
        <v>0</v>
      </c>
      <c r="O55" s="459">
        <f>('COMPRAS CONJ - FISICOS'!O55*'COMPRAS CONJ - PRECIOS'!O55)/1000</f>
        <v>0</v>
      </c>
      <c r="P55" s="459">
        <f>('COMPRAS CONJ - FISICOS'!P55*'COMPRAS CONJ - PRECIOS'!P55)/1000</f>
        <v>0</v>
      </c>
      <c r="Q55" s="459">
        <f>('COMPRAS CONJ - FISICOS'!Q55*'COMPRAS CONJ - PRECIOS'!Q55)/1000</f>
        <v>0</v>
      </c>
      <c r="R55" s="459">
        <f>('COMPRAS CONJ - FISICOS'!R55*'COMPRAS CONJ - PRECIOS'!R55)/1000</f>
        <v>0</v>
      </c>
      <c r="S55" s="459">
        <f>('COMPRAS CONJ - FISICOS'!S55*'COMPRAS CONJ - PRECIOS'!S55)/1000</f>
        <v>0</v>
      </c>
      <c r="T55" s="459">
        <f>('COMPRAS CONJ - FISICOS'!T55*'COMPRAS CONJ - PRECIOS'!T55)/1000</f>
        <v>0</v>
      </c>
      <c r="U55" s="459">
        <f>('COMPRAS CONJ - FISICOS'!U55*'COMPRAS CONJ - PRECIOS'!U55)/1000</f>
        <v>0</v>
      </c>
      <c r="V55" s="459">
        <f>('COMPRAS CONJ - FISICOS'!V55*'COMPRAS CONJ - PRECIOS'!V55)/1000</f>
        <v>0</v>
      </c>
      <c r="W55" s="459">
        <f>('COMPRAS CONJ - FISICOS'!W55*'COMPRAS CONJ - PRECIOS'!W55)/1000</f>
        <v>0</v>
      </c>
      <c r="X55" s="459">
        <f>('COMPRAS CONJ - FISICOS'!X55*'COMPRAS CONJ - PRECIOS'!X55)/1000</f>
        <v>0</v>
      </c>
      <c r="Y55" s="459">
        <f>('COMPRAS CONJ - FISICOS'!Y55*'COMPRAS CONJ - PRECIOS'!Y55)/1000</f>
        <v>0</v>
      </c>
      <c r="Z55" s="459">
        <f>('COMPRAS CONJ - FISICOS'!Z55*'COMPRAS CONJ - PRECIOS'!Z55)/1000</f>
        <v>0</v>
      </c>
      <c r="AA55" s="459">
        <f>('COMPRAS CONJ - FISICOS'!AA55*'COMPRAS CONJ - PRECIOS'!AA55)/1000</f>
        <v>0</v>
      </c>
      <c r="AB55" s="459">
        <f>('COMPRAS CONJ - FISICOS'!AB55*'COMPRAS CONJ - PRECIOS'!AB55)/1000</f>
        <v>0</v>
      </c>
      <c r="AC55" s="459">
        <f>('COMPRAS CONJ - FISICOS'!AC55*'COMPRAS CONJ - PRECIOS'!AC55)/1000</f>
        <v>0</v>
      </c>
      <c r="AD55" s="459">
        <f>('COMPRAS CONJ - FISICOS'!AD55*'COMPRAS CONJ - PRECIOS'!AD55)/1000</f>
        <v>0</v>
      </c>
      <c r="AE55" s="459">
        <f>('COMPRAS CONJ - FISICOS'!AE55*'COMPRAS CONJ - PRECIOS'!AE55)/1000</f>
        <v>0.53777184982982984</v>
      </c>
      <c r="AF55" s="459">
        <f>('COMPRAS CONJ - FISICOS'!AF55*'COMPRAS CONJ - PRECIOS'!AF55)/1000</f>
        <v>0.89036433464747988</v>
      </c>
      <c r="AG55" s="459">
        <f>('COMPRAS CONJ - FISICOS'!AG55*'COMPRAS CONJ - PRECIOS'!AG55)/1000</f>
        <v>0.76075116168051005</v>
      </c>
      <c r="AH55" s="459">
        <f>('COMPRAS CONJ - FISICOS'!AH55*'COMPRAS CONJ - PRECIOS'!AH55)/1000</f>
        <v>0.91808895326840989</v>
      </c>
      <c r="AI55" s="459">
        <f>('COMPRAS CONJ - FISICOS'!AI55*'COMPRAS CONJ - PRECIOS'!AI55)/1000</f>
        <v>0.80334085160405988</v>
      </c>
      <c r="AJ55" s="459">
        <f>('COMPRAS CONJ - FISICOS'!AJ55*'COMPRAS CONJ - PRECIOS'!AJ55)/1000</f>
        <v>0.77188533615731991</v>
      </c>
      <c r="AK55" s="459">
        <f>('COMPRAS CONJ - FISICOS'!AK55*'COMPRAS CONJ - PRECIOS'!AK55)/1000</f>
        <v>0.94630455046973982</v>
      </c>
      <c r="AL55" s="459">
        <f>('COMPRAS CONJ - FISICOS'!AL55*'COMPRAS CONJ - PRECIOS'!AL55)/1000</f>
        <v>0.89276109753831001</v>
      </c>
      <c r="AM55" s="459">
        <f>('COMPRAS CONJ - FISICOS'!AM55*'COMPRAS CONJ - PRECIOS'!AM55)/1000</f>
        <v>0.95225272509212977</v>
      </c>
      <c r="AN55" s="459">
        <f>('COMPRAS CONJ - FISICOS'!AN55*'COMPRAS CONJ - PRECIOS'!AN55)/1000</f>
        <v>0.94820902241603999</v>
      </c>
      <c r="AO55" s="459">
        <f>('COMPRAS CONJ - FISICOS'!AO55*'COMPRAS CONJ - PRECIOS'!AO55)/1000</f>
        <v>1.0046091832669197</v>
      </c>
      <c r="AP55" s="459">
        <f>('COMPRAS CONJ - FISICOS'!AP55*'COMPRAS CONJ - PRECIOS'!AP55)/1000</f>
        <v>0.98573939422265999</v>
      </c>
      <c r="AQ55" s="459">
        <f>('COMPRAS CONJ - FISICOS'!AQ55*'COMPRAS CONJ - PRECIOS'!AQ55)/1000</f>
        <v>0.9147646406289599</v>
      </c>
      <c r="AR55" s="459">
        <f>('COMPRAS CONJ - FISICOS'!AR55*'COMPRAS CONJ - PRECIOS'!AR55)/1000</f>
        <v>1.0503479653365599</v>
      </c>
      <c r="AS55" s="459">
        <f>('COMPRAS CONJ - FISICOS'!AS55*'COMPRAS CONJ - PRECIOS'!AS55)/1000</f>
        <v>0.82489204556352003</v>
      </c>
      <c r="AT55" s="459">
        <f>('COMPRAS CONJ - FISICOS'!AT55*'COMPRAS CONJ - PRECIOS'!AT55)/1000</f>
        <v>0.86576822731079994</v>
      </c>
      <c r="AU55" s="459">
        <f>('COMPRAS CONJ - FISICOS'!AU55*'COMPRAS CONJ - PRECIOS'!AU55)/1000</f>
        <v>0.90609883639703992</v>
      </c>
      <c r="AV55" s="459">
        <f>('COMPRAS CONJ - FISICOS'!AV55*'COMPRAS CONJ - PRECIOS'!AV55)/1000</f>
        <v>0.86530273582896</v>
      </c>
      <c r="AW55" s="459">
        <f>('COMPRAS CONJ - FISICOS'!AW55*'COMPRAS CONJ - PRECIOS'!AW55)/1000</f>
        <v>0.88726507773551999</v>
      </c>
      <c r="AX55" s="459">
        <f>('COMPRAS CONJ - FISICOS'!AX55*'COMPRAS CONJ - PRECIOS'!AX55)/1000</f>
        <v>0.96035218657488008</v>
      </c>
      <c r="AY55" s="459">
        <f>('COMPRAS CONJ - FISICOS'!AY55*'COMPRAS CONJ - PRECIOS'!AY55)/1000</f>
        <v>1.11303095877864</v>
      </c>
      <c r="AZ55" s="459">
        <f>('COMPRAS CONJ - FISICOS'!AZ55*'COMPRAS CONJ - PRECIOS'!AZ55)/1000</f>
        <v>0.88664813861184011</v>
      </c>
      <c r="BA55" s="459">
        <f>('COMPRAS CONJ - FISICOS'!BA55*'COMPRAS CONJ - PRECIOS'!BA55)/1000</f>
        <v>0.92207291185151996</v>
      </c>
      <c r="BB55" s="459">
        <f>('COMPRAS CONJ - FISICOS'!BB55*'COMPRAS CONJ - PRECIOS'!BB55)/1000</f>
        <v>0.85388363074079998</v>
      </c>
      <c r="BC55" s="459">
        <f>('COMPRAS CONJ - FISICOS'!BC55*'COMPRAS CONJ - PRECIOS'!BC55)/1000</f>
        <v>0.93059822634471001</v>
      </c>
      <c r="BD55" s="459">
        <f>('COMPRAS CONJ - FISICOS'!BD55*'COMPRAS CONJ - PRECIOS'!BD55)/1000</f>
        <v>0.90749722971600011</v>
      </c>
      <c r="BE55" s="459">
        <f>('COMPRAS CONJ - FISICOS'!BE55*'COMPRAS CONJ - PRECIOS'!BE55)/1000</f>
        <v>0.84923043594543002</v>
      </c>
      <c r="BF55" s="459">
        <f>('COMPRAS CONJ - FISICOS'!BF55*'COMPRAS CONJ - PRECIOS'!BF55)/1000</f>
        <v>0.86605687387988994</v>
      </c>
      <c r="BG55" s="459">
        <f>('COMPRAS CONJ - FISICOS'!BG55*'COMPRAS CONJ - PRECIOS'!BG55)/1000</f>
        <v>0.67474979161128001</v>
      </c>
      <c r="BH55" s="459">
        <f>('COMPRAS CONJ - FISICOS'!BH55*'COMPRAS CONJ - PRECIOS'!BH55)/1000</f>
        <v>0.8366576018031</v>
      </c>
      <c r="BI55" s="459">
        <f>('COMPRAS CONJ - FISICOS'!BI55*'COMPRAS CONJ - PRECIOS'!BI55)/1000</f>
        <v>0.85227320762198999</v>
      </c>
      <c r="BJ55" s="459">
        <f>('COMPRAS CONJ - FISICOS'!BJ55*'COMPRAS CONJ - PRECIOS'!BJ55)/1000</f>
        <v>0.86165450135918997</v>
      </c>
      <c r="BK55" s="459">
        <f>('COMPRAS CONJ - FISICOS'!BK55*'COMPRAS CONJ - PRECIOS'!BK55)/1000</f>
        <v>0.85461086503484984</v>
      </c>
      <c r="BL55" s="459">
        <f>('COMPRAS CONJ - FISICOS'!BL55*'COMPRAS CONJ - PRECIOS'!BL55)/1000</f>
        <v>0.81629696827601994</v>
      </c>
      <c r="BM55" s="459">
        <f>('COMPRAS CONJ - FISICOS'!BM55*'COMPRAS CONJ - PRECIOS'!BM55)/1000</f>
        <v>0.91110385324034993</v>
      </c>
      <c r="BN55" s="459">
        <f>('COMPRAS CONJ - FISICOS'!BN55*'COMPRAS CONJ - PRECIOS'!BN55)/1000</f>
        <v>0.79145650346994001</v>
      </c>
      <c r="BO55" s="459">
        <f>('COMPRAS CONJ - FISICOS'!BO55*'COMPRAS CONJ - PRECIOS'!BO55)/1000</f>
        <v>0.83759358836043007</v>
      </c>
      <c r="BP55" s="459">
        <f>('COMPRAS CONJ - FISICOS'!BP55*'COMPRAS CONJ - PRECIOS'!BP55)/1000</f>
        <v>0.85039308816858017</v>
      </c>
      <c r="BQ55" s="459">
        <f>('COMPRAS CONJ - FISICOS'!BQ55*'COMPRAS CONJ - PRECIOS'!BQ55)/1000</f>
        <v>0.82919635047018025</v>
      </c>
      <c r="BR55" s="459">
        <f>('COMPRAS CONJ - FISICOS'!BR55*'COMPRAS CONJ - PRECIOS'!BR55)/1000</f>
        <v>0.90601354852668026</v>
      </c>
      <c r="BS55" s="459">
        <f>('COMPRAS CONJ - FISICOS'!BS55*'COMPRAS CONJ - PRECIOS'!BS55)/1000</f>
        <v>0.8640118600680603</v>
      </c>
      <c r="BT55" s="459">
        <f>('COMPRAS CONJ - FISICOS'!BT55*'COMPRAS CONJ - PRECIOS'!BT55)/1000</f>
        <v>0.66066325189920017</v>
      </c>
      <c r="BU55" s="459">
        <f>('COMPRAS CONJ - FISICOS'!BU55*'COMPRAS CONJ - PRECIOS'!BU55)/1000</f>
        <v>0.62201129126400012</v>
      </c>
      <c r="BV55" s="459">
        <f>('COMPRAS CONJ - FISICOS'!BV55*'COMPRAS CONJ - PRECIOS'!BV55)/1000</f>
        <v>0.68551759995840023</v>
      </c>
      <c r="BW55" s="459">
        <f>('COMPRAS CONJ - FISICOS'!BW55*'COMPRAS CONJ - PRECIOS'!BW55)/1000</f>
        <v>0.65430516286080009</v>
      </c>
      <c r="BX55" s="459">
        <f>('COMPRAS CONJ - FISICOS'!BX55*'COMPRAS CONJ - PRECIOS'!BX55)/1000</f>
        <v>0.71094995611200018</v>
      </c>
      <c r="BY55" s="459">
        <f>('COMPRAS CONJ - FISICOS'!BY55*'COMPRAS CONJ - PRECIOS'!BY55)/1000</f>
        <v>0.77048478983520008</v>
      </c>
      <c r="BZ55" s="459">
        <f>('COMPRAS CONJ - FISICOS'!BZ55*'COMPRAS CONJ - PRECIOS'!BZ55)/1000</f>
        <v>0.74898661780800024</v>
      </c>
      <c r="CA55" s="459">
        <f>('COMPRAS CONJ - FISICOS'!CA55*'COMPRAS CONJ - PRECIOS'!CA55)/1000</f>
        <v>0.75243355545600021</v>
      </c>
    </row>
    <row r="56" spans="1:79" x14ac:dyDescent="0.3">
      <c r="A56" s="9">
        <v>1</v>
      </c>
      <c r="B56" s="10" t="s">
        <v>2787</v>
      </c>
      <c r="C56" s="437" t="s">
        <v>2919</v>
      </c>
      <c r="D56" s="11" t="s">
        <v>2820</v>
      </c>
      <c r="E56" s="9" t="s">
        <v>2821</v>
      </c>
      <c r="F56" s="9" t="s">
        <v>2822</v>
      </c>
      <c r="G56" s="9" t="s">
        <v>2920</v>
      </c>
      <c r="H56" s="12" t="s">
        <v>2921</v>
      </c>
      <c r="I56" s="13">
        <v>67.19</v>
      </c>
      <c r="J56" s="14">
        <v>99.75</v>
      </c>
      <c r="K56" s="24">
        <v>42747</v>
      </c>
      <c r="L56" s="24">
        <v>43904</v>
      </c>
      <c r="M56" s="689">
        <v>43904</v>
      </c>
      <c r="N56" s="459">
        <f>('COMPRAS CONJ - FISICOS'!N56*'COMPRAS CONJ - PRECIOS'!N56)/1000</f>
        <v>0</v>
      </c>
      <c r="O56" s="459">
        <f>('COMPRAS CONJ - FISICOS'!O56*'COMPRAS CONJ - PRECIOS'!O56)/1000</f>
        <v>0</v>
      </c>
      <c r="P56" s="459">
        <f>('COMPRAS CONJ - FISICOS'!P56*'COMPRAS CONJ - PRECIOS'!P56)/1000</f>
        <v>0</v>
      </c>
      <c r="Q56" s="459">
        <f>('COMPRAS CONJ - FISICOS'!Q56*'COMPRAS CONJ - PRECIOS'!Q56)/1000</f>
        <v>0</v>
      </c>
      <c r="R56" s="459">
        <f>('COMPRAS CONJ - FISICOS'!R56*'COMPRAS CONJ - PRECIOS'!R56)/1000</f>
        <v>0</v>
      </c>
      <c r="S56" s="459">
        <f>('COMPRAS CONJ - FISICOS'!S56*'COMPRAS CONJ - PRECIOS'!S56)/1000</f>
        <v>0</v>
      </c>
      <c r="T56" s="459">
        <f>('COMPRAS CONJ - FISICOS'!T56*'COMPRAS CONJ - PRECIOS'!T56)/1000</f>
        <v>0</v>
      </c>
      <c r="U56" s="459">
        <f>('COMPRAS CONJ - FISICOS'!U56*'COMPRAS CONJ - PRECIOS'!U56)/1000</f>
        <v>0</v>
      </c>
      <c r="V56" s="459">
        <f>('COMPRAS CONJ - FISICOS'!V56*'COMPRAS CONJ - PRECIOS'!V56)/1000</f>
        <v>0</v>
      </c>
      <c r="W56" s="459">
        <f>('COMPRAS CONJ - FISICOS'!W56*'COMPRAS CONJ - PRECIOS'!W56)/1000</f>
        <v>0</v>
      </c>
      <c r="X56" s="459">
        <f>('COMPRAS CONJ - FISICOS'!X56*'COMPRAS CONJ - PRECIOS'!X56)/1000</f>
        <v>0</v>
      </c>
      <c r="Y56" s="459">
        <f>('COMPRAS CONJ - FISICOS'!Y56*'COMPRAS CONJ - PRECIOS'!Y56)/1000</f>
        <v>0</v>
      </c>
      <c r="Z56" s="459">
        <f>('COMPRAS CONJ - FISICOS'!Z56*'COMPRAS CONJ - PRECIOS'!Z56)/1000</f>
        <v>0</v>
      </c>
      <c r="AA56" s="459">
        <f>('COMPRAS CONJ - FISICOS'!AA56*'COMPRAS CONJ - PRECIOS'!AA56)/1000</f>
        <v>0</v>
      </c>
      <c r="AB56" s="459">
        <f>('COMPRAS CONJ - FISICOS'!AB56*'COMPRAS CONJ - PRECIOS'!AB56)/1000</f>
        <v>0</v>
      </c>
      <c r="AC56" s="459">
        <f>('COMPRAS CONJ - FISICOS'!AC56*'COMPRAS CONJ - PRECIOS'!AC56)/1000</f>
        <v>0</v>
      </c>
      <c r="AD56" s="459">
        <f>('COMPRAS CONJ - FISICOS'!AD56*'COMPRAS CONJ - PRECIOS'!AD56)/1000</f>
        <v>0</v>
      </c>
      <c r="AE56" s="459">
        <f>('COMPRAS CONJ - FISICOS'!AE56*'COMPRAS CONJ - PRECIOS'!AE56)/1000</f>
        <v>0</v>
      </c>
      <c r="AF56" s="459">
        <f>('COMPRAS CONJ - FISICOS'!AF56*'COMPRAS CONJ - PRECIOS'!AF56)/1000</f>
        <v>0</v>
      </c>
      <c r="AG56" s="459">
        <f>('COMPRAS CONJ - FISICOS'!AG56*'COMPRAS CONJ - PRECIOS'!AG56)/1000</f>
        <v>0</v>
      </c>
      <c r="AH56" s="459">
        <f>('COMPRAS CONJ - FISICOS'!AH56*'COMPRAS CONJ - PRECIOS'!AH56)/1000</f>
        <v>0</v>
      </c>
      <c r="AI56" s="459">
        <f>('COMPRAS CONJ - FISICOS'!AI56*'COMPRAS CONJ - PRECIOS'!AI56)/1000</f>
        <v>0</v>
      </c>
      <c r="AJ56" s="459">
        <f>('COMPRAS CONJ - FISICOS'!AJ56*'COMPRAS CONJ - PRECIOS'!AJ56)/1000</f>
        <v>0</v>
      </c>
      <c r="AK56" s="459">
        <f>('COMPRAS CONJ - FISICOS'!AK56*'COMPRAS CONJ - PRECIOS'!AK56)/1000</f>
        <v>0</v>
      </c>
      <c r="AL56" s="459">
        <f>('COMPRAS CONJ - FISICOS'!AL56*'COMPRAS CONJ - PRECIOS'!AL56)/1000</f>
        <v>0</v>
      </c>
      <c r="AM56" s="459">
        <f>('COMPRAS CONJ - FISICOS'!AM56*'COMPRAS CONJ - PRECIOS'!AM56)/1000</f>
        <v>0</v>
      </c>
      <c r="AN56" s="459">
        <f>('COMPRAS CONJ - FISICOS'!AN56*'COMPRAS CONJ - PRECIOS'!AN56)/1000</f>
        <v>0</v>
      </c>
      <c r="AO56" s="459">
        <f>('COMPRAS CONJ - FISICOS'!AO56*'COMPRAS CONJ - PRECIOS'!AO56)/1000</f>
        <v>0</v>
      </c>
      <c r="AP56" s="459">
        <f>('COMPRAS CONJ - FISICOS'!AP56*'COMPRAS CONJ - PRECIOS'!AP56)/1000</f>
        <v>0</v>
      </c>
      <c r="AQ56" s="459">
        <f>('COMPRAS CONJ - FISICOS'!AQ56*'COMPRAS CONJ - PRECIOS'!AQ56)/1000</f>
        <v>0</v>
      </c>
      <c r="AR56" s="459">
        <f>('COMPRAS CONJ - FISICOS'!AR56*'COMPRAS CONJ - PRECIOS'!AR56)/1000</f>
        <v>0</v>
      </c>
      <c r="AS56" s="459">
        <f>('COMPRAS CONJ - FISICOS'!AS56*'COMPRAS CONJ - PRECIOS'!AS56)/1000</f>
        <v>0</v>
      </c>
      <c r="AT56" s="459">
        <f>('COMPRAS CONJ - FISICOS'!AT56*'COMPRAS CONJ - PRECIOS'!AT56)/1000</f>
        <v>1.3376739307460697</v>
      </c>
      <c r="AU56" s="459">
        <f>('COMPRAS CONJ - FISICOS'!AU56*'COMPRAS CONJ - PRECIOS'!AU56)/1000</f>
        <v>2.133277290528838</v>
      </c>
      <c r="AV56" s="459">
        <f>('COMPRAS CONJ - FISICOS'!AV56*'COMPRAS CONJ - PRECIOS'!AV56)/1000</f>
        <v>1.7339121846232326</v>
      </c>
      <c r="AW56" s="459">
        <f>('COMPRAS CONJ - FISICOS'!AW56*'COMPRAS CONJ - PRECIOS'!AW56)/1000</f>
        <v>1.3887590240989796</v>
      </c>
      <c r="AX56" s="459">
        <f>('COMPRAS CONJ - FISICOS'!AX56*'COMPRAS CONJ - PRECIOS'!AX56)/1000</f>
        <v>1.860099411565612</v>
      </c>
      <c r="AY56" s="459">
        <f>('COMPRAS CONJ - FISICOS'!AY56*'COMPRAS CONJ - PRECIOS'!AY56)/1000</f>
        <v>2.3988415476856586</v>
      </c>
      <c r="AZ56" s="459">
        <f>('COMPRAS CONJ - FISICOS'!AZ56*'COMPRAS CONJ - PRECIOS'!AZ56)/1000</f>
        <v>2.3713865184367013</v>
      </c>
      <c r="BA56" s="459">
        <f>('COMPRAS CONJ - FISICOS'!BA56*'COMPRAS CONJ - PRECIOS'!BA56)/1000</f>
        <v>2.846421097635532</v>
      </c>
      <c r="BB56" s="459">
        <f>('COMPRAS CONJ - FISICOS'!BB56*'COMPRAS CONJ - PRECIOS'!BB56)/1000</f>
        <v>3.0390207849378115</v>
      </c>
      <c r="BC56" s="459">
        <f>('COMPRAS CONJ - FISICOS'!BC56*'COMPRAS CONJ - PRECIOS'!BC56)/1000</f>
        <v>2.9656333234160157</v>
      </c>
      <c r="BD56" s="459">
        <f>('COMPRAS CONJ - FISICOS'!BD56*'COMPRAS CONJ - PRECIOS'!BD56)/1000</f>
        <v>2.733937494021061</v>
      </c>
      <c r="BE56" s="459">
        <f>('COMPRAS CONJ - FISICOS'!BE56*'COMPRAS CONJ - PRECIOS'!BE56)/1000</f>
        <v>2.4816560118594695</v>
      </c>
      <c r="BF56" s="459">
        <f>('COMPRAS CONJ - FISICOS'!BF56*'COMPRAS CONJ - PRECIOS'!BF56)/1000</f>
        <v>2.5491140497574527</v>
      </c>
      <c r="BG56" s="459">
        <f>('COMPRAS CONJ - FISICOS'!BG56*'COMPRAS CONJ - PRECIOS'!BG56)/1000</f>
        <v>2.0781620401358327</v>
      </c>
      <c r="BH56" s="459">
        <f>('COMPRAS CONJ - FISICOS'!BH56*'COMPRAS CONJ - PRECIOS'!BH56)/1000</f>
        <v>1.6504829766599995</v>
      </c>
      <c r="BI56" s="459">
        <f>('COMPRAS CONJ - FISICOS'!BI56*'COMPRAS CONJ - PRECIOS'!BI56)/1000</f>
        <v>1.600113113567647</v>
      </c>
      <c r="BJ56" s="459">
        <f>('COMPRAS CONJ - FISICOS'!BJ56*'COMPRAS CONJ - PRECIOS'!BJ56)/1000</f>
        <v>1.6793490846931509</v>
      </c>
      <c r="BK56" s="459">
        <f>('COMPRAS CONJ - FISICOS'!BK56*'COMPRAS CONJ - PRECIOS'!BK56)/1000</f>
        <v>1.8850862236565904</v>
      </c>
      <c r="BL56" s="459">
        <f>('COMPRAS CONJ - FISICOS'!BL56*'COMPRAS CONJ - PRECIOS'!BL56)/1000</f>
        <v>2.4638485006524693</v>
      </c>
      <c r="BM56" s="459">
        <f>('COMPRAS CONJ - FISICOS'!BM56*'COMPRAS CONJ - PRECIOS'!BM56)/1000</f>
        <v>2.6109189224860176</v>
      </c>
      <c r="BN56" s="459">
        <f>('COMPRAS CONJ - FISICOS'!BN56*'COMPRAS CONJ - PRECIOS'!BN56)/1000</f>
        <v>2.3615925680722558</v>
      </c>
      <c r="BO56" s="459">
        <f>('COMPRAS CONJ - FISICOS'!BO56*'COMPRAS CONJ - PRECIOS'!BO56)/1000</f>
        <v>3.0558862556382427</v>
      </c>
      <c r="BP56" s="459">
        <f>('COMPRAS CONJ - FISICOS'!BP56*'COMPRAS CONJ - PRECIOS'!BP56)/1000</f>
        <v>2.3970017334303222</v>
      </c>
      <c r="BQ56" s="459">
        <f>('COMPRAS CONJ - FISICOS'!BQ56*'COMPRAS CONJ - PRECIOS'!BQ56)/1000</f>
        <v>2.510041729608838</v>
      </c>
      <c r="BR56" s="459">
        <f>('COMPRAS CONJ - FISICOS'!BR56*'COMPRAS CONJ - PRECIOS'!BR56)/1000</f>
        <v>2.5596888747258904</v>
      </c>
      <c r="BS56" s="459">
        <f>('COMPRAS CONJ - FISICOS'!BS56*'COMPRAS CONJ - PRECIOS'!BS56)/1000</f>
        <v>2.1700430777035393</v>
      </c>
      <c r="BT56" s="459">
        <f>('COMPRAS CONJ - FISICOS'!BT56*'COMPRAS CONJ - PRECIOS'!BT56)/1000</f>
        <v>2.8401066337800231</v>
      </c>
      <c r="BU56" s="459">
        <f>('COMPRAS CONJ - FISICOS'!BU56*'COMPRAS CONJ - PRECIOS'!BU56)/1000</f>
        <v>2.748490290754861</v>
      </c>
      <c r="BV56" s="459">
        <f>('COMPRAS CONJ - FISICOS'!BV56*'COMPRAS CONJ - PRECIOS'!BV56)/1000</f>
        <v>2.8401066337800231</v>
      </c>
      <c r="BW56" s="459">
        <f>('COMPRAS CONJ - FISICOS'!BW56*'COMPRAS CONJ - PRECIOS'!BW56)/1000</f>
        <v>2.8401066337800231</v>
      </c>
      <c r="BX56" s="459">
        <f>('COMPRAS CONJ - FISICOS'!BX56*'COMPRAS CONJ - PRECIOS'!BX56)/1000</f>
        <v>1.7941456238287983</v>
      </c>
      <c r="BY56" s="459">
        <f>('COMPRAS CONJ - FISICOS'!BY56*'COMPRAS CONJ - PRECIOS'!BY56)/1000</f>
        <v>1.8539504779564251</v>
      </c>
      <c r="BZ56" s="459">
        <f>('COMPRAS CONJ - FISICOS'!BZ56*'COMPRAS CONJ - PRECIOS'!BZ56)/1000</f>
        <v>1.7941456238287983</v>
      </c>
      <c r="CA56" s="459">
        <f>('COMPRAS CONJ - FISICOS'!CA56*'COMPRAS CONJ - PRECIOS'!CA56)/1000</f>
        <v>1.8539504779564251</v>
      </c>
    </row>
    <row r="57" spans="1:79" x14ac:dyDescent="0.3">
      <c r="A57" s="9">
        <v>1</v>
      </c>
      <c r="B57" s="15" t="s">
        <v>2830</v>
      </c>
      <c r="C57" s="438" t="s">
        <v>2922</v>
      </c>
      <c r="D57" s="11" t="s">
        <v>2820</v>
      </c>
      <c r="E57" s="9" t="s">
        <v>2923</v>
      </c>
      <c r="F57" s="9" t="s">
        <v>2924</v>
      </c>
      <c r="G57" s="9" t="s">
        <v>2925</v>
      </c>
      <c r="H57" s="12" t="s">
        <v>2926</v>
      </c>
      <c r="I57" s="13">
        <v>60</v>
      </c>
      <c r="J57" s="14">
        <v>100</v>
      </c>
      <c r="K57" s="24">
        <v>42758</v>
      </c>
      <c r="L57" s="24">
        <v>44100</v>
      </c>
      <c r="M57" s="689">
        <v>44100</v>
      </c>
      <c r="N57" s="459">
        <f>('COMPRAS CONJ - FISICOS'!N57*'COMPRAS CONJ - PRECIOS'!N57)/1000</f>
        <v>0</v>
      </c>
      <c r="O57" s="459">
        <f>('COMPRAS CONJ - FISICOS'!O57*'COMPRAS CONJ - PRECIOS'!O57)/1000</f>
        <v>0</v>
      </c>
      <c r="P57" s="459">
        <f>('COMPRAS CONJ - FISICOS'!P57*'COMPRAS CONJ - PRECIOS'!P57)/1000</f>
        <v>0</v>
      </c>
      <c r="Q57" s="459">
        <f>('COMPRAS CONJ - FISICOS'!Q57*'COMPRAS CONJ - PRECIOS'!Q57)/1000</f>
        <v>0</v>
      </c>
      <c r="R57" s="459">
        <f>('COMPRAS CONJ - FISICOS'!R57*'COMPRAS CONJ - PRECIOS'!R57)/1000</f>
        <v>0</v>
      </c>
      <c r="S57" s="459">
        <f>('COMPRAS CONJ - FISICOS'!S57*'COMPRAS CONJ - PRECIOS'!S57)/1000</f>
        <v>0</v>
      </c>
      <c r="T57" s="459">
        <f>('COMPRAS CONJ - FISICOS'!T57*'COMPRAS CONJ - PRECIOS'!T57)/1000</f>
        <v>0</v>
      </c>
      <c r="U57" s="459">
        <f>('COMPRAS CONJ - FISICOS'!U57*'COMPRAS CONJ - PRECIOS'!U57)/1000</f>
        <v>0</v>
      </c>
      <c r="V57" s="459">
        <f>('COMPRAS CONJ - FISICOS'!V57*'COMPRAS CONJ - PRECIOS'!V57)/1000</f>
        <v>0</v>
      </c>
      <c r="W57" s="459">
        <f>('COMPRAS CONJ - FISICOS'!W57*'COMPRAS CONJ - PRECIOS'!W57)/1000</f>
        <v>0</v>
      </c>
      <c r="X57" s="459">
        <f>('COMPRAS CONJ - FISICOS'!X57*'COMPRAS CONJ - PRECIOS'!X57)/1000</f>
        <v>0</v>
      </c>
      <c r="Y57" s="459">
        <f>('COMPRAS CONJ - FISICOS'!Y57*'COMPRAS CONJ - PRECIOS'!Y57)/1000</f>
        <v>0</v>
      </c>
      <c r="Z57" s="459">
        <f>('COMPRAS CONJ - FISICOS'!Z57*'COMPRAS CONJ - PRECIOS'!Z57)/1000</f>
        <v>0</v>
      </c>
      <c r="AA57" s="459">
        <f>('COMPRAS CONJ - FISICOS'!AA57*'COMPRAS CONJ - PRECIOS'!AA57)/1000</f>
        <v>0</v>
      </c>
      <c r="AB57" s="459">
        <f>('COMPRAS CONJ - FISICOS'!AB57*'COMPRAS CONJ - PRECIOS'!AB57)/1000</f>
        <v>0</v>
      </c>
      <c r="AC57" s="459">
        <f>('COMPRAS CONJ - FISICOS'!AC57*'COMPRAS CONJ - PRECIOS'!AC57)/1000</f>
        <v>0</v>
      </c>
      <c r="AD57" s="459">
        <f>('COMPRAS CONJ - FISICOS'!AD57*'COMPRAS CONJ - PRECIOS'!AD57)/1000</f>
        <v>0</v>
      </c>
      <c r="AE57" s="459">
        <f>('COMPRAS CONJ - FISICOS'!AE57*'COMPRAS CONJ - PRECIOS'!AE57)/1000</f>
        <v>0</v>
      </c>
      <c r="AF57" s="459">
        <f>('COMPRAS CONJ - FISICOS'!AF57*'COMPRAS CONJ - PRECIOS'!AF57)/1000</f>
        <v>0</v>
      </c>
      <c r="AG57" s="459">
        <f>('COMPRAS CONJ - FISICOS'!AG57*'COMPRAS CONJ - PRECIOS'!AG57)/1000</f>
        <v>0</v>
      </c>
      <c r="AH57" s="459">
        <f>('COMPRAS CONJ - FISICOS'!AH57*'COMPRAS CONJ - PRECIOS'!AH57)/1000</f>
        <v>0</v>
      </c>
      <c r="AI57" s="459">
        <f>('COMPRAS CONJ - FISICOS'!AI57*'COMPRAS CONJ - PRECIOS'!AI57)/1000</f>
        <v>0</v>
      </c>
      <c r="AJ57" s="459">
        <f>('COMPRAS CONJ - FISICOS'!AJ57*'COMPRAS CONJ - PRECIOS'!AJ57)/1000</f>
        <v>0</v>
      </c>
      <c r="AK57" s="459">
        <f>('COMPRAS CONJ - FISICOS'!AK57*'COMPRAS CONJ - PRECIOS'!AK57)/1000</f>
        <v>0</v>
      </c>
      <c r="AL57" s="459">
        <f>('COMPRAS CONJ - FISICOS'!AL57*'COMPRAS CONJ - PRECIOS'!AL57)/1000</f>
        <v>0</v>
      </c>
      <c r="AM57" s="459">
        <f>('COMPRAS CONJ - FISICOS'!AM57*'COMPRAS CONJ - PRECIOS'!AM57)/1000</f>
        <v>0</v>
      </c>
      <c r="AN57" s="459">
        <f>('COMPRAS CONJ - FISICOS'!AN57*'COMPRAS CONJ - PRECIOS'!AN57)/1000</f>
        <v>0</v>
      </c>
      <c r="AO57" s="459">
        <f>('COMPRAS CONJ - FISICOS'!AO57*'COMPRAS CONJ - PRECIOS'!AO57)/1000</f>
        <v>0</v>
      </c>
      <c r="AP57" s="459">
        <f>('COMPRAS CONJ - FISICOS'!AP57*'COMPRAS CONJ - PRECIOS'!AP57)/1000</f>
        <v>0</v>
      </c>
      <c r="AQ57" s="459">
        <f>('COMPRAS CONJ - FISICOS'!AQ57*'COMPRAS CONJ - PRECIOS'!AQ57)/1000</f>
        <v>0</v>
      </c>
      <c r="AR57" s="459">
        <f>('COMPRAS CONJ - FISICOS'!AR57*'COMPRAS CONJ - PRECIOS'!AR57)/1000</f>
        <v>0</v>
      </c>
      <c r="AS57" s="459">
        <f>('COMPRAS CONJ - FISICOS'!AS57*'COMPRAS CONJ - PRECIOS'!AS57)/1000</f>
        <v>0</v>
      </c>
      <c r="AT57" s="459">
        <f>('COMPRAS CONJ - FISICOS'!AT57*'COMPRAS CONJ - PRECIOS'!AT57)/1000</f>
        <v>0</v>
      </c>
      <c r="AU57" s="459">
        <f>('COMPRAS CONJ - FISICOS'!AU57*'COMPRAS CONJ - PRECIOS'!AU57)/1000</f>
        <v>0</v>
      </c>
      <c r="AV57" s="459">
        <f>('COMPRAS CONJ - FISICOS'!AV57*'COMPRAS CONJ - PRECIOS'!AV57)/1000</f>
        <v>0</v>
      </c>
      <c r="AW57" s="459">
        <f>('COMPRAS CONJ - FISICOS'!AW57*'COMPRAS CONJ - PRECIOS'!AW57)/1000</f>
        <v>0</v>
      </c>
      <c r="AX57" s="459">
        <f>('COMPRAS CONJ - FISICOS'!AX57*'COMPRAS CONJ - PRECIOS'!AX57)/1000</f>
        <v>0</v>
      </c>
      <c r="AY57" s="459">
        <f>('COMPRAS CONJ - FISICOS'!AY57*'COMPRAS CONJ - PRECIOS'!AY57)/1000</f>
        <v>0</v>
      </c>
      <c r="AZ57" s="459">
        <f>('COMPRAS CONJ - FISICOS'!AZ57*'COMPRAS CONJ - PRECIOS'!AZ57)/1000</f>
        <v>7.2350774846699994E-2</v>
      </c>
      <c r="BA57" s="459">
        <f>('COMPRAS CONJ - FISICOS'!BA57*'COMPRAS CONJ - PRECIOS'!BA57)/1000</f>
        <v>0.68093044529579982</v>
      </c>
      <c r="BB57" s="459">
        <f>('COMPRAS CONJ - FISICOS'!BB57*'COMPRAS CONJ - PRECIOS'!BB57)/1000</f>
        <v>1.7481529563203999</v>
      </c>
      <c r="BC57" s="459">
        <f>('COMPRAS CONJ - FISICOS'!BC57*'COMPRAS CONJ - PRECIOS'!BC57)/1000</f>
        <v>1.8826029069413999</v>
      </c>
      <c r="BD57" s="459">
        <f>('COMPRAS CONJ - FISICOS'!BD57*'COMPRAS CONJ - PRECIOS'!BD57)/1000</f>
        <v>1.6741838329796999</v>
      </c>
      <c r="BE57" s="459">
        <f>('COMPRAS CONJ - FISICOS'!BE57*'COMPRAS CONJ - PRECIOS'!BE57)/1000</f>
        <v>1.5942645769973998</v>
      </c>
      <c r="BF57" s="459">
        <f>('COMPRAS CONJ - FISICOS'!BF57*'COMPRAS CONJ - PRECIOS'!BF57)/1000</f>
        <v>1.5547312568088001</v>
      </c>
      <c r="BG57" s="459">
        <f>('COMPRAS CONJ - FISICOS'!BG57*'COMPRAS CONJ - PRECIOS'!BG57)/1000</f>
        <v>1.5135278655399</v>
      </c>
      <c r="BH57" s="459">
        <f>('COMPRAS CONJ - FISICOS'!BH57*'COMPRAS CONJ - PRECIOS'!BH57)/1000</f>
        <v>1.1893422041150998</v>
      </c>
      <c r="BI57" s="459">
        <f>('COMPRAS CONJ - FISICOS'!BI57*'COMPRAS CONJ - PRECIOS'!BI57)/1000</f>
        <v>1.0378390992332998</v>
      </c>
      <c r="BJ57" s="459">
        <f>('COMPRAS CONJ - FISICOS'!BJ57*'COMPRAS CONJ - PRECIOS'!BJ57)/1000</f>
        <v>1.0721400166175998</v>
      </c>
      <c r="BK57" s="459">
        <f>('COMPRAS CONJ - FISICOS'!BK57*'COMPRAS CONJ - PRECIOS'!BK57)/1000</f>
        <v>0.76480426846319993</v>
      </c>
      <c r="BL57" s="459">
        <f>('COMPRAS CONJ - FISICOS'!BL57*'COMPRAS CONJ - PRECIOS'!BL57)/1000</f>
        <v>0.70868167851600017</v>
      </c>
      <c r="BM57" s="459">
        <f>('COMPRAS CONJ - FISICOS'!BM57*'COMPRAS CONJ - PRECIOS'!BM57)/1000</f>
        <v>0.84128426325360006</v>
      </c>
      <c r="BN57" s="459">
        <f>('COMPRAS CONJ - FISICOS'!BN57*'COMPRAS CONJ - PRECIOS'!BN57)/1000</f>
        <v>1.5266986477847997</v>
      </c>
      <c r="BO57" s="459">
        <f>('COMPRAS CONJ - FISICOS'!BO57*'COMPRAS CONJ - PRECIOS'!BO57)/1000</f>
        <v>1.3296816745416</v>
      </c>
      <c r="BP57" s="459">
        <f>('COMPRAS CONJ - FISICOS'!BP57*'COMPRAS CONJ - PRECIOS'!BP57)/1000</f>
        <v>1.55430195624</v>
      </c>
      <c r="BQ57" s="459">
        <f>('COMPRAS CONJ - FISICOS'!BQ57*'COMPRAS CONJ - PRECIOS'!BQ57)/1000</f>
        <v>1.6072056449856</v>
      </c>
      <c r="BR57" s="459">
        <f>('COMPRAS CONJ - FISICOS'!BR57*'COMPRAS CONJ - PRECIOS'!BR57)/1000</f>
        <v>1.5520856942448</v>
      </c>
      <c r="BS57" s="459">
        <f>('COMPRAS CONJ - FISICOS'!BS57*'COMPRAS CONJ - PRECIOS'!BS57)/1000</f>
        <v>1.4957888300783997</v>
      </c>
      <c r="BT57" s="459">
        <f>('COMPRAS CONJ - FISICOS'!BT57*'COMPRAS CONJ - PRECIOS'!BT57)/1000</f>
        <v>1.3206226176</v>
      </c>
      <c r="BU57" s="459">
        <f>('COMPRAS CONJ - FISICOS'!BU57*'COMPRAS CONJ - PRECIOS'!BU57)/1000</f>
        <v>0.95605868159999985</v>
      </c>
      <c r="BV57" s="459">
        <f>('COMPRAS CONJ - FISICOS'!BV57*'COMPRAS CONJ - PRECIOS'!BV57)/1000</f>
        <v>1.3277336624639999</v>
      </c>
      <c r="BW57" s="459">
        <f>('COMPRAS CONJ - FISICOS'!BW57*'COMPRAS CONJ - PRECIOS'!BW57)/1000</f>
        <v>1.4430341756160001</v>
      </c>
      <c r="BX57" s="459">
        <f>('COMPRAS CONJ - FISICOS'!BX57*'COMPRAS CONJ - PRECIOS'!BX57)/1000</f>
        <v>1.1509031318400003</v>
      </c>
      <c r="BY57" s="459">
        <f>('COMPRAS CONJ - FISICOS'!BY57*'COMPRAS CONJ - PRECIOS'!BY57)/1000</f>
        <v>1.5095729436480001</v>
      </c>
      <c r="BZ57" s="459">
        <f>('COMPRAS CONJ - FISICOS'!BZ57*'COMPRAS CONJ - PRECIOS'!BZ57)/1000</f>
        <v>1.3833835646400006</v>
      </c>
      <c r="CA57" s="459">
        <f>('COMPRAS CONJ - FISICOS'!CA57*'COMPRAS CONJ - PRECIOS'!CA57)/1000</f>
        <v>1.1396707439040001</v>
      </c>
    </row>
    <row r="58" spans="1:79" x14ac:dyDescent="0.3">
      <c r="A58" s="9">
        <v>1</v>
      </c>
      <c r="B58" s="15" t="s">
        <v>2830</v>
      </c>
      <c r="C58" s="438" t="s">
        <v>2927</v>
      </c>
      <c r="D58" s="11" t="s">
        <v>2820</v>
      </c>
      <c r="E58" s="9" t="s">
        <v>2923</v>
      </c>
      <c r="F58" s="9" t="s">
        <v>2924</v>
      </c>
      <c r="G58" s="9" t="s">
        <v>2928</v>
      </c>
      <c r="H58" s="12" t="s">
        <v>2926</v>
      </c>
      <c r="I58" s="13">
        <v>60</v>
      </c>
      <c r="J58" s="14">
        <v>100</v>
      </c>
      <c r="K58" s="24">
        <v>42758</v>
      </c>
      <c r="L58" s="24">
        <v>44100</v>
      </c>
      <c r="M58" s="689">
        <v>44100</v>
      </c>
      <c r="N58" s="459">
        <f>('COMPRAS CONJ - FISICOS'!N58*'COMPRAS CONJ - PRECIOS'!N58)/1000</f>
        <v>0</v>
      </c>
      <c r="O58" s="459">
        <f>('COMPRAS CONJ - FISICOS'!O58*'COMPRAS CONJ - PRECIOS'!O58)/1000</f>
        <v>0</v>
      </c>
      <c r="P58" s="459">
        <f>('COMPRAS CONJ - FISICOS'!P58*'COMPRAS CONJ - PRECIOS'!P58)/1000</f>
        <v>0</v>
      </c>
      <c r="Q58" s="459">
        <f>('COMPRAS CONJ - FISICOS'!Q58*'COMPRAS CONJ - PRECIOS'!Q58)/1000</f>
        <v>0</v>
      </c>
      <c r="R58" s="459">
        <f>('COMPRAS CONJ - FISICOS'!R58*'COMPRAS CONJ - PRECIOS'!R58)/1000</f>
        <v>0</v>
      </c>
      <c r="S58" s="459">
        <f>('COMPRAS CONJ - FISICOS'!S58*'COMPRAS CONJ - PRECIOS'!S58)/1000</f>
        <v>0</v>
      </c>
      <c r="T58" s="459">
        <f>('COMPRAS CONJ - FISICOS'!T58*'COMPRAS CONJ - PRECIOS'!T58)/1000</f>
        <v>0</v>
      </c>
      <c r="U58" s="459">
        <f>('COMPRAS CONJ - FISICOS'!U58*'COMPRAS CONJ - PRECIOS'!U58)/1000</f>
        <v>0</v>
      </c>
      <c r="V58" s="459">
        <f>('COMPRAS CONJ - FISICOS'!V58*'COMPRAS CONJ - PRECIOS'!V58)/1000</f>
        <v>0</v>
      </c>
      <c r="W58" s="459">
        <f>('COMPRAS CONJ - FISICOS'!W58*'COMPRAS CONJ - PRECIOS'!W58)/1000</f>
        <v>0</v>
      </c>
      <c r="X58" s="459">
        <f>('COMPRAS CONJ - FISICOS'!X58*'COMPRAS CONJ - PRECIOS'!X58)/1000</f>
        <v>0</v>
      </c>
      <c r="Y58" s="459">
        <f>('COMPRAS CONJ - FISICOS'!Y58*'COMPRAS CONJ - PRECIOS'!Y58)/1000</f>
        <v>0</v>
      </c>
      <c r="Z58" s="459">
        <f>('COMPRAS CONJ - FISICOS'!Z58*'COMPRAS CONJ - PRECIOS'!Z58)/1000</f>
        <v>0</v>
      </c>
      <c r="AA58" s="459">
        <f>('COMPRAS CONJ - FISICOS'!AA58*'COMPRAS CONJ - PRECIOS'!AA58)/1000</f>
        <v>0</v>
      </c>
      <c r="AB58" s="459">
        <f>('COMPRAS CONJ - FISICOS'!AB58*'COMPRAS CONJ - PRECIOS'!AB58)/1000</f>
        <v>0</v>
      </c>
      <c r="AC58" s="459">
        <f>('COMPRAS CONJ - FISICOS'!AC58*'COMPRAS CONJ - PRECIOS'!AC58)/1000</f>
        <v>0</v>
      </c>
      <c r="AD58" s="459">
        <f>('COMPRAS CONJ - FISICOS'!AD58*'COMPRAS CONJ - PRECIOS'!AD58)/1000</f>
        <v>0</v>
      </c>
      <c r="AE58" s="459">
        <f>('COMPRAS CONJ - FISICOS'!AE58*'COMPRAS CONJ - PRECIOS'!AE58)/1000</f>
        <v>0</v>
      </c>
      <c r="AF58" s="459">
        <f>('COMPRAS CONJ - FISICOS'!AF58*'COMPRAS CONJ - PRECIOS'!AF58)/1000</f>
        <v>0</v>
      </c>
      <c r="AG58" s="459">
        <f>('COMPRAS CONJ - FISICOS'!AG58*'COMPRAS CONJ - PRECIOS'!AG58)/1000</f>
        <v>0</v>
      </c>
      <c r="AH58" s="459">
        <f>('COMPRAS CONJ - FISICOS'!AH58*'COMPRAS CONJ - PRECIOS'!AH58)/1000</f>
        <v>0</v>
      </c>
      <c r="AI58" s="459">
        <f>('COMPRAS CONJ - FISICOS'!AI58*'COMPRAS CONJ - PRECIOS'!AI58)/1000</f>
        <v>0</v>
      </c>
      <c r="AJ58" s="459">
        <f>('COMPRAS CONJ - FISICOS'!AJ58*'COMPRAS CONJ - PRECIOS'!AJ58)/1000</f>
        <v>0</v>
      </c>
      <c r="AK58" s="459">
        <f>('COMPRAS CONJ - FISICOS'!AK58*'COMPRAS CONJ - PRECIOS'!AK58)/1000</f>
        <v>0</v>
      </c>
      <c r="AL58" s="459">
        <f>('COMPRAS CONJ - FISICOS'!AL58*'COMPRAS CONJ - PRECIOS'!AL58)/1000</f>
        <v>0</v>
      </c>
      <c r="AM58" s="459">
        <f>('COMPRAS CONJ - FISICOS'!AM58*'COMPRAS CONJ - PRECIOS'!AM58)/1000</f>
        <v>0</v>
      </c>
      <c r="AN58" s="459">
        <f>('COMPRAS CONJ - FISICOS'!AN58*'COMPRAS CONJ - PRECIOS'!AN58)/1000</f>
        <v>0</v>
      </c>
      <c r="AO58" s="459">
        <f>('COMPRAS CONJ - FISICOS'!AO58*'COMPRAS CONJ - PRECIOS'!AO58)/1000</f>
        <v>0</v>
      </c>
      <c r="AP58" s="459">
        <f>('COMPRAS CONJ - FISICOS'!AP58*'COMPRAS CONJ - PRECIOS'!AP58)/1000</f>
        <v>0</v>
      </c>
      <c r="AQ58" s="459">
        <f>('COMPRAS CONJ - FISICOS'!AQ58*'COMPRAS CONJ - PRECIOS'!AQ58)/1000</f>
        <v>0</v>
      </c>
      <c r="AR58" s="459">
        <f>('COMPRAS CONJ - FISICOS'!AR58*'COMPRAS CONJ - PRECIOS'!AR58)/1000</f>
        <v>0</v>
      </c>
      <c r="AS58" s="459">
        <f>('COMPRAS CONJ - FISICOS'!AS58*'COMPRAS CONJ - PRECIOS'!AS58)/1000</f>
        <v>0</v>
      </c>
      <c r="AT58" s="459">
        <f>('COMPRAS CONJ - FISICOS'!AT58*'COMPRAS CONJ - PRECIOS'!AT58)/1000</f>
        <v>0</v>
      </c>
      <c r="AU58" s="459">
        <f>('COMPRAS CONJ - FISICOS'!AU58*'COMPRAS CONJ - PRECIOS'!AU58)/1000</f>
        <v>0</v>
      </c>
      <c r="AV58" s="459">
        <f>('COMPRAS CONJ - FISICOS'!AV58*'COMPRAS CONJ - PRECIOS'!AV58)/1000</f>
        <v>0</v>
      </c>
      <c r="AW58" s="459">
        <f>('COMPRAS CONJ - FISICOS'!AW58*'COMPRAS CONJ - PRECIOS'!AW58)/1000</f>
        <v>0</v>
      </c>
      <c r="AX58" s="459">
        <f>('COMPRAS CONJ - FISICOS'!AX58*'COMPRAS CONJ - PRECIOS'!AX58)/1000</f>
        <v>0</v>
      </c>
      <c r="AY58" s="459">
        <f>('COMPRAS CONJ - FISICOS'!AY58*'COMPRAS CONJ - PRECIOS'!AY58)/1000</f>
        <v>0</v>
      </c>
      <c r="AZ58" s="459">
        <f>('COMPRAS CONJ - FISICOS'!AZ58*'COMPRAS CONJ - PRECIOS'!AZ58)/1000</f>
        <v>0.14378226318329998</v>
      </c>
      <c r="BA58" s="459">
        <f>('COMPRAS CONJ - FISICOS'!BA58*'COMPRAS CONJ - PRECIOS'!BA58)/1000</f>
        <v>0.78034911631319981</v>
      </c>
      <c r="BB58" s="459">
        <f>('COMPRAS CONJ - FISICOS'!BB58*'COMPRAS CONJ - PRECIOS'!BB58)/1000</f>
        <v>1.7115338564792999</v>
      </c>
      <c r="BC58" s="459">
        <f>('COMPRAS CONJ - FISICOS'!BC58*'COMPRAS CONJ - PRECIOS'!BC58)/1000</f>
        <v>1.9155268245077997</v>
      </c>
      <c r="BD58" s="459">
        <f>('COMPRAS CONJ - FISICOS'!BD58*'COMPRAS CONJ - PRECIOS'!BD58)/1000</f>
        <v>1.7191083730862999</v>
      </c>
      <c r="BE58" s="459">
        <f>('COMPRAS CONJ - FISICOS'!BE58*'COMPRAS CONJ - PRECIOS'!BE58)/1000</f>
        <v>1.6278316231673997</v>
      </c>
      <c r="BF58" s="459">
        <f>('COMPRAS CONJ - FISICOS'!BF58*'COMPRAS CONJ - PRECIOS'!BF58)/1000</f>
        <v>1.5539820161963998</v>
      </c>
      <c r="BG58" s="459">
        <f>('COMPRAS CONJ - FISICOS'!BG58*'COMPRAS CONJ - PRECIOS'!BG58)/1000</f>
        <v>1.5182847995216999</v>
      </c>
      <c r="BH58" s="459">
        <f>('COMPRAS CONJ - FISICOS'!BH58*'COMPRAS CONJ - PRECIOS'!BH58)/1000</f>
        <v>1.2814892549738996</v>
      </c>
      <c r="BI58" s="459">
        <f>('COMPRAS CONJ - FISICOS'!BI58*'COMPRAS CONJ - PRECIOS'!BI58)/1000</f>
        <v>1.1492141794538999</v>
      </c>
      <c r="BJ58" s="459">
        <f>('COMPRAS CONJ - FISICOS'!BJ58*'COMPRAS CONJ - PRECIOS'!BJ58)/1000</f>
        <v>1.1431906386369</v>
      </c>
      <c r="BK58" s="459">
        <f>('COMPRAS CONJ - FISICOS'!BK58*'COMPRAS CONJ - PRECIOS'!BK58)/1000</f>
        <v>1.3566486294185998</v>
      </c>
      <c r="BL58" s="459">
        <f>('COMPRAS CONJ - FISICOS'!BL58*'COMPRAS CONJ - PRECIOS'!BL58)/1000</f>
        <v>1.5768185458032</v>
      </c>
      <c r="BM58" s="459">
        <f>('COMPRAS CONJ - FISICOS'!BM58*'COMPRAS CONJ - PRECIOS'!BM58)/1000</f>
        <v>1.8523687476095998</v>
      </c>
      <c r="BN58" s="459">
        <f>('COMPRAS CONJ - FISICOS'!BN58*'COMPRAS CONJ - PRECIOS'!BN58)/1000</f>
        <v>1.6292639384568002</v>
      </c>
      <c r="BO58" s="459">
        <f>('COMPRAS CONJ - FISICOS'!BO58*'COMPRAS CONJ - PRECIOS'!BO58)/1000</f>
        <v>1.2774888016847998</v>
      </c>
      <c r="BP58" s="459">
        <f>('COMPRAS CONJ - FISICOS'!BP58*'COMPRAS CONJ - PRECIOS'!BP58)/1000</f>
        <v>1.3678564496255998</v>
      </c>
      <c r="BQ58" s="459">
        <f>('COMPRAS CONJ - FISICOS'!BQ58*'COMPRAS CONJ - PRECIOS'!BQ58)/1000</f>
        <v>1.5676452011088</v>
      </c>
      <c r="BR58" s="459">
        <f>('COMPRAS CONJ - FISICOS'!BR58*'COMPRAS CONJ - PRECIOS'!BR58)/1000</f>
        <v>1.7973447850512001</v>
      </c>
      <c r="BS58" s="459">
        <f>('COMPRAS CONJ - FISICOS'!BS58*'COMPRAS CONJ - PRECIOS'!BS58)/1000</f>
        <v>1.4037015500640002</v>
      </c>
      <c r="BT58" s="459">
        <f>('COMPRAS CONJ - FISICOS'!BT58*'COMPRAS CONJ - PRECIOS'!BT58)/1000</f>
        <v>1.3206226176</v>
      </c>
      <c r="BU58" s="459">
        <f>('COMPRAS CONJ - FISICOS'!BU58*'COMPRAS CONJ - PRECIOS'!BU58)/1000</f>
        <v>0.95605868159999985</v>
      </c>
      <c r="BV58" s="459">
        <f>('COMPRAS CONJ - FISICOS'!BV58*'COMPRAS CONJ - PRECIOS'!BV58)/1000</f>
        <v>1.3277336624639999</v>
      </c>
      <c r="BW58" s="459">
        <f>('COMPRAS CONJ - FISICOS'!BW58*'COMPRAS CONJ - PRECIOS'!BW58)/1000</f>
        <v>1.4430341756160001</v>
      </c>
      <c r="BX58" s="459">
        <f>('COMPRAS CONJ - FISICOS'!BX58*'COMPRAS CONJ - PRECIOS'!BX58)/1000</f>
        <v>1.1509031318400003</v>
      </c>
      <c r="BY58" s="459">
        <f>('COMPRAS CONJ - FISICOS'!BY58*'COMPRAS CONJ - PRECIOS'!BY58)/1000</f>
        <v>1.5095729436480001</v>
      </c>
      <c r="BZ58" s="459">
        <f>('COMPRAS CONJ - FISICOS'!BZ58*'COMPRAS CONJ - PRECIOS'!BZ58)/1000</f>
        <v>1.3833835646400006</v>
      </c>
      <c r="CA58" s="459">
        <f>('COMPRAS CONJ - FISICOS'!CA58*'COMPRAS CONJ - PRECIOS'!CA58)/1000</f>
        <v>1.1396707439040001</v>
      </c>
    </row>
    <row r="59" spans="1:79" x14ac:dyDescent="0.3">
      <c r="A59" s="9">
        <v>1</v>
      </c>
      <c r="B59" s="15" t="s">
        <v>2830</v>
      </c>
      <c r="C59" s="438" t="s">
        <v>2929</v>
      </c>
      <c r="D59" s="11" t="s">
        <v>2820</v>
      </c>
      <c r="E59" s="9" t="s">
        <v>2923</v>
      </c>
      <c r="F59" s="9" t="s">
        <v>2924</v>
      </c>
      <c r="G59" s="9" t="s">
        <v>2930</v>
      </c>
      <c r="H59" s="12" t="s">
        <v>2926</v>
      </c>
      <c r="I59" s="13">
        <v>60</v>
      </c>
      <c r="J59" s="14">
        <v>100</v>
      </c>
      <c r="K59" s="24">
        <v>42758</v>
      </c>
      <c r="L59" s="24">
        <v>44100</v>
      </c>
      <c r="M59" s="689">
        <v>44100</v>
      </c>
      <c r="N59" s="459">
        <f>('COMPRAS CONJ - FISICOS'!N59*'COMPRAS CONJ - PRECIOS'!N59)/1000</f>
        <v>0</v>
      </c>
      <c r="O59" s="459">
        <f>('COMPRAS CONJ - FISICOS'!O59*'COMPRAS CONJ - PRECIOS'!O59)/1000</f>
        <v>0</v>
      </c>
      <c r="P59" s="459">
        <f>('COMPRAS CONJ - FISICOS'!P59*'COMPRAS CONJ - PRECIOS'!P59)/1000</f>
        <v>0</v>
      </c>
      <c r="Q59" s="459">
        <f>('COMPRAS CONJ - FISICOS'!Q59*'COMPRAS CONJ - PRECIOS'!Q59)/1000</f>
        <v>0</v>
      </c>
      <c r="R59" s="459">
        <f>('COMPRAS CONJ - FISICOS'!R59*'COMPRAS CONJ - PRECIOS'!R59)/1000</f>
        <v>0</v>
      </c>
      <c r="S59" s="459">
        <f>('COMPRAS CONJ - FISICOS'!S59*'COMPRAS CONJ - PRECIOS'!S59)/1000</f>
        <v>0</v>
      </c>
      <c r="T59" s="459">
        <f>('COMPRAS CONJ - FISICOS'!T59*'COMPRAS CONJ - PRECIOS'!T59)/1000</f>
        <v>0</v>
      </c>
      <c r="U59" s="459">
        <f>('COMPRAS CONJ - FISICOS'!U59*'COMPRAS CONJ - PRECIOS'!U59)/1000</f>
        <v>0</v>
      </c>
      <c r="V59" s="459">
        <f>('COMPRAS CONJ - FISICOS'!V59*'COMPRAS CONJ - PRECIOS'!V59)/1000</f>
        <v>0</v>
      </c>
      <c r="W59" s="459">
        <f>('COMPRAS CONJ - FISICOS'!W59*'COMPRAS CONJ - PRECIOS'!W59)/1000</f>
        <v>0</v>
      </c>
      <c r="X59" s="459">
        <f>('COMPRAS CONJ - FISICOS'!X59*'COMPRAS CONJ - PRECIOS'!X59)/1000</f>
        <v>0</v>
      </c>
      <c r="Y59" s="459">
        <f>('COMPRAS CONJ - FISICOS'!Y59*'COMPRAS CONJ - PRECIOS'!Y59)/1000</f>
        <v>0</v>
      </c>
      <c r="Z59" s="459">
        <f>('COMPRAS CONJ - FISICOS'!Z59*'COMPRAS CONJ - PRECIOS'!Z59)/1000</f>
        <v>0</v>
      </c>
      <c r="AA59" s="459">
        <f>('COMPRAS CONJ - FISICOS'!AA59*'COMPRAS CONJ - PRECIOS'!AA59)/1000</f>
        <v>0</v>
      </c>
      <c r="AB59" s="459">
        <f>('COMPRAS CONJ - FISICOS'!AB59*'COMPRAS CONJ - PRECIOS'!AB59)/1000</f>
        <v>0</v>
      </c>
      <c r="AC59" s="459">
        <f>('COMPRAS CONJ - FISICOS'!AC59*'COMPRAS CONJ - PRECIOS'!AC59)/1000</f>
        <v>0</v>
      </c>
      <c r="AD59" s="459">
        <f>('COMPRAS CONJ - FISICOS'!AD59*'COMPRAS CONJ - PRECIOS'!AD59)/1000</f>
        <v>0</v>
      </c>
      <c r="AE59" s="459">
        <f>('COMPRAS CONJ - FISICOS'!AE59*'COMPRAS CONJ - PRECIOS'!AE59)/1000</f>
        <v>0</v>
      </c>
      <c r="AF59" s="459">
        <f>('COMPRAS CONJ - FISICOS'!AF59*'COMPRAS CONJ - PRECIOS'!AF59)/1000</f>
        <v>0</v>
      </c>
      <c r="AG59" s="459">
        <f>('COMPRAS CONJ - FISICOS'!AG59*'COMPRAS CONJ - PRECIOS'!AG59)/1000</f>
        <v>0</v>
      </c>
      <c r="AH59" s="459">
        <f>('COMPRAS CONJ - FISICOS'!AH59*'COMPRAS CONJ - PRECIOS'!AH59)/1000</f>
        <v>0</v>
      </c>
      <c r="AI59" s="459">
        <f>('COMPRAS CONJ - FISICOS'!AI59*'COMPRAS CONJ - PRECIOS'!AI59)/1000</f>
        <v>0</v>
      </c>
      <c r="AJ59" s="459">
        <f>('COMPRAS CONJ - FISICOS'!AJ59*'COMPRAS CONJ - PRECIOS'!AJ59)/1000</f>
        <v>0</v>
      </c>
      <c r="AK59" s="459">
        <f>('COMPRAS CONJ - FISICOS'!AK59*'COMPRAS CONJ - PRECIOS'!AK59)/1000</f>
        <v>0</v>
      </c>
      <c r="AL59" s="459">
        <f>('COMPRAS CONJ - FISICOS'!AL59*'COMPRAS CONJ - PRECIOS'!AL59)/1000</f>
        <v>0</v>
      </c>
      <c r="AM59" s="459">
        <f>('COMPRAS CONJ - FISICOS'!AM59*'COMPRAS CONJ - PRECIOS'!AM59)/1000</f>
        <v>0</v>
      </c>
      <c r="AN59" s="459">
        <f>('COMPRAS CONJ - FISICOS'!AN59*'COMPRAS CONJ - PRECIOS'!AN59)/1000</f>
        <v>0</v>
      </c>
      <c r="AO59" s="459">
        <f>('COMPRAS CONJ - FISICOS'!AO59*'COMPRAS CONJ - PRECIOS'!AO59)/1000</f>
        <v>0</v>
      </c>
      <c r="AP59" s="459">
        <f>('COMPRAS CONJ - FISICOS'!AP59*'COMPRAS CONJ - PRECIOS'!AP59)/1000</f>
        <v>0</v>
      </c>
      <c r="AQ59" s="459">
        <f>('COMPRAS CONJ - FISICOS'!AQ59*'COMPRAS CONJ - PRECIOS'!AQ59)/1000</f>
        <v>0</v>
      </c>
      <c r="AR59" s="459">
        <f>('COMPRAS CONJ - FISICOS'!AR59*'COMPRAS CONJ - PRECIOS'!AR59)/1000</f>
        <v>0</v>
      </c>
      <c r="AS59" s="459">
        <f>('COMPRAS CONJ - FISICOS'!AS59*'COMPRAS CONJ - PRECIOS'!AS59)/1000</f>
        <v>0</v>
      </c>
      <c r="AT59" s="459">
        <f>('COMPRAS CONJ - FISICOS'!AT59*'COMPRAS CONJ - PRECIOS'!AT59)/1000</f>
        <v>0</v>
      </c>
      <c r="AU59" s="459">
        <f>('COMPRAS CONJ - FISICOS'!AU59*'COMPRAS CONJ - PRECIOS'!AU59)/1000</f>
        <v>0</v>
      </c>
      <c r="AV59" s="459">
        <f>('COMPRAS CONJ - FISICOS'!AV59*'COMPRAS CONJ - PRECIOS'!AV59)/1000</f>
        <v>0</v>
      </c>
      <c r="AW59" s="459">
        <f>('COMPRAS CONJ - FISICOS'!AW59*'COMPRAS CONJ - PRECIOS'!AW59)/1000</f>
        <v>0</v>
      </c>
      <c r="AX59" s="459">
        <f>('COMPRAS CONJ - FISICOS'!AX59*'COMPRAS CONJ - PRECIOS'!AX59)/1000</f>
        <v>0</v>
      </c>
      <c r="AY59" s="459">
        <f>('COMPRAS CONJ - FISICOS'!AY59*'COMPRAS CONJ - PRECIOS'!AY59)/1000</f>
        <v>0</v>
      </c>
      <c r="AZ59" s="459">
        <f>('COMPRAS CONJ - FISICOS'!AZ59*'COMPRAS CONJ - PRECIOS'!AZ59)/1000</f>
        <v>0.10740409093889998</v>
      </c>
      <c r="BA59" s="459">
        <f>('COMPRAS CONJ - FISICOS'!BA59*'COMPRAS CONJ - PRECIOS'!BA59)/1000</f>
        <v>0.92247457241729991</v>
      </c>
      <c r="BB59" s="459">
        <f>('COMPRAS CONJ - FISICOS'!BB59*'COMPRAS CONJ - PRECIOS'!BB59)/1000</f>
        <v>1.8458788179698999</v>
      </c>
      <c r="BC59" s="459">
        <f>('COMPRAS CONJ - FISICOS'!BC59*'COMPRAS CONJ - PRECIOS'!BC59)/1000</f>
        <v>1.9336465027088996</v>
      </c>
      <c r="BD59" s="459">
        <f>('COMPRAS CONJ - FISICOS'!BD59*'COMPRAS CONJ - PRECIOS'!BD59)/1000</f>
        <v>1.7481129537773998</v>
      </c>
      <c r="BE59" s="459">
        <f>('COMPRAS CONJ - FISICOS'!BE59*'COMPRAS CONJ - PRECIOS'!BE59)/1000</f>
        <v>1.6786020787640998</v>
      </c>
      <c r="BF59" s="459">
        <f>('COMPRAS CONJ - FISICOS'!BF59*'COMPRAS CONJ - PRECIOS'!BF59)/1000</f>
        <v>1.5792137956433998</v>
      </c>
      <c r="BG59" s="459">
        <f>('COMPRAS CONJ - FISICOS'!BG59*'COMPRAS CONJ - PRECIOS'!BG59)/1000</f>
        <v>1.1855315057249998</v>
      </c>
      <c r="BH59" s="459">
        <f>('COMPRAS CONJ - FISICOS'!BH59*'COMPRAS CONJ - PRECIOS'!BH59)/1000</f>
        <v>1.1430521035143</v>
      </c>
      <c r="BI59" s="459">
        <f>('COMPRAS CONJ - FISICOS'!BI59*'COMPRAS CONJ - PRECIOS'!BI59)/1000</f>
        <v>1.1252202330830998</v>
      </c>
      <c r="BJ59" s="459">
        <f>('COMPRAS CONJ - FISICOS'!BJ59*'COMPRAS CONJ - PRECIOS'!BJ59)/1000</f>
        <v>1.1299408138766995</v>
      </c>
      <c r="BK59" s="459">
        <f>('COMPRAS CONJ - FISICOS'!BK59*'COMPRAS CONJ - PRECIOS'!BK59)/1000</f>
        <v>1.4707847974449</v>
      </c>
      <c r="BL59" s="459">
        <f>('COMPRAS CONJ - FISICOS'!BL59*'COMPRAS CONJ - PRECIOS'!BL59)/1000</f>
        <v>1.6821841796711998</v>
      </c>
      <c r="BM59" s="459">
        <f>('COMPRAS CONJ - FISICOS'!BM59*'COMPRAS CONJ - PRECIOS'!BM59)/1000</f>
        <v>1.8864638449560001</v>
      </c>
      <c r="BN59" s="459">
        <f>('COMPRAS CONJ - FISICOS'!BN59*'COMPRAS CONJ - PRECIOS'!BN59)/1000</f>
        <v>1.6425244396007999</v>
      </c>
      <c r="BO59" s="459">
        <f>('COMPRAS CONJ - FISICOS'!BO59*'COMPRAS CONJ - PRECIOS'!BO59)/1000</f>
        <v>1.2803911377552</v>
      </c>
      <c r="BP59" s="459">
        <f>('COMPRAS CONJ - FISICOS'!BP59*'COMPRAS CONJ - PRECIOS'!BP59)/1000</f>
        <v>0.77875239689279985</v>
      </c>
      <c r="BQ59" s="459">
        <f>('COMPRAS CONJ - FISICOS'!BQ59*'COMPRAS CONJ - PRECIOS'!BQ59)/1000</f>
        <v>1.0831046391791999</v>
      </c>
      <c r="BR59" s="459">
        <f>('COMPRAS CONJ - FISICOS'!BR59*'COMPRAS CONJ - PRECIOS'!BR59)/1000</f>
        <v>1.5974144407583999</v>
      </c>
      <c r="BS59" s="459">
        <f>('COMPRAS CONJ - FISICOS'!BS59*'COMPRAS CONJ - PRECIOS'!BS59)/1000</f>
        <v>1.4592760451279998</v>
      </c>
      <c r="BT59" s="459">
        <f>('COMPRAS CONJ - FISICOS'!BT59*'COMPRAS CONJ - PRECIOS'!BT59)/1000</f>
        <v>1.3206226176</v>
      </c>
      <c r="BU59" s="459">
        <f>('COMPRAS CONJ - FISICOS'!BU59*'COMPRAS CONJ - PRECIOS'!BU59)/1000</f>
        <v>0.95605868159999985</v>
      </c>
      <c r="BV59" s="459">
        <f>('COMPRAS CONJ - FISICOS'!BV59*'COMPRAS CONJ - PRECIOS'!BV59)/1000</f>
        <v>1.3277336624639999</v>
      </c>
      <c r="BW59" s="459">
        <f>('COMPRAS CONJ - FISICOS'!BW59*'COMPRAS CONJ - PRECIOS'!BW59)/1000</f>
        <v>1.4430341756160001</v>
      </c>
      <c r="BX59" s="459">
        <f>('COMPRAS CONJ - FISICOS'!BX59*'COMPRAS CONJ - PRECIOS'!BX59)/1000</f>
        <v>1.1509031318400003</v>
      </c>
      <c r="BY59" s="459">
        <f>('COMPRAS CONJ - FISICOS'!BY59*'COMPRAS CONJ - PRECIOS'!BY59)/1000</f>
        <v>1.5095729436480001</v>
      </c>
      <c r="BZ59" s="459">
        <f>('COMPRAS CONJ - FISICOS'!BZ59*'COMPRAS CONJ - PRECIOS'!BZ59)/1000</f>
        <v>1.3833835646400006</v>
      </c>
      <c r="CA59" s="459">
        <f>('COMPRAS CONJ - FISICOS'!CA59*'COMPRAS CONJ - PRECIOS'!CA59)/1000</f>
        <v>1.1396707439040001</v>
      </c>
    </row>
    <row r="60" spans="1:79" x14ac:dyDescent="0.3">
      <c r="A60" s="9">
        <v>1</v>
      </c>
      <c r="B60" s="15" t="s">
        <v>2830</v>
      </c>
      <c r="C60" s="438" t="s">
        <v>2931</v>
      </c>
      <c r="D60" s="11" t="s">
        <v>2820</v>
      </c>
      <c r="E60" s="9" t="s">
        <v>2840</v>
      </c>
      <c r="F60" s="9" t="s">
        <v>2932</v>
      </c>
      <c r="G60" s="9" t="s">
        <v>2933</v>
      </c>
      <c r="H60" s="12" t="s">
        <v>9065</v>
      </c>
      <c r="I60" s="13">
        <v>58.98</v>
      </c>
      <c r="J60" s="14">
        <v>100</v>
      </c>
      <c r="K60" s="24">
        <v>42758</v>
      </c>
      <c r="L60" s="24">
        <v>44471</v>
      </c>
      <c r="M60" s="689">
        <v>44471</v>
      </c>
      <c r="N60" s="459">
        <f>('COMPRAS CONJ - FISICOS'!N60*'COMPRAS CONJ - PRECIOS'!N60)/1000</f>
        <v>0</v>
      </c>
      <c r="O60" s="459">
        <f>('COMPRAS CONJ - FISICOS'!O60*'COMPRAS CONJ - PRECIOS'!O60)/1000</f>
        <v>0</v>
      </c>
      <c r="P60" s="459">
        <f>('COMPRAS CONJ - FISICOS'!P60*'COMPRAS CONJ - PRECIOS'!P60)/1000</f>
        <v>0</v>
      </c>
      <c r="Q60" s="459">
        <f>('COMPRAS CONJ - FISICOS'!Q60*'COMPRAS CONJ - PRECIOS'!Q60)/1000</f>
        <v>0</v>
      </c>
      <c r="R60" s="459">
        <f>('COMPRAS CONJ - FISICOS'!R60*'COMPRAS CONJ - PRECIOS'!R60)/1000</f>
        <v>0</v>
      </c>
      <c r="S60" s="459">
        <f>('COMPRAS CONJ - FISICOS'!S60*'COMPRAS CONJ - PRECIOS'!S60)/1000</f>
        <v>0</v>
      </c>
      <c r="T60" s="459">
        <f>('COMPRAS CONJ - FISICOS'!T60*'COMPRAS CONJ - PRECIOS'!T60)/1000</f>
        <v>0</v>
      </c>
      <c r="U60" s="459">
        <f>('COMPRAS CONJ - FISICOS'!U60*'COMPRAS CONJ - PRECIOS'!U60)/1000</f>
        <v>0</v>
      </c>
      <c r="V60" s="459">
        <f>('COMPRAS CONJ - FISICOS'!V60*'COMPRAS CONJ - PRECIOS'!V60)/1000</f>
        <v>0</v>
      </c>
      <c r="W60" s="459">
        <f>('COMPRAS CONJ - FISICOS'!W60*'COMPRAS CONJ - PRECIOS'!W60)/1000</f>
        <v>0</v>
      </c>
      <c r="X60" s="459">
        <f>('COMPRAS CONJ - FISICOS'!X60*'COMPRAS CONJ - PRECIOS'!X60)/1000</f>
        <v>0</v>
      </c>
      <c r="Y60" s="459">
        <f>('COMPRAS CONJ - FISICOS'!Y60*'COMPRAS CONJ - PRECIOS'!Y60)/1000</f>
        <v>0</v>
      </c>
      <c r="Z60" s="459">
        <f>('COMPRAS CONJ - FISICOS'!Z60*'COMPRAS CONJ - PRECIOS'!Z60)/1000</f>
        <v>0</v>
      </c>
      <c r="AA60" s="459">
        <f>('COMPRAS CONJ - FISICOS'!AA60*'COMPRAS CONJ - PRECIOS'!AA60)/1000</f>
        <v>0</v>
      </c>
      <c r="AB60" s="459">
        <f>('COMPRAS CONJ - FISICOS'!AB60*'COMPRAS CONJ - PRECIOS'!AB60)/1000</f>
        <v>0</v>
      </c>
      <c r="AC60" s="459">
        <f>('COMPRAS CONJ - FISICOS'!AC60*'COMPRAS CONJ - PRECIOS'!AC60)/1000</f>
        <v>0</v>
      </c>
      <c r="AD60" s="459">
        <f>('COMPRAS CONJ - FISICOS'!AD60*'COMPRAS CONJ - PRECIOS'!AD60)/1000</f>
        <v>0</v>
      </c>
      <c r="AE60" s="459">
        <f>('COMPRAS CONJ - FISICOS'!AE60*'COMPRAS CONJ - PRECIOS'!AE60)/1000</f>
        <v>0</v>
      </c>
      <c r="AF60" s="459">
        <f>('COMPRAS CONJ - FISICOS'!AF60*'COMPRAS CONJ - PRECIOS'!AF60)/1000</f>
        <v>0</v>
      </c>
      <c r="AG60" s="459">
        <f>('COMPRAS CONJ - FISICOS'!AG60*'COMPRAS CONJ - PRECIOS'!AG60)/1000</f>
        <v>0</v>
      </c>
      <c r="AH60" s="459">
        <f>('COMPRAS CONJ - FISICOS'!AH60*'COMPRAS CONJ - PRECIOS'!AH60)/1000</f>
        <v>0</v>
      </c>
      <c r="AI60" s="459">
        <f>('COMPRAS CONJ - FISICOS'!AI60*'COMPRAS CONJ - PRECIOS'!AI60)/1000</f>
        <v>0</v>
      </c>
      <c r="AJ60" s="459">
        <f>('COMPRAS CONJ - FISICOS'!AJ60*'COMPRAS CONJ - PRECIOS'!AJ60)/1000</f>
        <v>0</v>
      </c>
      <c r="AK60" s="459">
        <f>('COMPRAS CONJ - FISICOS'!AK60*'COMPRAS CONJ - PRECIOS'!AK60)/1000</f>
        <v>0</v>
      </c>
      <c r="AL60" s="459">
        <f>('COMPRAS CONJ - FISICOS'!AL60*'COMPRAS CONJ - PRECIOS'!AL60)/1000</f>
        <v>0</v>
      </c>
      <c r="AM60" s="459">
        <f>('COMPRAS CONJ - FISICOS'!AM60*'COMPRAS CONJ - PRECIOS'!AM60)/1000</f>
        <v>0</v>
      </c>
      <c r="AN60" s="459">
        <f>('COMPRAS CONJ - FISICOS'!AN60*'COMPRAS CONJ - PRECIOS'!AN60)/1000</f>
        <v>0</v>
      </c>
      <c r="AO60" s="459">
        <f>('COMPRAS CONJ - FISICOS'!AO60*'COMPRAS CONJ - PRECIOS'!AO60)/1000</f>
        <v>0</v>
      </c>
      <c r="AP60" s="459">
        <f>('COMPRAS CONJ - FISICOS'!AP60*'COMPRAS CONJ - PRECIOS'!AP60)/1000</f>
        <v>0</v>
      </c>
      <c r="AQ60" s="459">
        <f>('COMPRAS CONJ - FISICOS'!AQ60*'COMPRAS CONJ - PRECIOS'!AQ60)/1000</f>
        <v>0</v>
      </c>
      <c r="AR60" s="459">
        <f>('COMPRAS CONJ - FISICOS'!AR60*'COMPRAS CONJ - PRECIOS'!AR60)/1000</f>
        <v>0</v>
      </c>
      <c r="AS60" s="459">
        <f>('COMPRAS CONJ - FISICOS'!AS60*'COMPRAS CONJ - PRECIOS'!AS60)/1000</f>
        <v>0</v>
      </c>
      <c r="AT60" s="459">
        <f>('COMPRAS CONJ - FISICOS'!AT60*'COMPRAS CONJ - PRECIOS'!AT60)/1000</f>
        <v>0</v>
      </c>
      <c r="AU60" s="459">
        <f>('COMPRAS CONJ - FISICOS'!AU60*'COMPRAS CONJ - PRECIOS'!AU60)/1000</f>
        <v>0</v>
      </c>
      <c r="AV60" s="459">
        <f>('COMPRAS CONJ - FISICOS'!AV60*'COMPRAS CONJ - PRECIOS'!AV60)/1000</f>
        <v>0</v>
      </c>
      <c r="AW60" s="459">
        <f>('COMPRAS CONJ - FISICOS'!AW60*'COMPRAS CONJ - PRECIOS'!AW60)/1000</f>
        <v>0</v>
      </c>
      <c r="AX60" s="459">
        <f>('COMPRAS CONJ - FISICOS'!AX60*'COMPRAS CONJ - PRECIOS'!AX60)/1000</f>
        <v>0</v>
      </c>
      <c r="AY60" s="459">
        <f>('COMPRAS CONJ - FISICOS'!AY60*'COMPRAS CONJ - PRECIOS'!AY60)/1000</f>
        <v>0</v>
      </c>
      <c r="AZ60" s="459">
        <f>('COMPRAS CONJ - FISICOS'!AZ60*'COMPRAS CONJ - PRECIOS'!AZ60)/1000</f>
        <v>0</v>
      </c>
      <c r="BA60" s="459">
        <f>('COMPRAS CONJ - FISICOS'!BA60*'COMPRAS CONJ - PRECIOS'!BA60)/1000</f>
        <v>0</v>
      </c>
      <c r="BB60" s="459">
        <f>('COMPRAS CONJ - FISICOS'!BB60*'COMPRAS CONJ - PRECIOS'!BB60)/1000</f>
        <v>0</v>
      </c>
      <c r="BC60" s="459">
        <f>('COMPRAS CONJ - FISICOS'!BC60*'COMPRAS CONJ - PRECIOS'!BC60)/1000</f>
        <v>0</v>
      </c>
      <c r="BD60" s="459">
        <f>('COMPRAS CONJ - FISICOS'!BD60*'COMPRAS CONJ - PRECIOS'!BD60)/1000</f>
        <v>0</v>
      </c>
      <c r="BE60" s="459">
        <f>('COMPRAS CONJ - FISICOS'!BE60*'COMPRAS CONJ - PRECIOS'!BE60)/1000</f>
        <v>0</v>
      </c>
      <c r="BF60" s="459">
        <f>('COMPRAS CONJ - FISICOS'!BF60*'COMPRAS CONJ - PRECIOS'!BF60)/1000</f>
        <v>0</v>
      </c>
      <c r="BG60" s="459">
        <f>('COMPRAS CONJ - FISICOS'!BG60*'COMPRAS CONJ - PRECIOS'!BG60)/1000</f>
        <v>0</v>
      </c>
      <c r="BH60" s="459">
        <f>('COMPRAS CONJ - FISICOS'!BH60*'COMPRAS CONJ - PRECIOS'!BH60)/1000</f>
        <v>0</v>
      </c>
      <c r="BI60" s="459">
        <f>('COMPRAS CONJ - FISICOS'!BI60*'COMPRAS CONJ - PRECIOS'!BI60)/1000</f>
        <v>0</v>
      </c>
      <c r="BJ60" s="459">
        <f>('COMPRAS CONJ - FISICOS'!BJ60*'COMPRAS CONJ - PRECIOS'!BJ60)/1000</f>
        <v>0</v>
      </c>
      <c r="BK60" s="459">
        <f>('COMPRAS CONJ - FISICOS'!BK60*'COMPRAS CONJ - PRECIOS'!BK60)/1000</f>
        <v>0</v>
      </c>
      <c r="BL60" s="459">
        <f>('COMPRAS CONJ - FISICOS'!BL60*'COMPRAS CONJ - PRECIOS'!BL60)/1000</f>
        <v>0</v>
      </c>
      <c r="BM60" s="459">
        <f>('COMPRAS CONJ - FISICOS'!BM60*'COMPRAS CONJ - PRECIOS'!BM60)/1000</f>
        <v>1.6095193101238268</v>
      </c>
      <c r="BN60" s="459">
        <f>('COMPRAS CONJ - FISICOS'!BN60*'COMPRAS CONJ - PRECIOS'!BN60)/1000</f>
        <v>1.9730069088174662</v>
      </c>
      <c r="BO60" s="459">
        <f>('COMPRAS CONJ - FISICOS'!BO60*'COMPRAS CONJ - PRECIOS'!BO60)/1000</f>
        <v>1.7898249752751476</v>
      </c>
      <c r="BP60" s="459">
        <f>('COMPRAS CONJ - FISICOS'!BP60*'COMPRAS CONJ - PRECIOS'!BP60)/1000</f>
        <v>1.8442430317724026</v>
      </c>
      <c r="BQ60" s="459">
        <f>('COMPRAS CONJ - FISICOS'!BQ60*'COMPRAS CONJ - PRECIOS'!BQ60)/1000</f>
        <v>1.8535782052152749</v>
      </c>
      <c r="BR60" s="459">
        <f>('COMPRAS CONJ - FISICOS'!BR60*'COMPRAS CONJ - PRECIOS'!BR60)/1000</f>
        <v>1.914024985815558</v>
      </c>
      <c r="BS60" s="459">
        <f>('COMPRAS CONJ - FISICOS'!BS60*'COMPRAS CONJ - PRECIOS'!BS60)/1000</f>
        <v>1.5705245338460372</v>
      </c>
      <c r="BT60" s="459">
        <f>('COMPRAS CONJ - FISICOS'!BT60*'COMPRAS CONJ - PRECIOS'!BT60)/1000</f>
        <v>1.3643597669660004</v>
      </c>
      <c r="BU60" s="459">
        <f>('COMPRAS CONJ - FISICOS'!BU60*'COMPRAS CONJ - PRECIOS'!BU60)/1000</f>
        <v>0.97157468536800018</v>
      </c>
      <c r="BV60" s="459">
        <f>('COMPRAS CONJ - FISICOS'!BV60*'COMPRAS CONJ - PRECIOS'!BV60)/1000</f>
        <v>1.399073145862</v>
      </c>
      <c r="BW60" s="459">
        <f>('COMPRAS CONJ - FISICOS'!BW60*'COMPRAS CONJ - PRECIOS'!BW60)/1000</f>
        <v>1.6806234439791998</v>
      </c>
      <c r="BX60" s="459">
        <f>('COMPRAS CONJ - FISICOS'!BX60*'COMPRAS CONJ - PRECIOS'!BX60)/1000</f>
        <v>1.4821972910640002</v>
      </c>
      <c r="BY60" s="459">
        <f>('COMPRAS CONJ - FISICOS'!BY60*'COMPRAS CONJ - PRECIOS'!BY60)/1000</f>
        <v>2.2045977077279999</v>
      </c>
      <c r="BZ60" s="459">
        <f>('COMPRAS CONJ - FISICOS'!BZ60*'COMPRAS CONJ - PRECIOS'!BZ60)/1000</f>
        <v>2.0693002772160001</v>
      </c>
      <c r="CA60" s="459">
        <f>('COMPRAS CONJ - FISICOS'!CA60*'COMPRAS CONJ - PRECIOS'!CA60)/1000</f>
        <v>1.6943313695423998</v>
      </c>
    </row>
    <row r="61" spans="1:79" x14ac:dyDescent="0.3">
      <c r="A61" s="9">
        <v>1</v>
      </c>
      <c r="B61" s="16" t="s">
        <v>2934</v>
      </c>
      <c r="C61" s="440" t="s">
        <v>2935</v>
      </c>
      <c r="D61" s="498" t="s">
        <v>2815</v>
      </c>
      <c r="E61" s="439" t="s">
        <v>2936</v>
      </c>
      <c r="F61" s="439" t="s">
        <v>2937</v>
      </c>
      <c r="G61" s="439" t="s">
        <v>2938</v>
      </c>
      <c r="H61" s="439" t="s">
        <v>2939</v>
      </c>
      <c r="I61" s="13">
        <v>118</v>
      </c>
      <c r="J61" s="14">
        <v>1.2</v>
      </c>
      <c r="K61" s="24">
        <v>42758</v>
      </c>
      <c r="L61" s="24" t="s">
        <v>3707</v>
      </c>
      <c r="M61" s="439" t="s">
        <v>5735</v>
      </c>
      <c r="N61" s="459">
        <f>('COMPRAS CONJ - FISICOS'!N61*'COMPRAS CONJ - PRECIOS'!N61)/1000</f>
        <v>0</v>
      </c>
      <c r="O61" s="459">
        <f>('COMPRAS CONJ - FISICOS'!O61*'COMPRAS CONJ - PRECIOS'!O61)/1000</f>
        <v>0</v>
      </c>
      <c r="P61" s="459">
        <f>('COMPRAS CONJ - FISICOS'!P61*'COMPRAS CONJ - PRECIOS'!P61)/1000</f>
        <v>0</v>
      </c>
      <c r="Q61" s="459">
        <f>('COMPRAS CONJ - FISICOS'!Q61*'COMPRAS CONJ - PRECIOS'!Q61)/1000</f>
        <v>0</v>
      </c>
      <c r="R61" s="459">
        <f>('COMPRAS CONJ - FISICOS'!R61*'COMPRAS CONJ - PRECIOS'!R61)/1000</f>
        <v>0</v>
      </c>
      <c r="S61" s="459">
        <f>('COMPRAS CONJ - FISICOS'!S61*'COMPRAS CONJ - PRECIOS'!S61)/1000</f>
        <v>0</v>
      </c>
      <c r="T61" s="459">
        <f>('COMPRAS CONJ - FISICOS'!T61*'COMPRAS CONJ - PRECIOS'!T61)/1000</f>
        <v>0</v>
      </c>
      <c r="U61" s="459">
        <f>('COMPRAS CONJ - FISICOS'!U61*'COMPRAS CONJ - PRECIOS'!U61)/1000</f>
        <v>0</v>
      </c>
      <c r="V61" s="459">
        <f>('COMPRAS CONJ - FISICOS'!V61*'COMPRAS CONJ - PRECIOS'!V61)/1000</f>
        <v>0</v>
      </c>
      <c r="W61" s="459">
        <f>('COMPRAS CONJ - FISICOS'!W61*'COMPRAS CONJ - PRECIOS'!W61)/1000</f>
        <v>0</v>
      </c>
      <c r="X61" s="459">
        <f>('COMPRAS CONJ - FISICOS'!X61*'COMPRAS CONJ - PRECIOS'!X61)/1000</f>
        <v>0</v>
      </c>
      <c r="Y61" s="459">
        <f>('COMPRAS CONJ - FISICOS'!Y61*'COMPRAS CONJ - PRECIOS'!Y61)/1000</f>
        <v>0</v>
      </c>
      <c r="Z61" s="459">
        <f>('COMPRAS CONJ - FISICOS'!Z61*'COMPRAS CONJ - PRECIOS'!Z61)/1000</f>
        <v>0</v>
      </c>
      <c r="AA61" s="459">
        <f>('COMPRAS CONJ - FISICOS'!AA61*'COMPRAS CONJ - PRECIOS'!AA61)/1000</f>
        <v>0</v>
      </c>
      <c r="AB61" s="459">
        <f>('COMPRAS CONJ - FISICOS'!AB61*'COMPRAS CONJ - PRECIOS'!AB61)/1000</f>
        <v>0</v>
      </c>
      <c r="AC61" s="459">
        <f>('COMPRAS CONJ - FISICOS'!AC61*'COMPRAS CONJ - PRECIOS'!AC61)/1000</f>
        <v>0</v>
      </c>
      <c r="AD61" s="459">
        <f>('COMPRAS CONJ - FISICOS'!AD61*'COMPRAS CONJ - PRECIOS'!AD61)/1000</f>
        <v>0</v>
      </c>
      <c r="AE61" s="459">
        <f>('COMPRAS CONJ - FISICOS'!AE61*'COMPRAS CONJ - PRECIOS'!AE61)/1000</f>
        <v>0</v>
      </c>
      <c r="AF61" s="459">
        <f>('COMPRAS CONJ - FISICOS'!AF61*'COMPRAS CONJ - PRECIOS'!AF61)/1000</f>
        <v>0</v>
      </c>
      <c r="AG61" s="459">
        <f>('COMPRAS CONJ - FISICOS'!AG61*'COMPRAS CONJ - PRECIOS'!AG61)/1000</f>
        <v>0</v>
      </c>
      <c r="AH61" s="459">
        <f>('COMPRAS CONJ - FISICOS'!AH61*'COMPRAS CONJ - PRECIOS'!AH61)/1000</f>
        <v>0</v>
      </c>
      <c r="AI61" s="459">
        <f>('COMPRAS CONJ - FISICOS'!AI61*'COMPRAS CONJ - PRECIOS'!AI61)/1000</f>
        <v>0</v>
      </c>
      <c r="AJ61" s="459">
        <f>('COMPRAS CONJ - FISICOS'!AJ61*'COMPRAS CONJ - PRECIOS'!AJ61)/1000</f>
        <v>0</v>
      </c>
      <c r="AK61" s="459">
        <f>('COMPRAS CONJ - FISICOS'!AK61*'COMPRAS CONJ - PRECIOS'!AK61)/1000</f>
        <v>0</v>
      </c>
      <c r="AL61" s="459">
        <f>('COMPRAS CONJ - FISICOS'!AL61*'COMPRAS CONJ - PRECIOS'!AL61)/1000</f>
        <v>0</v>
      </c>
      <c r="AM61" s="459">
        <f>('COMPRAS CONJ - FISICOS'!AM61*'COMPRAS CONJ - PRECIOS'!AM61)/1000</f>
        <v>0</v>
      </c>
      <c r="AN61" s="459">
        <f>('COMPRAS CONJ - FISICOS'!AN61*'COMPRAS CONJ - PRECIOS'!AN61)/1000</f>
        <v>0</v>
      </c>
      <c r="AO61" s="459">
        <f>('COMPRAS CONJ - FISICOS'!AO61*'COMPRAS CONJ - PRECIOS'!AO61)/1000</f>
        <v>0</v>
      </c>
      <c r="AP61" s="459">
        <f>('COMPRAS CONJ - FISICOS'!AP61*'COMPRAS CONJ - PRECIOS'!AP61)/1000</f>
        <v>0</v>
      </c>
      <c r="AQ61" s="459">
        <f>('COMPRAS CONJ - FISICOS'!AQ61*'COMPRAS CONJ - PRECIOS'!AQ61)/1000</f>
        <v>0</v>
      </c>
      <c r="AR61" s="459">
        <f>('COMPRAS CONJ - FISICOS'!AR61*'COMPRAS CONJ - PRECIOS'!AR61)/1000</f>
        <v>0</v>
      </c>
      <c r="AS61" s="459">
        <f>('COMPRAS CONJ - FISICOS'!AS61*'COMPRAS CONJ - PRECIOS'!AS61)/1000</f>
        <v>0</v>
      </c>
      <c r="AT61" s="459">
        <f>('COMPRAS CONJ - FISICOS'!AT61*'COMPRAS CONJ - PRECIOS'!AT61)/1000</f>
        <v>0</v>
      </c>
      <c r="AU61" s="459">
        <f>('COMPRAS CONJ - FISICOS'!AU61*'COMPRAS CONJ - PRECIOS'!AU61)/1000</f>
        <v>0</v>
      </c>
      <c r="AV61" s="459">
        <f>('COMPRAS CONJ - FISICOS'!AV61*'COMPRAS CONJ - PRECIOS'!AV61)/1000</f>
        <v>0</v>
      </c>
      <c r="AW61" s="459">
        <f>('COMPRAS CONJ - FISICOS'!AW61*'COMPRAS CONJ - PRECIOS'!AW61)/1000</f>
        <v>0</v>
      </c>
      <c r="AX61" s="459">
        <f>('COMPRAS CONJ - FISICOS'!AX61*'COMPRAS CONJ - PRECIOS'!AX61)/1000</f>
        <v>0</v>
      </c>
      <c r="AY61" s="459">
        <f>('COMPRAS CONJ - FISICOS'!AY61*'COMPRAS CONJ - PRECIOS'!AY61)/1000</f>
        <v>0</v>
      </c>
      <c r="AZ61" s="459">
        <f>('COMPRAS CONJ - FISICOS'!AZ61*'COMPRAS CONJ - PRECIOS'!AZ61)/1000</f>
        <v>0</v>
      </c>
      <c r="BA61" s="459">
        <f>('COMPRAS CONJ - FISICOS'!BA61*'COMPRAS CONJ - PRECIOS'!BA61)/1000</f>
        <v>0</v>
      </c>
      <c r="BB61" s="459">
        <f>('COMPRAS CONJ - FISICOS'!BB61*'COMPRAS CONJ - PRECIOS'!BB61)/1000</f>
        <v>0</v>
      </c>
      <c r="BC61" s="459">
        <f>('COMPRAS CONJ - FISICOS'!BC61*'COMPRAS CONJ - PRECIOS'!BC61)/1000</f>
        <v>0</v>
      </c>
      <c r="BD61" s="459">
        <f>('COMPRAS CONJ - FISICOS'!BD61*'COMPRAS CONJ - PRECIOS'!BD61)/1000</f>
        <v>0</v>
      </c>
      <c r="BE61" s="459">
        <f>('COMPRAS CONJ - FISICOS'!BE61*'COMPRAS CONJ - PRECIOS'!BE61)/1000</f>
        <v>0</v>
      </c>
      <c r="BF61" s="459">
        <f>('COMPRAS CONJ - FISICOS'!BF61*'COMPRAS CONJ - PRECIOS'!BF61)/1000</f>
        <v>0</v>
      </c>
      <c r="BG61" s="459">
        <f>('COMPRAS CONJ - FISICOS'!BG61*'COMPRAS CONJ - PRECIOS'!BG61)/1000</f>
        <v>0</v>
      </c>
      <c r="BH61" s="459">
        <f>('COMPRAS CONJ - FISICOS'!BH61*'COMPRAS CONJ - PRECIOS'!BH61)/1000</f>
        <v>0</v>
      </c>
      <c r="BI61" s="459">
        <f>('COMPRAS CONJ - FISICOS'!BI61*'COMPRAS CONJ - PRECIOS'!BI61)/1000</f>
        <v>0</v>
      </c>
      <c r="BJ61" s="459">
        <f>('COMPRAS CONJ - FISICOS'!BJ61*'COMPRAS CONJ - PRECIOS'!BJ61)/1000</f>
        <v>0</v>
      </c>
      <c r="BK61" s="459">
        <f>('COMPRAS CONJ - FISICOS'!BK61*'COMPRAS CONJ - PRECIOS'!BK61)/1000</f>
        <v>0</v>
      </c>
      <c r="BL61" s="459">
        <f>('COMPRAS CONJ - FISICOS'!BL61*'COMPRAS CONJ - PRECIOS'!BL61)/1000</f>
        <v>0</v>
      </c>
      <c r="BM61" s="459">
        <f>('COMPRAS CONJ - FISICOS'!BM61*'COMPRAS CONJ - PRECIOS'!BM61)/1000</f>
        <v>0</v>
      </c>
      <c r="BN61" s="459">
        <f>('COMPRAS CONJ - FISICOS'!BN61*'COMPRAS CONJ - PRECIOS'!BN61)/1000</f>
        <v>0</v>
      </c>
      <c r="BO61" s="459">
        <f>('COMPRAS CONJ - FISICOS'!BO61*'COMPRAS CONJ - PRECIOS'!BO61)/1000</f>
        <v>0</v>
      </c>
      <c r="BP61" s="459">
        <f>('COMPRAS CONJ - FISICOS'!BP61*'COMPRAS CONJ - PRECIOS'!BP61)/1000</f>
        <v>0</v>
      </c>
      <c r="BQ61" s="459">
        <f>('COMPRAS CONJ - FISICOS'!BQ61*'COMPRAS CONJ - PRECIOS'!BQ61)/1000</f>
        <v>0</v>
      </c>
      <c r="BR61" s="459">
        <f>('COMPRAS CONJ - FISICOS'!BR61*'COMPRAS CONJ - PRECIOS'!BR61)/1000</f>
        <v>0</v>
      </c>
      <c r="BS61" s="459">
        <f>('COMPRAS CONJ - FISICOS'!BS61*'COMPRAS CONJ - PRECIOS'!BS61)/1000</f>
        <v>0</v>
      </c>
      <c r="BT61" s="459">
        <f>('COMPRAS CONJ - FISICOS'!BT61*'COMPRAS CONJ - PRECIOS'!BT61)/1000</f>
        <v>0</v>
      </c>
      <c r="BU61" s="459">
        <f>('COMPRAS CONJ - FISICOS'!BU61*'COMPRAS CONJ - PRECIOS'!BU61)/1000</f>
        <v>0</v>
      </c>
      <c r="BV61" s="459">
        <f>('COMPRAS CONJ - FISICOS'!BV61*'COMPRAS CONJ - PRECIOS'!BV61)/1000</f>
        <v>0</v>
      </c>
      <c r="BW61" s="459">
        <f>('COMPRAS CONJ - FISICOS'!BW61*'COMPRAS CONJ - PRECIOS'!BW61)/1000</f>
        <v>0</v>
      </c>
      <c r="BX61" s="459">
        <f>('COMPRAS CONJ - FISICOS'!BX61*'COMPRAS CONJ - PRECIOS'!BX61)/1000</f>
        <v>0</v>
      </c>
      <c r="BY61" s="459">
        <f>('COMPRAS CONJ - FISICOS'!BY61*'COMPRAS CONJ - PRECIOS'!BY61)/1000</f>
        <v>0</v>
      </c>
      <c r="BZ61" s="459">
        <f>('COMPRAS CONJ - FISICOS'!BZ61*'COMPRAS CONJ - PRECIOS'!BZ61)/1000</f>
        <v>0</v>
      </c>
      <c r="CA61" s="459">
        <f>('COMPRAS CONJ - FISICOS'!CA61*'COMPRAS CONJ - PRECIOS'!CA61)/1000</f>
        <v>0</v>
      </c>
    </row>
    <row r="62" spans="1:79" x14ac:dyDescent="0.3">
      <c r="A62" s="9">
        <v>1</v>
      </c>
      <c r="B62" s="16" t="s">
        <v>2934</v>
      </c>
      <c r="C62" s="440" t="s">
        <v>2940</v>
      </c>
      <c r="D62" s="11" t="s">
        <v>2815</v>
      </c>
      <c r="E62" s="9" t="s">
        <v>2816</v>
      </c>
      <c r="F62" s="9" t="s">
        <v>2941</v>
      </c>
      <c r="G62" s="9" t="s">
        <v>2942</v>
      </c>
      <c r="H62" s="12" t="s">
        <v>2943</v>
      </c>
      <c r="I62" s="13">
        <v>160</v>
      </c>
      <c r="J62" s="14">
        <v>2</v>
      </c>
      <c r="K62" s="24">
        <v>42796</v>
      </c>
      <c r="L62" s="24">
        <v>42938</v>
      </c>
      <c r="M62" s="689">
        <v>42938</v>
      </c>
      <c r="N62" s="459">
        <f>('COMPRAS CONJ - FISICOS'!N62*'COMPRAS CONJ - PRECIOS'!N62)/1000</f>
        <v>3.9284144927999996E-2</v>
      </c>
      <c r="O62" s="459">
        <f>('COMPRAS CONJ - FISICOS'!O62*'COMPRAS CONJ - PRECIOS'!O62)/1000</f>
        <v>0.14271843048959998</v>
      </c>
      <c r="P62" s="459">
        <f>('COMPRAS CONJ - FISICOS'!P62*'COMPRAS CONJ - PRECIOS'!P62)/1000</f>
        <v>0.1373672802432</v>
      </c>
      <c r="Q62" s="459">
        <f>('COMPRAS CONJ - FISICOS'!Q62*'COMPRAS CONJ - PRECIOS'!Q62)/1000</f>
        <v>0.13620788388479996</v>
      </c>
      <c r="R62" s="459">
        <f>('COMPRAS CONJ - FISICOS'!R62*'COMPRAS CONJ - PRECIOS'!R62)/1000</f>
        <v>0.14312618181119999</v>
      </c>
      <c r="S62" s="459">
        <f>('COMPRAS CONJ - FISICOS'!S62*'COMPRAS CONJ - PRECIOS'!S62)/1000</f>
        <v>0.14985720314879999</v>
      </c>
      <c r="T62" s="459">
        <f>('COMPRAS CONJ - FISICOS'!T62*'COMPRAS CONJ - PRECIOS'!T62)/1000</f>
        <v>0.10238798258639997</v>
      </c>
      <c r="U62" s="459">
        <f>('COMPRAS CONJ - FISICOS'!U62*'COMPRAS CONJ - PRECIOS'!U62)/1000</f>
        <v>4.3945530501599994E-2</v>
      </c>
      <c r="V62" s="459">
        <f>('COMPRAS CONJ - FISICOS'!V62*'COMPRAS CONJ - PRECIOS'!V62)/1000</f>
        <v>9.838286248E-2</v>
      </c>
      <c r="W62" s="459">
        <f>('COMPRAS CONJ - FISICOS'!W62*'COMPRAS CONJ - PRECIOS'!W62)/1000</f>
        <v>0.12746541303999998</v>
      </c>
      <c r="X62" s="459">
        <f>('COMPRAS CONJ - FISICOS'!X62*'COMPRAS CONJ - PRECIOS'!X62)/1000</f>
        <v>0.12050693559519998</v>
      </c>
      <c r="Y62" s="459">
        <f>('COMPRAS CONJ - FISICOS'!Y62*'COMPRAS CONJ - PRECIOS'!Y62)/1000</f>
        <v>0.13291230901200002</v>
      </c>
      <c r="Z62" s="459">
        <f>('COMPRAS CONJ - FISICOS'!Z62*'COMPRAS CONJ - PRECIOS'!Z62)/1000</f>
        <v>0.18857114482559997</v>
      </c>
      <c r="AA62" s="459">
        <f>('COMPRAS CONJ - FISICOS'!AA62*'COMPRAS CONJ - PRECIOS'!AA62)/1000</f>
        <v>0.23334713487360001</v>
      </c>
      <c r="AB62" s="459">
        <f>('COMPRAS CONJ - FISICOS'!AB62*'COMPRAS CONJ - PRECIOS'!AB62)/1000</f>
        <v>0.1764201225024</v>
      </c>
      <c r="AC62" s="459">
        <f>('COMPRAS CONJ - FISICOS'!AC62*'COMPRAS CONJ - PRECIOS'!AC62)/1000</f>
        <v>0.25662863220480003</v>
      </c>
      <c r="AD62" s="459">
        <f>('COMPRAS CONJ - FISICOS'!AD62*'COMPRAS CONJ - PRECIOS'!AD62)/1000</f>
        <v>0.25600073485440006</v>
      </c>
      <c r="AE62" s="459">
        <f>('COMPRAS CONJ - FISICOS'!AE62*'COMPRAS CONJ - PRECIOS'!AE62)/1000</f>
        <v>0.2233626343872</v>
      </c>
      <c r="AF62" s="459">
        <f>('COMPRAS CONJ - FISICOS'!AF62*'COMPRAS CONJ - PRECIOS'!AF62)/1000</f>
        <v>0.17120090421120002</v>
      </c>
      <c r="AG62" s="459">
        <f>('COMPRAS CONJ - FISICOS'!AG62*'COMPRAS CONJ - PRECIOS'!AG62)/1000</f>
        <v>0.21992908840320002</v>
      </c>
      <c r="AH62" s="459">
        <f>('COMPRAS CONJ - FISICOS'!AH62*'COMPRAS CONJ - PRECIOS'!AH62)/1000</f>
        <v>0.27512809833599999</v>
      </c>
      <c r="AI62" s="459">
        <f>('COMPRAS CONJ - FISICOS'!AI62*'COMPRAS CONJ - PRECIOS'!AI62)/1000</f>
        <v>0.27116638771200002</v>
      </c>
      <c r="AJ62" s="459">
        <f>('COMPRAS CONJ - FISICOS'!AJ62*'COMPRAS CONJ - PRECIOS'!AJ62)/1000</f>
        <v>0.27281882929919998</v>
      </c>
      <c r="AK62" s="459">
        <f>('COMPRAS CONJ - FISICOS'!AK62*'COMPRAS CONJ - PRECIOS'!AK62)/1000</f>
        <v>0.2541524441088</v>
      </c>
      <c r="AL62" s="459">
        <f>('COMPRAS CONJ - FISICOS'!AL62*'COMPRAS CONJ - PRECIOS'!AL62)/1000</f>
        <v>0.28377849734639998</v>
      </c>
      <c r="AM62" s="459">
        <f>('COMPRAS CONJ - FISICOS'!AM62*'COMPRAS CONJ - PRECIOS'!AM62)/1000</f>
        <v>0.26056710081360002</v>
      </c>
      <c r="AN62" s="459">
        <f>('COMPRAS CONJ - FISICOS'!AN62*'COMPRAS CONJ - PRECIOS'!AN62)/1000</f>
        <v>0.20177800851600003</v>
      </c>
      <c r="AO62" s="459">
        <f>('COMPRAS CONJ - FISICOS'!AO62*'COMPRAS CONJ - PRECIOS'!AO62)/1000</f>
        <v>0.25272046326239994</v>
      </c>
      <c r="AP62" s="459">
        <f>('COMPRAS CONJ - FISICOS'!AP62*'COMPRAS CONJ - PRECIOS'!AP62)/1000</f>
        <v>0.23286062807279997</v>
      </c>
      <c r="AQ62" s="459">
        <f>('COMPRAS CONJ - FISICOS'!AQ62*'COMPRAS CONJ - PRECIOS'!AQ62)/1000</f>
        <v>0.15731953665120002</v>
      </c>
      <c r="AR62" s="459">
        <f>('COMPRAS CONJ - FISICOS'!AR62*'COMPRAS CONJ - PRECIOS'!AR62)/1000</f>
        <v>0.20727411999840004</v>
      </c>
      <c r="AS62" s="459">
        <f>('COMPRAS CONJ - FISICOS'!AS62*'COMPRAS CONJ - PRECIOS'!AS62)/1000</f>
        <v>0.1729644151536</v>
      </c>
      <c r="AT62" s="459">
        <f>('COMPRAS CONJ - FISICOS'!AT62*'COMPRAS CONJ - PRECIOS'!AT62)/1000</f>
        <v>0.2333871830808</v>
      </c>
      <c r="AU62" s="459">
        <f>('COMPRAS CONJ - FISICOS'!AU62*'COMPRAS CONJ - PRECIOS'!AU62)/1000</f>
        <v>0.20716861541040005</v>
      </c>
      <c r="AV62" s="459">
        <f>('COMPRAS CONJ - FISICOS'!AV62*'COMPRAS CONJ - PRECIOS'!AV62)/1000</f>
        <v>0.17048592847440003</v>
      </c>
      <c r="AW62" s="459">
        <f>('COMPRAS CONJ - FISICOS'!AW62*'COMPRAS CONJ - PRECIOS'!AW62)/1000</f>
        <v>0.21013048733039999</v>
      </c>
      <c r="AX62" s="459">
        <f>('COMPRAS CONJ - FISICOS'!AX62*'COMPRAS CONJ - PRECIOS'!AX62)/1000</f>
        <v>0.19701988631279999</v>
      </c>
      <c r="AY62" s="459">
        <f>('COMPRAS CONJ - FISICOS'!AY62*'COMPRAS CONJ - PRECIOS'!AY62)/1000</f>
        <v>0.24706141777440002</v>
      </c>
      <c r="AZ62" s="459">
        <f>('COMPRAS CONJ - FISICOS'!AZ62*'COMPRAS CONJ - PRECIOS'!AZ62)/1000</f>
        <v>0.26634446568000003</v>
      </c>
      <c r="BA62" s="459">
        <f>('COMPRAS CONJ - FISICOS'!BA62*'COMPRAS CONJ - PRECIOS'!BA62)/1000</f>
        <v>0.28011179870640007</v>
      </c>
      <c r="BB62" s="459">
        <f>('COMPRAS CONJ - FISICOS'!BB62*'COMPRAS CONJ - PRECIOS'!BB62)/1000</f>
        <v>0.27364644284400003</v>
      </c>
      <c r="BC62" s="459">
        <f>('COMPRAS CONJ - FISICOS'!BC62*'COMPRAS CONJ - PRECIOS'!BC62)/1000</f>
        <v>0.23984272863360001</v>
      </c>
      <c r="BD62" s="459">
        <f>('COMPRAS CONJ - FISICOS'!BD62*'COMPRAS CONJ - PRECIOS'!BD62)/1000</f>
        <v>0.27885184584480011</v>
      </c>
      <c r="BE62" s="459">
        <f>('COMPRAS CONJ - FISICOS'!BE62*'COMPRAS CONJ - PRECIOS'!BE62)/1000</f>
        <v>0.25791819865200005</v>
      </c>
      <c r="BF62" s="459">
        <f>('COMPRAS CONJ - FISICOS'!BF62*'COMPRAS CONJ - PRECIOS'!BF62)/1000</f>
        <v>0.28187325179280004</v>
      </c>
      <c r="BG62" s="459">
        <f>('COMPRAS CONJ - FISICOS'!BG62*'COMPRAS CONJ - PRECIOS'!BG62)/1000</f>
        <v>0.27123561883440006</v>
      </c>
      <c r="BH62" s="459">
        <f>('COMPRAS CONJ - FISICOS'!BH62*'COMPRAS CONJ - PRECIOS'!BH62)/1000</f>
        <v>0.27160165296000005</v>
      </c>
      <c r="BI62" s="459">
        <f>('COMPRAS CONJ - FISICOS'!BI62*'COMPRAS CONJ - PRECIOS'!BI62)/1000</f>
        <v>0.27544274694719995</v>
      </c>
      <c r="BJ62" s="459">
        <f>('COMPRAS CONJ - FISICOS'!BJ62*'COMPRAS CONJ - PRECIOS'!BJ62)/1000</f>
        <v>0.28697906825280006</v>
      </c>
      <c r="BK62" s="459">
        <f>('COMPRAS CONJ - FISICOS'!BK62*'COMPRAS CONJ - PRECIOS'!BK62)/1000</f>
        <v>0.27900362277120005</v>
      </c>
      <c r="BL62" s="459">
        <f>('COMPRAS CONJ - FISICOS'!BL62*'COMPRAS CONJ - PRECIOS'!BL62)/1000</f>
        <v>0.26698138162480001</v>
      </c>
      <c r="BM62" s="459">
        <f>('COMPRAS CONJ - FISICOS'!BM62*'COMPRAS CONJ - PRECIOS'!BM62)/1000</f>
        <v>0.27962839403520007</v>
      </c>
      <c r="BN62" s="459">
        <f>('COMPRAS CONJ - FISICOS'!BN62*'COMPRAS CONJ - PRECIOS'!BN62)/1000</f>
        <v>0.27880317532400006</v>
      </c>
      <c r="BO62" s="459">
        <f>('COMPRAS CONJ - FISICOS'!BO62*'COMPRAS CONJ - PRECIOS'!BO62)/1000</f>
        <v>0.26880383139200004</v>
      </c>
      <c r="BP62" s="459">
        <f>('COMPRAS CONJ - FISICOS'!BP62*'COMPRAS CONJ - PRECIOS'!BP62)/1000</f>
        <v>0.26233217273119996</v>
      </c>
      <c r="BQ62" s="459">
        <f>('COMPRAS CONJ - FISICOS'!BQ62*'COMPRAS CONJ - PRECIOS'!BQ62)/1000</f>
        <v>0.20883980735200003</v>
      </c>
      <c r="BR62" s="459">
        <f>('COMPRAS CONJ - FISICOS'!BR62*'COMPRAS CONJ - PRECIOS'!BR62)/1000</f>
        <v>0.27943944774240004</v>
      </c>
      <c r="BS62" s="459">
        <f>('COMPRAS CONJ - FISICOS'!BS62*'COMPRAS CONJ - PRECIOS'!BS62)/1000</f>
        <v>0.26752752539039998</v>
      </c>
      <c r="BT62" s="459">
        <f>('COMPRAS CONJ - FISICOS'!BT62*'COMPRAS CONJ - PRECIOS'!BT62)/1000</f>
        <v>0.26794795744639999</v>
      </c>
      <c r="BU62" s="459">
        <f>('COMPRAS CONJ - FISICOS'!BU62*'COMPRAS CONJ - PRECIOS'!BU62)/1000</f>
        <v>0.27450171745920005</v>
      </c>
      <c r="BV62" s="459">
        <f>('COMPRAS CONJ - FISICOS'!BV62*'COMPRAS CONJ - PRECIOS'!BV62)/1000</f>
        <v>0.27143412426240004</v>
      </c>
      <c r="BW62" s="459">
        <f>('COMPRAS CONJ - FISICOS'!BW62*'COMPRAS CONJ - PRECIOS'!BW62)/1000</f>
        <v>0.25973805212959999</v>
      </c>
      <c r="BX62" s="459">
        <f>('COMPRAS CONJ - FISICOS'!BX62*'COMPRAS CONJ - PRECIOS'!BX62)/1000</f>
        <v>0.27204194519040004</v>
      </c>
      <c r="BY62" s="459">
        <f>('COMPRAS CONJ - FISICOS'!BY62*'COMPRAS CONJ - PRECIOS'!BY62)/1000</f>
        <v>0.27123911504800002</v>
      </c>
      <c r="BZ62" s="459">
        <f>('COMPRAS CONJ - FISICOS'!BZ62*'COMPRAS CONJ - PRECIOS'!BZ62)/1000</f>
        <v>0.26151105798400004</v>
      </c>
      <c r="CA62" s="459">
        <f>('COMPRAS CONJ - FISICOS'!CA62*'COMPRAS CONJ - PRECIOS'!CA62)/1000</f>
        <v>0.2668156592816</v>
      </c>
    </row>
    <row r="63" spans="1:79" x14ac:dyDescent="0.3">
      <c r="A63" s="9">
        <v>1</v>
      </c>
      <c r="B63" s="16" t="s">
        <v>2934</v>
      </c>
      <c r="C63" s="440" t="s">
        <v>2944</v>
      </c>
      <c r="D63" s="11" t="s">
        <v>2815</v>
      </c>
      <c r="E63" s="9" t="s">
        <v>2816</v>
      </c>
      <c r="F63" s="9" t="s">
        <v>2941</v>
      </c>
      <c r="G63" s="9" t="s">
        <v>2945</v>
      </c>
      <c r="H63" s="12" t="s">
        <v>2943</v>
      </c>
      <c r="I63" s="13">
        <v>160</v>
      </c>
      <c r="J63" s="14">
        <v>1.2</v>
      </c>
      <c r="K63" s="24">
        <v>42747</v>
      </c>
      <c r="L63" s="24">
        <v>43364</v>
      </c>
      <c r="M63" s="689">
        <v>43364</v>
      </c>
      <c r="N63" s="459">
        <f>('COMPRAS CONJ - FISICOS'!N63*'COMPRAS CONJ - PRECIOS'!N63)/1000</f>
        <v>0</v>
      </c>
      <c r="O63" s="459">
        <f>('COMPRAS CONJ - FISICOS'!O63*'COMPRAS CONJ - PRECIOS'!O63)/1000</f>
        <v>0</v>
      </c>
      <c r="P63" s="459">
        <f>('COMPRAS CONJ - FISICOS'!P63*'COMPRAS CONJ - PRECIOS'!P63)/1000</f>
        <v>0</v>
      </c>
      <c r="Q63" s="459">
        <f>('COMPRAS CONJ - FISICOS'!Q63*'COMPRAS CONJ - PRECIOS'!Q63)/1000</f>
        <v>0</v>
      </c>
      <c r="R63" s="459">
        <f>('COMPRAS CONJ - FISICOS'!R63*'COMPRAS CONJ - PRECIOS'!R63)/1000</f>
        <v>0</v>
      </c>
      <c r="S63" s="459">
        <f>('COMPRAS CONJ - FISICOS'!S63*'COMPRAS CONJ - PRECIOS'!S63)/1000</f>
        <v>0</v>
      </c>
      <c r="T63" s="459">
        <f>('COMPRAS CONJ - FISICOS'!T63*'COMPRAS CONJ - PRECIOS'!T63)/1000</f>
        <v>0</v>
      </c>
      <c r="U63" s="459">
        <f>('COMPRAS CONJ - FISICOS'!U63*'COMPRAS CONJ - PRECIOS'!U63)/1000</f>
        <v>0</v>
      </c>
      <c r="V63" s="459">
        <f>('COMPRAS CONJ - FISICOS'!V63*'COMPRAS CONJ - PRECIOS'!V63)/1000</f>
        <v>0</v>
      </c>
      <c r="W63" s="459">
        <f>('COMPRAS CONJ - FISICOS'!W63*'COMPRAS CONJ - PRECIOS'!W63)/1000</f>
        <v>0</v>
      </c>
      <c r="X63" s="459">
        <f>('COMPRAS CONJ - FISICOS'!X63*'COMPRAS CONJ - PRECIOS'!X63)/1000</f>
        <v>0</v>
      </c>
      <c r="Y63" s="459">
        <f>('COMPRAS CONJ - FISICOS'!Y63*'COMPRAS CONJ - PRECIOS'!Y63)/1000</f>
        <v>0</v>
      </c>
      <c r="Z63" s="459">
        <f>('COMPRAS CONJ - FISICOS'!Z63*'COMPRAS CONJ - PRECIOS'!Z63)/1000</f>
        <v>0</v>
      </c>
      <c r="AA63" s="459">
        <f>('COMPRAS CONJ - FISICOS'!AA63*'COMPRAS CONJ - PRECIOS'!AA63)/1000</f>
        <v>0</v>
      </c>
      <c r="AB63" s="459">
        <f>('COMPRAS CONJ - FISICOS'!AB63*'COMPRAS CONJ - PRECIOS'!AB63)/1000</f>
        <v>4.8702791989600001E-2</v>
      </c>
      <c r="AC63" s="459">
        <f>('COMPRAS CONJ - FISICOS'!AC63*'COMPRAS CONJ - PRECIOS'!AC63)/1000</f>
        <v>0.14685958161839996</v>
      </c>
      <c r="AD63" s="459">
        <f>('COMPRAS CONJ - FISICOS'!AD63*'COMPRAS CONJ - PRECIOS'!AD63)/1000</f>
        <v>9.3898647589599996E-2</v>
      </c>
      <c r="AE63" s="459">
        <f>('COMPRAS CONJ - FISICOS'!AE63*'COMPRAS CONJ - PRECIOS'!AE63)/1000</f>
        <v>0.11174679975759999</v>
      </c>
      <c r="AF63" s="459">
        <f>('COMPRAS CONJ - FISICOS'!AF63*'COMPRAS CONJ - PRECIOS'!AF63)/1000</f>
        <v>0.11706999195919998</v>
      </c>
      <c r="AG63" s="459">
        <f>('COMPRAS CONJ - FISICOS'!AG63*'COMPRAS CONJ - PRECIOS'!AG63)/1000</f>
        <v>0.10079742533279999</v>
      </c>
      <c r="AH63" s="459">
        <f>('COMPRAS CONJ - FISICOS'!AH63*'COMPRAS CONJ - PRECIOS'!AH63)/1000</f>
        <v>0.1388229537632</v>
      </c>
      <c r="AI63" s="459">
        <f>('COMPRAS CONJ - FISICOS'!AI63*'COMPRAS CONJ - PRECIOS'!AI63)/1000</f>
        <v>0.13830586825999999</v>
      </c>
      <c r="AJ63" s="459">
        <f>('COMPRAS CONJ - FISICOS'!AJ63*'COMPRAS CONJ - PRECIOS'!AJ63)/1000</f>
        <v>0.14737853858559999</v>
      </c>
      <c r="AK63" s="459">
        <f>('COMPRAS CONJ - FISICOS'!AK63*'COMPRAS CONJ - PRECIOS'!AK63)/1000</f>
        <v>0.13949724224239998</v>
      </c>
      <c r="AL63" s="459">
        <f>('COMPRAS CONJ - FISICOS'!AL63*'COMPRAS CONJ - PRECIOS'!AL63)/1000</f>
        <v>0.13431777847599996</v>
      </c>
      <c r="AM63" s="459">
        <f>('COMPRAS CONJ - FISICOS'!AM63*'COMPRAS CONJ - PRECIOS'!AM63)/1000</f>
        <v>0.1244229740152</v>
      </c>
      <c r="AN63" s="459">
        <f>('COMPRAS CONJ - FISICOS'!AN63*'COMPRAS CONJ - PRECIOS'!AN63)/1000</f>
        <v>0.13504855800960003</v>
      </c>
      <c r="AO63" s="459">
        <f>('COMPRAS CONJ - FISICOS'!AO63*'COMPRAS CONJ - PRECIOS'!AO63)/1000</f>
        <v>0.139613423136</v>
      </c>
      <c r="AP63" s="459">
        <f>('COMPRAS CONJ - FISICOS'!AP63*'COMPRAS CONJ - PRECIOS'!AP63)/1000</f>
        <v>0.1387980511296</v>
      </c>
      <c r="AQ63" s="459">
        <f>('COMPRAS CONJ - FISICOS'!AQ63*'COMPRAS CONJ - PRECIOS'!AQ63)/1000</f>
        <v>0.14642512919040002</v>
      </c>
      <c r="AR63" s="459">
        <f>('COMPRAS CONJ - FISICOS'!AR63*'COMPRAS CONJ - PRECIOS'!AR63)/1000</f>
        <v>0.12352124578560002</v>
      </c>
      <c r="AS63" s="459">
        <f>('COMPRAS CONJ - FISICOS'!AS63*'COMPRAS CONJ - PRECIOS'!AS63)/1000</f>
        <v>0.12685924631039999</v>
      </c>
      <c r="AT63" s="459">
        <f>('COMPRAS CONJ - FISICOS'!AT63*'COMPRAS CONJ - PRECIOS'!AT63)/1000</f>
        <v>0.14383093674240002</v>
      </c>
      <c r="AU63" s="459">
        <f>('COMPRAS CONJ - FISICOS'!AU63*'COMPRAS CONJ - PRECIOS'!AU63)/1000</f>
        <v>0.126710979552</v>
      </c>
      <c r="AV63" s="459">
        <f>('COMPRAS CONJ - FISICOS'!AV63*'COMPRAS CONJ - PRECIOS'!AV63)/1000</f>
        <v>9.7159454208000012E-2</v>
      </c>
      <c r="AW63" s="459">
        <f>('COMPRAS CONJ - FISICOS'!AW63*'COMPRAS CONJ - PRECIOS'!AW63)/1000</f>
        <v>0.1429339133376</v>
      </c>
      <c r="AX63" s="459">
        <f>('COMPRAS CONJ - FISICOS'!AX63*'COMPRAS CONJ - PRECIOS'!AX63)/1000</f>
        <v>0.16100304424319997</v>
      </c>
      <c r="AY63" s="459">
        <f>('COMPRAS CONJ - FISICOS'!AY63*'COMPRAS CONJ - PRECIOS'!AY63)/1000</f>
        <v>0.15815228749440002</v>
      </c>
      <c r="AZ63" s="459">
        <f>('COMPRAS CONJ - FISICOS'!AZ63*'COMPRAS CONJ - PRECIOS'!AZ63)/1000</f>
        <v>9.4527271188000014E-2</v>
      </c>
      <c r="BA63" s="459">
        <f>('COMPRAS CONJ - FISICOS'!BA63*'COMPRAS CONJ - PRECIOS'!BA63)/1000</f>
        <v>0.16440208868159997</v>
      </c>
      <c r="BB63" s="459">
        <f>('COMPRAS CONJ - FISICOS'!BB63*'COMPRAS CONJ - PRECIOS'!BB63)/1000</f>
        <v>0.15689384015760002</v>
      </c>
      <c r="BC63" s="459">
        <f>('COMPRAS CONJ - FISICOS'!BC63*'COMPRAS CONJ - PRECIOS'!BC63)/1000</f>
        <v>0.16637454051119999</v>
      </c>
      <c r="BD63" s="459">
        <f>('COMPRAS CONJ - FISICOS'!BD63*'COMPRAS CONJ - PRECIOS'!BD63)/1000</f>
        <v>0.16468975807199998</v>
      </c>
      <c r="BE63" s="459">
        <f>('COMPRAS CONJ - FISICOS'!BE63*'COMPRAS CONJ - PRECIOS'!BE63)/1000</f>
        <v>0.14988214074960002</v>
      </c>
      <c r="BF63" s="459">
        <f>('COMPRAS CONJ - FISICOS'!BF63*'COMPRAS CONJ - PRECIOS'!BF63)/1000</f>
        <v>0.16572350944799999</v>
      </c>
      <c r="BG63" s="459">
        <f>('COMPRAS CONJ - FISICOS'!BG63*'COMPRAS CONJ - PRECIOS'!BG63)/1000</f>
        <v>0.1369288875528</v>
      </c>
      <c r="BH63" s="459">
        <f>('COMPRAS CONJ - FISICOS'!BH63*'COMPRAS CONJ - PRECIOS'!BH63)/1000</f>
        <v>0.16649630635680002</v>
      </c>
      <c r="BI63" s="459">
        <f>('COMPRAS CONJ - FISICOS'!BI63*'COMPRAS CONJ - PRECIOS'!BI63)/1000</f>
        <v>0.15789216522239999</v>
      </c>
      <c r="BJ63" s="459">
        <f>('COMPRAS CONJ - FISICOS'!BJ63*'COMPRAS CONJ - PRECIOS'!BJ63)/1000</f>
        <v>0.1635750875808</v>
      </c>
      <c r="BK63" s="459">
        <f>('COMPRAS CONJ - FISICOS'!BK63*'COMPRAS CONJ - PRECIOS'!BK63)/1000</f>
        <v>0.16376944832639997</v>
      </c>
      <c r="BL63" s="459">
        <f>('COMPRAS CONJ - FISICOS'!BL63*'COMPRAS CONJ - PRECIOS'!BL63)/1000</f>
        <v>0.16235552919600002</v>
      </c>
      <c r="BM63" s="459">
        <f>('COMPRAS CONJ - FISICOS'!BM63*'COMPRAS CONJ - PRECIOS'!BM63)/1000</f>
        <v>0.1651075781328</v>
      </c>
      <c r="BN63" s="459">
        <f>('COMPRAS CONJ - FISICOS'!BN63*'COMPRAS CONJ - PRECIOS'!BN63)/1000</f>
        <v>0.15311370899520002</v>
      </c>
      <c r="BO63" s="459">
        <f>('COMPRAS CONJ - FISICOS'!BO63*'COMPRAS CONJ - PRECIOS'!BO63)/1000</f>
        <v>0.16802955038880002</v>
      </c>
      <c r="BP63" s="459">
        <f>('COMPRAS CONJ - FISICOS'!BP63*'COMPRAS CONJ - PRECIOS'!BP63)/1000</f>
        <v>0.15943248684000003</v>
      </c>
      <c r="BQ63" s="459">
        <f>('COMPRAS CONJ - FISICOS'!BQ63*'COMPRAS CONJ - PRECIOS'!BQ63)/1000</f>
        <v>0.14671461372480002</v>
      </c>
      <c r="BR63" s="459">
        <f>('COMPRAS CONJ - FISICOS'!BR63*'COMPRAS CONJ - PRECIOS'!BR63)/1000</f>
        <v>0.1441745045136</v>
      </c>
      <c r="BS63" s="459">
        <f>('COMPRAS CONJ - FISICOS'!BS63*'COMPRAS CONJ - PRECIOS'!BS63)/1000</f>
        <v>0.14987039855040002</v>
      </c>
      <c r="BT63" s="459">
        <f>('COMPRAS CONJ - FISICOS'!BT63*'COMPRAS CONJ - PRECIOS'!BT63)/1000</f>
        <v>0.17322350760000002</v>
      </c>
      <c r="BU63" s="459">
        <f>('COMPRAS CONJ - FISICOS'!BU63*'COMPRAS CONJ - PRECIOS'!BU63)/1000</f>
        <v>0.17322350760000002</v>
      </c>
      <c r="BV63" s="459">
        <f>('COMPRAS CONJ - FISICOS'!BV63*'COMPRAS CONJ - PRECIOS'!BV63)/1000</f>
        <v>0.17322350760000002</v>
      </c>
      <c r="BW63" s="459">
        <f>('COMPRAS CONJ - FISICOS'!BW63*'COMPRAS CONJ - PRECIOS'!BW63)/1000</f>
        <v>0.17322350760000002</v>
      </c>
      <c r="BX63" s="459">
        <f>('COMPRAS CONJ - FISICOS'!BX63*'COMPRAS CONJ - PRECIOS'!BX63)/1000</f>
        <v>0.17616965080000002</v>
      </c>
      <c r="BY63" s="459">
        <f>('COMPRAS CONJ - FISICOS'!BY63*'COMPRAS CONJ - PRECIOS'!BY63)/1000</f>
        <v>0.17616965080000002</v>
      </c>
      <c r="BZ63" s="459">
        <f>('COMPRAS CONJ - FISICOS'!BZ63*'COMPRAS CONJ - PRECIOS'!BZ63)/1000</f>
        <v>0.17616965080000002</v>
      </c>
      <c r="CA63" s="459">
        <f>('COMPRAS CONJ - FISICOS'!CA63*'COMPRAS CONJ - PRECIOS'!CA63)/1000</f>
        <v>0.17616965080000002</v>
      </c>
    </row>
    <row r="64" spans="1:79" x14ac:dyDescent="0.3">
      <c r="A64" s="9">
        <v>1</v>
      </c>
      <c r="B64" s="16" t="s">
        <v>2934</v>
      </c>
      <c r="C64" s="440" t="s">
        <v>2946</v>
      </c>
      <c r="D64" s="11" t="s">
        <v>2825</v>
      </c>
      <c r="E64" s="9" t="s">
        <v>2854</v>
      </c>
      <c r="F64" s="9" t="s">
        <v>2947</v>
      </c>
      <c r="G64" s="9" t="s">
        <v>2948</v>
      </c>
      <c r="H64" s="12" t="s">
        <v>2949</v>
      </c>
      <c r="I64" s="13">
        <v>160</v>
      </c>
      <c r="J64" s="14">
        <v>1.2</v>
      </c>
      <c r="K64" s="24">
        <v>42796</v>
      </c>
      <c r="L64" s="24">
        <v>42956</v>
      </c>
      <c r="M64" s="689">
        <v>42956</v>
      </c>
      <c r="N64" s="459">
        <f>('COMPRAS CONJ - FISICOS'!N64*'COMPRAS CONJ - PRECIOS'!N64)/1000</f>
        <v>0</v>
      </c>
      <c r="O64" s="459">
        <f>('COMPRAS CONJ - FISICOS'!O64*'COMPRAS CONJ - PRECIOS'!O64)/1000</f>
        <v>3.9119130623999996E-3</v>
      </c>
      <c r="P64" s="459">
        <f>('COMPRAS CONJ - FISICOS'!P64*'COMPRAS CONJ - PRECIOS'!P64)/1000</f>
        <v>2.3429101919999997E-2</v>
      </c>
      <c r="Q64" s="459">
        <f>('COMPRAS CONJ - FISICOS'!Q64*'COMPRAS CONJ - PRECIOS'!Q64)/1000</f>
        <v>7.7541100223999983E-3</v>
      </c>
      <c r="R64" s="459">
        <f>('COMPRAS CONJ - FISICOS'!R64*'COMPRAS CONJ - PRECIOS'!R64)/1000</f>
        <v>1.9413688761599997E-2</v>
      </c>
      <c r="S64" s="459">
        <f>('COMPRAS CONJ - FISICOS'!S64*'COMPRAS CONJ - PRECIOS'!S64)/1000</f>
        <v>2.7176391244799997E-2</v>
      </c>
      <c r="T64" s="459">
        <f>('COMPRAS CONJ - FISICOS'!T64*'COMPRAS CONJ - PRECIOS'!T64)/1000</f>
        <v>1.2385161605599999E-2</v>
      </c>
      <c r="U64" s="459">
        <f>('COMPRAS CONJ - FISICOS'!U64*'COMPRAS CONJ - PRECIOS'!U64)/1000</f>
        <v>1.8758993696799998E-2</v>
      </c>
      <c r="V64" s="459">
        <f>('COMPRAS CONJ - FISICOS'!V64*'COMPRAS CONJ - PRECIOS'!V64)/1000</f>
        <v>2.7610456977599996E-2</v>
      </c>
      <c r="W64" s="459">
        <f>('COMPRAS CONJ - FISICOS'!W64*'COMPRAS CONJ - PRECIOS'!W64)/1000</f>
        <v>2.8373452850399997E-2</v>
      </c>
      <c r="X64" s="459">
        <f>('COMPRAS CONJ - FISICOS'!X64*'COMPRAS CONJ - PRECIOS'!X64)/1000</f>
        <v>3.89934496112E-2</v>
      </c>
      <c r="Y64" s="459">
        <f>('COMPRAS CONJ - FISICOS'!Y64*'COMPRAS CONJ - PRECIOS'!Y64)/1000</f>
        <v>4.5452059021599996E-2</v>
      </c>
      <c r="Z64" s="459">
        <f>('COMPRAS CONJ - FISICOS'!Z64*'COMPRAS CONJ - PRECIOS'!Z64)/1000</f>
        <v>6.6037975875200008E-2</v>
      </c>
      <c r="AA64" s="459">
        <f>('COMPRAS CONJ - FISICOS'!AA64*'COMPRAS CONJ - PRECIOS'!AA64)/1000</f>
        <v>5.3289433056000007E-2</v>
      </c>
      <c r="AB64" s="459">
        <f>('COMPRAS CONJ - FISICOS'!AB64*'COMPRAS CONJ - PRECIOS'!AB64)/1000</f>
        <v>6.3570086400000003E-2</v>
      </c>
      <c r="AC64" s="459">
        <f>('COMPRAS CONJ - FISICOS'!AC64*'COMPRAS CONJ - PRECIOS'!AC64)/1000</f>
        <v>5.5396001068800001E-2</v>
      </c>
      <c r="AD64" s="459">
        <f>('COMPRAS CONJ - FISICOS'!AD64*'COMPRAS CONJ - PRECIOS'!AD64)/1000</f>
        <v>5.9303087097600002E-2</v>
      </c>
      <c r="AE64" s="459">
        <f>('COMPRAS CONJ - FISICOS'!AE64*'COMPRAS CONJ - PRECIOS'!AE64)/1000</f>
        <v>7.5968346873600004E-2</v>
      </c>
      <c r="AF64" s="459">
        <f>('COMPRAS CONJ - FISICOS'!AF64*'COMPRAS CONJ - PRECIOS'!AF64)/1000</f>
        <v>7.2809446502399996E-2</v>
      </c>
      <c r="AG64" s="459">
        <f>('COMPRAS CONJ - FISICOS'!AG64*'COMPRAS CONJ - PRECIOS'!AG64)/1000</f>
        <v>7.4341409452800003E-2</v>
      </c>
      <c r="AH64" s="459">
        <f>('COMPRAS CONJ - FISICOS'!AH64*'COMPRAS CONJ - PRECIOS'!AH64)/1000</f>
        <v>7.2007397568000023E-2</v>
      </c>
      <c r="AI64" s="459">
        <f>('COMPRAS CONJ - FISICOS'!AI64*'COMPRAS CONJ - PRECIOS'!AI64)/1000</f>
        <v>6.3410019206399992E-2</v>
      </c>
      <c r="AJ64" s="459">
        <f>('COMPRAS CONJ - FISICOS'!AJ64*'COMPRAS CONJ - PRECIOS'!AJ64)/1000</f>
        <v>9.7496718259200005E-2</v>
      </c>
      <c r="AK64" s="459">
        <f>('COMPRAS CONJ - FISICOS'!AK64*'COMPRAS CONJ - PRECIOS'!AK64)/1000</f>
        <v>0.12287336382720003</v>
      </c>
      <c r="AL64" s="459">
        <f>('COMPRAS CONJ - FISICOS'!AL64*'COMPRAS CONJ - PRECIOS'!AL64)/1000</f>
        <v>0.1351637074176</v>
      </c>
      <c r="AM64" s="459">
        <f>('COMPRAS CONJ - FISICOS'!AM64*'COMPRAS CONJ - PRECIOS'!AM64)/1000</f>
        <v>0.11911467985200003</v>
      </c>
      <c r="AN64" s="459">
        <f>('COMPRAS CONJ - FISICOS'!AN64*'COMPRAS CONJ - PRECIOS'!AN64)/1000</f>
        <v>0.13146994465920003</v>
      </c>
      <c r="AO64" s="459">
        <f>('COMPRAS CONJ - FISICOS'!AO64*'COMPRAS CONJ - PRECIOS'!AO64)/1000</f>
        <v>0.13389945397920003</v>
      </c>
      <c r="AP64" s="459">
        <f>('COMPRAS CONJ - FISICOS'!AP64*'COMPRAS CONJ - PRECIOS'!AP64)/1000</f>
        <v>0.10400622926399998</v>
      </c>
      <c r="AQ64" s="459">
        <f>('COMPRAS CONJ - FISICOS'!AQ64*'COMPRAS CONJ - PRECIOS'!AQ64)/1000</f>
        <v>0.10938793118399999</v>
      </c>
      <c r="AR64" s="459">
        <f>('COMPRAS CONJ - FISICOS'!AR64*'COMPRAS CONJ - PRECIOS'!AR64)/1000</f>
        <v>8.3367983160000006E-2</v>
      </c>
      <c r="AS64" s="459">
        <f>('COMPRAS CONJ - FISICOS'!AS64*'COMPRAS CONJ - PRECIOS'!AS64)/1000</f>
        <v>8.47263789288E-2</v>
      </c>
      <c r="AT64" s="459">
        <f>('COMPRAS CONJ - FISICOS'!AT64*'COMPRAS CONJ - PRECIOS'!AT64)/1000</f>
        <v>0.11110368744719999</v>
      </c>
      <c r="AU64" s="459">
        <f>('COMPRAS CONJ - FISICOS'!AU64*'COMPRAS CONJ - PRECIOS'!AU64)/1000</f>
        <v>0.1414388699136</v>
      </c>
      <c r="AV64" s="459">
        <f>('COMPRAS CONJ - FISICOS'!AV64*'COMPRAS CONJ - PRECIOS'!AV64)/1000</f>
        <v>0.14516715039120001</v>
      </c>
      <c r="AW64" s="459">
        <f>('COMPRAS CONJ - FISICOS'!AW64*'COMPRAS CONJ - PRECIOS'!AW64)/1000</f>
        <v>0.117645359076</v>
      </c>
      <c r="AX64" s="459">
        <f>('COMPRAS CONJ - FISICOS'!AX64*'COMPRAS CONJ - PRECIOS'!AX64)/1000</f>
        <v>9.4527077601599993E-2</v>
      </c>
      <c r="AY64" s="459">
        <f>('COMPRAS CONJ - FISICOS'!AY64*'COMPRAS CONJ - PRECIOS'!AY64)/1000</f>
        <v>0.16286490535679998</v>
      </c>
      <c r="AZ64" s="459">
        <f>('COMPRAS CONJ - FISICOS'!AZ64*'COMPRAS CONJ - PRECIOS'!AZ64)/1000</f>
        <v>0.14547976112879998</v>
      </c>
      <c r="BA64" s="459">
        <f>('COMPRAS CONJ - FISICOS'!BA64*'COMPRAS CONJ - PRECIOS'!BA64)/1000</f>
        <v>0.14399396580240004</v>
      </c>
      <c r="BB64" s="459">
        <f>('COMPRAS CONJ - FISICOS'!BB64*'COMPRAS CONJ - PRECIOS'!BB64)/1000</f>
        <v>0.11789626427280001</v>
      </c>
      <c r="BC64" s="459">
        <f>('COMPRAS CONJ - FISICOS'!BC64*'COMPRAS CONJ - PRECIOS'!BC64)/1000</f>
        <v>5.8553449293600006E-2</v>
      </c>
      <c r="BD64" s="459">
        <f>('COMPRAS CONJ - FISICOS'!BD64*'COMPRAS CONJ - PRECIOS'!BD64)/1000</f>
        <v>0.11606176188</v>
      </c>
      <c r="BE64" s="459">
        <f>('COMPRAS CONJ - FISICOS'!BE64*'COMPRAS CONJ - PRECIOS'!BE64)/1000</f>
        <v>0.10392612589440002</v>
      </c>
      <c r="BF64" s="459">
        <f>('COMPRAS CONJ - FISICOS'!BF64*'COMPRAS CONJ - PRECIOS'!BF64)/1000</f>
        <v>8.1037080691199997E-2</v>
      </c>
      <c r="BG64" s="459">
        <f>('COMPRAS CONJ - FISICOS'!BG64*'COMPRAS CONJ - PRECIOS'!BG64)/1000</f>
        <v>0.15471941544720003</v>
      </c>
      <c r="BH64" s="459">
        <f>('COMPRAS CONJ - FISICOS'!BH64*'COMPRAS CONJ - PRECIOS'!BH64)/1000</f>
        <v>0.13312891519200001</v>
      </c>
      <c r="BI64" s="459">
        <f>('COMPRAS CONJ - FISICOS'!BI64*'COMPRAS CONJ - PRECIOS'!BI64)/1000</f>
        <v>0.12450240249119998</v>
      </c>
      <c r="BJ64" s="459">
        <f>('COMPRAS CONJ - FISICOS'!BJ64*'COMPRAS CONJ - PRECIOS'!BJ64)/1000</f>
        <v>0.11693106831599999</v>
      </c>
      <c r="BK64" s="459">
        <f>('COMPRAS CONJ - FISICOS'!BK64*'COMPRAS CONJ - PRECIOS'!BK64)/1000</f>
        <v>0.14094319073120001</v>
      </c>
      <c r="BL64" s="459">
        <f>('COMPRAS CONJ - FISICOS'!BL64*'COMPRAS CONJ - PRECIOS'!BL64)/1000</f>
        <v>0.14867613685360001</v>
      </c>
      <c r="BM64" s="459">
        <f>('COMPRAS CONJ - FISICOS'!BM64*'COMPRAS CONJ - PRECIOS'!BM64)/1000</f>
        <v>0.16671881006800002</v>
      </c>
      <c r="BN64" s="459">
        <f>('COMPRAS CONJ - FISICOS'!BN64*'COMPRAS CONJ - PRECIOS'!BN64)/1000</f>
        <v>0.16201059790160002</v>
      </c>
      <c r="BO64" s="459">
        <f>('COMPRAS CONJ - FISICOS'!BO64*'COMPRAS CONJ - PRECIOS'!BO64)/1000</f>
        <v>0.12962962442560003</v>
      </c>
      <c r="BP64" s="459">
        <f>('COMPRAS CONJ - FISICOS'!BP64*'COMPRAS CONJ - PRECIOS'!BP64)/1000</f>
        <v>0.13786359774880003</v>
      </c>
      <c r="BQ64" s="459">
        <f>('COMPRAS CONJ - FISICOS'!BQ64*'COMPRAS CONJ - PRECIOS'!BQ64)/1000</f>
        <v>0.13287625839840003</v>
      </c>
      <c r="BR64" s="459">
        <f>('COMPRAS CONJ - FISICOS'!BR64*'COMPRAS CONJ - PRECIOS'!BR64)/1000</f>
        <v>0.16513077141440002</v>
      </c>
      <c r="BS64" s="459">
        <f>('COMPRAS CONJ - FISICOS'!BS64*'COMPRAS CONJ - PRECIOS'!BS64)/1000</f>
        <v>0.15954831479840004</v>
      </c>
      <c r="BT64" s="459">
        <f>('COMPRAS CONJ - FISICOS'!BT64*'COMPRAS CONJ - PRECIOS'!BT64)/1000</f>
        <v>0.12111469557440001</v>
      </c>
      <c r="BU64" s="459">
        <f>('COMPRAS CONJ - FISICOS'!BU64*'COMPRAS CONJ - PRECIOS'!BU64)/1000</f>
        <v>0.11374937719200001</v>
      </c>
      <c r="BV64" s="459">
        <f>('COMPRAS CONJ - FISICOS'!BV64*'COMPRAS CONJ - PRECIOS'!BV64)/1000</f>
        <v>0.13481522591680001</v>
      </c>
      <c r="BW64" s="459">
        <f>('COMPRAS CONJ - FISICOS'!BW64*'COMPRAS CONJ - PRECIOS'!BW64)/1000</f>
        <v>0.14464248386720002</v>
      </c>
      <c r="BX64" s="459">
        <f>('COMPRAS CONJ - FISICOS'!BX64*'COMPRAS CONJ - PRECIOS'!BX64)/1000</f>
        <v>0.162195650936</v>
      </c>
      <c r="BY64" s="459">
        <f>('COMPRAS CONJ - FISICOS'!BY64*'COMPRAS CONJ - PRECIOS'!BY64)/1000</f>
        <v>0.1576151747632</v>
      </c>
      <c r="BZ64" s="459">
        <f>('COMPRAS CONJ - FISICOS'!BZ64*'COMPRAS CONJ - PRECIOS'!BZ64)/1000</f>
        <v>0.12611271221120002</v>
      </c>
      <c r="CA64" s="459">
        <f>('COMPRAS CONJ - FISICOS'!CA64*'COMPRAS CONJ - PRECIOS'!CA64)/1000</f>
        <v>0.14021980735840003</v>
      </c>
    </row>
    <row r="65" spans="1:79" x14ac:dyDescent="0.3">
      <c r="A65" s="9">
        <v>1</v>
      </c>
      <c r="B65" s="16" t="s">
        <v>2934</v>
      </c>
      <c r="C65" s="440" t="s">
        <v>2950</v>
      </c>
      <c r="D65" s="11" t="s">
        <v>2815</v>
      </c>
      <c r="E65" s="9" t="s">
        <v>2936</v>
      </c>
      <c r="F65" s="9" t="s">
        <v>2951</v>
      </c>
      <c r="G65" s="9" t="s">
        <v>2952</v>
      </c>
      <c r="H65" s="12" t="s">
        <v>2953</v>
      </c>
      <c r="I65" s="13">
        <v>158.91999999999999</v>
      </c>
      <c r="J65" s="14">
        <v>1.415</v>
      </c>
      <c r="K65" s="24">
        <v>42796</v>
      </c>
      <c r="L65" s="24">
        <v>43042</v>
      </c>
      <c r="M65" s="689">
        <v>43042</v>
      </c>
      <c r="N65" s="459">
        <f>('COMPRAS CONJ - FISICOS'!N65*'COMPRAS CONJ - PRECIOS'!N65)/1000</f>
        <v>0</v>
      </c>
      <c r="O65" s="459">
        <f>('COMPRAS CONJ - FISICOS'!O65*'COMPRAS CONJ - PRECIOS'!O65)/1000</f>
        <v>0</v>
      </c>
      <c r="P65" s="459">
        <f>('COMPRAS CONJ - FISICOS'!P65*'COMPRAS CONJ - PRECIOS'!P65)/1000</f>
        <v>0</v>
      </c>
      <c r="Q65" s="459">
        <f>('COMPRAS CONJ - FISICOS'!Q65*'COMPRAS CONJ - PRECIOS'!Q65)/1000</f>
        <v>0</v>
      </c>
      <c r="R65" s="459">
        <f>('COMPRAS CONJ - FISICOS'!R65*'COMPRAS CONJ - PRECIOS'!R65)/1000</f>
        <v>0.10109050474827358</v>
      </c>
      <c r="S65" s="459">
        <f>('COMPRAS CONJ - FISICOS'!S65*'COMPRAS CONJ - PRECIOS'!S65)/1000</f>
        <v>0.10404769572372</v>
      </c>
      <c r="T65" s="459">
        <f>('COMPRAS CONJ - FISICOS'!T65*'COMPRAS CONJ - PRECIOS'!T65)/1000</f>
        <v>0.12427218782138996</v>
      </c>
      <c r="U65" s="459">
        <f>('COMPRAS CONJ - FISICOS'!U65*'COMPRAS CONJ - PRECIOS'!U65)/1000</f>
        <v>0.13459242096452598</v>
      </c>
      <c r="V65" s="459">
        <f>('COMPRAS CONJ - FISICOS'!V65*'COMPRAS CONJ - PRECIOS'!V65)/1000</f>
        <v>0.17009703428413497</v>
      </c>
      <c r="W65" s="459">
        <f>('COMPRAS CONJ - FISICOS'!W65*'COMPRAS CONJ - PRECIOS'!W65)/1000</f>
        <v>0.16065695791212195</v>
      </c>
      <c r="X65" s="459">
        <f>('COMPRAS CONJ - FISICOS'!X65*'COMPRAS CONJ - PRECIOS'!X65)/1000</f>
        <v>0.1007224641697862</v>
      </c>
      <c r="Y65" s="459">
        <f>('COMPRAS CONJ - FISICOS'!Y65*'COMPRAS CONJ - PRECIOS'!Y65)/1000</f>
        <v>0.12058129176068917</v>
      </c>
      <c r="Z65" s="459">
        <f>('COMPRAS CONJ - FISICOS'!Z65*'COMPRAS CONJ - PRECIOS'!Z65)/1000</f>
        <v>0.15845275537949755</v>
      </c>
      <c r="AA65" s="459">
        <f>('COMPRAS CONJ - FISICOS'!AA65*'COMPRAS CONJ - PRECIOS'!AA65)/1000</f>
        <v>0.17597651869186895</v>
      </c>
      <c r="AB65" s="459">
        <f>('COMPRAS CONJ - FISICOS'!AB65*'COMPRAS CONJ - PRECIOS'!AB65)/1000</f>
        <v>0.12898730010360879</v>
      </c>
      <c r="AC65" s="459">
        <f>('COMPRAS CONJ - FISICOS'!AC65*'COMPRAS CONJ - PRECIOS'!AC65)/1000</f>
        <v>0.13737527777983377</v>
      </c>
      <c r="AD65" s="459">
        <f>('COMPRAS CONJ - FISICOS'!AD65*'COMPRAS CONJ - PRECIOS'!AD65)/1000</f>
        <v>0.15949924069986718</v>
      </c>
      <c r="AE65" s="459">
        <f>('COMPRAS CONJ - FISICOS'!AE65*'COMPRAS CONJ - PRECIOS'!AE65)/1000</f>
        <v>0.13757665174729919</v>
      </c>
      <c r="AF65" s="459">
        <f>('COMPRAS CONJ - FISICOS'!AF65*'COMPRAS CONJ - PRECIOS'!AF65)/1000</f>
        <v>0.1046490044298384</v>
      </c>
      <c r="AG65" s="459">
        <f>('COMPRAS CONJ - FISICOS'!AG65*'COMPRAS CONJ - PRECIOS'!AG65)/1000</f>
        <v>0.11529979269860641</v>
      </c>
      <c r="AH65" s="459">
        <f>('COMPRAS CONJ - FISICOS'!AH65*'COMPRAS CONJ - PRECIOS'!AH65)/1000</f>
        <v>0.14287104252215038</v>
      </c>
      <c r="AI65" s="459">
        <f>('COMPRAS CONJ - FISICOS'!AI65*'COMPRAS CONJ - PRECIOS'!AI65)/1000</f>
        <v>0.14753761526646242</v>
      </c>
      <c r="AJ65" s="459">
        <f>('COMPRAS CONJ - FISICOS'!AJ65*'COMPRAS CONJ - PRECIOS'!AJ65)/1000</f>
        <v>0.124642957565616</v>
      </c>
      <c r="AK65" s="459">
        <f>('COMPRAS CONJ - FISICOS'!AK65*'COMPRAS CONJ - PRECIOS'!AK65)/1000</f>
        <v>7.8567428222870384E-2</v>
      </c>
      <c r="AL65" s="459">
        <f>('COMPRAS CONJ - FISICOS'!AL65*'COMPRAS CONJ - PRECIOS'!AL65)/1000</f>
        <v>0.10799566585550398</v>
      </c>
      <c r="AM65" s="459">
        <f>('COMPRAS CONJ - FISICOS'!AM65*'COMPRAS CONJ - PRECIOS'!AM65)/1000</f>
        <v>0.14086452021677762</v>
      </c>
      <c r="AN65" s="459">
        <f>('COMPRAS CONJ - FISICOS'!AN65*'COMPRAS CONJ - PRECIOS'!AN65)/1000</f>
        <v>7.2252384166814398E-2</v>
      </c>
      <c r="AO65" s="459">
        <f>('COMPRAS CONJ - FISICOS'!AO65*'COMPRAS CONJ - PRECIOS'!AO65)/1000</f>
        <v>6.3145525393804788E-2</v>
      </c>
      <c r="AP65" s="459">
        <f>('COMPRAS CONJ - FISICOS'!AP65*'COMPRAS CONJ - PRECIOS'!AP65)/1000</f>
        <v>5.6075680197784798E-2</v>
      </c>
      <c r="AQ65" s="459">
        <f>('COMPRAS CONJ - FISICOS'!AQ65*'COMPRAS CONJ - PRECIOS'!AQ65)/1000</f>
        <v>9.77746078396836E-2</v>
      </c>
      <c r="AR65" s="459">
        <f>('COMPRAS CONJ - FISICOS'!AR65*'COMPRAS CONJ - PRECIOS'!AR65)/1000</f>
        <v>9.3504075884805596E-2</v>
      </c>
      <c r="AS65" s="459">
        <f>('COMPRAS CONJ - FISICOS'!AS65*'COMPRAS CONJ - PRECIOS'!AS65)/1000</f>
        <v>1.19323008340326E-2</v>
      </c>
      <c r="AT65" s="459">
        <f>('COMPRAS CONJ - FISICOS'!AT65*'COMPRAS CONJ - PRECIOS'!AT65)/1000</f>
        <v>5.2220664656886608E-2</v>
      </c>
      <c r="AU65" s="459">
        <f>('COMPRAS CONJ - FISICOS'!AU65*'COMPRAS CONJ - PRECIOS'!AU65)/1000</f>
        <v>1.02869635113E-4</v>
      </c>
      <c r="AV65" s="459">
        <f>('COMPRAS CONJ - FISICOS'!AV65*'COMPRAS CONJ - PRECIOS'!AV65)/1000</f>
        <v>0.15104665785133262</v>
      </c>
      <c r="AW65" s="459">
        <f>('COMPRAS CONJ - FISICOS'!AW65*'COMPRAS CONJ - PRECIOS'!AW65)/1000</f>
        <v>0.18010223435892239</v>
      </c>
      <c r="AX65" s="459">
        <f>('COMPRAS CONJ - FISICOS'!AX65*'COMPRAS CONJ - PRECIOS'!AX65)/1000</f>
        <v>0.1862101910486412</v>
      </c>
      <c r="AY65" s="459">
        <f>('COMPRAS CONJ - FISICOS'!AY65*'COMPRAS CONJ - PRECIOS'!AY65)/1000</f>
        <v>0.18026932541109661</v>
      </c>
      <c r="AZ65" s="459">
        <f>('COMPRAS CONJ - FISICOS'!AZ65*'COMPRAS CONJ - PRECIOS'!AZ65)/1000</f>
        <v>0.18703795512184021</v>
      </c>
      <c r="BA65" s="459">
        <f>('COMPRAS CONJ - FISICOS'!BA65*'COMPRAS CONJ - PRECIOS'!BA65)/1000</f>
        <v>0.19344836776676042</v>
      </c>
      <c r="BB65" s="459">
        <f>('COMPRAS CONJ - FISICOS'!BB65*'COMPRAS CONJ - PRECIOS'!BB65)/1000</f>
        <v>0.16930984994346238</v>
      </c>
      <c r="BC65" s="459">
        <f>('COMPRAS CONJ - FISICOS'!BC65*'COMPRAS CONJ - PRECIOS'!BC65)/1000</f>
        <v>0.17697695018416562</v>
      </c>
      <c r="BD65" s="459">
        <f>('COMPRAS CONJ - FISICOS'!BD65*'COMPRAS CONJ - PRECIOS'!BD65)/1000</f>
        <v>0.18631734166197358</v>
      </c>
      <c r="BE65" s="459">
        <f>('COMPRAS CONJ - FISICOS'!BE65*'COMPRAS CONJ - PRECIOS'!BE65)/1000</f>
        <v>0.17207031111827939</v>
      </c>
      <c r="BF65" s="459">
        <f>('COMPRAS CONJ - FISICOS'!BF65*'COMPRAS CONJ - PRECIOS'!BF65)/1000</f>
        <v>0.19631738850943498</v>
      </c>
      <c r="BG65" s="459">
        <f>('COMPRAS CONJ - FISICOS'!BG65*'COMPRAS CONJ - PRECIOS'!BG65)/1000</f>
        <v>0.19150853411144877</v>
      </c>
      <c r="BH65" s="459">
        <f>('COMPRAS CONJ - FISICOS'!BH65*'COMPRAS CONJ - PRECIOS'!BH65)/1000</f>
        <v>0.18823196545945559</v>
      </c>
      <c r="BI65" s="459">
        <f>('COMPRAS CONJ - FISICOS'!BI65*'COMPRAS CONJ - PRECIOS'!BI65)/1000</f>
        <v>0.1668386358162936</v>
      </c>
      <c r="BJ65" s="459">
        <f>('COMPRAS CONJ - FISICOS'!BJ65*'COMPRAS CONJ - PRECIOS'!BJ65)/1000</f>
        <v>0.1596103931651256</v>
      </c>
      <c r="BK65" s="459">
        <f>('COMPRAS CONJ - FISICOS'!BK65*'COMPRAS CONJ - PRECIOS'!BK65)/1000</f>
        <v>0.16491384241334997</v>
      </c>
      <c r="BL65" s="459">
        <f>('COMPRAS CONJ - FISICOS'!BL65*'COMPRAS CONJ - PRECIOS'!BL65)/1000</f>
        <v>0.16648328633314499</v>
      </c>
      <c r="BM65" s="459">
        <f>('COMPRAS CONJ - FISICOS'!BM65*'COMPRAS CONJ - PRECIOS'!BM65)/1000</f>
        <v>0.13787051465892597</v>
      </c>
      <c r="BN65" s="459">
        <f>('COMPRAS CONJ - FISICOS'!BN65*'COMPRAS CONJ - PRECIOS'!BN65)/1000</f>
        <v>0.16733001498469441</v>
      </c>
      <c r="BO65" s="459">
        <f>('COMPRAS CONJ - FISICOS'!BO65*'COMPRAS CONJ - PRECIOS'!BO65)/1000</f>
        <v>0.18334945887471318</v>
      </c>
      <c r="BP65" s="459">
        <f>('COMPRAS CONJ - FISICOS'!BP65*'COMPRAS CONJ - PRECIOS'!BP65)/1000</f>
        <v>0.17029127542775918</v>
      </c>
      <c r="BQ65" s="459">
        <f>('COMPRAS CONJ - FISICOS'!BQ65*'COMPRAS CONJ - PRECIOS'!BQ65)/1000</f>
        <v>0.13037289038998842</v>
      </c>
      <c r="BR65" s="459">
        <f>('COMPRAS CONJ - FISICOS'!BR65*'COMPRAS CONJ - PRECIOS'!BR65)/1000</f>
        <v>0.17788616182769082</v>
      </c>
      <c r="BS65" s="459">
        <f>('COMPRAS CONJ - FISICOS'!BS65*'COMPRAS CONJ - PRECIOS'!BS65)/1000</f>
        <v>0.15888914806103241</v>
      </c>
      <c r="BT65" s="459">
        <f>('COMPRAS CONJ - FISICOS'!BT65*'COMPRAS CONJ - PRECIOS'!BT65)/1000</f>
        <v>0.16229896116556322</v>
      </c>
      <c r="BU65" s="459">
        <f>('COMPRAS CONJ - FISICOS'!BU65*'COMPRAS CONJ - PRECIOS'!BU65)/1000</f>
        <v>0.15526739879634724</v>
      </c>
      <c r="BV65" s="459">
        <f>('COMPRAS CONJ - FISICOS'!BV65*'COMPRAS CONJ - PRECIOS'!BV65)/1000</f>
        <v>0.16042654133770004</v>
      </c>
      <c r="BW65" s="459">
        <f>('COMPRAS CONJ - FISICOS'!BW65*'COMPRAS CONJ - PRECIOS'!BW65)/1000</f>
        <v>0.16195328073199003</v>
      </c>
      <c r="BX65" s="459">
        <f>('COMPRAS CONJ - FISICOS'!BX65*'COMPRAS CONJ - PRECIOS'!BX65)/1000</f>
        <v>0.13411906178101199</v>
      </c>
      <c r="BY65" s="459">
        <f>('COMPRAS CONJ - FISICOS'!BY65*'COMPRAS CONJ - PRECIOS'!BY65)/1000</f>
        <v>0.16005479694188163</v>
      </c>
      <c r="BZ65" s="459">
        <f>('COMPRAS CONJ - FISICOS'!BZ65*'COMPRAS CONJ - PRECIOS'!BZ65)/1000</f>
        <v>0.17837510247834643</v>
      </c>
      <c r="CA65" s="459">
        <f>('COMPRAS CONJ - FISICOS'!CA65*'COMPRAS CONJ - PRECIOS'!CA65)/1000</f>
        <v>0.17320170244508559</v>
      </c>
    </row>
    <row r="66" spans="1:79" x14ac:dyDescent="0.3">
      <c r="A66" s="9">
        <v>1</v>
      </c>
      <c r="B66" s="16" t="s">
        <v>2934</v>
      </c>
      <c r="C66" s="440" t="s">
        <v>2954</v>
      </c>
      <c r="D66" s="498" t="s">
        <v>2815</v>
      </c>
      <c r="E66" s="439" t="s">
        <v>2816</v>
      </c>
      <c r="F66" s="439" t="s">
        <v>2955</v>
      </c>
      <c r="G66" s="439" t="s">
        <v>2956</v>
      </c>
      <c r="H66" s="439" t="s">
        <v>2957</v>
      </c>
      <c r="I66" s="13">
        <v>160</v>
      </c>
      <c r="J66" s="14">
        <v>1.62</v>
      </c>
      <c r="K66" s="24">
        <v>42825</v>
      </c>
      <c r="L66" s="24" t="s">
        <v>3707</v>
      </c>
      <c r="M66" s="439" t="s">
        <v>5735</v>
      </c>
      <c r="N66" s="459">
        <f>('COMPRAS CONJ - FISICOS'!N66*'COMPRAS CONJ - PRECIOS'!N66)/1000</f>
        <v>0</v>
      </c>
      <c r="O66" s="459">
        <f>('COMPRAS CONJ - FISICOS'!O66*'COMPRAS CONJ - PRECIOS'!O66)/1000</f>
        <v>0</v>
      </c>
      <c r="P66" s="459">
        <f>('COMPRAS CONJ - FISICOS'!P66*'COMPRAS CONJ - PRECIOS'!P66)/1000</f>
        <v>0</v>
      </c>
      <c r="Q66" s="459">
        <f>('COMPRAS CONJ - FISICOS'!Q66*'COMPRAS CONJ - PRECIOS'!Q66)/1000</f>
        <v>0</v>
      </c>
      <c r="R66" s="459">
        <f>('COMPRAS CONJ - FISICOS'!R66*'COMPRAS CONJ - PRECIOS'!R66)/1000</f>
        <v>0</v>
      </c>
      <c r="S66" s="459">
        <f>('COMPRAS CONJ - FISICOS'!S66*'COMPRAS CONJ - PRECIOS'!S66)/1000</f>
        <v>0</v>
      </c>
      <c r="T66" s="459">
        <f>('COMPRAS CONJ - FISICOS'!T66*'COMPRAS CONJ - PRECIOS'!T66)/1000</f>
        <v>0</v>
      </c>
      <c r="U66" s="459">
        <f>('COMPRAS CONJ - FISICOS'!U66*'COMPRAS CONJ - PRECIOS'!U66)/1000</f>
        <v>0</v>
      </c>
      <c r="V66" s="459">
        <f>('COMPRAS CONJ - FISICOS'!V66*'COMPRAS CONJ - PRECIOS'!V66)/1000</f>
        <v>0</v>
      </c>
      <c r="W66" s="459">
        <f>('COMPRAS CONJ - FISICOS'!W66*'COMPRAS CONJ - PRECIOS'!W66)/1000</f>
        <v>0</v>
      </c>
      <c r="X66" s="459">
        <f>('COMPRAS CONJ - FISICOS'!X66*'COMPRAS CONJ - PRECIOS'!X66)/1000</f>
        <v>0</v>
      </c>
      <c r="Y66" s="459">
        <f>('COMPRAS CONJ - FISICOS'!Y66*'COMPRAS CONJ - PRECIOS'!Y66)/1000</f>
        <v>0</v>
      </c>
      <c r="Z66" s="459">
        <f>('COMPRAS CONJ - FISICOS'!Z66*'COMPRAS CONJ - PRECIOS'!Z66)/1000</f>
        <v>0</v>
      </c>
      <c r="AA66" s="459">
        <f>('COMPRAS CONJ - FISICOS'!AA66*'COMPRAS CONJ - PRECIOS'!AA66)/1000</f>
        <v>0</v>
      </c>
      <c r="AB66" s="459">
        <f>('COMPRAS CONJ - FISICOS'!AB66*'COMPRAS CONJ - PRECIOS'!AB66)/1000</f>
        <v>0</v>
      </c>
      <c r="AC66" s="459">
        <f>('COMPRAS CONJ - FISICOS'!AC66*'COMPRAS CONJ - PRECIOS'!AC66)/1000</f>
        <v>0</v>
      </c>
      <c r="AD66" s="459">
        <f>('COMPRAS CONJ - FISICOS'!AD66*'COMPRAS CONJ - PRECIOS'!AD66)/1000</f>
        <v>0</v>
      </c>
      <c r="AE66" s="459">
        <f>('COMPRAS CONJ - FISICOS'!AE66*'COMPRAS CONJ - PRECIOS'!AE66)/1000</f>
        <v>0</v>
      </c>
      <c r="AF66" s="459">
        <f>('COMPRAS CONJ - FISICOS'!AF66*'COMPRAS CONJ - PRECIOS'!AF66)/1000</f>
        <v>0</v>
      </c>
      <c r="AG66" s="459">
        <f>('COMPRAS CONJ - FISICOS'!AG66*'COMPRAS CONJ - PRECIOS'!AG66)/1000</f>
        <v>0</v>
      </c>
      <c r="AH66" s="459">
        <f>('COMPRAS CONJ - FISICOS'!AH66*'COMPRAS CONJ - PRECIOS'!AH66)/1000</f>
        <v>0</v>
      </c>
      <c r="AI66" s="459">
        <f>('COMPRAS CONJ - FISICOS'!AI66*'COMPRAS CONJ - PRECIOS'!AI66)/1000</f>
        <v>0</v>
      </c>
      <c r="AJ66" s="459">
        <f>('COMPRAS CONJ - FISICOS'!AJ66*'COMPRAS CONJ - PRECIOS'!AJ66)/1000</f>
        <v>0</v>
      </c>
      <c r="AK66" s="459">
        <f>('COMPRAS CONJ - FISICOS'!AK66*'COMPRAS CONJ - PRECIOS'!AK66)/1000</f>
        <v>0</v>
      </c>
      <c r="AL66" s="459">
        <f>('COMPRAS CONJ - FISICOS'!AL66*'COMPRAS CONJ - PRECIOS'!AL66)/1000</f>
        <v>0</v>
      </c>
      <c r="AM66" s="459">
        <f>('COMPRAS CONJ - FISICOS'!AM66*'COMPRAS CONJ - PRECIOS'!AM66)/1000</f>
        <v>0</v>
      </c>
      <c r="AN66" s="459">
        <f>('COMPRAS CONJ - FISICOS'!AN66*'COMPRAS CONJ - PRECIOS'!AN66)/1000</f>
        <v>0</v>
      </c>
      <c r="AO66" s="459">
        <f>('COMPRAS CONJ - FISICOS'!AO66*'COMPRAS CONJ - PRECIOS'!AO66)/1000</f>
        <v>0</v>
      </c>
      <c r="AP66" s="459">
        <f>('COMPRAS CONJ - FISICOS'!AP66*'COMPRAS CONJ - PRECIOS'!AP66)/1000</f>
        <v>0</v>
      </c>
      <c r="AQ66" s="459">
        <f>('COMPRAS CONJ - FISICOS'!AQ66*'COMPRAS CONJ - PRECIOS'!AQ66)/1000</f>
        <v>0</v>
      </c>
      <c r="AR66" s="459">
        <f>('COMPRAS CONJ - FISICOS'!AR66*'COMPRAS CONJ - PRECIOS'!AR66)/1000</f>
        <v>0</v>
      </c>
      <c r="AS66" s="459">
        <f>('COMPRAS CONJ - FISICOS'!AS66*'COMPRAS CONJ - PRECIOS'!AS66)/1000</f>
        <v>0</v>
      </c>
      <c r="AT66" s="459">
        <f>('COMPRAS CONJ - FISICOS'!AT66*'COMPRAS CONJ - PRECIOS'!AT66)/1000</f>
        <v>0</v>
      </c>
      <c r="AU66" s="459">
        <f>('COMPRAS CONJ - FISICOS'!AU66*'COMPRAS CONJ - PRECIOS'!AU66)/1000</f>
        <v>0</v>
      </c>
      <c r="AV66" s="459">
        <f>('COMPRAS CONJ - FISICOS'!AV66*'COMPRAS CONJ - PRECIOS'!AV66)/1000</f>
        <v>0</v>
      </c>
      <c r="AW66" s="459">
        <f>('COMPRAS CONJ - FISICOS'!AW66*'COMPRAS CONJ - PRECIOS'!AW66)/1000</f>
        <v>0</v>
      </c>
      <c r="AX66" s="459">
        <f>('COMPRAS CONJ - FISICOS'!AX66*'COMPRAS CONJ - PRECIOS'!AX66)/1000</f>
        <v>0</v>
      </c>
      <c r="AY66" s="459">
        <f>('COMPRAS CONJ - FISICOS'!AY66*'COMPRAS CONJ - PRECIOS'!AY66)/1000</f>
        <v>0</v>
      </c>
      <c r="AZ66" s="459">
        <f>('COMPRAS CONJ - FISICOS'!AZ66*'COMPRAS CONJ - PRECIOS'!AZ66)/1000</f>
        <v>0</v>
      </c>
      <c r="BA66" s="459">
        <f>('COMPRAS CONJ - FISICOS'!BA66*'COMPRAS CONJ - PRECIOS'!BA66)/1000</f>
        <v>0</v>
      </c>
      <c r="BB66" s="459">
        <f>('COMPRAS CONJ - FISICOS'!BB66*'COMPRAS CONJ - PRECIOS'!BB66)/1000</f>
        <v>0</v>
      </c>
      <c r="BC66" s="459">
        <f>('COMPRAS CONJ - FISICOS'!BC66*'COMPRAS CONJ - PRECIOS'!BC66)/1000</f>
        <v>0</v>
      </c>
      <c r="BD66" s="459">
        <f>('COMPRAS CONJ - FISICOS'!BD66*'COMPRAS CONJ - PRECIOS'!BD66)/1000</f>
        <v>0</v>
      </c>
      <c r="BE66" s="459">
        <f>('COMPRAS CONJ - FISICOS'!BE66*'COMPRAS CONJ - PRECIOS'!BE66)/1000</f>
        <v>0</v>
      </c>
      <c r="BF66" s="459">
        <f>('COMPRAS CONJ - FISICOS'!BF66*'COMPRAS CONJ - PRECIOS'!BF66)/1000</f>
        <v>0</v>
      </c>
      <c r="BG66" s="459">
        <f>('COMPRAS CONJ - FISICOS'!BG66*'COMPRAS CONJ - PRECIOS'!BG66)/1000</f>
        <v>0</v>
      </c>
      <c r="BH66" s="459">
        <f>('COMPRAS CONJ - FISICOS'!BH66*'COMPRAS CONJ - PRECIOS'!BH66)/1000</f>
        <v>0</v>
      </c>
      <c r="BI66" s="459">
        <f>('COMPRAS CONJ - FISICOS'!BI66*'COMPRAS CONJ - PRECIOS'!BI66)/1000</f>
        <v>0</v>
      </c>
      <c r="BJ66" s="459">
        <f>('COMPRAS CONJ - FISICOS'!BJ66*'COMPRAS CONJ - PRECIOS'!BJ66)/1000</f>
        <v>0</v>
      </c>
      <c r="BK66" s="459">
        <f>('COMPRAS CONJ - FISICOS'!BK66*'COMPRAS CONJ - PRECIOS'!BK66)/1000</f>
        <v>0</v>
      </c>
      <c r="BL66" s="459">
        <f>('COMPRAS CONJ - FISICOS'!BL66*'COMPRAS CONJ - PRECIOS'!BL66)/1000</f>
        <v>0</v>
      </c>
      <c r="BM66" s="459">
        <f>('COMPRAS CONJ - FISICOS'!BM66*'COMPRAS CONJ - PRECIOS'!BM66)/1000</f>
        <v>0</v>
      </c>
      <c r="BN66" s="459">
        <f>('COMPRAS CONJ - FISICOS'!BN66*'COMPRAS CONJ - PRECIOS'!BN66)/1000</f>
        <v>0</v>
      </c>
      <c r="BO66" s="459">
        <f>('COMPRAS CONJ - FISICOS'!BO66*'COMPRAS CONJ - PRECIOS'!BO66)/1000</f>
        <v>0</v>
      </c>
      <c r="BP66" s="459">
        <f>('COMPRAS CONJ - FISICOS'!BP66*'COMPRAS CONJ - PRECIOS'!BP66)/1000</f>
        <v>0</v>
      </c>
      <c r="BQ66" s="459">
        <f>('COMPRAS CONJ - FISICOS'!BQ66*'COMPRAS CONJ - PRECIOS'!BQ66)/1000</f>
        <v>0</v>
      </c>
      <c r="BR66" s="459">
        <f>('COMPRAS CONJ - FISICOS'!BR66*'COMPRAS CONJ - PRECIOS'!BR66)/1000</f>
        <v>0</v>
      </c>
      <c r="BS66" s="459">
        <f>('COMPRAS CONJ - FISICOS'!BS66*'COMPRAS CONJ - PRECIOS'!BS66)/1000</f>
        <v>0</v>
      </c>
      <c r="BT66" s="459">
        <f>('COMPRAS CONJ - FISICOS'!BT66*'COMPRAS CONJ - PRECIOS'!BT66)/1000</f>
        <v>0</v>
      </c>
      <c r="BU66" s="459">
        <f>('COMPRAS CONJ - FISICOS'!BU66*'COMPRAS CONJ - PRECIOS'!BU66)/1000</f>
        <v>0</v>
      </c>
      <c r="BV66" s="459">
        <f>('COMPRAS CONJ - FISICOS'!BV66*'COMPRAS CONJ - PRECIOS'!BV66)/1000</f>
        <v>0</v>
      </c>
      <c r="BW66" s="459">
        <f>('COMPRAS CONJ - FISICOS'!BW66*'COMPRAS CONJ - PRECIOS'!BW66)/1000</f>
        <v>0</v>
      </c>
      <c r="BX66" s="459">
        <f>('COMPRAS CONJ - FISICOS'!BX66*'COMPRAS CONJ - PRECIOS'!BX66)/1000</f>
        <v>0</v>
      </c>
      <c r="BY66" s="459">
        <f>('COMPRAS CONJ - FISICOS'!BY66*'COMPRAS CONJ - PRECIOS'!BY66)/1000</f>
        <v>0</v>
      </c>
      <c r="BZ66" s="459">
        <f>('COMPRAS CONJ - FISICOS'!BZ66*'COMPRAS CONJ - PRECIOS'!BZ66)/1000</f>
        <v>0</v>
      </c>
      <c r="CA66" s="459">
        <f>('COMPRAS CONJ - FISICOS'!CA66*'COMPRAS CONJ - PRECIOS'!CA66)/1000</f>
        <v>0</v>
      </c>
    </row>
    <row r="67" spans="1:79" x14ac:dyDescent="0.3">
      <c r="A67" s="9">
        <v>1</v>
      </c>
      <c r="B67" s="17" t="s">
        <v>2958</v>
      </c>
      <c r="C67" s="441" t="s">
        <v>2959</v>
      </c>
      <c r="D67" s="11" t="s">
        <v>2960</v>
      </c>
      <c r="E67" s="9" t="s">
        <v>2961</v>
      </c>
      <c r="F67" s="9" t="s">
        <v>2962</v>
      </c>
      <c r="G67" s="9" t="s">
        <v>2963</v>
      </c>
      <c r="H67" s="12" t="s">
        <v>6709</v>
      </c>
      <c r="I67" s="13">
        <v>110</v>
      </c>
      <c r="J67" s="14">
        <v>12.5</v>
      </c>
      <c r="K67" s="24">
        <v>42747</v>
      </c>
      <c r="L67" s="24">
        <v>44162</v>
      </c>
      <c r="M67" s="689">
        <v>44162</v>
      </c>
      <c r="N67" s="459">
        <f>('COMPRAS CONJ - FISICOS'!N67*'COMPRAS CONJ - PRECIOS'!N67)/1000</f>
        <v>0</v>
      </c>
      <c r="O67" s="459">
        <f>('COMPRAS CONJ - FISICOS'!O67*'COMPRAS CONJ - PRECIOS'!O67)/1000</f>
        <v>0</v>
      </c>
      <c r="P67" s="459">
        <f>('COMPRAS CONJ - FISICOS'!P67*'COMPRAS CONJ - PRECIOS'!P67)/1000</f>
        <v>0</v>
      </c>
      <c r="Q67" s="459">
        <f>('COMPRAS CONJ - FISICOS'!Q67*'COMPRAS CONJ - PRECIOS'!Q67)/1000</f>
        <v>0</v>
      </c>
      <c r="R67" s="459">
        <f>('COMPRAS CONJ - FISICOS'!R67*'COMPRAS CONJ - PRECIOS'!R67)/1000</f>
        <v>0</v>
      </c>
      <c r="S67" s="459">
        <f>('COMPRAS CONJ - FISICOS'!S67*'COMPRAS CONJ - PRECIOS'!S67)/1000</f>
        <v>0</v>
      </c>
      <c r="T67" s="459">
        <f>('COMPRAS CONJ - FISICOS'!T67*'COMPRAS CONJ - PRECIOS'!T67)/1000</f>
        <v>0</v>
      </c>
      <c r="U67" s="459">
        <f>('COMPRAS CONJ - FISICOS'!U67*'COMPRAS CONJ - PRECIOS'!U67)/1000</f>
        <v>0</v>
      </c>
      <c r="V67" s="459">
        <f>('COMPRAS CONJ - FISICOS'!V67*'COMPRAS CONJ - PRECIOS'!V67)/1000</f>
        <v>0</v>
      </c>
      <c r="W67" s="459">
        <f>('COMPRAS CONJ - FISICOS'!W67*'COMPRAS CONJ - PRECIOS'!W67)/1000</f>
        <v>0</v>
      </c>
      <c r="X67" s="459">
        <f>('COMPRAS CONJ - FISICOS'!X67*'COMPRAS CONJ - PRECIOS'!X67)/1000</f>
        <v>0</v>
      </c>
      <c r="Y67" s="459">
        <f>('COMPRAS CONJ - FISICOS'!Y67*'COMPRAS CONJ - PRECIOS'!Y67)/1000</f>
        <v>0</v>
      </c>
      <c r="Z67" s="459">
        <f>('COMPRAS CONJ - FISICOS'!Z67*'COMPRAS CONJ - PRECIOS'!Z67)/1000</f>
        <v>0</v>
      </c>
      <c r="AA67" s="459">
        <f>('COMPRAS CONJ - FISICOS'!AA67*'COMPRAS CONJ - PRECIOS'!AA67)/1000</f>
        <v>0</v>
      </c>
      <c r="AB67" s="459">
        <f>('COMPRAS CONJ - FISICOS'!AB67*'COMPRAS CONJ - PRECIOS'!AB67)/1000</f>
        <v>0</v>
      </c>
      <c r="AC67" s="459">
        <f>('COMPRAS CONJ - FISICOS'!AC67*'COMPRAS CONJ - PRECIOS'!AC67)/1000</f>
        <v>0</v>
      </c>
      <c r="AD67" s="459">
        <f>('COMPRAS CONJ - FISICOS'!AD67*'COMPRAS CONJ - PRECIOS'!AD67)/1000</f>
        <v>0</v>
      </c>
      <c r="AE67" s="459">
        <f>('COMPRAS CONJ - FISICOS'!AE67*'COMPRAS CONJ - PRECIOS'!AE67)/1000</f>
        <v>0</v>
      </c>
      <c r="AF67" s="459">
        <f>('COMPRAS CONJ - FISICOS'!AF67*'COMPRAS CONJ - PRECIOS'!AF67)/1000</f>
        <v>0</v>
      </c>
      <c r="AG67" s="459">
        <f>('COMPRAS CONJ - FISICOS'!AG67*'COMPRAS CONJ - PRECIOS'!AG67)/1000</f>
        <v>0</v>
      </c>
      <c r="AH67" s="459">
        <f>('COMPRAS CONJ - FISICOS'!AH67*'COMPRAS CONJ - PRECIOS'!AH67)/1000</f>
        <v>0</v>
      </c>
      <c r="AI67" s="459">
        <f>('COMPRAS CONJ - FISICOS'!AI67*'COMPRAS CONJ - PRECIOS'!AI67)/1000</f>
        <v>0</v>
      </c>
      <c r="AJ67" s="459">
        <f>('COMPRAS CONJ - FISICOS'!AJ67*'COMPRAS CONJ - PRECIOS'!AJ67)/1000</f>
        <v>0</v>
      </c>
      <c r="AK67" s="459">
        <f>('COMPRAS CONJ - FISICOS'!AK67*'COMPRAS CONJ - PRECIOS'!AK67)/1000</f>
        <v>0</v>
      </c>
      <c r="AL67" s="459">
        <f>('COMPRAS CONJ - FISICOS'!AL67*'COMPRAS CONJ - PRECIOS'!AL67)/1000</f>
        <v>0</v>
      </c>
      <c r="AM67" s="459">
        <f>('COMPRAS CONJ - FISICOS'!AM67*'COMPRAS CONJ - PRECIOS'!AM67)/1000</f>
        <v>0</v>
      </c>
      <c r="AN67" s="459">
        <f>('COMPRAS CONJ - FISICOS'!AN67*'COMPRAS CONJ - PRECIOS'!AN67)/1000</f>
        <v>0</v>
      </c>
      <c r="AO67" s="459">
        <f>('COMPRAS CONJ - FISICOS'!AO67*'COMPRAS CONJ - PRECIOS'!AO67)/1000</f>
        <v>0</v>
      </c>
      <c r="AP67" s="459">
        <f>('COMPRAS CONJ - FISICOS'!AP67*'COMPRAS CONJ - PRECIOS'!AP67)/1000</f>
        <v>0</v>
      </c>
      <c r="AQ67" s="459">
        <f>('COMPRAS CONJ - FISICOS'!AQ67*'COMPRAS CONJ - PRECIOS'!AQ67)/1000</f>
        <v>0</v>
      </c>
      <c r="AR67" s="459">
        <f>('COMPRAS CONJ - FISICOS'!AR67*'COMPRAS CONJ - PRECIOS'!AR67)/1000</f>
        <v>0</v>
      </c>
      <c r="AS67" s="459">
        <f>('COMPRAS CONJ - FISICOS'!AS67*'COMPRAS CONJ - PRECIOS'!AS67)/1000</f>
        <v>0</v>
      </c>
      <c r="AT67" s="459">
        <f>('COMPRAS CONJ - FISICOS'!AT67*'COMPRAS CONJ - PRECIOS'!AT67)/1000</f>
        <v>0</v>
      </c>
      <c r="AU67" s="459">
        <f>('COMPRAS CONJ - FISICOS'!AU67*'COMPRAS CONJ - PRECIOS'!AU67)/1000</f>
        <v>0</v>
      </c>
      <c r="AV67" s="459">
        <f>('COMPRAS CONJ - FISICOS'!AV67*'COMPRAS CONJ - PRECIOS'!AV67)/1000</f>
        <v>0</v>
      </c>
      <c r="AW67" s="459">
        <f>('COMPRAS CONJ - FISICOS'!AW67*'COMPRAS CONJ - PRECIOS'!AW67)/1000</f>
        <v>0</v>
      </c>
      <c r="AX67" s="459">
        <f>('COMPRAS CONJ - FISICOS'!AX67*'COMPRAS CONJ - PRECIOS'!AX67)/1000</f>
        <v>0</v>
      </c>
      <c r="AY67" s="459">
        <f>('COMPRAS CONJ - FISICOS'!AY67*'COMPRAS CONJ - PRECIOS'!AY67)/1000</f>
        <v>0</v>
      </c>
      <c r="AZ67" s="459">
        <f>('COMPRAS CONJ - FISICOS'!AZ67*'COMPRAS CONJ - PRECIOS'!AZ67)/1000</f>
        <v>0</v>
      </c>
      <c r="BA67" s="459">
        <f>('COMPRAS CONJ - FISICOS'!BA67*'COMPRAS CONJ - PRECIOS'!BA67)/1000</f>
        <v>0</v>
      </c>
      <c r="BB67" s="459">
        <f>('COMPRAS CONJ - FISICOS'!BB67*'COMPRAS CONJ - PRECIOS'!BB67)/1000</f>
        <v>6.3770089013399991E-2</v>
      </c>
      <c r="BC67" s="459">
        <f>('COMPRAS CONJ - FISICOS'!BC67*'COMPRAS CONJ - PRECIOS'!BC67)/1000</f>
        <v>0.9687115468337999</v>
      </c>
      <c r="BD67" s="459">
        <f>('COMPRAS CONJ - FISICOS'!BD67*'COMPRAS CONJ - PRECIOS'!BD67)/1000</f>
        <v>1.0780536089245998</v>
      </c>
      <c r="BE67" s="459">
        <f>('COMPRAS CONJ - FISICOS'!BE67*'COMPRAS CONJ - PRECIOS'!BE67)/1000</f>
        <v>0.99594027194199986</v>
      </c>
      <c r="BF67" s="459">
        <f>('COMPRAS CONJ - FISICOS'!BF67*'COMPRAS CONJ - PRECIOS'!BF67)/1000</f>
        <v>1.0668285210659996</v>
      </c>
      <c r="BG67" s="459">
        <f>('COMPRAS CONJ - FISICOS'!BG67*'COMPRAS CONJ - PRECIOS'!BG67)/1000</f>
        <v>1.1220046836383</v>
      </c>
      <c r="BH67" s="459">
        <f>('COMPRAS CONJ - FISICOS'!BH67*'COMPRAS CONJ - PRECIOS'!BH67)/1000</f>
        <v>0.99585895683119985</v>
      </c>
      <c r="BI67" s="459">
        <f>('COMPRAS CONJ - FISICOS'!BI67*'COMPRAS CONJ - PRECIOS'!BI67)/1000</f>
        <v>1.1241613353586</v>
      </c>
      <c r="BJ67" s="459">
        <f>('COMPRAS CONJ - FISICOS'!BJ67*'COMPRAS CONJ - PRECIOS'!BJ67)/1000</f>
        <v>1.1823987802588498</v>
      </c>
      <c r="BK67" s="459">
        <f>('COMPRAS CONJ - FISICOS'!BK67*'COMPRAS CONJ - PRECIOS'!BK67)/1000</f>
        <v>1.1812673165177496</v>
      </c>
      <c r="BL67" s="459">
        <f>('COMPRAS CONJ - FISICOS'!BL67*'COMPRAS CONJ - PRECIOS'!BL67)/1000</f>
        <v>1.14124046787905</v>
      </c>
      <c r="BM67" s="459">
        <f>('COMPRAS CONJ - FISICOS'!BM67*'COMPRAS CONJ - PRECIOS'!BM67)/1000</f>
        <v>1.1274154837483998</v>
      </c>
      <c r="BN67" s="459">
        <f>('COMPRAS CONJ - FISICOS'!BN67*'COMPRAS CONJ - PRECIOS'!BN67)/1000</f>
        <v>0.60017978160360008</v>
      </c>
      <c r="BO67" s="459">
        <f>('COMPRAS CONJ - FISICOS'!BO67*'COMPRAS CONJ - PRECIOS'!BO67)/1000</f>
        <v>0.69277586953080006</v>
      </c>
      <c r="BP67" s="459">
        <f>('COMPRAS CONJ - FISICOS'!BP67*'COMPRAS CONJ - PRECIOS'!BP67)/1000</f>
        <v>0.93908109612240021</v>
      </c>
      <c r="BQ67" s="459">
        <f>('COMPRAS CONJ - FISICOS'!BQ67*'COMPRAS CONJ - PRECIOS'!BQ67)/1000</f>
        <v>0.98236225404240018</v>
      </c>
      <c r="BR67" s="459">
        <f>('COMPRAS CONJ - FISICOS'!BR67*'COMPRAS CONJ - PRECIOS'!BR67)/1000</f>
        <v>1.0713860136408002</v>
      </c>
      <c r="BS67" s="459">
        <f>('COMPRAS CONJ - FISICOS'!BS67*'COMPRAS CONJ - PRECIOS'!BS67)/1000</f>
        <v>1.0540050866400001</v>
      </c>
      <c r="BT67" s="459">
        <f>('COMPRAS CONJ - FISICOS'!BT67*'COMPRAS CONJ - PRECIOS'!BT67)/1000</f>
        <v>4.1720800000000002E-2</v>
      </c>
      <c r="BU67" s="459">
        <f>('COMPRAS CONJ - FISICOS'!BU67*'COMPRAS CONJ - PRECIOS'!BU67)/1000</f>
        <v>4.1720800000000002E-2</v>
      </c>
      <c r="BV67" s="459">
        <f>('COMPRAS CONJ - FISICOS'!BV67*'COMPRAS CONJ - PRECIOS'!BV67)/1000</f>
        <v>4.1720800000000002E-2</v>
      </c>
      <c r="BW67" s="459">
        <f>('COMPRAS CONJ - FISICOS'!BW67*'COMPRAS CONJ - PRECIOS'!BW67)/1000</f>
        <v>4.1720800000000002E-2</v>
      </c>
      <c r="BX67" s="459">
        <f>('COMPRAS CONJ - FISICOS'!BX67*'COMPRAS CONJ - PRECIOS'!BX67)/1000</f>
        <v>4.1720800000000002E-2</v>
      </c>
      <c r="BY67" s="459">
        <f>('COMPRAS CONJ - FISICOS'!BY67*'COMPRAS CONJ - PRECIOS'!BY67)/1000</f>
        <v>4.1720800000000002E-2</v>
      </c>
      <c r="BZ67" s="459">
        <f>('COMPRAS CONJ - FISICOS'!BZ67*'COMPRAS CONJ - PRECIOS'!BZ67)/1000</f>
        <v>4.2434700000000006E-2</v>
      </c>
      <c r="CA67" s="459">
        <f>('COMPRAS CONJ - FISICOS'!CA67*'COMPRAS CONJ - PRECIOS'!CA67)/1000</f>
        <v>4.2434700000000006E-2</v>
      </c>
    </row>
    <row r="68" spans="1:79" x14ac:dyDescent="0.3">
      <c r="A68" s="9">
        <v>1</v>
      </c>
      <c r="B68" s="17" t="s">
        <v>2958</v>
      </c>
      <c r="C68" s="441" t="s">
        <v>2964</v>
      </c>
      <c r="D68" s="11" t="s">
        <v>2960</v>
      </c>
      <c r="E68" s="9" t="s">
        <v>2965</v>
      </c>
      <c r="F68" s="9" t="s">
        <v>2966</v>
      </c>
      <c r="G68" s="9" t="s">
        <v>5748</v>
      </c>
      <c r="H68" s="12" t="s">
        <v>2967</v>
      </c>
      <c r="I68" s="13">
        <v>110</v>
      </c>
      <c r="J68" s="14">
        <v>2</v>
      </c>
      <c r="K68" s="24">
        <v>42796</v>
      </c>
      <c r="L68" s="24">
        <v>42972</v>
      </c>
      <c r="M68" s="689">
        <v>42972</v>
      </c>
      <c r="N68" s="459">
        <f>('COMPRAS CONJ - FISICOS'!N68*'COMPRAS CONJ - PRECIOS'!N68)/1000</f>
        <v>0</v>
      </c>
      <c r="O68" s="459">
        <f>('COMPRAS CONJ - FISICOS'!O68*'COMPRAS CONJ - PRECIOS'!O68)/1000</f>
        <v>2.7864679088399999E-2</v>
      </c>
      <c r="P68" s="459">
        <f>('COMPRAS CONJ - FISICOS'!P68*'COMPRAS CONJ - PRECIOS'!P68)/1000</f>
        <v>0.12127627410360001</v>
      </c>
      <c r="Q68" s="459">
        <f>('COMPRAS CONJ - FISICOS'!Q68*'COMPRAS CONJ - PRECIOS'!Q68)/1000</f>
        <v>0.1123476332748</v>
      </c>
      <c r="R68" s="459">
        <f>('COMPRAS CONJ - FISICOS'!R68*'COMPRAS CONJ - PRECIOS'!R68)/1000</f>
        <v>0.11814955817279998</v>
      </c>
      <c r="S68" s="459">
        <f>('COMPRAS CONJ - FISICOS'!S68*'COMPRAS CONJ - PRECIOS'!S68)/1000</f>
        <v>0.13697228335559999</v>
      </c>
      <c r="T68" s="459">
        <f>('COMPRAS CONJ - FISICOS'!T68*'COMPRAS CONJ - PRECIOS'!T68)/1000</f>
        <v>7.0875897461599988E-2</v>
      </c>
      <c r="U68" s="459">
        <f>('COMPRAS CONJ - FISICOS'!U68*'COMPRAS CONJ - PRECIOS'!U68)/1000</f>
        <v>0.15609735015875001</v>
      </c>
      <c r="V68" s="459">
        <f>('COMPRAS CONJ - FISICOS'!V68*'COMPRAS CONJ - PRECIOS'!V68)/1000</f>
        <v>0.17775856344015001</v>
      </c>
      <c r="W68" s="459">
        <f>('COMPRAS CONJ - FISICOS'!W68*'COMPRAS CONJ - PRECIOS'!W68)/1000</f>
        <v>0.17084742233789996</v>
      </c>
      <c r="X68" s="459">
        <f>('COMPRAS CONJ - FISICOS'!X68*'COMPRAS CONJ - PRECIOS'!X68)/1000</f>
        <v>0.16876333663419996</v>
      </c>
      <c r="Y68" s="459">
        <f>('COMPRAS CONJ - FISICOS'!Y68*'COMPRAS CONJ - PRECIOS'!Y68)/1000</f>
        <v>0.17278496071374999</v>
      </c>
      <c r="Z68" s="459">
        <f>('COMPRAS CONJ - FISICOS'!Z68*'COMPRAS CONJ - PRECIOS'!Z68)/1000</f>
        <v>0.18071717257439995</v>
      </c>
      <c r="AA68" s="459">
        <f>('COMPRAS CONJ - FISICOS'!AA68*'COMPRAS CONJ - PRECIOS'!AA68)/1000</f>
        <v>0.18449997089039999</v>
      </c>
      <c r="AB68" s="459">
        <f>('COMPRAS CONJ - FISICOS'!AB68*'COMPRAS CONJ - PRECIOS'!AB68)/1000</f>
        <v>0.17449845969599997</v>
      </c>
      <c r="AC68" s="459">
        <f>('COMPRAS CONJ - FISICOS'!AC68*'COMPRAS CONJ - PRECIOS'!AC68)/1000</f>
        <v>0.16334493101520001</v>
      </c>
      <c r="AD68" s="459">
        <f>('COMPRAS CONJ - FISICOS'!AD68*'COMPRAS CONJ - PRECIOS'!AD68)/1000</f>
        <v>0.18103737585119997</v>
      </c>
      <c r="AE68" s="459">
        <f>('COMPRAS CONJ - FISICOS'!AE68*'COMPRAS CONJ - PRECIOS'!AE68)/1000</f>
        <v>0.1082670063948</v>
      </c>
      <c r="AF68" s="459">
        <f>('COMPRAS CONJ - FISICOS'!AF68*'COMPRAS CONJ - PRECIOS'!AF68)/1000</f>
        <v>0.16452769862760003</v>
      </c>
      <c r="AG68" s="459">
        <f>('COMPRAS CONJ - FISICOS'!AG68*'COMPRAS CONJ - PRECIOS'!AG68)/1000</f>
        <v>0.16572616843200003</v>
      </c>
      <c r="AH68" s="459">
        <f>('COMPRAS CONJ - FISICOS'!AH68*'COMPRAS CONJ - PRECIOS'!AH68)/1000</f>
        <v>0.1890093787296</v>
      </c>
      <c r="AI68" s="459">
        <f>('COMPRAS CONJ - FISICOS'!AI68*'COMPRAS CONJ - PRECIOS'!AI68)/1000</f>
        <v>0.181510142682</v>
      </c>
      <c r="AJ68" s="459">
        <f>('COMPRAS CONJ - FISICOS'!AJ68*'COMPRAS CONJ - PRECIOS'!AJ68)/1000</f>
        <v>0.18835459732319998</v>
      </c>
      <c r="AK68" s="459">
        <f>('COMPRAS CONJ - FISICOS'!AK68*'COMPRAS CONJ - PRECIOS'!AK68)/1000</f>
        <v>0.18365087485799997</v>
      </c>
      <c r="AL68" s="459">
        <f>('COMPRAS CONJ - FISICOS'!AL68*'COMPRAS CONJ - PRECIOS'!AL68)/1000</f>
        <v>0.19078503494160001</v>
      </c>
      <c r="AM68" s="459">
        <f>('COMPRAS CONJ - FISICOS'!AM68*'COMPRAS CONJ - PRECIOS'!AM68)/1000</f>
        <v>0.17387867532420001</v>
      </c>
      <c r="AN68" s="459">
        <f>('COMPRAS CONJ - FISICOS'!AN68*'COMPRAS CONJ - PRECIOS'!AN68)/1000</f>
        <v>0.18908401590539997</v>
      </c>
      <c r="AO68" s="459">
        <f>('COMPRAS CONJ - FISICOS'!AO68*'COMPRAS CONJ - PRECIOS'!AO68)/1000</f>
        <v>0.18801516489524997</v>
      </c>
      <c r="AP68" s="459">
        <f>('COMPRAS CONJ - FISICOS'!AP68*'COMPRAS CONJ - PRECIOS'!AP68)/1000</f>
        <v>0.18675120299219997</v>
      </c>
      <c r="AQ68" s="459">
        <f>('COMPRAS CONJ - FISICOS'!AQ68*'COMPRAS CONJ - PRECIOS'!AQ68)/1000</f>
        <v>0.18968718273119997</v>
      </c>
      <c r="AR68" s="459">
        <f>('COMPRAS CONJ - FISICOS'!AR68*'COMPRAS CONJ - PRECIOS'!AR68)/1000</f>
        <v>0.11211582974130001</v>
      </c>
      <c r="AS68" s="459">
        <f>('COMPRAS CONJ - FISICOS'!AS68*'COMPRAS CONJ - PRECIOS'!AS68)/1000</f>
        <v>0.18280786012334999</v>
      </c>
      <c r="AT68" s="459">
        <f>('COMPRAS CONJ - FISICOS'!AT68*'COMPRAS CONJ - PRECIOS'!AT68)/1000</f>
        <v>0.19590571026180001</v>
      </c>
      <c r="AU68" s="459">
        <f>('COMPRAS CONJ - FISICOS'!AU68*'COMPRAS CONJ - PRECIOS'!AU68)/1000</f>
        <v>0.19036607813684994</v>
      </c>
      <c r="AV68" s="459">
        <f>('COMPRAS CONJ - FISICOS'!AV68*'COMPRAS CONJ - PRECIOS'!AV68)/1000</f>
        <v>0.18640703057130001</v>
      </c>
      <c r="AW68" s="459">
        <f>('COMPRAS CONJ - FISICOS'!AW68*'COMPRAS CONJ - PRECIOS'!AW68)/1000</f>
        <v>0.18884698145774997</v>
      </c>
      <c r="AX68" s="459">
        <f>('COMPRAS CONJ - FISICOS'!AX68*'COMPRAS CONJ - PRECIOS'!AX68)/1000</f>
        <v>0.19671277196340001</v>
      </c>
      <c r="AY68" s="459">
        <f>('COMPRAS CONJ - FISICOS'!AY68*'COMPRAS CONJ - PRECIOS'!AY68)/1000</f>
        <v>0.19237353940035004</v>
      </c>
      <c r="AZ68" s="459">
        <f>('COMPRAS CONJ - FISICOS'!AZ68*'COMPRAS CONJ - PRECIOS'!AZ68)/1000</f>
        <v>0.19325031566940001</v>
      </c>
      <c r="BA68" s="459">
        <f>('COMPRAS CONJ - FISICOS'!BA68*'COMPRAS CONJ - PRECIOS'!BA68)/1000</f>
        <v>0.19727899230105003</v>
      </c>
      <c r="BB68" s="459">
        <f>('COMPRAS CONJ - FISICOS'!BB68*'COMPRAS CONJ - PRECIOS'!BB68)/1000</f>
        <v>0.18998064545130003</v>
      </c>
      <c r="BC68" s="459">
        <f>('COMPRAS CONJ - FISICOS'!BC68*'COMPRAS CONJ - PRECIOS'!BC68)/1000</f>
        <v>0.19041896590200003</v>
      </c>
      <c r="BD68" s="459">
        <f>('COMPRAS CONJ - FISICOS'!BD68*'COMPRAS CONJ - PRECIOS'!BD68)/1000</f>
        <v>0.1097736884145</v>
      </c>
      <c r="BE68" s="459">
        <f>('COMPRAS CONJ - FISICOS'!BE68*'COMPRAS CONJ - PRECIOS'!BE68)/1000</f>
        <v>0.17383412752694999</v>
      </c>
      <c r="BF68" s="459">
        <f>('COMPRAS CONJ - FISICOS'!BF68*'COMPRAS CONJ - PRECIOS'!BF68)/1000</f>
        <v>0.19771826032530002</v>
      </c>
      <c r="BG68" s="459">
        <f>('COMPRAS CONJ - FISICOS'!BG68*'COMPRAS CONJ - PRECIOS'!BG68)/1000</f>
        <v>0.17929485852795002</v>
      </c>
      <c r="BH68" s="459">
        <f>('COMPRAS CONJ - FISICOS'!BH68*'COMPRAS CONJ - PRECIOS'!BH68)/1000</f>
        <v>0.18461250592290002</v>
      </c>
      <c r="BI68" s="459">
        <f>('COMPRAS CONJ - FISICOS'!BI68*'COMPRAS CONJ - PRECIOS'!BI68)/1000</f>
        <v>0.18805504063005002</v>
      </c>
      <c r="BJ68" s="459">
        <f>('COMPRAS CONJ - FISICOS'!BJ68*'COMPRAS CONJ - PRECIOS'!BJ68)/1000</f>
        <v>0.19841756960519999</v>
      </c>
      <c r="BK68" s="459">
        <f>('COMPRAS CONJ - FISICOS'!BK68*'COMPRAS CONJ - PRECIOS'!BK68)/1000</f>
        <v>0.19553400668449999</v>
      </c>
      <c r="BL68" s="459">
        <f>('COMPRAS CONJ - FISICOS'!BL68*'COMPRAS CONJ - PRECIOS'!BL68)/1000</f>
        <v>0.18616763163625</v>
      </c>
      <c r="BM68" s="459">
        <f>('COMPRAS CONJ - FISICOS'!BM68*'COMPRAS CONJ - PRECIOS'!BM68)/1000</f>
        <v>0.19095827055634995</v>
      </c>
      <c r="BN68" s="459">
        <f>('COMPRAS CONJ - FISICOS'!BN68*'COMPRAS CONJ - PRECIOS'!BN68)/1000</f>
        <v>0.18934918418075</v>
      </c>
      <c r="BO68" s="459">
        <f>('COMPRAS CONJ - FISICOS'!BO68*'COMPRAS CONJ - PRECIOS'!BO68)/1000</f>
        <v>0.19708389498160003</v>
      </c>
      <c r="BP68" s="459">
        <f>('COMPRAS CONJ - FISICOS'!BP68*'COMPRAS CONJ - PRECIOS'!BP68)/1000</f>
        <v>0.10003226659910001</v>
      </c>
      <c r="BQ68" s="459">
        <f>('COMPRAS CONJ - FISICOS'!BQ68*'COMPRAS CONJ - PRECIOS'!BQ68)/1000</f>
        <v>0.17183721338739999</v>
      </c>
      <c r="BR68" s="459">
        <f>('COMPRAS CONJ - FISICOS'!BR68*'COMPRAS CONJ - PRECIOS'!BR68)/1000</f>
        <v>0.18881158302599998</v>
      </c>
      <c r="BS68" s="459">
        <f>('COMPRAS CONJ - FISICOS'!BS68*'COMPRAS CONJ - PRECIOS'!BS68)/1000</f>
        <v>0.18289685100720002</v>
      </c>
      <c r="BT68" s="459">
        <f>('COMPRAS CONJ - FISICOS'!BT68*'COMPRAS CONJ - PRECIOS'!BT68)/1000</f>
        <v>0.18293806819310005</v>
      </c>
      <c r="BU68" s="459">
        <f>('COMPRAS CONJ - FISICOS'!BU68*'COMPRAS CONJ - PRECIOS'!BU68)/1000</f>
        <v>0.19301863304240002</v>
      </c>
      <c r="BV68" s="459">
        <f>('COMPRAS CONJ - FISICOS'!BV68*'COMPRAS CONJ - PRECIOS'!BV68)/1000</f>
        <v>0.187032528133</v>
      </c>
      <c r="BW68" s="459">
        <f>('COMPRAS CONJ - FISICOS'!BW68*'COMPRAS CONJ - PRECIOS'!BW68)/1000</f>
        <v>0.18111681689750006</v>
      </c>
      <c r="BX68" s="459">
        <f>('COMPRAS CONJ - FISICOS'!BX68*'COMPRAS CONJ - PRECIOS'!BX68)/1000</f>
        <v>0.18577748354769999</v>
      </c>
      <c r="BY68" s="459">
        <f>('COMPRAS CONJ - FISICOS'!BY68*'COMPRAS CONJ - PRECIOS'!BY68)/1000</f>
        <v>0.18421205243650005</v>
      </c>
      <c r="BZ68" s="459">
        <f>('COMPRAS CONJ - FISICOS'!BZ68*'COMPRAS CONJ - PRECIOS'!BZ68)/1000</f>
        <v>0.19173691692320005</v>
      </c>
      <c r="CA68" s="459">
        <f>('COMPRAS CONJ - FISICOS'!CA68*'COMPRAS CONJ - PRECIOS'!CA68)/1000</f>
        <v>0.10174190563130003</v>
      </c>
    </row>
    <row r="69" spans="1:79" ht="20.399999999999999" x14ac:dyDescent="0.3">
      <c r="A69" s="9">
        <v>1</v>
      </c>
      <c r="B69" s="18" t="s">
        <v>2968</v>
      </c>
      <c r="C69" s="442" t="s">
        <v>2969</v>
      </c>
      <c r="D69" s="11" t="s">
        <v>2825</v>
      </c>
      <c r="E69" s="9" t="s">
        <v>2826</v>
      </c>
      <c r="F69" s="9" t="s">
        <v>2860</v>
      </c>
      <c r="G69" s="9" t="s">
        <v>2970</v>
      </c>
      <c r="H69" s="12" t="s">
        <v>6710</v>
      </c>
      <c r="I69" s="13">
        <v>105</v>
      </c>
      <c r="J69" s="14">
        <v>1.2</v>
      </c>
      <c r="K69" s="24">
        <v>42758</v>
      </c>
      <c r="L69" s="24">
        <v>44134</v>
      </c>
      <c r="M69" s="689">
        <v>44134</v>
      </c>
      <c r="N69" s="459">
        <f>('COMPRAS CONJ - FISICOS'!N69*'COMPRAS CONJ - PRECIOS'!N69)/1000</f>
        <v>0</v>
      </c>
      <c r="O69" s="459">
        <f>('COMPRAS CONJ - FISICOS'!O69*'COMPRAS CONJ - PRECIOS'!O69)/1000</f>
        <v>0</v>
      </c>
      <c r="P69" s="459">
        <f>('COMPRAS CONJ - FISICOS'!P69*'COMPRAS CONJ - PRECIOS'!P69)/1000</f>
        <v>0</v>
      </c>
      <c r="Q69" s="459">
        <f>('COMPRAS CONJ - FISICOS'!Q69*'COMPRAS CONJ - PRECIOS'!Q69)/1000</f>
        <v>0</v>
      </c>
      <c r="R69" s="459">
        <f>('COMPRAS CONJ - FISICOS'!R69*'COMPRAS CONJ - PRECIOS'!R69)/1000</f>
        <v>0</v>
      </c>
      <c r="S69" s="459">
        <f>('COMPRAS CONJ - FISICOS'!S69*'COMPRAS CONJ - PRECIOS'!S69)/1000</f>
        <v>0</v>
      </c>
      <c r="T69" s="459">
        <f>('COMPRAS CONJ - FISICOS'!T69*'COMPRAS CONJ - PRECIOS'!T69)/1000</f>
        <v>0</v>
      </c>
      <c r="U69" s="459">
        <f>('COMPRAS CONJ - FISICOS'!U69*'COMPRAS CONJ - PRECIOS'!U69)/1000</f>
        <v>0</v>
      </c>
      <c r="V69" s="459">
        <f>('COMPRAS CONJ - FISICOS'!V69*'COMPRAS CONJ - PRECIOS'!V69)/1000</f>
        <v>0</v>
      </c>
      <c r="W69" s="459">
        <f>('COMPRAS CONJ - FISICOS'!W69*'COMPRAS CONJ - PRECIOS'!W69)/1000</f>
        <v>0</v>
      </c>
      <c r="X69" s="459">
        <f>('COMPRAS CONJ - FISICOS'!X69*'COMPRAS CONJ - PRECIOS'!X69)/1000</f>
        <v>0</v>
      </c>
      <c r="Y69" s="459">
        <f>('COMPRAS CONJ - FISICOS'!Y69*'COMPRAS CONJ - PRECIOS'!Y69)/1000</f>
        <v>0</v>
      </c>
      <c r="Z69" s="459">
        <f>('COMPRAS CONJ - FISICOS'!Z69*'COMPRAS CONJ - PRECIOS'!Z69)/1000</f>
        <v>0</v>
      </c>
      <c r="AA69" s="459">
        <f>('COMPRAS CONJ - FISICOS'!AA69*'COMPRAS CONJ - PRECIOS'!AA69)/1000</f>
        <v>0</v>
      </c>
      <c r="AB69" s="459">
        <f>('COMPRAS CONJ - FISICOS'!AB69*'COMPRAS CONJ - PRECIOS'!AB69)/1000</f>
        <v>0</v>
      </c>
      <c r="AC69" s="459">
        <f>('COMPRAS CONJ - FISICOS'!AC69*'COMPRAS CONJ - PRECIOS'!AC69)/1000</f>
        <v>0</v>
      </c>
      <c r="AD69" s="459">
        <f>('COMPRAS CONJ - FISICOS'!AD69*'COMPRAS CONJ - PRECIOS'!AD69)/1000</f>
        <v>0</v>
      </c>
      <c r="AE69" s="459">
        <f>('COMPRAS CONJ - FISICOS'!AE69*'COMPRAS CONJ - PRECIOS'!AE69)/1000</f>
        <v>0</v>
      </c>
      <c r="AF69" s="459">
        <f>('COMPRAS CONJ - FISICOS'!AF69*'COMPRAS CONJ - PRECIOS'!AF69)/1000</f>
        <v>0</v>
      </c>
      <c r="AG69" s="459">
        <f>('COMPRAS CONJ - FISICOS'!AG69*'COMPRAS CONJ - PRECIOS'!AG69)/1000</f>
        <v>0</v>
      </c>
      <c r="AH69" s="459">
        <f>('COMPRAS CONJ - FISICOS'!AH69*'COMPRAS CONJ - PRECIOS'!AH69)/1000</f>
        <v>0</v>
      </c>
      <c r="AI69" s="459">
        <f>('COMPRAS CONJ - FISICOS'!AI69*'COMPRAS CONJ - PRECIOS'!AI69)/1000</f>
        <v>0</v>
      </c>
      <c r="AJ69" s="459">
        <f>('COMPRAS CONJ - FISICOS'!AJ69*'COMPRAS CONJ - PRECIOS'!AJ69)/1000</f>
        <v>0</v>
      </c>
      <c r="AK69" s="459">
        <f>('COMPRAS CONJ - FISICOS'!AK69*'COMPRAS CONJ - PRECIOS'!AK69)/1000</f>
        <v>0</v>
      </c>
      <c r="AL69" s="459">
        <f>('COMPRAS CONJ - FISICOS'!AL69*'COMPRAS CONJ - PRECIOS'!AL69)/1000</f>
        <v>0</v>
      </c>
      <c r="AM69" s="459">
        <f>('COMPRAS CONJ - FISICOS'!AM69*'COMPRAS CONJ - PRECIOS'!AM69)/1000</f>
        <v>0</v>
      </c>
      <c r="AN69" s="459">
        <f>('COMPRAS CONJ - FISICOS'!AN69*'COMPRAS CONJ - PRECIOS'!AN69)/1000</f>
        <v>0</v>
      </c>
      <c r="AO69" s="459">
        <f>('COMPRAS CONJ - FISICOS'!AO69*'COMPRAS CONJ - PRECIOS'!AO69)/1000</f>
        <v>0</v>
      </c>
      <c r="AP69" s="459">
        <f>('COMPRAS CONJ - FISICOS'!AP69*'COMPRAS CONJ - PRECIOS'!AP69)/1000</f>
        <v>0</v>
      </c>
      <c r="AQ69" s="459">
        <f>('COMPRAS CONJ - FISICOS'!AQ69*'COMPRAS CONJ - PRECIOS'!AQ69)/1000</f>
        <v>0</v>
      </c>
      <c r="AR69" s="459">
        <f>('COMPRAS CONJ - FISICOS'!AR69*'COMPRAS CONJ - PRECIOS'!AR69)/1000</f>
        <v>0</v>
      </c>
      <c r="AS69" s="459">
        <f>('COMPRAS CONJ - FISICOS'!AS69*'COMPRAS CONJ - PRECIOS'!AS69)/1000</f>
        <v>0</v>
      </c>
      <c r="AT69" s="459">
        <f>('COMPRAS CONJ - FISICOS'!AT69*'COMPRAS CONJ - PRECIOS'!AT69)/1000</f>
        <v>0</v>
      </c>
      <c r="AU69" s="459">
        <f>('COMPRAS CONJ - FISICOS'!AU69*'COMPRAS CONJ - PRECIOS'!AU69)/1000</f>
        <v>0</v>
      </c>
      <c r="AV69" s="459">
        <f>('COMPRAS CONJ - FISICOS'!AV69*'COMPRAS CONJ - PRECIOS'!AV69)/1000</f>
        <v>0</v>
      </c>
      <c r="AW69" s="459">
        <f>('COMPRAS CONJ - FISICOS'!AW69*'COMPRAS CONJ - PRECIOS'!AW69)/1000</f>
        <v>0</v>
      </c>
      <c r="AX69" s="459">
        <f>('COMPRAS CONJ - FISICOS'!AX69*'COMPRAS CONJ - PRECIOS'!AX69)/1000</f>
        <v>0</v>
      </c>
      <c r="AY69" s="459">
        <f>('COMPRAS CONJ - FISICOS'!AY69*'COMPRAS CONJ - PRECIOS'!AY69)/1000</f>
        <v>0</v>
      </c>
      <c r="AZ69" s="459">
        <f>('COMPRAS CONJ - FISICOS'!AZ69*'COMPRAS CONJ - PRECIOS'!AZ69)/1000</f>
        <v>0</v>
      </c>
      <c r="BA69" s="459">
        <f>('COMPRAS CONJ - FISICOS'!BA69*'COMPRAS CONJ - PRECIOS'!BA69)/1000</f>
        <v>5.7632084779499996E-3</v>
      </c>
      <c r="BB69" s="459">
        <f>('COMPRAS CONJ - FISICOS'!BB69*'COMPRAS CONJ - PRECIOS'!BB69)/1000</f>
        <v>4.5052407884399993E-2</v>
      </c>
      <c r="BC69" s="459">
        <f>('COMPRAS CONJ - FISICOS'!BC69*'COMPRAS CONJ - PRECIOS'!BC69)/1000</f>
        <v>5.1700128731999993E-2</v>
      </c>
      <c r="BD69" s="459">
        <f>('COMPRAS CONJ - FISICOS'!BD69*'COMPRAS CONJ - PRECIOS'!BD69)/1000</f>
        <v>4.93008183108E-2</v>
      </c>
      <c r="BE69" s="459">
        <f>('COMPRAS CONJ - FISICOS'!BE69*'COMPRAS CONJ - PRECIOS'!BE69)/1000</f>
        <v>3.1399329418799991E-2</v>
      </c>
      <c r="BF69" s="459">
        <f>('COMPRAS CONJ - FISICOS'!BF69*'COMPRAS CONJ - PRECIOS'!BF69)/1000</f>
        <v>2.8351556721599998E-2</v>
      </c>
      <c r="BG69" s="459">
        <f>('COMPRAS CONJ - FISICOS'!BG69*'COMPRAS CONJ - PRECIOS'!BG69)/1000</f>
        <v>3.1795161599774989E-2</v>
      </c>
      <c r="BH69" s="459">
        <f>('COMPRAS CONJ - FISICOS'!BH69*'COMPRAS CONJ - PRECIOS'!BH69)/1000</f>
        <v>1.4235589180574996E-2</v>
      </c>
      <c r="BI69" s="459">
        <f>('COMPRAS CONJ - FISICOS'!BI69*'COMPRAS CONJ - PRECIOS'!BI69)/1000</f>
        <v>0</v>
      </c>
      <c r="BJ69" s="459">
        <f>('COMPRAS CONJ - FISICOS'!BJ69*'COMPRAS CONJ - PRECIOS'!BJ69)/1000</f>
        <v>0</v>
      </c>
      <c r="BK69" s="459">
        <f>('COMPRAS CONJ - FISICOS'!BK69*'COMPRAS CONJ - PRECIOS'!BK69)/1000</f>
        <v>1.6678744494299999E-2</v>
      </c>
      <c r="BL69" s="459">
        <f>('COMPRAS CONJ - FISICOS'!BL69*'COMPRAS CONJ - PRECIOS'!BL69)/1000</f>
        <v>2.3387013050624995E-2</v>
      </c>
      <c r="BM69" s="459">
        <f>('COMPRAS CONJ - FISICOS'!BM69*'COMPRAS CONJ - PRECIOS'!BM69)/1000</f>
        <v>4.3014745355400001E-2</v>
      </c>
      <c r="BN69" s="459">
        <f>('COMPRAS CONJ - FISICOS'!BN69*'COMPRAS CONJ - PRECIOS'!BN69)/1000</f>
        <v>3.6373610309399999E-2</v>
      </c>
      <c r="BO69" s="459">
        <f>('COMPRAS CONJ - FISICOS'!BO69*'COMPRAS CONJ - PRECIOS'!BO69)/1000</f>
        <v>4.6513175889600009E-2</v>
      </c>
      <c r="BP69" s="459">
        <f>('COMPRAS CONJ - FISICOS'!BP69*'COMPRAS CONJ - PRECIOS'!BP69)/1000</f>
        <v>4.2535087610400008E-2</v>
      </c>
      <c r="BQ69" s="459">
        <f>('COMPRAS CONJ - FISICOS'!BQ69*'COMPRAS CONJ - PRECIOS'!BQ69)/1000</f>
        <v>4.4185131975600006E-2</v>
      </c>
      <c r="BR69" s="459">
        <f>('COMPRAS CONJ - FISICOS'!BR69*'COMPRAS CONJ - PRECIOS'!BR69)/1000</f>
        <v>4.5622275098400007E-2</v>
      </c>
      <c r="BS69" s="459">
        <f>('COMPRAS CONJ - FISICOS'!BS69*'COMPRAS CONJ - PRECIOS'!BS69)/1000</f>
        <v>2.6553038173200004E-2</v>
      </c>
      <c r="BT69" s="459">
        <f>('COMPRAS CONJ - FISICOS'!BT69*'COMPRAS CONJ - PRECIOS'!BT69)/1000</f>
        <v>8.8609290000000021E-2</v>
      </c>
      <c r="BU69" s="459">
        <f>('COMPRAS CONJ - FISICOS'!BU69*'COMPRAS CONJ - PRECIOS'!BU69)/1000</f>
        <v>8.8609290000000021E-2</v>
      </c>
      <c r="BV69" s="459">
        <f>('COMPRAS CONJ - FISICOS'!BV69*'COMPRAS CONJ - PRECIOS'!BV69)/1000</f>
        <v>8.8609290000000021E-2</v>
      </c>
      <c r="BW69" s="459">
        <f>('COMPRAS CONJ - FISICOS'!BW69*'COMPRAS CONJ - PRECIOS'!BW69)/1000</f>
        <v>8.8609290000000021E-2</v>
      </c>
      <c r="BX69" s="459">
        <f>('COMPRAS CONJ - FISICOS'!BX69*'COMPRAS CONJ - PRECIOS'!BX69)/1000</f>
        <v>8.8609290000000021E-2</v>
      </c>
      <c r="BY69" s="459">
        <f>('COMPRAS CONJ - FISICOS'!BY69*'COMPRAS CONJ - PRECIOS'!BY69)/1000</f>
        <v>9.0125516250000023E-2</v>
      </c>
      <c r="BZ69" s="459">
        <f>('COMPRAS CONJ - FISICOS'!BZ69*'COMPRAS CONJ - PRECIOS'!BZ69)/1000</f>
        <v>9.0125516250000023E-2</v>
      </c>
      <c r="CA69" s="459">
        <f>('COMPRAS CONJ - FISICOS'!CA69*'COMPRAS CONJ - PRECIOS'!CA69)/1000</f>
        <v>9.0125516250000023E-2</v>
      </c>
    </row>
    <row r="70" spans="1:79" ht="20.399999999999999" x14ac:dyDescent="0.3">
      <c r="A70" s="9">
        <v>1</v>
      </c>
      <c r="B70" s="18" t="s">
        <v>2968</v>
      </c>
      <c r="C70" s="442" t="s">
        <v>2972</v>
      </c>
      <c r="D70" s="11" t="s">
        <v>2825</v>
      </c>
      <c r="E70" s="9" t="s">
        <v>2826</v>
      </c>
      <c r="F70" s="9" t="s">
        <v>2860</v>
      </c>
      <c r="G70" s="9" t="s">
        <v>2973</v>
      </c>
      <c r="H70" s="12" t="s">
        <v>6711</v>
      </c>
      <c r="I70" s="13">
        <v>105</v>
      </c>
      <c r="J70" s="14">
        <v>1.01</v>
      </c>
      <c r="K70" s="24">
        <v>42825</v>
      </c>
      <c r="L70" s="24">
        <v>44131</v>
      </c>
      <c r="M70" s="689">
        <v>44131</v>
      </c>
      <c r="N70" s="459">
        <f>('COMPRAS CONJ - FISICOS'!N70*'COMPRAS CONJ - PRECIOS'!N70)/1000</f>
        <v>0</v>
      </c>
      <c r="O70" s="459">
        <f>('COMPRAS CONJ - FISICOS'!O70*'COMPRAS CONJ - PRECIOS'!O70)/1000</f>
        <v>0</v>
      </c>
      <c r="P70" s="459">
        <f>('COMPRAS CONJ - FISICOS'!P70*'COMPRAS CONJ - PRECIOS'!P70)/1000</f>
        <v>0</v>
      </c>
      <c r="Q70" s="459">
        <f>('COMPRAS CONJ - FISICOS'!Q70*'COMPRAS CONJ - PRECIOS'!Q70)/1000</f>
        <v>0</v>
      </c>
      <c r="R70" s="459">
        <f>('COMPRAS CONJ - FISICOS'!R70*'COMPRAS CONJ - PRECIOS'!R70)/1000</f>
        <v>0</v>
      </c>
      <c r="S70" s="459">
        <f>('COMPRAS CONJ - FISICOS'!S70*'COMPRAS CONJ - PRECIOS'!S70)/1000</f>
        <v>0</v>
      </c>
      <c r="T70" s="459">
        <f>('COMPRAS CONJ - FISICOS'!T70*'COMPRAS CONJ - PRECIOS'!T70)/1000</f>
        <v>0</v>
      </c>
      <c r="U70" s="459">
        <f>('COMPRAS CONJ - FISICOS'!U70*'COMPRAS CONJ - PRECIOS'!U70)/1000</f>
        <v>0</v>
      </c>
      <c r="V70" s="459">
        <f>('COMPRAS CONJ - FISICOS'!V70*'COMPRAS CONJ - PRECIOS'!V70)/1000</f>
        <v>0</v>
      </c>
      <c r="W70" s="459">
        <f>('COMPRAS CONJ - FISICOS'!W70*'COMPRAS CONJ - PRECIOS'!W70)/1000</f>
        <v>0</v>
      </c>
      <c r="X70" s="459">
        <f>('COMPRAS CONJ - FISICOS'!X70*'COMPRAS CONJ - PRECIOS'!X70)/1000</f>
        <v>0</v>
      </c>
      <c r="Y70" s="459">
        <f>('COMPRAS CONJ - FISICOS'!Y70*'COMPRAS CONJ - PRECIOS'!Y70)/1000</f>
        <v>0</v>
      </c>
      <c r="Z70" s="459">
        <f>('COMPRAS CONJ - FISICOS'!Z70*'COMPRAS CONJ - PRECIOS'!Z70)/1000</f>
        <v>0</v>
      </c>
      <c r="AA70" s="459">
        <f>('COMPRAS CONJ - FISICOS'!AA70*'COMPRAS CONJ - PRECIOS'!AA70)/1000</f>
        <v>0</v>
      </c>
      <c r="AB70" s="459">
        <f>('COMPRAS CONJ - FISICOS'!AB70*'COMPRAS CONJ - PRECIOS'!AB70)/1000</f>
        <v>0</v>
      </c>
      <c r="AC70" s="459">
        <f>('COMPRAS CONJ - FISICOS'!AC70*'COMPRAS CONJ - PRECIOS'!AC70)/1000</f>
        <v>0</v>
      </c>
      <c r="AD70" s="459">
        <f>('COMPRAS CONJ - FISICOS'!AD70*'COMPRAS CONJ - PRECIOS'!AD70)/1000</f>
        <v>0</v>
      </c>
      <c r="AE70" s="459">
        <f>('COMPRAS CONJ - FISICOS'!AE70*'COMPRAS CONJ - PRECIOS'!AE70)/1000</f>
        <v>0</v>
      </c>
      <c r="AF70" s="459">
        <f>('COMPRAS CONJ - FISICOS'!AF70*'COMPRAS CONJ - PRECIOS'!AF70)/1000</f>
        <v>0</v>
      </c>
      <c r="AG70" s="459">
        <f>('COMPRAS CONJ - FISICOS'!AG70*'COMPRAS CONJ - PRECIOS'!AG70)/1000</f>
        <v>0</v>
      </c>
      <c r="AH70" s="459">
        <f>('COMPRAS CONJ - FISICOS'!AH70*'COMPRAS CONJ - PRECIOS'!AH70)/1000</f>
        <v>0</v>
      </c>
      <c r="AI70" s="459">
        <f>('COMPRAS CONJ - FISICOS'!AI70*'COMPRAS CONJ - PRECIOS'!AI70)/1000</f>
        <v>0</v>
      </c>
      <c r="AJ70" s="459">
        <f>('COMPRAS CONJ - FISICOS'!AJ70*'COMPRAS CONJ - PRECIOS'!AJ70)/1000</f>
        <v>0</v>
      </c>
      <c r="AK70" s="459">
        <f>('COMPRAS CONJ - FISICOS'!AK70*'COMPRAS CONJ - PRECIOS'!AK70)/1000</f>
        <v>0</v>
      </c>
      <c r="AL70" s="459">
        <f>('COMPRAS CONJ - FISICOS'!AL70*'COMPRAS CONJ - PRECIOS'!AL70)/1000</f>
        <v>0</v>
      </c>
      <c r="AM70" s="459">
        <f>('COMPRAS CONJ - FISICOS'!AM70*'COMPRAS CONJ - PRECIOS'!AM70)/1000</f>
        <v>0</v>
      </c>
      <c r="AN70" s="459">
        <f>('COMPRAS CONJ - FISICOS'!AN70*'COMPRAS CONJ - PRECIOS'!AN70)/1000</f>
        <v>0</v>
      </c>
      <c r="AO70" s="459">
        <f>('COMPRAS CONJ - FISICOS'!AO70*'COMPRAS CONJ - PRECIOS'!AO70)/1000</f>
        <v>0</v>
      </c>
      <c r="AP70" s="459">
        <f>('COMPRAS CONJ - FISICOS'!AP70*'COMPRAS CONJ - PRECIOS'!AP70)/1000</f>
        <v>0</v>
      </c>
      <c r="AQ70" s="459">
        <f>('COMPRAS CONJ - FISICOS'!AQ70*'COMPRAS CONJ - PRECIOS'!AQ70)/1000</f>
        <v>0</v>
      </c>
      <c r="AR70" s="459">
        <f>('COMPRAS CONJ - FISICOS'!AR70*'COMPRAS CONJ - PRECIOS'!AR70)/1000</f>
        <v>0</v>
      </c>
      <c r="AS70" s="459">
        <f>('COMPRAS CONJ - FISICOS'!AS70*'COMPRAS CONJ - PRECIOS'!AS70)/1000</f>
        <v>0</v>
      </c>
      <c r="AT70" s="459">
        <f>('COMPRAS CONJ - FISICOS'!AT70*'COMPRAS CONJ - PRECIOS'!AT70)/1000</f>
        <v>0</v>
      </c>
      <c r="AU70" s="459">
        <f>('COMPRAS CONJ - FISICOS'!AU70*'COMPRAS CONJ - PRECIOS'!AU70)/1000</f>
        <v>0</v>
      </c>
      <c r="AV70" s="459">
        <f>('COMPRAS CONJ - FISICOS'!AV70*'COMPRAS CONJ - PRECIOS'!AV70)/1000</f>
        <v>0</v>
      </c>
      <c r="AW70" s="459">
        <f>('COMPRAS CONJ - FISICOS'!AW70*'COMPRAS CONJ - PRECIOS'!AW70)/1000</f>
        <v>0</v>
      </c>
      <c r="AX70" s="459">
        <f>('COMPRAS CONJ - FISICOS'!AX70*'COMPRAS CONJ - PRECIOS'!AX70)/1000</f>
        <v>0</v>
      </c>
      <c r="AY70" s="459">
        <f>('COMPRAS CONJ - FISICOS'!AY70*'COMPRAS CONJ - PRECIOS'!AY70)/1000</f>
        <v>0</v>
      </c>
      <c r="AZ70" s="459">
        <f>('COMPRAS CONJ - FISICOS'!AZ70*'COMPRAS CONJ - PRECIOS'!AZ70)/1000</f>
        <v>0</v>
      </c>
      <c r="BA70" s="459">
        <f>('COMPRAS CONJ - FISICOS'!BA70*'COMPRAS CONJ - PRECIOS'!BA70)/1000</f>
        <v>8.7549776149499995E-3</v>
      </c>
      <c r="BB70" s="459">
        <f>('COMPRAS CONJ - FISICOS'!BB70*'COMPRAS CONJ - PRECIOS'!BB70)/1000</f>
        <v>3.5408496566099991E-2</v>
      </c>
      <c r="BC70" s="459">
        <f>('COMPRAS CONJ - FISICOS'!BC70*'COMPRAS CONJ - PRECIOS'!BC70)/1000</f>
        <v>5.1080773569524993E-2</v>
      </c>
      <c r="BD70" s="459">
        <f>('COMPRAS CONJ - FISICOS'!BD70*'COMPRAS CONJ - PRECIOS'!BD70)/1000</f>
        <v>4.9073733699374997E-2</v>
      </c>
      <c r="BE70" s="459">
        <f>('COMPRAS CONJ - FISICOS'!BE70*'COMPRAS CONJ - PRECIOS'!BE70)/1000</f>
        <v>3.0985566273374992E-2</v>
      </c>
      <c r="BF70" s="459">
        <f>('COMPRAS CONJ - FISICOS'!BF70*'COMPRAS CONJ - PRECIOS'!BF70)/1000</f>
        <v>2.9174293234274996E-2</v>
      </c>
      <c r="BG70" s="459">
        <f>('COMPRAS CONJ - FISICOS'!BG70*'COMPRAS CONJ - PRECIOS'!BG70)/1000</f>
        <v>3.4480630563224993E-2</v>
      </c>
      <c r="BH70" s="459">
        <f>('COMPRAS CONJ - FISICOS'!BH70*'COMPRAS CONJ - PRECIOS'!BH70)/1000</f>
        <v>1.5236530004324997E-2</v>
      </c>
      <c r="BI70" s="459">
        <f>('COMPRAS CONJ - FISICOS'!BI70*'COMPRAS CONJ - PRECIOS'!BI70)/1000</f>
        <v>0</v>
      </c>
      <c r="BJ70" s="459">
        <f>('COMPRAS CONJ - FISICOS'!BJ70*'COMPRAS CONJ - PRECIOS'!BJ70)/1000</f>
        <v>0</v>
      </c>
      <c r="BK70" s="459">
        <f>('COMPRAS CONJ - FISICOS'!BK70*'COMPRAS CONJ - PRECIOS'!BK70)/1000</f>
        <v>1.6180116304799999E-2</v>
      </c>
      <c r="BL70" s="459">
        <f>('COMPRAS CONJ - FISICOS'!BL70*'COMPRAS CONJ - PRECIOS'!BL70)/1000</f>
        <v>2.7021103722374991E-2</v>
      </c>
      <c r="BM70" s="459">
        <f>('COMPRAS CONJ - FISICOS'!BM70*'COMPRAS CONJ - PRECIOS'!BM70)/1000</f>
        <v>4.4123141676599989E-2</v>
      </c>
      <c r="BN70" s="459">
        <f>('COMPRAS CONJ - FISICOS'!BN70*'COMPRAS CONJ - PRECIOS'!BN70)/1000</f>
        <v>3.6558343029599996E-2</v>
      </c>
      <c r="BO70" s="459">
        <f>('COMPRAS CONJ - FISICOS'!BO70*'COMPRAS CONJ - PRECIOS'!BO70)/1000</f>
        <v>4.5234036073800006E-2</v>
      </c>
      <c r="BP70" s="459">
        <f>('COMPRAS CONJ - FISICOS'!BP70*'COMPRAS CONJ - PRECIOS'!BP70)/1000</f>
        <v>4.2237001976400006E-2</v>
      </c>
      <c r="BQ70" s="459">
        <f>('COMPRAS CONJ - FISICOS'!BQ70*'COMPRAS CONJ - PRECIOS'!BQ70)/1000</f>
        <v>4.2487417803600006E-2</v>
      </c>
      <c r="BR70" s="459">
        <f>('COMPRAS CONJ - FISICOS'!BR70*'COMPRAS CONJ - PRECIOS'!BR70)/1000</f>
        <v>4.6622026836000009E-2</v>
      </c>
      <c r="BS70" s="459">
        <f>('COMPRAS CONJ - FISICOS'!BS70*'COMPRAS CONJ - PRECIOS'!BS70)/1000</f>
        <v>2.8340596191600006E-2</v>
      </c>
      <c r="BT70" s="459">
        <f>('COMPRAS CONJ - FISICOS'!BT70*'COMPRAS CONJ - PRECIOS'!BT70)/1000</f>
        <v>2.6881470000000005E-2</v>
      </c>
      <c r="BU70" s="459">
        <f>('COMPRAS CONJ - FISICOS'!BU70*'COMPRAS CONJ - PRECIOS'!BU70)/1000</f>
        <v>2.6881470000000005E-2</v>
      </c>
      <c r="BV70" s="459">
        <f>('COMPRAS CONJ - FISICOS'!BV70*'COMPRAS CONJ - PRECIOS'!BV70)/1000</f>
        <v>2.6881470000000005E-2</v>
      </c>
      <c r="BW70" s="459">
        <f>('COMPRAS CONJ - FISICOS'!BW70*'COMPRAS CONJ - PRECIOS'!BW70)/1000</f>
        <v>2.6881470000000005E-2</v>
      </c>
      <c r="BX70" s="459">
        <f>('COMPRAS CONJ - FISICOS'!BX70*'COMPRAS CONJ - PRECIOS'!BX70)/1000</f>
        <v>2.6881470000000005E-2</v>
      </c>
      <c r="BY70" s="459">
        <f>('COMPRAS CONJ - FISICOS'!BY70*'COMPRAS CONJ - PRECIOS'!BY70)/1000</f>
        <v>2.7341448750000004E-2</v>
      </c>
      <c r="BZ70" s="459">
        <f>('COMPRAS CONJ - FISICOS'!BZ70*'COMPRAS CONJ - PRECIOS'!BZ70)/1000</f>
        <v>2.7341448750000004E-2</v>
      </c>
      <c r="CA70" s="459">
        <f>('COMPRAS CONJ - FISICOS'!CA70*'COMPRAS CONJ - PRECIOS'!CA70)/1000</f>
        <v>2.7341448750000004E-2</v>
      </c>
    </row>
    <row r="71" spans="1:79" x14ac:dyDescent="0.3">
      <c r="A71" s="9">
        <v>1</v>
      </c>
      <c r="B71" s="18" t="s">
        <v>2968</v>
      </c>
      <c r="C71" s="442" t="s">
        <v>2974</v>
      </c>
      <c r="D71" s="11" t="s">
        <v>2825</v>
      </c>
      <c r="E71" s="9" t="s">
        <v>2826</v>
      </c>
      <c r="F71" s="9" t="s">
        <v>2860</v>
      </c>
      <c r="G71" s="9" t="s">
        <v>2975</v>
      </c>
      <c r="H71" s="12" t="s">
        <v>2971</v>
      </c>
      <c r="I71" s="13">
        <v>105</v>
      </c>
      <c r="J71" s="14">
        <v>1.65</v>
      </c>
      <c r="K71" s="24">
        <v>42758</v>
      </c>
      <c r="L71" s="24">
        <v>43895</v>
      </c>
      <c r="M71" s="689">
        <v>43895</v>
      </c>
      <c r="N71" s="459">
        <f>('COMPRAS CONJ - FISICOS'!N71*'COMPRAS CONJ - PRECIOS'!N71)/1000</f>
        <v>0</v>
      </c>
      <c r="O71" s="459">
        <f>('COMPRAS CONJ - FISICOS'!O71*'COMPRAS CONJ - PRECIOS'!O71)/1000</f>
        <v>0</v>
      </c>
      <c r="P71" s="459">
        <f>('COMPRAS CONJ - FISICOS'!P71*'COMPRAS CONJ - PRECIOS'!P71)/1000</f>
        <v>0</v>
      </c>
      <c r="Q71" s="459">
        <f>('COMPRAS CONJ - FISICOS'!Q71*'COMPRAS CONJ - PRECIOS'!Q71)/1000</f>
        <v>0</v>
      </c>
      <c r="R71" s="459">
        <f>('COMPRAS CONJ - FISICOS'!R71*'COMPRAS CONJ - PRECIOS'!R71)/1000</f>
        <v>0</v>
      </c>
      <c r="S71" s="459">
        <f>('COMPRAS CONJ - FISICOS'!S71*'COMPRAS CONJ - PRECIOS'!S71)/1000</f>
        <v>0</v>
      </c>
      <c r="T71" s="459">
        <f>('COMPRAS CONJ - FISICOS'!T71*'COMPRAS CONJ - PRECIOS'!T71)/1000</f>
        <v>0</v>
      </c>
      <c r="U71" s="459">
        <f>('COMPRAS CONJ - FISICOS'!U71*'COMPRAS CONJ - PRECIOS'!U71)/1000</f>
        <v>0</v>
      </c>
      <c r="V71" s="459">
        <f>('COMPRAS CONJ - FISICOS'!V71*'COMPRAS CONJ - PRECIOS'!V71)/1000</f>
        <v>0</v>
      </c>
      <c r="W71" s="459">
        <f>('COMPRAS CONJ - FISICOS'!W71*'COMPRAS CONJ - PRECIOS'!W71)/1000</f>
        <v>0</v>
      </c>
      <c r="X71" s="459">
        <f>('COMPRAS CONJ - FISICOS'!X71*'COMPRAS CONJ - PRECIOS'!X71)/1000</f>
        <v>0</v>
      </c>
      <c r="Y71" s="459">
        <f>('COMPRAS CONJ - FISICOS'!Y71*'COMPRAS CONJ - PRECIOS'!Y71)/1000</f>
        <v>0</v>
      </c>
      <c r="Z71" s="459">
        <f>('COMPRAS CONJ - FISICOS'!Z71*'COMPRAS CONJ - PRECIOS'!Z71)/1000</f>
        <v>0</v>
      </c>
      <c r="AA71" s="459">
        <f>('COMPRAS CONJ - FISICOS'!AA71*'COMPRAS CONJ - PRECIOS'!AA71)/1000</f>
        <v>0</v>
      </c>
      <c r="AB71" s="459">
        <f>('COMPRAS CONJ - FISICOS'!AB71*'COMPRAS CONJ - PRECIOS'!AB71)/1000</f>
        <v>0</v>
      </c>
      <c r="AC71" s="459">
        <f>('COMPRAS CONJ - FISICOS'!AC71*'COMPRAS CONJ - PRECIOS'!AC71)/1000</f>
        <v>0</v>
      </c>
      <c r="AD71" s="459">
        <f>('COMPRAS CONJ - FISICOS'!AD71*'COMPRAS CONJ - PRECIOS'!AD71)/1000</f>
        <v>0</v>
      </c>
      <c r="AE71" s="459">
        <f>('COMPRAS CONJ - FISICOS'!AE71*'COMPRAS CONJ - PRECIOS'!AE71)/1000</f>
        <v>0</v>
      </c>
      <c r="AF71" s="459">
        <f>('COMPRAS CONJ - FISICOS'!AF71*'COMPRAS CONJ - PRECIOS'!AF71)/1000</f>
        <v>0</v>
      </c>
      <c r="AG71" s="459">
        <f>('COMPRAS CONJ - FISICOS'!AG71*'COMPRAS CONJ - PRECIOS'!AG71)/1000</f>
        <v>0</v>
      </c>
      <c r="AH71" s="459">
        <f>('COMPRAS CONJ - FISICOS'!AH71*'COMPRAS CONJ - PRECIOS'!AH71)/1000</f>
        <v>0</v>
      </c>
      <c r="AI71" s="459">
        <f>('COMPRAS CONJ - FISICOS'!AI71*'COMPRAS CONJ - PRECIOS'!AI71)/1000</f>
        <v>0</v>
      </c>
      <c r="AJ71" s="459">
        <f>('COMPRAS CONJ - FISICOS'!AJ71*'COMPRAS CONJ - PRECIOS'!AJ71)/1000</f>
        <v>0</v>
      </c>
      <c r="AK71" s="459">
        <f>('COMPRAS CONJ - FISICOS'!AK71*'COMPRAS CONJ - PRECIOS'!AK71)/1000</f>
        <v>0</v>
      </c>
      <c r="AL71" s="459">
        <f>('COMPRAS CONJ - FISICOS'!AL71*'COMPRAS CONJ - PRECIOS'!AL71)/1000</f>
        <v>0</v>
      </c>
      <c r="AM71" s="459">
        <f>('COMPRAS CONJ - FISICOS'!AM71*'COMPRAS CONJ - PRECIOS'!AM71)/1000</f>
        <v>0</v>
      </c>
      <c r="AN71" s="459">
        <f>('COMPRAS CONJ - FISICOS'!AN71*'COMPRAS CONJ - PRECIOS'!AN71)/1000</f>
        <v>0</v>
      </c>
      <c r="AO71" s="459">
        <f>('COMPRAS CONJ - FISICOS'!AO71*'COMPRAS CONJ - PRECIOS'!AO71)/1000</f>
        <v>0</v>
      </c>
      <c r="AP71" s="459">
        <f>('COMPRAS CONJ - FISICOS'!AP71*'COMPRAS CONJ - PRECIOS'!AP71)/1000</f>
        <v>0</v>
      </c>
      <c r="AQ71" s="459">
        <f>('COMPRAS CONJ - FISICOS'!AQ71*'COMPRAS CONJ - PRECIOS'!AQ71)/1000</f>
        <v>0</v>
      </c>
      <c r="AR71" s="459">
        <f>('COMPRAS CONJ - FISICOS'!AR71*'COMPRAS CONJ - PRECIOS'!AR71)/1000</f>
        <v>0</v>
      </c>
      <c r="AS71" s="459">
        <f>('COMPRAS CONJ - FISICOS'!AS71*'COMPRAS CONJ - PRECIOS'!AS71)/1000</f>
        <v>0</v>
      </c>
      <c r="AT71" s="459">
        <f>('COMPRAS CONJ - FISICOS'!AT71*'COMPRAS CONJ - PRECIOS'!AT71)/1000</f>
        <v>1.5734175675224997E-2</v>
      </c>
      <c r="AU71" s="459">
        <f>('COMPRAS CONJ - FISICOS'!AU71*'COMPRAS CONJ - PRECIOS'!AU71)/1000</f>
        <v>0</v>
      </c>
      <c r="AV71" s="459">
        <f>('COMPRAS CONJ - FISICOS'!AV71*'COMPRAS CONJ - PRECIOS'!AV71)/1000</f>
        <v>0</v>
      </c>
      <c r="AW71" s="459">
        <f>('COMPRAS CONJ - FISICOS'!AW71*'COMPRAS CONJ - PRECIOS'!AW71)/1000</f>
        <v>0</v>
      </c>
      <c r="AX71" s="459">
        <f>('COMPRAS CONJ - FISICOS'!AX71*'COMPRAS CONJ - PRECIOS'!AX71)/1000</f>
        <v>4.1162371117349994E-2</v>
      </c>
      <c r="AY71" s="459">
        <f>('COMPRAS CONJ - FISICOS'!AY71*'COMPRAS CONJ - PRECIOS'!AY71)/1000</f>
        <v>6.8532883016849983E-2</v>
      </c>
      <c r="AZ71" s="459">
        <f>('COMPRAS CONJ - FISICOS'!AZ71*'COMPRAS CONJ - PRECIOS'!AZ71)/1000</f>
        <v>9.343985234167497E-2</v>
      </c>
      <c r="BA71" s="459">
        <f>('COMPRAS CONJ - FISICOS'!BA71*'COMPRAS CONJ - PRECIOS'!BA71)/1000</f>
        <v>9.4681633037249996E-2</v>
      </c>
      <c r="BB71" s="459">
        <f>('COMPRAS CONJ - FISICOS'!BB71*'COMPRAS CONJ - PRECIOS'!BB71)/1000</f>
        <v>5.2033448167049995E-2</v>
      </c>
      <c r="BC71" s="459">
        <f>('COMPRAS CONJ - FISICOS'!BC71*'COMPRAS CONJ - PRECIOS'!BC71)/1000</f>
        <v>4.9952228142599989E-2</v>
      </c>
      <c r="BD71" s="459">
        <f>('COMPRAS CONJ - FISICOS'!BD71*'COMPRAS CONJ - PRECIOS'!BD71)/1000</f>
        <v>8.6892348391274993E-2</v>
      </c>
      <c r="BE71" s="459">
        <f>('COMPRAS CONJ - FISICOS'!BE71*'COMPRAS CONJ - PRECIOS'!BE71)/1000</f>
        <v>2.6180927504549999E-2</v>
      </c>
      <c r="BF71" s="459">
        <f>('COMPRAS CONJ - FISICOS'!BF71*'COMPRAS CONJ - PRECIOS'!BF71)/1000</f>
        <v>3.6780796697399996E-2</v>
      </c>
      <c r="BG71" s="459">
        <f>('COMPRAS CONJ - FISICOS'!BG71*'COMPRAS CONJ - PRECIOS'!BG71)/1000</f>
        <v>9.935485261379999E-2</v>
      </c>
      <c r="BH71" s="459">
        <f>('COMPRAS CONJ - FISICOS'!BH71*'COMPRAS CONJ - PRECIOS'!BH71)/1000</f>
        <v>3.1612777068600002E-2</v>
      </c>
      <c r="BI71" s="459">
        <f>('COMPRAS CONJ - FISICOS'!BI71*'COMPRAS CONJ - PRECIOS'!BI71)/1000</f>
        <v>0</v>
      </c>
      <c r="BJ71" s="459">
        <f>('COMPRAS CONJ - FISICOS'!BJ71*'COMPRAS CONJ - PRECIOS'!BJ71)/1000</f>
        <v>0</v>
      </c>
      <c r="BK71" s="459">
        <f>('COMPRAS CONJ - FISICOS'!BK71*'COMPRAS CONJ - PRECIOS'!BK71)/1000</f>
        <v>2.7034178472000003E-3</v>
      </c>
      <c r="BL71" s="459">
        <f>('COMPRAS CONJ - FISICOS'!BL71*'COMPRAS CONJ - PRECIOS'!BL71)/1000</f>
        <v>8.5719729286800009E-2</v>
      </c>
      <c r="BM71" s="459">
        <f>('COMPRAS CONJ - FISICOS'!BM71*'COMPRAS CONJ - PRECIOS'!BM71)/1000</f>
        <v>8.3774852216999998E-2</v>
      </c>
      <c r="BN71" s="459">
        <f>('COMPRAS CONJ - FISICOS'!BN71*'COMPRAS CONJ - PRECIOS'!BN71)/1000</f>
        <v>7.0661327158799997E-2</v>
      </c>
      <c r="BO71" s="459">
        <f>('COMPRAS CONJ - FISICOS'!BO71*'COMPRAS CONJ - PRECIOS'!BO71)/1000</f>
        <v>4.0337057690999989E-2</v>
      </c>
      <c r="BP71" s="459">
        <f>('COMPRAS CONJ - FISICOS'!BP71*'COMPRAS CONJ - PRECIOS'!BP71)/1000</f>
        <v>0.11208939782040003</v>
      </c>
      <c r="BQ71" s="459">
        <f>('COMPRAS CONJ - FISICOS'!BQ71*'COMPRAS CONJ - PRECIOS'!BQ71)/1000</f>
        <v>4.9825103328000012E-2</v>
      </c>
      <c r="BR71" s="459">
        <f>('COMPRAS CONJ - FISICOS'!BR71*'COMPRAS CONJ - PRECIOS'!BR71)/1000</f>
        <v>6.9124164659550014E-2</v>
      </c>
      <c r="BS71" s="459">
        <f>('COMPRAS CONJ - FISICOS'!BS71*'COMPRAS CONJ - PRECIOS'!BS71)/1000</f>
        <v>9.7940593431450007E-2</v>
      </c>
      <c r="BT71" s="459">
        <f>('COMPRAS CONJ - FISICOS'!BT71*'COMPRAS CONJ - PRECIOS'!BT71)/1000</f>
        <v>9.0125516250000023E-2</v>
      </c>
      <c r="BU71" s="459">
        <f>('COMPRAS CONJ - FISICOS'!BU71*'COMPRAS CONJ - PRECIOS'!BU71)/1000</f>
        <v>9.0125516250000023E-2</v>
      </c>
      <c r="BV71" s="459">
        <f>('COMPRAS CONJ - FISICOS'!BV71*'COMPRAS CONJ - PRECIOS'!BV71)/1000</f>
        <v>9.0125516250000023E-2</v>
      </c>
      <c r="BW71" s="459">
        <f>('COMPRAS CONJ - FISICOS'!BW71*'COMPRAS CONJ - PRECIOS'!BW71)/1000</f>
        <v>9.0125516250000023E-2</v>
      </c>
      <c r="BX71" s="459">
        <f>('COMPRAS CONJ - FISICOS'!BX71*'COMPRAS CONJ - PRECIOS'!BX71)/1000</f>
        <v>9.0125516250000023E-2</v>
      </c>
      <c r="BY71" s="459">
        <f>('COMPRAS CONJ - FISICOS'!BY71*'COMPRAS CONJ - PRECIOS'!BY71)/1000</f>
        <v>9.0125516250000023E-2</v>
      </c>
      <c r="BZ71" s="459">
        <f>('COMPRAS CONJ - FISICOS'!BZ71*'COMPRAS CONJ - PRECIOS'!BZ71)/1000</f>
        <v>9.0125516250000023E-2</v>
      </c>
      <c r="CA71" s="459">
        <f>('COMPRAS CONJ - FISICOS'!CA71*'COMPRAS CONJ - PRECIOS'!CA71)/1000</f>
        <v>9.0125516250000023E-2</v>
      </c>
    </row>
    <row r="72" spans="1:79" x14ac:dyDescent="0.3">
      <c r="A72" s="9">
        <v>1</v>
      </c>
      <c r="B72" s="18" t="s">
        <v>2968</v>
      </c>
      <c r="C72" s="442" t="s">
        <v>2976</v>
      </c>
      <c r="D72" s="11" t="s">
        <v>2825</v>
      </c>
      <c r="E72" s="9" t="s">
        <v>2826</v>
      </c>
      <c r="F72" s="9" t="s">
        <v>2977</v>
      </c>
      <c r="G72" s="9" t="s">
        <v>2978</v>
      </c>
      <c r="H72" s="12" t="s">
        <v>2971</v>
      </c>
      <c r="I72" s="13">
        <v>105</v>
      </c>
      <c r="J72" s="14">
        <v>0.51</v>
      </c>
      <c r="K72" s="24">
        <v>42758</v>
      </c>
      <c r="L72" s="24">
        <v>44218</v>
      </c>
      <c r="M72" s="689">
        <v>44218</v>
      </c>
      <c r="N72" s="459">
        <f>('COMPRAS CONJ - FISICOS'!N72*'COMPRAS CONJ - PRECIOS'!N72)/1000</f>
        <v>0</v>
      </c>
      <c r="O72" s="459">
        <f>('COMPRAS CONJ - FISICOS'!O72*'COMPRAS CONJ - PRECIOS'!O72)/1000</f>
        <v>0</v>
      </c>
      <c r="P72" s="459">
        <f>('COMPRAS CONJ - FISICOS'!P72*'COMPRAS CONJ - PRECIOS'!P72)/1000</f>
        <v>0</v>
      </c>
      <c r="Q72" s="459">
        <f>('COMPRAS CONJ - FISICOS'!Q72*'COMPRAS CONJ - PRECIOS'!Q72)/1000</f>
        <v>0</v>
      </c>
      <c r="R72" s="459">
        <f>('COMPRAS CONJ - FISICOS'!R72*'COMPRAS CONJ - PRECIOS'!R72)/1000</f>
        <v>0</v>
      </c>
      <c r="S72" s="459">
        <f>('COMPRAS CONJ - FISICOS'!S72*'COMPRAS CONJ - PRECIOS'!S72)/1000</f>
        <v>0</v>
      </c>
      <c r="T72" s="459">
        <f>('COMPRAS CONJ - FISICOS'!T72*'COMPRAS CONJ - PRECIOS'!T72)/1000</f>
        <v>0</v>
      </c>
      <c r="U72" s="459">
        <f>('COMPRAS CONJ - FISICOS'!U72*'COMPRAS CONJ - PRECIOS'!U72)/1000</f>
        <v>0</v>
      </c>
      <c r="V72" s="459">
        <f>('COMPRAS CONJ - FISICOS'!V72*'COMPRAS CONJ - PRECIOS'!V72)/1000</f>
        <v>0</v>
      </c>
      <c r="W72" s="459">
        <f>('COMPRAS CONJ - FISICOS'!W72*'COMPRAS CONJ - PRECIOS'!W72)/1000</f>
        <v>0</v>
      </c>
      <c r="X72" s="459">
        <f>('COMPRAS CONJ - FISICOS'!X72*'COMPRAS CONJ - PRECIOS'!X72)/1000</f>
        <v>0</v>
      </c>
      <c r="Y72" s="459">
        <f>('COMPRAS CONJ - FISICOS'!Y72*'COMPRAS CONJ - PRECIOS'!Y72)/1000</f>
        <v>0</v>
      </c>
      <c r="Z72" s="459">
        <f>('COMPRAS CONJ - FISICOS'!Z72*'COMPRAS CONJ - PRECIOS'!Z72)/1000</f>
        <v>0</v>
      </c>
      <c r="AA72" s="459">
        <f>('COMPRAS CONJ - FISICOS'!AA72*'COMPRAS CONJ - PRECIOS'!AA72)/1000</f>
        <v>0</v>
      </c>
      <c r="AB72" s="459">
        <f>('COMPRAS CONJ - FISICOS'!AB72*'COMPRAS CONJ - PRECIOS'!AB72)/1000</f>
        <v>0</v>
      </c>
      <c r="AC72" s="459">
        <f>('COMPRAS CONJ - FISICOS'!AC72*'COMPRAS CONJ - PRECIOS'!AC72)/1000</f>
        <v>0</v>
      </c>
      <c r="AD72" s="459">
        <f>('COMPRAS CONJ - FISICOS'!AD72*'COMPRAS CONJ - PRECIOS'!AD72)/1000</f>
        <v>0</v>
      </c>
      <c r="AE72" s="459">
        <f>('COMPRAS CONJ - FISICOS'!AE72*'COMPRAS CONJ - PRECIOS'!AE72)/1000</f>
        <v>0</v>
      </c>
      <c r="AF72" s="459">
        <f>('COMPRAS CONJ - FISICOS'!AF72*'COMPRAS CONJ - PRECIOS'!AF72)/1000</f>
        <v>0</v>
      </c>
      <c r="AG72" s="459">
        <f>('COMPRAS CONJ - FISICOS'!AG72*'COMPRAS CONJ - PRECIOS'!AG72)/1000</f>
        <v>0</v>
      </c>
      <c r="AH72" s="459">
        <f>('COMPRAS CONJ - FISICOS'!AH72*'COMPRAS CONJ - PRECIOS'!AH72)/1000</f>
        <v>0</v>
      </c>
      <c r="AI72" s="459">
        <f>('COMPRAS CONJ - FISICOS'!AI72*'COMPRAS CONJ - PRECIOS'!AI72)/1000</f>
        <v>0</v>
      </c>
      <c r="AJ72" s="459">
        <f>('COMPRAS CONJ - FISICOS'!AJ72*'COMPRAS CONJ - PRECIOS'!AJ72)/1000</f>
        <v>0</v>
      </c>
      <c r="AK72" s="459">
        <f>('COMPRAS CONJ - FISICOS'!AK72*'COMPRAS CONJ - PRECIOS'!AK72)/1000</f>
        <v>0</v>
      </c>
      <c r="AL72" s="459">
        <f>('COMPRAS CONJ - FISICOS'!AL72*'COMPRAS CONJ - PRECIOS'!AL72)/1000</f>
        <v>0</v>
      </c>
      <c r="AM72" s="459">
        <f>('COMPRAS CONJ - FISICOS'!AM72*'COMPRAS CONJ - PRECIOS'!AM72)/1000</f>
        <v>0</v>
      </c>
      <c r="AN72" s="459">
        <f>('COMPRAS CONJ - FISICOS'!AN72*'COMPRAS CONJ - PRECIOS'!AN72)/1000</f>
        <v>0</v>
      </c>
      <c r="AO72" s="459">
        <f>('COMPRAS CONJ - FISICOS'!AO72*'COMPRAS CONJ - PRECIOS'!AO72)/1000</f>
        <v>0</v>
      </c>
      <c r="AP72" s="459">
        <f>('COMPRAS CONJ - FISICOS'!AP72*'COMPRAS CONJ - PRECIOS'!AP72)/1000</f>
        <v>0</v>
      </c>
      <c r="AQ72" s="459">
        <f>('COMPRAS CONJ - FISICOS'!AQ72*'COMPRAS CONJ - PRECIOS'!AQ72)/1000</f>
        <v>0</v>
      </c>
      <c r="AR72" s="459">
        <f>('COMPRAS CONJ - FISICOS'!AR72*'COMPRAS CONJ - PRECIOS'!AR72)/1000</f>
        <v>0</v>
      </c>
      <c r="AS72" s="459">
        <f>('COMPRAS CONJ - FISICOS'!AS72*'COMPRAS CONJ - PRECIOS'!AS72)/1000</f>
        <v>0</v>
      </c>
      <c r="AT72" s="459">
        <f>('COMPRAS CONJ - FISICOS'!AT72*'COMPRAS CONJ - PRECIOS'!AT72)/1000</f>
        <v>0</v>
      </c>
      <c r="AU72" s="459">
        <f>('COMPRAS CONJ - FISICOS'!AU72*'COMPRAS CONJ - PRECIOS'!AU72)/1000</f>
        <v>0</v>
      </c>
      <c r="AV72" s="459">
        <f>('COMPRAS CONJ - FISICOS'!AV72*'COMPRAS CONJ - PRECIOS'!AV72)/1000</f>
        <v>0</v>
      </c>
      <c r="AW72" s="459">
        <f>('COMPRAS CONJ - FISICOS'!AW72*'COMPRAS CONJ - PRECIOS'!AW72)/1000</f>
        <v>0</v>
      </c>
      <c r="AX72" s="459">
        <f>('COMPRAS CONJ - FISICOS'!AX72*'COMPRAS CONJ - PRECIOS'!AX72)/1000</f>
        <v>0</v>
      </c>
      <c r="AY72" s="459">
        <f>('COMPRAS CONJ - FISICOS'!AY72*'COMPRAS CONJ - PRECIOS'!AY72)/1000</f>
        <v>0</v>
      </c>
      <c r="AZ72" s="459">
        <f>('COMPRAS CONJ - FISICOS'!AZ72*'COMPRAS CONJ - PRECIOS'!AZ72)/1000</f>
        <v>0</v>
      </c>
      <c r="BA72" s="459">
        <f>('COMPRAS CONJ - FISICOS'!BA72*'COMPRAS CONJ - PRECIOS'!BA72)/1000</f>
        <v>0</v>
      </c>
      <c r="BB72" s="459">
        <f>('COMPRAS CONJ - FISICOS'!BB72*'COMPRAS CONJ - PRECIOS'!BB72)/1000</f>
        <v>0</v>
      </c>
      <c r="BC72" s="459">
        <f>('COMPRAS CONJ - FISICOS'!BC72*'COMPRAS CONJ - PRECIOS'!BC72)/1000</f>
        <v>0</v>
      </c>
      <c r="BD72" s="459">
        <f>('COMPRAS CONJ - FISICOS'!BD72*'COMPRAS CONJ - PRECIOS'!BD72)/1000</f>
        <v>4.2005126446499992E-3</v>
      </c>
      <c r="BE72" s="459">
        <f>('COMPRAS CONJ - FISICOS'!BE72*'COMPRAS CONJ - PRECIOS'!BE72)/1000</f>
        <v>8.4838024813499984E-3</v>
      </c>
      <c r="BF72" s="459">
        <f>('COMPRAS CONJ - FISICOS'!BF72*'COMPRAS CONJ - PRECIOS'!BF72)/1000</f>
        <v>7.5134425490249986E-3</v>
      </c>
      <c r="BG72" s="459">
        <f>('COMPRAS CONJ - FISICOS'!BG72*'COMPRAS CONJ - PRECIOS'!BG72)/1000</f>
        <v>2.6315286923099999E-2</v>
      </c>
      <c r="BH72" s="459">
        <f>('COMPRAS CONJ - FISICOS'!BH72*'COMPRAS CONJ - PRECIOS'!BH72)/1000</f>
        <v>9.7634101430249965E-3</v>
      </c>
      <c r="BI72" s="459">
        <f>('COMPRAS CONJ - FISICOS'!BI72*'COMPRAS CONJ - PRECIOS'!BI72)/1000</f>
        <v>0</v>
      </c>
      <c r="BJ72" s="459">
        <f>('COMPRAS CONJ - FISICOS'!BJ72*'COMPRAS CONJ - PRECIOS'!BJ72)/1000</f>
        <v>0</v>
      </c>
      <c r="BK72" s="459">
        <f>('COMPRAS CONJ - FISICOS'!BK72*'COMPRAS CONJ - PRECIOS'!BK72)/1000</f>
        <v>5.7624715889999993E-4</v>
      </c>
      <c r="BL72" s="459">
        <f>('COMPRAS CONJ - FISICOS'!BL72*'COMPRAS CONJ - PRECIOS'!BL72)/1000</f>
        <v>1.9940583431474996E-2</v>
      </c>
      <c r="BM72" s="459">
        <f>('COMPRAS CONJ - FISICOS'!BM72*'COMPRAS CONJ - PRECIOS'!BM72)/1000</f>
        <v>2.0847202469624997E-2</v>
      </c>
      <c r="BN72" s="459">
        <f>('COMPRAS CONJ - FISICOS'!BN72*'COMPRAS CONJ - PRECIOS'!BN72)/1000</f>
        <v>5.618778243749999E-3</v>
      </c>
      <c r="BO72" s="459">
        <f>('COMPRAS CONJ - FISICOS'!BO72*'COMPRAS CONJ - PRECIOS'!BO72)/1000</f>
        <v>8.7170278340249988E-3</v>
      </c>
      <c r="BP72" s="459">
        <f>('COMPRAS CONJ - FISICOS'!BP72*'COMPRAS CONJ - PRECIOS'!BP72)/1000</f>
        <v>2.8510128662400006E-2</v>
      </c>
      <c r="BQ72" s="459">
        <f>('COMPRAS CONJ - FISICOS'!BQ72*'COMPRAS CONJ - PRECIOS'!BQ72)/1000</f>
        <v>1.6014426674400003E-2</v>
      </c>
      <c r="BR72" s="459">
        <f>('COMPRAS CONJ - FISICOS'!BR72*'COMPRAS CONJ - PRECIOS'!BR72)/1000</f>
        <v>1.7156829412800004E-2</v>
      </c>
      <c r="BS72" s="459">
        <f>('COMPRAS CONJ - FISICOS'!BS72*'COMPRAS CONJ - PRECIOS'!BS72)/1000</f>
        <v>2.5843606311600001E-2</v>
      </c>
      <c r="BT72" s="459">
        <f>('COMPRAS CONJ - FISICOS'!BT72*'COMPRAS CONJ - PRECIOS'!BT72)/1000</f>
        <v>2.6881470000000005E-2</v>
      </c>
      <c r="BU72" s="459">
        <f>('COMPRAS CONJ - FISICOS'!BU72*'COMPRAS CONJ - PRECIOS'!BU72)/1000</f>
        <v>2.6881470000000005E-2</v>
      </c>
      <c r="BV72" s="459">
        <f>('COMPRAS CONJ - FISICOS'!BV72*'COMPRAS CONJ - PRECIOS'!BV72)/1000</f>
        <v>2.6881470000000005E-2</v>
      </c>
      <c r="BW72" s="459">
        <f>('COMPRAS CONJ - FISICOS'!BW72*'COMPRAS CONJ - PRECIOS'!BW72)/1000</f>
        <v>2.6881470000000005E-2</v>
      </c>
      <c r="BX72" s="459">
        <f>('COMPRAS CONJ - FISICOS'!BX72*'COMPRAS CONJ - PRECIOS'!BX72)/1000</f>
        <v>2.6881470000000005E-2</v>
      </c>
      <c r="BY72" s="459">
        <f>('COMPRAS CONJ - FISICOS'!BY72*'COMPRAS CONJ - PRECIOS'!BY72)/1000</f>
        <v>2.6881470000000005E-2</v>
      </c>
      <c r="BZ72" s="459">
        <f>('COMPRAS CONJ - FISICOS'!BZ72*'COMPRAS CONJ - PRECIOS'!BZ72)/1000</f>
        <v>2.6881470000000005E-2</v>
      </c>
      <c r="CA72" s="459">
        <f>('COMPRAS CONJ - FISICOS'!CA72*'COMPRAS CONJ - PRECIOS'!CA72)/1000</f>
        <v>2.6881470000000005E-2</v>
      </c>
    </row>
    <row r="73" spans="1:79" x14ac:dyDescent="0.3">
      <c r="A73" s="9">
        <v>1</v>
      </c>
      <c r="B73" s="18" t="s">
        <v>2968</v>
      </c>
      <c r="C73" s="442" t="s">
        <v>2979</v>
      </c>
      <c r="D73" s="11" t="s">
        <v>2798</v>
      </c>
      <c r="E73" s="9" t="s">
        <v>2803</v>
      </c>
      <c r="F73" s="9" t="s">
        <v>2980</v>
      </c>
      <c r="G73" s="9" t="s">
        <v>2981</v>
      </c>
      <c r="H73" s="12" t="s">
        <v>2982</v>
      </c>
      <c r="I73" s="13">
        <v>105</v>
      </c>
      <c r="J73" s="14">
        <v>7</v>
      </c>
      <c r="K73" s="24">
        <v>42758</v>
      </c>
      <c r="L73" s="24">
        <v>42952</v>
      </c>
      <c r="M73" s="689">
        <v>42952</v>
      </c>
      <c r="N73" s="459">
        <f>('COMPRAS CONJ - FISICOS'!N73*'COMPRAS CONJ - PRECIOS'!N73)/1000</f>
        <v>0</v>
      </c>
      <c r="O73" s="459">
        <f>('COMPRAS CONJ - FISICOS'!O73*'COMPRAS CONJ - PRECIOS'!O73)/1000</f>
        <v>0.2068407554724</v>
      </c>
      <c r="P73" s="459">
        <f>('COMPRAS CONJ - FISICOS'!P73*'COMPRAS CONJ - PRECIOS'!P73)/1000</f>
        <v>0.29446479721259999</v>
      </c>
      <c r="Q73" s="459">
        <f>('COMPRAS CONJ - FISICOS'!Q73*'COMPRAS CONJ - PRECIOS'!Q73)/1000</f>
        <v>0.27650367371340001</v>
      </c>
      <c r="R73" s="459">
        <f>('COMPRAS CONJ - FISICOS'!R73*'COMPRAS CONJ - PRECIOS'!R73)/1000</f>
        <v>0.29290592465819998</v>
      </c>
      <c r="S73" s="459">
        <f>('COMPRAS CONJ - FISICOS'!S73*'COMPRAS CONJ - PRECIOS'!S73)/1000</f>
        <v>0.26221033486619999</v>
      </c>
      <c r="T73" s="459">
        <f>('COMPRAS CONJ - FISICOS'!T73*'COMPRAS CONJ - PRECIOS'!T73)/1000</f>
        <v>0.3463503336121499</v>
      </c>
      <c r="U73" s="459">
        <f>('COMPRAS CONJ - FISICOS'!U73*'COMPRAS CONJ - PRECIOS'!U73)/1000</f>
        <v>0.16027346943982496</v>
      </c>
      <c r="V73" s="459">
        <f>('COMPRAS CONJ - FISICOS'!V73*'COMPRAS CONJ - PRECIOS'!V73)/1000</f>
        <v>0.19875626670532495</v>
      </c>
      <c r="W73" s="459">
        <f>('COMPRAS CONJ - FISICOS'!W73*'COMPRAS CONJ - PRECIOS'!W73)/1000</f>
        <v>0.33385748679832489</v>
      </c>
      <c r="X73" s="459">
        <f>('COMPRAS CONJ - FISICOS'!X73*'COMPRAS CONJ - PRECIOS'!X73)/1000</f>
        <v>0.32750685501239996</v>
      </c>
      <c r="Y73" s="459">
        <f>('COMPRAS CONJ - FISICOS'!Y73*'COMPRAS CONJ - PRECIOS'!Y73)/1000</f>
        <v>0.33009542307892498</v>
      </c>
      <c r="Z73" s="459">
        <f>('COMPRAS CONJ - FISICOS'!Z73*'COMPRAS CONJ - PRECIOS'!Z73)/1000</f>
        <v>0.27201113411377498</v>
      </c>
      <c r="AA73" s="459">
        <f>('COMPRAS CONJ - FISICOS'!AA73*'COMPRAS CONJ - PRECIOS'!AA73)/1000</f>
        <v>0.21928760627759999</v>
      </c>
      <c r="AB73" s="459">
        <f>('COMPRAS CONJ - FISICOS'!AB73*'COMPRAS CONJ - PRECIOS'!AB73)/1000</f>
        <v>0.28766032110899997</v>
      </c>
      <c r="AC73" s="459">
        <f>('COMPRAS CONJ - FISICOS'!AC73*'COMPRAS CONJ - PRECIOS'!AC73)/1000</f>
        <v>0.26587022867999999</v>
      </c>
      <c r="AD73" s="459">
        <f>('COMPRAS CONJ - FISICOS'!AD73*'COMPRAS CONJ - PRECIOS'!AD73)/1000</f>
        <v>0.31742502155280006</v>
      </c>
      <c r="AE73" s="459">
        <f>('COMPRAS CONJ - FISICOS'!AE73*'COMPRAS CONJ - PRECIOS'!AE73)/1000</f>
        <v>0.34903455112260001</v>
      </c>
      <c r="AF73" s="459">
        <f>('COMPRAS CONJ - FISICOS'!AF73*'COMPRAS CONJ - PRECIOS'!AF73)/1000</f>
        <v>0.24266959763759999</v>
      </c>
      <c r="AG73" s="459">
        <f>('COMPRAS CONJ - FISICOS'!AG73*'COMPRAS CONJ - PRECIOS'!AG73)/1000</f>
        <v>8.6363858183400005E-2</v>
      </c>
      <c r="AH73" s="459">
        <f>('COMPRAS CONJ - FISICOS'!AH73*'COMPRAS CONJ - PRECIOS'!AH73)/1000</f>
        <v>5.9182667938800004E-2</v>
      </c>
      <c r="AI73" s="459">
        <f>('COMPRAS CONJ - FISICOS'!AI73*'COMPRAS CONJ - PRECIOS'!AI73)/1000</f>
        <v>4.9094437820399996E-2</v>
      </c>
      <c r="AJ73" s="459">
        <f>('COMPRAS CONJ - FISICOS'!AJ73*'COMPRAS CONJ - PRECIOS'!AJ73)/1000</f>
        <v>0.22068940162499998</v>
      </c>
      <c r="AK73" s="459">
        <f>('COMPRAS CONJ - FISICOS'!AK73*'COMPRAS CONJ - PRECIOS'!AK73)/1000</f>
        <v>0.41361706014299998</v>
      </c>
      <c r="AL73" s="459">
        <f>('COMPRAS CONJ - FISICOS'!AL73*'COMPRAS CONJ - PRECIOS'!AL73)/1000</f>
        <v>0.21554986006259996</v>
      </c>
      <c r="AM73" s="459">
        <f>('COMPRAS CONJ - FISICOS'!AM73*'COMPRAS CONJ - PRECIOS'!AM73)/1000</f>
        <v>0.17078792325839998</v>
      </c>
      <c r="AN73" s="459">
        <f>('COMPRAS CONJ - FISICOS'!AN73*'COMPRAS CONJ - PRECIOS'!AN73)/1000</f>
        <v>9.5512021006500011E-2</v>
      </c>
      <c r="AO73" s="459">
        <f>('COMPRAS CONJ - FISICOS'!AO73*'COMPRAS CONJ - PRECIOS'!AO73)/1000</f>
        <v>0.32342586925477501</v>
      </c>
      <c r="AP73" s="459">
        <f>('COMPRAS CONJ - FISICOS'!AP73*'COMPRAS CONJ - PRECIOS'!AP73)/1000</f>
        <v>0.35547185338244996</v>
      </c>
      <c r="AQ73" s="459">
        <f>('COMPRAS CONJ - FISICOS'!AQ73*'COMPRAS CONJ - PRECIOS'!AQ73)/1000</f>
        <v>0.39507398656897497</v>
      </c>
      <c r="AR73" s="459">
        <f>('COMPRAS CONJ - FISICOS'!AR73*'COMPRAS CONJ - PRECIOS'!AR73)/1000</f>
        <v>0.34669877786617503</v>
      </c>
      <c r="AS73" s="459">
        <f>('COMPRAS CONJ - FISICOS'!AS73*'COMPRAS CONJ - PRECIOS'!AS73)/1000</f>
        <v>0.11101941686745</v>
      </c>
      <c r="AT73" s="459">
        <f>('COMPRAS CONJ - FISICOS'!AT73*'COMPRAS CONJ - PRECIOS'!AT73)/1000</f>
        <v>2.090206806975E-2</v>
      </c>
      <c r="AU73" s="459">
        <f>('COMPRAS CONJ - FISICOS'!AU73*'COMPRAS CONJ - PRECIOS'!AU73)/1000</f>
        <v>0.11492326206112502</v>
      </c>
      <c r="AV73" s="459">
        <f>('COMPRAS CONJ - FISICOS'!AV73*'COMPRAS CONJ - PRECIOS'!AV73)/1000</f>
        <v>0.25345355076089998</v>
      </c>
      <c r="AW73" s="459">
        <f>('COMPRAS CONJ - FISICOS'!AW73*'COMPRAS CONJ - PRECIOS'!AW73)/1000</f>
        <v>0.29870126227934995</v>
      </c>
      <c r="AX73" s="459">
        <f>('COMPRAS CONJ - FISICOS'!AX73*'COMPRAS CONJ - PRECIOS'!AX73)/1000</f>
        <v>0.36407799692617498</v>
      </c>
      <c r="AY73" s="459">
        <f>('COMPRAS CONJ - FISICOS'!AY73*'COMPRAS CONJ - PRECIOS'!AY73)/1000</f>
        <v>0.21272866832857504</v>
      </c>
      <c r="AZ73" s="459">
        <f>('COMPRAS CONJ - FISICOS'!AZ73*'COMPRAS CONJ - PRECIOS'!AZ73)/1000</f>
        <v>0.19281747760852502</v>
      </c>
      <c r="BA73" s="459">
        <f>('COMPRAS CONJ - FISICOS'!BA73*'COMPRAS CONJ - PRECIOS'!BA73)/1000</f>
        <v>0.19872994891680001</v>
      </c>
      <c r="BB73" s="459">
        <f>('COMPRAS CONJ - FISICOS'!BB73*'COMPRAS CONJ - PRECIOS'!BB73)/1000</f>
        <v>0.19824358525649999</v>
      </c>
      <c r="BC73" s="459">
        <f>('COMPRAS CONJ - FISICOS'!BC73*'COMPRAS CONJ - PRECIOS'!BC73)/1000</f>
        <v>0.20390990279940002</v>
      </c>
      <c r="BD73" s="459">
        <f>('COMPRAS CONJ - FISICOS'!BD73*'COMPRAS CONJ - PRECIOS'!BD73)/1000</f>
        <v>0.19323936319590004</v>
      </c>
      <c r="BE73" s="459">
        <f>('COMPRAS CONJ - FISICOS'!BE73*'COMPRAS CONJ - PRECIOS'!BE73)/1000</f>
        <v>7.8705372919950015E-2</v>
      </c>
      <c r="BF73" s="459">
        <f>('COMPRAS CONJ - FISICOS'!BF73*'COMPRAS CONJ - PRECIOS'!BF73)/1000</f>
        <v>0</v>
      </c>
      <c r="BG73" s="459">
        <f>('COMPRAS CONJ - FISICOS'!BG73*'COMPRAS CONJ - PRECIOS'!BG73)/1000</f>
        <v>5.0264469675000002E-5</v>
      </c>
      <c r="BH73" s="459">
        <f>('COMPRAS CONJ - FISICOS'!BH73*'COMPRAS CONJ - PRECIOS'!BH73)/1000</f>
        <v>0.15325132867065003</v>
      </c>
      <c r="BI73" s="459">
        <f>('COMPRAS CONJ - FISICOS'!BI73*'COMPRAS CONJ - PRECIOS'!BI73)/1000</f>
        <v>0.21679892744107498</v>
      </c>
      <c r="BJ73" s="459">
        <f>('COMPRAS CONJ - FISICOS'!BJ73*'COMPRAS CONJ - PRECIOS'!BJ73)/1000</f>
        <v>0.64123133408932509</v>
      </c>
      <c r="BK73" s="459">
        <f>('COMPRAS CONJ - FISICOS'!BK73*'COMPRAS CONJ - PRECIOS'!BK73)/1000</f>
        <v>0.58877184239317493</v>
      </c>
      <c r="BL73" s="459">
        <f>('COMPRAS CONJ - FISICOS'!BL73*'COMPRAS CONJ - PRECIOS'!BL73)/1000</f>
        <v>0.60329223619454997</v>
      </c>
      <c r="BM73" s="459">
        <f>('COMPRAS CONJ - FISICOS'!BM73*'COMPRAS CONJ - PRECIOS'!BM73)/1000</f>
        <v>0.59086563337409992</v>
      </c>
      <c r="BN73" s="459">
        <f>('COMPRAS CONJ - FISICOS'!BN73*'COMPRAS CONJ - PRECIOS'!BN73)/1000</f>
        <v>0.63174837080827506</v>
      </c>
      <c r="BO73" s="459">
        <f>('COMPRAS CONJ - FISICOS'!BO73*'COMPRAS CONJ - PRECIOS'!BO73)/1000</f>
        <v>0.35324736225134995</v>
      </c>
      <c r="BP73" s="459">
        <f>('COMPRAS CONJ - FISICOS'!BP73*'COMPRAS CONJ - PRECIOS'!BP73)/1000</f>
        <v>0.31578555357194998</v>
      </c>
      <c r="BQ73" s="459">
        <f>('COMPRAS CONJ - FISICOS'!BQ73*'COMPRAS CONJ - PRECIOS'!BQ73)/1000</f>
        <v>1.2004472472300002E-2</v>
      </c>
      <c r="BR73" s="459">
        <f>('COMPRAS CONJ - FISICOS'!BR73*'COMPRAS CONJ - PRECIOS'!BR73)/1000</f>
        <v>0.30822980772045</v>
      </c>
      <c r="BS73" s="459">
        <f>('COMPRAS CONJ - FISICOS'!BS73*'COMPRAS CONJ - PRECIOS'!BS73)/1000</f>
        <v>0.48528968030235015</v>
      </c>
      <c r="BT73" s="459">
        <f>('COMPRAS CONJ - FISICOS'!BT73*'COMPRAS CONJ - PRECIOS'!BT73)/1000</f>
        <v>0.21089983464165002</v>
      </c>
      <c r="BU73" s="459">
        <f>('COMPRAS CONJ - FISICOS'!BU73*'COMPRAS CONJ - PRECIOS'!BU73)/1000</f>
        <v>0.62378344728315005</v>
      </c>
      <c r="BV73" s="459">
        <f>('COMPRAS CONJ - FISICOS'!BV73*'COMPRAS CONJ - PRECIOS'!BV73)/1000</f>
        <v>0.56317306663694999</v>
      </c>
      <c r="BW73" s="459">
        <f>('COMPRAS CONJ - FISICOS'!BW73*'COMPRAS CONJ - PRECIOS'!BW73)/1000</f>
        <v>0.58692463624410018</v>
      </c>
      <c r="BX73" s="459">
        <f>('COMPRAS CONJ - FISICOS'!BX73*'COMPRAS CONJ - PRECIOS'!BX73)/1000</f>
        <v>0.57483517295820019</v>
      </c>
      <c r="BY73" s="459">
        <f>('COMPRAS CONJ - FISICOS'!BY73*'COMPRAS CONJ - PRECIOS'!BY73)/1000</f>
        <v>0.6146087426440503</v>
      </c>
      <c r="BZ73" s="459">
        <f>('COMPRAS CONJ - FISICOS'!BZ73*'COMPRAS CONJ - PRECIOS'!BZ73)/1000</f>
        <v>0.34366359643770011</v>
      </c>
      <c r="CA73" s="459">
        <f>('COMPRAS CONJ - FISICOS'!CA73*'COMPRAS CONJ - PRECIOS'!CA73)/1000</f>
        <v>0.32118260520885</v>
      </c>
    </row>
    <row r="74" spans="1:79" x14ac:dyDescent="0.3">
      <c r="A74" s="9">
        <v>202</v>
      </c>
      <c r="B74" s="10" t="s">
        <v>2787</v>
      </c>
      <c r="C74" s="437" t="s">
        <v>2983</v>
      </c>
      <c r="D74" s="11" t="s">
        <v>2807</v>
      </c>
      <c r="E74" s="9" t="s">
        <v>2812</v>
      </c>
      <c r="F74" s="9" t="s">
        <v>2984</v>
      </c>
      <c r="G74" s="9" t="s">
        <v>2985</v>
      </c>
      <c r="H74" s="12" t="s">
        <v>2794</v>
      </c>
      <c r="I74" s="13">
        <v>76.23</v>
      </c>
      <c r="J74" s="14">
        <v>50</v>
      </c>
      <c r="K74" s="24">
        <v>42886</v>
      </c>
      <c r="L74" s="24">
        <v>44218</v>
      </c>
      <c r="M74" s="689">
        <v>44218</v>
      </c>
      <c r="N74" s="459">
        <f>('COMPRAS CONJ - FISICOS'!N74*'COMPRAS CONJ - PRECIOS'!N74)/1000</f>
        <v>0</v>
      </c>
      <c r="O74" s="459">
        <f>('COMPRAS CONJ - FISICOS'!O74*'COMPRAS CONJ - PRECIOS'!O74)/1000</f>
        <v>0</v>
      </c>
      <c r="P74" s="459">
        <f>('COMPRAS CONJ - FISICOS'!P74*'COMPRAS CONJ - PRECIOS'!P74)/1000</f>
        <v>0</v>
      </c>
      <c r="Q74" s="459">
        <f>('COMPRAS CONJ - FISICOS'!Q74*'COMPRAS CONJ - PRECIOS'!Q74)/1000</f>
        <v>0</v>
      </c>
      <c r="R74" s="459">
        <f>('COMPRAS CONJ - FISICOS'!R74*'COMPRAS CONJ - PRECIOS'!R74)/1000</f>
        <v>0</v>
      </c>
      <c r="S74" s="459">
        <f>('COMPRAS CONJ - FISICOS'!S74*'COMPRAS CONJ - PRECIOS'!S74)/1000</f>
        <v>0</v>
      </c>
      <c r="T74" s="459">
        <f>('COMPRAS CONJ - FISICOS'!T74*'COMPRAS CONJ - PRECIOS'!T74)/1000</f>
        <v>0</v>
      </c>
      <c r="U74" s="459">
        <f>('COMPRAS CONJ - FISICOS'!U74*'COMPRAS CONJ - PRECIOS'!U74)/1000</f>
        <v>0</v>
      </c>
      <c r="V74" s="459">
        <f>('COMPRAS CONJ - FISICOS'!V74*'COMPRAS CONJ - PRECIOS'!V74)/1000</f>
        <v>0</v>
      </c>
      <c r="W74" s="459">
        <f>('COMPRAS CONJ - FISICOS'!W74*'COMPRAS CONJ - PRECIOS'!W74)/1000</f>
        <v>0</v>
      </c>
      <c r="X74" s="459">
        <f>('COMPRAS CONJ - FISICOS'!X74*'COMPRAS CONJ - PRECIOS'!X74)/1000</f>
        <v>0</v>
      </c>
      <c r="Y74" s="459">
        <f>('COMPRAS CONJ - FISICOS'!Y74*'COMPRAS CONJ - PRECIOS'!Y74)/1000</f>
        <v>0</v>
      </c>
      <c r="Z74" s="459">
        <f>('COMPRAS CONJ - FISICOS'!Z74*'COMPRAS CONJ - PRECIOS'!Z74)/1000</f>
        <v>0</v>
      </c>
      <c r="AA74" s="459">
        <f>('COMPRAS CONJ - FISICOS'!AA74*'COMPRAS CONJ - PRECIOS'!AA74)/1000</f>
        <v>0</v>
      </c>
      <c r="AB74" s="459">
        <f>('COMPRAS CONJ - FISICOS'!AB74*'COMPRAS CONJ - PRECIOS'!AB74)/1000</f>
        <v>0</v>
      </c>
      <c r="AC74" s="459">
        <f>('COMPRAS CONJ - FISICOS'!AC74*'COMPRAS CONJ - PRECIOS'!AC74)/1000</f>
        <v>0</v>
      </c>
      <c r="AD74" s="459">
        <f>('COMPRAS CONJ - FISICOS'!AD74*'COMPRAS CONJ - PRECIOS'!AD74)/1000</f>
        <v>0</v>
      </c>
      <c r="AE74" s="459">
        <f>('COMPRAS CONJ - FISICOS'!AE74*'COMPRAS CONJ - PRECIOS'!AE74)/1000</f>
        <v>0</v>
      </c>
      <c r="AF74" s="459">
        <f>('COMPRAS CONJ - FISICOS'!AF74*'COMPRAS CONJ - PRECIOS'!AF74)/1000</f>
        <v>0</v>
      </c>
      <c r="AG74" s="459">
        <f>('COMPRAS CONJ - FISICOS'!AG74*'COMPRAS CONJ - PRECIOS'!AG74)/1000</f>
        <v>0</v>
      </c>
      <c r="AH74" s="459">
        <f>('COMPRAS CONJ - FISICOS'!AH74*'COMPRAS CONJ - PRECIOS'!AH74)/1000</f>
        <v>0</v>
      </c>
      <c r="AI74" s="459">
        <f>('COMPRAS CONJ - FISICOS'!AI74*'COMPRAS CONJ - PRECIOS'!AI74)/1000</f>
        <v>0</v>
      </c>
      <c r="AJ74" s="459">
        <f>('COMPRAS CONJ - FISICOS'!AJ74*'COMPRAS CONJ - PRECIOS'!AJ74)/1000</f>
        <v>0</v>
      </c>
      <c r="AK74" s="459">
        <f>('COMPRAS CONJ - FISICOS'!AK74*'COMPRAS CONJ - PRECIOS'!AK74)/1000</f>
        <v>0</v>
      </c>
      <c r="AL74" s="459">
        <f>('COMPRAS CONJ - FISICOS'!AL74*'COMPRAS CONJ - PRECIOS'!AL74)/1000</f>
        <v>0</v>
      </c>
      <c r="AM74" s="459">
        <f>('COMPRAS CONJ - FISICOS'!AM74*'COMPRAS CONJ - PRECIOS'!AM74)/1000</f>
        <v>0</v>
      </c>
      <c r="AN74" s="459">
        <f>('COMPRAS CONJ - FISICOS'!AN74*'COMPRAS CONJ - PRECIOS'!AN74)/1000</f>
        <v>0</v>
      </c>
      <c r="AO74" s="459">
        <f>('COMPRAS CONJ - FISICOS'!AO74*'COMPRAS CONJ - PRECIOS'!AO74)/1000</f>
        <v>0</v>
      </c>
      <c r="AP74" s="459">
        <f>('COMPRAS CONJ - FISICOS'!AP74*'COMPRAS CONJ - PRECIOS'!AP74)/1000</f>
        <v>0</v>
      </c>
      <c r="AQ74" s="459">
        <f>('COMPRAS CONJ - FISICOS'!AQ74*'COMPRAS CONJ - PRECIOS'!AQ74)/1000</f>
        <v>0</v>
      </c>
      <c r="AR74" s="459">
        <f>('COMPRAS CONJ - FISICOS'!AR74*'COMPRAS CONJ - PRECIOS'!AR74)/1000</f>
        <v>0</v>
      </c>
      <c r="AS74" s="459">
        <f>('COMPRAS CONJ - FISICOS'!AS74*'COMPRAS CONJ - PRECIOS'!AS74)/1000</f>
        <v>0</v>
      </c>
      <c r="AT74" s="459">
        <f>('COMPRAS CONJ - FISICOS'!AT74*'COMPRAS CONJ - PRECIOS'!AT74)/1000</f>
        <v>0</v>
      </c>
      <c r="AU74" s="459">
        <f>('COMPRAS CONJ - FISICOS'!AU74*'COMPRAS CONJ - PRECIOS'!AU74)/1000</f>
        <v>0</v>
      </c>
      <c r="AV74" s="459">
        <f>('COMPRAS CONJ - FISICOS'!AV74*'COMPRAS CONJ - PRECIOS'!AV74)/1000</f>
        <v>0</v>
      </c>
      <c r="AW74" s="459">
        <f>('COMPRAS CONJ - FISICOS'!AW74*'COMPRAS CONJ - PRECIOS'!AW74)/1000</f>
        <v>0</v>
      </c>
      <c r="AX74" s="459">
        <f>('COMPRAS CONJ - FISICOS'!AX74*'COMPRAS CONJ - PRECIOS'!AX74)/1000</f>
        <v>0</v>
      </c>
      <c r="AY74" s="459">
        <f>('COMPRAS CONJ - FISICOS'!AY74*'COMPRAS CONJ - PRECIOS'!AY74)/1000</f>
        <v>0</v>
      </c>
      <c r="AZ74" s="459">
        <f>('COMPRAS CONJ - FISICOS'!AZ74*'COMPRAS CONJ - PRECIOS'!AZ74)/1000</f>
        <v>0</v>
      </c>
      <c r="BA74" s="459">
        <f>('COMPRAS CONJ - FISICOS'!BA74*'COMPRAS CONJ - PRECIOS'!BA74)/1000</f>
        <v>0</v>
      </c>
      <c r="BB74" s="459">
        <f>('COMPRAS CONJ - FISICOS'!BB74*'COMPRAS CONJ - PRECIOS'!BB74)/1000</f>
        <v>0</v>
      </c>
      <c r="BC74" s="459">
        <f>('COMPRAS CONJ - FISICOS'!BC74*'COMPRAS CONJ - PRECIOS'!BC74)/1000</f>
        <v>0</v>
      </c>
      <c r="BD74" s="459">
        <f>('COMPRAS CONJ - FISICOS'!BD74*'COMPRAS CONJ - PRECIOS'!BD74)/1000</f>
        <v>0.63429603396473155</v>
      </c>
      <c r="BE74" s="459">
        <f>('COMPRAS CONJ - FISICOS'!BE74*'COMPRAS CONJ - PRECIOS'!BE74)/1000</f>
        <v>1.8030463106453027</v>
      </c>
      <c r="BF74" s="459">
        <f>('COMPRAS CONJ - FISICOS'!BF74*'COMPRAS CONJ - PRECIOS'!BF74)/1000</f>
        <v>1.9912876222732758</v>
      </c>
      <c r="BG74" s="459">
        <f>('COMPRAS CONJ - FISICOS'!BG74*'COMPRAS CONJ - PRECIOS'!BG74)/1000</f>
        <v>1.6956827703895119</v>
      </c>
      <c r="BH74" s="459">
        <f>('COMPRAS CONJ - FISICOS'!BH74*'COMPRAS CONJ - PRECIOS'!BH74)/1000</f>
        <v>1.8932921409223897</v>
      </c>
      <c r="BI74" s="459">
        <f>('COMPRAS CONJ - FISICOS'!BI74*'COMPRAS CONJ - PRECIOS'!BI74)/1000</f>
        <v>2.0359360089298</v>
      </c>
      <c r="BJ74" s="459">
        <f>('COMPRAS CONJ - FISICOS'!BJ74*'COMPRAS CONJ - PRECIOS'!BJ74)/1000</f>
        <v>2.1810979451184807</v>
      </c>
      <c r="BK74" s="459">
        <f>('COMPRAS CONJ - FISICOS'!BK74*'COMPRAS CONJ - PRECIOS'!BK74)/1000</f>
        <v>1.9715803349358154</v>
      </c>
      <c r="BL74" s="459">
        <f>('COMPRAS CONJ - FISICOS'!BL74*'COMPRAS CONJ - PRECIOS'!BL74)/1000</f>
        <v>1.8471784402723461</v>
      </c>
      <c r="BM74" s="459">
        <f>('COMPRAS CONJ - FISICOS'!BM74*'COMPRAS CONJ - PRECIOS'!BM74)/1000</f>
        <v>2.2561786582819066</v>
      </c>
      <c r="BN74" s="459">
        <f>('COMPRAS CONJ - FISICOS'!BN74*'COMPRAS CONJ - PRECIOS'!BN74)/1000</f>
        <v>2.0325574232024985</v>
      </c>
      <c r="BO74" s="459">
        <f>('COMPRAS CONJ - FISICOS'!BO74*'COMPRAS CONJ - PRECIOS'!BO74)/1000</f>
        <v>2.0327236240838378</v>
      </c>
      <c r="BP74" s="459">
        <f>('COMPRAS CONJ - FISICOS'!BP74*'COMPRAS CONJ - PRECIOS'!BP74)/1000</f>
        <v>1.988140284764172</v>
      </c>
      <c r="BQ74" s="459">
        <f>('COMPRAS CONJ - FISICOS'!BQ74*'COMPRAS CONJ - PRECIOS'!BQ74)/1000</f>
        <v>1.8204100860629375</v>
      </c>
      <c r="BR74" s="459">
        <f>('COMPRAS CONJ - FISICOS'!BR74*'COMPRAS CONJ - PRECIOS'!BR74)/1000</f>
        <v>2.0865246850524386</v>
      </c>
      <c r="BS74" s="459">
        <f>('COMPRAS CONJ - FISICOS'!BS74*'COMPRAS CONJ - PRECIOS'!BS74)/1000</f>
        <v>2.0294165131344717</v>
      </c>
      <c r="BT74" s="459">
        <f>('COMPRAS CONJ - FISICOS'!BT74*'COMPRAS CONJ - PRECIOS'!BT74)/1000</f>
        <v>1.3920632218944</v>
      </c>
      <c r="BU74" s="459">
        <f>('COMPRAS CONJ - FISICOS'!BU74*'COMPRAS CONJ - PRECIOS'!BU74)/1000</f>
        <v>1.1999519547840001</v>
      </c>
      <c r="BV74" s="459">
        <f>('COMPRAS CONJ - FISICOS'!BV74*'COMPRAS CONJ - PRECIOS'!BV74)/1000</f>
        <v>1.2932359521016321</v>
      </c>
      <c r="BW74" s="459">
        <f>('COMPRAS CONJ - FISICOS'!BW74*'COMPRAS CONJ - PRECIOS'!BW74)/1000</f>
        <v>1.27406051169408</v>
      </c>
      <c r="BX74" s="459">
        <f>('COMPRAS CONJ - FISICOS'!BX74*'COMPRAS CONJ - PRECIOS'!BX74)/1000</f>
        <v>1.26267063316416</v>
      </c>
      <c r="BY74" s="459">
        <f>('COMPRAS CONJ - FISICOS'!BY74*'COMPRAS CONJ - PRECIOS'!BY74)/1000</f>
        <v>1.2441449808659522</v>
      </c>
      <c r="BZ74" s="459">
        <f>('COMPRAS CONJ - FISICOS'!BZ74*'COMPRAS CONJ - PRECIOS'!BZ74)/1000</f>
        <v>1.20137940692352</v>
      </c>
      <c r="CA74" s="459">
        <f>('COMPRAS CONJ - FISICOS'!CA74*'COMPRAS CONJ - PRECIOS'!CA74)/1000</f>
        <v>1.401143899202784</v>
      </c>
    </row>
    <row r="75" spans="1:79" x14ac:dyDescent="0.3">
      <c r="A75" s="9">
        <v>202</v>
      </c>
      <c r="B75" s="10" t="s">
        <v>2787</v>
      </c>
      <c r="C75" s="437" t="s">
        <v>2986</v>
      </c>
      <c r="D75" s="11" t="s">
        <v>2807</v>
      </c>
      <c r="E75" s="9" t="s">
        <v>2812</v>
      </c>
      <c r="F75" s="9" t="s">
        <v>2984</v>
      </c>
      <c r="G75" s="9" t="s">
        <v>2987</v>
      </c>
      <c r="H75" s="12" t="s">
        <v>2794</v>
      </c>
      <c r="I75" s="13">
        <v>76.23</v>
      </c>
      <c r="J75" s="14">
        <v>50</v>
      </c>
      <c r="K75" s="24">
        <v>42886</v>
      </c>
      <c r="L75" s="24">
        <v>43869</v>
      </c>
      <c r="M75" s="689">
        <v>43869</v>
      </c>
      <c r="N75" s="459">
        <f>('COMPRAS CONJ - FISICOS'!N75*'COMPRAS CONJ - PRECIOS'!N75)/1000</f>
        <v>0</v>
      </c>
      <c r="O75" s="459">
        <f>('COMPRAS CONJ - FISICOS'!O75*'COMPRAS CONJ - PRECIOS'!O75)/1000</f>
        <v>0</v>
      </c>
      <c r="P75" s="459">
        <f>('COMPRAS CONJ - FISICOS'!P75*'COMPRAS CONJ - PRECIOS'!P75)/1000</f>
        <v>0</v>
      </c>
      <c r="Q75" s="459">
        <f>('COMPRAS CONJ - FISICOS'!Q75*'COMPRAS CONJ - PRECIOS'!Q75)/1000</f>
        <v>0</v>
      </c>
      <c r="R75" s="459">
        <f>('COMPRAS CONJ - FISICOS'!R75*'COMPRAS CONJ - PRECIOS'!R75)/1000</f>
        <v>0</v>
      </c>
      <c r="S75" s="459">
        <f>('COMPRAS CONJ - FISICOS'!S75*'COMPRAS CONJ - PRECIOS'!S75)/1000</f>
        <v>0</v>
      </c>
      <c r="T75" s="459">
        <f>('COMPRAS CONJ - FISICOS'!T75*'COMPRAS CONJ - PRECIOS'!T75)/1000</f>
        <v>0</v>
      </c>
      <c r="U75" s="459">
        <f>('COMPRAS CONJ - FISICOS'!U75*'COMPRAS CONJ - PRECIOS'!U75)/1000</f>
        <v>0</v>
      </c>
      <c r="V75" s="459">
        <f>('COMPRAS CONJ - FISICOS'!V75*'COMPRAS CONJ - PRECIOS'!V75)/1000</f>
        <v>0</v>
      </c>
      <c r="W75" s="459">
        <f>('COMPRAS CONJ - FISICOS'!W75*'COMPRAS CONJ - PRECIOS'!W75)/1000</f>
        <v>0</v>
      </c>
      <c r="X75" s="459">
        <f>('COMPRAS CONJ - FISICOS'!X75*'COMPRAS CONJ - PRECIOS'!X75)/1000</f>
        <v>0</v>
      </c>
      <c r="Y75" s="459">
        <f>('COMPRAS CONJ - FISICOS'!Y75*'COMPRAS CONJ - PRECIOS'!Y75)/1000</f>
        <v>0</v>
      </c>
      <c r="Z75" s="459">
        <f>('COMPRAS CONJ - FISICOS'!Z75*'COMPRAS CONJ - PRECIOS'!Z75)/1000</f>
        <v>0</v>
      </c>
      <c r="AA75" s="459">
        <f>('COMPRAS CONJ - FISICOS'!AA75*'COMPRAS CONJ - PRECIOS'!AA75)/1000</f>
        <v>0</v>
      </c>
      <c r="AB75" s="459">
        <f>('COMPRAS CONJ - FISICOS'!AB75*'COMPRAS CONJ - PRECIOS'!AB75)/1000</f>
        <v>0</v>
      </c>
      <c r="AC75" s="459">
        <f>('COMPRAS CONJ - FISICOS'!AC75*'COMPRAS CONJ - PRECIOS'!AC75)/1000</f>
        <v>0</v>
      </c>
      <c r="AD75" s="459">
        <f>('COMPRAS CONJ - FISICOS'!AD75*'COMPRAS CONJ - PRECIOS'!AD75)/1000</f>
        <v>0</v>
      </c>
      <c r="AE75" s="459">
        <f>('COMPRAS CONJ - FISICOS'!AE75*'COMPRAS CONJ - PRECIOS'!AE75)/1000</f>
        <v>0</v>
      </c>
      <c r="AF75" s="459">
        <f>('COMPRAS CONJ - FISICOS'!AF75*'COMPRAS CONJ - PRECIOS'!AF75)/1000</f>
        <v>0</v>
      </c>
      <c r="AG75" s="459">
        <f>('COMPRAS CONJ - FISICOS'!AG75*'COMPRAS CONJ - PRECIOS'!AG75)/1000</f>
        <v>0</v>
      </c>
      <c r="AH75" s="459">
        <f>('COMPRAS CONJ - FISICOS'!AH75*'COMPRAS CONJ - PRECIOS'!AH75)/1000</f>
        <v>0</v>
      </c>
      <c r="AI75" s="459">
        <f>('COMPRAS CONJ - FISICOS'!AI75*'COMPRAS CONJ - PRECIOS'!AI75)/1000</f>
        <v>0</v>
      </c>
      <c r="AJ75" s="459">
        <f>('COMPRAS CONJ - FISICOS'!AJ75*'COMPRAS CONJ - PRECIOS'!AJ75)/1000</f>
        <v>0</v>
      </c>
      <c r="AK75" s="459">
        <f>('COMPRAS CONJ - FISICOS'!AK75*'COMPRAS CONJ - PRECIOS'!AK75)/1000</f>
        <v>0</v>
      </c>
      <c r="AL75" s="459">
        <f>('COMPRAS CONJ - FISICOS'!AL75*'COMPRAS CONJ - PRECIOS'!AL75)/1000</f>
        <v>0</v>
      </c>
      <c r="AM75" s="459">
        <f>('COMPRAS CONJ - FISICOS'!AM75*'COMPRAS CONJ - PRECIOS'!AM75)/1000</f>
        <v>0</v>
      </c>
      <c r="AN75" s="459">
        <f>('COMPRAS CONJ - FISICOS'!AN75*'COMPRAS CONJ - PRECIOS'!AN75)/1000</f>
        <v>0</v>
      </c>
      <c r="AO75" s="459">
        <f>('COMPRAS CONJ - FISICOS'!AO75*'COMPRAS CONJ - PRECIOS'!AO75)/1000</f>
        <v>0</v>
      </c>
      <c r="AP75" s="459">
        <f>('COMPRAS CONJ - FISICOS'!AP75*'COMPRAS CONJ - PRECIOS'!AP75)/1000</f>
        <v>0</v>
      </c>
      <c r="AQ75" s="459">
        <f>('COMPRAS CONJ - FISICOS'!AQ75*'COMPRAS CONJ - PRECIOS'!AQ75)/1000</f>
        <v>0</v>
      </c>
      <c r="AR75" s="459">
        <f>('COMPRAS CONJ - FISICOS'!AR75*'COMPRAS CONJ - PRECIOS'!AR75)/1000</f>
        <v>0</v>
      </c>
      <c r="AS75" s="459">
        <f>('COMPRAS CONJ - FISICOS'!AS75*'COMPRAS CONJ - PRECIOS'!AS75)/1000</f>
        <v>1.289299592116097</v>
      </c>
      <c r="AT75" s="459">
        <f>('COMPRAS CONJ - FISICOS'!AT75*'COMPRAS CONJ - PRECIOS'!AT75)/1000</f>
        <v>1.8951379158390178</v>
      </c>
      <c r="AU75" s="459">
        <f>('COMPRAS CONJ - FISICOS'!AU75*'COMPRAS CONJ - PRECIOS'!AU75)/1000</f>
        <v>1.8367328397091904</v>
      </c>
      <c r="AV75" s="459">
        <f>('COMPRAS CONJ - FISICOS'!AV75*'COMPRAS CONJ - PRECIOS'!AV75)/1000</f>
        <v>1.862102459111791</v>
      </c>
      <c r="AW75" s="459">
        <f>('COMPRAS CONJ - FISICOS'!AW75*'COMPRAS CONJ - PRECIOS'!AW75)/1000</f>
        <v>1.9588327095044169</v>
      </c>
      <c r="AX75" s="459">
        <f>('COMPRAS CONJ - FISICOS'!AX75*'COMPRAS CONJ - PRECIOS'!AX75)/1000</f>
        <v>2.0276737565326011</v>
      </c>
      <c r="AY75" s="459">
        <f>('COMPRAS CONJ - FISICOS'!AY75*'COMPRAS CONJ - PRECIOS'!AY75)/1000</f>
        <v>2.3564553893908684</v>
      </c>
      <c r="AZ75" s="459">
        <f>('COMPRAS CONJ - FISICOS'!AZ75*'COMPRAS CONJ - PRECIOS'!AZ75)/1000</f>
        <v>1.4980742914922631</v>
      </c>
      <c r="BA75" s="459">
        <f>('COMPRAS CONJ - FISICOS'!BA75*'COMPRAS CONJ - PRECIOS'!BA75)/1000</f>
        <v>2.0093098074345455</v>
      </c>
      <c r="BB75" s="459">
        <f>('COMPRAS CONJ - FISICOS'!BB75*'COMPRAS CONJ - PRECIOS'!BB75)/1000</f>
        <v>1.9161450295971636</v>
      </c>
      <c r="BC75" s="459">
        <f>('COMPRAS CONJ - FISICOS'!BC75*'COMPRAS CONJ - PRECIOS'!BC75)/1000</f>
        <v>2.1459267535679127</v>
      </c>
      <c r="BD75" s="459">
        <f>('COMPRAS CONJ - FISICOS'!BD75*'COMPRAS CONJ - PRECIOS'!BD75)/1000</f>
        <v>2.0374991353518763</v>
      </c>
      <c r="BE75" s="459">
        <f>('COMPRAS CONJ - FISICOS'!BE75*'COMPRAS CONJ - PRECIOS'!BE75)/1000</f>
        <v>1.8636468352369562</v>
      </c>
      <c r="BF75" s="459">
        <f>('COMPRAS CONJ - FISICOS'!BF75*'COMPRAS CONJ - PRECIOS'!BF75)/1000</f>
        <v>1.9509665687121458</v>
      </c>
      <c r="BG75" s="459">
        <f>('COMPRAS CONJ - FISICOS'!BG75*'COMPRAS CONJ - PRECIOS'!BG75)/1000</f>
        <v>1.5878504773396187</v>
      </c>
      <c r="BH75" s="459">
        <f>('COMPRAS CONJ - FISICOS'!BH75*'COMPRAS CONJ - PRECIOS'!BH75)/1000</f>
        <v>1.5350989272005773</v>
      </c>
      <c r="BI75" s="459">
        <f>('COMPRAS CONJ - FISICOS'!BI75*'COMPRAS CONJ - PRECIOS'!BI75)/1000</f>
        <v>1.957176708707405</v>
      </c>
      <c r="BJ75" s="459">
        <f>('COMPRAS CONJ - FISICOS'!BJ75*'COMPRAS CONJ - PRECIOS'!BJ75)/1000</f>
        <v>2.1295222396806204</v>
      </c>
      <c r="BK75" s="459">
        <f>('COMPRAS CONJ - FISICOS'!BK75*'COMPRAS CONJ - PRECIOS'!BK75)/1000</f>
        <v>1.9033812485802577</v>
      </c>
      <c r="BL75" s="459">
        <f>('COMPRAS CONJ - FISICOS'!BL75*'COMPRAS CONJ - PRECIOS'!BL75)/1000</f>
        <v>1.776510003642066</v>
      </c>
      <c r="BM75" s="459">
        <f>('COMPRAS CONJ - FISICOS'!BM75*'COMPRAS CONJ - PRECIOS'!BM75)/1000</f>
        <v>2.2042629122072328</v>
      </c>
      <c r="BN75" s="459">
        <f>('COMPRAS CONJ - FISICOS'!BN75*'COMPRAS CONJ - PRECIOS'!BN75)/1000</f>
        <v>2.0778423476582777</v>
      </c>
      <c r="BO75" s="459">
        <f>('COMPRAS CONJ - FISICOS'!BO75*'COMPRAS CONJ - PRECIOS'!BO75)/1000</f>
        <v>2.0768519389638631</v>
      </c>
      <c r="BP75" s="459">
        <f>('COMPRAS CONJ - FISICOS'!BP75*'COMPRAS CONJ - PRECIOS'!BP75)/1000</f>
        <v>1.9822980775419361</v>
      </c>
      <c r="BQ75" s="459">
        <f>('COMPRAS CONJ - FISICOS'!BQ75*'COMPRAS CONJ - PRECIOS'!BQ75)/1000</f>
        <v>1.7274977944655507</v>
      </c>
      <c r="BR75" s="459">
        <f>('COMPRAS CONJ - FISICOS'!BR75*'COMPRAS CONJ - PRECIOS'!BR75)/1000</f>
        <v>1.9866263983250458</v>
      </c>
      <c r="BS75" s="459">
        <f>('COMPRAS CONJ - FISICOS'!BS75*'COMPRAS CONJ - PRECIOS'!BS75)/1000</f>
        <v>1.88903039123799</v>
      </c>
      <c r="BT75" s="459">
        <f>('COMPRAS CONJ - FISICOS'!BT75*'COMPRAS CONJ - PRECIOS'!BT75)/1000</f>
        <v>1.4158833292295998</v>
      </c>
      <c r="BU75" s="459">
        <f>('COMPRAS CONJ - FISICOS'!BU75*'COMPRAS CONJ - PRECIOS'!BU75)/1000</f>
        <v>1.220484775356</v>
      </c>
      <c r="BV75" s="459">
        <f>('COMPRAS CONJ - FISICOS'!BV75*'COMPRAS CONJ - PRECIOS'!BV75)/1000</f>
        <v>1.3153649895650881</v>
      </c>
      <c r="BW75" s="459">
        <f>('COMPRAS CONJ - FISICOS'!BW75*'COMPRAS CONJ - PRECIOS'!BW75)/1000</f>
        <v>1.2958614311227197</v>
      </c>
      <c r="BX75" s="459">
        <f>('COMPRAS CONJ - FISICOS'!BX75*'COMPRAS CONJ - PRECIOS'!BX75)/1000</f>
        <v>1.2842766561794399</v>
      </c>
      <c r="BY75" s="459">
        <f>('COMPRAS CONJ - FISICOS'!BY75*'COMPRAS CONJ - PRECIOS'!BY75)/1000</f>
        <v>1.2654340046104682</v>
      </c>
      <c r="BZ75" s="459">
        <f>('COMPRAS CONJ - FISICOS'!BZ75*'COMPRAS CONJ - PRECIOS'!BZ75)/1000</f>
        <v>1.2219366531556799</v>
      </c>
      <c r="CA75" s="459">
        <f>('COMPRAS CONJ - FISICOS'!CA75*'COMPRAS CONJ - PRECIOS'!CA75)/1000</f>
        <v>1.4251193893573562</v>
      </c>
    </row>
    <row r="76" spans="1:79" x14ac:dyDescent="0.3">
      <c r="A76" s="9">
        <v>202</v>
      </c>
      <c r="B76" s="10" t="s">
        <v>2787</v>
      </c>
      <c r="C76" s="437" t="s">
        <v>2988</v>
      </c>
      <c r="D76" s="11" t="s">
        <v>2807</v>
      </c>
      <c r="E76" s="9" t="s">
        <v>2812</v>
      </c>
      <c r="F76" s="9" t="s">
        <v>2984</v>
      </c>
      <c r="G76" s="9" t="s">
        <v>2989</v>
      </c>
      <c r="H76" s="12" t="s">
        <v>2794</v>
      </c>
      <c r="I76" s="13">
        <v>76.23</v>
      </c>
      <c r="J76" s="14">
        <v>50</v>
      </c>
      <c r="K76" s="24">
        <v>42886</v>
      </c>
      <c r="L76" s="24">
        <v>44218</v>
      </c>
      <c r="M76" s="689">
        <v>44218</v>
      </c>
      <c r="N76" s="459">
        <f>('COMPRAS CONJ - FISICOS'!N76*'COMPRAS CONJ - PRECIOS'!N76)/1000</f>
        <v>0</v>
      </c>
      <c r="O76" s="459">
        <f>('COMPRAS CONJ - FISICOS'!O76*'COMPRAS CONJ - PRECIOS'!O76)/1000</f>
        <v>0</v>
      </c>
      <c r="P76" s="459">
        <f>('COMPRAS CONJ - FISICOS'!P76*'COMPRAS CONJ - PRECIOS'!P76)/1000</f>
        <v>0</v>
      </c>
      <c r="Q76" s="459">
        <f>('COMPRAS CONJ - FISICOS'!Q76*'COMPRAS CONJ - PRECIOS'!Q76)/1000</f>
        <v>0</v>
      </c>
      <c r="R76" s="459">
        <f>('COMPRAS CONJ - FISICOS'!R76*'COMPRAS CONJ - PRECIOS'!R76)/1000</f>
        <v>0</v>
      </c>
      <c r="S76" s="459">
        <f>('COMPRAS CONJ - FISICOS'!S76*'COMPRAS CONJ - PRECIOS'!S76)/1000</f>
        <v>0</v>
      </c>
      <c r="T76" s="459">
        <f>('COMPRAS CONJ - FISICOS'!T76*'COMPRAS CONJ - PRECIOS'!T76)/1000</f>
        <v>0</v>
      </c>
      <c r="U76" s="459">
        <f>('COMPRAS CONJ - FISICOS'!U76*'COMPRAS CONJ - PRECIOS'!U76)/1000</f>
        <v>0</v>
      </c>
      <c r="V76" s="459">
        <f>('COMPRAS CONJ - FISICOS'!V76*'COMPRAS CONJ - PRECIOS'!V76)/1000</f>
        <v>0</v>
      </c>
      <c r="W76" s="459">
        <f>('COMPRAS CONJ - FISICOS'!W76*'COMPRAS CONJ - PRECIOS'!W76)/1000</f>
        <v>0</v>
      </c>
      <c r="X76" s="459">
        <f>('COMPRAS CONJ - FISICOS'!X76*'COMPRAS CONJ - PRECIOS'!X76)/1000</f>
        <v>0</v>
      </c>
      <c r="Y76" s="459">
        <f>('COMPRAS CONJ - FISICOS'!Y76*'COMPRAS CONJ - PRECIOS'!Y76)/1000</f>
        <v>0</v>
      </c>
      <c r="Z76" s="459">
        <f>('COMPRAS CONJ - FISICOS'!Z76*'COMPRAS CONJ - PRECIOS'!Z76)/1000</f>
        <v>0</v>
      </c>
      <c r="AA76" s="459">
        <f>('COMPRAS CONJ - FISICOS'!AA76*'COMPRAS CONJ - PRECIOS'!AA76)/1000</f>
        <v>0</v>
      </c>
      <c r="AB76" s="459">
        <f>('COMPRAS CONJ - FISICOS'!AB76*'COMPRAS CONJ - PRECIOS'!AB76)/1000</f>
        <v>0</v>
      </c>
      <c r="AC76" s="459">
        <f>('COMPRAS CONJ - FISICOS'!AC76*'COMPRAS CONJ - PRECIOS'!AC76)/1000</f>
        <v>0</v>
      </c>
      <c r="AD76" s="459">
        <f>('COMPRAS CONJ - FISICOS'!AD76*'COMPRAS CONJ - PRECIOS'!AD76)/1000</f>
        <v>0</v>
      </c>
      <c r="AE76" s="459">
        <f>('COMPRAS CONJ - FISICOS'!AE76*'COMPRAS CONJ - PRECIOS'!AE76)/1000</f>
        <v>0</v>
      </c>
      <c r="AF76" s="459">
        <f>('COMPRAS CONJ - FISICOS'!AF76*'COMPRAS CONJ - PRECIOS'!AF76)/1000</f>
        <v>0</v>
      </c>
      <c r="AG76" s="459">
        <f>('COMPRAS CONJ - FISICOS'!AG76*'COMPRAS CONJ - PRECIOS'!AG76)/1000</f>
        <v>0</v>
      </c>
      <c r="AH76" s="459">
        <f>('COMPRAS CONJ - FISICOS'!AH76*'COMPRAS CONJ - PRECIOS'!AH76)/1000</f>
        <v>0</v>
      </c>
      <c r="AI76" s="459">
        <f>('COMPRAS CONJ - FISICOS'!AI76*'COMPRAS CONJ - PRECIOS'!AI76)/1000</f>
        <v>0</v>
      </c>
      <c r="AJ76" s="459">
        <f>('COMPRAS CONJ - FISICOS'!AJ76*'COMPRAS CONJ - PRECIOS'!AJ76)/1000</f>
        <v>0</v>
      </c>
      <c r="AK76" s="459">
        <f>('COMPRAS CONJ - FISICOS'!AK76*'COMPRAS CONJ - PRECIOS'!AK76)/1000</f>
        <v>0</v>
      </c>
      <c r="AL76" s="459">
        <f>('COMPRAS CONJ - FISICOS'!AL76*'COMPRAS CONJ - PRECIOS'!AL76)/1000</f>
        <v>0</v>
      </c>
      <c r="AM76" s="459">
        <f>('COMPRAS CONJ - FISICOS'!AM76*'COMPRAS CONJ - PRECIOS'!AM76)/1000</f>
        <v>0</v>
      </c>
      <c r="AN76" s="459">
        <f>('COMPRAS CONJ - FISICOS'!AN76*'COMPRAS CONJ - PRECIOS'!AN76)/1000</f>
        <v>0</v>
      </c>
      <c r="AO76" s="459">
        <f>('COMPRAS CONJ - FISICOS'!AO76*'COMPRAS CONJ - PRECIOS'!AO76)/1000</f>
        <v>0</v>
      </c>
      <c r="AP76" s="459">
        <f>('COMPRAS CONJ - FISICOS'!AP76*'COMPRAS CONJ - PRECIOS'!AP76)/1000</f>
        <v>0</v>
      </c>
      <c r="AQ76" s="459">
        <f>('COMPRAS CONJ - FISICOS'!AQ76*'COMPRAS CONJ - PRECIOS'!AQ76)/1000</f>
        <v>0</v>
      </c>
      <c r="AR76" s="459">
        <f>('COMPRAS CONJ - FISICOS'!AR76*'COMPRAS CONJ - PRECIOS'!AR76)/1000</f>
        <v>0</v>
      </c>
      <c r="AS76" s="459">
        <f>('COMPRAS CONJ - FISICOS'!AS76*'COMPRAS CONJ - PRECIOS'!AS76)/1000</f>
        <v>0</v>
      </c>
      <c r="AT76" s="459">
        <f>('COMPRAS CONJ - FISICOS'!AT76*'COMPRAS CONJ - PRECIOS'!AT76)/1000</f>
        <v>0</v>
      </c>
      <c r="AU76" s="459">
        <f>('COMPRAS CONJ - FISICOS'!AU76*'COMPRAS CONJ - PRECIOS'!AU76)/1000</f>
        <v>0</v>
      </c>
      <c r="AV76" s="459">
        <f>('COMPRAS CONJ - FISICOS'!AV76*'COMPRAS CONJ - PRECIOS'!AV76)/1000</f>
        <v>0</v>
      </c>
      <c r="AW76" s="459">
        <f>('COMPRAS CONJ - FISICOS'!AW76*'COMPRAS CONJ - PRECIOS'!AW76)/1000</f>
        <v>0</v>
      </c>
      <c r="AX76" s="459">
        <f>('COMPRAS CONJ - FISICOS'!AX76*'COMPRAS CONJ - PRECIOS'!AX76)/1000</f>
        <v>0</v>
      </c>
      <c r="AY76" s="459">
        <f>('COMPRAS CONJ - FISICOS'!AY76*'COMPRAS CONJ - PRECIOS'!AY76)/1000</f>
        <v>0</v>
      </c>
      <c r="AZ76" s="459">
        <f>('COMPRAS CONJ - FISICOS'!AZ76*'COMPRAS CONJ - PRECIOS'!AZ76)/1000</f>
        <v>0</v>
      </c>
      <c r="BA76" s="459">
        <f>('COMPRAS CONJ - FISICOS'!BA76*'COMPRAS CONJ - PRECIOS'!BA76)/1000</f>
        <v>0</v>
      </c>
      <c r="BB76" s="459">
        <f>('COMPRAS CONJ - FISICOS'!BB76*'COMPRAS CONJ - PRECIOS'!BB76)/1000</f>
        <v>0</v>
      </c>
      <c r="BC76" s="459">
        <f>('COMPRAS CONJ - FISICOS'!BC76*'COMPRAS CONJ - PRECIOS'!BC76)/1000</f>
        <v>0</v>
      </c>
      <c r="BD76" s="459">
        <f>('COMPRAS CONJ - FISICOS'!BD76*'COMPRAS CONJ - PRECIOS'!BD76)/1000</f>
        <v>0.62878314003109603</v>
      </c>
      <c r="BE76" s="459">
        <f>('COMPRAS CONJ - FISICOS'!BE76*'COMPRAS CONJ - PRECIOS'!BE76)/1000</f>
        <v>1.8487038505072948</v>
      </c>
      <c r="BF76" s="459">
        <f>('COMPRAS CONJ - FISICOS'!BF76*'COMPRAS CONJ - PRECIOS'!BF76)/1000</f>
        <v>1.975095608405119</v>
      </c>
      <c r="BG76" s="459">
        <f>('COMPRAS CONJ - FISICOS'!BG76*'COMPRAS CONJ - PRECIOS'!BG76)/1000</f>
        <v>1.7030137093716977</v>
      </c>
      <c r="BH76" s="459">
        <f>('COMPRAS CONJ - FISICOS'!BH76*'COMPRAS CONJ - PRECIOS'!BH76)/1000</f>
        <v>1.8745579847109657</v>
      </c>
      <c r="BI76" s="459">
        <f>('COMPRAS CONJ - FISICOS'!BI76*'COMPRAS CONJ - PRECIOS'!BI76)/1000</f>
        <v>2.0353323716086287</v>
      </c>
      <c r="BJ76" s="459">
        <f>('COMPRAS CONJ - FISICOS'!BJ76*'COMPRAS CONJ - PRECIOS'!BJ76)/1000</f>
        <v>2.2354171901396875</v>
      </c>
      <c r="BK76" s="459">
        <f>('COMPRAS CONJ - FISICOS'!BK76*'COMPRAS CONJ - PRECIOS'!BK76)/1000</f>
        <v>1.9707000230788103</v>
      </c>
      <c r="BL76" s="459">
        <f>('COMPRAS CONJ - FISICOS'!BL76*'COMPRAS CONJ - PRECIOS'!BL76)/1000</f>
        <v>1.8283243590687539</v>
      </c>
      <c r="BM76" s="459">
        <f>('COMPRAS CONJ - FISICOS'!BM76*'COMPRAS CONJ - PRECIOS'!BM76)/1000</f>
        <v>2.1713973061237724</v>
      </c>
      <c r="BN76" s="459">
        <f>('COMPRAS CONJ - FISICOS'!BN76*'COMPRAS CONJ - PRECIOS'!BN76)/1000</f>
        <v>1.9801555514389686</v>
      </c>
      <c r="BO76" s="459">
        <f>('COMPRAS CONJ - FISICOS'!BO76*'COMPRAS CONJ - PRECIOS'!BO76)/1000</f>
        <v>2.0218776791230364</v>
      </c>
      <c r="BP76" s="459">
        <f>('COMPRAS CONJ - FISICOS'!BP76*'COMPRAS CONJ - PRECIOS'!BP76)/1000</f>
        <v>1.9440084829966418</v>
      </c>
      <c r="BQ76" s="459">
        <f>('COMPRAS CONJ - FISICOS'!BQ76*'COMPRAS CONJ - PRECIOS'!BQ76)/1000</f>
        <v>1.7946411426161066</v>
      </c>
      <c r="BR76" s="459">
        <f>('COMPRAS CONJ - FISICOS'!BR76*'COMPRAS CONJ - PRECIOS'!BR76)/1000</f>
        <v>2.0830893579164593</v>
      </c>
      <c r="BS76" s="459">
        <f>('COMPRAS CONJ - FISICOS'!BS76*'COMPRAS CONJ - PRECIOS'!BS76)/1000</f>
        <v>2.0064831067123925</v>
      </c>
      <c r="BT76" s="459">
        <f>('COMPRAS CONJ - FISICOS'!BT76*'COMPRAS CONJ - PRECIOS'!BT76)/1000</f>
        <v>1.3920632218944</v>
      </c>
      <c r="BU76" s="459">
        <f>('COMPRAS CONJ - FISICOS'!BU76*'COMPRAS CONJ - PRECIOS'!BU76)/1000</f>
        <v>1.1999519547840001</v>
      </c>
      <c r="BV76" s="459">
        <f>('COMPRAS CONJ - FISICOS'!BV76*'COMPRAS CONJ - PRECIOS'!BV76)/1000</f>
        <v>1.2932359521016321</v>
      </c>
      <c r="BW76" s="459">
        <f>('COMPRAS CONJ - FISICOS'!BW76*'COMPRAS CONJ - PRECIOS'!BW76)/1000</f>
        <v>1.27406051169408</v>
      </c>
      <c r="BX76" s="459">
        <f>('COMPRAS CONJ - FISICOS'!BX76*'COMPRAS CONJ - PRECIOS'!BX76)/1000</f>
        <v>1.26267063316416</v>
      </c>
      <c r="BY76" s="459">
        <f>('COMPRAS CONJ - FISICOS'!BY76*'COMPRAS CONJ - PRECIOS'!BY76)/1000</f>
        <v>1.2441449808659522</v>
      </c>
      <c r="BZ76" s="459">
        <f>('COMPRAS CONJ - FISICOS'!BZ76*'COMPRAS CONJ - PRECIOS'!BZ76)/1000</f>
        <v>1.20137940692352</v>
      </c>
      <c r="CA76" s="459">
        <f>('COMPRAS CONJ - FISICOS'!CA76*'COMPRAS CONJ - PRECIOS'!CA76)/1000</f>
        <v>1.401143899202784</v>
      </c>
    </row>
    <row r="77" spans="1:79" x14ac:dyDescent="0.3">
      <c r="A77" s="9">
        <v>202</v>
      </c>
      <c r="B77" s="10" t="s">
        <v>2787</v>
      </c>
      <c r="C77" s="437" t="s">
        <v>2990</v>
      </c>
      <c r="D77" s="11" t="s">
        <v>2807</v>
      </c>
      <c r="E77" s="9" t="s">
        <v>2808</v>
      </c>
      <c r="F77" s="9" t="s">
        <v>2809</v>
      </c>
      <c r="G77" s="9" t="s">
        <v>2991</v>
      </c>
      <c r="H77" s="12" t="s">
        <v>2992</v>
      </c>
      <c r="I77" s="13">
        <v>72.33</v>
      </c>
      <c r="J77" s="14">
        <v>25</v>
      </c>
      <c r="K77" s="24">
        <v>42886</v>
      </c>
      <c r="L77" s="24">
        <v>51501</v>
      </c>
      <c r="M77" s="689"/>
      <c r="N77" s="459">
        <f>('COMPRAS CONJ - FISICOS'!N77*'COMPRAS CONJ - PRECIOS'!N77)/1000</f>
        <v>0</v>
      </c>
      <c r="O77" s="459">
        <f>('COMPRAS CONJ - FISICOS'!O77*'COMPRAS CONJ - PRECIOS'!O77)/1000</f>
        <v>0</v>
      </c>
      <c r="P77" s="459">
        <f>('COMPRAS CONJ - FISICOS'!P77*'COMPRAS CONJ - PRECIOS'!P77)/1000</f>
        <v>0</v>
      </c>
      <c r="Q77" s="459">
        <f>('COMPRAS CONJ - FISICOS'!Q77*'COMPRAS CONJ - PRECIOS'!Q77)/1000</f>
        <v>0</v>
      </c>
      <c r="R77" s="459">
        <f>('COMPRAS CONJ - FISICOS'!R77*'COMPRAS CONJ - PRECIOS'!R77)/1000</f>
        <v>0</v>
      </c>
      <c r="S77" s="459">
        <f>('COMPRAS CONJ - FISICOS'!S77*'COMPRAS CONJ - PRECIOS'!S77)/1000</f>
        <v>0</v>
      </c>
      <c r="T77" s="459">
        <f>('COMPRAS CONJ - FISICOS'!T77*'COMPRAS CONJ - PRECIOS'!T77)/1000</f>
        <v>0</v>
      </c>
      <c r="U77" s="459">
        <f>('COMPRAS CONJ - FISICOS'!U77*'COMPRAS CONJ - PRECIOS'!U77)/1000</f>
        <v>0</v>
      </c>
      <c r="V77" s="459">
        <f>('COMPRAS CONJ - FISICOS'!V77*'COMPRAS CONJ - PRECIOS'!V77)/1000</f>
        <v>0</v>
      </c>
      <c r="W77" s="459">
        <f>('COMPRAS CONJ - FISICOS'!W77*'COMPRAS CONJ - PRECIOS'!W77)/1000</f>
        <v>0</v>
      </c>
      <c r="X77" s="459">
        <f>('COMPRAS CONJ - FISICOS'!X77*'COMPRAS CONJ - PRECIOS'!X77)/1000</f>
        <v>0</v>
      </c>
      <c r="Y77" s="459">
        <f>('COMPRAS CONJ - FISICOS'!Y77*'COMPRAS CONJ - PRECIOS'!Y77)/1000</f>
        <v>0</v>
      </c>
      <c r="Z77" s="459">
        <f>('COMPRAS CONJ - FISICOS'!Z77*'COMPRAS CONJ - PRECIOS'!Z77)/1000</f>
        <v>0</v>
      </c>
      <c r="AA77" s="459">
        <f>('COMPRAS CONJ - FISICOS'!AA77*'COMPRAS CONJ - PRECIOS'!AA77)/1000</f>
        <v>0</v>
      </c>
      <c r="AB77" s="459">
        <f>('COMPRAS CONJ - FISICOS'!AB77*'COMPRAS CONJ - PRECIOS'!AB77)/1000</f>
        <v>0</v>
      </c>
      <c r="AC77" s="459">
        <f>('COMPRAS CONJ - FISICOS'!AC77*'COMPRAS CONJ - PRECIOS'!AC77)/1000</f>
        <v>0</v>
      </c>
      <c r="AD77" s="459">
        <f>('COMPRAS CONJ - FISICOS'!AD77*'COMPRAS CONJ - PRECIOS'!AD77)/1000</f>
        <v>0</v>
      </c>
      <c r="AE77" s="459">
        <f>('COMPRAS CONJ - FISICOS'!AE77*'COMPRAS CONJ - PRECIOS'!AE77)/1000</f>
        <v>0</v>
      </c>
      <c r="AF77" s="459">
        <f>('COMPRAS CONJ - FISICOS'!AF77*'COMPRAS CONJ - PRECIOS'!AF77)/1000</f>
        <v>0</v>
      </c>
      <c r="AG77" s="459">
        <f>('COMPRAS CONJ - FISICOS'!AG77*'COMPRAS CONJ - PRECIOS'!AG77)/1000</f>
        <v>0</v>
      </c>
      <c r="AH77" s="459">
        <f>('COMPRAS CONJ - FISICOS'!AH77*'COMPRAS CONJ - PRECIOS'!AH77)/1000</f>
        <v>0</v>
      </c>
      <c r="AI77" s="459">
        <f>('COMPRAS CONJ - FISICOS'!AI77*'COMPRAS CONJ - PRECIOS'!AI77)/1000</f>
        <v>0</v>
      </c>
      <c r="AJ77" s="459">
        <f>('COMPRAS CONJ - FISICOS'!AJ77*'COMPRAS CONJ - PRECIOS'!AJ77)/1000</f>
        <v>0</v>
      </c>
      <c r="AK77" s="459">
        <f>('COMPRAS CONJ - FISICOS'!AK77*'COMPRAS CONJ - PRECIOS'!AK77)/1000</f>
        <v>0</v>
      </c>
      <c r="AL77" s="459">
        <f>('COMPRAS CONJ - FISICOS'!AL77*'COMPRAS CONJ - PRECIOS'!AL77)/1000</f>
        <v>0</v>
      </c>
      <c r="AM77" s="459">
        <f>('COMPRAS CONJ - FISICOS'!AM77*'COMPRAS CONJ - PRECIOS'!AM77)/1000</f>
        <v>0</v>
      </c>
      <c r="AN77" s="459">
        <f>('COMPRAS CONJ - FISICOS'!AN77*'COMPRAS CONJ - PRECIOS'!AN77)/1000</f>
        <v>0</v>
      </c>
      <c r="AO77" s="459">
        <f>('COMPRAS CONJ - FISICOS'!AO77*'COMPRAS CONJ - PRECIOS'!AO77)/1000</f>
        <v>0</v>
      </c>
      <c r="AP77" s="459">
        <f>('COMPRAS CONJ - FISICOS'!AP77*'COMPRAS CONJ - PRECIOS'!AP77)/1000</f>
        <v>0</v>
      </c>
      <c r="AQ77" s="459">
        <f>('COMPRAS CONJ - FISICOS'!AQ77*'COMPRAS CONJ - PRECIOS'!AQ77)/1000</f>
        <v>0</v>
      </c>
      <c r="AR77" s="459">
        <f>('COMPRAS CONJ - FISICOS'!AR77*'COMPRAS CONJ - PRECIOS'!AR77)/1000</f>
        <v>0</v>
      </c>
      <c r="AS77" s="459">
        <f>('COMPRAS CONJ - FISICOS'!AS77*'COMPRAS CONJ - PRECIOS'!AS77)/1000</f>
        <v>0</v>
      </c>
      <c r="AT77" s="459">
        <f>('COMPRAS CONJ - FISICOS'!AT77*'COMPRAS CONJ - PRECIOS'!AT77)/1000</f>
        <v>0</v>
      </c>
      <c r="AU77" s="459">
        <f>('COMPRAS CONJ - FISICOS'!AU77*'COMPRAS CONJ - PRECIOS'!AU77)/1000</f>
        <v>0</v>
      </c>
      <c r="AV77" s="459">
        <f>('COMPRAS CONJ - FISICOS'!AV77*'COMPRAS CONJ - PRECIOS'!AV77)/1000</f>
        <v>0</v>
      </c>
      <c r="AW77" s="459">
        <f>('COMPRAS CONJ - FISICOS'!AW77*'COMPRAS CONJ - PRECIOS'!AW77)/1000</f>
        <v>0</v>
      </c>
      <c r="AX77" s="459">
        <f>('COMPRAS CONJ - FISICOS'!AX77*'COMPRAS CONJ - PRECIOS'!AX77)/1000</f>
        <v>0</v>
      </c>
      <c r="AY77" s="459">
        <f>('COMPRAS CONJ - FISICOS'!AY77*'COMPRAS CONJ - PRECIOS'!AY77)/1000</f>
        <v>0</v>
      </c>
      <c r="AZ77" s="459">
        <f>('COMPRAS CONJ - FISICOS'!AZ77*'COMPRAS CONJ - PRECIOS'!AZ77)/1000</f>
        <v>0</v>
      </c>
      <c r="BA77" s="459">
        <f>('COMPRAS CONJ - FISICOS'!BA77*'COMPRAS CONJ - PRECIOS'!BA77)/1000</f>
        <v>0</v>
      </c>
      <c r="BB77" s="459">
        <f>('COMPRAS CONJ - FISICOS'!BB77*'COMPRAS CONJ - PRECIOS'!BB77)/1000</f>
        <v>0</v>
      </c>
      <c r="BC77" s="459">
        <f>('COMPRAS CONJ - FISICOS'!BC77*'COMPRAS CONJ - PRECIOS'!BC77)/1000</f>
        <v>0</v>
      </c>
      <c r="BD77" s="459">
        <f>('COMPRAS CONJ - FISICOS'!BD77*'COMPRAS CONJ - PRECIOS'!BD77)/1000</f>
        <v>0</v>
      </c>
      <c r="BE77" s="459">
        <f>('COMPRAS CONJ - FISICOS'!BE77*'COMPRAS CONJ - PRECIOS'!BE77)/1000</f>
        <v>0</v>
      </c>
      <c r="BF77" s="459">
        <f>('COMPRAS CONJ - FISICOS'!BF77*'COMPRAS CONJ - PRECIOS'!BF77)/1000</f>
        <v>0</v>
      </c>
      <c r="BG77" s="459">
        <f>('COMPRAS CONJ - FISICOS'!BG77*'COMPRAS CONJ - PRECIOS'!BG77)/1000</f>
        <v>0</v>
      </c>
      <c r="BH77" s="459">
        <f>('COMPRAS CONJ - FISICOS'!BH77*'COMPRAS CONJ - PRECIOS'!BH77)/1000</f>
        <v>0</v>
      </c>
      <c r="BI77" s="459">
        <f>('COMPRAS CONJ - FISICOS'!BI77*'COMPRAS CONJ - PRECIOS'!BI77)/1000</f>
        <v>0</v>
      </c>
      <c r="BJ77" s="459">
        <f>('COMPRAS CONJ - FISICOS'!BJ77*'COMPRAS CONJ - PRECIOS'!BJ77)/1000</f>
        <v>0</v>
      </c>
      <c r="BK77" s="459">
        <f>('COMPRAS CONJ - FISICOS'!BK77*'COMPRAS CONJ - PRECIOS'!BK77)/1000</f>
        <v>0</v>
      </c>
      <c r="BL77" s="459">
        <f>('COMPRAS CONJ - FISICOS'!BL77*'COMPRAS CONJ - PRECIOS'!BL77)/1000</f>
        <v>0</v>
      </c>
      <c r="BM77" s="459">
        <f>('COMPRAS CONJ - FISICOS'!BM77*'COMPRAS CONJ - PRECIOS'!BM77)/1000</f>
        <v>0</v>
      </c>
      <c r="BN77" s="459">
        <f>('COMPRAS CONJ - FISICOS'!BN77*'COMPRAS CONJ - PRECIOS'!BN77)/1000</f>
        <v>0</v>
      </c>
      <c r="BO77" s="459">
        <f>('COMPRAS CONJ - FISICOS'!BO77*'COMPRAS CONJ - PRECIOS'!BO77)/1000</f>
        <v>0</v>
      </c>
      <c r="BP77" s="459">
        <f>('COMPRAS CONJ - FISICOS'!BP77*'COMPRAS CONJ - PRECIOS'!BP77)/1000</f>
        <v>0</v>
      </c>
      <c r="BQ77" s="459">
        <f>('COMPRAS CONJ - FISICOS'!BQ77*'COMPRAS CONJ - PRECIOS'!BQ77)/1000</f>
        <v>0</v>
      </c>
      <c r="BR77" s="459">
        <f>('COMPRAS CONJ - FISICOS'!BR77*'COMPRAS CONJ - PRECIOS'!BR77)/1000</f>
        <v>0</v>
      </c>
      <c r="BS77" s="459">
        <f>('COMPRAS CONJ - FISICOS'!BS77*'COMPRAS CONJ - PRECIOS'!BS77)/1000</f>
        <v>0</v>
      </c>
      <c r="BT77" s="459">
        <f>('COMPRAS CONJ - FISICOS'!BT77*'COMPRAS CONJ - PRECIOS'!BT77)/1000</f>
        <v>0</v>
      </c>
      <c r="BU77" s="459">
        <f>('COMPRAS CONJ - FISICOS'!BU77*'COMPRAS CONJ - PRECIOS'!BU77)/1000</f>
        <v>0</v>
      </c>
      <c r="BV77" s="459">
        <f>('COMPRAS CONJ - FISICOS'!BV77*'COMPRAS CONJ - PRECIOS'!BV77)/1000</f>
        <v>0</v>
      </c>
      <c r="BW77" s="459">
        <f>('COMPRAS CONJ - FISICOS'!BW77*'COMPRAS CONJ - PRECIOS'!BW77)/1000</f>
        <v>0</v>
      </c>
      <c r="BX77" s="459">
        <f>('COMPRAS CONJ - FISICOS'!BX77*'COMPRAS CONJ - PRECIOS'!BX77)/1000</f>
        <v>0</v>
      </c>
      <c r="BY77" s="459">
        <f>('COMPRAS CONJ - FISICOS'!BY77*'COMPRAS CONJ - PRECIOS'!BY77)/1000</f>
        <v>0</v>
      </c>
      <c r="BZ77" s="459">
        <f>('COMPRAS CONJ - FISICOS'!BZ77*'COMPRAS CONJ - PRECIOS'!BZ77)/1000</f>
        <v>0</v>
      </c>
      <c r="CA77" s="459">
        <f>('COMPRAS CONJ - FISICOS'!CA77*'COMPRAS CONJ - PRECIOS'!CA77)/1000</f>
        <v>0</v>
      </c>
    </row>
    <row r="78" spans="1:79" x14ac:dyDescent="0.3">
      <c r="A78" s="9">
        <v>202</v>
      </c>
      <c r="B78" s="10" t="s">
        <v>2787</v>
      </c>
      <c r="C78" s="437" t="s">
        <v>5749</v>
      </c>
      <c r="D78" s="11" t="s">
        <v>2807</v>
      </c>
      <c r="E78" s="9" t="s">
        <v>2812</v>
      </c>
      <c r="F78" s="9" t="s">
        <v>2993</v>
      </c>
      <c r="G78" s="9" t="s">
        <v>2994</v>
      </c>
      <c r="H78" s="12" t="s">
        <v>2995</v>
      </c>
      <c r="I78" s="13">
        <v>72.33</v>
      </c>
      <c r="J78" s="14">
        <v>50</v>
      </c>
      <c r="K78" s="24">
        <v>42886</v>
      </c>
      <c r="L78" s="24">
        <v>44161</v>
      </c>
      <c r="M78" s="689">
        <v>44161</v>
      </c>
      <c r="N78" s="459">
        <f>('COMPRAS CONJ - FISICOS'!N78*'COMPRAS CONJ - PRECIOS'!N78)/1000</f>
        <v>0</v>
      </c>
      <c r="O78" s="459">
        <f>('COMPRAS CONJ - FISICOS'!O78*'COMPRAS CONJ - PRECIOS'!O78)/1000</f>
        <v>0</v>
      </c>
      <c r="P78" s="459">
        <f>('COMPRAS CONJ - FISICOS'!P78*'COMPRAS CONJ - PRECIOS'!P78)/1000</f>
        <v>0</v>
      </c>
      <c r="Q78" s="459">
        <f>('COMPRAS CONJ - FISICOS'!Q78*'COMPRAS CONJ - PRECIOS'!Q78)/1000</f>
        <v>0</v>
      </c>
      <c r="R78" s="459">
        <f>('COMPRAS CONJ - FISICOS'!R78*'COMPRAS CONJ - PRECIOS'!R78)/1000</f>
        <v>0</v>
      </c>
      <c r="S78" s="459">
        <f>('COMPRAS CONJ - FISICOS'!S78*'COMPRAS CONJ - PRECIOS'!S78)/1000</f>
        <v>0</v>
      </c>
      <c r="T78" s="459">
        <f>('COMPRAS CONJ - FISICOS'!T78*'COMPRAS CONJ - PRECIOS'!T78)/1000</f>
        <v>0</v>
      </c>
      <c r="U78" s="459">
        <f>('COMPRAS CONJ - FISICOS'!U78*'COMPRAS CONJ - PRECIOS'!U78)/1000</f>
        <v>0</v>
      </c>
      <c r="V78" s="459">
        <f>('COMPRAS CONJ - FISICOS'!V78*'COMPRAS CONJ - PRECIOS'!V78)/1000</f>
        <v>0</v>
      </c>
      <c r="W78" s="459">
        <f>('COMPRAS CONJ - FISICOS'!W78*'COMPRAS CONJ - PRECIOS'!W78)/1000</f>
        <v>0</v>
      </c>
      <c r="X78" s="459">
        <f>('COMPRAS CONJ - FISICOS'!X78*'COMPRAS CONJ - PRECIOS'!X78)/1000</f>
        <v>0</v>
      </c>
      <c r="Y78" s="459">
        <f>('COMPRAS CONJ - FISICOS'!Y78*'COMPRAS CONJ - PRECIOS'!Y78)/1000</f>
        <v>0</v>
      </c>
      <c r="Z78" s="459">
        <f>('COMPRAS CONJ - FISICOS'!Z78*'COMPRAS CONJ - PRECIOS'!Z78)/1000</f>
        <v>0</v>
      </c>
      <c r="AA78" s="459">
        <f>('COMPRAS CONJ - FISICOS'!AA78*'COMPRAS CONJ - PRECIOS'!AA78)/1000</f>
        <v>0</v>
      </c>
      <c r="AB78" s="459">
        <f>('COMPRAS CONJ - FISICOS'!AB78*'COMPRAS CONJ - PRECIOS'!AB78)/1000</f>
        <v>0</v>
      </c>
      <c r="AC78" s="459">
        <f>('COMPRAS CONJ - FISICOS'!AC78*'COMPRAS CONJ - PRECIOS'!AC78)/1000</f>
        <v>0</v>
      </c>
      <c r="AD78" s="459">
        <f>('COMPRAS CONJ - FISICOS'!AD78*'COMPRAS CONJ - PRECIOS'!AD78)/1000</f>
        <v>0</v>
      </c>
      <c r="AE78" s="459">
        <f>('COMPRAS CONJ - FISICOS'!AE78*'COMPRAS CONJ - PRECIOS'!AE78)/1000</f>
        <v>0</v>
      </c>
      <c r="AF78" s="459">
        <f>('COMPRAS CONJ - FISICOS'!AF78*'COMPRAS CONJ - PRECIOS'!AF78)/1000</f>
        <v>0</v>
      </c>
      <c r="AG78" s="459">
        <f>('COMPRAS CONJ - FISICOS'!AG78*'COMPRAS CONJ - PRECIOS'!AG78)/1000</f>
        <v>0</v>
      </c>
      <c r="AH78" s="459">
        <f>('COMPRAS CONJ - FISICOS'!AH78*'COMPRAS CONJ - PRECIOS'!AH78)/1000</f>
        <v>0</v>
      </c>
      <c r="AI78" s="459">
        <f>('COMPRAS CONJ - FISICOS'!AI78*'COMPRAS CONJ - PRECIOS'!AI78)/1000</f>
        <v>0</v>
      </c>
      <c r="AJ78" s="459">
        <f>('COMPRAS CONJ - FISICOS'!AJ78*'COMPRAS CONJ - PRECIOS'!AJ78)/1000</f>
        <v>0</v>
      </c>
      <c r="AK78" s="459">
        <f>('COMPRAS CONJ - FISICOS'!AK78*'COMPRAS CONJ - PRECIOS'!AK78)/1000</f>
        <v>0</v>
      </c>
      <c r="AL78" s="459">
        <f>('COMPRAS CONJ - FISICOS'!AL78*'COMPRAS CONJ - PRECIOS'!AL78)/1000</f>
        <v>0</v>
      </c>
      <c r="AM78" s="459">
        <f>('COMPRAS CONJ - FISICOS'!AM78*'COMPRAS CONJ - PRECIOS'!AM78)/1000</f>
        <v>0</v>
      </c>
      <c r="AN78" s="459">
        <f>('COMPRAS CONJ - FISICOS'!AN78*'COMPRAS CONJ - PRECIOS'!AN78)/1000</f>
        <v>0</v>
      </c>
      <c r="AO78" s="459">
        <f>('COMPRAS CONJ - FISICOS'!AO78*'COMPRAS CONJ - PRECIOS'!AO78)/1000</f>
        <v>0</v>
      </c>
      <c r="AP78" s="459">
        <f>('COMPRAS CONJ - FISICOS'!AP78*'COMPRAS CONJ - PRECIOS'!AP78)/1000</f>
        <v>0</v>
      </c>
      <c r="AQ78" s="459">
        <f>('COMPRAS CONJ - FISICOS'!AQ78*'COMPRAS CONJ - PRECIOS'!AQ78)/1000</f>
        <v>0</v>
      </c>
      <c r="AR78" s="459">
        <f>('COMPRAS CONJ - FISICOS'!AR78*'COMPRAS CONJ - PRECIOS'!AR78)/1000</f>
        <v>0</v>
      </c>
      <c r="AS78" s="459">
        <f>('COMPRAS CONJ - FISICOS'!AS78*'COMPRAS CONJ - PRECIOS'!AS78)/1000</f>
        <v>0</v>
      </c>
      <c r="AT78" s="459">
        <f>('COMPRAS CONJ - FISICOS'!AT78*'COMPRAS CONJ - PRECIOS'!AT78)/1000</f>
        <v>0</v>
      </c>
      <c r="AU78" s="459">
        <f>('COMPRAS CONJ - FISICOS'!AU78*'COMPRAS CONJ - PRECIOS'!AU78)/1000</f>
        <v>0</v>
      </c>
      <c r="AV78" s="459">
        <f>('COMPRAS CONJ - FISICOS'!AV78*'COMPRAS CONJ - PRECIOS'!AV78)/1000</f>
        <v>0</v>
      </c>
      <c r="AW78" s="459">
        <f>('COMPRAS CONJ - FISICOS'!AW78*'COMPRAS CONJ - PRECIOS'!AW78)/1000</f>
        <v>0</v>
      </c>
      <c r="AX78" s="459">
        <f>('COMPRAS CONJ - FISICOS'!AX78*'COMPRAS CONJ - PRECIOS'!AX78)/1000</f>
        <v>0</v>
      </c>
      <c r="AY78" s="459">
        <f>('COMPRAS CONJ - FISICOS'!AY78*'COMPRAS CONJ - PRECIOS'!AY78)/1000</f>
        <v>0</v>
      </c>
      <c r="AZ78" s="459">
        <f>('COMPRAS CONJ - FISICOS'!AZ78*'COMPRAS CONJ - PRECIOS'!AZ78)/1000</f>
        <v>0</v>
      </c>
      <c r="BA78" s="459">
        <f>('COMPRAS CONJ - FISICOS'!BA78*'COMPRAS CONJ - PRECIOS'!BA78)/1000</f>
        <v>0</v>
      </c>
      <c r="BB78" s="459">
        <f>('COMPRAS CONJ - FISICOS'!BB78*'COMPRAS CONJ - PRECIOS'!BB78)/1000</f>
        <v>0.40708101488117066</v>
      </c>
      <c r="BC78" s="459">
        <f>('COMPRAS CONJ - FISICOS'!BC78*'COMPRAS CONJ - PRECIOS'!BC78)/1000</f>
        <v>1.3943725640916</v>
      </c>
      <c r="BD78" s="459">
        <f>('COMPRAS CONJ - FISICOS'!BD78*'COMPRAS CONJ - PRECIOS'!BD78)/1000</f>
        <v>1.3393335488928608</v>
      </c>
      <c r="BE78" s="459">
        <f>('COMPRAS CONJ - FISICOS'!BE78*'COMPRAS CONJ - PRECIOS'!BE78)/1000</f>
        <v>0.95953350664014569</v>
      </c>
      <c r="BF78" s="459">
        <f>('COMPRAS CONJ - FISICOS'!BF78*'COMPRAS CONJ - PRECIOS'!BF78)/1000</f>
        <v>1.2814391359983148</v>
      </c>
      <c r="BG78" s="459">
        <f>('COMPRAS CONJ - FISICOS'!BG78*'COMPRAS CONJ - PRECIOS'!BG78)/1000</f>
        <v>1.0103746616786455</v>
      </c>
      <c r="BH78" s="459">
        <f>('COMPRAS CONJ - FISICOS'!BH78*'COMPRAS CONJ - PRECIOS'!BH78)/1000</f>
        <v>1.1324973756278509</v>
      </c>
      <c r="BI78" s="459">
        <f>('COMPRAS CONJ - FISICOS'!BI78*'COMPRAS CONJ - PRECIOS'!BI78)/1000</f>
        <v>1.1749796121590823</v>
      </c>
      <c r="BJ78" s="459">
        <f>('COMPRAS CONJ - FISICOS'!BJ78*'COMPRAS CONJ - PRECIOS'!BJ78)/1000</f>
        <v>1.5188384114170927</v>
      </c>
      <c r="BK78" s="459">
        <f>('COMPRAS CONJ - FISICOS'!BK78*'COMPRAS CONJ - PRECIOS'!BK78)/1000</f>
        <v>1.4451742100570668</v>
      </c>
      <c r="BL78" s="459">
        <f>('COMPRAS CONJ - FISICOS'!BL78*'COMPRAS CONJ - PRECIOS'!BL78)/1000</f>
        <v>1.229591387917099</v>
      </c>
      <c r="BM78" s="459">
        <f>('COMPRAS CONJ - FISICOS'!BM78*'COMPRAS CONJ - PRECIOS'!BM78)/1000</f>
        <v>1.6407824462180198</v>
      </c>
      <c r="BN78" s="459">
        <f>('COMPRAS CONJ - FISICOS'!BN78*'COMPRAS CONJ - PRECIOS'!BN78)/1000</f>
        <v>1.7454740574096859</v>
      </c>
      <c r="BO78" s="459">
        <f>('COMPRAS CONJ - FISICOS'!BO78*'COMPRAS CONJ - PRECIOS'!BO78)/1000</f>
        <v>1.4293802750818139</v>
      </c>
      <c r="BP78" s="459">
        <f>('COMPRAS CONJ - FISICOS'!BP78*'COMPRAS CONJ - PRECIOS'!BP78)/1000</f>
        <v>1.5132003638259817</v>
      </c>
      <c r="BQ78" s="459">
        <f>('COMPRAS CONJ - FISICOS'!BQ78*'COMPRAS CONJ - PRECIOS'!BQ78)/1000</f>
        <v>1.2290940461543038</v>
      </c>
      <c r="BR78" s="459">
        <f>('COMPRAS CONJ - FISICOS'!BR78*'COMPRAS CONJ - PRECIOS'!BR78)/1000</f>
        <v>1.7849937834048673</v>
      </c>
      <c r="BS78" s="459">
        <f>('COMPRAS CONJ - FISICOS'!BS78*'COMPRAS CONJ - PRECIOS'!BS78)/1000</f>
        <v>1.4711603883806808</v>
      </c>
      <c r="BT78" s="459">
        <f>('COMPRAS CONJ - FISICOS'!BT78*'COMPRAS CONJ - PRECIOS'!BT78)/1000</f>
        <v>1.0610868317706332</v>
      </c>
      <c r="BU78" s="459">
        <f>('COMPRAS CONJ - FISICOS'!BU78*'COMPRAS CONJ - PRECIOS'!BU78)/1000</f>
        <v>0.99864109268273282</v>
      </c>
      <c r="BV78" s="459">
        <f>('COMPRAS CONJ - FISICOS'!BV78*'COMPRAS CONJ - PRECIOS'!BV78)/1000</f>
        <v>1.1003863440584343</v>
      </c>
      <c r="BW78" s="459">
        <f>('COMPRAS CONJ - FISICOS'!BW78*'COMPRAS CONJ - PRECIOS'!BW78)/1000</f>
        <v>1.0496772959451426</v>
      </c>
      <c r="BX78" s="459">
        <f>('COMPRAS CONJ - FISICOS'!BX78*'COMPRAS CONJ - PRECIOS'!BX78)/1000</f>
        <v>1.1421804143582608</v>
      </c>
      <c r="BY78" s="459">
        <f>('COMPRAS CONJ - FISICOS'!BY78*'COMPRAS CONJ - PRECIOS'!BY78)/1000</f>
        <v>1.2373007739643229</v>
      </c>
      <c r="BZ78" s="459">
        <f>('COMPRAS CONJ - FISICOS'!BZ78*'COMPRAS CONJ - PRECIOS'!BZ78)/1000</f>
        <v>1.2228680892521739</v>
      </c>
      <c r="CA78" s="459">
        <f>('COMPRAS CONJ - FISICOS'!CA78*'COMPRAS CONJ - PRECIOS'!CA78)/1000</f>
        <v>1.2081853533506084</v>
      </c>
    </row>
    <row r="79" spans="1:79" x14ac:dyDescent="0.3">
      <c r="A79" s="9">
        <v>202</v>
      </c>
      <c r="B79" s="10" t="s">
        <v>2787</v>
      </c>
      <c r="C79" s="437" t="s">
        <v>5750</v>
      </c>
      <c r="D79" s="11" t="s">
        <v>2807</v>
      </c>
      <c r="E79" s="9" t="s">
        <v>2812</v>
      </c>
      <c r="F79" s="9" t="s">
        <v>2813</v>
      </c>
      <c r="G79" s="9" t="s">
        <v>2996</v>
      </c>
      <c r="H79" s="12" t="s">
        <v>2806</v>
      </c>
      <c r="I79" s="13">
        <v>76.23</v>
      </c>
      <c r="J79" s="14">
        <v>70</v>
      </c>
      <c r="K79" s="24">
        <v>42886</v>
      </c>
      <c r="L79" s="24">
        <v>43406</v>
      </c>
      <c r="M79" s="689">
        <v>43406</v>
      </c>
      <c r="N79" s="459">
        <f>('COMPRAS CONJ - FISICOS'!N79*'COMPRAS CONJ - PRECIOS'!N79)/1000</f>
        <v>0</v>
      </c>
      <c r="O79" s="459">
        <f>('COMPRAS CONJ - FISICOS'!O79*'COMPRAS CONJ - PRECIOS'!O79)/1000</f>
        <v>0</v>
      </c>
      <c r="P79" s="459">
        <f>('COMPRAS CONJ - FISICOS'!P79*'COMPRAS CONJ - PRECIOS'!P79)/1000</f>
        <v>0</v>
      </c>
      <c r="Q79" s="459">
        <f>('COMPRAS CONJ - FISICOS'!Q79*'COMPRAS CONJ - PRECIOS'!Q79)/1000</f>
        <v>0</v>
      </c>
      <c r="R79" s="459">
        <f>('COMPRAS CONJ - FISICOS'!R79*'COMPRAS CONJ - PRECIOS'!R79)/1000</f>
        <v>0</v>
      </c>
      <c r="S79" s="459">
        <f>('COMPRAS CONJ - FISICOS'!S79*'COMPRAS CONJ - PRECIOS'!S79)/1000</f>
        <v>0</v>
      </c>
      <c r="T79" s="459">
        <f>('COMPRAS CONJ - FISICOS'!T79*'COMPRAS CONJ - PRECIOS'!T79)/1000</f>
        <v>0</v>
      </c>
      <c r="U79" s="459">
        <f>('COMPRAS CONJ - FISICOS'!U79*'COMPRAS CONJ - PRECIOS'!U79)/1000</f>
        <v>0</v>
      </c>
      <c r="V79" s="459">
        <f>('COMPRAS CONJ - FISICOS'!V79*'COMPRAS CONJ - PRECIOS'!V79)/1000</f>
        <v>0</v>
      </c>
      <c r="W79" s="459">
        <f>('COMPRAS CONJ - FISICOS'!W79*'COMPRAS CONJ - PRECIOS'!W79)/1000</f>
        <v>0</v>
      </c>
      <c r="X79" s="459">
        <f>('COMPRAS CONJ - FISICOS'!X79*'COMPRAS CONJ - PRECIOS'!X79)/1000</f>
        <v>0</v>
      </c>
      <c r="Y79" s="459">
        <f>('COMPRAS CONJ - FISICOS'!Y79*'COMPRAS CONJ - PRECIOS'!Y79)/1000</f>
        <v>0</v>
      </c>
      <c r="Z79" s="459">
        <f>('COMPRAS CONJ - FISICOS'!Z79*'COMPRAS CONJ - PRECIOS'!Z79)/1000</f>
        <v>0</v>
      </c>
      <c r="AA79" s="459">
        <f>('COMPRAS CONJ - FISICOS'!AA79*'COMPRAS CONJ - PRECIOS'!AA79)/1000</f>
        <v>0</v>
      </c>
      <c r="AB79" s="459">
        <f>('COMPRAS CONJ - FISICOS'!AB79*'COMPRAS CONJ - PRECIOS'!AB79)/1000</f>
        <v>0</v>
      </c>
      <c r="AC79" s="459">
        <f>('COMPRAS CONJ - FISICOS'!AC79*'COMPRAS CONJ - PRECIOS'!AC79)/1000</f>
        <v>0</v>
      </c>
      <c r="AD79" s="459">
        <f>('COMPRAS CONJ - FISICOS'!AD79*'COMPRAS CONJ - PRECIOS'!AD79)/1000</f>
        <v>2.3710189199453064</v>
      </c>
      <c r="AE79" s="459">
        <f>('COMPRAS CONJ - FISICOS'!AE79*'COMPRAS CONJ - PRECIOS'!AE79)/1000</f>
        <v>2.4180817667229531</v>
      </c>
      <c r="AF79" s="459">
        <f>('COMPRAS CONJ - FISICOS'!AF79*'COMPRAS CONJ - PRECIOS'!AF79)/1000</f>
        <v>2.6660248601767358</v>
      </c>
      <c r="AG79" s="459">
        <f>('COMPRAS CONJ - FISICOS'!AG79*'COMPRAS CONJ - PRECIOS'!AG79)/1000</f>
        <v>2.2041007177425738</v>
      </c>
      <c r="AH79" s="459">
        <f>('COMPRAS CONJ - FISICOS'!AH79*'COMPRAS CONJ - PRECIOS'!AH79)/1000</f>
        <v>2.5019573062450773</v>
      </c>
      <c r="AI79" s="459">
        <f>('COMPRAS CONJ - FISICOS'!AI79*'COMPRAS CONJ - PRECIOS'!AI79)/1000</f>
        <v>2.2988419073729109</v>
      </c>
      <c r="AJ79" s="459">
        <f>('COMPRAS CONJ - FISICOS'!AJ79*'COMPRAS CONJ - PRECIOS'!AJ79)/1000</f>
        <v>2.1507904475997095</v>
      </c>
      <c r="AK79" s="459">
        <f>('COMPRAS CONJ - FISICOS'!AK79*'COMPRAS CONJ - PRECIOS'!AK79)/1000</f>
        <v>2.3528731540857892</v>
      </c>
      <c r="AL79" s="459">
        <f>('COMPRAS CONJ - FISICOS'!AL79*'COMPRAS CONJ - PRECIOS'!AL79)/1000</f>
        <v>2.2203033420747218</v>
      </c>
      <c r="AM79" s="459">
        <f>('COMPRAS CONJ - FISICOS'!AM79*'COMPRAS CONJ - PRECIOS'!AM79)/1000</f>
        <v>2.5241096368057527</v>
      </c>
      <c r="AN79" s="459">
        <f>('COMPRAS CONJ - FISICOS'!AN79*'COMPRAS CONJ - PRECIOS'!AN79)/1000</f>
        <v>2.3513134158791043</v>
      </c>
      <c r="AO79" s="459">
        <f>('COMPRAS CONJ - FISICOS'!AO79*'COMPRAS CONJ - PRECIOS'!AO79)/1000</f>
        <v>2.5852298325909708</v>
      </c>
      <c r="AP79" s="459">
        <f>('COMPRAS CONJ - FISICOS'!AP79*'COMPRAS CONJ - PRECIOS'!AP79)/1000</f>
        <v>2.6446718691757982</v>
      </c>
      <c r="AQ79" s="459">
        <f>('COMPRAS CONJ - FISICOS'!AQ79*'COMPRAS CONJ - PRECIOS'!AQ79)/1000</f>
        <v>2.4696971576783353</v>
      </c>
      <c r="AR79" s="459">
        <f>('COMPRAS CONJ - FISICOS'!AR79*'COMPRAS CONJ - PRECIOS'!AR79)/1000</f>
        <v>2.8079540996372709</v>
      </c>
      <c r="AS79" s="459">
        <f>('COMPRAS CONJ - FISICOS'!AS79*'COMPRAS CONJ - PRECIOS'!AS79)/1000</f>
        <v>2.2750836628292386</v>
      </c>
      <c r="AT79" s="459">
        <f>('COMPRAS CONJ - FISICOS'!AT79*'COMPRAS CONJ - PRECIOS'!AT79)/1000</f>
        <v>2.2299049941119029</v>
      </c>
      <c r="AU79" s="459">
        <f>('COMPRAS CONJ - FISICOS'!AU79*'COMPRAS CONJ - PRECIOS'!AU79)/1000</f>
        <v>2.3307954667523063</v>
      </c>
      <c r="AV79" s="459">
        <f>('COMPRAS CONJ - FISICOS'!AV79*'COMPRAS CONJ - PRECIOS'!AV79)/1000</f>
        <v>2.263879131727752</v>
      </c>
      <c r="AW79" s="459">
        <f>('COMPRAS CONJ - FISICOS'!AW79*'COMPRAS CONJ - PRECIOS'!AW79)/1000</f>
        <v>2.2979016925484008</v>
      </c>
      <c r="AX79" s="459">
        <f>('COMPRAS CONJ - FISICOS'!AX79*'COMPRAS CONJ - PRECIOS'!AX79)/1000</f>
        <v>2.5159570059290433</v>
      </c>
      <c r="AY79" s="459">
        <f>('COMPRAS CONJ - FISICOS'!AY79*'COMPRAS CONJ - PRECIOS'!AY79)/1000</f>
        <v>3.0300396019956222</v>
      </c>
      <c r="AZ79" s="459">
        <f>('COMPRAS CONJ - FISICOS'!AZ79*'COMPRAS CONJ - PRECIOS'!AZ79)/1000</f>
        <v>2.5493037275261554</v>
      </c>
      <c r="BA79" s="459">
        <f>('COMPRAS CONJ - FISICOS'!BA79*'COMPRAS CONJ - PRECIOS'!BA79)/1000</f>
        <v>2.6257478268358261</v>
      </c>
      <c r="BB79" s="459">
        <f>('COMPRAS CONJ - FISICOS'!BB79*'COMPRAS CONJ - PRECIOS'!BB79)/1000</f>
        <v>2.2582001103931617</v>
      </c>
      <c r="BC79" s="459">
        <f>('COMPRAS CONJ - FISICOS'!BC79*'COMPRAS CONJ - PRECIOS'!BC79)/1000</f>
        <v>2.5089417219321728</v>
      </c>
      <c r="BD79" s="459">
        <f>('COMPRAS CONJ - FISICOS'!BD79*'COMPRAS CONJ - PRECIOS'!BD79)/1000</f>
        <v>2.4707308165743012</v>
      </c>
      <c r="BE79" s="459">
        <f>('COMPRAS CONJ - FISICOS'!BE79*'COMPRAS CONJ - PRECIOS'!BE79)/1000</f>
        <v>2.2877876172344189</v>
      </c>
      <c r="BF79" s="459">
        <f>('COMPRAS CONJ - FISICOS'!BF79*'COMPRAS CONJ - PRECIOS'!BF79)/1000</f>
        <v>2.2598623122613115</v>
      </c>
      <c r="BG79" s="459">
        <f>('COMPRAS CONJ - FISICOS'!BG79*'COMPRAS CONJ - PRECIOS'!BG79)/1000</f>
        <v>1.676169178343387</v>
      </c>
      <c r="BH79" s="459">
        <f>('COMPRAS CONJ - FISICOS'!BH79*'COMPRAS CONJ - PRECIOS'!BH79)/1000</f>
        <v>2.0811270052658202</v>
      </c>
      <c r="BI79" s="459">
        <f>('COMPRAS CONJ - FISICOS'!BI79*'COMPRAS CONJ - PRECIOS'!BI79)/1000</f>
        <v>2.2244764675638238</v>
      </c>
      <c r="BJ79" s="459">
        <f>('COMPRAS CONJ - FISICOS'!BJ79*'COMPRAS CONJ - PRECIOS'!BJ79)/1000</f>
        <v>2.4031981242498888</v>
      </c>
      <c r="BK79" s="459">
        <f>('COMPRAS CONJ - FISICOS'!BK79*'COMPRAS CONJ - PRECIOS'!BK79)/1000</f>
        <v>2.3565518810573014</v>
      </c>
      <c r="BL79" s="459">
        <f>('COMPRAS CONJ - FISICOS'!BL79*'COMPRAS CONJ - PRECIOS'!BL79)/1000</f>
        <v>2.1896590475757689</v>
      </c>
      <c r="BM79" s="459">
        <f>('COMPRAS CONJ - FISICOS'!BM79*'COMPRAS CONJ - PRECIOS'!BM79)/1000</f>
        <v>2.8754054918079528</v>
      </c>
      <c r="BN79" s="459">
        <f>('COMPRAS CONJ - FISICOS'!BN79*'COMPRAS CONJ - PRECIOS'!BN79)/1000</f>
        <v>2.6521941749750026</v>
      </c>
      <c r="BO79" s="459">
        <f>('COMPRAS CONJ - FISICOS'!BO79*'COMPRAS CONJ - PRECIOS'!BO79)/1000</f>
        <v>2.6376113506388186</v>
      </c>
      <c r="BP79" s="459">
        <f>('COMPRAS CONJ - FISICOS'!BP79*'COMPRAS CONJ - PRECIOS'!BP79)/1000</f>
        <v>2.4276484921305768</v>
      </c>
      <c r="BQ79" s="459">
        <f>('COMPRAS CONJ - FISICOS'!BQ79*'COMPRAS CONJ - PRECIOS'!BQ79)/1000</f>
        <v>2.2063588693052449</v>
      </c>
      <c r="BR79" s="459">
        <f>('COMPRAS CONJ - FISICOS'!BR79*'COMPRAS CONJ - PRECIOS'!BR79)/1000</f>
        <v>2.467310623295226</v>
      </c>
      <c r="BS79" s="459">
        <f>('COMPRAS CONJ - FISICOS'!BS79*'COMPRAS CONJ - PRECIOS'!BS79)/1000</f>
        <v>2.3820353947256332</v>
      </c>
      <c r="BT79" s="459">
        <f>('COMPRAS CONJ - FISICOS'!BT79*'COMPRAS CONJ - PRECIOS'!BT79)/1000</f>
        <v>2.0161500340766398</v>
      </c>
      <c r="BU79" s="459">
        <f>('COMPRAS CONJ - FISICOS'!BU79*'COMPRAS CONJ - PRECIOS'!BU79)/1000</f>
        <v>1.7379118537704001</v>
      </c>
      <c r="BV79" s="459">
        <f>('COMPRAS CONJ - FISICOS'!BV79*'COMPRAS CONJ - PRECIOS'!BV79)/1000</f>
        <v>1.8730167336441792</v>
      </c>
      <c r="BW79" s="459">
        <f>('COMPRAS CONJ - FISICOS'!BW79*'COMPRAS CONJ - PRECIOS'!BW79)/1000</f>
        <v>1.8452446007244481</v>
      </c>
      <c r="BX79" s="459">
        <f>('COMPRAS CONJ - FISICOS'!BX79*'COMPRAS CONJ - PRECIOS'!BX79)/1000</f>
        <v>1.8287484361644959</v>
      </c>
      <c r="BY79" s="459">
        <f>('COMPRAS CONJ - FISICOS'!BY79*'COMPRAS CONJ - PRECIOS'!BY79)/1000</f>
        <v>1.8019174029722718</v>
      </c>
      <c r="BZ79" s="459">
        <f>('COMPRAS CONJ - FISICOS'!BZ79*'COMPRAS CONJ - PRECIOS'!BZ79)/1000</f>
        <v>1.7695724013696958</v>
      </c>
      <c r="CA79" s="459">
        <f>('COMPRAS CONJ - FISICOS'!CA79*'COMPRAS CONJ - PRECIOS'!CA79)/1000</f>
        <v>2.0638156106954235</v>
      </c>
    </row>
    <row r="80" spans="1:79" x14ac:dyDescent="0.3">
      <c r="A80" s="9">
        <v>202</v>
      </c>
      <c r="B80" s="10" t="s">
        <v>2787</v>
      </c>
      <c r="C80" s="437" t="s">
        <v>5751</v>
      </c>
      <c r="D80" s="11" t="s">
        <v>2807</v>
      </c>
      <c r="E80" s="9" t="s">
        <v>2812</v>
      </c>
      <c r="F80" s="9" t="s">
        <v>2813</v>
      </c>
      <c r="G80" s="9" t="s">
        <v>2997</v>
      </c>
      <c r="H80" s="12" t="s">
        <v>2806</v>
      </c>
      <c r="I80" s="13">
        <v>76.23</v>
      </c>
      <c r="J80" s="14">
        <v>150</v>
      </c>
      <c r="K80" s="24">
        <v>42886</v>
      </c>
      <c r="L80" s="24">
        <v>43734</v>
      </c>
      <c r="M80" s="689">
        <v>43734</v>
      </c>
      <c r="N80" s="459">
        <f>('COMPRAS CONJ - FISICOS'!N80*'COMPRAS CONJ - PRECIOS'!N80)/1000</f>
        <v>0</v>
      </c>
      <c r="O80" s="459">
        <f>('COMPRAS CONJ - FISICOS'!O80*'COMPRAS CONJ - PRECIOS'!O80)/1000</f>
        <v>0</v>
      </c>
      <c r="P80" s="459">
        <f>('COMPRAS CONJ - FISICOS'!P80*'COMPRAS CONJ - PRECIOS'!P80)/1000</f>
        <v>0</v>
      </c>
      <c r="Q80" s="459">
        <f>('COMPRAS CONJ - FISICOS'!Q80*'COMPRAS CONJ - PRECIOS'!Q80)/1000</f>
        <v>0</v>
      </c>
      <c r="R80" s="459">
        <f>('COMPRAS CONJ - FISICOS'!R80*'COMPRAS CONJ - PRECIOS'!R80)/1000</f>
        <v>0</v>
      </c>
      <c r="S80" s="459">
        <f>('COMPRAS CONJ - FISICOS'!S80*'COMPRAS CONJ - PRECIOS'!S80)/1000</f>
        <v>0</v>
      </c>
      <c r="T80" s="459">
        <f>('COMPRAS CONJ - FISICOS'!T80*'COMPRAS CONJ - PRECIOS'!T80)/1000</f>
        <v>0</v>
      </c>
      <c r="U80" s="459">
        <f>('COMPRAS CONJ - FISICOS'!U80*'COMPRAS CONJ - PRECIOS'!U80)/1000</f>
        <v>0</v>
      </c>
      <c r="V80" s="459">
        <f>('COMPRAS CONJ - FISICOS'!V80*'COMPRAS CONJ - PRECIOS'!V80)/1000</f>
        <v>0</v>
      </c>
      <c r="W80" s="459">
        <f>('COMPRAS CONJ - FISICOS'!W80*'COMPRAS CONJ - PRECIOS'!W80)/1000</f>
        <v>0</v>
      </c>
      <c r="X80" s="459">
        <f>('COMPRAS CONJ - FISICOS'!X80*'COMPRAS CONJ - PRECIOS'!X80)/1000</f>
        <v>0</v>
      </c>
      <c r="Y80" s="459">
        <f>('COMPRAS CONJ - FISICOS'!Y80*'COMPRAS CONJ - PRECIOS'!Y80)/1000</f>
        <v>0</v>
      </c>
      <c r="Z80" s="459">
        <f>('COMPRAS CONJ - FISICOS'!Z80*'COMPRAS CONJ - PRECIOS'!Z80)/1000</f>
        <v>0</v>
      </c>
      <c r="AA80" s="459">
        <f>('COMPRAS CONJ - FISICOS'!AA80*'COMPRAS CONJ - PRECIOS'!AA80)/1000</f>
        <v>0</v>
      </c>
      <c r="AB80" s="459">
        <f>('COMPRAS CONJ - FISICOS'!AB80*'COMPRAS CONJ - PRECIOS'!AB80)/1000</f>
        <v>0</v>
      </c>
      <c r="AC80" s="459">
        <f>('COMPRAS CONJ - FISICOS'!AC80*'COMPRAS CONJ - PRECIOS'!AC80)/1000</f>
        <v>0</v>
      </c>
      <c r="AD80" s="459">
        <f>('COMPRAS CONJ - FISICOS'!AD80*'COMPRAS CONJ - PRECIOS'!AD80)/1000</f>
        <v>0</v>
      </c>
      <c r="AE80" s="459">
        <f>('COMPRAS CONJ - FISICOS'!AE80*'COMPRAS CONJ - PRECIOS'!AE80)/1000</f>
        <v>0</v>
      </c>
      <c r="AF80" s="459">
        <f>('COMPRAS CONJ - FISICOS'!AF80*'COMPRAS CONJ - PRECIOS'!AF80)/1000</f>
        <v>0</v>
      </c>
      <c r="AG80" s="459">
        <f>('COMPRAS CONJ - FISICOS'!AG80*'COMPRAS CONJ - PRECIOS'!AG80)/1000</f>
        <v>0</v>
      </c>
      <c r="AH80" s="459">
        <f>('COMPRAS CONJ - FISICOS'!AH80*'COMPRAS CONJ - PRECIOS'!AH80)/1000</f>
        <v>0</v>
      </c>
      <c r="AI80" s="459">
        <f>('COMPRAS CONJ - FISICOS'!AI80*'COMPRAS CONJ - PRECIOS'!AI80)/1000</f>
        <v>0</v>
      </c>
      <c r="AJ80" s="459">
        <f>('COMPRAS CONJ - FISICOS'!AJ80*'COMPRAS CONJ - PRECIOS'!AJ80)/1000</f>
        <v>0</v>
      </c>
      <c r="AK80" s="459">
        <f>('COMPRAS CONJ - FISICOS'!AK80*'COMPRAS CONJ - PRECIOS'!AK80)/1000</f>
        <v>0</v>
      </c>
      <c r="AL80" s="459">
        <f>('COMPRAS CONJ - FISICOS'!AL80*'COMPRAS CONJ - PRECIOS'!AL80)/1000</f>
        <v>0</v>
      </c>
      <c r="AM80" s="459">
        <f>('COMPRAS CONJ - FISICOS'!AM80*'COMPRAS CONJ - PRECIOS'!AM80)/1000</f>
        <v>0</v>
      </c>
      <c r="AN80" s="459">
        <f>('COMPRAS CONJ - FISICOS'!AN80*'COMPRAS CONJ - PRECIOS'!AN80)/1000</f>
        <v>0.98279618876939123</v>
      </c>
      <c r="AO80" s="459">
        <f>('COMPRAS CONJ - FISICOS'!AO80*'COMPRAS CONJ - PRECIOS'!AO80)/1000</f>
        <v>5.3855033655055591</v>
      </c>
      <c r="AP80" s="459">
        <f>('COMPRAS CONJ - FISICOS'!AP80*'COMPRAS CONJ - PRECIOS'!AP80)/1000</f>
        <v>5.3658578685172227</v>
      </c>
      <c r="AQ80" s="459">
        <f>('COMPRAS CONJ - FISICOS'!AQ80*'COMPRAS CONJ - PRECIOS'!AQ80)/1000</f>
        <v>4.9371909325913448</v>
      </c>
      <c r="AR80" s="459">
        <f>('COMPRAS CONJ - FISICOS'!AR80*'COMPRAS CONJ - PRECIOS'!AR80)/1000</f>
        <v>5.8089201725178157</v>
      </c>
      <c r="AS80" s="459">
        <f>('COMPRAS CONJ - FISICOS'!AS80*'COMPRAS CONJ - PRECIOS'!AS80)/1000</f>
        <v>4.4809063855137703</v>
      </c>
      <c r="AT80" s="459">
        <f>('COMPRAS CONJ - FISICOS'!AT80*'COMPRAS CONJ - PRECIOS'!AT80)/1000</f>
        <v>4.2521356871833103</v>
      </c>
      <c r="AU80" s="459">
        <f>('COMPRAS CONJ - FISICOS'!AU80*'COMPRAS CONJ - PRECIOS'!AU80)/1000</f>
        <v>4.7178612289602828</v>
      </c>
      <c r="AV80" s="459">
        <f>('COMPRAS CONJ - FISICOS'!AV80*'COMPRAS CONJ - PRECIOS'!AV80)/1000</f>
        <v>4.7174430518500481</v>
      </c>
      <c r="AW80" s="459">
        <f>('COMPRAS CONJ - FISICOS'!AW80*'COMPRAS CONJ - PRECIOS'!AW80)/1000</f>
        <v>4.9015834637272615</v>
      </c>
      <c r="AX80" s="459">
        <f>('COMPRAS CONJ - FISICOS'!AX80*'COMPRAS CONJ - PRECIOS'!AX80)/1000</f>
        <v>5.1073512111065016</v>
      </c>
      <c r="AY80" s="459">
        <f>('COMPRAS CONJ - FISICOS'!AY80*'COMPRAS CONJ - PRECIOS'!AY80)/1000</f>
        <v>6.189850095966583</v>
      </c>
      <c r="AZ80" s="459">
        <f>('COMPRAS CONJ - FISICOS'!AZ80*'COMPRAS CONJ - PRECIOS'!AZ80)/1000</f>
        <v>5.1875354011438191</v>
      </c>
      <c r="BA80" s="459">
        <f>('COMPRAS CONJ - FISICOS'!BA80*'COMPRAS CONJ - PRECIOS'!BA80)/1000</f>
        <v>5.4156207562091714</v>
      </c>
      <c r="BB80" s="459">
        <f>('COMPRAS CONJ - FISICOS'!BB80*'COMPRAS CONJ - PRECIOS'!BB80)/1000</f>
        <v>4.5853091516791942</v>
      </c>
      <c r="BC80" s="459">
        <f>('COMPRAS CONJ - FISICOS'!BC80*'COMPRAS CONJ - PRECIOS'!BC80)/1000</f>
        <v>5.0453402975303323</v>
      </c>
      <c r="BD80" s="459">
        <f>('COMPRAS CONJ - FISICOS'!BD80*'COMPRAS CONJ - PRECIOS'!BD80)/1000</f>
        <v>4.8143686836905353</v>
      </c>
      <c r="BE80" s="459">
        <f>('COMPRAS CONJ - FISICOS'!BE80*'COMPRAS CONJ - PRECIOS'!BE80)/1000</f>
        <v>4.5510889081123613</v>
      </c>
      <c r="BF80" s="459">
        <f>('COMPRAS CONJ - FISICOS'!BF80*'COMPRAS CONJ - PRECIOS'!BF80)/1000</f>
        <v>4.4736451507320805</v>
      </c>
      <c r="BG80" s="459">
        <f>('COMPRAS CONJ - FISICOS'!BG80*'COMPRAS CONJ - PRECIOS'!BG80)/1000</f>
        <v>3.4375464421856718</v>
      </c>
      <c r="BH80" s="459">
        <f>('COMPRAS CONJ - FISICOS'!BH80*'COMPRAS CONJ - PRECIOS'!BH80)/1000</f>
        <v>4.5958051986999768</v>
      </c>
      <c r="BI80" s="459">
        <f>('COMPRAS CONJ - FISICOS'!BI80*'COMPRAS CONJ - PRECIOS'!BI80)/1000</f>
        <v>4.8573620512609494</v>
      </c>
      <c r="BJ80" s="459">
        <f>('COMPRAS CONJ - FISICOS'!BJ80*'COMPRAS CONJ - PRECIOS'!BJ80)/1000</f>
        <v>5.1460827801515743</v>
      </c>
      <c r="BK80" s="459">
        <f>('COMPRAS CONJ - FISICOS'!BK80*'COMPRAS CONJ - PRECIOS'!BK80)/1000</f>
        <v>4.81462376697724</v>
      </c>
      <c r="BL80" s="459">
        <f>('COMPRAS CONJ - FISICOS'!BL80*'COMPRAS CONJ - PRECIOS'!BL80)/1000</f>
        <v>4.3414893984576119</v>
      </c>
      <c r="BM80" s="459">
        <f>('COMPRAS CONJ - FISICOS'!BM80*'COMPRAS CONJ - PRECIOS'!BM80)/1000</f>
        <v>5.793527136707298</v>
      </c>
      <c r="BN80" s="459">
        <f>('COMPRAS CONJ - FISICOS'!BN80*'COMPRAS CONJ - PRECIOS'!BN80)/1000</f>
        <v>5.1328240297546222</v>
      </c>
      <c r="BO80" s="459">
        <f>('COMPRAS CONJ - FISICOS'!BO80*'COMPRAS CONJ - PRECIOS'!BO80)/1000</f>
        <v>5.0829556679146126</v>
      </c>
      <c r="BP80" s="459">
        <f>('COMPRAS CONJ - FISICOS'!BP80*'COMPRAS CONJ - PRECIOS'!BP80)/1000</f>
        <v>4.6823116635873969</v>
      </c>
      <c r="BQ80" s="459">
        <f>('COMPRAS CONJ - FISICOS'!BQ80*'COMPRAS CONJ - PRECIOS'!BQ80)/1000</f>
        <v>4.2660188506976739</v>
      </c>
      <c r="BR80" s="459">
        <f>('COMPRAS CONJ - FISICOS'!BR80*'COMPRAS CONJ - PRECIOS'!BR80)/1000</f>
        <v>5.0258915879672124</v>
      </c>
      <c r="BS80" s="459">
        <f>('COMPRAS CONJ - FISICOS'!BS80*'COMPRAS CONJ - PRECIOS'!BS80)/1000</f>
        <v>5.0249754051838105</v>
      </c>
      <c r="BT80" s="459">
        <f>('COMPRAS CONJ - FISICOS'!BT80*'COMPRAS CONJ - PRECIOS'!BT80)/1000</f>
        <v>4.2476499876887992</v>
      </c>
      <c r="BU80" s="459">
        <f>('COMPRAS CONJ - FISICOS'!BU80*'COMPRAS CONJ - PRECIOS'!BU80)/1000</f>
        <v>3.6614543260679997</v>
      </c>
      <c r="BV80" s="459">
        <f>('COMPRAS CONJ - FISICOS'!BV80*'COMPRAS CONJ - PRECIOS'!BV80)/1000</f>
        <v>3.946094968695264</v>
      </c>
      <c r="BW80" s="459">
        <f>('COMPRAS CONJ - FISICOS'!BW80*'COMPRAS CONJ - PRECIOS'!BW80)/1000</f>
        <v>3.8875842933681595</v>
      </c>
      <c r="BX80" s="459">
        <f>('COMPRAS CONJ - FISICOS'!BX80*'COMPRAS CONJ - PRECIOS'!BX80)/1000</f>
        <v>3.9187466489239196</v>
      </c>
      <c r="BY80" s="459">
        <f>('COMPRAS CONJ - FISICOS'!BY80*'COMPRAS CONJ - PRECIOS'!BY80)/1000</f>
        <v>3.8612515777977245</v>
      </c>
      <c r="BZ80" s="459">
        <f>('COMPRAS CONJ - FISICOS'!BZ80*'COMPRAS CONJ - PRECIOS'!BZ80)/1000</f>
        <v>3.7285269818702402</v>
      </c>
      <c r="CA80" s="459">
        <f>('COMPRAS CONJ - FISICOS'!CA80*'COMPRAS CONJ - PRECIOS'!CA80)/1000</f>
        <v>4.3485037312555086</v>
      </c>
    </row>
    <row r="81" spans="1:79" x14ac:dyDescent="0.3">
      <c r="A81" s="9">
        <v>202</v>
      </c>
      <c r="B81" s="17" t="s">
        <v>2958</v>
      </c>
      <c r="C81" s="441" t="s">
        <v>2998</v>
      </c>
      <c r="D81" s="11" t="s">
        <v>2820</v>
      </c>
      <c r="E81" s="9" t="s">
        <v>2999</v>
      </c>
      <c r="F81" s="9" t="s">
        <v>3000</v>
      </c>
      <c r="G81" s="9" t="s">
        <v>3001</v>
      </c>
      <c r="H81" s="12" t="s">
        <v>3002</v>
      </c>
      <c r="I81" s="13">
        <v>92.45</v>
      </c>
      <c r="J81" s="14">
        <v>45</v>
      </c>
      <c r="K81" s="24">
        <v>42825</v>
      </c>
      <c r="L81" s="24">
        <v>51501</v>
      </c>
      <c r="M81" s="689"/>
      <c r="N81" s="459">
        <f>('COMPRAS CONJ - FISICOS'!N81*'COMPRAS CONJ - PRECIOS'!N81)/1000</f>
        <v>0</v>
      </c>
      <c r="O81" s="459">
        <f>('COMPRAS CONJ - FISICOS'!O81*'COMPRAS CONJ - PRECIOS'!O81)/1000</f>
        <v>0</v>
      </c>
      <c r="P81" s="459">
        <f>('COMPRAS CONJ - FISICOS'!P81*'COMPRAS CONJ - PRECIOS'!P81)/1000</f>
        <v>0</v>
      </c>
      <c r="Q81" s="459">
        <f>('COMPRAS CONJ - FISICOS'!Q81*'COMPRAS CONJ - PRECIOS'!Q81)/1000</f>
        <v>0</v>
      </c>
      <c r="R81" s="459">
        <f>('COMPRAS CONJ - FISICOS'!R81*'COMPRAS CONJ - PRECIOS'!R81)/1000</f>
        <v>0</v>
      </c>
      <c r="S81" s="459">
        <f>('COMPRAS CONJ - FISICOS'!S81*'COMPRAS CONJ - PRECIOS'!S81)/1000</f>
        <v>0</v>
      </c>
      <c r="T81" s="459">
        <f>('COMPRAS CONJ - FISICOS'!T81*'COMPRAS CONJ - PRECIOS'!T81)/1000</f>
        <v>0</v>
      </c>
      <c r="U81" s="459">
        <f>('COMPRAS CONJ - FISICOS'!U81*'COMPRAS CONJ - PRECIOS'!U81)/1000</f>
        <v>0</v>
      </c>
      <c r="V81" s="459">
        <f>('COMPRAS CONJ - FISICOS'!V81*'COMPRAS CONJ - PRECIOS'!V81)/1000</f>
        <v>0</v>
      </c>
      <c r="W81" s="459">
        <f>('COMPRAS CONJ - FISICOS'!W81*'COMPRAS CONJ - PRECIOS'!W81)/1000</f>
        <v>0</v>
      </c>
      <c r="X81" s="459">
        <f>('COMPRAS CONJ - FISICOS'!X81*'COMPRAS CONJ - PRECIOS'!X81)/1000</f>
        <v>0</v>
      </c>
      <c r="Y81" s="459">
        <f>('COMPRAS CONJ - FISICOS'!Y81*'COMPRAS CONJ - PRECIOS'!Y81)/1000</f>
        <v>0</v>
      </c>
      <c r="Z81" s="459">
        <f>('COMPRAS CONJ - FISICOS'!Z81*'COMPRAS CONJ - PRECIOS'!Z81)/1000</f>
        <v>0</v>
      </c>
      <c r="AA81" s="459">
        <f>('COMPRAS CONJ - FISICOS'!AA81*'COMPRAS CONJ - PRECIOS'!AA81)/1000</f>
        <v>0</v>
      </c>
      <c r="AB81" s="459">
        <f>('COMPRAS CONJ - FISICOS'!AB81*'COMPRAS CONJ - PRECIOS'!AB81)/1000</f>
        <v>0</v>
      </c>
      <c r="AC81" s="459">
        <f>('COMPRAS CONJ - FISICOS'!AC81*'COMPRAS CONJ - PRECIOS'!AC81)/1000</f>
        <v>0</v>
      </c>
      <c r="AD81" s="459">
        <f>('COMPRAS CONJ - FISICOS'!AD81*'COMPRAS CONJ - PRECIOS'!AD81)/1000</f>
        <v>0</v>
      </c>
      <c r="AE81" s="459">
        <f>('COMPRAS CONJ - FISICOS'!AE81*'COMPRAS CONJ - PRECIOS'!AE81)/1000</f>
        <v>0</v>
      </c>
      <c r="AF81" s="459">
        <f>('COMPRAS CONJ - FISICOS'!AF81*'COMPRAS CONJ - PRECIOS'!AF81)/1000</f>
        <v>0</v>
      </c>
      <c r="AG81" s="459">
        <f>('COMPRAS CONJ - FISICOS'!AG81*'COMPRAS CONJ - PRECIOS'!AG81)/1000</f>
        <v>0</v>
      </c>
      <c r="AH81" s="459">
        <f>('COMPRAS CONJ - FISICOS'!AH81*'COMPRAS CONJ - PRECIOS'!AH81)/1000</f>
        <v>0</v>
      </c>
      <c r="AI81" s="459">
        <f>('COMPRAS CONJ - FISICOS'!AI81*'COMPRAS CONJ - PRECIOS'!AI81)/1000</f>
        <v>0</v>
      </c>
      <c r="AJ81" s="459">
        <f>('COMPRAS CONJ - FISICOS'!AJ81*'COMPRAS CONJ - PRECIOS'!AJ81)/1000</f>
        <v>0</v>
      </c>
      <c r="AK81" s="459">
        <f>('COMPRAS CONJ - FISICOS'!AK81*'COMPRAS CONJ - PRECIOS'!AK81)/1000</f>
        <v>0</v>
      </c>
      <c r="AL81" s="459">
        <f>('COMPRAS CONJ - FISICOS'!AL81*'COMPRAS CONJ - PRECIOS'!AL81)/1000</f>
        <v>0</v>
      </c>
      <c r="AM81" s="459">
        <f>('COMPRAS CONJ - FISICOS'!AM81*'COMPRAS CONJ - PRECIOS'!AM81)/1000</f>
        <v>0</v>
      </c>
      <c r="AN81" s="459">
        <f>('COMPRAS CONJ - FISICOS'!AN81*'COMPRAS CONJ - PRECIOS'!AN81)/1000</f>
        <v>0</v>
      </c>
      <c r="AO81" s="459">
        <f>('COMPRAS CONJ - FISICOS'!AO81*'COMPRAS CONJ - PRECIOS'!AO81)/1000</f>
        <v>0</v>
      </c>
      <c r="AP81" s="459">
        <f>('COMPRAS CONJ - FISICOS'!AP81*'COMPRAS CONJ - PRECIOS'!AP81)/1000</f>
        <v>0</v>
      </c>
      <c r="AQ81" s="459">
        <f>('COMPRAS CONJ - FISICOS'!AQ81*'COMPRAS CONJ - PRECIOS'!AQ81)/1000</f>
        <v>0</v>
      </c>
      <c r="AR81" s="459">
        <f>('COMPRAS CONJ - FISICOS'!AR81*'COMPRAS CONJ - PRECIOS'!AR81)/1000</f>
        <v>0</v>
      </c>
      <c r="AS81" s="459">
        <f>('COMPRAS CONJ - FISICOS'!AS81*'COMPRAS CONJ - PRECIOS'!AS81)/1000</f>
        <v>0</v>
      </c>
      <c r="AT81" s="459">
        <f>('COMPRAS CONJ - FISICOS'!AT81*'COMPRAS CONJ - PRECIOS'!AT81)/1000</f>
        <v>0</v>
      </c>
      <c r="AU81" s="459">
        <f>('COMPRAS CONJ - FISICOS'!AU81*'COMPRAS CONJ - PRECIOS'!AU81)/1000</f>
        <v>0</v>
      </c>
      <c r="AV81" s="459">
        <f>('COMPRAS CONJ - FISICOS'!AV81*'COMPRAS CONJ - PRECIOS'!AV81)/1000</f>
        <v>0</v>
      </c>
      <c r="AW81" s="459">
        <f>('COMPRAS CONJ - FISICOS'!AW81*'COMPRAS CONJ - PRECIOS'!AW81)/1000</f>
        <v>0</v>
      </c>
      <c r="AX81" s="459">
        <f>('COMPRAS CONJ - FISICOS'!AX81*'COMPRAS CONJ - PRECIOS'!AX81)/1000</f>
        <v>0</v>
      </c>
      <c r="AY81" s="459">
        <f>('COMPRAS CONJ - FISICOS'!AY81*'COMPRAS CONJ - PRECIOS'!AY81)/1000</f>
        <v>0</v>
      </c>
      <c r="AZ81" s="459">
        <f>('COMPRAS CONJ - FISICOS'!AZ81*'COMPRAS CONJ - PRECIOS'!AZ81)/1000</f>
        <v>0</v>
      </c>
      <c r="BA81" s="459">
        <f>('COMPRAS CONJ - FISICOS'!BA81*'COMPRAS CONJ - PRECIOS'!BA81)/1000</f>
        <v>0</v>
      </c>
      <c r="BB81" s="459">
        <f>('COMPRAS CONJ - FISICOS'!BB81*'COMPRAS CONJ - PRECIOS'!BB81)/1000</f>
        <v>0</v>
      </c>
      <c r="BC81" s="459">
        <f>('COMPRAS CONJ - FISICOS'!BC81*'COMPRAS CONJ - PRECIOS'!BC81)/1000</f>
        <v>0</v>
      </c>
      <c r="BD81" s="459">
        <f>('COMPRAS CONJ - FISICOS'!BD81*'COMPRAS CONJ - PRECIOS'!BD81)/1000</f>
        <v>0</v>
      </c>
      <c r="BE81" s="459">
        <f>('COMPRAS CONJ - FISICOS'!BE81*'COMPRAS CONJ - PRECIOS'!BE81)/1000</f>
        <v>0</v>
      </c>
      <c r="BF81" s="459">
        <f>('COMPRAS CONJ - FISICOS'!BF81*'COMPRAS CONJ - PRECIOS'!BF81)/1000</f>
        <v>0</v>
      </c>
      <c r="BG81" s="459">
        <f>('COMPRAS CONJ - FISICOS'!BG81*'COMPRAS CONJ - PRECIOS'!BG81)/1000</f>
        <v>0</v>
      </c>
      <c r="BH81" s="459">
        <f>('COMPRAS CONJ - FISICOS'!BH81*'COMPRAS CONJ - PRECIOS'!BH81)/1000</f>
        <v>0</v>
      </c>
      <c r="BI81" s="459">
        <f>('COMPRAS CONJ - FISICOS'!BI81*'COMPRAS CONJ - PRECIOS'!BI81)/1000</f>
        <v>0</v>
      </c>
      <c r="BJ81" s="459">
        <f>('COMPRAS CONJ - FISICOS'!BJ81*'COMPRAS CONJ - PRECIOS'!BJ81)/1000</f>
        <v>0</v>
      </c>
      <c r="BK81" s="459">
        <f>('COMPRAS CONJ - FISICOS'!BK81*'COMPRAS CONJ - PRECIOS'!BK81)/1000</f>
        <v>0</v>
      </c>
      <c r="BL81" s="459">
        <f>('COMPRAS CONJ - FISICOS'!BL81*'COMPRAS CONJ - PRECIOS'!BL81)/1000</f>
        <v>0</v>
      </c>
      <c r="BM81" s="459">
        <f>('COMPRAS CONJ - FISICOS'!BM81*'COMPRAS CONJ - PRECIOS'!BM81)/1000</f>
        <v>0</v>
      </c>
      <c r="BN81" s="459">
        <f>('COMPRAS CONJ - FISICOS'!BN81*'COMPRAS CONJ - PRECIOS'!BN81)/1000</f>
        <v>0</v>
      </c>
      <c r="BO81" s="459">
        <f>('COMPRAS CONJ - FISICOS'!BO81*'COMPRAS CONJ - PRECIOS'!BO81)/1000</f>
        <v>0</v>
      </c>
      <c r="BP81" s="459">
        <f>('COMPRAS CONJ - FISICOS'!BP81*'COMPRAS CONJ - PRECIOS'!BP81)/1000</f>
        <v>0</v>
      </c>
      <c r="BQ81" s="459">
        <f>('COMPRAS CONJ - FISICOS'!BQ81*'COMPRAS CONJ - PRECIOS'!BQ81)/1000</f>
        <v>0</v>
      </c>
      <c r="BR81" s="459">
        <f>('COMPRAS CONJ - FISICOS'!BR81*'COMPRAS CONJ - PRECIOS'!BR81)/1000</f>
        <v>0</v>
      </c>
      <c r="BS81" s="459">
        <f>('COMPRAS CONJ - FISICOS'!BS81*'COMPRAS CONJ - PRECIOS'!BS81)/1000</f>
        <v>0</v>
      </c>
      <c r="BT81" s="459">
        <f>('COMPRAS CONJ - FISICOS'!BT81*'COMPRAS CONJ - PRECIOS'!BT81)/1000</f>
        <v>0</v>
      </c>
      <c r="BU81" s="459">
        <f>('COMPRAS CONJ - FISICOS'!BU81*'COMPRAS CONJ - PRECIOS'!BU81)/1000</f>
        <v>0</v>
      </c>
      <c r="BV81" s="459">
        <f>('COMPRAS CONJ - FISICOS'!BV81*'COMPRAS CONJ - PRECIOS'!BV81)/1000</f>
        <v>0</v>
      </c>
      <c r="BW81" s="459">
        <f>('COMPRAS CONJ - FISICOS'!BW81*'COMPRAS CONJ - PRECIOS'!BW81)/1000</f>
        <v>0</v>
      </c>
      <c r="BX81" s="459">
        <f>('COMPRAS CONJ - FISICOS'!BX81*'COMPRAS CONJ - PRECIOS'!BX81)/1000</f>
        <v>0</v>
      </c>
      <c r="BY81" s="459">
        <f>('COMPRAS CONJ - FISICOS'!BY81*'COMPRAS CONJ - PRECIOS'!BY81)/1000</f>
        <v>0</v>
      </c>
      <c r="BZ81" s="459">
        <f>('COMPRAS CONJ - FISICOS'!BZ81*'COMPRAS CONJ - PRECIOS'!BZ81)/1000</f>
        <v>0</v>
      </c>
      <c r="CA81" s="459">
        <f>('COMPRAS CONJ - FISICOS'!CA81*'COMPRAS CONJ - PRECIOS'!CA81)/1000</f>
        <v>0</v>
      </c>
    </row>
    <row r="82" spans="1:79" x14ac:dyDescent="0.3">
      <c r="A82" s="9">
        <v>202</v>
      </c>
      <c r="B82" s="15" t="s">
        <v>2830</v>
      </c>
      <c r="C82" s="438" t="s">
        <v>3003</v>
      </c>
      <c r="D82" s="11" t="s">
        <v>2825</v>
      </c>
      <c r="E82" s="9" t="s">
        <v>2854</v>
      </c>
      <c r="F82" s="9" t="s">
        <v>3004</v>
      </c>
      <c r="G82" s="9" t="s">
        <v>3005</v>
      </c>
      <c r="H82" s="12" t="s">
        <v>6323</v>
      </c>
      <c r="I82" s="13">
        <v>58.98</v>
      </c>
      <c r="J82" s="14">
        <v>5</v>
      </c>
      <c r="K82" s="24">
        <v>42825</v>
      </c>
      <c r="L82" s="24">
        <v>43826</v>
      </c>
      <c r="M82" s="689">
        <v>43826</v>
      </c>
      <c r="N82" s="459">
        <f>('COMPRAS CONJ - FISICOS'!N82*'COMPRAS CONJ - PRECIOS'!N82)/1000</f>
        <v>0</v>
      </c>
      <c r="O82" s="459">
        <f>('COMPRAS CONJ - FISICOS'!O82*'COMPRAS CONJ - PRECIOS'!O82)/1000</f>
        <v>0</v>
      </c>
      <c r="P82" s="459">
        <f>('COMPRAS CONJ - FISICOS'!P82*'COMPRAS CONJ - PRECIOS'!P82)/1000</f>
        <v>0</v>
      </c>
      <c r="Q82" s="459">
        <f>('COMPRAS CONJ - FISICOS'!Q82*'COMPRAS CONJ - PRECIOS'!Q82)/1000</f>
        <v>0</v>
      </c>
      <c r="R82" s="459">
        <f>('COMPRAS CONJ - FISICOS'!R82*'COMPRAS CONJ - PRECIOS'!R82)/1000</f>
        <v>0</v>
      </c>
      <c r="S82" s="459">
        <f>('COMPRAS CONJ - FISICOS'!S82*'COMPRAS CONJ - PRECIOS'!S82)/1000</f>
        <v>0</v>
      </c>
      <c r="T82" s="459">
        <f>('COMPRAS CONJ - FISICOS'!T82*'COMPRAS CONJ - PRECIOS'!T82)/1000</f>
        <v>0</v>
      </c>
      <c r="U82" s="459">
        <f>('COMPRAS CONJ - FISICOS'!U82*'COMPRAS CONJ - PRECIOS'!U82)/1000</f>
        <v>0</v>
      </c>
      <c r="V82" s="459">
        <f>('COMPRAS CONJ - FISICOS'!V82*'COMPRAS CONJ - PRECIOS'!V82)/1000</f>
        <v>0</v>
      </c>
      <c r="W82" s="459">
        <f>('COMPRAS CONJ - FISICOS'!W82*'COMPRAS CONJ - PRECIOS'!W82)/1000</f>
        <v>0</v>
      </c>
      <c r="X82" s="459">
        <f>('COMPRAS CONJ - FISICOS'!X82*'COMPRAS CONJ - PRECIOS'!X82)/1000</f>
        <v>0</v>
      </c>
      <c r="Y82" s="459">
        <f>('COMPRAS CONJ - FISICOS'!Y82*'COMPRAS CONJ - PRECIOS'!Y82)/1000</f>
        <v>0</v>
      </c>
      <c r="Z82" s="459">
        <f>('COMPRAS CONJ - FISICOS'!Z82*'COMPRAS CONJ - PRECIOS'!Z82)/1000</f>
        <v>0</v>
      </c>
      <c r="AA82" s="459">
        <f>('COMPRAS CONJ - FISICOS'!AA82*'COMPRAS CONJ - PRECIOS'!AA82)/1000</f>
        <v>0</v>
      </c>
      <c r="AB82" s="459">
        <f>('COMPRAS CONJ - FISICOS'!AB82*'COMPRAS CONJ - PRECIOS'!AB82)/1000</f>
        <v>0</v>
      </c>
      <c r="AC82" s="459">
        <f>('COMPRAS CONJ - FISICOS'!AC82*'COMPRAS CONJ - PRECIOS'!AC82)/1000</f>
        <v>0</v>
      </c>
      <c r="AD82" s="459">
        <f>('COMPRAS CONJ - FISICOS'!AD82*'COMPRAS CONJ - PRECIOS'!AD82)/1000</f>
        <v>0</v>
      </c>
      <c r="AE82" s="459">
        <f>('COMPRAS CONJ - FISICOS'!AE82*'COMPRAS CONJ - PRECIOS'!AE82)/1000</f>
        <v>0</v>
      </c>
      <c r="AF82" s="459">
        <f>('COMPRAS CONJ - FISICOS'!AF82*'COMPRAS CONJ - PRECIOS'!AF82)/1000</f>
        <v>0</v>
      </c>
      <c r="AG82" s="459">
        <f>('COMPRAS CONJ - FISICOS'!AG82*'COMPRAS CONJ - PRECIOS'!AG82)/1000</f>
        <v>0</v>
      </c>
      <c r="AH82" s="459">
        <f>('COMPRAS CONJ - FISICOS'!AH82*'COMPRAS CONJ - PRECIOS'!AH82)/1000</f>
        <v>0</v>
      </c>
      <c r="AI82" s="459">
        <f>('COMPRAS CONJ - FISICOS'!AI82*'COMPRAS CONJ - PRECIOS'!AI82)/1000</f>
        <v>0</v>
      </c>
      <c r="AJ82" s="459">
        <f>('COMPRAS CONJ - FISICOS'!AJ82*'COMPRAS CONJ - PRECIOS'!AJ82)/1000</f>
        <v>0</v>
      </c>
      <c r="AK82" s="459">
        <f>('COMPRAS CONJ - FISICOS'!AK82*'COMPRAS CONJ - PRECIOS'!AK82)/1000</f>
        <v>0</v>
      </c>
      <c r="AL82" s="459">
        <f>('COMPRAS CONJ - FISICOS'!AL82*'COMPRAS CONJ - PRECIOS'!AL82)/1000</f>
        <v>0</v>
      </c>
      <c r="AM82" s="459">
        <f>('COMPRAS CONJ - FISICOS'!AM82*'COMPRAS CONJ - PRECIOS'!AM82)/1000</f>
        <v>0</v>
      </c>
      <c r="AN82" s="459">
        <f>('COMPRAS CONJ - FISICOS'!AN82*'COMPRAS CONJ - PRECIOS'!AN82)/1000</f>
        <v>0</v>
      </c>
      <c r="AO82" s="459">
        <f>('COMPRAS CONJ - FISICOS'!AO82*'COMPRAS CONJ - PRECIOS'!AO82)/1000</f>
        <v>0</v>
      </c>
      <c r="AP82" s="459">
        <f>('COMPRAS CONJ - FISICOS'!AP82*'COMPRAS CONJ - PRECIOS'!AP82)/1000</f>
        <v>0</v>
      </c>
      <c r="AQ82" s="459">
        <f>('COMPRAS CONJ - FISICOS'!AQ82*'COMPRAS CONJ - PRECIOS'!AQ82)/1000</f>
        <v>9.3695168923271979E-3</v>
      </c>
      <c r="AR82" s="459">
        <f>('COMPRAS CONJ - FISICOS'!AR82*'COMPRAS CONJ - PRECIOS'!AR82)/1000</f>
        <v>5.832609809157388E-2</v>
      </c>
      <c r="AS82" s="459">
        <f>('COMPRAS CONJ - FISICOS'!AS82*'COMPRAS CONJ - PRECIOS'!AS82)/1000</f>
        <v>4.9602229050716991E-2</v>
      </c>
      <c r="AT82" s="459">
        <f>('COMPRAS CONJ - FISICOS'!AT82*'COMPRAS CONJ - PRECIOS'!AT82)/1000</f>
        <v>5.295947370204749E-2</v>
      </c>
      <c r="AU82" s="459">
        <f>('COMPRAS CONJ - FISICOS'!AU82*'COMPRAS CONJ - PRECIOS'!AU82)/1000</f>
        <v>4.7985591402319186E-2</v>
      </c>
      <c r="AV82" s="459">
        <f>('COMPRAS CONJ - FISICOS'!AV82*'COMPRAS CONJ - PRECIOS'!AV82)/1000</f>
        <v>4.4697954474263987E-2</v>
      </c>
      <c r="AW82" s="459">
        <f>('COMPRAS CONJ - FISICOS'!AW82*'COMPRAS CONJ - PRECIOS'!AW82)/1000</f>
        <v>3.0968262225971693E-2</v>
      </c>
      <c r="AX82" s="459">
        <f>('COMPRAS CONJ - FISICOS'!AX82*'COMPRAS CONJ - PRECIOS'!AX82)/1000</f>
        <v>3.5092571570164495E-2</v>
      </c>
      <c r="AY82" s="459">
        <f>('COMPRAS CONJ - FISICOS'!AY82*'COMPRAS CONJ - PRECIOS'!AY82)/1000</f>
        <v>5.8321682933705092E-2</v>
      </c>
      <c r="AZ82" s="459">
        <f>('COMPRAS CONJ - FISICOS'!AZ82*'COMPRAS CONJ - PRECIOS'!AZ82)/1000</f>
        <v>6.9349850461025403E-2</v>
      </c>
      <c r="BA82" s="459">
        <f>('COMPRAS CONJ - FISICOS'!BA82*'COMPRAS CONJ - PRECIOS'!BA82)/1000</f>
        <v>6.902043829190789E-2</v>
      </c>
      <c r="BB82" s="459">
        <f>('COMPRAS CONJ - FISICOS'!BB82*'COMPRAS CONJ - PRECIOS'!BB82)/1000</f>
        <v>6.6430465293964791E-2</v>
      </c>
      <c r="BC82" s="459">
        <f>('COMPRAS CONJ - FISICOS'!BC82*'COMPRAS CONJ - PRECIOS'!BC82)/1000</f>
        <v>7.6924258066310383E-2</v>
      </c>
      <c r="BD82" s="459">
        <f>('COMPRAS CONJ - FISICOS'!BD82*'COMPRAS CONJ - PRECIOS'!BD82)/1000</f>
        <v>6.9942892349217606E-2</v>
      </c>
      <c r="BE82" s="459">
        <f>('COMPRAS CONJ - FISICOS'!BE82*'COMPRAS CONJ - PRECIOS'!BE82)/1000</f>
        <v>6.4409002725117584E-2</v>
      </c>
      <c r="BF82" s="459">
        <f>('COMPRAS CONJ - FISICOS'!BF82*'COMPRAS CONJ - PRECIOS'!BF82)/1000</f>
        <v>6.2907503240548779E-2</v>
      </c>
      <c r="BG82" s="459">
        <f>('COMPRAS CONJ - FISICOS'!BG82*'COMPRAS CONJ - PRECIOS'!BG82)/1000</f>
        <v>5.7365966149329602E-2</v>
      </c>
      <c r="BH82" s="459">
        <f>('COMPRAS CONJ - FISICOS'!BH82*'COMPRAS CONJ - PRECIOS'!BH82)/1000</f>
        <v>4.2659606238112803E-2</v>
      </c>
      <c r="BI82" s="459">
        <f>('COMPRAS CONJ - FISICOS'!BI82*'COMPRAS CONJ - PRECIOS'!BI82)/1000</f>
        <v>2.6006509903442394E-2</v>
      </c>
      <c r="BJ82" s="459">
        <f>('COMPRAS CONJ - FISICOS'!BJ82*'COMPRAS CONJ - PRECIOS'!BJ82)/1000</f>
        <v>4.453835738047919E-2</v>
      </c>
      <c r="BK82" s="459">
        <f>('COMPRAS CONJ - FISICOS'!BK82*'COMPRAS CONJ - PRECIOS'!BK82)/1000</f>
        <v>6.2028325162835997E-2</v>
      </c>
      <c r="BL82" s="459">
        <f>('COMPRAS CONJ - FISICOS'!BL82*'COMPRAS CONJ - PRECIOS'!BL82)/1000</f>
        <v>6.5520691867353598E-2</v>
      </c>
      <c r="BM82" s="459">
        <f>('COMPRAS CONJ - FISICOS'!BM82*'COMPRAS CONJ - PRECIOS'!BM82)/1000</f>
        <v>7.3760521967171991E-2</v>
      </c>
      <c r="BN82" s="459">
        <f>('COMPRAS CONJ - FISICOS'!BN82*'COMPRAS CONJ - PRECIOS'!BN82)/1000</f>
        <v>7.0205502160475983E-2</v>
      </c>
      <c r="BO82" s="459">
        <f>('COMPRAS CONJ - FISICOS'!BO82*'COMPRAS CONJ - PRECIOS'!BO82)/1000</f>
        <v>6.5148544774618206E-2</v>
      </c>
      <c r="BP82" s="459">
        <f>('COMPRAS CONJ - FISICOS'!BP82*'COMPRAS CONJ - PRECIOS'!BP82)/1000</f>
        <v>6.5120180413226397E-2</v>
      </c>
      <c r="BQ82" s="459">
        <f>('COMPRAS CONJ - FISICOS'!BQ82*'COMPRAS CONJ - PRECIOS'!BQ82)/1000</f>
        <v>6.1859011076893809E-2</v>
      </c>
      <c r="BR82" s="459">
        <f>('COMPRAS CONJ - FISICOS'!BR82*'COMPRAS CONJ - PRECIOS'!BR82)/1000</f>
        <v>7.0512846806001603E-2</v>
      </c>
      <c r="BS82" s="459">
        <f>('COMPRAS CONJ - FISICOS'!BS82*'COMPRAS CONJ - PRECIOS'!BS82)/1000</f>
        <v>6.1195541919157805E-2</v>
      </c>
      <c r="BT82" s="459">
        <f>('COMPRAS CONJ - FISICOS'!BT82*'COMPRAS CONJ - PRECIOS'!BT82)/1000</f>
        <v>5.9911138718984597E-2</v>
      </c>
      <c r="BU82" s="459">
        <f>('COMPRAS CONJ - FISICOS'!BU82*'COMPRAS CONJ - PRECIOS'!BU82)/1000</f>
        <v>4.264975464780682E-2</v>
      </c>
      <c r="BV82" s="459">
        <f>('COMPRAS CONJ - FISICOS'!BV82*'COMPRAS CONJ - PRECIOS'!BV82)/1000</f>
        <v>6.1450140447545654E-2</v>
      </c>
      <c r="BW82" s="459">
        <f>('COMPRAS CONJ - FISICOS'!BW82*'COMPRAS CONJ - PRECIOS'!BW82)/1000</f>
        <v>7.3852095935495604E-2</v>
      </c>
      <c r="BX82" s="459">
        <f>('COMPRAS CONJ - FISICOS'!BX82*'COMPRAS CONJ - PRECIOS'!BX82)/1000</f>
        <v>6.5135169513147156E-2</v>
      </c>
      <c r="BY82" s="459">
        <f>('COMPRAS CONJ - FISICOS'!BY82*'COMPRAS CONJ - PRECIOS'!BY82)/1000</f>
        <v>9.523322709300476E-2</v>
      </c>
      <c r="BZ82" s="459">
        <f>('COMPRAS CONJ - FISICOS'!BZ82*'COMPRAS CONJ - PRECIOS'!BZ82)/1000</f>
        <v>8.9395239702268134E-2</v>
      </c>
      <c r="CA82" s="459">
        <f>('COMPRAS CONJ - FISICOS'!CA82*'COMPRAS CONJ - PRECIOS'!CA82)/1000</f>
        <v>7.4449830542507117E-2</v>
      </c>
    </row>
    <row r="83" spans="1:79" x14ac:dyDescent="0.3">
      <c r="A83" s="9">
        <v>202</v>
      </c>
      <c r="B83" s="15" t="s">
        <v>2830</v>
      </c>
      <c r="C83" s="438" t="s">
        <v>3006</v>
      </c>
      <c r="D83" s="11" t="s">
        <v>2825</v>
      </c>
      <c r="E83" s="9" t="s">
        <v>2854</v>
      </c>
      <c r="F83" s="9" t="s">
        <v>3004</v>
      </c>
      <c r="G83" s="9" t="s">
        <v>3007</v>
      </c>
      <c r="H83" s="12" t="s">
        <v>3008</v>
      </c>
      <c r="I83" s="13">
        <v>58.98</v>
      </c>
      <c r="J83" s="14">
        <v>5</v>
      </c>
      <c r="K83" s="24">
        <v>42825</v>
      </c>
      <c r="L83" s="24">
        <v>43722</v>
      </c>
      <c r="M83" s="689">
        <v>43722</v>
      </c>
      <c r="N83" s="459">
        <f>('COMPRAS CONJ - FISICOS'!N83*'COMPRAS CONJ - PRECIOS'!N83)/1000</f>
        <v>0</v>
      </c>
      <c r="O83" s="459">
        <f>('COMPRAS CONJ - FISICOS'!O83*'COMPRAS CONJ - PRECIOS'!O83)/1000</f>
        <v>0</v>
      </c>
      <c r="P83" s="459">
        <f>('COMPRAS CONJ - FISICOS'!P83*'COMPRAS CONJ - PRECIOS'!P83)/1000</f>
        <v>0</v>
      </c>
      <c r="Q83" s="459">
        <f>('COMPRAS CONJ - FISICOS'!Q83*'COMPRAS CONJ - PRECIOS'!Q83)/1000</f>
        <v>0</v>
      </c>
      <c r="R83" s="459">
        <f>('COMPRAS CONJ - FISICOS'!R83*'COMPRAS CONJ - PRECIOS'!R83)/1000</f>
        <v>0</v>
      </c>
      <c r="S83" s="459">
        <f>('COMPRAS CONJ - FISICOS'!S83*'COMPRAS CONJ - PRECIOS'!S83)/1000</f>
        <v>0</v>
      </c>
      <c r="T83" s="459">
        <f>('COMPRAS CONJ - FISICOS'!T83*'COMPRAS CONJ - PRECIOS'!T83)/1000</f>
        <v>0</v>
      </c>
      <c r="U83" s="459">
        <f>('COMPRAS CONJ - FISICOS'!U83*'COMPRAS CONJ - PRECIOS'!U83)/1000</f>
        <v>0</v>
      </c>
      <c r="V83" s="459">
        <f>('COMPRAS CONJ - FISICOS'!V83*'COMPRAS CONJ - PRECIOS'!V83)/1000</f>
        <v>0</v>
      </c>
      <c r="W83" s="459">
        <f>('COMPRAS CONJ - FISICOS'!W83*'COMPRAS CONJ - PRECIOS'!W83)/1000</f>
        <v>0</v>
      </c>
      <c r="X83" s="459">
        <f>('COMPRAS CONJ - FISICOS'!X83*'COMPRAS CONJ - PRECIOS'!X83)/1000</f>
        <v>0</v>
      </c>
      <c r="Y83" s="459">
        <f>('COMPRAS CONJ - FISICOS'!Y83*'COMPRAS CONJ - PRECIOS'!Y83)/1000</f>
        <v>0</v>
      </c>
      <c r="Z83" s="459">
        <f>('COMPRAS CONJ - FISICOS'!Z83*'COMPRAS CONJ - PRECIOS'!Z83)/1000</f>
        <v>0</v>
      </c>
      <c r="AA83" s="459">
        <f>('COMPRAS CONJ - FISICOS'!AA83*'COMPRAS CONJ - PRECIOS'!AA83)/1000</f>
        <v>0</v>
      </c>
      <c r="AB83" s="459">
        <f>('COMPRAS CONJ - FISICOS'!AB83*'COMPRAS CONJ - PRECIOS'!AB83)/1000</f>
        <v>0</v>
      </c>
      <c r="AC83" s="459">
        <f>('COMPRAS CONJ - FISICOS'!AC83*'COMPRAS CONJ - PRECIOS'!AC83)/1000</f>
        <v>0</v>
      </c>
      <c r="AD83" s="459">
        <f>('COMPRAS CONJ - FISICOS'!AD83*'COMPRAS CONJ - PRECIOS'!AD83)/1000</f>
        <v>0</v>
      </c>
      <c r="AE83" s="459">
        <f>('COMPRAS CONJ - FISICOS'!AE83*'COMPRAS CONJ - PRECIOS'!AE83)/1000</f>
        <v>0</v>
      </c>
      <c r="AF83" s="459">
        <f>('COMPRAS CONJ - FISICOS'!AF83*'COMPRAS CONJ - PRECIOS'!AF83)/1000</f>
        <v>0</v>
      </c>
      <c r="AG83" s="459">
        <f>('COMPRAS CONJ - FISICOS'!AG83*'COMPRAS CONJ - PRECIOS'!AG83)/1000</f>
        <v>0</v>
      </c>
      <c r="AH83" s="459">
        <f>('COMPRAS CONJ - FISICOS'!AH83*'COMPRAS CONJ - PRECIOS'!AH83)/1000</f>
        <v>0</v>
      </c>
      <c r="AI83" s="459">
        <f>('COMPRAS CONJ - FISICOS'!AI83*'COMPRAS CONJ - PRECIOS'!AI83)/1000</f>
        <v>0</v>
      </c>
      <c r="AJ83" s="459">
        <f>('COMPRAS CONJ - FISICOS'!AJ83*'COMPRAS CONJ - PRECIOS'!AJ83)/1000</f>
        <v>0</v>
      </c>
      <c r="AK83" s="459">
        <f>('COMPRAS CONJ - FISICOS'!AK83*'COMPRAS CONJ - PRECIOS'!AK83)/1000</f>
        <v>0</v>
      </c>
      <c r="AL83" s="459">
        <f>('COMPRAS CONJ - FISICOS'!AL83*'COMPRAS CONJ - PRECIOS'!AL83)/1000</f>
        <v>0</v>
      </c>
      <c r="AM83" s="459">
        <f>('COMPRAS CONJ - FISICOS'!AM83*'COMPRAS CONJ - PRECIOS'!AM83)/1000</f>
        <v>0</v>
      </c>
      <c r="AN83" s="459">
        <f>('COMPRAS CONJ - FISICOS'!AN83*'COMPRAS CONJ - PRECIOS'!AN83)/1000</f>
        <v>3.7828106804094604E-2</v>
      </c>
      <c r="AO83" s="459">
        <f>('COMPRAS CONJ - FISICOS'!AO83*'COMPRAS CONJ - PRECIOS'!AO83)/1000</f>
        <v>6.0431990421308084E-2</v>
      </c>
      <c r="AP83" s="459">
        <f>('COMPRAS CONJ - FISICOS'!AP83*'COMPRAS CONJ - PRECIOS'!AP83)/1000</f>
        <v>6.1245690219159592E-2</v>
      </c>
      <c r="AQ83" s="459">
        <f>('COMPRAS CONJ - FISICOS'!AQ83*'COMPRAS CONJ - PRECIOS'!AQ83)/1000</f>
        <v>6.3572961323909077E-2</v>
      </c>
      <c r="AR83" s="459">
        <f>('COMPRAS CONJ - FISICOS'!AR83*'COMPRAS CONJ - PRECIOS'!AR83)/1000</f>
        <v>6.3436850285234977E-2</v>
      </c>
      <c r="AS83" s="459">
        <f>('COMPRAS CONJ - FISICOS'!AS83*'COMPRAS CONJ - PRECIOS'!AS83)/1000</f>
        <v>5.3615745527139595E-2</v>
      </c>
      <c r="AT83" s="459">
        <f>('COMPRAS CONJ - FISICOS'!AT83*'COMPRAS CONJ - PRECIOS'!AT83)/1000</f>
        <v>5.5157463465451188E-2</v>
      </c>
      <c r="AU83" s="459">
        <f>('COMPRAS CONJ - FISICOS'!AU83*'COMPRAS CONJ - PRECIOS'!AU83)/1000</f>
        <v>4.8117149309441096E-2</v>
      </c>
      <c r="AV83" s="459">
        <f>('COMPRAS CONJ - FISICOS'!AV83*'COMPRAS CONJ - PRECIOS'!AV83)/1000</f>
        <v>4.4397792726027285E-2</v>
      </c>
      <c r="AW83" s="459">
        <f>('COMPRAS CONJ - FISICOS'!AW83*'COMPRAS CONJ - PRECIOS'!AW83)/1000</f>
        <v>3.0799865345381996E-2</v>
      </c>
      <c r="AX83" s="459">
        <f>('COMPRAS CONJ - FISICOS'!AX83*'COMPRAS CONJ - PRECIOS'!AX83)/1000</f>
        <v>3.4733564045957691E-2</v>
      </c>
      <c r="AY83" s="459">
        <f>('COMPRAS CONJ - FISICOS'!AY83*'COMPRAS CONJ - PRECIOS'!AY83)/1000</f>
        <v>5.5657963001984681E-2</v>
      </c>
      <c r="AZ83" s="459">
        <f>('COMPRAS CONJ - FISICOS'!AZ83*'COMPRAS CONJ - PRECIOS'!AZ83)/1000</f>
        <v>6.7190365468295987E-2</v>
      </c>
      <c r="BA83" s="459">
        <f>('COMPRAS CONJ - FISICOS'!BA83*'COMPRAS CONJ - PRECIOS'!BA83)/1000</f>
        <v>6.6900252839507998E-2</v>
      </c>
      <c r="BB83" s="459">
        <f>('COMPRAS CONJ - FISICOS'!BB83*'COMPRAS CONJ - PRECIOS'!BB83)/1000</f>
        <v>6.5132284729996798E-2</v>
      </c>
      <c r="BC83" s="459">
        <f>('COMPRAS CONJ - FISICOS'!BC83*'COMPRAS CONJ - PRECIOS'!BC83)/1000</f>
        <v>7.4532565344967203E-2</v>
      </c>
      <c r="BD83" s="459">
        <f>('COMPRAS CONJ - FISICOS'!BD83*'COMPRAS CONJ - PRECIOS'!BD83)/1000</f>
        <v>6.7655668238337602E-2</v>
      </c>
      <c r="BE83" s="459">
        <f>('COMPRAS CONJ - FISICOS'!BE83*'COMPRAS CONJ - PRECIOS'!BE83)/1000</f>
        <v>6.2437710214584004E-2</v>
      </c>
      <c r="BF83" s="459">
        <f>('COMPRAS CONJ - FISICOS'!BF83*'COMPRAS CONJ - PRECIOS'!BF83)/1000</f>
        <v>6.0917197302590397E-2</v>
      </c>
      <c r="BG83" s="459">
        <f>('COMPRAS CONJ - FISICOS'!BG83*'COMPRAS CONJ - PRECIOS'!BG83)/1000</f>
        <v>5.5457888022964794E-2</v>
      </c>
      <c r="BH83" s="459">
        <f>('COMPRAS CONJ - FISICOS'!BH83*'COMPRAS CONJ - PRECIOS'!BH83)/1000</f>
        <v>4.1105626887441592E-2</v>
      </c>
      <c r="BI83" s="459">
        <f>('COMPRAS CONJ - FISICOS'!BI83*'COMPRAS CONJ - PRECIOS'!BI83)/1000</f>
        <v>2.5094286348544801E-2</v>
      </c>
      <c r="BJ83" s="459">
        <f>('COMPRAS CONJ - FISICOS'!BJ83*'COMPRAS CONJ - PRECIOS'!BJ83)/1000</f>
        <v>4.3047943215220798E-2</v>
      </c>
      <c r="BK83" s="459">
        <f>('COMPRAS CONJ - FISICOS'!BK83*'COMPRAS CONJ - PRECIOS'!BK83)/1000</f>
        <v>5.929579395282239E-2</v>
      </c>
      <c r="BL83" s="459">
        <f>('COMPRAS CONJ - FISICOS'!BL83*'COMPRAS CONJ - PRECIOS'!BL83)/1000</f>
        <v>6.4614480646955394E-2</v>
      </c>
      <c r="BM83" s="459">
        <f>('COMPRAS CONJ - FISICOS'!BM83*'COMPRAS CONJ - PRECIOS'!BM83)/1000</f>
        <v>7.277929641802261E-2</v>
      </c>
      <c r="BN83" s="459">
        <f>('COMPRAS CONJ - FISICOS'!BN83*'COMPRAS CONJ - PRECIOS'!BN83)/1000</f>
        <v>6.9160091398958706E-2</v>
      </c>
      <c r="BO83" s="459">
        <f>('COMPRAS CONJ - FISICOS'!BO83*'COMPRAS CONJ - PRECIOS'!BO83)/1000</f>
        <v>5.5145831942092507E-2</v>
      </c>
      <c r="BP83" s="459">
        <f>('COMPRAS CONJ - FISICOS'!BP83*'COMPRAS CONJ - PRECIOS'!BP83)/1000</f>
        <v>6.3705803415546602E-2</v>
      </c>
      <c r="BQ83" s="459">
        <f>('COMPRAS CONJ - FISICOS'!BQ83*'COMPRAS CONJ - PRECIOS'!BQ83)/1000</f>
        <v>5.9575025327201998E-2</v>
      </c>
      <c r="BR83" s="459">
        <f>('COMPRAS CONJ - FISICOS'!BR83*'COMPRAS CONJ - PRECIOS'!BR83)/1000</f>
        <v>6.9076217653443003E-2</v>
      </c>
      <c r="BS83" s="459">
        <f>('COMPRAS CONJ - FISICOS'!BS83*'COMPRAS CONJ - PRECIOS'!BS83)/1000</f>
        <v>5.8672584408022199E-2</v>
      </c>
      <c r="BT83" s="459">
        <f>('COMPRAS CONJ - FISICOS'!BT83*'COMPRAS CONJ - PRECIOS'!BT83)/1000</f>
        <v>5.9911138718984597E-2</v>
      </c>
      <c r="BU83" s="459">
        <f>('COMPRAS CONJ - FISICOS'!BU83*'COMPRAS CONJ - PRECIOS'!BU83)/1000</f>
        <v>4.264975464780682E-2</v>
      </c>
      <c r="BV83" s="459">
        <f>('COMPRAS CONJ - FISICOS'!BV83*'COMPRAS CONJ - PRECIOS'!BV83)/1000</f>
        <v>6.1450140447545654E-2</v>
      </c>
      <c r="BW83" s="459">
        <f>('COMPRAS CONJ - FISICOS'!BW83*'COMPRAS CONJ - PRECIOS'!BW83)/1000</f>
        <v>7.3852095935495604E-2</v>
      </c>
      <c r="BX83" s="459">
        <f>('COMPRAS CONJ - FISICOS'!BX83*'COMPRAS CONJ - PRECIOS'!BX83)/1000</f>
        <v>6.6249543670771585E-2</v>
      </c>
      <c r="BY83" s="459">
        <f>('COMPRAS CONJ - FISICOS'!BY83*'COMPRAS CONJ - PRECIOS'!BY83)/1000</f>
        <v>9.6862538078342733E-2</v>
      </c>
      <c r="BZ83" s="459">
        <f>('COMPRAS CONJ - FISICOS'!BZ83*'COMPRAS CONJ - PRECIOS'!BZ83)/1000</f>
        <v>9.0924670663812504E-2</v>
      </c>
      <c r="CA83" s="459">
        <f>('COMPRAS CONJ - FISICOS'!CA83*'COMPRAS CONJ - PRECIOS'!CA83)/1000</f>
        <v>7.4449830542507117E-2</v>
      </c>
    </row>
    <row r="84" spans="1:79" x14ac:dyDescent="0.3">
      <c r="A84" s="9" t="s">
        <v>3398</v>
      </c>
      <c r="B84" s="16" t="s">
        <v>2934</v>
      </c>
      <c r="C84" s="440" t="s">
        <v>3399</v>
      </c>
      <c r="D84" s="11" t="s">
        <v>3026</v>
      </c>
      <c r="E84" s="9" t="s">
        <v>2936</v>
      </c>
      <c r="F84" s="9" t="s">
        <v>3400</v>
      </c>
      <c r="G84" s="9" t="s">
        <v>3401</v>
      </c>
      <c r="H84" s="12" t="s">
        <v>3402</v>
      </c>
      <c r="I84" s="13">
        <v>165</v>
      </c>
      <c r="J84" s="14">
        <v>1.2</v>
      </c>
      <c r="K84" s="24">
        <v>43319</v>
      </c>
      <c r="L84" s="24">
        <v>51501</v>
      </c>
      <c r="M84" s="689"/>
      <c r="N84" s="459">
        <f>('COMPRAS CONJ - FISICOS'!N84*'COMPRAS CONJ - PRECIOS'!N84)/1000</f>
        <v>0</v>
      </c>
      <c r="O84" s="459">
        <f>('COMPRAS CONJ - FISICOS'!O84*'COMPRAS CONJ - PRECIOS'!O84)/1000</f>
        <v>0</v>
      </c>
      <c r="P84" s="459">
        <f>('COMPRAS CONJ - FISICOS'!P84*'COMPRAS CONJ - PRECIOS'!P84)/1000</f>
        <v>0</v>
      </c>
      <c r="Q84" s="459">
        <f>('COMPRAS CONJ - FISICOS'!Q84*'COMPRAS CONJ - PRECIOS'!Q84)/1000</f>
        <v>0</v>
      </c>
      <c r="R84" s="459">
        <f>('COMPRAS CONJ - FISICOS'!R84*'COMPRAS CONJ - PRECIOS'!R84)/1000</f>
        <v>0</v>
      </c>
      <c r="S84" s="459">
        <f>('COMPRAS CONJ - FISICOS'!S84*'COMPRAS CONJ - PRECIOS'!S84)/1000</f>
        <v>0</v>
      </c>
      <c r="T84" s="459">
        <f>('COMPRAS CONJ - FISICOS'!T84*'COMPRAS CONJ - PRECIOS'!T84)/1000</f>
        <v>0</v>
      </c>
      <c r="U84" s="459">
        <f>('COMPRAS CONJ - FISICOS'!U84*'COMPRAS CONJ - PRECIOS'!U84)/1000</f>
        <v>0</v>
      </c>
      <c r="V84" s="459">
        <f>('COMPRAS CONJ - FISICOS'!V84*'COMPRAS CONJ - PRECIOS'!V84)/1000</f>
        <v>0</v>
      </c>
      <c r="W84" s="459">
        <f>('COMPRAS CONJ - FISICOS'!W84*'COMPRAS CONJ - PRECIOS'!W84)/1000</f>
        <v>0</v>
      </c>
      <c r="X84" s="459">
        <f>('COMPRAS CONJ - FISICOS'!X84*'COMPRAS CONJ - PRECIOS'!X84)/1000</f>
        <v>0</v>
      </c>
      <c r="Y84" s="459">
        <f>('COMPRAS CONJ - FISICOS'!Y84*'COMPRAS CONJ - PRECIOS'!Y84)/1000</f>
        <v>0</v>
      </c>
      <c r="Z84" s="459">
        <f>('COMPRAS CONJ - FISICOS'!Z84*'COMPRAS CONJ - PRECIOS'!Z84)/1000</f>
        <v>0</v>
      </c>
      <c r="AA84" s="459">
        <f>('COMPRAS CONJ - FISICOS'!AA84*'COMPRAS CONJ - PRECIOS'!AA84)/1000</f>
        <v>0</v>
      </c>
      <c r="AB84" s="459">
        <f>('COMPRAS CONJ - FISICOS'!AB84*'COMPRAS CONJ - PRECIOS'!AB84)/1000</f>
        <v>0</v>
      </c>
      <c r="AC84" s="459">
        <f>('COMPRAS CONJ - FISICOS'!AC84*'COMPRAS CONJ - PRECIOS'!AC84)/1000</f>
        <v>0</v>
      </c>
      <c r="AD84" s="459">
        <f>('COMPRAS CONJ - FISICOS'!AD84*'COMPRAS CONJ - PRECIOS'!AD84)/1000</f>
        <v>0</v>
      </c>
      <c r="AE84" s="459">
        <f>('COMPRAS CONJ - FISICOS'!AE84*'COMPRAS CONJ - PRECIOS'!AE84)/1000</f>
        <v>0</v>
      </c>
      <c r="AF84" s="459">
        <f>('COMPRAS CONJ - FISICOS'!AF84*'COMPRAS CONJ - PRECIOS'!AF84)/1000</f>
        <v>0</v>
      </c>
      <c r="AG84" s="459">
        <f>('COMPRAS CONJ - FISICOS'!AG84*'COMPRAS CONJ - PRECIOS'!AG84)/1000</f>
        <v>0</v>
      </c>
      <c r="AH84" s="459">
        <f>('COMPRAS CONJ - FISICOS'!AH84*'COMPRAS CONJ - PRECIOS'!AH84)/1000</f>
        <v>0</v>
      </c>
      <c r="AI84" s="459">
        <f>('COMPRAS CONJ - FISICOS'!AI84*'COMPRAS CONJ - PRECIOS'!AI84)/1000</f>
        <v>0</v>
      </c>
      <c r="AJ84" s="459">
        <f>('COMPRAS CONJ - FISICOS'!AJ84*'COMPRAS CONJ - PRECIOS'!AJ84)/1000</f>
        <v>0</v>
      </c>
      <c r="AK84" s="459">
        <f>('COMPRAS CONJ - FISICOS'!AK84*'COMPRAS CONJ - PRECIOS'!AK84)/1000</f>
        <v>0</v>
      </c>
      <c r="AL84" s="459">
        <f>('COMPRAS CONJ - FISICOS'!AL84*'COMPRAS CONJ - PRECIOS'!AL84)/1000</f>
        <v>0</v>
      </c>
      <c r="AM84" s="459">
        <f>('COMPRAS CONJ - FISICOS'!AM84*'COMPRAS CONJ - PRECIOS'!AM84)/1000</f>
        <v>0</v>
      </c>
      <c r="AN84" s="459">
        <f>('COMPRAS CONJ - FISICOS'!AN84*'COMPRAS CONJ - PRECIOS'!AN84)/1000</f>
        <v>0</v>
      </c>
      <c r="AO84" s="459">
        <f>('COMPRAS CONJ - FISICOS'!AO84*'COMPRAS CONJ - PRECIOS'!AO84)/1000</f>
        <v>0</v>
      </c>
      <c r="AP84" s="459">
        <f>('COMPRAS CONJ - FISICOS'!AP84*'COMPRAS CONJ - PRECIOS'!AP84)/1000</f>
        <v>0</v>
      </c>
      <c r="AQ84" s="459">
        <f>('COMPRAS CONJ - FISICOS'!AQ84*'COMPRAS CONJ - PRECIOS'!AQ84)/1000</f>
        <v>0</v>
      </c>
      <c r="AR84" s="459">
        <f>('COMPRAS CONJ - FISICOS'!AR84*'COMPRAS CONJ - PRECIOS'!AR84)/1000</f>
        <v>0</v>
      </c>
      <c r="AS84" s="459">
        <f>('COMPRAS CONJ - FISICOS'!AS84*'COMPRAS CONJ - PRECIOS'!AS84)/1000</f>
        <v>0</v>
      </c>
      <c r="AT84" s="459">
        <f>('COMPRAS CONJ - FISICOS'!AT84*'COMPRAS CONJ - PRECIOS'!AT84)/1000</f>
        <v>0</v>
      </c>
      <c r="AU84" s="459">
        <f>('COMPRAS CONJ - FISICOS'!AU84*'COMPRAS CONJ - PRECIOS'!AU84)/1000</f>
        <v>0</v>
      </c>
      <c r="AV84" s="459">
        <f>('COMPRAS CONJ - FISICOS'!AV84*'COMPRAS CONJ - PRECIOS'!AV84)/1000</f>
        <v>0</v>
      </c>
      <c r="AW84" s="459">
        <f>('COMPRAS CONJ - FISICOS'!AW84*'COMPRAS CONJ - PRECIOS'!AW84)/1000</f>
        <v>0</v>
      </c>
      <c r="AX84" s="459">
        <f>('COMPRAS CONJ - FISICOS'!AX84*'COMPRAS CONJ - PRECIOS'!AX84)/1000</f>
        <v>0</v>
      </c>
      <c r="AY84" s="459">
        <f>('COMPRAS CONJ - FISICOS'!AY84*'COMPRAS CONJ - PRECIOS'!AY84)/1000</f>
        <v>0</v>
      </c>
      <c r="AZ84" s="459">
        <f>('COMPRAS CONJ - FISICOS'!AZ84*'COMPRAS CONJ - PRECIOS'!AZ84)/1000</f>
        <v>0</v>
      </c>
      <c r="BA84" s="459">
        <f>('COMPRAS CONJ - FISICOS'!BA84*'COMPRAS CONJ - PRECIOS'!BA84)/1000</f>
        <v>0</v>
      </c>
      <c r="BB84" s="459">
        <f>('COMPRAS CONJ - FISICOS'!BB84*'COMPRAS CONJ - PRECIOS'!BB84)/1000</f>
        <v>0</v>
      </c>
      <c r="BC84" s="459">
        <f>('COMPRAS CONJ - FISICOS'!BC84*'COMPRAS CONJ - PRECIOS'!BC84)/1000</f>
        <v>0</v>
      </c>
      <c r="BD84" s="459">
        <f>('COMPRAS CONJ - FISICOS'!BD84*'COMPRAS CONJ - PRECIOS'!BD84)/1000</f>
        <v>0</v>
      </c>
      <c r="BE84" s="459">
        <f>('COMPRAS CONJ - FISICOS'!BE84*'COMPRAS CONJ - PRECIOS'!BE84)/1000</f>
        <v>0</v>
      </c>
      <c r="BF84" s="459">
        <f>('COMPRAS CONJ - FISICOS'!BF84*'COMPRAS CONJ - PRECIOS'!BF84)/1000</f>
        <v>0</v>
      </c>
      <c r="BG84" s="459">
        <f>('COMPRAS CONJ - FISICOS'!BG84*'COMPRAS CONJ - PRECIOS'!BG84)/1000</f>
        <v>0</v>
      </c>
      <c r="BH84" s="459">
        <f>('COMPRAS CONJ - FISICOS'!BH84*'COMPRAS CONJ - PRECIOS'!BH84)/1000</f>
        <v>0</v>
      </c>
      <c r="BI84" s="459">
        <f>('COMPRAS CONJ - FISICOS'!BI84*'COMPRAS CONJ - PRECIOS'!BI84)/1000</f>
        <v>0</v>
      </c>
      <c r="BJ84" s="459">
        <f>('COMPRAS CONJ - FISICOS'!BJ84*'COMPRAS CONJ - PRECIOS'!BJ84)/1000</f>
        <v>0</v>
      </c>
      <c r="BK84" s="459">
        <f>('COMPRAS CONJ - FISICOS'!BK84*'COMPRAS CONJ - PRECIOS'!BK84)/1000</f>
        <v>0</v>
      </c>
      <c r="BL84" s="459">
        <f>('COMPRAS CONJ - FISICOS'!BL84*'COMPRAS CONJ - PRECIOS'!BL84)/1000</f>
        <v>0</v>
      </c>
      <c r="BM84" s="459">
        <f>('COMPRAS CONJ - FISICOS'!BM84*'COMPRAS CONJ - PRECIOS'!BM84)/1000</f>
        <v>0</v>
      </c>
      <c r="BN84" s="459">
        <f>('COMPRAS CONJ - FISICOS'!BN84*'COMPRAS CONJ - PRECIOS'!BN84)/1000</f>
        <v>0</v>
      </c>
      <c r="BO84" s="459">
        <f>('COMPRAS CONJ - FISICOS'!BO84*'COMPRAS CONJ - PRECIOS'!BO84)/1000</f>
        <v>0</v>
      </c>
      <c r="BP84" s="459">
        <f>('COMPRAS CONJ - FISICOS'!BP84*'COMPRAS CONJ - PRECIOS'!BP84)/1000</f>
        <v>0</v>
      </c>
      <c r="BQ84" s="459">
        <f>('COMPRAS CONJ - FISICOS'!BQ84*'COMPRAS CONJ - PRECIOS'!BQ84)/1000</f>
        <v>0</v>
      </c>
      <c r="BR84" s="459">
        <f>('COMPRAS CONJ - FISICOS'!BR84*'COMPRAS CONJ - PRECIOS'!BR84)/1000</f>
        <v>0</v>
      </c>
      <c r="BS84" s="459">
        <f>('COMPRAS CONJ - FISICOS'!BS84*'COMPRAS CONJ - PRECIOS'!BS84)/1000</f>
        <v>0</v>
      </c>
      <c r="BT84" s="459">
        <f>('COMPRAS CONJ - FISICOS'!BT84*'COMPRAS CONJ - PRECIOS'!BT84)/1000</f>
        <v>0</v>
      </c>
      <c r="BU84" s="459">
        <f>('COMPRAS CONJ - FISICOS'!BU84*'COMPRAS CONJ - PRECIOS'!BU84)/1000</f>
        <v>0</v>
      </c>
      <c r="BV84" s="459">
        <f>('COMPRAS CONJ - FISICOS'!BV84*'COMPRAS CONJ - PRECIOS'!BV84)/1000</f>
        <v>0</v>
      </c>
      <c r="BW84" s="459">
        <f>('COMPRAS CONJ - FISICOS'!BW84*'COMPRAS CONJ - PRECIOS'!BW84)/1000</f>
        <v>0</v>
      </c>
      <c r="BX84" s="459">
        <f>('COMPRAS CONJ - FISICOS'!BX84*'COMPRAS CONJ - PRECIOS'!BX84)/1000</f>
        <v>0</v>
      </c>
      <c r="BY84" s="459">
        <f>('COMPRAS CONJ - FISICOS'!BY84*'COMPRAS CONJ - PRECIOS'!BY84)/1000</f>
        <v>0</v>
      </c>
      <c r="BZ84" s="459">
        <f>('COMPRAS CONJ - FISICOS'!BZ84*'COMPRAS CONJ - PRECIOS'!BZ84)/1000</f>
        <v>0</v>
      </c>
      <c r="CA84" s="459">
        <f>('COMPRAS CONJ - FISICOS'!CA84*'COMPRAS CONJ - PRECIOS'!CA84)/1000</f>
        <v>0</v>
      </c>
    </row>
    <row r="85" spans="1:79" x14ac:dyDescent="0.3">
      <c r="A85" s="9" t="s">
        <v>3398</v>
      </c>
      <c r="B85" s="16" t="s">
        <v>2934</v>
      </c>
      <c r="C85" s="440" t="s">
        <v>3403</v>
      </c>
      <c r="D85" s="11" t="s">
        <v>2788</v>
      </c>
      <c r="E85" s="9" t="s">
        <v>2788</v>
      </c>
      <c r="F85" s="9" t="s">
        <v>3404</v>
      </c>
      <c r="G85" s="9" t="s">
        <v>3405</v>
      </c>
      <c r="H85" s="12" t="s">
        <v>3406</v>
      </c>
      <c r="I85" s="13">
        <v>150</v>
      </c>
      <c r="J85" s="14">
        <v>1.5</v>
      </c>
      <c r="K85" s="24">
        <v>43307</v>
      </c>
      <c r="L85" s="24">
        <v>44385</v>
      </c>
      <c r="M85" s="689">
        <v>44385</v>
      </c>
      <c r="N85" s="459">
        <f>('COMPRAS CONJ - FISICOS'!N85*'COMPRAS CONJ - PRECIOS'!N85)/1000</f>
        <v>0</v>
      </c>
      <c r="O85" s="459">
        <f>('COMPRAS CONJ - FISICOS'!O85*'COMPRAS CONJ - PRECIOS'!O85)/1000</f>
        <v>0</v>
      </c>
      <c r="P85" s="459">
        <f>('COMPRAS CONJ - FISICOS'!P85*'COMPRAS CONJ - PRECIOS'!P85)/1000</f>
        <v>0</v>
      </c>
      <c r="Q85" s="459">
        <f>('COMPRAS CONJ - FISICOS'!Q85*'COMPRAS CONJ - PRECIOS'!Q85)/1000</f>
        <v>0</v>
      </c>
      <c r="R85" s="459">
        <f>('COMPRAS CONJ - FISICOS'!R85*'COMPRAS CONJ - PRECIOS'!R85)/1000</f>
        <v>0</v>
      </c>
      <c r="S85" s="459">
        <f>('COMPRAS CONJ - FISICOS'!S85*'COMPRAS CONJ - PRECIOS'!S85)/1000</f>
        <v>0</v>
      </c>
      <c r="T85" s="459">
        <f>('COMPRAS CONJ - FISICOS'!T85*'COMPRAS CONJ - PRECIOS'!T85)/1000</f>
        <v>0</v>
      </c>
      <c r="U85" s="459">
        <f>('COMPRAS CONJ - FISICOS'!U85*'COMPRAS CONJ - PRECIOS'!U85)/1000</f>
        <v>0</v>
      </c>
      <c r="V85" s="459">
        <f>('COMPRAS CONJ - FISICOS'!V85*'COMPRAS CONJ - PRECIOS'!V85)/1000</f>
        <v>0</v>
      </c>
      <c r="W85" s="459">
        <f>('COMPRAS CONJ - FISICOS'!W85*'COMPRAS CONJ - PRECIOS'!W85)/1000</f>
        <v>0</v>
      </c>
      <c r="X85" s="459">
        <f>('COMPRAS CONJ - FISICOS'!X85*'COMPRAS CONJ - PRECIOS'!X85)/1000</f>
        <v>0</v>
      </c>
      <c r="Y85" s="459">
        <f>('COMPRAS CONJ - FISICOS'!Y85*'COMPRAS CONJ - PRECIOS'!Y85)/1000</f>
        <v>0</v>
      </c>
      <c r="Z85" s="459">
        <f>('COMPRAS CONJ - FISICOS'!Z85*'COMPRAS CONJ - PRECIOS'!Z85)/1000</f>
        <v>0</v>
      </c>
      <c r="AA85" s="459">
        <f>('COMPRAS CONJ - FISICOS'!AA85*'COMPRAS CONJ - PRECIOS'!AA85)/1000</f>
        <v>0</v>
      </c>
      <c r="AB85" s="459">
        <f>('COMPRAS CONJ - FISICOS'!AB85*'COMPRAS CONJ - PRECIOS'!AB85)/1000</f>
        <v>0</v>
      </c>
      <c r="AC85" s="459">
        <f>('COMPRAS CONJ - FISICOS'!AC85*'COMPRAS CONJ - PRECIOS'!AC85)/1000</f>
        <v>0</v>
      </c>
      <c r="AD85" s="459">
        <f>('COMPRAS CONJ - FISICOS'!AD85*'COMPRAS CONJ - PRECIOS'!AD85)/1000</f>
        <v>0</v>
      </c>
      <c r="AE85" s="459">
        <f>('COMPRAS CONJ - FISICOS'!AE85*'COMPRAS CONJ - PRECIOS'!AE85)/1000</f>
        <v>0</v>
      </c>
      <c r="AF85" s="459">
        <f>('COMPRAS CONJ - FISICOS'!AF85*'COMPRAS CONJ - PRECIOS'!AF85)/1000</f>
        <v>0</v>
      </c>
      <c r="AG85" s="459">
        <f>('COMPRAS CONJ - FISICOS'!AG85*'COMPRAS CONJ - PRECIOS'!AG85)/1000</f>
        <v>0</v>
      </c>
      <c r="AH85" s="459">
        <f>('COMPRAS CONJ - FISICOS'!AH85*'COMPRAS CONJ - PRECIOS'!AH85)/1000</f>
        <v>0</v>
      </c>
      <c r="AI85" s="459">
        <f>('COMPRAS CONJ - FISICOS'!AI85*'COMPRAS CONJ - PRECIOS'!AI85)/1000</f>
        <v>0</v>
      </c>
      <c r="AJ85" s="459">
        <f>('COMPRAS CONJ - FISICOS'!AJ85*'COMPRAS CONJ - PRECIOS'!AJ85)/1000</f>
        <v>0</v>
      </c>
      <c r="AK85" s="459">
        <f>('COMPRAS CONJ - FISICOS'!AK85*'COMPRAS CONJ - PRECIOS'!AK85)/1000</f>
        <v>0</v>
      </c>
      <c r="AL85" s="459">
        <f>('COMPRAS CONJ - FISICOS'!AL85*'COMPRAS CONJ - PRECIOS'!AL85)/1000</f>
        <v>0</v>
      </c>
      <c r="AM85" s="459">
        <f>('COMPRAS CONJ - FISICOS'!AM85*'COMPRAS CONJ - PRECIOS'!AM85)/1000</f>
        <v>0</v>
      </c>
      <c r="AN85" s="459">
        <f>('COMPRAS CONJ - FISICOS'!AN85*'COMPRAS CONJ - PRECIOS'!AN85)/1000</f>
        <v>0</v>
      </c>
      <c r="AO85" s="459">
        <f>('COMPRAS CONJ - FISICOS'!AO85*'COMPRAS CONJ - PRECIOS'!AO85)/1000</f>
        <v>0</v>
      </c>
      <c r="AP85" s="459">
        <f>('COMPRAS CONJ - FISICOS'!AP85*'COMPRAS CONJ - PRECIOS'!AP85)/1000</f>
        <v>0</v>
      </c>
      <c r="AQ85" s="459">
        <f>('COMPRAS CONJ - FISICOS'!AQ85*'COMPRAS CONJ - PRECIOS'!AQ85)/1000</f>
        <v>0</v>
      </c>
      <c r="AR85" s="459">
        <f>('COMPRAS CONJ - FISICOS'!AR85*'COMPRAS CONJ - PRECIOS'!AR85)/1000</f>
        <v>0</v>
      </c>
      <c r="AS85" s="459">
        <f>('COMPRAS CONJ - FISICOS'!AS85*'COMPRAS CONJ - PRECIOS'!AS85)/1000</f>
        <v>0</v>
      </c>
      <c r="AT85" s="459">
        <f>('COMPRAS CONJ - FISICOS'!AT85*'COMPRAS CONJ - PRECIOS'!AT85)/1000</f>
        <v>0</v>
      </c>
      <c r="AU85" s="459">
        <f>('COMPRAS CONJ - FISICOS'!AU85*'COMPRAS CONJ - PRECIOS'!AU85)/1000</f>
        <v>0</v>
      </c>
      <c r="AV85" s="459">
        <f>('COMPRAS CONJ - FISICOS'!AV85*'COMPRAS CONJ - PRECIOS'!AV85)/1000</f>
        <v>0</v>
      </c>
      <c r="AW85" s="459">
        <f>('COMPRAS CONJ - FISICOS'!AW85*'COMPRAS CONJ - PRECIOS'!AW85)/1000</f>
        <v>0</v>
      </c>
      <c r="AX85" s="459">
        <f>('COMPRAS CONJ - FISICOS'!AX85*'COMPRAS CONJ - PRECIOS'!AX85)/1000</f>
        <v>0</v>
      </c>
      <c r="AY85" s="459">
        <f>('COMPRAS CONJ - FISICOS'!AY85*'COMPRAS CONJ - PRECIOS'!AY85)/1000</f>
        <v>0</v>
      </c>
      <c r="AZ85" s="459">
        <f>('COMPRAS CONJ - FISICOS'!AZ85*'COMPRAS CONJ - PRECIOS'!AZ85)/1000</f>
        <v>0</v>
      </c>
      <c r="BA85" s="459">
        <f>('COMPRAS CONJ - FISICOS'!BA85*'COMPRAS CONJ - PRECIOS'!BA85)/1000</f>
        <v>0</v>
      </c>
      <c r="BB85" s="459">
        <f>('COMPRAS CONJ - FISICOS'!BB85*'COMPRAS CONJ - PRECIOS'!BB85)/1000</f>
        <v>0</v>
      </c>
      <c r="BC85" s="459">
        <f>('COMPRAS CONJ - FISICOS'!BC85*'COMPRAS CONJ - PRECIOS'!BC85)/1000</f>
        <v>0</v>
      </c>
      <c r="BD85" s="459">
        <f>('COMPRAS CONJ - FISICOS'!BD85*'COMPRAS CONJ - PRECIOS'!BD85)/1000</f>
        <v>0</v>
      </c>
      <c r="BE85" s="459">
        <f>('COMPRAS CONJ - FISICOS'!BE85*'COMPRAS CONJ - PRECIOS'!BE85)/1000</f>
        <v>0</v>
      </c>
      <c r="BF85" s="459">
        <f>('COMPRAS CONJ - FISICOS'!BF85*'COMPRAS CONJ - PRECIOS'!BF85)/1000</f>
        <v>0</v>
      </c>
      <c r="BG85" s="459">
        <f>('COMPRAS CONJ - FISICOS'!BG85*'COMPRAS CONJ - PRECIOS'!BG85)/1000</f>
        <v>0</v>
      </c>
      <c r="BH85" s="459">
        <f>('COMPRAS CONJ - FISICOS'!BH85*'COMPRAS CONJ - PRECIOS'!BH85)/1000</f>
        <v>0</v>
      </c>
      <c r="BI85" s="459">
        <f>('COMPRAS CONJ - FISICOS'!BI85*'COMPRAS CONJ - PRECIOS'!BI85)/1000</f>
        <v>0</v>
      </c>
      <c r="BJ85" s="459">
        <f>('COMPRAS CONJ - FISICOS'!BJ85*'COMPRAS CONJ - PRECIOS'!BJ85)/1000</f>
        <v>4.0581351725250001E-2</v>
      </c>
      <c r="BK85" s="459">
        <f>('COMPRAS CONJ - FISICOS'!BK85*'COMPRAS CONJ - PRECIOS'!BK85)/1000</f>
        <v>0.10509422480025001</v>
      </c>
      <c r="BL85" s="459">
        <f>('COMPRAS CONJ - FISICOS'!BL85*'COMPRAS CONJ - PRECIOS'!BL85)/1000</f>
        <v>0.12914277113325001</v>
      </c>
      <c r="BM85" s="459">
        <f>('COMPRAS CONJ - FISICOS'!BM85*'COMPRAS CONJ - PRECIOS'!BM85)/1000</f>
        <v>0.10668309773625001</v>
      </c>
      <c r="BN85" s="459">
        <f>('COMPRAS CONJ - FISICOS'!BN85*'COMPRAS CONJ - PRECIOS'!BN85)/1000</f>
        <v>9.0808053456749999E-2</v>
      </c>
      <c r="BO85" s="459">
        <f>('COMPRAS CONJ - FISICOS'!BO85*'COMPRAS CONJ - PRECIOS'!BO85)/1000</f>
        <v>0.12774145398</v>
      </c>
      <c r="BP85" s="459">
        <f>('COMPRAS CONJ - FISICOS'!BP85*'COMPRAS CONJ - PRECIOS'!BP85)/1000</f>
        <v>9.017117086425E-2</v>
      </c>
      <c r="BQ85" s="459">
        <f>('COMPRAS CONJ - FISICOS'!BQ85*'COMPRAS CONJ - PRECIOS'!BQ85)/1000</f>
        <v>0.10594392793950001</v>
      </c>
      <c r="BR85" s="459">
        <f>('COMPRAS CONJ - FISICOS'!BR85*'COMPRAS CONJ - PRECIOS'!BR85)/1000</f>
        <v>0.11751747069825001</v>
      </c>
      <c r="BS85" s="459">
        <f>('COMPRAS CONJ - FISICOS'!BS85*'COMPRAS CONJ - PRECIOS'!BS85)/1000</f>
        <v>0.12617047691849997</v>
      </c>
      <c r="BT85" s="459">
        <f>('COMPRAS CONJ - FISICOS'!BT85*'COMPRAS CONJ - PRECIOS'!BT85)/1000</f>
        <v>0.1017423694702238</v>
      </c>
      <c r="BU85" s="459">
        <f>('COMPRAS CONJ - FISICOS'!BU85*'COMPRAS CONJ - PRECIOS'!BU85)/1000</f>
        <v>0.10579679702741844</v>
      </c>
      <c r="BV85" s="459">
        <f>('COMPRAS CONJ - FISICOS'!BV85*'COMPRAS CONJ - PRECIOS'!BV85)/1000</f>
        <v>0.10981724189224586</v>
      </c>
      <c r="BW85" s="459">
        <f>('COMPRAS CONJ - FISICOS'!BW85*'COMPRAS CONJ - PRECIOS'!BW85)/1000</f>
        <v>0.10721646810937263</v>
      </c>
      <c r="BX85" s="459">
        <f>('COMPRAS CONJ - FISICOS'!BX85*'COMPRAS CONJ - PRECIOS'!BX85)/1000</f>
        <v>9.7432154972748874E-2</v>
      </c>
      <c r="BY85" s="459">
        <f>('COMPRAS CONJ - FISICOS'!BY85*'COMPRAS CONJ - PRECIOS'!BY85)/1000</f>
        <v>9.9310890874699728E-2</v>
      </c>
      <c r="BZ85" s="459">
        <f>('COMPRAS CONJ - FISICOS'!BZ85*'COMPRAS CONJ - PRECIOS'!BZ85)/1000</f>
        <v>0.10009903542487392</v>
      </c>
      <c r="CA85" s="459">
        <f>('COMPRAS CONJ - FISICOS'!CA85*'COMPRAS CONJ - PRECIOS'!CA85)/1000</f>
        <v>0.10056368045012611</v>
      </c>
    </row>
    <row r="86" spans="1:79" x14ac:dyDescent="0.3">
      <c r="A86" s="9" t="s">
        <v>3398</v>
      </c>
      <c r="B86" s="16" t="s">
        <v>2934</v>
      </c>
      <c r="C86" s="440" t="s">
        <v>3407</v>
      </c>
      <c r="D86" s="11" t="s">
        <v>2815</v>
      </c>
      <c r="E86" s="9" t="s">
        <v>3408</v>
      </c>
      <c r="F86" s="9" t="s">
        <v>3409</v>
      </c>
      <c r="G86" s="9" t="s">
        <v>3410</v>
      </c>
      <c r="H86" s="12" t="s">
        <v>3411</v>
      </c>
      <c r="I86" s="13">
        <v>156</v>
      </c>
      <c r="J86" s="14">
        <v>2.4</v>
      </c>
      <c r="K86" s="24">
        <v>43307</v>
      </c>
      <c r="L86" s="24">
        <v>44607</v>
      </c>
      <c r="M86" s="689"/>
      <c r="N86" s="459">
        <f>('COMPRAS CONJ - FISICOS'!N86*'COMPRAS CONJ - PRECIOS'!N86)/1000</f>
        <v>0</v>
      </c>
      <c r="O86" s="459">
        <f>('COMPRAS CONJ - FISICOS'!O86*'COMPRAS CONJ - PRECIOS'!O86)/1000</f>
        <v>0</v>
      </c>
      <c r="P86" s="459">
        <f>('COMPRAS CONJ - FISICOS'!P86*'COMPRAS CONJ - PRECIOS'!P86)/1000</f>
        <v>0</v>
      </c>
      <c r="Q86" s="459">
        <f>('COMPRAS CONJ - FISICOS'!Q86*'COMPRAS CONJ - PRECIOS'!Q86)/1000</f>
        <v>0</v>
      </c>
      <c r="R86" s="459">
        <f>('COMPRAS CONJ - FISICOS'!R86*'COMPRAS CONJ - PRECIOS'!R86)/1000</f>
        <v>0</v>
      </c>
      <c r="S86" s="459">
        <f>('COMPRAS CONJ - FISICOS'!S86*'COMPRAS CONJ - PRECIOS'!S86)/1000</f>
        <v>0</v>
      </c>
      <c r="T86" s="459">
        <f>('COMPRAS CONJ - FISICOS'!T86*'COMPRAS CONJ - PRECIOS'!T86)/1000</f>
        <v>0</v>
      </c>
      <c r="U86" s="459">
        <f>('COMPRAS CONJ - FISICOS'!U86*'COMPRAS CONJ - PRECIOS'!U86)/1000</f>
        <v>0</v>
      </c>
      <c r="V86" s="459">
        <f>('COMPRAS CONJ - FISICOS'!V86*'COMPRAS CONJ - PRECIOS'!V86)/1000</f>
        <v>0</v>
      </c>
      <c r="W86" s="459">
        <f>('COMPRAS CONJ - FISICOS'!W86*'COMPRAS CONJ - PRECIOS'!W86)/1000</f>
        <v>0</v>
      </c>
      <c r="X86" s="459">
        <f>('COMPRAS CONJ - FISICOS'!X86*'COMPRAS CONJ - PRECIOS'!X86)/1000</f>
        <v>0</v>
      </c>
      <c r="Y86" s="459">
        <f>('COMPRAS CONJ - FISICOS'!Y86*'COMPRAS CONJ - PRECIOS'!Y86)/1000</f>
        <v>0</v>
      </c>
      <c r="Z86" s="459">
        <f>('COMPRAS CONJ - FISICOS'!Z86*'COMPRAS CONJ - PRECIOS'!Z86)/1000</f>
        <v>0</v>
      </c>
      <c r="AA86" s="459">
        <f>('COMPRAS CONJ - FISICOS'!AA86*'COMPRAS CONJ - PRECIOS'!AA86)/1000</f>
        <v>0</v>
      </c>
      <c r="AB86" s="459">
        <f>('COMPRAS CONJ - FISICOS'!AB86*'COMPRAS CONJ - PRECIOS'!AB86)/1000</f>
        <v>0</v>
      </c>
      <c r="AC86" s="459">
        <f>('COMPRAS CONJ - FISICOS'!AC86*'COMPRAS CONJ - PRECIOS'!AC86)/1000</f>
        <v>0</v>
      </c>
      <c r="AD86" s="459">
        <f>('COMPRAS CONJ - FISICOS'!AD86*'COMPRAS CONJ - PRECIOS'!AD86)/1000</f>
        <v>0</v>
      </c>
      <c r="AE86" s="459">
        <f>('COMPRAS CONJ - FISICOS'!AE86*'COMPRAS CONJ - PRECIOS'!AE86)/1000</f>
        <v>0</v>
      </c>
      <c r="AF86" s="459">
        <f>('COMPRAS CONJ - FISICOS'!AF86*'COMPRAS CONJ - PRECIOS'!AF86)/1000</f>
        <v>0</v>
      </c>
      <c r="AG86" s="459">
        <f>('COMPRAS CONJ - FISICOS'!AG86*'COMPRAS CONJ - PRECIOS'!AG86)/1000</f>
        <v>0</v>
      </c>
      <c r="AH86" s="459">
        <f>('COMPRAS CONJ - FISICOS'!AH86*'COMPRAS CONJ - PRECIOS'!AH86)/1000</f>
        <v>0</v>
      </c>
      <c r="AI86" s="459">
        <f>('COMPRAS CONJ - FISICOS'!AI86*'COMPRAS CONJ - PRECIOS'!AI86)/1000</f>
        <v>0</v>
      </c>
      <c r="AJ86" s="459">
        <f>('COMPRAS CONJ - FISICOS'!AJ86*'COMPRAS CONJ - PRECIOS'!AJ86)/1000</f>
        <v>0</v>
      </c>
      <c r="AK86" s="459">
        <f>('COMPRAS CONJ - FISICOS'!AK86*'COMPRAS CONJ - PRECIOS'!AK86)/1000</f>
        <v>0</v>
      </c>
      <c r="AL86" s="459">
        <f>('COMPRAS CONJ - FISICOS'!AL86*'COMPRAS CONJ - PRECIOS'!AL86)/1000</f>
        <v>0</v>
      </c>
      <c r="AM86" s="459">
        <f>('COMPRAS CONJ - FISICOS'!AM86*'COMPRAS CONJ - PRECIOS'!AM86)/1000</f>
        <v>0</v>
      </c>
      <c r="AN86" s="459">
        <f>('COMPRAS CONJ - FISICOS'!AN86*'COMPRAS CONJ - PRECIOS'!AN86)/1000</f>
        <v>0</v>
      </c>
      <c r="AO86" s="459">
        <f>('COMPRAS CONJ - FISICOS'!AO86*'COMPRAS CONJ - PRECIOS'!AO86)/1000</f>
        <v>0</v>
      </c>
      <c r="AP86" s="459">
        <f>('COMPRAS CONJ - FISICOS'!AP86*'COMPRAS CONJ - PRECIOS'!AP86)/1000</f>
        <v>0</v>
      </c>
      <c r="AQ86" s="459">
        <f>('COMPRAS CONJ - FISICOS'!AQ86*'COMPRAS CONJ - PRECIOS'!AQ86)/1000</f>
        <v>0</v>
      </c>
      <c r="AR86" s="459">
        <f>('COMPRAS CONJ - FISICOS'!AR86*'COMPRAS CONJ - PRECIOS'!AR86)/1000</f>
        <v>0</v>
      </c>
      <c r="AS86" s="459">
        <f>('COMPRAS CONJ - FISICOS'!AS86*'COMPRAS CONJ - PRECIOS'!AS86)/1000</f>
        <v>0</v>
      </c>
      <c r="AT86" s="459">
        <f>('COMPRAS CONJ - FISICOS'!AT86*'COMPRAS CONJ - PRECIOS'!AT86)/1000</f>
        <v>0</v>
      </c>
      <c r="AU86" s="459">
        <f>('COMPRAS CONJ - FISICOS'!AU86*'COMPRAS CONJ - PRECIOS'!AU86)/1000</f>
        <v>0</v>
      </c>
      <c r="AV86" s="459">
        <f>('COMPRAS CONJ - FISICOS'!AV86*'COMPRAS CONJ - PRECIOS'!AV86)/1000</f>
        <v>0</v>
      </c>
      <c r="AW86" s="459">
        <f>('COMPRAS CONJ - FISICOS'!AW86*'COMPRAS CONJ - PRECIOS'!AW86)/1000</f>
        <v>0</v>
      </c>
      <c r="AX86" s="459">
        <f>('COMPRAS CONJ - FISICOS'!AX86*'COMPRAS CONJ - PRECIOS'!AX86)/1000</f>
        <v>0</v>
      </c>
      <c r="AY86" s="459">
        <f>('COMPRAS CONJ - FISICOS'!AY86*'COMPRAS CONJ - PRECIOS'!AY86)/1000</f>
        <v>0</v>
      </c>
      <c r="AZ86" s="459">
        <f>('COMPRAS CONJ - FISICOS'!AZ86*'COMPRAS CONJ - PRECIOS'!AZ86)/1000</f>
        <v>0</v>
      </c>
      <c r="BA86" s="459">
        <f>('COMPRAS CONJ - FISICOS'!BA86*'COMPRAS CONJ - PRECIOS'!BA86)/1000</f>
        <v>0</v>
      </c>
      <c r="BB86" s="459">
        <f>('COMPRAS CONJ - FISICOS'!BB86*'COMPRAS CONJ - PRECIOS'!BB86)/1000</f>
        <v>0</v>
      </c>
      <c r="BC86" s="459">
        <f>('COMPRAS CONJ - FISICOS'!BC86*'COMPRAS CONJ - PRECIOS'!BC86)/1000</f>
        <v>0</v>
      </c>
      <c r="BD86" s="459">
        <f>('COMPRAS CONJ - FISICOS'!BD86*'COMPRAS CONJ - PRECIOS'!BD86)/1000</f>
        <v>0</v>
      </c>
      <c r="BE86" s="459">
        <f>('COMPRAS CONJ - FISICOS'!BE86*'COMPRAS CONJ - PRECIOS'!BE86)/1000</f>
        <v>0</v>
      </c>
      <c r="BF86" s="459">
        <f>('COMPRAS CONJ - FISICOS'!BF86*'COMPRAS CONJ - PRECIOS'!BF86)/1000</f>
        <v>0</v>
      </c>
      <c r="BG86" s="459">
        <f>('COMPRAS CONJ - FISICOS'!BG86*'COMPRAS CONJ - PRECIOS'!BG86)/1000</f>
        <v>0</v>
      </c>
      <c r="BH86" s="459">
        <f>('COMPRAS CONJ - FISICOS'!BH86*'COMPRAS CONJ - PRECIOS'!BH86)/1000</f>
        <v>0</v>
      </c>
      <c r="BI86" s="459">
        <f>('COMPRAS CONJ - FISICOS'!BI86*'COMPRAS CONJ - PRECIOS'!BI86)/1000</f>
        <v>0</v>
      </c>
      <c r="BJ86" s="459">
        <f>('COMPRAS CONJ - FISICOS'!BJ86*'COMPRAS CONJ - PRECIOS'!BJ86)/1000</f>
        <v>0</v>
      </c>
      <c r="BK86" s="459">
        <f>('COMPRAS CONJ - FISICOS'!BK86*'COMPRAS CONJ - PRECIOS'!BK86)/1000</f>
        <v>0</v>
      </c>
      <c r="BL86" s="459">
        <f>('COMPRAS CONJ - FISICOS'!BL86*'COMPRAS CONJ - PRECIOS'!BL86)/1000</f>
        <v>0</v>
      </c>
      <c r="BM86" s="459">
        <f>('COMPRAS CONJ - FISICOS'!BM86*'COMPRAS CONJ - PRECIOS'!BM86)/1000</f>
        <v>0</v>
      </c>
      <c r="BN86" s="459">
        <f>('COMPRAS CONJ - FISICOS'!BN86*'COMPRAS CONJ - PRECIOS'!BN86)/1000</f>
        <v>0</v>
      </c>
      <c r="BO86" s="459">
        <f>('COMPRAS CONJ - FISICOS'!BO86*'COMPRAS CONJ - PRECIOS'!BO86)/1000</f>
        <v>0</v>
      </c>
      <c r="BP86" s="459">
        <f>('COMPRAS CONJ - FISICOS'!BP86*'COMPRAS CONJ - PRECIOS'!BP86)/1000</f>
        <v>0</v>
      </c>
      <c r="BQ86" s="459">
        <f>('COMPRAS CONJ - FISICOS'!BQ86*'COMPRAS CONJ - PRECIOS'!BQ86)/1000</f>
        <v>0</v>
      </c>
      <c r="BR86" s="459">
        <f>('COMPRAS CONJ - FISICOS'!BR86*'COMPRAS CONJ - PRECIOS'!BR86)/1000</f>
        <v>0</v>
      </c>
      <c r="BS86" s="459">
        <f>('COMPRAS CONJ - FISICOS'!BS86*'COMPRAS CONJ - PRECIOS'!BS86)/1000</f>
        <v>0</v>
      </c>
      <c r="BT86" s="459">
        <f>('COMPRAS CONJ - FISICOS'!BT86*'COMPRAS CONJ - PRECIOS'!BT86)/1000</f>
        <v>0.22702072544420188</v>
      </c>
      <c r="BU86" s="459">
        <f>('COMPRAS CONJ - FISICOS'!BU86*'COMPRAS CONJ - PRECIOS'!BU86)/1000</f>
        <v>0.23606748826374349</v>
      </c>
      <c r="BV86" s="459">
        <f>('COMPRAS CONJ - FISICOS'!BV86*'COMPRAS CONJ - PRECIOS'!BV86)/1000</f>
        <v>0.24094023740016687</v>
      </c>
      <c r="BW86" s="459">
        <f>('COMPRAS CONJ - FISICOS'!BW86*'COMPRAS CONJ - PRECIOS'!BW86)/1000</f>
        <v>0.23523411109547904</v>
      </c>
      <c r="BX86" s="459">
        <f>('COMPRAS CONJ - FISICOS'!BX86*'COMPRAS CONJ - PRECIOS'!BX86)/1000</f>
        <v>0.21376722038401094</v>
      </c>
      <c r="BY86" s="459">
        <f>('COMPRAS CONJ - FISICOS'!BY86*'COMPRAS CONJ - PRECIOS'!BY86)/1000</f>
        <v>0.21788918763094306</v>
      </c>
      <c r="BZ86" s="459">
        <f>('COMPRAS CONJ - FISICOS'!BZ86*'COMPRAS CONJ - PRECIOS'!BZ86)/1000</f>
        <v>0.21961838544863135</v>
      </c>
      <c r="CA86" s="459">
        <f>('COMPRAS CONJ - FISICOS'!CA86*'COMPRAS CONJ - PRECIOS'!CA86)/1000</f>
        <v>0.22063782174808705</v>
      </c>
    </row>
    <row r="87" spans="1:79" x14ac:dyDescent="0.3">
      <c r="A87" s="9" t="s">
        <v>3398</v>
      </c>
      <c r="B87" s="16" t="s">
        <v>2934</v>
      </c>
      <c r="C87" s="440" t="s">
        <v>3412</v>
      </c>
      <c r="D87" s="498" t="s">
        <v>2815</v>
      </c>
      <c r="E87" s="439" t="s">
        <v>3408</v>
      </c>
      <c r="F87" s="439" t="s">
        <v>3413</v>
      </c>
      <c r="G87" s="439" t="s">
        <v>3414</v>
      </c>
      <c r="H87" s="439" t="s">
        <v>3415</v>
      </c>
      <c r="I87" s="13">
        <v>156</v>
      </c>
      <c r="J87" s="14">
        <v>2.4</v>
      </c>
      <c r="K87" s="24">
        <v>43350</v>
      </c>
      <c r="L87" s="24"/>
      <c r="M87" s="439" t="s">
        <v>5735</v>
      </c>
      <c r="N87" s="459">
        <f>('COMPRAS CONJ - FISICOS'!N87*'COMPRAS CONJ - PRECIOS'!N87)/1000</f>
        <v>0</v>
      </c>
      <c r="O87" s="459">
        <f>('COMPRAS CONJ - FISICOS'!O87*'COMPRAS CONJ - PRECIOS'!O87)/1000</f>
        <v>0</v>
      </c>
      <c r="P87" s="459">
        <f>('COMPRAS CONJ - FISICOS'!P87*'COMPRAS CONJ - PRECIOS'!P87)/1000</f>
        <v>0</v>
      </c>
      <c r="Q87" s="459">
        <f>('COMPRAS CONJ - FISICOS'!Q87*'COMPRAS CONJ - PRECIOS'!Q87)/1000</f>
        <v>0</v>
      </c>
      <c r="R87" s="459">
        <f>('COMPRAS CONJ - FISICOS'!R87*'COMPRAS CONJ - PRECIOS'!R87)/1000</f>
        <v>0</v>
      </c>
      <c r="S87" s="459">
        <f>('COMPRAS CONJ - FISICOS'!S87*'COMPRAS CONJ - PRECIOS'!S87)/1000</f>
        <v>0</v>
      </c>
      <c r="T87" s="459">
        <f>('COMPRAS CONJ - FISICOS'!T87*'COMPRAS CONJ - PRECIOS'!T87)/1000</f>
        <v>0</v>
      </c>
      <c r="U87" s="459">
        <f>('COMPRAS CONJ - FISICOS'!U87*'COMPRAS CONJ - PRECIOS'!U87)/1000</f>
        <v>0</v>
      </c>
      <c r="V87" s="459">
        <f>('COMPRAS CONJ - FISICOS'!V87*'COMPRAS CONJ - PRECIOS'!V87)/1000</f>
        <v>0</v>
      </c>
      <c r="W87" s="459">
        <f>('COMPRAS CONJ - FISICOS'!W87*'COMPRAS CONJ - PRECIOS'!W87)/1000</f>
        <v>0</v>
      </c>
      <c r="X87" s="459">
        <f>('COMPRAS CONJ - FISICOS'!X87*'COMPRAS CONJ - PRECIOS'!X87)/1000</f>
        <v>0</v>
      </c>
      <c r="Y87" s="459">
        <f>('COMPRAS CONJ - FISICOS'!Y87*'COMPRAS CONJ - PRECIOS'!Y87)/1000</f>
        <v>0</v>
      </c>
      <c r="Z87" s="459">
        <f>('COMPRAS CONJ - FISICOS'!Z87*'COMPRAS CONJ - PRECIOS'!Z87)/1000</f>
        <v>0</v>
      </c>
      <c r="AA87" s="459">
        <f>('COMPRAS CONJ - FISICOS'!AA87*'COMPRAS CONJ - PRECIOS'!AA87)/1000</f>
        <v>0</v>
      </c>
      <c r="AB87" s="459">
        <f>('COMPRAS CONJ - FISICOS'!AB87*'COMPRAS CONJ - PRECIOS'!AB87)/1000</f>
        <v>0</v>
      </c>
      <c r="AC87" s="459">
        <f>('COMPRAS CONJ - FISICOS'!AC87*'COMPRAS CONJ - PRECIOS'!AC87)/1000</f>
        <v>0</v>
      </c>
      <c r="AD87" s="459">
        <f>('COMPRAS CONJ - FISICOS'!AD87*'COMPRAS CONJ - PRECIOS'!AD87)/1000</f>
        <v>0</v>
      </c>
      <c r="AE87" s="459">
        <f>('COMPRAS CONJ - FISICOS'!AE87*'COMPRAS CONJ - PRECIOS'!AE87)/1000</f>
        <v>0</v>
      </c>
      <c r="AF87" s="459">
        <f>('COMPRAS CONJ - FISICOS'!AF87*'COMPRAS CONJ - PRECIOS'!AF87)/1000</f>
        <v>0</v>
      </c>
      <c r="AG87" s="459">
        <f>('COMPRAS CONJ - FISICOS'!AG87*'COMPRAS CONJ - PRECIOS'!AG87)/1000</f>
        <v>0</v>
      </c>
      <c r="AH87" s="459">
        <f>('COMPRAS CONJ - FISICOS'!AH87*'COMPRAS CONJ - PRECIOS'!AH87)/1000</f>
        <v>0</v>
      </c>
      <c r="AI87" s="459">
        <f>('COMPRAS CONJ - FISICOS'!AI87*'COMPRAS CONJ - PRECIOS'!AI87)/1000</f>
        <v>0</v>
      </c>
      <c r="AJ87" s="459">
        <f>('COMPRAS CONJ - FISICOS'!AJ87*'COMPRAS CONJ - PRECIOS'!AJ87)/1000</f>
        <v>0</v>
      </c>
      <c r="AK87" s="459">
        <f>('COMPRAS CONJ - FISICOS'!AK87*'COMPRAS CONJ - PRECIOS'!AK87)/1000</f>
        <v>0</v>
      </c>
      <c r="AL87" s="459">
        <f>('COMPRAS CONJ - FISICOS'!AL87*'COMPRAS CONJ - PRECIOS'!AL87)/1000</f>
        <v>0</v>
      </c>
      <c r="AM87" s="459">
        <f>('COMPRAS CONJ - FISICOS'!AM87*'COMPRAS CONJ - PRECIOS'!AM87)/1000</f>
        <v>0</v>
      </c>
      <c r="AN87" s="459">
        <f>('COMPRAS CONJ - FISICOS'!AN87*'COMPRAS CONJ - PRECIOS'!AN87)/1000</f>
        <v>0</v>
      </c>
      <c r="AO87" s="459">
        <f>('COMPRAS CONJ - FISICOS'!AO87*'COMPRAS CONJ - PRECIOS'!AO87)/1000</f>
        <v>0</v>
      </c>
      <c r="AP87" s="459">
        <f>('COMPRAS CONJ - FISICOS'!AP87*'COMPRAS CONJ - PRECIOS'!AP87)/1000</f>
        <v>0</v>
      </c>
      <c r="AQ87" s="459">
        <f>('COMPRAS CONJ - FISICOS'!AQ87*'COMPRAS CONJ - PRECIOS'!AQ87)/1000</f>
        <v>0</v>
      </c>
      <c r="AR87" s="459">
        <f>('COMPRAS CONJ - FISICOS'!AR87*'COMPRAS CONJ - PRECIOS'!AR87)/1000</f>
        <v>0</v>
      </c>
      <c r="AS87" s="459">
        <f>('COMPRAS CONJ - FISICOS'!AS87*'COMPRAS CONJ - PRECIOS'!AS87)/1000</f>
        <v>0</v>
      </c>
      <c r="AT87" s="459">
        <f>('COMPRAS CONJ - FISICOS'!AT87*'COMPRAS CONJ - PRECIOS'!AT87)/1000</f>
        <v>0</v>
      </c>
      <c r="AU87" s="459">
        <f>('COMPRAS CONJ - FISICOS'!AU87*'COMPRAS CONJ - PRECIOS'!AU87)/1000</f>
        <v>0</v>
      </c>
      <c r="AV87" s="459">
        <f>('COMPRAS CONJ - FISICOS'!AV87*'COMPRAS CONJ - PRECIOS'!AV87)/1000</f>
        <v>0</v>
      </c>
      <c r="AW87" s="459">
        <f>('COMPRAS CONJ - FISICOS'!AW87*'COMPRAS CONJ - PRECIOS'!AW87)/1000</f>
        <v>0</v>
      </c>
      <c r="AX87" s="459">
        <f>('COMPRAS CONJ - FISICOS'!AX87*'COMPRAS CONJ - PRECIOS'!AX87)/1000</f>
        <v>0</v>
      </c>
      <c r="AY87" s="459">
        <f>('COMPRAS CONJ - FISICOS'!AY87*'COMPRAS CONJ - PRECIOS'!AY87)/1000</f>
        <v>0</v>
      </c>
      <c r="AZ87" s="459">
        <f>('COMPRAS CONJ - FISICOS'!AZ87*'COMPRAS CONJ - PRECIOS'!AZ87)/1000</f>
        <v>0</v>
      </c>
      <c r="BA87" s="459">
        <f>('COMPRAS CONJ - FISICOS'!BA87*'COMPRAS CONJ - PRECIOS'!BA87)/1000</f>
        <v>0</v>
      </c>
      <c r="BB87" s="459">
        <f>('COMPRAS CONJ - FISICOS'!BB87*'COMPRAS CONJ - PRECIOS'!BB87)/1000</f>
        <v>0</v>
      </c>
      <c r="BC87" s="459">
        <f>('COMPRAS CONJ - FISICOS'!BC87*'COMPRAS CONJ - PRECIOS'!BC87)/1000</f>
        <v>0</v>
      </c>
      <c r="BD87" s="459">
        <f>('COMPRAS CONJ - FISICOS'!BD87*'COMPRAS CONJ - PRECIOS'!BD87)/1000</f>
        <v>0</v>
      </c>
      <c r="BE87" s="459">
        <f>('COMPRAS CONJ - FISICOS'!BE87*'COMPRAS CONJ - PRECIOS'!BE87)/1000</f>
        <v>0</v>
      </c>
      <c r="BF87" s="459">
        <f>('COMPRAS CONJ - FISICOS'!BF87*'COMPRAS CONJ - PRECIOS'!BF87)/1000</f>
        <v>0</v>
      </c>
      <c r="BG87" s="459">
        <f>('COMPRAS CONJ - FISICOS'!BG87*'COMPRAS CONJ - PRECIOS'!BG87)/1000</f>
        <v>0</v>
      </c>
      <c r="BH87" s="459">
        <f>('COMPRAS CONJ - FISICOS'!BH87*'COMPRAS CONJ - PRECIOS'!BH87)/1000</f>
        <v>0</v>
      </c>
      <c r="BI87" s="459">
        <f>('COMPRAS CONJ - FISICOS'!BI87*'COMPRAS CONJ - PRECIOS'!BI87)/1000</f>
        <v>0</v>
      </c>
      <c r="BJ87" s="459">
        <f>('COMPRAS CONJ - FISICOS'!BJ87*'COMPRAS CONJ - PRECIOS'!BJ87)/1000</f>
        <v>0</v>
      </c>
      <c r="BK87" s="459">
        <f>('COMPRAS CONJ - FISICOS'!BK87*'COMPRAS CONJ - PRECIOS'!BK87)/1000</f>
        <v>0</v>
      </c>
      <c r="BL87" s="459">
        <f>('COMPRAS CONJ - FISICOS'!BL87*'COMPRAS CONJ - PRECIOS'!BL87)/1000</f>
        <v>0</v>
      </c>
      <c r="BM87" s="459">
        <f>('COMPRAS CONJ - FISICOS'!BM87*'COMPRAS CONJ - PRECIOS'!BM87)/1000</f>
        <v>0</v>
      </c>
      <c r="BN87" s="459">
        <f>('COMPRAS CONJ - FISICOS'!BN87*'COMPRAS CONJ - PRECIOS'!BN87)/1000</f>
        <v>0</v>
      </c>
      <c r="BO87" s="459">
        <f>('COMPRAS CONJ - FISICOS'!BO87*'COMPRAS CONJ - PRECIOS'!BO87)/1000</f>
        <v>0</v>
      </c>
      <c r="BP87" s="459">
        <f>('COMPRAS CONJ - FISICOS'!BP87*'COMPRAS CONJ - PRECIOS'!BP87)/1000</f>
        <v>0</v>
      </c>
      <c r="BQ87" s="459">
        <f>('COMPRAS CONJ - FISICOS'!BQ87*'COMPRAS CONJ - PRECIOS'!BQ87)/1000</f>
        <v>0</v>
      </c>
      <c r="BR87" s="459">
        <f>('COMPRAS CONJ - FISICOS'!BR87*'COMPRAS CONJ - PRECIOS'!BR87)/1000</f>
        <v>0</v>
      </c>
      <c r="BS87" s="459">
        <f>('COMPRAS CONJ - FISICOS'!BS87*'COMPRAS CONJ - PRECIOS'!BS87)/1000</f>
        <v>0</v>
      </c>
      <c r="BT87" s="459">
        <f>('COMPRAS CONJ - FISICOS'!BT87*'COMPRAS CONJ - PRECIOS'!BT87)/1000</f>
        <v>0</v>
      </c>
      <c r="BU87" s="459">
        <f>('COMPRAS CONJ - FISICOS'!BU87*'COMPRAS CONJ - PRECIOS'!BU87)/1000</f>
        <v>0</v>
      </c>
      <c r="BV87" s="459">
        <f>('COMPRAS CONJ - FISICOS'!BV87*'COMPRAS CONJ - PRECIOS'!BV87)/1000</f>
        <v>0</v>
      </c>
      <c r="BW87" s="459">
        <f>('COMPRAS CONJ - FISICOS'!BW87*'COMPRAS CONJ - PRECIOS'!BW87)/1000</f>
        <v>0</v>
      </c>
      <c r="BX87" s="459">
        <f>('COMPRAS CONJ - FISICOS'!BX87*'COMPRAS CONJ - PRECIOS'!BX87)/1000</f>
        <v>0</v>
      </c>
      <c r="BY87" s="459">
        <f>('COMPRAS CONJ - FISICOS'!BY87*'COMPRAS CONJ - PRECIOS'!BY87)/1000</f>
        <v>0</v>
      </c>
      <c r="BZ87" s="459">
        <f>('COMPRAS CONJ - FISICOS'!BZ87*'COMPRAS CONJ - PRECIOS'!BZ87)/1000</f>
        <v>0</v>
      </c>
      <c r="CA87" s="459">
        <f>('COMPRAS CONJ - FISICOS'!CA87*'COMPRAS CONJ - PRECIOS'!CA87)/1000</f>
        <v>0</v>
      </c>
    </row>
    <row r="88" spans="1:79" x14ac:dyDescent="0.3">
      <c r="A88" s="9" t="s">
        <v>3398</v>
      </c>
      <c r="B88" s="16" t="s">
        <v>2934</v>
      </c>
      <c r="C88" s="440" t="s">
        <v>3416</v>
      </c>
      <c r="D88" s="498" t="s">
        <v>3026</v>
      </c>
      <c r="E88" s="439" t="s">
        <v>2936</v>
      </c>
      <c r="F88" s="439" t="s">
        <v>3417</v>
      </c>
      <c r="G88" s="439" t="s">
        <v>3418</v>
      </c>
      <c r="H88" s="439" t="s">
        <v>3415</v>
      </c>
      <c r="I88" s="13">
        <v>156</v>
      </c>
      <c r="J88" s="14">
        <v>2.4</v>
      </c>
      <c r="K88" s="24">
        <v>43350</v>
      </c>
      <c r="L88" s="24"/>
      <c r="M88" s="439" t="s">
        <v>5735</v>
      </c>
      <c r="N88" s="459">
        <f>('COMPRAS CONJ - FISICOS'!N88*'COMPRAS CONJ - PRECIOS'!N88)/1000</f>
        <v>0</v>
      </c>
      <c r="O88" s="459">
        <f>('COMPRAS CONJ - FISICOS'!O88*'COMPRAS CONJ - PRECIOS'!O88)/1000</f>
        <v>0</v>
      </c>
      <c r="P88" s="459">
        <f>('COMPRAS CONJ - FISICOS'!P88*'COMPRAS CONJ - PRECIOS'!P88)/1000</f>
        <v>0</v>
      </c>
      <c r="Q88" s="459">
        <f>('COMPRAS CONJ - FISICOS'!Q88*'COMPRAS CONJ - PRECIOS'!Q88)/1000</f>
        <v>0</v>
      </c>
      <c r="R88" s="459">
        <f>('COMPRAS CONJ - FISICOS'!R88*'COMPRAS CONJ - PRECIOS'!R88)/1000</f>
        <v>0</v>
      </c>
      <c r="S88" s="459">
        <f>('COMPRAS CONJ - FISICOS'!S88*'COMPRAS CONJ - PRECIOS'!S88)/1000</f>
        <v>0</v>
      </c>
      <c r="T88" s="459">
        <f>('COMPRAS CONJ - FISICOS'!T88*'COMPRAS CONJ - PRECIOS'!T88)/1000</f>
        <v>0</v>
      </c>
      <c r="U88" s="459">
        <f>('COMPRAS CONJ - FISICOS'!U88*'COMPRAS CONJ - PRECIOS'!U88)/1000</f>
        <v>0</v>
      </c>
      <c r="V88" s="459">
        <f>('COMPRAS CONJ - FISICOS'!V88*'COMPRAS CONJ - PRECIOS'!V88)/1000</f>
        <v>0</v>
      </c>
      <c r="W88" s="459">
        <f>('COMPRAS CONJ - FISICOS'!W88*'COMPRAS CONJ - PRECIOS'!W88)/1000</f>
        <v>0</v>
      </c>
      <c r="X88" s="459">
        <f>('COMPRAS CONJ - FISICOS'!X88*'COMPRAS CONJ - PRECIOS'!X88)/1000</f>
        <v>0</v>
      </c>
      <c r="Y88" s="459">
        <f>('COMPRAS CONJ - FISICOS'!Y88*'COMPRAS CONJ - PRECIOS'!Y88)/1000</f>
        <v>0</v>
      </c>
      <c r="Z88" s="459">
        <f>('COMPRAS CONJ - FISICOS'!Z88*'COMPRAS CONJ - PRECIOS'!Z88)/1000</f>
        <v>0</v>
      </c>
      <c r="AA88" s="459">
        <f>('COMPRAS CONJ - FISICOS'!AA88*'COMPRAS CONJ - PRECIOS'!AA88)/1000</f>
        <v>0</v>
      </c>
      <c r="AB88" s="459">
        <f>('COMPRAS CONJ - FISICOS'!AB88*'COMPRAS CONJ - PRECIOS'!AB88)/1000</f>
        <v>0</v>
      </c>
      <c r="AC88" s="459">
        <f>('COMPRAS CONJ - FISICOS'!AC88*'COMPRAS CONJ - PRECIOS'!AC88)/1000</f>
        <v>0</v>
      </c>
      <c r="AD88" s="459">
        <f>('COMPRAS CONJ - FISICOS'!AD88*'COMPRAS CONJ - PRECIOS'!AD88)/1000</f>
        <v>0</v>
      </c>
      <c r="AE88" s="459">
        <f>('COMPRAS CONJ - FISICOS'!AE88*'COMPRAS CONJ - PRECIOS'!AE88)/1000</f>
        <v>0</v>
      </c>
      <c r="AF88" s="459">
        <f>('COMPRAS CONJ - FISICOS'!AF88*'COMPRAS CONJ - PRECIOS'!AF88)/1000</f>
        <v>0</v>
      </c>
      <c r="AG88" s="459">
        <f>('COMPRAS CONJ - FISICOS'!AG88*'COMPRAS CONJ - PRECIOS'!AG88)/1000</f>
        <v>0</v>
      </c>
      <c r="AH88" s="459">
        <f>('COMPRAS CONJ - FISICOS'!AH88*'COMPRAS CONJ - PRECIOS'!AH88)/1000</f>
        <v>0</v>
      </c>
      <c r="AI88" s="459">
        <f>('COMPRAS CONJ - FISICOS'!AI88*'COMPRAS CONJ - PRECIOS'!AI88)/1000</f>
        <v>0</v>
      </c>
      <c r="AJ88" s="459">
        <f>('COMPRAS CONJ - FISICOS'!AJ88*'COMPRAS CONJ - PRECIOS'!AJ88)/1000</f>
        <v>0</v>
      </c>
      <c r="AK88" s="459">
        <f>('COMPRAS CONJ - FISICOS'!AK88*'COMPRAS CONJ - PRECIOS'!AK88)/1000</f>
        <v>0</v>
      </c>
      <c r="AL88" s="459">
        <f>('COMPRAS CONJ - FISICOS'!AL88*'COMPRAS CONJ - PRECIOS'!AL88)/1000</f>
        <v>0</v>
      </c>
      <c r="AM88" s="459">
        <f>('COMPRAS CONJ - FISICOS'!AM88*'COMPRAS CONJ - PRECIOS'!AM88)/1000</f>
        <v>0</v>
      </c>
      <c r="AN88" s="459">
        <f>('COMPRAS CONJ - FISICOS'!AN88*'COMPRAS CONJ - PRECIOS'!AN88)/1000</f>
        <v>0</v>
      </c>
      <c r="AO88" s="459">
        <f>('COMPRAS CONJ - FISICOS'!AO88*'COMPRAS CONJ - PRECIOS'!AO88)/1000</f>
        <v>0</v>
      </c>
      <c r="AP88" s="459">
        <f>('COMPRAS CONJ - FISICOS'!AP88*'COMPRAS CONJ - PRECIOS'!AP88)/1000</f>
        <v>0</v>
      </c>
      <c r="AQ88" s="459">
        <f>('COMPRAS CONJ - FISICOS'!AQ88*'COMPRAS CONJ - PRECIOS'!AQ88)/1000</f>
        <v>0</v>
      </c>
      <c r="AR88" s="459">
        <f>('COMPRAS CONJ - FISICOS'!AR88*'COMPRAS CONJ - PRECIOS'!AR88)/1000</f>
        <v>0</v>
      </c>
      <c r="AS88" s="459">
        <f>('COMPRAS CONJ - FISICOS'!AS88*'COMPRAS CONJ - PRECIOS'!AS88)/1000</f>
        <v>0</v>
      </c>
      <c r="AT88" s="459">
        <f>('COMPRAS CONJ - FISICOS'!AT88*'COMPRAS CONJ - PRECIOS'!AT88)/1000</f>
        <v>0</v>
      </c>
      <c r="AU88" s="459">
        <f>('COMPRAS CONJ - FISICOS'!AU88*'COMPRAS CONJ - PRECIOS'!AU88)/1000</f>
        <v>0</v>
      </c>
      <c r="AV88" s="459">
        <f>('COMPRAS CONJ - FISICOS'!AV88*'COMPRAS CONJ - PRECIOS'!AV88)/1000</f>
        <v>0</v>
      </c>
      <c r="AW88" s="459">
        <f>('COMPRAS CONJ - FISICOS'!AW88*'COMPRAS CONJ - PRECIOS'!AW88)/1000</f>
        <v>0</v>
      </c>
      <c r="AX88" s="459">
        <f>('COMPRAS CONJ - FISICOS'!AX88*'COMPRAS CONJ - PRECIOS'!AX88)/1000</f>
        <v>0</v>
      </c>
      <c r="AY88" s="459">
        <f>('COMPRAS CONJ - FISICOS'!AY88*'COMPRAS CONJ - PRECIOS'!AY88)/1000</f>
        <v>0</v>
      </c>
      <c r="AZ88" s="459">
        <f>('COMPRAS CONJ - FISICOS'!AZ88*'COMPRAS CONJ - PRECIOS'!AZ88)/1000</f>
        <v>0</v>
      </c>
      <c r="BA88" s="459">
        <f>('COMPRAS CONJ - FISICOS'!BA88*'COMPRAS CONJ - PRECIOS'!BA88)/1000</f>
        <v>0</v>
      </c>
      <c r="BB88" s="459">
        <f>('COMPRAS CONJ - FISICOS'!BB88*'COMPRAS CONJ - PRECIOS'!BB88)/1000</f>
        <v>0</v>
      </c>
      <c r="BC88" s="459">
        <f>('COMPRAS CONJ - FISICOS'!BC88*'COMPRAS CONJ - PRECIOS'!BC88)/1000</f>
        <v>0</v>
      </c>
      <c r="BD88" s="459">
        <f>('COMPRAS CONJ - FISICOS'!BD88*'COMPRAS CONJ - PRECIOS'!BD88)/1000</f>
        <v>0</v>
      </c>
      <c r="BE88" s="459">
        <f>('COMPRAS CONJ - FISICOS'!BE88*'COMPRAS CONJ - PRECIOS'!BE88)/1000</f>
        <v>0</v>
      </c>
      <c r="BF88" s="459">
        <f>('COMPRAS CONJ - FISICOS'!BF88*'COMPRAS CONJ - PRECIOS'!BF88)/1000</f>
        <v>0</v>
      </c>
      <c r="BG88" s="459">
        <f>('COMPRAS CONJ - FISICOS'!BG88*'COMPRAS CONJ - PRECIOS'!BG88)/1000</f>
        <v>0</v>
      </c>
      <c r="BH88" s="459">
        <f>('COMPRAS CONJ - FISICOS'!BH88*'COMPRAS CONJ - PRECIOS'!BH88)/1000</f>
        <v>0</v>
      </c>
      <c r="BI88" s="459">
        <f>('COMPRAS CONJ - FISICOS'!BI88*'COMPRAS CONJ - PRECIOS'!BI88)/1000</f>
        <v>0</v>
      </c>
      <c r="BJ88" s="459">
        <f>('COMPRAS CONJ - FISICOS'!BJ88*'COMPRAS CONJ - PRECIOS'!BJ88)/1000</f>
        <v>0</v>
      </c>
      <c r="BK88" s="459">
        <f>('COMPRAS CONJ - FISICOS'!BK88*'COMPRAS CONJ - PRECIOS'!BK88)/1000</f>
        <v>0</v>
      </c>
      <c r="BL88" s="459">
        <f>('COMPRAS CONJ - FISICOS'!BL88*'COMPRAS CONJ - PRECIOS'!BL88)/1000</f>
        <v>0</v>
      </c>
      <c r="BM88" s="459">
        <f>('COMPRAS CONJ - FISICOS'!BM88*'COMPRAS CONJ - PRECIOS'!BM88)/1000</f>
        <v>0</v>
      </c>
      <c r="BN88" s="459">
        <f>('COMPRAS CONJ - FISICOS'!BN88*'COMPRAS CONJ - PRECIOS'!BN88)/1000</f>
        <v>0</v>
      </c>
      <c r="BO88" s="459">
        <f>('COMPRAS CONJ - FISICOS'!BO88*'COMPRAS CONJ - PRECIOS'!BO88)/1000</f>
        <v>0</v>
      </c>
      <c r="BP88" s="459">
        <f>('COMPRAS CONJ - FISICOS'!BP88*'COMPRAS CONJ - PRECIOS'!BP88)/1000</f>
        <v>0</v>
      </c>
      <c r="BQ88" s="459">
        <f>('COMPRAS CONJ - FISICOS'!BQ88*'COMPRAS CONJ - PRECIOS'!BQ88)/1000</f>
        <v>0</v>
      </c>
      <c r="BR88" s="459">
        <f>('COMPRAS CONJ - FISICOS'!BR88*'COMPRAS CONJ - PRECIOS'!BR88)/1000</f>
        <v>0</v>
      </c>
      <c r="BS88" s="459">
        <f>('COMPRAS CONJ - FISICOS'!BS88*'COMPRAS CONJ - PRECIOS'!BS88)/1000</f>
        <v>0</v>
      </c>
      <c r="BT88" s="459">
        <f>('COMPRAS CONJ - FISICOS'!BT88*'COMPRAS CONJ - PRECIOS'!BT88)/1000</f>
        <v>0</v>
      </c>
      <c r="BU88" s="459">
        <f>('COMPRAS CONJ - FISICOS'!BU88*'COMPRAS CONJ - PRECIOS'!BU88)/1000</f>
        <v>0</v>
      </c>
      <c r="BV88" s="459">
        <f>('COMPRAS CONJ - FISICOS'!BV88*'COMPRAS CONJ - PRECIOS'!BV88)/1000</f>
        <v>0</v>
      </c>
      <c r="BW88" s="459">
        <f>('COMPRAS CONJ - FISICOS'!BW88*'COMPRAS CONJ - PRECIOS'!BW88)/1000</f>
        <v>0</v>
      </c>
      <c r="BX88" s="459">
        <f>('COMPRAS CONJ - FISICOS'!BX88*'COMPRAS CONJ - PRECIOS'!BX88)/1000</f>
        <v>0</v>
      </c>
      <c r="BY88" s="459">
        <f>('COMPRAS CONJ - FISICOS'!BY88*'COMPRAS CONJ - PRECIOS'!BY88)/1000</f>
        <v>0</v>
      </c>
      <c r="BZ88" s="459">
        <f>('COMPRAS CONJ - FISICOS'!BZ88*'COMPRAS CONJ - PRECIOS'!BZ88)/1000</f>
        <v>0</v>
      </c>
      <c r="CA88" s="459">
        <f>('COMPRAS CONJ - FISICOS'!CA88*'COMPRAS CONJ - PRECIOS'!CA88)/1000</f>
        <v>0</v>
      </c>
    </row>
    <row r="89" spans="1:79" x14ac:dyDescent="0.3">
      <c r="A89" s="9" t="s">
        <v>3398</v>
      </c>
      <c r="B89" s="16" t="s">
        <v>2934</v>
      </c>
      <c r="C89" s="440" t="s">
        <v>3419</v>
      </c>
      <c r="D89" s="498" t="s">
        <v>2815</v>
      </c>
      <c r="E89" s="439" t="s">
        <v>3408</v>
      </c>
      <c r="F89" s="439" t="s">
        <v>3420</v>
      </c>
      <c r="G89" s="439" t="s">
        <v>3421</v>
      </c>
      <c r="H89" s="439" t="s">
        <v>3415</v>
      </c>
      <c r="I89" s="13">
        <v>156</v>
      </c>
      <c r="J89" s="14">
        <v>2.4</v>
      </c>
      <c r="K89" s="24">
        <v>43350</v>
      </c>
      <c r="L89" s="24"/>
      <c r="M89" s="439" t="s">
        <v>5735</v>
      </c>
      <c r="N89" s="459">
        <f>('COMPRAS CONJ - FISICOS'!N89*'COMPRAS CONJ - PRECIOS'!N89)/1000</f>
        <v>0</v>
      </c>
      <c r="O89" s="459">
        <f>('COMPRAS CONJ - FISICOS'!O89*'COMPRAS CONJ - PRECIOS'!O89)/1000</f>
        <v>0</v>
      </c>
      <c r="P89" s="459">
        <f>('COMPRAS CONJ - FISICOS'!P89*'COMPRAS CONJ - PRECIOS'!P89)/1000</f>
        <v>0</v>
      </c>
      <c r="Q89" s="459">
        <f>('COMPRAS CONJ - FISICOS'!Q89*'COMPRAS CONJ - PRECIOS'!Q89)/1000</f>
        <v>0</v>
      </c>
      <c r="R89" s="459">
        <f>('COMPRAS CONJ - FISICOS'!R89*'COMPRAS CONJ - PRECIOS'!R89)/1000</f>
        <v>0</v>
      </c>
      <c r="S89" s="459">
        <f>('COMPRAS CONJ - FISICOS'!S89*'COMPRAS CONJ - PRECIOS'!S89)/1000</f>
        <v>0</v>
      </c>
      <c r="T89" s="459">
        <f>('COMPRAS CONJ - FISICOS'!T89*'COMPRAS CONJ - PRECIOS'!T89)/1000</f>
        <v>0</v>
      </c>
      <c r="U89" s="459">
        <f>('COMPRAS CONJ - FISICOS'!U89*'COMPRAS CONJ - PRECIOS'!U89)/1000</f>
        <v>0</v>
      </c>
      <c r="V89" s="459">
        <f>('COMPRAS CONJ - FISICOS'!V89*'COMPRAS CONJ - PRECIOS'!V89)/1000</f>
        <v>0</v>
      </c>
      <c r="W89" s="459">
        <f>('COMPRAS CONJ - FISICOS'!W89*'COMPRAS CONJ - PRECIOS'!W89)/1000</f>
        <v>0</v>
      </c>
      <c r="X89" s="459">
        <f>('COMPRAS CONJ - FISICOS'!X89*'COMPRAS CONJ - PRECIOS'!X89)/1000</f>
        <v>0</v>
      </c>
      <c r="Y89" s="459">
        <f>('COMPRAS CONJ - FISICOS'!Y89*'COMPRAS CONJ - PRECIOS'!Y89)/1000</f>
        <v>0</v>
      </c>
      <c r="Z89" s="459">
        <f>('COMPRAS CONJ - FISICOS'!Z89*'COMPRAS CONJ - PRECIOS'!Z89)/1000</f>
        <v>0</v>
      </c>
      <c r="AA89" s="459">
        <f>('COMPRAS CONJ - FISICOS'!AA89*'COMPRAS CONJ - PRECIOS'!AA89)/1000</f>
        <v>0</v>
      </c>
      <c r="AB89" s="459">
        <f>('COMPRAS CONJ - FISICOS'!AB89*'COMPRAS CONJ - PRECIOS'!AB89)/1000</f>
        <v>0</v>
      </c>
      <c r="AC89" s="459">
        <f>('COMPRAS CONJ - FISICOS'!AC89*'COMPRAS CONJ - PRECIOS'!AC89)/1000</f>
        <v>0</v>
      </c>
      <c r="AD89" s="459">
        <f>('COMPRAS CONJ - FISICOS'!AD89*'COMPRAS CONJ - PRECIOS'!AD89)/1000</f>
        <v>0</v>
      </c>
      <c r="AE89" s="459">
        <f>('COMPRAS CONJ - FISICOS'!AE89*'COMPRAS CONJ - PRECIOS'!AE89)/1000</f>
        <v>0</v>
      </c>
      <c r="AF89" s="459">
        <f>('COMPRAS CONJ - FISICOS'!AF89*'COMPRAS CONJ - PRECIOS'!AF89)/1000</f>
        <v>0</v>
      </c>
      <c r="AG89" s="459">
        <f>('COMPRAS CONJ - FISICOS'!AG89*'COMPRAS CONJ - PRECIOS'!AG89)/1000</f>
        <v>0</v>
      </c>
      <c r="AH89" s="459">
        <f>('COMPRAS CONJ - FISICOS'!AH89*'COMPRAS CONJ - PRECIOS'!AH89)/1000</f>
        <v>0</v>
      </c>
      <c r="AI89" s="459">
        <f>('COMPRAS CONJ - FISICOS'!AI89*'COMPRAS CONJ - PRECIOS'!AI89)/1000</f>
        <v>0</v>
      </c>
      <c r="AJ89" s="459">
        <f>('COMPRAS CONJ - FISICOS'!AJ89*'COMPRAS CONJ - PRECIOS'!AJ89)/1000</f>
        <v>0</v>
      </c>
      <c r="AK89" s="459">
        <f>('COMPRAS CONJ - FISICOS'!AK89*'COMPRAS CONJ - PRECIOS'!AK89)/1000</f>
        <v>0</v>
      </c>
      <c r="AL89" s="459">
        <f>('COMPRAS CONJ - FISICOS'!AL89*'COMPRAS CONJ - PRECIOS'!AL89)/1000</f>
        <v>0</v>
      </c>
      <c r="AM89" s="459">
        <f>('COMPRAS CONJ - FISICOS'!AM89*'COMPRAS CONJ - PRECIOS'!AM89)/1000</f>
        <v>0</v>
      </c>
      <c r="AN89" s="459">
        <f>('COMPRAS CONJ - FISICOS'!AN89*'COMPRAS CONJ - PRECIOS'!AN89)/1000</f>
        <v>0</v>
      </c>
      <c r="AO89" s="459">
        <f>('COMPRAS CONJ - FISICOS'!AO89*'COMPRAS CONJ - PRECIOS'!AO89)/1000</f>
        <v>0</v>
      </c>
      <c r="AP89" s="459">
        <f>('COMPRAS CONJ - FISICOS'!AP89*'COMPRAS CONJ - PRECIOS'!AP89)/1000</f>
        <v>0</v>
      </c>
      <c r="AQ89" s="459">
        <f>('COMPRAS CONJ - FISICOS'!AQ89*'COMPRAS CONJ - PRECIOS'!AQ89)/1000</f>
        <v>0</v>
      </c>
      <c r="AR89" s="459">
        <f>('COMPRAS CONJ - FISICOS'!AR89*'COMPRAS CONJ - PRECIOS'!AR89)/1000</f>
        <v>0</v>
      </c>
      <c r="AS89" s="459">
        <f>('COMPRAS CONJ - FISICOS'!AS89*'COMPRAS CONJ - PRECIOS'!AS89)/1000</f>
        <v>0</v>
      </c>
      <c r="AT89" s="459">
        <f>('COMPRAS CONJ - FISICOS'!AT89*'COMPRAS CONJ - PRECIOS'!AT89)/1000</f>
        <v>0</v>
      </c>
      <c r="AU89" s="459">
        <f>('COMPRAS CONJ - FISICOS'!AU89*'COMPRAS CONJ - PRECIOS'!AU89)/1000</f>
        <v>0</v>
      </c>
      <c r="AV89" s="459">
        <f>('COMPRAS CONJ - FISICOS'!AV89*'COMPRAS CONJ - PRECIOS'!AV89)/1000</f>
        <v>0</v>
      </c>
      <c r="AW89" s="459">
        <f>('COMPRAS CONJ - FISICOS'!AW89*'COMPRAS CONJ - PRECIOS'!AW89)/1000</f>
        <v>0</v>
      </c>
      <c r="AX89" s="459">
        <f>('COMPRAS CONJ - FISICOS'!AX89*'COMPRAS CONJ - PRECIOS'!AX89)/1000</f>
        <v>0</v>
      </c>
      <c r="AY89" s="459">
        <f>('COMPRAS CONJ - FISICOS'!AY89*'COMPRAS CONJ - PRECIOS'!AY89)/1000</f>
        <v>0</v>
      </c>
      <c r="AZ89" s="459">
        <f>('COMPRAS CONJ - FISICOS'!AZ89*'COMPRAS CONJ - PRECIOS'!AZ89)/1000</f>
        <v>0</v>
      </c>
      <c r="BA89" s="459">
        <f>('COMPRAS CONJ - FISICOS'!BA89*'COMPRAS CONJ - PRECIOS'!BA89)/1000</f>
        <v>0</v>
      </c>
      <c r="BB89" s="459">
        <f>('COMPRAS CONJ - FISICOS'!BB89*'COMPRAS CONJ - PRECIOS'!BB89)/1000</f>
        <v>0</v>
      </c>
      <c r="BC89" s="459">
        <f>('COMPRAS CONJ - FISICOS'!BC89*'COMPRAS CONJ - PRECIOS'!BC89)/1000</f>
        <v>0</v>
      </c>
      <c r="BD89" s="459">
        <f>('COMPRAS CONJ - FISICOS'!BD89*'COMPRAS CONJ - PRECIOS'!BD89)/1000</f>
        <v>0</v>
      </c>
      <c r="BE89" s="459">
        <f>('COMPRAS CONJ - FISICOS'!BE89*'COMPRAS CONJ - PRECIOS'!BE89)/1000</f>
        <v>0</v>
      </c>
      <c r="BF89" s="459">
        <f>('COMPRAS CONJ - FISICOS'!BF89*'COMPRAS CONJ - PRECIOS'!BF89)/1000</f>
        <v>0</v>
      </c>
      <c r="BG89" s="459">
        <f>('COMPRAS CONJ - FISICOS'!BG89*'COMPRAS CONJ - PRECIOS'!BG89)/1000</f>
        <v>0</v>
      </c>
      <c r="BH89" s="459">
        <f>('COMPRAS CONJ - FISICOS'!BH89*'COMPRAS CONJ - PRECIOS'!BH89)/1000</f>
        <v>0</v>
      </c>
      <c r="BI89" s="459">
        <f>('COMPRAS CONJ - FISICOS'!BI89*'COMPRAS CONJ - PRECIOS'!BI89)/1000</f>
        <v>0</v>
      </c>
      <c r="BJ89" s="459">
        <f>('COMPRAS CONJ - FISICOS'!BJ89*'COMPRAS CONJ - PRECIOS'!BJ89)/1000</f>
        <v>0</v>
      </c>
      <c r="BK89" s="459">
        <f>('COMPRAS CONJ - FISICOS'!BK89*'COMPRAS CONJ - PRECIOS'!BK89)/1000</f>
        <v>0</v>
      </c>
      <c r="BL89" s="459">
        <f>('COMPRAS CONJ - FISICOS'!BL89*'COMPRAS CONJ - PRECIOS'!BL89)/1000</f>
        <v>0</v>
      </c>
      <c r="BM89" s="459">
        <f>('COMPRAS CONJ - FISICOS'!BM89*'COMPRAS CONJ - PRECIOS'!BM89)/1000</f>
        <v>0</v>
      </c>
      <c r="BN89" s="459">
        <f>('COMPRAS CONJ - FISICOS'!BN89*'COMPRAS CONJ - PRECIOS'!BN89)/1000</f>
        <v>0</v>
      </c>
      <c r="BO89" s="459">
        <f>('COMPRAS CONJ - FISICOS'!BO89*'COMPRAS CONJ - PRECIOS'!BO89)/1000</f>
        <v>0</v>
      </c>
      <c r="BP89" s="459">
        <f>('COMPRAS CONJ - FISICOS'!BP89*'COMPRAS CONJ - PRECIOS'!BP89)/1000</f>
        <v>0</v>
      </c>
      <c r="BQ89" s="459">
        <f>('COMPRAS CONJ - FISICOS'!BQ89*'COMPRAS CONJ - PRECIOS'!BQ89)/1000</f>
        <v>0</v>
      </c>
      <c r="BR89" s="459">
        <f>('COMPRAS CONJ - FISICOS'!BR89*'COMPRAS CONJ - PRECIOS'!BR89)/1000</f>
        <v>0</v>
      </c>
      <c r="BS89" s="459">
        <f>('COMPRAS CONJ - FISICOS'!BS89*'COMPRAS CONJ - PRECIOS'!BS89)/1000</f>
        <v>0</v>
      </c>
      <c r="BT89" s="459">
        <f>('COMPRAS CONJ - FISICOS'!BT89*'COMPRAS CONJ - PRECIOS'!BT89)/1000</f>
        <v>0</v>
      </c>
      <c r="BU89" s="459">
        <f>('COMPRAS CONJ - FISICOS'!BU89*'COMPRAS CONJ - PRECIOS'!BU89)/1000</f>
        <v>0</v>
      </c>
      <c r="BV89" s="459">
        <f>('COMPRAS CONJ - FISICOS'!BV89*'COMPRAS CONJ - PRECIOS'!BV89)/1000</f>
        <v>0</v>
      </c>
      <c r="BW89" s="459">
        <f>('COMPRAS CONJ - FISICOS'!BW89*'COMPRAS CONJ - PRECIOS'!BW89)/1000</f>
        <v>0</v>
      </c>
      <c r="BX89" s="459">
        <f>('COMPRAS CONJ - FISICOS'!BX89*'COMPRAS CONJ - PRECIOS'!BX89)/1000</f>
        <v>0</v>
      </c>
      <c r="BY89" s="459">
        <f>('COMPRAS CONJ - FISICOS'!BY89*'COMPRAS CONJ - PRECIOS'!BY89)/1000</f>
        <v>0</v>
      </c>
      <c r="BZ89" s="459">
        <f>('COMPRAS CONJ - FISICOS'!BZ89*'COMPRAS CONJ - PRECIOS'!BZ89)/1000</f>
        <v>0</v>
      </c>
      <c r="CA89" s="459">
        <f>('COMPRAS CONJ - FISICOS'!CA89*'COMPRAS CONJ - PRECIOS'!CA89)/1000</f>
        <v>0</v>
      </c>
    </row>
    <row r="90" spans="1:79" x14ac:dyDescent="0.3">
      <c r="A90" s="9" t="s">
        <v>3398</v>
      </c>
      <c r="B90" s="16" t="s">
        <v>2934</v>
      </c>
      <c r="C90" s="440" t="s">
        <v>3422</v>
      </c>
      <c r="D90" s="498" t="s">
        <v>3026</v>
      </c>
      <c r="E90" s="439" t="s">
        <v>2936</v>
      </c>
      <c r="F90" s="439" t="s">
        <v>3423</v>
      </c>
      <c r="G90" s="439" t="s">
        <v>3424</v>
      </c>
      <c r="H90" s="439" t="s">
        <v>3415</v>
      </c>
      <c r="I90" s="13">
        <v>156</v>
      </c>
      <c r="J90" s="14">
        <v>2.4</v>
      </c>
      <c r="K90" s="24">
        <v>43350</v>
      </c>
      <c r="L90" s="24"/>
      <c r="M90" s="439" t="s">
        <v>5735</v>
      </c>
      <c r="N90" s="459">
        <f>('COMPRAS CONJ - FISICOS'!N90*'COMPRAS CONJ - PRECIOS'!N90)/1000</f>
        <v>0</v>
      </c>
      <c r="O90" s="459">
        <f>('COMPRAS CONJ - FISICOS'!O90*'COMPRAS CONJ - PRECIOS'!O90)/1000</f>
        <v>0</v>
      </c>
      <c r="P90" s="459">
        <f>('COMPRAS CONJ - FISICOS'!P90*'COMPRAS CONJ - PRECIOS'!P90)/1000</f>
        <v>0</v>
      </c>
      <c r="Q90" s="459">
        <f>('COMPRAS CONJ - FISICOS'!Q90*'COMPRAS CONJ - PRECIOS'!Q90)/1000</f>
        <v>0</v>
      </c>
      <c r="R90" s="459">
        <f>('COMPRAS CONJ - FISICOS'!R90*'COMPRAS CONJ - PRECIOS'!R90)/1000</f>
        <v>0</v>
      </c>
      <c r="S90" s="459">
        <f>('COMPRAS CONJ - FISICOS'!S90*'COMPRAS CONJ - PRECIOS'!S90)/1000</f>
        <v>0</v>
      </c>
      <c r="T90" s="459">
        <f>('COMPRAS CONJ - FISICOS'!T90*'COMPRAS CONJ - PRECIOS'!T90)/1000</f>
        <v>0</v>
      </c>
      <c r="U90" s="459">
        <f>('COMPRAS CONJ - FISICOS'!U90*'COMPRAS CONJ - PRECIOS'!U90)/1000</f>
        <v>0</v>
      </c>
      <c r="V90" s="459">
        <f>('COMPRAS CONJ - FISICOS'!V90*'COMPRAS CONJ - PRECIOS'!V90)/1000</f>
        <v>0</v>
      </c>
      <c r="W90" s="459">
        <f>('COMPRAS CONJ - FISICOS'!W90*'COMPRAS CONJ - PRECIOS'!W90)/1000</f>
        <v>0</v>
      </c>
      <c r="X90" s="459">
        <f>('COMPRAS CONJ - FISICOS'!X90*'COMPRAS CONJ - PRECIOS'!X90)/1000</f>
        <v>0</v>
      </c>
      <c r="Y90" s="459">
        <f>('COMPRAS CONJ - FISICOS'!Y90*'COMPRAS CONJ - PRECIOS'!Y90)/1000</f>
        <v>0</v>
      </c>
      <c r="Z90" s="459">
        <f>('COMPRAS CONJ - FISICOS'!Z90*'COMPRAS CONJ - PRECIOS'!Z90)/1000</f>
        <v>0</v>
      </c>
      <c r="AA90" s="459">
        <f>('COMPRAS CONJ - FISICOS'!AA90*'COMPRAS CONJ - PRECIOS'!AA90)/1000</f>
        <v>0</v>
      </c>
      <c r="AB90" s="459">
        <f>('COMPRAS CONJ - FISICOS'!AB90*'COMPRAS CONJ - PRECIOS'!AB90)/1000</f>
        <v>0</v>
      </c>
      <c r="AC90" s="459">
        <f>('COMPRAS CONJ - FISICOS'!AC90*'COMPRAS CONJ - PRECIOS'!AC90)/1000</f>
        <v>0</v>
      </c>
      <c r="AD90" s="459">
        <f>('COMPRAS CONJ - FISICOS'!AD90*'COMPRAS CONJ - PRECIOS'!AD90)/1000</f>
        <v>0</v>
      </c>
      <c r="AE90" s="459">
        <f>('COMPRAS CONJ - FISICOS'!AE90*'COMPRAS CONJ - PRECIOS'!AE90)/1000</f>
        <v>0</v>
      </c>
      <c r="AF90" s="459">
        <f>('COMPRAS CONJ - FISICOS'!AF90*'COMPRAS CONJ - PRECIOS'!AF90)/1000</f>
        <v>0</v>
      </c>
      <c r="AG90" s="459">
        <f>('COMPRAS CONJ - FISICOS'!AG90*'COMPRAS CONJ - PRECIOS'!AG90)/1000</f>
        <v>0</v>
      </c>
      <c r="AH90" s="459">
        <f>('COMPRAS CONJ - FISICOS'!AH90*'COMPRAS CONJ - PRECIOS'!AH90)/1000</f>
        <v>0</v>
      </c>
      <c r="AI90" s="459">
        <f>('COMPRAS CONJ - FISICOS'!AI90*'COMPRAS CONJ - PRECIOS'!AI90)/1000</f>
        <v>0</v>
      </c>
      <c r="AJ90" s="459">
        <f>('COMPRAS CONJ - FISICOS'!AJ90*'COMPRAS CONJ - PRECIOS'!AJ90)/1000</f>
        <v>0</v>
      </c>
      <c r="AK90" s="459">
        <f>('COMPRAS CONJ - FISICOS'!AK90*'COMPRAS CONJ - PRECIOS'!AK90)/1000</f>
        <v>0</v>
      </c>
      <c r="AL90" s="459">
        <f>('COMPRAS CONJ - FISICOS'!AL90*'COMPRAS CONJ - PRECIOS'!AL90)/1000</f>
        <v>0</v>
      </c>
      <c r="AM90" s="459">
        <f>('COMPRAS CONJ - FISICOS'!AM90*'COMPRAS CONJ - PRECIOS'!AM90)/1000</f>
        <v>0</v>
      </c>
      <c r="AN90" s="459">
        <f>('COMPRAS CONJ - FISICOS'!AN90*'COMPRAS CONJ - PRECIOS'!AN90)/1000</f>
        <v>0</v>
      </c>
      <c r="AO90" s="459">
        <f>('COMPRAS CONJ - FISICOS'!AO90*'COMPRAS CONJ - PRECIOS'!AO90)/1000</f>
        <v>0</v>
      </c>
      <c r="AP90" s="459">
        <f>('COMPRAS CONJ - FISICOS'!AP90*'COMPRAS CONJ - PRECIOS'!AP90)/1000</f>
        <v>0</v>
      </c>
      <c r="AQ90" s="459">
        <f>('COMPRAS CONJ - FISICOS'!AQ90*'COMPRAS CONJ - PRECIOS'!AQ90)/1000</f>
        <v>0</v>
      </c>
      <c r="AR90" s="459">
        <f>('COMPRAS CONJ - FISICOS'!AR90*'COMPRAS CONJ - PRECIOS'!AR90)/1000</f>
        <v>0</v>
      </c>
      <c r="AS90" s="459">
        <f>('COMPRAS CONJ - FISICOS'!AS90*'COMPRAS CONJ - PRECIOS'!AS90)/1000</f>
        <v>0</v>
      </c>
      <c r="AT90" s="459">
        <f>('COMPRAS CONJ - FISICOS'!AT90*'COMPRAS CONJ - PRECIOS'!AT90)/1000</f>
        <v>0</v>
      </c>
      <c r="AU90" s="459">
        <f>('COMPRAS CONJ - FISICOS'!AU90*'COMPRAS CONJ - PRECIOS'!AU90)/1000</f>
        <v>0</v>
      </c>
      <c r="AV90" s="459">
        <f>('COMPRAS CONJ - FISICOS'!AV90*'COMPRAS CONJ - PRECIOS'!AV90)/1000</f>
        <v>0</v>
      </c>
      <c r="AW90" s="459">
        <f>('COMPRAS CONJ - FISICOS'!AW90*'COMPRAS CONJ - PRECIOS'!AW90)/1000</f>
        <v>0</v>
      </c>
      <c r="AX90" s="459">
        <f>('COMPRAS CONJ - FISICOS'!AX90*'COMPRAS CONJ - PRECIOS'!AX90)/1000</f>
        <v>0</v>
      </c>
      <c r="AY90" s="459">
        <f>('COMPRAS CONJ - FISICOS'!AY90*'COMPRAS CONJ - PRECIOS'!AY90)/1000</f>
        <v>0</v>
      </c>
      <c r="AZ90" s="459">
        <f>('COMPRAS CONJ - FISICOS'!AZ90*'COMPRAS CONJ - PRECIOS'!AZ90)/1000</f>
        <v>0</v>
      </c>
      <c r="BA90" s="459">
        <f>('COMPRAS CONJ - FISICOS'!BA90*'COMPRAS CONJ - PRECIOS'!BA90)/1000</f>
        <v>0</v>
      </c>
      <c r="BB90" s="459">
        <f>('COMPRAS CONJ - FISICOS'!BB90*'COMPRAS CONJ - PRECIOS'!BB90)/1000</f>
        <v>0</v>
      </c>
      <c r="BC90" s="459">
        <f>('COMPRAS CONJ - FISICOS'!BC90*'COMPRAS CONJ - PRECIOS'!BC90)/1000</f>
        <v>0</v>
      </c>
      <c r="BD90" s="459">
        <f>('COMPRAS CONJ - FISICOS'!BD90*'COMPRAS CONJ - PRECIOS'!BD90)/1000</f>
        <v>0</v>
      </c>
      <c r="BE90" s="459">
        <f>('COMPRAS CONJ - FISICOS'!BE90*'COMPRAS CONJ - PRECIOS'!BE90)/1000</f>
        <v>0</v>
      </c>
      <c r="BF90" s="459">
        <f>('COMPRAS CONJ - FISICOS'!BF90*'COMPRAS CONJ - PRECIOS'!BF90)/1000</f>
        <v>0</v>
      </c>
      <c r="BG90" s="459">
        <f>('COMPRAS CONJ - FISICOS'!BG90*'COMPRAS CONJ - PRECIOS'!BG90)/1000</f>
        <v>0</v>
      </c>
      <c r="BH90" s="459">
        <f>('COMPRAS CONJ - FISICOS'!BH90*'COMPRAS CONJ - PRECIOS'!BH90)/1000</f>
        <v>0</v>
      </c>
      <c r="BI90" s="459">
        <f>('COMPRAS CONJ - FISICOS'!BI90*'COMPRAS CONJ - PRECIOS'!BI90)/1000</f>
        <v>0</v>
      </c>
      <c r="BJ90" s="459">
        <f>('COMPRAS CONJ - FISICOS'!BJ90*'COMPRAS CONJ - PRECIOS'!BJ90)/1000</f>
        <v>0</v>
      </c>
      <c r="BK90" s="459">
        <f>('COMPRAS CONJ - FISICOS'!BK90*'COMPRAS CONJ - PRECIOS'!BK90)/1000</f>
        <v>0</v>
      </c>
      <c r="BL90" s="459">
        <f>('COMPRAS CONJ - FISICOS'!BL90*'COMPRAS CONJ - PRECIOS'!BL90)/1000</f>
        <v>0</v>
      </c>
      <c r="BM90" s="459">
        <f>('COMPRAS CONJ - FISICOS'!BM90*'COMPRAS CONJ - PRECIOS'!BM90)/1000</f>
        <v>0</v>
      </c>
      <c r="BN90" s="459">
        <f>('COMPRAS CONJ - FISICOS'!BN90*'COMPRAS CONJ - PRECIOS'!BN90)/1000</f>
        <v>0</v>
      </c>
      <c r="BO90" s="459">
        <f>('COMPRAS CONJ - FISICOS'!BO90*'COMPRAS CONJ - PRECIOS'!BO90)/1000</f>
        <v>0</v>
      </c>
      <c r="BP90" s="459">
        <f>('COMPRAS CONJ - FISICOS'!BP90*'COMPRAS CONJ - PRECIOS'!BP90)/1000</f>
        <v>0</v>
      </c>
      <c r="BQ90" s="459">
        <f>('COMPRAS CONJ - FISICOS'!BQ90*'COMPRAS CONJ - PRECIOS'!BQ90)/1000</f>
        <v>0</v>
      </c>
      <c r="BR90" s="459">
        <f>('COMPRAS CONJ - FISICOS'!BR90*'COMPRAS CONJ - PRECIOS'!BR90)/1000</f>
        <v>0</v>
      </c>
      <c r="BS90" s="459">
        <f>('COMPRAS CONJ - FISICOS'!BS90*'COMPRAS CONJ - PRECIOS'!BS90)/1000</f>
        <v>0</v>
      </c>
      <c r="BT90" s="459">
        <f>('COMPRAS CONJ - FISICOS'!BT90*'COMPRAS CONJ - PRECIOS'!BT90)/1000</f>
        <v>0</v>
      </c>
      <c r="BU90" s="459">
        <f>('COMPRAS CONJ - FISICOS'!BU90*'COMPRAS CONJ - PRECIOS'!BU90)/1000</f>
        <v>0</v>
      </c>
      <c r="BV90" s="459">
        <f>('COMPRAS CONJ - FISICOS'!BV90*'COMPRAS CONJ - PRECIOS'!BV90)/1000</f>
        <v>0</v>
      </c>
      <c r="BW90" s="459">
        <f>('COMPRAS CONJ - FISICOS'!BW90*'COMPRAS CONJ - PRECIOS'!BW90)/1000</f>
        <v>0</v>
      </c>
      <c r="BX90" s="459">
        <f>('COMPRAS CONJ - FISICOS'!BX90*'COMPRAS CONJ - PRECIOS'!BX90)/1000</f>
        <v>0</v>
      </c>
      <c r="BY90" s="459">
        <f>('COMPRAS CONJ - FISICOS'!BY90*'COMPRAS CONJ - PRECIOS'!BY90)/1000</f>
        <v>0</v>
      </c>
      <c r="BZ90" s="459">
        <f>('COMPRAS CONJ - FISICOS'!BZ90*'COMPRAS CONJ - PRECIOS'!BZ90)/1000</f>
        <v>0</v>
      </c>
      <c r="CA90" s="459">
        <f>('COMPRAS CONJ - FISICOS'!CA90*'COMPRAS CONJ - PRECIOS'!CA90)/1000</f>
        <v>0</v>
      </c>
    </row>
    <row r="91" spans="1:79" x14ac:dyDescent="0.3">
      <c r="A91" s="9" t="s">
        <v>3425</v>
      </c>
      <c r="B91" s="16" t="s">
        <v>2934</v>
      </c>
      <c r="C91" s="440" t="s">
        <v>3426</v>
      </c>
      <c r="D91" s="11" t="s">
        <v>2788</v>
      </c>
      <c r="E91" s="9" t="s">
        <v>2788</v>
      </c>
      <c r="F91" s="9" t="s">
        <v>3427</v>
      </c>
      <c r="G91" s="9" t="s">
        <v>3428</v>
      </c>
      <c r="H91" s="12" t="s">
        <v>1778</v>
      </c>
      <c r="I91" s="13">
        <v>164.35</v>
      </c>
      <c r="J91" s="14">
        <v>1</v>
      </c>
      <c r="K91" s="24">
        <v>43369</v>
      </c>
      <c r="L91" s="24">
        <v>44056</v>
      </c>
      <c r="M91" s="689">
        <v>44056</v>
      </c>
      <c r="N91" s="459">
        <f>('COMPRAS CONJ - FISICOS'!N91*'COMPRAS CONJ - PRECIOS'!N91)/1000</f>
        <v>0</v>
      </c>
      <c r="O91" s="459">
        <f>('COMPRAS CONJ - FISICOS'!O91*'COMPRAS CONJ - PRECIOS'!O91)/1000</f>
        <v>0</v>
      </c>
      <c r="P91" s="459">
        <f>('COMPRAS CONJ - FISICOS'!P91*'COMPRAS CONJ - PRECIOS'!P91)/1000</f>
        <v>0</v>
      </c>
      <c r="Q91" s="459">
        <f>('COMPRAS CONJ - FISICOS'!Q91*'COMPRAS CONJ - PRECIOS'!Q91)/1000</f>
        <v>0</v>
      </c>
      <c r="R91" s="459">
        <f>('COMPRAS CONJ - FISICOS'!R91*'COMPRAS CONJ - PRECIOS'!R91)/1000</f>
        <v>0</v>
      </c>
      <c r="S91" s="459">
        <f>('COMPRAS CONJ - FISICOS'!S91*'COMPRAS CONJ - PRECIOS'!S91)/1000</f>
        <v>0</v>
      </c>
      <c r="T91" s="459">
        <f>('COMPRAS CONJ - FISICOS'!T91*'COMPRAS CONJ - PRECIOS'!T91)/1000</f>
        <v>0</v>
      </c>
      <c r="U91" s="459">
        <f>('COMPRAS CONJ - FISICOS'!U91*'COMPRAS CONJ - PRECIOS'!U91)/1000</f>
        <v>0</v>
      </c>
      <c r="V91" s="459">
        <f>('COMPRAS CONJ - FISICOS'!V91*'COMPRAS CONJ - PRECIOS'!V91)/1000</f>
        <v>0</v>
      </c>
      <c r="W91" s="459">
        <f>('COMPRAS CONJ - FISICOS'!W91*'COMPRAS CONJ - PRECIOS'!W91)/1000</f>
        <v>0</v>
      </c>
      <c r="X91" s="459">
        <f>('COMPRAS CONJ - FISICOS'!X91*'COMPRAS CONJ - PRECIOS'!X91)/1000</f>
        <v>0</v>
      </c>
      <c r="Y91" s="459">
        <f>('COMPRAS CONJ - FISICOS'!Y91*'COMPRAS CONJ - PRECIOS'!Y91)/1000</f>
        <v>0</v>
      </c>
      <c r="Z91" s="459">
        <f>('COMPRAS CONJ - FISICOS'!Z91*'COMPRAS CONJ - PRECIOS'!Z91)/1000</f>
        <v>0</v>
      </c>
      <c r="AA91" s="459">
        <f>('COMPRAS CONJ - FISICOS'!AA91*'COMPRAS CONJ - PRECIOS'!AA91)/1000</f>
        <v>0</v>
      </c>
      <c r="AB91" s="459">
        <f>('COMPRAS CONJ - FISICOS'!AB91*'COMPRAS CONJ - PRECIOS'!AB91)/1000</f>
        <v>0</v>
      </c>
      <c r="AC91" s="459">
        <f>('COMPRAS CONJ - FISICOS'!AC91*'COMPRAS CONJ - PRECIOS'!AC91)/1000</f>
        <v>0</v>
      </c>
      <c r="AD91" s="459">
        <f>('COMPRAS CONJ - FISICOS'!AD91*'COMPRAS CONJ - PRECIOS'!AD91)/1000</f>
        <v>0</v>
      </c>
      <c r="AE91" s="459">
        <f>('COMPRAS CONJ - FISICOS'!AE91*'COMPRAS CONJ - PRECIOS'!AE91)/1000</f>
        <v>0</v>
      </c>
      <c r="AF91" s="459">
        <f>('COMPRAS CONJ - FISICOS'!AF91*'COMPRAS CONJ - PRECIOS'!AF91)/1000</f>
        <v>0</v>
      </c>
      <c r="AG91" s="459">
        <f>('COMPRAS CONJ - FISICOS'!AG91*'COMPRAS CONJ - PRECIOS'!AG91)/1000</f>
        <v>0</v>
      </c>
      <c r="AH91" s="459">
        <f>('COMPRAS CONJ - FISICOS'!AH91*'COMPRAS CONJ - PRECIOS'!AH91)/1000</f>
        <v>0</v>
      </c>
      <c r="AI91" s="459">
        <f>('COMPRAS CONJ - FISICOS'!AI91*'COMPRAS CONJ - PRECIOS'!AI91)/1000</f>
        <v>0</v>
      </c>
      <c r="AJ91" s="459">
        <f>('COMPRAS CONJ - FISICOS'!AJ91*'COMPRAS CONJ - PRECIOS'!AJ91)/1000</f>
        <v>0</v>
      </c>
      <c r="AK91" s="459">
        <f>('COMPRAS CONJ - FISICOS'!AK91*'COMPRAS CONJ - PRECIOS'!AK91)/1000</f>
        <v>0</v>
      </c>
      <c r="AL91" s="459">
        <f>('COMPRAS CONJ - FISICOS'!AL91*'COMPRAS CONJ - PRECIOS'!AL91)/1000</f>
        <v>0</v>
      </c>
      <c r="AM91" s="459">
        <f>('COMPRAS CONJ - FISICOS'!AM91*'COMPRAS CONJ - PRECIOS'!AM91)/1000</f>
        <v>0</v>
      </c>
      <c r="AN91" s="459">
        <f>('COMPRAS CONJ - FISICOS'!AN91*'COMPRAS CONJ - PRECIOS'!AN91)/1000</f>
        <v>0</v>
      </c>
      <c r="AO91" s="459">
        <f>('COMPRAS CONJ - FISICOS'!AO91*'COMPRAS CONJ - PRECIOS'!AO91)/1000</f>
        <v>0</v>
      </c>
      <c r="AP91" s="459">
        <f>('COMPRAS CONJ - FISICOS'!AP91*'COMPRAS CONJ - PRECIOS'!AP91)/1000</f>
        <v>0</v>
      </c>
      <c r="AQ91" s="459">
        <f>('COMPRAS CONJ - FISICOS'!AQ91*'COMPRAS CONJ - PRECIOS'!AQ91)/1000</f>
        <v>0</v>
      </c>
      <c r="AR91" s="459">
        <f>('COMPRAS CONJ - FISICOS'!AR91*'COMPRAS CONJ - PRECIOS'!AR91)/1000</f>
        <v>0</v>
      </c>
      <c r="AS91" s="459">
        <f>('COMPRAS CONJ - FISICOS'!AS91*'COMPRAS CONJ - PRECIOS'!AS91)/1000</f>
        <v>0</v>
      </c>
      <c r="AT91" s="459">
        <f>('COMPRAS CONJ - FISICOS'!AT91*'COMPRAS CONJ - PRECIOS'!AT91)/1000</f>
        <v>0</v>
      </c>
      <c r="AU91" s="459">
        <f>('COMPRAS CONJ - FISICOS'!AU91*'COMPRAS CONJ - PRECIOS'!AU91)/1000</f>
        <v>0</v>
      </c>
      <c r="AV91" s="459">
        <f>('COMPRAS CONJ - FISICOS'!AV91*'COMPRAS CONJ - PRECIOS'!AV91)/1000</f>
        <v>0</v>
      </c>
      <c r="AW91" s="459">
        <f>('COMPRAS CONJ - FISICOS'!AW91*'COMPRAS CONJ - PRECIOS'!AW91)/1000</f>
        <v>0</v>
      </c>
      <c r="AX91" s="459">
        <f>('COMPRAS CONJ - FISICOS'!AX91*'COMPRAS CONJ - PRECIOS'!AX91)/1000</f>
        <v>0</v>
      </c>
      <c r="AY91" s="459">
        <f>('COMPRAS CONJ - FISICOS'!AY91*'COMPRAS CONJ - PRECIOS'!AY91)/1000</f>
        <v>1.2587511311269997E-2</v>
      </c>
      <c r="AZ91" s="459">
        <f>('COMPRAS CONJ - FISICOS'!AZ91*'COMPRAS CONJ - PRECIOS'!AZ91)/1000</f>
        <v>2.1542560592335995E-2</v>
      </c>
      <c r="BA91" s="459">
        <f>('COMPRAS CONJ - FISICOS'!BA91*'COMPRAS CONJ - PRECIOS'!BA91)/1000</f>
        <v>9.0234847426849969E-3</v>
      </c>
      <c r="BB91" s="459">
        <f>('COMPRAS CONJ - FISICOS'!BB91*'COMPRAS CONJ - PRECIOS'!BB91)/1000</f>
        <v>8.1195983928744973E-3</v>
      </c>
      <c r="BC91" s="459">
        <f>('COMPRAS CONJ - FISICOS'!BC91*'COMPRAS CONJ - PRECIOS'!BC91)/1000</f>
        <v>1.0781084252748247E-2</v>
      </c>
      <c r="BD91" s="459">
        <f>('COMPRAS CONJ - FISICOS'!BD91*'COMPRAS CONJ - PRECIOS'!BD91)/1000</f>
        <v>2.6260570520749243E-2</v>
      </c>
      <c r="BE91" s="459">
        <f>('COMPRAS CONJ - FISICOS'!BE91*'COMPRAS CONJ - PRECIOS'!BE91)/1000</f>
        <v>3.2353056714824996E-2</v>
      </c>
      <c r="BF91" s="459">
        <f>('COMPRAS CONJ - FISICOS'!BF91*'COMPRAS CONJ - PRECIOS'!BF91)/1000</f>
        <v>6.6646912363653985E-2</v>
      </c>
      <c r="BG91" s="459">
        <f>('COMPRAS CONJ - FISICOS'!BG91*'COMPRAS CONJ - PRECIOS'!BG91)/1000</f>
        <v>5.8572104595940241E-2</v>
      </c>
      <c r="BH91" s="459">
        <f>('COMPRAS CONJ - FISICOS'!BH91*'COMPRAS CONJ - PRECIOS'!BH91)/1000</f>
        <v>8.8128726872080981E-2</v>
      </c>
      <c r="BI91" s="459">
        <f>('COMPRAS CONJ - FISICOS'!BI91*'COMPRAS CONJ - PRECIOS'!BI91)/1000</f>
        <v>8.2018170640386745E-2</v>
      </c>
      <c r="BJ91" s="459">
        <f>('COMPRAS CONJ - FISICOS'!BJ91*'COMPRAS CONJ - PRECIOS'!BJ91)/1000</f>
        <v>8.8365367471106224E-2</v>
      </c>
      <c r="BK91" s="459">
        <f>('COMPRAS CONJ - FISICOS'!BK91*'COMPRAS CONJ - PRECIOS'!BK91)/1000</f>
        <v>9.1759889699099997E-2</v>
      </c>
      <c r="BL91" s="459">
        <f>('COMPRAS CONJ - FISICOS'!BL91*'COMPRAS CONJ - PRECIOS'!BL91)/1000</f>
        <v>9.5397831592187982E-2</v>
      </c>
      <c r="BM91" s="459">
        <f>('COMPRAS CONJ - FISICOS'!BM91*'COMPRAS CONJ - PRECIOS'!BM91)/1000</f>
        <v>8.8611099279383987E-2</v>
      </c>
      <c r="BN91" s="459">
        <f>('COMPRAS CONJ - FISICOS'!BN91*'COMPRAS CONJ - PRECIOS'!BN91)/1000</f>
        <v>3.9723909040781998E-2</v>
      </c>
      <c r="BO91" s="459">
        <f>('COMPRAS CONJ - FISICOS'!BO91*'COMPRAS CONJ - PRECIOS'!BO91)/1000</f>
        <v>1.3162710330821998E-2</v>
      </c>
      <c r="BP91" s="459">
        <f>('COMPRAS CONJ - FISICOS'!BP91*'COMPRAS CONJ - PRECIOS'!BP91)/1000</f>
        <v>4.0748741983793996E-2</v>
      </c>
      <c r="BQ91" s="459">
        <f>('COMPRAS CONJ - FISICOS'!BQ91*'COMPRAS CONJ - PRECIOS'!BQ91)/1000</f>
        <v>4.4259606155981998E-2</v>
      </c>
      <c r="BR91" s="459">
        <f>('COMPRAS CONJ - FISICOS'!BR91*'COMPRAS CONJ - PRECIOS'!BR91)/1000</f>
        <v>7.8053873235384E-2</v>
      </c>
      <c r="BS91" s="459">
        <f>('COMPRAS CONJ - FISICOS'!BS91*'COMPRAS CONJ - PRECIOS'!BS91)/1000</f>
        <v>0.10145670182051401</v>
      </c>
      <c r="BT91" s="459">
        <f>('COMPRAS CONJ - FISICOS'!BT91*'COMPRAS CONJ - PRECIOS'!BT91)/1000</f>
        <v>9.2611164865885276E-2</v>
      </c>
      <c r="BU91" s="459">
        <f>('COMPRAS CONJ - FISICOS'!BU91*'COMPRAS CONJ - PRECIOS'!BU91)/1000</f>
        <v>9.6301714446077907E-2</v>
      </c>
      <c r="BV91" s="459">
        <f>('COMPRAS CONJ - FISICOS'!BV91*'COMPRAS CONJ - PRECIOS'!BV91)/1000</f>
        <v>9.8289510814627196E-2</v>
      </c>
      <c r="BW91" s="459">
        <f>('COMPRAS CONJ - FISICOS'!BW91*'COMPRAS CONJ - PRECIOS'!BW91)/1000</f>
        <v>9.760378217810059E-2</v>
      </c>
      <c r="BX91" s="459">
        <f>('COMPRAS CONJ - FISICOS'!BX91*'COMPRAS CONJ - PRECIOS'!BX91)/1000</f>
        <v>8.8696699292520345E-2</v>
      </c>
      <c r="BY91" s="459">
        <f>('COMPRAS CONJ - FISICOS'!BY91*'COMPRAS CONJ - PRECIOS'!BY91)/1000</f>
        <v>9.0406993736813449E-2</v>
      </c>
      <c r="BZ91" s="459">
        <f>('COMPRAS CONJ - FISICOS'!BZ91*'COMPRAS CONJ - PRECIOS'!BZ91)/1000</f>
        <v>9.1124475765055474E-2</v>
      </c>
      <c r="CA91" s="459">
        <f>('COMPRAS CONJ - FISICOS'!CA91*'COMPRAS CONJ - PRECIOS'!CA91)/1000</f>
        <v>9.1547462202069871E-2</v>
      </c>
    </row>
    <row r="92" spans="1:79" x14ac:dyDescent="0.3">
      <c r="A92" s="9" t="s">
        <v>3425</v>
      </c>
      <c r="B92" s="16" t="s">
        <v>2934</v>
      </c>
      <c r="C92" s="440" t="s">
        <v>3429</v>
      </c>
      <c r="D92" s="11" t="s">
        <v>2798</v>
      </c>
      <c r="E92" s="9" t="s">
        <v>2799</v>
      </c>
      <c r="F92" s="9" t="s">
        <v>3430</v>
      </c>
      <c r="G92" s="9" t="s">
        <v>3431</v>
      </c>
      <c r="H92" s="12" t="s">
        <v>6712</v>
      </c>
      <c r="I92" s="13">
        <v>156.85</v>
      </c>
      <c r="J92" s="14">
        <v>2</v>
      </c>
      <c r="K92" s="24">
        <v>43447</v>
      </c>
      <c r="L92" s="24">
        <v>44273</v>
      </c>
      <c r="M92" s="689">
        <v>44273</v>
      </c>
      <c r="N92" s="459">
        <f>('COMPRAS CONJ - FISICOS'!N92*'COMPRAS CONJ - PRECIOS'!N92)/1000</f>
        <v>0</v>
      </c>
      <c r="O92" s="459">
        <f>('COMPRAS CONJ - FISICOS'!O92*'COMPRAS CONJ - PRECIOS'!O92)/1000</f>
        <v>0</v>
      </c>
      <c r="P92" s="459">
        <f>('COMPRAS CONJ - FISICOS'!P92*'COMPRAS CONJ - PRECIOS'!P92)/1000</f>
        <v>0</v>
      </c>
      <c r="Q92" s="459">
        <f>('COMPRAS CONJ - FISICOS'!Q92*'COMPRAS CONJ - PRECIOS'!Q92)/1000</f>
        <v>0</v>
      </c>
      <c r="R92" s="459">
        <f>('COMPRAS CONJ - FISICOS'!R92*'COMPRAS CONJ - PRECIOS'!R92)/1000</f>
        <v>0</v>
      </c>
      <c r="S92" s="459">
        <f>('COMPRAS CONJ - FISICOS'!S92*'COMPRAS CONJ - PRECIOS'!S92)/1000</f>
        <v>0</v>
      </c>
      <c r="T92" s="459">
        <f>('COMPRAS CONJ - FISICOS'!T92*'COMPRAS CONJ - PRECIOS'!T92)/1000</f>
        <v>0</v>
      </c>
      <c r="U92" s="459">
        <f>('COMPRAS CONJ - FISICOS'!U92*'COMPRAS CONJ - PRECIOS'!U92)/1000</f>
        <v>0</v>
      </c>
      <c r="V92" s="459">
        <f>('COMPRAS CONJ - FISICOS'!V92*'COMPRAS CONJ - PRECIOS'!V92)/1000</f>
        <v>0</v>
      </c>
      <c r="W92" s="459">
        <f>('COMPRAS CONJ - FISICOS'!W92*'COMPRAS CONJ - PRECIOS'!W92)/1000</f>
        <v>0</v>
      </c>
      <c r="X92" s="459">
        <f>('COMPRAS CONJ - FISICOS'!X92*'COMPRAS CONJ - PRECIOS'!X92)/1000</f>
        <v>0</v>
      </c>
      <c r="Y92" s="459">
        <f>('COMPRAS CONJ - FISICOS'!Y92*'COMPRAS CONJ - PRECIOS'!Y92)/1000</f>
        <v>0</v>
      </c>
      <c r="Z92" s="459">
        <f>('COMPRAS CONJ - FISICOS'!Z92*'COMPRAS CONJ - PRECIOS'!Z92)/1000</f>
        <v>0</v>
      </c>
      <c r="AA92" s="459">
        <f>('COMPRAS CONJ - FISICOS'!AA92*'COMPRAS CONJ - PRECIOS'!AA92)/1000</f>
        <v>0</v>
      </c>
      <c r="AB92" s="459">
        <f>('COMPRAS CONJ - FISICOS'!AB92*'COMPRAS CONJ - PRECIOS'!AB92)/1000</f>
        <v>0</v>
      </c>
      <c r="AC92" s="459">
        <f>('COMPRAS CONJ - FISICOS'!AC92*'COMPRAS CONJ - PRECIOS'!AC92)/1000</f>
        <v>0</v>
      </c>
      <c r="AD92" s="459">
        <f>('COMPRAS CONJ - FISICOS'!AD92*'COMPRAS CONJ - PRECIOS'!AD92)/1000</f>
        <v>0</v>
      </c>
      <c r="AE92" s="459">
        <f>('COMPRAS CONJ - FISICOS'!AE92*'COMPRAS CONJ - PRECIOS'!AE92)/1000</f>
        <v>0</v>
      </c>
      <c r="AF92" s="459">
        <f>('COMPRAS CONJ - FISICOS'!AF92*'COMPRAS CONJ - PRECIOS'!AF92)/1000</f>
        <v>0</v>
      </c>
      <c r="AG92" s="459">
        <f>('COMPRAS CONJ - FISICOS'!AG92*'COMPRAS CONJ - PRECIOS'!AG92)/1000</f>
        <v>0</v>
      </c>
      <c r="AH92" s="459">
        <f>('COMPRAS CONJ - FISICOS'!AH92*'COMPRAS CONJ - PRECIOS'!AH92)/1000</f>
        <v>0</v>
      </c>
      <c r="AI92" s="459">
        <f>('COMPRAS CONJ - FISICOS'!AI92*'COMPRAS CONJ - PRECIOS'!AI92)/1000</f>
        <v>0</v>
      </c>
      <c r="AJ92" s="459">
        <f>('COMPRAS CONJ - FISICOS'!AJ92*'COMPRAS CONJ - PRECIOS'!AJ92)/1000</f>
        <v>0</v>
      </c>
      <c r="AK92" s="459">
        <f>('COMPRAS CONJ - FISICOS'!AK92*'COMPRAS CONJ - PRECIOS'!AK92)/1000</f>
        <v>0</v>
      </c>
      <c r="AL92" s="459">
        <f>('COMPRAS CONJ - FISICOS'!AL92*'COMPRAS CONJ - PRECIOS'!AL92)/1000</f>
        <v>0</v>
      </c>
      <c r="AM92" s="459">
        <f>('COMPRAS CONJ - FISICOS'!AM92*'COMPRAS CONJ - PRECIOS'!AM92)/1000</f>
        <v>0</v>
      </c>
      <c r="AN92" s="459">
        <f>('COMPRAS CONJ - FISICOS'!AN92*'COMPRAS CONJ - PRECIOS'!AN92)/1000</f>
        <v>0</v>
      </c>
      <c r="AO92" s="459">
        <f>('COMPRAS CONJ - FISICOS'!AO92*'COMPRAS CONJ - PRECIOS'!AO92)/1000</f>
        <v>0</v>
      </c>
      <c r="AP92" s="459">
        <f>('COMPRAS CONJ - FISICOS'!AP92*'COMPRAS CONJ - PRECIOS'!AP92)/1000</f>
        <v>0</v>
      </c>
      <c r="AQ92" s="459">
        <f>('COMPRAS CONJ - FISICOS'!AQ92*'COMPRAS CONJ - PRECIOS'!AQ92)/1000</f>
        <v>0</v>
      </c>
      <c r="AR92" s="459">
        <f>('COMPRAS CONJ - FISICOS'!AR92*'COMPRAS CONJ - PRECIOS'!AR92)/1000</f>
        <v>0</v>
      </c>
      <c r="AS92" s="459">
        <f>('COMPRAS CONJ - FISICOS'!AS92*'COMPRAS CONJ - PRECIOS'!AS92)/1000</f>
        <v>0</v>
      </c>
      <c r="AT92" s="459">
        <f>('COMPRAS CONJ - FISICOS'!AT92*'COMPRAS CONJ - PRECIOS'!AT92)/1000</f>
        <v>0</v>
      </c>
      <c r="AU92" s="459">
        <f>('COMPRAS CONJ - FISICOS'!AU92*'COMPRAS CONJ - PRECIOS'!AU92)/1000</f>
        <v>0</v>
      </c>
      <c r="AV92" s="459">
        <f>('COMPRAS CONJ - FISICOS'!AV92*'COMPRAS CONJ - PRECIOS'!AV92)/1000</f>
        <v>0</v>
      </c>
      <c r="AW92" s="459">
        <f>('COMPRAS CONJ - FISICOS'!AW92*'COMPRAS CONJ - PRECIOS'!AW92)/1000</f>
        <v>0</v>
      </c>
      <c r="AX92" s="459">
        <f>('COMPRAS CONJ - FISICOS'!AX92*'COMPRAS CONJ - PRECIOS'!AX92)/1000</f>
        <v>0</v>
      </c>
      <c r="AY92" s="459">
        <f>('COMPRAS CONJ - FISICOS'!AY92*'COMPRAS CONJ - PRECIOS'!AY92)/1000</f>
        <v>0</v>
      </c>
      <c r="AZ92" s="459">
        <f>('COMPRAS CONJ - FISICOS'!AZ92*'COMPRAS CONJ - PRECIOS'!AZ92)/1000</f>
        <v>0</v>
      </c>
      <c r="BA92" s="459">
        <f>('COMPRAS CONJ - FISICOS'!BA92*'COMPRAS CONJ - PRECIOS'!BA92)/1000</f>
        <v>0</v>
      </c>
      <c r="BB92" s="459">
        <f>('COMPRAS CONJ - FISICOS'!BB92*'COMPRAS CONJ - PRECIOS'!BB92)/1000</f>
        <v>0</v>
      </c>
      <c r="BC92" s="459">
        <f>('COMPRAS CONJ - FISICOS'!BC92*'COMPRAS CONJ - PRECIOS'!BC92)/1000</f>
        <v>0</v>
      </c>
      <c r="BD92" s="459">
        <f>('COMPRAS CONJ - FISICOS'!BD92*'COMPRAS CONJ - PRECIOS'!BD92)/1000</f>
        <v>0</v>
      </c>
      <c r="BE92" s="459">
        <f>('COMPRAS CONJ - FISICOS'!BE92*'COMPRAS CONJ - PRECIOS'!BE92)/1000</f>
        <v>0</v>
      </c>
      <c r="BF92" s="459">
        <f>('COMPRAS CONJ - FISICOS'!BF92*'COMPRAS CONJ - PRECIOS'!BF92)/1000</f>
        <v>2.9180357830333493E-2</v>
      </c>
      <c r="BG92" s="459">
        <f>('COMPRAS CONJ - FISICOS'!BG92*'COMPRAS CONJ - PRECIOS'!BG92)/1000</f>
        <v>8.6793649485311986E-2</v>
      </c>
      <c r="BH92" s="459">
        <f>('COMPRAS CONJ - FISICOS'!BH92*'COMPRAS CONJ - PRECIOS'!BH92)/1000</f>
        <v>0.10448672044962198</v>
      </c>
      <c r="BI92" s="459">
        <f>('COMPRAS CONJ - FISICOS'!BI92*'COMPRAS CONJ - PRECIOS'!BI92)/1000</f>
        <v>0.12646252729728802</v>
      </c>
      <c r="BJ92" s="459">
        <f>('COMPRAS CONJ - FISICOS'!BJ92*'COMPRAS CONJ - PRECIOS'!BJ92)/1000</f>
        <v>0.14445849394971574</v>
      </c>
      <c r="BK92" s="459">
        <f>('COMPRAS CONJ - FISICOS'!BK92*'COMPRAS CONJ - PRECIOS'!BK92)/1000</f>
        <v>0.18582109253255971</v>
      </c>
      <c r="BL92" s="459">
        <f>('COMPRAS CONJ - FISICOS'!BL92*'COMPRAS CONJ - PRECIOS'!BL92)/1000</f>
        <v>0.18369220000383871</v>
      </c>
      <c r="BM92" s="459">
        <f>('COMPRAS CONJ - FISICOS'!BM92*'COMPRAS CONJ - PRECIOS'!BM92)/1000</f>
        <v>0.14602342442799821</v>
      </c>
      <c r="BN92" s="459">
        <f>('COMPRAS CONJ - FISICOS'!BN92*'COMPRAS CONJ - PRECIOS'!BN92)/1000</f>
        <v>5.2981611132736986E-2</v>
      </c>
      <c r="BO92" s="459">
        <f>('COMPRAS CONJ - FISICOS'!BO92*'COMPRAS CONJ - PRECIOS'!BO92)/1000</f>
        <v>0.15825006297367925</v>
      </c>
      <c r="BP92" s="459">
        <f>('COMPRAS CONJ - FISICOS'!BP92*'COMPRAS CONJ - PRECIOS'!BP92)/1000</f>
        <v>0.22097497162583318</v>
      </c>
      <c r="BQ92" s="459">
        <f>('COMPRAS CONJ - FISICOS'!BQ92*'COMPRAS CONJ - PRECIOS'!BQ92)/1000</f>
        <v>0.22831051444454922</v>
      </c>
      <c r="BR92" s="459">
        <f>('COMPRAS CONJ - FISICOS'!BR92*'COMPRAS CONJ - PRECIOS'!BR92)/1000</f>
        <v>0.26149516754651392</v>
      </c>
      <c r="BS92" s="459">
        <f>('COMPRAS CONJ - FISICOS'!BS92*'COMPRAS CONJ - PRECIOS'!BS92)/1000</f>
        <v>2.4239490503717997E-2</v>
      </c>
      <c r="BT92" s="459">
        <f>('COMPRAS CONJ - FISICOS'!BT92*'COMPRAS CONJ - PRECIOS'!BT92)/1000</f>
        <v>0.17676983522012904</v>
      </c>
      <c r="BU92" s="459">
        <f>('COMPRAS CONJ - FISICOS'!BU92*'COMPRAS CONJ - PRECIOS'!BU92)/1000</f>
        <v>0.18381410296157369</v>
      </c>
      <c r="BV92" s="459">
        <f>('COMPRAS CONJ - FISICOS'!BV92*'COMPRAS CONJ - PRECIOS'!BV92)/1000</f>
        <v>0.18760827223941923</v>
      </c>
      <c r="BW92" s="459">
        <f>('COMPRAS CONJ - FISICOS'!BW92*'COMPRAS CONJ - PRECIOS'!BW92)/1000</f>
        <v>0.18316519328858208</v>
      </c>
      <c r="BX92" s="459">
        <f>('COMPRAS CONJ - FISICOS'!BX92*'COMPRAS CONJ - PRECIOS'!BX92)/1000</f>
        <v>0.16644998490252039</v>
      </c>
      <c r="BY92" s="459">
        <f>('COMPRAS CONJ - FISICOS'!BY92*'COMPRAS CONJ - PRECIOS'!BY92)/1000</f>
        <v>0.16965955737480129</v>
      </c>
      <c r="BZ92" s="459">
        <f>('COMPRAS CONJ - FISICOS'!BZ92*'COMPRAS CONJ - PRECIOS'!BZ92)/1000</f>
        <v>0.17100599837791972</v>
      </c>
      <c r="CA92" s="459">
        <f>('COMPRAS CONJ - FISICOS'!CA92*'COMPRAS CONJ - PRECIOS'!CA92)/1000</f>
        <v>0.1717997831141794</v>
      </c>
    </row>
    <row r="93" spans="1:79" x14ac:dyDescent="0.3">
      <c r="A93" s="9" t="s">
        <v>3398</v>
      </c>
      <c r="B93" s="16" t="s">
        <v>2934</v>
      </c>
      <c r="C93" s="440" t="s">
        <v>3432</v>
      </c>
      <c r="D93" s="11" t="s">
        <v>2788</v>
      </c>
      <c r="E93" s="9" t="s">
        <v>2788</v>
      </c>
      <c r="F93" s="9" t="s">
        <v>2883</v>
      </c>
      <c r="G93" s="9" t="s">
        <v>3433</v>
      </c>
      <c r="H93" s="12" t="s">
        <v>3434</v>
      </c>
      <c r="I93" s="13">
        <v>176.4</v>
      </c>
      <c r="J93" s="14">
        <v>0.72</v>
      </c>
      <c r="K93" s="24">
        <v>43293</v>
      </c>
      <c r="L93" s="24">
        <v>44380</v>
      </c>
      <c r="M93" s="689">
        <v>44380</v>
      </c>
      <c r="N93" s="459">
        <f>('COMPRAS CONJ - FISICOS'!N93*'COMPRAS CONJ - PRECIOS'!N93)/1000</f>
        <v>0</v>
      </c>
      <c r="O93" s="459">
        <f>('COMPRAS CONJ - FISICOS'!O93*'COMPRAS CONJ - PRECIOS'!O93)/1000</f>
        <v>0</v>
      </c>
      <c r="P93" s="459">
        <f>('COMPRAS CONJ - FISICOS'!P93*'COMPRAS CONJ - PRECIOS'!P93)/1000</f>
        <v>0</v>
      </c>
      <c r="Q93" s="459">
        <f>('COMPRAS CONJ - FISICOS'!Q93*'COMPRAS CONJ - PRECIOS'!Q93)/1000</f>
        <v>0</v>
      </c>
      <c r="R93" s="459">
        <f>('COMPRAS CONJ - FISICOS'!R93*'COMPRAS CONJ - PRECIOS'!R93)/1000</f>
        <v>0</v>
      </c>
      <c r="S93" s="459">
        <f>('COMPRAS CONJ - FISICOS'!S93*'COMPRAS CONJ - PRECIOS'!S93)/1000</f>
        <v>0</v>
      </c>
      <c r="T93" s="459">
        <f>('COMPRAS CONJ - FISICOS'!T93*'COMPRAS CONJ - PRECIOS'!T93)/1000</f>
        <v>0</v>
      </c>
      <c r="U93" s="459">
        <f>('COMPRAS CONJ - FISICOS'!U93*'COMPRAS CONJ - PRECIOS'!U93)/1000</f>
        <v>0</v>
      </c>
      <c r="V93" s="459">
        <f>('COMPRAS CONJ - FISICOS'!V93*'COMPRAS CONJ - PRECIOS'!V93)/1000</f>
        <v>0</v>
      </c>
      <c r="W93" s="459">
        <f>('COMPRAS CONJ - FISICOS'!W93*'COMPRAS CONJ - PRECIOS'!W93)/1000</f>
        <v>0</v>
      </c>
      <c r="X93" s="459">
        <f>('COMPRAS CONJ - FISICOS'!X93*'COMPRAS CONJ - PRECIOS'!X93)/1000</f>
        <v>0</v>
      </c>
      <c r="Y93" s="459">
        <f>('COMPRAS CONJ - FISICOS'!Y93*'COMPRAS CONJ - PRECIOS'!Y93)/1000</f>
        <v>0</v>
      </c>
      <c r="Z93" s="459">
        <f>('COMPRAS CONJ - FISICOS'!Z93*'COMPRAS CONJ - PRECIOS'!Z93)/1000</f>
        <v>0</v>
      </c>
      <c r="AA93" s="459">
        <f>('COMPRAS CONJ - FISICOS'!AA93*'COMPRAS CONJ - PRECIOS'!AA93)/1000</f>
        <v>0</v>
      </c>
      <c r="AB93" s="459">
        <f>('COMPRAS CONJ - FISICOS'!AB93*'COMPRAS CONJ - PRECIOS'!AB93)/1000</f>
        <v>0</v>
      </c>
      <c r="AC93" s="459">
        <f>('COMPRAS CONJ - FISICOS'!AC93*'COMPRAS CONJ - PRECIOS'!AC93)/1000</f>
        <v>0</v>
      </c>
      <c r="AD93" s="459">
        <f>('COMPRAS CONJ - FISICOS'!AD93*'COMPRAS CONJ - PRECIOS'!AD93)/1000</f>
        <v>0</v>
      </c>
      <c r="AE93" s="459">
        <f>('COMPRAS CONJ - FISICOS'!AE93*'COMPRAS CONJ - PRECIOS'!AE93)/1000</f>
        <v>0</v>
      </c>
      <c r="AF93" s="459">
        <f>('COMPRAS CONJ - FISICOS'!AF93*'COMPRAS CONJ - PRECIOS'!AF93)/1000</f>
        <v>0</v>
      </c>
      <c r="AG93" s="459">
        <f>('COMPRAS CONJ - FISICOS'!AG93*'COMPRAS CONJ - PRECIOS'!AG93)/1000</f>
        <v>0</v>
      </c>
      <c r="AH93" s="459">
        <f>('COMPRAS CONJ - FISICOS'!AH93*'COMPRAS CONJ - PRECIOS'!AH93)/1000</f>
        <v>0</v>
      </c>
      <c r="AI93" s="459">
        <f>('COMPRAS CONJ - FISICOS'!AI93*'COMPRAS CONJ - PRECIOS'!AI93)/1000</f>
        <v>0</v>
      </c>
      <c r="AJ93" s="459">
        <f>('COMPRAS CONJ - FISICOS'!AJ93*'COMPRAS CONJ - PRECIOS'!AJ93)/1000</f>
        <v>0</v>
      </c>
      <c r="AK93" s="459">
        <f>('COMPRAS CONJ - FISICOS'!AK93*'COMPRAS CONJ - PRECIOS'!AK93)/1000</f>
        <v>0</v>
      </c>
      <c r="AL93" s="459">
        <f>('COMPRAS CONJ - FISICOS'!AL93*'COMPRAS CONJ - PRECIOS'!AL93)/1000</f>
        <v>0</v>
      </c>
      <c r="AM93" s="459">
        <f>('COMPRAS CONJ - FISICOS'!AM93*'COMPRAS CONJ - PRECIOS'!AM93)/1000</f>
        <v>0</v>
      </c>
      <c r="AN93" s="459">
        <f>('COMPRAS CONJ - FISICOS'!AN93*'COMPRAS CONJ - PRECIOS'!AN93)/1000</f>
        <v>0</v>
      </c>
      <c r="AO93" s="459">
        <f>('COMPRAS CONJ - FISICOS'!AO93*'COMPRAS CONJ - PRECIOS'!AO93)/1000</f>
        <v>0</v>
      </c>
      <c r="AP93" s="459">
        <f>('COMPRAS CONJ - FISICOS'!AP93*'COMPRAS CONJ - PRECIOS'!AP93)/1000</f>
        <v>0</v>
      </c>
      <c r="AQ93" s="459">
        <f>('COMPRAS CONJ - FISICOS'!AQ93*'COMPRAS CONJ - PRECIOS'!AQ93)/1000</f>
        <v>0</v>
      </c>
      <c r="AR93" s="459">
        <f>('COMPRAS CONJ - FISICOS'!AR93*'COMPRAS CONJ - PRECIOS'!AR93)/1000</f>
        <v>0</v>
      </c>
      <c r="AS93" s="459">
        <f>('COMPRAS CONJ - FISICOS'!AS93*'COMPRAS CONJ - PRECIOS'!AS93)/1000</f>
        <v>0</v>
      </c>
      <c r="AT93" s="459">
        <f>('COMPRAS CONJ - FISICOS'!AT93*'COMPRAS CONJ - PRECIOS'!AT93)/1000</f>
        <v>0</v>
      </c>
      <c r="AU93" s="459">
        <f>('COMPRAS CONJ - FISICOS'!AU93*'COMPRAS CONJ - PRECIOS'!AU93)/1000</f>
        <v>0</v>
      </c>
      <c r="AV93" s="459">
        <f>('COMPRAS CONJ - FISICOS'!AV93*'COMPRAS CONJ - PRECIOS'!AV93)/1000</f>
        <v>0</v>
      </c>
      <c r="AW93" s="459">
        <f>('COMPRAS CONJ - FISICOS'!AW93*'COMPRAS CONJ - PRECIOS'!AW93)/1000</f>
        <v>0</v>
      </c>
      <c r="AX93" s="459">
        <f>('COMPRAS CONJ - FISICOS'!AX93*'COMPRAS CONJ - PRECIOS'!AX93)/1000</f>
        <v>0</v>
      </c>
      <c r="AY93" s="459">
        <f>('COMPRAS CONJ - FISICOS'!AY93*'COMPRAS CONJ - PRECIOS'!AY93)/1000</f>
        <v>0</v>
      </c>
      <c r="AZ93" s="459">
        <f>('COMPRAS CONJ - FISICOS'!AZ93*'COMPRAS CONJ - PRECIOS'!AZ93)/1000</f>
        <v>0</v>
      </c>
      <c r="BA93" s="459">
        <f>('COMPRAS CONJ - FISICOS'!BA93*'COMPRAS CONJ - PRECIOS'!BA93)/1000</f>
        <v>0</v>
      </c>
      <c r="BB93" s="459">
        <f>('COMPRAS CONJ - FISICOS'!BB93*'COMPRAS CONJ - PRECIOS'!BB93)/1000</f>
        <v>0</v>
      </c>
      <c r="BC93" s="459">
        <f>('COMPRAS CONJ - FISICOS'!BC93*'COMPRAS CONJ - PRECIOS'!BC93)/1000</f>
        <v>0</v>
      </c>
      <c r="BD93" s="459">
        <f>('COMPRAS CONJ - FISICOS'!BD93*'COMPRAS CONJ - PRECIOS'!BD93)/1000</f>
        <v>0</v>
      </c>
      <c r="BE93" s="459">
        <f>('COMPRAS CONJ - FISICOS'!BE93*'COMPRAS CONJ - PRECIOS'!BE93)/1000</f>
        <v>0</v>
      </c>
      <c r="BF93" s="459">
        <f>('COMPRAS CONJ - FISICOS'!BF93*'COMPRAS CONJ - PRECIOS'!BF93)/1000</f>
        <v>0</v>
      </c>
      <c r="BG93" s="459">
        <f>('COMPRAS CONJ - FISICOS'!BG93*'COMPRAS CONJ - PRECIOS'!BG93)/1000</f>
        <v>0</v>
      </c>
      <c r="BH93" s="459">
        <f>('COMPRAS CONJ - FISICOS'!BH93*'COMPRAS CONJ - PRECIOS'!BH93)/1000</f>
        <v>0</v>
      </c>
      <c r="BI93" s="459">
        <f>('COMPRAS CONJ - FISICOS'!BI93*'COMPRAS CONJ - PRECIOS'!BI93)/1000</f>
        <v>0</v>
      </c>
      <c r="BJ93" s="459">
        <f>('COMPRAS CONJ - FISICOS'!BJ93*'COMPRAS CONJ - PRECIOS'!BJ93)/1000</f>
        <v>4.4849714297220001E-3</v>
      </c>
      <c r="BK93" s="459">
        <f>('COMPRAS CONJ - FISICOS'!BK93*'COMPRAS CONJ - PRECIOS'!BK93)/1000</f>
        <v>3.4632306872099997E-3</v>
      </c>
      <c r="BL93" s="459">
        <f>('COMPRAS CONJ - FISICOS'!BL93*'COMPRAS CONJ - PRECIOS'!BL93)/1000</f>
        <v>1.7544146877179999E-3</v>
      </c>
      <c r="BM93" s="459">
        <f>('COMPRAS CONJ - FISICOS'!BM93*'COMPRAS CONJ - PRECIOS'!BM93)/1000</f>
        <v>3.8612391468839991E-3</v>
      </c>
      <c r="BN93" s="459">
        <f>('COMPRAS CONJ - FISICOS'!BN93*'COMPRAS CONJ - PRECIOS'!BN93)/1000</f>
        <v>5.4951577534979989E-3</v>
      </c>
      <c r="BO93" s="459">
        <f>('COMPRAS CONJ - FISICOS'!BO93*'COMPRAS CONJ - PRECIOS'!BO93)/1000</f>
        <v>3.3210700709759991E-3</v>
      </c>
      <c r="BP93" s="459">
        <f>('COMPRAS CONJ - FISICOS'!BP93*'COMPRAS CONJ - PRECIOS'!BP93)/1000</f>
        <v>9.6747624023399989E-4</v>
      </c>
      <c r="BQ93" s="459">
        <f>('COMPRAS CONJ - FISICOS'!BQ93*'COMPRAS CONJ - PRECIOS'!BQ93)/1000</f>
        <v>1.8466437086999999E-4</v>
      </c>
      <c r="BR93" s="459">
        <f>('COMPRAS CONJ - FISICOS'!BR93*'COMPRAS CONJ - PRECIOS'!BR93)/1000</f>
        <v>0</v>
      </c>
      <c r="BS93" s="459">
        <f>('COMPRAS CONJ - FISICOS'!BS93*'COMPRAS CONJ - PRECIOS'!BS93)/1000</f>
        <v>0</v>
      </c>
      <c r="BT93" s="459">
        <f>('COMPRAS CONJ - FISICOS'!BT93*'COMPRAS CONJ - PRECIOS'!BT93)/1000</f>
        <v>0.10500898988444909</v>
      </c>
      <c r="BU93" s="459">
        <f>('COMPRAS CONJ - FISICOS'!BU93*'COMPRAS CONJ - PRECIOS'!BU93)/1000</f>
        <v>0.10919359207680596</v>
      </c>
      <c r="BV93" s="459">
        <f>('COMPRAS CONJ - FISICOS'!BV93*'COMPRAS CONJ - PRECIOS'!BV93)/1000</f>
        <v>0.11334312050178734</v>
      </c>
      <c r="BW93" s="459">
        <f>('COMPRAS CONJ - FISICOS'!BW93*'COMPRAS CONJ - PRECIOS'!BW93)/1000</f>
        <v>0.11065884423340924</v>
      </c>
      <c r="BX93" s="459">
        <f>('COMPRAS CONJ - FISICOS'!BX93*'COMPRAS CONJ - PRECIOS'!BX93)/1000</f>
        <v>0.10056038825543344</v>
      </c>
      <c r="BY93" s="459">
        <f>('COMPRAS CONJ - FISICOS'!BY93*'COMPRAS CONJ - PRECIOS'!BY93)/1000</f>
        <v>0.10249944432765561</v>
      </c>
      <c r="BZ93" s="459">
        <f>('COMPRAS CONJ - FISICOS'!BZ93*'COMPRAS CONJ - PRECIOS'!BZ93)/1000</f>
        <v>0.10331289366570102</v>
      </c>
      <c r="CA93" s="459">
        <f>('COMPRAS CONJ - FISICOS'!CA93*'COMPRAS CONJ - PRECIOS'!CA93)/1000</f>
        <v>0.10379245694902758</v>
      </c>
    </row>
    <row r="94" spans="1:79" x14ac:dyDescent="0.3">
      <c r="A94" s="9" t="s">
        <v>3425</v>
      </c>
      <c r="B94" s="16" t="s">
        <v>2934</v>
      </c>
      <c r="C94" s="440" t="s">
        <v>3435</v>
      </c>
      <c r="D94" s="11" t="s">
        <v>2815</v>
      </c>
      <c r="E94" s="9" t="s">
        <v>3408</v>
      </c>
      <c r="F94" s="9" t="s">
        <v>3436</v>
      </c>
      <c r="G94" s="9" t="s">
        <v>3437</v>
      </c>
      <c r="H94" s="12" t="s">
        <v>6713</v>
      </c>
      <c r="I94" s="13">
        <v>156.85</v>
      </c>
      <c r="J94" s="14">
        <v>2</v>
      </c>
      <c r="K94" s="24">
        <v>43447</v>
      </c>
      <c r="L94" s="24">
        <v>44155</v>
      </c>
      <c r="M94" s="689">
        <v>44155</v>
      </c>
      <c r="N94" s="459">
        <f>('COMPRAS CONJ - FISICOS'!N94*'COMPRAS CONJ - PRECIOS'!N94)/1000</f>
        <v>0</v>
      </c>
      <c r="O94" s="459">
        <f>('COMPRAS CONJ - FISICOS'!O94*'COMPRAS CONJ - PRECIOS'!O94)/1000</f>
        <v>0</v>
      </c>
      <c r="P94" s="459">
        <f>('COMPRAS CONJ - FISICOS'!P94*'COMPRAS CONJ - PRECIOS'!P94)/1000</f>
        <v>0</v>
      </c>
      <c r="Q94" s="459">
        <f>('COMPRAS CONJ - FISICOS'!Q94*'COMPRAS CONJ - PRECIOS'!Q94)/1000</f>
        <v>0</v>
      </c>
      <c r="R94" s="459">
        <f>('COMPRAS CONJ - FISICOS'!R94*'COMPRAS CONJ - PRECIOS'!R94)/1000</f>
        <v>0</v>
      </c>
      <c r="S94" s="459">
        <f>('COMPRAS CONJ - FISICOS'!S94*'COMPRAS CONJ - PRECIOS'!S94)/1000</f>
        <v>0</v>
      </c>
      <c r="T94" s="459">
        <f>('COMPRAS CONJ - FISICOS'!T94*'COMPRAS CONJ - PRECIOS'!T94)/1000</f>
        <v>0</v>
      </c>
      <c r="U94" s="459">
        <f>('COMPRAS CONJ - FISICOS'!U94*'COMPRAS CONJ - PRECIOS'!U94)/1000</f>
        <v>0</v>
      </c>
      <c r="V94" s="459">
        <f>('COMPRAS CONJ - FISICOS'!V94*'COMPRAS CONJ - PRECIOS'!V94)/1000</f>
        <v>0</v>
      </c>
      <c r="W94" s="459">
        <f>('COMPRAS CONJ - FISICOS'!W94*'COMPRAS CONJ - PRECIOS'!W94)/1000</f>
        <v>0</v>
      </c>
      <c r="X94" s="459">
        <f>('COMPRAS CONJ - FISICOS'!X94*'COMPRAS CONJ - PRECIOS'!X94)/1000</f>
        <v>0</v>
      </c>
      <c r="Y94" s="459">
        <f>('COMPRAS CONJ - FISICOS'!Y94*'COMPRAS CONJ - PRECIOS'!Y94)/1000</f>
        <v>0</v>
      </c>
      <c r="Z94" s="459">
        <f>('COMPRAS CONJ - FISICOS'!Z94*'COMPRAS CONJ - PRECIOS'!Z94)/1000</f>
        <v>0</v>
      </c>
      <c r="AA94" s="459">
        <f>('COMPRAS CONJ - FISICOS'!AA94*'COMPRAS CONJ - PRECIOS'!AA94)/1000</f>
        <v>0</v>
      </c>
      <c r="AB94" s="459">
        <f>('COMPRAS CONJ - FISICOS'!AB94*'COMPRAS CONJ - PRECIOS'!AB94)/1000</f>
        <v>0</v>
      </c>
      <c r="AC94" s="459">
        <f>('COMPRAS CONJ - FISICOS'!AC94*'COMPRAS CONJ - PRECIOS'!AC94)/1000</f>
        <v>0</v>
      </c>
      <c r="AD94" s="459">
        <f>('COMPRAS CONJ - FISICOS'!AD94*'COMPRAS CONJ - PRECIOS'!AD94)/1000</f>
        <v>0</v>
      </c>
      <c r="AE94" s="459">
        <f>('COMPRAS CONJ - FISICOS'!AE94*'COMPRAS CONJ - PRECIOS'!AE94)/1000</f>
        <v>0</v>
      </c>
      <c r="AF94" s="459">
        <f>('COMPRAS CONJ - FISICOS'!AF94*'COMPRAS CONJ - PRECIOS'!AF94)/1000</f>
        <v>0</v>
      </c>
      <c r="AG94" s="459">
        <f>('COMPRAS CONJ - FISICOS'!AG94*'COMPRAS CONJ - PRECIOS'!AG94)/1000</f>
        <v>0</v>
      </c>
      <c r="AH94" s="459">
        <f>('COMPRAS CONJ - FISICOS'!AH94*'COMPRAS CONJ - PRECIOS'!AH94)/1000</f>
        <v>0</v>
      </c>
      <c r="AI94" s="459">
        <f>('COMPRAS CONJ - FISICOS'!AI94*'COMPRAS CONJ - PRECIOS'!AI94)/1000</f>
        <v>0</v>
      </c>
      <c r="AJ94" s="459">
        <f>('COMPRAS CONJ - FISICOS'!AJ94*'COMPRAS CONJ - PRECIOS'!AJ94)/1000</f>
        <v>0</v>
      </c>
      <c r="AK94" s="459">
        <f>('COMPRAS CONJ - FISICOS'!AK94*'COMPRAS CONJ - PRECIOS'!AK94)/1000</f>
        <v>0</v>
      </c>
      <c r="AL94" s="459">
        <f>('COMPRAS CONJ - FISICOS'!AL94*'COMPRAS CONJ - PRECIOS'!AL94)/1000</f>
        <v>0</v>
      </c>
      <c r="AM94" s="459">
        <f>('COMPRAS CONJ - FISICOS'!AM94*'COMPRAS CONJ - PRECIOS'!AM94)/1000</f>
        <v>0</v>
      </c>
      <c r="AN94" s="459">
        <f>('COMPRAS CONJ - FISICOS'!AN94*'COMPRAS CONJ - PRECIOS'!AN94)/1000</f>
        <v>0</v>
      </c>
      <c r="AO94" s="459">
        <f>('COMPRAS CONJ - FISICOS'!AO94*'COMPRAS CONJ - PRECIOS'!AO94)/1000</f>
        <v>0</v>
      </c>
      <c r="AP94" s="459">
        <f>('COMPRAS CONJ - FISICOS'!AP94*'COMPRAS CONJ - PRECIOS'!AP94)/1000</f>
        <v>0</v>
      </c>
      <c r="AQ94" s="459">
        <f>('COMPRAS CONJ - FISICOS'!AQ94*'COMPRAS CONJ - PRECIOS'!AQ94)/1000</f>
        <v>0</v>
      </c>
      <c r="AR94" s="459">
        <f>('COMPRAS CONJ - FISICOS'!AR94*'COMPRAS CONJ - PRECIOS'!AR94)/1000</f>
        <v>0</v>
      </c>
      <c r="AS94" s="459">
        <f>('COMPRAS CONJ - FISICOS'!AS94*'COMPRAS CONJ - PRECIOS'!AS94)/1000</f>
        <v>0</v>
      </c>
      <c r="AT94" s="459">
        <f>('COMPRAS CONJ - FISICOS'!AT94*'COMPRAS CONJ - PRECIOS'!AT94)/1000</f>
        <v>0</v>
      </c>
      <c r="AU94" s="459">
        <f>('COMPRAS CONJ - FISICOS'!AU94*'COMPRAS CONJ - PRECIOS'!AU94)/1000</f>
        <v>0</v>
      </c>
      <c r="AV94" s="459">
        <f>('COMPRAS CONJ - FISICOS'!AV94*'COMPRAS CONJ - PRECIOS'!AV94)/1000</f>
        <v>0</v>
      </c>
      <c r="AW94" s="459">
        <f>('COMPRAS CONJ - FISICOS'!AW94*'COMPRAS CONJ - PRECIOS'!AW94)/1000</f>
        <v>0</v>
      </c>
      <c r="AX94" s="459">
        <f>('COMPRAS CONJ - FISICOS'!AX94*'COMPRAS CONJ - PRECIOS'!AX94)/1000</f>
        <v>0</v>
      </c>
      <c r="AY94" s="459">
        <f>('COMPRAS CONJ - FISICOS'!AY94*'COMPRAS CONJ - PRECIOS'!AY94)/1000</f>
        <v>0</v>
      </c>
      <c r="AZ94" s="459">
        <f>('COMPRAS CONJ - FISICOS'!AZ94*'COMPRAS CONJ - PRECIOS'!AZ94)/1000</f>
        <v>0</v>
      </c>
      <c r="BA94" s="459">
        <f>('COMPRAS CONJ - FISICOS'!BA94*'COMPRAS CONJ - PRECIOS'!BA94)/1000</f>
        <v>0</v>
      </c>
      <c r="BB94" s="459">
        <f>('COMPRAS CONJ - FISICOS'!BB94*'COMPRAS CONJ - PRECIOS'!BB94)/1000</f>
        <v>7.9097787386484993E-3</v>
      </c>
      <c r="BC94" s="459">
        <f>('COMPRAS CONJ - FISICOS'!BC94*'COMPRAS CONJ - PRECIOS'!BC94)/1000</f>
        <v>7.4586274444932224E-2</v>
      </c>
      <c r="BD94" s="459">
        <f>('COMPRAS CONJ - FISICOS'!BD94*'COMPRAS CONJ - PRECIOS'!BD94)/1000</f>
        <v>0.10353693790729275</v>
      </c>
      <c r="BE94" s="459">
        <f>('COMPRAS CONJ - FISICOS'!BE94*'COMPRAS CONJ - PRECIOS'!BE94)/1000</f>
        <v>8.3431892617310974E-2</v>
      </c>
      <c r="BF94" s="459">
        <f>('COMPRAS CONJ - FISICOS'!BF94*'COMPRAS CONJ - PRECIOS'!BF94)/1000</f>
        <v>6.5122022559450488E-2</v>
      </c>
      <c r="BG94" s="459">
        <f>('COMPRAS CONJ - FISICOS'!BG94*'COMPRAS CONJ - PRECIOS'!BG94)/1000</f>
        <v>0.11304540412398971</v>
      </c>
      <c r="BH94" s="459">
        <f>('COMPRAS CONJ - FISICOS'!BH94*'COMPRAS CONJ - PRECIOS'!BH94)/1000</f>
        <v>0.13327171776639174</v>
      </c>
      <c r="BI94" s="459">
        <f>('COMPRAS CONJ - FISICOS'!BI94*'COMPRAS CONJ - PRECIOS'!BI94)/1000</f>
        <v>0.15890373792023496</v>
      </c>
      <c r="BJ94" s="459">
        <f>('COMPRAS CONJ - FISICOS'!BJ94*'COMPRAS CONJ - PRECIOS'!BJ94)/1000</f>
        <v>0.16442979547432024</v>
      </c>
      <c r="BK94" s="459">
        <f>('COMPRAS CONJ - FISICOS'!BK94*'COMPRAS CONJ - PRECIOS'!BK94)/1000</f>
        <v>0.12913318297986223</v>
      </c>
      <c r="BL94" s="459">
        <f>('COMPRAS CONJ - FISICOS'!BL94*'COMPRAS CONJ - PRECIOS'!BL94)/1000</f>
        <v>0.10777509253552298</v>
      </c>
      <c r="BM94" s="459">
        <f>('COMPRAS CONJ - FISICOS'!BM94*'COMPRAS CONJ - PRECIOS'!BM94)/1000</f>
        <v>0.16429164862201701</v>
      </c>
      <c r="BN94" s="459">
        <f>('COMPRAS CONJ - FISICOS'!BN94*'COMPRAS CONJ - PRECIOS'!BN94)/1000</f>
        <v>0.12652774097863798</v>
      </c>
      <c r="BO94" s="459">
        <f>('COMPRAS CONJ - FISICOS'!BO94*'COMPRAS CONJ - PRECIOS'!BO94)/1000</f>
        <v>0.14191072061939397</v>
      </c>
      <c r="BP94" s="459">
        <f>('COMPRAS CONJ - FISICOS'!BP94*'COMPRAS CONJ - PRECIOS'!BP94)/1000</f>
        <v>0.12597713606245198</v>
      </c>
      <c r="BQ94" s="459">
        <f>('COMPRAS CONJ - FISICOS'!BQ94*'COMPRAS CONJ - PRECIOS'!BQ94)/1000</f>
        <v>0.11513258881115997</v>
      </c>
      <c r="BR94" s="459">
        <f>('COMPRAS CONJ - FISICOS'!BR94*'COMPRAS CONJ - PRECIOS'!BR94)/1000</f>
        <v>0.12346984061558397</v>
      </c>
      <c r="BS94" s="459">
        <f>('COMPRAS CONJ - FISICOS'!BS94*'COMPRAS CONJ - PRECIOS'!BS94)/1000</f>
        <v>0.12716286776098198</v>
      </c>
      <c r="BT94" s="459">
        <f>('COMPRAS CONJ - FISICOS'!BT94*'COMPRAS CONJ - PRECIOS'!BT94)/1000</f>
        <v>0.17676983522012904</v>
      </c>
      <c r="BU94" s="459">
        <f>('COMPRAS CONJ - FISICOS'!BU94*'COMPRAS CONJ - PRECIOS'!BU94)/1000</f>
        <v>0.18381410296157369</v>
      </c>
      <c r="BV94" s="459">
        <f>('COMPRAS CONJ - FISICOS'!BV94*'COMPRAS CONJ - PRECIOS'!BV94)/1000</f>
        <v>0.18760827223941923</v>
      </c>
      <c r="BW94" s="459">
        <f>('COMPRAS CONJ - FISICOS'!BW94*'COMPRAS CONJ - PRECIOS'!BW94)/1000</f>
        <v>0.18316519328858208</v>
      </c>
      <c r="BX94" s="459">
        <f>('COMPRAS CONJ - FISICOS'!BX94*'COMPRAS CONJ - PRECIOS'!BX94)/1000</f>
        <v>0.16644998490252039</v>
      </c>
      <c r="BY94" s="459">
        <f>('COMPRAS CONJ - FISICOS'!BY94*'COMPRAS CONJ - PRECIOS'!BY94)/1000</f>
        <v>0.16965955737480129</v>
      </c>
      <c r="BZ94" s="459">
        <f>('COMPRAS CONJ - FISICOS'!BZ94*'COMPRAS CONJ - PRECIOS'!BZ94)/1000</f>
        <v>0.17393214510190386</v>
      </c>
      <c r="CA94" s="459">
        <f>('COMPRAS CONJ - FISICOS'!CA94*'COMPRAS CONJ - PRECIOS'!CA94)/1000</f>
        <v>0.17473951258162043</v>
      </c>
    </row>
    <row r="95" spans="1:79" ht="20.399999999999999" x14ac:dyDescent="0.3">
      <c r="A95" s="9" t="s">
        <v>3425</v>
      </c>
      <c r="B95" s="16" t="s">
        <v>2934</v>
      </c>
      <c r="C95" s="440" t="s">
        <v>3438</v>
      </c>
      <c r="D95" s="498" t="s">
        <v>2820</v>
      </c>
      <c r="E95" s="439" t="s">
        <v>3074</v>
      </c>
      <c r="F95" s="439" t="s">
        <v>3439</v>
      </c>
      <c r="G95" s="439" t="s">
        <v>3440</v>
      </c>
      <c r="H95" s="439" t="s">
        <v>3441</v>
      </c>
      <c r="I95" s="13">
        <v>156.85</v>
      </c>
      <c r="J95" s="14">
        <v>3</v>
      </c>
      <c r="K95" s="24">
        <v>43447</v>
      </c>
      <c r="L95" s="24" t="s">
        <v>3707</v>
      </c>
      <c r="M95" s="439" t="s">
        <v>5735</v>
      </c>
      <c r="N95" s="459">
        <f>('COMPRAS CONJ - FISICOS'!N95*'COMPRAS CONJ - PRECIOS'!N95)/1000</f>
        <v>0</v>
      </c>
      <c r="O95" s="459">
        <f>('COMPRAS CONJ - FISICOS'!O95*'COMPRAS CONJ - PRECIOS'!O95)/1000</f>
        <v>0</v>
      </c>
      <c r="P95" s="459">
        <f>('COMPRAS CONJ - FISICOS'!P95*'COMPRAS CONJ - PRECIOS'!P95)/1000</f>
        <v>0</v>
      </c>
      <c r="Q95" s="459">
        <f>('COMPRAS CONJ - FISICOS'!Q95*'COMPRAS CONJ - PRECIOS'!Q95)/1000</f>
        <v>0</v>
      </c>
      <c r="R95" s="459">
        <f>('COMPRAS CONJ - FISICOS'!R95*'COMPRAS CONJ - PRECIOS'!R95)/1000</f>
        <v>0</v>
      </c>
      <c r="S95" s="459">
        <f>('COMPRAS CONJ - FISICOS'!S95*'COMPRAS CONJ - PRECIOS'!S95)/1000</f>
        <v>0</v>
      </c>
      <c r="T95" s="459">
        <f>('COMPRAS CONJ - FISICOS'!T95*'COMPRAS CONJ - PRECIOS'!T95)/1000</f>
        <v>0</v>
      </c>
      <c r="U95" s="459">
        <f>('COMPRAS CONJ - FISICOS'!U95*'COMPRAS CONJ - PRECIOS'!U95)/1000</f>
        <v>0</v>
      </c>
      <c r="V95" s="459">
        <f>('COMPRAS CONJ - FISICOS'!V95*'COMPRAS CONJ - PRECIOS'!V95)/1000</f>
        <v>0</v>
      </c>
      <c r="W95" s="459">
        <f>('COMPRAS CONJ - FISICOS'!W95*'COMPRAS CONJ - PRECIOS'!W95)/1000</f>
        <v>0</v>
      </c>
      <c r="X95" s="459">
        <f>('COMPRAS CONJ - FISICOS'!X95*'COMPRAS CONJ - PRECIOS'!X95)/1000</f>
        <v>0</v>
      </c>
      <c r="Y95" s="459">
        <f>('COMPRAS CONJ - FISICOS'!Y95*'COMPRAS CONJ - PRECIOS'!Y95)/1000</f>
        <v>0</v>
      </c>
      <c r="Z95" s="459">
        <f>('COMPRAS CONJ - FISICOS'!Z95*'COMPRAS CONJ - PRECIOS'!Z95)/1000</f>
        <v>0</v>
      </c>
      <c r="AA95" s="459">
        <f>('COMPRAS CONJ - FISICOS'!AA95*'COMPRAS CONJ - PRECIOS'!AA95)/1000</f>
        <v>0</v>
      </c>
      <c r="AB95" s="459">
        <f>('COMPRAS CONJ - FISICOS'!AB95*'COMPRAS CONJ - PRECIOS'!AB95)/1000</f>
        <v>0</v>
      </c>
      <c r="AC95" s="459">
        <f>('COMPRAS CONJ - FISICOS'!AC95*'COMPRAS CONJ - PRECIOS'!AC95)/1000</f>
        <v>0</v>
      </c>
      <c r="AD95" s="459">
        <f>('COMPRAS CONJ - FISICOS'!AD95*'COMPRAS CONJ - PRECIOS'!AD95)/1000</f>
        <v>0</v>
      </c>
      <c r="AE95" s="459">
        <f>('COMPRAS CONJ - FISICOS'!AE95*'COMPRAS CONJ - PRECIOS'!AE95)/1000</f>
        <v>0</v>
      </c>
      <c r="AF95" s="459">
        <f>('COMPRAS CONJ - FISICOS'!AF95*'COMPRAS CONJ - PRECIOS'!AF95)/1000</f>
        <v>0</v>
      </c>
      <c r="AG95" s="459">
        <f>('COMPRAS CONJ - FISICOS'!AG95*'COMPRAS CONJ - PRECIOS'!AG95)/1000</f>
        <v>0</v>
      </c>
      <c r="AH95" s="459">
        <f>('COMPRAS CONJ - FISICOS'!AH95*'COMPRAS CONJ - PRECIOS'!AH95)/1000</f>
        <v>0</v>
      </c>
      <c r="AI95" s="459">
        <f>('COMPRAS CONJ - FISICOS'!AI95*'COMPRAS CONJ - PRECIOS'!AI95)/1000</f>
        <v>0</v>
      </c>
      <c r="AJ95" s="459">
        <f>('COMPRAS CONJ - FISICOS'!AJ95*'COMPRAS CONJ - PRECIOS'!AJ95)/1000</f>
        <v>0</v>
      </c>
      <c r="AK95" s="459">
        <f>('COMPRAS CONJ - FISICOS'!AK95*'COMPRAS CONJ - PRECIOS'!AK95)/1000</f>
        <v>0</v>
      </c>
      <c r="AL95" s="459">
        <f>('COMPRAS CONJ - FISICOS'!AL95*'COMPRAS CONJ - PRECIOS'!AL95)/1000</f>
        <v>0</v>
      </c>
      <c r="AM95" s="459">
        <f>('COMPRAS CONJ - FISICOS'!AM95*'COMPRAS CONJ - PRECIOS'!AM95)/1000</f>
        <v>0</v>
      </c>
      <c r="AN95" s="459">
        <f>('COMPRAS CONJ - FISICOS'!AN95*'COMPRAS CONJ - PRECIOS'!AN95)/1000</f>
        <v>0</v>
      </c>
      <c r="AO95" s="459">
        <f>('COMPRAS CONJ - FISICOS'!AO95*'COMPRAS CONJ - PRECIOS'!AO95)/1000</f>
        <v>0</v>
      </c>
      <c r="AP95" s="459">
        <f>('COMPRAS CONJ - FISICOS'!AP95*'COMPRAS CONJ - PRECIOS'!AP95)/1000</f>
        <v>0</v>
      </c>
      <c r="AQ95" s="459">
        <f>('COMPRAS CONJ - FISICOS'!AQ95*'COMPRAS CONJ - PRECIOS'!AQ95)/1000</f>
        <v>0</v>
      </c>
      <c r="AR95" s="459">
        <f>('COMPRAS CONJ - FISICOS'!AR95*'COMPRAS CONJ - PRECIOS'!AR95)/1000</f>
        <v>0</v>
      </c>
      <c r="AS95" s="459">
        <f>('COMPRAS CONJ - FISICOS'!AS95*'COMPRAS CONJ - PRECIOS'!AS95)/1000</f>
        <v>0</v>
      </c>
      <c r="AT95" s="459">
        <f>('COMPRAS CONJ - FISICOS'!AT95*'COMPRAS CONJ - PRECIOS'!AT95)/1000</f>
        <v>0</v>
      </c>
      <c r="AU95" s="459">
        <f>('COMPRAS CONJ - FISICOS'!AU95*'COMPRAS CONJ - PRECIOS'!AU95)/1000</f>
        <v>0</v>
      </c>
      <c r="AV95" s="459">
        <f>('COMPRAS CONJ - FISICOS'!AV95*'COMPRAS CONJ - PRECIOS'!AV95)/1000</f>
        <v>0</v>
      </c>
      <c r="AW95" s="459">
        <f>('COMPRAS CONJ - FISICOS'!AW95*'COMPRAS CONJ - PRECIOS'!AW95)/1000</f>
        <v>0</v>
      </c>
      <c r="AX95" s="459">
        <f>('COMPRAS CONJ - FISICOS'!AX95*'COMPRAS CONJ - PRECIOS'!AX95)/1000</f>
        <v>0</v>
      </c>
      <c r="AY95" s="459">
        <f>('COMPRAS CONJ - FISICOS'!AY95*'COMPRAS CONJ - PRECIOS'!AY95)/1000</f>
        <v>0</v>
      </c>
      <c r="AZ95" s="459">
        <f>('COMPRAS CONJ - FISICOS'!AZ95*'COMPRAS CONJ - PRECIOS'!AZ95)/1000</f>
        <v>0</v>
      </c>
      <c r="BA95" s="459">
        <f>('COMPRAS CONJ - FISICOS'!BA95*'COMPRAS CONJ - PRECIOS'!BA95)/1000</f>
        <v>0</v>
      </c>
      <c r="BB95" s="459">
        <f>('COMPRAS CONJ - FISICOS'!BB95*'COMPRAS CONJ - PRECIOS'!BB95)/1000</f>
        <v>0</v>
      </c>
      <c r="BC95" s="459">
        <f>('COMPRAS CONJ - FISICOS'!BC95*'COMPRAS CONJ - PRECIOS'!BC95)/1000</f>
        <v>0</v>
      </c>
      <c r="BD95" s="459">
        <f>('COMPRAS CONJ - FISICOS'!BD95*'COMPRAS CONJ - PRECIOS'!BD95)/1000</f>
        <v>0</v>
      </c>
      <c r="BE95" s="459">
        <f>('COMPRAS CONJ - FISICOS'!BE95*'COMPRAS CONJ - PRECIOS'!BE95)/1000</f>
        <v>0</v>
      </c>
      <c r="BF95" s="459">
        <f>('COMPRAS CONJ - FISICOS'!BF95*'COMPRAS CONJ - PRECIOS'!BF95)/1000</f>
        <v>0</v>
      </c>
      <c r="BG95" s="459">
        <f>('COMPRAS CONJ - FISICOS'!BG95*'COMPRAS CONJ - PRECIOS'!BG95)/1000</f>
        <v>0</v>
      </c>
      <c r="BH95" s="459">
        <f>('COMPRAS CONJ - FISICOS'!BH95*'COMPRAS CONJ - PRECIOS'!BH95)/1000</f>
        <v>0</v>
      </c>
      <c r="BI95" s="459">
        <f>('COMPRAS CONJ - FISICOS'!BI95*'COMPRAS CONJ - PRECIOS'!BI95)/1000</f>
        <v>0</v>
      </c>
      <c r="BJ95" s="459">
        <f>('COMPRAS CONJ - FISICOS'!BJ95*'COMPRAS CONJ - PRECIOS'!BJ95)/1000</f>
        <v>0</v>
      </c>
      <c r="BK95" s="459">
        <f>('COMPRAS CONJ - FISICOS'!BK95*'COMPRAS CONJ - PRECIOS'!BK95)/1000</f>
        <v>0</v>
      </c>
      <c r="BL95" s="459">
        <f>('COMPRAS CONJ - FISICOS'!BL95*'COMPRAS CONJ - PRECIOS'!BL95)/1000</f>
        <v>0</v>
      </c>
      <c r="BM95" s="459">
        <f>('COMPRAS CONJ - FISICOS'!BM95*'COMPRAS CONJ - PRECIOS'!BM95)/1000</f>
        <v>0</v>
      </c>
      <c r="BN95" s="459">
        <f>('COMPRAS CONJ - FISICOS'!BN95*'COMPRAS CONJ - PRECIOS'!BN95)/1000</f>
        <v>0</v>
      </c>
      <c r="BO95" s="459">
        <f>('COMPRAS CONJ - FISICOS'!BO95*'COMPRAS CONJ - PRECIOS'!BO95)/1000</f>
        <v>0</v>
      </c>
      <c r="BP95" s="459">
        <f>('COMPRAS CONJ - FISICOS'!BP95*'COMPRAS CONJ - PRECIOS'!BP95)/1000</f>
        <v>0</v>
      </c>
      <c r="BQ95" s="459">
        <f>('COMPRAS CONJ - FISICOS'!BQ95*'COMPRAS CONJ - PRECIOS'!BQ95)/1000</f>
        <v>0</v>
      </c>
      <c r="BR95" s="459">
        <f>('COMPRAS CONJ - FISICOS'!BR95*'COMPRAS CONJ - PRECIOS'!BR95)/1000</f>
        <v>0</v>
      </c>
      <c r="BS95" s="459">
        <f>('COMPRAS CONJ - FISICOS'!BS95*'COMPRAS CONJ - PRECIOS'!BS95)/1000</f>
        <v>0</v>
      </c>
      <c r="BT95" s="459">
        <f>('COMPRAS CONJ - FISICOS'!BT95*'COMPRAS CONJ - PRECIOS'!BT95)/1000</f>
        <v>0</v>
      </c>
      <c r="BU95" s="459">
        <f>('COMPRAS CONJ - FISICOS'!BU95*'COMPRAS CONJ - PRECIOS'!BU95)/1000</f>
        <v>0</v>
      </c>
      <c r="BV95" s="459">
        <f>('COMPRAS CONJ - FISICOS'!BV95*'COMPRAS CONJ - PRECIOS'!BV95)/1000</f>
        <v>0</v>
      </c>
      <c r="BW95" s="459">
        <f>('COMPRAS CONJ - FISICOS'!BW95*'COMPRAS CONJ - PRECIOS'!BW95)/1000</f>
        <v>0</v>
      </c>
      <c r="BX95" s="459">
        <f>('COMPRAS CONJ - FISICOS'!BX95*'COMPRAS CONJ - PRECIOS'!BX95)/1000</f>
        <v>0</v>
      </c>
      <c r="BY95" s="459">
        <f>('COMPRAS CONJ - FISICOS'!BY95*'COMPRAS CONJ - PRECIOS'!BY95)/1000</f>
        <v>0</v>
      </c>
      <c r="BZ95" s="459">
        <f>('COMPRAS CONJ - FISICOS'!BZ95*'COMPRAS CONJ - PRECIOS'!BZ95)/1000</f>
        <v>0</v>
      </c>
      <c r="CA95" s="459">
        <f>('COMPRAS CONJ - FISICOS'!CA95*'COMPRAS CONJ - PRECIOS'!CA95)/1000</f>
        <v>0</v>
      </c>
    </row>
    <row r="96" spans="1:79" x14ac:dyDescent="0.3">
      <c r="A96" s="9" t="s">
        <v>3398</v>
      </c>
      <c r="B96" s="16" t="s">
        <v>2934</v>
      </c>
      <c r="C96" s="440" t="s">
        <v>3442</v>
      </c>
      <c r="D96" s="11" t="s">
        <v>2788</v>
      </c>
      <c r="E96" s="9" t="s">
        <v>2788</v>
      </c>
      <c r="F96" s="9" t="s">
        <v>3443</v>
      </c>
      <c r="G96" s="9" t="s">
        <v>3444</v>
      </c>
      <c r="H96" s="12" t="s">
        <v>3445</v>
      </c>
      <c r="I96" s="13">
        <v>169</v>
      </c>
      <c r="J96" s="14">
        <v>1.2</v>
      </c>
      <c r="K96" s="24">
        <v>43383</v>
      </c>
      <c r="L96" s="24">
        <v>44581</v>
      </c>
      <c r="M96" s="689"/>
      <c r="N96" s="459">
        <f>('COMPRAS CONJ - FISICOS'!N96*'COMPRAS CONJ - PRECIOS'!N96)/1000</f>
        <v>0</v>
      </c>
      <c r="O96" s="459">
        <f>('COMPRAS CONJ - FISICOS'!O96*'COMPRAS CONJ - PRECIOS'!O96)/1000</f>
        <v>0</v>
      </c>
      <c r="P96" s="459">
        <f>('COMPRAS CONJ - FISICOS'!P96*'COMPRAS CONJ - PRECIOS'!P96)/1000</f>
        <v>0</v>
      </c>
      <c r="Q96" s="459">
        <f>('COMPRAS CONJ - FISICOS'!Q96*'COMPRAS CONJ - PRECIOS'!Q96)/1000</f>
        <v>0</v>
      </c>
      <c r="R96" s="459">
        <f>('COMPRAS CONJ - FISICOS'!R96*'COMPRAS CONJ - PRECIOS'!R96)/1000</f>
        <v>0</v>
      </c>
      <c r="S96" s="459">
        <f>('COMPRAS CONJ - FISICOS'!S96*'COMPRAS CONJ - PRECIOS'!S96)/1000</f>
        <v>0</v>
      </c>
      <c r="T96" s="459">
        <f>('COMPRAS CONJ - FISICOS'!T96*'COMPRAS CONJ - PRECIOS'!T96)/1000</f>
        <v>0</v>
      </c>
      <c r="U96" s="459">
        <f>('COMPRAS CONJ - FISICOS'!U96*'COMPRAS CONJ - PRECIOS'!U96)/1000</f>
        <v>0</v>
      </c>
      <c r="V96" s="459">
        <f>('COMPRAS CONJ - FISICOS'!V96*'COMPRAS CONJ - PRECIOS'!V96)/1000</f>
        <v>0</v>
      </c>
      <c r="W96" s="459">
        <f>('COMPRAS CONJ - FISICOS'!W96*'COMPRAS CONJ - PRECIOS'!W96)/1000</f>
        <v>0</v>
      </c>
      <c r="X96" s="459">
        <f>('COMPRAS CONJ - FISICOS'!X96*'COMPRAS CONJ - PRECIOS'!X96)/1000</f>
        <v>0</v>
      </c>
      <c r="Y96" s="459">
        <f>('COMPRAS CONJ - FISICOS'!Y96*'COMPRAS CONJ - PRECIOS'!Y96)/1000</f>
        <v>0</v>
      </c>
      <c r="Z96" s="459">
        <f>('COMPRAS CONJ - FISICOS'!Z96*'COMPRAS CONJ - PRECIOS'!Z96)/1000</f>
        <v>0</v>
      </c>
      <c r="AA96" s="459">
        <f>('COMPRAS CONJ - FISICOS'!AA96*'COMPRAS CONJ - PRECIOS'!AA96)/1000</f>
        <v>0</v>
      </c>
      <c r="AB96" s="459">
        <f>('COMPRAS CONJ - FISICOS'!AB96*'COMPRAS CONJ - PRECIOS'!AB96)/1000</f>
        <v>0</v>
      </c>
      <c r="AC96" s="459">
        <f>('COMPRAS CONJ - FISICOS'!AC96*'COMPRAS CONJ - PRECIOS'!AC96)/1000</f>
        <v>0</v>
      </c>
      <c r="AD96" s="459">
        <f>('COMPRAS CONJ - FISICOS'!AD96*'COMPRAS CONJ - PRECIOS'!AD96)/1000</f>
        <v>0</v>
      </c>
      <c r="AE96" s="459">
        <f>('COMPRAS CONJ - FISICOS'!AE96*'COMPRAS CONJ - PRECIOS'!AE96)/1000</f>
        <v>0</v>
      </c>
      <c r="AF96" s="459">
        <f>('COMPRAS CONJ - FISICOS'!AF96*'COMPRAS CONJ - PRECIOS'!AF96)/1000</f>
        <v>0</v>
      </c>
      <c r="AG96" s="459">
        <f>('COMPRAS CONJ - FISICOS'!AG96*'COMPRAS CONJ - PRECIOS'!AG96)/1000</f>
        <v>0</v>
      </c>
      <c r="AH96" s="459">
        <f>('COMPRAS CONJ - FISICOS'!AH96*'COMPRAS CONJ - PRECIOS'!AH96)/1000</f>
        <v>0</v>
      </c>
      <c r="AI96" s="459">
        <f>('COMPRAS CONJ - FISICOS'!AI96*'COMPRAS CONJ - PRECIOS'!AI96)/1000</f>
        <v>0</v>
      </c>
      <c r="AJ96" s="459">
        <f>('COMPRAS CONJ - FISICOS'!AJ96*'COMPRAS CONJ - PRECIOS'!AJ96)/1000</f>
        <v>0</v>
      </c>
      <c r="AK96" s="459">
        <f>('COMPRAS CONJ - FISICOS'!AK96*'COMPRAS CONJ - PRECIOS'!AK96)/1000</f>
        <v>0</v>
      </c>
      <c r="AL96" s="459">
        <f>('COMPRAS CONJ - FISICOS'!AL96*'COMPRAS CONJ - PRECIOS'!AL96)/1000</f>
        <v>0</v>
      </c>
      <c r="AM96" s="459">
        <f>('COMPRAS CONJ - FISICOS'!AM96*'COMPRAS CONJ - PRECIOS'!AM96)/1000</f>
        <v>0</v>
      </c>
      <c r="AN96" s="459">
        <f>('COMPRAS CONJ - FISICOS'!AN96*'COMPRAS CONJ - PRECIOS'!AN96)/1000</f>
        <v>0</v>
      </c>
      <c r="AO96" s="459">
        <f>('COMPRAS CONJ - FISICOS'!AO96*'COMPRAS CONJ - PRECIOS'!AO96)/1000</f>
        <v>0</v>
      </c>
      <c r="AP96" s="459">
        <f>('COMPRAS CONJ - FISICOS'!AP96*'COMPRAS CONJ - PRECIOS'!AP96)/1000</f>
        <v>0</v>
      </c>
      <c r="AQ96" s="459">
        <f>('COMPRAS CONJ - FISICOS'!AQ96*'COMPRAS CONJ - PRECIOS'!AQ96)/1000</f>
        <v>0</v>
      </c>
      <c r="AR96" s="459">
        <f>('COMPRAS CONJ - FISICOS'!AR96*'COMPRAS CONJ - PRECIOS'!AR96)/1000</f>
        <v>0</v>
      </c>
      <c r="AS96" s="459">
        <f>('COMPRAS CONJ - FISICOS'!AS96*'COMPRAS CONJ - PRECIOS'!AS96)/1000</f>
        <v>0</v>
      </c>
      <c r="AT96" s="459">
        <f>('COMPRAS CONJ - FISICOS'!AT96*'COMPRAS CONJ - PRECIOS'!AT96)/1000</f>
        <v>0</v>
      </c>
      <c r="AU96" s="459">
        <f>('COMPRAS CONJ - FISICOS'!AU96*'COMPRAS CONJ - PRECIOS'!AU96)/1000</f>
        <v>0</v>
      </c>
      <c r="AV96" s="459">
        <f>('COMPRAS CONJ - FISICOS'!AV96*'COMPRAS CONJ - PRECIOS'!AV96)/1000</f>
        <v>0</v>
      </c>
      <c r="AW96" s="459">
        <f>('COMPRAS CONJ - FISICOS'!AW96*'COMPRAS CONJ - PRECIOS'!AW96)/1000</f>
        <v>0</v>
      </c>
      <c r="AX96" s="459">
        <f>('COMPRAS CONJ - FISICOS'!AX96*'COMPRAS CONJ - PRECIOS'!AX96)/1000</f>
        <v>0</v>
      </c>
      <c r="AY96" s="459">
        <f>('COMPRAS CONJ - FISICOS'!AY96*'COMPRAS CONJ - PRECIOS'!AY96)/1000</f>
        <v>0</v>
      </c>
      <c r="AZ96" s="459">
        <f>('COMPRAS CONJ - FISICOS'!AZ96*'COMPRAS CONJ - PRECIOS'!AZ96)/1000</f>
        <v>0</v>
      </c>
      <c r="BA96" s="459">
        <f>('COMPRAS CONJ - FISICOS'!BA96*'COMPRAS CONJ - PRECIOS'!BA96)/1000</f>
        <v>0</v>
      </c>
      <c r="BB96" s="459">
        <f>('COMPRAS CONJ - FISICOS'!BB96*'COMPRAS CONJ - PRECIOS'!BB96)/1000</f>
        <v>0</v>
      </c>
      <c r="BC96" s="459">
        <f>('COMPRAS CONJ - FISICOS'!BC96*'COMPRAS CONJ - PRECIOS'!BC96)/1000</f>
        <v>0</v>
      </c>
      <c r="BD96" s="459">
        <f>('COMPRAS CONJ - FISICOS'!BD96*'COMPRAS CONJ - PRECIOS'!BD96)/1000</f>
        <v>0</v>
      </c>
      <c r="BE96" s="459">
        <f>('COMPRAS CONJ - FISICOS'!BE96*'COMPRAS CONJ - PRECIOS'!BE96)/1000</f>
        <v>0</v>
      </c>
      <c r="BF96" s="459">
        <f>('COMPRAS CONJ - FISICOS'!BF96*'COMPRAS CONJ - PRECIOS'!BF96)/1000</f>
        <v>0</v>
      </c>
      <c r="BG96" s="459">
        <f>('COMPRAS CONJ - FISICOS'!BG96*'COMPRAS CONJ - PRECIOS'!BG96)/1000</f>
        <v>0</v>
      </c>
      <c r="BH96" s="459">
        <f>('COMPRAS CONJ - FISICOS'!BH96*'COMPRAS CONJ - PRECIOS'!BH96)/1000</f>
        <v>0</v>
      </c>
      <c r="BI96" s="459">
        <f>('COMPRAS CONJ - FISICOS'!BI96*'COMPRAS CONJ - PRECIOS'!BI96)/1000</f>
        <v>0</v>
      </c>
      <c r="BJ96" s="459">
        <f>('COMPRAS CONJ - FISICOS'!BJ96*'COMPRAS CONJ - PRECIOS'!BJ96)/1000</f>
        <v>0</v>
      </c>
      <c r="BK96" s="459">
        <f>('COMPRAS CONJ - FISICOS'!BK96*'COMPRAS CONJ - PRECIOS'!BK96)/1000</f>
        <v>0</v>
      </c>
      <c r="BL96" s="459">
        <f>('COMPRAS CONJ - FISICOS'!BL96*'COMPRAS CONJ - PRECIOS'!BL96)/1000</f>
        <v>0</v>
      </c>
      <c r="BM96" s="459">
        <f>('COMPRAS CONJ - FISICOS'!BM96*'COMPRAS CONJ - PRECIOS'!BM96)/1000</f>
        <v>0</v>
      </c>
      <c r="BN96" s="459">
        <f>('COMPRAS CONJ - FISICOS'!BN96*'COMPRAS CONJ - PRECIOS'!BN96)/1000</f>
        <v>0</v>
      </c>
      <c r="BO96" s="459">
        <f>('COMPRAS CONJ - FISICOS'!BO96*'COMPRAS CONJ - PRECIOS'!BO96)/1000</f>
        <v>0</v>
      </c>
      <c r="BP96" s="459">
        <f>('COMPRAS CONJ - FISICOS'!BP96*'COMPRAS CONJ - PRECIOS'!BP96)/1000</f>
        <v>0</v>
      </c>
      <c r="BQ96" s="459">
        <f>('COMPRAS CONJ - FISICOS'!BQ96*'COMPRAS CONJ - PRECIOS'!BQ96)/1000</f>
        <v>0</v>
      </c>
      <c r="BR96" s="459">
        <f>('COMPRAS CONJ - FISICOS'!BR96*'COMPRAS CONJ - PRECIOS'!BR96)/1000</f>
        <v>0</v>
      </c>
      <c r="BS96" s="459">
        <f>('COMPRAS CONJ - FISICOS'!BS96*'COMPRAS CONJ - PRECIOS'!BS96)/1000</f>
        <v>0</v>
      </c>
      <c r="BT96" s="459">
        <f>('COMPRAS CONJ - FISICOS'!BT96*'COMPRAS CONJ - PRECIOS'!BT96)/1000</f>
        <v>0.12817746650189307</v>
      </c>
      <c r="BU96" s="459">
        <f>('COMPRAS CONJ - FISICOS'!BU96*'COMPRAS CONJ - PRECIOS'!BU96)/1000</f>
        <v>0.13328533115162247</v>
      </c>
      <c r="BV96" s="459">
        <f>('COMPRAS CONJ - FISICOS'!BV96*'COMPRAS CONJ - PRECIOS'!BV96)/1000</f>
        <v>0.13603651890324275</v>
      </c>
      <c r="BW96" s="459">
        <f>('COMPRAS CONJ - FISICOS'!BW96*'COMPRAS CONJ - PRECIOS'!BW96)/1000</f>
        <v>0.13281480065772311</v>
      </c>
      <c r="BX96" s="459">
        <f>('COMPRAS CONJ - FISICOS'!BX96*'COMPRAS CONJ - PRECIOS'!BX96)/1000</f>
        <v>0.12069444618486552</v>
      </c>
      <c r="BY96" s="459">
        <f>('COMPRAS CONJ - FISICOS'!BY96*'COMPRAS CONJ - PRECIOS'!BY96)/1000</f>
        <v>0.12302173730633363</v>
      </c>
      <c r="BZ96" s="459">
        <f>('COMPRAS CONJ - FISICOS'!BZ96*'COMPRAS CONJ - PRECIOS'!BZ96)/1000</f>
        <v>0.12399805431403506</v>
      </c>
      <c r="CA96" s="459">
        <f>('COMPRAS CONJ - FISICOS'!CA96*'COMPRAS CONJ - PRECIOS'!CA96)/1000</f>
        <v>0.12457363507596163</v>
      </c>
    </row>
    <row r="97" spans="1:79" ht="20.399999999999999" x14ac:dyDescent="0.3">
      <c r="A97" s="9" t="s">
        <v>3398</v>
      </c>
      <c r="B97" s="16" t="s">
        <v>2934</v>
      </c>
      <c r="C97" s="440" t="s">
        <v>3446</v>
      </c>
      <c r="D97" s="11" t="s">
        <v>2815</v>
      </c>
      <c r="E97" s="9" t="s">
        <v>3408</v>
      </c>
      <c r="F97" s="9" t="s">
        <v>3447</v>
      </c>
      <c r="G97" s="9" t="s">
        <v>3448</v>
      </c>
      <c r="H97" s="12" t="s">
        <v>3449</v>
      </c>
      <c r="I97" s="13">
        <v>160</v>
      </c>
      <c r="J97" s="14">
        <v>1.2</v>
      </c>
      <c r="K97" s="24">
        <v>43383</v>
      </c>
      <c r="L97" s="24">
        <v>43796</v>
      </c>
      <c r="M97" s="689">
        <v>43796</v>
      </c>
      <c r="N97" s="459">
        <f>('COMPRAS CONJ - FISICOS'!N97*'COMPRAS CONJ - PRECIOS'!N97)/1000</f>
        <v>0</v>
      </c>
      <c r="O97" s="459">
        <f>('COMPRAS CONJ - FISICOS'!O97*'COMPRAS CONJ - PRECIOS'!O97)/1000</f>
        <v>0</v>
      </c>
      <c r="P97" s="459">
        <f>('COMPRAS CONJ - FISICOS'!P97*'COMPRAS CONJ - PRECIOS'!P97)/1000</f>
        <v>0</v>
      </c>
      <c r="Q97" s="459">
        <f>('COMPRAS CONJ - FISICOS'!Q97*'COMPRAS CONJ - PRECIOS'!Q97)/1000</f>
        <v>0</v>
      </c>
      <c r="R97" s="459">
        <f>('COMPRAS CONJ - FISICOS'!R97*'COMPRAS CONJ - PRECIOS'!R97)/1000</f>
        <v>0</v>
      </c>
      <c r="S97" s="459">
        <f>('COMPRAS CONJ - FISICOS'!S97*'COMPRAS CONJ - PRECIOS'!S97)/1000</f>
        <v>0</v>
      </c>
      <c r="T97" s="459">
        <f>('COMPRAS CONJ - FISICOS'!T97*'COMPRAS CONJ - PRECIOS'!T97)/1000</f>
        <v>0</v>
      </c>
      <c r="U97" s="459">
        <f>('COMPRAS CONJ - FISICOS'!U97*'COMPRAS CONJ - PRECIOS'!U97)/1000</f>
        <v>0</v>
      </c>
      <c r="V97" s="459">
        <f>('COMPRAS CONJ - FISICOS'!V97*'COMPRAS CONJ - PRECIOS'!V97)/1000</f>
        <v>0</v>
      </c>
      <c r="W97" s="459">
        <f>('COMPRAS CONJ - FISICOS'!W97*'COMPRAS CONJ - PRECIOS'!W97)/1000</f>
        <v>0</v>
      </c>
      <c r="X97" s="459">
        <f>('COMPRAS CONJ - FISICOS'!X97*'COMPRAS CONJ - PRECIOS'!X97)/1000</f>
        <v>0</v>
      </c>
      <c r="Y97" s="459">
        <f>('COMPRAS CONJ - FISICOS'!Y97*'COMPRAS CONJ - PRECIOS'!Y97)/1000</f>
        <v>0</v>
      </c>
      <c r="Z97" s="459">
        <f>('COMPRAS CONJ - FISICOS'!Z97*'COMPRAS CONJ - PRECIOS'!Z97)/1000</f>
        <v>0</v>
      </c>
      <c r="AA97" s="459">
        <f>('COMPRAS CONJ - FISICOS'!AA97*'COMPRAS CONJ - PRECIOS'!AA97)/1000</f>
        <v>0</v>
      </c>
      <c r="AB97" s="459">
        <f>('COMPRAS CONJ - FISICOS'!AB97*'COMPRAS CONJ - PRECIOS'!AB97)/1000</f>
        <v>0</v>
      </c>
      <c r="AC97" s="459">
        <f>('COMPRAS CONJ - FISICOS'!AC97*'COMPRAS CONJ - PRECIOS'!AC97)/1000</f>
        <v>0</v>
      </c>
      <c r="AD97" s="459">
        <f>('COMPRAS CONJ - FISICOS'!AD97*'COMPRAS CONJ - PRECIOS'!AD97)/1000</f>
        <v>0</v>
      </c>
      <c r="AE97" s="459">
        <f>('COMPRAS CONJ - FISICOS'!AE97*'COMPRAS CONJ - PRECIOS'!AE97)/1000</f>
        <v>0</v>
      </c>
      <c r="AF97" s="459">
        <f>('COMPRAS CONJ - FISICOS'!AF97*'COMPRAS CONJ - PRECIOS'!AF97)/1000</f>
        <v>0</v>
      </c>
      <c r="AG97" s="459">
        <f>('COMPRAS CONJ - FISICOS'!AG97*'COMPRAS CONJ - PRECIOS'!AG97)/1000</f>
        <v>0</v>
      </c>
      <c r="AH97" s="459">
        <f>('COMPRAS CONJ - FISICOS'!AH97*'COMPRAS CONJ - PRECIOS'!AH97)/1000</f>
        <v>0</v>
      </c>
      <c r="AI97" s="459">
        <f>('COMPRAS CONJ - FISICOS'!AI97*'COMPRAS CONJ - PRECIOS'!AI97)/1000</f>
        <v>0</v>
      </c>
      <c r="AJ97" s="459">
        <f>('COMPRAS CONJ - FISICOS'!AJ97*'COMPRAS CONJ - PRECIOS'!AJ97)/1000</f>
        <v>0</v>
      </c>
      <c r="AK97" s="459">
        <f>('COMPRAS CONJ - FISICOS'!AK97*'COMPRAS CONJ - PRECIOS'!AK97)/1000</f>
        <v>0</v>
      </c>
      <c r="AL97" s="459">
        <f>('COMPRAS CONJ - FISICOS'!AL97*'COMPRAS CONJ - PRECIOS'!AL97)/1000</f>
        <v>0</v>
      </c>
      <c r="AM97" s="459">
        <f>('COMPRAS CONJ - FISICOS'!AM97*'COMPRAS CONJ - PRECIOS'!AM97)/1000</f>
        <v>0</v>
      </c>
      <c r="AN97" s="459">
        <f>('COMPRAS CONJ - FISICOS'!AN97*'COMPRAS CONJ - PRECIOS'!AN97)/1000</f>
        <v>0</v>
      </c>
      <c r="AO97" s="459">
        <f>('COMPRAS CONJ - FISICOS'!AO97*'COMPRAS CONJ - PRECIOS'!AO97)/1000</f>
        <v>0</v>
      </c>
      <c r="AP97" s="459">
        <f>('COMPRAS CONJ - FISICOS'!AP97*'COMPRAS CONJ - PRECIOS'!AP97)/1000</f>
        <v>6.6444457856000005E-3</v>
      </c>
      <c r="AQ97" s="459">
        <f>('COMPRAS CONJ - FISICOS'!AQ97*'COMPRAS CONJ - PRECIOS'!AQ97)/1000</f>
        <v>0.12799990315839999</v>
      </c>
      <c r="AR97" s="459">
        <f>('COMPRAS CONJ - FISICOS'!AR97*'COMPRAS CONJ - PRECIOS'!AR97)/1000</f>
        <v>0.110239522652</v>
      </c>
      <c r="AS97" s="459">
        <f>('COMPRAS CONJ - FISICOS'!AS97*'COMPRAS CONJ - PRECIOS'!AS97)/1000</f>
        <v>9.5235621471200002E-2</v>
      </c>
      <c r="AT97" s="459">
        <f>('COMPRAS CONJ - FISICOS'!AT97*'COMPRAS CONJ - PRECIOS'!AT97)/1000</f>
        <v>6.4843420403999985E-2</v>
      </c>
      <c r="AU97" s="459">
        <f>('COMPRAS CONJ - FISICOS'!AU97*'COMPRAS CONJ - PRECIOS'!AU97)/1000</f>
        <v>0.1081152238656</v>
      </c>
      <c r="AV97" s="459">
        <f>('COMPRAS CONJ - FISICOS'!AV97*'COMPRAS CONJ - PRECIOS'!AV97)/1000</f>
        <v>8.172964007599999E-2</v>
      </c>
      <c r="AW97" s="459">
        <f>('COMPRAS CONJ - FISICOS'!AW97*'COMPRAS CONJ - PRECIOS'!AW97)/1000</f>
        <v>9.923718579599998E-2</v>
      </c>
      <c r="AX97" s="459">
        <f>('COMPRAS CONJ - FISICOS'!AX97*'COMPRAS CONJ - PRECIOS'!AX97)/1000</f>
        <v>0.12989494760479997</v>
      </c>
      <c r="AY97" s="459">
        <f>('COMPRAS CONJ - FISICOS'!AY97*'COMPRAS CONJ - PRECIOS'!AY97)/1000</f>
        <v>0.12758443815039996</v>
      </c>
      <c r="AZ97" s="459">
        <f>('COMPRAS CONJ - FISICOS'!AZ97*'COMPRAS CONJ - PRECIOS'!AZ97)/1000</f>
        <v>0.13682011299039998</v>
      </c>
      <c r="BA97" s="459">
        <f>('COMPRAS CONJ - FISICOS'!BA97*'COMPRAS CONJ - PRECIOS'!BA97)/1000</f>
        <v>0.14589484192639998</v>
      </c>
      <c r="BB97" s="459">
        <f>('COMPRAS CONJ - FISICOS'!BB97*'COMPRAS CONJ - PRECIOS'!BB97)/1000</f>
        <v>0.14367505680000001</v>
      </c>
      <c r="BC97" s="459">
        <f>('COMPRAS CONJ - FISICOS'!BC97*'COMPRAS CONJ - PRECIOS'!BC97)/1000</f>
        <v>0.16463396202239999</v>
      </c>
      <c r="BD97" s="459">
        <f>('COMPRAS CONJ - FISICOS'!BD97*'COMPRAS CONJ - PRECIOS'!BD97)/1000</f>
        <v>0.14932137471359999</v>
      </c>
      <c r="BE97" s="459">
        <f>('COMPRAS CONJ - FISICOS'!BE97*'COMPRAS CONJ - PRECIOS'!BE97)/1000</f>
        <v>0.1465246715712</v>
      </c>
      <c r="BF97" s="459">
        <f>('COMPRAS CONJ - FISICOS'!BF97*'COMPRAS CONJ - PRECIOS'!BF97)/1000</f>
        <v>0.16288083607679998</v>
      </c>
      <c r="BG97" s="459">
        <f>('COMPRAS CONJ - FISICOS'!BG97*'COMPRAS CONJ - PRECIOS'!BG97)/1000</f>
        <v>0.15777334126080003</v>
      </c>
      <c r="BH97" s="459">
        <f>('COMPRAS CONJ - FISICOS'!BH97*'COMPRAS CONJ - PRECIOS'!BH97)/1000</f>
        <v>0.16060049713919999</v>
      </c>
      <c r="BI97" s="459">
        <f>('COMPRAS CONJ - FISICOS'!BI97*'COMPRAS CONJ - PRECIOS'!BI97)/1000</f>
        <v>0.16092063152639999</v>
      </c>
      <c r="BJ97" s="459">
        <f>('COMPRAS CONJ - FISICOS'!BJ97*'COMPRAS CONJ - PRECIOS'!BJ97)/1000</f>
        <v>0.14995326898560005</v>
      </c>
      <c r="BK97" s="459">
        <f>('COMPRAS CONJ - FISICOS'!BK97*'COMPRAS CONJ - PRECIOS'!BK97)/1000</f>
        <v>0.15550632539520001</v>
      </c>
      <c r="BL97" s="459">
        <f>('COMPRAS CONJ - FISICOS'!BL97*'COMPRAS CONJ - PRECIOS'!BL97)/1000</f>
        <v>0.16159059171840001</v>
      </c>
      <c r="BM97" s="459">
        <f>('COMPRAS CONJ - FISICOS'!BM97*'COMPRAS CONJ - PRECIOS'!BM97)/1000</f>
        <v>0.16503993505920003</v>
      </c>
      <c r="BN97" s="459">
        <f>('COMPRAS CONJ - FISICOS'!BN97*'COMPRAS CONJ - PRECIOS'!BN97)/1000</f>
        <v>0.15864521631840001</v>
      </c>
      <c r="BO97" s="459">
        <f>('COMPRAS CONJ - FISICOS'!BO97*'COMPRAS CONJ - PRECIOS'!BO97)/1000</f>
        <v>0.167827793616</v>
      </c>
      <c r="BP97" s="459">
        <f>('COMPRAS CONJ - FISICOS'!BP97*'COMPRAS CONJ - PRECIOS'!BP97)/1000</f>
        <v>0.15427035726479998</v>
      </c>
      <c r="BQ97" s="459">
        <f>('COMPRAS CONJ - FISICOS'!BQ97*'COMPRAS CONJ - PRECIOS'!BQ97)/1000</f>
        <v>0.15158976638400004</v>
      </c>
      <c r="BR97" s="459">
        <f>('COMPRAS CONJ - FISICOS'!BR97*'COMPRAS CONJ - PRECIOS'!BR97)/1000</f>
        <v>0.16861220570880001</v>
      </c>
      <c r="BS97" s="459">
        <f>('COMPRAS CONJ - FISICOS'!BS97*'COMPRAS CONJ - PRECIOS'!BS97)/1000</f>
        <v>0.16180125539760001</v>
      </c>
      <c r="BT97" s="459">
        <f>('COMPRAS CONJ - FISICOS'!BT97*'COMPRAS CONJ - PRECIOS'!BT97)/1000</f>
        <v>0.13955980491961131</v>
      </c>
      <c r="BU97" s="459">
        <f>('COMPRAS CONJ - FISICOS'!BU97*'COMPRAS CONJ - PRECIOS'!BU97)/1000</f>
        <v>0.14512125509901153</v>
      </c>
      <c r="BV97" s="459">
        <f>('COMPRAS CONJ - FISICOS'!BV97*'COMPRAS CONJ - PRECIOS'!BV97)/1000</f>
        <v>0.14811675217343434</v>
      </c>
      <c r="BW97" s="459">
        <f>('COMPRAS CONJ - FISICOS'!BW97*'COMPRAS CONJ - PRECIOS'!BW97)/1000</f>
        <v>0.14460894083871717</v>
      </c>
      <c r="BX97" s="459">
        <f>('COMPRAS CONJ - FISICOS'!BX97*'COMPRAS CONJ - PRECIOS'!BX97)/1000</f>
        <v>0.13141228192547863</v>
      </c>
      <c r="BY97" s="459">
        <f>('COMPRAS CONJ - FISICOS'!BY97*'COMPRAS CONJ - PRECIOS'!BY97)/1000</f>
        <v>0.13394623975572198</v>
      </c>
      <c r="BZ97" s="459">
        <f>('COMPRAS CONJ - FISICOS'!BZ97*'COMPRAS CONJ - PRECIOS'!BZ97)/1000</f>
        <v>0.13731907980347921</v>
      </c>
      <c r="CA97" s="459">
        <f>('COMPRAS CONJ - FISICOS'!CA97*'COMPRAS CONJ - PRECIOS'!CA97)/1000</f>
        <v>0.13795649480984834</v>
      </c>
    </row>
    <row r="98" spans="1:79" x14ac:dyDescent="0.3">
      <c r="A98" s="9" t="s">
        <v>3398</v>
      </c>
      <c r="B98" s="16" t="s">
        <v>2934</v>
      </c>
      <c r="C98" s="440" t="s">
        <v>3450</v>
      </c>
      <c r="D98" s="11" t="s">
        <v>2815</v>
      </c>
      <c r="E98" s="9" t="s">
        <v>3408</v>
      </c>
      <c r="F98" s="9" t="s">
        <v>3451</v>
      </c>
      <c r="G98" s="9" t="s">
        <v>3452</v>
      </c>
      <c r="H98" s="12" t="s">
        <v>3449</v>
      </c>
      <c r="I98" s="13">
        <v>160</v>
      </c>
      <c r="J98" s="14">
        <v>1.2</v>
      </c>
      <c r="K98" s="24">
        <v>43187</v>
      </c>
      <c r="L98" s="24">
        <v>43482</v>
      </c>
      <c r="M98" s="689">
        <v>43482</v>
      </c>
      <c r="N98" s="459">
        <f>('COMPRAS CONJ - FISICOS'!N98*'COMPRAS CONJ - PRECIOS'!N98)/1000</f>
        <v>0</v>
      </c>
      <c r="O98" s="459">
        <f>('COMPRAS CONJ - FISICOS'!O98*'COMPRAS CONJ - PRECIOS'!O98)/1000</f>
        <v>0</v>
      </c>
      <c r="P98" s="459">
        <f>('COMPRAS CONJ - FISICOS'!P98*'COMPRAS CONJ - PRECIOS'!P98)/1000</f>
        <v>0</v>
      </c>
      <c r="Q98" s="459">
        <f>('COMPRAS CONJ - FISICOS'!Q98*'COMPRAS CONJ - PRECIOS'!Q98)/1000</f>
        <v>0</v>
      </c>
      <c r="R98" s="459">
        <f>('COMPRAS CONJ - FISICOS'!R98*'COMPRAS CONJ - PRECIOS'!R98)/1000</f>
        <v>0</v>
      </c>
      <c r="S98" s="459">
        <f>('COMPRAS CONJ - FISICOS'!S98*'COMPRAS CONJ - PRECIOS'!S98)/1000</f>
        <v>0</v>
      </c>
      <c r="T98" s="459">
        <f>('COMPRAS CONJ - FISICOS'!T98*'COMPRAS CONJ - PRECIOS'!T98)/1000</f>
        <v>0</v>
      </c>
      <c r="U98" s="459">
        <f>('COMPRAS CONJ - FISICOS'!U98*'COMPRAS CONJ - PRECIOS'!U98)/1000</f>
        <v>0</v>
      </c>
      <c r="V98" s="459">
        <f>('COMPRAS CONJ - FISICOS'!V98*'COMPRAS CONJ - PRECIOS'!V98)/1000</f>
        <v>0</v>
      </c>
      <c r="W98" s="459">
        <f>('COMPRAS CONJ - FISICOS'!W98*'COMPRAS CONJ - PRECIOS'!W98)/1000</f>
        <v>0</v>
      </c>
      <c r="X98" s="459">
        <f>('COMPRAS CONJ - FISICOS'!X98*'COMPRAS CONJ - PRECIOS'!X98)/1000</f>
        <v>0</v>
      </c>
      <c r="Y98" s="459">
        <f>('COMPRAS CONJ - FISICOS'!Y98*'COMPRAS CONJ - PRECIOS'!Y98)/1000</f>
        <v>0</v>
      </c>
      <c r="Z98" s="459">
        <f>('COMPRAS CONJ - FISICOS'!Z98*'COMPRAS CONJ - PRECIOS'!Z98)/1000</f>
        <v>0</v>
      </c>
      <c r="AA98" s="459">
        <f>('COMPRAS CONJ - FISICOS'!AA98*'COMPRAS CONJ - PRECIOS'!AA98)/1000</f>
        <v>0</v>
      </c>
      <c r="AB98" s="459">
        <f>('COMPRAS CONJ - FISICOS'!AB98*'COMPRAS CONJ - PRECIOS'!AB98)/1000</f>
        <v>0</v>
      </c>
      <c r="AC98" s="459">
        <f>('COMPRAS CONJ - FISICOS'!AC98*'COMPRAS CONJ - PRECIOS'!AC98)/1000</f>
        <v>0</v>
      </c>
      <c r="AD98" s="459">
        <f>('COMPRAS CONJ - FISICOS'!AD98*'COMPRAS CONJ - PRECIOS'!AD98)/1000</f>
        <v>0</v>
      </c>
      <c r="AE98" s="459">
        <f>('COMPRAS CONJ - FISICOS'!AE98*'COMPRAS CONJ - PRECIOS'!AE98)/1000</f>
        <v>0</v>
      </c>
      <c r="AF98" s="459">
        <f>('COMPRAS CONJ - FISICOS'!AF98*'COMPRAS CONJ - PRECIOS'!AF98)/1000</f>
        <v>4.11707108288E-2</v>
      </c>
      <c r="AG98" s="459">
        <f>('COMPRAS CONJ - FISICOS'!AG98*'COMPRAS CONJ - PRECIOS'!AG98)/1000</f>
        <v>0.1103684665216</v>
      </c>
      <c r="AH98" s="459">
        <f>('COMPRAS CONJ - FISICOS'!AH98*'COMPRAS CONJ - PRECIOS'!AH98)/1000</f>
        <v>0.1579087050744</v>
      </c>
      <c r="AI98" s="459">
        <f>('COMPRAS CONJ - FISICOS'!AI98*'COMPRAS CONJ - PRECIOS'!AI98)/1000</f>
        <v>0.15420900789279998</v>
      </c>
      <c r="AJ98" s="459">
        <f>('COMPRAS CONJ - FISICOS'!AJ98*'COMPRAS CONJ - PRECIOS'!AJ98)/1000</f>
        <v>0.16428178857999998</v>
      </c>
      <c r="AK98" s="459">
        <f>('COMPRAS CONJ - FISICOS'!AK98*'COMPRAS CONJ - PRECIOS'!AK98)/1000</f>
        <v>0.147680967168</v>
      </c>
      <c r="AL98" s="459">
        <f>('COMPRAS CONJ - FISICOS'!AL98*'COMPRAS CONJ - PRECIOS'!AL98)/1000</f>
        <v>0.16052763179600002</v>
      </c>
      <c r="AM98" s="459">
        <f>('COMPRAS CONJ - FISICOS'!AM98*'COMPRAS CONJ - PRECIOS'!AM98)/1000</f>
        <v>0.15168926876319996</v>
      </c>
      <c r="AN98" s="459">
        <f>('COMPRAS CONJ - FISICOS'!AN98*'COMPRAS CONJ - PRECIOS'!AN98)/1000</f>
        <v>0.1479042328232</v>
      </c>
      <c r="AO98" s="459">
        <f>('COMPRAS CONJ - FISICOS'!AO98*'COMPRAS CONJ - PRECIOS'!AO98)/1000</f>
        <v>0.15609731506879998</v>
      </c>
      <c r="AP98" s="459">
        <f>('COMPRAS CONJ - FISICOS'!AP98*'COMPRAS CONJ - PRECIOS'!AP98)/1000</f>
        <v>0.14906921916319996</v>
      </c>
      <c r="AQ98" s="459">
        <f>('COMPRAS CONJ - FISICOS'!AQ98*'COMPRAS CONJ - PRECIOS'!AQ98)/1000</f>
        <v>0.15531878604479996</v>
      </c>
      <c r="AR98" s="459">
        <f>('COMPRAS CONJ - FISICOS'!AR98*'COMPRAS CONJ - PRECIOS'!AR98)/1000</f>
        <v>0.12836894069760002</v>
      </c>
      <c r="AS98" s="459">
        <f>('COMPRAS CONJ - FISICOS'!AS98*'COMPRAS CONJ - PRECIOS'!AS98)/1000</f>
        <v>0.1307048558784</v>
      </c>
      <c r="AT98" s="459">
        <f>('COMPRAS CONJ - FISICOS'!AT98*'COMPRAS CONJ - PRECIOS'!AT98)/1000</f>
        <v>0.16027960143359998</v>
      </c>
      <c r="AU98" s="459">
        <f>('COMPRAS CONJ - FISICOS'!AU98*'COMPRAS CONJ - PRECIOS'!AU98)/1000</f>
        <v>0.13616998001279998</v>
      </c>
      <c r="AV98" s="459">
        <f>('COMPRAS CONJ - FISICOS'!AV98*'COMPRAS CONJ - PRECIOS'!AV98)/1000</f>
        <v>0.10378045000320002</v>
      </c>
      <c r="AW98" s="459">
        <f>('COMPRAS CONJ - FISICOS'!AW98*'COMPRAS CONJ - PRECIOS'!AW98)/1000</f>
        <v>0.1562390943552</v>
      </c>
      <c r="AX98" s="459">
        <f>('COMPRAS CONJ - FISICOS'!AX98*'COMPRAS CONJ - PRECIOS'!AX98)/1000</f>
        <v>0.16514157106560001</v>
      </c>
      <c r="AY98" s="459">
        <f>('COMPRAS CONJ - FISICOS'!AY98*'COMPRAS CONJ - PRECIOS'!AY98)/1000</f>
        <v>0.16158602380800002</v>
      </c>
      <c r="AZ98" s="459">
        <f>('COMPRAS CONJ - FISICOS'!AZ98*'COMPRAS CONJ - PRECIOS'!AZ98)/1000</f>
        <v>0.14859374465280001</v>
      </c>
      <c r="BA98" s="459">
        <f>('COMPRAS CONJ - FISICOS'!BA98*'COMPRAS CONJ - PRECIOS'!BA98)/1000</f>
        <v>0.1596183964032</v>
      </c>
      <c r="BB98" s="459">
        <f>('COMPRAS CONJ - FISICOS'!BB98*'COMPRAS CONJ - PRECIOS'!BB98)/1000</f>
        <v>0.12013090462079999</v>
      </c>
      <c r="BC98" s="459">
        <f>('COMPRAS CONJ - FISICOS'!BC98*'COMPRAS CONJ - PRECIOS'!BC98)/1000</f>
        <v>0.16246249161599999</v>
      </c>
      <c r="BD98" s="459">
        <f>('COMPRAS CONJ - FISICOS'!BD98*'COMPRAS CONJ - PRECIOS'!BD98)/1000</f>
        <v>0.16595639388720002</v>
      </c>
      <c r="BE98" s="459">
        <f>('COMPRAS CONJ - FISICOS'!BE98*'COMPRAS CONJ - PRECIOS'!BE98)/1000</f>
        <v>0.1135802382624</v>
      </c>
      <c r="BF98" s="459">
        <f>('COMPRAS CONJ - FISICOS'!BF98*'COMPRAS CONJ - PRECIOS'!BF98)/1000</f>
        <v>0.16809029677439999</v>
      </c>
      <c r="BG98" s="459">
        <f>('COMPRAS CONJ - FISICOS'!BG98*'COMPRAS CONJ - PRECIOS'!BG98)/1000</f>
        <v>0.16153991375760002</v>
      </c>
      <c r="BH98" s="459">
        <f>('COMPRAS CONJ - FISICOS'!BH98*'COMPRAS CONJ - PRECIOS'!BH98)/1000</f>
        <v>0.16514952577200001</v>
      </c>
      <c r="BI98" s="459">
        <f>('COMPRAS CONJ - FISICOS'!BI98*'COMPRAS CONJ - PRECIOS'!BI98)/1000</f>
        <v>0.16105478623919997</v>
      </c>
      <c r="BJ98" s="459">
        <f>('COMPRAS CONJ - FISICOS'!BJ98*'COMPRAS CONJ - PRECIOS'!BJ98)/1000</f>
        <v>0.16770873797999999</v>
      </c>
      <c r="BK98" s="459">
        <f>('COMPRAS CONJ - FISICOS'!BK98*'COMPRAS CONJ - PRECIOS'!BK98)/1000</f>
        <v>0.16931376282239999</v>
      </c>
      <c r="BL98" s="459">
        <f>('COMPRAS CONJ - FISICOS'!BL98*'COMPRAS CONJ - PRECIOS'!BL98)/1000</f>
        <v>0.15938258691600002</v>
      </c>
      <c r="BM98" s="459">
        <f>('COMPRAS CONJ - FISICOS'!BM98*'COMPRAS CONJ - PRECIOS'!BM98)/1000</f>
        <v>0.17002132111439999</v>
      </c>
      <c r="BN98" s="459">
        <f>('COMPRAS CONJ - FISICOS'!BN98*'COMPRAS CONJ - PRECIOS'!BN98)/1000</f>
        <v>0.136573269336</v>
      </c>
      <c r="BO98" s="459">
        <f>('COMPRAS CONJ - FISICOS'!BO98*'COMPRAS CONJ - PRECIOS'!BO98)/1000</f>
        <v>0.1658392741152</v>
      </c>
      <c r="BP98" s="459">
        <f>('COMPRAS CONJ - FISICOS'!BP98*'COMPRAS CONJ - PRECIOS'!BP98)/1000</f>
        <v>0.17208880780320002</v>
      </c>
      <c r="BQ98" s="459">
        <f>('COMPRAS CONJ - FISICOS'!BQ98*'COMPRAS CONJ - PRECIOS'!BQ98)/1000</f>
        <v>0.15697252383840005</v>
      </c>
      <c r="BR98" s="459">
        <f>('COMPRAS CONJ - FISICOS'!BR98*'COMPRAS CONJ - PRECIOS'!BR98)/1000</f>
        <v>0.16319707295760003</v>
      </c>
      <c r="BS98" s="459">
        <f>('COMPRAS CONJ - FISICOS'!BS98*'COMPRAS CONJ - PRECIOS'!BS98)/1000</f>
        <v>0.15255018577439999</v>
      </c>
      <c r="BT98" s="459">
        <f>('COMPRAS CONJ - FISICOS'!BT98*'COMPRAS CONJ - PRECIOS'!BT98)/1000</f>
        <v>0.12757968642118409</v>
      </c>
      <c r="BU98" s="459">
        <f>('COMPRAS CONJ - FISICOS'!BU98*'COMPRAS CONJ - PRECIOS'!BU98)/1000</f>
        <v>0.13266372956916361</v>
      </c>
      <c r="BV98" s="459">
        <f>('COMPRAS CONJ - FISICOS'!BV98*'COMPRAS CONJ - PRECIOS'!BV98)/1000</f>
        <v>0.13540208663157549</v>
      </c>
      <c r="BW98" s="459">
        <f>('COMPRAS CONJ - FISICOS'!BW98*'COMPRAS CONJ - PRECIOS'!BW98)/1000</f>
        <v>0.13219539348403436</v>
      </c>
      <c r="BX98" s="459">
        <f>('COMPRAS CONJ - FISICOS'!BX98*'COMPRAS CONJ - PRECIOS'!BX98)/1000</f>
        <v>0.12013156459771503</v>
      </c>
      <c r="BY98" s="459">
        <f>('COMPRAS CONJ - FISICOS'!BY98*'COMPRAS CONJ - PRECIOS'!BY98)/1000</f>
        <v>0.12244800195282003</v>
      </c>
      <c r="BZ98" s="459">
        <f>('COMPRAS CONJ - FISICOS'!BZ98*'COMPRAS CONJ - PRECIOS'!BZ98)/1000</f>
        <v>0.12341976571980302</v>
      </c>
      <c r="CA98" s="459">
        <f>('COMPRAS CONJ - FISICOS'!CA98*'COMPRAS CONJ - PRECIOS'!CA98)/1000</f>
        <v>0.12399266215098327</v>
      </c>
    </row>
    <row r="99" spans="1:79" x14ac:dyDescent="0.3">
      <c r="A99" s="9" t="s">
        <v>3398</v>
      </c>
      <c r="B99" s="16" t="s">
        <v>2934</v>
      </c>
      <c r="C99" s="440" t="s">
        <v>3453</v>
      </c>
      <c r="D99" s="11" t="s">
        <v>2815</v>
      </c>
      <c r="E99" s="9" t="s">
        <v>2854</v>
      </c>
      <c r="F99" s="9" t="s">
        <v>3454</v>
      </c>
      <c r="G99" s="9" t="s">
        <v>3455</v>
      </c>
      <c r="H99" s="12" t="s">
        <v>3449</v>
      </c>
      <c r="I99" s="13">
        <v>175</v>
      </c>
      <c r="J99" s="14">
        <v>1</v>
      </c>
      <c r="K99" s="24">
        <v>43383</v>
      </c>
      <c r="L99" s="24">
        <v>43844</v>
      </c>
      <c r="M99" s="689">
        <v>43844</v>
      </c>
      <c r="N99" s="459">
        <f>('COMPRAS CONJ - FISICOS'!N99*'COMPRAS CONJ - PRECIOS'!N99)/1000</f>
        <v>0</v>
      </c>
      <c r="O99" s="459">
        <f>('COMPRAS CONJ - FISICOS'!O99*'COMPRAS CONJ - PRECIOS'!O99)/1000</f>
        <v>0</v>
      </c>
      <c r="P99" s="459">
        <f>('COMPRAS CONJ - FISICOS'!P99*'COMPRAS CONJ - PRECIOS'!P99)/1000</f>
        <v>0</v>
      </c>
      <c r="Q99" s="459">
        <f>('COMPRAS CONJ - FISICOS'!Q99*'COMPRAS CONJ - PRECIOS'!Q99)/1000</f>
        <v>0</v>
      </c>
      <c r="R99" s="459">
        <f>('COMPRAS CONJ - FISICOS'!R99*'COMPRAS CONJ - PRECIOS'!R99)/1000</f>
        <v>0</v>
      </c>
      <c r="S99" s="459">
        <f>('COMPRAS CONJ - FISICOS'!S99*'COMPRAS CONJ - PRECIOS'!S99)/1000</f>
        <v>0</v>
      </c>
      <c r="T99" s="459">
        <f>('COMPRAS CONJ - FISICOS'!T99*'COMPRAS CONJ - PRECIOS'!T99)/1000</f>
        <v>0</v>
      </c>
      <c r="U99" s="459">
        <f>('COMPRAS CONJ - FISICOS'!U99*'COMPRAS CONJ - PRECIOS'!U99)/1000</f>
        <v>0</v>
      </c>
      <c r="V99" s="459">
        <f>('COMPRAS CONJ - FISICOS'!V99*'COMPRAS CONJ - PRECIOS'!V99)/1000</f>
        <v>0</v>
      </c>
      <c r="W99" s="459">
        <f>('COMPRAS CONJ - FISICOS'!W99*'COMPRAS CONJ - PRECIOS'!W99)/1000</f>
        <v>0</v>
      </c>
      <c r="X99" s="459">
        <f>('COMPRAS CONJ - FISICOS'!X99*'COMPRAS CONJ - PRECIOS'!X99)/1000</f>
        <v>0</v>
      </c>
      <c r="Y99" s="459">
        <f>('COMPRAS CONJ - FISICOS'!Y99*'COMPRAS CONJ - PRECIOS'!Y99)/1000</f>
        <v>0</v>
      </c>
      <c r="Z99" s="459">
        <f>('COMPRAS CONJ - FISICOS'!Z99*'COMPRAS CONJ - PRECIOS'!Z99)/1000</f>
        <v>0</v>
      </c>
      <c r="AA99" s="459">
        <f>('COMPRAS CONJ - FISICOS'!AA99*'COMPRAS CONJ - PRECIOS'!AA99)/1000</f>
        <v>0</v>
      </c>
      <c r="AB99" s="459">
        <f>('COMPRAS CONJ - FISICOS'!AB99*'COMPRAS CONJ - PRECIOS'!AB99)/1000</f>
        <v>0</v>
      </c>
      <c r="AC99" s="459">
        <f>('COMPRAS CONJ - FISICOS'!AC99*'COMPRAS CONJ - PRECIOS'!AC99)/1000</f>
        <v>0</v>
      </c>
      <c r="AD99" s="459">
        <f>('COMPRAS CONJ - FISICOS'!AD99*'COMPRAS CONJ - PRECIOS'!AD99)/1000</f>
        <v>0</v>
      </c>
      <c r="AE99" s="459">
        <f>('COMPRAS CONJ - FISICOS'!AE99*'COMPRAS CONJ - PRECIOS'!AE99)/1000</f>
        <v>0</v>
      </c>
      <c r="AF99" s="459">
        <f>('COMPRAS CONJ - FISICOS'!AF99*'COMPRAS CONJ - PRECIOS'!AF99)/1000</f>
        <v>0</v>
      </c>
      <c r="AG99" s="459">
        <f>('COMPRAS CONJ - FISICOS'!AG99*'COMPRAS CONJ - PRECIOS'!AG99)/1000</f>
        <v>0</v>
      </c>
      <c r="AH99" s="459">
        <f>('COMPRAS CONJ - FISICOS'!AH99*'COMPRAS CONJ - PRECIOS'!AH99)/1000</f>
        <v>0</v>
      </c>
      <c r="AI99" s="459">
        <f>('COMPRAS CONJ - FISICOS'!AI99*'COMPRAS CONJ - PRECIOS'!AI99)/1000</f>
        <v>0</v>
      </c>
      <c r="AJ99" s="459">
        <f>('COMPRAS CONJ - FISICOS'!AJ99*'COMPRAS CONJ - PRECIOS'!AJ99)/1000</f>
        <v>0</v>
      </c>
      <c r="AK99" s="459">
        <f>('COMPRAS CONJ - FISICOS'!AK99*'COMPRAS CONJ - PRECIOS'!AK99)/1000</f>
        <v>0</v>
      </c>
      <c r="AL99" s="459">
        <f>('COMPRAS CONJ - FISICOS'!AL99*'COMPRAS CONJ - PRECIOS'!AL99)/1000</f>
        <v>0</v>
      </c>
      <c r="AM99" s="459">
        <f>('COMPRAS CONJ - FISICOS'!AM99*'COMPRAS CONJ - PRECIOS'!AM99)/1000</f>
        <v>0</v>
      </c>
      <c r="AN99" s="459">
        <f>('COMPRAS CONJ - FISICOS'!AN99*'COMPRAS CONJ - PRECIOS'!AN99)/1000</f>
        <v>0</v>
      </c>
      <c r="AO99" s="459">
        <f>('COMPRAS CONJ - FISICOS'!AO99*'COMPRAS CONJ - PRECIOS'!AO99)/1000</f>
        <v>0</v>
      </c>
      <c r="AP99" s="459">
        <f>('COMPRAS CONJ - FISICOS'!AP99*'COMPRAS CONJ - PRECIOS'!AP99)/1000</f>
        <v>0</v>
      </c>
      <c r="AQ99" s="459">
        <f>('COMPRAS CONJ - FISICOS'!AQ99*'COMPRAS CONJ - PRECIOS'!AQ99)/1000</f>
        <v>0</v>
      </c>
      <c r="AR99" s="459">
        <f>('COMPRAS CONJ - FISICOS'!AR99*'COMPRAS CONJ - PRECIOS'!AR99)/1000</f>
        <v>1.2855232424124995E-2</v>
      </c>
      <c r="AS99" s="459">
        <f>('COMPRAS CONJ - FISICOS'!AS99*'COMPRAS CONJ - PRECIOS'!AS99)/1000</f>
        <v>1.7044855487624994E-2</v>
      </c>
      <c r="AT99" s="459">
        <f>('COMPRAS CONJ - FISICOS'!AT99*'COMPRAS CONJ - PRECIOS'!AT99)/1000</f>
        <v>4.6176941360374993E-2</v>
      </c>
      <c r="AU99" s="459">
        <f>('COMPRAS CONJ - FISICOS'!AU99*'COMPRAS CONJ - PRECIOS'!AU99)/1000</f>
        <v>7.9494556469124969E-2</v>
      </c>
      <c r="AV99" s="459">
        <f>('COMPRAS CONJ - FISICOS'!AV99*'COMPRAS CONJ - PRECIOS'!AV99)/1000</f>
        <v>0.125750713391625</v>
      </c>
      <c r="AW99" s="459">
        <f>('COMPRAS CONJ - FISICOS'!AW99*'COMPRAS CONJ - PRECIOS'!AW99)/1000</f>
        <v>0.14192092263387496</v>
      </c>
      <c r="AX99" s="459">
        <f>('COMPRAS CONJ - FISICOS'!AX99*'COMPRAS CONJ - PRECIOS'!AX99)/1000</f>
        <v>0.13866244063524996</v>
      </c>
      <c r="AY99" s="459">
        <f>('COMPRAS CONJ - FISICOS'!AY99*'COMPRAS CONJ - PRECIOS'!AY99)/1000</f>
        <v>0.14336031238287494</v>
      </c>
      <c r="AZ99" s="459">
        <f>('COMPRAS CONJ - FISICOS'!AZ99*'COMPRAS CONJ - PRECIOS'!AZ99)/1000</f>
        <v>0.13934897550699998</v>
      </c>
      <c r="BA99" s="459">
        <f>('COMPRAS CONJ - FISICOS'!BA99*'COMPRAS CONJ - PRECIOS'!BA99)/1000</f>
        <v>0.14852815552749996</v>
      </c>
      <c r="BB99" s="459">
        <f>('COMPRAS CONJ - FISICOS'!BB99*'COMPRAS CONJ - PRECIOS'!BB99)/1000</f>
        <v>0.12442554142987496</v>
      </c>
      <c r="BC99" s="459">
        <f>('COMPRAS CONJ - FISICOS'!BC99*'COMPRAS CONJ - PRECIOS'!BC99)/1000</f>
        <v>0.14422022084924996</v>
      </c>
      <c r="BD99" s="459">
        <f>('COMPRAS CONJ - FISICOS'!BD99*'COMPRAS CONJ - PRECIOS'!BD99)/1000</f>
        <v>7.1499514925999985E-2</v>
      </c>
      <c r="BE99" s="459">
        <f>('COMPRAS CONJ - FISICOS'!BE99*'COMPRAS CONJ - PRECIOS'!BE99)/1000</f>
        <v>0.11802618042599998</v>
      </c>
      <c r="BF99" s="459">
        <f>('COMPRAS CONJ - FISICOS'!BF99*'COMPRAS CONJ - PRECIOS'!BF99)/1000</f>
        <v>0.14917135930199998</v>
      </c>
      <c r="BG99" s="459">
        <f>('COMPRAS CONJ - FISICOS'!BG99*'COMPRAS CONJ - PRECIOS'!BG99)/1000</f>
        <v>0.14348386476899999</v>
      </c>
      <c r="BH99" s="459">
        <f>('COMPRAS CONJ - FISICOS'!BH99*'COMPRAS CONJ - PRECIOS'!BH99)/1000</f>
        <v>0.15262952917799999</v>
      </c>
      <c r="BI99" s="459">
        <f>('COMPRAS CONJ - FISICOS'!BI99*'COMPRAS CONJ - PRECIOS'!BI99)/1000</f>
        <v>0.14179121010599999</v>
      </c>
      <c r="BJ99" s="459">
        <f>('COMPRAS CONJ - FISICOS'!BJ99*'COMPRAS CONJ - PRECIOS'!BJ99)/1000</f>
        <v>0.13681670809800001</v>
      </c>
      <c r="BK99" s="459">
        <f>('COMPRAS CONJ - FISICOS'!BK99*'COMPRAS CONJ - PRECIOS'!BK99)/1000</f>
        <v>0.14248796513700002</v>
      </c>
      <c r="BL99" s="459">
        <f>('COMPRAS CONJ - FISICOS'!BL99*'COMPRAS CONJ - PRECIOS'!BL99)/1000</f>
        <v>0.13821292440899999</v>
      </c>
      <c r="BM99" s="459">
        <f>('COMPRAS CONJ - FISICOS'!BM99*'COMPRAS CONJ - PRECIOS'!BM99)/1000</f>
        <v>0.15249900470699998</v>
      </c>
      <c r="BN99" s="459">
        <f>('COMPRAS CONJ - FISICOS'!BN99*'COMPRAS CONJ - PRECIOS'!BN99)/1000</f>
        <v>0.14652922758599998</v>
      </c>
      <c r="BO99" s="459">
        <f>('COMPRAS CONJ - FISICOS'!BO99*'COMPRAS CONJ - PRECIOS'!BO99)/1000</f>
        <v>0.14837176680899997</v>
      </c>
      <c r="BP99" s="459">
        <f>('COMPRAS CONJ - FISICOS'!BP99*'COMPRAS CONJ - PRECIOS'!BP99)/1000</f>
        <v>0.15253461925537498</v>
      </c>
      <c r="BQ99" s="459">
        <f>('COMPRAS CONJ - FISICOS'!BQ99*'COMPRAS CONJ - PRECIOS'!BQ99)/1000</f>
        <v>0.13962682256512499</v>
      </c>
      <c r="BR99" s="459">
        <f>('COMPRAS CONJ - FISICOS'!BR99*'COMPRAS CONJ - PRECIOS'!BR99)/1000</f>
        <v>0.144110102101875</v>
      </c>
      <c r="BS99" s="459">
        <f>('COMPRAS CONJ - FISICOS'!BS99*'COMPRAS CONJ - PRECIOS'!BS99)/1000</f>
        <v>0.15108402191400003</v>
      </c>
      <c r="BT99" s="459">
        <f>('COMPRAS CONJ - FISICOS'!BT99*'COMPRAS CONJ - PRECIOS'!BT99)/1000</f>
        <v>0.13628826226639917</v>
      </c>
      <c r="BU99" s="459">
        <f>('COMPRAS CONJ - FISICOS'!BU99*'COMPRAS CONJ - PRECIOS'!BU99)/1000</f>
        <v>0.1417193416596973</v>
      </c>
      <c r="BV99" s="459">
        <f>('COMPRAS CONJ - FISICOS'!BV99*'COMPRAS CONJ - PRECIOS'!BV99)/1000</f>
        <v>0.14464461868435582</v>
      </c>
      <c r="BW99" s="459">
        <f>('COMPRAS CONJ - FISICOS'!BW99*'COMPRAS CONJ - PRECIOS'!BW99)/1000</f>
        <v>0.14121903700313779</v>
      </c>
      <c r="BX99" s="459">
        <f>('COMPRAS CONJ - FISICOS'!BX99*'COMPRAS CONJ - PRECIOS'!BX99)/1000</f>
        <v>0.12833173243830512</v>
      </c>
      <c r="BY99" s="459">
        <f>('COMPRAS CONJ - FISICOS'!BY99*'COMPRAS CONJ - PRECIOS'!BY99)/1000</f>
        <v>0.13080628956124699</v>
      </c>
      <c r="BZ99" s="459">
        <f>('COMPRAS CONJ - FISICOS'!BZ99*'COMPRAS CONJ - PRECIOS'!BZ99)/1000</f>
        <v>0.13184438581975585</v>
      </c>
      <c r="CA99" s="459">
        <f>('COMPRAS CONJ - FISICOS'!CA99*'COMPRAS CONJ - PRECIOS'!CA99)/1000</f>
        <v>0.13245638810048266</v>
      </c>
    </row>
    <row r="100" spans="1:79" ht="20.399999999999999" x14ac:dyDescent="0.3">
      <c r="A100" s="9" t="s">
        <v>3425</v>
      </c>
      <c r="B100" s="16" t="s">
        <v>2934</v>
      </c>
      <c r="C100" s="440" t="s">
        <v>3456</v>
      </c>
      <c r="D100" s="11" t="s">
        <v>2815</v>
      </c>
      <c r="E100" s="9" t="s">
        <v>3408</v>
      </c>
      <c r="F100" s="9" t="s">
        <v>3457</v>
      </c>
      <c r="G100" s="9" t="s">
        <v>3458</v>
      </c>
      <c r="H100" s="12" t="s">
        <v>6714</v>
      </c>
      <c r="I100" s="13">
        <v>156.85</v>
      </c>
      <c r="J100" s="14">
        <v>2</v>
      </c>
      <c r="K100" s="24">
        <v>43187</v>
      </c>
      <c r="L100" s="24">
        <v>44204</v>
      </c>
      <c r="M100" s="689">
        <v>44204</v>
      </c>
      <c r="N100" s="459">
        <f>('COMPRAS CONJ - FISICOS'!N100*'COMPRAS CONJ - PRECIOS'!N100)/1000</f>
        <v>0</v>
      </c>
      <c r="O100" s="459">
        <f>('COMPRAS CONJ - FISICOS'!O100*'COMPRAS CONJ - PRECIOS'!O100)/1000</f>
        <v>0</v>
      </c>
      <c r="P100" s="459">
        <f>('COMPRAS CONJ - FISICOS'!P100*'COMPRAS CONJ - PRECIOS'!P100)/1000</f>
        <v>0</v>
      </c>
      <c r="Q100" s="459">
        <f>('COMPRAS CONJ - FISICOS'!Q100*'COMPRAS CONJ - PRECIOS'!Q100)/1000</f>
        <v>0</v>
      </c>
      <c r="R100" s="459">
        <f>('COMPRAS CONJ - FISICOS'!R100*'COMPRAS CONJ - PRECIOS'!R100)/1000</f>
        <v>0</v>
      </c>
      <c r="S100" s="459">
        <f>('COMPRAS CONJ - FISICOS'!S100*'COMPRAS CONJ - PRECIOS'!S100)/1000</f>
        <v>0</v>
      </c>
      <c r="T100" s="459">
        <f>('COMPRAS CONJ - FISICOS'!T100*'COMPRAS CONJ - PRECIOS'!T100)/1000</f>
        <v>0</v>
      </c>
      <c r="U100" s="459">
        <f>('COMPRAS CONJ - FISICOS'!U100*'COMPRAS CONJ - PRECIOS'!U100)/1000</f>
        <v>0</v>
      </c>
      <c r="V100" s="459">
        <f>('COMPRAS CONJ - FISICOS'!V100*'COMPRAS CONJ - PRECIOS'!V100)/1000</f>
        <v>0</v>
      </c>
      <c r="W100" s="459">
        <f>('COMPRAS CONJ - FISICOS'!W100*'COMPRAS CONJ - PRECIOS'!W100)/1000</f>
        <v>0</v>
      </c>
      <c r="X100" s="459">
        <f>('COMPRAS CONJ - FISICOS'!X100*'COMPRAS CONJ - PRECIOS'!X100)/1000</f>
        <v>0</v>
      </c>
      <c r="Y100" s="459">
        <f>('COMPRAS CONJ - FISICOS'!Y100*'COMPRAS CONJ - PRECIOS'!Y100)/1000</f>
        <v>0</v>
      </c>
      <c r="Z100" s="459">
        <f>('COMPRAS CONJ - FISICOS'!Z100*'COMPRAS CONJ - PRECIOS'!Z100)/1000</f>
        <v>0</v>
      </c>
      <c r="AA100" s="459">
        <f>('COMPRAS CONJ - FISICOS'!AA100*'COMPRAS CONJ - PRECIOS'!AA100)/1000</f>
        <v>0</v>
      </c>
      <c r="AB100" s="459">
        <f>('COMPRAS CONJ - FISICOS'!AB100*'COMPRAS CONJ - PRECIOS'!AB100)/1000</f>
        <v>0</v>
      </c>
      <c r="AC100" s="459">
        <f>('COMPRAS CONJ - FISICOS'!AC100*'COMPRAS CONJ - PRECIOS'!AC100)/1000</f>
        <v>0</v>
      </c>
      <c r="AD100" s="459">
        <f>('COMPRAS CONJ - FISICOS'!AD100*'COMPRAS CONJ - PRECIOS'!AD100)/1000</f>
        <v>0</v>
      </c>
      <c r="AE100" s="459">
        <f>('COMPRAS CONJ - FISICOS'!AE100*'COMPRAS CONJ - PRECIOS'!AE100)/1000</f>
        <v>0</v>
      </c>
      <c r="AF100" s="459">
        <f>('COMPRAS CONJ - FISICOS'!AF100*'COMPRAS CONJ - PRECIOS'!AF100)/1000</f>
        <v>0</v>
      </c>
      <c r="AG100" s="459">
        <f>('COMPRAS CONJ - FISICOS'!AG100*'COMPRAS CONJ - PRECIOS'!AG100)/1000</f>
        <v>0</v>
      </c>
      <c r="AH100" s="459">
        <f>('COMPRAS CONJ - FISICOS'!AH100*'COMPRAS CONJ - PRECIOS'!AH100)/1000</f>
        <v>0</v>
      </c>
      <c r="AI100" s="459">
        <f>('COMPRAS CONJ - FISICOS'!AI100*'COMPRAS CONJ - PRECIOS'!AI100)/1000</f>
        <v>0</v>
      </c>
      <c r="AJ100" s="459">
        <f>('COMPRAS CONJ - FISICOS'!AJ100*'COMPRAS CONJ - PRECIOS'!AJ100)/1000</f>
        <v>0</v>
      </c>
      <c r="AK100" s="459">
        <f>('COMPRAS CONJ - FISICOS'!AK100*'COMPRAS CONJ - PRECIOS'!AK100)/1000</f>
        <v>0</v>
      </c>
      <c r="AL100" s="459">
        <f>('COMPRAS CONJ - FISICOS'!AL100*'COMPRAS CONJ - PRECIOS'!AL100)/1000</f>
        <v>0</v>
      </c>
      <c r="AM100" s="459">
        <f>('COMPRAS CONJ - FISICOS'!AM100*'COMPRAS CONJ - PRECIOS'!AM100)/1000</f>
        <v>0</v>
      </c>
      <c r="AN100" s="459">
        <f>('COMPRAS CONJ - FISICOS'!AN100*'COMPRAS CONJ - PRECIOS'!AN100)/1000</f>
        <v>0</v>
      </c>
      <c r="AO100" s="459">
        <f>('COMPRAS CONJ - FISICOS'!AO100*'COMPRAS CONJ - PRECIOS'!AO100)/1000</f>
        <v>0</v>
      </c>
      <c r="AP100" s="459">
        <f>('COMPRAS CONJ - FISICOS'!AP100*'COMPRAS CONJ - PRECIOS'!AP100)/1000</f>
        <v>0</v>
      </c>
      <c r="AQ100" s="459">
        <f>('COMPRAS CONJ - FISICOS'!AQ100*'COMPRAS CONJ - PRECIOS'!AQ100)/1000</f>
        <v>0</v>
      </c>
      <c r="AR100" s="459">
        <f>('COMPRAS CONJ - FISICOS'!AR100*'COMPRAS CONJ - PRECIOS'!AR100)/1000</f>
        <v>0</v>
      </c>
      <c r="AS100" s="459">
        <f>('COMPRAS CONJ - FISICOS'!AS100*'COMPRAS CONJ - PRECIOS'!AS100)/1000</f>
        <v>0</v>
      </c>
      <c r="AT100" s="459">
        <f>('COMPRAS CONJ - FISICOS'!AT100*'COMPRAS CONJ - PRECIOS'!AT100)/1000</f>
        <v>0</v>
      </c>
      <c r="AU100" s="459">
        <f>('COMPRAS CONJ - FISICOS'!AU100*'COMPRAS CONJ - PRECIOS'!AU100)/1000</f>
        <v>0</v>
      </c>
      <c r="AV100" s="459">
        <f>('COMPRAS CONJ - FISICOS'!AV100*'COMPRAS CONJ - PRECIOS'!AV100)/1000</f>
        <v>0</v>
      </c>
      <c r="AW100" s="459">
        <f>('COMPRAS CONJ - FISICOS'!AW100*'COMPRAS CONJ - PRECIOS'!AW100)/1000</f>
        <v>0</v>
      </c>
      <c r="AX100" s="459">
        <f>('COMPRAS CONJ - FISICOS'!AX100*'COMPRAS CONJ - PRECIOS'!AX100)/1000</f>
        <v>0</v>
      </c>
      <c r="AY100" s="459">
        <f>('COMPRAS CONJ - FISICOS'!AY100*'COMPRAS CONJ - PRECIOS'!AY100)/1000</f>
        <v>0</v>
      </c>
      <c r="AZ100" s="459">
        <f>('COMPRAS CONJ - FISICOS'!AZ100*'COMPRAS CONJ - PRECIOS'!AZ100)/1000</f>
        <v>0</v>
      </c>
      <c r="BA100" s="459">
        <f>('COMPRAS CONJ - FISICOS'!BA100*'COMPRAS CONJ - PRECIOS'!BA100)/1000</f>
        <v>0</v>
      </c>
      <c r="BB100" s="459">
        <f>('COMPRAS CONJ - FISICOS'!BB100*'COMPRAS CONJ - PRECIOS'!BB100)/1000</f>
        <v>0</v>
      </c>
      <c r="BC100" s="459">
        <f>('COMPRAS CONJ - FISICOS'!BC100*'COMPRAS CONJ - PRECIOS'!BC100)/1000</f>
        <v>0</v>
      </c>
      <c r="BD100" s="459">
        <f>('COMPRAS CONJ - FISICOS'!BD100*'COMPRAS CONJ - PRECIOS'!BD100)/1000</f>
        <v>8.4011632395900995E-2</v>
      </c>
      <c r="BE100" s="459">
        <f>('COMPRAS CONJ - FISICOS'!BE100*'COMPRAS CONJ - PRECIOS'!BE100)/1000</f>
        <v>0.15890061906699574</v>
      </c>
      <c r="BF100" s="459">
        <f>('COMPRAS CONJ - FISICOS'!BF100*'COMPRAS CONJ - PRECIOS'!BF100)/1000</f>
        <v>0.22408978870206772</v>
      </c>
      <c r="BG100" s="459">
        <f>('COMPRAS CONJ - FISICOS'!BG100*'COMPRAS CONJ - PRECIOS'!BG100)/1000</f>
        <v>0.15450248561378749</v>
      </c>
      <c r="BH100" s="459">
        <f>('COMPRAS CONJ - FISICOS'!BH100*'COMPRAS CONJ - PRECIOS'!BH100)/1000</f>
        <v>0.11691608445585425</v>
      </c>
      <c r="BI100" s="459">
        <f>('COMPRAS CONJ - FISICOS'!BI100*'COMPRAS CONJ - PRECIOS'!BI100)/1000</f>
        <v>0.213897559778154</v>
      </c>
      <c r="BJ100" s="459">
        <f>('COMPRAS CONJ - FISICOS'!BJ100*'COMPRAS CONJ - PRECIOS'!BJ100)/1000</f>
        <v>0.24709555096650723</v>
      </c>
      <c r="BK100" s="459">
        <f>('COMPRAS CONJ - FISICOS'!BK100*'COMPRAS CONJ - PRECIOS'!BK100)/1000</f>
        <v>0.22403988705023972</v>
      </c>
      <c r="BL100" s="459">
        <f>('COMPRAS CONJ - FISICOS'!BL100*'COMPRAS CONJ - PRECIOS'!BL100)/1000</f>
        <v>0.24731276992152318</v>
      </c>
      <c r="BM100" s="459">
        <f>('COMPRAS CONJ - FISICOS'!BM100*'COMPRAS CONJ - PRECIOS'!BM100)/1000</f>
        <v>0.24521268091977647</v>
      </c>
      <c r="BN100" s="459">
        <f>('COMPRAS CONJ - FISICOS'!BN100*'COMPRAS CONJ - PRECIOS'!BN100)/1000</f>
        <v>0.18485369764252646</v>
      </c>
      <c r="BO100" s="459">
        <f>('COMPRAS CONJ - FISICOS'!BO100*'COMPRAS CONJ - PRECIOS'!BO100)/1000</f>
        <v>0.20643964783528623</v>
      </c>
      <c r="BP100" s="459">
        <f>('COMPRAS CONJ - FISICOS'!BP100*'COMPRAS CONJ - PRECIOS'!BP100)/1000</f>
        <v>0.24144650626084194</v>
      </c>
      <c r="BQ100" s="459">
        <f>('COMPRAS CONJ - FISICOS'!BQ100*'COMPRAS CONJ - PRECIOS'!BQ100)/1000</f>
        <v>0.23254913383344591</v>
      </c>
      <c r="BR100" s="459">
        <f>('COMPRAS CONJ - FISICOS'!BR100*'COMPRAS CONJ - PRECIOS'!BR100)/1000</f>
        <v>0.25660166868619189</v>
      </c>
      <c r="BS100" s="459">
        <f>('COMPRAS CONJ - FISICOS'!BS100*'COMPRAS CONJ - PRECIOS'!BS100)/1000</f>
        <v>0.22719682864005</v>
      </c>
      <c r="BT100" s="459">
        <f>('COMPRAS CONJ - FISICOS'!BT100*'COMPRAS CONJ - PRECIOS'!BT100)/1000</f>
        <v>0.20594678723070528</v>
      </c>
      <c r="BU100" s="459">
        <f>('COMPRAS CONJ - FISICOS'!BU100*'COMPRAS CONJ - PRECIOS'!BU100)/1000</f>
        <v>0.21415375482750609</v>
      </c>
      <c r="BV100" s="459">
        <f>('COMPRAS CONJ - FISICOS'!BV100*'COMPRAS CONJ - PRECIOS'!BV100)/1000</f>
        <v>0.21857417515549171</v>
      </c>
      <c r="BW100" s="459">
        <f>('COMPRAS CONJ - FISICOS'!BW100*'COMPRAS CONJ - PRECIOS'!BW100)/1000</f>
        <v>0.21339773860907646</v>
      </c>
      <c r="BX100" s="459">
        <f>('COMPRAS CONJ - FISICOS'!BX100*'COMPRAS CONJ - PRECIOS'!BX100)/1000</f>
        <v>0.19392358194250309</v>
      </c>
      <c r="BY100" s="459">
        <f>('COMPRAS CONJ - FISICOS'!BY100*'COMPRAS CONJ - PRECIOS'!BY100)/1000</f>
        <v>0.19766291415507906</v>
      </c>
      <c r="BZ100" s="459">
        <f>('COMPRAS CONJ - FISICOS'!BZ100*'COMPRAS CONJ - PRECIOS'!BZ100)/1000</f>
        <v>0.19923159355358966</v>
      </c>
      <c r="CA100" s="459">
        <f>('COMPRAS CONJ - FISICOS'!CA100*'COMPRAS CONJ - PRECIOS'!CA100)/1000</f>
        <v>0.20015639735838966</v>
      </c>
    </row>
    <row r="101" spans="1:79" ht="15" thickBot="1" x14ac:dyDescent="0.35">
      <c r="A101" s="9" t="s">
        <v>3425</v>
      </c>
      <c r="B101" s="16" t="s">
        <v>2934</v>
      </c>
      <c r="C101" s="443" t="s">
        <v>3459</v>
      </c>
      <c r="D101" s="11" t="s">
        <v>2815</v>
      </c>
      <c r="E101" s="9" t="s">
        <v>2854</v>
      </c>
      <c r="F101" s="9" t="s">
        <v>3460</v>
      </c>
      <c r="G101" s="9" t="s">
        <v>3461</v>
      </c>
      <c r="H101" s="12" t="s">
        <v>6715</v>
      </c>
      <c r="I101" s="13">
        <v>156.85</v>
      </c>
      <c r="J101" s="14">
        <v>0.8</v>
      </c>
      <c r="K101" s="24">
        <v>43369</v>
      </c>
      <c r="L101" s="24">
        <v>44149</v>
      </c>
      <c r="M101" s="689">
        <v>44149</v>
      </c>
      <c r="N101" s="459">
        <f>('COMPRAS CONJ - FISICOS'!N101*'COMPRAS CONJ - PRECIOS'!N101)/1000</f>
        <v>0</v>
      </c>
      <c r="O101" s="459">
        <f>('COMPRAS CONJ - FISICOS'!O101*'COMPRAS CONJ - PRECIOS'!O101)/1000</f>
        <v>0</v>
      </c>
      <c r="P101" s="459">
        <f>('COMPRAS CONJ - FISICOS'!P101*'COMPRAS CONJ - PRECIOS'!P101)/1000</f>
        <v>0</v>
      </c>
      <c r="Q101" s="459">
        <f>('COMPRAS CONJ - FISICOS'!Q101*'COMPRAS CONJ - PRECIOS'!Q101)/1000</f>
        <v>0</v>
      </c>
      <c r="R101" s="459">
        <f>('COMPRAS CONJ - FISICOS'!R101*'COMPRAS CONJ - PRECIOS'!R101)/1000</f>
        <v>0</v>
      </c>
      <c r="S101" s="459">
        <f>('COMPRAS CONJ - FISICOS'!S101*'COMPRAS CONJ - PRECIOS'!S101)/1000</f>
        <v>0</v>
      </c>
      <c r="T101" s="459">
        <f>('COMPRAS CONJ - FISICOS'!T101*'COMPRAS CONJ - PRECIOS'!T101)/1000</f>
        <v>0</v>
      </c>
      <c r="U101" s="459">
        <f>('COMPRAS CONJ - FISICOS'!U101*'COMPRAS CONJ - PRECIOS'!U101)/1000</f>
        <v>0</v>
      </c>
      <c r="V101" s="459">
        <f>('COMPRAS CONJ - FISICOS'!V101*'COMPRAS CONJ - PRECIOS'!V101)/1000</f>
        <v>0</v>
      </c>
      <c r="W101" s="459">
        <f>('COMPRAS CONJ - FISICOS'!W101*'COMPRAS CONJ - PRECIOS'!W101)/1000</f>
        <v>0</v>
      </c>
      <c r="X101" s="459">
        <f>('COMPRAS CONJ - FISICOS'!X101*'COMPRAS CONJ - PRECIOS'!X101)/1000</f>
        <v>0</v>
      </c>
      <c r="Y101" s="459">
        <f>('COMPRAS CONJ - FISICOS'!Y101*'COMPRAS CONJ - PRECIOS'!Y101)/1000</f>
        <v>0</v>
      </c>
      <c r="Z101" s="459">
        <f>('COMPRAS CONJ - FISICOS'!Z101*'COMPRAS CONJ - PRECIOS'!Z101)/1000</f>
        <v>0</v>
      </c>
      <c r="AA101" s="459">
        <f>('COMPRAS CONJ - FISICOS'!AA101*'COMPRAS CONJ - PRECIOS'!AA101)/1000</f>
        <v>0</v>
      </c>
      <c r="AB101" s="459">
        <f>('COMPRAS CONJ - FISICOS'!AB101*'COMPRAS CONJ - PRECIOS'!AB101)/1000</f>
        <v>0</v>
      </c>
      <c r="AC101" s="459">
        <f>('COMPRAS CONJ - FISICOS'!AC101*'COMPRAS CONJ - PRECIOS'!AC101)/1000</f>
        <v>0</v>
      </c>
      <c r="AD101" s="459">
        <f>('COMPRAS CONJ - FISICOS'!AD101*'COMPRAS CONJ - PRECIOS'!AD101)/1000</f>
        <v>0</v>
      </c>
      <c r="AE101" s="459">
        <f>('COMPRAS CONJ - FISICOS'!AE101*'COMPRAS CONJ - PRECIOS'!AE101)/1000</f>
        <v>0</v>
      </c>
      <c r="AF101" s="459">
        <f>('COMPRAS CONJ - FISICOS'!AF101*'COMPRAS CONJ - PRECIOS'!AF101)/1000</f>
        <v>0</v>
      </c>
      <c r="AG101" s="459">
        <f>('COMPRAS CONJ - FISICOS'!AG101*'COMPRAS CONJ - PRECIOS'!AG101)/1000</f>
        <v>0</v>
      </c>
      <c r="AH101" s="459">
        <f>('COMPRAS CONJ - FISICOS'!AH101*'COMPRAS CONJ - PRECIOS'!AH101)/1000</f>
        <v>0</v>
      </c>
      <c r="AI101" s="459">
        <f>('COMPRAS CONJ - FISICOS'!AI101*'COMPRAS CONJ - PRECIOS'!AI101)/1000</f>
        <v>0</v>
      </c>
      <c r="AJ101" s="459">
        <f>('COMPRAS CONJ - FISICOS'!AJ101*'COMPRAS CONJ - PRECIOS'!AJ101)/1000</f>
        <v>0</v>
      </c>
      <c r="AK101" s="459">
        <f>('COMPRAS CONJ - FISICOS'!AK101*'COMPRAS CONJ - PRECIOS'!AK101)/1000</f>
        <v>0</v>
      </c>
      <c r="AL101" s="459">
        <f>('COMPRAS CONJ - FISICOS'!AL101*'COMPRAS CONJ - PRECIOS'!AL101)/1000</f>
        <v>0</v>
      </c>
      <c r="AM101" s="459">
        <f>('COMPRAS CONJ - FISICOS'!AM101*'COMPRAS CONJ - PRECIOS'!AM101)/1000</f>
        <v>0</v>
      </c>
      <c r="AN101" s="459">
        <f>('COMPRAS CONJ - FISICOS'!AN101*'COMPRAS CONJ - PRECIOS'!AN101)/1000</f>
        <v>0</v>
      </c>
      <c r="AO101" s="459">
        <f>('COMPRAS CONJ - FISICOS'!AO101*'COMPRAS CONJ - PRECIOS'!AO101)/1000</f>
        <v>0</v>
      </c>
      <c r="AP101" s="459">
        <f>('COMPRAS CONJ - FISICOS'!AP101*'COMPRAS CONJ - PRECIOS'!AP101)/1000</f>
        <v>0</v>
      </c>
      <c r="AQ101" s="459">
        <f>('COMPRAS CONJ - FISICOS'!AQ101*'COMPRAS CONJ - PRECIOS'!AQ101)/1000</f>
        <v>0</v>
      </c>
      <c r="AR101" s="459">
        <f>('COMPRAS CONJ - FISICOS'!AR101*'COMPRAS CONJ - PRECIOS'!AR101)/1000</f>
        <v>0</v>
      </c>
      <c r="AS101" s="459">
        <f>('COMPRAS CONJ - FISICOS'!AS101*'COMPRAS CONJ - PRECIOS'!AS101)/1000</f>
        <v>0</v>
      </c>
      <c r="AT101" s="459">
        <f>('COMPRAS CONJ - FISICOS'!AT101*'COMPRAS CONJ - PRECIOS'!AT101)/1000</f>
        <v>0</v>
      </c>
      <c r="AU101" s="459">
        <f>('COMPRAS CONJ - FISICOS'!AU101*'COMPRAS CONJ - PRECIOS'!AU101)/1000</f>
        <v>0</v>
      </c>
      <c r="AV101" s="459">
        <f>('COMPRAS CONJ - FISICOS'!AV101*'COMPRAS CONJ - PRECIOS'!AV101)/1000</f>
        <v>0</v>
      </c>
      <c r="AW101" s="459">
        <f>('COMPRAS CONJ - FISICOS'!AW101*'COMPRAS CONJ - PRECIOS'!AW101)/1000</f>
        <v>0</v>
      </c>
      <c r="AX101" s="459">
        <f>('COMPRAS CONJ - FISICOS'!AX101*'COMPRAS CONJ - PRECIOS'!AX101)/1000</f>
        <v>0</v>
      </c>
      <c r="AY101" s="459">
        <f>('COMPRAS CONJ - FISICOS'!AY101*'COMPRAS CONJ - PRECIOS'!AY101)/1000</f>
        <v>0</v>
      </c>
      <c r="AZ101" s="459">
        <f>('COMPRAS CONJ - FISICOS'!AZ101*'COMPRAS CONJ - PRECIOS'!AZ101)/1000</f>
        <v>0</v>
      </c>
      <c r="BA101" s="459">
        <f>('COMPRAS CONJ - FISICOS'!BA101*'COMPRAS CONJ - PRECIOS'!BA101)/1000</f>
        <v>0</v>
      </c>
      <c r="BB101" s="459">
        <f>('COMPRAS CONJ - FISICOS'!BB101*'COMPRAS CONJ - PRECIOS'!BB101)/1000</f>
        <v>1.4234996569802748E-2</v>
      </c>
      <c r="BC101" s="459">
        <f>('COMPRAS CONJ - FISICOS'!BC101*'COMPRAS CONJ - PRECIOS'!BC101)/1000</f>
        <v>8.9189295696966486E-2</v>
      </c>
      <c r="BD101" s="459">
        <f>('COMPRAS CONJ - FISICOS'!BD101*'COMPRAS CONJ - PRECIOS'!BD101)/1000</f>
        <v>3.0138029236738494E-2</v>
      </c>
      <c r="BE101" s="459">
        <f>('COMPRAS CONJ - FISICOS'!BE101*'COMPRAS CONJ - PRECIOS'!BE101)/1000</f>
        <v>8.4759423325499986E-4</v>
      </c>
      <c r="BF101" s="459">
        <f>('COMPRAS CONJ - FISICOS'!BF101*'COMPRAS CONJ - PRECIOS'!BF101)/1000</f>
        <v>0</v>
      </c>
      <c r="BG101" s="459">
        <f>('COMPRAS CONJ - FISICOS'!BG101*'COMPRAS CONJ - PRECIOS'!BG101)/1000</f>
        <v>0</v>
      </c>
      <c r="BH101" s="459">
        <f>('COMPRAS CONJ - FISICOS'!BH101*'COMPRAS CONJ - PRECIOS'!BH101)/1000</f>
        <v>1.5961190106749999E-5</v>
      </c>
      <c r="BI101" s="459">
        <f>('COMPRAS CONJ - FISICOS'!BI101*'COMPRAS CONJ - PRECIOS'!BI101)/1000</f>
        <v>2.8501365133953245E-2</v>
      </c>
      <c r="BJ101" s="459">
        <f>('COMPRAS CONJ - FISICOS'!BJ101*'COMPRAS CONJ - PRECIOS'!BJ101)/1000</f>
        <v>7.4622049526206005E-2</v>
      </c>
      <c r="BK101" s="459">
        <f>('COMPRAS CONJ - FISICOS'!BK101*'COMPRAS CONJ - PRECIOS'!BK101)/1000</f>
        <v>8.4205918606510749E-2</v>
      </c>
      <c r="BL101" s="459">
        <f>('COMPRAS CONJ - FISICOS'!BL101*'COMPRAS CONJ - PRECIOS'!BL101)/1000</f>
        <v>7.9503238307587487E-2</v>
      </c>
      <c r="BM101" s="459">
        <f>('COMPRAS CONJ - FISICOS'!BM101*'COMPRAS CONJ - PRECIOS'!BM101)/1000</f>
        <v>9.7695509252132717E-2</v>
      </c>
      <c r="BN101" s="459">
        <f>('COMPRAS CONJ - FISICOS'!BN101*'COMPRAS CONJ - PRECIOS'!BN101)/1000</f>
        <v>0.10176899141638199</v>
      </c>
      <c r="BO101" s="459">
        <f>('COMPRAS CONJ - FISICOS'!BO101*'COMPRAS CONJ - PRECIOS'!BO101)/1000</f>
        <v>9.9346964165615989E-2</v>
      </c>
      <c r="BP101" s="459">
        <f>('COMPRAS CONJ - FISICOS'!BP101*'COMPRAS CONJ - PRECIOS'!BP101)/1000</f>
        <v>0.10401619087776598</v>
      </c>
      <c r="BQ101" s="459">
        <f>('COMPRAS CONJ - FISICOS'!BQ101*'COMPRAS CONJ - PRECIOS'!BQ101)/1000</f>
        <v>9.5192331949853978E-2</v>
      </c>
      <c r="BR101" s="459">
        <f>('COMPRAS CONJ - FISICOS'!BR101*'COMPRAS CONJ - PRECIOS'!BR101)/1000</f>
        <v>9.6971582536349979E-2</v>
      </c>
      <c r="BS101" s="459">
        <f>('COMPRAS CONJ - FISICOS'!BS101*'COMPRAS CONJ - PRECIOS'!BS101)/1000</f>
        <v>9.4994181349721998E-2</v>
      </c>
      <c r="BT101" s="459">
        <f>('COMPRAS CONJ - FISICOS'!BT101*'COMPRAS CONJ - PRECIOS'!BT101)/1000</f>
        <v>7.0707934088051622E-2</v>
      </c>
      <c r="BU101" s="459">
        <f>('COMPRAS CONJ - FISICOS'!BU101*'COMPRAS CONJ - PRECIOS'!BU101)/1000</f>
        <v>7.3525641184629481E-2</v>
      </c>
      <c r="BV101" s="459">
        <f>('COMPRAS CONJ - FISICOS'!BV101*'COMPRAS CONJ - PRECIOS'!BV101)/1000</f>
        <v>7.5043308895767685E-2</v>
      </c>
      <c r="BW101" s="459">
        <f>('COMPRAS CONJ - FISICOS'!BW101*'COMPRAS CONJ - PRECIOS'!BW101)/1000</f>
        <v>7.3266077315432818E-2</v>
      </c>
      <c r="BX101" s="459">
        <f>('COMPRAS CONJ - FISICOS'!BX101*'COMPRAS CONJ - PRECIOS'!BX101)/1000</f>
        <v>6.6579993961008138E-2</v>
      </c>
      <c r="BY101" s="459">
        <f>('COMPRAS CONJ - FISICOS'!BY101*'COMPRAS CONJ - PRECIOS'!BY101)/1000</f>
        <v>6.7863822949920521E-2</v>
      </c>
      <c r="BZ101" s="459">
        <f>('COMPRAS CONJ - FISICOS'!BZ101*'COMPRAS CONJ - PRECIOS'!BZ101)/1000</f>
        <v>6.9572858040761548E-2</v>
      </c>
      <c r="CA101" s="459">
        <f>('COMPRAS CONJ - FISICOS'!CA101*'COMPRAS CONJ - PRECIOS'!CA101)/1000</f>
        <v>6.9895805032648167E-2</v>
      </c>
    </row>
    <row r="102" spans="1:79" ht="21" thickTop="1" x14ac:dyDescent="0.3">
      <c r="A102" s="9" t="s">
        <v>3398</v>
      </c>
      <c r="B102" s="444" t="s">
        <v>2934</v>
      </c>
      <c r="C102" s="445" t="s">
        <v>3462</v>
      </c>
      <c r="D102" s="11" t="s">
        <v>2815</v>
      </c>
      <c r="E102" s="9" t="s">
        <v>3408</v>
      </c>
      <c r="F102" s="9" t="s">
        <v>3463</v>
      </c>
      <c r="G102" s="9" t="s">
        <v>5752</v>
      </c>
      <c r="H102" s="12" t="s">
        <v>5753</v>
      </c>
      <c r="I102" s="13">
        <v>148.44999999999999</v>
      </c>
      <c r="J102" s="14">
        <v>1</v>
      </c>
      <c r="K102" s="24">
        <v>43427</v>
      </c>
      <c r="L102" s="24">
        <v>43901</v>
      </c>
      <c r="M102" s="689">
        <v>43901</v>
      </c>
      <c r="N102" s="459">
        <f>('COMPRAS CONJ - FISICOS'!N102*'COMPRAS CONJ - PRECIOS'!N102)/1000</f>
        <v>0</v>
      </c>
      <c r="O102" s="459">
        <f>('COMPRAS CONJ - FISICOS'!O102*'COMPRAS CONJ - PRECIOS'!O102)/1000</f>
        <v>0</v>
      </c>
      <c r="P102" s="459">
        <f>('COMPRAS CONJ - FISICOS'!P102*'COMPRAS CONJ - PRECIOS'!P102)/1000</f>
        <v>0</v>
      </c>
      <c r="Q102" s="459">
        <f>('COMPRAS CONJ - FISICOS'!Q102*'COMPRAS CONJ - PRECIOS'!Q102)/1000</f>
        <v>0</v>
      </c>
      <c r="R102" s="459">
        <f>('COMPRAS CONJ - FISICOS'!R102*'COMPRAS CONJ - PRECIOS'!R102)/1000</f>
        <v>0</v>
      </c>
      <c r="S102" s="459">
        <f>('COMPRAS CONJ - FISICOS'!S102*'COMPRAS CONJ - PRECIOS'!S102)/1000</f>
        <v>0</v>
      </c>
      <c r="T102" s="459">
        <f>('COMPRAS CONJ - FISICOS'!T102*'COMPRAS CONJ - PRECIOS'!T102)/1000</f>
        <v>0</v>
      </c>
      <c r="U102" s="459">
        <f>('COMPRAS CONJ - FISICOS'!U102*'COMPRAS CONJ - PRECIOS'!U102)/1000</f>
        <v>0</v>
      </c>
      <c r="V102" s="459">
        <f>('COMPRAS CONJ - FISICOS'!V102*'COMPRAS CONJ - PRECIOS'!V102)/1000</f>
        <v>0</v>
      </c>
      <c r="W102" s="459">
        <f>('COMPRAS CONJ - FISICOS'!W102*'COMPRAS CONJ - PRECIOS'!W102)/1000</f>
        <v>0</v>
      </c>
      <c r="X102" s="459">
        <f>('COMPRAS CONJ - FISICOS'!X102*'COMPRAS CONJ - PRECIOS'!X102)/1000</f>
        <v>0</v>
      </c>
      <c r="Y102" s="459">
        <f>('COMPRAS CONJ - FISICOS'!Y102*'COMPRAS CONJ - PRECIOS'!Y102)/1000</f>
        <v>0</v>
      </c>
      <c r="Z102" s="459">
        <f>('COMPRAS CONJ - FISICOS'!Z102*'COMPRAS CONJ - PRECIOS'!Z102)/1000</f>
        <v>0</v>
      </c>
      <c r="AA102" s="459">
        <f>('COMPRAS CONJ - FISICOS'!AA102*'COMPRAS CONJ - PRECIOS'!AA102)/1000</f>
        <v>0</v>
      </c>
      <c r="AB102" s="459">
        <f>('COMPRAS CONJ - FISICOS'!AB102*'COMPRAS CONJ - PRECIOS'!AB102)/1000</f>
        <v>0</v>
      </c>
      <c r="AC102" s="459">
        <f>('COMPRAS CONJ - FISICOS'!AC102*'COMPRAS CONJ - PRECIOS'!AC102)/1000</f>
        <v>0</v>
      </c>
      <c r="AD102" s="459">
        <f>('COMPRAS CONJ - FISICOS'!AD102*'COMPRAS CONJ - PRECIOS'!AD102)/1000</f>
        <v>0</v>
      </c>
      <c r="AE102" s="459">
        <f>('COMPRAS CONJ - FISICOS'!AE102*'COMPRAS CONJ - PRECIOS'!AE102)/1000</f>
        <v>0</v>
      </c>
      <c r="AF102" s="459">
        <f>('COMPRAS CONJ - FISICOS'!AF102*'COMPRAS CONJ - PRECIOS'!AF102)/1000</f>
        <v>0</v>
      </c>
      <c r="AG102" s="459">
        <f>('COMPRAS CONJ - FISICOS'!AG102*'COMPRAS CONJ - PRECIOS'!AG102)/1000</f>
        <v>0</v>
      </c>
      <c r="AH102" s="459">
        <f>('COMPRAS CONJ - FISICOS'!AH102*'COMPRAS CONJ - PRECIOS'!AH102)/1000</f>
        <v>0</v>
      </c>
      <c r="AI102" s="459">
        <f>('COMPRAS CONJ - FISICOS'!AI102*'COMPRAS CONJ - PRECIOS'!AI102)/1000</f>
        <v>0</v>
      </c>
      <c r="AJ102" s="459">
        <f>('COMPRAS CONJ - FISICOS'!AJ102*'COMPRAS CONJ - PRECIOS'!AJ102)/1000</f>
        <v>0</v>
      </c>
      <c r="AK102" s="459">
        <f>('COMPRAS CONJ - FISICOS'!AK102*'COMPRAS CONJ - PRECIOS'!AK102)/1000</f>
        <v>0</v>
      </c>
      <c r="AL102" s="459">
        <f>('COMPRAS CONJ - FISICOS'!AL102*'COMPRAS CONJ - PRECIOS'!AL102)/1000</f>
        <v>0</v>
      </c>
      <c r="AM102" s="459">
        <f>('COMPRAS CONJ - FISICOS'!AM102*'COMPRAS CONJ - PRECIOS'!AM102)/1000</f>
        <v>0</v>
      </c>
      <c r="AN102" s="459">
        <f>('COMPRAS CONJ - FISICOS'!AN102*'COMPRAS CONJ - PRECIOS'!AN102)/1000</f>
        <v>0</v>
      </c>
      <c r="AO102" s="459">
        <f>('COMPRAS CONJ - FISICOS'!AO102*'COMPRAS CONJ - PRECIOS'!AO102)/1000</f>
        <v>0</v>
      </c>
      <c r="AP102" s="459">
        <f>('COMPRAS CONJ - FISICOS'!AP102*'COMPRAS CONJ - PRECIOS'!AP102)/1000</f>
        <v>0</v>
      </c>
      <c r="AQ102" s="459">
        <f>('COMPRAS CONJ - FISICOS'!AQ102*'COMPRAS CONJ - PRECIOS'!AQ102)/1000</f>
        <v>0</v>
      </c>
      <c r="AR102" s="459">
        <f>('COMPRAS CONJ - FISICOS'!AR102*'COMPRAS CONJ - PRECIOS'!AR102)/1000</f>
        <v>0</v>
      </c>
      <c r="AS102" s="459">
        <f>('COMPRAS CONJ - FISICOS'!AS102*'COMPRAS CONJ - PRECIOS'!AS102)/1000</f>
        <v>0</v>
      </c>
      <c r="AT102" s="459">
        <f>('COMPRAS CONJ - FISICOS'!AT102*'COMPRAS CONJ - PRECIOS'!AT102)/1000</f>
        <v>3.0117297626412495E-3</v>
      </c>
      <c r="AU102" s="459">
        <f>('COMPRAS CONJ - FISICOS'!AU102*'COMPRAS CONJ - PRECIOS'!AU102)/1000</f>
        <v>1.8844798566702497E-2</v>
      </c>
      <c r="AV102" s="459">
        <f>('COMPRAS CONJ - FISICOS'!AV102*'COMPRAS CONJ - PRECIOS'!AV102)/1000</f>
        <v>6.7867320355516486E-2</v>
      </c>
      <c r="AW102" s="459">
        <f>('COMPRAS CONJ - FISICOS'!AW102*'COMPRAS CONJ - PRECIOS'!AW102)/1000</f>
        <v>9.4475245238617223E-2</v>
      </c>
      <c r="AX102" s="459">
        <f>('COMPRAS CONJ - FISICOS'!AX102*'COMPRAS CONJ - PRECIOS'!AX102)/1000</f>
        <v>8.5245582769133479E-2</v>
      </c>
      <c r="AY102" s="459">
        <f>('COMPRAS CONJ - FISICOS'!AY102*'COMPRAS CONJ - PRECIOS'!AY102)/1000</f>
        <v>9.163402678337948E-2</v>
      </c>
      <c r="AZ102" s="459">
        <f>('COMPRAS CONJ - FISICOS'!AZ102*'COMPRAS CONJ - PRECIOS'!AZ102)/1000</f>
        <v>0.10156031997109424</v>
      </c>
      <c r="BA102" s="459">
        <f>('COMPRAS CONJ - FISICOS'!BA102*'COMPRAS CONJ - PRECIOS'!BA102)/1000</f>
        <v>0.10667913192858423</v>
      </c>
      <c r="BB102" s="459">
        <f>('COMPRAS CONJ - FISICOS'!BB102*'COMPRAS CONJ - PRECIOS'!BB102)/1000</f>
        <v>5.1050599253654003E-2</v>
      </c>
      <c r="BC102" s="459">
        <f>('COMPRAS CONJ - FISICOS'!BC102*'COMPRAS CONJ - PRECIOS'!BC102)/1000</f>
        <v>0.10844814333370323</v>
      </c>
      <c r="BD102" s="459">
        <f>('COMPRAS CONJ - FISICOS'!BD102*'COMPRAS CONJ - PRECIOS'!BD102)/1000</f>
        <v>0.11664345156876471</v>
      </c>
      <c r="BE102" s="459">
        <f>('COMPRAS CONJ - FISICOS'!BE102*'COMPRAS CONJ - PRECIOS'!BE102)/1000</f>
        <v>0.10809722342304898</v>
      </c>
      <c r="BF102" s="459">
        <f>('COMPRAS CONJ - FISICOS'!BF102*'COMPRAS CONJ - PRECIOS'!BF102)/1000</f>
        <v>0.10005511417028999</v>
      </c>
      <c r="BG102" s="459">
        <f>('COMPRAS CONJ - FISICOS'!BG102*'COMPRAS CONJ - PRECIOS'!BG102)/1000</f>
        <v>7.5861199695198001E-2</v>
      </c>
      <c r="BH102" s="459">
        <f>('COMPRAS CONJ - FISICOS'!BH102*'COMPRAS CONJ - PRECIOS'!BH102)/1000</f>
        <v>0.11532239494528197</v>
      </c>
      <c r="BI102" s="459">
        <f>('COMPRAS CONJ - FISICOS'!BI102*'COMPRAS CONJ - PRECIOS'!BI102)/1000</f>
        <v>0.16165453758680401</v>
      </c>
      <c r="BJ102" s="459">
        <f>('COMPRAS CONJ - FISICOS'!BJ102*'COMPRAS CONJ - PRECIOS'!BJ102)/1000</f>
        <v>0.21461357998823996</v>
      </c>
      <c r="BK102" s="459">
        <f>('COMPRAS CONJ - FISICOS'!BK102*'COMPRAS CONJ - PRECIOS'!BK102)/1000</f>
        <v>0.17368015239082196</v>
      </c>
      <c r="BL102" s="459">
        <f>('COMPRAS CONJ - FISICOS'!BL102*'COMPRAS CONJ - PRECIOS'!BL102)/1000</f>
        <v>0.18233466062046</v>
      </c>
      <c r="BM102" s="459">
        <f>('COMPRAS CONJ - FISICOS'!BM102*'COMPRAS CONJ - PRECIOS'!BM102)/1000</f>
        <v>0.21387507984711598</v>
      </c>
      <c r="BN102" s="459">
        <f>('COMPRAS CONJ - FISICOS'!BN102*'COMPRAS CONJ - PRECIOS'!BN102)/1000</f>
        <v>0.19379889523589997</v>
      </c>
      <c r="BO102" s="459">
        <f>('COMPRAS CONJ - FISICOS'!BO102*'COMPRAS CONJ - PRECIOS'!BO102)/1000</f>
        <v>0.20036080980883797</v>
      </c>
      <c r="BP102" s="459">
        <f>('COMPRAS CONJ - FISICOS'!BP102*'COMPRAS CONJ - PRECIOS'!BP102)/1000</f>
        <v>0.18465911718612599</v>
      </c>
      <c r="BQ102" s="459">
        <f>('COMPRAS CONJ - FISICOS'!BQ102*'COMPRAS CONJ - PRECIOS'!BQ102)/1000</f>
        <v>0.20288569623107397</v>
      </c>
      <c r="BR102" s="459">
        <f>('COMPRAS CONJ - FISICOS'!BR102*'COMPRAS CONJ - PRECIOS'!BR102)/1000</f>
        <v>0.21713621647332823</v>
      </c>
      <c r="BS102" s="459">
        <f>('COMPRAS CONJ - FISICOS'!BS102*'COMPRAS CONJ - PRECIOS'!BS102)/1000</f>
        <v>0.22488521188766847</v>
      </c>
      <c r="BT102" s="459">
        <f>('COMPRAS CONJ - FISICOS'!BT102*'COMPRAS CONJ - PRECIOS'!BT102)/1000</f>
        <v>8.5085809153384886E-2</v>
      </c>
      <c r="BU102" s="459">
        <f>('COMPRAS CONJ - FISICOS'!BU102*'COMPRAS CONJ - PRECIOS'!BU102)/1000</f>
        <v>8.8476473742326339E-2</v>
      </c>
      <c r="BV102" s="459">
        <f>('COMPRAS CONJ - FISICOS'!BV102*'COMPRAS CONJ - PRECIOS'!BV102)/1000</f>
        <v>9.0302746661958713E-2</v>
      </c>
      <c r="BW102" s="459">
        <f>('COMPRAS CONJ - FISICOS'!BW102*'COMPRAS CONJ - PRECIOS'!BW102)/1000</f>
        <v>8.8164129701697486E-2</v>
      </c>
      <c r="BX102" s="459">
        <f>('COMPRAS CONJ - FISICOS'!BX102*'COMPRAS CONJ - PRECIOS'!BX102)/1000</f>
        <v>8.0118486456488683E-2</v>
      </c>
      <c r="BY102" s="459">
        <f>('COMPRAS CONJ - FISICOS'!BY102*'COMPRAS CONJ - PRECIOS'!BY102)/1000</f>
        <v>8.1663371478870359E-2</v>
      </c>
      <c r="BZ102" s="459">
        <f>('COMPRAS CONJ - FISICOS'!BZ102*'COMPRAS CONJ - PRECIOS'!BZ102)/1000</f>
        <v>8.2311462948124497E-2</v>
      </c>
      <c r="CA102" s="459">
        <f>('COMPRAS CONJ - FISICOS'!CA102*'COMPRAS CONJ - PRECIOS'!CA102)/1000</f>
        <v>8.2693540673626442E-2</v>
      </c>
    </row>
    <row r="103" spans="1:79" ht="21" thickBot="1" x14ac:dyDescent="0.35">
      <c r="A103" s="9" t="s">
        <v>3398</v>
      </c>
      <c r="B103" s="444" t="s">
        <v>2934</v>
      </c>
      <c r="C103" s="446" t="s">
        <v>3464</v>
      </c>
      <c r="D103" s="11" t="s">
        <v>2815</v>
      </c>
      <c r="E103" s="9" t="s">
        <v>2854</v>
      </c>
      <c r="F103" s="9" t="s">
        <v>3465</v>
      </c>
      <c r="G103" s="9" t="s">
        <v>5754</v>
      </c>
      <c r="H103" s="12" t="s">
        <v>5753</v>
      </c>
      <c r="I103" s="13">
        <v>148.44999999999999</v>
      </c>
      <c r="J103" s="14">
        <v>1</v>
      </c>
      <c r="K103" s="24">
        <v>43427</v>
      </c>
      <c r="L103" s="24">
        <v>43901</v>
      </c>
      <c r="M103" s="689">
        <v>43901</v>
      </c>
      <c r="N103" s="459">
        <f>('COMPRAS CONJ - FISICOS'!N103*'COMPRAS CONJ - PRECIOS'!N103)/1000</f>
        <v>0</v>
      </c>
      <c r="O103" s="459">
        <f>('COMPRAS CONJ - FISICOS'!O103*'COMPRAS CONJ - PRECIOS'!O103)/1000</f>
        <v>0</v>
      </c>
      <c r="P103" s="459">
        <f>('COMPRAS CONJ - FISICOS'!P103*'COMPRAS CONJ - PRECIOS'!P103)/1000</f>
        <v>0</v>
      </c>
      <c r="Q103" s="459">
        <f>('COMPRAS CONJ - FISICOS'!Q103*'COMPRAS CONJ - PRECIOS'!Q103)/1000</f>
        <v>0</v>
      </c>
      <c r="R103" s="459">
        <f>('COMPRAS CONJ - FISICOS'!R103*'COMPRAS CONJ - PRECIOS'!R103)/1000</f>
        <v>0</v>
      </c>
      <c r="S103" s="459">
        <f>('COMPRAS CONJ - FISICOS'!S103*'COMPRAS CONJ - PRECIOS'!S103)/1000</f>
        <v>0</v>
      </c>
      <c r="T103" s="459">
        <f>('COMPRAS CONJ - FISICOS'!T103*'COMPRAS CONJ - PRECIOS'!T103)/1000</f>
        <v>0</v>
      </c>
      <c r="U103" s="459">
        <f>('COMPRAS CONJ - FISICOS'!U103*'COMPRAS CONJ - PRECIOS'!U103)/1000</f>
        <v>0</v>
      </c>
      <c r="V103" s="459">
        <f>('COMPRAS CONJ - FISICOS'!V103*'COMPRAS CONJ - PRECIOS'!V103)/1000</f>
        <v>0</v>
      </c>
      <c r="W103" s="459">
        <f>('COMPRAS CONJ - FISICOS'!W103*'COMPRAS CONJ - PRECIOS'!W103)/1000</f>
        <v>0</v>
      </c>
      <c r="X103" s="459">
        <f>('COMPRAS CONJ - FISICOS'!X103*'COMPRAS CONJ - PRECIOS'!X103)/1000</f>
        <v>0</v>
      </c>
      <c r="Y103" s="459">
        <f>('COMPRAS CONJ - FISICOS'!Y103*'COMPRAS CONJ - PRECIOS'!Y103)/1000</f>
        <v>0</v>
      </c>
      <c r="Z103" s="459">
        <f>('COMPRAS CONJ - FISICOS'!Z103*'COMPRAS CONJ - PRECIOS'!Z103)/1000</f>
        <v>0</v>
      </c>
      <c r="AA103" s="459">
        <f>('COMPRAS CONJ - FISICOS'!AA103*'COMPRAS CONJ - PRECIOS'!AA103)/1000</f>
        <v>0</v>
      </c>
      <c r="AB103" s="459">
        <f>('COMPRAS CONJ - FISICOS'!AB103*'COMPRAS CONJ - PRECIOS'!AB103)/1000</f>
        <v>0</v>
      </c>
      <c r="AC103" s="459">
        <f>('COMPRAS CONJ - FISICOS'!AC103*'COMPRAS CONJ - PRECIOS'!AC103)/1000</f>
        <v>0</v>
      </c>
      <c r="AD103" s="459">
        <f>('COMPRAS CONJ - FISICOS'!AD103*'COMPRAS CONJ - PRECIOS'!AD103)/1000</f>
        <v>0</v>
      </c>
      <c r="AE103" s="459">
        <f>('COMPRAS CONJ - FISICOS'!AE103*'COMPRAS CONJ - PRECIOS'!AE103)/1000</f>
        <v>0</v>
      </c>
      <c r="AF103" s="459">
        <f>('COMPRAS CONJ - FISICOS'!AF103*'COMPRAS CONJ - PRECIOS'!AF103)/1000</f>
        <v>0</v>
      </c>
      <c r="AG103" s="459">
        <f>('COMPRAS CONJ - FISICOS'!AG103*'COMPRAS CONJ - PRECIOS'!AG103)/1000</f>
        <v>0</v>
      </c>
      <c r="AH103" s="459">
        <f>('COMPRAS CONJ - FISICOS'!AH103*'COMPRAS CONJ - PRECIOS'!AH103)/1000</f>
        <v>0</v>
      </c>
      <c r="AI103" s="459">
        <f>('COMPRAS CONJ - FISICOS'!AI103*'COMPRAS CONJ - PRECIOS'!AI103)/1000</f>
        <v>0</v>
      </c>
      <c r="AJ103" s="459">
        <f>('COMPRAS CONJ - FISICOS'!AJ103*'COMPRAS CONJ - PRECIOS'!AJ103)/1000</f>
        <v>0</v>
      </c>
      <c r="AK103" s="459">
        <f>('COMPRAS CONJ - FISICOS'!AK103*'COMPRAS CONJ - PRECIOS'!AK103)/1000</f>
        <v>0</v>
      </c>
      <c r="AL103" s="459">
        <f>('COMPRAS CONJ - FISICOS'!AL103*'COMPRAS CONJ - PRECIOS'!AL103)/1000</f>
        <v>0</v>
      </c>
      <c r="AM103" s="459">
        <f>('COMPRAS CONJ - FISICOS'!AM103*'COMPRAS CONJ - PRECIOS'!AM103)/1000</f>
        <v>0</v>
      </c>
      <c r="AN103" s="459">
        <f>('COMPRAS CONJ - FISICOS'!AN103*'COMPRAS CONJ - PRECIOS'!AN103)/1000</f>
        <v>0</v>
      </c>
      <c r="AO103" s="459">
        <f>('COMPRAS CONJ - FISICOS'!AO103*'COMPRAS CONJ - PRECIOS'!AO103)/1000</f>
        <v>0</v>
      </c>
      <c r="AP103" s="459">
        <f>('COMPRAS CONJ - FISICOS'!AP103*'COMPRAS CONJ - PRECIOS'!AP103)/1000</f>
        <v>0</v>
      </c>
      <c r="AQ103" s="459">
        <f>('COMPRAS CONJ - FISICOS'!AQ103*'COMPRAS CONJ - PRECIOS'!AQ103)/1000</f>
        <v>0</v>
      </c>
      <c r="AR103" s="459">
        <f>('COMPRAS CONJ - FISICOS'!AR103*'COMPRAS CONJ - PRECIOS'!AR103)/1000</f>
        <v>0</v>
      </c>
      <c r="AS103" s="459">
        <f>('COMPRAS CONJ - FISICOS'!AS103*'COMPRAS CONJ - PRECIOS'!AS103)/1000</f>
        <v>0</v>
      </c>
      <c r="AT103" s="459">
        <f>('COMPRAS CONJ - FISICOS'!AT103*'COMPRAS CONJ - PRECIOS'!AT103)/1000</f>
        <v>0</v>
      </c>
      <c r="AU103" s="459">
        <f>('COMPRAS CONJ - FISICOS'!AU103*'COMPRAS CONJ - PRECIOS'!AU103)/1000</f>
        <v>0</v>
      </c>
      <c r="AV103" s="459">
        <f>('COMPRAS CONJ - FISICOS'!AV103*'COMPRAS CONJ - PRECIOS'!AV103)/1000</f>
        <v>0</v>
      </c>
      <c r="AW103" s="459">
        <f>('COMPRAS CONJ - FISICOS'!AW103*'COMPRAS CONJ - PRECIOS'!AW103)/1000</f>
        <v>0</v>
      </c>
      <c r="AX103" s="459">
        <f>('COMPRAS CONJ - FISICOS'!AX103*'COMPRAS CONJ - PRECIOS'!AX103)/1000</f>
        <v>0</v>
      </c>
      <c r="AY103" s="459">
        <f>('COMPRAS CONJ - FISICOS'!AY103*'COMPRAS CONJ - PRECIOS'!AY103)/1000</f>
        <v>0</v>
      </c>
      <c r="AZ103" s="459">
        <f>('COMPRAS CONJ - FISICOS'!AZ103*'COMPRAS CONJ - PRECIOS'!AZ103)/1000</f>
        <v>0</v>
      </c>
      <c r="BA103" s="459">
        <f>('COMPRAS CONJ - FISICOS'!BA103*'COMPRAS CONJ - PRECIOS'!BA103)/1000</f>
        <v>0</v>
      </c>
      <c r="BB103" s="459">
        <f>('COMPRAS CONJ - FISICOS'!BB103*'COMPRAS CONJ - PRECIOS'!BB103)/1000</f>
        <v>0</v>
      </c>
      <c r="BC103" s="459">
        <f>('COMPRAS CONJ - FISICOS'!BC103*'COMPRAS CONJ - PRECIOS'!BC103)/1000</f>
        <v>0</v>
      </c>
      <c r="BD103" s="459">
        <f>('COMPRAS CONJ - FISICOS'!BD103*'COMPRAS CONJ - PRECIOS'!BD103)/1000</f>
        <v>0</v>
      </c>
      <c r="BE103" s="459">
        <f>('COMPRAS CONJ - FISICOS'!BE103*'COMPRAS CONJ - PRECIOS'!BE103)/1000</f>
        <v>0</v>
      </c>
      <c r="BF103" s="459">
        <f>('COMPRAS CONJ - FISICOS'!BF103*'COMPRAS CONJ - PRECIOS'!BF103)/1000</f>
        <v>0</v>
      </c>
      <c r="BG103" s="459">
        <f>('COMPRAS CONJ - FISICOS'!BG103*'COMPRAS CONJ - PRECIOS'!BG103)/1000</f>
        <v>0</v>
      </c>
      <c r="BH103" s="459">
        <f>('COMPRAS CONJ - FISICOS'!BH103*'COMPRAS CONJ - PRECIOS'!BH103)/1000</f>
        <v>0</v>
      </c>
      <c r="BI103" s="459">
        <f>('COMPRAS CONJ - FISICOS'!BI103*'COMPRAS CONJ - PRECIOS'!BI103)/1000</f>
        <v>0</v>
      </c>
      <c r="BJ103" s="459">
        <f>('COMPRAS CONJ - FISICOS'!BJ103*'COMPRAS CONJ - PRECIOS'!BJ103)/1000</f>
        <v>0</v>
      </c>
      <c r="BK103" s="459">
        <f>('COMPRAS CONJ - FISICOS'!BK103*'COMPRAS CONJ - PRECIOS'!BK103)/1000</f>
        <v>0</v>
      </c>
      <c r="BL103" s="459">
        <f>('COMPRAS CONJ - FISICOS'!BL103*'COMPRAS CONJ - PRECIOS'!BL103)/1000</f>
        <v>0</v>
      </c>
      <c r="BM103" s="459">
        <f>('COMPRAS CONJ - FISICOS'!BM103*'COMPRAS CONJ - PRECIOS'!BM103)/1000</f>
        <v>0</v>
      </c>
      <c r="BN103" s="459">
        <f>('COMPRAS CONJ - FISICOS'!BN103*'COMPRAS CONJ - PRECIOS'!BN103)/1000</f>
        <v>0</v>
      </c>
      <c r="BO103" s="459">
        <f>('COMPRAS CONJ - FISICOS'!BO103*'COMPRAS CONJ - PRECIOS'!BO103)/1000</f>
        <v>0</v>
      </c>
      <c r="BP103" s="459">
        <f>('COMPRAS CONJ - FISICOS'!BP103*'COMPRAS CONJ - PRECIOS'!BP103)/1000</f>
        <v>0</v>
      </c>
      <c r="BQ103" s="459">
        <f>('COMPRAS CONJ - FISICOS'!BQ103*'COMPRAS CONJ - PRECIOS'!BQ103)/1000</f>
        <v>0</v>
      </c>
      <c r="BR103" s="459">
        <f>('COMPRAS CONJ - FISICOS'!BR103*'COMPRAS CONJ - PRECIOS'!BR103)/1000</f>
        <v>0</v>
      </c>
      <c r="BS103" s="459">
        <f>('COMPRAS CONJ - FISICOS'!BS103*'COMPRAS CONJ - PRECIOS'!BS103)/1000</f>
        <v>0</v>
      </c>
      <c r="BT103" s="459">
        <f>('COMPRAS CONJ - FISICOS'!BT103*'COMPRAS CONJ - PRECIOS'!BT103)/1000</f>
        <v>8.5085809153384886E-2</v>
      </c>
      <c r="BU103" s="459">
        <f>('COMPRAS CONJ - FISICOS'!BU103*'COMPRAS CONJ - PRECIOS'!BU103)/1000</f>
        <v>8.8476473742326339E-2</v>
      </c>
      <c r="BV103" s="459">
        <f>('COMPRAS CONJ - FISICOS'!BV103*'COMPRAS CONJ - PRECIOS'!BV103)/1000</f>
        <v>9.0302746661958713E-2</v>
      </c>
      <c r="BW103" s="459">
        <f>('COMPRAS CONJ - FISICOS'!BW103*'COMPRAS CONJ - PRECIOS'!BW103)/1000</f>
        <v>8.8164129701697486E-2</v>
      </c>
      <c r="BX103" s="459">
        <f>('COMPRAS CONJ - FISICOS'!BX103*'COMPRAS CONJ - PRECIOS'!BX103)/1000</f>
        <v>8.0118486456488683E-2</v>
      </c>
      <c r="BY103" s="459">
        <f>('COMPRAS CONJ - FISICOS'!BY103*'COMPRAS CONJ - PRECIOS'!BY103)/1000</f>
        <v>8.1663371478870359E-2</v>
      </c>
      <c r="BZ103" s="459">
        <f>('COMPRAS CONJ - FISICOS'!BZ103*'COMPRAS CONJ - PRECIOS'!BZ103)/1000</f>
        <v>8.2311462948124497E-2</v>
      </c>
      <c r="CA103" s="459">
        <f>('COMPRAS CONJ - FISICOS'!CA103*'COMPRAS CONJ - PRECIOS'!CA103)/1000</f>
        <v>8.2693540673626442E-2</v>
      </c>
    </row>
    <row r="104" spans="1:79" ht="15" thickTop="1" x14ac:dyDescent="0.3">
      <c r="A104" s="9" t="s">
        <v>3425</v>
      </c>
      <c r="B104" s="16" t="s">
        <v>2934</v>
      </c>
      <c r="C104" s="447" t="s">
        <v>3466</v>
      </c>
      <c r="D104" s="11" t="s">
        <v>3026</v>
      </c>
      <c r="E104" s="9" t="s">
        <v>2936</v>
      </c>
      <c r="F104" s="9" t="s">
        <v>3467</v>
      </c>
      <c r="G104" s="9" t="s">
        <v>3468</v>
      </c>
      <c r="H104" s="12" t="s">
        <v>3469</v>
      </c>
      <c r="I104" s="13">
        <v>156.85</v>
      </c>
      <c r="J104" s="14">
        <v>3</v>
      </c>
      <c r="K104" s="24">
        <v>43447</v>
      </c>
      <c r="L104" s="24">
        <v>51501</v>
      </c>
      <c r="M104" s="689"/>
      <c r="N104" s="459">
        <f>('COMPRAS CONJ - FISICOS'!N104*'COMPRAS CONJ - PRECIOS'!N104)/1000</f>
        <v>0</v>
      </c>
      <c r="O104" s="459">
        <f>('COMPRAS CONJ - FISICOS'!O104*'COMPRAS CONJ - PRECIOS'!O104)/1000</f>
        <v>0</v>
      </c>
      <c r="P104" s="459">
        <f>('COMPRAS CONJ - FISICOS'!P104*'COMPRAS CONJ - PRECIOS'!P104)/1000</f>
        <v>0</v>
      </c>
      <c r="Q104" s="459">
        <f>('COMPRAS CONJ - FISICOS'!Q104*'COMPRAS CONJ - PRECIOS'!Q104)/1000</f>
        <v>0</v>
      </c>
      <c r="R104" s="459">
        <f>('COMPRAS CONJ - FISICOS'!R104*'COMPRAS CONJ - PRECIOS'!R104)/1000</f>
        <v>0</v>
      </c>
      <c r="S104" s="459">
        <f>('COMPRAS CONJ - FISICOS'!S104*'COMPRAS CONJ - PRECIOS'!S104)/1000</f>
        <v>0</v>
      </c>
      <c r="T104" s="459">
        <f>('COMPRAS CONJ - FISICOS'!T104*'COMPRAS CONJ - PRECIOS'!T104)/1000</f>
        <v>0</v>
      </c>
      <c r="U104" s="459">
        <f>('COMPRAS CONJ - FISICOS'!U104*'COMPRAS CONJ - PRECIOS'!U104)/1000</f>
        <v>0</v>
      </c>
      <c r="V104" s="459">
        <f>('COMPRAS CONJ - FISICOS'!V104*'COMPRAS CONJ - PRECIOS'!V104)/1000</f>
        <v>0</v>
      </c>
      <c r="W104" s="459">
        <f>('COMPRAS CONJ - FISICOS'!W104*'COMPRAS CONJ - PRECIOS'!W104)/1000</f>
        <v>0</v>
      </c>
      <c r="X104" s="459">
        <f>('COMPRAS CONJ - FISICOS'!X104*'COMPRAS CONJ - PRECIOS'!X104)/1000</f>
        <v>0</v>
      </c>
      <c r="Y104" s="459">
        <f>('COMPRAS CONJ - FISICOS'!Y104*'COMPRAS CONJ - PRECIOS'!Y104)/1000</f>
        <v>0</v>
      </c>
      <c r="Z104" s="459">
        <f>('COMPRAS CONJ - FISICOS'!Z104*'COMPRAS CONJ - PRECIOS'!Z104)/1000</f>
        <v>0</v>
      </c>
      <c r="AA104" s="459">
        <f>('COMPRAS CONJ - FISICOS'!AA104*'COMPRAS CONJ - PRECIOS'!AA104)/1000</f>
        <v>0</v>
      </c>
      <c r="AB104" s="459">
        <f>('COMPRAS CONJ - FISICOS'!AB104*'COMPRAS CONJ - PRECIOS'!AB104)/1000</f>
        <v>0</v>
      </c>
      <c r="AC104" s="459">
        <f>('COMPRAS CONJ - FISICOS'!AC104*'COMPRAS CONJ - PRECIOS'!AC104)/1000</f>
        <v>0</v>
      </c>
      <c r="AD104" s="459">
        <f>('COMPRAS CONJ - FISICOS'!AD104*'COMPRAS CONJ - PRECIOS'!AD104)/1000</f>
        <v>0</v>
      </c>
      <c r="AE104" s="459">
        <f>('COMPRAS CONJ - FISICOS'!AE104*'COMPRAS CONJ - PRECIOS'!AE104)/1000</f>
        <v>0</v>
      </c>
      <c r="AF104" s="459">
        <f>('COMPRAS CONJ - FISICOS'!AF104*'COMPRAS CONJ - PRECIOS'!AF104)/1000</f>
        <v>0</v>
      </c>
      <c r="AG104" s="459">
        <f>('COMPRAS CONJ - FISICOS'!AG104*'COMPRAS CONJ - PRECIOS'!AG104)/1000</f>
        <v>0</v>
      </c>
      <c r="AH104" s="459">
        <f>('COMPRAS CONJ - FISICOS'!AH104*'COMPRAS CONJ - PRECIOS'!AH104)/1000</f>
        <v>0</v>
      </c>
      <c r="AI104" s="459">
        <f>('COMPRAS CONJ - FISICOS'!AI104*'COMPRAS CONJ - PRECIOS'!AI104)/1000</f>
        <v>0</v>
      </c>
      <c r="AJ104" s="459">
        <f>('COMPRAS CONJ - FISICOS'!AJ104*'COMPRAS CONJ - PRECIOS'!AJ104)/1000</f>
        <v>0</v>
      </c>
      <c r="AK104" s="459">
        <f>('COMPRAS CONJ - FISICOS'!AK104*'COMPRAS CONJ - PRECIOS'!AK104)/1000</f>
        <v>0</v>
      </c>
      <c r="AL104" s="459">
        <f>('COMPRAS CONJ - FISICOS'!AL104*'COMPRAS CONJ - PRECIOS'!AL104)/1000</f>
        <v>0</v>
      </c>
      <c r="AM104" s="459">
        <f>('COMPRAS CONJ - FISICOS'!AM104*'COMPRAS CONJ - PRECIOS'!AM104)/1000</f>
        <v>0</v>
      </c>
      <c r="AN104" s="459">
        <f>('COMPRAS CONJ - FISICOS'!AN104*'COMPRAS CONJ - PRECIOS'!AN104)/1000</f>
        <v>0</v>
      </c>
      <c r="AO104" s="459">
        <f>('COMPRAS CONJ - FISICOS'!AO104*'COMPRAS CONJ - PRECIOS'!AO104)/1000</f>
        <v>0</v>
      </c>
      <c r="AP104" s="459">
        <f>('COMPRAS CONJ - FISICOS'!AP104*'COMPRAS CONJ - PRECIOS'!AP104)/1000</f>
        <v>0</v>
      </c>
      <c r="AQ104" s="459">
        <f>('COMPRAS CONJ - FISICOS'!AQ104*'COMPRAS CONJ - PRECIOS'!AQ104)/1000</f>
        <v>0</v>
      </c>
      <c r="AR104" s="459">
        <f>('COMPRAS CONJ - FISICOS'!AR104*'COMPRAS CONJ - PRECIOS'!AR104)/1000</f>
        <v>0</v>
      </c>
      <c r="AS104" s="459">
        <f>('COMPRAS CONJ - FISICOS'!AS104*'COMPRAS CONJ - PRECIOS'!AS104)/1000</f>
        <v>0</v>
      </c>
      <c r="AT104" s="459">
        <f>('COMPRAS CONJ - FISICOS'!AT104*'COMPRAS CONJ - PRECIOS'!AT104)/1000</f>
        <v>0</v>
      </c>
      <c r="AU104" s="459">
        <f>('COMPRAS CONJ - FISICOS'!AU104*'COMPRAS CONJ - PRECIOS'!AU104)/1000</f>
        <v>0</v>
      </c>
      <c r="AV104" s="459">
        <f>('COMPRAS CONJ - FISICOS'!AV104*'COMPRAS CONJ - PRECIOS'!AV104)/1000</f>
        <v>0</v>
      </c>
      <c r="AW104" s="459">
        <f>('COMPRAS CONJ - FISICOS'!AW104*'COMPRAS CONJ - PRECIOS'!AW104)/1000</f>
        <v>0</v>
      </c>
      <c r="AX104" s="459">
        <f>('COMPRAS CONJ - FISICOS'!AX104*'COMPRAS CONJ - PRECIOS'!AX104)/1000</f>
        <v>0</v>
      </c>
      <c r="AY104" s="459">
        <f>('COMPRAS CONJ - FISICOS'!AY104*'COMPRAS CONJ - PRECIOS'!AY104)/1000</f>
        <v>0</v>
      </c>
      <c r="AZ104" s="459">
        <f>('COMPRAS CONJ - FISICOS'!AZ104*'COMPRAS CONJ - PRECIOS'!AZ104)/1000</f>
        <v>0</v>
      </c>
      <c r="BA104" s="459">
        <f>('COMPRAS CONJ - FISICOS'!BA104*'COMPRAS CONJ - PRECIOS'!BA104)/1000</f>
        <v>0</v>
      </c>
      <c r="BB104" s="459">
        <f>('COMPRAS CONJ - FISICOS'!BB104*'COMPRAS CONJ - PRECIOS'!BB104)/1000</f>
        <v>0</v>
      </c>
      <c r="BC104" s="459">
        <f>('COMPRAS CONJ - FISICOS'!BC104*'COMPRAS CONJ - PRECIOS'!BC104)/1000</f>
        <v>0</v>
      </c>
      <c r="BD104" s="459">
        <f>('COMPRAS CONJ - FISICOS'!BD104*'COMPRAS CONJ - PRECIOS'!BD104)/1000</f>
        <v>0</v>
      </c>
      <c r="BE104" s="459">
        <f>('COMPRAS CONJ - FISICOS'!BE104*'COMPRAS CONJ - PRECIOS'!BE104)/1000</f>
        <v>0</v>
      </c>
      <c r="BF104" s="459">
        <f>('COMPRAS CONJ - FISICOS'!BF104*'COMPRAS CONJ - PRECIOS'!BF104)/1000</f>
        <v>0</v>
      </c>
      <c r="BG104" s="459">
        <f>('COMPRAS CONJ - FISICOS'!BG104*'COMPRAS CONJ - PRECIOS'!BG104)/1000</f>
        <v>0</v>
      </c>
      <c r="BH104" s="459">
        <f>('COMPRAS CONJ - FISICOS'!BH104*'COMPRAS CONJ - PRECIOS'!BH104)/1000</f>
        <v>0</v>
      </c>
      <c r="BI104" s="459">
        <f>('COMPRAS CONJ - FISICOS'!BI104*'COMPRAS CONJ - PRECIOS'!BI104)/1000</f>
        <v>0</v>
      </c>
      <c r="BJ104" s="459">
        <f>('COMPRAS CONJ - FISICOS'!BJ104*'COMPRAS CONJ - PRECIOS'!BJ104)/1000</f>
        <v>0</v>
      </c>
      <c r="BK104" s="459">
        <f>('COMPRAS CONJ - FISICOS'!BK104*'COMPRAS CONJ - PRECIOS'!BK104)/1000</f>
        <v>0</v>
      </c>
      <c r="BL104" s="459">
        <f>('COMPRAS CONJ - FISICOS'!BL104*'COMPRAS CONJ - PRECIOS'!BL104)/1000</f>
        <v>0</v>
      </c>
      <c r="BM104" s="459">
        <f>('COMPRAS CONJ - FISICOS'!BM104*'COMPRAS CONJ - PRECIOS'!BM104)/1000</f>
        <v>0</v>
      </c>
      <c r="BN104" s="459">
        <f>('COMPRAS CONJ - FISICOS'!BN104*'COMPRAS CONJ - PRECIOS'!BN104)/1000</f>
        <v>0</v>
      </c>
      <c r="BO104" s="459">
        <f>('COMPRAS CONJ - FISICOS'!BO104*'COMPRAS CONJ - PRECIOS'!BO104)/1000</f>
        <v>0</v>
      </c>
      <c r="BP104" s="459">
        <f>('COMPRAS CONJ - FISICOS'!BP104*'COMPRAS CONJ - PRECIOS'!BP104)/1000</f>
        <v>0</v>
      </c>
      <c r="BQ104" s="459">
        <f>('COMPRAS CONJ - FISICOS'!BQ104*'COMPRAS CONJ - PRECIOS'!BQ104)/1000</f>
        <v>0</v>
      </c>
      <c r="BR104" s="459">
        <f>('COMPRAS CONJ - FISICOS'!BR104*'COMPRAS CONJ - PRECIOS'!BR104)/1000</f>
        <v>0</v>
      </c>
      <c r="BS104" s="459">
        <f>('COMPRAS CONJ - FISICOS'!BS104*'COMPRAS CONJ - PRECIOS'!BS104)/1000</f>
        <v>0</v>
      </c>
      <c r="BT104" s="459">
        <f>('COMPRAS CONJ - FISICOS'!BT104*'COMPRAS CONJ - PRECIOS'!BT104)/1000</f>
        <v>0</v>
      </c>
      <c r="BU104" s="459">
        <f>('COMPRAS CONJ - FISICOS'!BU104*'COMPRAS CONJ - PRECIOS'!BU104)/1000</f>
        <v>0</v>
      </c>
      <c r="BV104" s="459">
        <f>('COMPRAS CONJ - FISICOS'!BV104*'COMPRAS CONJ - PRECIOS'!BV104)/1000</f>
        <v>0</v>
      </c>
      <c r="BW104" s="459">
        <f>('COMPRAS CONJ - FISICOS'!BW104*'COMPRAS CONJ - PRECIOS'!BW104)/1000</f>
        <v>0</v>
      </c>
      <c r="BX104" s="459">
        <f>('COMPRAS CONJ - FISICOS'!BX104*'COMPRAS CONJ - PRECIOS'!BX104)/1000</f>
        <v>0</v>
      </c>
      <c r="BY104" s="459">
        <f>('COMPRAS CONJ - FISICOS'!BY104*'COMPRAS CONJ - PRECIOS'!BY104)/1000</f>
        <v>0</v>
      </c>
      <c r="BZ104" s="459">
        <f>('COMPRAS CONJ - FISICOS'!BZ104*'COMPRAS CONJ - PRECIOS'!BZ104)/1000</f>
        <v>0</v>
      </c>
      <c r="CA104" s="459">
        <f>('COMPRAS CONJ - FISICOS'!CA104*'COMPRAS CONJ - PRECIOS'!CA104)/1000</f>
        <v>0</v>
      </c>
    </row>
    <row r="105" spans="1:79" x14ac:dyDescent="0.3">
      <c r="A105" s="9" t="s">
        <v>3425</v>
      </c>
      <c r="B105" s="16" t="s">
        <v>2934</v>
      </c>
      <c r="C105" s="440" t="s">
        <v>3470</v>
      </c>
      <c r="D105" s="11" t="s">
        <v>2788</v>
      </c>
      <c r="E105" s="9" t="s">
        <v>2788</v>
      </c>
      <c r="F105" s="9" t="s">
        <v>3471</v>
      </c>
      <c r="G105" s="9" t="s">
        <v>3472</v>
      </c>
      <c r="H105" s="12" t="s">
        <v>6324</v>
      </c>
      <c r="I105" s="13">
        <v>156.85</v>
      </c>
      <c r="J105" s="14">
        <v>2.4</v>
      </c>
      <c r="K105" s="24">
        <v>43350</v>
      </c>
      <c r="L105" s="24">
        <v>43820</v>
      </c>
      <c r="M105" s="689">
        <v>43820</v>
      </c>
      <c r="N105" s="459">
        <f>('COMPRAS CONJ - FISICOS'!N105*'COMPRAS CONJ - PRECIOS'!N105)/1000</f>
        <v>0</v>
      </c>
      <c r="O105" s="459">
        <f>('COMPRAS CONJ - FISICOS'!O105*'COMPRAS CONJ - PRECIOS'!O105)/1000</f>
        <v>0</v>
      </c>
      <c r="P105" s="459">
        <f>('COMPRAS CONJ - FISICOS'!P105*'COMPRAS CONJ - PRECIOS'!P105)/1000</f>
        <v>0</v>
      </c>
      <c r="Q105" s="459">
        <f>('COMPRAS CONJ - FISICOS'!Q105*'COMPRAS CONJ - PRECIOS'!Q105)/1000</f>
        <v>0</v>
      </c>
      <c r="R105" s="459">
        <f>('COMPRAS CONJ - FISICOS'!R105*'COMPRAS CONJ - PRECIOS'!R105)/1000</f>
        <v>0</v>
      </c>
      <c r="S105" s="459">
        <f>('COMPRAS CONJ - FISICOS'!S105*'COMPRAS CONJ - PRECIOS'!S105)/1000</f>
        <v>0</v>
      </c>
      <c r="T105" s="459">
        <f>('COMPRAS CONJ - FISICOS'!T105*'COMPRAS CONJ - PRECIOS'!T105)/1000</f>
        <v>0</v>
      </c>
      <c r="U105" s="459">
        <f>('COMPRAS CONJ - FISICOS'!U105*'COMPRAS CONJ - PRECIOS'!U105)/1000</f>
        <v>0</v>
      </c>
      <c r="V105" s="459">
        <f>('COMPRAS CONJ - FISICOS'!V105*'COMPRAS CONJ - PRECIOS'!V105)/1000</f>
        <v>0</v>
      </c>
      <c r="W105" s="459">
        <f>('COMPRAS CONJ - FISICOS'!W105*'COMPRAS CONJ - PRECIOS'!W105)/1000</f>
        <v>0</v>
      </c>
      <c r="X105" s="459">
        <f>('COMPRAS CONJ - FISICOS'!X105*'COMPRAS CONJ - PRECIOS'!X105)/1000</f>
        <v>0</v>
      </c>
      <c r="Y105" s="459">
        <f>('COMPRAS CONJ - FISICOS'!Y105*'COMPRAS CONJ - PRECIOS'!Y105)/1000</f>
        <v>0</v>
      </c>
      <c r="Z105" s="459">
        <f>('COMPRAS CONJ - FISICOS'!Z105*'COMPRAS CONJ - PRECIOS'!Z105)/1000</f>
        <v>0</v>
      </c>
      <c r="AA105" s="459">
        <f>('COMPRAS CONJ - FISICOS'!AA105*'COMPRAS CONJ - PRECIOS'!AA105)/1000</f>
        <v>0</v>
      </c>
      <c r="AB105" s="459">
        <f>('COMPRAS CONJ - FISICOS'!AB105*'COMPRAS CONJ - PRECIOS'!AB105)/1000</f>
        <v>0</v>
      </c>
      <c r="AC105" s="459">
        <f>('COMPRAS CONJ - FISICOS'!AC105*'COMPRAS CONJ - PRECIOS'!AC105)/1000</f>
        <v>0</v>
      </c>
      <c r="AD105" s="459">
        <f>('COMPRAS CONJ - FISICOS'!AD105*'COMPRAS CONJ - PRECIOS'!AD105)/1000</f>
        <v>0</v>
      </c>
      <c r="AE105" s="459">
        <f>('COMPRAS CONJ - FISICOS'!AE105*'COMPRAS CONJ - PRECIOS'!AE105)/1000</f>
        <v>0</v>
      </c>
      <c r="AF105" s="459">
        <f>('COMPRAS CONJ - FISICOS'!AF105*'COMPRAS CONJ - PRECIOS'!AF105)/1000</f>
        <v>0</v>
      </c>
      <c r="AG105" s="459">
        <f>('COMPRAS CONJ - FISICOS'!AG105*'COMPRAS CONJ - PRECIOS'!AG105)/1000</f>
        <v>0</v>
      </c>
      <c r="AH105" s="459">
        <f>('COMPRAS CONJ - FISICOS'!AH105*'COMPRAS CONJ - PRECIOS'!AH105)/1000</f>
        <v>0</v>
      </c>
      <c r="AI105" s="459">
        <f>('COMPRAS CONJ - FISICOS'!AI105*'COMPRAS CONJ - PRECIOS'!AI105)/1000</f>
        <v>0</v>
      </c>
      <c r="AJ105" s="459">
        <f>('COMPRAS CONJ - FISICOS'!AJ105*'COMPRAS CONJ - PRECIOS'!AJ105)/1000</f>
        <v>0</v>
      </c>
      <c r="AK105" s="459">
        <f>('COMPRAS CONJ - FISICOS'!AK105*'COMPRAS CONJ - PRECIOS'!AK105)/1000</f>
        <v>0</v>
      </c>
      <c r="AL105" s="459">
        <f>('COMPRAS CONJ - FISICOS'!AL105*'COMPRAS CONJ - PRECIOS'!AL105)/1000</f>
        <v>0</v>
      </c>
      <c r="AM105" s="459">
        <f>('COMPRAS CONJ - FISICOS'!AM105*'COMPRAS CONJ - PRECIOS'!AM105)/1000</f>
        <v>0</v>
      </c>
      <c r="AN105" s="459">
        <f>('COMPRAS CONJ - FISICOS'!AN105*'COMPRAS CONJ - PRECIOS'!AN105)/1000</f>
        <v>0</v>
      </c>
      <c r="AO105" s="459">
        <f>('COMPRAS CONJ - FISICOS'!AO105*'COMPRAS CONJ - PRECIOS'!AO105)/1000</f>
        <v>0</v>
      </c>
      <c r="AP105" s="459">
        <f>('COMPRAS CONJ - FISICOS'!AP105*'COMPRAS CONJ - PRECIOS'!AP105)/1000</f>
        <v>0</v>
      </c>
      <c r="AQ105" s="459">
        <f>('COMPRAS CONJ - FISICOS'!AQ105*'COMPRAS CONJ - PRECIOS'!AQ105)/1000</f>
        <v>2.5811262484122497E-2</v>
      </c>
      <c r="AR105" s="459">
        <f>('COMPRAS CONJ - FISICOS'!AR105*'COMPRAS CONJ - PRECIOS'!AR105)/1000</f>
        <v>8.0492832094205977E-2</v>
      </c>
      <c r="AS105" s="459">
        <f>('COMPRAS CONJ - FISICOS'!AS105*'COMPRAS CONJ - PRECIOS'!AS105)/1000</f>
        <v>9.0123117049188975E-2</v>
      </c>
      <c r="AT105" s="459">
        <f>('COMPRAS CONJ - FISICOS'!AT105*'COMPRAS CONJ - PRECIOS'!AT105)/1000</f>
        <v>0.10508132064658722</v>
      </c>
      <c r="AU105" s="459">
        <f>('COMPRAS CONJ - FISICOS'!AU105*'COMPRAS CONJ - PRECIOS'!AU105)/1000</f>
        <v>0.12808102866650348</v>
      </c>
      <c r="AV105" s="459">
        <f>('COMPRAS CONJ - FISICOS'!AV105*'COMPRAS CONJ - PRECIOS'!AV105)/1000</f>
        <v>0.16104950894883896</v>
      </c>
      <c r="AW105" s="459">
        <f>('COMPRAS CONJ - FISICOS'!AW105*'COMPRAS CONJ - PRECIOS'!AW105)/1000</f>
        <v>0.18442476359115198</v>
      </c>
      <c r="AX105" s="459">
        <f>('COMPRAS CONJ - FISICOS'!AX105*'COMPRAS CONJ - PRECIOS'!AX105)/1000</f>
        <v>0.15582121014812447</v>
      </c>
      <c r="AY105" s="459">
        <f>('COMPRAS CONJ - FISICOS'!AY105*'COMPRAS CONJ - PRECIOS'!AY105)/1000</f>
        <v>0.17168608272836822</v>
      </c>
      <c r="AZ105" s="459">
        <f>('COMPRAS CONJ - FISICOS'!AZ105*'COMPRAS CONJ - PRECIOS'!AZ105)/1000</f>
        <v>0.21688707233895269</v>
      </c>
      <c r="BA105" s="459">
        <f>('COMPRAS CONJ - FISICOS'!BA105*'COMPRAS CONJ - PRECIOS'!BA105)/1000</f>
        <v>0.19000237395466249</v>
      </c>
      <c r="BB105" s="459">
        <f>('COMPRAS CONJ - FISICOS'!BB105*'COMPRAS CONJ - PRECIOS'!BB105)/1000</f>
        <v>0.13080690639760797</v>
      </c>
      <c r="BC105" s="459">
        <f>('COMPRAS CONJ - FISICOS'!BC105*'COMPRAS CONJ - PRECIOS'!BC105)/1000</f>
        <v>0.12099127887155998</v>
      </c>
      <c r="BD105" s="459">
        <f>('COMPRAS CONJ - FISICOS'!BD105*'COMPRAS CONJ - PRECIOS'!BD105)/1000</f>
        <v>0.15445484773565996</v>
      </c>
      <c r="BE105" s="459">
        <f>('COMPRAS CONJ - FISICOS'!BE105*'COMPRAS CONJ - PRECIOS'!BE105)/1000</f>
        <v>5.7635329925399985E-2</v>
      </c>
      <c r="BF105" s="459">
        <f>('COMPRAS CONJ - FISICOS'!BF105*'COMPRAS CONJ - PRECIOS'!BF105)/1000</f>
        <v>5.8483907071727993E-2</v>
      </c>
      <c r="BG105" s="459">
        <f>('COMPRAS CONJ - FISICOS'!BG105*'COMPRAS CONJ - PRECIOS'!BG105)/1000</f>
        <v>7.16103581268E-2</v>
      </c>
      <c r="BH105" s="459">
        <f>('COMPRAS CONJ - FISICOS'!BH105*'COMPRAS CONJ - PRECIOS'!BH105)/1000</f>
        <v>3.4558808056919993E-2</v>
      </c>
      <c r="BI105" s="459">
        <f>('COMPRAS CONJ - FISICOS'!BI105*'COMPRAS CONJ - PRECIOS'!BI105)/1000</f>
        <v>5.3710194167417985E-2</v>
      </c>
      <c r="BJ105" s="459">
        <f>('COMPRAS CONJ - FISICOS'!BJ105*'COMPRAS CONJ - PRECIOS'!BJ105)/1000</f>
        <v>0.10348853560735799</v>
      </c>
      <c r="BK105" s="459">
        <f>('COMPRAS CONJ - FISICOS'!BK105*'COMPRAS CONJ - PRECIOS'!BK105)/1000</f>
        <v>0.10078197006544198</v>
      </c>
      <c r="BL105" s="459">
        <f>('COMPRAS CONJ - FISICOS'!BL105*'COMPRAS CONJ - PRECIOS'!BL105)/1000</f>
        <v>0.14053840643486396</v>
      </c>
      <c r="BM105" s="459">
        <f>('COMPRAS CONJ - FISICOS'!BM105*'COMPRAS CONJ - PRECIOS'!BM105)/1000</f>
        <v>0.21451574997905995</v>
      </c>
      <c r="BN105" s="459">
        <f>('COMPRAS CONJ - FISICOS'!BN105*'COMPRAS CONJ - PRECIOS'!BN105)/1000</f>
        <v>0.2580284649566339</v>
      </c>
      <c r="BO105" s="459">
        <f>('COMPRAS CONJ - FISICOS'!BO105*'COMPRAS CONJ - PRECIOS'!BO105)/1000</f>
        <v>0.19066805991426372</v>
      </c>
      <c r="BP105" s="459">
        <f>('COMPRAS CONJ - FISICOS'!BP105*'COMPRAS CONJ - PRECIOS'!BP105)/1000</f>
        <v>0.14567445516758398</v>
      </c>
      <c r="BQ105" s="459">
        <f>('COMPRAS CONJ - FISICOS'!BQ105*'COMPRAS CONJ - PRECIOS'!BQ105)/1000</f>
        <v>0.18962923064600024</v>
      </c>
      <c r="BR105" s="459">
        <f>('COMPRAS CONJ - FISICOS'!BR105*'COMPRAS CONJ - PRECIOS'!BR105)/1000</f>
        <v>0.26171324058899248</v>
      </c>
      <c r="BS105" s="459">
        <f>('COMPRAS CONJ - FISICOS'!BS105*'COMPRAS CONJ - PRECIOS'!BS105)/1000</f>
        <v>0.2697574303995795</v>
      </c>
      <c r="BT105" s="459">
        <f>('COMPRAS CONJ - FISICOS'!BT105*'COMPRAS CONJ - PRECIOS'!BT105)/1000</f>
        <v>0.28068386744819657</v>
      </c>
      <c r="BU105" s="459">
        <f>('COMPRAS CONJ - FISICOS'!BU105*'COMPRAS CONJ - PRECIOS'!BU105)/1000</f>
        <v>0.29186910338252364</v>
      </c>
      <c r="BV105" s="459">
        <f>('COMPRAS CONJ - FISICOS'!BV105*'COMPRAS CONJ - PRECIOS'!BV105)/1000</f>
        <v>0.29789367259328647</v>
      </c>
      <c r="BW105" s="459">
        <f>('COMPRAS CONJ - FISICOS'!BW105*'COMPRAS CONJ - PRECIOS'!BW105)/1000</f>
        <v>0.29083873258191151</v>
      </c>
      <c r="BX105" s="459">
        <f>('COMPRAS CONJ - FISICOS'!BX105*'COMPRAS CONJ - PRECIOS'!BX105)/1000</f>
        <v>0.26429749985880674</v>
      </c>
      <c r="BY105" s="459">
        <f>('COMPRAS CONJ - FISICOS'!BY105*'COMPRAS CONJ - PRECIOS'!BY105)/1000</f>
        <v>0.26939381741351409</v>
      </c>
      <c r="BZ105" s="459">
        <f>('COMPRAS CONJ - FISICOS'!BZ105*'COMPRAS CONJ - PRECIOS'!BZ105)/1000</f>
        <v>0.27153176288127728</v>
      </c>
      <c r="CA105" s="459">
        <f>('COMPRAS CONJ - FISICOS'!CA105*'COMPRAS CONJ - PRECIOS'!CA105)/1000</f>
        <v>0.27745927650966457</v>
      </c>
    </row>
    <row r="106" spans="1:79" x14ac:dyDescent="0.3">
      <c r="A106" s="9" t="s">
        <v>3425</v>
      </c>
      <c r="B106" s="16" t="s">
        <v>2934</v>
      </c>
      <c r="C106" s="440" t="s">
        <v>3473</v>
      </c>
      <c r="D106" s="11" t="s">
        <v>3026</v>
      </c>
      <c r="E106" s="9" t="s">
        <v>2936</v>
      </c>
      <c r="F106" s="9" t="s">
        <v>3474</v>
      </c>
      <c r="G106" s="9" t="s">
        <v>3475</v>
      </c>
      <c r="H106" s="12" t="s">
        <v>6324</v>
      </c>
      <c r="I106" s="13">
        <v>156.85</v>
      </c>
      <c r="J106" s="14">
        <v>1.998</v>
      </c>
      <c r="K106" s="24">
        <v>43350</v>
      </c>
      <c r="L106" s="24">
        <v>44079</v>
      </c>
      <c r="M106" s="689">
        <v>44079</v>
      </c>
      <c r="N106" s="459">
        <f>('COMPRAS CONJ - FISICOS'!N106*'COMPRAS CONJ - PRECIOS'!N106)/1000</f>
        <v>0</v>
      </c>
      <c r="O106" s="459">
        <f>('COMPRAS CONJ - FISICOS'!O106*'COMPRAS CONJ - PRECIOS'!O106)/1000</f>
        <v>0</v>
      </c>
      <c r="P106" s="459">
        <f>('COMPRAS CONJ - FISICOS'!P106*'COMPRAS CONJ - PRECIOS'!P106)/1000</f>
        <v>0</v>
      </c>
      <c r="Q106" s="459">
        <f>('COMPRAS CONJ - FISICOS'!Q106*'COMPRAS CONJ - PRECIOS'!Q106)/1000</f>
        <v>0</v>
      </c>
      <c r="R106" s="459">
        <f>('COMPRAS CONJ - FISICOS'!R106*'COMPRAS CONJ - PRECIOS'!R106)/1000</f>
        <v>0</v>
      </c>
      <c r="S106" s="459">
        <f>('COMPRAS CONJ - FISICOS'!S106*'COMPRAS CONJ - PRECIOS'!S106)/1000</f>
        <v>0</v>
      </c>
      <c r="T106" s="459">
        <f>('COMPRAS CONJ - FISICOS'!T106*'COMPRAS CONJ - PRECIOS'!T106)/1000</f>
        <v>0</v>
      </c>
      <c r="U106" s="459">
        <f>('COMPRAS CONJ - FISICOS'!U106*'COMPRAS CONJ - PRECIOS'!U106)/1000</f>
        <v>0</v>
      </c>
      <c r="V106" s="459">
        <f>('COMPRAS CONJ - FISICOS'!V106*'COMPRAS CONJ - PRECIOS'!V106)/1000</f>
        <v>0</v>
      </c>
      <c r="W106" s="459">
        <f>('COMPRAS CONJ - FISICOS'!W106*'COMPRAS CONJ - PRECIOS'!W106)/1000</f>
        <v>0</v>
      </c>
      <c r="X106" s="459">
        <f>('COMPRAS CONJ - FISICOS'!X106*'COMPRAS CONJ - PRECIOS'!X106)/1000</f>
        <v>0</v>
      </c>
      <c r="Y106" s="459">
        <f>('COMPRAS CONJ - FISICOS'!Y106*'COMPRAS CONJ - PRECIOS'!Y106)/1000</f>
        <v>0</v>
      </c>
      <c r="Z106" s="459">
        <f>('COMPRAS CONJ - FISICOS'!Z106*'COMPRAS CONJ - PRECIOS'!Z106)/1000</f>
        <v>0</v>
      </c>
      <c r="AA106" s="459">
        <f>('COMPRAS CONJ - FISICOS'!AA106*'COMPRAS CONJ - PRECIOS'!AA106)/1000</f>
        <v>0</v>
      </c>
      <c r="AB106" s="459">
        <f>('COMPRAS CONJ - FISICOS'!AB106*'COMPRAS CONJ - PRECIOS'!AB106)/1000</f>
        <v>0</v>
      </c>
      <c r="AC106" s="459">
        <f>('COMPRAS CONJ - FISICOS'!AC106*'COMPRAS CONJ - PRECIOS'!AC106)/1000</f>
        <v>0</v>
      </c>
      <c r="AD106" s="459">
        <f>('COMPRAS CONJ - FISICOS'!AD106*'COMPRAS CONJ - PRECIOS'!AD106)/1000</f>
        <v>0</v>
      </c>
      <c r="AE106" s="459">
        <f>('COMPRAS CONJ - FISICOS'!AE106*'COMPRAS CONJ - PRECIOS'!AE106)/1000</f>
        <v>0</v>
      </c>
      <c r="AF106" s="459">
        <f>('COMPRAS CONJ - FISICOS'!AF106*'COMPRAS CONJ - PRECIOS'!AF106)/1000</f>
        <v>0</v>
      </c>
      <c r="AG106" s="459">
        <f>('COMPRAS CONJ - FISICOS'!AG106*'COMPRAS CONJ - PRECIOS'!AG106)/1000</f>
        <v>0</v>
      </c>
      <c r="AH106" s="459">
        <f>('COMPRAS CONJ - FISICOS'!AH106*'COMPRAS CONJ - PRECIOS'!AH106)/1000</f>
        <v>0</v>
      </c>
      <c r="AI106" s="459">
        <f>('COMPRAS CONJ - FISICOS'!AI106*'COMPRAS CONJ - PRECIOS'!AI106)/1000</f>
        <v>0</v>
      </c>
      <c r="AJ106" s="459">
        <f>('COMPRAS CONJ - FISICOS'!AJ106*'COMPRAS CONJ - PRECIOS'!AJ106)/1000</f>
        <v>0</v>
      </c>
      <c r="AK106" s="459">
        <f>('COMPRAS CONJ - FISICOS'!AK106*'COMPRAS CONJ - PRECIOS'!AK106)/1000</f>
        <v>0</v>
      </c>
      <c r="AL106" s="459">
        <f>('COMPRAS CONJ - FISICOS'!AL106*'COMPRAS CONJ - PRECIOS'!AL106)/1000</f>
        <v>0</v>
      </c>
      <c r="AM106" s="459">
        <f>('COMPRAS CONJ - FISICOS'!AM106*'COMPRAS CONJ - PRECIOS'!AM106)/1000</f>
        <v>0</v>
      </c>
      <c r="AN106" s="459">
        <f>('COMPRAS CONJ - FISICOS'!AN106*'COMPRAS CONJ - PRECIOS'!AN106)/1000</f>
        <v>0</v>
      </c>
      <c r="AO106" s="459">
        <f>('COMPRAS CONJ - FISICOS'!AO106*'COMPRAS CONJ - PRECIOS'!AO106)/1000</f>
        <v>0</v>
      </c>
      <c r="AP106" s="459">
        <f>('COMPRAS CONJ - FISICOS'!AP106*'COMPRAS CONJ - PRECIOS'!AP106)/1000</f>
        <v>0</v>
      </c>
      <c r="AQ106" s="459">
        <f>('COMPRAS CONJ - FISICOS'!AQ106*'COMPRAS CONJ - PRECIOS'!AQ106)/1000</f>
        <v>0</v>
      </c>
      <c r="AR106" s="459">
        <f>('COMPRAS CONJ - FISICOS'!AR106*'COMPRAS CONJ - PRECIOS'!AR106)/1000</f>
        <v>0</v>
      </c>
      <c r="AS106" s="459">
        <f>('COMPRAS CONJ - FISICOS'!AS106*'COMPRAS CONJ - PRECIOS'!AS106)/1000</f>
        <v>0</v>
      </c>
      <c r="AT106" s="459">
        <f>('COMPRAS CONJ - FISICOS'!AT106*'COMPRAS CONJ - PRECIOS'!AT106)/1000</f>
        <v>0</v>
      </c>
      <c r="AU106" s="459">
        <f>('COMPRAS CONJ - FISICOS'!AU106*'COMPRAS CONJ - PRECIOS'!AU106)/1000</f>
        <v>0</v>
      </c>
      <c r="AV106" s="459">
        <f>('COMPRAS CONJ - FISICOS'!AV106*'COMPRAS CONJ - PRECIOS'!AV106)/1000</f>
        <v>0</v>
      </c>
      <c r="AW106" s="459">
        <f>('COMPRAS CONJ - FISICOS'!AW106*'COMPRAS CONJ - PRECIOS'!AW106)/1000</f>
        <v>0</v>
      </c>
      <c r="AX106" s="459">
        <f>('COMPRAS CONJ - FISICOS'!AX106*'COMPRAS CONJ - PRECIOS'!AX106)/1000</f>
        <v>0</v>
      </c>
      <c r="AY106" s="459">
        <f>('COMPRAS CONJ - FISICOS'!AY106*'COMPRAS CONJ - PRECIOS'!AY106)/1000</f>
        <v>0</v>
      </c>
      <c r="AZ106" s="459">
        <f>('COMPRAS CONJ - FISICOS'!AZ106*'COMPRAS CONJ - PRECIOS'!AZ106)/1000</f>
        <v>8.1999605132674236E-2</v>
      </c>
      <c r="BA106" s="459">
        <f>('COMPRAS CONJ - FISICOS'!BA106*'COMPRAS CONJ - PRECIOS'!BA106)/1000</f>
        <v>8.3612969567142745E-2</v>
      </c>
      <c r="BB106" s="459">
        <f>('COMPRAS CONJ - FISICOS'!BB106*'COMPRAS CONJ - PRECIOS'!BB106)/1000</f>
        <v>7.4184676224889987E-2</v>
      </c>
      <c r="BC106" s="459">
        <f>('COMPRAS CONJ - FISICOS'!BC106*'COMPRAS CONJ - PRECIOS'!BC106)/1000</f>
        <v>5.8668748283531746E-2</v>
      </c>
      <c r="BD106" s="459">
        <f>('COMPRAS CONJ - FISICOS'!BD106*'COMPRAS CONJ - PRECIOS'!BD106)/1000</f>
        <v>4.7794774733908994E-2</v>
      </c>
      <c r="BE106" s="459">
        <f>('COMPRAS CONJ - FISICOS'!BE106*'COMPRAS CONJ - PRECIOS'!BE106)/1000</f>
        <v>7.3747486385529248E-2</v>
      </c>
      <c r="BF106" s="459">
        <f>('COMPRAS CONJ - FISICOS'!BF106*'COMPRAS CONJ - PRECIOS'!BF106)/1000</f>
        <v>0.17377424670302372</v>
      </c>
      <c r="BG106" s="459">
        <f>('COMPRAS CONJ - FISICOS'!BG106*'COMPRAS CONJ - PRECIOS'!BG106)/1000</f>
        <v>0.19846969357531571</v>
      </c>
      <c r="BH106" s="459">
        <f>('COMPRAS CONJ - FISICOS'!BH106*'COMPRAS CONJ - PRECIOS'!BH106)/1000</f>
        <v>0.1914739222977227</v>
      </c>
      <c r="BI106" s="459">
        <f>('COMPRAS CONJ - FISICOS'!BI106*'COMPRAS CONJ - PRECIOS'!BI106)/1000</f>
        <v>0.19423796011551919</v>
      </c>
      <c r="BJ106" s="459">
        <f>('COMPRAS CONJ - FISICOS'!BJ106*'COMPRAS CONJ - PRECIOS'!BJ106)/1000</f>
        <v>0.16104583970973396</v>
      </c>
      <c r="BK106" s="459">
        <f>('COMPRAS CONJ - FISICOS'!BK106*'COMPRAS CONJ - PRECIOS'!BK106)/1000</f>
        <v>0.16942619836359873</v>
      </c>
      <c r="BL106" s="459">
        <f>('COMPRAS CONJ - FISICOS'!BL106*'COMPRAS CONJ - PRECIOS'!BL106)/1000</f>
        <v>0.21690027415013996</v>
      </c>
      <c r="BM106" s="459">
        <f>('COMPRAS CONJ - FISICOS'!BM106*'COMPRAS CONJ - PRECIOS'!BM106)/1000</f>
        <v>0.24019099271254793</v>
      </c>
      <c r="BN106" s="459">
        <f>('COMPRAS CONJ - FISICOS'!BN106*'COMPRAS CONJ - PRECIOS'!BN106)/1000</f>
        <v>0.22724571325138196</v>
      </c>
      <c r="BO106" s="459">
        <f>('COMPRAS CONJ - FISICOS'!BO106*'COMPRAS CONJ - PRECIOS'!BO106)/1000</f>
        <v>0.22637810469148195</v>
      </c>
      <c r="BP106" s="459">
        <f>('COMPRAS CONJ - FISICOS'!BP106*'COMPRAS CONJ - PRECIOS'!BP106)/1000</f>
        <v>0.23894592778346996</v>
      </c>
      <c r="BQ106" s="459">
        <f>('COMPRAS CONJ - FISICOS'!BQ106*'COMPRAS CONJ - PRECIOS'!BQ106)/1000</f>
        <v>0.22852063137821996</v>
      </c>
      <c r="BR106" s="459">
        <f>('COMPRAS CONJ - FISICOS'!BR106*'COMPRAS CONJ - PRECIOS'!BR106)/1000</f>
        <v>0.26030701027566594</v>
      </c>
      <c r="BS106" s="459">
        <f>('COMPRAS CONJ - FISICOS'!BS106*'COMPRAS CONJ - PRECIOS'!BS106)/1000</f>
        <v>0.25381748483009997</v>
      </c>
      <c r="BT106" s="459">
        <f>('COMPRAS CONJ - FISICOS'!BT106*'COMPRAS CONJ - PRECIOS'!BT106)/1000</f>
        <v>0.22915538783459805</v>
      </c>
      <c r="BU106" s="459">
        <f>('COMPRAS CONJ - FISICOS'!BU106*'COMPRAS CONJ - PRECIOS'!BU106)/1000</f>
        <v>0.23828721682731804</v>
      </c>
      <c r="BV106" s="459">
        <f>('COMPRAS CONJ - FISICOS'!BV106*'COMPRAS CONJ - PRECIOS'!BV106)/1000</f>
        <v>0.24320578413430274</v>
      </c>
      <c r="BW106" s="459">
        <f>('COMPRAS CONJ - FISICOS'!BW106*'COMPRAS CONJ - PRECIOS'!BW106)/1000</f>
        <v>0.2374460034630648</v>
      </c>
      <c r="BX106" s="459">
        <f>('COMPRAS CONJ - FISICOS'!BX106*'COMPRAS CONJ - PRECIOS'!BX106)/1000</f>
        <v>0.21946950516668601</v>
      </c>
      <c r="BY106" s="459">
        <f>('COMPRAS CONJ - FISICOS'!BY106*'COMPRAS CONJ - PRECIOS'!BY106)/1000</f>
        <v>0.22370142674181048</v>
      </c>
      <c r="BZ106" s="459">
        <f>('COMPRAS CONJ - FISICOS'!BZ106*'COMPRAS CONJ - PRECIOS'!BZ106)/1000</f>
        <v>0.22547675126865618</v>
      </c>
      <c r="CA106" s="459">
        <f>('COMPRAS CONJ - FISICOS'!CA106*'COMPRAS CONJ - PRECIOS'!CA106)/1000</f>
        <v>0.22652338124208515</v>
      </c>
    </row>
    <row r="107" spans="1:79" x14ac:dyDescent="0.3">
      <c r="A107" s="9" t="s">
        <v>3425</v>
      </c>
      <c r="B107" s="16" t="s">
        <v>2934</v>
      </c>
      <c r="C107" s="440" t="s">
        <v>3476</v>
      </c>
      <c r="D107" s="11" t="s">
        <v>2788</v>
      </c>
      <c r="E107" s="9" t="s">
        <v>2788</v>
      </c>
      <c r="F107" s="9" t="s">
        <v>3477</v>
      </c>
      <c r="G107" s="9" t="s">
        <v>3478</v>
      </c>
      <c r="H107" s="12" t="s">
        <v>6716</v>
      </c>
      <c r="I107" s="13">
        <v>164.35</v>
      </c>
      <c r="J107" s="14">
        <v>1</v>
      </c>
      <c r="K107" s="24">
        <v>43447</v>
      </c>
      <c r="L107" s="24">
        <v>44075</v>
      </c>
      <c r="M107" s="689">
        <v>44075</v>
      </c>
      <c r="N107" s="459">
        <f>('COMPRAS CONJ - FISICOS'!N107*'COMPRAS CONJ - PRECIOS'!N107)/1000</f>
        <v>0</v>
      </c>
      <c r="O107" s="459">
        <f>('COMPRAS CONJ - FISICOS'!O107*'COMPRAS CONJ - PRECIOS'!O107)/1000</f>
        <v>0</v>
      </c>
      <c r="P107" s="459">
        <f>('COMPRAS CONJ - FISICOS'!P107*'COMPRAS CONJ - PRECIOS'!P107)/1000</f>
        <v>0</v>
      </c>
      <c r="Q107" s="459">
        <f>('COMPRAS CONJ - FISICOS'!Q107*'COMPRAS CONJ - PRECIOS'!Q107)/1000</f>
        <v>0</v>
      </c>
      <c r="R107" s="459">
        <f>('COMPRAS CONJ - FISICOS'!R107*'COMPRAS CONJ - PRECIOS'!R107)/1000</f>
        <v>0</v>
      </c>
      <c r="S107" s="459">
        <f>('COMPRAS CONJ - FISICOS'!S107*'COMPRAS CONJ - PRECIOS'!S107)/1000</f>
        <v>0</v>
      </c>
      <c r="T107" s="459">
        <f>('COMPRAS CONJ - FISICOS'!T107*'COMPRAS CONJ - PRECIOS'!T107)/1000</f>
        <v>0</v>
      </c>
      <c r="U107" s="459">
        <f>('COMPRAS CONJ - FISICOS'!U107*'COMPRAS CONJ - PRECIOS'!U107)/1000</f>
        <v>0</v>
      </c>
      <c r="V107" s="459">
        <f>('COMPRAS CONJ - FISICOS'!V107*'COMPRAS CONJ - PRECIOS'!V107)/1000</f>
        <v>0</v>
      </c>
      <c r="W107" s="459">
        <f>('COMPRAS CONJ - FISICOS'!W107*'COMPRAS CONJ - PRECIOS'!W107)/1000</f>
        <v>0</v>
      </c>
      <c r="X107" s="459">
        <f>('COMPRAS CONJ - FISICOS'!X107*'COMPRAS CONJ - PRECIOS'!X107)/1000</f>
        <v>0</v>
      </c>
      <c r="Y107" s="459">
        <f>('COMPRAS CONJ - FISICOS'!Y107*'COMPRAS CONJ - PRECIOS'!Y107)/1000</f>
        <v>0</v>
      </c>
      <c r="Z107" s="459">
        <f>('COMPRAS CONJ - FISICOS'!Z107*'COMPRAS CONJ - PRECIOS'!Z107)/1000</f>
        <v>0</v>
      </c>
      <c r="AA107" s="459">
        <f>('COMPRAS CONJ - FISICOS'!AA107*'COMPRAS CONJ - PRECIOS'!AA107)/1000</f>
        <v>0</v>
      </c>
      <c r="AB107" s="459">
        <f>('COMPRAS CONJ - FISICOS'!AB107*'COMPRAS CONJ - PRECIOS'!AB107)/1000</f>
        <v>0</v>
      </c>
      <c r="AC107" s="459">
        <f>('COMPRAS CONJ - FISICOS'!AC107*'COMPRAS CONJ - PRECIOS'!AC107)/1000</f>
        <v>0</v>
      </c>
      <c r="AD107" s="459">
        <f>('COMPRAS CONJ - FISICOS'!AD107*'COMPRAS CONJ - PRECIOS'!AD107)/1000</f>
        <v>0</v>
      </c>
      <c r="AE107" s="459">
        <f>('COMPRAS CONJ - FISICOS'!AE107*'COMPRAS CONJ - PRECIOS'!AE107)/1000</f>
        <v>0</v>
      </c>
      <c r="AF107" s="459">
        <f>('COMPRAS CONJ - FISICOS'!AF107*'COMPRAS CONJ - PRECIOS'!AF107)/1000</f>
        <v>0</v>
      </c>
      <c r="AG107" s="459">
        <f>('COMPRAS CONJ - FISICOS'!AG107*'COMPRAS CONJ - PRECIOS'!AG107)/1000</f>
        <v>0</v>
      </c>
      <c r="AH107" s="459">
        <f>('COMPRAS CONJ - FISICOS'!AH107*'COMPRAS CONJ - PRECIOS'!AH107)/1000</f>
        <v>0</v>
      </c>
      <c r="AI107" s="459">
        <f>('COMPRAS CONJ - FISICOS'!AI107*'COMPRAS CONJ - PRECIOS'!AI107)/1000</f>
        <v>0</v>
      </c>
      <c r="AJ107" s="459">
        <f>('COMPRAS CONJ - FISICOS'!AJ107*'COMPRAS CONJ - PRECIOS'!AJ107)/1000</f>
        <v>0</v>
      </c>
      <c r="AK107" s="459">
        <f>('COMPRAS CONJ - FISICOS'!AK107*'COMPRAS CONJ - PRECIOS'!AK107)/1000</f>
        <v>0</v>
      </c>
      <c r="AL107" s="459">
        <f>('COMPRAS CONJ - FISICOS'!AL107*'COMPRAS CONJ - PRECIOS'!AL107)/1000</f>
        <v>0</v>
      </c>
      <c r="AM107" s="459">
        <f>('COMPRAS CONJ - FISICOS'!AM107*'COMPRAS CONJ - PRECIOS'!AM107)/1000</f>
        <v>0</v>
      </c>
      <c r="AN107" s="459">
        <f>('COMPRAS CONJ - FISICOS'!AN107*'COMPRAS CONJ - PRECIOS'!AN107)/1000</f>
        <v>0</v>
      </c>
      <c r="AO107" s="459">
        <f>('COMPRAS CONJ - FISICOS'!AO107*'COMPRAS CONJ - PRECIOS'!AO107)/1000</f>
        <v>0</v>
      </c>
      <c r="AP107" s="459">
        <f>('COMPRAS CONJ - FISICOS'!AP107*'COMPRAS CONJ - PRECIOS'!AP107)/1000</f>
        <v>0</v>
      </c>
      <c r="AQ107" s="459">
        <f>('COMPRAS CONJ - FISICOS'!AQ107*'COMPRAS CONJ - PRECIOS'!AQ107)/1000</f>
        <v>0</v>
      </c>
      <c r="AR107" s="459">
        <f>('COMPRAS CONJ - FISICOS'!AR107*'COMPRAS CONJ - PRECIOS'!AR107)/1000</f>
        <v>0</v>
      </c>
      <c r="AS107" s="459">
        <f>('COMPRAS CONJ - FISICOS'!AS107*'COMPRAS CONJ - PRECIOS'!AS107)/1000</f>
        <v>0</v>
      </c>
      <c r="AT107" s="459">
        <f>('COMPRAS CONJ - FISICOS'!AT107*'COMPRAS CONJ - PRECIOS'!AT107)/1000</f>
        <v>0</v>
      </c>
      <c r="AU107" s="459">
        <f>('COMPRAS CONJ - FISICOS'!AU107*'COMPRAS CONJ - PRECIOS'!AU107)/1000</f>
        <v>0</v>
      </c>
      <c r="AV107" s="459">
        <f>('COMPRAS CONJ - FISICOS'!AV107*'COMPRAS CONJ - PRECIOS'!AV107)/1000</f>
        <v>0</v>
      </c>
      <c r="AW107" s="459">
        <f>('COMPRAS CONJ - FISICOS'!AW107*'COMPRAS CONJ - PRECIOS'!AW107)/1000</f>
        <v>0</v>
      </c>
      <c r="AX107" s="459">
        <f>('COMPRAS CONJ - FISICOS'!AX107*'COMPRAS CONJ - PRECIOS'!AX107)/1000</f>
        <v>0</v>
      </c>
      <c r="AY107" s="459">
        <f>('COMPRAS CONJ - FISICOS'!AY107*'COMPRAS CONJ - PRECIOS'!AY107)/1000</f>
        <v>0</v>
      </c>
      <c r="AZ107" s="459">
        <f>('COMPRAS CONJ - FISICOS'!AZ107*'COMPRAS CONJ - PRECIOS'!AZ107)/1000</f>
        <v>7.3087535133549983E-4</v>
      </c>
      <c r="BA107" s="459">
        <f>('COMPRAS CONJ - FISICOS'!BA107*'COMPRAS CONJ - PRECIOS'!BA107)/1000</f>
        <v>4.140729896834999E-4</v>
      </c>
      <c r="BB107" s="459">
        <f>('COMPRAS CONJ - FISICOS'!BB107*'COMPRAS CONJ - PRECIOS'!BB107)/1000</f>
        <v>1.0262435726208746E-2</v>
      </c>
      <c r="BC107" s="459">
        <f>('COMPRAS CONJ - FISICOS'!BC107*'COMPRAS CONJ - PRECIOS'!BC107)/1000</f>
        <v>3.8680261163498493E-2</v>
      </c>
      <c r="BD107" s="459">
        <f>('COMPRAS CONJ - FISICOS'!BD107*'COMPRAS CONJ - PRECIOS'!BD107)/1000</f>
        <v>4.3110303896672239E-2</v>
      </c>
      <c r="BE107" s="459">
        <f>('COMPRAS CONJ - FISICOS'!BE107*'COMPRAS CONJ - PRECIOS'!BE107)/1000</f>
        <v>4.699017165469549E-2</v>
      </c>
      <c r="BF107" s="459">
        <f>('COMPRAS CONJ - FISICOS'!BF107*'COMPRAS CONJ - PRECIOS'!BF107)/1000</f>
        <v>6.1124593526774733E-2</v>
      </c>
      <c r="BG107" s="459">
        <f>('COMPRAS CONJ - FISICOS'!BG107*'COMPRAS CONJ - PRECIOS'!BG107)/1000</f>
        <v>7.9899747081281711E-2</v>
      </c>
      <c r="BH107" s="459">
        <f>('COMPRAS CONJ - FISICOS'!BH107*'COMPRAS CONJ - PRECIOS'!BH107)/1000</f>
        <v>6.0706099144907988E-2</v>
      </c>
      <c r="BI107" s="459">
        <f>('COMPRAS CONJ - FISICOS'!BI107*'COMPRAS CONJ - PRECIOS'!BI107)/1000</f>
        <v>7.4773815665352988E-2</v>
      </c>
      <c r="BJ107" s="459">
        <f>('COMPRAS CONJ - FISICOS'!BJ107*'COMPRAS CONJ - PRECIOS'!BJ107)/1000</f>
        <v>7.6129260721183228E-2</v>
      </c>
      <c r="BK107" s="459">
        <f>('COMPRAS CONJ - FISICOS'!BK107*'COMPRAS CONJ - PRECIOS'!BK107)/1000</f>
        <v>8.7635453291984494E-2</v>
      </c>
      <c r="BL107" s="459">
        <f>('COMPRAS CONJ - FISICOS'!BL107*'COMPRAS CONJ - PRECIOS'!BL107)/1000</f>
        <v>7.0894509944064002E-2</v>
      </c>
      <c r="BM107" s="459">
        <f>('COMPRAS CONJ - FISICOS'!BM107*'COMPRAS CONJ - PRECIOS'!BM107)/1000</f>
        <v>6.3316572190517992E-2</v>
      </c>
      <c r="BN107" s="459">
        <f>('COMPRAS CONJ - FISICOS'!BN107*'COMPRAS CONJ - PRECIOS'!BN107)/1000</f>
        <v>4.3136630111597997E-2</v>
      </c>
      <c r="BO107" s="459">
        <f>('COMPRAS CONJ - FISICOS'!BO107*'COMPRAS CONJ - PRECIOS'!BO107)/1000</f>
        <v>6.5945516979659988E-2</v>
      </c>
      <c r="BP107" s="459">
        <f>('COMPRAS CONJ - FISICOS'!BP107*'COMPRAS CONJ - PRECIOS'!BP107)/1000</f>
        <v>4.9628542111913997E-2</v>
      </c>
      <c r="BQ107" s="459">
        <f>('COMPRAS CONJ - FISICOS'!BQ107*'COMPRAS CONJ - PRECIOS'!BQ107)/1000</f>
        <v>2.3614559618567999E-2</v>
      </c>
      <c r="BR107" s="459">
        <f>('COMPRAS CONJ - FISICOS'!BR107*'COMPRAS CONJ - PRECIOS'!BR107)/1000</f>
        <v>6.2385385752599994E-3</v>
      </c>
      <c r="BS107" s="459">
        <f>('COMPRAS CONJ - FISICOS'!BS107*'COMPRAS CONJ - PRECIOS'!BS107)/1000</f>
        <v>5.4215461323845998E-2</v>
      </c>
      <c r="BT107" s="459">
        <f>('COMPRAS CONJ - FISICOS'!BT107*'COMPRAS CONJ - PRECIOS'!BT107)/1000</f>
        <v>9.2611164865885276E-2</v>
      </c>
      <c r="BU107" s="459">
        <f>('COMPRAS CONJ - FISICOS'!BU107*'COMPRAS CONJ - PRECIOS'!BU107)/1000</f>
        <v>9.6301714446077907E-2</v>
      </c>
      <c r="BV107" s="459">
        <f>('COMPRAS CONJ - FISICOS'!BV107*'COMPRAS CONJ - PRECIOS'!BV107)/1000</f>
        <v>9.8289510814627196E-2</v>
      </c>
      <c r="BW107" s="459">
        <f>('COMPRAS CONJ - FISICOS'!BW107*'COMPRAS CONJ - PRECIOS'!BW107)/1000</f>
        <v>9.5961745352178732E-2</v>
      </c>
      <c r="BX107" s="459">
        <f>('COMPRAS CONJ - FISICOS'!BX107*'COMPRAS CONJ - PRECIOS'!BX107)/1000</f>
        <v>8.8696699292520345E-2</v>
      </c>
      <c r="BY107" s="459">
        <f>('COMPRAS CONJ - FISICOS'!BY107*'COMPRAS CONJ - PRECIOS'!BY107)/1000</f>
        <v>9.0406993736813449E-2</v>
      </c>
      <c r="BZ107" s="459">
        <f>('COMPRAS CONJ - FISICOS'!BZ107*'COMPRAS CONJ - PRECIOS'!BZ107)/1000</f>
        <v>9.1124475765055474E-2</v>
      </c>
      <c r="CA107" s="459">
        <f>('COMPRAS CONJ - FISICOS'!CA107*'COMPRAS CONJ - PRECIOS'!CA107)/1000</f>
        <v>9.1547462202069871E-2</v>
      </c>
    </row>
    <row r="108" spans="1:79" x14ac:dyDescent="0.3">
      <c r="A108" s="9" t="s">
        <v>3425</v>
      </c>
      <c r="B108" s="16" t="s">
        <v>2934</v>
      </c>
      <c r="C108" s="440" t="s">
        <v>3480</v>
      </c>
      <c r="D108" s="11" t="s">
        <v>2788</v>
      </c>
      <c r="E108" s="9" t="s">
        <v>2788</v>
      </c>
      <c r="F108" s="9" t="s">
        <v>3477</v>
      </c>
      <c r="G108" s="9" t="s">
        <v>3481</v>
      </c>
      <c r="H108" s="12" t="s">
        <v>3479</v>
      </c>
      <c r="I108" s="13">
        <v>156.85</v>
      </c>
      <c r="J108" s="14">
        <v>2</v>
      </c>
      <c r="K108" s="24">
        <v>43447</v>
      </c>
      <c r="L108" s="24">
        <v>51501</v>
      </c>
      <c r="M108" s="689"/>
      <c r="N108" s="459">
        <f>('COMPRAS CONJ - FISICOS'!N108*'COMPRAS CONJ - PRECIOS'!N108)/1000</f>
        <v>0</v>
      </c>
      <c r="O108" s="459">
        <f>('COMPRAS CONJ - FISICOS'!O108*'COMPRAS CONJ - PRECIOS'!O108)/1000</f>
        <v>0</v>
      </c>
      <c r="P108" s="459">
        <f>('COMPRAS CONJ - FISICOS'!P108*'COMPRAS CONJ - PRECIOS'!P108)/1000</f>
        <v>0</v>
      </c>
      <c r="Q108" s="459">
        <f>('COMPRAS CONJ - FISICOS'!Q108*'COMPRAS CONJ - PRECIOS'!Q108)/1000</f>
        <v>0</v>
      </c>
      <c r="R108" s="459">
        <f>('COMPRAS CONJ - FISICOS'!R108*'COMPRAS CONJ - PRECIOS'!R108)/1000</f>
        <v>0</v>
      </c>
      <c r="S108" s="459">
        <f>('COMPRAS CONJ - FISICOS'!S108*'COMPRAS CONJ - PRECIOS'!S108)/1000</f>
        <v>0</v>
      </c>
      <c r="T108" s="459">
        <f>('COMPRAS CONJ - FISICOS'!T108*'COMPRAS CONJ - PRECIOS'!T108)/1000</f>
        <v>0</v>
      </c>
      <c r="U108" s="459">
        <f>('COMPRAS CONJ - FISICOS'!U108*'COMPRAS CONJ - PRECIOS'!U108)/1000</f>
        <v>0</v>
      </c>
      <c r="V108" s="459">
        <f>('COMPRAS CONJ - FISICOS'!V108*'COMPRAS CONJ - PRECIOS'!V108)/1000</f>
        <v>0</v>
      </c>
      <c r="W108" s="459">
        <f>('COMPRAS CONJ - FISICOS'!W108*'COMPRAS CONJ - PRECIOS'!W108)/1000</f>
        <v>0</v>
      </c>
      <c r="X108" s="459">
        <f>('COMPRAS CONJ - FISICOS'!X108*'COMPRAS CONJ - PRECIOS'!X108)/1000</f>
        <v>0</v>
      </c>
      <c r="Y108" s="459">
        <f>('COMPRAS CONJ - FISICOS'!Y108*'COMPRAS CONJ - PRECIOS'!Y108)/1000</f>
        <v>0</v>
      </c>
      <c r="Z108" s="459">
        <f>('COMPRAS CONJ - FISICOS'!Z108*'COMPRAS CONJ - PRECIOS'!Z108)/1000</f>
        <v>0</v>
      </c>
      <c r="AA108" s="459">
        <f>('COMPRAS CONJ - FISICOS'!AA108*'COMPRAS CONJ - PRECIOS'!AA108)/1000</f>
        <v>0</v>
      </c>
      <c r="AB108" s="459">
        <f>('COMPRAS CONJ - FISICOS'!AB108*'COMPRAS CONJ - PRECIOS'!AB108)/1000</f>
        <v>0</v>
      </c>
      <c r="AC108" s="459">
        <f>('COMPRAS CONJ - FISICOS'!AC108*'COMPRAS CONJ - PRECIOS'!AC108)/1000</f>
        <v>0</v>
      </c>
      <c r="AD108" s="459">
        <f>('COMPRAS CONJ - FISICOS'!AD108*'COMPRAS CONJ - PRECIOS'!AD108)/1000</f>
        <v>0</v>
      </c>
      <c r="AE108" s="459">
        <f>('COMPRAS CONJ - FISICOS'!AE108*'COMPRAS CONJ - PRECIOS'!AE108)/1000</f>
        <v>0</v>
      </c>
      <c r="AF108" s="459">
        <f>('COMPRAS CONJ - FISICOS'!AF108*'COMPRAS CONJ - PRECIOS'!AF108)/1000</f>
        <v>0</v>
      </c>
      <c r="AG108" s="459">
        <f>('COMPRAS CONJ - FISICOS'!AG108*'COMPRAS CONJ - PRECIOS'!AG108)/1000</f>
        <v>0</v>
      </c>
      <c r="AH108" s="459">
        <f>('COMPRAS CONJ - FISICOS'!AH108*'COMPRAS CONJ - PRECIOS'!AH108)/1000</f>
        <v>0</v>
      </c>
      <c r="AI108" s="459">
        <f>('COMPRAS CONJ - FISICOS'!AI108*'COMPRAS CONJ - PRECIOS'!AI108)/1000</f>
        <v>0</v>
      </c>
      <c r="AJ108" s="459">
        <f>('COMPRAS CONJ - FISICOS'!AJ108*'COMPRAS CONJ - PRECIOS'!AJ108)/1000</f>
        <v>0</v>
      </c>
      <c r="AK108" s="459">
        <f>('COMPRAS CONJ - FISICOS'!AK108*'COMPRAS CONJ - PRECIOS'!AK108)/1000</f>
        <v>0</v>
      </c>
      <c r="AL108" s="459">
        <f>('COMPRAS CONJ - FISICOS'!AL108*'COMPRAS CONJ - PRECIOS'!AL108)/1000</f>
        <v>0</v>
      </c>
      <c r="AM108" s="459">
        <f>('COMPRAS CONJ - FISICOS'!AM108*'COMPRAS CONJ - PRECIOS'!AM108)/1000</f>
        <v>0</v>
      </c>
      <c r="AN108" s="459">
        <f>('COMPRAS CONJ - FISICOS'!AN108*'COMPRAS CONJ - PRECIOS'!AN108)/1000</f>
        <v>0</v>
      </c>
      <c r="AO108" s="459">
        <f>('COMPRAS CONJ - FISICOS'!AO108*'COMPRAS CONJ - PRECIOS'!AO108)/1000</f>
        <v>0</v>
      </c>
      <c r="AP108" s="459">
        <f>('COMPRAS CONJ - FISICOS'!AP108*'COMPRAS CONJ - PRECIOS'!AP108)/1000</f>
        <v>0</v>
      </c>
      <c r="AQ108" s="459">
        <f>('COMPRAS CONJ - FISICOS'!AQ108*'COMPRAS CONJ - PRECIOS'!AQ108)/1000</f>
        <v>0</v>
      </c>
      <c r="AR108" s="459">
        <f>('COMPRAS CONJ - FISICOS'!AR108*'COMPRAS CONJ - PRECIOS'!AR108)/1000</f>
        <v>0</v>
      </c>
      <c r="AS108" s="459">
        <f>('COMPRAS CONJ - FISICOS'!AS108*'COMPRAS CONJ - PRECIOS'!AS108)/1000</f>
        <v>0</v>
      </c>
      <c r="AT108" s="459">
        <f>('COMPRAS CONJ - FISICOS'!AT108*'COMPRAS CONJ - PRECIOS'!AT108)/1000</f>
        <v>0</v>
      </c>
      <c r="AU108" s="459">
        <f>('COMPRAS CONJ - FISICOS'!AU108*'COMPRAS CONJ - PRECIOS'!AU108)/1000</f>
        <v>0</v>
      </c>
      <c r="AV108" s="459">
        <f>('COMPRAS CONJ - FISICOS'!AV108*'COMPRAS CONJ - PRECIOS'!AV108)/1000</f>
        <v>0</v>
      </c>
      <c r="AW108" s="459">
        <f>('COMPRAS CONJ - FISICOS'!AW108*'COMPRAS CONJ - PRECIOS'!AW108)/1000</f>
        <v>0</v>
      </c>
      <c r="AX108" s="459">
        <f>('COMPRAS CONJ - FISICOS'!AX108*'COMPRAS CONJ - PRECIOS'!AX108)/1000</f>
        <v>0</v>
      </c>
      <c r="AY108" s="459">
        <f>('COMPRAS CONJ - FISICOS'!AY108*'COMPRAS CONJ - PRECIOS'!AY108)/1000</f>
        <v>0</v>
      </c>
      <c r="AZ108" s="459">
        <f>('COMPRAS CONJ - FISICOS'!AZ108*'COMPRAS CONJ - PRECIOS'!AZ108)/1000</f>
        <v>0</v>
      </c>
      <c r="BA108" s="459">
        <f>('COMPRAS CONJ - FISICOS'!BA108*'COMPRAS CONJ - PRECIOS'!BA108)/1000</f>
        <v>0</v>
      </c>
      <c r="BB108" s="459">
        <f>('COMPRAS CONJ - FISICOS'!BB108*'COMPRAS CONJ - PRECIOS'!BB108)/1000</f>
        <v>0</v>
      </c>
      <c r="BC108" s="459">
        <f>('COMPRAS CONJ - FISICOS'!BC108*'COMPRAS CONJ - PRECIOS'!BC108)/1000</f>
        <v>0</v>
      </c>
      <c r="BD108" s="459">
        <f>('COMPRAS CONJ - FISICOS'!BD108*'COMPRAS CONJ - PRECIOS'!BD108)/1000</f>
        <v>0</v>
      </c>
      <c r="BE108" s="459">
        <f>('COMPRAS CONJ - FISICOS'!BE108*'COMPRAS CONJ - PRECIOS'!BE108)/1000</f>
        <v>0</v>
      </c>
      <c r="BF108" s="459">
        <f>('COMPRAS CONJ - FISICOS'!BF108*'COMPRAS CONJ - PRECIOS'!BF108)/1000</f>
        <v>0</v>
      </c>
      <c r="BG108" s="459">
        <f>('COMPRAS CONJ - FISICOS'!BG108*'COMPRAS CONJ - PRECIOS'!BG108)/1000</f>
        <v>0</v>
      </c>
      <c r="BH108" s="459">
        <f>('COMPRAS CONJ - FISICOS'!BH108*'COMPRAS CONJ - PRECIOS'!BH108)/1000</f>
        <v>0</v>
      </c>
      <c r="BI108" s="459">
        <f>('COMPRAS CONJ - FISICOS'!BI108*'COMPRAS CONJ - PRECIOS'!BI108)/1000</f>
        <v>0</v>
      </c>
      <c r="BJ108" s="459">
        <f>('COMPRAS CONJ - FISICOS'!BJ108*'COMPRAS CONJ - PRECIOS'!BJ108)/1000</f>
        <v>0</v>
      </c>
      <c r="BK108" s="459">
        <f>('COMPRAS CONJ - FISICOS'!BK108*'COMPRAS CONJ - PRECIOS'!BK108)/1000</f>
        <v>0</v>
      </c>
      <c r="BL108" s="459">
        <f>('COMPRAS CONJ - FISICOS'!BL108*'COMPRAS CONJ - PRECIOS'!BL108)/1000</f>
        <v>0</v>
      </c>
      <c r="BM108" s="459">
        <f>('COMPRAS CONJ - FISICOS'!BM108*'COMPRAS CONJ - PRECIOS'!BM108)/1000</f>
        <v>0</v>
      </c>
      <c r="BN108" s="459">
        <f>('COMPRAS CONJ - FISICOS'!BN108*'COMPRAS CONJ - PRECIOS'!BN108)/1000</f>
        <v>0</v>
      </c>
      <c r="BO108" s="459">
        <f>('COMPRAS CONJ - FISICOS'!BO108*'COMPRAS CONJ - PRECIOS'!BO108)/1000</f>
        <v>0</v>
      </c>
      <c r="BP108" s="459">
        <f>('COMPRAS CONJ - FISICOS'!BP108*'COMPRAS CONJ - PRECIOS'!BP108)/1000</f>
        <v>0</v>
      </c>
      <c r="BQ108" s="459">
        <f>('COMPRAS CONJ - FISICOS'!BQ108*'COMPRAS CONJ - PRECIOS'!BQ108)/1000</f>
        <v>0</v>
      </c>
      <c r="BR108" s="459">
        <f>('COMPRAS CONJ - FISICOS'!BR108*'COMPRAS CONJ - PRECIOS'!BR108)/1000</f>
        <v>0</v>
      </c>
      <c r="BS108" s="459">
        <f>('COMPRAS CONJ - FISICOS'!BS108*'COMPRAS CONJ - PRECIOS'!BS108)/1000</f>
        <v>0</v>
      </c>
      <c r="BT108" s="459">
        <f>('COMPRAS CONJ - FISICOS'!BT108*'COMPRAS CONJ - PRECIOS'!BT108)/1000</f>
        <v>0</v>
      </c>
      <c r="BU108" s="459">
        <f>('COMPRAS CONJ - FISICOS'!BU108*'COMPRAS CONJ - PRECIOS'!BU108)/1000</f>
        <v>0</v>
      </c>
      <c r="BV108" s="459">
        <f>('COMPRAS CONJ - FISICOS'!BV108*'COMPRAS CONJ - PRECIOS'!BV108)/1000</f>
        <v>0</v>
      </c>
      <c r="BW108" s="459">
        <f>('COMPRAS CONJ - FISICOS'!BW108*'COMPRAS CONJ - PRECIOS'!BW108)/1000</f>
        <v>0</v>
      </c>
      <c r="BX108" s="459">
        <f>('COMPRAS CONJ - FISICOS'!BX108*'COMPRAS CONJ - PRECIOS'!BX108)/1000</f>
        <v>0</v>
      </c>
      <c r="BY108" s="459">
        <f>('COMPRAS CONJ - FISICOS'!BY108*'COMPRAS CONJ - PRECIOS'!BY108)/1000</f>
        <v>0</v>
      </c>
      <c r="BZ108" s="459">
        <f>('COMPRAS CONJ - FISICOS'!BZ108*'COMPRAS CONJ - PRECIOS'!BZ108)/1000</f>
        <v>0</v>
      </c>
      <c r="CA108" s="459">
        <f>('COMPRAS CONJ - FISICOS'!CA108*'COMPRAS CONJ - PRECIOS'!CA108)/1000</f>
        <v>0</v>
      </c>
    </row>
    <row r="109" spans="1:79" x14ac:dyDescent="0.3">
      <c r="A109" s="9" t="s">
        <v>3398</v>
      </c>
      <c r="B109" s="16" t="s">
        <v>2934</v>
      </c>
      <c r="C109" s="440" t="s">
        <v>3482</v>
      </c>
      <c r="D109" s="11" t="s">
        <v>3026</v>
      </c>
      <c r="E109" s="9" t="s">
        <v>2936</v>
      </c>
      <c r="F109" s="9" t="s">
        <v>3483</v>
      </c>
      <c r="G109" s="9" t="s">
        <v>3484</v>
      </c>
      <c r="H109" s="12" t="s">
        <v>3485</v>
      </c>
      <c r="I109" s="13">
        <v>160</v>
      </c>
      <c r="J109" s="14">
        <v>6</v>
      </c>
      <c r="K109" s="24">
        <v>43255</v>
      </c>
      <c r="L109" s="24">
        <v>43540</v>
      </c>
      <c r="M109" s="689">
        <v>43540</v>
      </c>
      <c r="N109" s="459">
        <f>('COMPRAS CONJ - FISICOS'!N109*'COMPRAS CONJ - PRECIOS'!N109)/1000</f>
        <v>0</v>
      </c>
      <c r="O109" s="459">
        <f>('COMPRAS CONJ - FISICOS'!O109*'COMPRAS CONJ - PRECIOS'!O109)/1000</f>
        <v>0</v>
      </c>
      <c r="P109" s="459">
        <f>('COMPRAS CONJ - FISICOS'!P109*'COMPRAS CONJ - PRECIOS'!P109)/1000</f>
        <v>0</v>
      </c>
      <c r="Q109" s="459">
        <f>('COMPRAS CONJ - FISICOS'!Q109*'COMPRAS CONJ - PRECIOS'!Q109)/1000</f>
        <v>0</v>
      </c>
      <c r="R109" s="459">
        <f>('COMPRAS CONJ - FISICOS'!R109*'COMPRAS CONJ - PRECIOS'!R109)/1000</f>
        <v>0</v>
      </c>
      <c r="S109" s="459">
        <f>('COMPRAS CONJ - FISICOS'!S109*'COMPRAS CONJ - PRECIOS'!S109)/1000</f>
        <v>0</v>
      </c>
      <c r="T109" s="459">
        <f>('COMPRAS CONJ - FISICOS'!T109*'COMPRAS CONJ - PRECIOS'!T109)/1000</f>
        <v>0</v>
      </c>
      <c r="U109" s="459">
        <f>('COMPRAS CONJ - FISICOS'!U109*'COMPRAS CONJ - PRECIOS'!U109)/1000</f>
        <v>0</v>
      </c>
      <c r="V109" s="459">
        <f>('COMPRAS CONJ - FISICOS'!V109*'COMPRAS CONJ - PRECIOS'!V109)/1000</f>
        <v>0</v>
      </c>
      <c r="W109" s="459">
        <f>('COMPRAS CONJ - FISICOS'!W109*'COMPRAS CONJ - PRECIOS'!W109)/1000</f>
        <v>0</v>
      </c>
      <c r="X109" s="459">
        <f>('COMPRAS CONJ - FISICOS'!X109*'COMPRAS CONJ - PRECIOS'!X109)/1000</f>
        <v>0</v>
      </c>
      <c r="Y109" s="459">
        <f>('COMPRAS CONJ - FISICOS'!Y109*'COMPRAS CONJ - PRECIOS'!Y109)/1000</f>
        <v>0</v>
      </c>
      <c r="Z109" s="459">
        <f>('COMPRAS CONJ - FISICOS'!Z109*'COMPRAS CONJ - PRECIOS'!Z109)/1000</f>
        <v>0</v>
      </c>
      <c r="AA109" s="459">
        <f>('COMPRAS CONJ - FISICOS'!AA109*'COMPRAS CONJ - PRECIOS'!AA109)/1000</f>
        <v>0</v>
      </c>
      <c r="AB109" s="459">
        <f>('COMPRAS CONJ - FISICOS'!AB109*'COMPRAS CONJ - PRECIOS'!AB109)/1000</f>
        <v>0</v>
      </c>
      <c r="AC109" s="459">
        <f>('COMPRAS CONJ - FISICOS'!AC109*'COMPRAS CONJ - PRECIOS'!AC109)/1000</f>
        <v>0</v>
      </c>
      <c r="AD109" s="459">
        <f>('COMPRAS CONJ - FISICOS'!AD109*'COMPRAS CONJ - PRECIOS'!AD109)/1000</f>
        <v>0</v>
      </c>
      <c r="AE109" s="459">
        <f>('COMPRAS CONJ - FISICOS'!AE109*'COMPRAS CONJ - PRECIOS'!AE109)/1000</f>
        <v>0</v>
      </c>
      <c r="AF109" s="459">
        <f>('COMPRAS CONJ - FISICOS'!AF109*'COMPRAS CONJ - PRECIOS'!AF109)/1000</f>
        <v>0</v>
      </c>
      <c r="AG109" s="459">
        <f>('COMPRAS CONJ - FISICOS'!AG109*'COMPRAS CONJ - PRECIOS'!AG109)/1000</f>
        <v>0</v>
      </c>
      <c r="AH109" s="459">
        <f>('COMPRAS CONJ - FISICOS'!AH109*'COMPRAS CONJ - PRECIOS'!AH109)/1000</f>
        <v>0.42833562736719993</v>
      </c>
      <c r="AI109" s="459">
        <f>('COMPRAS CONJ - FISICOS'!AI109*'COMPRAS CONJ - PRECIOS'!AI109)/1000</f>
        <v>0.79994268938079993</v>
      </c>
      <c r="AJ109" s="459">
        <f>('COMPRAS CONJ - FISICOS'!AJ109*'COMPRAS CONJ - PRECIOS'!AJ109)/1000</f>
        <v>0.82093190672639982</v>
      </c>
      <c r="AK109" s="459">
        <f>('COMPRAS CONJ - FISICOS'!AK109*'COMPRAS CONJ - PRECIOS'!AK109)/1000</f>
        <v>0.79086328178479992</v>
      </c>
      <c r="AL109" s="459">
        <f>('COMPRAS CONJ - FISICOS'!AL109*'COMPRAS CONJ - PRECIOS'!AL109)/1000</f>
        <v>0.82520820196639999</v>
      </c>
      <c r="AM109" s="459">
        <f>('COMPRAS CONJ - FISICOS'!AM109*'COMPRAS CONJ - PRECIOS'!AM109)/1000</f>
        <v>0.82956852593999997</v>
      </c>
      <c r="AN109" s="459">
        <f>('COMPRAS CONJ - FISICOS'!AN109*'COMPRAS CONJ - PRECIOS'!AN109)/1000</f>
        <v>0.80399384750159997</v>
      </c>
      <c r="AO109" s="459">
        <f>('COMPRAS CONJ - FISICOS'!AO109*'COMPRAS CONJ - PRECIOS'!AO109)/1000</f>
        <v>0.82730742313519989</v>
      </c>
      <c r="AP109" s="459">
        <f>('COMPRAS CONJ - FISICOS'!AP109*'COMPRAS CONJ - PRECIOS'!AP109)/1000</f>
        <v>0.80255955749200003</v>
      </c>
      <c r="AQ109" s="459">
        <f>('COMPRAS CONJ - FISICOS'!AQ109*'COMPRAS CONJ - PRECIOS'!AQ109)/1000</f>
        <v>0.81793438283759989</v>
      </c>
      <c r="AR109" s="459">
        <f>('COMPRAS CONJ - FISICOS'!AR109*'COMPRAS CONJ - PRECIOS'!AR109)/1000</f>
        <v>0.82885531100959997</v>
      </c>
      <c r="AS109" s="459">
        <f>('COMPRAS CONJ - FISICOS'!AS109*'COMPRAS CONJ - PRECIOS'!AS109)/1000</f>
        <v>0.73761414229999989</v>
      </c>
      <c r="AT109" s="459">
        <f>('COMPRAS CONJ - FISICOS'!AT109*'COMPRAS CONJ - PRECIOS'!AT109)/1000</f>
        <v>0.83926655537279982</v>
      </c>
      <c r="AU109" s="459">
        <f>('COMPRAS CONJ - FISICOS'!AU109*'COMPRAS CONJ - PRECIOS'!AU109)/1000</f>
        <v>0.82120713127680001</v>
      </c>
      <c r="AV109" s="459">
        <f>('COMPRAS CONJ - FISICOS'!AV109*'COMPRAS CONJ - PRECIOS'!AV109)/1000</f>
        <v>0.84804036927359994</v>
      </c>
      <c r="AW109" s="459">
        <f>('COMPRAS CONJ - FISICOS'!AW109*'COMPRAS CONJ - PRECIOS'!AW109)/1000</f>
        <v>0.82059388930559984</v>
      </c>
      <c r="AX109" s="459">
        <f>('COMPRAS CONJ - FISICOS'!AX109*'COMPRAS CONJ - PRECIOS'!AX109)/1000</f>
        <v>0.84812849187839978</v>
      </c>
      <c r="AY109" s="459">
        <f>('COMPRAS CONJ - FISICOS'!AY109*'COMPRAS CONJ - PRECIOS'!AY109)/1000</f>
        <v>0.8474221787327999</v>
      </c>
      <c r="AZ109" s="459">
        <f>('COMPRAS CONJ - FISICOS'!AZ109*'COMPRAS CONJ - PRECIOS'!AZ109)/1000</f>
        <v>0.81699399525119998</v>
      </c>
      <c r="BA109" s="459">
        <f>('COMPRAS CONJ - FISICOS'!BA109*'COMPRAS CONJ - PRECIOS'!BA109)/1000</f>
        <v>0.84843130627199992</v>
      </c>
      <c r="BB109" s="459">
        <f>('COMPRAS CONJ - FISICOS'!BB109*'COMPRAS CONJ - PRECIOS'!BB109)/1000</f>
        <v>0.81476542596479995</v>
      </c>
      <c r="BC109" s="459">
        <f>('COMPRAS CONJ - FISICOS'!BC109*'COMPRAS CONJ - PRECIOS'!BC109)/1000</f>
        <v>0.83550526181760021</v>
      </c>
      <c r="BD109" s="459">
        <f>('COMPRAS CONJ - FISICOS'!BD109*'COMPRAS CONJ - PRECIOS'!BD109)/1000</f>
        <v>0.75900075646080001</v>
      </c>
      <c r="BE109" s="459">
        <f>('COMPRAS CONJ - FISICOS'!BE109*'COMPRAS CONJ - PRECIOS'!BE109)/1000</f>
        <v>0.60070438945920013</v>
      </c>
      <c r="BF109" s="459">
        <f>('COMPRAS CONJ - FISICOS'!BF109*'COMPRAS CONJ - PRECIOS'!BF109)/1000</f>
        <v>0.50442827606639995</v>
      </c>
      <c r="BG109" s="459">
        <f>('COMPRAS CONJ - FISICOS'!BG109*'COMPRAS CONJ - PRECIOS'!BG109)/1000</f>
        <v>0.47877614220239995</v>
      </c>
      <c r="BH109" s="459">
        <f>('COMPRAS CONJ - FISICOS'!BH109*'COMPRAS CONJ - PRECIOS'!BH109)/1000</f>
        <v>0.51261001167599995</v>
      </c>
      <c r="BI109" s="459">
        <f>('COMPRAS CONJ - FISICOS'!BI109*'COMPRAS CONJ - PRECIOS'!BI109)/1000</f>
        <v>0.57210840454320011</v>
      </c>
      <c r="BJ109" s="459">
        <f>('COMPRAS CONJ - FISICOS'!BJ109*'COMPRAS CONJ - PRECIOS'!BJ109)/1000</f>
        <v>0.79860546047519998</v>
      </c>
      <c r="BK109" s="459">
        <f>('COMPRAS CONJ - FISICOS'!BK109*'COMPRAS CONJ - PRECIOS'!BK109)/1000</f>
        <v>0.84915377331120023</v>
      </c>
      <c r="BL109" s="459">
        <f>('COMPRAS CONJ - FISICOS'!BL109*'COMPRAS CONJ - PRECIOS'!BL109)/1000</f>
        <v>0.83350560384000005</v>
      </c>
      <c r="BM109" s="459">
        <f>('COMPRAS CONJ - FISICOS'!BM109*'COMPRAS CONJ - PRECIOS'!BM109)/1000</f>
        <v>0.86012392742640009</v>
      </c>
      <c r="BN109" s="459">
        <f>('COMPRAS CONJ - FISICOS'!BN109*'COMPRAS CONJ - PRECIOS'!BN109)/1000</f>
        <v>0.83039641266960007</v>
      </c>
      <c r="BO109" s="459">
        <f>('COMPRAS CONJ - FISICOS'!BO109*'COMPRAS CONJ - PRECIOS'!BO109)/1000</f>
        <v>0.86111818717679989</v>
      </c>
      <c r="BP109" s="459">
        <f>('COMPRAS CONJ - FISICOS'!BP109*'COMPRAS CONJ - PRECIOS'!BP109)/1000</f>
        <v>0.84380188369679998</v>
      </c>
      <c r="BQ109" s="459">
        <f>('COMPRAS CONJ - FISICOS'!BQ109*'COMPRAS CONJ - PRECIOS'!BQ109)/1000</f>
        <v>0.77025802316399994</v>
      </c>
      <c r="BR109" s="459">
        <f>('COMPRAS CONJ - FISICOS'!BR109*'COMPRAS CONJ - PRECIOS'!BR109)/1000</f>
        <v>0.87684882611040016</v>
      </c>
      <c r="BS109" s="459">
        <f>('COMPRAS CONJ - FISICOS'!BS109*'COMPRAS CONJ - PRECIOS'!BS109)/1000</f>
        <v>0.8498461795344</v>
      </c>
      <c r="BT109" s="459">
        <f>('COMPRAS CONJ - FISICOS'!BT109*'COMPRAS CONJ - PRECIOS'!BT109)/1000</f>
        <v>0.73714339411941299</v>
      </c>
      <c r="BU109" s="459">
        <f>('COMPRAS CONJ - FISICOS'!BU109*'COMPRAS CONJ - PRECIOS'!BU109)/1000</f>
        <v>0.76651851587334863</v>
      </c>
      <c r="BV109" s="459">
        <f>('COMPRAS CONJ - FISICOS'!BV109*'COMPRAS CONJ - PRECIOS'!BV109)/1000</f>
        <v>0.78234048468296913</v>
      </c>
      <c r="BW109" s="459">
        <f>('COMPRAS CONJ - FISICOS'!BW109*'COMPRAS CONJ - PRECIOS'!BW109)/1000</f>
        <v>0.76381251414952356</v>
      </c>
      <c r="BX109" s="459">
        <f>('COMPRAS CONJ - FISICOS'!BX109*'COMPRAS CONJ - PRECIOS'!BX109)/1000</f>
        <v>0.69410884877148538</v>
      </c>
      <c r="BY109" s="459">
        <f>('COMPRAS CONJ - FISICOS'!BY109*'COMPRAS CONJ - PRECIOS'!BY109)/1000</f>
        <v>0.70749300531008907</v>
      </c>
      <c r="BZ109" s="459">
        <f>('COMPRAS CONJ - FISICOS'!BZ109*'COMPRAS CONJ - PRECIOS'!BZ109)/1000</f>
        <v>0.71310776469357939</v>
      </c>
      <c r="CA109" s="459">
        <f>('COMPRAS CONJ - FISICOS'!CA109*'COMPRAS CONJ - PRECIOS'!CA109)/1000</f>
        <v>0.71641790623417634</v>
      </c>
    </row>
    <row r="110" spans="1:79" x14ac:dyDescent="0.3">
      <c r="A110" s="9" t="s">
        <v>3398</v>
      </c>
      <c r="B110" s="16" t="s">
        <v>2934</v>
      </c>
      <c r="C110" s="440" t="s">
        <v>3486</v>
      </c>
      <c r="D110" s="11" t="s">
        <v>2820</v>
      </c>
      <c r="E110" s="9" t="s">
        <v>2999</v>
      </c>
      <c r="F110" s="9" t="s">
        <v>3487</v>
      </c>
      <c r="G110" s="9" t="s">
        <v>3488</v>
      </c>
      <c r="H110" s="12" t="s">
        <v>2619</v>
      </c>
      <c r="I110" s="13">
        <v>153</v>
      </c>
      <c r="J110" s="14">
        <v>3</v>
      </c>
      <c r="K110" s="24">
        <v>43293</v>
      </c>
      <c r="L110" s="24">
        <v>43714</v>
      </c>
      <c r="M110" s="689">
        <v>43714</v>
      </c>
      <c r="N110" s="459">
        <f>('COMPRAS CONJ - FISICOS'!N110*'COMPRAS CONJ - PRECIOS'!N110)/1000</f>
        <v>0</v>
      </c>
      <c r="O110" s="459">
        <f>('COMPRAS CONJ - FISICOS'!O110*'COMPRAS CONJ - PRECIOS'!O110)/1000</f>
        <v>0</v>
      </c>
      <c r="P110" s="459">
        <f>('COMPRAS CONJ - FISICOS'!P110*'COMPRAS CONJ - PRECIOS'!P110)/1000</f>
        <v>0</v>
      </c>
      <c r="Q110" s="459">
        <f>('COMPRAS CONJ - FISICOS'!Q110*'COMPRAS CONJ - PRECIOS'!Q110)/1000</f>
        <v>0</v>
      </c>
      <c r="R110" s="459">
        <f>('COMPRAS CONJ - FISICOS'!R110*'COMPRAS CONJ - PRECIOS'!R110)/1000</f>
        <v>0</v>
      </c>
      <c r="S110" s="459">
        <f>('COMPRAS CONJ - FISICOS'!S110*'COMPRAS CONJ - PRECIOS'!S110)/1000</f>
        <v>0</v>
      </c>
      <c r="T110" s="459">
        <f>('COMPRAS CONJ - FISICOS'!T110*'COMPRAS CONJ - PRECIOS'!T110)/1000</f>
        <v>0</v>
      </c>
      <c r="U110" s="459">
        <f>('COMPRAS CONJ - FISICOS'!U110*'COMPRAS CONJ - PRECIOS'!U110)/1000</f>
        <v>0</v>
      </c>
      <c r="V110" s="459">
        <f>('COMPRAS CONJ - FISICOS'!V110*'COMPRAS CONJ - PRECIOS'!V110)/1000</f>
        <v>0</v>
      </c>
      <c r="W110" s="459">
        <f>('COMPRAS CONJ - FISICOS'!W110*'COMPRAS CONJ - PRECIOS'!W110)/1000</f>
        <v>0</v>
      </c>
      <c r="X110" s="459">
        <f>('COMPRAS CONJ - FISICOS'!X110*'COMPRAS CONJ - PRECIOS'!X110)/1000</f>
        <v>0</v>
      </c>
      <c r="Y110" s="459">
        <f>('COMPRAS CONJ - FISICOS'!Y110*'COMPRAS CONJ - PRECIOS'!Y110)/1000</f>
        <v>0</v>
      </c>
      <c r="Z110" s="459">
        <f>('COMPRAS CONJ - FISICOS'!Z110*'COMPRAS CONJ - PRECIOS'!Z110)/1000</f>
        <v>0</v>
      </c>
      <c r="AA110" s="459">
        <f>('COMPRAS CONJ - FISICOS'!AA110*'COMPRAS CONJ - PRECIOS'!AA110)/1000</f>
        <v>0</v>
      </c>
      <c r="AB110" s="459">
        <f>('COMPRAS CONJ - FISICOS'!AB110*'COMPRAS CONJ - PRECIOS'!AB110)/1000</f>
        <v>0</v>
      </c>
      <c r="AC110" s="459">
        <f>('COMPRAS CONJ - FISICOS'!AC110*'COMPRAS CONJ - PRECIOS'!AC110)/1000</f>
        <v>0</v>
      </c>
      <c r="AD110" s="459">
        <f>('COMPRAS CONJ - FISICOS'!AD110*'COMPRAS CONJ - PRECIOS'!AD110)/1000</f>
        <v>0</v>
      </c>
      <c r="AE110" s="459">
        <f>('COMPRAS CONJ - FISICOS'!AE110*'COMPRAS CONJ - PRECIOS'!AE110)/1000</f>
        <v>0</v>
      </c>
      <c r="AF110" s="459">
        <f>('COMPRAS CONJ - FISICOS'!AF110*'COMPRAS CONJ - PRECIOS'!AF110)/1000</f>
        <v>0</v>
      </c>
      <c r="AG110" s="459">
        <f>('COMPRAS CONJ - FISICOS'!AG110*'COMPRAS CONJ - PRECIOS'!AG110)/1000</f>
        <v>0</v>
      </c>
      <c r="AH110" s="459">
        <f>('COMPRAS CONJ - FISICOS'!AH110*'COMPRAS CONJ - PRECIOS'!AH110)/1000</f>
        <v>0</v>
      </c>
      <c r="AI110" s="459">
        <f>('COMPRAS CONJ - FISICOS'!AI110*'COMPRAS CONJ - PRECIOS'!AI110)/1000</f>
        <v>0</v>
      </c>
      <c r="AJ110" s="459">
        <f>('COMPRAS CONJ - FISICOS'!AJ110*'COMPRAS CONJ - PRECIOS'!AJ110)/1000</f>
        <v>0</v>
      </c>
      <c r="AK110" s="459">
        <f>('COMPRAS CONJ - FISICOS'!AK110*'COMPRAS CONJ - PRECIOS'!AK110)/1000</f>
        <v>0</v>
      </c>
      <c r="AL110" s="459">
        <f>('COMPRAS CONJ - FISICOS'!AL110*'COMPRAS CONJ - PRECIOS'!AL110)/1000</f>
        <v>0</v>
      </c>
      <c r="AM110" s="459">
        <f>('COMPRAS CONJ - FISICOS'!AM110*'COMPRAS CONJ - PRECIOS'!AM110)/1000</f>
        <v>0</v>
      </c>
      <c r="AN110" s="459">
        <f>('COMPRAS CONJ - FISICOS'!AN110*'COMPRAS CONJ - PRECIOS'!AN110)/1000</f>
        <v>1.3279991590215E-2</v>
      </c>
      <c r="AO110" s="459">
        <f>('COMPRAS CONJ - FISICOS'!AO110*'COMPRAS CONJ - PRECIOS'!AO110)/1000</f>
        <v>0</v>
      </c>
      <c r="AP110" s="459">
        <f>('COMPRAS CONJ - FISICOS'!AP110*'COMPRAS CONJ - PRECIOS'!AP110)/1000</f>
        <v>2.3389907971499999E-4</v>
      </c>
      <c r="AQ110" s="459">
        <f>('COMPRAS CONJ - FISICOS'!AQ110*'COMPRAS CONJ - PRECIOS'!AQ110)/1000</f>
        <v>8.6311802713499983E-4</v>
      </c>
      <c r="AR110" s="459">
        <f>('COMPRAS CONJ - FISICOS'!AR110*'COMPRAS CONJ - PRECIOS'!AR110)/1000</f>
        <v>0</v>
      </c>
      <c r="AS110" s="459">
        <f>('COMPRAS CONJ - FISICOS'!AS110*'COMPRAS CONJ - PRECIOS'!AS110)/1000</f>
        <v>3.3998582375099999E-3</v>
      </c>
      <c r="AT110" s="459">
        <f>('COMPRAS CONJ - FISICOS'!AT110*'COMPRAS CONJ - PRECIOS'!AT110)/1000</f>
        <v>2.0603341353104997E-2</v>
      </c>
      <c r="AU110" s="459">
        <f>('COMPRAS CONJ - FISICOS'!AU110*'COMPRAS CONJ - PRECIOS'!AU110)/1000</f>
        <v>8.3497676448374997E-2</v>
      </c>
      <c r="AV110" s="459">
        <f>('COMPRAS CONJ - FISICOS'!AV110*'COMPRAS CONJ - PRECIOS'!AV110)/1000</f>
        <v>0.21384174149288995</v>
      </c>
      <c r="AW110" s="459">
        <f>('COMPRAS CONJ - FISICOS'!AW110*'COMPRAS CONJ - PRECIOS'!AW110)/1000</f>
        <v>0.31637221734825</v>
      </c>
      <c r="AX110" s="459">
        <f>('COMPRAS CONJ - FISICOS'!AX110*'COMPRAS CONJ - PRECIOS'!AX110)/1000</f>
        <v>0.34395083370521989</v>
      </c>
      <c r="AY110" s="459">
        <f>('COMPRAS CONJ - FISICOS'!AY110*'COMPRAS CONJ - PRECIOS'!AY110)/1000</f>
        <v>0.10895634751207499</v>
      </c>
      <c r="AZ110" s="459">
        <f>('COMPRAS CONJ - FISICOS'!AZ110*'COMPRAS CONJ - PRECIOS'!AZ110)/1000</f>
        <v>2.4091694751600004E-3</v>
      </c>
      <c r="BA110" s="459">
        <f>('COMPRAS CONJ - FISICOS'!BA110*'COMPRAS CONJ - PRECIOS'!BA110)/1000</f>
        <v>2.0204117506800001E-3</v>
      </c>
      <c r="BB110" s="459">
        <f>('COMPRAS CONJ - FISICOS'!BB110*'COMPRAS CONJ - PRECIOS'!BB110)/1000</f>
        <v>1.2840289074E-3</v>
      </c>
      <c r="BC110" s="459">
        <f>('COMPRAS CONJ - FISICOS'!BC110*'COMPRAS CONJ - PRECIOS'!BC110)/1000</f>
        <v>1.2199639640400001E-3</v>
      </c>
      <c r="BD110" s="459">
        <f>('COMPRAS CONJ - FISICOS'!BD110*'COMPRAS CONJ - PRECIOS'!BD110)/1000</f>
        <v>0</v>
      </c>
      <c r="BE110" s="459">
        <f>('COMPRAS CONJ - FISICOS'!BE110*'COMPRAS CONJ - PRECIOS'!BE110)/1000</f>
        <v>6.6922385436E-4</v>
      </c>
      <c r="BF110" s="459">
        <f>('COMPRAS CONJ - FISICOS'!BF110*'COMPRAS CONJ - PRECIOS'!BF110)/1000</f>
        <v>2.3210619777720001E-2</v>
      </c>
      <c r="BG110" s="459">
        <f>('COMPRAS CONJ - FISICOS'!BG110*'COMPRAS CONJ - PRECIOS'!BG110)/1000</f>
        <v>0.13899562871868001</v>
      </c>
      <c r="BH110" s="459">
        <f>('COMPRAS CONJ - FISICOS'!BH110*'COMPRAS CONJ - PRECIOS'!BH110)/1000</f>
        <v>0.31414062973896001</v>
      </c>
      <c r="BI110" s="459">
        <f>('COMPRAS CONJ - FISICOS'!BI110*'COMPRAS CONJ - PRECIOS'!BI110)/1000</f>
        <v>0.24266344523328001</v>
      </c>
      <c r="BJ110" s="459">
        <f>('COMPRAS CONJ - FISICOS'!BJ110*'COMPRAS CONJ - PRECIOS'!BJ110)/1000</f>
        <v>0.26628757509995993</v>
      </c>
      <c r="BK110" s="459">
        <f>('COMPRAS CONJ - FISICOS'!BK110*'COMPRAS CONJ - PRECIOS'!BK110)/1000</f>
        <v>0.24282888566940003</v>
      </c>
      <c r="BL110" s="459">
        <f>('COMPRAS CONJ - FISICOS'!BL110*'COMPRAS CONJ - PRECIOS'!BL110)/1000</f>
        <v>0.25780170215079007</v>
      </c>
      <c r="BM110" s="459">
        <f>('COMPRAS CONJ - FISICOS'!BM110*'COMPRAS CONJ - PRECIOS'!BM110)/1000</f>
        <v>4.2370503400575001E-2</v>
      </c>
      <c r="BN110" s="459">
        <f>('COMPRAS CONJ - FISICOS'!BN110*'COMPRAS CONJ - PRECIOS'!BN110)/1000</f>
        <v>3.4987112055000006E-5</v>
      </c>
      <c r="BO110" s="459">
        <f>('COMPRAS CONJ - FISICOS'!BO110*'COMPRAS CONJ - PRECIOS'!BO110)/1000</f>
        <v>5.0148193945499992E-4</v>
      </c>
      <c r="BP110" s="459">
        <f>('COMPRAS CONJ - FISICOS'!BP110*'COMPRAS CONJ - PRECIOS'!BP110)/1000</f>
        <v>1.244541557385E-3</v>
      </c>
      <c r="BQ110" s="459">
        <f>('COMPRAS CONJ - FISICOS'!BQ110*'COMPRAS CONJ - PRECIOS'!BQ110)/1000</f>
        <v>1.4694587063100002E-3</v>
      </c>
      <c r="BR110" s="459">
        <f>('COMPRAS CONJ - FISICOS'!BR110*'COMPRAS CONJ - PRECIOS'!BR110)/1000</f>
        <v>1.8408033982800004E-3</v>
      </c>
      <c r="BS110" s="459">
        <f>('COMPRAS CONJ - FISICOS'!BS110*'COMPRAS CONJ - PRECIOS'!BS110)/1000</f>
        <v>9.6409671463979996E-2</v>
      </c>
      <c r="BT110" s="459">
        <f>('COMPRAS CONJ - FISICOS'!BT110*'COMPRAS CONJ - PRECIOS'!BT110)/1000</f>
        <v>0.15850697394589941</v>
      </c>
      <c r="BU110" s="459">
        <f>('COMPRAS CONJ - FISICOS'!BU110*'COMPRAS CONJ - PRECIOS'!BU110)/1000</f>
        <v>0.16482346771855391</v>
      </c>
      <c r="BV110" s="459">
        <f>('COMPRAS CONJ - FISICOS'!BV110*'COMPRAS CONJ - PRECIOS'!BV110)/1000</f>
        <v>0.1682256448497419</v>
      </c>
      <c r="BW110" s="459">
        <f>('COMPRAS CONJ - FISICOS'!BW110*'COMPRAS CONJ - PRECIOS'!BW110)/1000</f>
        <v>0.16424159972901803</v>
      </c>
      <c r="BX110" s="459">
        <f>('COMPRAS CONJ - FISICOS'!BX110*'COMPRAS CONJ - PRECIOS'!BX110)/1000</f>
        <v>0.1518068334622466</v>
      </c>
      <c r="BY110" s="459">
        <f>('COMPRAS CONJ - FISICOS'!BY110*'COMPRAS CONJ - PRECIOS'!BY110)/1000</f>
        <v>0.15473404931071846</v>
      </c>
      <c r="BZ110" s="459">
        <f>('COMPRAS CONJ - FISICOS'!BZ110*'COMPRAS CONJ - PRECIOS'!BZ110)/1000</f>
        <v>0.15596203947993864</v>
      </c>
      <c r="CA110" s="459">
        <f>('COMPRAS CONJ - FISICOS'!CA110*'COMPRAS CONJ - PRECIOS'!CA110)/1000</f>
        <v>0.15668599236784556</v>
      </c>
    </row>
    <row r="111" spans="1:79" x14ac:dyDescent="0.3">
      <c r="A111" s="9" t="s">
        <v>3398</v>
      </c>
      <c r="B111" s="16" t="s">
        <v>2934</v>
      </c>
      <c r="C111" s="440" t="s">
        <v>3489</v>
      </c>
      <c r="D111" s="11" t="s">
        <v>2815</v>
      </c>
      <c r="E111" s="9" t="s">
        <v>3408</v>
      </c>
      <c r="F111" s="9" t="s">
        <v>3490</v>
      </c>
      <c r="G111" s="9" t="s">
        <v>5755</v>
      </c>
      <c r="H111" s="12" t="s">
        <v>3491</v>
      </c>
      <c r="I111" s="13">
        <v>171</v>
      </c>
      <c r="J111" s="14">
        <v>1</v>
      </c>
      <c r="K111" s="24">
        <v>43307</v>
      </c>
      <c r="L111" s="24">
        <v>43810</v>
      </c>
      <c r="M111" s="689">
        <v>43810</v>
      </c>
      <c r="N111" s="459">
        <f>('COMPRAS CONJ - FISICOS'!N111*'COMPRAS CONJ - PRECIOS'!N111)/1000</f>
        <v>0</v>
      </c>
      <c r="O111" s="459">
        <f>('COMPRAS CONJ - FISICOS'!O111*'COMPRAS CONJ - PRECIOS'!O111)/1000</f>
        <v>0</v>
      </c>
      <c r="P111" s="459">
        <f>('COMPRAS CONJ - FISICOS'!P111*'COMPRAS CONJ - PRECIOS'!P111)/1000</f>
        <v>0</v>
      </c>
      <c r="Q111" s="459">
        <f>('COMPRAS CONJ - FISICOS'!Q111*'COMPRAS CONJ - PRECIOS'!Q111)/1000</f>
        <v>0</v>
      </c>
      <c r="R111" s="459">
        <f>('COMPRAS CONJ - FISICOS'!R111*'COMPRAS CONJ - PRECIOS'!R111)/1000</f>
        <v>0</v>
      </c>
      <c r="S111" s="459">
        <f>('COMPRAS CONJ - FISICOS'!S111*'COMPRAS CONJ - PRECIOS'!S111)/1000</f>
        <v>0</v>
      </c>
      <c r="T111" s="459">
        <f>('COMPRAS CONJ - FISICOS'!T111*'COMPRAS CONJ - PRECIOS'!T111)/1000</f>
        <v>0</v>
      </c>
      <c r="U111" s="459">
        <f>('COMPRAS CONJ - FISICOS'!U111*'COMPRAS CONJ - PRECIOS'!U111)/1000</f>
        <v>0</v>
      </c>
      <c r="V111" s="459">
        <f>('COMPRAS CONJ - FISICOS'!V111*'COMPRAS CONJ - PRECIOS'!V111)/1000</f>
        <v>0</v>
      </c>
      <c r="W111" s="459">
        <f>('COMPRAS CONJ - FISICOS'!W111*'COMPRAS CONJ - PRECIOS'!W111)/1000</f>
        <v>0</v>
      </c>
      <c r="X111" s="459">
        <f>('COMPRAS CONJ - FISICOS'!X111*'COMPRAS CONJ - PRECIOS'!X111)/1000</f>
        <v>0</v>
      </c>
      <c r="Y111" s="459">
        <f>('COMPRAS CONJ - FISICOS'!Y111*'COMPRAS CONJ - PRECIOS'!Y111)/1000</f>
        <v>0</v>
      </c>
      <c r="Z111" s="459">
        <f>('COMPRAS CONJ - FISICOS'!Z111*'COMPRAS CONJ - PRECIOS'!Z111)/1000</f>
        <v>0</v>
      </c>
      <c r="AA111" s="459">
        <f>('COMPRAS CONJ - FISICOS'!AA111*'COMPRAS CONJ - PRECIOS'!AA111)/1000</f>
        <v>0</v>
      </c>
      <c r="AB111" s="459">
        <f>('COMPRAS CONJ - FISICOS'!AB111*'COMPRAS CONJ - PRECIOS'!AB111)/1000</f>
        <v>0</v>
      </c>
      <c r="AC111" s="459">
        <f>('COMPRAS CONJ - FISICOS'!AC111*'COMPRAS CONJ - PRECIOS'!AC111)/1000</f>
        <v>0</v>
      </c>
      <c r="AD111" s="459">
        <f>('COMPRAS CONJ - FISICOS'!AD111*'COMPRAS CONJ - PRECIOS'!AD111)/1000</f>
        <v>0</v>
      </c>
      <c r="AE111" s="459">
        <f>('COMPRAS CONJ - FISICOS'!AE111*'COMPRAS CONJ - PRECIOS'!AE111)/1000</f>
        <v>0</v>
      </c>
      <c r="AF111" s="459">
        <f>('COMPRAS CONJ - FISICOS'!AF111*'COMPRAS CONJ - PRECIOS'!AF111)/1000</f>
        <v>0</v>
      </c>
      <c r="AG111" s="459">
        <f>('COMPRAS CONJ - FISICOS'!AG111*'COMPRAS CONJ - PRECIOS'!AG111)/1000</f>
        <v>0</v>
      </c>
      <c r="AH111" s="459">
        <f>('COMPRAS CONJ - FISICOS'!AH111*'COMPRAS CONJ - PRECIOS'!AH111)/1000</f>
        <v>0</v>
      </c>
      <c r="AI111" s="459">
        <f>('COMPRAS CONJ - FISICOS'!AI111*'COMPRAS CONJ - PRECIOS'!AI111)/1000</f>
        <v>0</v>
      </c>
      <c r="AJ111" s="459">
        <f>('COMPRAS CONJ - FISICOS'!AJ111*'COMPRAS CONJ - PRECIOS'!AJ111)/1000</f>
        <v>0</v>
      </c>
      <c r="AK111" s="459">
        <f>('COMPRAS CONJ - FISICOS'!AK111*'COMPRAS CONJ - PRECIOS'!AK111)/1000</f>
        <v>0</v>
      </c>
      <c r="AL111" s="459">
        <f>('COMPRAS CONJ - FISICOS'!AL111*'COMPRAS CONJ - PRECIOS'!AL111)/1000</f>
        <v>0</v>
      </c>
      <c r="AM111" s="459">
        <f>('COMPRAS CONJ - FISICOS'!AM111*'COMPRAS CONJ - PRECIOS'!AM111)/1000</f>
        <v>0</v>
      </c>
      <c r="AN111" s="459">
        <f>('COMPRAS CONJ - FISICOS'!AN111*'COMPRAS CONJ - PRECIOS'!AN111)/1000</f>
        <v>0</v>
      </c>
      <c r="AO111" s="459">
        <f>('COMPRAS CONJ - FISICOS'!AO111*'COMPRAS CONJ - PRECIOS'!AO111)/1000</f>
        <v>0</v>
      </c>
      <c r="AP111" s="459">
        <f>('COMPRAS CONJ - FISICOS'!AP111*'COMPRAS CONJ - PRECIOS'!AP111)/1000</f>
        <v>0</v>
      </c>
      <c r="AQ111" s="459">
        <f>('COMPRAS CONJ - FISICOS'!AQ111*'COMPRAS CONJ - PRECIOS'!AQ111)/1000</f>
        <v>1.7041083318E-4</v>
      </c>
      <c r="AR111" s="459">
        <f>('COMPRAS CONJ - FISICOS'!AR111*'COMPRAS CONJ - PRECIOS'!AR111)/1000</f>
        <v>9.6498134478899995E-3</v>
      </c>
      <c r="AS111" s="459">
        <f>('COMPRAS CONJ - FISICOS'!AS111*'COMPRAS CONJ - PRECIOS'!AS111)/1000</f>
        <v>1.6309836831959999E-2</v>
      </c>
      <c r="AT111" s="459">
        <f>('COMPRAS CONJ - FISICOS'!AT111*'COMPRAS CONJ - PRECIOS'!AT111)/1000</f>
        <v>9.9092299392449981E-3</v>
      </c>
      <c r="AU111" s="459">
        <f>('COMPRAS CONJ - FISICOS'!AU111*'COMPRAS CONJ - PRECIOS'!AU111)/1000</f>
        <v>2.4109532666100001E-3</v>
      </c>
      <c r="AV111" s="459">
        <f>('COMPRAS CONJ - FISICOS'!AV111*'COMPRAS CONJ - PRECIOS'!AV111)/1000</f>
        <v>1.0645076717729997E-2</v>
      </c>
      <c r="AW111" s="459">
        <f>('COMPRAS CONJ - FISICOS'!AW111*'COMPRAS CONJ - PRECIOS'!AW111)/1000</f>
        <v>1.1108706191099998E-2</v>
      </c>
      <c r="AX111" s="459">
        <f>('COMPRAS CONJ - FISICOS'!AX111*'COMPRAS CONJ - PRECIOS'!AX111)/1000</f>
        <v>4.0931202035744997E-2</v>
      </c>
      <c r="AY111" s="459">
        <f>('COMPRAS CONJ - FISICOS'!AY111*'COMPRAS CONJ - PRECIOS'!AY111)/1000</f>
        <v>6.8343944690069991E-2</v>
      </c>
      <c r="AZ111" s="459">
        <f>('COMPRAS CONJ - FISICOS'!AZ111*'COMPRAS CONJ - PRECIOS'!AZ111)/1000</f>
        <v>5.2954966397969996E-2</v>
      </c>
      <c r="BA111" s="459">
        <f>('COMPRAS CONJ - FISICOS'!BA111*'COMPRAS CONJ - PRECIOS'!BA111)/1000</f>
        <v>7.3154650511249988E-2</v>
      </c>
      <c r="BB111" s="459">
        <f>('COMPRAS CONJ - FISICOS'!BB111*'COMPRAS CONJ - PRECIOS'!BB111)/1000</f>
        <v>7.5689811673874979E-2</v>
      </c>
      <c r="BC111" s="459">
        <f>('COMPRAS CONJ - FISICOS'!BC111*'COMPRAS CONJ - PRECIOS'!BC111)/1000</f>
        <v>2.6960795705159996E-2</v>
      </c>
      <c r="BD111" s="459">
        <f>('COMPRAS CONJ - FISICOS'!BD111*'COMPRAS CONJ - PRECIOS'!BD111)/1000</f>
        <v>8.8842616918559991E-2</v>
      </c>
      <c r="BE111" s="459">
        <f>('COMPRAS CONJ - FISICOS'!BE111*'COMPRAS CONJ - PRECIOS'!BE111)/1000</f>
        <v>9.2279309288759992E-2</v>
      </c>
      <c r="BF111" s="459">
        <f>('COMPRAS CONJ - FISICOS'!BF111*'COMPRAS CONJ - PRECIOS'!BF111)/1000</f>
        <v>0.12752193353256</v>
      </c>
      <c r="BG111" s="459">
        <f>('COMPRAS CONJ - FISICOS'!BG111*'COMPRAS CONJ - PRECIOS'!BG111)/1000</f>
        <v>0.12424634565227999</v>
      </c>
      <c r="BH111" s="459">
        <f>('COMPRAS CONJ - FISICOS'!BH111*'COMPRAS CONJ - PRECIOS'!BH111)/1000</f>
        <v>0.10205257484772</v>
      </c>
      <c r="BI111" s="459">
        <f>('COMPRAS CONJ - FISICOS'!BI111*'COMPRAS CONJ - PRECIOS'!BI111)/1000</f>
        <v>0.12975929247779996</v>
      </c>
      <c r="BJ111" s="459">
        <f>('COMPRAS CONJ - FISICOS'!BJ111*'COMPRAS CONJ - PRECIOS'!BJ111)/1000</f>
        <v>0.11805623109072</v>
      </c>
      <c r="BK111" s="459">
        <f>('COMPRAS CONJ - FISICOS'!BK111*'COMPRAS CONJ - PRECIOS'!BK111)/1000</f>
        <v>0.11913778736964001</v>
      </c>
      <c r="BL111" s="459">
        <f>('COMPRAS CONJ - FISICOS'!BL111*'COMPRAS CONJ - PRECIOS'!BL111)/1000</f>
        <v>3.0176579645999999E-2</v>
      </c>
      <c r="BM111" s="459">
        <f>('COMPRAS CONJ - FISICOS'!BM111*'COMPRAS CONJ - PRECIOS'!BM111)/1000</f>
        <v>5.9910528774239989E-2</v>
      </c>
      <c r="BN111" s="459">
        <f>('COMPRAS CONJ - FISICOS'!BN111*'COMPRAS CONJ - PRECIOS'!BN111)/1000</f>
        <v>8.2899854705159981E-2</v>
      </c>
      <c r="BO111" s="459">
        <f>('COMPRAS CONJ - FISICOS'!BO111*'COMPRAS CONJ - PRECIOS'!BO111)/1000</f>
        <v>7.0271630896319992E-2</v>
      </c>
      <c r="BP111" s="459">
        <f>('COMPRAS CONJ - FISICOS'!BP111*'COMPRAS CONJ - PRECIOS'!BP111)/1000</f>
        <v>4.5822793797269994E-2</v>
      </c>
      <c r="BQ111" s="459">
        <f>('COMPRAS CONJ - FISICOS'!BQ111*'COMPRAS CONJ - PRECIOS'!BQ111)/1000</f>
        <v>8.7750159779519984E-2</v>
      </c>
      <c r="BR111" s="459">
        <f>('COMPRAS CONJ - FISICOS'!BR111*'COMPRAS CONJ - PRECIOS'!BR111)/1000</f>
        <v>0.14176953121369498</v>
      </c>
      <c r="BS111" s="459">
        <f>('COMPRAS CONJ - FISICOS'!BS111*'COMPRAS CONJ - PRECIOS'!BS111)/1000</f>
        <v>0.14307317953865997</v>
      </c>
      <c r="BT111" s="459">
        <f>('COMPRAS CONJ - FISICOS'!BT111*'COMPRAS CONJ - PRECIOS'!BT111)/1000</f>
        <v>0.10346730933833384</v>
      </c>
      <c r="BU111" s="459">
        <f>('COMPRAS CONJ - FISICOS'!BU111*'COMPRAS CONJ - PRECIOS'!BU111)/1000</f>
        <v>0.10759047564981718</v>
      </c>
      <c r="BV111" s="459">
        <f>('COMPRAS CONJ - FISICOS'!BV111*'COMPRAS CONJ - PRECIOS'!BV111)/1000</f>
        <v>0.10981128716929379</v>
      </c>
      <c r="BW111" s="459">
        <f>('COMPRAS CONJ - FISICOS'!BW111*'COMPRAS CONJ - PRECIOS'!BW111)/1000</f>
        <v>0.1072106544106083</v>
      </c>
      <c r="BX111" s="459">
        <f>('COMPRAS CONJ - FISICOS'!BX111*'COMPRAS CONJ - PRECIOS'!BX111)/1000</f>
        <v>9.7426871817941046E-2</v>
      </c>
      <c r="BY111" s="459">
        <f>('COMPRAS CONJ - FISICOS'!BY111*'COMPRAS CONJ - PRECIOS'!BY111)/1000</f>
        <v>9.9305505847439066E-2</v>
      </c>
      <c r="BZ111" s="459">
        <f>('COMPRAS CONJ - FISICOS'!BZ111*'COMPRAS CONJ - PRECIOS'!BZ111)/1000</f>
        <v>0.10009360766131463</v>
      </c>
      <c r="CA111" s="459">
        <f>('COMPRAS CONJ - FISICOS'!CA111*'COMPRAS CONJ - PRECIOS'!CA111)/1000</f>
        <v>0.10227864199111535</v>
      </c>
    </row>
    <row r="112" spans="1:79" x14ac:dyDescent="0.3">
      <c r="A112" s="9" t="s">
        <v>3398</v>
      </c>
      <c r="B112" s="16" t="s">
        <v>2934</v>
      </c>
      <c r="C112" s="440" t="s">
        <v>3492</v>
      </c>
      <c r="D112" s="11" t="s">
        <v>2815</v>
      </c>
      <c r="E112" s="9" t="s">
        <v>3408</v>
      </c>
      <c r="F112" s="9" t="s">
        <v>3493</v>
      </c>
      <c r="G112" s="9" t="s">
        <v>3494</v>
      </c>
      <c r="H112" s="12" t="s">
        <v>3449</v>
      </c>
      <c r="I112" s="13">
        <v>174.5</v>
      </c>
      <c r="J112" s="14">
        <v>1</v>
      </c>
      <c r="K112" s="24">
        <v>43549</v>
      </c>
      <c r="L112" s="24">
        <v>43959</v>
      </c>
      <c r="M112" s="689">
        <v>43959</v>
      </c>
      <c r="N112" s="459">
        <f>('COMPRAS CONJ - FISICOS'!N112*'COMPRAS CONJ - PRECIOS'!N112)/1000</f>
        <v>0</v>
      </c>
      <c r="O112" s="459">
        <f>('COMPRAS CONJ - FISICOS'!O112*'COMPRAS CONJ - PRECIOS'!O112)/1000</f>
        <v>0</v>
      </c>
      <c r="P112" s="459">
        <f>('COMPRAS CONJ - FISICOS'!P112*'COMPRAS CONJ - PRECIOS'!P112)/1000</f>
        <v>0</v>
      </c>
      <c r="Q112" s="459">
        <f>('COMPRAS CONJ - FISICOS'!Q112*'COMPRAS CONJ - PRECIOS'!Q112)/1000</f>
        <v>0</v>
      </c>
      <c r="R112" s="459">
        <f>('COMPRAS CONJ - FISICOS'!R112*'COMPRAS CONJ - PRECIOS'!R112)/1000</f>
        <v>0</v>
      </c>
      <c r="S112" s="459">
        <f>('COMPRAS CONJ - FISICOS'!S112*'COMPRAS CONJ - PRECIOS'!S112)/1000</f>
        <v>0</v>
      </c>
      <c r="T112" s="459">
        <f>('COMPRAS CONJ - FISICOS'!T112*'COMPRAS CONJ - PRECIOS'!T112)/1000</f>
        <v>0</v>
      </c>
      <c r="U112" s="459">
        <f>('COMPRAS CONJ - FISICOS'!U112*'COMPRAS CONJ - PRECIOS'!U112)/1000</f>
        <v>0</v>
      </c>
      <c r="V112" s="459">
        <f>('COMPRAS CONJ - FISICOS'!V112*'COMPRAS CONJ - PRECIOS'!V112)/1000</f>
        <v>0</v>
      </c>
      <c r="W112" s="459">
        <f>('COMPRAS CONJ - FISICOS'!W112*'COMPRAS CONJ - PRECIOS'!W112)/1000</f>
        <v>0</v>
      </c>
      <c r="X112" s="459">
        <f>('COMPRAS CONJ - FISICOS'!X112*'COMPRAS CONJ - PRECIOS'!X112)/1000</f>
        <v>0</v>
      </c>
      <c r="Y112" s="459">
        <f>('COMPRAS CONJ - FISICOS'!Y112*'COMPRAS CONJ - PRECIOS'!Y112)/1000</f>
        <v>0</v>
      </c>
      <c r="Z112" s="459">
        <f>('COMPRAS CONJ - FISICOS'!Z112*'COMPRAS CONJ - PRECIOS'!Z112)/1000</f>
        <v>0</v>
      </c>
      <c r="AA112" s="459">
        <f>('COMPRAS CONJ - FISICOS'!AA112*'COMPRAS CONJ - PRECIOS'!AA112)/1000</f>
        <v>0</v>
      </c>
      <c r="AB112" s="459">
        <f>('COMPRAS CONJ - FISICOS'!AB112*'COMPRAS CONJ - PRECIOS'!AB112)/1000</f>
        <v>0</v>
      </c>
      <c r="AC112" s="459">
        <f>('COMPRAS CONJ - FISICOS'!AC112*'COMPRAS CONJ - PRECIOS'!AC112)/1000</f>
        <v>0</v>
      </c>
      <c r="AD112" s="459">
        <f>('COMPRAS CONJ - FISICOS'!AD112*'COMPRAS CONJ - PRECIOS'!AD112)/1000</f>
        <v>0</v>
      </c>
      <c r="AE112" s="459">
        <f>('COMPRAS CONJ - FISICOS'!AE112*'COMPRAS CONJ - PRECIOS'!AE112)/1000</f>
        <v>0</v>
      </c>
      <c r="AF112" s="459">
        <f>('COMPRAS CONJ - FISICOS'!AF112*'COMPRAS CONJ - PRECIOS'!AF112)/1000</f>
        <v>0</v>
      </c>
      <c r="AG112" s="459">
        <f>('COMPRAS CONJ - FISICOS'!AG112*'COMPRAS CONJ - PRECIOS'!AG112)/1000</f>
        <v>0</v>
      </c>
      <c r="AH112" s="459">
        <f>('COMPRAS CONJ - FISICOS'!AH112*'COMPRAS CONJ - PRECIOS'!AH112)/1000</f>
        <v>0</v>
      </c>
      <c r="AI112" s="459">
        <f>('COMPRAS CONJ - FISICOS'!AI112*'COMPRAS CONJ - PRECIOS'!AI112)/1000</f>
        <v>0</v>
      </c>
      <c r="AJ112" s="459">
        <f>('COMPRAS CONJ - FISICOS'!AJ112*'COMPRAS CONJ - PRECIOS'!AJ112)/1000</f>
        <v>0</v>
      </c>
      <c r="AK112" s="459">
        <f>('COMPRAS CONJ - FISICOS'!AK112*'COMPRAS CONJ - PRECIOS'!AK112)/1000</f>
        <v>0</v>
      </c>
      <c r="AL112" s="459">
        <f>('COMPRAS CONJ - FISICOS'!AL112*'COMPRAS CONJ - PRECIOS'!AL112)/1000</f>
        <v>0</v>
      </c>
      <c r="AM112" s="459">
        <f>('COMPRAS CONJ - FISICOS'!AM112*'COMPRAS CONJ - PRECIOS'!AM112)/1000</f>
        <v>0</v>
      </c>
      <c r="AN112" s="459">
        <f>('COMPRAS CONJ - FISICOS'!AN112*'COMPRAS CONJ - PRECIOS'!AN112)/1000</f>
        <v>0</v>
      </c>
      <c r="AO112" s="459">
        <f>('COMPRAS CONJ - FISICOS'!AO112*'COMPRAS CONJ - PRECIOS'!AO112)/1000</f>
        <v>0</v>
      </c>
      <c r="AP112" s="459">
        <f>('COMPRAS CONJ - FISICOS'!AP112*'COMPRAS CONJ - PRECIOS'!AP112)/1000</f>
        <v>0</v>
      </c>
      <c r="AQ112" s="459">
        <f>('COMPRAS CONJ - FISICOS'!AQ112*'COMPRAS CONJ - PRECIOS'!AQ112)/1000</f>
        <v>0</v>
      </c>
      <c r="AR112" s="459">
        <f>('COMPRAS CONJ - FISICOS'!AR112*'COMPRAS CONJ - PRECIOS'!AR112)/1000</f>
        <v>0</v>
      </c>
      <c r="AS112" s="459">
        <f>('COMPRAS CONJ - FISICOS'!AS112*'COMPRAS CONJ - PRECIOS'!AS112)/1000</f>
        <v>0</v>
      </c>
      <c r="AT112" s="459">
        <f>('COMPRAS CONJ - FISICOS'!AT112*'COMPRAS CONJ - PRECIOS'!AT112)/1000</f>
        <v>0</v>
      </c>
      <c r="AU112" s="459">
        <f>('COMPRAS CONJ - FISICOS'!AU112*'COMPRAS CONJ - PRECIOS'!AU112)/1000</f>
        <v>0</v>
      </c>
      <c r="AV112" s="459">
        <f>('COMPRAS CONJ - FISICOS'!AV112*'COMPRAS CONJ - PRECIOS'!AV112)/1000</f>
        <v>5.8257109893062486E-2</v>
      </c>
      <c r="AW112" s="459">
        <f>('COMPRAS CONJ - FISICOS'!AW112*'COMPRAS CONJ - PRECIOS'!AW112)/1000</f>
        <v>8.9337637758792485E-2</v>
      </c>
      <c r="AX112" s="459">
        <f>('COMPRAS CONJ - FISICOS'!AX112*'COMPRAS CONJ - PRECIOS'!AX112)/1000</f>
        <v>0.11381756414661499</v>
      </c>
      <c r="AY112" s="459">
        <f>('COMPRAS CONJ - FISICOS'!AY112*'COMPRAS CONJ - PRECIOS'!AY112)/1000</f>
        <v>0.13033917233581999</v>
      </c>
      <c r="AZ112" s="459">
        <f>('COMPRAS CONJ - FISICOS'!AZ112*'COMPRAS CONJ - PRECIOS'!AZ112)/1000</f>
        <v>0.14095475361124496</v>
      </c>
      <c r="BA112" s="459">
        <f>('COMPRAS CONJ - FISICOS'!BA112*'COMPRAS CONJ - PRECIOS'!BA112)/1000</f>
        <v>0.14165300209313747</v>
      </c>
      <c r="BB112" s="459">
        <f>('COMPRAS CONJ - FISICOS'!BB112*'COMPRAS CONJ - PRECIOS'!BB112)/1000</f>
        <v>0.14226470940100999</v>
      </c>
      <c r="BC112" s="459">
        <f>('COMPRAS CONJ - FISICOS'!BC112*'COMPRAS CONJ - PRECIOS'!BC112)/1000</f>
        <v>0.14833177637682246</v>
      </c>
      <c r="BD112" s="459">
        <f>('COMPRAS CONJ - FISICOS'!BD112*'COMPRAS CONJ - PRECIOS'!BD112)/1000</f>
        <v>0.14978930119681497</v>
      </c>
      <c r="BE112" s="459">
        <f>('COMPRAS CONJ - FISICOS'!BE112*'COMPRAS CONJ - PRECIOS'!BE112)/1000</f>
        <v>0.13000994848276748</v>
      </c>
      <c r="BF112" s="459">
        <f>('COMPRAS CONJ - FISICOS'!BF112*'COMPRAS CONJ - PRECIOS'!BF112)/1000</f>
        <v>0.14936414726878749</v>
      </c>
      <c r="BG112" s="459">
        <f>('COMPRAS CONJ - FISICOS'!BG112*'COMPRAS CONJ - PRECIOS'!BG112)/1000</f>
        <v>0.14304133479522246</v>
      </c>
      <c r="BH112" s="459">
        <f>('COMPRAS CONJ - FISICOS'!BH112*'COMPRAS CONJ - PRECIOS'!BH112)/1000</f>
        <v>0.14527174906302001</v>
      </c>
      <c r="BI112" s="459">
        <f>('COMPRAS CONJ - FISICOS'!BI112*'COMPRAS CONJ - PRECIOS'!BI112)/1000</f>
        <v>0.14762879975111998</v>
      </c>
      <c r="BJ112" s="459">
        <f>('COMPRAS CONJ - FISICOS'!BJ112*'COMPRAS CONJ - PRECIOS'!BJ112)/1000</f>
        <v>0.14641446716411999</v>
      </c>
      <c r="BK112" s="459">
        <f>('COMPRAS CONJ - FISICOS'!BK112*'COMPRAS CONJ - PRECIOS'!BK112)/1000</f>
        <v>0.15000453247901999</v>
      </c>
      <c r="BL112" s="459">
        <f>('COMPRAS CONJ - FISICOS'!BL112*'COMPRAS CONJ - PRECIOS'!BL112)/1000</f>
        <v>0.14669532049577999</v>
      </c>
      <c r="BM112" s="459">
        <f>('COMPRAS CONJ - FISICOS'!BM112*'COMPRAS CONJ - PRECIOS'!BM112)/1000</f>
        <v>0.14581352821722002</v>
      </c>
      <c r="BN112" s="459">
        <f>('COMPRAS CONJ - FISICOS'!BN112*'COMPRAS CONJ - PRECIOS'!BN112)/1000</f>
        <v>0.14780897764608</v>
      </c>
      <c r="BO112" s="459">
        <f>('COMPRAS CONJ - FISICOS'!BO112*'COMPRAS CONJ - PRECIOS'!BO112)/1000</f>
        <v>0.14210618120801999</v>
      </c>
      <c r="BP112" s="459">
        <f>('COMPRAS CONJ - FISICOS'!BP112*'COMPRAS CONJ - PRECIOS'!BP112)/1000</f>
        <v>0.15189764584541998</v>
      </c>
      <c r="BQ112" s="459">
        <f>('COMPRAS CONJ - FISICOS'!BQ112*'COMPRAS CONJ - PRECIOS'!BQ112)/1000</f>
        <v>0.13645216565166002</v>
      </c>
      <c r="BR112" s="459">
        <f>('COMPRAS CONJ - FISICOS'!BR112*'COMPRAS CONJ - PRECIOS'!BR112)/1000</f>
        <v>0.14970458195111999</v>
      </c>
      <c r="BS112" s="459">
        <f>('COMPRAS CONJ - FISICOS'!BS112*'COMPRAS CONJ - PRECIOS'!BS112)/1000</f>
        <v>0.13661968127520002</v>
      </c>
      <c r="BT112" s="459">
        <f>('COMPRAS CONJ - FISICOS'!BT112*'COMPRAS CONJ - PRECIOS'!BT112)/1000</f>
        <v>0</v>
      </c>
      <c r="BU112" s="459">
        <f>('COMPRAS CONJ - FISICOS'!BU112*'COMPRAS CONJ - PRECIOS'!BU112)/1000</f>
        <v>0</v>
      </c>
      <c r="BV112" s="459">
        <f>('COMPRAS CONJ - FISICOS'!BV112*'COMPRAS CONJ - PRECIOS'!BV112)/1000</f>
        <v>0</v>
      </c>
      <c r="BW112" s="459">
        <f>('COMPRAS CONJ - FISICOS'!BW112*'COMPRAS CONJ - PRECIOS'!BW112)/1000</f>
        <v>0</v>
      </c>
      <c r="BX112" s="459">
        <f>('COMPRAS CONJ - FISICOS'!BX112*'COMPRAS CONJ - PRECIOS'!BX112)/1000</f>
        <v>0</v>
      </c>
      <c r="BY112" s="459">
        <f>('COMPRAS CONJ - FISICOS'!BY112*'COMPRAS CONJ - PRECIOS'!BY112)/1000</f>
        <v>0</v>
      </c>
      <c r="BZ112" s="459">
        <f>('COMPRAS CONJ - FISICOS'!BZ112*'COMPRAS CONJ - PRECIOS'!BZ112)/1000</f>
        <v>0</v>
      </c>
      <c r="CA112" s="459">
        <f>('COMPRAS CONJ - FISICOS'!CA112*'COMPRAS CONJ - PRECIOS'!CA112)/1000</f>
        <v>0</v>
      </c>
    </row>
    <row r="113" spans="1:79" x14ac:dyDescent="0.3">
      <c r="A113" s="9" t="s">
        <v>3398</v>
      </c>
      <c r="B113" s="16" t="s">
        <v>2934</v>
      </c>
      <c r="C113" s="440" t="s">
        <v>3495</v>
      </c>
      <c r="D113" s="498" t="s">
        <v>3026</v>
      </c>
      <c r="E113" s="439" t="s">
        <v>2936</v>
      </c>
      <c r="F113" s="439" t="s">
        <v>3496</v>
      </c>
      <c r="G113" s="439" t="s">
        <v>3497</v>
      </c>
      <c r="H113" s="439" t="s">
        <v>3498</v>
      </c>
      <c r="I113" s="13">
        <v>169</v>
      </c>
      <c r="J113" s="14">
        <v>1</v>
      </c>
      <c r="K113" s="24">
        <v>43255</v>
      </c>
      <c r="L113" s="24"/>
      <c r="M113" s="439" t="s">
        <v>5735</v>
      </c>
      <c r="N113" s="459">
        <f>('COMPRAS CONJ - FISICOS'!N113*'COMPRAS CONJ - PRECIOS'!N113)/1000</f>
        <v>0</v>
      </c>
      <c r="O113" s="459">
        <f>('COMPRAS CONJ - FISICOS'!O113*'COMPRAS CONJ - PRECIOS'!O113)/1000</f>
        <v>0</v>
      </c>
      <c r="P113" s="459">
        <f>('COMPRAS CONJ - FISICOS'!P113*'COMPRAS CONJ - PRECIOS'!P113)/1000</f>
        <v>0</v>
      </c>
      <c r="Q113" s="459">
        <f>('COMPRAS CONJ - FISICOS'!Q113*'COMPRAS CONJ - PRECIOS'!Q113)/1000</f>
        <v>0</v>
      </c>
      <c r="R113" s="459">
        <f>('COMPRAS CONJ - FISICOS'!R113*'COMPRAS CONJ - PRECIOS'!R113)/1000</f>
        <v>0</v>
      </c>
      <c r="S113" s="459">
        <f>('COMPRAS CONJ - FISICOS'!S113*'COMPRAS CONJ - PRECIOS'!S113)/1000</f>
        <v>0</v>
      </c>
      <c r="T113" s="459">
        <f>('COMPRAS CONJ - FISICOS'!T113*'COMPRAS CONJ - PRECIOS'!T113)/1000</f>
        <v>0</v>
      </c>
      <c r="U113" s="459">
        <f>('COMPRAS CONJ - FISICOS'!U113*'COMPRAS CONJ - PRECIOS'!U113)/1000</f>
        <v>0</v>
      </c>
      <c r="V113" s="459">
        <f>('COMPRAS CONJ - FISICOS'!V113*'COMPRAS CONJ - PRECIOS'!V113)/1000</f>
        <v>0</v>
      </c>
      <c r="W113" s="459">
        <f>('COMPRAS CONJ - FISICOS'!W113*'COMPRAS CONJ - PRECIOS'!W113)/1000</f>
        <v>0</v>
      </c>
      <c r="X113" s="459">
        <f>('COMPRAS CONJ - FISICOS'!X113*'COMPRAS CONJ - PRECIOS'!X113)/1000</f>
        <v>0</v>
      </c>
      <c r="Y113" s="459">
        <f>('COMPRAS CONJ - FISICOS'!Y113*'COMPRAS CONJ - PRECIOS'!Y113)/1000</f>
        <v>0</v>
      </c>
      <c r="Z113" s="459">
        <f>('COMPRAS CONJ - FISICOS'!Z113*'COMPRAS CONJ - PRECIOS'!Z113)/1000</f>
        <v>0</v>
      </c>
      <c r="AA113" s="459">
        <f>('COMPRAS CONJ - FISICOS'!AA113*'COMPRAS CONJ - PRECIOS'!AA113)/1000</f>
        <v>0</v>
      </c>
      <c r="AB113" s="459">
        <f>('COMPRAS CONJ - FISICOS'!AB113*'COMPRAS CONJ - PRECIOS'!AB113)/1000</f>
        <v>0</v>
      </c>
      <c r="AC113" s="459">
        <f>('COMPRAS CONJ - FISICOS'!AC113*'COMPRAS CONJ - PRECIOS'!AC113)/1000</f>
        <v>0</v>
      </c>
      <c r="AD113" s="459">
        <f>('COMPRAS CONJ - FISICOS'!AD113*'COMPRAS CONJ - PRECIOS'!AD113)/1000</f>
        <v>0</v>
      </c>
      <c r="AE113" s="459">
        <f>('COMPRAS CONJ - FISICOS'!AE113*'COMPRAS CONJ - PRECIOS'!AE113)/1000</f>
        <v>0</v>
      </c>
      <c r="AF113" s="459">
        <f>('COMPRAS CONJ - FISICOS'!AF113*'COMPRAS CONJ - PRECIOS'!AF113)/1000</f>
        <v>0</v>
      </c>
      <c r="AG113" s="459">
        <f>('COMPRAS CONJ - FISICOS'!AG113*'COMPRAS CONJ - PRECIOS'!AG113)/1000</f>
        <v>0</v>
      </c>
      <c r="AH113" s="459">
        <f>('COMPRAS CONJ - FISICOS'!AH113*'COMPRAS CONJ - PRECIOS'!AH113)/1000</f>
        <v>0</v>
      </c>
      <c r="AI113" s="459">
        <f>('COMPRAS CONJ - FISICOS'!AI113*'COMPRAS CONJ - PRECIOS'!AI113)/1000</f>
        <v>0</v>
      </c>
      <c r="AJ113" s="459">
        <f>('COMPRAS CONJ - FISICOS'!AJ113*'COMPRAS CONJ - PRECIOS'!AJ113)/1000</f>
        <v>0</v>
      </c>
      <c r="AK113" s="459">
        <f>('COMPRAS CONJ - FISICOS'!AK113*'COMPRAS CONJ - PRECIOS'!AK113)/1000</f>
        <v>0</v>
      </c>
      <c r="AL113" s="459">
        <f>('COMPRAS CONJ - FISICOS'!AL113*'COMPRAS CONJ - PRECIOS'!AL113)/1000</f>
        <v>0</v>
      </c>
      <c r="AM113" s="459">
        <f>('COMPRAS CONJ - FISICOS'!AM113*'COMPRAS CONJ - PRECIOS'!AM113)/1000</f>
        <v>0</v>
      </c>
      <c r="AN113" s="459">
        <f>('COMPRAS CONJ - FISICOS'!AN113*'COMPRAS CONJ - PRECIOS'!AN113)/1000</f>
        <v>0</v>
      </c>
      <c r="AO113" s="459">
        <f>('COMPRAS CONJ - FISICOS'!AO113*'COMPRAS CONJ - PRECIOS'!AO113)/1000</f>
        <v>0</v>
      </c>
      <c r="AP113" s="459">
        <f>('COMPRAS CONJ - FISICOS'!AP113*'COMPRAS CONJ - PRECIOS'!AP113)/1000</f>
        <v>0</v>
      </c>
      <c r="AQ113" s="459">
        <f>('COMPRAS CONJ - FISICOS'!AQ113*'COMPRAS CONJ - PRECIOS'!AQ113)/1000</f>
        <v>0</v>
      </c>
      <c r="AR113" s="459">
        <f>('COMPRAS CONJ - FISICOS'!AR113*'COMPRAS CONJ - PRECIOS'!AR113)/1000</f>
        <v>0</v>
      </c>
      <c r="AS113" s="459">
        <f>('COMPRAS CONJ - FISICOS'!AS113*'COMPRAS CONJ - PRECIOS'!AS113)/1000</f>
        <v>0</v>
      </c>
      <c r="AT113" s="459">
        <f>('COMPRAS CONJ - FISICOS'!AT113*'COMPRAS CONJ - PRECIOS'!AT113)/1000</f>
        <v>0</v>
      </c>
      <c r="AU113" s="459">
        <f>('COMPRAS CONJ - FISICOS'!AU113*'COMPRAS CONJ - PRECIOS'!AU113)/1000</f>
        <v>0</v>
      </c>
      <c r="AV113" s="459">
        <f>('COMPRAS CONJ - FISICOS'!AV113*'COMPRAS CONJ - PRECIOS'!AV113)/1000</f>
        <v>0</v>
      </c>
      <c r="AW113" s="459">
        <f>('COMPRAS CONJ - FISICOS'!AW113*'COMPRAS CONJ - PRECIOS'!AW113)/1000</f>
        <v>0</v>
      </c>
      <c r="AX113" s="459">
        <f>('COMPRAS CONJ - FISICOS'!AX113*'COMPRAS CONJ - PRECIOS'!AX113)/1000</f>
        <v>0</v>
      </c>
      <c r="AY113" s="459">
        <f>('COMPRAS CONJ - FISICOS'!AY113*'COMPRAS CONJ - PRECIOS'!AY113)/1000</f>
        <v>0</v>
      </c>
      <c r="AZ113" s="459">
        <f>('COMPRAS CONJ - FISICOS'!AZ113*'COMPRAS CONJ - PRECIOS'!AZ113)/1000</f>
        <v>0</v>
      </c>
      <c r="BA113" s="459">
        <f>('COMPRAS CONJ - FISICOS'!BA113*'COMPRAS CONJ - PRECIOS'!BA113)/1000</f>
        <v>0</v>
      </c>
      <c r="BB113" s="459">
        <f>('COMPRAS CONJ - FISICOS'!BB113*'COMPRAS CONJ - PRECIOS'!BB113)/1000</f>
        <v>0</v>
      </c>
      <c r="BC113" s="459">
        <f>('COMPRAS CONJ - FISICOS'!BC113*'COMPRAS CONJ - PRECIOS'!BC113)/1000</f>
        <v>0</v>
      </c>
      <c r="BD113" s="459">
        <f>('COMPRAS CONJ - FISICOS'!BD113*'COMPRAS CONJ - PRECIOS'!BD113)/1000</f>
        <v>0</v>
      </c>
      <c r="BE113" s="459">
        <f>('COMPRAS CONJ - FISICOS'!BE113*'COMPRAS CONJ - PRECIOS'!BE113)/1000</f>
        <v>0</v>
      </c>
      <c r="BF113" s="459">
        <f>('COMPRAS CONJ - FISICOS'!BF113*'COMPRAS CONJ - PRECIOS'!BF113)/1000</f>
        <v>0</v>
      </c>
      <c r="BG113" s="459">
        <f>('COMPRAS CONJ - FISICOS'!BG113*'COMPRAS CONJ - PRECIOS'!BG113)/1000</f>
        <v>0</v>
      </c>
      <c r="BH113" s="459">
        <f>('COMPRAS CONJ - FISICOS'!BH113*'COMPRAS CONJ - PRECIOS'!BH113)/1000</f>
        <v>0</v>
      </c>
      <c r="BI113" s="459">
        <f>('COMPRAS CONJ - FISICOS'!BI113*'COMPRAS CONJ - PRECIOS'!BI113)/1000</f>
        <v>0</v>
      </c>
      <c r="BJ113" s="459">
        <f>('COMPRAS CONJ - FISICOS'!BJ113*'COMPRAS CONJ - PRECIOS'!BJ113)/1000</f>
        <v>0</v>
      </c>
      <c r="BK113" s="459">
        <f>('COMPRAS CONJ - FISICOS'!BK113*'COMPRAS CONJ - PRECIOS'!BK113)/1000</f>
        <v>0</v>
      </c>
      <c r="BL113" s="459">
        <f>('COMPRAS CONJ - FISICOS'!BL113*'COMPRAS CONJ - PRECIOS'!BL113)/1000</f>
        <v>0</v>
      </c>
      <c r="BM113" s="459">
        <f>('COMPRAS CONJ - FISICOS'!BM113*'COMPRAS CONJ - PRECIOS'!BM113)/1000</f>
        <v>0</v>
      </c>
      <c r="BN113" s="459">
        <f>('COMPRAS CONJ - FISICOS'!BN113*'COMPRAS CONJ - PRECIOS'!BN113)/1000</f>
        <v>0</v>
      </c>
      <c r="BO113" s="459">
        <f>('COMPRAS CONJ - FISICOS'!BO113*'COMPRAS CONJ - PRECIOS'!BO113)/1000</f>
        <v>0</v>
      </c>
      <c r="BP113" s="459">
        <f>('COMPRAS CONJ - FISICOS'!BP113*'COMPRAS CONJ - PRECIOS'!BP113)/1000</f>
        <v>0</v>
      </c>
      <c r="BQ113" s="459">
        <f>('COMPRAS CONJ - FISICOS'!BQ113*'COMPRAS CONJ - PRECIOS'!BQ113)/1000</f>
        <v>0</v>
      </c>
      <c r="BR113" s="459">
        <f>('COMPRAS CONJ - FISICOS'!BR113*'COMPRAS CONJ - PRECIOS'!BR113)/1000</f>
        <v>0</v>
      </c>
      <c r="BS113" s="459">
        <f>('COMPRAS CONJ - FISICOS'!BS113*'COMPRAS CONJ - PRECIOS'!BS113)/1000</f>
        <v>0</v>
      </c>
      <c r="BT113" s="459">
        <f>('COMPRAS CONJ - FISICOS'!BT113*'COMPRAS CONJ - PRECIOS'!BT113)/1000</f>
        <v>0</v>
      </c>
      <c r="BU113" s="459">
        <f>('COMPRAS CONJ - FISICOS'!BU113*'COMPRAS CONJ - PRECIOS'!BU113)/1000</f>
        <v>0</v>
      </c>
      <c r="BV113" s="459">
        <f>('COMPRAS CONJ - FISICOS'!BV113*'COMPRAS CONJ - PRECIOS'!BV113)/1000</f>
        <v>0</v>
      </c>
      <c r="BW113" s="459">
        <f>('COMPRAS CONJ - FISICOS'!BW113*'COMPRAS CONJ - PRECIOS'!BW113)/1000</f>
        <v>0</v>
      </c>
      <c r="BX113" s="459">
        <f>('COMPRAS CONJ - FISICOS'!BX113*'COMPRAS CONJ - PRECIOS'!BX113)/1000</f>
        <v>0</v>
      </c>
      <c r="BY113" s="459">
        <f>('COMPRAS CONJ - FISICOS'!BY113*'COMPRAS CONJ - PRECIOS'!BY113)/1000</f>
        <v>0</v>
      </c>
      <c r="BZ113" s="459">
        <f>('COMPRAS CONJ - FISICOS'!BZ113*'COMPRAS CONJ - PRECIOS'!BZ113)/1000</f>
        <v>0</v>
      </c>
      <c r="CA113" s="459">
        <f>('COMPRAS CONJ - FISICOS'!CA113*'COMPRAS CONJ - PRECIOS'!CA113)/1000</f>
        <v>0</v>
      </c>
    </row>
    <row r="114" spans="1:79" x14ac:dyDescent="0.3">
      <c r="A114" s="9" t="s">
        <v>3398</v>
      </c>
      <c r="B114" s="16" t="s">
        <v>2934</v>
      </c>
      <c r="C114" s="440" t="s">
        <v>3499</v>
      </c>
      <c r="D114" s="498" t="s">
        <v>3026</v>
      </c>
      <c r="E114" s="439" t="s">
        <v>2936</v>
      </c>
      <c r="F114" s="439" t="s">
        <v>3496</v>
      </c>
      <c r="G114" s="439" t="s">
        <v>3500</v>
      </c>
      <c r="H114" s="439" t="s">
        <v>3498</v>
      </c>
      <c r="I114" s="13">
        <v>169</v>
      </c>
      <c r="J114" s="14">
        <v>1</v>
      </c>
      <c r="K114" s="24">
        <v>43314</v>
      </c>
      <c r="L114" s="24"/>
      <c r="M114" s="439" t="s">
        <v>5735</v>
      </c>
      <c r="N114" s="459">
        <f>('COMPRAS CONJ - FISICOS'!N114*'COMPRAS CONJ - PRECIOS'!N114)/1000</f>
        <v>0</v>
      </c>
      <c r="O114" s="459">
        <f>('COMPRAS CONJ - FISICOS'!O114*'COMPRAS CONJ - PRECIOS'!O114)/1000</f>
        <v>0</v>
      </c>
      <c r="P114" s="459">
        <f>('COMPRAS CONJ - FISICOS'!P114*'COMPRAS CONJ - PRECIOS'!P114)/1000</f>
        <v>0</v>
      </c>
      <c r="Q114" s="459">
        <f>('COMPRAS CONJ - FISICOS'!Q114*'COMPRAS CONJ - PRECIOS'!Q114)/1000</f>
        <v>0</v>
      </c>
      <c r="R114" s="459">
        <f>('COMPRAS CONJ - FISICOS'!R114*'COMPRAS CONJ - PRECIOS'!R114)/1000</f>
        <v>0</v>
      </c>
      <c r="S114" s="459">
        <f>('COMPRAS CONJ - FISICOS'!S114*'COMPRAS CONJ - PRECIOS'!S114)/1000</f>
        <v>0</v>
      </c>
      <c r="T114" s="459">
        <f>('COMPRAS CONJ - FISICOS'!T114*'COMPRAS CONJ - PRECIOS'!T114)/1000</f>
        <v>0</v>
      </c>
      <c r="U114" s="459">
        <f>('COMPRAS CONJ - FISICOS'!U114*'COMPRAS CONJ - PRECIOS'!U114)/1000</f>
        <v>0</v>
      </c>
      <c r="V114" s="459">
        <f>('COMPRAS CONJ - FISICOS'!V114*'COMPRAS CONJ - PRECIOS'!V114)/1000</f>
        <v>0</v>
      </c>
      <c r="W114" s="459">
        <f>('COMPRAS CONJ - FISICOS'!W114*'COMPRAS CONJ - PRECIOS'!W114)/1000</f>
        <v>0</v>
      </c>
      <c r="X114" s="459">
        <f>('COMPRAS CONJ - FISICOS'!X114*'COMPRAS CONJ - PRECIOS'!X114)/1000</f>
        <v>0</v>
      </c>
      <c r="Y114" s="459">
        <f>('COMPRAS CONJ - FISICOS'!Y114*'COMPRAS CONJ - PRECIOS'!Y114)/1000</f>
        <v>0</v>
      </c>
      <c r="Z114" s="459">
        <f>('COMPRAS CONJ - FISICOS'!Z114*'COMPRAS CONJ - PRECIOS'!Z114)/1000</f>
        <v>0</v>
      </c>
      <c r="AA114" s="459">
        <f>('COMPRAS CONJ - FISICOS'!AA114*'COMPRAS CONJ - PRECIOS'!AA114)/1000</f>
        <v>0</v>
      </c>
      <c r="AB114" s="459">
        <f>('COMPRAS CONJ - FISICOS'!AB114*'COMPRAS CONJ - PRECIOS'!AB114)/1000</f>
        <v>0</v>
      </c>
      <c r="AC114" s="459">
        <f>('COMPRAS CONJ - FISICOS'!AC114*'COMPRAS CONJ - PRECIOS'!AC114)/1000</f>
        <v>0</v>
      </c>
      <c r="AD114" s="459">
        <f>('COMPRAS CONJ - FISICOS'!AD114*'COMPRAS CONJ - PRECIOS'!AD114)/1000</f>
        <v>0</v>
      </c>
      <c r="AE114" s="459">
        <f>('COMPRAS CONJ - FISICOS'!AE114*'COMPRAS CONJ - PRECIOS'!AE114)/1000</f>
        <v>0</v>
      </c>
      <c r="AF114" s="459">
        <f>('COMPRAS CONJ - FISICOS'!AF114*'COMPRAS CONJ - PRECIOS'!AF114)/1000</f>
        <v>0</v>
      </c>
      <c r="AG114" s="459">
        <f>('COMPRAS CONJ - FISICOS'!AG114*'COMPRAS CONJ - PRECIOS'!AG114)/1000</f>
        <v>0</v>
      </c>
      <c r="AH114" s="459">
        <f>('COMPRAS CONJ - FISICOS'!AH114*'COMPRAS CONJ - PRECIOS'!AH114)/1000</f>
        <v>0</v>
      </c>
      <c r="AI114" s="459">
        <f>('COMPRAS CONJ - FISICOS'!AI114*'COMPRAS CONJ - PRECIOS'!AI114)/1000</f>
        <v>0</v>
      </c>
      <c r="AJ114" s="459">
        <f>('COMPRAS CONJ - FISICOS'!AJ114*'COMPRAS CONJ - PRECIOS'!AJ114)/1000</f>
        <v>0</v>
      </c>
      <c r="AK114" s="459">
        <f>('COMPRAS CONJ - FISICOS'!AK114*'COMPRAS CONJ - PRECIOS'!AK114)/1000</f>
        <v>0</v>
      </c>
      <c r="AL114" s="459">
        <f>('COMPRAS CONJ - FISICOS'!AL114*'COMPRAS CONJ - PRECIOS'!AL114)/1000</f>
        <v>0</v>
      </c>
      <c r="AM114" s="459">
        <f>('COMPRAS CONJ - FISICOS'!AM114*'COMPRAS CONJ - PRECIOS'!AM114)/1000</f>
        <v>0</v>
      </c>
      <c r="AN114" s="459">
        <f>('COMPRAS CONJ - FISICOS'!AN114*'COMPRAS CONJ - PRECIOS'!AN114)/1000</f>
        <v>0</v>
      </c>
      <c r="AO114" s="459">
        <f>('COMPRAS CONJ - FISICOS'!AO114*'COMPRAS CONJ - PRECIOS'!AO114)/1000</f>
        <v>0</v>
      </c>
      <c r="AP114" s="459">
        <f>('COMPRAS CONJ - FISICOS'!AP114*'COMPRAS CONJ - PRECIOS'!AP114)/1000</f>
        <v>0</v>
      </c>
      <c r="AQ114" s="459">
        <f>('COMPRAS CONJ - FISICOS'!AQ114*'COMPRAS CONJ - PRECIOS'!AQ114)/1000</f>
        <v>0</v>
      </c>
      <c r="AR114" s="459">
        <f>('COMPRAS CONJ - FISICOS'!AR114*'COMPRAS CONJ - PRECIOS'!AR114)/1000</f>
        <v>0</v>
      </c>
      <c r="AS114" s="459">
        <f>('COMPRAS CONJ - FISICOS'!AS114*'COMPRAS CONJ - PRECIOS'!AS114)/1000</f>
        <v>0</v>
      </c>
      <c r="AT114" s="459">
        <f>('COMPRAS CONJ - FISICOS'!AT114*'COMPRAS CONJ - PRECIOS'!AT114)/1000</f>
        <v>0</v>
      </c>
      <c r="AU114" s="459">
        <f>('COMPRAS CONJ - FISICOS'!AU114*'COMPRAS CONJ - PRECIOS'!AU114)/1000</f>
        <v>0</v>
      </c>
      <c r="AV114" s="459">
        <f>('COMPRAS CONJ - FISICOS'!AV114*'COMPRAS CONJ - PRECIOS'!AV114)/1000</f>
        <v>0</v>
      </c>
      <c r="AW114" s="459">
        <f>('COMPRAS CONJ - FISICOS'!AW114*'COMPRAS CONJ - PRECIOS'!AW114)/1000</f>
        <v>0</v>
      </c>
      <c r="AX114" s="459">
        <f>('COMPRAS CONJ - FISICOS'!AX114*'COMPRAS CONJ - PRECIOS'!AX114)/1000</f>
        <v>0</v>
      </c>
      <c r="AY114" s="459">
        <f>('COMPRAS CONJ - FISICOS'!AY114*'COMPRAS CONJ - PRECIOS'!AY114)/1000</f>
        <v>0</v>
      </c>
      <c r="AZ114" s="459">
        <f>('COMPRAS CONJ - FISICOS'!AZ114*'COMPRAS CONJ - PRECIOS'!AZ114)/1000</f>
        <v>0</v>
      </c>
      <c r="BA114" s="459">
        <f>('COMPRAS CONJ - FISICOS'!BA114*'COMPRAS CONJ - PRECIOS'!BA114)/1000</f>
        <v>0</v>
      </c>
      <c r="BB114" s="459">
        <f>('COMPRAS CONJ - FISICOS'!BB114*'COMPRAS CONJ - PRECIOS'!BB114)/1000</f>
        <v>0</v>
      </c>
      <c r="BC114" s="459">
        <f>('COMPRAS CONJ - FISICOS'!BC114*'COMPRAS CONJ - PRECIOS'!BC114)/1000</f>
        <v>0</v>
      </c>
      <c r="BD114" s="459">
        <f>('COMPRAS CONJ - FISICOS'!BD114*'COMPRAS CONJ - PRECIOS'!BD114)/1000</f>
        <v>0</v>
      </c>
      <c r="BE114" s="459">
        <f>('COMPRAS CONJ - FISICOS'!BE114*'COMPRAS CONJ - PRECIOS'!BE114)/1000</f>
        <v>0</v>
      </c>
      <c r="BF114" s="459">
        <f>('COMPRAS CONJ - FISICOS'!BF114*'COMPRAS CONJ - PRECIOS'!BF114)/1000</f>
        <v>0</v>
      </c>
      <c r="BG114" s="459">
        <f>('COMPRAS CONJ - FISICOS'!BG114*'COMPRAS CONJ - PRECIOS'!BG114)/1000</f>
        <v>0</v>
      </c>
      <c r="BH114" s="459">
        <f>('COMPRAS CONJ - FISICOS'!BH114*'COMPRAS CONJ - PRECIOS'!BH114)/1000</f>
        <v>0</v>
      </c>
      <c r="BI114" s="459">
        <f>('COMPRAS CONJ - FISICOS'!BI114*'COMPRAS CONJ - PRECIOS'!BI114)/1000</f>
        <v>0</v>
      </c>
      <c r="BJ114" s="459">
        <f>('COMPRAS CONJ - FISICOS'!BJ114*'COMPRAS CONJ - PRECIOS'!BJ114)/1000</f>
        <v>0</v>
      </c>
      <c r="BK114" s="459">
        <f>('COMPRAS CONJ - FISICOS'!BK114*'COMPRAS CONJ - PRECIOS'!BK114)/1000</f>
        <v>0</v>
      </c>
      <c r="BL114" s="459">
        <f>('COMPRAS CONJ - FISICOS'!BL114*'COMPRAS CONJ - PRECIOS'!BL114)/1000</f>
        <v>0</v>
      </c>
      <c r="BM114" s="459">
        <f>('COMPRAS CONJ - FISICOS'!BM114*'COMPRAS CONJ - PRECIOS'!BM114)/1000</f>
        <v>0</v>
      </c>
      <c r="BN114" s="459">
        <f>('COMPRAS CONJ - FISICOS'!BN114*'COMPRAS CONJ - PRECIOS'!BN114)/1000</f>
        <v>0</v>
      </c>
      <c r="BO114" s="459">
        <f>('COMPRAS CONJ - FISICOS'!BO114*'COMPRAS CONJ - PRECIOS'!BO114)/1000</f>
        <v>0</v>
      </c>
      <c r="BP114" s="459">
        <f>('COMPRAS CONJ - FISICOS'!BP114*'COMPRAS CONJ - PRECIOS'!BP114)/1000</f>
        <v>0</v>
      </c>
      <c r="BQ114" s="459">
        <f>('COMPRAS CONJ - FISICOS'!BQ114*'COMPRAS CONJ - PRECIOS'!BQ114)/1000</f>
        <v>0</v>
      </c>
      <c r="BR114" s="459">
        <f>('COMPRAS CONJ - FISICOS'!BR114*'COMPRAS CONJ - PRECIOS'!BR114)/1000</f>
        <v>0</v>
      </c>
      <c r="BS114" s="459">
        <f>('COMPRAS CONJ - FISICOS'!BS114*'COMPRAS CONJ - PRECIOS'!BS114)/1000</f>
        <v>0</v>
      </c>
      <c r="BT114" s="459">
        <f>('COMPRAS CONJ - FISICOS'!BT114*'COMPRAS CONJ - PRECIOS'!BT114)/1000</f>
        <v>0</v>
      </c>
      <c r="BU114" s="459">
        <f>('COMPRAS CONJ - FISICOS'!BU114*'COMPRAS CONJ - PRECIOS'!BU114)/1000</f>
        <v>0</v>
      </c>
      <c r="BV114" s="459">
        <f>('COMPRAS CONJ - FISICOS'!BV114*'COMPRAS CONJ - PRECIOS'!BV114)/1000</f>
        <v>0</v>
      </c>
      <c r="BW114" s="459">
        <f>('COMPRAS CONJ - FISICOS'!BW114*'COMPRAS CONJ - PRECIOS'!BW114)/1000</f>
        <v>0</v>
      </c>
      <c r="BX114" s="459">
        <f>('COMPRAS CONJ - FISICOS'!BX114*'COMPRAS CONJ - PRECIOS'!BX114)/1000</f>
        <v>0</v>
      </c>
      <c r="BY114" s="459">
        <f>('COMPRAS CONJ - FISICOS'!BY114*'COMPRAS CONJ - PRECIOS'!BY114)/1000</f>
        <v>0</v>
      </c>
      <c r="BZ114" s="459">
        <f>('COMPRAS CONJ - FISICOS'!BZ114*'COMPRAS CONJ - PRECIOS'!BZ114)/1000</f>
        <v>0</v>
      </c>
      <c r="CA114" s="459">
        <f>('COMPRAS CONJ - FISICOS'!CA114*'COMPRAS CONJ - PRECIOS'!CA114)/1000</f>
        <v>0</v>
      </c>
    </row>
    <row r="115" spans="1:79" x14ac:dyDescent="0.3">
      <c r="A115" s="9" t="s">
        <v>3398</v>
      </c>
      <c r="B115" s="17" t="s">
        <v>2958</v>
      </c>
      <c r="C115" s="441" t="s">
        <v>3501</v>
      </c>
      <c r="D115" s="11" t="s">
        <v>2820</v>
      </c>
      <c r="E115" s="9" t="s">
        <v>2999</v>
      </c>
      <c r="F115" s="9" t="s">
        <v>3502</v>
      </c>
      <c r="G115" s="9" t="s">
        <v>3503</v>
      </c>
      <c r="H115" s="12" t="s">
        <v>3504</v>
      </c>
      <c r="I115" s="13">
        <v>145.86000000000001</v>
      </c>
      <c r="J115" s="14">
        <v>2</v>
      </c>
      <c r="K115" s="24">
        <v>43307</v>
      </c>
      <c r="L115" s="24">
        <v>43698</v>
      </c>
      <c r="M115" s="689">
        <v>43698</v>
      </c>
      <c r="N115" s="459">
        <f>('COMPRAS CONJ - FISICOS'!N115*'COMPRAS CONJ - PRECIOS'!N115)/1000</f>
        <v>0</v>
      </c>
      <c r="O115" s="459">
        <f>('COMPRAS CONJ - FISICOS'!O115*'COMPRAS CONJ - PRECIOS'!O115)/1000</f>
        <v>0</v>
      </c>
      <c r="P115" s="459">
        <f>('COMPRAS CONJ - FISICOS'!P115*'COMPRAS CONJ - PRECIOS'!P115)/1000</f>
        <v>0</v>
      </c>
      <c r="Q115" s="459">
        <f>('COMPRAS CONJ - FISICOS'!Q115*'COMPRAS CONJ - PRECIOS'!Q115)/1000</f>
        <v>0</v>
      </c>
      <c r="R115" s="459">
        <f>('COMPRAS CONJ - FISICOS'!R115*'COMPRAS CONJ - PRECIOS'!R115)/1000</f>
        <v>0</v>
      </c>
      <c r="S115" s="459">
        <f>('COMPRAS CONJ - FISICOS'!S115*'COMPRAS CONJ - PRECIOS'!S115)/1000</f>
        <v>0</v>
      </c>
      <c r="T115" s="459">
        <f>('COMPRAS CONJ - FISICOS'!T115*'COMPRAS CONJ - PRECIOS'!T115)/1000</f>
        <v>0</v>
      </c>
      <c r="U115" s="459">
        <f>('COMPRAS CONJ - FISICOS'!U115*'COMPRAS CONJ - PRECIOS'!U115)/1000</f>
        <v>0</v>
      </c>
      <c r="V115" s="459">
        <f>('COMPRAS CONJ - FISICOS'!V115*'COMPRAS CONJ - PRECIOS'!V115)/1000</f>
        <v>0</v>
      </c>
      <c r="W115" s="459">
        <f>('COMPRAS CONJ - FISICOS'!W115*'COMPRAS CONJ - PRECIOS'!W115)/1000</f>
        <v>0</v>
      </c>
      <c r="X115" s="459">
        <f>('COMPRAS CONJ - FISICOS'!X115*'COMPRAS CONJ - PRECIOS'!X115)/1000</f>
        <v>0</v>
      </c>
      <c r="Y115" s="459">
        <f>('COMPRAS CONJ - FISICOS'!Y115*'COMPRAS CONJ - PRECIOS'!Y115)/1000</f>
        <v>0</v>
      </c>
      <c r="Z115" s="459">
        <f>('COMPRAS CONJ - FISICOS'!Z115*'COMPRAS CONJ - PRECIOS'!Z115)/1000</f>
        <v>0</v>
      </c>
      <c r="AA115" s="459">
        <f>('COMPRAS CONJ - FISICOS'!AA115*'COMPRAS CONJ - PRECIOS'!AA115)/1000</f>
        <v>0</v>
      </c>
      <c r="AB115" s="459">
        <f>('COMPRAS CONJ - FISICOS'!AB115*'COMPRAS CONJ - PRECIOS'!AB115)/1000</f>
        <v>0</v>
      </c>
      <c r="AC115" s="459">
        <f>('COMPRAS CONJ - FISICOS'!AC115*'COMPRAS CONJ - PRECIOS'!AC115)/1000</f>
        <v>0</v>
      </c>
      <c r="AD115" s="459">
        <f>('COMPRAS CONJ - FISICOS'!AD115*'COMPRAS CONJ - PRECIOS'!AD115)/1000</f>
        <v>0</v>
      </c>
      <c r="AE115" s="459">
        <f>('COMPRAS CONJ - FISICOS'!AE115*'COMPRAS CONJ - PRECIOS'!AE115)/1000</f>
        <v>0</v>
      </c>
      <c r="AF115" s="459">
        <f>('COMPRAS CONJ - FISICOS'!AF115*'COMPRAS CONJ - PRECIOS'!AF115)/1000</f>
        <v>0</v>
      </c>
      <c r="AG115" s="459">
        <f>('COMPRAS CONJ - FISICOS'!AG115*'COMPRAS CONJ - PRECIOS'!AG115)/1000</f>
        <v>0</v>
      </c>
      <c r="AH115" s="459">
        <f>('COMPRAS CONJ - FISICOS'!AH115*'COMPRAS CONJ - PRECIOS'!AH115)/1000</f>
        <v>0</v>
      </c>
      <c r="AI115" s="459">
        <f>('COMPRAS CONJ - FISICOS'!AI115*'COMPRAS CONJ - PRECIOS'!AI115)/1000</f>
        <v>0</v>
      </c>
      <c r="AJ115" s="459">
        <f>('COMPRAS CONJ - FISICOS'!AJ115*'COMPRAS CONJ - PRECIOS'!AJ115)/1000</f>
        <v>0</v>
      </c>
      <c r="AK115" s="459">
        <f>('COMPRAS CONJ - FISICOS'!AK115*'COMPRAS CONJ - PRECIOS'!AK115)/1000</f>
        <v>0</v>
      </c>
      <c r="AL115" s="459">
        <f>('COMPRAS CONJ - FISICOS'!AL115*'COMPRAS CONJ - PRECIOS'!AL115)/1000</f>
        <v>0</v>
      </c>
      <c r="AM115" s="459">
        <f>('COMPRAS CONJ - FISICOS'!AM115*'COMPRAS CONJ - PRECIOS'!AM115)/1000</f>
        <v>4.3838067038465704E-2</v>
      </c>
      <c r="AN115" s="459">
        <f>('COMPRAS CONJ - FISICOS'!AN115*'COMPRAS CONJ - PRECIOS'!AN115)/1000</f>
        <v>0</v>
      </c>
      <c r="AO115" s="459">
        <f>('COMPRAS CONJ - FISICOS'!AO115*'COMPRAS CONJ - PRECIOS'!AO115)/1000</f>
        <v>3.4121467379999998E-5</v>
      </c>
      <c r="AP115" s="459">
        <f>('COMPRAS CONJ - FISICOS'!AP115*'COMPRAS CONJ - PRECIOS'!AP115)/1000</f>
        <v>4.6796910082322389E-2</v>
      </c>
      <c r="AQ115" s="459">
        <f>('COMPRAS CONJ - FISICOS'!AQ115*'COMPRAS CONJ - PRECIOS'!AQ115)/1000</f>
        <v>0</v>
      </c>
      <c r="AR115" s="459">
        <f>('COMPRAS CONJ - FISICOS'!AR115*'COMPRAS CONJ - PRECIOS'!AR115)/1000</f>
        <v>0</v>
      </c>
      <c r="AS115" s="459">
        <f>('COMPRAS CONJ - FISICOS'!AS115*'COMPRAS CONJ - PRECIOS'!AS115)/1000</f>
        <v>0</v>
      </c>
      <c r="AT115" s="459">
        <f>('COMPRAS CONJ - FISICOS'!AT115*'COMPRAS CONJ - PRECIOS'!AT115)/1000</f>
        <v>0</v>
      </c>
      <c r="AU115" s="459">
        <f>('COMPRAS CONJ - FISICOS'!AU115*'COMPRAS CONJ - PRECIOS'!AU115)/1000</f>
        <v>0</v>
      </c>
      <c r="AV115" s="459">
        <f>('COMPRAS CONJ - FISICOS'!AV115*'COMPRAS CONJ - PRECIOS'!AV115)/1000</f>
        <v>0</v>
      </c>
      <c r="AW115" s="459">
        <f>('COMPRAS CONJ - FISICOS'!AW115*'COMPRAS CONJ - PRECIOS'!AW115)/1000</f>
        <v>0.1935439578801729</v>
      </c>
      <c r="AX115" s="459">
        <f>('COMPRAS CONJ - FISICOS'!AX115*'COMPRAS CONJ - PRECIOS'!AX115)/1000</f>
        <v>0.21622227935227914</v>
      </c>
      <c r="AY115" s="459">
        <f>('COMPRAS CONJ - FISICOS'!AY115*'COMPRAS CONJ - PRECIOS'!AY115)/1000</f>
        <v>7.1909508818347206E-2</v>
      </c>
      <c r="AZ115" s="459">
        <f>('COMPRAS CONJ - FISICOS'!AZ115*'COMPRAS CONJ - PRECIOS'!AZ115)/1000</f>
        <v>0.2079258167596896</v>
      </c>
      <c r="BA115" s="459">
        <f>('COMPRAS CONJ - FISICOS'!BA115*'COMPRAS CONJ - PRECIOS'!BA115)/1000</f>
        <v>0.19288516988529361</v>
      </c>
      <c r="BB115" s="459">
        <f>('COMPRAS CONJ - FISICOS'!BB115*'COMPRAS CONJ - PRECIOS'!BB115)/1000</f>
        <v>0.19839755785552557</v>
      </c>
      <c r="BC115" s="459">
        <f>('COMPRAS CONJ - FISICOS'!BC115*'COMPRAS CONJ - PRECIOS'!BC115)/1000</f>
        <v>0.15803688378226322</v>
      </c>
      <c r="BD115" s="459">
        <f>('COMPRAS CONJ - FISICOS'!BD115*'COMPRAS CONJ - PRECIOS'!BD115)/1000</f>
        <v>0</v>
      </c>
      <c r="BE115" s="459">
        <f>('COMPRAS CONJ - FISICOS'!BE115*'COMPRAS CONJ - PRECIOS'!BE115)/1000</f>
        <v>0</v>
      </c>
      <c r="BF115" s="459">
        <f>('COMPRAS CONJ - FISICOS'!BF115*'COMPRAS CONJ - PRECIOS'!BF115)/1000</f>
        <v>0</v>
      </c>
      <c r="BG115" s="459">
        <f>('COMPRAS CONJ - FISICOS'!BG115*'COMPRAS CONJ - PRECIOS'!BG115)/1000</f>
        <v>0</v>
      </c>
      <c r="BH115" s="459">
        <f>('COMPRAS CONJ - FISICOS'!BH115*'COMPRAS CONJ - PRECIOS'!BH115)/1000</f>
        <v>7.7732131276799998E-5</v>
      </c>
      <c r="BI115" s="459">
        <f>('COMPRAS CONJ - FISICOS'!BI115*'COMPRAS CONJ - PRECIOS'!BI115)/1000</f>
        <v>0.1096024786095096</v>
      </c>
      <c r="BJ115" s="459">
        <f>('COMPRAS CONJ - FISICOS'!BJ115*'COMPRAS CONJ - PRECIOS'!BJ115)/1000</f>
        <v>0.1708557450740712</v>
      </c>
      <c r="BK115" s="459">
        <f>('COMPRAS CONJ - FISICOS'!BK115*'COMPRAS CONJ - PRECIOS'!BK115)/1000</f>
        <v>0.24173260535634211</v>
      </c>
      <c r="BL115" s="459">
        <f>('COMPRAS CONJ - FISICOS'!BL115*'COMPRAS CONJ - PRECIOS'!BL115)/1000</f>
        <v>0.23983228807828294</v>
      </c>
      <c r="BM115" s="459">
        <f>('COMPRAS CONJ - FISICOS'!BM115*'COMPRAS CONJ - PRECIOS'!BM115)/1000</f>
        <v>0.24050661128774287</v>
      </c>
      <c r="BN115" s="459">
        <f>('COMPRAS CONJ - FISICOS'!BN115*'COMPRAS CONJ - PRECIOS'!BN115)/1000</f>
        <v>0</v>
      </c>
      <c r="BO115" s="459">
        <f>('COMPRAS CONJ - FISICOS'!BO115*'COMPRAS CONJ - PRECIOS'!BO115)/1000</f>
        <v>0</v>
      </c>
      <c r="BP115" s="459">
        <f>('COMPRAS CONJ - FISICOS'!BP115*'COMPRAS CONJ - PRECIOS'!BP115)/1000</f>
        <v>0</v>
      </c>
      <c r="BQ115" s="459">
        <f>('COMPRAS CONJ - FISICOS'!BQ115*'COMPRAS CONJ - PRECIOS'!BQ115)/1000</f>
        <v>0</v>
      </c>
      <c r="BR115" s="459">
        <f>('COMPRAS CONJ - FISICOS'!BR115*'COMPRAS CONJ - PRECIOS'!BR115)/1000</f>
        <v>0</v>
      </c>
      <c r="BS115" s="459">
        <f>('COMPRAS CONJ - FISICOS'!BS115*'COMPRAS CONJ - PRECIOS'!BS115)/1000</f>
        <v>0</v>
      </c>
      <c r="BT115" s="459">
        <f>('COMPRAS CONJ - FISICOS'!BT115*'COMPRAS CONJ - PRECIOS'!BT115)/1000</f>
        <v>0.1179236115136775</v>
      </c>
      <c r="BU115" s="459">
        <f>('COMPRAS CONJ - FISICOS'!BU115*'COMPRAS CONJ - PRECIOS'!BU115)/1000</f>
        <v>0.13375258094607503</v>
      </c>
      <c r="BV115" s="459">
        <f>('COMPRAS CONJ - FISICOS'!BV115*'COMPRAS CONJ - PRECIOS'!BV115)/1000</f>
        <v>0.12757797739928955</v>
      </c>
      <c r="BW115" s="459">
        <f>('COMPRAS CONJ - FISICOS'!BW115*'COMPRAS CONJ - PRECIOS'!BW115)/1000</f>
        <v>0.1373704143038037</v>
      </c>
      <c r="BX115" s="459">
        <f>('COMPRAS CONJ - FISICOS'!BX115*'COMPRAS CONJ - PRECIOS'!BX115)/1000</f>
        <v>0.15560047772032221</v>
      </c>
      <c r="BY115" s="459">
        <f>('COMPRAS CONJ - FISICOS'!BY115*'COMPRAS CONJ - PRECIOS'!BY115)/1000</f>
        <v>0.15469784272975629</v>
      </c>
      <c r="BZ115" s="459">
        <f>('COMPRAS CONJ - FISICOS'!BZ115*'COMPRAS CONJ - PRECIOS'!BZ115)/1000</f>
        <v>0.13493528350659026</v>
      </c>
      <c r="CA115" s="459">
        <f>('COMPRAS CONJ - FISICOS'!CA115*'COMPRAS CONJ - PRECIOS'!CA115)/1000</f>
        <v>0.1205413796197347</v>
      </c>
    </row>
    <row r="116" spans="1:79" x14ac:dyDescent="0.3">
      <c r="A116" s="9" t="s">
        <v>3398</v>
      </c>
      <c r="B116" s="17" t="s">
        <v>2958</v>
      </c>
      <c r="C116" s="441" t="s">
        <v>3505</v>
      </c>
      <c r="D116" s="11" t="s">
        <v>2815</v>
      </c>
      <c r="E116" s="9" t="s">
        <v>3408</v>
      </c>
      <c r="F116" s="9" t="s">
        <v>3506</v>
      </c>
      <c r="G116" s="9" t="s">
        <v>3507</v>
      </c>
      <c r="H116" s="12" t="s">
        <v>3508</v>
      </c>
      <c r="I116" s="13">
        <v>126.55</v>
      </c>
      <c r="J116" s="14">
        <v>9</v>
      </c>
      <c r="K116" s="24">
        <v>43187</v>
      </c>
      <c r="L116" s="24">
        <v>43249</v>
      </c>
      <c r="M116" s="689">
        <v>43249</v>
      </c>
      <c r="N116" s="459">
        <f>('COMPRAS CONJ - FISICOS'!N116*'COMPRAS CONJ - PRECIOS'!N116)/1000</f>
        <v>0</v>
      </c>
      <c r="O116" s="459">
        <f>('COMPRAS CONJ - FISICOS'!O116*'COMPRAS CONJ - PRECIOS'!O116)/1000</f>
        <v>0</v>
      </c>
      <c r="P116" s="459">
        <f>('COMPRAS CONJ - FISICOS'!P116*'COMPRAS CONJ - PRECIOS'!P116)/1000</f>
        <v>0</v>
      </c>
      <c r="Q116" s="459">
        <f>('COMPRAS CONJ - FISICOS'!Q116*'COMPRAS CONJ - PRECIOS'!Q116)/1000</f>
        <v>0</v>
      </c>
      <c r="R116" s="459">
        <f>('COMPRAS CONJ - FISICOS'!R116*'COMPRAS CONJ - PRECIOS'!R116)/1000</f>
        <v>0</v>
      </c>
      <c r="S116" s="459">
        <f>('COMPRAS CONJ - FISICOS'!S116*'COMPRAS CONJ - PRECIOS'!S116)/1000</f>
        <v>0</v>
      </c>
      <c r="T116" s="459">
        <f>('COMPRAS CONJ - FISICOS'!T116*'COMPRAS CONJ - PRECIOS'!T116)/1000</f>
        <v>0</v>
      </c>
      <c r="U116" s="459">
        <f>('COMPRAS CONJ - FISICOS'!U116*'COMPRAS CONJ - PRECIOS'!U116)/1000</f>
        <v>0</v>
      </c>
      <c r="V116" s="459">
        <f>('COMPRAS CONJ - FISICOS'!V116*'COMPRAS CONJ - PRECIOS'!V116)/1000</f>
        <v>0</v>
      </c>
      <c r="W116" s="459">
        <f>('COMPRAS CONJ - FISICOS'!W116*'COMPRAS CONJ - PRECIOS'!W116)/1000</f>
        <v>0</v>
      </c>
      <c r="X116" s="459">
        <f>('COMPRAS CONJ - FISICOS'!X116*'COMPRAS CONJ - PRECIOS'!X116)/1000</f>
        <v>5.0448527518913995E-2</v>
      </c>
      <c r="Y116" s="459">
        <f>('COMPRAS CONJ - FISICOS'!Y116*'COMPRAS CONJ - PRECIOS'!Y116)/1000</f>
        <v>0.48763465548176388</v>
      </c>
      <c r="Z116" s="459">
        <f>('COMPRAS CONJ - FISICOS'!Z116*'COMPRAS CONJ - PRECIOS'!Z116)/1000</f>
        <v>0.43474725499610989</v>
      </c>
      <c r="AA116" s="459">
        <f>('COMPRAS CONJ - FISICOS'!AA116*'COMPRAS CONJ - PRECIOS'!AA116)/1000</f>
        <v>0.61795650434662186</v>
      </c>
      <c r="AB116" s="459">
        <f>('COMPRAS CONJ - FISICOS'!AB116*'COMPRAS CONJ - PRECIOS'!AB116)/1000</f>
        <v>0.7713569802503879</v>
      </c>
      <c r="AC116" s="459">
        <f>('COMPRAS CONJ - FISICOS'!AC116*'COMPRAS CONJ - PRECIOS'!AC116)/1000</f>
        <v>0.84919610546131197</v>
      </c>
      <c r="AD116" s="459">
        <f>('COMPRAS CONJ - FISICOS'!AD116*'COMPRAS CONJ - PRECIOS'!AD116)/1000</f>
        <v>0.84864129661415999</v>
      </c>
      <c r="AE116" s="459">
        <f>('COMPRAS CONJ - FISICOS'!AE116*'COMPRAS CONJ - PRECIOS'!AE116)/1000</f>
        <v>0.60759986659070986</v>
      </c>
      <c r="AF116" s="459">
        <f>('COMPRAS CONJ - FISICOS'!AF116*'COMPRAS CONJ - PRECIOS'!AF116)/1000</f>
        <v>3.6940295172075741E-2</v>
      </c>
      <c r="AG116" s="459">
        <f>('COMPRAS CONJ - FISICOS'!AG116*'COMPRAS CONJ - PRECIOS'!AG116)/1000</f>
        <v>0.78450164701870329</v>
      </c>
      <c r="AH116" s="459">
        <f>('COMPRAS CONJ - FISICOS'!AH116*'COMPRAS CONJ - PRECIOS'!AH116)/1000</f>
        <v>0.89556558319057178</v>
      </c>
      <c r="AI116" s="459">
        <f>('COMPRAS CONJ - FISICOS'!AI116*'COMPRAS CONJ - PRECIOS'!AI116)/1000</f>
        <v>0.44347744971344144</v>
      </c>
      <c r="AJ116" s="459">
        <f>('COMPRAS CONJ - FISICOS'!AJ116*'COMPRAS CONJ - PRECIOS'!AJ116)/1000</f>
        <v>0.31679418967683598</v>
      </c>
      <c r="AK116" s="459">
        <f>('COMPRAS CONJ - FISICOS'!AK116*'COMPRAS CONJ - PRECIOS'!AK116)/1000</f>
        <v>0.89846564471157608</v>
      </c>
      <c r="AL116" s="459">
        <f>('COMPRAS CONJ - FISICOS'!AL116*'COMPRAS CONJ - PRECIOS'!AL116)/1000</f>
        <v>0.892673212072572</v>
      </c>
      <c r="AM116" s="459">
        <f>('COMPRAS CONJ - FISICOS'!AM116*'COMPRAS CONJ - PRECIOS'!AM116)/1000</f>
        <v>0.9307206940115279</v>
      </c>
      <c r="AN116" s="459">
        <f>('COMPRAS CONJ - FISICOS'!AN116*'COMPRAS CONJ - PRECIOS'!AN116)/1000</f>
        <v>0.85864210579785583</v>
      </c>
      <c r="AO116" s="459">
        <f>('COMPRAS CONJ - FISICOS'!AO116*'COMPRAS CONJ - PRECIOS'!AO116)/1000</f>
        <v>0.93377798686628999</v>
      </c>
      <c r="AP116" s="459">
        <f>('COMPRAS CONJ - FISICOS'!AP116*'COMPRAS CONJ - PRECIOS'!AP116)/1000</f>
        <v>0.85956490875219604</v>
      </c>
      <c r="AQ116" s="459">
        <f>('COMPRAS CONJ - FISICOS'!AQ116*'COMPRAS CONJ - PRECIOS'!AQ116)/1000</f>
        <v>0.65711097289908005</v>
      </c>
      <c r="AR116" s="459">
        <f>('COMPRAS CONJ - FISICOS'!AR116*'COMPRAS CONJ - PRECIOS'!AR116)/1000</f>
        <v>0.90211590997044</v>
      </c>
      <c r="AS116" s="459">
        <f>('COMPRAS CONJ - FISICOS'!AS116*'COMPRAS CONJ - PRECIOS'!AS116)/1000</f>
        <v>0.40827346806025794</v>
      </c>
      <c r="AT116" s="459">
        <f>('COMPRAS CONJ - FISICOS'!AT116*'COMPRAS CONJ - PRECIOS'!AT116)/1000</f>
        <v>0.92883715232071207</v>
      </c>
      <c r="AU116" s="459">
        <f>('COMPRAS CONJ - FISICOS'!AU116*'COMPRAS CONJ - PRECIOS'!AU116)/1000</f>
        <v>0.94766534336560793</v>
      </c>
      <c r="AV116" s="459">
        <f>('COMPRAS CONJ - FISICOS'!AV116*'COMPRAS CONJ - PRECIOS'!AV116)/1000</f>
        <v>0.9393998314751979</v>
      </c>
      <c r="AW116" s="459">
        <f>('COMPRAS CONJ - FISICOS'!AW116*'COMPRAS CONJ - PRECIOS'!AW116)/1000</f>
        <v>0.38308987220189183</v>
      </c>
      <c r="AX116" s="459">
        <f>('COMPRAS CONJ - FISICOS'!AX116*'COMPRAS CONJ - PRECIOS'!AX116)/1000</f>
        <v>0.93522163636139177</v>
      </c>
      <c r="AY116" s="459">
        <f>('COMPRAS CONJ - FISICOS'!AY116*'COMPRAS CONJ - PRECIOS'!AY116)/1000</f>
        <v>0.90859926972302774</v>
      </c>
      <c r="AZ116" s="459">
        <f>('COMPRAS CONJ - FISICOS'!AZ116*'COMPRAS CONJ - PRECIOS'!AZ116)/1000</f>
        <v>0.8363317138596631</v>
      </c>
      <c r="BA116" s="459">
        <f>('COMPRAS CONJ - FISICOS'!BA116*'COMPRAS CONJ - PRECIOS'!BA116)/1000</f>
        <v>0.83364868421369331</v>
      </c>
      <c r="BB116" s="459">
        <f>('COMPRAS CONJ - FISICOS'!BB116*'COMPRAS CONJ - PRECIOS'!BB116)/1000</f>
        <v>0.89830061897728941</v>
      </c>
      <c r="BC116" s="459">
        <f>('COMPRAS CONJ - FISICOS'!BC116*'COMPRAS CONJ - PRECIOS'!BC116)/1000</f>
        <v>0.75407097116334376</v>
      </c>
      <c r="BD116" s="459">
        <f>('COMPRAS CONJ - FISICOS'!BD116*'COMPRAS CONJ - PRECIOS'!BD116)/1000</f>
        <v>0.83886775335211283</v>
      </c>
      <c r="BE116" s="459">
        <f>('COMPRAS CONJ - FISICOS'!BE116*'COMPRAS CONJ - PRECIOS'!BE116)/1000</f>
        <v>0.77150339091184272</v>
      </c>
      <c r="BF116" s="459">
        <f>('COMPRAS CONJ - FISICOS'!BF116*'COMPRAS CONJ - PRECIOS'!BF116)/1000</f>
        <v>0.86489465675397748</v>
      </c>
      <c r="BG116" s="459">
        <f>('COMPRAS CONJ - FISICOS'!BG116*'COMPRAS CONJ - PRECIOS'!BG116)/1000</f>
        <v>6.4769067542182493E-2</v>
      </c>
      <c r="BH116" s="459">
        <f>('COMPRAS CONJ - FISICOS'!BH116*'COMPRAS CONJ - PRECIOS'!BH116)/1000</f>
        <v>0.49439778035199977</v>
      </c>
      <c r="BI116" s="459">
        <f>('COMPRAS CONJ - FISICOS'!BI116*'COMPRAS CONJ - PRECIOS'!BI116)/1000</f>
        <v>0.81672158673400952</v>
      </c>
      <c r="BJ116" s="459">
        <f>('COMPRAS CONJ - FISICOS'!BJ116*'COMPRAS CONJ - PRECIOS'!BJ116)/1000</f>
        <v>0.91658731486461964</v>
      </c>
      <c r="BK116" s="459">
        <f>('COMPRAS CONJ - FISICOS'!BK116*'COMPRAS CONJ - PRECIOS'!BK116)/1000</f>
        <v>0.86639663261889688</v>
      </c>
      <c r="BL116" s="459">
        <f>('COMPRAS CONJ - FISICOS'!BL116*'COMPRAS CONJ - PRECIOS'!BL116)/1000</f>
        <v>0.89326750081813666</v>
      </c>
      <c r="BM116" s="459">
        <f>('COMPRAS CONJ - FISICOS'!BM116*'COMPRAS CONJ - PRECIOS'!BM116)/1000</f>
        <v>0.94075634820305054</v>
      </c>
      <c r="BN116" s="459">
        <f>('COMPRAS CONJ - FISICOS'!BN116*'COMPRAS CONJ - PRECIOS'!BN116)/1000</f>
        <v>0.90394199887937621</v>
      </c>
      <c r="BO116" s="459">
        <f>('COMPRAS CONJ - FISICOS'!BO116*'COMPRAS CONJ - PRECIOS'!BO116)/1000</f>
        <v>0.86689700701556405</v>
      </c>
      <c r="BP116" s="459">
        <f>('COMPRAS CONJ - FISICOS'!BP116*'COMPRAS CONJ - PRECIOS'!BP116)/1000</f>
        <v>0.92343308446583328</v>
      </c>
      <c r="BQ116" s="459">
        <f>('COMPRAS CONJ - FISICOS'!BQ116*'COMPRAS CONJ - PRECIOS'!BQ116)/1000</f>
        <v>0.86681446782159155</v>
      </c>
      <c r="BR116" s="459">
        <f>('COMPRAS CONJ - FISICOS'!BR116*'COMPRAS CONJ - PRECIOS'!BR116)/1000</f>
        <v>0.34098311492128353</v>
      </c>
      <c r="BS116" s="459">
        <f>('COMPRAS CONJ - FISICOS'!BS116*'COMPRAS CONJ - PRECIOS'!BS116)/1000</f>
        <v>0.65250939312273604</v>
      </c>
      <c r="BT116" s="459">
        <f>('COMPRAS CONJ - FISICOS'!BT116*'COMPRAS CONJ - PRECIOS'!BT116)/1000</f>
        <v>0.59530680493584442</v>
      </c>
      <c r="BU116" s="459">
        <f>('COMPRAS CONJ - FISICOS'!BU116*'COMPRAS CONJ - PRECIOS'!BU116)/1000</f>
        <v>0.67521525666380722</v>
      </c>
      <c r="BV116" s="459">
        <f>('COMPRAS CONJ - FISICOS'!BV116*'COMPRAS CONJ - PRECIOS'!BV116)/1000</f>
        <v>0.64404437017212213</v>
      </c>
      <c r="BW116" s="459">
        <f>('COMPRAS CONJ - FISICOS'!BW116*'COMPRAS CONJ - PRECIOS'!BW116)/1000</f>
        <v>0.68181404031109627</v>
      </c>
      <c r="BX116" s="459">
        <f>('COMPRAS CONJ - FISICOS'!BX116*'COMPRAS CONJ - PRECIOS'!BX116)/1000</f>
        <v>0.77229577363145507</v>
      </c>
      <c r="BY116" s="459">
        <f>('COMPRAS CONJ - FISICOS'!BY116*'COMPRAS CONJ - PRECIOS'!BY116)/1000</f>
        <v>0.7678157026280813</v>
      </c>
      <c r="BZ116" s="459">
        <f>('COMPRAS CONJ - FISICOS'!BZ116*'COMPRAS CONJ - PRECIOS'!BZ116)/1000</f>
        <v>0.66972769423760903</v>
      </c>
      <c r="CA116" s="459">
        <f>('COMPRAS CONJ - FISICOS'!CA116*'COMPRAS CONJ - PRECIOS'!CA116)/1000</f>
        <v>0.59828606821730501</v>
      </c>
    </row>
    <row r="117" spans="1:79" x14ac:dyDescent="0.3">
      <c r="A117" s="9" t="s">
        <v>3398</v>
      </c>
      <c r="B117" s="17" t="s">
        <v>2958</v>
      </c>
      <c r="C117" s="441" t="s">
        <v>3509</v>
      </c>
      <c r="D117" s="11" t="s">
        <v>2960</v>
      </c>
      <c r="E117" s="9" t="s">
        <v>2961</v>
      </c>
      <c r="F117" s="9" t="s">
        <v>3510</v>
      </c>
      <c r="G117" s="9" t="s">
        <v>3511</v>
      </c>
      <c r="H117" s="12" t="s">
        <v>3512</v>
      </c>
      <c r="I117" s="13">
        <v>110.63</v>
      </c>
      <c r="J117" s="14">
        <v>12.92</v>
      </c>
      <c r="K117" s="24">
        <v>43584</v>
      </c>
      <c r="L117" s="24">
        <v>51501</v>
      </c>
      <c r="M117" s="689"/>
      <c r="N117" s="459">
        <f>('COMPRAS CONJ - FISICOS'!N117*'COMPRAS CONJ - PRECIOS'!N117)/1000</f>
        <v>0</v>
      </c>
      <c r="O117" s="459">
        <f>('COMPRAS CONJ - FISICOS'!O117*'COMPRAS CONJ - PRECIOS'!O117)/1000</f>
        <v>0</v>
      </c>
      <c r="P117" s="459">
        <f>('COMPRAS CONJ - FISICOS'!P117*'COMPRAS CONJ - PRECIOS'!P117)/1000</f>
        <v>0</v>
      </c>
      <c r="Q117" s="459">
        <f>('COMPRAS CONJ - FISICOS'!Q117*'COMPRAS CONJ - PRECIOS'!Q117)/1000</f>
        <v>0</v>
      </c>
      <c r="R117" s="459">
        <f>('COMPRAS CONJ - FISICOS'!R117*'COMPRAS CONJ - PRECIOS'!R117)/1000</f>
        <v>0</v>
      </c>
      <c r="S117" s="459">
        <f>('COMPRAS CONJ - FISICOS'!S117*'COMPRAS CONJ - PRECIOS'!S117)/1000</f>
        <v>0</v>
      </c>
      <c r="T117" s="459">
        <f>('COMPRAS CONJ - FISICOS'!T117*'COMPRAS CONJ - PRECIOS'!T117)/1000</f>
        <v>0</v>
      </c>
      <c r="U117" s="459">
        <f>('COMPRAS CONJ - FISICOS'!U117*'COMPRAS CONJ - PRECIOS'!U117)/1000</f>
        <v>0</v>
      </c>
      <c r="V117" s="459">
        <f>('COMPRAS CONJ - FISICOS'!V117*'COMPRAS CONJ - PRECIOS'!V117)/1000</f>
        <v>0</v>
      </c>
      <c r="W117" s="459">
        <f>('COMPRAS CONJ - FISICOS'!W117*'COMPRAS CONJ - PRECIOS'!W117)/1000</f>
        <v>0</v>
      </c>
      <c r="X117" s="459">
        <f>('COMPRAS CONJ - FISICOS'!X117*'COMPRAS CONJ - PRECIOS'!X117)/1000</f>
        <v>0</v>
      </c>
      <c r="Y117" s="459">
        <f>('COMPRAS CONJ - FISICOS'!Y117*'COMPRAS CONJ - PRECIOS'!Y117)/1000</f>
        <v>0</v>
      </c>
      <c r="Z117" s="459">
        <f>('COMPRAS CONJ - FISICOS'!Z117*'COMPRAS CONJ - PRECIOS'!Z117)/1000</f>
        <v>0</v>
      </c>
      <c r="AA117" s="459">
        <f>('COMPRAS CONJ - FISICOS'!AA117*'COMPRAS CONJ - PRECIOS'!AA117)/1000</f>
        <v>0</v>
      </c>
      <c r="AB117" s="459">
        <f>('COMPRAS CONJ - FISICOS'!AB117*'COMPRAS CONJ - PRECIOS'!AB117)/1000</f>
        <v>0</v>
      </c>
      <c r="AC117" s="459">
        <f>('COMPRAS CONJ - FISICOS'!AC117*'COMPRAS CONJ - PRECIOS'!AC117)/1000</f>
        <v>0</v>
      </c>
      <c r="AD117" s="459">
        <f>('COMPRAS CONJ - FISICOS'!AD117*'COMPRAS CONJ - PRECIOS'!AD117)/1000</f>
        <v>0</v>
      </c>
      <c r="AE117" s="459">
        <f>('COMPRAS CONJ - FISICOS'!AE117*'COMPRAS CONJ - PRECIOS'!AE117)/1000</f>
        <v>0</v>
      </c>
      <c r="AF117" s="459">
        <f>('COMPRAS CONJ - FISICOS'!AF117*'COMPRAS CONJ - PRECIOS'!AF117)/1000</f>
        <v>0</v>
      </c>
      <c r="AG117" s="459">
        <f>('COMPRAS CONJ - FISICOS'!AG117*'COMPRAS CONJ - PRECIOS'!AG117)/1000</f>
        <v>0</v>
      </c>
      <c r="AH117" s="459">
        <f>('COMPRAS CONJ - FISICOS'!AH117*'COMPRAS CONJ - PRECIOS'!AH117)/1000</f>
        <v>0</v>
      </c>
      <c r="AI117" s="459">
        <f>('COMPRAS CONJ - FISICOS'!AI117*'COMPRAS CONJ - PRECIOS'!AI117)/1000</f>
        <v>0</v>
      </c>
      <c r="AJ117" s="459">
        <f>('COMPRAS CONJ - FISICOS'!AJ117*'COMPRAS CONJ - PRECIOS'!AJ117)/1000</f>
        <v>0</v>
      </c>
      <c r="AK117" s="459">
        <f>('COMPRAS CONJ - FISICOS'!AK117*'COMPRAS CONJ - PRECIOS'!AK117)/1000</f>
        <v>0</v>
      </c>
      <c r="AL117" s="459">
        <f>('COMPRAS CONJ - FISICOS'!AL117*'COMPRAS CONJ - PRECIOS'!AL117)/1000</f>
        <v>0</v>
      </c>
      <c r="AM117" s="459">
        <f>('COMPRAS CONJ - FISICOS'!AM117*'COMPRAS CONJ - PRECIOS'!AM117)/1000</f>
        <v>0</v>
      </c>
      <c r="AN117" s="459">
        <f>('COMPRAS CONJ - FISICOS'!AN117*'COMPRAS CONJ - PRECIOS'!AN117)/1000</f>
        <v>0</v>
      </c>
      <c r="AO117" s="459">
        <f>('COMPRAS CONJ - FISICOS'!AO117*'COMPRAS CONJ - PRECIOS'!AO117)/1000</f>
        <v>0</v>
      </c>
      <c r="AP117" s="459">
        <f>('COMPRAS CONJ - FISICOS'!AP117*'COMPRAS CONJ - PRECIOS'!AP117)/1000</f>
        <v>0</v>
      </c>
      <c r="AQ117" s="459">
        <f>('COMPRAS CONJ - FISICOS'!AQ117*'COMPRAS CONJ - PRECIOS'!AQ117)/1000</f>
        <v>0</v>
      </c>
      <c r="AR117" s="459">
        <f>('COMPRAS CONJ - FISICOS'!AR117*'COMPRAS CONJ - PRECIOS'!AR117)/1000</f>
        <v>0</v>
      </c>
      <c r="AS117" s="459">
        <f>('COMPRAS CONJ - FISICOS'!AS117*'COMPRAS CONJ - PRECIOS'!AS117)/1000</f>
        <v>0</v>
      </c>
      <c r="AT117" s="459">
        <f>('COMPRAS CONJ - FISICOS'!AT117*'COMPRAS CONJ - PRECIOS'!AT117)/1000</f>
        <v>0</v>
      </c>
      <c r="AU117" s="459">
        <f>('COMPRAS CONJ - FISICOS'!AU117*'COMPRAS CONJ - PRECIOS'!AU117)/1000</f>
        <v>0</v>
      </c>
      <c r="AV117" s="459">
        <f>('COMPRAS CONJ - FISICOS'!AV117*'COMPRAS CONJ - PRECIOS'!AV117)/1000</f>
        <v>0</v>
      </c>
      <c r="AW117" s="459">
        <f>('COMPRAS CONJ - FISICOS'!AW117*'COMPRAS CONJ - PRECIOS'!AW117)/1000</f>
        <v>0</v>
      </c>
      <c r="AX117" s="459">
        <f>('COMPRAS CONJ - FISICOS'!AX117*'COMPRAS CONJ - PRECIOS'!AX117)/1000</f>
        <v>0</v>
      </c>
      <c r="AY117" s="459">
        <f>('COMPRAS CONJ - FISICOS'!AY117*'COMPRAS CONJ - PRECIOS'!AY117)/1000</f>
        <v>0</v>
      </c>
      <c r="AZ117" s="459">
        <f>('COMPRAS CONJ - FISICOS'!AZ117*'COMPRAS CONJ - PRECIOS'!AZ117)/1000</f>
        <v>0</v>
      </c>
      <c r="BA117" s="459">
        <f>('COMPRAS CONJ - FISICOS'!BA117*'COMPRAS CONJ - PRECIOS'!BA117)/1000</f>
        <v>0</v>
      </c>
      <c r="BB117" s="459">
        <f>('COMPRAS CONJ - FISICOS'!BB117*'COMPRAS CONJ - PRECIOS'!BB117)/1000</f>
        <v>0</v>
      </c>
      <c r="BC117" s="459">
        <f>('COMPRAS CONJ - FISICOS'!BC117*'COMPRAS CONJ - PRECIOS'!BC117)/1000</f>
        <v>0</v>
      </c>
      <c r="BD117" s="459">
        <f>('COMPRAS CONJ - FISICOS'!BD117*'COMPRAS CONJ - PRECIOS'!BD117)/1000</f>
        <v>0</v>
      </c>
      <c r="BE117" s="459">
        <f>('COMPRAS CONJ - FISICOS'!BE117*'COMPRAS CONJ - PRECIOS'!BE117)/1000</f>
        <v>0</v>
      </c>
      <c r="BF117" s="459">
        <f>('COMPRAS CONJ - FISICOS'!BF117*'COMPRAS CONJ - PRECIOS'!BF117)/1000</f>
        <v>0</v>
      </c>
      <c r="BG117" s="459">
        <f>('COMPRAS CONJ - FISICOS'!BG117*'COMPRAS CONJ - PRECIOS'!BG117)/1000</f>
        <v>0</v>
      </c>
      <c r="BH117" s="459">
        <f>('COMPRAS CONJ - FISICOS'!BH117*'COMPRAS CONJ - PRECIOS'!BH117)/1000</f>
        <v>0</v>
      </c>
      <c r="BI117" s="459">
        <f>('COMPRAS CONJ - FISICOS'!BI117*'COMPRAS CONJ - PRECIOS'!BI117)/1000</f>
        <v>0</v>
      </c>
      <c r="BJ117" s="459">
        <f>('COMPRAS CONJ - FISICOS'!BJ117*'COMPRAS CONJ - PRECIOS'!BJ117)/1000</f>
        <v>0</v>
      </c>
      <c r="BK117" s="459">
        <f>('COMPRAS CONJ - FISICOS'!BK117*'COMPRAS CONJ - PRECIOS'!BK117)/1000</f>
        <v>0</v>
      </c>
      <c r="BL117" s="459">
        <f>('COMPRAS CONJ - FISICOS'!BL117*'COMPRAS CONJ - PRECIOS'!BL117)/1000</f>
        <v>0</v>
      </c>
      <c r="BM117" s="459">
        <f>('COMPRAS CONJ - FISICOS'!BM117*'COMPRAS CONJ - PRECIOS'!BM117)/1000</f>
        <v>0</v>
      </c>
      <c r="BN117" s="459">
        <f>('COMPRAS CONJ - FISICOS'!BN117*'COMPRAS CONJ - PRECIOS'!BN117)/1000</f>
        <v>0</v>
      </c>
      <c r="BO117" s="459">
        <f>('COMPRAS CONJ - FISICOS'!BO117*'COMPRAS CONJ - PRECIOS'!BO117)/1000</f>
        <v>0</v>
      </c>
      <c r="BP117" s="459">
        <f>('COMPRAS CONJ - FISICOS'!BP117*'COMPRAS CONJ - PRECIOS'!BP117)/1000</f>
        <v>0</v>
      </c>
      <c r="BQ117" s="459">
        <f>('COMPRAS CONJ - FISICOS'!BQ117*'COMPRAS CONJ - PRECIOS'!BQ117)/1000</f>
        <v>0</v>
      </c>
      <c r="BR117" s="459">
        <f>('COMPRAS CONJ - FISICOS'!BR117*'COMPRAS CONJ - PRECIOS'!BR117)/1000</f>
        <v>0</v>
      </c>
      <c r="BS117" s="459">
        <f>('COMPRAS CONJ - FISICOS'!BS117*'COMPRAS CONJ - PRECIOS'!BS117)/1000</f>
        <v>0</v>
      </c>
      <c r="BT117" s="459">
        <f>('COMPRAS CONJ - FISICOS'!BT117*'COMPRAS CONJ - PRECIOS'!BT117)/1000</f>
        <v>0</v>
      </c>
      <c r="BU117" s="459">
        <f>('COMPRAS CONJ - FISICOS'!BU117*'COMPRAS CONJ - PRECIOS'!BU117)/1000</f>
        <v>0</v>
      </c>
      <c r="BV117" s="459">
        <f>('COMPRAS CONJ - FISICOS'!BV117*'COMPRAS CONJ - PRECIOS'!BV117)/1000</f>
        <v>0</v>
      </c>
      <c r="BW117" s="459">
        <f>('COMPRAS CONJ - FISICOS'!BW117*'COMPRAS CONJ - PRECIOS'!BW117)/1000</f>
        <v>0</v>
      </c>
      <c r="BX117" s="459">
        <f>('COMPRAS CONJ - FISICOS'!BX117*'COMPRAS CONJ - PRECIOS'!BX117)/1000</f>
        <v>0</v>
      </c>
      <c r="BY117" s="459">
        <f>('COMPRAS CONJ - FISICOS'!BY117*'COMPRAS CONJ - PRECIOS'!BY117)/1000</f>
        <v>0</v>
      </c>
      <c r="BZ117" s="459">
        <f>('COMPRAS CONJ - FISICOS'!BZ117*'COMPRAS CONJ - PRECIOS'!BZ117)/1000</f>
        <v>0</v>
      </c>
      <c r="CA117" s="459">
        <f>('COMPRAS CONJ - FISICOS'!CA117*'COMPRAS CONJ - PRECIOS'!CA117)/1000</f>
        <v>0</v>
      </c>
    </row>
    <row r="118" spans="1:79" x14ac:dyDescent="0.3">
      <c r="A118" s="9" t="s">
        <v>3398</v>
      </c>
      <c r="B118" s="17" t="s">
        <v>2958</v>
      </c>
      <c r="C118" s="441" t="s">
        <v>3513</v>
      </c>
      <c r="D118" s="11" t="s">
        <v>2815</v>
      </c>
      <c r="E118" s="9" t="s">
        <v>3408</v>
      </c>
      <c r="F118" s="9" t="s">
        <v>3514</v>
      </c>
      <c r="G118" s="9" t="s">
        <v>3515</v>
      </c>
      <c r="H118" s="12" t="s">
        <v>3516</v>
      </c>
      <c r="I118" s="13">
        <v>143.1</v>
      </c>
      <c r="J118" s="14">
        <v>3</v>
      </c>
      <c r="K118" s="24">
        <v>43224</v>
      </c>
      <c r="L118" s="24">
        <v>43385</v>
      </c>
      <c r="M118" s="689">
        <v>43385</v>
      </c>
      <c r="N118" s="459">
        <f>('COMPRAS CONJ - FISICOS'!N118*'COMPRAS CONJ - PRECIOS'!N118)/1000</f>
        <v>0</v>
      </c>
      <c r="O118" s="459">
        <f>('COMPRAS CONJ - FISICOS'!O118*'COMPRAS CONJ - PRECIOS'!O118)/1000</f>
        <v>0</v>
      </c>
      <c r="P118" s="459">
        <f>('COMPRAS CONJ - FISICOS'!P118*'COMPRAS CONJ - PRECIOS'!P118)/1000</f>
        <v>0</v>
      </c>
      <c r="Q118" s="459">
        <f>('COMPRAS CONJ - FISICOS'!Q118*'COMPRAS CONJ - PRECIOS'!Q118)/1000</f>
        <v>0</v>
      </c>
      <c r="R118" s="459">
        <f>('COMPRAS CONJ - FISICOS'!R118*'COMPRAS CONJ - PRECIOS'!R118)/1000</f>
        <v>0</v>
      </c>
      <c r="S118" s="459">
        <f>('COMPRAS CONJ - FISICOS'!S118*'COMPRAS CONJ - PRECIOS'!S118)/1000</f>
        <v>0</v>
      </c>
      <c r="T118" s="459">
        <f>('COMPRAS CONJ - FISICOS'!T118*'COMPRAS CONJ - PRECIOS'!T118)/1000</f>
        <v>0</v>
      </c>
      <c r="U118" s="459">
        <f>('COMPRAS CONJ - FISICOS'!U118*'COMPRAS CONJ - PRECIOS'!U118)/1000</f>
        <v>0</v>
      </c>
      <c r="V118" s="459">
        <f>('COMPRAS CONJ - FISICOS'!V118*'COMPRAS CONJ - PRECIOS'!V118)/1000</f>
        <v>0</v>
      </c>
      <c r="W118" s="459">
        <f>('COMPRAS CONJ - FISICOS'!W118*'COMPRAS CONJ - PRECIOS'!W118)/1000</f>
        <v>0</v>
      </c>
      <c r="X118" s="459">
        <f>('COMPRAS CONJ - FISICOS'!X118*'COMPRAS CONJ - PRECIOS'!X118)/1000</f>
        <v>0</v>
      </c>
      <c r="Y118" s="459">
        <f>('COMPRAS CONJ - FISICOS'!Y118*'COMPRAS CONJ - PRECIOS'!Y118)/1000</f>
        <v>0</v>
      </c>
      <c r="Z118" s="459">
        <f>('COMPRAS CONJ - FISICOS'!Z118*'COMPRAS CONJ - PRECIOS'!Z118)/1000</f>
        <v>0</v>
      </c>
      <c r="AA118" s="459">
        <f>('COMPRAS CONJ - FISICOS'!AA118*'COMPRAS CONJ - PRECIOS'!AA118)/1000</f>
        <v>0</v>
      </c>
      <c r="AB118" s="459">
        <f>('COMPRAS CONJ - FISICOS'!AB118*'COMPRAS CONJ - PRECIOS'!AB118)/1000</f>
        <v>0</v>
      </c>
      <c r="AC118" s="459">
        <f>('COMPRAS CONJ - FISICOS'!AC118*'COMPRAS CONJ - PRECIOS'!AC118)/1000</f>
        <v>0.242685783099648</v>
      </c>
      <c r="AD118" s="459">
        <f>('COMPRAS CONJ - FISICOS'!AD118*'COMPRAS CONJ - PRECIOS'!AD118)/1000</f>
        <v>0.33060537571067999</v>
      </c>
      <c r="AE118" s="459">
        <f>('COMPRAS CONJ - FISICOS'!AE118*'COMPRAS CONJ - PRECIOS'!AE118)/1000</f>
        <v>0.34189848465418798</v>
      </c>
      <c r="AF118" s="459">
        <f>('COMPRAS CONJ - FISICOS'!AF118*'COMPRAS CONJ - PRECIOS'!AF118)/1000</f>
        <v>0.32940416895979946</v>
      </c>
      <c r="AG118" s="459">
        <f>('COMPRAS CONJ - FISICOS'!AG118*'COMPRAS CONJ - PRECIOS'!AG118)/1000</f>
        <v>0.30421445709935691</v>
      </c>
      <c r="AH118" s="459">
        <f>('COMPRAS CONJ - FISICOS'!AH118*'COMPRAS CONJ - PRECIOS'!AH118)/1000</f>
        <v>0.15664755297192745</v>
      </c>
      <c r="AI118" s="459">
        <f>('COMPRAS CONJ - FISICOS'!AI118*'COMPRAS CONJ - PRECIOS'!AI118)/1000</f>
        <v>0.31200729144467393</v>
      </c>
      <c r="AJ118" s="459">
        <f>('COMPRAS CONJ - FISICOS'!AJ118*'COMPRAS CONJ - PRECIOS'!AJ118)/1000</f>
        <v>0.31952378295945444</v>
      </c>
      <c r="AK118" s="459">
        <f>('COMPRAS CONJ - FISICOS'!AK118*'COMPRAS CONJ - PRECIOS'!AK118)/1000</f>
        <v>0.24154656482032638</v>
      </c>
      <c r="AL118" s="459">
        <f>('COMPRAS CONJ - FISICOS'!AL118*'COMPRAS CONJ - PRECIOS'!AL118)/1000</f>
        <v>0.32895073908219591</v>
      </c>
      <c r="AM118" s="459">
        <f>('COMPRAS CONJ - FISICOS'!AM118*'COMPRAS CONJ - PRECIOS'!AM118)/1000</f>
        <v>0.32388417489059096</v>
      </c>
      <c r="AN118" s="459">
        <f>('COMPRAS CONJ - FISICOS'!AN118*'COMPRAS CONJ - PRECIOS'!AN118)/1000</f>
        <v>0.31921630762347897</v>
      </c>
      <c r="AO118" s="459">
        <f>('COMPRAS CONJ - FISICOS'!AO118*'COMPRAS CONJ - PRECIOS'!AO118)/1000</f>
        <v>0.31918624400062795</v>
      </c>
      <c r="AP118" s="459">
        <f>('COMPRAS CONJ - FISICOS'!AP118*'COMPRAS CONJ - PRECIOS'!AP118)/1000</f>
        <v>0.3463138055496599</v>
      </c>
      <c r="AQ118" s="459">
        <f>('COMPRAS CONJ - FISICOS'!AQ118*'COMPRAS CONJ - PRECIOS'!AQ118)/1000</f>
        <v>0.33168355865960392</v>
      </c>
      <c r="AR118" s="459">
        <f>('COMPRAS CONJ - FISICOS'!AR118*'COMPRAS CONJ - PRECIOS'!AR118)/1000</f>
        <v>0.30673982692641594</v>
      </c>
      <c r="AS118" s="459">
        <f>('COMPRAS CONJ - FISICOS'!AS118*'COMPRAS CONJ - PRECIOS'!AS118)/1000</f>
        <v>0.2919941667839519</v>
      </c>
      <c r="AT118" s="459">
        <f>('COMPRAS CONJ - FISICOS'!AT118*'COMPRAS CONJ - PRECIOS'!AT118)/1000</f>
        <v>0.19348606201111199</v>
      </c>
      <c r="AU118" s="459">
        <f>('COMPRAS CONJ - FISICOS'!AU118*'COMPRAS CONJ - PRECIOS'!AU118)/1000</f>
        <v>0.28557902839125593</v>
      </c>
      <c r="AV118" s="459">
        <f>('COMPRAS CONJ - FISICOS'!AV118*'COMPRAS CONJ - PRECIOS'!AV118)/1000</f>
        <v>0.30828258549068394</v>
      </c>
      <c r="AW118" s="459">
        <f>('COMPRAS CONJ - FISICOS'!AW118*'COMPRAS CONJ - PRECIOS'!AW118)/1000</f>
        <v>0.33932245202510392</v>
      </c>
      <c r="AX118" s="459">
        <f>('COMPRAS CONJ - FISICOS'!AX118*'COMPRAS CONJ - PRECIOS'!AX118)/1000</f>
        <v>0.33770377264877993</v>
      </c>
      <c r="AY118" s="459">
        <f>('COMPRAS CONJ - FISICOS'!AY118*'COMPRAS CONJ - PRECIOS'!AY118)/1000</f>
        <v>0.33578958087395994</v>
      </c>
      <c r="AZ118" s="459">
        <f>('COMPRAS CONJ - FISICOS'!AZ118*'COMPRAS CONJ - PRECIOS'!AZ118)/1000</f>
        <v>0.33513591289571992</v>
      </c>
      <c r="BA118" s="459">
        <f>('COMPRAS CONJ - FISICOS'!BA118*'COMPRAS CONJ - PRECIOS'!BA118)/1000</f>
        <v>6.0257509267094989E-3</v>
      </c>
      <c r="BB118" s="459">
        <f>('COMPRAS CONJ - FISICOS'!BB118*'COMPRAS CONJ - PRECIOS'!BB118)/1000</f>
        <v>0.14859415562125047</v>
      </c>
      <c r="BC118" s="459">
        <f>('COMPRAS CONJ - FISICOS'!BC118*'COMPRAS CONJ - PRECIOS'!BC118)/1000</f>
        <v>0.35753533328806647</v>
      </c>
      <c r="BD118" s="459">
        <f>('COMPRAS CONJ - FISICOS'!BD118*'COMPRAS CONJ - PRECIOS'!BD118)/1000</f>
        <v>0.34373045443741196</v>
      </c>
      <c r="BE118" s="459">
        <f>('COMPRAS CONJ - FISICOS'!BE118*'COMPRAS CONJ - PRECIOS'!BE118)/1000</f>
        <v>0.31055532197564689</v>
      </c>
      <c r="BF118" s="459">
        <f>('COMPRAS CONJ - FISICOS'!BF118*'COMPRAS CONJ - PRECIOS'!BF118)/1000</f>
        <v>0.36190050963390447</v>
      </c>
      <c r="BG118" s="459">
        <f>('COMPRAS CONJ - FISICOS'!BG118*'COMPRAS CONJ - PRECIOS'!BG118)/1000</f>
        <v>0.34791400814376139</v>
      </c>
      <c r="BH118" s="459">
        <f>('COMPRAS CONJ - FISICOS'!BH118*'COMPRAS CONJ - PRECIOS'!BH118)/1000</f>
        <v>0.32989285234665894</v>
      </c>
      <c r="BI118" s="459">
        <f>('COMPRAS CONJ - FISICOS'!BI118*'COMPRAS CONJ - PRECIOS'!BI118)/1000</f>
        <v>0.3662244789366555</v>
      </c>
      <c r="BJ118" s="459">
        <f>('COMPRAS CONJ - FISICOS'!BJ118*'COMPRAS CONJ - PRECIOS'!BJ118)/1000</f>
        <v>0.37221733348442998</v>
      </c>
      <c r="BK118" s="459">
        <f>('COMPRAS CONJ - FISICOS'!BK118*'COMPRAS CONJ - PRECIOS'!BK118)/1000</f>
        <v>0.33386379156178647</v>
      </c>
      <c r="BL118" s="459">
        <f>('COMPRAS CONJ - FISICOS'!BL118*'COMPRAS CONJ - PRECIOS'!BL118)/1000</f>
        <v>0.16755285821800051</v>
      </c>
      <c r="BM118" s="459">
        <f>('COMPRAS CONJ - FISICOS'!BM118*'COMPRAS CONJ - PRECIOS'!BM118)/1000</f>
        <v>0.31739283144917102</v>
      </c>
      <c r="BN118" s="459">
        <f>('COMPRAS CONJ - FISICOS'!BN118*'COMPRAS CONJ - PRECIOS'!BN118)/1000</f>
        <v>0.35332095879530101</v>
      </c>
      <c r="BO118" s="459">
        <f>('COMPRAS CONJ - FISICOS'!BO118*'COMPRAS CONJ - PRECIOS'!BO118)/1000</f>
        <v>0.375549836643783</v>
      </c>
      <c r="BP118" s="459">
        <f>('COMPRAS CONJ - FISICOS'!BP118*'COMPRAS CONJ - PRECIOS'!BP118)/1000</f>
        <v>0.37518213774221093</v>
      </c>
      <c r="BQ118" s="459">
        <f>('COMPRAS CONJ - FISICOS'!BQ118*'COMPRAS CONJ - PRECIOS'!BQ118)/1000</f>
        <v>0.27318232156533301</v>
      </c>
      <c r="BR118" s="459">
        <f>('COMPRAS CONJ - FISICOS'!BR118*'COMPRAS CONJ - PRECIOS'!BR118)/1000</f>
        <v>0.26747946657083699</v>
      </c>
      <c r="BS118" s="459">
        <f>('COMPRAS CONJ - FISICOS'!BS118*'COMPRAS CONJ - PRECIOS'!BS118)/1000</f>
        <v>0.36235353162069894</v>
      </c>
      <c r="BT118" s="459">
        <f>('COMPRAS CONJ - FISICOS'!BT118*'COMPRAS CONJ - PRECIOS'!BT118)/1000</f>
        <v>0.31869382911419675</v>
      </c>
      <c r="BU118" s="459">
        <f>('COMPRAS CONJ - FISICOS'!BU118*'COMPRAS CONJ - PRECIOS'!BU118)/1000</f>
        <v>0.36147232626662867</v>
      </c>
      <c r="BV118" s="459">
        <f>('COMPRAS CONJ - FISICOS'!BV118*'COMPRAS CONJ - PRECIOS'!BV118)/1000</f>
        <v>0.3447851842911735</v>
      </c>
      <c r="BW118" s="459">
        <f>('COMPRAS CONJ - FISICOS'!BW118*'COMPRAS CONJ - PRECIOS'!BW118)/1000</f>
        <v>0.36500494442354253</v>
      </c>
      <c r="BX118" s="459">
        <f>('COMPRAS CONJ - FISICOS'!BX118*'COMPRAS CONJ - PRECIOS'!BX118)/1000</f>
        <v>0.41344378271275434</v>
      </c>
      <c r="BY118" s="459">
        <f>('COMPRAS CONJ - FISICOS'!BY118*'COMPRAS CONJ - PRECIOS'!BY118)/1000</f>
        <v>0.41803636437040531</v>
      </c>
      <c r="BZ118" s="459">
        <f>('COMPRAS CONJ - FISICOS'!BZ118*'COMPRAS CONJ - PRECIOS'!BZ118)/1000</f>
        <v>0.36463246252841758</v>
      </c>
      <c r="CA118" s="459">
        <f>('COMPRAS CONJ - FISICOS'!CA118*'COMPRAS CONJ - PRECIOS'!CA118)/1000</f>
        <v>0.32573615251025134</v>
      </c>
    </row>
    <row r="119" spans="1:79" x14ac:dyDescent="0.3">
      <c r="A119" s="9" t="s">
        <v>3398</v>
      </c>
      <c r="B119" s="17" t="s">
        <v>2958</v>
      </c>
      <c r="C119" s="441" t="s">
        <v>3517</v>
      </c>
      <c r="D119" s="498" t="s">
        <v>2960</v>
      </c>
      <c r="E119" s="439" t="s">
        <v>2961</v>
      </c>
      <c r="F119" s="439" t="s">
        <v>3518</v>
      </c>
      <c r="G119" s="439" t="s">
        <v>3519</v>
      </c>
      <c r="H119" s="439" t="s">
        <v>3520</v>
      </c>
      <c r="I119" s="13">
        <v>140.72</v>
      </c>
      <c r="J119" s="14">
        <v>3</v>
      </c>
      <c r="K119" s="24" t="s">
        <v>3707</v>
      </c>
      <c r="L119" s="24" t="s">
        <v>3707</v>
      </c>
      <c r="M119" s="439" t="s">
        <v>5735</v>
      </c>
      <c r="N119" s="459">
        <f>('COMPRAS CONJ - FISICOS'!N119*'COMPRAS CONJ - PRECIOS'!N119)/1000</f>
        <v>0</v>
      </c>
      <c r="O119" s="459">
        <f>('COMPRAS CONJ - FISICOS'!O119*'COMPRAS CONJ - PRECIOS'!O119)/1000</f>
        <v>0</v>
      </c>
      <c r="P119" s="459">
        <f>('COMPRAS CONJ - FISICOS'!P119*'COMPRAS CONJ - PRECIOS'!P119)/1000</f>
        <v>0</v>
      </c>
      <c r="Q119" s="459">
        <f>('COMPRAS CONJ - FISICOS'!Q119*'COMPRAS CONJ - PRECIOS'!Q119)/1000</f>
        <v>0</v>
      </c>
      <c r="R119" s="459">
        <f>('COMPRAS CONJ - FISICOS'!R119*'COMPRAS CONJ - PRECIOS'!R119)/1000</f>
        <v>0</v>
      </c>
      <c r="S119" s="459">
        <f>('COMPRAS CONJ - FISICOS'!S119*'COMPRAS CONJ - PRECIOS'!S119)/1000</f>
        <v>0</v>
      </c>
      <c r="T119" s="459">
        <f>('COMPRAS CONJ - FISICOS'!T119*'COMPRAS CONJ - PRECIOS'!T119)/1000</f>
        <v>0</v>
      </c>
      <c r="U119" s="459">
        <f>('COMPRAS CONJ - FISICOS'!U119*'COMPRAS CONJ - PRECIOS'!U119)/1000</f>
        <v>0</v>
      </c>
      <c r="V119" s="459">
        <f>('COMPRAS CONJ - FISICOS'!V119*'COMPRAS CONJ - PRECIOS'!V119)/1000</f>
        <v>0</v>
      </c>
      <c r="W119" s="459">
        <f>('COMPRAS CONJ - FISICOS'!W119*'COMPRAS CONJ - PRECIOS'!W119)/1000</f>
        <v>0</v>
      </c>
      <c r="X119" s="459">
        <f>('COMPRAS CONJ - FISICOS'!X119*'COMPRAS CONJ - PRECIOS'!X119)/1000</f>
        <v>0</v>
      </c>
      <c r="Y119" s="459">
        <f>('COMPRAS CONJ - FISICOS'!Y119*'COMPRAS CONJ - PRECIOS'!Y119)/1000</f>
        <v>0</v>
      </c>
      <c r="Z119" s="459">
        <f>('COMPRAS CONJ - FISICOS'!Z119*'COMPRAS CONJ - PRECIOS'!Z119)/1000</f>
        <v>0</v>
      </c>
      <c r="AA119" s="459">
        <f>('COMPRAS CONJ - FISICOS'!AA119*'COMPRAS CONJ - PRECIOS'!AA119)/1000</f>
        <v>0</v>
      </c>
      <c r="AB119" s="459">
        <f>('COMPRAS CONJ - FISICOS'!AB119*'COMPRAS CONJ - PRECIOS'!AB119)/1000</f>
        <v>0</v>
      </c>
      <c r="AC119" s="459">
        <f>('COMPRAS CONJ - FISICOS'!AC119*'COMPRAS CONJ - PRECIOS'!AC119)/1000</f>
        <v>0</v>
      </c>
      <c r="AD119" s="459">
        <f>('COMPRAS CONJ - FISICOS'!AD119*'COMPRAS CONJ - PRECIOS'!AD119)/1000</f>
        <v>0</v>
      </c>
      <c r="AE119" s="459">
        <f>('COMPRAS CONJ - FISICOS'!AE119*'COMPRAS CONJ - PRECIOS'!AE119)/1000</f>
        <v>0</v>
      </c>
      <c r="AF119" s="459">
        <f>('COMPRAS CONJ - FISICOS'!AF119*'COMPRAS CONJ - PRECIOS'!AF119)/1000</f>
        <v>0</v>
      </c>
      <c r="AG119" s="459">
        <f>('COMPRAS CONJ - FISICOS'!AG119*'COMPRAS CONJ - PRECIOS'!AG119)/1000</f>
        <v>0</v>
      </c>
      <c r="AH119" s="459">
        <f>('COMPRAS CONJ - FISICOS'!AH119*'COMPRAS CONJ - PRECIOS'!AH119)/1000</f>
        <v>0</v>
      </c>
      <c r="AI119" s="459">
        <f>('COMPRAS CONJ - FISICOS'!AI119*'COMPRAS CONJ - PRECIOS'!AI119)/1000</f>
        <v>0</v>
      </c>
      <c r="AJ119" s="459">
        <f>('COMPRAS CONJ - FISICOS'!AJ119*'COMPRAS CONJ - PRECIOS'!AJ119)/1000</f>
        <v>0</v>
      </c>
      <c r="AK119" s="459">
        <f>('COMPRAS CONJ - FISICOS'!AK119*'COMPRAS CONJ - PRECIOS'!AK119)/1000</f>
        <v>0</v>
      </c>
      <c r="AL119" s="459">
        <f>('COMPRAS CONJ - FISICOS'!AL119*'COMPRAS CONJ - PRECIOS'!AL119)/1000</f>
        <v>0</v>
      </c>
      <c r="AM119" s="459">
        <f>('COMPRAS CONJ - FISICOS'!AM119*'COMPRAS CONJ - PRECIOS'!AM119)/1000</f>
        <v>0</v>
      </c>
      <c r="AN119" s="459">
        <f>('COMPRAS CONJ - FISICOS'!AN119*'COMPRAS CONJ - PRECIOS'!AN119)/1000</f>
        <v>0</v>
      </c>
      <c r="AO119" s="459">
        <f>('COMPRAS CONJ - FISICOS'!AO119*'COMPRAS CONJ - PRECIOS'!AO119)/1000</f>
        <v>0</v>
      </c>
      <c r="AP119" s="459">
        <f>('COMPRAS CONJ - FISICOS'!AP119*'COMPRAS CONJ - PRECIOS'!AP119)/1000</f>
        <v>0</v>
      </c>
      <c r="AQ119" s="459">
        <f>('COMPRAS CONJ - FISICOS'!AQ119*'COMPRAS CONJ - PRECIOS'!AQ119)/1000</f>
        <v>0</v>
      </c>
      <c r="AR119" s="459">
        <f>('COMPRAS CONJ - FISICOS'!AR119*'COMPRAS CONJ - PRECIOS'!AR119)/1000</f>
        <v>0</v>
      </c>
      <c r="AS119" s="459">
        <f>('COMPRAS CONJ - FISICOS'!AS119*'COMPRAS CONJ - PRECIOS'!AS119)/1000</f>
        <v>0</v>
      </c>
      <c r="AT119" s="459">
        <f>('COMPRAS CONJ - FISICOS'!AT119*'COMPRAS CONJ - PRECIOS'!AT119)/1000</f>
        <v>0</v>
      </c>
      <c r="AU119" s="459">
        <f>('COMPRAS CONJ - FISICOS'!AU119*'COMPRAS CONJ - PRECIOS'!AU119)/1000</f>
        <v>0</v>
      </c>
      <c r="AV119" s="459">
        <f>('COMPRAS CONJ - FISICOS'!AV119*'COMPRAS CONJ - PRECIOS'!AV119)/1000</f>
        <v>0</v>
      </c>
      <c r="AW119" s="459">
        <f>('COMPRAS CONJ - FISICOS'!AW119*'COMPRAS CONJ - PRECIOS'!AW119)/1000</f>
        <v>0</v>
      </c>
      <c r="AX119" s="459">
        <f>('COMPRAS CONJ - FISICOS'!AX119*'COMPRAS CONJ - PRECIOS'!AX119)/1000</f>
        <v>0</v>
      </c>
      <c r="AY119" s="459">
        <f>('COMPRAS CONJ - FISICOS'!AY119*'COMPRAS CONJ - PRECIOS'!AY119)/1000</f>
        <v>0</v>
      </c>
      <c r="AZ119" s="459">
        <f>('COMPRAS CONJ - FISICOS'!AZ119*'COMPRAS CONJ - PRECIOS'!AZ119)/1000</f>
        <v>0</v>
      </c>
      <c r="BA119" s="459">
        <f>('COMPRAS CONJ - FISICOS'!BA119*'COMPRAS CONJ - PRECIOS'!BA119)/1000</f>
        <v>0</v>
      </c>
      <c r="BB119" s="459">
        <f>('COMPRAS CONJ - FISICOS'!BB119*'COMPRAS CONJ - PRECIOS'!BB119)/1000</f>
        <v>0</v>
      </c>
      <c r="BC119" s="459">
        <f>('COMPRAS CONJ - FISICOS'!BC119*'COMPRAS CONJ - PRECIOS'!BC119)/1000</f>
        <v>0</v>
      </c>
      <c r="BD119" s="459">
        <f>('COMPRAS CONJ - FISICOS'!BD119*'COMPRAS CONJ - PRECIOS'!BD119)/1000</f>
        <v>0</v>
      </c>
      <c r="BE119" s="459">
        <f>('COMPRAS CONJ - FISICOS'!BE119*'COMPRAS CONJ - PRECIOS'!BE119)/1000</f>
        <v>0</v>
      </c>
      <c r="BF119" s="459">
        <f>('COMPRAS CONJ - FISICOS'!BF119*'COMPRAS CONJ - PRECIOS'!BF119)/1000</f>
        <v>0</v>
      </c>
      <c r="BG119" s="459">
        <f>('COMPRAS CONJ - FISICOS'!BG119*'COMPRAS CONJ - PRECIOS'!BG119)/1000</f>
        <v>0</v>
      </c>
      <c r="BH119" s="459">
        <f>('COMPRAS CONJ - FISICOS'!BH119*'COMPRAS CONJ - PRECIOS'!BH119)/1000</f>
        <v>0</v>
      </c>
      <c r="BI119" s="459">
        <f>('COMPRAS CONJ - FISICOS'!BI119*'COMPRAS CONJ - PRECIOS'!BI119)/1000</f>
        <v>0</v>
      </c>
      <c r="BJ119" s="459">
        <f>('COMPRAS CONJ - FISICOS'!BJ119*'COMPRAS CONJ - PRECIOS'!BJ119)/1000</f>
        <v>0</v>
      </c>
      <c r="BK119" s="459">
        <f>('COMPRAS CONJ - FISICOS'!BK119*'COMPRAS CONJ - PRECIOS'!BK119)/1000</f>
        <v>0</v>
      </c>
      <c r="BL119" s="459">
        <f>('COMPRAS CONJ - FISICOS'!BL119*'COMPRAS CONJ - PRECIOS'!BL119)/1000</f>
        <v>0</v>
      </c>
      <c r="BM119" s="459">
        <f>('COMPRAS CONJ - FISICOS'!BM119*'COMPRAS CONJ - PRECIOS'!BM119)/1000</f>
        <v>0</v>
      </c>
      <c r="BN119" s="459">
        <f>('COMPRAS CONJ - FISICOS'!BN119*'COMPRAS CONJ - PRECIOS'!BN119)/1000</f>
        <v>0</v>
      </c>
      <c r="BO119" s="459">
        <f>('COMPRAS CONJ - FISICOS'!BO119*'COMPRAS CONJ - PRECIOS'!BO119)/1000</f>
        <v>0</v>
      </c>
      <c r="BP119" s="459">
        <f>('COMPRAS CONJ - FISICOS'!BP119*'COMPRAS CONJ - PRECIOS'!BP119)/1000</f>
        <v>0</v>
      </c>
      <c r="BQ119" s="459">
        <f>('COMPRAS CONJ - FISICOS'!BQ119*'COMPRAS CONJ - PRECIOS'!BQ119)/1000</f>
        <v>0</v>
      </c>
      <c r="BR119" s="459">
        <f>('COMPRAS CONJ - FISICOS'!BR119*'COMPRAS CONJ - PRECIOS'!BR119)/1000</f>
        <v>0</v>
      </c>
      <c r="BS119" s="459">
        <f>('COMPRAS CONJ - FISICOS'!BS119*'COMPRAS CONJ - PRECIOS'!BS119)/1000</f>
        <v>0</v>
      </c>
      <c r="BT119" s="459">
        <f>('COMPRAS CONJ - FISICOS'!BT119*'COMPRAS CONJ - PRECIOS'!BT119)/1000</f>
        <v>0</v>
      </c>
      <c r="BU119" s="459">
        <f>('COMPRAS CONJ - FISICOS'!BU119*'COMPRAS CONJ - PRECIOS'!BU119)/1000</f>
        <v>0</v>
      </c>
      <c r="BV119" s="459">
        <f>('COMPRAS CONJ - FISICOS'!BV119*'COMPRAS CONJ - PRECIOS'!BV119)/1000</f>
        <v>0</v>
      </c>
      <c r="BW119" s="459">
        <f>('COMPRAS CONJ - FISICOS'!BW119*'COMPRAS CONJ - PRECIOS'!BW119)/1000</f>
        <v>0</v>
      </c>
      <c r="BX119" s="459">
        <f>('COMPRAS CONJ - FISICOS'!BX119*'COMPRAS CONJ - PRECIOS'!BX119)/1000</f>
        <v>0</v>
      </c>
      <c r="BY119" s="459">
        <f>('COMPRAS CONJ - FISICOS'!BY119*'COMPRAS CONJ - PRECIOS'!BY119)/1000</f>
        <v>0</v>
      </c>
      <c r="BZ119" s="459">
        <f>('COMPRAS CONJ - FISICOS'!BZ119*'COMPRAS CONJ - PRECIOS'!BZ119)/1000</f>
        <v>0</v>
      </c>
      <c r="CA119" s="459">
        <f>('COMPRAS CONJ - FISICOS'!CA119*'COMPRAS CONJ - PRECIOS'!CA119)/1000</f>
        <v>0</v>
      </c>
    </row>
    <row r="120" spans="1:79" x14ac:dyDescent="0.3">
      <c r="A120" s="9" t="s">
        <v>3398</v>
      </c>
      <c r="B120" s="17" t="s">
        <v>2958</v>
      </c>
      <c r="C120" s="441" t="s">
        <v>3521</v>
      </c>
      <c r="D120" s="498" t="s">
        <v>2788</v>
      </c>
      <c r="E120" s="439" t="s">
        <v>2788</v>
      </c>
      <c r="F120" s="439" t="s">
        <v>3522</v>
      </c>
      <c r="G120" s="439" t="s">
        <v>3523</v>
      </c>
      <c r="H120" s="439" t="s">
        <v>3524</v>
      </c>
      <c r="I120" s="13">
        <v>126.07</v>
      </c>
      <c r="J120" s="14">
        <v>7</v>
      </c>
      <c r="K120" s="24">
        <v>43307</v>
      </c>
      <c r="L120" s="24" t="s">
        <v>3707</v>
      </c>
      <c r="M120" s="439" t="s">
        <v>5735</v>
      </c>
      <c r="N120" s="459">
        <f>('COMPRAS CONJ - FISICOS'!N120*'COMPRAS CONJ - PRECIOS'!N120)/1000</f>
        <v>0</v>
      </c>
      <c r="O120" s="459">
        <f>('COMPRAS CONJ - FISICOS'!O120*'COMPRAS CONJ - PRECIOS'!O120)/1000</f>
        <v>0</v>
      </c>
      <c r="P120" s="459">
        <f>('COMPRAS CONJ - FISICOS'!P120*'COMPRAS CONJ - PRECIOS'!P120)/1000</f>
        <v>0</v>
      </c>
      <c r="Q120" s="459">
        <f>('COMPRAS CONJ - FISICOS'!Q120*'COMPRAS CONJ - PRECIOS'!Q120)/1000</f>
        <v>0</v>
      </c>
      <c r="R120" s="459">
        <f>('COMPRAS CONJ - FISICOS'!R120*'COMPRAS CONJ - PRECIOS'!R120)/1000</f>
        <v>0</v>
      </c>
      <c r="S120" s="459">
        <f>('COMPRAS CONJ - FISICOS'!S120*'COMPRAS CONJ - PRECIOS'!S120)/1000</f>
        <v>0</v>
      </c>
      <c r="T120" s="459">
        <f>('COMPRAS CONJ - FISICOS'!T120*'COMPRAS CONJ - PRECIOS'!T120)/1000</f>
        <v>0</v>
      </c>
      <c r="U120" s="459">
        <f>('COMPRAS CONJ - FISICOS'!U120*'COMPRAS CONJ - PRECIOS'!U120)/1000</f>
        <v>0</v>
      </c>
      <c r="V120" s="459">
        <f>('COMPRAS CONJ - FISICOS'!V120*'COMPRAS CONJ - PRECIOS'!V120)/1000</f>
        <v>0</v>
      </c>
      <c r="W120" s="459">
        <f>('COMPRAS CONJ - FISICOS'!W120*'COMPRAS CONJ - PRECIOS'!W120)/1000</f>
        <v>0</v>
      </c>
      <c r="X120" s="459">
        <f>('COMPRAS CONJ - FISICOS'!X120*'COMPRAS CONJ - PRECIOS'!X120)/1000</f>
        <v>0</v>
      </c>
      <c r="Y120" s="459">
        <f>('COMPRAS CONJ - FISICOS'!Y120*'COMPRAS CONJ - PRECIOS'!Y120)/1000</f>
        <v>0</v>
      </c>
      <c r="Z120" s="459">
        <f>('COMPRAS CONJ - FISICOS'!Z120*'COMPRAS CONJ - PRECIOS'!Z120)/1000</f>
        <v>0</v>
      </c>
      <c r="AA120" s="459">
        <f>('COMPRAS CONJ - FISICOS'!AA120*'COMPRAS CONJ - PRECIOS'!AA120)/1000</f>
        <v>0</v>
      </c>
      <c r="AB120" s="459">
        <f>('COMPRAS CONJ - FISICOS'!AB120*'COMPRAS CONJ - PRECIOS'!AB120)/1000</f>
        <v>0</v>
      </c>
      <c r="AC120" s="459">
        <f>('COMPRAS CONJ - FISICOS'!AC120*'COMPRAS CONJ - PRECIOS'!AC120)/1000</f>
        <v>0</v>
      </c>
      <c r="AD120" s="459">
        <f>('COMPRAS CONJ - FISICOS'!AD120*'COMPRAS CONJ - PRECIOS'!AD120)/1000</f>
        <v>0</v>
      </c>
      <c r="AE120" s="459">
        <f>('COMPRAS CONJ - FISICOS'!AE120*'COMPRAS CONJ - PRECIOS'!AE120)/1000</f>
        <v>0</v>
      </c>
      <c r="AF120" s="459">
        <f>('COMPRAS CONJ - FISICOS'!AF120*'COMPRAS CONJ - PRECIOS'!AF120)/1000</f>
        <v>0</v>
      </c>
      <c r="AG120" s="459">
        <f>('COMPRAS CONJ - FISICOS'!AG120*'COMPRAS CONJ - PRECIOS'!AG120)/1000</f>
        <v>0</v>
      </c>
      <c r="AH120" s="459">
        <f>('COMPRAS CONJ - FISICOS'!AH120*'COMPRAS CONJ - PRECIOS'!AH120)/1000</f>
        <v>0</v>
      </c>
      <c r="AI120" s="459">
        <f>('COMPRAS CONJ - FISICOS'!AI120*'COMPRAS CONJ - PRECIOS'!AI120)/1000</f>
        <v>0</v>
      </c>
      <c r="AJ120" s="459">
        <f>('COMPRAS CONJ - FISICOS'!AJ120*'COMPRAS CONJ - PRECIOS'!AJ120)/1000</f>
        <v>0</v>
      </c>
      <c r="AK120" s="459">
        <f>('COMPRAS CONJ - FISICOS'!AK120*'COMPRAS CONJ - PRECIOS'!AK120)/1000</f>
        <v>0</v>
      </c>
      <c r="AL120" s="459">
        <f>('COMPRAS CONJ - FISICOS'!AL120*'COMPRAS CONJ - PRECIOS'!AL120)/1000</f>
        <v>0</v>
      </c>
      <c r="AM120" s="459">
        <f>('COMPRAS CONJ - FISICOS'!AM120*'COMPRAS CONJ - PRECIOS'!AM120)/1000</f>
        <v>0</v>
      </c>
      <c r="AN120" s="459">
        <f>('COMPRAS CONJ - FISICOS'!AN120*'COMPRAS CONJ - PRECIOS'!AN120)/1000</f>
        <v>0</v>
      </c>
      <c r="AO120" s="459">
        <f>('COMPRAS CONJ - FISICOS'!AO120*'COMPRAS CONJ - PRECIOS'!AO120)/1000</f>
        <v>0</v>
      </c>
      <c r="AP120" s="459">
        <f>('COMPRAS CONJ - FISICOS'!AP120*'COMPRAS CONJ - PRECIOS'!AP120)/1000</f>
        <v>0</v>
      </c>
      <c r="AQ120" s="459">
        <f>('COMPRAS CONJ - FISICOS'!AQ120*'COMPRAS CONJ - PRECIOS'!AQ120)/1000</f>
        <v>0</v>
      </c>
      <c r="AR120" s="459">
        <f>('COMPRAS CONJ - FISICOS'!AR120*'COMPRAS CONJ - PRECIOS'!AR120)/1000</f>
        <v>0</v>
      </c>
      <c r="AS120" s="459">
        <f>('COMPRAS CONJ - FISICOS'!AS120*'COMPRAS CONJ - PRECIOS'!AS120)/1000</f>
        <v>0</v>
      </c>
      <c r="AT120" s="459">
        <f>('COMPRAS CONJ - FISICOS'!AT120*'COMPRAS CONJ - PRECIOS'!AT120)/1000</f>
        <v>0</v>
      </c>
      <c r="AU120" s="459">
        <f>('COMPRAS CONJ - FISICOS'!AU120*'COMPRAS CONJ - PRECIOS'!AU120)/1000</f>
        <v>0</v>
      </c>
      <c r="AV120" s="459">
        <f>('COMPRAS CONJ - FISICOS'!AV120*'COMPRAS CONJ - PRECIOS'!AV120)/1000</f>
        <v>0</v>
      </c>
      <c r="AW120" s="459">
        <f>('COMPRAS CONJ - FISICOS'!AW120*'COMPRAS CONJ - PRECIOS'!AW120)/1000</f>
        <v>0</v>
      </c>
      <c r="AX120" s="459">
        <f>('COMPRAS CONJ - FISICOS'!AX120*'COMPRAS CONJ - PRECIOS'!AX120)/1000</f>
        <v>0</v>
      </c>
      <c r="AY120" s="459">
        <f>('COMPRAS CONJ - FISICOS'!AY120*'COMPRAS CONJ - PRECIOS'!AY120)/1000</f>
        <v>0</v>
      </c>
      <c r="AZ120" s="459">
        <f>('COMPRAS CONJ - FISICOS'!AZ120*'COMPRAS CONJ - PRECIOS'!AZ120)/1000</f>
        <v>0</v>
      </c>
      <c r="BA120" s="459">
        <f>('COMPRAS CONJ - FISICOS'!BA120*'COMPRAS CONJ - PRECIOS'!BA120)/1000</f>
        <v>0</v>
      </c>
      <c r="BB120" s="459">
        <f>('COMPRAS CONJ - FISICOS'!BB120*'COMPRAS CONJ - PRECIOS'!BB120)/1000</f>
        <v>0</v>
      </c>
      <c r="BC120" s="459">
        <f>('COMPRAS CONJ - FISICOS'!BC120*'COMPRAS CONJ - PRECIOS'!BC120)/1000</f>
        <v>0</v>
      </c>
      <c r="BD120" s="459">
        <f>('COMPRAS CONJ - FISICOS'!BD120*'COMPRAS CONJ - PRECIOS'!BD120)/1000</f>
        <v>0</v>
      </c>
      <c r="BE120" s="459">
        <f>('COMPRAS CONJ - FISICOS'!BE120*'COMPRAS CONJ - PRECIOS'!BE120)/1000</f>
        <v>0</v>
      </c>
      <c r="BF120" s="459">
        <f>('COMPRAS CONJ - FISICOS'!BF120*'COMPRAS CONJ - PRECIOS'!BF120)/1000</f>
        <v>0</v>
      </c>
      <c r="BG120" s="459">
        <f>('COMPRAS CONJ - FISICOS'!BG120*'COMPRAS CONJ - PRECIOS'!BG120)/1000</f>
        <v>0</v>
      </c>
      <c r="BH120" s="459">
        <f>('COMPRAS CONJ - FISICOS'!BH120*'COMPRAS CONJ - PRECIOS'!BH120)/1000</f>
        <v>0</v>
      </c>
      <c r="BI120" s="459">
        <f>('COMPRAS CONJ - FISICOS'!BI120*'COMPRAS CONJ - PRECIOS'!BI120)/1000</f>
        <v>0</v>
      </c>
      <c r="BJ120" s="459">
        <f>('COMPRAS CONJ - FISICOS'!BJ120*'COMPRAS CONJ - PRECIOS'!BJ120)/1000</f>
        <v>0</v>
      </c>
      <c r="BK120" s="459">
        <f>('COMPRAS CONJ - FISICOS'!BK120*'COMPRAS CONJ - PRECIOS'!BK120)/1000</f>
        <v>0</v>
      </c>
      <c r="BL120" s="459">
        <f>('COMPRAS CONJ - FISICOS'!BL120*'COMPRAS CONJ - PRECIOS'!BL120)/1000</f>
        <v>0</v>
      </c>
      <c r="BM120" s="459">
        <f>('COMPRAS CONJ - FISICOS'!BM120*'COMPRAS CONJ - PRECIOS'!BM120)/1000</f>
        <v>0</v>
      </c>
      <c r="BN120" s="459">
        <f>('COMPRAS CONJ - FISICOS'!BN120*'COMPRAS CONJ - PRECIOS'!BN120)/1000</f>
        <v>0</v>
      </c>
      <c r="BO120" s="459">
        <f>('COMPRAS CONJ - FISICOS'!BO120*'COMPRAS CONJ - PRECIOS'!BO120)/1000</f>
        <v>0</v>
      </c>
      <c r="BP120" s="459">
        <f>('COMPRAS CONJ - FISICOS'!BP120*'COMPRAS CONJ - PRECIOS'!BP120)/1000</f>
        <v>0</v>
      </c>
      <c r="BQ120" s="459">
        <f>('COMPRAS CONJ - FISICOS'!BQ120*'COMPRAS CONJ - PRECIOS'!BQ120)/1000</f>
        <v>0</v>
      </c>
      <c r="BR120" s="459">
        <f>('COMPRAS CONJ - FISICOS'!BR120*'COMPRAS CONJ - PRECIOS'!BR120)/1000</f>
        <v>0</v>
      </c>
      <c r="BS120" s="459">
        <f>('COMPRAS CONJ - FISICOS'!BS120*'COMPRAS CONJ - PRECIOS'!BS120)/1000</f>
        <v>0</v>
      </c>
      <c r="BT120" s="459">
        <f>('COMPRAS CONJ - FISICOS'!BT120*'COMPRAS CONJ - PRECIOS'!BT120)/1000</f>
        <v>0</v>
      </c>
      <c r="BU120" s="459">
        <f>('COMPRAS CONJ - FISICOS'!BU120*'COMPRAS CONJ - PRECIOS'!BU120)/1000</f>
        <v>0</v>
      </c>
      <c r="BV120" s="459">
        <f>('COMPRAS CONJ - FISICOS'!BV120*'COMPRAS CONJ - PRECIOS'!BV120)/1000</f>
        <v>0</v>
      </c>
      <c r="BW120" s="459">
        <f>('COMPRAS CONJ - FISICOS'!BW120*'COMPRAS CONJ - PRECIOS'!BW120)/1000</f>
        <v>0</v>
      </c>
      <c r="BX120" s="459">
        <f>('COMPRAS CONJ - FISICOS'!BX120*'COMPRAS CONJ - PRECIOS'!BX120)/1000</f>
        <v>0</v>
      </c>
      <c r="BY120" s="459">
        <f>('COMPRAS CONJ - FISICOS'!BY120*'COMPRAS CONJ - PRECIOS'!BY120)/1000</f>
        <v>0</v>
      </c>
      <c r="BZ120" s="459">
        <f>('COMPRAS CONJ - FISICOS'!BZ120*'COMPRAS CONJ - PRECIOS'!BZ120)/1000</f>
        <v>0</v>
      </c>
      <c r="CA120" s="459">
        <f>('COMPRAS CONJ - FISICOS'!CA120*'COMPRAS CONJ - PRECIOS'!CA120)/1000</f>
        <v>0</v>
      </c>
    </row>
    <row r="121" spans="1:79" x14ac:dyDescent="0.3">
      <c r="A121" s="9" t="s">
        <v>3425</v>
      </c>
      <c r="B121" s="17" t="s">
        <v>2958</v>
      </c>
      <c r="C121" s="441" t="s">
        <v>3525</v>
      </c>
      <c r="D121" s="498" t="s">
        <v>3026</v>
      </c>
      <c r="E121" s="439" t="s">
        <v>2936</v>
      </c>
      <c r="F121" s="439" t="s">
        <v>3474</v>
      </c>
      <c r="G121" s="439" t="s">
        <v>3475</v>
      </c>
      <c r="H121" s="439" t="s">
        <v>3524</v>
      </c>
      <c r="I121" s="13">
        <v>117.76</v>
      </c>
      <c r="J121" s="14">
        <v>7</v>
      </c>
      <c r="K121" s="24">
        <v>43350</v>
      </c>
      <c r="L121" s="24" t="s">
        <v>3707</v>
      </c>
      <c r="M121" s="439" t="s">
        <v>5735</v>
      </c>
      <c r="N121" s="459">
        <f>('COMPRAS CONJ - FISICOS'!N121*'COMPRAS CONJ - PRECIOS'!N121)/1000</f>
        <v>0</v>
      </c>
      <c r="O121" s="459">
        <f>('COMPRAS CONJ - FISICOS'!O121*'COMPRAS CONJ - PRECIOS'!O121)/1000</f>
        <v>0</v>
      </c>
      <c r="P121" s="459">
        <f>('COMPRAS CONJ - FISICOS'!P121*'COMPRAS CONJ - PRECIOS'!P121)/1000</f>
        <v>0</v>
      </c>
      <c r="Q121" s="459">
        <f>('COMPRAS CONJ - FISICOS'!Q121*'COMPRAS CONJ - PRECIOS'!Q121)/1000</f>
        <v>0</v>
      </c>
      <c r="R121" s="459">
        <f>('COMPRAS CONJ - FISICOS'!R121*'COMPRAS CONJ - PRECIOS'!R121)/1000</f>
        <v>0</v>
      </c>
      <c r="S121" s="459">
        <f>('COMPRAS CONJ - FISICOS'!S121*'COMPRAS CONJ - PRECIOS'!S121)/1000</f>
        <v>0</v>
      </c>
      <c r="T121" s="459">
        <f>('COMPRAS CONJ - FISICOS'!T121*'COMPRAS CONJ - PRECIOS'!T121)/1000</f>
        <v>0</v>
      </c>
      <c r="U121" s="459">
        <f>('COMPRAS CONJ - FISICOS'!U121*'COMPRAS CONJ - PRECIOS'!U121)/1000</f>
        <v>0</v>
      </c>
      <c r="V121" s="459">
        <f>('COMPRAS CONJ - FISICOS'!V121*'COMPRAS CONJ - PRECIOS'!V121)/1000</f>
        <v>0</v>
      </c>
      <c r="W121" s="459">
        <f>('COMPRAS CONJ - FISICOS'!W121*'COMPRAS CONJ - PRECIOS'!W121)/1000</f>
        <v>0</v>
      </c>
      <c r="X121" s="459">
        <f>('COMPRAS CONJ - FISICOS'!X121*'COMPRAS CONJ - PRECIOS'!X121)/1000</f>
        <v>0</v>
      </c>
      <c r="Y121" s="459">
        <f>('COMPRAS CONJ - FISICOS'!Y121*'COMPRAS CONJ - PRECIOS'!Y121)/1000</f>
        <v>0</v>
      </c>
      <c r="Z121" s="459">
        <f>('COMPRAS CONJ - FISICOS'!Z121*'COMPRAS CONJ - PRECIOS'!Z121)/1000</f>
        <v>0</v>
      </c>
      <c r="AA121" s="459">
        <f>('COMPRAS CONJ - FISICOS'!AA121*'COMPRAS CONJ - PRECIOS'!AA121)/1000</f>
        <v>0</v>
      </c>
      <c r="AB121" s="459">
        <f>('COMPRAS CONJ - FISICOS'!AB121*'COMPRAS CONJ - PRECIOS'!AB121)/1000</f>
        <v>0</v>
      </c>
      <c r="AC121" s="459">
        <f>('COMPRAS CONJ - FISICOS'!AC121*'COMPRAS CONJ - PRECIOS'!AC121)/1000</f>
        <v>0</v>
      </c>
      <c r="AD121" s="459">
        <f>('COMPRAS CONJ - FISICOS'!AD121*'COMPRAS CONJ - PRECIOS'!AD121)/1000</f>
        <v>0</v>
      </c>
      <c r="AE121" s="459">
        <f>('COMPRAS CONJ - FISICOS'!AE121*'COMPRAS CONJ - PRECIOS'!AE121)/1000</f>
        <v>0</v>
      </c>
      <c r="AF121" s="459">
        <f>('COMPRAS CONJ - FISICOS'!AF121*'COMPRAS CONJ - PRECIOS'!AF121)/1000</f>
        <v>0</v>
      </c>
      <c r="AG121" s="459">
        <f>('COMPRAS CONJ - FISICOS'!AG121*'COMPRAS CONJ - PRECIOS'!AG121)/1000</f>
        <v>0</v>
      </c>
      <c r="AH121" s="459">
        <f>('COMPRAS CONJ - FISICOS'!AH121*'COMPRAS CONJ - PRECIOS'!AH121)/1000</f>
        <v>0</v>
      </c>
      <c r="AI121" s="459">
        <f>('COMPRAS CONJ - FISICOS'!AI121*'COMPRAS CONJ - PRECIOS'!AI121)/1000</f>
        <v>0</v>
      </c>
      <c r="AJ121" s="459">
        <f>('COMPRAS CONJ - FISICOS'!AJ121*'COMPRAS CONJ - PRECIOS'!AJ121)/1000</f>
        <v>0</v>
      </c>
      <c r="AK121" s="459">
        <f>('COMPRAS CONJ - FISICOS'!AK121*'COMPRAS CONJ - PRECIOS'!AK121)/1000</f>
        <v>0</v>
      </c>
      <c r="AL121" s="459">
        <f>('COMPRAS CONJ - FISICOS'!AL121*'COMPRAS CONJ - PRECIOS'!AL121)/1000</f>
        <v>0</v>
      </c>
      <c r="AM121" s="459">
        <f>('COMPRAS CONJ - FISICOS'!AM121*'COMPRAS CONJ - PRECIOS'!AM121)/1000</f>
        <v>0</v>
      </c>
      <c r="AN121" s="459">
        <f>('COMPRAS CONJ - FISICOS'!AN121*'COMPRAS CONJ - PRECIOS'!AN121)/1000</f>
        <v>0</v>
      </c>
      <c r="AO121" s="459">
        <f>('COMPRAS CONJ - FISICOS'!AO121*'COMPRAS CONJ - PRECIOS'!AO121)/1000</f>
        <v>0</v>
      </c>
      <c r="AP121" s="459">
        <f>('COMPRAS CONJ - FISICOS'!AP121*'COMPRAS CONJ - PRECIOS'!AP121)/1000</f>
        <v>0</v>
      </c>
      <c r="AQ121" s="459">
        <f>('COMPRAS CONJ - FISICOS'!AQ121*'COMPRAS CONJ - PRECIOS'!AQ121)/1000</f>
        <v>0</v>
      </c>
      <c r="AR121" s="459">
        <f>('COMPRAS CONJ - FISICOS'!AR121*'COMPRAS CONJ - PRECIOS'!AR121)/1000</f>
        <v>0</v>
      </c>
      <c r="AS121" s="459">
        <f>('COMPRAS CONJ - FISICOS'!AS121*'COMPRAS CONJ - PRECIOS'!AS121)/1000</f>
        <v>0</v>
      </c>
      <c r="AT121" s="459">
        <f>('COMPRAS CONJ - FISICOS'!AT121*'COMPRAS CONJ - PRECIOS'!AT121)/1000</f>
        <v>0</v>
      </c>
      <c r="AU121" s="459">
        <f>('COMPRAS CONJ - FISICOS'!AU121*'COMPRAS CONJ - PRECIOS'!AU121)/1000</f>
        <v>0</v>
      </c>
      <c r="AV121" s="459">
        <f>('COMPRAS CONJ - FISICOS'!AV121*'COMPRAS CONJ - PRECIOS'!AV121)/1000</f>
        <v>0</v>
      </c>
      <c r="AW121" s="459">
        <f>('COMPRAS CONJ - FISICOS'!AW121*'COMPRAS CONJ - PRECIOS'!AW121)/1000</f>
        <v>0</v>
      </c>
      <c r="AX121" s="459">
        <f>('COMPRAS CONJ - FISICOS'!AX121*'COMPRAS CONJ - PRECIOS'!AX121)/1000</f>
        <v>0</v>
      </c>
      <c r="AY121" s="459">
        <f>('COMPRAS CONJ - FISICOS'!AY121*'COMPRAS CONJ - PRECIOS'!AY121)/1000</f>
        <v>0</v>
      </c>
      <c r="AZ121" s="459">
        <f>('COMPRAS CONJ - FISICOS'!AZ121*'COMPRAS CONJ - PRECIOS'!AZ121)/1000</f>
        <v>0</v>
      </c>
      <c r="BA121" s="459">
        <f>('COMPRAS CONJ - FISICOS'!BA121*'COMPRAS CONJ - PRECIOS'!BA121)/1000</f>
        <v>0</v>
      </c>
      <c r="BB121" s="459">
        <f>('COMPRAS CONJ - FISICOS'!BB121*'COMPRAS CONJ - PRECIOS'!BB121)/1000</f>
        <v>0</v>
      </c>
      <c r="BC121" s="459">
        <f>('COMPRAS CONJ - FISICOS'!BC121*'COMPRAS CONJ - PRECIOS'!BC121)/1000</f>
        <v>0</v>
      </c>
      <c r="BD121" s="459">
        <f>('COMPRAS CONJ - FISICOS'!BD121*'COMPRAS CONJ - PRECIOS'!BD121)/1000</f>
        <v>0</v>
      </c>
      <c r="BE121" s="459">
        <f>('COMPRAS CONJ - FISICOS'!BE121*'COMPRAS CONJ - PRECIOS'!BE121)/1000</f>
        <v>0</v>
      </c>
      <c r="BF121" s="459">
        <f>('COMPRAS CONJ - FISICOS'!BF121*'COMPRAS CONJ - PRECIOS'!BF121)/1000</f>
        <v>0</v>
      </c>
      <c r="BG121" s="459">
        <f>('COMPRAS CONJ - FISICOS'!BG121*'COMPRAS CONJ - PRECIOS'!BG121)/1000</f>
        <v>0</v>
      </c>
      <c r="BH121" s="459">
        <f>('COMPRAS CONJ - FISICOS'!BH121*'COMPRAS CONJ - PRECIOS'!BH121)/1000</f>
        <v>0</v>
      </c>
      <c r="BI121" s="459">
        <f>('COMPRAS CONJ - FISICOS'!BI121*'COMPRAS CONJ - PRECIOS'!BI121)/1000</f>
        <v>0</v>
      </c>
      <c r="BJ121" s="459">
        <f>('COMPRAS CONJ - FISICOS'!BJ121*'COMPRAS CONJ - PRECIOS'!BJ121)/1000</f>
        <v>0</v>
      </c>
      <c r="BK121" s="459">
        <f>('COMPRAS CONJ - FISICOS'!BK121*'COMPRAS CONJ - PRECIOS'!BK121)/1000</f>
        <v>0</v>
      </c>
      <c r="BL121" s="459">
        <f>('COMPRAS CONJ - FISICOS'!BL121*'COMPRAS CONJ - PRECIOS'!BL121)/1000</f>
        <v>0</v>
      </c>
      <c r="BM121" s="459">
        <f>('COMPRAS CONJ - FISICOS'!BM121*'COMPRAS CONJ - PRECIOS'!BM121)/1000</f>
        <v>0</v>
      </c>
      <c r="BN121" s="459">
        <f>('COMPRAS CONJ - FISICOS'!BN121*'COMPRAS CONJ - PRECIOS'!BN121)/1000</f>
        <v>0</v>
      </c>
      <c r="BO121" s="459">
        <f>('COMPRAS CONJ - FISICOS'!BO121*'COMPRAS CONJ - PRECIOS'!BO121)/1000</f>
        <v>0</v>
      </c>
      <c r="BP121" s="459">
        <f>('COMPRAS CONJ - FISICOS'!BP121*'COMPRAS CONJ - PRECIOS'!BP121)/1000</f>
        <v>0</v>
      </c>
      <c r="BQ121" s="459">
        <f>('COMPRAS CONJ - FISICOS'!BQ121*'COMPRAS CONJ - PRECIOS'!BQ121)/1000</f>
        <v>0</v>
      </c>
      <c r="BR121" s="459">
        <f>('COMPRAS CONJ - FISICOS'!BR121*'COMPRAS CONJ - PRECIOS'!BR121)/1000</f>
        <v>0</v>
      </c>
      <c r="BS121" s="459">
        <f>('COMPRAS CONJ - FISICOS'!BS121*'COMPRAS CONJ - PRECIOS'!BS121)/1000</f>
        <v>0</v>
      </c>
      <c r="BT121" s="459">
        <f>('COMPRAS CONJ - FISICOS'!BT121*'COMPRAS CONJ - PRECIOS'!BT121)/1000</f>
        <v>0</v>
      </c>
      <c r="BU121" s="459">
        <f>('COMPRAS CONJ - FISICOS'!BU121*'COMPRAS CONJ - PRECIOS'!BU121)/1000</f>
        <v>0</v>
      </c>
      <c r="BV121" s="459">
        <f>('COMPRAS CONJ - FISICOS'!BV121*'COMPRAS CONJ - PRECIOS'!BV121)/1000</f>
        <v>0</v>
      </c>
      <c r="BW121" s="459">
        <f>('COMPRAS CONJ - FISICOS'!BW121*'COMPRAS CONJ - PRECIOS'!BW121)/1000</f>
        <v>0</v>
      </c>
      <c r="BX121" s="459">
        <f>('COMPRAS CONJ - FISICOS'!BX121*'COMPRAS CONJ - PRECIOS'!BX121)/1000</f>
        <v>0</v>
      </c>
      <c r="BY121" s="459">
        <f>('COMPRAS CONJ - FISICOS'!BY121*'COMPRAS CONJ - PRECIOS'!BY121)/1000</f>
        <v>0</v>
      </c>
      <c r="BZ121" s="459">
        <f>('COMPRAS CONJ - FISICOS'!BZ121*'COMPRAS CONJ - PRECIOS'!BZ121)/1000</f>
        <v>0</v>
      </c>
      <c r="CA121" s="459">
        <f>('COMPRAS CONJ - FISICOS'!CA121*'COMPRAS CONJ - PRECIOS'!CA121)/1000</f>
        <v>0</v>
      </c>
    </row>
    <row r="122" spans="1:79" x14ac:dyDescent="0.3">
      <c r="A122" s="9" t="s">
        <v>3398</v>
      </c>
      <c r="B122" s="17" t="s">
        <v>2958</v>
      </c>
      <c r="C122" s="441" t="s">
        <v>3526</v>
      </c>
      <c r="D122" s="11" t="s">
        <v>2960</v>
      </c>
      <c r="E122" s="9" t="s">
        <v>3527</v>
      </c>
      <c r="F122" s="9" t="s">
        <v>3528</v>
      </c>
      <c r="G122" s="9" t="s">
        <v>3529</v>
      </c>
      <c r="H122" s="12" t="s">
        <v>9066</v>
      </c>
      <c r="I122" s="13">
        <v>115.17</v>
      </c>
      <c r="J122" s="14">
        <v>6.6</v>
      </c>
      <c r="K122" s="24">
        <v>43293</v>
      </c>
      <c r="L122" s="24">
        <v>44520</v>
      </c>
      <c r="M122" s="689">
        <v>44520</v>
      </c>
      <c r="N122" s="459">
        <f>('COMPRAS CONJ - FISICOS'!N122*'COMPRAS CONJ - PRECIOS'!N122)/1000</f>
        <v>0</v>
      </c>
      <c r="O122" s="459">
        <f>('COMPRAS CONJ - FISICOS'!O122*'COMPRAS CONJ - PRECIOS'!O122)/1000</f>
        <v>0</v>
      </c>
      <c r="P122" s="459">
        <f>('COMPRAS CONJ - FISICOS'!P122*'COMPRAS CONJ - PRECIOS'!P122)/1000</f>
        <v>0</v>
      </c>
      <c r="Q122" s="459">
        <f>('COMPRAS CONJ - FISICOS'!Q122*'COMPRAS CONJ - PRECIOS'!Q122)/1000</f>
        <v>0</v>
      </c>
      <c r="R122" s="459">
        <f>('COMPRAS CONJ - FISICOS'!R122*'COMPRAS CONJ - PRECIOS'!R122)/1000</f>
        <v>0</v>
      </c>
      <c r="S122" s="459">
        <f>('COMPRAS CONJ - FISICOS'!S122*'COMPRAS CONJ - PRECIOS'!S122)/1000</f>
        <v>0</v>
      </c>
      <c r="T122" s="459">
        <f>('COMPRAS CONJ - FISICOS'!T122*'COMPRAS CONJ - PRECIOS'!T122)/1000</f>
        <v>0</v>
      </c>
      <c r="U122" s="459">
        <f>('COMPRAS CONJ - FISICOS'!U122*'COMPRAS CONJ - PRECIOS'!U122)/1000</f>
        <v>0</v>
      </c>
      <c r="V122" s="459">
        <f>('COMPRAS CONJ - FISICOS'!V122*'COMPRAS CONJ - PRECIOS'!V122)/1000</f>
        <v>0</v>
      </c>
      <c r="W122" s="459">
        <f>('COMPRAS CONJ - FISICOS'!W122*'COMPRAS CONJ - PRECIOS'!W122)/1000</f>
        <v>0</v>
      </c>
      <c r="X122" s="459">
        <f>('COMPRAS CONJ - FISICOS'!X122*'COMPRAS CONJ - PRECIOS'!X122)/1000</f>
        <v>0</v>
      </c>
      <c r="Y122" s="459">
        <f>('COMPRAS CONJ - FISICOS'!Y122*'COMPRAS CONJ - PRECIOS'!Y122)/1000</f>
        <v>0</v>
      </c>
      <c r="Z122" s="459">
        <f>('COMPRAS CONJ - FISICOS'!Z122*'COMPRAS CONJ - PRECIOS'!Z122)/1000</f>
        <v>0</v>
      </c>
      <c r="AA122" s="459">
        <f>('COMPRAS CONJ - FISICOS'!AA122*'COMPRAS CONJ - PRECIOS'!AA122)/1000</f>
        <v>0</v>
      </c>
      <c r="AB122" s="459">
        <f>('COMPRAS CONJ - FISICOS'!AB122*'COMPRAS CONJ - PRECIOS'!AB122)/1000</f>
        <v>0</v>
      </c>
      <c r="AC122" s="459">
        <f>('COMPRAS CONJ - FISICOS'!AC122*'COMPRAS CONJ - PRECIOS'!AC122)/1000</f>
        <v>0</v>
      </c>
      <c r="AD122" s="459">
        <f>('COMPRAS CONJ - FISICOS'!AD122*'COMPRAS CONJ - PRECIOS'!AD122)/1000</f>
        <v>0</v>
      </c>
      <c r="AE122" s="459">
        <f>('COMPRAS CONJ - FISICOS'!AE122*'COMPRAS CONJ - PRECIOS'!AE122)/1000</f>
        <v>0</v>
      </c>
      <c r="AF122" s="459">
        <f>('COMPRAS CONJ - FISICOS'!AF122*'COMPRAS CONJ - PRECIOS'!AF122)/1000</f>
        <v>0</v>
      </c>
      <c r="AG122" s="459">
        <f>('COMPRAS CONJ - FISICOS'!AG122*'COMPRAS CONJ - PRECIOS'!AG122)/1000</f>
        <v>0</v>
      </c>
      <c r="AH122" s="459">
        <f>('COMPRAS CONJ - FISICOS'!AH122*'COMPRAS CONJ - PRECIOS'!AH122)/1000</f>
        <v>0</v>
      </c>
      <c r="AI122" s="459">
        <f>('COMPRAS CONJ - FISICOS'!AI122*'COMPRAS CONJ - PRECIOS'!AI122)/1000</f>
        <v>0</v>
      </c>
      <c r="AJ122" s="459">
        <f>('COMPRAS CONJ - FISICOS'!AJ122*'COMPRAS CONJ - PRECIOS'!AJ122)/1000</f>
        <v>0</v>
      </c>
      <c r="AK122" s="459">
        <f>('COMPRAS CONJ - FISICOS'!AK122*'COMPRAS CONJ - PRECIOS'!AK122)/1000</f>
        <v>0</v>
      </c>
      <c r="AL122" s="459">
        <f>('COMPRAS CONJ - FISICOS'!AL122*'COMPRAS CONJ - PRECIOS'!AL122)/1000</f>
        <v>0</v>
      </c>
      <c r="AM122" s="459">
        <f>('COMPRAS CONJ - FISICOS'!AM122*'COMPRAS CONJ - PRECIOS'!AM122)/1000</f>
        <v>0</v>
      </c>
      <c r="AN122" s="459">
        <f>('COMPRAS CONJ - FISICOS'!AN122*'COMPRAS CONJ - PRECIOS'!AN122)/1000</f>
        <v>0</v>
      </c>
      <c r="AO122" s="459">
        <f>('COMPRAS CONJ - FISICOS'!AO122*'COMPRAS CONJ - PRECIOS'!AO122)/1000</f>
        <v>0</v>
      </c>
      <c r="AP122" s="459">
        <f>('COMPRAS CONJ - FISICOS'!AP122*'COMPRAS CONJ - PRECIOS'!AP122)/1000</f>
        <v>0</v>
      </c>
      <c r="AQ122" s="459">
        <f>('COMPRAS CONJ - FISICOS'!AQ122*'COMPRAS CONJ - PRECIOS'!AQ122)/1000</f>
        <v>0</v>
      </c>
      <c r="AR122" s="459">
        <f>('COMPRAS CONJ - FISICOS'!AR122*'COMPRAS CONJ - PRECIOS'!AR122)/1000</f>
        <v>0</v>
      </c>
      <c r="AS122" s="459">
        <f>('COMPRAS CONJ - FISICOS'!AS122*'COMPRAS CONJ - PRECIOS'!AS122)/1000</f>
        <v>0</v>
      </c>
      <c r="AT122" s="459">
        <f>('COMPRAS CONJ - FISICOS'!AT122*'COMPRAS CONJ - PRECIOS'!AT122)/1000</f>
        <v>0</v>
      </c>
      <c r="AU122" s="459">
        <f>('COMPRAS CONJ - FISICOS'!AU122*'COMPRAS CONJ - PRECIOS'!AU122)/1000</f>
        <v>0</v>
      </c>
      <c r="AV122" s="459">
        <f>('COMPRAS CONJ - FISICOS'!AV122*'COMPRAS CONJ - PRECIOS'!AV122)/1000</f>
        <v>0</v>
      </c>
      <c r="AW122" s="459">
        <f>('COMPRAS CONJ - FISICOS'!AW122*'COMPRAS CONJ - PRECIOS'!AW122)/1000</f>
        <v>0</v>
      </c>
      <c r="AX122" s="459">
        <f>('COMPRAS CONJ - FISICOS'!AX122*'COMPRAS CONJ - PRECIOS'!AX122)/1000</f>
        <v>0</v>
      </c>
      <c r="AY122" s="459">
        <f>('COMPRAS CONJ - FISICOS'!AY122*'COMPRAS CONJ - PRECIOS'!AY122)/1000</f>
        <v>0</v>
      </c>
      <c r="AZ122" s="459">
        <f>('COMPRAS CONJ - FISICOS'!AZ122*'COMPRAS CONJ - PRECIOS'!AZ122)/1000</f>
        <v>0</v>
      </c>
      <c r="BA122" s="459">
        <f>('COMPRAS CONJ - FISICOS'!BA122*'COMPRAS CONJ - PRECIOS'!BA122)/1000</f>
        <v>0</v>
      </c>
      <c r="BB122" s="459">
        <f>('COMPRAS CONJ - FISICOS'!BB122*'COMPRAS CONJ - PRECIOS'!BB122)/1000</f>
        <v>0</v>
      </c>
      <c r="BC122" s="459">
        <f>('COMPRAS CONJ - FISICOS'!BC122*'COMPRAS CONJ - PRECIOS'!BC122)/1000</f>
        <v>0</v>
      </c>
      <c r="BD122" s="459">
        <f>('COMPRAS CONJ - FISICOS'!BD122*'COMPRAS CONJ - PRECIOS'!BD122)/1000</f>
        <v>0</v>
      </c>
      <c r="BE122" s="459">
        <f>('COMPRAS CONJ - FISICOS'!BE122*'COMPRAS CONJ - PRECIOS'!BE122)/1000</f>
        <v>0</v>
      </c>
      <c r="BF122" s="459">
        <f>('COMPRAS CONJ - FISICOS'!BF122*'COMPRAS CONJ - PRECIOS'!BF122)/1000</f>
        <v>0</v>
      </c>
      <c r="BG122" s="459">
        <f>('COMPRAS CONJ - FISICOS'!BG122*'COMPRAS CONJ - PRECIOS'!BG122)/1000</f>
        <v>0</v>
      </c>
      <c r="BH122" s="459">
        <f>('COMPRAS CONJ - FISICOS'!BH122*'COMPRAS CONJ - PRECIOS'!BH122)/1000</f>
        <v>0</v>
      </c>
      <c r="BI122" s="459">
        <f>('COMPRAS CONJ - FISICOS'!BI122*'COMPRAS CONJ - PRECIOS'!BI122)/1000</f>
        <v>0</v>
      </c>
      <c r="BJ122" s="459">
        <f>('COMPRAS CONJ - FISICOS'!BJ122*'COMPRAS CONJ - PRECIOS'!BJ122)/1000</f>
        <v>0</v>
      </c>
      <c r="BK122" s="459">
        <f>('COMPRAS CONJ - FISICOS'!BK122*'COMPRAS CONJ - PRECIOS'!BK122)/1000</f>
        <v>0</v>
      </c>
      <c r="BL122" s="459">
        <f>('COMPRAS CONJ - FISICOS'!BL122*'COMPRAS CONJ - PRECIOS'!BL122)/1000</f>
        <v>0</v>
      </c>
      <c r="BM122" s="459">
        <f>('COMPRAS CONJ - FISICOS'!BM122*'COMPRAS CONJ - PRECIOS'!BM122)/1000</f>
        <v>0</v>
      </c>
      <c r="BN122" s="459">
        <f>('COMPRAS CONJ - FISICOS'!BN122*'COMPRAS CONJ - PRECIOS'!BN122)/1000</f>
        <v>3.6148975007445294E-2</v>
      </c>
      <c r="BO122" s="459">
        <f>('COMPRAS CONJ - FISICOS'!BO122*'COMPRAS CONJ - PRECIOS'!BO122)/1000</f>
        <v>5.8794048892286392E-2</v>
      </c>
      <c r="BP122" s="459">
        <f>('COMPRAS CONJ - FISICOS'!BP122*'COMPRAS CONJ - PRECIOS'!BP122)/1000</f>
        <v>4.3829618501384088E-2</v>
      </c>
      <c r="BQ122" s="459">
        <f>('COMPRAS CONJ - FISICOS'!BQ122*'COMPRAS CONJ - PRECIOS'!BQ122)/1000</f>
        <v>3.2826075592105944E-2</v>
      </c>
      <c r="BR122" s="459">
        <f>('COMPRAS CONJ - FISICOS'!BR122*'COMPRAS CONJ - PRECIOS'!BR122)/1000</f>
        <v>0</v>
      </c>
      <c r="BS122" s="459">
        <f>('COMPRAS CONJ - FISICOS'!BS122*'COMPRAS CONJ - PRECIOS'!BS122)/1000</f>
        <v>0</v>
      </c>
      <c r="BT122" s="459">
        <f>('COMPRAS CONJ - FISICOS'!BT122*'COMPRAS CONJ - PRECIOS'!BT122)/1000</f>
        <v>0.36031933203784916</v>
      </c>
      <c r="BU122" s="459">
        <f>('COMPRAS CONJ - FISICOS'!BU122*'COMPRAS CONJ - PRECIOS'!BU122)/1000</f>
        <v>0.40868524976644161</v>
      </c>
      <c r="BV122" s="459">
        <f>('COMPRAS CONJ - FISICOS'!BV122*'COMPRAS CONJ - PRECIOS'!BV122)/1000</f>
        <v>0.38981855295298595</v>
      </c>
      <c r="BW122" s="459">
        <f>('COMPRAS CONJ - FISICOS'!BW122*'COMPRAS CONJ - PRECIOS'!BW122)/1000</f>
        <v>0.4126792731781338</v>
      </c>
      <c r="BX122" s="459">
        <f>('COMPRAS CONJ - FISICOS'!BX122*'COMPRAS CONJ - PRECIOS'!BX122)/1000</f>
        <v>0.46744484521813773</v>
      </c>
      <c r="BY122" s="459">
        <f>('COMPRAS CONJ - FISICOS'!BY122*'COMPRAS CONJ - PRECIOS'!BY122)/1000</f>
        <v>0.4647332078270755</v>
      </c>
      <c r="BZ122" s="459">
        <f>('COMPRAS CONJ - FISICOS'!BZ122*'COMPRAS CONJ - PRECIOS'!BZ122)/1000</f>
        <v>0.4122587027537904</v>
      </c>
      <c r="CA122" s="459">
        <f>('COMPRAS CONJ - FISICOS'!CA122*'COMPRAS CONJ - PRECIOS'!CA122)/1000</f>
        <v>0.36828197561653281</v>
      </c>
    </row>
    <row r="123" spans="1:79" x14ac:dyDescent="0.3">
      <c r="A123" s="9" t="s">
        <v>3398</v>
      </c>
      <c r="B123" s="17" t="s">
        <v>2958</v>
      </c>
      <c r="C123" s="441" t="s">
        <v>3531</v>
      </c>
      <c r="D123" s="11" t="s">
        <v>2960</v>
      </c>
      <c r="E123" s="9" t="s">
        <v>2961</v>
      </c>
      <c r="F123" s="9" t="s">
        <v>3518</v>
      </c>
      <c r="G123" s="9" t="s">
        <v>3532</v>
      </c>
      <c r="H123" s="12" t="s">
        <v>3533</v>
      </c>
      <c r="I123" s="13">
        <v>108</v>
      </c>
      <c r="J123" s="14">
        <v>37</v>
      </c>
      <c r="K123" s="24">
        <v>43255</v>
      </c>
      <c r="L123" s="24">
        <v>45092</v>
      </c>
      <c r="M123" s="689"/>
      <c r="N123" s="459">
        <f>('COMPRAS CONJ - FISICOS'!N123*'COMPRAS CONJ - PRECIOS'!N123)/1000</f>
        <v>0</v>
      </c>
      <c r="O123" s="459">
        <f>('COMPRAS CONJ - FISICOS'!O123*'COMPRAS CONJ - PRECIOS'!O123)/1000</f>
        <v>0</v>
      </c>
      <c r="P123" s="459">
        <f>('COMPRAS CONJ - FISICOS'!P123*'COMPRAS CONJ - PRECIOS'!P123)/1000</f>
        <v>0</v>
      </c>
      <c r="Q123" s="459">
        <f>('COMPRAS CONJ - FISICOS'!Q123*'COMPRAS CONJ - PRECIOS'!Q123)/1000</f>
        <v>0</v>
      </c>
      <c r="R123" s="459">
        <f>('COMPRAS CONJ - FISICOS'!R123*'COMPRAS CONJ - PRECIOS'!R123)/1000</f>
        <v>0</v>
      </c>
      <c r="S123" s="459">
        <f>('COMPRAS CONJ - FISICOS'!S123*'COMPRAS CONJ - PRECIOS'!S123)/1000</f>
        <v>0</v>
      </c>
      <c r="T123" s="459">
        <f>('COMPRAS CONJ - FISICOS'!T123*'COMPRAS CONJ - PRECIOS'!T123)/1000</f>
        <v>0</v>
      </c>
      <c r="U123" s="459">
        <f>('COMPRAS CONJ - FISICOS'!U123*'COMPRAS CONJ - PRECIOS'!U123)/1000</f>
        <v>0</v>
      </c>
      <c r="V123" s="459">
        <f>('COMPRAS CONJ - FISICOS'!V123*'COMPRAS CONJ - PRECIOS'!V123)/1000</f>
        <v>0</v>
      </c>
      <c r="W123" s="459">
        <f>('COMPRAS CONJ - FISICOS'!W123*'COMPRAS CONJ - PRECIOS'!W123)/1000</f>
        <v>0</v>
      </c>
      <c r="X123" s="459">
        <f>('COMPRAS CONJ - FISICOS'!X123*'COMPRAS CONJ - PRECIOS'!X123)/1000</f>
        <v>0</v>
      </c>
      <c r="Y123" s="459">
        <f>('COMPRAS CONJ - FISICOS'!Y123*'COMPRAS CONJ - PRECIOS'!Y123)/1000</f>
        <v>0</v>
      </c>
      <c r="Z123" s="459">
        <f>('COMPRAS CONJ - FISICOS'!Z123*'COMPRAS CONJ - PRECIOS'!Z123)/1000</f>
        <v>0</v>
      </c>
      <c r="AA123" s="459">
        <f>('COMPRAS CONJ - FISICOS'!AA123*'COMPRAS CONJ - PRECIOS'!AA123)/1000</f>
        <v>0</v>
      </c>
      <c r="AB123" s="459">
        <f>('COMPRAS CONJ - FISICOS'!AB123*'COMPRAS CONJ - PRECIOS'!AB123)/1000</f>
        <v>0</v>
      </c>
      <c r="AC123" s="459">
        <f>('COMPRAS CONJ - FISICOS'!AC123*'COMPRAS CONJ - PRECIOS'!AC123)/1000</f>
        <v>0</v>
      </c>
      <c r="AD123" s="459">
        <f>('COMPRAS CONJ - FISICOS'!AD123*'COMPRAS CONJ - PRECIOS'!AD123)/1000</f>
        <v>0</v>
      </c>
      <c r="AE123" s="459">
        <f>('COMPRAS CONJ - FISICOS'!AE123*'COMPRAS CONJ - PRECIOS'!AE123)/1000</f>
        <v>0</v>
      </c>
      <c r="AF123" s="459">
        <f>('COMPRAS CONJ - FISICOS'!AF123*'COMPRAS CONJ - PRECIOS'!AF123)/1000</f>
        <v>0</v>
      </c>
      <c r="AG123" s="459">
        <f>('COMPRAS CONJ - FISICOS'!AG123*'COMPRAS CONJ - PRECIOS'!AG123)/1000</f>
        <v>0</v>
      </c>
      <c r="AH123" s="459">
        <f>('COMPRAS CONJ - FISICOS'!AH123*'COMPRAS CONJ - PRECIOS'!AH123)/1000</f>
        <v>0</v>
      </c>
      <c r="AI123" s="459">
        <f>('COMPRAS CONJ - FISICOS'!AI123*'COMPRAS CONJ - PRECIOS'!AI123)/1000</f>
        <v>0</v>
      </c>
      <c r="AJ123" s="459">
        <f>('COMPRAS CONJ - FISICOS'!AJ123*'COMPRAS CONJ - PRECIOS'!AJ123)/1000</f>
        <v>0</v>
      </c>
      <c r="AK123" s="459">
        <f>('COMPRAS CONJ - FISICOS'!AK123*'COMPRAS CONJ - PRECIOS'!AK123)/1000</f>
        <v>0</v>
      </c>
      <c r="AL123" s="459">
        <f>('COMPRAS CONJ - FISICOS'!AL123*'COMPRAS CONJ - PRECIOS'!AL123)/1000</f>
        <v>0</v>
      </c>
      <c r="AM123" s="459">
        <f>('COMPRAS CONJ - FISICOS'!AM123*'COMPRAS CONJ - PRECIOS'!AM123)/1000</f>
        <v>0</v>
      </c>
      <c r="AN123" s="459">
        <f>('COMPRAS CONJ - FISICOS'!AN123*'COMPRAS CONJ - PRECIOS'!AN123)/1000</f>
        <v>0</v>
      </c>
      <c r="AO123" s="459">
        <f>('COMPRAS CONJ - FISICOS'!AO123*'COMPRAS CONJ - PRECIOS'!AO123)/1000</f>
        <v>0</v>
      </c>
      <c r="AP123" s="459">
        <f>('COMPRAS CONJ - FISICOS'!AP123*'COMPRAS CONJ - PRECIOS'!AP123)/1000</f>
        <v>0</v>
      </c>
      <c r="AQ123" s="459">
        <f>('COMPRAS CONJ - FISICOS'!AQ123*'COMPRAS CONJ - PRECIOS'!AQ123)/1000</f>
        <v>0</v>
      </c>
      <c r="AR123" s="459">
        <f>('COMPRAS CONJ - FISICOS'!AR123*'COMPRAS CONJ - PRECIOS'!AR123)/1000</f>
        <v>0</v>
      </c>
      <c r="AS123" s="459">
        <f>('COMPRAS CONJ - FISICOS'!AS123*'COMPRAS CONJ - PRECIOS'!AS123)/1000</f>
        <v>0</v>
      </c>
      <c r="AT123" s="459">
        <f>('COMPRAS CONJ - FISICOS'!AT123*'COMPRAS CONJ - PRECIOS'!AT123)/1000</f>
        <v>0</v>
      </c>
      <c r="AU123" s="459">
        <f>('COMPRAS CONJ - FISICOS'!AU123*'COMPRAS CONJ - PRECIOS'!AU123)/1000</f>
        <v>0</v>
      </c>
      <c r="AV123" s="459">
        <f>('COMPRAS CONJ - FISICOS'!AV123*'COMPRAS CONJ - PRECIOS'!AV123)/1000</f>
        <v>0</v>
      </c>
      <c r="AW123" s="459">
        <f>('COMPRAS CONJ - FISICOS'!AW123*'COMPRAS CONJ - PRECIOS'!AW123)/1000</f>
        <v>0</v>
      </c>
      <c r="AX123" s="459">
        <f>('COMPRAS CONJ - FISICOS'!AX123*'COMPRAS CONJ - PRECIOS'!AX123)/1000</f>
        <v>0</v>
      </c>
      <c r="AY123" s="459">
        <f>('COMPRAS CONJ - FISICOS'!AY123*'COMPRAS CONJ - PRECIOS'!AY123)/1000</f>
        <v>0</v>
      </c>
      <c r="AZ123" s="459">
        <f>('COMPRAS CONJ - FISICOS'!AZ123*'COMPRAS CONJ - PRECIOS'!AZ123)/1000</f>
        <v>0</v>
      </c>
      <c r="BA123" s="459">
        <f>('COMPRAS CONJ - FISICOS'!BA123*'COMPRAS CONJ - PRECIOS'!BA123)/1000</f>
        <v>0</v>
      </c>
      <c r="BB123" s="459">
        <f>('COMPRAS CONJ - FISICOS'!BB123*'COMPRAS CONJ - PRECIOS'!BB123)/1000</f>
        <v>0</v>
      </c>
      <c r="BC123" s="459">
        <f>('COMPRAS CONJ - FISICOS'!BC123*'COMPRAS CONJ - PRECIOS'!BC123)/1000</f>
        <v>0</v>
      </c>
      <c r="BD123" s="459">
        <f>('COMPRAS CONJ - FISICOS'!BD123*'COMPRAS CONJ - PRECIOS'!BD123)/1000</f>
        <v>0</v>
      </c>
      <c r="BE123" s="459">
        <f>('COMPRAS CONJ - FISICOS'!BE123*'COMPRAS CONJ - PRECIOS'!BE123)/1000</f>
        <v>0</v>
      </c>
      <c r="BF123" s="459">
        <f>('COMPRAS CONJ - FISICOS'!BF123*'COMPRAS CONJ - PRECIOS'!BF123)/1000</f>
        <v>0</v>
      </c>
      <c r="BG123" s="459">
        <f>('COMPRAS CONJ - FISICOS'!BG123*'COMPRAS CONJ - PRECIOS'!BG123)/1000</f>
        <v>0</v>
      </c>
      <c r="BH123" s="459">
        <f>('COMPRAS CONJ - FISICOS'!BH123*'COMPRAS CONJ - PRECIOS'!BH123)/1000</f>
        <v>0</v>
      </c>
      <c r="BI123" s="459">
        <f>('COMPRAS CONJ - FISICOS'!BI123*'COMPRAS CONJ - PRECIOS'!BI123)/1000</f>
        <v>0</v>
      </c>
      <c r="BJ123" s="459">
        <f>('COMPRAS CONJ - FISICOS'!BJ123*'COMPRAS CONJ - PRECIOS'!BJ123)/1000</f>
        <v>0</v>
      </c>
      <c r="BK123" s="459">
        <f>('COMPRAS CONJ - FISICOS'!BK123*'COMPRAS CONJ - PRECIOS'!BK123)/1000</f>
        <v>0</v>
      </c>
      <c r="BL123" s="459">
        <f>('COMPRAS CONJ - FISICOS'!BL123*'COMPRAS CONJ - PRECIOS'!BL123)/1000</f>
        <v>0</v>
      </c>
      <c r="BM123" s="459">
        <f>('COMPRAS CONJ - FISICOS'!BM123*'COMPRAS CONJ - PRECIOS'!BM123)/1000</f>
        <v>0</v>
      </c>
      <c r="BN123" s="459">
        <f>('COMPRAS CONJ - FISICOS'!BN123*'COMPRAS CONJ - PRECIOS'!BN123)/1000</f>
        <v>0</v>
      </c>
      <c r="BO123" s="459">
        <f>('COMPRAS CONJ - FISICOS'!BO123*'COMPRAS CONJ - PRECIOS'!BO123)/1000</f>
        <v>0</v>
      </c>
      <c r="BP123" s="459">
        <f>('COMPRAS CONJ - FISICOS'!BP123*'COMPRAS CONJ - PRECIOS'!BP123)/1000</f>
        <v>0</v>
      </c>
      <c r="BQ123" s="459">
        <f>('COMPRAS CONJ - FISICOS'!BQ123*'COMPRAS CONJ - PRECIOS'!BQ123)/1000</f>
        <v>0</v>
      </c>
      <c r="BR123" s="459">
        <f>('COMPRAS CONJ - FISICOS'!BR123*'COMPRAS CONJ - PRECIOS'!BR123)/1000</f>
        <v>0</v>
      </c>
      <c r="BS123" s="459">
        <f>('COMPRAS CONJ - FISICOS'!BS123*'COMPRAS CONJ - PRECIOS'!BS123)/1000</f>
        <v>0</v>
      </c>
      <c r="BT123" s="459">
        <f>('COMPRAS CONJ - FISICOS'!BT123*'COMPRAS CONJ - PRECIOS'!BT123)/1000</f>
        <v>0</v>
      </c>
      <c r="BU123" s="459">
        <f>('COMPRAS CONJ - FISICOS'!BU123*'COMPRAS CONJ - PRECIOS'!BU123)/1000</f>
        <v>0</v>
      </c>
      <c r="BV123" s="459">
        <f>('COMPRAS CONJ - FISICOS'!BV123*'COMPRAS CONJ - PRECIOS'!BV123)/1000</f>
        <v>0</v>
      </c>
      <c r="BW123" s="459">
        <f>('COMPRAS CONJ - FISICOS'!BW123*'COMPRAS CONJ - PRECIOS'!BW123)/1000</f>
        <v>0</v>
      </c>
      <c r="BX123" s="459">
        <f>('COMPRAS CONJ - FISICOS'!BX123*'COMPRAS CONJ - PRECIOS'!BX123)/1000</f>
        <v>0</v>
      </c>
      <c r="BY123" s="459">
        <f>('COMPRAS CONJ - FISICOS'!BY123*'COMPRAS CONJ - PRECIOS'!BY123)/1000</f>
        <v>0</v>
      </c>
      <c r="BZ123" s="459">
        <f>('COMPRAS CONJ - FISICOS'!BZ123*'COMPRAS CONJ - PRECIOS'!BZ123)/1000</f>
        <v>0</v>
      </c>
      <c r="CA123" s="459">
        <f>('COMPRAS CONJ - FISICOS'!CA123*'COMPRAS CONJ - PRECIOS'!CA123)/1000</f>
        <v>0</v>
      </c>
    </row>
    <row r="124" spans="1:79" x14ac:dyDescent="0.3">
      <c r="A124" s="9" t="s">
        <v>3398</v>
      </c>
      <c r="B124" s="17" t="s">
        <v>2958</v>
      </c>
      <c r="C124" s="441" t="s">
        <v>3534</v>
      </c>
      <c r="D124" s="11" t="s">
        <v>2815</v>
      </c>
      <c r="E124" s="9" t="s">
        <v>3408</v>
      </c>
      <c r="F124" s="9" t="s">
        <v>3535</v>
      </c>
      <c r="G124" s="9" t="s">
        <v>3536</v>
      </c>
      <c r="H124" s="12" t="s">
        <v>3537</v>
      </c>
      <c r="I124" s="13">
        <v>141</v>
      </c>
      <c r="J124" s="14">
        <v>0.5</v>
      </c>
      <c r="K124" s="24">
        <v>43307</v>
      </c>
      <c r="L124" s="24">
        <v>43852</v>
      </c>
      <c r="M124" s="689">
        <v>43852</v>
      </c>
      <c r="N124" s="459">
        <f>('COMPRAS CONJ - FISICOS'!N124*'COMPRAS CONJ - PRECIOS'!N124)/1000</f>
        <v>0</v>
      </c>
      <c r="O124" s="459">
        <f>('COMPRAS CONJ - FISICOS'!O124*'COMPRAS CONJ - PRECIOS'!O124)/1000</f>
        <v>0</v>
      </c>
      <c r="P124" s="459">
        <f>('COMPRAS CONJ - FISICOS'!P124*'COMPRAS CONJ - PRECIOS'!P124)/1000</f>
        <v>0</v>
      </c>
      <c r="Q124" s="459">
        <f>('COMPRAS CONJ - FISICOS'!Q124*'COMPRAS CONJ - PRECIOS'!Q124)/1000</f>
        <v>0</v>
      </c>
      <c r="R124" s="459">
        <f>('COMPRAS CONJ - FISICOS'!R124*'COMPRAS CONJ - PRECIOS'!R124)/1000</f>
        <v>0</v>
      </c>
      <c r="S124" s="459">
        <f>('COMPRAS CONJ - FISICOS'!S124*'COMPRAS CONJ - PRECIOS'!S124)/1000</f>
        <v>0</v>
      </c>
      <c r="T124" s="459">
        <f>('COMPRAS CONJ - FISICOS'!T124*'COMPRAS CONJ - PRECIOS'!T124)/1000</f>
        <v>0</v>
      </c>
      <c r="U124" s="459">
        <f>('COMPRAS CONJ - FISICOS'!U124*'COMPRAS CONJ - PRECIOS'!U124)/1000</f>
        <v>0</v>
      </c>
      <c r="V124" s="459">
        <f>('COMPRAS CONJ - FISICOS'!V124*'COMPRAS CONJ - PRECIOS'!V124)/1000</f>
        <v>0</v>
      </c>
      <c r="W124" s="459">
        <f>('COMPRAS CONJ - FISICOS'!W124*'COMPRAS CONJ - PRECIOS'!W124)/1000</f>
        <v>0</v>
      </c>
      <c r="X124" s="459">
        <f>('COMPRAS CONJ - FISICOS'!X124*'COMPRAS CONJ - PRECIOS'!X124)/1000</f>
        <v>0</v>
      </c>
      <c r="Y124" s="459">
        <f>('COMPRAS CONJ - FISICOS'!Y124*'COMPRAS CONJ - PRECIOS'!Y124)/1000</f>
        <v>0</v>
      </c>
      <c r="Z124" s="459">
        <f>('COMPRAS CONJ - FISICOS'!Z124*'COMPRAS CONJ - PRECIOS'!Z124)/1000</f>
        <v>0</v>
      </c>
      <c r="AA124" s="459">
        <f>('COMPRAS CONJ - FISICOS'!AA124*'COMPRAS CONJ - PRECIOS'!AA124)/1000</f>
        <v>0</v>
      </c>
      <c r="AB124" s="459">
        <f>('COMPRAS CONJ - FISICOS'!AB124*'COMPRAS CONJ - PRECIOS'!AB124)/1000</f>
        <v>0</v>
      </c>
      <c r="AC124" s="459">
        <f>('COMPRAS CONJ - FISICOS'!AC124*'COMPRAS CONJ - PRECIOS'!AC124)/1000</f>
        <v>0</v>
      </c>
      <c r="AD124" s="459">
        <f>('COMPRAS CONJ - FISICOS'!AD124*'COMPRAS CONJ - PRECIOS'!AD124)/1000</f>
        <v>0</v>
      </c>
      <c r="AE124" s="459">
        <f>('COMPRAS CONJ - FISICOS'!AE124*'COMPRAS CONJ - PRECIOS'!AE124)/1000</f>
        <v>0</v>
      </c>
      <c r="AF124" s="459">
        <f>('COMPRAS CONJ - FISICOS'!AF124*'COMPRAS CONJ - PRECIOS'!AF124)/1000</f>
        <v>0</v>
      </c>
      <c r="AG124" s="459">
        <f>('COMPRAS CONJ - FISICOS'!AG124*'COMPRAS CONJ - PRECIOS'!AG124)/1000</f>
        <v>0</v>
      </c>
      <c r="AH124" s="459">
        <f>('COMPRAS CONJ - FISICOS'!AH124*'COMPRAS CONJ - PRECIOS'!AH124)/1000</f>
        <v>0</v>
      </c>
      <c r="AI124" s="459">
        <f>('COMPRAS CONJ - FISICOS'!AI124*'COMPRAS CONJ - PRECIOS'!AI124)/1000</f>
        <v>0</v>
      </c>
      <c r="AJ124" s="459">
        <f>('COMPRAS CONJ - FISICOS'!AJ124*'COMPRAS CONJ - PRECIOS'!AJ124)/1000</f>
        <v>0</v>
      </c>
      <c r="AK124" s="459">
        <f>('COMPRAS CONJ - FISICOS'!AK124*'COMPRAS CONJ - PRECIOS'!AK124)/1000</f>
        <v>0</v>
      </c>
      <c r="AL124" s="459">
        <f>('COMPRAS CONJ - FISICOS'!AL124*'COMPRAS CONJ - PRECIOS'!AL124)/1000</f>
        <v>0</v>
      </c>
      <c r="AM124" s="459">
        <f>('COMPRAS CONJ - FISICOS'!AM124*'COMPRAS CONJ - PRECIOS'!AM124)/1000</f>
        <v>0</v>
      </c>
      <c r="AN124" s="459">
        <f>('COMPRAS CONJ - FISICOS'!AN124*'COMPRAS CONJ - PRECIOS'!AN124)/1000</f>
        <v>0</v>
      </c>
      <c r="AO124" s="459">
        <f>('COMPRAS CONJ - FISICOS'!AO124*'COMPRAS CONJ - PRECIOS'!AO124)/1000</f>
        <v>0</v>
      </c>
      <c r="AP124" s="459">
        <f>('COMPRAS CONJ - FISICOS'!AP124*'COMPRAS CONJ - PRECIOS'!AP124)/1000</f>
        <v>0</v>
      </c>
      <c r="AQ124" s="459">
        <f>('COMPRAS CONJ - FISICOS'!AQ124*'COMPRAS CONJ - PRECIOS'!AQ124)/1000</f>
        <v>0</v>
      </c>
      <c r="AR124" s="459">
        <f>('COMPRAS CONJ - FISICOS'!AR124*'COMPRAS CONJ - PRECIOS'!AR124)/1000</f>
        <v>8.0548278425999988E-4</v>
      </c>
      <c r="AS124" s="459">
        <f>('COMPRAS CONJ - FISICOS'!AS124*'COMPRAS CONJ - PRECIOS'!AS124)/1000</f>
        <v>3.0029137051199991E-3</v>
      </c>
      <c r="AT124" s="459">
        <f>('COMPRAS CONJ - FISICOS'!AT124*'COMPRAS CONJ - PRECIOS'!AT124)/1000</f>
        <v>1.2834289572299998E-3</v>
      </c>
      <c r="AU124" s="459">
        <f>('COMPRAS CONJ - FISICOS'!AU124*'COMPRAS CONJ - PRECIOS'!AU124)/1000</f>
        <v>1.39722566508E-3</v>
      </c>
      <c r="AV124" s="459">
        <f>('COMPRAS CONJ - FISICOS'!AV124*'COMPRAS CONJ - PRECIOS'!AV124)/1000</f>
        <v>1.6099760319299996E-3</v>
      </c>
      <c r="AW124" s="459">
        <f>('COMPRAS CONJ - FISICOS'!AW124*'COMPRAS CONJ - PRECIOS'!AW124)/1000</f>
        <v>4.617837419999999E-6</v>
      </c>
      <c r="AX124" s="459">
        <f>('COMPRAS CONJ - FISICOS'!AX124*'COMPRAS CONJ - PRECIOS'!AX124)/1000</f>
        <v>1.6685236135049997E-3</v>
      </c>
      <c r="AY124" s="459">
        <f>('COMPRAS CONJ - FISICOS'!AY124*'COMPRAS CONJ - PRECIOS'!AY124)/1000</f>
        <v>3.2984552999999994E-7</v>
      </c>
      <c r="AZ124" s="459">
        <f>('COMPRAS CONJ - FISICOS'!AZ124*'COMPRAS CONJ - PRECIOS'!AZ124)/1000</f>
        <v>1.8275091589649997E-3</v>
      </c>
      <c r="BA124" s="459">
        <f>('COMPRAS CONJ - FISICOS'!BA124*'COMPRAS CONJ - PRECIOS'!BA124)/1000</f>
        <v>1.4584120108949998E-3</v>
      </c>
      <c r="BB124" s="459">
        <f>('COMPRAS CONJ - FISICOS'!BB124*'COMPRAS CONJ - PRECIOS'!BB124)/1000</f>
        <v>0</v>
      </c>
      <c r="BC124" s="459">
        <f>('COMPRAS CONJ - FISICOS'!BC124*'COMPRAS CONJ - PRECIOS'!BC124)/1000</f>
        <v>6.7288488119999993E-3</v>
      </c>
      <c r="BD124" s="459">
        <f>('COMPRAS CONJ - FISICOS'!BD124*'COMPRAS CONJ - PRECIOS'!BD124)/1000</f>
        <v>2.8127978891999991E-4</v>
      </c>
      <c r="BE124" s="459">
        <f>('COMPRAS CONJ - FISICOS'!BE124*'COMPRAS CONJ - PRECIOS'!BE124)/1000</f>
        <v>3.4620728223599996E-3</v>
      </c>
      <c r="BF124" s="459">
        <f>('COMPRAS CONJ - FISICOS'!BF124*'COMPRAS CONJ - PRECIOS'!BF124)/1000</f>
        <v>3.9912545361599988E-3</v>
      </c>
      <c r="BG124" s="459">
        <f>('COMPRAS CONJ - FISICOS'!BG124*'COMPRAS CONJ - PRECIOS'!BG124)/1000</f>
        <v>1.2059640323999999E-4</v>
      </c>
      <c r="BH124" s="459">
        <f>('COMPRAS CONJ - FISICOS'!BH124*'COMPRAS CONJ - PRECIOS'!BH124)/1000</f>
        <v>1.2413546319599998E-3</v>
      </c>
      <c r="BI124" s="459">
        <f>('COMPRAS CONJ - FISICOS'!BI124*'COMPRAS CONJ - PRECIOS'!BI124)/1000</f>
        <v>0</v>
      </c>
      <c r="BJ124" s="459">
        <f>('COMPRAS CONJ - FISICOS'!BJ124*'COMPRAS CONJ - PRECIOS'!BJ124)/1000</f>
        <v>3.6665332055999992E-4</v>
      </c>
      <c r="BK124" s="459">
        <f>('COMPRAS CONJ - FISICOS'!BK124*'COMPRAS CONJ - PRECIOS'!BK124)/1000</f>
        <v>0</v>
      </c>
      <c r="BL124" s="459">
        <f>('COMPRAS CONJ - FISICOS'!BL124*'COMPRAS CONJ - PRECIOS'!BL124)/1000</f>
        <v>0</v>
      </c>
      <c r="BM124" s="459">
        <f>('COMPRAS CONJ - FISICOS'!BM124*'COMPRAS CONJ - PRECIOS'!BM124)/1000</f>
        <v>2.4370872587999997E-4</v>
      </c>
      <c r="BN124" s="459">
        <f>('COMPRAS CONJ - FISICOS'!BN124*'COMPRAS CONJ - PRECIOS'!BN124)/1000</f>
        <v>2.0043491219999998E-3</v>
      </c>
      <c r="BO124" s="459">
        <f>('COMPRAS CONJ - FISICOS'!BO124*'COMPRAS CONJ - PRECIOS'!BO124)/1000</f>
        <v>2.0529902303999996E-3</v>
      </c>
      <c r="BP124" s="459">
        <f>('COMPRAS CONJ - FISICOS'!BP124*'COMPRAS CONJ - PRECIOS'!BP124)/1000</f>
        <v>0</v>
      </c>
      <c r="BQ124" s="459">
        <f>('COMPRAS CONJ - FISICOS'!BQ124*'COMPRAS CONJ - PRECIOS'!BQ124)/1000</f>
        <v>0</v>
      </c>
      <c r="BR124" s="459">
        <f>('COMPRAS CONJ - FISICOS'!BR124*'COMPRAS CONJ - PRECIOS'!BR124)/1000</f>
        <v>0</v>
      </c>
      <c r="BS124" s="459">
        <f>('COMPRAS CONJ - FISICOS'!BS124*'COMPRAS CONJ - PRECIOS'!BS124)/1000</f>
        <v>0</v>
      </c>
      <c r="BT124" s="459">
        <f>('COMPRAS CONJ - FISICOS'!BT124*'COMPRAS CONJ - PRECIOS'!BT124)/1000</f>
        <v>4.6178303810160297E-2</v>
      </c>
      <c r="BU124" s="459">
        <f>('COMPRAS CONJ - FISICOS'!BU124*'COMPRAS CONJ - PRECIOS'!BU124)/1000</f>
        <v>5.2376850056059597E-2</v>
      </c>
      <c r="BV124" s="459">
        <f>('COMPRAS CONJ - FISICOS'!BV124*'COMPRAS CONJ - PRECIOS'!BV124)/1000</f>
        <v>4.9958905805279244E-2</v>
      </c>
      <c r="BW124" s="459">
        <f>('COMPRAS CONJ - FISICOS'!BW124*'COMPRAS CONJ - PRECIOS'!BW124)/1000</f>
        <v>5.2888721638100183E-2</v>
      </c>
      <c r="BX124" s="459">
        <f>('COMPRAS CONJ - FISICOS'!BX124*'COMPRAS CONJ - PRECIOS'!BX124)/1000</f>
        <v>5.9907443641433786E-2</v>
      </c>
      <c r="BY124" s="459">
        <f>('COMPRAS CONJ - FISICOS'!BY124*'COMPRAS CONJ - PRECIOS'!BY124)/1000</f>
        <v>5.9559921862462721E-2</v>
      </c>
      <c r="BZ124" s="459">
        <f>('COMPRAS CONJ - FISICOS'!BZ124*'COMPRAS CONJ - PRECIOS'!BZ124)/1000</f>
        <v>5.195117656670397E-2</v>
      </c>
      <c r="CA124" s="459">
        <f>('COMPRAS CONJ - FISICOS'!CA124*'COMPRAS CONJ - PRECIOS'!CA124)/1000</f>
        <v>4.6409407039286941E-2</v>
      </c>
    </row>
    <row r="125" spans="1:79" x14ac:dyDescent="0.3">
      <c r="A125" s="9" t="s">
        <v>3425</v>
      </c>
      <c r="B125" s="17" t="s">
        <v>2958</v>
      </c>
      <c r="C125" s="441" t="s">
        <v>3538</v>
      </c>
      <c r="D125" s="498" t="s">
        <v>2820</v>
      </c>
      <c r="E125" s="439" t="s">
        <v>2999</v>
      </c>
      <c r="F125" s="439" t="s">
        <v>3539</v>
      </c>
      <c r="G125" s="439" t="s">
        <v>3540</v>
      </c>
      <c r="H125" s="439" t="s">
        <v>2806</v>
      </c>
      <c r="I125" s="13">
        <v>106.73</v>
      </c>
      <c r="J125" s="14">
        <v>19</v>
      </c>
      <c r="K125" s="24">
        <v>43277</v>
      </c>
      <c r="L125" s="24" t="s">
        <v>3707</v>
      </c>
      <c r="M125" s="439" t="s">
        <v>5735</v>
      </c>
      <c r="N125" s="459">
        <f>('COMPRAS CONJ - FISICOS'!N125*'COMPRAS CONJ - PRECIOS'!N125)/1000</f>
        <v>0</v>
      </c>
      <c r="O125" s="459">
        <f>('COMPRAS CONJ - FISICOS'!O125*'COMPRAS CONJ - PRECIOS'!O125)/1000</f>
        <v>0</v>
      </c>
      <c r="P125" s="459">
        <f>('COMPRAS CONJ - FISICOS'!P125*'COMPRAS CONJ - PRECIOS'!P125)/1000</f>
        <v>0</v>
      </c>
      <c r="Q125" s="459">
        <f>('COMPRAS CONJ - FISICOS'!Q125*'COMPRAS CONJ - PRECIOS'!Q125)/1000</f>
        <v>0</v>
      </c>
      <c r="R125" s="459">
        <f>('COMPRAS CONJ - FISICOS'!R125*'COMPRAS CONJ - PRECIOS'!R125)/1000</f>
        <v>0</v>
      </c>
      <c r="S125" s="459">
        <f>('COMPRAS CONJ - FISICOS'!S125*'COMPRAS CONJ - PRECIOS'!S125)/1000</f>
        <v>0</v>
      </c>
      <c r="T125" s="459">
        <f>('COMPRAS CONJ - FISICOS'!T125*'COMPRAS CONJ - PRECIOS'!T125)/1000</f>
        <v>0</v>
      </c>
      <c r="U125" s="459">
        <f>('COMPRAS CONJ - FISICOS'!U125*'COMPRAS CONJ - PRECIOS'!U125)/1000</f>
        <v>0</v>
      </c>
      <c r="V125" s="459">
        <f>('COMPRAS CONJ - FISICOS'!V125*'COMPRAS CONJ - PRECIOS'!V125)/1000</f>
        <v>0</v>
      </c>
      <c r="W125" s="459">
        <f>('COMPRAS CONJ - FISICOS'!W125*'COMPRAS CONJ - PRECIOS'!W125)/1000</f>
        <v>0</v>
      </c>
      <c r="X125" s="459">
        <f>('COMPRAS CONJ - FISICOS'!X125*'COMPRAS CONJ - PRECIOS'!X125)/1000</f>
        <v>0</v>
      </c>
      <c r="Y125" s="459">
        <f>('COMPRAS CONJ - FISICOS'!Y125*'COMPRAS CONJ - PRECIOS'!Y125)/1000</f>
        <v>0</v>
      </c>
      <c r="Z125" s="459">
        <f>('COMPRAS CONJ - FISICOS'!Z125*'COMPRAS CONJ - PRECIOS'!Z125)/1000</f>
        <v>0</v>
      </c>
      <c r="AA125" s="459">
        <f>('COMPRAS CONJ - FISICOS'!AA125*'COMPRAS CONJ - PRECIOS'!AA125)/1000</f>
        <v>0</v>
      </c>
      <c r="AB125" s="459">
        <f>('COMPRAS CONJ - FISICOS'!AB125*'COMPRAS CONJ - PRECIOS'!AB125)/1000</f>
        <v>0</v>
      </c>
      <c r="AC125" s="459">
        <f>('COMPRAS CONJ - FISICOS'!AC125*'COMPRAS CONJ - PRECIOS'!AC125)/1000</f>
        <v>0</v>
      </c>
      <c r="AD125" s="459">
        <f>('COMPRAS CONJ - FISICOS'!AD125*'COMPRAS CONJ - PRECIOS'!AD125)/1000</f>
        <v>0</v>
      </c>
      <c r="AE125" s="459">
        <f>('COMPRAS CONJ - FISICOS'!AE125*'COMPRAS CONJ - PRECIOS'!AE125)/1000</f>
        <v>0</v>
      </c>
      <c r="AF125" s="459">
        <f>('COMPRAS CONJ - FISICOS'!AF125*'COMPRAS CONJ - PRECIOS'!AF125)/1000</f>
        <v>0</v>
      </c>
      <c r="AG125" s="459">
        <f>('COMPRAS CONJ - FISICOS'!AG125*'COMPRAS CONJ - PRECIOS'!AG125)/1000</f>
        <v>0</v>
      </c>
      <c r="AH125" s="459">
        <f>('COMPRAS CONJ - FISICOS'!AH125*'COMPRAS CONJ - PRECIOS'!AH125)/1000</f>
        <v>0</v>
      </c>
      <c r="AI125" s="459">
        <f>('COMPRAS CONJ - FISICOS'!AI125*'COMPRAS CONJ - PRECIOS'!AI125)/1000</f>
        <v>0</v>
      </c>
      <c r="AJ125" s="459">
        <f>('COMPRAS CONJ - FISICOS'!AJ125*'COMPRAS CONJ - PRECIOS'!AJ125)/1000</f>
        <v>0</v>
      </c>
      <c r="AK125" s="459">
        <f>('COMPRAS CONJ - FISICOS'!AK125*'COMPRAS CONJ - PRECIOS'!AK125)/1000</f>
        <v>0</v>
      </c>
      <c r="AL125" s="459">
        <f>('COMPRAS CONJ - FISICOS'!AL125*'COMPRAS CONJ - PRECIOS'!AL125)/1000</f>
        <v>0</v>
      </c>
      <c r="AM125" s="459">
        <f>('COMPRAS CONJ - FISICOS'!AM125*'COMPRAS CONJ - PRECIOS'!AM125)/1000</f>
        <v>0</v>
      </c>
      <c r="AN125" s="459">
        <f>('COMPRAS CONJ - FISICOS'!AN125*'COMPRAS CONJ - PRECIOS'!AN125)/1000</f>
        <v>0</v>
      </c>
      <c r="AO125" s="459">
        <f>('COMPRAS CONJ - FISICOS'!AO125*'COMPRAS CONJ - PRECIOS'!AO125)/1000</f>
        <v>0</v>
      </c>
      <c r="AP125" s="459">
        <f>('COMPRAS CONJ - FISICOS'!AP125*'COMPRAS CONJ - PRECIOS'!AP125)/1000</f>
        <v>0</v>
      </c>
      <c r="AQ125" s="459">
        <f>('COMPRAS CONJ - FISICOS'!AQ125*'COMPRAS CONJ - PRECIOS'!AQ125)/1000</f>
        <v>0</v>
      </c>
      <c r="AR125" s="459">
        <f>('COMPRAS CONJ - FISICOS'!AR125*'COMPRAS CONJ - PRECIOS'!AR125)/1000</f>
        <v>0</v>
      </c>
      <c r="AS125" s="459">
        <f>('COMPRAS CONJ - FISICOS'!AS125*'COMPRAS CONJ - PRECIOS'!AS125)/1000</f>
        <v>0</v>
      </c>
      <c r="AT125" s="459">
        <f>('COMPRAS CONJ - FISICOS'!AT125*'COMPRAS CONJ - PRECIOS'!AT125)/1000</f>
        <v>0</v>
      </c>
      <c r="AU125" s="459">
        <f>('COMPRAS CONJ - FISICOS'!AU125*'COMPRAS CONJ - PRECIOS'!AU125)/1000</f>
        <v>0</v>
      </c>
      <c r="AV125" s="459">
        <f>('COMPRAS CONJ - FISICOS'!AV125*'COMPRAS CONJ - PRECIOS'!AV125)/1000</f>
        <v>0</v>
      </c>
      <c r="AW125" s="459">
        <f>('COMPRAS CONJ - FISICOS'!AW125*'COMPRAS CONJ - PRECIOS'!AW125)/1000</f>
        <v>0</v>
      </c>
      <c r="AX125" s="459">
        <f>('COMPRAS CONJ - FISICOS'!AX125*'COMPRAS CONJ - PRECIOS'!AX125)/1000</f>
        <v>0</v>
      </c>
      <c r="AY125" s="459">
        <f>('COMPRAS CONJ - FISICOS'!AY125*'COMPRAS CONJ - PRECIOS'!AY125)/1000</f>
        <v>0</v>
      </c>
      <c r="AZ125" s="459">
        <f>('COMPRAS CONJ - FISICOS'!AZ125*'COMPRAS CONJ - PRECIOS'!AZ125)/1000</f>
        <v>0</v>
      </c>
      <c r="BA125" s="459">
        <f>('COMPRAS CONJ - FISICOS'!BA125*'COMPRAS CONJ - PRECIOS'!BA125)/1000</f>
        <v>0</v>
      </c>
      <c r="BB125" s="459">
        <f>('COMPRAS CONJ - FISICOS'!BB125*'COMPRAS CONJ - PRECIOS'!BB125)/1000</f>
        <v>0</v>
      </c>
      <c r="BC125" s="459">
        <f>('COMPRAS CONJ - FISICOS'!BC125*'COMPRAS CONJ - PRECIOS'!BC125)/1000</f>
        <v>0</v>
      </c>
      <c r="BD125" s="459">
        <f>('COMPRAS CONJ - FISICOS'!BD125*'COMPRAS CONJ - PRECIOS'!BD125)/1000</f>
        <v>0</v>
      </c>
      <c r="BE125" s="459">
        <f>('COMPRAS CONJ - FISICOS'!BE125*'COMPRAS CONJ - PRECIOS'!BE125)/1000</f>
        <v>0</v>
      </c>
      <c r="BF125" s="459">
        <f>('COMPRAS CONJ - FISICOS'!BF125*'COMPRAS CONJ - PRECIOS'!BF125)/1000</f>
        <v>0</v>
      </c>
      <c r="BG125" s="459">
        <f>('COMPRAS CONJ - FISICOS'!BG125*'COMPRAS CONJ - PRECIOS'!BG125)/1000</f>
        <v>0</v>
      </c>
      <c r="BH125" s="459">
        <f>('COMPRAS CONJ - FISICOS'!BH125*'COMPRAS CONJ - PRECIOS'!BH125)/1000</f>
        <v>0</v>
      </c>
      <c r="BI125" s="459">
        <f>('COMPRAS CONJ - FISICOS'!BI125*'COMPRAS CONJ - PRECIOS'!BI125)/1000</f>
        <v>0</v>
      </c>
      <c r="BJ125" s="459">
        <f>('COMPRAS CONJ - FISICOS'!BJ125*'COMPRAS CONJ - PRECIOS'!BJ125)/1000</f>
        <v>0</v>
      </c>
      <c r="BK125" s="459">
        <f>('COMPRAS CONJ - FISICOS'!BK125*'COMPRAS CONJ - PRECIOS'!BK125)/1000</f>
        <v>0</v>
      </c>
      <c r="BL125" s="459">
        <f>('COMPRAS CONJ - FISICOS'!BL125*'COMPRAS CONJ - PRECIOS'!BL125)/1000</f>
        <v>0</v>
      </c>
      <c r="BM125" s="459">
        <f>('COMPRAS CONJ - FISICOS'!BM125*'COMPRAS CONJ - PRECIOS'!BM125)/1000</f>
        <v>0</v>
      </c>
      <c r="BN125" s="459">
        <f>('COMPRAS CONJ - FISICOS'!BN125*'COMPRAS CONJ - PRECIOS'!BN125)/1000</f>
        <v>0</v>
      </c>
      <c r="BO125" s="459">
        <f>('COMPRAS CONJ - FISICOS'!BO125*'COMPRAS CONJ - PRECIOS'!BO125)/1000</f>
        <v>0</v>
      </c>
      <c r="BP125" s="459">
        <f>('COMPRAS CONJ - FISICOS'!BP125*'COMPRAS CONJ - PRECIOS'!BP125)/1000</f>
        <v>0</v>
      </c>
      <c r="BQ125" s="459">
        <f>('COMPRAS CONJ - FISICOS'!BQ125*'COMPRAS CONJ - PRECIOS'!BQ125)/1000</f>
        <v>0</v>
      </c>
      <c r="BR125" s="459">
        <f>('COMPRAS CONJ - FISICOS'!BR125*'COMPRAS CONJ - PRECIOS'!BR125)/1000</f>
        <v>0</v>
      </c>
      <c r="BS125" s="459">
        <f>('COMPRAS CONJ - FISICOS'!BS125*'COMPRAS CONJ - PRECIOS'!BS125)/1000</f>
        <v>0</v>
      </c>
      <c r="BT125" s="459">
        <f>('COMPRAS CONJ - FISICOS'!BT125*'COMPRAS CONJ - PRECIOS'!BT125)/1000</f>
        <v>0</v>
      </c>
      <c r="BU125" s="459">
        <f>('COMPRAS CONJ - FISICOS'!BU125*'COMPRAS CONJ - PRECIOS'!BU125)/1000</f>
        <v>0</v>
      </c>
      <c r="BV125" s="459">
        <f>('COMPRAS CONJ - FISICOS'!BV125*'COMPRAS CONJ - PRECIOS'!BV125)/1000</f>
        <v>0</v>
      </c>
      <c r="BW125" s="459">
        <f>('COMPRAS CONJ - FISICOS'!BW125*'COMPRAS CONJ - PRECIOS'!BW125)/1000</f>
        <v>0</v>
      </c>
      <c r="BX125" s="459">
        <f>('COMPRAS CONJ - FISICOS'!BX125*'COMPRAS CONJ - PRECIOS'!BX125)/1000</f>
        <v>0</v>
      </c>
      <c r="BY125" s="459">
        <f>('COMPRAS CONJ - FISICOS'!BY125*'COMPRAS CONJ - PRECIOS'!BY125)/1000</f>
        <v>0</v>
      </c>
      <c r="BZ125" s="459">
        <f>('COMPRAS CONJ - FISICOS'!BZ125*'COMPRAS CONJ - PRECIOS'!BZ125)/1000</f>
        <v>0</v>
      </c>
      <c r="CA125" s="459">
        <f>('COMPRAS CONJ - FISICOS'!CA125*'COMPRAS CONJ - PRECIOS'!CA125)/1000</f>
        <v>0</v>
      </c>
    </row>
    <row r="126" spans="1:79" x14ac:dyDescent="0.3">
      <c r="A126" s="9" t="s">
        <v>3398</v>
      </c>
      <c r="B126" s="17" t="s">
        <v>2958</v>
      </c>
      <c r="C126" s="441" t="s">
        <v>3541</v>
      </c>
      <c r="D126" s="498" t="s">
        <v>2960</v>
      </c>
      <c r="E126" s="439" t="s">
        <v>3542</v>
      </c>
      <c r="F126" s="439" t="s">
        <v>2875</v>
      </c>
      <c r="G126" s="439" t="s">
        <v>3543</v>
      </c>
      <c r="H126" s="439" t="s">
        <v>3544</v>
      </c>
      <c r="I126" s="13">
        <v>123.79</v>
      </c>
      <c r="J126" s="14">
        <v>10</v>
      </c>
      <c r="K126" s="24">
        <v>43383</v>
      </c>
      <c r="L126" s="24" t="s">
        <v>3707</v>
      </c>
      <c r="M126" s="439" t="s">
        <v>5735</v>
      </c>
      <c r="N126" s="459">
        <f>('COMPRAS CONJ - FISICOS'!N126*'COMPRAS CONJ - PRECIOS'!N126)/1000</f>
        <v>0</v>
      </c>
      <c r="O126" s="459">
        <f>('COMPRAS CONJ - FISICOS'!O126*'COMPRAS CONJ - PRECIOS'!O126)/1000</f>
        <v>0</v>
      </c>
      <c r="P126" s="459">
        <f>('COMPRAS CONJ - FISICOS'!P126*'COMPRAS CONJ - PRECIOS'!P126)/1000</f>
        <v>0</v>
      </c>
      <c r="Q126" s="459">
        <f>('COMPRAS CONJ - FISICOS'!Q126*'COMPRAS CONJ - PRECIOS'!Q126)/1000</f>
        <v>0</v>
      </c>
      <c r="R126" s="459">
        <f>('COMPRAS CONJ - FISICOS'!R126*'COMPRAS CONJ - PRECIOS'!R126)/1000</f>
        <v>0</v>
      </c>
      <c r="S126" s="459">
        <f>('COMPRAS CONJ - FISICOS'!S126*'COMPRAS CONJ - PRECIOS'!S126)/1000</f>
        <v>0</v>
      </c>
      <c r="T126" s="459">
        <f>('COMPRAS CONJ - FISICOS'!T126*'COMPRAS CONJ - PRECIOS'!T126)/1000</f>
        <v>0</v>
      </c>
      <c r="U126" s="459">
        <f>('COMPRAS CONJ - FISICOS'!U126*'COMPRAS CONJ - PRECIOS'!U126)/1000</f>
        <v>0</v>
      </c>
      <c r="V126" s="459">
        <f>('COMPRAS CONJ - FISICOS'!V126*'COMPRAS CONJ - PRECIOS'!V126)/1000</f>
        <v>0</v>
      </c>
      <c r="W126" s="459">
        <f>('COMPRAS CONJ - FISICOS'!W126*'COMPRAS CONJ - PRECIOS'!W126)/1000</f>
        <v>0</v>
      </c>
      <c r="X126" s="459">
        <f>('COMPRAS CONJ - FISICOS'!X126*'COMPRAS CONJ - PRECIOS'!X126)/1000</f>
        <v>0</v>
      </c>
      <c r="Y126" s="459">
        <f>('COMPRAS CONJ - FISICOS'!Y126*'COMPRAS CONJ - PRECIOS'!Y126)/1000</f>
        <v>0</v>
      </c>
      <c r="Z126" s="459">
        <f>('COMPRAS CONJ - FISICOS'!Z126*'COMPRAS CONJ - PRECIOS'!Z126)/1000</f>
        <v>0</v>
      </c>
      <c r="AA126" s="459">
        <f>('COMPRAS CONJ - FISICOS'!AA126*'COMPRAS CONJ - PRECIOS'!AA126)/1000</f>
        <v>0</v>
      </c>
      <c r="AB126" s="459">
        <f>('COMPRAS CONJ - FISICOS'!AB126*'COMPRAS CONJ - PRECIOS'!AB126)/1000</f>
        <v>0</v>
      </c>
      <c r="AC126" s="459">
        <f>('COMPRAS CONJ - FISICOS'!AC126*'COMPRAS CONJ - PRECIOS'!AC126)/1000</f>
        <v>0</v>
      </c>
      <c r="AD126" s="459">
        <f>('COMPRAS CONJ - FISICOS'!AD126*'COMPRAS CONJ - PRECIOS'!AD126)/1000</f>
        <v>0</v>
      </c>
      <c r="AE126" s="459">
        <f>('COMPRAS CONJ - FISICOS'!AE126*'COMPRAS CONJ - PRECIOS'!AE126)/1000</f>
        <v>0</v>
      </c>
      <c r="AF126" s="459">
        <f>('COMPRAS CONJ - FISICOS'!AF126*'COMPRAS CONJ - PRECIOS'!AF126)/1000</f>
        <v>0</v>
      </c>
      <c r="AG126" s="459">
        <f>('COMPRAS CONJ - FISICOS'!AG126*'COMPRAS CONJ - PRECIOS'!AG126)/1000</f>
        <v>0</v>
      </c>
      <c r="AH126" s="459">
        <f>('COMPRAS CONJ - FISICOS'!AH126*'COMPRAS CONJ - PRECIOS'!AH126)/1000</f>
        <v>0</v>
      </c>
      <c r="AI126" s="459">
        <f>('COMPRAS CONJ - FISICOS'!AI126*'COMPRAS CONJ - PRECIOS'!AI126)/1000</f>
        <v>0</v>
      </c>
      <c r="AJ126" s="459">
        <f>('COMPRAS CONJ - FISICOS'!AJ126*'COMPRAS CONJ - PRECIOS'!AJ126)/1000</f>
        <v>0</v>
      </c>
      <c r="AK126" s="459">
        <f>('COMPRAS CONJ - FISICOS'!AK126*'COMPRAS CONJ - PRECIOS'!AK126)/1000</f>
        <v>0</v>
      </c>
      <c r="AL126" s="459">
        <f>('COMPRAS CONJ - FISICOS'!AL126*'COMPRAS CONJ - PRECIOS'!AL126)/1000</f>
        <v>0</v>
      </c>
      <c r="AM126" s="459">
        <f>('COMPRAS CONJ - FISICOS'!AM126*'COMPRAS CONJ - PRECIOS'!AM126)/1000</f>
        <v>0</v>
      </c>
      <c r="AN126" s="459">
        <f>('COMPRAS CONJ - FISICOS'!AN126*'COMPRAS CONJ - PRECIOS'!AN126)/1000</f>
        <v>0</v>
      </c>
      <c r="AO126" s="459">
        <f>('COMPRAS CONJ - FISICOS'!AO126*'COMPRAS CONJ - PRECIOS'!AO126)/1000</f>
        <v>0</v>
      </c>
      <c r="AP126" s="459">
        <f>('COMPRAS CONJ - FISICOS'!AP126*'COMPRAS CONJ - PRECIOS'!AP126)/1000</f>
        <v>0</v>
      </c>
      <c r="AQ126" s="459">
        <f>('COMPRAS CONJ - FISICOS'!AQ126*'COMPRAS CONJ - PRECIOS'!AQ126)/1000</f>
        <v>0</v>
      </c>
      <c r="AR126" s="459">
        <f>('COMPRAS CONJ - FISICOS'!AR126*'COMPRAS CONJ - PRECIOS'!AR126)/1000</f>
        <v>0</v>
      </c>
      <c r="AS126" s="459">
        <f>('COMPRAS CONJ - FISICOS'!AS126*'COMPRAS CONJ - PRECIOS'!AS126)/1000</f>
        <v>0</v>
      </c>
      <c r="AT126" s="459">
        <f>('COMPRAS CONJ - FISICOS'!AT126*'COMPRAS CONJ - PRECIOS'!AT126)/1000</f>
        <v>0</v>
      </c>
      <c r="AU126" s="459">
        <f>('COMPRAS CONJ - FISICOS'!AU126*'COMPRAS CONJ - PRECIOS'!AU126)/1000</f>
        <v>0</v>
      </c>
      <c r="AV126" s="459">
        <f>('COMPRAS CONJ - FISICOS'!AV126*'COMPRAS CONJ - PRECIOS'!AV126)/1000</f>
        <v>0</v>
      </c>
      <c r="AW126" s="459">
        <f>('COMPRAS CONJ - FISICOS'!AW126*'COMPRAS CONJ - PRECIOS'!AW126)/1000</f>
        <v>0</v>
      </c>
      <c r="AX126" s="459">
        <f>('COMPRAS CONJ - FISICOS'!AX126*'COMPRAS CONJ - PRECIOS'!AX126)/1000</f>
        <v>0</v>
      </c>
      <c r="AY126" s="459">
        <f>('COMPRAS CONJ - FISICOS'!AY126*'COMPRAS CONJ - PRECIOS'!AY126)/1000</f>
        <v>0</v>
      </c>
      <c r="AZ126" s="459">
        <f>('COMPRAS CONJ - FISICOS'!AZ126*'COMPRAS CONJ - PRECIOS'!AZ126)/1000</f>
        <v>0</v>
      </c>
      <c r="BA126" s="459">
        <f>('COMPRAS CONJ - FISICOS'!BA126*'COMPRAS CONJ - PRECIOS'!BA126)/1000</f>
        <v>0</v>
      </c>
      <c r="BB126" s="459">
        <f>('COMPRAS CONJ - FISICOS'!BB126*'COMPRAS CONJ - PRECIOS'!BB126)/1000</f>
        <v>0</v>
      </c>
      <c r="BC126" s="459">
        <f>('COMPRAS CONJ - FISICOS'!BC126*'COMPRAS CONJ - PRECIOS'!BC126)/1000</f>
        <v>0</v>
      </c>
      <c r="BD126" s="459">
        <f>('COMPRAS CONJ - FISICOS'!BD126*'COMPRAS CONJ - PRECIOS'!BD126)/1000</f>
        <v>0</v>
      </c>
      <c r="BE126" s="459">
        <f>('COMPRAS CONJ - FISICOS'!BE126*'COMPRAS CONJ - PRECIOS'!BE126)/1000</f>
        <v>0</v>
      </c>
      <c r="BF126" s="459">
        <f>('COMPRAS CONJ - FISICOS'!BF126*'COMPRAS CONJ - PRECIOS'!BF126)/1000</f>
        <v>0</v>
      </c>
      <c r="BG126" s="459">
        <f>('COMPRAS CONJ - FISICOS'!BG126*'COMPRAS CONJ - PRECIOS'!BG126)/1000</f>
        <v>0</v>
      </c>
      <c r="BH126" s="459">
        <f>('COMPRAS CONJ - FISICOS'!BH126*'COMPRAS CONJ - PRECIOS'!BH126)/1000</f>
        <v>0</v>
      </c>
      <c r="BI126" s="459">
        <f>('COMPRAS CONJ - FISICOS'!BI126*'COMPRAS CONJ - PRECIOS'!BI126)/1000</f>
        <v>0</v>
      </c>
      <c r="BJ126" s="459">
        <f>('COMPRAS CONJ - FISICOS'!BJ126*'COMPRAS CONJ - PRECIOS'!BJ126)/1000</f>
        <v>0</v>
      </c>
      <c r="BK126" s="459">
        <f>('COMPRAS CONJ - FISICOS'!BK126*'COMPRAS CONJ - PRECIOS'!BK126)/1000</f>
        <v>0</v>
      </c>
      <c r="BL126" s="459">
        <f>('COMPRAS CONJ - FISICOS'!BL126*'COMPRAS CONJ - PRECIOS'!BL126)/1000</f>
        <v>0</v>
      </c>
      <c r="BM126" s="459">
        <f>('COMPRAS CONJ - FISICOS'!BM126*'COMPRAS CONJ - PRECIOS'!BM126)/1000</f>
        <v>0</v>
      </c>
      <c r="BN126" s="459">
        <f>('COMPRAS CONJ - FISICOS'!BN126*'COMPRAS CONJ - PRECIOS'!BN126)/1000</f>
        <v>0</v>
      </c>
      <c r="BO126" s="459">
        <f>('COMPRAS CONJ - FISICOS'!BO126*'COMPRAS CONJ - PRECIOS'!BO126)/1000</f>
        <v>0</v>
      </c>
      <c r="BP126" s="459">
        <f>('COMPRAS CONJ - FISICOS'!BP126*'COMPRAS CONJ - PRECIOS'!BP126)/1000</f>
        <v>0</v>
      </c>
      <c r="BQ126" s="459">
        <f>('COMPRAS CONJ - FISICOS'!BQ126*'COMPRAS CONJ - PRECIOS'!BQ126)/1000</f>
        <v>0</v>
      </c>
      <c r="BR126" s="459">
        <f>('COMPRAS CONJ - FISICOS'!BR126*'COMPRAS CONJ - PRECIOS'!BR126)/1000</f>
        <v>0</v>
      </c>
      <c r="BS126" s="459">
        <f>('COMPRAS CONJ - FISICOS'!BS126*'COMPRAS CONJ - PRECIOS'!BS126)/1000</f>
        <v>0</v>
      </c>
      <c r="BT126" s="459">
        <f>('COMPRAS CONJ - FISICOS'!BT126*'COMPRAS CONJ - PRECIOS'!BT126)/1000</f>
        <v>0</v>
      </c>
      <c r="BU126" s="459">
        <f>('COMPRAS CONJ - FISICOS'!BU126*'COMPRAS CONJ - PRECIOS'!BU126)/1000</f>
        <v>0</v>
      </c>
      <c r="BV126" s="459">
        <f>('COMPRAS CONJ - FISICOS'!BV126*'COMPRAS CONJ - PRECIOS'!BV126)/1000</f>
        <v>0</v>
      </c>
      <c r="BW126" s="459">
        <f>('COMPRAS CONJ - FISICOS'!BW126*'COMPRAS CONJ - PRECIOS'!BW126)/1000</f>
        <v>0</v>
      </c>
      <c r="BX126" s="459">
        <f>('COMPRAS CONJ - FISICOS'!BX126*'COMPRAS CONJ - PRECIOS'!BX126)/1000</f>
        <v>0</v>
      </c>
      <c r="BY126" s="459">
        <f>('COMPRAS CONJ - FISICOS'!BY126*'COMPRAS CONJ - PRECIOS'!BY126)/1000</f>
        <v>0</v>
      </c>
      <c r="BZ126" s="459">
        <f>('COMPRAS CONJ - FISICOS'!BZ126*'COMPRAS CONJ - PRECIOS'!BZ126)/1000</f>
        <v>0</v>
      </c>
      <c r="CA126" s="459">
        <f>('COMPRAS CONJ - FISICOS'!CA126*'COMPRAS CONJ - PRECIOS'!CA126)/1000</f>
        <v>0</v>
      </c>
    </row>
    <row r="127" spans="1:79" x14ac:dyDescent="0.3">
      <c r="A127" s="9" t="s">
        <v>3398</v>
      </c>
      <c r="B127" s="17" t="s">
        <v>2958</v>
      </c>
      <c r="C127" s="441" t="s">
        <v>3545</v>
      </c>
      <c r="D127" s="11" t="s">
        <v>2960</v>
      </c>
      <c r="E127" s="9" t="s">
        <v>3527</v>
      </c>
      <c r="F127" s="9" t="s">
        <v>3546</v>
      </c>
      <c r="G127" s="9" t="s">
        <v>3547</v>
      </c>
      <c r="H127" s="12" t="s">
        <v>6717</v>
      </c>
      <c r="I127" s="13">
        <v>120.79</v>
      </c>
      <c r="J127" s="14">
        <v>10</v>
      </c>
      <c r="K127" s="24">
        <v>43238</v>
      </c>
      <c r="L127" s="24">
        <v>44254</v>
      </c>
      <c r="M127" s="689">
        <v>44254</v>
      </c>
      <c r="N127" s="459">
        <f>('COMPRAS CONJ - FISICOS'!N127*'COMPRAS CONJ - PRECIOS'!N127)/1000</f>
        <v>0</v>
      </c>
      <c r="O127" s="459">
        <f>('COMPRAS CONJ - FISICOS'!O127*'COMPRAS CONJ - PRECIOS'!O127)/1000</f>
        <v>0</v>
      </c>
      <c r="P127" s="459">
        <f>('COMPRAS CONJ - FISICOS'!P127*'COMPRAS CONJ - PRECIOS'!P127)/1000</f>
        <v>0</v>
      </c>
      <c r="Q127" s="459">
        <f>('COMPRAS CONJ - FISICOS'!Q127*'COMPRAS CONJ - PRECIOS'!Q127)/1000</f>
        <v>0</v>
      </c>
      <c r="R127" s="459">
        <f>('COMPRAS CONJ - FISICOS'!R127*'COMPRAS CONJ - PRECIOS'!R127)/1000</f>
        <v>0</v>
      </c>
      <c r="S127" s="459">
        <f>('COMPRAS CONJ - FISICOS'!S127*'COMPRAS CONJ - PRECIOS'!S127)/1000</f>
        <v>0</v>
      </c>
      <c r="T127" s="459">
        <f>('COMPRAS CONJ - FISICOS'!T127*'COMPRAS CONJ - PRECIOS'!T127)/1000</f>
        <v>0</v>
      </c>
      <c r="U127" s="459">
        <f>('COMPRAS CONJ - FISICOS'!U127*'COMPRAS CONJ - PRECIOS'!U127)/1000</f>
        <v>0</v>
      </c>
      <c r="V127" s="459">
        <f>('COMPRAS CONJ - FISICOS'!V127*'COMPRAS CONJ - PRECIOS'!V127)/1000</f>
        <v>0</v>
      </c>
      <c r="W127" s="459">
        <f>('COMPRAS CONJ - FISICOS'!W127*'COMPRAS CONJ - PRECIOS'!W127)/1000</f>
        <v>0</v>
      </c>
      <c r="X127" s="459">
        <f>('COMPRAS CONJ - FISICOS'!X127*'COMPRAS CONJ - PRECIOS'!X127)/1000</f>
        <v>0</v>
      </c>
      <c r="Y127" s="459">
        <f>('COMPRAS CONJ - FISICOS'!Y127*'COMPRAS CONJ - PRECIOS'!Y127)/1000</f>
        <v>0</v>
      </c>
      <c r="Z127" s="459">
        <f>('COMPRAS CONJ - FISICOS'!Z127*'COMPRAS CONJ - PRECIOS'!Z127)/1000</f>
        <v>0</v>
      </c>
      <c r="AA127" s="459">
        <f>('COMPRAS CONJ - FISICOS'!AA127*'COMPRAS CONJ - PRECIOS'!AA127)/1000</f>
        <v>0</v>
      </c>
      <c r="AB127" s="459">
        <f>('COMPRAS CONJ - FISICOS'!AB127*'COMPRAS CONJ - PRECIOS'!AB127)/1000</f>
        <v>0</v>
      </c>
      <c r="AC127" s="459">
        <f>('COMPRAS CONJ - FISICOS'!AC127*'COMPRAS CONJ - PRECIOS'!AC127)/1000</f>
        <v>0</v>
      </c>
      <c r="AD127" s="459">
        <f>('COMPRAS CONJ - FISICOS'!AD127*'COMPRAS CONJ - PRECIOS'!AD127)/1000</f>
        <v>0</v>
      </c>
      <c r="AE127" s="459">
        <f>('COMPRAS CONJ - FISICOS'!AE127*'COMPRAS CONJ - PRECIOS'!AE127)/1000</f>
        <v>0</v>
      </c>
      <c r="AF127" s="459">
        <f>('COMPRAS CONJ - FISICOS'!AF127*'COMPRAS CONJ - PRECIOS'!AF127)/1000</f>
        <v>0</v>
      </c>
      <c r="AG127" s="459">
        <f>('COMPRAS CONJ - FISICOS'!AG127*'COMPRAS CONJ - PRECIOS'!AG127)/1000</f>
        <v>0</v>
      </c>
      <c r="AH127" s="459">
        <f>('COMPRAS CONJ - FISICOS'!AH127*'COMPRAS CONJ - PRECIOS'!AH127)/1000</f>
        <v>0</v>
      </c>
      <c r="AI127" s="459">
        <f>('COMPRAS CONJ - FISICOS'!AI127*'COMPRAS CONJ - PRECIOS'!AI127)/1000</f>
        <v>0</v>
      </c>
      <c r="AJ127" s="459">
        <f>('COMPRAS CONJ - FISICOS'!AJ127*'COMPRAS CONJ - PRECIOS'!AJ127)/1000</f>
        <v>0</v>
      </c>
      <c r="AK127" s="459">
        <f>('COMPRAS CONJ - FISICOS'!AK127*'COMPRAS CONJ - PRECIOS'!AK127)/1000</f>
        <v>0</v>
      </c>
      <c r="AL127" s="459">
        <f>('COMPRAS CONJ - FISICOS'!AL127*'COMPRAS CONJ - PRECIOS'!AL127)/1000</f>
        <v>0</v>
      </c>
      <c r="AM127" s="459">
        <f>('COMPRAS CONJ - FISICOS'!AM127*'COMPRAS CONJ - PRECIOS'!AM127)/1000</f>
        <v>0</v>
      </c>
      <c r="AN127" s="459">
        <f>('COMPRAS CONJ - FISICOS'!AN127*'COMPRAS CONJ - PRECIOS'!AN127)/1000</f>
        <v>0</v>
      </c>
      <c r="AO127" s="459">
        <f>('COMPRAS CONJ - FISICOS'!AO127*'COMPRAS CONJ - PRECIOS'!AO127)/1000</f>
        <v>0</v>
      </c>
      <c r="AP127" s="459">
        <f>('COMPRAS CONJ - FISICOS'!AP127*'COMPRAS CONJ - PRECIOS'!AP127)/1000</f>
        <v>0</v>
      </c>
      <c r="AQ127" s="459">
        <f>('COMPRAS CONJ - FISICOS'!AQ127*'COMPRAS CONJ - PRECIOS'!AQ127)/1000</f>
        <v>0</v>
      </c>
      <c r="AR127" s="459">
        <f>('COMPRAS CONJ - FISICOS'!AR127*'COMPRAS CONJ - PRECIOS'!AR127)/1000</f>
        <v>0</v>
      </c>
      <c r="AS127" s="459">
        <f>('COMPRAS CONJ - FISICOS'!AS127*'COMPRAS CONJ - PRECIOS'!AS127)/1000</f>
        <v>0</v>
      </c>
      <c r="AT127" s="459">
        <f>('COMPRAS CONJ - FISICOS'!AT127*'COMPRAS CONJ - PRECIOS'!AT127)/1000</f>
        <v>0</v>
      </c>
      <c r="AU127" s="459">
        <f>('COMPRAS CONJ - FISICOS'!AU127*'COMPRAS CONJ - PRECIOS'!AU127)/1000</f>
        <v>0</v>
      </c>
      <c r="AV127" s="459">
        <f>('COMPRAS CONJ - FISICOS'!AV127*'COMPRAS CONJ - PRECIOS'!AV127)/1000</f>
        <v>0</v>
      </c>
      <c r="AW127" s="459">
        <f>('COMPRAS CONJ - FISICOS'!AW127*'COMPRAS CONJ - PRECIOS'!AW127)/1000</f>
        <v>0</v>
      </c>
      <c r="AX127" s="459">
        <f>('COMPRAS CONJ - FISICOS'!AX127*'COMPRAS CONJ - PRECIOS'!AX127)/1000</f>
        <v>0</v>
      </c>
      <c r="AY127" s="459">
        <f>('COMPRAS CONJ - FISICOS'!AY127*'COMPRAS CONJ - PRECIOS'!AY127)/1000</f>
        <v>0</v>
      </c>
      <c r="AZ127" s="459">
        <f>('COMPRAS CONJ - FISICOS'!AZ127*'COMPRAS CONJ - PRECIOS'!AZ127)/1000</f>
        <v>0</v>
      </c>
      <c r="BA127" s="459">
        <f>('COMPRAS CONJ - FISICOS'!BA127*'COMPRAS CONJ - PRECIOS'!BA127)/1000</f>
        <v>0</v>
      </c>
      <c r="BB127" s="459">
        <f>('COMPRAS CONJ - FISICOS'!BB127*'COMPRAS CONJ - PRECIOS'!BB127)/1000</f>
        <v>0</v>
      </c>
      <c r="BC127" s="459">
        <f>('COMPRAS CONJ - FISICOS'!BC127*'COMPRAS CONJ - PRECIOS'!BC127)/1000</f>
        <v>0</v>
      </c>
      <c r="BD127" s="459">
        <f>('COMPRAS CONJ - FISICOS'!BD127*'COMPRAS CONJ - PRECIOS'!BD127)/1000</f>
        <v>0</v>
      </c>
      <c r="BE127" s="459">
        <f>('COMPRAS CONJ - FISICOS'!BE127*'COMPRAS CONJ - PRECIOS'!BE127)/1000</f>
        <v>2.8474485460274344E-2</v>
      </c>
      <c r="BF127" s="459">
        <f>('COMPRAS CONJ - FISICOS'!BF127*'COMPRAS CONJ - PRECIOS'!BF127)/1000</f>
        <v>0.36645056814016658</v>
      </c>
      <c r="BG127" s="459">
        <f>('COMPRAS CONJ - FISICOS'!BG127*'COMPRAS CONJ - PRECIOS'!BG127)/1000</f>
        <v>0.30055027726334799</v>
      </c>
      <c r="BH127" s="459">
        <f>('COMPRAS CONJ - FISICOS'!BH127*'COMPRAS CONJ - PRECIOS'!BH127)/1000</f>
        <v>0.49493408800745664</v>
      </c>
      <c r="BI127" s="459">
        <f>('COMPRAS CONJ - FISICOS'!BI127*'COMPRAS CONJ - PRECIOS'!BI127)/1000</f>
        <v>0.53240552810281894</v>
      </c>
      <c r="BJ127" s="459">
        <f>('COMPRAS CONJ - FISICOS'!BJ127*'COMPRAS CONJ - PRECIOS'!BJ127)/1000</f>
        <v>0.51496912484693402</v>
      </c>
      <c r="BK127" s="459">
        <f>('COMPRAS CONJ - FISICOS'!BK127*'COMPRAS CONJ - PRECIOS'!BK127)/1000</f>
        <v>0.61797323527953429</v>
      </c>
      <c r="BL127" s="459">
        <f>('COMPRAS CONJ - FISICOS'!BL127*'COMPRAS CONJ - PRECIOS'!BL127)/1000</f>
        <v>0.41278714505223535</v>
      </c>
      <c r="BM127" s="459">
        <f>('COMPRAS CONJ - FISICOS'!BM127*'COMPRAS CONJ - PRECIOS'!BM127)/1000</f>
        <v>0.679214409118016</v>
      </c>
      <c r="BN127" s="459">
        <f>('COMPRAS CONJ - FISICOS'!BN127*'COMPRAS CONJ - PRECIOS'!BN127)/1000</f>
        <v>0.55577373318587364</v>
      </c>
      <c r="BO127" s="459">
        <f>('COMPRAS CONJ - FISICOS'!BO127*'COMPRAS CONJ - PRECIOS'!BO127)/1000</f>
        <v>0.82827690859088088</v>
      </c>
      <c r="BP127" s="459">
        <f>('COMPRAS CONJ - FISICOS'!BP127*'COMPRAS CONJ - PRECIOS'!BP127)/1000</f>
        <v>0.8189086600364931</v>
      </c>
      <c r="BQ127" s="459">
        <f>('COMPRAS CONJ - FISICOS'!BQ127*'COMPRAS CONJ - PRECIOS'!BQ127)/1000</f>
        <v>0.63202746367864071</v>
      </c>
      <c r="BR127" s="459">
        <f>('COMPRAS CONJ - FISICOS'!BR127*'COMPRAS CONJ - PRECIOS'!BR127)/1000</f>
        <v>0.78246583491105959</v>
      </c>
      <c r="BS127" s="459">
        <f>('COMPRAS CONJ - FISICOS'!BS127*'COMPRAS CONJ - PRECIOS'!BS127)/1000</f>
        <v>0.62595094246164473</v>
      </c>
      <c r="BT127" s="459">
        <f>('COMPRAS CONJ - FISICOS'!BT127*'COMPRAS CONJ - PRECIOS'!BT127)/1000</f>
        <v>0.73342756393551223</v>
      </c>
      <c r="BU127" s="459">
        <f>('COMPRAS CONJ - FISICOS'!BU127*'COMPRAS CONJ - PRECIOS'!BU127)/1000</f>
        <v>0.83187606242867851</v>
      </c>
      <c r="BV127" s="459">
        <f>('COMPRAS CONJ - FISICOS'!BV127*'COMPRAS CONJ - PRECIOS'!BV127)/1000</f>
        <v>0.79347302863878166</v>
      </c>
      <c r="BW127" s="459">
        <f>('COMPRAS CONJ - FISICOS'!BW127*'COMPRAS CONJ - PRECIOS'!BW127)/1000</f>
        <v>0.84000587007616601</v>
      </c>
      <c r="BX127" s="459">
        <f>('COMPRAS CONJ - FISICOS'!BX127*'COMPRAS CONJ - PRECIOS'!BX127)/1000</f>
        <v>0.95148082164666792</v>
      </c>
      <c r="BY127" s="459">
        <f>('COMPRAS CONJ - FISICOS'!BY127*'COMPRAS CONJ - PRECIOS'!BY127)/1000</f>
        <v>0.94596130207286322</v>
      </c>
      <c r="BZ127" s="459">
        <f>('COMPRAS CONJ - FISICOS'!BZ127*'COMPRAS CONJ - PRECIOS'!BZ127)/1000</f>
        <v>0.82511529720842514</v>
      </c>
      <c r="CA127" s="459">
        <f>('COMPRAS CONJ - FISICOS'!CA127*'COMPRAS CONJ - PRECIOS'!CA127)/1000</f>
        <v>0.73709806424346613</v>
      </c>
    </row>
    <row r="128" spans="1:79" x14ac:dyDescent="0.3">
      <c r="A128" s="9" t="s">
        <v>3398</v>
      </c>
      <c r="B128" s="17" t="s">
        <v>2958</v>
      </c>
      <c r="C128" s="441" t="s">
        <v>3548</v>
      </c>
      <c r="D128" s="498" t="s">
        <v>2960</v>
      </c>
      <c r="E128" s="439" t="s">
        <v>3542</v>
      </c>
      <c r="F128" s="439" t="s">
        <v>3549</v>
      </c>
      <c r="G128" s="439" t="s">
        <v>3550</v>
      </c>
      <c r="H128" s="439" t="s">
        <v>3551</v>
      </c>
      <c r="I128" s="13">
        <v>129.83000000000001</v>
      </c>
      <c r="J128" s="14">
        <v>6</v>
      </c>
      <c r="K128" s="24">
        <v>43383</v>
      </c>
      <c r="L128" s="24" t="s">
        <v>3707</v>
      </c>
      <c r="M128" s="439" t="s">
        <v>5735</v>
      </c>
      <c r="N128" s="459">
        <f>('COMPRAS CONJ - FISICOS'!N128*'COMPRAS CONJ - PRECIOS'!N128)/1000</f>
        <v>0</v>
      </c>
      <c r="O128" s="459">
        <f>('COMPRAS CONJ - FISICOS'!O128*'COMPRAS CONJ - PRECIOS'!O128)/1000</f>
        <v>0</v>
      </c>
      <c r="P128" s="459">
        <f>('COMPRAS CONJ - FISICOS'!P128*'COMPRAS CONJ - PRECIOS'!P128)/1000</f>
        <v>0</v>
      </c>
      <c r="Q128" s="459">
        <f>('COMPRAS CONJ - FISICOS'!Q128*'COMPRAS CONJ - PRECIOS'!Q128)/1000</f>
        <v>0</v>
      </c>
      <c r="R128" s="459">
        <f>('COMPRAS CONJ - FISICOS'!R128*'COMPRAS CONJ - PRECIOS'!R128)/1000</f>
        <v>0</v>
      </c>
      <c r="S128" s="459">
        <f>('COMPRAS CONJ - FISICOS'!S128*'COMPRAS CONJ - PRECIOS'!S128)/1000</f>
        <v>0</v>
      </c>
      <c r="T128" s="459">
        <f>('COMPRAS CONJ - FISICOS'!T128*'COMPRAS CONJ - PRECIOS'!T128)/1000</f>
        <v>0</v>
      </c>
      <c r="U128" s="459">
        <f>('COMPRAS CONJ - FISICOS'!U128*'COMPRAS CONJ - PRECIOS'!U128)/1000</f>
        <v>0</v>
      </c>
      <c r="V128" s="459">
        <f>('COMPRAS CONJ - FISICOS'!V128*'COMPRAS CONJ - PRECIOS'!V128)/1000</f>
        <v>0</v>
      </c>
      <c r="W128" s="459">
        <f>('COMPRAS CONJ - FISICOS'!W128*'COMPRAS CONJ - PRECIOS'!W128)/1000</f>
        <v>0</v>
      </c>
      <c r="X128" s="459">
        <f>('COMPRAS CONJ - FISICOS'!X128*'COMPRAS CONJ - PRECIOS'!X128)/1000</f>
        <v>0</v>
      </c>
      <c r="Y128" s="459">
        <f>('COMPRAS CONJ - FISICOS'!Y128*'COMPRAS CONJ - PRECIOS'!Y128)/1000</f>
        <v>0</v>
      </c>
      <c r="Z128" s="459">
        <f>('COMPRAS CONJ - FISICOS'!Z128*'COMPRAS CONJ - PRECIOS'!Z128)/1000</f>
        <v>0</v>
      </c>
      <c r="AA128" s="459">
        <f>('COMPRAS CONJ - FISICOS'!AA128*'COMPRAS CONJ - PRECIOS'!AA128)/1000</f>
        <v>0</v>
      </c>
      <c r="AB128" s="459">
        <f>('COMPRAS CONJ - FISICOS'!AB128*'COMPRAS CONJ - PRECIOS'!AB128)/1000</f>
        <v>0</v>
      </c>
      <c r="AC128" s="459">
        <f>('COMPRAS CONJ - FISICOS'!AC128*'COMPRAS CONJ - PRECIOS'!AC128)/1000</f>
        <v>0</v>
      </c>
      <c r="AD128" s="459">
        <f>('COMPRAS CONJ - FISICOS'!AD128*'COMPRAS CONJ - PRECIOS'!AD128)/1000</f>
        <v>0</v>
      </c>
      <c r="AE128" s="459">
        <f>('COMPRAS CONJ - FISICOS'!AE128*'COMPRAS CONJ - PRECIOS'!AE128)/1000</f>
        <v>0</v>
      </c>
      <c r="AF128" s="459">
        <f>('COMPRAS CONJ - FISICOS'!AF128*'COMPRAS CONJ - PRECIOS'!AF128)/1000</f>
        <v>0</v>
      </c>
      <c r="AG128" s="459">
        <f>('COMPRAS CONJ - FISICOS'!AG128*'COMPRAS CONJ - PRECIOS'!AG128)/1000</f>
        <v>0</v>
      </c>
      <c r="AH128" s="459">
        <f>('COMPRAS CONJ - FISICOS'!AH128*'COMPRAS CONJ - PRECIOS'!AH128)/1000</f>
        <v>0</v>
      </c>
      <c r="AI128" s="459">
        <f>('COMPRAS CONJ - FISICOS'!AI128*'COMPRAS CONJ - PRECIOS'!AI128)/1000</f>
        <v>0</v>
      </c>
      <c r="AJ128" s="459">
        <f>('COMPRAS CONJ - FISICOS'!AJ128*'COMPRAS CONJ - PRECIOS'!AJ128)/1000</f>
        <v>0</v>
      </c>
      <c r="AK128" s="459">
        <f>('COMPRAS CONJ - FISICOS'!AK128*'COMPRAS CONJ - PRECIOS'!AK128)/1000</f>
        <v>0</v>
      </c>
      <c r="AL128" s="459">
        <f>('COMPRAS CONJ - FISICOS'!AL128*'COMPRAS CONJ - PRECIOS'!AL128)/1000</f>
        <v>0</v>
      </c>
      <c r="AM128" s="459">
        <f>('COMPRAS CONJ - FISICOS'!AM128*'COMPRAS CONJ - PRECIOS'!AM128)/1000</f>
        <v>0</v>
      </c>
      <c r="AN128" s="459">
        <f>('COMPRAS CONJ - FISICOS'!AN128*'COMPRAS CONJ - PRECIOS'!AN128)/1000</f>
        <v>0</v>
      </c>
      <c r="AO128" s="459">
        <f>('COMPRAS CONJ - FISICOS'!AO128*'COMPRAS CONJ - PRECIOS'!AO128)/1000</f>
        <v>0</v>
      </c>
      <c r="AP128" s="459">
        <f>('COMPRAS CONJ - FISICOS'!AP128*'COMPRAS CONJ - PRECIOS'!AP128)/1000</f>
        <v>0</v>
      </c>
      <c r="AQ128" s="459">
        <f>('COMPRAS CONJ - FISICOS'!AQ128*'COMPRAS CONJ - PRECIOS'!AQ128)/1000</f>
        <v>0</v>
      </c>
      <c r="AR128" s="459">
        <f>('COMPRAS CONJ - FISICOS'!AR128*'COMPRAS CONJ - PRECIOS'!AR128)/1000</f>
        <v>0</v>
      </c>
      <c r="AS128" s="459">
        <f>('COMPRAS CONJ - FISICOS'!AS128*'COMPRAS CONJ - PRECIOS'!AS128)/1000</f>
        <v>0</v>
      </c>
      <c r="AT128" s="459">
        <f>('COMPRAS CONJ - FISICOS'!AT128*'COMPRAS CONJ - PRECIOS'!AT128)/1000</f>
        <v>0</v>
      </c>
      <c r="AU128" s="459">
        <f>('COMPRAS CONJ - FISICOS'!AU128*'COMPRAS CONJ - PRECIOS'!AU128)/1000</f>
        <v>0</v>
      </c>
      <c r="AV128" s="459">
        <f>('COMPRAS CONJ - FISICOS'!AV128*'COMPRAS CONJ - PRECIOS'!AV128)/1000</f>
        <v>0</v>
      </c>
      <c r="AW128" s="459">
        <f>('COMPRAS CONJ - FISICOS'!AW128*'COMPRAS CONJ - PRECIOS'!AW128)/1000</f>
        <v>0</v>
      </c>
      <c r="AX128" s="459">
        <f>('COMPRAS CONJ - FISICOS'!AX128*'COMPRAS CONJ - PRECIOS'!AX128)/1000</f>
        <v>0</v>
      </c>
      <c r="AY128" s="459">
        <f>('COMPRAS CONJ - FISICOS'!AY128*'COMPRAS CONJ - PRECIOS'!AY128)/1000</f>
        <v>0</v>
      </c>
      <c r="AZ128" s="459">
        <f>('COMPRAS CONJ - FISICOS'!AZ128*'COMPRAS CONJ - PRECIOS'!AZ128)/1000</f>
        <v>0</v>
      </c>
      <c r="BA128" s="459">
        <f>('COMPRAS CONJ - FISICOS'!BA128*'COMPRAS CONJ - PRECIOS'!BA128)/1000</f>
        <v>0</v>
      </c>
      <c r="BB128" s="459">
        <f>('COMPRAS CONJ - FISICOS'!BB128*'COMPRAS CONJ - PRECIOS'!BB128)/1000</f>
        <v>0</v>
      </c>
      <c r="BC128" s="459">
        <f>('COMPRAS CONJ - FISICOS'!BC128*'COMPRAS CONJ - PRECIOS'!BC128)/1000</f>
        <v>0</v>
      </c>
      <c r="BD128" s="459">
        <f>('COMPRAS CONJ - FISICOS'!BD128*'COMPRAS CONJ - PRECIOS'!BD128)/1000</f>
        <v>0</v>
      </c>
      <c r="BE128" s="459">
        <f>('COMPRAS CONJ - FISICOS'!BE128*'COMPRAS CONJ - PRECIOS'!BE128)/1000</f>
        <v>0</v>
      </c>
      <c r="BF128" s="459">
        <f>('COMPRAS CONJ - FISICOS'!BF128*'COMPRAS CONJ - PRECIOS'!BF128)/1000</f>
        <v>0</v>
      </c>
      <c r="BG128" s="459">
        <f>('COMPRAS CONJ - FISICOS'!BG128*'COMPRAS CONJ - PRECIOS'!BG128)/1000</f>
        <v>0</v>
      </c>
      <c r="BH128" s="459">
        <f>('COMPRAS CONJ - FISICOS'!BH128*'COMPRAS CONJ - PRECIOS'!BH128)/1000</f>
        <v>0</v>
      </c>
      <c r="BI128" s="459">
        <f>('COMPRAS CONJ - FISICOS'!BI128*'COMPRAS CONJ - PRECIOS'!BI128)/1000</f>
        <v>0</v>
      </c>
      <c r="BJ128" s="459">
        <f>('COMPRAS CONJ - FISICOS'!BJ128*'COMPRAS CONJ - PRECIOS'!BJ128)/1000</f>
        <v>0</v>
      </c>
      <c r="BK128" s="459">
        <f>('COMPRAS CONJ - FISICOS'!BK128*'COMPRAS CONJ - PRECIOS'!BK128)/1000</f>
        <v>0</v>
      </c>
      <c r="BL128" s="459">
        <f>('COMPRAS CONJ - FISICOS'!BL128*'COMPRAS CONJ - PRECIOS'!BL128)/1000</f>
        <v>0</v>
      </c>
      <c r="BM128" s="459">
        <f>('COMPRAS CONJ - FISICOS'!BM128*'COMPRAS CONJ - PRECIOS'!BM128)/1000</f>
        <v>0</v>
      </c>
      <c r="BN128" s="459">
        <f>('COMPRAS CONJ - FISICOS'!BN128*'COMPRAS CONJ - PRECIOS'!BN128)/1000</f>
        <v>0</v>
      </c>
      <c r="BO128" s="459">
        <f>('COMPRAS CONJ - FISICOS'!BO128*'COMPRAS CONJ - PRECIOS'!BO128)/1000</f>
        <v>0</v>
      </c>
      <c r="BP128" s="459">
        <f>('COMPRAS CONJ - FISICOS'!BP128*'COMPRAS CONJ - PRECIOS'!BP128)/1000</f>
        <v>0</v>
      </c>
      <c r="BQ128" s="459">
        <f>('COMPRAS CONJ - FISICOS'!BQ128*'COMPRAS CONJ - PRECIOS'!BQ128)/1000</f>
        <v>0</v>
      </c>
      <c r="BR128" s="459">
        <f>('COMPRAS CONJ - FISICOS'!BR128*'COMPRAS CONJ - PRECIOS'!BR128)/1000</f>
        <v>0</v>
      </c>
      <c r="BS128" s="459">
        <f>('COMPRAS CONJ - FISICOS'!BS128*'COMPRAS CONJ - PRECIOS'!BS128)/1000</f>
        <v>0</v>
      </c>
      <c r="BT128" s="459">
        <f>('COMPRAS CONJ - FISICOS'!BT128*'COMPRAS CONJ - PRECIOS'!BT128)/1000</f>
        <v>0</v>
      </c>
      <c r="BU128" s="459">
        <f>('COMPRAS CONJ - FISICOS'!BU128*'COMPRAS CONJ - PRECIOS'!BU128)/1000</f>
        <v>0</v>
      </c>
      <c r="BV128" s="459">
        <f>('COMPRAS CONJ - FISICOS'!BV128*'COMPRAS CONJ - PRECIOS'!BV128)/1000</f>
        <v>0</v>
      </c>
      <c r="BW128" s="459">
        <f>('COMPRAS CONJ - FISICOS'!BW128*'COMPRAS CONJ - PRECIOS'!BW128)/1000</f>
        <v>0</v>
      </c>
      <c r="BX128" s="459">
        <f>('COMPRAS CONJ - FISICOS'!BX128*'COMPRAS CONJ - PRECIOS'!BX128)/1000</f>
        <v>0</v>
      </c>
      <c r="BY128" s="459">
        <f>('COMPRAS CONJ - FISICOS'!BY128*'COMPRAS CONJ - PRECIOS'!BY128)/1000</f>
        <v>0</v>
      </c>
      <c r="BZ128" s="459">
        <f>('COMPRAS CONJ - FISICOS'!BZ128*'COMPRAS CONJ - PRECIOS'!BZ128)/1000</f>
        <v>0</v>
      </c>
      <c r="CA128" s="459">
        <f>('COMPRAS CONJ - FISICOS'!CA128*'COMPRAS CONJ - PRECIOS'!CA128)/1000</f>
        <v>0</v>
      </c>
    </row>
    <row r="129" spans="1:79" x14ac:dyDescent="0.3">
      <c r="A129" s="9" t="s">
        <v>3398</v>
      </c>
      <c r="B129" s="17" t="s">
        <v>2958</v>
      </c>
      <c r="C129" s="441" t="s">
        <v>3552</v>
      </c>
      <c r="D129" s="11" t="s">
        <v>2960</v>
      </c>
      <c r="E129" s="9" t="s">
        <v>2965</v>
      </c>
      <c r="F129" s="9" t="s">
        <v>3553</v>
      </c>
      <c r="G129" s="9" t="s">
        <v>3554</v>
      </c>
      <c r="H129" s="12" t="s">
        <v>6774</v>
      </c>
      <c r="I129" s="13">
        <v>143.1</v>
      </c>
      <c r="J129" s="14">
        <v>3</v>
      </c>
      <c r="K129" s="24">
        <v>43378</v>
      </c>
      <c r="L129" s="24">
        <v>44366</v>
      </c>
      <c r="M129" s="689">
        <v>44366</v>
      </c>
      <c r="N129" s="459">
        <f>('COMPRAS CONJ - FISICOS'!N129*'COMPRAS CONJ - PRECIOS'!N129)/1000</f>
        <v>0</v>
      </c>
      <c r="O129" s="459">
        <f>('COMPRAS CONJ - FISICOS'!O129*'COMPRAS CONJ - PRECIOS'!O129)/1000</f>
        <v>0</v>
      </c>
      <c r="P129" s="459">
        <f>('COMPRAS CONJ - FISICOS'!P129*'COMPRAS CONJ - PRECIOS'!P129)/1000</f>
        <v>0</v>
      </c>
      <c r="Q129" s="459">
        <f>('COMPRAS CONJ - FISICOS'!Q129*'COMPRAS CONJ - PRECIOS'!Q129)/1000</f>
        <v>0</v>
      </c>
      <c r="R129" s="459">
        <f>('COMPRAS CONJ - FISICOS'!R129*'COMPRAS CONJ - PRECIOS'!R129)/1000</f>
        <v>0</v>
      </c>
      <c r="S129" s="459">
        <f>('COMPRAS CONJ - FISICOS'!S129*'COMPRAS CONJ - PRECIOS'!S129)/1000</f>
        <v>0</v>
      </c>
      <c r="T129" s="459">
        <f>('COMPRAS CONJ - FISICOS'!T129*'COMPRAS CONJ - PRECIOS'!T129)/1000</f>
        <v>0</v>
      </c>
      <c r="U129" s="459">
        <f>('COMPRAS CONJ - FISICOS'!U129*'COMPRAS CONJ - PRECIOS'!U129)/1000</f>
        <v>0</v>
      </c>
      <c r="V129" s="459">
        <f>('COMPRAS CONJ - FISICOS'!V129*'COMPRAS CONJ - PRECIOS'!V129)/1000</f>
        <v>0</v>
      </c>
      <c r="W129" s="459">
        <f>('COMPRAS CONJ - FISICOS'!W129*'COMPRAS CONJ - PRECIOS'!W129)/1000</f>
        <v>0</v>
      </c>
      <c r="X129" s="459">
        <f>('COMPRAS CONJ - FISICOS'!X129*'COMPRAS CONJ - PRECIOS'!X129)/1000</f>
        <v>0</v>
      </c>
      <c r="Y129" s="459">
        <f>('COMPRAS CONJ - FISICOS'!Y129*'COMPRAS CONJ - PRECIOS'!Y129)/1000</f>
        <v>0</v>
      </c>
      <c r="Z129" s="459">
        <f>('COMPRAS CONJ - FISICOS'!Z129*'COMPRAS CONJ - PRECIOS'!Z129)/1000</f>
        <v>0</v>
      </c>
      <c r="AA129" s="459">
        <f>('COMPRAS CONJ - FISICOS'!AA129*'COMPRAS CONJ - PRECIOS'!AA129)/1000</f>
        <v>0</v>
      </c>
      <c r="AB129" s="459">
        <f>('COMPRAS CONJ - FISICOS'!AB129*'COMPRAS CONJ - PRECIOS'!AB129)/1000</f>
        <v>0</v>
      </c>
      <c r="AC129" s="459">
        <f>('COMPRAS CONJ - FISICOS'!AC129*'COMPRAS CONJ - PRECIOS'!AC129)/1000</f>
        <v>0</v>
      </c>
      <c r="AD129" s="459">
        <f>('COMPRAS CONJ - FISICOS'!AD129*'COMPRAS CONJ - PRECIOS'!AD129)/1000</f>
        <v>0</v>
      </c>
      <c r="AE129" s="459">
        <f>('COMPRAS CONJ - FISICOS'!AE129*'COMPRAS CONJ - PRECIOS'!AE129)/1000</f>
        <v>0</v>
      </c>
      <c r="AF129" s="459">
        <f>('COMPRAS CONJ - FISICOS'!AF129*'COMPRAS CONJ - PRECIOS'!AF129)/1000</f>
        <v>0</v>
      </c>
      <c r="AG129" s="459">
        <f>('COMPRAS CONJ - FISICOS'!AG129*'COMPRAS CONJ - PRECIOS'!AG129)/1000</f>
        <v>0</v>
      </c>
      <c r="AH129" s="459">
        <f>('COMPRAS CONJ - FISICOS'!AH129*'COMPRAS CONJ - PRECIOS'!AH129)/1000</f>
        <v>0</v>
      </c>
      <c r="AI129" s="459">
        <f>('COMPRAS CONJ - FISICOS'!AI129*'COMPRAS CONJ - PRECIOS'!AI129)/1000</f>
        <v>0</v>
      </c>
      <c r="AJ129" s="459">
        <f>('COMPRAS CONJ - FISICOS'!AJ129*'COMPRAS CONJ - PRECIOS'!AJ129)/1000</f>
        <v>0</v>
      </c>
      <c r="AK129" s="459">
        <f>('COMPRAS CONJ - FISICOS'!AK129*'COMPRAS CONJ - PRECIOS'!AK129)/1000</f>
        <v>0</v>
      </c>
      <c r="AL129" s="459">
        <f>('COMPRAS CONJ - FISICOS'!AL129*'COMPRAS CONJ - PRECIOS'!AL129)/1000</f>
        <v>0</v>
      </c>
      <c r="AM129" s="459">
        <f>('COMPRAS CONJ - FISICOS'!AM129*'COMPRAS CONJ - PRECIOS'!AM129)/1000</f>
        <v>0</v>
      </c>
      <c r="AN129" s="459">
        <f>('COMPRAS CONJ - FISICOS'!AN129*'COMPRAS CONJ - PRECIOS'!AN129)/1000</f>
        <v>0</v>
      </c>
      <c r="AO129" s="459">
        <f>('COMPRAS CONJ - FISICOS'!AO129*'COMPRAS CONJ - PRECIOS'!AO129)/1000</f>
        <v>0</v>
      </c>
      <c r="AP129" s="459">
        <f>('COMPRAS CONJ - FISICOS'!AP129*'COMPRAS CONJ - PRECIOS'!AP129)/1000</f>
        <v>0</v>
      </c>
      <c r="AQ129" s="459">
        <f>('COMPRAS CONJ - FISICOS'!AQ129*'COMPRAS CONJ - PRECIOS'!AQ129)/1000</f>
        <v>0</v>
      </c>
      <c r="AR129" s="459">
        <f>('COMPRAS CONJ - FISICOS'!AR129*'COMPRAS CONJ - PRECIOS'!AR129)/1000</f>
        <v>0</v>
      </c>
      <c r="AS129" s="459">
        <f>('COMPRAS CONJ - FISICOS'!AS129*'COMPRAS CONJ - PRECIOS'!AS129)/1000</f>
        <v>0</v>
      </c>
      <c r="AT129" s="459">
        <f>('COMPRAS CONJ - FISICOS'!AT129*'COMPRAS CONJ - PRECIOS'!AT129)/1000</f>
        <v>0</v>
      </c>
      <c r="AU129" s="459">
        <f>('COMPRAS CONJ - FISICOS'!AU129*'COMPRAS CONJ - PRECIOS'!AU129)/1000</f>
        <v>0</v>
      </c>
      <c r="AV129" s="459">
        <f>('COMPRAS CONJ - FISICOS'!AV129*'COMPRAS CONJ - PRECIOS'!AV129)/1000</f>
        <v>0</v>
      </c>
      <c r="AW129" s="459">
        <f>('COMPRAS CONJ - FISICOS'!AW129*'COMPRAS CONJ - PRECIOS'!AW129)/1000</f>
        <v>0</v>
      </c>
      <c r="AX129" s="459">
        <f>('COMPRAS CONJ - FISICOS'!AX129*'COMPRAS CONJ - PRECIOS'!AX129)/1000</f>
        <v>0</v>
      </c>
      <c r="AY129" s="459">
        <f>('COMPRAS CONJ - FISICOS'!AY129*'COMPRAS CONJ - PRECIOS'!AY129)/1000</f>
        <v>0</v>
      </c>
      <c r="AZ129" s="459">
        <f>('COMPRAS CONJ - FISICOS'!AZ129*'COMPRAS CONJ - PRECIOS'!AZ129)/1000</f>
        <v>0</v>
      </c>
      <c r="BA129" s="459">
        <f>('COMPRAS CONJ - FISICOS'!BA129*'COMPRAS CONJ - PRECIOS'!BA129)/1000</f>
        <v>0</v>
      </c>
      <c r="BB129" s="459">
        <f>('COMPRAS CONJ - FISICOS'!BB129*'COMPRAS CONJ - PRECIOS'!BB129)/1000</f>
        <v>0</v>
      </c>
      <c r="BC129" s="459">
        <f>('COMPRAS CONJ - FISICOS'!BC129*'COMPRAS CONJ - PRECIOS'!BC129)/1000</f>
        <v>0</v>
      </c>
      <c r="BD129" s="459">
        <f>('COMPRAS CONJ - FISICOS'!BD129*'COMPRAS CONJ - PRECIOS'!BD129)/1000</f>
        <v>0</v>
      </c>
      <c r="BE129" s="459">
        <f>('COMPRAS CONJ - FISICOS'!BE129*'COMPRAS CONJ - PRECIOS'!BE129)/1000</f>
        <v>0</v>
      </c>
      <c r="BF129" s="459">
        <f>('COMPRAS CONJ - FISICOS'!BF129*'COMPRAS CONJ - PRECIOS'!BF129)/1000</f>
        <v>0</v>
      </c>
      <c r="BG129" s="459">
        <f>('COMPRAS CONJ - FISICOS'!BG129*'COMPRAS CONJ - PRECIOS'!BG129)/1000</f>
        <v>0</v>
      </c>
      <c r="BH129" s="459">
        <f>('COMPRAS CONJ - FISICOS'!BH129*'COMPRAS CONJ - PRECIOS'!BH129)/1000</f>
        <v>0</v>
      </c>
      <c r="BI129" s="459">
        <f>('COMPRAS CONJ - FISICOS'!BI129*'COMPRAS CONJ - PRECIOS'!BI129)/1000</f>
        <v>0.13793306748467396</v>
      </c>
      <c r="BJ129" s="459">
        <f>('COMPRAS CONJ - FISICOS'!BJ129*'COMPRAS CONJ - PRECIOS'!BJ129)/1000</f>
        <v>0.36895868663629489</v>
      </c>
      <c r="BK129" s="459">
        <f>('COMPRAS CONJ - FISICOS'!BK129*'COMPRAS CONJ - PRECIOS'!BK129)/1000</f>
        <v>0.36996279362623341</v>
      </c>
      <c r="BL129" s="459">
        <f>('COMPRAS CONJ - FISICOS'!BL129*'COMPRAS CONJ - PRECIOS'!BL129)/1000</f>
        <v>0.35283472688387696</v>
      </c>
      <c r="BM129" s="459">
        <f>('COMPRAS CONJ - FISICOS'!BM129*'COMPRAS CONJ - PRECIOS'!BM129)/1000</f>
        <v>0.36726012392019286</v>
      </c>
      <c r="BN129" s="459">
        <f>('COMPRAS CONJ - FISICOS'!BN129*'COMPRAS CONJ - PRECIOS'!BN129)/1000</f>
        <v>0.34654428699458395</v>
      </c>
      <c r="BO129" s="459">
        <f>('COMPRAS CONJ - FISICOS'!BO129*'COMPRAS CONJ - PRECIOS'!BO129)/1000</f>
        <v>0.36841219400049746</v>
      </c>
      <c r="BP129" s="459">
        <f>('COMPRAS CONJ - FISICOS'!BP129*'COMPRAS CONJ - PRECIOS'!BP129)/1000</f>
        <v>0.36023756801589896</v>
      </c>
      <c r="BQ129" s="459">
        <f>('COMPRAS CONJ - FISICOS'!BQ129*'COMPRAS CONJ - PRECIOS'!BQ129)/1000</f>
        <v>0.32812740147867742</v>
      </c>
      <c r="BR129" s="459">
        <f>('COMPRAS CONJ - FISICOS'!BR129*'COMPRAS CONJ - PRECIOS'!BR129)/1000</f>
        <v>0.35682336991942193</v>
      </c>
      <c r="BS129" s="459">
        <f>('COMPRAS CONJ - FISICOS'!BS129*'COMPRAS CONJ - PRECIOS'!BS129)/1000</f>
        <v>0.33375451814724588</v>
      </c>
      <c r="BT129" s="459">
        <f>('COMPRAS CONJ - FISICOS'!BT129*'COMPRAS CONJ - PRECIOS'!BT129)/1000</f>
        <v>0.28467023880597303</v>
      </c>
      <c r="BU129" s="459">
        <f>('COMPRAS CONJ - FISICOS'!BU129*'COMPRAS CONJ - PRECIOS'!BU129)/1000</f>
        <v>0.32837366711537469</v>
      </c>
      <c r="BV129" s="459">
        <f>('COMPRAS CONJ - FISICOS'!BV129*'COMPRAS CONJ - PRECIOS'!BV129)/1000</f>
        <v>0.31321450386559041</v>
      </c>
      <c r="BW129" s="459">
        <f>('COMPRAS CONJ - FISICOS'!BW129*'COMPRAS CONJ - PRECIOS'!BW129)/1000</f>
        <v>0.33158281673599743</v>
      </c>
      <c r="BX129" s="459">
        <f>('COMPRAS CONJ - FISICOS'!BX129*'COMPRAS CONJ - PRECIOS'!BX129)/1000</f>
        <v>0.37558629308539998</v>
      </c>
      <c r="BY129" s="459">
        <f>('COMPRAS CONJ - FISICOS'!BY129*'COMPRAS CONJ - PRECIOS'!BY129)/1000</f>
        <v>0.3734075251594739</v>
      </c>
      <c r="BZ129" s="459">
        <f>('COMPRAS CONJ - FISICOS'!BZ129*'COMPRAS CONJ - PRECIOS'!BZ129)/1000</f>
        <v>0.32570493150901625</v>
      </c>
      <c r="CA129" s="459">
        <f>('COMPRAS CONJ - FISICOS'!CA129*'COMPRAS CONJ - PRECIOS'!CA129)/1000</f>
        <v>0.2909611242720701</v>
      </c>
    </row>
    <row r="130" spans="1:79" x14ac:dyDescent="0.3">
      <c r="A130" s="9" t="s">
        <v>3398</v>
      </c>
      <c r="B130" s="17" t="s">
        <v>2958</v>
      </c>
      <c r="C130" s="441" t="s">
        <v>3555</v>
      </c>
      <c r="D130" s="11" t="s">
        <v>2788</v>
      </c>
      <c r="E130" s="9" t="s">
        <v>2788</v>
      </c>
      <c r="F130" s="9" t="s">
        <v>3556</v>
      </c>
      <c r="G130" s="9" t="s">
        <v>3557</v>
      </c>
      <c r="H130" s="12" t="s">
        <v>3558</v>
      </c>
      <c r="I130" s="13">
        <v>130.02000000000001</v>
      </c>
      <c r="J130" s="14">
        <v>7.2</v>
      </c>
      <c r="K130" s="24">
        <v>43255</v>
      </c>
      <c r="L130" s="24">
        <v>51501</v>
      </c>
      <c r="M130" s="689"/>
      <c r="N130" s="459">
        <f>('COMPRAS CONJ - FISICOS'!N130*'COMPRAS CONJ - PRECIOS'!N130)/1000</f>
        <v>0</v>
      </c>
      <c r="O130" s="459">
        <f>('COMPRAS CONJ - FISICOS'!O130*'COMPRAS CONJ - PRECIOS'!O130)/1000</f>
        <v>0</v>
      </c>
      <c r="P130" s="459">
        <f>('COMPRAS CONJ - FISICOS'!P130*'COMPRAS CONJ - PRECIOS'!P130)/1000</f>
        <v>0</v>
      </c>
      <c r="Q130" s="459">
        <f>('COMPRAS CONJ - FISICOS'!Q130*'COMPRAS CONJ - PRECIOS'!Q130)/1000</f>
        <v>0</v>
      </c>
      <c r="R130" s="459">
        <f>('COMPRAS CONJ - FISICOS'!R130*'COMPRAS CONJ - PRECIOS'!R130)/1000</f>
        <v>0</v>
      </c>
      <c r="S130" s="459">
        <f>('COMPRAS CONJ - FISICOS'!S130*'COMPRAS CONJ - PRECIOS'!S130)/1000</f>
        <v>0</v>
      </c>
      <c r="T130" s="459">
        <f>('COMPRAS CONJ - FISICOS'!T130*'COMPRAS CONJ - PRECIOS'!T130)/1000</f>
        <v>0</v>
      </c>
      <c r="U130" s="459">
        <f>('COMPRAS CONJ - FISICOS'!U130*'COMPRAS CONJ - PRECIOS'!U130)/1000</f>
        <v>0</v>
      </c>
      <c r="V130" s="459">
        <f>('COMPRAS CONJ - FISICOS'!V130*'COMPRAS CONJ - PRECIOS'!V130)/1000</f>
        <v>0</v>
      </c>
      <c r="W130" s="459">
        <f>('COMPRAS CONJ - FISICOS'!W130*'COMPRAS CONJ - PRECIOS'!W130)/1000</f>
        <v>0</v>
      </c>
      <c r="X130" s="459">
        <f>('COMPRAS CONJ - FISICOS'!X130*'COMPRAS CONJ - PRECIOS'!X130)/1000</f>
        <v>0</v>
      </c>
      <c r="Y130" s="459">
        <f>('COMPRAS CONJ - FISICOS'!Y130*'COMPRAS CONJ - PRECIOS'!Y130)/1000</f>
        <v>0</v>
      </c>
      <c r="Z130" s="459">
        <f>('COMPRAS CONJ - FISICOS'!Z130*'COMPRAS CONJ - PRECIOS'!Z130)/1000</f>
        <v>0</v>
      </c>
      <c r="AA130" s="459">
        <f>('COMPRAS CONJ - FISICOS'!AA130*'COMPRAS CONJ - PRECIOS'!AA130)/1000</f>
        <v>0</v>
      </c>
      <c r="AB130" s="459">
        <f>('COMPRAS CONJ - FISICOS'!AB130*'COMPRAS CONJ - PRECIOS'!AB130)/1000</f>
        <v>0</v>
      </c>
      <c r="AC130" s="459">
        <f>('COMPRAS CONJ - FISICOS'!AC130*'COMPRAS CONJ - PRECIOS'!AC130)/1000</f>
        <v>0</v>
      </c>
      <c r="AD130" s="459">
        <f>('COMPRAS CONJ - FISICOS'!AD130*'COMPRAS CONJ - PRECIOS'!AD130)/1000</f>
        <v>0</v>
      </c>
      <c r="AE130" s="459">
        <f>('COMPRAS CONJ - FISICOS'!AE130*'COMPRAS CONJ - PRECIOS'!AE130)/1000</f>
        <v>0</v>
      </c>
      <c r="AF130" s="459">
        <f>('COMPRAS CONJ - FISICOS'!AF130*'COMPRAS CONJ - PRECIOS'!AF130)/1000</f>
        <v>0</v>
      </c>
      <c r="AG130" s="459">
        <f>('COMPRAS CONJ - FISICOS'!AG130*'COMPRAS CONJ - PRECIOS'!AG130)/1000</f>
        <v>0</v>
      </c>
      <c r="AH130" s="459">
        <f>('COMPRAS CONJ - FISICOS'!AH130*'COMPRAS CONJ - PRECIOS'!AH130)/1000</f>
        <v>0</v>
      </c>
      <c r="AI130" s="459">
        <f>('COMPRAS CONJ - FISICOS'!AI130*'COMPRAS CONJ - PRECIOS'!AI130)/1000</f>
        <v>0</v>
      </c>
      <c r="AJ130" s="459">
        <f>('COMPRAS CONJ - FISICOS'!AJ130*'COMPRAS CONJ - PRECIOS'!AJ130)/1000</f>
        <v>0</v>
      </c>
      <c r="AK130" s="459">
        <f>('COMPRAS CONJ - FISICOS'!AK130*'COMPRAS CONJ - PRECIOS'!AK130)/1000</f>
        <v>0</v>
      </c>
      <c r="AL130" s="459">
        <f>('COMPRAS CONJ - FISICOS'!AL130*'COMPRAS CONJ - PRECIOS'!AL130)/1000</f>
        <v>0</v>
      </c>
      <c r="AM130" s="459">
        <f>('COMPRAS CONJ - FISICOS'!AM130*'COMPRAS CONJ - PRECIOS'!AM130)/1000</f>
        <v>0</v>
      </c>
      <c r="AN130" s="459">
        <f>('COMPRAS CONJ - FISICOS'!AN130*'COMPRAS CONJ - PRECIOS'!AN130)/1000</f>
        <v>0</v>
      </c>
      <c r="AO130" s="459">
        <f>('COMPRAS CONJ - FISICOS'!AO130*'COMPRAS CONJ - PRECIOS'!AO130)/1000</f>
        <v>0</v>
      </c>
      <c r="AP130" s="459">
        <f>('COMPRAS CONJ - FISICOS'!AP130*'COMPRAS CONJ - PRECIOS'!AP130)/1000</f>
        <v>0</v>
      </c>
      <c r="AQ130" s="459">
        <f>('COMPRAS CONJ - FISICOS'!AQ130*'COMPRAS CONJ - PRECIOS'!AQ130)/1000</f>
        <v>0</v>
      </c>
      <c r="AR130" s="459">
        <f>('COMPRAS CONJ - FISICOS'!AR130*'COMPRAS CONJ - PRECIOS'!AR130)/1000</f>
        <v>0</v>
      </c>
      <c r="AS130" s="459">
        <f>('COMPRAS CONJ - FISICOS'!AS130*'COMPRAS CONJ - PRECIOS'!AS130)/1000</f>
        <v>0</v>
      </c>
      <c r="AT130" s="459">
        <f>('COMPRAS CONJ - FISICOS'!AT130*'COMPRAS CONJ - PRECIOS'!AT130)/1000</f>
        <v>0</v>
      </c>
      <c r="AU130" s="459">
        <f>('COMPRAS CONJ - FISICOS'!AU130*'COMPRAS CONJ - PRECIOS'!AU130)/1000</f>
        <v>0</v>
      </c>
      <c r="AV130" s="459">
        <f>('COMPRAS CONJ - FISICOS'!AV130*'COMPRAS CONJ - PRECIOS'!AV130)/1000</f>
        <v>0</v>
      </c>
      <c r="AW130" s="459">
        <f>('COMPRAS CONJ - FISICOS'!AW130*'COMPRAS CONJ - PRECIOS'!AW130)/1000</f>
        <v>0</v>
      </c>
      <c r="AX130" s="459">
        <f>('COMPRAS CONJ - FISICOS'!AX130*'COMPRAS CONJ - PRECIOS'!AX130)/1000</f>
        <v>0</v>
      </c>
      <c r="AY130" s="459">
        <f>('COMPRAS CONJ - FISICOS'!AY130*'COMPRAS CONJ - PRECIOS'!AY130)/1000</f>
        <v>0</v>
      </c>
      <c r="AZ130" s="459">
        <f>('COMPRAS CONJ - FISICOS'!AZ130*'COMPRAS CONJ - PRECIOS'!AZ130)/1000</f>
        <v>0</v>
      </c>
      <c r="BA130" s="459">
        <f>('COMPRAS CONJ - FISICOS'!BA130*'COMPRAS CONJ - PRECIOS'!BA130)/1000</f>
        <v>0</v>
      </c>
      <c r="BB130" s="459">
        <f>('COMPRAS CONJ - FISICOS'!BB130*'COMPRAS CONJ - PRECIOS'!BB130)/1000</f>
        <v>0</v>
      </c>
      <c r="BC130" s="459">
        <f>('COMPRAS CONJ - FISICOS'!BC130*'COMPRAS CONJ - PRECIOS'!BC130)/1000</f>
        <v>0</v>
      </c>
      <c r="BD130" s="459">
        <f>('COMPRAS CONJ - FISICOS'!BD130*'COMPRAS CONJ - PRECIOS'!BD130)/1000</f>
        <v>0</v>
      </c>
      <c r="BE130" s="459">
        <f>('COMPRAS CONJ - FISICOS'!BE130*'COMPRAS CONJ - PRECIOS'!BE130)/1000</f>
        <v>0</v>
      </c>
      <c r="BF130" s="459">
        <f>('COMPRAS CONJ - FISICOS'!BF130*'COMPRAS CONJ - PRECIOS'!BF130)/1000</f>
        <v>0</v>
      </c>
      <c r="BG130" s="459">
        <f>('COMPRAS CONJ - FISICOS'!BG130*'COMPRAS CONJ - PRECIOS'!BG130)/1000</f>
        <v>0</v>
      </c>
      <c r="BH130" s="459">
        <f>('COMPRAS CONJ - FISICOS'!BH130*'COMPRAS CONJ - PRECIOS'!BH130)/1000</f>
        <v>0</v>
      </c>
      <c r="BI130" s="459">
        <f>('COMPRAS CONJ - FISICOS'!BI130*'COMPRAS CONJ - PRECIOS'!BI130)/1000</f>
        <v>0</v>
      </c>
      <c r="BJ130" s="459">
        <f>('COMPRAS CONJ - FISICOS'!BJ130*'COMPRAS CONJ - PRECIOS'!BJ130)/1000</f>
        <v>0</v>
      </c>
      <c r="BK130" s="459">
        <f>('COMPRAS CONJ - FISICOS'!BK130*'COMPRAS CONJ - PRECIOS'!BK130)/1000</f>
        <v>0</v>
      </c>
      <c r="BL130" s="459">
        <f>('COMPRAS CONJ - FISICOS'!BL130*'COMPRAS CONJ - PRECIOS'!BL130)/1000</f>
        <v>0</v>
      </c>
      <c r="BM130" s="459">
        <f>('COMPRAS CONJ - FISICOS'!BM130*'COMPRAS CONJ - PRECIOS'!BM130)/1000</f>
        <v>0</v>
      </c>
      <c r="BN130" s="459">
        <f>('COMPRAS CONJ - FISICOS'!BN130*'COMPRAS CONJ - PRECIOS'!BN130)/1000</f>
        <v>0</v>
      </c>
      <c r="BO130" s="459">
        <f>('COMPRAS CONJ - FISICOS'!BO130*'COMPRAS CONJ - PRECIOS'!BO130)/1000</f>
        <v>0</v>
      </c>
      <c r="BP130" s="459">
        <f>('COMPRAS CONJ - FISICOS'!BP130*'COMPRAS CONJ - PRECIOS'!BP130)/1000</f>
        <v>0</v>
      </c>
      <c r="BQ130" s="459">
        <f>('COMPRAS CONJ - FISICOS'!BQ130*'COMPRAS CONJ - PRECIOS'!BQ130)/1000</f>
        <v>0</v>
      </c>
      <c r="BR130" s="459">
        <f>('COMPRAS CONJ - FISICOS'!BR130*'COMPRAS CONJ - PRECIOS'!BR130)/1000</f>
        <v>0</v>
      </c>
      <c r="BS130" s="459">
        <f>('COMPRAS CONJ - FISICOS'!BS130*'COMPRAS CONJ - PRECIOS'!BS130)/1000</f>
        <v>0</v>
      </c>
      <c r="BT130" s="459">
        <f>('COMPRAS CONJ - FISICOS'!BT130*'COMPRAS CONJ - PRECIOS'!BT130)/1000</f>
        <v>0</v>
      </c>
      <c r="BU130" s="459">
        <f>('COMPRAS CONJ - FISICOS'!BU130*'COMPRAS CONJ - PRECIOS'!BU130)/1000</f>
        <v>0</v>
      </c>
      <c r="BV130" s="459">
        <f>('COMPRAS CONJ - FISICOS'!BV130*'COMPRAS CONJ - PRECIOS'!BV130)/1000</f>
        <v>0</v>
      </c>
      <c r="BW130" s="459">
        <f>('COMPRAS CONJ - FISICOS'!BW130*'COMPRAS CONJ - PRECIOS'!BW130)/1000</f>
        <v>0</v>
      </c>
      <c r="BX130" s="459">
        <f>('COMPRAS CONJ - FISICOS'!BX130*'COMPRAS CONJ - PRECIOS'!BX130)/1000</f>
        <v>0</v>
      </c>
      <c r="BY130" s="459">
        <f>('COMPRAS CONJ - FISICOS'!BY130*'COMPRAS CONJ - PRECIOS'!BY130)/1000</f>
        <v>0</v>
      </c>
      <c r="BZ130" s="459">
        <f>('COMPRAS CONJ - FISICOS'!BZ130*'COMPRAS CONJ - PRECIOS'!BZ130)/1000</f>
        <v>0</v>
      </c>
      <c r="CA130" s="459">
        <f>('COMPRAS CONJ - FISICOS'!CA130*'COMPRAS CONJ - PRECIOS'!CA130)/1000</f>
        <v>0</v>
      </c>
    </row>
    <row r="131" spans="1:79" x14ac:dyDescent="0.3">
      <c r="A131" s="9" t="s">
        <v>3398</v>
      </c>
      <c r="B131" s="17" t="s">
        <v>3559</v>
      </c>
      <c r="C131" s="441" t="s">
        <v>3560</v>
      </c>
      <c r="D131" s="11" t="s">
        <v>3026</v>
      </c>
      <c r="E131" s="9" t="s">
        <v>2936</v>
      </c>
      <c r="F131" s="9" t="s">
        <v>2937</v>
      </c>
      <c r="G131" s="9" t="s">
        <v>3561</v>
      </c>
      <c r="H131" s="12" t="s">
        <v>3562</v>
      </c>
      <c r="I131" s="13">
        <v>128</v>
      </c>
      <c r="J131" s="14">
        <v>3.12</v>
      </c>
      <c r="K131" s="24">
        <v>43238</v>
      </c>
      <c r="L131" s="24">
        <v>51501</v>
      </c>
      <c r="M131" s="689"/>
      <c r="N131" s="459">
        <f>('COMPRAS CONJ - FISICOS'!N131*'COMPRAS CONJ - PRECIOS'!N131)/1000</f>
        <v>0</v>
      </c>
      <c r="O131" s="459">
        <f>('COMPRAS CONJ - FISICOS'!O131*'COMPRAS CONJ - PRECIOS'!O131)/1000</f>
        <v>0</v>
      </c>
      <c r="P131" s="459">
        <f>('COMPRAS CONJ - FISICOS'!P131*'COMPRAS CONJ - PRECIOS'!P131)/1000</f>
        <v>0</v>
      </c>
      <c r="Q131" s="459">
        <f>('COMPRAS CONJ - FISICOS'!Q131*'COMPRAS CONJ - PRECIOS'!Q131)/1000</f>
        <v>0</v>
      </c>
      <c r="R131" s="459">
        <f>('COMPRAS CONJ - FISICOS'!R131*'COMPRAS CONJ - PRECIOS'!R131)/1000</f>
        <v>0</v>
      </c>
      <c r="S131" s="459">
        <f>('COMPRAS CONJ - FISICOS'!S131*'COMPRAS CONJ - PRECIOS'!S131)/1000</f>
        <v>0</v>
      </c>
      <c r="T131" s="459">
        <f>('COMPRAS CONJ - FISICOS'!T131*'COMPRAS CONJ - PRECIOS'!T131)/1000</f>
        <v>0</v>
      </c>
      <c r="U131" s="459">
        <f>('COMPRAS CONJ - FISICOS'!U131*'COMPRAS CONJ - PRECIOS'!U131)/1000</f>
        <v>0</v>
      </c>
      <c r="V131" s="459">
        <f>('COMPRAS CONJ - FISICOS'!V131*'COMPRAS CONJ - PRECIOS'!V131)/1000</f>
        <v>0</v>
      </c>
      <c r="W131" s="459">
        <f>('COMPRAS CONJ - FISICOS'!W131*'COMPRAS CONJ - PRECIOS'!W131)/1000</f>
        <v>0</v>
      </c>
      <c r="X131" s="459">
        <f>('COMPRAS CONJ - FISICOS'!X131*'COMPRAS CONJ - PRECIOS'!X131)/1000</f>
        <v>0</v>
      </c>
      <c r="Y131" s="459">
        <f>('COMPRAS CONJ - FISICOS'!Y131*'COMPRAS CONJ - PRECIOS'!Y131)/1000</f>
        <v>0</v>
      </c>
      <c r="Z131" s="459">
        <f>('COMPRAS CONJ - FISICOS'!Z131*'COMPRAS CONJ - PRECIOS'!Z131)/1000</f>
        <v>0</v>
      </c>
      <c r="AA131" s="459">
        <f>('COMPRAS CONJ - FISICOS'!AA131*'COMPRAS CONJ - PRECIOS'!AA131)/1000</f>
        <v>0</v>
      </c>
      <c r="AB131" s="459">
        <f>('COMPRAS CONJ - FISICOS'!AB131*'COMPRAS CONJ - PRECIOS'!AB131)/1000</f>
        <v>0</v>
      </c>
      <c r="AC131" s="459">
        <f>('COMPRAS CONJ - FISICOS'!AC131*'COMPRAS CONJ - PRECIOS'!AC131)/1000</f>
        <v>0</v>
      </c>
      <c r="AD131" s="459">
        <f>('COMPRAS CONJ - FISICOS'!AD131*'COMPRAS CONJ - PRECIOS'!AD131)/1000</f>
        <v>0</v>
      </c>
      <c r="AE131" s="459">
        <f>('COMPRAS CONJ - FISICOS'!AE131*'COMPRAS CONJ - PRECIOS'!AE131)/1000</f>
        <v>0</v>
      </c>
      <c r="AF131" s="459">
        <f>('COMPRAS CONJ - FISICOS'!AF131*'COMPRAS CONJ - PRECIOS'!AF131)/1000</f>
        <v>0</v>
      </c>
      <c r="AG131" s="459">
        <f>('COMPRAS CONJ - FISICOS'!AG131*'COMPRAS CONJ - PRECIOS'!AG131)/1000</f>
        <v>0</v>
      </c>
      <c r="AH131" s="459">
        <f>('COMPRAS CONJ - FISICOS'!AH131*'COMPRAS CONJ - PRECIOS'!AH131)/1000</f>
        <v>0</v>
      </c>
      <c r="AI131" s="459">
        <f>('COMPRAS CONJ - FISICOS'!AI131*'COMPRAS CONJ - PRECIOS'!AI131)/1000</f>
        <v>0</v>
      </c>
      <c r="AJ131" s="459">
        <f>('COMPRAS CONJ - FISICOS'!AJ131*'COMPRAS CONJ - PRECIOS'!AJ131)/1000</f>
        <v>0</v>
      </c>
      <c r="AK131" s="459">
        <f>('COMPRAS CONJ - FISICOS'!AK131*'COMPRAS CONJ - PRECIOS'!AK131)/1000</f>
        <v>0</v>
      </c>
      <c r="AL131" s="459">
        <f>('COMPRAS CONJ - FISICOS'!AL131*'COMPRAS CONJ - PRECIOS'!AL131)/1000</f>
        <v>0</v>
      </c>
      <c r="AM131" s="459">
        <f>('COMPRAS CONJ - FISICOS'!AM131*'COMPRAS CONJ - PRECIOS'!AM131)/1000</f>
        <v>0</v>
      </c>
      <c r="AN131" s="459">
        <f>('COMPRAS CONJ - FISICOS'!AN131*'COMPRAS CONJ - PRECIOS'!AN131)/1000</f>
        <v>0</v>
      </c>
      <c r="AO131" s="459">
        <f>('COMPRAS CONJ - FISICOS'!AO131*'COMPRAS CONJ - PRECIOS'!AO131)/1000</f>
        <v>0</v>
      </c>
      <c r="AP131" s="459">
        <f>('COMPRAS CONJ - FISICOS'!AP131*'COMPRAS CONJ - PRECIOS'!AP131)/1000</f>
        <v>0</v>
      </c>
      <c r="AQ131" s="459">
        <f>('COMPRAS CONJ - FISICOS'!AQ131*'COMPRAS CONJ - PRECIOS'!AQ131)/1000</f>
        <v>0</v>
      </c>
      <c r="AR131" s="459">
        <f>('COMPRAS CONJ - FISICOS'!AR131*'COMPRAS CONJ - PRECIOS'!AR131)/1000</f>
        <v>0</v>
      </c>
      <c r="AS131" s="459">
        <f>('COMPRAS CONJ - FISICOS'!AS131*'COMPRAS CONJ - PRECIOS'!AS131)/1000</f>
        <v>0</v>
      </c>
      <c r="AT131" s="459">
        <f>('COMPRAS CONJ - FISICOS'!AT131*'COMPRAS CONJ - PRECIOS'!AT131)/1000</f>
        <v>0</v>
      </c>
      <c r="AU131" s="459">
        <f>('COMPRAS CONJ - FISICOS'!AU131*'COMPRAS CONJ - PRECIOS'!AU131)/1000</f>
        <v>0</v>
      </c>
      <c r="AV131" s="459">
        <f>('COMPRAS CONJ - FISICOS'!AV131*'COMPRAS CONJ - PRECIOS'!AV131)/1000</f>
        <v>0</v>
      </c>
      <c r="AW131" s="459">
        <f>('COMPRAS CONJ - FISICOS'!AW131*'COMPRAS CONJ - PRECIOS'!AW131)/1000</f>
        <v>0</v>
      </c>
      <c r="AX131" s="459">
        <f>('COMPRAS CONJ - FISICOS'!AX131*'COMPRAS CONJ - PRECIOS'!AX131)/1000</f>
        <v>0</v>
      </c>
      <c r="AY131" s="459">
        <f>('COMPRAS CONJ - FISICOS'!AY131*'COMPRAS CONJ - PRECIOS'!AY131)/1000</f>
        <v>0</v>
      </c>
      <c r="AZ131" s="459">
        <f>('COMPRAS CONJ - FISICOS'!AZ131*'COMPRAS CONJ - PRECIOS'!AZ131)/1000</f>
        <v>0</v>
      </c>
      <c r="BA131" s="459">
        <f>('COMPRAS CONJ - FISICOS'!BA131*'COMPRAS CONJ - PRECIOS'!BA131)/1000</f>
        <v>0</v>
      </c>
      <c r="BB131" s="459">
        <f>('COMPRAS CONJ - FISICOS'!BB131*'COMPRAS CONJ - PRECIOS'!BB131)/1000</f>
        <v>0</v>
      </c>
      <c r="BC131" s="459">
        <f>('COMPRAS CONJ - FISICOS'!BC131*'COMPRAS CONJ - PRECIOS'!BC131)/1000</f>
        <v>0</v>
      </c>
      <c r="BD131" s="459">
        <f>('COMPRAS CONJ - FISICOS'!BD131*'COMPRAS CONJ - PRECIOS'!BD131)/1000</f>
        <v>0</v>
      </c>
      <c r="BE131" s="459">
        <f>('COMPRAS CONJ - FISICOS'!BE131*'COMPRAS CONJ - PRECIOS'!BE131)/1000</f>
        <v>0</v>
      </c>
      <c r="BF131" s="459">
        <f>('COMPRAS CONJ - FISICOS'!BF131*'COMPRAS CONJ - PRECIOS'!BF131)/1000</f>
        <v>0</v>
      </c>
      <c r="BG131" s="459">
        <f>('COMPRAS CONJ - FISICOS'!BG131*'COMPRAS CONJ - PRECIOS'!BG131)/1000</f>
        <v>0</v>
      </c>
      <c r="BH131" s="459">
        <f>('COMPRAS CONJ - FISICOS'!BH131*'COMPRAS CONJ - PRECIOS'!BH131)/1000</f>
        <v>0</v>
      </c>
      <c r="BI131" s="459">
        <f>('COMPRAS CONJ - FISICOS'!BI131*'COMPRAS CONJ - PRECIOS'!BI131)/1000</f>
        <v>0</v>
      </c>
      <c r="BJ131" s="459">
        <f>('COMPRAS CONJ - FISICOS'!BJ131*'COMPRAS CONJ - PRECIOS'!BJ131)/1000</f>
        <v>0</v>
      </c>
      <c r="BK131" s="459">
        <f>('COMPRAS CONJ - FISICOS'!BK131*'COMPRAS CONJ - PRECIOS'!BK131)/1000</f>
        <v>0</v>
      </c>
      <c r="BL131" s="459">
        <f>('COMPRAS CONJ - FISICOS'!BL131*'COMPRAS CONJ - PRECIOS'!BL131)/1000</f>
        <v>0</v>
      </c>
      <c r="BM131" s="459">
        <f>('COMPRAS CONJ - FISICOS'!BM131*'COMPRAS CONJ - PRECIOS'!BM131)/1000</f>
        <v>0</v>
      </c>
      <c r="BN131" s="459">
        <f>('COMPRAS CONJ - FISICOS'!BN131*'COMPRAS CONJ - PRECIOS'!BN131)/1000</f>
        <v>0</v>
      </c>
      <c r="BO131" s="459">
        <f>('COMPRAS CONJ - FISICOS'!BO131*'COMPRAS CONJ - PRECIOS'!BO131)/1000</f>
        <v>0</v>
      </c>
      <c r="BP131" s="459">
        <f>('COMPRAS CONJ - FISICOS'!BP131*'COMPRAS CONJ - PRECIOS'!BP131)/1000</f>
        <v>0</v>
      </c>
      <c r="BQ131" s="459">
        <f>('COMPRAS CONJ - FISICOS'!BQ131*'COMPRAS CONJ - PRECIOS'!BQ131)/1000</f>
        <v>0</v>
      </c>
      <c r="BR131" s="459">
        <f>('COMPRAS CONJ - FISICOS'!BR131*'COMPRAS CONJ - PRECIOS'!BR131)/1000</f>
        <v>0</v>
      </c>
      <c r="BS131" s="459">
        <f>('COMPRAS CONJ - FISICOS'!BS131*'COMPRAS CONJ - PRECIOS'!BS131)/1000</f>
        <v>0</v>
      </c>
      <c r="BT131" s="459">
        <f>('COMPRAS CONJ - FISICOS'!BT131*'COMPRAS CONJ - PRECIOS'!BT131)/1000</f>
        <v>0</v>
      </c>
      <c r="BU131" s="459">
        <f>('COMPRAS CONJ - FISICOS'!BU131*'COMPRAS CONJ - PRECIOS'!BU131)/1000</f>
        <v>0</v>
      </c>
      <c r="BV131" s="459">
        <f>('COMPRAS CONJ - FISICOS'!BV131*'COMPRAS CONJ - PRECIOS'!BV131)/1000</f>
        <v>0</v>
      </c>
      <c r="BW131" s="459">
        <f>('COMPRAS CONJ - FISICOS'!BW131*'COMPRAS CONJ - PRECIOS'!BW131)/1000</f>
        <v>0</v>
      </c>
      <c r="BX131" s="459">
        <f>('COMPRAS CONJ - FISICOS'!BX131*'COMPRAS CONJ - PRECIOS'!BX131)/1000</f>
        <v>0</v>
      </c>
      <c r="BY131" s="459">
        <f>('COMPRAS CONJ - FISICOS'!BY131*'COMPRAS CONJ - PRECIOS'!BY131)/1000</f>
        <v>0</v>
      </c>
      <c r="BZ131" s="459">
        <f>('COMPRAS CONJ - FISICOS'!BZ131*'COMPRAS CONJ - PRECIOS'!BZ131)/1000</f>
        <v>0</v>
      </c>
      <c r="CA131" s="459">
        <f>('COMPRAS CONJ - FISICOS'!CA131*'COMPRAS CONJ - PRECIOS'!CA131)/1000</f>
        <v>0</v>
      </c>
    </row>
    <row r="132" spans="1:79" x14ac:dyDescent="0.3">
      <c r="A132" s="9" t="s">
        <v>3398</v>
      </c>
      <c r="B132" s="17" t="s">
        <v>3559</v>
      </c>
      <c r="C132" s="441" t="s">
        <v>3563</v>
      </c>
      <c r="D132" s="11" t="s">
        <v>2788</v>
      </c>
      <c r="E132" s="9" t="s">
        <v>2788</v>
      </c>
      <c r="F132" s="9" t="s">
        <v>3564</v>
      </c>
      <c r="G132" s="9" t="s">
        <v>3565</v>
      </c>
      <c r="H132" s="12" t="s">
        <v>3485</v>
      </c>
      <c r="I132" s="13">
        <v>129.69999999999999</v>
      </c>
      <c r="J132" s="14">
        <v>5</v>
      </c>
      <c r="K132" s="24">
        <v>43238</v>
      </c>
      <c r="L132" s="24">
        <v>44666</v>
      </c>
      <c r="M132" s="689"/>
      <c r="N132" s="459">
        <f>('COMPRAS CONJ - FISICOS'!N132*'COMPRAS CONJ - PRECIOS'!N132)/1000</f>
        <v>0</v>
      </c>
      <c r="O132" s="459">
        <f>('COMPRAS CONJ - FISICOS'!O132*'COMPRAS CONJ - PRECIOS'!O132)/1000</f>
        <v>0</v>
      </c>
      <c r="P132" s="459">
        <f>('COMPRAS CONJ - FISICOS'!P132*'COMPRAS CONJ - PRECIOS'!P132)/1000</f>
        <v>0</v>
      </c>
      <c r="Q132" s="459">
        <f>('COMPRAS CONJ - FISICOS'!Q132*'COMPRAS CONJ - PRECIOS'!Q132)/1000</f>
        <v>0</v>
      </c>
      <c r="R132" s="459">
        <f>('COMPRAS CONJ - FISICOS'!R132*'COMPRAS CONJ - PRECIOS'!R132)/1000</f>
        <v>0</v>
      </c>
      <c r="S132" s="459">
        <f>('COMPRAS CONJ - FISICOS'!S132*'COMPRAS CONJ - PRECIOS'!S132)/1000</f>
        <v>0</v>
      </c>
      <c r="T132" s="459">
        <f>('COMPRAS CONJ - FISICOS'!T132*'COMPRAS CONJ - PRECIOS'!T132)/1000</f>
        <v>0</v>
      </c>
      <c r="U132" s="459">
        <f>('COMPRAS CONJ - FISICOS'!U132*'COMPRAS CONJ - PRECIOS'!U132)/1000</f>
        <v>0</v>
      </c>
      <c r="V132" s="459">
        <f>('COMPRAS CONJ - FISICOS'!V132*'COMPRAS CONJ - PRECIOS'!V132)/1000</f>
        <v>0</v>
      </c>
      <c r="W132" s="459">
        <f>('COMPRAS CONJ - FISICOS'!W132*'COMPRAS CONJ - PRECIOS'!W132)/1000</f>
        <v>0</v>
      </c>
      <c r="X132" s="459">
        <f>('COMPRAS CONJ - FISICOS'!X132*'COMPRAS CONJ - PRECIOS'!X132)/1000</f>
        <v>0</v>
      </c>
      <c r="Y132" s="459">
        <f>('COMPRAS CONJ - FISICOS'!Y132*'COMPRAS CONJ - PRECIOS'!Y132)/1000</f>
        <v>0</v>
      </c>
      <c r="Z132" s="459">
        <f>('COMPRAS CONJ - FISICOS'!Z132*'COMPRAS CONJ - PRECIOS'!Z132)/1000</f>
        <v>0</v>
      </c>
      <c r="AA132" s="459">
        <f>('COMPRAS CONJ - FISICOS'!AA132*'COMPRAS CONJ - PRECIOS'!AA132)/1000</f>
        <v>0</v>
      </c>
      <c r="AB132" s="459">
        <f>('COMPRAS CONJ - FISICOS'!AB132*'COMPRAS CONJ - PRECIOS'!AB132)/1000</f>
        <v>0</v>
      </c>
      <c r="AC132" s="459">
        <f>('COMPRAS CONJ - FISICOS'!AC132*'COMPRAS CONJ - PRECIOS'!AC132)/1000</f>
        <v>0</v>
      </c>
      <c r="AD132" s="459">
        <f>('COMPRAS CONJ - FISICOS'!AD132*'COMPRAS CONJ - PRECIOS'!AD132)/1000</f>
        <v>0</v>
      </c>
      <c r="AE132" s="459">
        <f>('COMPRAS CONJ - FISICOS'!AE132*'COMPRAS CONJ - PRECIOS'!AE132)/1000</f>
        <v>0</v>
      </c>
      <c r="AF132" s="459">
        <f>('COMPRAS CONJ - FISICOS'!AF132*'COMPRAS CONJ - PRECIOS'!AF132)/1000</f>
        <v>0</v>
      </c>
      <c r="AG132" s="459">
        <f>('COMPRAS CONJ - FISICOS'!AG132*'COMPRAS CONJ - PRECIOS'!AG132)/1000</f>
        <v>0</v>
      </c>
      <c r="AH132" s="459">
        <f>('COMPRAS CONJ - FISICOS'!AH132*'COMPRAS CONJ - PRECIOS'!AH132)/1000</f>
        <v>0</v>
      </c>
      <c r="AI132" s="459">
        <f>('COMPRAS CONJ - FISICOS'!AI132*'COMPRAS CONJ - PRECIOS'!AI132)/1000</f>
        <v>0</v>
      </c>
      <c r="AJ132" s="459">
        <f>('COMPRAS CONJ - FISICOS'!AJ132*'COMPRAS CONJ - PRECIOS'!AJ132)/1000</f>
        <v>0</v>
      </c>
      <c r="AK132" s="459">
        <f>('COMPRAS CONJ - FISICOS'!AK132*'COMPRAS CONJ - PRECIOS'!AK132)/1000</f>
        <v>0</v>
      </c>
      <c r="AL132" s="459">
        <f>('COMPRAS CONJ - FISICOS'!AL132*'COMPRAS CONJ - PRECIOS'!AL132)/1000</f>
        <v>0</v>
      </c>
      <c r="AM132" s="459">
        <f>('COMPRAS CONJ - FISICOS'!AM132*'COMPRAS CONJ - PRECIOS'!AM132)/1000</f>
        <v>0</v>
      </c>
      <c r="AN132" s="459">
        <f>('COMPRAS CONJ - FISICOS'!AN132*'COMPRAS CONJ - PRECIOS'!AN132)/1000</f>
        <v>0</v>
      </c>
      <c r="AO132" s="459">
        <f>('COMPRAS CONJ - FISICOS'!AO132*'COMPRAS CONJ - PRECIOS'!AO132)/1000</f>
        <v>0</v>
      </c>
      <c r="AP132" s="459">
        <f>('COMPRAS CONJ - FISICOS'!AP132*'COMPRAS CONJ - PRECIOS'!AP132)/1000</f>
        <v>0</v>
      </c>
      <c r="AQ132" s="459">
        <f>('COMPRAS CONJ - FISICOS'!AQ132*'COMPRAS CONJ - PRECIOS'!AQ132)/1000</f>
        <v>0</v>
      </c>
      <c r="AR132" s="459">
        <f>('COMPRAS CONJ - FISICOS'!AR132*'COMPRAS CONJ - PRECIOS'!AR132)/1000</f>
        <v>0</v>
      </c>
      <c r="AS132" s="459">
        <f>('COMPRAS CONJ - FISICOS'!AS132*'COMPRAS CONJ - PRECIOS'!AS132)/1000</f>
        <v>0</v>
      </c>
      <c r="AT132" s="459">
        <f>('COMPRAS CONJ - FISICOS'!AT132*'COMPRAS CONJ - PRECIOS'!AT132)/1000</f>
        <v>0</v>
      </c>
      <c r="AU132" s="459">
        <f>('COMPRAS CONJ - FISICOS'!AU132*'COMPRAS CONJ - PRECIOS'!AU132)/1000</f>
        <v>0</v>
      </c>
      <c r="AV132" s="459">
        <f>('COMPRAS CONJ - FISICOS'!AV132*'COMPRAS CONJ - PRECIOS'!AV132)/1000</f>
        <v>0</v>
      </c>
      <c r="AW132" s="459">
        <f>('COMPRAS CONJ - FISICOS'!AW132*'COMPRAS CONJ - PRECIOS'!AW132)/1000</f>
        <v>0</v>
      </c>
      <c r="AX132" s="459">
        <f>('COMPRAS CONJ - FISICOS'!AX132*'COMPRAS CONJ - PRECIOS'!AX132)/1000</f>
        <v>0</v>
      </c>
      <c r="AY132" s="459">
        <f>('COMPRAS CONJ - FISICOS'!AY132*'COMPRAS CONJ - PRECIOS'!AY132)/1000</f>
        <v>0</v>
      </c>
      <c r="AZ132" s="459">
        <f>('COMPRAS CONJ - FISICOS'!AZ132*'COMPRAS CONJ - PRECIOS'!AZ132)/1000</f>
        <v>0</v>
      </c>
      <c r="BA132" s="459">
        <f>('COMPRAS CONJ - FISICOS'!BA132*'COMPRAS CONJ - PRECIOS'!BA132)/1000</f>
        <v>0</v>
      </c>
      <c r="BB132" s="459">
        <f>('COMPRAS CONJ - FISICOS'!BB132*'COMPRAS CONJ - PRECIOS'!BB132)/1000</f>
        <v>0</v>
      </c>
      <c r="BC132" s="459">
        <f>('COMPRAS CONJ - FISICOS'!BC132*'COMPRAS CONJ - PRECIOS'!BC132)/1000</f>
        <v>0</v>
      </c>
      <c r="BD132" s="459">
        <f>('COMPRAS CONJ - FISICOS'!BD132*'COMPRAS CONJ - PRECIOS'!BD132)/1000</f>
        <v>0</v>
      </c>
      <c r="BE132" s="459">
        <f>('COMPRAS CONJ - FISICOS'!BE132*'COMPRAS CONJ - PRECIOS'!BE132)/1000</f>
        <v>0</v>
      </c>
      <c r="BF132" s="459">
        <f>('COMPRAS CONJ - FISICOS'!BF132*'COMPRAS CONJ - PRECIOS'!BF132)/1000</f>
        <v>0</v>
      </c>
      <c r="BG132" s="459">
        <f>('COMPRAS CONJ - FISICOS'!BG132*'COMPRAS CONJ - PRECIOS'!BG132)/1000</f>
        <v>0</v>
      </c>
      <c r="BH132" s="459">
        <f>('COMPRAS CONJ - FISICOS'!BH132*'COMPRAS CONJ - PRECIOS'!BH132)/1000</f>
        <v>0</v>
      </c>
      <c r="BI132" s="459">
        <f>('COMPRAS CONJ - FISICOS'!BI132*'COMPRAS CONJ - PRECIOS'!BI132)/1000</f>
        <v>0</v>
      </c>
      <c r="BJ132" s="459">
        <f>('COMPRAS CONJ - FISICOS'!BJ132*'COMPRAS CONJ - PRECIOS'!BJ132)/1000</f>
        <v>0</v>
      </c>
      <c r="BK132" s="459">
        <f>('COMPRAS CONJ - FISICOS'!BK132*'COMPRAS CONJ - PRECIOS'!BK132)/1000</f>
        <v>0</v>
      </c>
      <c r="BL132" s="459">
        <f>('COMPRAS CONJ - FISICOS'!BL132*'COMPRAS CONJ - PRECIOS'!BL132)/1000</f>
        <v>0</v>
      </c>
      <c r="BM132" s="459">
        <f>('COMPRAS CONJ - FISICOS'!BM132*'COMPRAS CONJ - PRECIOS'!BM132)/1000</f>
        <v>0</v>
      </c>
      <c r="BN132" s="459">
        <f>('COMPRAS CONJ - FISICOS'!BN132*'COMPRAS CONJ - PRECIOS'!BN132)/1000</f>
        <v>0</v>
      </c>
      <c r="BO132" s="459">
        <f>('COMPRAS CONJ - FISICOS'!BO132*'COMPRAS CONJ - PRECIOS'!BO132)/1000</f>
        <v>0</v>
      </c>
      <c r="BP132" s="459">
        <f>('COMPRAS CONJ - FISICOS'!BP132*'COMPRAS CONJ - PRECIOS'!BP132)/1000</f>
        <v>0</v>
      </c>
      <c r="BQ132" s="459">
        <f>('COMPRAS CONJ - FISICOS'!BQ132*'COMPRAS CONJ - PRECIOS'!BQ132)/1000</f>
        <v>0</v>
      </c>
      <c r="BR132" s="459">
        <f>('COMPRAS CONJ - FISICOS'!BR132*'COMPRAS CONJ - PRECIOS'!BR132)/1000</f>
        <v>0</v>
      </c>
      <c r="BS132" s="459">
        <f>('COMPRAS CONJ - FISICOS'!BS132*'COMPRAS CONJ - PRECIOS'!BS132)/1000</f>
        <v>0</v>
      </c>
      <c r="BT132" s="459">
        <f>('COMPRAS CONJ - FISICOS'!BT132*'COMPRAS CONJ - PRECIOS'!BT132)/1000</f>
        <v>0</v>
      </c>
      <c r="BU132" s="459">
        <f>('COMPRAS CONJ - FISICOS'!BU132*'COMPRAS CONJ - PRECIOS'!BU132)/1000</f>
        <v>0</v>
      </c>
      <c r="BV132" s="459">
        <f>('COMPRAS CONJ - FISICOS'!BV132*'COMPRAS CONJ - PRECIOS'!BV132)/1000</f>
        <v>0</v>
      </c>
      <c r="BW132" s="459">
        <f>('COMPRAS CONJ - FISICOS'!BW132*'COMPRAS CONJ - PRECIOS'!BW132)/1000</f>
        <v>0</v>
      </c>
      <c r="BX132" s="459">
        <f>('COMPRAS CONJ - FISICOS'!BX132*'COMPRAS CONJ - PRECIOS'!BX132)/1000</f>
        <v>0</v>
      </c>
      <c r="BY132" s="459">
        <f>('COMPRAS CONJ - FISICOS'!BY132*'COMPRAS CONJ - PRECIOS'!BY132)/1000</f>
        <v>0</v>
      </c>
      <c r="BZ132" s="459">
        <f>('COMPRAS CONJ - FISICOS'!BZ132*'COMPRAS CONJ - PRECIOS'!BZ132)/1000</f>
        <v>0</v>
      </c>
      <c r="CA132" s="459">
        <f>('COMPRAS CONJ - FISICOS'!CA132*'COMPRAS CONJ - PRECIOS'!CA132)/1000</f>
        <v>0</v>
      </c>
    </row>
    <row r="133" spans="1:79" x14ac:dyDescent="0.3">
      <c r="A133" s="9" t="s">
        <v>3398</v>
      </c>
      <c r="B133" s="17" t="s">
        <v>3559</v>
      </c>
      <c r="C133" s="441" t="s">
        <v>3566</v>
      </c>
      <c r="D133" s="11" t="s">
        <v>2788</v>
      </c>
      <c r="E133" s="9" t="s">
        <v>2788</v>
      </c>
      <c r="F133" s="9" t="s">
        <v>3567</v>
      </c>
      <c r="G133" s="9" t="s">
        <v>3568</v>
      </c>
      <c r="H133" s="12" t="s">
        <v>3485</v>
      </c>
      <c r="I133" s="13">
        <v>129.4</v>
      </c>
      <c r="J133" s="14">
        <v>5</v>
      </c>
      <c r="K133" s="24">
        <v>43238</v>
      </c>
      <c r="L133" s="24">
        <v>43546</v>
      </c>
      <c r="M133" s="689">
        <v>43546</v>
      </c>
      <c r="N133" s="459">
        <f>('COMPRAS CONJ - FISICOS'!N133*'COMPRAS CONJ - PRECIOS'!N133)/1000</f>
        <v>0</v>
      </c>
      <c r="O133" s="459">
        <f>('COMPRAS CONJ - FISICOS'!O133*'COMPRAS CONJ - PRECIOS'!O133)/1000</f>
        <v>0</v>
      </c>
      <c r="P133" s="459">
        <f>('COMPRAS CONJ - FISICOS'!P133*'COMPRAS CONJ - PRECIOS'!P133)/1000</f>
        <v>0</v>
      </c>
      <c r="Q133" s="459">
        <f>('COMPRAS CONJ - FISICOS'!Q133*'COMPRAS CONJ - PRECIOS'!Q133)/1000</f>
        <v>0</v>
      </c>
      <c r="R133" s="459">
        <f>('COMPRAS CONJ - FISICOS'!R133*'COMPRAS CONJ - PRECIOS'!R133)/1000</f>
        <v>0</v>
      </c>
      <c r="S133" s="459">
        <f>('COMPRAS CONJ - FISICOS'!S133*'COMPRAS CONJ - PRECIOS'!S133)/1000</f>
        <v>0</v>
      </c>
      <c r="T133" s="459">
        <f>('COMPRAS CONJ - FISICOS'!T133*'COMPRAS CONJ - PRECIOS'!T133)/1000</f>
        <v>0</v>
      </c>
      <c r="U133" s="459">
        <f>('COMPRAS CONJ - FISICOS'!U133*'COMPRAS CONJ - PRECIOS'!U133)/1000</f>
        <v>0</v>
      </c>
      <c r="V133" s="459">
        <f>('COMPRAS CONJ - FISICOS'!V133*'COMPRAS CONJ - PRECIOS'!V133)/1000</f>
        <v>0</v>
      </c>
      <c r="W133" s="459">
        <f>('COMPRAS CONJ - FISICOS'!W133*'COMPRAS CONJ - PRECIOS'!W133)/1000</f>
        <v>0</v>
      </c>
      <c r="X133" s="459">
        <f>('COMPRAS CONJ - FISICOS'!X133*'COMPRAS CONJ - PRECIOS'!X133)/1000</f>
        <v>0</v>
      </c>
      <c r="Y133" s="459">
        <f>('COMPRAS CONJ - FISICOS'!Y133*'COMPRAS CONJ - PRECIOS'!Y133)/1000</f>
        <v>0</v>
      </c>
      <c r="Z133" s="459">
        <f>('COMPRAS CONJ - FISICOS'!Z133*'COMPRAS CONJ - PRECIOS'!Z133)/1000</f>
        <v>0</v>
      </c>
      <c r="AA133" s="459">
        <f>('COMPRAS CONJ - FISICOS'!AA133*'COMPRAS CONJ - PRECIOS'!AA133)/1000</f>
        <v>0</v>
      </c>
      <c r="AB133" s="459">
        <f>('COMPRAS CONJ - FISICOS'!AB133*'COMPRAS CONJ - PRECIOS'!AB133)/1000</f>
        <v>0</v>
      </c>
      <c r="AC133" s="459">
        <f>('COMPRAS CONJ - FISICOS'!AC133*'COMPRAS CONJ - PRECIOS'!AC133)/1000</f>
        <v>0</v>
      </c>
      <c r="AD133" s="459">
        <f>('COMPRAS CONJ - FISICOS'!AD133*'COMPRAS CONJ - PRECIOS'!AD133)/1000</f>
        <v>0</v>
      </c>
      <c r="AE133" s="459">
        <f>('COMPRAS CONJ - FISICOS'!AE133*'COMPRAS CONJ - PRECIOS'!AE133)/1000</f>
        <v>0</v>
      </c>
      <c r="AF133" s="459">
        <f>('COMPRAS CONJ - FISICOS'!AF133*'COMPRAS CONJ - PRECIOS'!AF133)/1000</f>
        <v>0</v>
      </c>
      <c r="AG133" s="459">
        <f>('COMPRAS CONJ - FISICOS'!AG133*'COMPRAS CONJ - PRECIOS'!AG133)/1000</f>
        <v>0</v>
      </c>
      <c r="AH133" s="459">
        <f>('COMPRAS CONJ - FISICOS'!AH133*'COMPRAS CONJ - PRECIOS'!AH133)/1000</f>
        <v>0.141138514766802</v>
      </c>
      <c r="AI133" s="459">
        <f>('COMPRAS CONJ - FISICOS'!AI133*'COMPRAS CONJ - PRECIOS'!AI133)/1000</f>
        <v>0.46066906996964002</v>
      </c>
      <c r="AJ133" s="459">
        <f>('COMPRAS CONJ - FISICOS'!AJ133*'COMPRAS CONJ - PRECIOS'!AJ133)/1000</f>
        <v>0.53182573475357198</v>
      </c>
      <c r="AK133" s="459">
        <f>('COMPRAS CONJ - FISICOS'!AK133*'COMPRAS CONJ - PRECIOS'!AK133)/1000</f>
        <v>0.52167150257263306</v>
      </c>
      <c r="AL133" s="459">
        <f>('COMPRAS CONJ - FISICOS'!AL133*'COMPRAS CONJ - PRECIOS'!AL133)/1000</f>
        <v>0.55488279957761</v>
      </c>
      <c r="AM133" s="459">
        <f>('COMPRAS CONJ - FISICOS'!AM133*'COMPRAS CONJ - PRECIOS'!AM133)/1000</f>
        <v>0.56205928035477504</v>
      </c>
      <c r="AN133" s="459">
        <f>('COMPRAS CONJ - FISICOS'!AN133*'COMPRAS CONJ - PRECIOS'!AN133)/1000</f>
        <v>0.52728887908984701</v>
      </c>
      <c r="AO133" s="459">
        <f>('COMPRAS CONJ - FISICOS'!AO133*'COMPRAS CONJ - PRECIOS'!AO133)/1000</f>
        <v>0.56203930154084303</v>
      </c>
      <c r="AP133" s="459">
        <f>('COMPRAS CONJ - FISICOS'!AP133*'COMPRAS CONJ - PRECIOS'!AP133)/1000</f>
        <v>0.52213843167096796</v>
      </c>
      <c r="AQ133" s="459">
        <f>('COMPRAS CONJ - FISICOS'!AQ133*'COMPRAS CONJ - PRECIOS'!AQ133)/1000</f>
        <v>0.56271676495871892</v>
      </c>
      <c r="AR133" s="459">
        <f>('COMPRAS CONJ - FISICOS'!AR133*'COMPRAS CONJ - PRECIOS'!AR133)/1000</f>
        <v>0.55701659744740806</v>
      </c>
      <c r="AS133" s="459">
        <f>('COMPRAS CONJ - FISICOS'!AS133*'COMPRAS CONJ - PRECIOS'!AS133)/1000</f>
        <v>0.51227056248972103</v>
      </c>
      <c r="AT133" s="459">
        <f>('COMPRAS CONJ - FISICOS'!AT133*'COMPRAS CONJ - PRECIOS'!AT133)/1000</f>
        <v>0.5671791896104561</v>
      </c>
      <c r="AU133" s="459">
        <f>('COMPRAS CONJ - FISICOS'!AU133*'COMPRAS CONJ - PRECIOS'!AU133)/1000</f>
        <v>0.54267368262165605</v>
      </c>
      <c r="AV133" s="459">
        <f>('COMPRAS CONJ - FISICOS'!AV133*'COMPRAS CONJ - PRECIOS'!AV133)/1000</f>
        <v>0.53243924701442402</v>
      </c>
      <c r="AW133" s="459">
        <f>('COMPRAS CONJ - FISICOS'!AW133*'COMPRAS CONJ - PRECIOS'!AW133)/1000</f>
        <v>0.49789156181932809</v>
      </c>
      <c r="AX133" s="459">
        <f>('COMPRAS CONJ - FISICOS'!AX133*'COMPRAS CONJ - PRECIOS'!AX133)/1000</f>
        <v>0.56954138502660012</v>
      </c>
      <c r="AY133" s="459">
        <f>('COMPRAS CONJ - FISICOS'!AY133*'COMPRAS CONJ - PRECIOS'!AY133)/1000</f>
        <v>0.56529355857645613</v>
      </c>
      <c r="AZ133" s="459">
        <f>('COMPRAS CONJ - FISICOS'!AZ133*'COMPRAS CONJ - PRECIOS'!AZ133)/1000</f>
        <v>0.5328271482557041</v>
      </c>
      <c r="BA133" s="459">
        <f>('COMPRAS CONJ - FISICOS'!BA133*'COMPRAS CONJ - PRECIOS'!BA133)/1000</f>
        <v>0.55366883566317604</v>
      </c>
      <c r="BB133" s="459">
        <f>('COMPRAS CONJ - FISICOS'!BB133*'COMPRAS CONJ - PRECIOS'!BB133)/1000</f>
        <v>0.49203840916072805</v>
      </c>
      <c r="BC133" s="459">
        <f>('COMPRAS CONJ - FISICOS'!BC133*'COMPRAS CONJ - PRECIOS'!BC133)/1000</f>
        <v>0.39832716464284801</v>
      </c>
      <c r="BD133" s="459">
        <f>('COMPRAS CONJ - FISICOS'!BD133*'COMPRAS CONJ - PRECIOS'!BD133)/1000</f>
        <v>0.36655497440073603</v>
      </c>
      <c r="BE133" s="459">
        <f>('COMPRAS CONJ - FISICOS'!BE133*'COMPRAS CONJ - PRECIOS'!BE133)/1000</f>
        <v>0.39088808083785614</v>
      </c>
      <c r="BF133" s="459">
        <f>('COMPRAS CONJ - FISICOS'!BF133*'COMPRAS CONJ - PRECIOS'!BF133)/1000</f>
        <v>0.44738597725554602</v>
      </c>
      <c r="BG133" s="459">
        <f>('COMPRAS CONJ - FISICOS'!BG133*'COMPRAS CONJ - PRECIOS'!BG133)/1000</f>
        <v>0.4601547859281031</v>
      </c>
      <c r="BH133" s="459">
        <f>('COMPRAS CONJ - FISICOS'!BH133*'COMPRAS CONJ - PRECIOS'!BH133)/1000</f>
        <v>0.46739692066536004</v>
      </c>
      <c r="BI133" s="459">
        <f>('COMPRAS CONJ - FISICOS'!BI133*'COMPRAS CONJ - PRECIOS'!BI133)/1000</f>
        <v>0.40992154705725309</v>
      </c>
      <c r="BJ133" s="459">
        <f>('COMPRAS CONJ - FISICOS'!BJ133*'COMPRAS CONJ - PRECIOS'!BJ133)/1000</f>
        <v>0.40083964049524512</v>
      </c>
      <c r="BK133" s="459">
        <f>('COMPRAS CONJ - FISICOS'!BK133*'COMPRAS CONJ - PRECIOS'!BK133)/1000</f>
        <v>0.43306390705006803</v>
      </c>
      <c r="BL133" s="459">
        <f>('COMPRAS CONJ - FISICOS'!BL133*'COMPRAS CONJ - PRECIOS'!BL133)/1000</f>
        <v>0.45012050663101211</v>
      </c>
      <c r="BM133" s="459">
        <f>('COMPRAS CONJ - FISICOS'!BM133*'COMPRAS CONJ - PRECIOS'!BM133)/1000</f>
        <v>0.40933365298849805</v>
      </c>
      <c r="BN133" s="459">
        <f>('COMPRAS CONJ - FISICOS'!BN133*'COMPRAS CONJ - PRECIOS'!BN133)/1000</f>
        <v>0.30181510799275502</v>
      </c>
      <c r="BO133" s="459">
        <f>('COMPRAS CONJ - FISICOS'!BO133*'COMPRAS CONJ - PRECIOS'!BO133)/1000</f>
        <v>0.29932904409987604</v>
      </c>
      <c r="BP133" s="459">
        <f>('COMPRAS CONJ - FISICOS'!BP133*'COMPRAS CONJ - PRECIOS'!BP133)/1000</f>
        <v>0.29054084972774402</v>
      </c>
      <c r="BQ133" s="459">
        <f>('COMPRAS CONJ - FISICOS'!BQ133*'COMPRAS CONJ - PRECIOS'!BQ133)/1000</f>
        <v>0.28260138338403307</v>
      </c>
      <c r="BR133" s="459">
        <f>('COMPRAS CONJ - FISICOS'!BR133*'COMPRAS CONJ - PRECIOS'!BR133)/1000</f>
        <v>0.31189278992873404</v>
      </c>
      <c r="BS133" s="459">
        <f>('COMPRAS CONJ - FISICOS'!BS133*'COMPRAS CONJ - PRECIOS'!BS133)/1000</f>
        <v>0.27998300647846802</v>
      </c>
      <c r="BT133" s="459">
        <f>('COMPRAS CONJ - FISICOS'!BT133*'COMPRAS CONJ - PRECIOS'!BT133)/1000</f>
        <v>0.18382577440665879</v>
      </c>
      <c r="BU133" s="459">
        <f>('COMPRAS CONJ - FISICOS'!BU133*'COMPRAS CONJ - PRECIOS'!BU133)/1000</f>
        <v>0.19115122091786002</v>
      </c>
      <c r="BV133" s="459">
        <f>('COMPRAS CONJ - FISICOS'!BV133*'COMPRAS CONJ - PRECIOS'!BV133)/1000</f>
        <v>0.1950968381373441</v>
      </c>
      <c r="BW133" s="459">
        <f>('COMPRAS CONJ - FISICOS'!BW133*'COMPRAS CONJ - PRECIOS'!BW133)/1000</f>
        <v>0.19047640938675739</v>
      </c>
      <c r="BX133" s="459">
        <f>('COMPRAS CONJ - FISICOS'!BX133*'COMPRAS CONJ - PRECIOS'!BX133)/1000</f>
        <v>0.17309399726813943</v>
      </c>
      <c r="BY133" s="459">
        <f>('COMPRAS CONJ - FISICOS'!BY133*'COMPRAS CONJ - PRECIOS'!BY133)/1000</f>
        <v>0.17643168293434269</v>
      </c>
      <c r="BZ133" s="459">
        <f>('COMPRAS CONJ - FISICOS'!BZ133*'COMPRAS CONJ - PRECIOS'!BZ133)/1000</f>
        <v>0.17783186843422108</v>
      </c>
      <c r="CA133" s="459">
        <f>('COMPRAS CONJ - FISICOS'!CA133*'COMPRAS CONJ - PRECIOS'!CA133)/1000</f>
        <v>0.17865733785706359</v>
      </c>
    </row>
    <row r="134" spans="1:79" x14ac:dyDescent="0.3">
      <c r="A134" s="9" t="s">
        <v>3398</v>
      </c>
      <c r="B134" s="10" t="s">
        <v>2787</v>
      </c>
      <c r="C134" s="437" t="s">
        <v>3569</v>
      </c>
      <c r="D134" s="11" t="s">
        <v>2788</v>
      </c>
      <c r="E134" s="9" t="s">
        <v>2788</v>
      </c>
      <c r="F134" s="9" t="s">
        <v>3570</v>
      </c>
      <c r="G134" s="9" t="s">
        <v>3571</v>
      </c>
      <c r="H134" s="12" t="s">
        <v>3572</v>
      </c>
      <c r="I134" s="13">
        <v>37.299999999999997</v>
      </c>
      <c r="J134" s="14">
        <v>79.8</v>
      </c>
      <c r="K134" s="24">
        <v>43238</v>
      </c>
      <c r="L134" s="24">
        <v>43867</v>
      </c>
      <c r="M134" s="689">
        <v>43867</v>
      </c>
      <c r="N134" s="459">
        <f>('COMPRAS CONJ - FISICOS'!N134*'COMPRAS CONJ - PRECIOS'!N134)/1000</f>
        <v>0</v>
      </c>
      <c r="O134" s="459">
        <f>('COMPRAS CONJ - FISICOS'!O134*'COMPRAS CONJ - PRECIOS'!O134)/1000</f>
        <v>0</v>
      </c>
      <c r="P134" s="459">
        <f>('COMPRAS CONJ - FISICOS'!P134*'COMPRAS CONJ - PRECIOS'!P134)/1000</f>
        <v>0</v>
      </c>
      <c r="Q134" s="459">
        <f>('COMPRAS CONJ - FISICOS'!Q134*'COMPRAS CONJ - PRECIOS'!Q134)/1000</f>
        <v>0</v>
      </c>
      <c r="R134" s="459">
        <f>('COMPRAS CONJ - FISICOS'!R134*'COMPRAS CONJ - PRECIOS'!R134)/1000</f>
        <v>0</v>
      </c>
      <c r="S134" s="459">
        <f>('COMPRAS CONJ - FISICOS'!S134*'COMPRAS CONJ - PRECIOS'!S134)/1000</f>
        <v>0</v>
      </c>
      <c r="T134" s="459">
        <f>('COMPRAS CONJ - FISICOS'!T134*'COMPRAS CONJ - PRECIOS'!T134)/1000</f>
        <v>0</v>
      </c>
      <c r="U134" s="459">
        <f>('COMPRAS CONJ - FISICOS'!U134*'COMPRAS CONJ - PRECIOS'!U134)/1000</f>
        <v>0</v>
      </c>
      <c r="V134" s="459">
        <f>('COMPRAS CONJ - FISICOS'!V134*'COMPRAS CONJ - PRECIOS'!V134)/1000</f>
        <v>0</v>
      </c>
      <c r="W134" s="459">
        <f>('COMPRAS CONJ - FISICOS'!W134*'COMPRAS CONJ - PRECIOS'!W134)/1000</f>
        <v>0</v>
      </c>
      <c r="X134" s="459">
        <f>('COMPRAS CONJ - FISICOS'!X134*'COMPRAS CONJ - PRECIOS'!X134)/1000</f>
        <v>0</v>
      </c>
      <c r="Y134" s="459">
        <f>('COMPRAS CONJ - FISICOS'!Y134*'COMPRAS CONJ - PRECIOS'!Y134)/1000</f>
        <v>0</v>
      </c>
      <c r="Z134" s="459">
        <f>('COMPRAS CONJ - FISICOS'!Z134*'COMPRAS CONJ - PRECIOS'!Z134)/1000</f>
        <v>0</v>
      </c>
      <c r="AA134" s="459">
        <f>('COMPRAS CONJ - FISICOS'!AA134*'COMPRAS CONJ - PRECIOS'!AA134)/1000</f>
        <v>0</v>
      </c>
      <c r="AB134" s="459">
        <f>('COMPRAS CONJ - FISICOS'!AB134*'COMPRAS CONJ - PRECIOS'!AB134)/1000</f>
        <v>0</v>
      </c>
      <c r="AC134" s="459">
        <f>('COMPRAS CONJ - FISICOS'!AC134*'COMPRAS CONJ - PRECIOS'!AC134)/1000</f>
        <v>0</v>
      </c>
      <c r="AD134" s="459">
        <f>('COMPRAS CONJ - FISICOS'!AD134*'COMPRAS CONJ - PRECIOS'!AD134)/1000</f>
        <v>0</v>
      </c>
      <c r="AE134" s="459">
        <f>('COMPRAS CONJ - FISICOS'!AE134*'COMPRAS CONJ - PRECIOS'!AE134)/1000</f>
        <v>0</v>
      </c>
      <c r="AF134" s="459">
        <f>('COMPRAS CONJ - FISICOS'!AF134*'COMPRAS CONJ - PRECIOS'!AF134)/1000</f>
        <v>0</v>
      </c>
      <c r="AG134" s="459">
        <f>('COMPRAS CONJ - FISICOS'!AG134*'COMPRAS CONJ - PRECIOS'!AG134)/1000</f>
        <v>0</v>
      </c>
      <c r="AH134" s="459">
        <f>('COMPRAS CONJ - FISICOS'!AH134*'COMPRAS CONJ - PRECIOS'!AH134)/1000</f>
        <v>0</v>
      </c>
      <c r="AI134" s="459">
        <f>('COMPRAS CONJ - FISICOS'!AI134*'COMPRAS CONJ - PRECIOS'!AI134)/1000</f>
        <v>0</v>
      </c>
      <c r="AJ134" s="459">
        <f>('COMPRAS CONJ - FISICOS'!AJ134*'COMPRAS CONJ - PRECIOS'!AJ134)/1000</f>
        <v>0</v>
      </c>
      <c r="AK134" s="459">
        <f>('COMPRAS CONJ - FISICOS'!AK134*'COMPRAS CONJ - PRECIOS'!AK134)/1000</f>
        <v>0</v>
      </c>
      <c r="AL134" s="459">
        <f>('COMPRAS CONJ - FISICOS'!AL134*'COMPRAS CONJ - PRECIOS'!AL134)/1000</f>
        <v>0</v>
      </c>
      <c r="AM134" s="459">
        <f>('COMPRAS CONJ - FISICOS'!AM134*'COMPRAS CONJ - PRECIOS'!AM134)/1000</f>
        <v>0</v>
      </c>
      <c r="AN134" s="459">
        <f>('COMPRAS CONJ - FISICOS'!AN134*'COMPRAS CONJ - PRECIOS'!AN134)/1000</f>
        <v>0</v>
      </c>
      <c r="AO134" s="459">
        <f>('COMPRAS CONJ - FISICOS'!AO134*'COMPRAS CONJ - PRECIOS'!AO134)/1000</f>
        <v>0</v>
      </c>
      <c r="AP134" s="459">
        <f>('COMPRAS CONJ - FISICOS'!AP134*'COMPRAS CONJ - PRECIOS'!AP134)/1000</f>
        <v>0</v>
      </c>
      <c r="AQ134" s="459">
        <f>('COMPRAS CONJ - FISICOS'!AQ134*'COMPRAS CONJ - PRECIOS'!AQ134)/1000</f>
        <v>0</v>
      </c>
      <c r="AR134" s="459">
        <f>('COMPRAS CONJ - FISICOS'!AR134*'COMPRAS CONJ - PRECIOS'!AR134)/1000</f>
        <v>0</v>
      </c>
      <c r="AS134" s="459">
        <f>('COMPRAS CONJ - FISICOS'!AS134*'COMPRAS CONJ - PRECIOS'!AS134)/1000</f>
        <v>1.0016990762803253</v>
      </c>
      <c r="AT134" s="459">
        <f>('COMPRAS CONJ - FISICOS'!AT134*'COMPRAS CONJ - PRECIOS'!AT134)/1000</f>
        <v>0.99826237172385113</v>
      </c>
      <c r="AU134" s="459">
        <f>('COMPRAS CONJ - FISICOS'!AU134*'COMPRAS CONJ - PRECIOS'!AU134)/1000</f>
        <v>0.49486695764634786</v>
      </c>
      <c r="AV134" s="459">
        <f>('COMPRAS CONJ - FISICOS'!AV134*'COMPRAS CONJ - PRECIOS'!AV134)/1000</f>
        <v>1.1163358077068679</v>
      </c>
      <c r="AW134" s="459">
        <f>('COMPRAS CONJ - FISICOS'!AW134*'COMPRAS CONJ - PRECIOS'!AW134)/1000</f>
        <v>1.0615782388794761</v>
      </c>
      <c r="AX134" s="459">
        <f>('COMPRAS CONJ - FISICOS'!AX134*'COMPRAS CONJ - PRECIOS'!AX134)/1000</f>
        <v>1.2144142128205253</v>
      </c>
      <c r="AY134" s="459">
        <f>('COMPRAS CONJ - FISICOS'!AY134*'COMPRAS CONJ - PRECIOS'!AY134)/1000</f>
        <v>1.3907950072710713</v>
      </c>
      <c r="AZ134" s="459">
        <f>('COMPRAS CONJ - FISICOS'!AZ134*'COMPRAS CONJ - PRECIOS'!AZ134)/1000</f>
        <v>1.2058782086580913</v>
      </c>
      <c r="BA134" s="459">
        <f>('COMPRAS CONJ - FISICOS'!BA134*'COMPRAS CONJ - PRECIOS'!BA134)/1000</f>
        <v>1.1380993200061347</v>
      </c>
      <c r="BB134" s="459">
        <f>('COMPRAS CONJ - FISICOS'!BB134*'COMPRAS CONJ - PRECIOS'!BB134)/1000</f>
        <v>1.0171428251887489</v>
      </c>
      <c r="BC134" s="459">
        <f>('COMPRAS CONJ - FISICOS'!BC134*'COMPRAS CONJ - PRECIOS'!BC134)/1000</f>
        <v>1.4292287093687606</v>
      </c>
      <c r="BD134" s="459">
        <f>('COMPRAS CONJ - FISICOS'!BD134*'COMPRAS CONJ - PRECIOS'!BD134)/1000</f>
        <v>1.5435536278736417</v>
      </c>
      <c r="BE134" s="459">
        <f>('COMPRAS CONJ - FISICOS'!BE134*'COMPRAS CONJ - PRECIOS'!BE134)/1000</f>
        <v>0.87072495800613614</v>
      </c>
      <c r="BF134" s="459">
        <f>('COMPRAS CONJ - FISICOS'!BF134*'COMPRAS CONJ - PRECIOS'!BF134)/1000</f>
        <v>1.1581073995645199</v>
      </c>
      <c r="BG134" s="459">
        <f>('COMPRAS CONJ - FISICOS'!BG134*'COMPRAS CONJ - PRECIOS'!BG134)/1000</f>
        <v>1.3372874590025758</v>
      </c>
      <c r="BH134" s="459">
        <f>('COMPRAS CONJ - FISICOS'!BH134*'COMPRAS CONJ - PRECIOS'!BH134)/1000</f>
        <v>1.1227250059462681</v>
      </c>
      <c r="BI134" s="459">
        <f>('COMPRAS CONJ - FISICOS'!BI134*'COMPRAS CONJ - PRECIOS'!BI134)/1000</f>
        <v>1.3495543736139959</v>
      </c>
      <c r="BJ134" s="459">
        <f>('COMPRAS CONJ - FISICOS'!BJ134*'COMPRAS CONJ - PRECIOS'!BJ134)/1000</f>
        <v>1.5540364058943479</v>
      </c>
      <c r="BK134" s="459">
        <f>('COMPRAS CONJ - FISICOS'!BK134*'COMPRAS CONJ - PRECIOS'!BK134)/1000</f>
        <v>1.532645833496016</v>
      </c>
      <c r="BL134" s="459">
        <f>('COMPRAS CONJ - FISICOS'!BL134*'COMPRAS CONJ - PRECIOS'!BL134)/1000</f>
        <v>1.259869479577824</v>
      </c>
      <c r="BM134" s="459">
        <f>('COMPRAS CONJ - FISICOS'!BM134*'COMPRAS CONJ - PRECIOS'!BM134)/1000</f>
        <v>1.3423093221524161</v>
      </c>
      <c r="BN134" s="459">
        <f>('COMPRAS CONJ - FISICOS'!BN134*'COMPRAS CONJ - PRECIOS'!BN134)/1000</f>
        <v>1.1461495260985197</v>
      </c>
      <c r="BO134" s="459">
        <f>('COMPRAS CONJ - FISICOS'!BO134*'COMPRAS CONJ - PRECIOS'!BO134)/1000</f>
        <v>1.1209241812616999</v>
      </c>
      <c r="BP134" s="459">
        <f>('COMPRAS CONJ - FISICOS'!BP134*'COMPRAS CONJ - PRECIOS'!BP134)/1000</f>
        <v>1.4122831149166442</v>
      </c>
      <c r="BQ134" s="459">
        <f>('COMPRAS CONJ - FISICOS'!BQ134*'COMPRAS CONJ - PRECIOS'!BQ134)/1000</f>
        <v>1.2186831628984005</v>
      </c>
      <c r="BR134" s="459">
        <f>('COMPRAS CONJ - FISICOS'!BR134*'COMPRAS CONJ - PRECIOS'!BR134)/1000</f>
        <v>1.4130811671048766</v>
      </c>
      <c r="BS134" s="459">
        <f>('COMPRAS CONJ - FISICOS'!BS134*'COMPRAS CONJ - PRECIOS'!BS134)/1000</f>
        <v>1.3913159980634462</v>
      </c>
      <c r="BT134" s="459">
        <f>('COMPRAS CONJ - FISICOS'!BT134*'COMPRAS CONJ - PRECIOS'!BT134)/1000</f>
        <v>1.1561499986481523</v>
      </c>
      <c r="BU134" s="459">
        <f>('COMPRAS CONJ - FISICOS'!BU134*'COMPRAS CONJ - PRECIOS'!BU134)/1000</f>
        <v>1.3085322987406129</v>
      </c>
      <c r="BV134" s="459">
        <f>('COMPRAS CONJ - FISICOS'!BV134*'COMPRAS CONJ - PRECIOS'!BV134)/1000</f>
        <v>1.2839991678882234</v>
      </c>
      <c r="BW134" s="459">
        <f>('COMPRAS CONJ - FISICOS'!BW134*'COMPRAS CONJ - PRECIOS'!BW134)/1000</f>
        <v>1.4052785951470677</v>
      </c>
      <c r="BX134" s="459">
        <f>('COMPRAS CONJ - FISICOS'!BX134*'COMPRAS CONJ - PRECIOS'!BX134)/1000</f>
        <v>1.3855650002836384</v>
      </c>
      <c r="BY134" s="459">
        <f>('COMPRAS CONJ - FISICOS'!BY134*'COMPRAS CONJ - PRECIOS'!BY134)/1000</f>
        <v>1.3516940186163784</v>
      </c>
      <c r="BZ134" s="459">
        <f>('COMPRAS CONJ - FISICOS'!BZ134*'COMPRAS CONJ - PRECIOS'!BZ134)/1000</f>
        <v>1.3661755450643538</v>
      </c>
      <c r="CA134" s="459">
        <f>('COMPRAS CONJ - FISICOS'!CA134*'COMPRAS CONJ - PRECIOS'!CA134)/1000</f>
        <v>1.4973162247479497</v>
      </c>
    </row>
    <row r="135" spans="1:79" x14ac:dyDescent="0.3">
      <c r="A135" s="9" t="s">
        <v>3398</v>
      </c>
      <c r="B135" s="10" t="s">
        <v>2787</v>
      </c>
      <c r="C135" s="437" t="s">
        <v>3573</v>
      </c>
      <c r="D135" s="11" t="s">
        <v>2798</v>
      </c>
      <c r="E135" s="9" t="s">
        <v>2799</v>
      </c>
      <c r="F135" s="9" t="s">
        <v>3574</v>
      </c>
      <c r="G135" s="9" t="s">
        <v>3575</v>
      </c>
      <c r="H135" s="12" t="s">
        <v>3576</v>
      </c>
      <c r="I135" s="13">
        <v>45.67</v>
      </c>
      <c r="J135" s="14">
        <v>60</v>
      </c>
      <c r="K135" s="24">
        <v>43427</v>
      </c>
      <c r="L135" s="24">
        <v>51501</v>
      </c>
      <c r="M135" s="14"/>
      <c r="N135" s="459">
        <f>('COMPRAS CONJ - FISICOS'!N135*'COMPRAS CONJ - PRECIOS'!N135)/1000</f>
        <v>0</v>
      </c>
      <c r="O135" s="459">
        <f>('COMPRAS CONJ - FISICOS'!O135*'COMPRAS CONJ - PRECIOS'!O135)/1000</f>
        <v>0</v>
      </c>
      <c r="P135" s="459">
        <f>('COMPRAS CONJ - FISICOS'!P135*'COMPRAS CONJ - PRECIOS'!P135)/1000</f>
        <v>0</v>
      </c>
      <c r="Q135" s="459">
        <f>('COMPRAS CONJ - FISICOS'!Q135*'COMPRAS CONJ - PRECIOS'!Q135)/1000</f>
        <v>0</v>
      </c>
      <c r="R135" s="459">
        <f>('COMPRAS CONJ - FISICOS'!R135*'COMPRAS CONJ - PRECIOS'!R135)/1000</f>
        <v>0</v>
      </c>
      <c r="S135" s="459">
        <f>('COMPRAS CONJ - FISICOS'!S135*'COMPRAS CONJ - PRECIOS'!S135)/1000</f>
        <v>0</v>
      </c>
      <c r="T135" s="459">
        <f>('COMPRAS CONJ - FISICOS'!T135*'COMPRAS CONJ - PRECIOS'!T135)/1000</f>
        <v>0</v>
      </c>
      <c r="U135" s="459">
        <f>('COMPRAS CONJ - FISICOS'!U135*'COMPRAS CONJ - PRECIOS'!U135)/1000</f>
        <v>0</v>
      </c>
      <c r="V135" s="459">
        <f>('COMPRAS CONJ - FISICOS'!V135*'COMPRAS CONJ - PRECIOS'!V135)/1000</f>
        <v>0</v>
      </c>
      <c r="W135" s="459">
        <f>('COMPRAS CONJ - FISICOS'!W135*'COMPRAS CONJ - PRECIOS'!W135)/1000</f>
        <v>0</v>
      </c>
      <c r="X135" s="459">
        <f>('COMPRAS CONJ - FISICOS'!X135*'COMPRAS CONJ - PRECIOS'!X135)/1000</f>
        <v>0</v>
      </c>
      <c r="Y135" s="459">
        <f>('COMPRAS CONJ - FISICOS'!Y135*'COMPRAS CONJ - PRECIOS'!Y135)/1000</f>
        <v>0</v>
      </c>
      <c r="Z135" s="459">
        <f>('COMPRAS CONJ - FISICOS'!Z135*'COMPRAS CONJ - PRECIOS'!Z135)/1000</f>
        <v>0</v>
      </c>
      <c r="AA135" s="459">
        <f>('COMPRAS CONJ - FISICOS'!AA135*'COMPRAS CONJ - PRECIOS'!AA135)/1000</f>
        <v>0</v>
      </c>
      <c r="AB135" s="459">
        <f>('COMPRAS CONJ - FISICOS'!AB135*'COMPRAS CONJ - PRECIOS'!AB135)/1000</f>
        <v>0</v>
      </c>
      <c r="AC135" s="459">
        <f>('COMPRAS CONJ - FISICOS'!AC135*'COMPRAS CONJ - PRECIOS'!AC135)/1000</f>
        <v>0</v>
      </c>
      <c r="AD135" s="459">
        <f>('COMPRAS CONJ - FISICOS'!AD135*'COMPRAS CONJ - PRECIOS'!AD135)/1000</f>
        <v>0</v>
      </c>
      <c r="AE135" s="459">
        <f>('COMPRAS CONJ - FISICOS'!AE135*'COMPRAS CONJ - PRECIOS'!AE135)/1000</f>
        <v>0</v>
      </c>
      <c r="AF135" s="459">
        <f>('COMPRAS CONJ - FISICOS'!AF135*'COMPRAS CONJ - PRECIOS'!AF135)/1000</f>
        <v>0</v>
      </c>
      <c r="AG135" s="459">
        <f>('COMPRAS CONJ - FISICOS'!AG135*'COMPRAS CONJ - PRECIOS'!AG135)/1000</f>
        <v>0</v>
      </c>
      <c r="AH135" s="459">
        <f>('COMPRAS CONJ - FISICOS'!AH135*'COMPRAS CONJ - PRECIOS'!AH135)/1000</f>
        <v>0</v>
      </c>
      <c r="AI135" s="459">
        <f>('COMPRAS CONJ - FISICOS'!AI135*'COMPRAS CONJ - PRECIOS'!AI135)/1000</f>
        <v>0</v>
      </c>
      <c r="AJ135" s="459">
        <f>('COMPRAS CONJ - FISICOS'!AJ135*'COMPRAS CONJ - PRECIOS'!AJ135)/1000</f>
        <v>0</v>
      </c>
      <c r="AK135" s="459">
        <f>('COMPRAS CONJ - FISICOS'!AK135*'COMPRAS CONJ - PRECIOS'!AK135)/1000</f>
        <v>0</v>
      </c>
      <c r="AL135" s="459">
        <f>('COMPRAS CONJ - FISICOS'!AL135*'COMPRAS CONJ - PRECIOS'!AL135)/1000</f>
        <v>0</v>
      </c>
      <c r="AM135" s="459">
        <f>('COMPRAS CONJ - FISICOS'!AM135*'COMPRAS CONJ - PRECIOS'!AM135)/1000</f>
        <v>0</v>
      </c>
      <c r="AN135" s="459">
        <f>('COMPRAS CONJ - FISICOS'!AN135*'COMPRAS CONJ - PRECIOS'!AN135)/1000</f>
        <v>0</v>
      </c>
      <c r="AO135" s="459">
        <f>('COMPRAS CONJ - FISICOS'!AO135*'COMPRAS CONJ - PRECIOS'!AO135)/1000</f>
        <v>0</v>
      </c>
      <c r="AP135" s="459">
        <f>('COMPRAS CONJ - FISICOS'!AP135*'COMPRAS CONJ - PRECIOS'!AP135)/1000</f>
        <v>0</v>
      </c>
      <c r="AQ135" s="459">
        <f>('COMPRAS CONJ - FISICOS'!AQ135*'COMPRAS CONJ - PRECIOS'!AQ135)/1000</f>
        <v>0</v>
      </c>
      <c r="AR135" s="459">
        <f>('COMPRAS CONJ - FISICOS'!AR135*'COMPRAS CONJ - PRECIOS'!AR135)/1000</f>
        <v>0</v>
      </c>
      <c r="AS135" s="459">
        <f>('COMPRAS CONJ - FISICOS'!AS135*'COMPRAS CONJ - PRECIOS'!AS135)/1000</f>
        <v>0</v>
      </c>
      <c r="AT135" s="459">
        <f>('COMPRAS CONJ - FISICOS'!AT135*'COMPRAS CONJ - PRECIOS'!AT135)/1000</f>
        <v>0</v>
      </c>
      <c r="AU135" s="459">
        <f>('COMPRAS CONJ - FISICOS'!AU135*'COMPRAS CONJ - PRECIOS'!AU135)/1000</f>
        <v>0</v>
      </c>
      <c r="AV135" s="459">
        <f>('COMPRAS CONJ - FISICOS'!AV135*'COMPRAS CONJ - PRECIOS'!AV135)/1000</f>
        <v>0</v>
      </c>
      <c r="AW135" s="459">
        <f>('COMPRAS CONJ - FISICOS'!AW135*'COMPRAS CONJ - PRECIOS'!AW135)/1000</f>
        <v>0</v>
      </c>
      <c r="AX135" s="459">
        <f>('COMPRAS CONJ - FISICOS'!AX135*'COMPRAS CONJ - PRECIOS'!AX135)/1000</f>
        <v>0</v>
      </c>
      <c r="AY135" s="459">
        <f>('COMPRAS CONJ - FISICOS'!AY135*'COMPRAS CONJ - PRECIOS'!AY135)/1000</f>
        <v>0</v>
      </c>
      <c r="AZ135" s="459">
        <f>('COMPRAS CONJ - FISICOS'!AZ135*'COMPRAS CONJ - PRECIOS'!AZ135)/1000</f>
        <v>0</v>
      </c>
      <c r="BA135" s="459">
        <f>('COMPRAS CONJ - FISICOS'!BA135*'COMPRAS CONJ - PRECIOS'!BA135)/1000</f>
        <v>0</v>
      </c>
      <c r="BB135" s="459">
        <f>('COMPRAS CONJ - FISICOS'!BB135*'COMPRAS CONJ - PRECIOS'!BB135)/1000</f>
        <v>0</v>
      </c>
      <c r="BC135" s="459">
        <f>('COMPRAS CONJ - FISICOS'!BC135*'COMPRAS CONJ - PRECIOS'!BC135)/1000</f>
        <v>0</v>
      </c>
      <c r="BD135" s="459">
        <f>('COMPRAS CONJ - FISICOS'!BD135*'COMPRAS CONJ - PRECIOS'!BD135)/1000</f>
        <v>0</v>
      </c>
      <c r="BE135" s="459">
        <f>('COMPRAS CONJ - FISICOS'!BE135*'COMPRAS CONJ - PRECIOS'!BE135)/1000</f>
        <v>0</v>
      </c>
      <c r="BF135" s="459">
        <f>('COMPRAS CONJ - FISICOS'!BF135*'COMPRAS CONJ - PRECIOS'!BF135)/1000</f>
        <v>0</v>
      </c>
      <c r="BG135" s="459">
        <f>('COMPRAS CONJ - FISICOS'!BG135*'COMPRAS CONJ - PRECIOS'!BG135)/1000</f>
        <v>0</v>
      </c>
      <c r="BH135" s="459">
        <f>('COMPRAS CONJ - FISICOS'!BH135*'COMPRAS CONJ - PRECIOS'!BH135)/1000</f>
        <v>0</v>
      </c>
      <c r="BI135" s="459">
        <f>('COMPRAS CONJ - FISICOS'!BI135*'COMPRAS CONJ - PRECIOS'!BI135)/1000</f>
        <v>0</v>
      </c>
      <c r="BJ135" s="459">
        <f>('COMPRAS CONJ - FISICOS'!BJ135*'COMPRAS CONJ - PRECIOS'!BJ135)/1000</f>
        <v>0</v>
      </c>
      <c r="BK135" s="459">
        <f>('COMPRAS CONJ - FISICOS'!BK135*'COMPRAS CONJ - PRECIOS'!BK135)/1000</f>
        <v>0</v>
      </c>
      <c r="BL135" s="459">
        <f>('COMPRAS CONJ - FISICOS'!BL135*'COMPRAS CONJ - PRECIOS'!BL135)/1000</f>
        <v>0</v>
      </c>
      <c r="BM135" s="459">
        <f>('COMPRAS CONJ - FISICOS'!BM135*'COMPRAS CONJ - PRECIOS'!BM135)/1000</f>
        <v>0</v>
      </c>
      <c r="BN135" s="459">
        <f>('COMPRAS CONJ - FISICOS'!BN135*'COMPRAS CONJ - PRECIOS'!BN135)/1000</f>
        <v>0</v>
      </c>
      <c r="BO135" s="459">
        <f>('COMPRAS CONJ - FISICOS'!BO135*'COMPRAS CONJ - PRECIOS'!BO135)/1000</f>
        <v>0</v>
      </c>
      <c r="BP135" s="459">
        <f>('COMPRAS CONJ - FISICOS'!BP135*'COMPRAS CONJ - PRECIOS'!BP135)/1000</f>
        <v>0</v>
      </c>
      <c r="BQ135" s="459">
        <f>('COMPRAS CONJ - FISICOS'!BQ135*'COMPRAS CONJ - PRECIOS'!BQ135)/1000</f>
        <v>0</v>
      </c>
      <c r="BR135" s="459">
        <f>('COMPRAS CONJ - FISICOS'!BR135*'COMPRAS CONJ - PRECIOS'!BR135)/1000</f>
        <v>0</v>
      </c>
      <c r="BS135" s="459">
        <f>('COMPRAS CONJ - FISICOS'!BS135*'COMPRAS CONJ - PRECIOS'!BS135)/1000</f>
        <v>0</v>
      </c>
      <c r="BT135" s="459">
        <f>('COMPRAS CONJ - FISICOS'!BT135*'COMPRAS CONJ - PRECIOS'!BT135)/1000</f>
        <v>0</v>
      </c>
      <c r="BU135" s="459">
        <f>('COMPRAS CONJ - FISICOS'!BU135*'COMPRAS CONJ - PRECIOS'!BU135)/1000</f>
        <v>0</v>
      </c>
      <c r="BV135" s="459">
        <f>('COMPRAS CONJ - FISICOS'!BV135*'COMPRAS CONJ - PRECIOS'!BV135)/1000</f>
        <v>0</v>
      </c>
      <c r="BW135" s="459">
        <f>('COMPRAS CONJ - FISICOS'!BW135*'COMPRAS CONJ - PRECIOS'!BW135)/1000</f>
        <v>0</v>
      </c>
      <c r="BX135" s="459">
        <f>('COMPRAS CONJ - FISICOS'!BX135*'COMPRAS CONJ - PRECIOS'!BX135)/1000</f>
        <v>0</v>
      </c>
      <c r="BY135" s="459">
        <f>('COMPRAS CONJ - FISICOS'!BY135*'COMPRAS CONJ - PRECIOS'!BY135)/1000</f>
        <v>0</v>
      </c>
      <c r="BZ135" s="459">
        <f>('COMPRAS CONJ - FISICOS'!BZ135*'COMPRAS CONJ - PRECIOS'!BZ135)/1000</f>
        <v>0</v>
      </c>
      <c r="CA135" s="459">
        <f>('COMPRAS CONJ - FISICOS'!CA135*'COMPRAS CONJ - PRECIOS'!CA135)/1000</f>
        <v>0</v>
      </c>
    </row>
    <row r="136" spans="1:79" x14ac:dyDescent="0.3">
      <c r="A136" s="9" t="s">
        <v>3425</v>
      </c>
      <c r="B136" s="10" t="s">
        <v>2787</v>
      </c>
      <c r="C136" s="437" t="s">
        <v>3577</v>
      </c>
      <c r="D136" s="498" t="s">
        <v>2807</v>
      </c>
      <c r="E136" s="439" t="s">
        <v>2812</v>
      </c>
      <c r="F136" s="439" t="s">
        <v>3578</v>
      </c>
      <c r="G136" s="439" t="s">
        <v>3579</v>
      </c>
      <c r="H136" s="439" t="s">
        <v>3580</v>
      </c>
      <c r="I136" s="13">
        <v>40.270000000000003</v>
      </c>
      <c r="J136" s="14">
        <v>100</v>
      </c>
      <c r="K136" s="24">
        <v>43277</v>
      </c>
      <c r="L136" s="24" t="s">
        <v>3707</v>
      </c>
      <c r="M136" s="439" t="s">
        <v>5735</v>
      </c>
      <c r="N136" s="459">
        <f>('COMPRAS CONJ - FISICOS'!N136*'COMPRAS CONJ - PRECIOS'!N136)/1000</f>
        <v>0</v>
      </c>
      <c r="O136" s="459">
        <f>('COMPRAS CONJ - FISICOS'!O136*'COMPRAS CONJ - PRECIOS'!O136)/1000</f>
        <v>0</v>
      </c>
      <c r="P136" s="459">
        <f>('COMPRAS CONJ - FISICOS'!P136*'COMPRAS CONJ - PRECIOS'!P136)/1000</f>
        <v>0</v>
      </c>
      <c r="Q136" s="459">
        <f>('COMPRAS CONJ - FISICOS'!Q136*'COMPRAS CONJ - PRECIOS'!Q136)/1000</f>
        <v>0</v>
      </c>
      <c r="R136" s="459">
        <f>('COMPRAS CONJ - FISICOS'!R136*'COMPRAS CONJ - PRECIOS'!R136)/1000</f>
        <v>0</v>
      </c>
      <c r="S136" s="459">
        <f>('COMPRAS CONJ - FISICOS'!S136*'COMPRAS CONJ - PRECIOS'!S136)/1000</f>
        <v>0</v>
      </c>
      <c r="T136" s="459">
        <f>('COMPRAS CONJ - FISICOS'!T136*'COMPRAS CONJ - PRECIOS'!T136)/1000</f>
        <v>0</v>
      </c>
      <c r="U136" s="459">
        <f>('COMPRAS CONJ - FISICOS'!U136*'COMPRAS CONJ - PRECIOS'!U136)/1000</f>
        <v>0</v>
      </c>
      <c r="V136" s="459">
        <f>('COMPRAS CONJ - FISICOS'!V136*'COMPRAS CONJ - PRECIOS'!V136)/1000</f>
        <v>0</v>
      </c>
      <c r="W136" s="459">
        <f>('COMPRAS CONJ - FISICOS'!W136*'COMPRAS CONJ - PRECIOS'!W136)/1000</f>
        <v>0</v>
      </c>
      <c r="X136" s="459">
        <f>('COMPRAS CONJ - FISICOS'!X136*'COMPRAS CONJ - PRECIOS'!X136)/1000</f>
        <v>0</v>
      </c>
      <c r="Y136" s="459">
        <f>('COMPRAS CONJ - FISICOS'!Y136*'COMPRAS CONJ - PRECIOS'!Y136)/1000</f>
        <v>0</v>
      </c>
      <c r="Z136" s="459">
        <f>('COMPRAS CONJ - FISICOS'!Z136*'COMPRAS CONJ - PRECIOS'!Z136)/1000</f>
        <v>0</v>
      </c>
      <c r="AA136" s="459">
        <f>('COMPRAS CONJ - FISICOS'!AA136*'COMPRAS CONJ - PRECIOS'!AA136)/1000</f>
        <v>0</v>
      </c>
      <c r="AB136" s="459">
        <f>('COMPRAS CONJ - FISICOS'!AB136*'COMPRAS CONJ - PRECIOS'!AB136)/1000</f>
        <v>0</v>
      </c>
      <c r="AC136" s="459">
        <f>('COMPRAS CONJ - FISICOS'!AC136*'COMPRAS CONJ - PRECIOS'!AC136)/1000</f>
        <v>0</v>
      </c>
      <c r="AD136" s="459">
        <f>('COMPRAS CONJ - FISICOS'!AD136*'COMPRAS CONJ - PRECIOS'!AD136)/1000</f>
        <v>0</v>
      </c>
      <c r="AE136" s="459">
        <f>('COMPRAS CONJ - FISICOS'!AE136*'COMPRAS CONJ - PRECIOS'!AE136)/1000</f>
        <v>0</v>
      </c>
      <c r="AF136" s="459">
        <f>('COMPRAS CONJ - FISICOS'!AF136*'COMPRAS CONJ - PRECIOS'!AF136)/1000</f>
        <v>0</v>
      </c>
      <c r="AG136" s="459">
        <f>('COMPRAS CONJ - FISICOS'!AG136*'COMPRAS CONJ - PRECIOS'!AG136)/1000</f>
        <v>0</v>
      </c>
      <c r="AH136" s="459">
        <f>('COMPRAS CONJ - FISICOS'!AH136*'COMPRAS CONJ - PRECIOS'!AH136)/1000</f>
        <v>0</v>
      </c>
      <c r="AI136" s="459">
        <f>('COMPRAS CONJ - FISICOS'!AI136*'COMPRAS CONJ - PRECIOS'!AI136)/1000</f>
        <v>0</v>
      </c>
      <c r="AJ136" s="459">
        <f>('COMPRAS CONJ - FISICOS'!AJ136*'COMPRAS CONJ - PRECIOS'!AJ136)/1000</f>
        <v>0</v>
      </c>
      <c r="AK136" s="459">
        <f>('COMPRAS CONJ - FISICOS'!AK136*'COMPRAS CONJ - PRECIOS'!AK136)/1000</f>
        <v>0</v>
      </c>
      <c r="AL136" s="459">
        <f>('COMPRAS CONJ - FISICOS'!AL136*'COMPRAS CONJ - PRECIOS'!AL136)/1000</f>
        <v>0</v>
      </c>
      <c r="AM136" s="459">
        <f>('COMPRAS CONJ - FISICOS'!AM136*'COMPRAS CONJ - PRECIOS'!AM136)/1000</f>
        <v>0</v>
      </c>
      <c r="AN136" s="459">
        <f>('COMPRAS CONJ - FISICOS'!AN136*'COMPRAS CONJ - PRECIOS'!AN136)/1000</f>
        <v>0</v>
      </c>
      <c r="AO136" s="459">
        <f>('COMPRAS CONJ - FISICOS'!AO136*'COMPRAS CONJ - PRECIOS'!AO136)/1000</f>
        <v>0</v>
      </c>
      <c r="AP136" s="459">
        <f>('COMPRAS CONJ - FISICOS'!AP136*'COMPRAS CONJ - PRECIOS'!AP136)/1000</f>
        <v>0</v>
      </c>
      <c r="AQ136" s="459">
        <f>('COMPRAS CONJ - FISICOS'!AQ136*'COMPRAS CONJ - PRECIOS'!AQ136)/1000</f>
        <v>0</v>
      </c>
      <c r="AR136" s="459">
        <f>('COMPRAS CONJ - FISICOS'!AR136*'COMPRAS CONJ - PRECIOS'!AR136)/1000</f>
        <v>0</v>
      </c>
      <c r="AS136" s="459">
        <f>('COMPRAS CONJ - FISICOS'!AS136*'COMPRAS CONJ - PRECIOS'!AS136)/1000</f>
        <v>0</v>
      </c>
      <c r="AT136" s="459">
        <f>('COMPRAS CONJ - FISICOS'!AT136*'COMPRAS CONJ - PRECIOS'!AT136)/1000</f>
        <v>0</v>
      </c>
      <c r="AU136" s="459">
        <f>('COMPRAS CONJ - FISICOS'!AU136*'COMPRAS CONJ - PRECIOS'!AU136)/1000</f>
        <v>0</v>
      </c>
      <c r="AV136" s="459">
        <f>('COMPRAS CONJ - FISICOS'!AV136*'COMPRAS CONJ - PRECIOS'!AV136)/1000</f>
        <v>0</v>
      </c>
      <c r="AW136" s="459">
        <f>('COMPRAS CONJ - FISICOS'!AW136*'COMPRAS CONJ - PRECIOS'!AW136)/1000</f>
        <v>0</v>
      </c>
      <c r="AX136" s="459">
        <f>('COMPRAS CONJ - FISICOS'!AX136*'COMPRAS CONJ - PRECIOS'!AX136)/1000</f>
        <v>0</v>
      </c>
      <c r="AY136" s="459">
        <f>('COMPRAS CONJ - FISICOS'!AY136*'COMPRAS CONJ - PRECIOS'!AY136)/1000</f>
        <v>0</v>
      </c>
      <c r="AZ136" s="459">
        <f>('COMPRAS CONJ - FISICOS'!AZ136*'COMPRAS CONJ - PRECIOS'!AZ136)/1000</f>
        <v>0</v>
      </c>
      <c r="BA136" s="459">
        <f>('COMPRAS CONJ - FISICOS'!BA136*'COMPRAS CONJ - PRECIOS'!BA136)/1000</f>
        <v>0</v>
      </c>
      <c r="BB136" s="459">
        <f>('COMPRAS CONJ - FISICOS'!BB136*'COMPRAS CONJ - PRECIOS'!BB136)/1000</f>
        <v>0</v>
      </c>
      <c r="BC136" s="459">
        <f>('COMPRAS CONJ - FISICOS'!BC136*'COMPRAS CONJ - PRECIOS'!BC136)/1000</f>
        <v>0</v>
      </c>
      <c r="BD136" s="459">
        <f>('COMPRAS CONJ - FISICOS'!BD136*'COMPRAS CONJ - PRECIOS'!BD136)/1000</f>
        <v>0</v>
      </c>
      <c r="BE136" s="459">
        <f>('COMPRAS CONJ - FISICOS'!BE136*'COMPRAS CONJ - PRECIOS'!BE136)/1000</f>
        <v>0</v>
      </c>
      <c r="BF136" s="459">
        <f>('COMPRAS CONJ - FISICOS'!BF136*'COMPRAS CONJ - PRECIOS'!BF136)/1000</f>
        <v>0</v>
      </c>
      <c r="BG136" s="459">
        <f>('COMPRAS CONJ - FISICOS'!BG136*'COMPRAS CONJ - PRECIOS'!BG136)/1000</f>
        <v>0</v>
      </c>
      <c r="BH136" s="459">
        <f>('COMPRAS CONJ - FISICOS'!BH136*'COMPRAS CONJ - PRECIOS'!BH136)/1000</f>
        <v>0</v>
      </c>
      <c r="BI136" s="459">
        <f>('COMPRAS CONJ - FISICOS'!BI136*'COMPRAS CONJ - PRECIOS'!BI136)/1000</f>
        <v>0</v>
      </c>
      <c r="BJ136" s="459">
        <f>('COMPRAS CONJ - FISICOS'!BJ136*'COMPRAS CONJ - PRECIOS'!BJ136)/1000</f>
        <v>0</v>
      </c>
      <c r="BK136" s="459">
        <f>('COMPRAS CONJ - FISICOS'!BK136*'COMPRAS CONJ - PRECIOS'!BK136)/1000</f>
        <v>0</v>
      </c>
      <c r="BL136" s="459">
        <f>('COMPRAS CONJ - FISICOS'!BL136*'COMPRAS CONJ - PRECIOS'!BL136)/1000</f>
        <v>0</v>
      </c>
      <c r="BM136" s="459">
        <f>('COMPRAS CONJ - FISICOS'!BM136*'COMPRAS CONJ - PRECIOS'!BM136)/1000</f>
        <v>0</v>
      </c>
      <c r="BN136" s="459">
        <f>('COMPRAS CONJ - FISICOS'!BN136*'COMPRAS CONJ - PRECIOS'!BN136)/1000</f>
        <v>0</v>
      </c>
      <c r="BO136" s="459">
        <f>('COMPRAS CONJ - FISICOS'!BO136*'COMPRAS CONJ - PRECIOS'!BO136)/1000</f>
        <v>0</v>
      </c>
      <c r="BP136" s="459">
        <f>('COMPRAS CONJ - FISICOS'!BP136*'COMPRAS CONJ - PRECIOS'!BP136)/1000</f>
        <v>0</v>
      </c>
      <c r="BQ136" s="459">
        <f>('COMPRAS CONJ - FISICOS'!BQ136*'COMPRAS CONJ - PRECIOS'!BQ136)/1000</f>
        <v>0</v>
      </c>
      <c r="BR136" s="459">
        <f>('COMPRAS CONJ - FISICOS'!BR136*'COMPRAS CONJ - PRECIOS'!BR136)/1000</f>
        <v>0</v>
      </c>
      <c r="BS136" s="459">
        <f>('COMPRAS CONJ - FISICOS'!BS136*'COMPRAS CONJ - PRECIOS'!BS136)/1000</f>
        <v>0</v>
      </c>
      <c r="BT136" s="459">
        <f>('COMPRAS CONJ - FISICOS'!BT136*'COMPRAS CONJ - PRECIOS'!BT136)/1000</f>
        <v>0</v>
      </c>
      <c r="BU136" s="459">
        <f>('COMPRAS CONJ - FISICOS'!BU136*'COMPRAS CONJ - PRECIOS'!BU136)/1000</f>
        <v>0</v>
      </c>
      <c r="BV136" s="459">
        <f>('COMPRAS CONJ - FISICOS'!BV136*'COMPRAS CONJ - PRECIOS'!BV136)/1000</f>
        <v>0</v>
      </c>
      <c r="BW136" s="459">
        <f>('COMPRAS CONJ - FISICOS'!BW136*'COMPRAS CONJ - PRECIOS'!BW136)/1000</f>
        <v>0</v>
      </c>
      <c r="BX136" s="459">
        <f>('COMPRAS CONJ - FISICOS'!BX136*'COMPRAS CONJ - PRECIOS'!BX136)/1000</f>
        <v>0</v>
      </c>
      <c r="BY136" s="459">
        <f>('COMPRAS CONJ - FISICOS'!BY136*'COMPRAS CONJ - PRECIOS'!BY136)/1000</f>
        <v>0</v>
      </c>
      <c r="BZ136" s="459">
        <f>('COMPRAS CONJ - FISICOS'!BZ136*'COMPRAS CONJ - PRECIOS'!BZ136)/1000</f>
        <v>0</v>
      </c>
      <c r="CA136" s="459">
        <f>('COMPRAS CONJ - FISICOS'!CA136*'COMPRAS CONJ - PRECIOS'!CA136)/1000</f>
        <v>0</v>
      </c>
    </row>
    <row r="137" spans="1:79" x14ac:dyDescent="0.3">
      <c r="A137" s="9" t="s">
        <v>3398</v>
      </c>
      <c r="B137" s="10" t="s">
        <v>2787</v>
      </c>
      <c r="C137" s="437" t="s">
        <v>3581</v>
      </c>
      <c r="D137" s="11" t="s">
        <v>2807</v>
      </c>
      <c r="E137" s="9" t="s">
        <v>2812</v>
      </c>
      <c r="F137" s="9" t="s">
        <v>2813</v>
      </c>
      <c r="G137" s="9" t="s">
        <v>3582</v>
      </c>
      <c r="H137" s="12" t="s">
        <v>6718</v>
      </c>
      <c r="I137" s="13">
        <v>38.9</v>
      </c>
      <c r="J137" s="14">
        <v>82.8</v>
      </c>
      <c r="K137" s="24">
        <v>43277</v>
      </c>
      <c r="L137" s="24">
        <v>44231</v>
      </c>
      <c r="M137" s="689">
        <v>44231</v>
      </c>
      <c r="N137" s="459">
        <f>('COMPRAS CONJ - FISICOS'!N137*'COMPRAS CONJ - PRECIOS'!N137)/1000</f>
        <v>0</v>
      </c>
      <c r="O137" s="459">
        <f>('COMPRAS CONJ - FISICOS'!O137*'COMPRAS CONJ - PRECIOS'!O137)/1000</f>
        <v>0</v>
      </c>
      <c r="P137" s="459">
        <f>('COMPRAS CONJ - FISICOS'!P137*'COMPRAS CONJ - PRECIOS'!P137)/1000</f>
        <v>0</v>
      </c>
      <c r="Q137" s="459">
        <f>('COMPRAS CONJ - FISICOS'!Q137*'COMPRAS CONJ - PRECIOS'!Q137)/1000</f>
        <v>0</v>
      </c>
      <c r="R137" s="459">
        <f>('COMPRAS CONJ - FISICOS'!R137*'COMPRAS CONJ - PRECIOS'!R137)/1000</f>
        <v>0</v>
      </c>
      <c r="S137" s="459">
        <f>('COMPRAS CONJ - FISICOS'!S137*'COMPRAS CONJ - PRECIOS'!S137)/1000</f>
        <v>0</v>
      </c>
      <c r="T137" s="459">
        <f>('COMPRAS CONJ - FISICOS'!T137*'COMPRAS CONJ - PRECIOS'!T137)/1000</f>
        <v>0</v>
      </c>
      <c r="U137" s="459">
        <f>('COMPRAS CONJ - FISICOS'!U137*'COMPRAS CONJ - PRECIOS'!U137)/1000</f>
        <v>0</v>
      </c>
      <c r="V137" s="459">
        <f>('COMPRAS CONJ - FISICOS'!V137*'COMPRAS CONJ - PRECIOS'!V137)/1000</f>
        <v>0</v>
      </c>
      <c r="W137" s="459">
        <f>('COMPRAS CONJ - FISICOS'!W137*'COMPRAS CONJ - PRECIOS'!W137)/1000</f>
        <v>0</v>
      </c>
      <c r="X137" s="459">
        <f>('COMPRAS CONJ - FISICOS'!X137*'COMPRAS CONJ - PRECIOS'!X137)/1000</f>
        <v>0</v>
      </c>
      <c r="Y137" s="459">
        <f>('COMPRAS CONJ - FISICOS'!Y137*'COMPRAS CONJ - PRECIOS'!Y137)/1000</f>
        <v>0</v>
      </c>
      <c r="Z137" s="459">
        <f>('COMPRAS CONJ - FISICOS'!Z137*'COMPRAS CONJ - PRECIOS'!Z137)/1000</f>
        <v>0</v>
      </c>
      <c r="AA137" s="459">
        <f>('COMPRAS CONJ - FISICOS'!AA137*'COMPRAS CONJ - PRECIOS'!AA137)/1000</f>
        <v>0</v>
      </c>
      <c r="AB137" s="459">
        <f>('COMPRAS CONJ - FISICOS'!AB137*'COMPRAS CONJ - PRECIOS'!AB137)/1000</f>
        <v>0</v>
      </c>
      <c r="AC137" s="459">
        <f>('COMPRAS CONJ - FISICOS'!AC137*'COMPRAS CONJ - PRECIOS'!AC137)/1000</f>
        <v>0</v>
      </c>
      <c r="AD137" s="459">
        <f>('COMPRAS CONJ - FISICOS'!AD137*'COMPRAS CONJ - PRECIOS'!AD137)/1000</f>
        <v>0</v>
      </c>
      <c r="AE137" s="459">
        <f>('COMPRAS CONJ - FISICOS'!AE137*'COMPRAS CONJ - PRECIOS'!AE137)/1000</f>
        <v>0</v>
      </c>
      <c r="AF137" s="459">
        <f>('COMPRAS CONJ - FISICOS'!AF137*'COMPRAS CONJ - PRECIOS'!AF137)/1000</f>
        <v>0</v>
      </c>
      <c r="AG137" s="459">
        <f>('COMPRAS CONJ - FISICOS'!AG137*'COMPRAS CONJ - PRECIOS'!AG137)/1000</f>
        <v>0</v>
      </c>
      <c r="AH137" s="459">
        <f>('COMPRAS CONJ - FISICOS'!AH137*'COMPRAS CONJ - PRECIOS'!AH137)/1000</f>
        <v>0</v>
      </c>
      <c r="AI137" s="459">
        <f>('COMPRAS CONJ - FISICOS'!AI137*'COMPRAS CONJ - PRECIOS'!AI137)/1000</f>
        <v>0</v>
      </c>
      <c r="AJ137" s="459">
        <f>('COMPRAS CONJ - FISICOS'!AJ137*'COMPRAS CONJ - PRECIOS'!AJ137)/1000</f>
        <v>0</v>
      </c>
      <c r="AK137" s="459">
        <f>('COMPRAS CONJ - FISICOS'!AK137*'COMPRAS CONJ - PRECIOS'!AK137)/1000</f>
        <v>0</v>
      </c>
      <c r="AL137" s="459">
        <f>('COMPRAS CONJ - FISICOS'!AL137*'COMPRAS CONJ - PRECIOS'!AL137)/1000</f>
        <v>0</v>
      </c>
      <c r="AM137" s="459">
        <f>('COMPRAS CONJ - FISICOS'!AM137*'COMPRAS CONJ - PRECIOS'!AM137)/1000</f>
        <v>0</v>
      </c>
      <c r="AN137" s="459">
        <f>('COMPRAS CONJ - FISICOS'!AN137*'COMPRAS CONJ - PRECIOS'!AN137)/1000</f>
        <v>0</v>
      </c>
      <c r="AO137" s="459">
        <f>('COMPRAS CONJ - FISICOS'!AO137*'COMPRAS CONJ - PRECIOS'!AO137)/1000</f>
        <v>0</v>
      </c>
      <c r="AP137" s="459">
        <f>('COMPRAS CONJ - FISICOS'!AP137*'COMPRAS CONJ - PRECIOS'!AP137)/1000</f>
        <v>0</v>
      </c>
      <c r="AQ137" s="459">
        <f>('COMPRAS CONJ - FISICOS'!AQ137*'COMPRAS CONJ - PRECIOS'!AQ137)/1000</f>
        <v>0</v>
      </c>
      <c r="AR137" s="459">
        <f>('COMPRAS CONJ - FISICOS'!AR137*'COMPRAS CONJ - PRECIOS'!AR137)/1000</f>
        <v>0</v>
      </c>
      <c r="AS137" s="459">
        <f>('COMPRAS CONJ - FISICOS'!AS137*'COMPRAS CONJ - PRECIOS'!AS137)/1000</f>
        <v>0</v>
      </c>
      <c r="AT137" s="459">
        <f>('COMPRAS CONJ - FISICOS'!AT137*'COMPRAS CONJ - PRECIOS'!AT137)/1000</f>
        <v>0</v>
      </c>
      <c r="AU137" s="459">
        <f>('COMPRAS CONJ - FISICOS'!AU137*'COMPRAS CONJ - PRECIOS'!AU137)/1000</f>
        <v>0</v>
      </c>
      <c r="AV137" s="459">
        <f>('COMPRAS CONJ - FISICOS'!AV137*'COMPRAS CONJ - PRECIOS'!AV137)/1000</f>
        <v>0</v>
      </c>
      <c r="AW137" s="459">
        <f>('COMPRAS CONJ - FISICOS'!AW137*'COMPRAS CONJ - PRECIOS'!AW137)/1000</f>
        <v>0</v>
      </c>
      <c r="AX137" s="459">
        <f>('COMPRAS CONJ - FISICOS'!AX137*'COMPRAS CONJ - PRECIOS'!AX137)/1000</f>
        <v>0</v>
      </c>
      <c r="AY137" s="459">
        <f>('COMPRAS CONJ - FISICOS'!AY137*'COMPRAS CONJ - PRECIOS'!AY137)/1000</f>
        <v>0</v>
      </c>
      <c r="AZ137" s="459">
        <f>('COMPRAS CONJ - FISICOS'!AZ137*'COMPRAS CONJ - PRECIOS'!AZ137)/1000</f>
        <v>0</v>
      </c>
      <c r="BA137" s="459">
        <f>('COMPRAS CONJ - FISICOS'!BA137*'COMPRAS CONJ - PRECIOS'!BA137)/1000</f>
        <v>0</v>
      </c>
      <c r="BB137" s="459">
        <f>('COMPRAS CONJ - FISICOS'!BB137*'COMPRAS CONJ - PRECIOS'!BB137)/1000</f>
        <v>0</v>
      </c>
      <c r="BC137" s="459">
        <f>('COMPRAS CONJ - FISICOS'!BC137*'COMPRAS CONJ - PRECIOS'!BC137)/1000</f>
        <v>0</v>
      </c>
      <c r="BD137" s="459">
        <f>('COMPRAS CONJ - FISICOS'!BD137*'COMPRAS CONJ - PRECIOS'!BD137)/1000</f>
        <v>0</v>
      </c>
      <c r="BE137" s="459">
        <f>('COMPRAS CONJ - FISICOS'!BE137*'COMPRAS CONJ - PRECIOS'!BE137)/1000</f>
        <v>0.68370841616307632</v>
      </c>
      <c r="BF137" s="459">
        <f>('COMPRAS CONJ - FISICOS'!BF137*'COMPRAS CONJ - PRECIOS'!BF137)/1000</f>
        <v>0.39037416874077296</v>
      </c>
      <c r="BG137" s="459">
        <f>('COMPRAS CONJ - FISICOS'!BG137*'COMPRAS CONJ - PRECIOS'!BG137)/1000</f>
        <v>0.53874346902349379</v>
      </c>
      <c r="BH137" s="459">
        <f>('COMPRAS CONJ - FISICOS'!BH137*'COMPRAS CONJ - PRECIOS'!BH137)/1000</f>
        <v>0.96286036890389826</v>
      </c>
      <c r="BI137" s="459">
        <f>('COMPRAS CONJ - FISICOS'!BI137*'COMPRAS CONJ - PRECIOS'!BI137)/1000</f>
        <v>1.4395894738604429</v>
      </c>
      <c r="BJ137" s="459">
        <f>('COMPRAS CONJ - FISICOS'!BJ137*'COMPRAS CONJ - PRECIOS'!BJ137)/1000</f>
        <v>1.4878888734223741</v>
      </c>
      <c r="BK137" s="459">
        <f>('COMPRAS CONJ - FISICOS'!BK137*'COMPRAS CONJ - PRECIOS'!BK137)/1000</f>
        <v>1.5232970854089798</v>
      </c>
      <c r="BL137" s="459">
        <f>('COMPRAS CONJ - FISICOS'!BL137*'COMPRAS CONJ - PRECIOS'!BL137)/1000</f>
        <v>1.44066700411446</v>
      </c>
      <c r="BM137" s="459">
        <f>('COMPRAS CONJ - FISICOS'!BM137*'COMPRAS CONJ - PRECIOS'!BM137)/1000</f>
        <v>1.7378375813808411</v>
      </c>
      <c r="BN137" s="459">
        <f>('COMPRAS CONJ - FISICOS'!BN137*'COMPRAS CONJ - PRECIOS'!BN137)/1000</f>
        <v>1.5566325918305361</v>
      </c>
      <c r="BO137" s="459">
        <f>('COMPRAS CONJ - FISICOS'!BO137*'COMPRAS CONJ - PRECIOS'!BO137)/1000</f>
        <v>1.6545656775306605</v>
      </c>
      <c r="BP137" s="459">
        <f>('COMPRAS CONJ - FISICOS'!BP137*'COMPRAS CONJ - PRECIOS'!BP137)/1000</f>
        <v>1.5626480971659527</v>
      </c>
      <c r="BQ137" s="459">
        <f>('COMPRAS CONJ - FISICOS'!BQ137*'COMPRAS CONJ - PRECIOS'!BQ137)/1000</f>
        <v>1.4628815141587797</v>
      </c>
      <c r="BR137" s="459">
        <f>('COMPRAS CONJ - FISICOS'!BR137*'COMPRAS CONJ - PRECIOS'!BR137)/1000</f>
        <v>1.6574920712823957</v>
      </c>
      <c r="BS137" s="459">
        <f>('COMPRAS CONJ - FISICOS'!BS137*'COMPRAS CONJ - PRECIOS'!BS137)/1000</f>
        <v>1.5593960183169118</v>
      </c>
      <c r="BT137" s="459">
        <f>('COMPRAS CONJ - FISICOS'!BT137*'COMPRAS CONJ - PRECIOS'!BT137)/1000</f>
        <v>1.161323358312</v>
      </c>
      <c r="BU137" s="459">
        <f>('COMPRAS CONJ - FISICOS'!BU137*'COMPRAS CONJ - PRECIOS'!BU137)/1000</f>
        <v>1.3143875149505013</v>
      </c>
      <c r="BV137" s="459">
        <f>('COMPRAS CONJ - FISICOS'!BV137*'COMPRAS CONJ - PRECIOS'!BV137)/1000</f>
        <v>1.289744607071144</v>
      </c>
      <c r="BW137" s="459">
        <f>('COMPRAS CONJ - FISICOS'!BW137*'COMPRAS CONJ - PRECIOS'!BW137)/1000</f>
        <v>1.411566716592471</v>
      </c>
      <c r="BX137" s="459">
        <f>('COMPRAS CONJ - FISICOS'!BX137*'COMPRAS CONJ - PRECIOS'!BX137)/1000</f>
        <v>1.3917649104099095</v>
      </c>
      <c r="BY137" s="459">
        <f>('COMPRAS CONJ - FISICOS'!BY137*'COMPRAS CONJ - PRECIOS'!BY137)/1000</f>
        <v>1.3577423681574856</v>
      </c>
      <c r="BZ137" s="459">
        <f>('COMPRAS CONJ - FISICOS'!BZ137*'COMPRAS CONJ - PRECIOS'!BZ137)/1000</f>
        <v>1.3722886942810084</v>
      </c>
      <c r="CA137" s="459">
        <f>('COMPRAS CONJ - FISICOS'!CA137*'COMPRAS CONJ - PRECIOS'!CA137)/1000</f>
        <v>1.504016181821161</v>
      </c>
    </row>
    <row r="138" spans="1:79" ht="15" thickBot="1" x14ac:dyDescent="0.35">
      <c r="A138" s="9" t="s">
        <v>3398</v>
      </c>
      <c r="B138" s="490" t="s">
        <v>2787</v>
      </c>
      <c r="C138" s="491" t="s">
        <v>3583</v>
      </c>
      <c r="D138" s="11" t="s">
        <v>2807</v>
      </c>
      <c r="E138" s="9" t="s">
        <v>2812</v>
      </c>
      <c r="F138" s="9" t="s">
        <v>2813</v>
      </c>
      <c r="G138" s="9" t="s">
        <v>3584</v>
      </c>
      <c r="H138" s="12" t="s">
        <v>2806</v>
      </c>
      <c r="I138" s="13">
        <v>38.9</v>
      </c>
      <c r="J138" s="14">
        <v>57.6</v>
      </c>
      <c r="K138" s="24">
        <v>43277</v>
      </c>
      <c r="L138" s="24">
        <v>44252</v>
      </c>
      <c r="M138" s="689">
        <v>44252</v>
      </c>
      <c r="N138" s="459">
        <f>('COMPRAS CONJ - FISICOS'!N138*'COMPRAS CONJ - PRECIOS'!N138)/1000</f>
        <v>0</v>
      </c>
      <c r="O138" s="459">
        <f>('COMPRAS CONJ - FISICOS'!O138*'COMPRAS CONJ - PRECIOS'!O138)/1000</f>
        <v>0</v>
      </c>
      <c r="P138" s="459">
        <f>('COMPRAS CONJ - FISICOS'!P138*'COMPRAS CONJ - PRECIOS'!P138)/1000</f>
        <v>0</v>
      </c>
      <c r="Q138" s="459">
        <f>('COMPRAS CONJ - FISICOS'!Q138*'COMPRAS CONJ - PRECIOS'!Q138)/1000</f>
        <v>0</v>
      </c>
      <c r="R138" s="459">
        <f>('COMPRAS CONJ - FISICOS'!R138*'COMPRAS CONJ - PRECIOS'!R138)/1000</f>
        <v>0</v>
      </c>
      <c r="S138" s="459">
        <f>('COMPRAS CONJ - FISICOS'!S138*'COMPRAS CONJ - PRECIOS'!S138)/1000</f>
        <v>0</v>
      </c>
      <c r="T138" s="459">
        <f>('COMPRAS CONJ - FISICOS'!T138*'COMPRAS CONJ - PRECIOS'!T138)/1000</f>
        <v>0</v>
      </c>
      <c r="U138" s="459">
        <f>('COMPRAS CONJ - FISICOS'!U138*'COMPRAS CONJ - PRECIOS'!U138)/1000</f>
        <v>0</v>
      </c>
      <c r="V138" s="459">
        <f>('COMPRAS CONJ - FISICOS'!V138*'COMPRAS CONJ - PRECIOS'!V138)/1000</f>
        <v>0</v>
      </c>
      <c r="W138" s="459">
        <f>('COMPRAS CONJ - FISICOS'!W138*'COMPRAS CONJ - PRECIOS'!W138)/1000</f>
        <v>0</v>
      </c>
      <c r="X138" s="459">
        <f>('COMPRAS CONJ - FISICOS'!X138*'COMPRAS CONJ - PRECIOS'!X138)/1000</f>
        <v>0</v>
      </c>
      <c r="Y138" s="459">
        <f>('COMPRAS CONJ - FISICOS'!Y138*'COMPRAS CONJ - PRECIOS'!Y138)/1000</f>
        <v>0</v>
      </c>
      <c r="Z138" s="459">
        <f>('COMPRAS CONJ - FISICOS'!Z138*'COMPRAS CONJ - PRECIOS'!Z138)/1000</f>
        <v>0</v>
      </c>
      <c r="AA138" s="459">
        <f>('COMPRAS CONJ - FISICOS'!AA138*'COMPRAS CONJ - PRECIOS'!AA138)/1000</f>
        <v>0</v>
      </c>
      <c r="AB138" s="459">
        <f>('COMPRAS CONJ - FISICOS'!AB138*'COMPRAS CONJ - PRECIOS'!AB138)/1000</f>
        <v>0</v>
      </c>
      <c r="AC138" s="459">
        <f>('COMPRAS CONJ - FISICOS'!AC138*'COMPRAS CONJ - PRECIOS'!AC138)/1000</f>
        <v>0</v>
      </c>
      <c r="AD138" s="459">
        <f>('COMPRAS CONJ - FISICOS'!AD138*'COMPRAS CONJ - PRECIOS'!AD138)/1000</f>
        <v>0</v>
      </c>
      <c r="AE138" s="459">
        <f>('COMPRAS CONJ - FISICOS'!AE138*'COMPRAS CONJ - PRECIOS'!AE138)/1000</f>
        <v>0</v>
      </c>
      <c r="AF138" s="459">
        <f>('COMPRAS CONJ - FISICOS'!AF138*'COMPRAS CONJ - PRECIOS'!AF138)/1000</f>
        <v>0</v>
      </c>
      <c r="AG138" s="459">
        <f>('COMPRAS CONJ - FISICOS'!AG138*'COMPRAS CONJ - PRECIOS'!AG138)/1000</f>
        <v>0</v>
      </c>
      <c r="AH138" s="459">
        <f>('COMPRAS CONJ - FISICOS'!AH138*'COMPRAS CONJ - PRECIOS'!AH138)/1000</f>
        <v>0</v>
      </c>
      <c r="AI138" s="459">
        <f>('COMPRAS CONJ - FISICOS'!AI138*'COMPRAS CONJ - PRECIOS'!AI138)/1000</f>
        <v>0</v>
      </c>
      <c r="AJ138" s="459">
        <f>('COMPRAS CONJ - FISICOS'!AJ138*'COMPRAS CONJ - PRECIOS'!AJ138)/1000</f>
        <v>0</v>
      </c>
      <c r="AK138" s="459">
        <f>('COMPRAS CONJ - FISICOS'!AK138*'COMPRAS CONJ - PRECIOS'!AK138)/1000</f>
        <v>0</v>
      </c>
      <c r="AL138" s="459">
        <f>('COMPRAS CONJ - FISICOS'!AL138*'COMPRAS CONJ - PRECIOS'!AL138)/1000</f>
        <v>0</v>
      </c>
      <c r="AM138" s="459">
        <f>('COMPRAS CONJ - FISICOS'!AM138*'COMPRAS CONJ - PRECIOS'!AM138)/1000</f>
        <v>0</v>
      </c>
      <c r="AN138" s="459">
        <f>('COMPRAS CONJ - FISICOS'!AN138*'COMPRAS CONJ - PRECIOS'!AN138)/1000</f>
        <v>0</v>
      </c>
      <c r="AO138" s="459">
        <f>('COMPRAS CONJ - FISICOS'!AO138*'COMPRAS CONJ - PRECIOS'!AO138)/1000</f>
        <v>0</v>
      </c>
      <c r="AP138" s="459">
        <f>('COMPRAS CONJ - FISICOS'!AP138*'COMPRAS CONJ - PRECIOS'!AP138)/1000</f>
        <v>0</v>
      </c>
      <c r="AQ138" s="459">
        <f>('COMPRAS CONJ - FISICOS'!AQ138*'COMPRAS CONJ - PRECIOS'!AQ138)/1000</f>
        <v>0</v>
      </c>
      <c r="AR138" s="459">
        <f>('COMPRAS CONJ - FISICOS'!AR138*'COMPRAS CONJ - PRECIOS'!AR138)/1000</f>
        <v>0</v>
      </c>
      <c r="AS138" s="459">
        <f>('COMPRAS CONJ - FISICOS'!AS138*'COMPRAS CONJ - PRECIOS'!AS138)/1000</f>
        <v>0</v>
      </c>
      <c r="AT138" s="459">
        <f>('COMPRAS CONJ - FISICOS'!AT138*'COMPRAS CONJ - PRECIOS'!AT138)/1000</f>
        <v>0</v>
      </c>
      <c r="AU138" s="459">
        <f>('COMPRAS CONJ - FISICOS'!AU138*'COMPRAS CONJ - PRECIOS'!AU138)/1000</f>
        <v>0</v>
      </c>
      <c r="AV138" s="459">
        <f>('COMPRAS CONJ - FISICOS'!AV138*'COMPRAS CONJ - PRECIOS'!AV138)/1000</f>
        <v>0</v>
      </c>
      <c r="AW138" s="459">
        <f>('COMPRAS CONJ - FISICOS'!AW138*'COMPRAS CONJ - PRECIOS'!AW138)/1000</f>
        <v>0</v>
      </c>
      <c r="AX138" s="459">
        <f>('COMPRAS CONJ - FISICOS'!AX138*'COMPRAS CONJ - PRECIOS'!AX138)/1000</f>
        <v>0</v>
      </c>
      <c r="AY138" s="459">
        <f>('COMPRAS CONJ - FISICOS'!AY138*'COMPRAS CONJ - PRECIOS'!AY138)/1000</f>
        <v>0</v>
      </c>
      <c r="AZ138" s="459">
        <f>('COMPRAS CONJ - FISICOS'!AZ138*'COMPRAS CONJ - PRECIOS'!AZ138)/1000</f>
        <v>0</v>
      </c>
      <c r="BA138" s="459">
        <f>('COMPRAS CONJ - FISICOS'!BA138*'COMPRAS CONJ - PRECIOS'!BA138)/1000</f>
        <v>0</v>
      </c>
      <c r="BB138" s="459">
        <f>('COMPRAS CONJ - FISICOS'!BB138*'COMPRAS CONJ - PRECIOS'!BB138)/1000</f>
        <v>0</v>
      </c>
      <c r="BC138" s="459">
        <f>('COMPRAS CONJ - FISICOS'!BC138*'COMPRAS CONJ - PRECIOS'!BC138)/1000</f>
        <v>0</v>
      </c>
      <c r="BD138" s="459">
        <f>('COMPRAS CONJ - FISICOS'!BD138*'COMPRAS CONJ - PRECIOS'!BD138)/1000</f>
        <v>0</v>
      </c>
      <c r="BE138" s="459">
        <f>('COMPRAS CONJ - FISICOS'!BE138*'COMPRAS CONJ - PRECIOS'!BE138)/1000</f>
        <v>5.2643691054342488E-2</v>
      </c>
      <c r="BF138" s="459">
        <f>('COMPRAS CONJ - FISICOS'!BF138*'COMPRAS CONJ - PRECIOS'!BF138)/1000</f>
        <v>0.62967474657102729</v>
      </c>
      <c r="BG138" s="459">
        <f>('COMPRAS CONJ - FISICOS'!BG138*'COMPRAS CONJ - PRECIOS'!BG138)/1000</f>
        <v>0.70876584031561685</v>
      </c>
      <c r="BH138" s="459">
        <f>('COMPRAS CONJ - FISICOS'!BH138*'COMPRAS CONJ - PRECIOS'!BH138)/1000</f>
        <v>0.75353298632295584</v>
      </c>
      <c r="BI138" s="459">
        <f>('COMPRAS CONJ - FISICOS'!BI138*'COMPRAS CONJ - PRECIOS'!BI138)/1000</f>
        <v>0.85415316366278482</v>
      </c>
      <c r="BJ138" s="459">
        <f>('COMPRAS CONJ - FISICOS'!BJ138*'COMPRAS CONJ - PRECIOS'!BJ138)/1000</f>
        <v>0.99492915620241462</v>
      </c>
      <c r="BK138" s="459">
        <f>('COMPRAS CONJ - FISICOS'!BK138*'COMPRAS CONJ - PRECIOS'!BK138)/1000</f>
        <v>0.96450960626211757</v>
      </c>
      <c r="BL138" s="459">
        <f>('COMPRAS CONJ - FISICOS'!BL138*'COMPRAS CONJ - PRECIOS'!BL138)/1000</f>
        <v>0.94476125493406282</v>
      </c>
      <c r="BM138" s="459">
        <f>('COMPRAS CONJ - FISICOS'!BM138*'COMPRAS CONJ - PRECIOS'!BM138)/1000</f>
        <v>1.2048479018739515</v>
      </c>
      <c r="BN138" s="459">
        <f>('COMPRAS CONJ - FISICOS'!BN138*'COMPRAS CONJ - PRECIOS'!BN138)/1000</f>
        <v>1.0318667131302421</v>
      </c>
      <c r="BO138" s="459">
        <f>('COMPRAS CONJ - FISICOS'!BO138*'COMPRAS CONJ - PRECIOS'!BO138)/1000</f>
        <v>1.0727588543202784</v>
      </c>
      <c r="BP138" s="459">
        <f>('COMPRAS CONJ - FISICOS'!BP138*'COMPRAS CONJ - PRECIOS'!BP138)/1000</f>
        <v>0.81802627967372188</v>
      </c>
      <c r="BQ138" s="459">
        <f>('COMPRAS CONJ - FISICOS'!BQ138*'COMPRAS CONJ - PRECIOS'!BQ138)/1000</f>
        <v>0.91825881527434783</v>
      </c>
      <c r="BR138" s="459">
        <f>('COMPRAS CONJ - FISICOS'!BR138*'COMPRAS CONJ - PRECIOS'!BR138)/1000</f>
        <v>1.0945937795554679</v>
      </c>
      <c r="BS138" s="459">
        <f>('COMPRAS CONJ - FISICOS'!BS138*'COMPRAS CONJ - PRECIOS'!BS138)/1000</f>
        <v>1.0525279037447759</v>
      </c>
      <c r="BT138" s="459">
        <f>('COMPRAS CONJ - FISICOS'!BT138*'COMPRAS CONJ - PRECIOS'!BT138)/1000</f>
        <v>0.81864965579021298</v>
      </c>
      <c r="BU138" s="459">
        <f>('COMPRAS CONJ - FISICOS'!BU138*'COMPRAS CONJ - PRECIOS'!BU138)/1000</f>
        <v>0.92654890559783065</v>
      </c>
      <c r="BV138" s="459">
        <f>('COMPRAS CONJ - FISICOS'!BV138*'COMPRAS CONJ - PRECIOS'!BV138)/1000</f>
        <v>0.90917742339288432</v>
      </c>
      <c r="BW138" s="459">
        <f>('COMPRAS CONJ - FISICOS'!BW138*'COMPRAS CONJ - PRECIOS'!BW138)/1000</f>
        <v>0.99505327124651755</v>
      </c>
      <c r="BX138" s="459">
        <f>('COMPRAS CONJ - FISICOS'!BX138*'COMPRAS CONJ - PRECIOS'!BX138)/1000</f>
        <v>0.98109441844350376</v>
      </c>
      <c r="BY138" s="459">
        <f>('COMPRAS CONJ - FISICOS'!BY138*'COMPRAS CONJ - PRECIOS'!BY138)/1000</f>
        <v>0.95711096688825492</v>
      </c>
      <c r="BZ138" s="459">
        <f>('COMPRAS CONJ - FISICOS'!BZ138*'COMPRAS CONJ - PRECIOS'!BZ138)/1000</f>
        <v>0.96736508327091641</v>
      </c>
      <c r="CA138" s="459">
        <f>('COMPRAS CONJ - FISICOS'!CA138*'COMPRAS CONJ - PRECIOS'!CA138)/1000</f>
        <v>1.0602235120289505</v>
      </c>
    </row>
    <row r="139" spans="1:79" ht="15" thickTop="1" x14ac:dyDescent="0.3">
      <c r="A139" s="9" t="s">
        <v>3425</v>
      </c>
      <c r="B139" s="492" t="s">
        <v>2787</v>
      </c>
      <c r="C139" s="493" t="s">
        <v>3585</v>
      </c>
      <c r="D139" s="11" t="s">
        <v>2788</v>
      </c>
      <c r="E139" s="9" t="s">
        <v>2788</v>
      </c>
      <c r="F139" s="9" t="s">
        <v>3586</v>
      </c>
      <c r="G139" s="9" t="s">
        <v>3250</v>
      </c>
      <c r="H139" s="12" t="s">
        <v>2811</v>
      </c>
      <c r="I139" s="13">
        <v>40.270000000000003</v>
      </c>
      <c r="J139" s="14">
        <v>100</v>
      </c>
      <c r="K139" s="24">
        <v>43293</v>
      </c>
      <c r="L139" s="24">
        <v>44021</v>
      </c>
      <c r="M139" s="689">
        <v>44021</v>
      </c>
      <c r="N139" s="459">
        <f>('COMPRAS CONJ - FISICOS'!N139*'COMPRAS CONJ - PRECIOS'!N139)/1000</f>
        <v>0</v>
      </c>
      <c r="O139" s="459">
        <f>('COMPRAS CONJ - FISICOS'!O139*'COMPRAS CONJ - PRECIOS'!O139)/1000</f>
        <v>0</v>
      </c>
      <c r="P139" s="459">
        <f>('COMPRAS CONJ - FISICOS'!P139*'COMPRAS CONJ - PRECIOS'!P139)/1000</f>
        <v>0</v>
      </c>
      <c r="Q139" s="459">
        <f>('COMPRAS CONJ - FISICOS'!Q139*'COMPRAS CONJ - PRECIOS'!Q139)/1000</f>
        <v>0</v>
      </c>
      <c r="R139" s="459">
        <f>('COMPRAS CONJ - FISICOS'!R139*'COMPRAS CONJ - PRECIOS'!R139)/1000</f>
        <v>0</v>
      </c>
      <c r="S139" s="459">
        <f>('COMPRAS CONJ - FISICOS'!S139*'COMPRAS CONJ - PRECIOS'!S139)/1000</f>
        <v>0</v>
      </c>
      <c r="T139" s="459">
        <f>('COMPRAS CONJ - FISICOS'!T139*'COMPRAS CONJ - PRECIOS'!T139)/1000</f>
        <v>0</v>
      </c>
      <c r="U139" s="459">
        <f>('COMPRAS CONJ - FISICOS'!U139*'COMPRAS CONJ - PRECIOS'!U139)/1000</f>
        <v>0</v>
      </c>
      <c r="V139" s="459">
        <f>('COMPRAS CONJ - FISICOS'!V139*'COMPRAS CONJ - PRECIOS'!V139)/1000</f>
        <v>0</v>
      </c>
      <c r="W139" s="459">
        <f>('COMPRAS CONJ - FISICOS'!W139*'COMPRAS CONJ - PRECIOS'!W139)/1000</f>
        <v>0</v>
      </c>
      <c r="X139" s="459">
        <f>('COMPRAS CONJ - FISICOS'!X139*'COMPRAS CONJ - PRECIOS'!X139)/1000</f>
        <v>0</v>
      </c>
      <c r="Y139" s="459">
        <f>('COMPRAS CONJ - FISICOS'!Y139*'COMPRAS CONJ - PRECIOS'!Y139)/1000</f>
        <v>0</v>
      </c>
      <c r="Z139" s="459">
        <f>('COMPRAS CONJ - FISICOS'!Z139*'COMPRAS CONJ - PRECIOS'!Z139)/1000</f>
        <v>0</v>
      </c>
      <c r="AA139" s="459">
        <f>('COMPRAS CONJ - FISICOS'!AA139*'COMPRAS CONJ - PRECIOS'!AA139)/1000</f>
        <v>0</v>
      </c>
      <c r="AB139" s="459">
        <f>('COMPRAS CONJ - FISICOS'!AB139*'COMPRAS CONJ - PRECIOS'!AB139)/1000</f>
        <v>0</v>
      </c>
      <c r="AC139" s="459">
        <f>('COMPRAS CONJ - FISICOS'!AC139*'COMPRAS CONJ - PRECIOS'!AC139)/1000</f>
        <v>0</v>
      </c>
      <c r="AD139" s="459">
        <f>('COMPRAS CONJ - FISICOS'!AD139*'COMPRAS CONJ - PRECIOS'!AD139)/1000</f>
        <v>0</v>
      </c>
      <c r="AE139" s="459">
        <f>('COMPRAS CONJ - FISICOS'!AE139*'COMPRAS CONJ - PRECIOS'!AE139)/1000</f>
        <v>0</v>
      </c>
      <c r="AF139" s="459">
        <f>('COMPRAS CONJ - FISICOS'!AF139*'COMPRAS CONJ - PRECIOS'!AF139)/1000</f>
        <v>0</v>
      </c>
      <c r="AG139" s="459">
        <f>('COMPRAS CONJ - FISICOS'!AG139*'COMPRAS CONJ - PRECIOS'!AG139)/1000</f>
        <v>0</v>
      </c>
      <c r="AH139" s="459">
        <f>('COMPRAS CONJ - FISICOS'!AH139*'COMPRAS CONJ - PRECIOS'!AH139)/1000</f>
        <v>0</v>
      </c>
      <c r="AI139" s="459">
        <f>('COMPRAS CONJ - FISICOS'!AI139*'COMPRAS CONJ - PRECIOS'!AI139)/1000</f>
        <v>0</v>
      </c>
      <c r="AJ139" s="459">
        <f>('COMPRAS CONJ - FISICOS'!AJ139*'COMPRAS CONJ - PRECIOS'!AJ139)/1000</f>
        <v>0</v>
      </c>
      <c r="AK139" s="459">
        <f>('COMPRAS CONJ - FISICOS'!AK139*'COMPRAS CONJ - PRECIOS'!AK139)/1000</f>
        <v>0</v>
      </c>
      <c r="AL139" s="459">
        <f>('COMPRAS CONJ - FISICOS'!AL139*'COMPRAS CONJ - PRECIOS'!AL139)/1000</f>
        <v>0</v>
      </c>
      <c r="AM139" s="459">
        <f>('COMPRAS CONJ - FISICOS'!AM139*'COMPRAS CONJ - PRECIOS'!AM139)/1000</f>
        <v>0</v>
      </c>
      <c r="AN139" s="459">
        <f>('COMPRAS CONJ - FISICOS'!AN139*'COMPRAS CONJ - PRECIOS'!AN139)/1000</f>
        <v>0</v>
      </c>
      <c r="AO139" s="459">
        <f>('COMPRAS CONJ - FISICOS'!AO139*'COMPRAS CONJ - PRECIOS'!AO139)/1000</f>
        <v>0</v>
      </c>
      <c r="AP139" s="459">
        <f>('COMPRAS CONJ - FISICOS'!AP139*'COMPRAS CONJ - PRECIOS'!AP139)/1000</f>
        <v>0</v>
      </c>
      <c r="AQ139" s="459">
        <f>('COMPRAS CONJ - FISICOS'!AQ139*'COMPRAS CONJ - PRECIOS'!AQ139)/1000</f>
        <v>0</v>
      </c>
      <c r="AR139" s="459">
        <f>('COMPRAS CONJ - FISICOS'!AR139*'COMPRAS CONJ - PRECIOS'!AR139)/1000</f>
        <v>0</v>
      </c>
      <c r="AS139" s="459">
        <f>('COMPRAS CONJ - FISICOS'!AS139*'COMPRAS CONJ - PRECIOS'!AS139)/1000</f>
        <v>0</v>
      </c>
      <c r="AT139" s="459">
        <f>('COMPRAS CONJ - FISICOS'!AT139*'COMPRAS CONJ - PRECIOS'!AT139)/1000</f>
        <v>0</v>
      </c>
      <c r="AU139" s="459">
        <f>('COMPRAS CONJ - FISICOS'!AU139*'COMPRAS CONJ - PRECIOS'!AU139)/1000</f>
        <v>0</v>
      </c>
      <c r="AV139" s="459">
        <f>('COMPRAS CONJ - FISICOS'!AV139*'COMPRAS CONJ - PRECIOS'!AV139)/1000</f>
        <v>0</v>
      </c>
      <c r="AW139" s="459">
        <f>('COMPRAS CONJ - FISICOS'!AW139*'COMPRAS CONJ - PRECIOS'!AW139)/1000</f>
        <v>0</v>
      </c>
      <c r="AX139" s="459">
        <f>('COMPRAS CONJ - FISICOS'!AX139*'COMPRAS CONJ - PRECIOS'!AX139)/1000</f>
        <v>3.5477294179747196</v>
      </c>
      <c r="AY139" s="459">
        <f>('COMPRAS CONJ - FISICOS'!AY139*'COMPRAS CONJ - PRECIOS'!AY139)/1000</f>
        <v>4.6770697425081442</v>
      </c>
      <c r="AZ139" s="459">
        <f>('COMPRAS CONJ - FISICOS'!AZ139*'COMPRAS CONJ - PRECIOS'!AZ139)/1000</f>
        <v>3.6966366204056111</v>
      </c>
      <c r="BA139" s="459">
        <f>('COMPRAS CONJ - FISICOS'!BA139*'COMPRAS CONJ - PRECIOS'!BA139)/1000</f>
        <v>3.5665335006080423</v>
      </c>
      <c r="BB139" s="459">
        <f>('COMPRAS CONJ - FISICOS'!BB139*'COMPRAS CONJ - PRECIOS'!BB139)/1000</f>
        <v>3.4432091240808593</v>
      </c>
      <c r="BC139" s="459">
        <f>('COMPRAS CONJ - FISICOS'!BC139*'COMPRAS CONJ - PRECIOS'!BC139)/1000</f>
        <v>4.2498328476667879</v>
      </c>
      <c r="BD139" s="459">
        <f>('COMPRAS CONJ - FISICOS'!BD139*'COMPRAS CONJ - PRECIOS'!BD139)/1000</f>
        <v>4.6786257706076295</v>
      </c>
      <c r="BE139" s="459">
        <f>('COMPRAS CONJ - FISICOS'!BE139*'COMPRAS CONJ - PRECIOS'!BE139)/1000</f>
        <v>2.7136559644825664</v>
      </c>
      <c r="BF139" s="459">
        <f>('COMPRAS CONJ - FISICOS'!BF139*'COMPRAS CONJ - PRECIOS'!BF139)/1000</f>
        <v>3.6060552012626554</v>
      </c>
      <c r="BG139" s="459">
        <f>('COMPRAS CONJ - FISICOS'!BG139*'COMPRAS CONJ - PRECIOS'!BG139)/1000</f>
        <v>3.8445693681877331</v>
      </c>
      <c r="BH139" s="459">
        <f>('COMPRAS CONJ - FISICOS'!BH139*'COMPRAS CONJ - PRECIOS'!BH139)/1000</f>
        <v>3.4464442117735725</v>
      </c>
      <c r="BI139" s="459">
        <f>('COMPRAS CONJ - FISICOS'!BI139*'COMPRAS CONJ - PRECIOS'!BI139)/1000</f>
        <v>4.0410945160411513</v>
      </c>
      <c r="BJ139" s="459">
        <f>('COMPRAS CONJ - FISICOS'!BJ139*'COMPRAS CONJ - PRECIOS'!BJ139)/1000</f>
        <v>4.4702316124216495</v>
      </c>
      <c r="BK139" s="459">
        <f>('COMPRAS CONJ - FISICOS'!BK139*'COMPRAS CONJ - PRECIOS'!BK139)/1000</f>
        <v>4.5990943057036402</v>
      </c>
      <c r="BL139" s="459">
        <f>('COMPRAS CONJ - FISICOS'!BL139*'COMPRAS CONJ - PRECIOS'!BL139)/1000</f>
        <v>3.621136228522178</v>
      </c>
      <c r="BM139" s="459">
        <f>('COMPRAS CONJ - FISICOS'!BM139*'COMPRAS CONJ - PRECIOS'!BM139)/1000</f>
        <v>3.9751774177113424</v>
      </c>
      <c r="BN139" s="459">
        <f>('COMPRAS CONJ - FISICOS'!BN139*'COMPRAS CONJ - PRECIOS'!BN139)/1000</f>
        <v>3.4081741517962101</v>
      </c>
      <c r="BO139" s="459">
        <f>('COMPRAS CONJ - FISICOS'!BO139*'COMPRAS CONJ - PRECIOS'!BO139)/1000</f>
        <v>3.3986836859031913</v>
      </c>
      <c r="BP139" s="459">
        <f>('COMPRAS CONJ - FISICOS'!BP139*'COMPRAS CONJ - PRECIOS'!BP139)/1000</f>
        <v>3.9976555504428868</v>
      </c>
      <c r="BQ139" s="459">
        <f>('COMPRAS CONJ - FISICOS'!BQ139*'COMPRAS CONJ - PRECIOS'!BQ139)/1000</f>
        <v>3.4448971329512927</v>
      </c>
      <c r="BR139" s="459">
        <f>('COMPRAS CONJ - FISICOS'!BR139*'COMPRAS CONJ - PRECIOS'!BR139)/1000</f>
        <v>3.7185004968290847</v>
      </c>
      <c r="BS139" s="459">
        <f>('COMPRAS CONJ - FISICOS'!BS139*'COMPRAS CONJ - PRECIOS'!BS139)/1000</f>
        <v>3.7870316954188721</v>
      </c>
      <c r="BT139" s="459">
        <f>('COMPRAS CONJ - FISICOS'!BT139*'COMPRAS CONJ - PRECIOS'!BT139)/1000</f>
        <v>1.2213888317903638</v>
      </c>
      <c r="BU139" s="459">
        <f>('COMPRAS CONJ - FISICOS'!BU139*'COMPRAS CONJ - PRECIOS'!BU139)/1000</f>
        <v>1.3823697077260824</v>
      </c>
      <c r="BV139" s="459">
        <f>('COMPRAS CONJ - FISICOS'!BV139*'COMPRAS CONJ - PRECIOS'!BV139)/1000</f>
        <v>1.3796629843450035</v>
      </c>
      <c r="BW139" s="459">
        <f>('COMPRAS CONJ - FISICOS'!BW139*'COMPRAS CONJ - PRECIOS'!BW139)/1000</f>
        <v>1.5099782841802725</v>
      </c>
      <c r="BX139" s="459">
        <f>('COMPRAS CONJ - FISICOS'!BX139*'COMPRAS CONJ - PRECIOS'!BX139)/1000</f>
        <v>1.4887959362460603</v>
      </c>
      <c r="BY139" s="459">
        <f>('COMPRAS CONJ - FISICOS'!BY139*'COMPRAS CONJ - PRECIOS'!BY139)/1000</f>
        <v>1.4524014113752977</v>
      </c>
      <c r="BZ139" s="459">
        <f>('COMPRAS CONJ - FISICOS'!BZ139*'COMPRAS CONJ - PRECIOS'!BZ139)/1000</f>
        <v>1.4679618778434693</v>
      </c>
      <c r="CA139" s="459">
        <f>('COMPRAS CONJ - FISICOS'!CA139*'COMPRAS CONJ - PRECIOS'!CA139)/1000</f>
        <v>1.6088731385562585</v>
      </c>
    </row>
    <row r="140" spans="1:79" ht="15" thickBot="1" x14ac:dyDescent="0.35">
      <c r="A140" s="9" t="s">
        <v>3425</v>
      </c>
      <c r="B140" s="494" t="s">
        <v>2787</v>
      </c>
      <c r="C140" s="495" t="s">
        <v>3587</v>
      </c>
      <c r="D140" s="11" t="s">
        <v>2788</v>
      </c>
      <c r="E140" s="9" t="s">
        <v>2788</v>
      </c>
      <c r="F140" s="9" t="s">
        <v>3586</v>
      </c>
      <c r="G140" s="9" t="s">
        <v>3251</v>
      </c>
      <c r="H140" s="12" t="s">
        <v>2811</v>
      </c>
      <c r="I140" s="13">
        <v>40.270000000000003</v>
      </c>
      <c r="J140" s="14">
        <v>100</v>
      </c>
      <c r="K140" s="24">
        <v>43293</v>
      </c>
      <c r="L140" s="24">
        <v>43818</v>
      </c>
      <c r="M140" s="689"/>
      <c r="N140" s="459">
        <f>('COMPRAS CONJ - FISICOS'!N140*'COMPRAS CONJ - PRECIOS'!N140)/1000</f>
        <v>0</v>
      </c>
      <c r="O140" s="459">
        <f>('COMPRAS CONJ - FISICOS'!O140*'COMPRAS CONJ - PRECIOS'!O140)/1000</f>
        <v>0</v>
      </c>
      <c r="P140" s="459">
        <f>('COMPRAS CONJ - FISICOS'!P140*'COMPRAS CONJ - PRECIOS'!P140)/1000</f>
        <v>0</v>
      </c>
      <c r="Q140" s="459">
        <f>('COMPRAS CONJ - FISICOS'!Q140*'COMPRAS CONJ - PRECIOS'!Q140)/1000</f>
        <v>0</v>
      </c>
      <c r="R140" s="459">
        <f>('COMPRAS CONJ - FISICOS'!R140*'COMPRAS CONJ - PRECIOS'!R140)/1000</f>
        <v>0</v>
      </c>
      <c r="S140" s="459">
        <f>('COMPRAS CONJ - FISICOS'!S140*'COMPRAS CONJ - PRECIOS'!S140)/1000</f>
        <v>0</v>
      </c>
      <c r="T140" s="459">
        <f>('COMPRAS CONJ - FISICOS'!T140*'COMPRAS CONJ - PRECIOS'!T140)/1000</f>
        <v>0</v>
      </c>
      <c r="U140" s="459">
        <f>('COMPRAS CONJ - FISICOS'!U140*'COMPRAS CONJ - PRECIOS'!U140)/1000</f>
        <v>0</v>
      </c>
      <c r="V140" s="459">
        <f>('COMPRAS CONJ - FISICOS'!V140*'COMPRAS CONJ - PRECIOS'!V140)/1000</f>
        <v>0</v>
      </c>
      <c r="W140" s="459">
        <f>('COMPRAS CONJ - FISICOS'!W140*'COMPRAS CONJ - PRECIOS'!W140)/1000</f>
        <v>0</v>
      </c>
      <c r="X140" s="459">
        <f>('COMPRAS CONJ - FISICOS'!X140*'COMPRAS CONJ - PRECIOS'!X140)/1000</f>
        <v>0</v>
      </c>
      <c r="Y140" s="459">
        <f>('COMPRAS CONJ - FISICOS'!Y140*'COMPRAS CONJ - PRECIOS'!Y140)/1000</f>
        <v>0</v>
      </c>
      <c r="Z140" s="459">
        <f>('COMPRAS CONJ - FISICOS'!Z140*'COMPRAS CONJ - PRECIOS'!Z140)/1000</f>
        <v>0</v>
      </c>
      <c r="AA140" s="459">
        <f>('COMPRAS CONJ - FISICOS'!AA140*'COMPRAS CONJ - PRECIOS'!AA140)/1000</f>
        <v>0</v>
      </c>
      <c r="AB140" s="459">
        <f>('COMPRAS CONJ - FISICOS'!AB140*'COMPRAS CONJ - PRECIOS'!AB140)/1000</f>
        <v>0</v>
      </c>
      <c r="AC140" s="459">
        <f>('COMPRAS CONJ - FISICOS'!AC140*'COMPRAS CONJ - PRECIOS'!AC140)/1000</f>
        <v>0</v>
      </c>
      <c r="AD140" s="459">
        <f>('COMPRAS CONJ - FISICOS'!AD140*'COMPRAS CONJ - PRECIOS'!AD140)/1000</f>
        <v>0</v>
      </c>
      <c r="AE140" s="459">
        <f>('COMPRAS CONJ - FISICOS'!AE140*'COMPRAS CONJ - PRECIOS'!AE140)/1000</f>
        <v>0</v>
      </c>
      <c r="AF140" s="459">
        <f>('COMPRAS CONJ - FISICOS'!AF140*'COMPRAS CONJ - PRECIOS'!AF140)/1000</f>
        <v>0</v>
      </c>
      <c r="AG140" s="459">
        <f>('COMPRAS CONJ - FISICOS'!AG140*'COMPRAS CONJ - PRECIOS'!AG140)/1000</f>
        <v>0</v>
      </c>
      <c r="AH140" s="459">
        <f>('COMPRAS CONJ - FISICOS'!AH140*'COMPRAS CONJ - PRECIOS'!AH140)/1000</f>
        <v>0</v>
      </c>
      <c r="AI140" s="459">
        <f>('COMPRAS CONJ - FISICOS'!AI140*'COMPRAS CONJ - PRECIOS'!AI140)/1000</f>
        <v>0</v>
      </c>
      <c r="AJ140" s="459">
        <f>('COMPRAS CONJ - FISICOS'!AJ140*'COMPRAS CONJ - PRECIOS'!AJ140)/1000</f>
        <v>0</v>
      </c>
      <c r="AK140" s="459">
        <f>('COMPRAS CONJ - FISICOS'!AK140*'COMPRAS CONJ - PRECIOS'!AK140)/1000</f>
        <v>0</v>
      </c>
      <c r="AL140" s="459">
        <f>('COMPRAS CONJ - FISICOS'!AL140*'COMPRAS CONJ - PRECIOS'!AL140)/1000</f>
        <v>0</v>
      </c>
      <c r="AM140" s="459">
        <f>('COMPRAS CONJ - FISICOS'!AM140*'COMPRAS CONJ - PRECIOS'!AM140)/1000</f>
        <v>0</v>
      </c>
      <c r="AN140" s="459">
        <f>('COMPRAS CONJ - FISICOS'!AN140*'COMPRAS CONJ - PRECIOS'!AN140)/1000</f>
        <v>0</v>
      </c>
      <c r="AO140" s="459">
        <f>('COMPRAS CONJ - FISICOS'!AO140*'COMPRAS CONJ - PRECIOS'!AO140)/1000</f>
        <v>0</v>
      </c>
      <c r="AP140" s="459">
        <f>('COMPRAS CONJ - FISICOS'!AP140*'COMPRAS CONJ - PRECIOS'!AP140)/1000</f>
        <v>0</v>
      </c>
      <c r="AQ140" s="459">
        <f>('COMPRAS CONJ - FISICOS'!AQ140*'COMPRAS CONJ - PRECIOS'!AQ140)/1000</f>
        <v>0</v>
      </c>
      <c r="AR140" s="459">
        <f>('COMPRAS CONJ - FISICOS'!AR140*'COMPRAS CONJ - PRECIOS'!AR140)/1000</f>
        <v>0</v>
      </c>
      <c r="AS140" s="459">
        <f>('COMPRAS CONJ - FISICOS'!AS140*'COMPRAS CONJ - PRECIOS'!AS140)/1000</f>
        <v>0</v>
      </c>
      <c r="AT140" s="459">
        <f>('COMPRAS CONJ - FISICOS'!AT140*'COMPRAS CONJ - PRECIOS'!AT140)/1000</f>
        <v>0</v>
      </c>
      <c r="AU140" s="459">
        <f>('COMPRAS CONJ - FISICOS'!AU140*'COMPRAS CONJ - PRECIOS'!AU140)/1000</f>
        <v>0</v>
      </c>
      <c r="AV140" s="459">
        <f>('COMPRAS CONJ - FISICOS'!AV140*'COMPRAS CONJ - PRECIOS'!AV140)/1000</f>
        <v>0</v>
      </c>
      <c r="AW140" s="459">
        <f>('COMPRAS CONJ - FISICOS'!AW140*'COMPRAS CONJ - PRECIOS'!AW140)/1000</f>
        <v>0</v>
      </c>
      <c r="AX140" s="459">
        <f>('COMPRAS CONJ - FISICOS'!AX140*'COMPRAS CONJ - PRECIOS'!AX140)/1000</f>
        <v>0</v>
      </c>
      <c r="AY140" s="459">
        <f>('COMPRAS CONJ - FISICOS'!AY140*'COMPRAS CONJ - PRECIOS'!AY140)/1000</f>
        <v>0</v>
      </c>
      <c r="AZ140" s="459">
        <f>('COMPRAS CONJ - FISICOS'!AZ140*'COMPRAS CONJ - PRECIOS'!AZ140)/1000</f>
        <v>0</v>
      </c>
      <c r="BA140" s="459">
        <f>('COMPRAS CONJ - FISICOS'!BA140*'COMPRAS CONJ - PRECIOS'!BA140)/1000</f>
        <v>0</v>
      </c>
      <c r="BB140" s="459">
        <f>('COMPRAS CONJ - FISICOS'!BB140*'COMPRAS CONJ - PRECIOS'!BB140)/1000</f>
        <v>0</v>
      </c>
      <c r="BC140" s="459">
        <f>('COMPRAS CONJ - FISICOS'!BC140*'COMPRAS CONJ - PRECIOS'!BC140)/1000</f>
        <v>0</v>
      </c>
      <c r="BD140" s="459">
        <f>('COMPRAS CONJ - FISICOS'!BD140*'COMPRAS CONJ - PRECIOS'!BD140)/1000</f>
        <v>0</v>
      </c>
      <c r="BE140" s="459">
        <f>('COMPRAS CONJ - FISICOS'!BE140*'COMPRAS CONJ - PRECIOS'!BE140)/1000</f>
        <v>0</v>
      </c>
      <c r="BF140" s="459">
        <f>('COMPRAS CONJ - FISICOS'!BF140*'COMPRAS CONJ - PRECIOS'!BF140)/1000</f>
        <v>0</v>
      </c>
      <c r="BG140" s="459">
        <f>('COMPRAS CONJ - FISICOS'!BG140*'COMPRAS CONJ - PRECIOS'!BG140)/1000</f>
        <v>0</v>
      </c>
      <c r="BH140" s="459">
        <f>('COMPRAS CONJ - FISICOS'!BH140*'COMPRAS CONJ - PRECIOS'!BH140)/1000</f>
        <v>0</v>
      </c>
      <c r="BI140" s="459">
        <f>('COMPRAS CONJ - FISICOS'!BI140*'COMPRAS CONJ - PRECIOS'!BI140)/1000</f>
        <v>0</v>
      </c>
      <c r="BJ140" s="459">
        <f>('COMPRAS CONJ - FISICOS'!BJ140*'COMPRAS CONJ - PRECIOS'!BJ140)/1000</f>
        <v>0</v>
      </c>
      <c r="BK140" s="459">
        <f>('COMPRAS CONJ - FISICOS'!BK140*'COMPRAS CONJ - PRECIOS'!BK140)/1000</f>
        <v>0</v>
      </c>
      <c r="BL140" s="459">
        <f>('COMPRAS CONJ - FISICOS'!BL140*'COMPRAS CONJ - PRECIOS'!BL140)/1000</f>
        <v>0</v>
      </c>
      <c r="BM140" s="459">
        <f>('COMPRAS CONJ - FISICOS'!BM140*'COMPRAS CONJ - PRECIOS'!BM140)/1000</f>
        <v>0</v>
      </c>
      <c r="BN140" s="459">
        <f>('COMPRAS CONJ - FISICOS'!BN140*'COMPRAS CONJ - PRECIOS'!BN140)/1000</f>
        <v>0</v>
      </c>
      <c r="BO140" s="459">
        <f>('COMPRAS CONJ - FISICOS'!BO140*'COMPRAS CONJ - PRECIOS'!BO140)/1000</f>
        <v>0</v>
      </c>
      <c r="BP140" s="459">
        <f>('COMPRAS CONJ - FISICOS'!BP140*'COMPRAS CONJ - PRECIOS'!BP140)/1000</f>
        <v>0</v>
      </c>
      <c r="BQ140" s="459">
        <f>('COMPRAS CONJ - FISICOS'!BQ140*'COMPRAS CONJ - PRECIOS'!BQ140)/1000</f>
        <v>0</v>
      </c>
      <c r="BR140" s="459">
        <f>('COMPRAS CONJ - FISICOS'!BR140*'COMPRAS CONJ - PRECIOS'!BR140)/1000</f>
        <v>0</v>
      </c>
      <c r="BS140" s="459">
        <f>('COMPRAS CONJ - FISICOS'!BS140*'COMPRAS CONJ - PRECIOS'!BS140)/1000</f>
        <v>0</v>
      </c>
      <c r="BT140" s="459">
        <f>('COMPRAS CONJ - FISICOS'!BT140*'COMPRAS CONJ - PRECIOS'!BT140)/1000</f>
        <v>1.3273436883414138</v>
      </c>
      <c r="BU140" s="459">
        <f>('COMPRAS CONJ - FISICOS'!BU140*'COMPRAS CONJ - PRECIOS'!BU140)/1000</f>
        <v>1.5022895729404497</v>
      </c>
      <c r="BV140" s="459">
        <f>('COMPRAS CONJ - FISICOS'!BV140*'COMPRAS CONJ - PRECIOS'!BV140)/1000</f>
        <v>1.4741237670932417</v>
      </c>
      <c r="BW140" s="459">
        <f>('COMPRAS CONJ - FISICOS'!BW140*'COMPRAS CONJ - PRECIOS'!BW140)/1000</f>
        <v>1.6133613076251074</v>
      </c>
      <c r="BX140" s="459">
        <f>('COMPRAS CONJ - FISICOS'!BX140*'COMPRAS CONJ - PRECIOS'!BX140)/1000</f>
        <v>1.590728677129853</v>
      </c>
      <c r="BY140" s="459">
        <f>('COMPRAS CONJ - FISICOS'!BY140*'COMPRAS CONJ - PRECIOS'!BY140)/1000</f>
        <v>1.5518423442262215</v>
      </c>
      <c r="BZ140" s="459">
        <f>('COMPRAS CONJ - FISICOS'!BZ140*'COMPRAS CONJ - PRECIOS'!BZ140)/1000</f>
        <v>1.5684681823534063</v>
      </c>
      <c r="CA140" s="459">
        <f>('COMPRAS CONJ - FISICOS'!CA140*'COMPRAS CONJ - PRECIOS'!CA140)/1000</f>
        <v>1.7484373692585873</v>
      </c>
    </row>
    <row r="141" spans="1:79" ht="15" thickTop="1" x14ac:dyDescent="0.3">
      <c r="A141" s="9" t="s">
        <v>3398</v>
      </c>
      <c r="B141" s="496" t="s">
        <v>2787</v>
      </c>
      <c r="C141" s="497" t="s">
        <v>3588</v>
      </c>
      <c r="D141" s="11" t="s">
        <v>2820</v>
      </c>
      <c r="E141" s="9" t="s">
        <v>2821</v>
      </c>
      <c r="F141" s="9" t="s">
        <v>3589</v>
      </c>
      <c r="G141" s="9" t="s">
        <v>3590</v>
      </c>
      <c r="H141" s="12" t="s">
        <v>3591</v>
      </c>
      <c r="I141" s="13">
        <v>46.67</v>
      </c>
      <c r="J141" s="14">
        <v>100</v>
      </c>
      <c r="K141" s="24">
        <v>43378</v>
      </c>
      <c r="L141" s="24">
        <v>51501</v>
      </c>
      <c r="M141" s="689"/>
      <c r="N141" s="459">
        <f>('COMPRAS CONJ - FISICOS'!N141*'COMPRAS CONJ - PRECIOS'!N141)/1000</f>
        <v>0</v>
      </c>
      <c r="O141" s="459">
        <f>('COMPRAS CONJ - FISICOS'!O141*'COMPRAS CONJ - PRECIOS'!O141)/1000</f>
        <v>0</v>
      </c>
      <c r="P141" s="459">
        <f>('COMPRAS CONJ - FISICOS'!P141*'COMPRAS CONJ - PRECIOS'!P141)/1000</f>
        <v>0</v>
      </c>
      <c r="Q141" s="459">
        <f>('COMPRAS CONJ - FISICOS'!Q141*'COMPRAS CONJ - PRECIOS'!Q141)/1000</f>
        <v>0</v>
      </c>
      <c r="R141" s="459">
        <f>('COMPRAS CONJ - FISICOS'!R141*'COMPRAS CONJ - PRECIOS'!R141)/1000</f>
        <v>0</v>
      </c>
      <c r="S141" s="459">
        <f>('COMPRAS CONJ - FISICOS'!S141*'COMPRAS CONJ - PRECIOS'!S141)/1000</f>
        <v>0</v>
      </c>
      <c r="T141" s="459">
        <f>('COMPRAS CONJ - FISICOS'!T141*'COMPRAS CONJ - PRECIOS'!T141)/1000</f>
        <v>0</v>
      </c>
      <c r="U141" s="459">
        <f>('COMPRAS CONJ - FISICOS'!U141*'COMPRAS CONJ - PRECIOS'!U141)/1000</f>
        <v>0</v>
      </c>
      <c r="V141" s="459">
        <f>('COMPRAS CONJ - FISICOS'!V141*'COMPRAS CONJ - PRECIOS'!V141)/1000</f>
        <v>0</v>
      </c>
      <c r="W141" s="459">
        <f>('COMPRAS CONJ - FISICOS'!W141*'COMPRAS CONJ - PRECIOS'!W141)/1000</f>
        <v>0</v>
      </c>
      <c r="X141" s="459">
        <f>('COMPRAS CONJ - FISICOS'!X141*'COMPRAS CONJ - PRECIOS'!X141)/1000</f>
        <v>0</v>
      </c>
      <c r="Y141" s="459">
        <f>('COMPRAS CONJ - FISICOS'!Y141*'COMPRAS CONJ - PRECIOS'!Y141)/1000</f>
        <v>0</v>
      </c>
      <c r="Z141" s="459">
        <f>('COMPRAS CONJ - FISICOS'!Z141*'COMPRAS CONJ - PRECIOS'!Z141)/1000</f>
        <v>0</v>
      </c>
      <c r="AA141" s="459">
        <f>('COMPRAS CONJ - FISICOS'!AA141*'COMPRAS CONJ - PRECIOS'!AA141)/1000</f>
        <v>0</v>
      </c>
      <c r="AB141" s="459">
        <f>('COMPRAS CONJ - FISICOS'!AB141*'COMPRAS CONJ - PRECIOS'!AB141)/1000</f>
        <v>0</v>
      </c>
      <c r="AC141" s="459">
        <f>('COMPRAS CONJ - FISICOS'!AC141*'COMPRAS CONJ - PRECIOS'!AC141)/1000</f>
        <v>0</v>
      </c>
      <c r="AD141" s="459">
        <f>('COMPRAS CONJ - FISICOS'!AD141*'COMPRAS CONJ - PRECIOS'!AD141)/1000</f>
        <v>0</v>
      </c>
      <c r="AE141" s="459">
        <f>('COMPRAS CONJ - FISICOS'!AE141*'COMPRAS CONJ - PRECIOS'!AE141)/1000</f>
        <v>0</v>
      </c>
      <c r="AF141" s="459">
        <f>('COMPRAS CONJ - FISICOS'!AF141*'COMPRAS CONJ - PRECIOS'!AF141)/1000</f>
        <v>0</v>
      </c>
      <c r="AG141" s="459">
        <f>('COMPRAS CONJ - FISICOS'!AG141*'COMPRAS CONJ - PRECIOS'!AG141)/1000</f>
        <v>0</v>
      </c>
      <c r="AH141" s="459">
        <f>('COMPRAS CONJ - FISICOS'!AH141*'COMPRAS CONJ - PRECIOS'!AH141)/1000</f>
        <v>0</v>
      </c>
      <c r="AI141" s="459">
        <f>('COMPRAS CONJ - FISICOS'!AI141*'COMPRAS CONJ - PRECIOS'!AI141)/1000</f>
        <v>0</v>
      </c>
      <c r="AJ141" s="459">
        <f>('COMPRAS CONJ - FISICOS'!AJ141*'COMPRAS CONJ - PRECIOS'!AJ141)/1000</f>
        <v>0</v>
      </c>
      <c r="AK141" s="459">
        <f>('COMPRAS CONJ - FISICOS'!AK141*'COMPRAS CONJ - PRECIOS'!AK141)/1000</f>
        <v>0</v>
      </c>
      <c r="AL141" s="459">
        <f>('COMPRAS CONJ - FISICOS'!AL141*'COMPRAS CONJ - PRECIOS'!AL141)/1000</f>
        <v>0</v>
      </c>
      <c r="AM141" s="459">
        <f>('COMPRAS CONJ - FISICOS'!AM141*'COMPRAS CONJ - PRECIOS'!AM141)/1000</f>
        <v>0</v>
      </c>
      <c r="AN141" s="459">
        <f>('COMPRAS CONJ - FISICOS'!AN141*'COMPRAS CONJ - PRECIOS'!AN141)/1000</f>
        <v>0</v>
      </c>
      <c r="AO141" s="459">
        <f>('COMPRAS CONJ - FISICOS'!AO141*'COMPRAS CONJ - PRECIOS'!AO141)/1000</f>
        <v>0</v>
      </c>
      <c r="AP141" s="459">
        <f>('COMPRAS CONJ - FISICOS'!AP141*'COMPRAS CONJ - PRECIOS'!AP141)/1000</f>
        <v>0</v>
      </c>
      <c r="AQ141" s="459">
        <f>('COMPRAS CONJ - FISICOS'!AQ141*'COMPRAS CONJ - PRECIOS'!AQ141)/1000</f>
        <v>0</v>
      </c>
      <c r="AR141" s="459">
        <f>('COMPRAS CONJ - FISICOS'!AR141*'COMPRAS CONJ - PRECIOS'!AR141)/1000</f>
        <v>0</v>
      </c>
      <c r="AS141" s="459">
        <f>('COMPRAS CONJ - FISICOS'!AS141*'COMPRAS CONJ - PRECIOS'!AS141)/1000</f>
        <v>0</v>
      </c>
      <c r="AT141" s="459">
        <f>('COMPRAS CONJ - FISICOS'!AT141*'COMPRAS CONJ - PRECIOS'!AT141)/1000</f>
        <v>0</v>
      </c>
      <c r="AU141" s="459">
        <f>('COMPRAS CONJ - FISICOS'!AU141*'COMPRAS CONJ - PRECIOS'!AU141)/1000</f>
        <v>0</v>
      </c>
      <c r="AV141" s="459">
        <f>('COMPRAS CONJ - FISICOS'!AV141*'COMPRAS CONJ - PRECIOS'!AV141)/1000</f>
        <v>0</v>
      </c>
      <c r="AW141" s="459">
        <f>('COMPRAS CONJ - FISICOS'!AW141*'COMPRAS CONJ - PRECIOS'!AW141)/1000</f>
        <v>0</v>
      </c>
      <c r="AX141" s="459">
        <f>('COMPRAS CONJ - FISICOS'!AX141*'COMPRAS CONJ - PRECIOS'!AX141)/1000</f>
        <v>0</v>
      </c>
      <c r="AY141" s="459">
        <f>('COMPRAS CONJ - FISICOS'!AY141*'COMPRAS CONJ - PRECIOS'!AY141)/1000</f>
        <v>0</v>
      </c>
      <c r="AZ141" s="459">
        <f>('COMPRAS CONJ - FISICOS'!AZ141*'COMPRAS CONJ - PRECIOS'!AZ141)/1000</f>
        <v>0</v>
      </c>
      <c r="BA141" s="459">
        <f>('COMPRAS CONJ - FISICOS'!BA141*'COMPRAS CONJ - PRECIOS'!BA141)/1000</f>
        <v>0</v>
      </c>
      <c r="BB141" s="459">
        <f>('COMPRAS CONJ - FISICOS'!BB141*'COMPRAS CONJ - PRECIOS'!BB141)/1000</f>
        <v>0</v>
      </c>
      <c r="BC141" s="459">
        <f>('COMPRAS CONJ - FISICOS'!BC141*'COMPRAS CONJ - PRECIOS'!BC141)/1000</f>
        <v>0</v>
      </c>
      <c r="BD141" s="459">
        <f>('COMPRAS CONJ - FISICOS'!BD141*'COMPRAS CONJ - PRECIOS'!BD141)/1000</f>
        <v>0</v>
      </c>
      <c r="BE141" s="459">
        <f>('COMPRAS CONJ - FISICOS'!BE141*'COMPRAS CONJ - PRECIOS'!BE141)/1000</f>
        <v>0</v>
      </c>
      <c r="BF141" s="459">
        <f>('COMPRAS CONJ - FISICOS'!BF141*'COMPRAS CONJ - PRECIOS'!BF141)/1000</f>
        <v>0</v>
      </c>
      <c r="BG141" s="459">
        <f>('COMPRAS CONJ - FISICOS'!BG141*'COMPRAS CONJ - PRECIOS'!BG141)/1000</f>
        <v>0</v>
      </c>
      <c r="BH141" s="459">
        <f>('COMPRAS CONJ - FISICOS'!BH141*'COMPRAS CONJ - PRECIOS'!BH141)/1000</f>
        <v>0</v>
      </c>
      <c r="BI141" s="459">
        <f>('COMPRAS CONJ - FISICOS'!BI141*'COMPRAS CONJ - PRECIOS'!BI141)/1000</f>
        <v>0</v>
      </c>
      <c r="BJ141" s="459">
        <f>('COMPRAS CONJ - FISICOS'!BJ141*'COMPRAS CONJ - PRECIOS'!BJ141)/1000</f>
        <v>0</v>
      </c>
      <c r="BK141" s="459">
        <f>('COMPRAS CONJ - FISICOS'!BK141*'COMPRAS CONJ - PRECIOS'!BK141)/1000</f>
        <v>0</v>
      </c>
      <c r="BL141" s="459">
        <f>('COMPRAS CONJ - FISICOS'!BL141*'COMPRAS CONJ - PRECIOS'!BL141)/1000</f>
        <v>0</v>
      </c>
      <c r="BM141" s="459">
        <f>('COMPRAS CONJ - FISICOS'!BM141*'COMPRAS CONJ - PRECIOS'!BM141)/1000</f>
        <v>0</v>
      </c>
      <c r="BN141" s="459">
        <f>('COMPRAS CONJ - FISICOS'!BN141*'COMPRAS CONJ - PRECIOS'!BN141)/1000</f>
        <v>0</v>
      </c>
      <c r="BO141" s="459">
        <f>('COMPRAS CONJ - FISICOS'!BO141*'COMPRAS CONJ - PRECIOS'!BO141)/1000</f>
        <v>0</v>
      </c>
      <c r="BP141" s="459">
        <f>('COMPRAS CONJ - FISICOS'!BP141*'COMPRAS CONJ - PRECIOS'!BP141)/1000</f>
        <v>0</v>
      </c>
      <c r="BQ141" s="459">
        <f>('COMPRAS CONJ - FISICOS'!BQ141*'COMPRAS CONJ - PRECIOS'!BQ141)/1000</f>
        <v>0</v>
      </c>
      <c r="BR141" s="459">
        <f>('COMPRAS CONJ - FISICOS'!BR141*'COMPRAS CONJ - PRECIOS'!BR141)/1000</f>
        <v>0</v>
      </c>
      <c r="BS141" s="459">
        <f>('COMPRAS CONJ - FISICOS'!BS141*'COMPRAS CONJ - PRECIOS'!BS141)/1000</f>
        <v>0</v>
      </c>
      <c r="BT141" s="459">
        <f>('COMPRAS CONJ - FISICOS'!BT141*'COMPRAS CONJ - PRECIOS'!BT141)/1000</f>
        <v>0</v>
      </c>
      <c r="BU141" s="459">
        <f>('COMPRAS CONJ - FISICOS'!BU141*'COMPRAS CONJ - PRECIOS'!BU141)/1000</f>
        <v>0</v>
      </c>
      <c r="BV141" s="459">
        <f>('COMPRAS CONJ - FISICOS'!BV141*'COMPRAS CONJ - PRECIOS'!BV141)/1000</f>
        <v>0</v>
      </c>
      <c r="BW141" s="459">
        <f>('COMPRAS CONJ - FISICOS'!BW141*'COMPRAS CONJ - PRECIOS'!BW141)/1000</f>
        <v>0</v>
      </c>
      <c r="BX141" s="459">
        <f>('COMPRAS CONJ - FISICOS'!BX141*'COMPRAS CONJ - PRECIOS'!BX141)/1000</f>
        <v>0</v>
      </c>
      <c r="BY141" s="459">
        <f>('COMPRAS CONJ - FISICOS'!BY141*'COMPRAS CONJ - PRECIOS'!BY141)/1000</f>
        <v>0</v>
      </c>
      <c r="BZ141" s="459">
        <f>('COMPRAS CONJ - FISICOS'!BZ141*'COMPRAS CONJ - PRECIOS'!BZ141)/1000</f>
        <v>0</v>
      </c>
      <c r="CA141" s="459">
        <f>('COMPRAS CONJ - FISICOS'!CA141*'COMPRAS CONJ - PRECIOS'!CA141)/1000</f>
        <v>0</v>
      </c>
    </row>
    <row r="142" spans="1:79" x14ac:dyDescent="0.3">
      <c r="A142" s="9" t="s">
        <v>3398</v>
      </c>
      <c r="B142" s="10" t="s">
        <v>2787</v>
      </c>
      <c r="C142" s="437" t="s">
        <v>3592</v>
      </c>
      <c r="D142" s="11" t="s">
        <v>2807</v>
      </c>
      <c r="E142" s="9" t="s">
        <v>2808</v>
      </c>
      <c r="F142" s="9" t="s">
        <v>3593</v>
      </c>
      <c r="G142" s="9" t="s">
        <v>9067</v>
      </c>
      <c r="H142" s="12" t="s">
        <v>3594</v>
      </c>
      <c r="I142" s="13">
        <v>41.5</v>
      </c>
      <c r="J142" s="14">
        <v>99</v>
      </c>
      <c r="K142" s="24">
        <v>43427</v>
      </c>
      <c r="L142" s="24">
        <v>44547</v>
      </c>
      <c r="M142" s="689">
        <v>44547</v>
      </c>
      <c r="N142" s="459">
        <f>('COMPRAS CONJ - FISICOS'!N142*'COMPRAS CONJ - PRECIOS'!N142)/1000</f>
        <v>0</v>
      </c>
      <c r="O142" s="459">
        <f>('COMPRAS CONJ - FISICOS'!O142*'COMPRAS CONJ - PRECIOS'!O142)/1000</f>
        <v>0</v>
      </c>
      <c r="P142" s="459">
        <f>('COMPRAS CONJ - FISICOS'!P142*'COMPRAS CONJ - PRECIOS'!P142)/1000</f>
        <v>0</v>
      </c>
      <c r="Q142" s="459">
        <f>('COMPRAS CONJ - FISICOS'!Q142*'COMPRAS CONJ - PRECIOS'!Q142)/1000</f>
        <v>0</v>
      </c>
      <c r="R142" s="459">
        <f>('COMPRAS CONJ - FISICOS'!R142*'COMPRAS CONJ - PRECIOS'!R142)/1000</f>
        <v>0</v>
      </c>
      <c r="S142" s="459">
        <f>('COMPRAS CONJ - FISICOS'!S142*'COMPRAS CONJ - PRECIOS'!S142)/1000</f>
        <v>0</v>
      </c>
      <c r="T142" s="459">
        <f>('COMPRAS CONJ - FISICOS'!T142*'COMPRAS CONJ - PRECIOS'!T142)/1000</f>
        <v>0</v>
      </c>
      <c r="U142" s="459">
        <f>('COMPRAS CONJ - FISICOS'!U142*'COMPRAS CONJ - PRECIOS'!U142)/1000</f>
        <v>0</v>
      </c>
      <c r="V142" s="459">
        <f>('COMPRAS CONJ - FISICOS'!V142*'COMPRAS CONJ - PRECIOS'!V142)/1000</f>
        <v>0</v>
      </c>
      <c r="W142" s="459">
        <f>('COMPRAS CONJ - FISICOS'!W142*'COMPRAS CONJ - PRECIOS'!W142)/1000</f>
        <v>0</v>
      </c>
      <c r="X142" s="459">
        <f>('COMPRAS CONJ - FISICOS'!X142*'COMPRAS CONJ - PRECIOS'!X142)/1000</f>
        <v>0</v>
      </c>
      <c r="Y142" s="459">
        <f>('COMPRAS CONJ - FISICOS'!Y142*'COMPRAS CONJ - PRECIOS'!Y142)/1000</f>
        <v>0</v>
      </c>
      <c r="Z142" s="459">
        <f>('COMPRAS CONJ - FISICOS'!Z142*'COMPRAS CONJ - PRECIOS'!Z142)/1000</f>
        <v>0</v>
      </c>
      <c r="AA142" s="459">
        <f>('COMPRAS CONJ - FISICOS'!AA142*'COMPRAS CONJ - PRECIOS'!AA142)/1000</f>
        <v>0</v>
      </c>
      <c r="AB142" s="459">
        <f>('COMPRAS CONJ - FISICOS'!AB142*'COMPRAS CONJ - PRECIOS'!AB142)/1000</f>
        <v>0</v>
      </c>
      <c r="AC142" s="459">
        <f>('COMPRAS CONJ - FISICOS'!AC142*'COMPRAS CONJ - PRECIOS'!AC142)/1000</f>
        <v>0</v>
      </c>
      <c r="AD142" s="459">
        <f>('COMPRAS CONJ - FISICOS'!AD142*'COMPRAS CONJ - PRECIOS'!AD142)/1000</f>
        <v>0</v>
      </c>
      <c r="AE142" s="459">
        <f>('COMPRAS CONJ - FISICOS'!AE142*'COMPRAS CONJ - PRECIOS'!AE142)/1000</f>
        <v>0</v>
      </c>
      <c r="AF142" s="459">
        <f>('COMPRAS CONJ - FISICOS'!AF142*'COMPRAS CONJ - PRECIOS'!AF142)/1000</f>
        <v>0</v>
      </c>
      <c r="AG142" s="459">
        <f>('COMPRAS CONJ - FISICOS'!AG142*'COMPRAS CONJ - PRECIOS'!AG142)/1000</f>
        <v>0</v>
      </c>
      <c r="AH142" s="459">
        <f>('COMPRAS CONJ - FISICOS'!AH142*'COMPRAS CONJ - PRECIOS'!AH142)/1000</f>
        <v>0</v>
      </c>
      <c r="AI142" s="459">
        <f>('COMPRAS CONJ - FISICOS'!AI142*'COMPRAS CONJ - PRECIOS'!AI142)/1000</f>
        <v>0</v>
      </c>
      <c r="AJ142" s="459">
        <f>('COMPRAS CONJ - FISICOS'!AJ142*'COMPRAS CONJ - PRECIOS'!AJ142)/1000</f>
        <v>0</v>
      </c>
      <c r="AK142" s="459">
        <f>('COMPRAS CONJ - FISICOS'!AK142*'COMPRAS CONJ - PRECIOS'!AK142)/1000</f>
        <v>0</v>
      </c>
      <c r="AL142" s="459">
        <f>('COMPRAS CONJ - FISICOS'!AL142*'COMPRAS CONJ - PRECIOS'!AL142)/1000</f>
        <v>0</v>
      </c>
      <c r="AM142" s="459">
        <f>('COMPRAS CONJ - FISICOS'!AM142*'COMPRAS CONJ - PRECIOS'!AM142)/1000</f>
        <v>0</v>
      </c>
      <c r="AN142" s="459">
        <f>('COMPRAS CONJ - FISICOS'!AN142*'COMPRAS CONJ - PRECIOS'!AN142)/1000</f>
        <v>0</v>
      </c>
      <c r="AO142" s="459">
        <f>('COMPRAS CONJ - FISICOS'!AO142*'COMPRAS CONJ - PRECIOS'!AO142)/1000</f>
        <v>0</v>
      </c>
      <c r="AP142" s="459">
        <f>('COMPRAS CONJ - FISICOS'!AP142*'COMPRAS CONJ - PRECIOS'!AP142)/1000</f>
        <v>0</v>
      </c>
      <c r="AQ142" s="459">
        <f>('COMPRAS CONJ - FISICOS'!AQ142*'COMPRAS CONJ - PRECIOS'!AQ142)/1000</f>
        <v>0</v>
      </c>
      <c r="AR142" s="459">
        <f>('COMPRAS CONJ - FISICOS'!AR142*'COMPRAS CONJ - PRECIOS'!AR142)/1000</f>
        <v>0</v>
      </c>
      <c r="AS142" s="459">
        <f>('COMPRAS CONJ - FISICOS'!AS142*'COMPRAS CONJ - PRECIOS'!AS142)/1000</f>
        <v>0</v>
      </c>
      <c r="AT142" s="459">
        <f>('COMPRAS CONJ - FISICOS'!AT142*'COMPRAS CONJ - PRECIOS'!AT142)/1000</f>
        <v>0</v>
      </c>
      <c r="AU142" s="459">
        <f>('COMPRAS CONJ - FISICOS'!AU142*'COMPRAS CONJ - PRECIOS'!AU142)/1000</f>
        <v>0</v>
      </c>
      <c r="AV142" s="459">
        <f>('COMPRAS CONJ - FISICOS'!AV142*'COMPRAS CONJ - PRECIOS'!AV142)/1000</f>
        <v>0</v>
      </c>
      <c r="AW142" s="459">
        <f>('COMPRAS CONJ - FISICOS'!AW142*'COMPRAS CONJ - PRECIOS'!AW142)/1000</f>
        <v>0</v>
      </c>
      <c r="AX142" s="459">
        <f>('COMPRAS CONJ - FISICOS'!AX142*'COMPRAS CONJ - PRECIOS'!AX142)/1000</f>
        <v>0</v>
      </c>
      <c r="AY142" s="459">
        <f>('COMPRAS CONJ - FISICOS'!AY142*'COMPRAS CONJ - PRECIOS'!AY142)/1000</f>
        <v>0</v>
      </c>
      <c r="AZ142" s="459">
        <f>('COMPRAS CONJ - FISICOS'!AZ142*'COMPRAS CONJ - PRECIOS'!AZ142)/1000</f>
        <v>0</v>
      </c>
      <c r="BA142" s="459">
        <f>('COMPRAS CONJ - FISICOS'!BA142*'COMPRAS CONJ - PRECIOS'!BA142)/1000</f>
        <v>0</v>
      </c>
      <c r="BB142" s="459">
        <f>('COMPRAS CONJ - FISICOS'!BB142*'COMPRAS CONJ - PRECIOS'!BB142)/1000</f>
        <v>0</v>
      </c>
      <c r="BC142" s="459">
        <f>('COMPRAS CONJ - FISICOS'!BC142*'COMPRAS CONJ - PRECIOS'!BC142)/1000</f>
        <v>0</v>
      </c>
      <c r="BD142" s="459">
        <f>('COMPRAS CONJ - FISICOS'!BD142*'COMPRAS CONJ - PRECIOS'!BD142)/1000</f>
        <v>0</v>
      </c>
      <c r="BE142" s="459">
        <f>('COMPRAS CONJ - FISICOS'!BE142*'COMPRAS CONJ - PRECIOS'!BE142)/1000</f>
        <v>0</v>
      </c>
      <c r="BF142" s="459">
        <f>('COMPRAS CONJ - FISICOS'!BF142*'COMPRAS CONJ - PRECIOS'!BF142)/1000</f>
        <v>0</v>
      </c>
      <c r="BG142" s="459">
        <f>('COMPRAS CONJ - FISICOS'!BG142*'COMPRAS CONJ - PRECIOS'!BG142)/1000</f>
        <v>0</v>
      </c>
      <c r="BH142" s="459">
        <f>('COMPRAS CONJ - FISICOS'!BH142*'COMPRAS CONJ - PRECIOS'!BH142)/1000</f>
        <v>0</v>
      </c>
      <c r="BI142" s="459">
        <f>('COMPRAS CONJ - FISICOS'!BI142*'COMPRAS CONJ - PRECIOS'!BI142)/1000</f>
        <v>0</v>
      </c>
      <c r="BJ142" s="459">
        <f>('COMPRAS CONJ - FISICOS'!BJ142*'COMPRAS CONJ - PRECIOS'!BJ142)/1000</f>
        <v>0</v>
      </c>
      <c r="BK142" s="459">
        <f>('COMPRAS CONJ - FISICOS'!BK142*'COMPRAS CONJ - PRECIOS'!BK142)/1000</f>
        <v>0</v>
      </c>
      <c r="BL142" s="459">
        <f>('COMPRAS CONJ - FISICOS'!BL142*'COMPRAS CONJ - PRECIOS'!BL142)/1000</f>
        <v>0</v>
      </c>
      <c r="BM142" s="459">
        <f>('COMPRAS CONJ - FISICOS'!BM142*'COMPRAS CONJ - PRECIOS'!BM142)/1000</f>
        <v>0</v>
      </c>
      <c r="BN142" s="459">
        <f>('COMPRAS CONJ - FISICOS'!BN142*'COMPRAS CONJ - PRECIOS'!BN142)/1000</f>
        <v>0</v>
      </c>
      <c r="BO142" s="459">
        <f>('COMPRAS CONJ - FISICOS'!BO142*'COMPRAS CONJ - PRECIOS'!BO142)/1000</f>
        <v>0.59481702653878743</v>
      </c>
      <c r="BP142" s="459">
        <f>('COMPRAS CONJ - FISICOS'!BP142*'COMPRAS CONJ - PRECIOS'!BP142)/1000</f>
        <v>0.7622851720645174</v>
      </c>
      <c r="BQ142" s="459">
        <f>('COMPRAS CONJ - FISICOS'!BQ142*'COMPRAS CONJ - PRECIOS'!BQ142)/1000</f>
        <v>0.9713929389298922</v>
      </c>
      <c r="BR142" s="459">
        <f>('COMPRAS CONJ - FISICOS'!BR142*'COMPRAS CONJ - PRECIOS'!BR142)/1000</f>
        <v>1.6331562452844623</v>
      </c>
      <c r="BS142" s="459">
        <f>('COMPRAS CONJ - FISICOS'!BS142*'COMPRAS CONJ - PRECIOS'!BS142)/1000</f>
        <v>1.5289960301524999</v>
      </c>
      <c r="BT142" s="459">
        <f>('COMPRAS CONJ - FISICOS'!BT142*'COMPRAS CONJ - PRECIOS'!BT142)/1000</f>
        <v>1.5059217592030212</v>
      </c>
      <c r="BU142" s="459">
        <f>('COMPRAS CONJ - FISICOS'!BU142*'COMPRAS CONJ - PRECIOS'!BU142)/1000</f>
        <v>1.7044045007979347</v>
      </c>
      <c r="BV142" s="459">
        <f>('COMPRAS CONJ - FISICOS'!BV142*'COMPRAS CONJ - PRECIOS'!BV142)/1000</f>
        <v>1.6724493257642563</v>
      </c>
      <c r="BW142" s="459">
        <f>('COMPRAS CONJ - FISICOS'!BW142*'COMPRAS CONJ - PRECIOS'!BW142)/1000</f>
        <v>1.8304195966342349</v>
      </c>
      <c r="BX142" s="459">
        <f>('COMPRAS CONJ - FISICOS'!BX142*'COMPRAS CONJ - PRECIOS'!BX142)/1000</f>
        <v>1.8047420189049928</v>
      </c>
      <c r="BY142" s="459">
        <f>('COMPRAS CONJ - FISICOS'!BY142*'COMPRAS CONJ - PRECIOS'!BY142)/1000</f>
        <v>1.7606239993072466</v>
      </c>
      <c r="BZ142" s="459">
        <f>('COMPRAS CONJ - FISICOS'!BZ142*'COMPRAS CONJ - PRECIOS'!BZ142)/1000</f>
        <v>1.7794866432634631</v>
      </c>
      <c r="CA142" s="459">
        <f>('COMPRAS CONJ - FISICOS'!CA142*'COMPRAS CONJ - PRECIOS'!CA142)/1000</f>
        <v>1.9834744642267954</v>
      </c>
    </row>
    <row r="143" spans="1:79" x14ac:dyDescent="0.3">
      <c r="A143" s="9" t="s">
        <v>3398</v>
      </c>
      <c r="B143" s="10" t="s">
        <v>2787</v>
      </c>
      <c r="C143" s="437" t="s">
        <v>3595</v>
      </c>
      <c r="D143" s="11" t="s">
        <v>2788</v>
      </c>
      <c r="E143" s="9" t="s">
        <v>2788</v>
      </c>
      <c r="F143" s="9" t="s">
        <v>2883</v>
      </c>
      <c r="G143" s="9" t="s">
        <v>3596</v>
      </c>
      <c r="H143" s="12" t="s">
        <v>3597</v>
      </c>
      <c r="I143" s="13">
        <v>40.9</v>
      </c>
      <c r="J143" s="14">
        <v>86.625</v>
      </c>
      <c r="K143" s="24">
        <v>43307</v>
      </c>
      <c r="L143" s="24">
        <v>44156</v>
      </c>
      <c r="M143" s="689">
        <v>44156</v>
      </c>
      <c r="N143" s="459">
        <f>('COMPRAS CONJ - FISICOS'!N143*'COMPRAS CONJ - PRECIOS'!N143)/1000</f>
        <v>0</v>
      </c>
      <c r="O143" s="459">
        <f>('COMPRAS CONJ - FISICOS'!O143*'COMPRAS CONJ - PRECIOS'!O143)/1000</f>
        <v>0</v>
      </c>
      <c r="P143" s="459">
        <f>('COMPRAS CONJ - FISICOS'!P143*'COMPRAS CONJ - PRECIOS'!P143)/1000</f>
        <v>0</v>
      </c>
      <c r="Q143" s="459">
        <f>('COMPRAS CONJ - FISICOS'!Q143*'COMPRAS CONJ - PRECIOS'!Q143)/1000</f>
        <v>0</v>
      </c>
      <c r="R143" s="459">
        <f>('COMPRAS CONJ - FISICOS'!R143*'COMPRAS CONJ - PRECIOS'!R143)/1000</f>
        <v>0</v>
      </c>
      <c r="S143" s="459">
        <f>('COMPRAS CONJ - FISICOS'!S143*'COMPRAS CONJ - PRECIOS'!S143)/1000</f>
        <v>0</v>
      </c>
      <c r="T143" s="459">
        <f>('COMPRAS CONJ - FISICOS'!T143*'COMPRAS CONJ - PRECIOS'!T143)/1000</f>
        <v>0</v>
      </c>
      <c r="U143" s="459">
        <f>('COMPRAS CONJ - FISICOS'!U143*'COMPRAS CONJ - PRECIOS'!U143)/1000</f>
        <v>0</v>
      </c>
      <c r="V143" s="459">
        <f>('COMPRAS CONJ - FISICOS'!V143*'COMPRAS CONJ - PRECIOS'!V143)/1000</f>
        <v>0</v>
      </c>
      <c r="W143" s="459">
        <f>('COMPRAS CONJ - FISICOS'!W143*'COMPRAS CONJ - PRECIOS'!W143)/1000</f>
        <v>0</v>
      </c>
      <c r="X143" s="459">
        <f>('COMPRAS CONJ - FISICOS'!X143*'COMPRAS CONJ - PRECIOS'!X143)/1000</f>
        <v>0</v>
      </c>
      <c r="Y143" s="459">
        <f>('COMPRAS CONJ - FISICOS'!Y143*'COMPRAS CONJ - PRECIOS'!Y143)/1000</f>
        <v>0</v>
      </c>
      <c r="Z143" s="459">
        <f>('COMPRAS CONJ - FISICOS'!Z143*'COMPRAS CONJ - PRECIOS'!Z143)/1000</f>
        <v>0</v>
      </c>
      <c r="AA143" s="459">
        <f>('COMPRAS CONJ - FISICOS'!AA143*'COMPRAS CONJ - PRECIOS'!AA143)/1000</f>
        <v>0</v>
      </c>
      <c r="AB143" s="459">
        <f>('COMPRAS CONJ - FISICOS'!AB143*'COMPRAS CONJ - PRECIOS'!AB143)/1000</f>
        <v>0</v>
      </c>
      <c r="AC143" s="459">
        <f>('COMPRAS CONJ - FISICOS'!AC143*'COMPRAS CONJ - PRECIOS'!AC143)/1000</f>
        <v>0</v>
      </c>
      <c r="AD143" s="459">
        <f>('COMPRAS CONJ - FISICOS'!AD143*'COMPRAS CONJ - PRECIOS'!AD143)/1000</f>
        <v>0</v>
      </c>
      <c r="AE143" s="459">
        <f>('COMPRAS CONJ - FISICOS'!AE143*'COMPRAS CONJ - PRECIOS'!AE143)/1000</f>
        <v>0</v>
      </c>
      <c r="AF143" s="459">
        <f>('COMPRAS CONJ - FISICOS'!AF143*'COMPRAS CONJ - PRECIOS'!AF143)/1000</f>
        <v>0</v>
      </c>
      <c r="AG143" s="459">
        <f>('COMPRAS CONJ - FISICOS'!AG143*'COMPRAS CONJ - PRECIOS'!AG143)/1000</f>
        <v>0</v>
      </c>
      <c r="AH143" s="459">
        <f>('COMPRAS CONJ - FISICOS'!AH143*'COMPRAS CONJ - PRECIOS'!AH143)/1000</f>
        <v>0</v>
      </c>
      <c r="AI143" s="459">
        <f>('COMPRAS CONJ - FISICOS'!AI143*'COMPRAS CONJ - PRECIOS'!AI143)/1000</f>
        <v>0</v>
      </c>
      <c r="AJ143" s="459">
        <f>('COMPRAS CONJ - FISICOS'!AJ143*'COMPRAS CONJ - PRECIOS'!AJ143)/1000</f>
        <v>0</v>
      </c>
      <c r="AK143" s="459">
        <f>('COMPRAS CONJ - FISICOS'!AK143*'COMPRAS CONJ - PRECIOS'!AK143)/1000</f>
        <v>0</v>
      </c>
      <c r="AL143" s="459">
        <f>('COMPRAS CONJ - FISICOS'!AL143*'COMPRAS CONJ - PRECIOS'!AL143)/1000</f>
        <v>0</v>
      </c>
      <c r="AM143" s="459">
        <f>('COMPRAS CONJ - FISICOS'!AM143*'COMPRAS CONJ - PRECIOS'!AM143)/1000</f>
        <v>0</v>
      </c>
      <c r="AN143" s="459">
        <f>('COMPRAS CONJ - FISICOS'!AN143*'COMPRAS CONJ - PRECIOS'!AN143)/1000</f>
        <v>0</v>
      </c>
      <c r="AO143" s="459">
        <f>('COMPRAS CONJ - FISICOS'!AO143*'COMPRAS CONJ - PRECIOS'!AO143)/1000</f>
        <v>0</v>
      </c>
      <c r="AP143" s="459">
        <f>('COMPRAS CONJ - FISICOS'!AP143*'COMPRAS CONJ - PRECIOS'!AP143)/1000</f>
        <v>0</v>
      </c>
      <c r="AQ143" s="459">
        <f>('COMPRAS CONJ - FISICOS'!AQ143*'COMPRAS CONJ - PRECIOS'!AQ143)/1000</f>
        <v>0</v>
      </c>
      <c r="AR143" s="459">
        <f>('COMPRAS CONJ - FISICOS'!AR143*'COMPRAS CONJ - PRECIOS'!AR143)/1000</f>
        <v>0</v>
      </c>
      <c r="AS143" s="459">
        <f>('COMPRAS CONJ - FISICOS'!AS143*'COMPRAS CONJ - PRECIOS'!AS143)/1000</f>
        <v>0</v>
      </c>
      <c r="AT143" s="459">
        <f>('COMPRAS CONJ - FISICOS'!AT143*'COMPRAS CONJ - PRECIOS'!AT143)/1000</f>
        <v>0</v>
      </c>
      <c r="AU143" s="459">
        <f>('COMPRAS CONJ - FISICOS'!AU143*'COMPRAS CONJ - PRECIOS'!AU143)/1000</f>
        <v>0</v>
      </c>
      <c r="AV143" s="459">
        <f>('COMPRAS CONJ - FISICOS'!AV143*'COMPRAS CONJ - PRECIOS'!AV143)/1000</f>
        <v>0</v>
      </c>
      <c r="AW143" s="459">
        <f>('COMPRAS CONJ - FISICOS'!AW143*'COMPRAS CONJ - PRECIOS'!AW143)/1000</f>
        <v>0</v>
      </c>
      <c r="AX143" s="459">
        <f>('COMPRAS CONJ - FISICOS'!AX143*'COMPRAS CONJ - PRECIOS'!AX143)/1000</f>
        <v>0</v>
      </c>
      <c r="AY143" s="459">
        <f>('COMPRAS CONJ - FISICOS'!AY143*'COMPRAS CONJ - PRECIOS'!AY143)/1000</f>
        <v>0</v>
      </c>
      <c r="AZ143" s="459">
        <f>('COMPRAS CONJ - FISICOS'!AZ143*'COMPRAS CONJ - PRECIOS'!AZ143)/1000</f>
        <v>0</v>
      </c>
      <c r="BA143" s="459">
        <f>('COMPRAS CONJ - FISICOS'!BA143*'COMPRAS CONJ - PRECIOS'!BA143)/1000</f>
        <v>0</v>
      </c>
      <c r="BB143" s="459">
        <f>('COMPRAS CONJ - FISICOS'!BB143*'COMPRAS CONJ - PRECIOS'!BB143)/1000</f>
        <v>0.53124885585860548</v>
      </c>
      <c r="BC143" s="459">
        <f>('COMPRAS CONJ - FISICOS'!BC143*'COMPRAS CONJ - PRECIOS'!BC143)/1000</f>
        <v>1.6672914998567172</v>
      </c>
      <c r="BD143" s="459">
        <f>('COMPRAS CONJ - FISICOS'!BD143*'COMPRAS CONJ - PRECIOS'!BD143)/1000</f>
        <v>1.6724241303534835</v>
      </c>
      <c r="BE143" s="459">
        <f>('COMPRAS CONJ - FISICOS'!BE143*'COMPRAS CONJ - PRECIOS'!BE143)/1000</f>
        <v>1.1542124879613962</v>
      </c>
      <c r="BF143" s="459">
        <f>('COMPRAS CONJ - FISICOS'!BF143*'COMPRAS CONJ - PRECIOS'!BF143)/1000</f>
        <v>1.2793396176176381</v>
      </c>
      <c r="BG143" s="459">
        <f>('COMPRAS CONJ - FISICOS'!BG143*'COMPRAS CONJ - PRECIOS'!BG143)/1000</f>
        <v>1.5068776252338898</v>
      </c>
      <c r="BH143" s="459">
        <f>('COMPRAS CONJ - FISICOS'!BH143*'COMPRAS CONJ - PRECIOS'!BH143)/1000</f>
        <v>1.4460587117827655</v>
      </c>
      <c r="BI143" s="459">
        <f>('COMPRAS CONJ - FISICOS'!BI143*'COMPRAS CONJ - PRECIOS'!BI143)/1000</f>
        <v>1.505521955192997</v>
      </c>
      <c r="BJ143" s="459">
        <f>('COMPRAS CONJ - FISICOS'!BJ143*'COMPRAS CONJ - PRECIOS'!BJ143)/1000</f>
        <v>1.9459595756381864</v>
      </c>
      <c r="BK143" s="459">
        <f>('COMPRAS CONJ - FISICOS'!BK143*'COMPRAS CONJ - PRECIOS'!BK143)/1000</f>
        <v>1.7579855768281061</v>
      </c>
      <c r="BL143" s="459">
        <f>('COMPRAS CONJ - FISICOS'!BL143*'COMPRAS CONJ - PRECIOS'!BL143)/1000</f>
        <v>1.3794546398033343</v>
      </c>
      <c r="BM143" s="459">
        <f>('COMPRAS CONJ - FISICOS'!BM143*'COMPRAS CONJ - PRECIOS'!BM143)/1000</f>
        <v>1.5513520988345937</v>
      </c>
      <c r="BN143" s="459">
        <f>('COMPRAS CONJ - FISICOS'!BN143*'COMPRAS CONJ - PRECIOS'!BN143)/1000</f>
        <v>1.4118657558873478</v>
      </c>
      <c r="BO143" s="459">
        <f>('COMPRAS CONJ - FISICOS'!BO143*'COMPRAS CONJ - PRECIOS'!BO143)/1000</f>
        <v>1.3794569682098641</v>
      </c>
      <c r="BP143" s="459">
        <f>('COMPRAS CONJ - FISICOS'!BP143*'COMPRAS CONJ - PRECIOS'!BP143)/1000</f>
        <v>1.7018508446914318</v>
      </c>
      <c r="BQ143" s="459">
        <f>('COMPRAS CONJ - FISICOS'!BQ143*'COMPRAS CONJ - PRECIOS'!BQ143)/1000</f>
        <v>1.4699558857672197</v>
      </c>
      <c r="BR143" s="459">
        <f>('COMPRAS CONJ - FISICOS'!BR143*'COMPRAS CONJ - PRECIOS'!BR143)/1000</f>
        <v>1.6837005982842117</v>
      </c>
      <c r="BS143" s="459">
        <f>('COMPRAS CONJ - FISICOS'!BS143*'COMPRAS CONJ - PRECIOS'!BS143)/1000</f>
        <v>1.6197109510983119</v>
      </c>
      <c r="BT143" s="459">
        <f>('COMPRAS CONJ - FISICOS'!BT143*'COMPRAS CONJ - PRECIOS'!BT143)/1000</f>
        <v>1.1769522421001122</v>
      </c>
      <c r="BU143" s="459">
        <f>('COMPRAS CONJ - FISICOS'!BU143*'COMPRAS CONJ - PRECIOS'!BU143)/1000</f>
        <v>1.3320763090117569</v>
      </c>
      <c r="BV143" s="459">
        <f>('COMPRAS CONJ - FISICOS'!BV143*'COMPRAS CONJ - PRECIOS'!BV143)/1000</f>
        <v>1.3071017612487352</v>
      </c>
      <c r="BW143" s="459">
        <f>('COMPRAS CONJ - FISICOS'!BW143*'COMPRAS CONJ - PRECIOS'!BW143)/1000</f>
        <v>1.4305633311140777</v>
      </c>
      <c r="BX143" s="459">
        <f>('COMPRAS CONJ - FISICOS'!BX143*'COMPRAS CONJ - PRECIOS'!BX143)/1000</f>
        <v>1.4104950357358865</v>
      </c>
      <c r="BY143" s="459">
        <f>('COMPRAS CONJ - FISICOS'!BY143*'COMPRAS CONJ - PRECIOS'!BY143)/1000</f>
        <v>1.3760146241439428</v>
      </c>
      <c r="BZ143" s="459">
        <f>('COMPRAS CONJ - FISICOS'!BZ143*'COMPRAS CONJ - PRECIOS'!BZ143)/1000</f>
        <v>1.41455446330944</v>
      </c>
      <c r="CA143" s="459">
        <f>('COMPRAS CONJ - FISICOS'!CA143*'COMPRAS CONJ - PRECIOS'!CA143)/1000</f>
        <v>1.5503390880877483</v>
      </c>
    </row>
    <row r="144" spans="1:79" x14ac:dyDescent="0.3">
      <c r="A144" s="9" t="s">
        <v>3425</v>
      </c>
      <c r="B144" s="10" t="s">
        <v>2787</v>
      </c>
      <c r="C144" s="437" t="s">
        <v>3598</v>
      </c>
      <c r="D144" s="11" t="s">
        <v>2807</v>
      </c>
      <c r="E144" s="9" t="s">
        <v>2812</v>
      </c>
      <c r="F144" s="9" t="s">
        <v>3599</v>
      </c>
      <c r="G144" s="9" t="s">
        <v>3600</v>
      </c>
      <c r="H144" s="12" t="s">
        <v>3601</v>
      </c>
      <c r="I144" s="13">
        <v>40.270000000000003</v>
      </c>
      <c r="J144" s="14">
        <v>27.6</v>
      </c>
      <c r="K144" s="24">
        <v>43255</v>
      </c>
      <c r="L144" s="24">
        <v>43726</v>
      </c>
      <c r="M144" s="689">
        <v>43726</v>
      </c>
      <c r="N144" s="459">
        <f>('COMPRAS CONJ - FISICOS'!N144*'COMPRAS CONJ - PRECIOS'!N144)/1000</f>
        <v>0</v>
      </c>
      <c r="O144" s="459">
        <f>('COMPRAS CONJ - FISICOS'!O144*'COMPRAS CONJ - PRECIOS'!O144)/1000</f>
        <v>0</v>
      </c>
      <c r="P144" s="459">
        <f>('COMPRAS CONJ - FISICOS'!P144*'COMPRAS CONJ - PRECIOS'!P144)/1000</f>
        <v>0</v>
      </c>
      <c r="Q144" s="459">
        <f>('COMPRAS CONJ - FISICOS'!Q144*'COMPRAS CONJ - PRECIOS'!Q144)/1000</f>
        <v>0</v>
      </c>
      <c r="R144" s="459">
        <f>('COMPRAS CONJ - FISICOS'!R144*'COMPRAS CONJ - PRECIOS'!R144)/1000</f>
        <v>0</v>
      </c>
      <c r="S144" s="459">
        <f>('COMPRAS CONJ - FISICOS'!S144*'COMPRAS CONJ - PRECIOS'!S144)/1000</f>
        <v>0</v>
      </c>
      <c r="T144" s="459">
        <f>('COMPRAS CONJ - FISICOS'!T144*'COMPRAS CONJ - PRECIOS'!T144)/1000</f>
        <v>0</v>
      </c>
      <c r="U144" s="459">
        <f>('COMPRAS CONJ - FISICOS'!U144*'COMPRAS CONJ - PRECIOS'!U144)/1000</f>
        <v>0</v>
      </c>
      <c r="V144" s="459">
        <f>('COMPRAS CONJ - FISICOS'!V144*'COMPRAS CONJ - PRECIOS'!V144)/1000</f>
        <v>0</v>
      </c>
      <c r="W144" s="459">
        <f>('COMPRAS CONJ - FISICOS'!W144*'COMPRAS CONJ - PRECIOS'!W144)/1000</f>
        <v>0</v>
      </c>
      <c r="X144" s="459">
        <f>('COMPRAS CONJ - FISICOS'!X144*'COMPRAS CONJ - PRECIOS'!X144)/1000</f>
        <v>0</v>
      </c>
      <c r="Y144" s="459">
        <f>('COMPRAS CONJ - FISICOS'!Y144*'COMPRAS CONJ - PRECIOS'!Y144)/1000</f>
        <v>0</v>
      </c>
      <c r="Z144" s="459">
        <f>('COMPRAS CONJ - FISICOS'!Z144*'COMPRAS CONJ - PRECIOS'!Z144)/1000</f>
        <v>0</v>
      </c>
      <c r="AA144" s="459">
        <f>('COMPRAS CONJ - FISICOS'!AA144*'COMPRAS CONJ - PRECIOS'!AA144)/1000</f>
        <v>0</v>
      </c>
      <c r="AB144" s="459">
        <f>('COMPRAS CONJ - FISICOS'!AB144*'COMPRAS CONJ - PRECIOS'!AB144)/1000</f>
        <v>0</v>
      </c>
      <c r="AC144" s="459">
        <f>('COMPRAS CONJ - FISICOS'!AC144*'COMPRAS CONJ - PRECIOS'!AC144)/1000</f>
        <v>0</v>
      </c>
      <c r="AD144" s="459">
        <f>('COMPRAS CONJ - FISICOS'!AD144*'COMPRAS CONJ - PRECIOS'!AD144)/1000</f>
        <v>0</v>
      </c>
      <c r="AE144" s="459">
        <f>('COMPRAS CONJ - FISICOS'!AE144*'COMPRAS CONJ - PRECIOS'!AE144)/1000</f>
        <v>0</v>
      </c>
      <c r="AF144" s="459">
        <f>('COMPRAS CONJ - FISICOS'!AF144*'COMPRAS CONJ - PRECIOS'!AF144)/1000</f>
        <v>0</v>
      </c>
      <c r="AG144" s="459">
        <f>('COMPRAS CONJ - FISICOS'!AG144*'COMPRAS CONJ - PRECIOS'!AG144)/1000</f>
        <v>0</v>
      </c>
      <c r="AH144" s="459">
        <f>('COMPRAS CONJ - FISICOS'!AH144*'COMPRAS CONJ - PRECIOS'!AH144)/1000</f>
        <v>0</v>
      </c>
      <c r="AI144" s="459">
        <f>('COMPRAS CONJ - FISICOS'!AI144*'COMPRAS CONJ - PRECIOS'!AI144)/1000</f>
        <v>0</v>
      </c>
      <c r="AJ144" s="459">
        <f>('COMPRAS CONJ - FISICOS'!AJ144*'COMPRAS CONJ - PRECIOS'!AJ144)/1000</f>
        <v>0</v>
      </c>
      <c r="AK144" s="459">
        <f>('COMPRAS CONJ - FISICOS'!AK144*'COMPRAS CONJ - PRECIOS'!AK144)/1000</f>
        <v>0</v>
      </c>
      <c r="AL144" s="459">
        <f>('COMPRAS CONJ - FISICOS'!AL144*'COMPRAS CONJ - PRECIOS'!AL144)/1000</f>
        <v>0</v>
      </c>
      <c r="AM144" s="459">
        <f>('COMPRAS CONJ - FISICOS'!AM144*'COMPRAS CONJ - PRECIOS'!AM144)/1000</f>
        <v>0</v>
      </c>
      <c r="AN144" s="459">
        <f>('COMPRAS CONJ - FISICOS'!AN144*'COMPRAS CONJ - PRECIOS'!AN144)/1000</f>
        <v>0.19116074863458682</v>
      </c>
      <c r="AO144" s="459">
        <f>('COMPRAS CONJ - FISICOS'!AO144*'COMPRAS CONJ - PRECIOS'!AO144)/1000</f>
        <v>0.33166747183428452</v>
      </c>
      <c r="AP144" s="459">
        <f>('COMPRAS CONJ - FISICOS'!AP144*'COMPRAS CONJ - PRECIOS'!AP144)/1000</f>
        <v>0.36474495053113382</v>
      </c>
      <c r="AQ144" s="459">
        <f>('COMPRAS CONJ - FISICOS'!AQ144*'COMPRAS CONJ - PRECIOS'!AQ144)/1000</f>
        <v>0.52197345304276754</v>
      </c>
      <c r="AR144" s="459">
        <f>('COMPRAS CONJ - FISICOS'!AR144*'COMPRAS CONJ - PRECIOS'!AR144)/1000</f>
        <v>0.49730808787227182</v>
      </c>
      <c r="AS144" s="459">
        <f>('COMPRAS CONJ - FISICOS'!AS144*'COMPRAS CONJ - PRECIOS'!AS144)/1000</f>
        <v>0.36898939575809392</v>
      </c>
      <c r="AT144" s="459">
        <f>('COMPRAS CONJ - FISICOS'!AT144*'COMPRAS CONJ - PRECIOS'!AT144)/1000</f>
        <v>0.32603548382680059</v>
      </c>
      <c r="AU144" s="459">
        <f>('COMPRAS CONJ - FISICOS'!AU144*'COMPRAS CONJ - PRECIOS'!AU144)/1000</f>
        <v>0</v>
      </c>
      <c r="AV144" s="459">
        <f>('COMPRAS CONJ - FISICOS'!AV144*'COMPRAS CONJ - PRECIOS'!AV144)/1000</f>
        <v>0.13523238378792693</v>
      </c>
      <c r="AW144" s="459">
        <f>('COMPRAS CONJ - FISICOS'!AW144*'COMPRAS CONJ - PRECIOS'!AW144)/1000</f>
        <v>0.45889263440834965</v>
      </c>
      <c r="AX144" s="459">
        <f>('COMPRAS CONJ - FISICOS'!AX144*'COMPRAS CONJ - PRECIOS'!AX144)/1000</f>
        <v>0.31069064925323975</v>
      </c>
      <c r="AY144" s="459">
        <f>('COMPRAS CONJ - FISICOS'!AY144*'COMPRAS CONJ - PRECIOS'!AY144)/1000</f>
        <v>0.5806161884445652</v>
      </c>
      <c r="AZ144" s="459">
        <f>('COMPRAS CONJ - FISICOS'!AZ144*'COMPRAS CONJ - PRECIOS'!AZ144)/1000</f>
        <v>0.57200736981444722</v>
      </c>
      <c r="BA144" s="459">
        <f>('COMPRAS CONJ - FISICOS'!BA144*'COMPRAS CONJ - PRECIOS'!BA144)/1000</f>
        <v>0.57387632803496513</v>
      </c>
      <c r="BB144" s="459">
        <f>('COMPRAS CONJ - FISICOS'!BB144*'COMPRAS CONJ - PRECIOS'!BB144)/1000</f>
        <v>0.38230885293737882</v>
      </c>
      <c r="BC144" s="459">
        <f>('COMPRAS CONJ - FISICOS'!BC144*'COMPRAS CONJ - PRECIOS'!BC144)/1000</f>
        <v>0.3712453771484952</v>
      </c>
      <c r="BD144" s="459">
        <f>('COMPRAS CONJ - FISICOS'!BD144*'COMPRAS CONJ - PRECIOS'!BD144)/1000</f>
        <v>0.39934791725231283</v>
      </c>
      <c r="BE144" s="459">
        <f>('COMPRAS CONJ - FISICOS'!BE144*'COMPRAS CONJ - PRECIOS'!BE144)/1000</f>
        <v>0.28217192535061686</v>
      </c>
      <c r="BF144" s="459">
        <f>('COMPRAS CONJ - FISICOS'!BF144*'COMPRAS CONJ - PRECIOS'!BF144)/1000</f>
        <v>0.35151738901364282</v>
      </c>
      <c r="BG144" s="459">
        <f>('COMPRAS CONJ - FISICOS'!BG144*'COMPRAS CONJ - PRECIOS'!BG144)/1000</f>
        <v>0.41074173613715165</v>
      </c>
      <c r="BH144" s="459">
        <f>('COMPRAS CONJ - FISICOS'!BH144*'COMPRAS CONJ - PRECIOS'!BH144)/1000</f>
        <v>0.35694390669197879</v>
      </c>
      <c r="BI144" s="459">
        <f>('COMPRAS CONJ - FISICOS'!BI144*'COMPRAS CONJ - PRECIOS'!BI144)/1000</f>
        <v>0.42306502820801412</v>
      </c>
      <c r="BJ144" s="459">
        <f>('COMPRAS CONJ - FISICOS'!BJ144*'COMPRAS CONJ - PRECIOS'!BJ144)/1000</f>
        <v>0.47291584208021276</v>
      </c>
      <c r="BK144" s="459">
        <f>('COMPRAS CONJ - FISICOS'!BK144*'COMPRAS CONJ - PRECIOS'!BK144)/1000</f>
        <v>0.30474826042362119</v>
      </c>
      <c r="BL144" s="459">
        <f>('COMPRAS CONJ - FISICOS'!BL144*'COMPRAS CONJ - PRECIOS'!BL144)/1000</f>
        <v>0.25331874885552064</v>
      </c>
      <c r="BM144" s="459">
        <f>('COMPRAS CONJ - FISICOS'!BM144*'COMPRAS CONJ - PRECIOS'!BM144)/1000</f>
        <v>0.21779455883508853</v>
      </c>
      <c r="BN144" s="459">
        <f>('COMPRAS CONJ - FISICOS'!BN144*'COMPRAS CONJ - PRECIOS'!BN144)/1000</f>
        <v>0.18667763284021424</v>
      </c>
      <c r="BO144" s="459">
        <f>('COMPRAS CONJ - FISICOS'!BO144*'COMPRAS CONJ - PRECIOS'!BO144)/1000</f>
        <v>0.15855660370459035</v>
      </c>
      <c r="BP144" s="459">
        <f>('COMPRAS CONJ - FISICOS'!BP144*'COMPRAS CONJ - PRECIOS'!BP144)/1000</f>
        <v>0.16851554408705624</v>
      </c>
      <c r="BQ144" s="459">
        <f>('COMPRAS CONJ - FISICOS'!BQ144*'COMPRAS CONJ - PRECIOS'!BQ144)/1000</f>
        <v>0.14697702968088738</v>
      </c>
      <c r="BR144" s="459">
        <f>('COMPRAS CONJ - FISICOS'!BR144*'COMPRAS CONJ - PRECIOS'!BR144)/1000</f>
        <v>0.17138597850790291</v>
      </c>
      <c r="BS144" s="459">
        <f>('COMPRAS CONJ - FISICOS'!BS144*'COMPRAS CONJ - PRECIOS'!BS144)/1000</f>
        <v>0.25359452260362358</v>
      </c>
      <c r="BT144" s="459">
        <f>('COMPRAS CONJ - FISICOS'!BT144*'COMPRAS CONJ - PRECIOS'!BT144)/1000</f>
        <v>0.41724619260010926</v>
      </c>
      <c r="BU144" s="459">
        <f>('COMPRAS CONJ - FISICOS'!BU144*'COMPRAS CONJ - PRECIOS'!BU144)/1000</f>
        <v>0.47223986522699124</v>
      </c>
      <c r="BV144" s="459">
        <f>('COMPRAS CONJ - FISICOS'!BV144*'COMPRAS CONJ - PRECIOS'!BV144)/1000</f>
        <v>0.46338603531505168</v>
      </c>
      <c r="BW144" s="459">
        <f>('COMPRAS CONJ - FISICOS'!BW144*'COMPRAS CONJ - PRECIOS'!BW144)/1000</f>
        <v>0.50715490555130438</v>
      </c>
      <c r="BX144" s="459">
        <f>('COMPRAS CONJ - FISICOS'!BX144*'COMPRAS CONJ - PRECIOS'!BX144)/1000</f>
        <v>0.508595422719337</v>
      </c>
      <c r="BY144" s="459">
        <f>('COMPRAS CONJ - FISICOS'!BY144*'COMPRAS CONJ - PRECIOS'!BY144)/1000</f>
        <v>0.49616249735282403</v>
      </c>
      <c r="BZ144" s="459">
        <f>('COMPRAS CONJ - FISICOS'!BZ144*'COMPRAS CONJ - PRECIOS'!BZ144)/1000</f>
        <v>0.50147819027514928</v>
      </c>
      <c r="CA144" s="459">
        <f>('COMPRAS CONJ - FISICOS'!CA144*'COMPRAS CONJ - PRECIOS'!CA144)/1000</f>
        <v>0.54961562836410649</v>
      </c>
    </row>
    <row r="145" spans="1:79" x14ac:dyDescent="0.3">
      <c r="A145" s="9" t="s">
        <v>3398</v>
      </c>
      <c r="B145" s="10" t="s">
        <v>2787</v>
      </c>
      <c r="C145" s="437" t="s">
        <v>3602</v>
      </c>
      <c r="D145" s="11" t="s">
        <v>2788</v>
      </c>
      <c r="E145" s="9" t="s">
        <v>2788</v>
      </c>
      <c r="F145" s="9" t="s">
        <v>2792</v>
      </c>
      <c r="G145" s="9" t="s">
        <v>3603</v>
      </c>
      <c r="H145" s="12" t="s">
        <v>3604</v>
      </c>
      <c r="I145" s="13">
        <v>39.549999999999997</v>
      </c>
      <c r="J145" s="14">
        <v>100</v>
      </c>
      <c r="K145" s="24">
        <v>43255</v>
      </c>
      <c r="L145" s="24">
        <v>51501</v>
      </c>
      <c r="M145" s="14"/>
      <c r="N145" s="459">
        <f>('COMPRAS CONJ - FISICOS'!N145*'COMPRAS CONJ - PRECIOS'!N145)/1000</f>
        <v>0</v>
      </c>
      <c r="O145" s="459">
        <f>('COMPRAS CONJ - FISICOS'!O145*'COMPRAS CONJ - PRECIOS'!O145)/1000</f>
        <v>0</v>
      </c>
      <c r="P145" s="459">
        <f>('COMPRAS CONJ - FISICOS'!P145*'COMPRAS CONJ - PRECIOS'!P145)/1000</f>
        <v>0</v>
      </c>
      <c r="Q145" s="459">
        <f>('COMPRAS CONJ - FISICOS'!Q145*'COMPRAS CONJ - PRECIOS'!Q145)/1000</f>
        <v>0</v>
      </c>
      <c r="R145" s="459">
        <f>('COMPRAS CONJ - FISICOS'!R145*'COMPRAS CONJ - PRECIOS'!R145)/1000</f>
        <v>0</v>
      </c>
      <c r="S145" s="459">
        <f>('COMPRAS CONJ - FISICOS'!S145*'COMPRAS CONJ - PRECIOS'!S145)/1000</f>
        <v>0</v>
      </c>
      <c r="T145" s="459">
        <f>('COMPRAS CONJ - FISICOS'!T145*'COMPRAS CONJ - PRECIOS'!T145)/1000</f>
        <v>0</v>
      </c>
      <c r="U145" s="459">
        <f>('COMPRAS CONJ - FISICOS'!U145*'COMPRAS CONJ - PRECIOS'!U145)/1000</f>
        <v>0</v>
      </c>
      <c r="V145" s="459">
        <f>('COMPRAS CONJ - FISICOS'!V145*'COMPRAS CONJ - PRECIOS'!V145)/1000</f>
        <v>0</v>
      </c>
      <c r="W145" s="459">
        <f>('COMPRAS CONJ - FISICOS'!W145*'COMPRAS CONJ - PRECIOS'!W145)/1000</f>
        <v>0</v>
      </c>
      <c r="X145" s="459">
        <f>('COMPRAS CONJ - FISICOS'!X145*'COMPRAS CONJ - PRECIOS'!X145)/1000</f>
        <v>0</v>
      </c>
      <c r="Y145" s="459">
        <f>('COMPRAS CONJ - FISICOS'!Y145*'COMPRAS CONJ - PRECIOS'!Y145)/1000</f>
        <v>0</v>
      </c>
      <c r="Z145" s="459">
        <f>('COMPRAS CONJ - FISICOS'!Z145*'COMPRAS CONJ - PRECIOS'!Z145)/1000</f>
        <v>0</v>
      </c>
      <c r="AA145" s="459">
        <f>('COMPRAS CONJ - FISICOS'!AA145*'COMPRAS CONJ - PRECIOS'!AA145)/1000</f>
        <v>0</v>
      </c>
      <c r="AB145" s="459">
        <f>('COMPRAS CONJ - FISICOS'!AB145*'COMPRAS CONJ - PRECIOS'!AB145)/1000</f>
        <v>0</v>
      </c>
      <c r="AC145" s="459">
        <f>('COMPRAS CONJ - FISICOS'!AC145*'COMPRAS CONJ - PRECIOS'!AC145)/1000</f>
        <v>0</v>
      </c>
      <c r="AD145" s="459">
        <f>('COMPRAS CONJ - FISICOS'!AD145*'COMPRAS CONJ - PRECIOS'!AD145)/1000</f>
        <v>0</v>
      </c>
      <c r="AE145" s="459">
        <f>('COMPRAS CONJ - FISICOS'!AE145*'COMPRAS CONJ - PRECIOS'!AE145)/1000</f>
        <v>0</v>
      </c>
      <c r="AF145" s="459">
        <f>('COMPRAS CONJ - FISICOS'!AF145*'COMPRAS CONJ - PRECIOS'!AF145)/1000</f>
        <v>0</v>
      </c>
      <c r="AG145" s="459">
        <f>('COMPRAS CONJ - FISICOS'!AG145*'COMPRAS CONJ - PRECIOS'!AG145)/1000</f>
        <v>0</v>
      </c>
      <c r="AH145" s="459">
        <f>('COMPRAS CONJ - FISICOS'!AH145*'COMPRAS CONJ - PRECIOS'!AH145)/1000</f>
        <v>0</v>
      </c>
      <c r="AI145" s="459">
        <f>('COMPRAS CONJ - FISICOS'!AI145*'COMPRAS CONJ - PRECIOS'!AI145)/1000</f>
        <v>0</v>
      </c>
      <c r="AJ145" s="459">
        <f>('COMPRAS CONJ - FISICOS'!AJ145*'COMPRAS CONJ - PRECIOS'!AJ145)/1000</f>
        <v>0</v>
      </c>
      <c r="AK145" s="459">
        <f>('COMPRAS CONJ - FISICOS'!AK145*'COMPRAS CONJ - PRECIOS'!AK145)/1000</f>
        <v>0</v>
      </c>
      <c r="AL145" s="459">
        <f>('COMPRAS CONJ - FISICOS'!AL145*'COMPRAS CONJ - PRECIOS'!AL145)/1000</f>
        <v>0</v>
      </c>
      <c r="AM145" s="459">
        <f>('COMPRAS CONJ - FISICOS'!AM145*'COMPRAS CONJ - PRECIOS'!AM145)/1000</f>
        <v>0</v>
      </c>
      <c r="AN145" s="459">
        <f>('COMPRAS CONJ - FISICOS'!AN145*'COMPRAS CONJ - PRECIOS'!AN145)/1000</f>
        <v>0</v>
      </c>
      <c r="AO145" s="459">
        <f>('COMPRAS CONJ - FISICOS'!AO145*'COMPRAS CONJ - PRECIOS'!AO145)/1000</f>
        <v>0</v>
      </c>
      <c r="AP145" s="459">
        <f>('COMPRAS CONJ - FISICOS'!AP145*'COMPRAS CONJ - PRECIOS'!AP145)/1000</f>
        <v>0</v>
      </c>
      <c r="AQ145" s="459">
        <f>('COMPRAS CONJ - FISICOS'!AQ145*'COMPRAS CONJ - PRECIOS'!AQ145)/1000</f>
        <v>0</v>
      </c>
      <c r="AR145" s="459">
        <f>('COMPRAS CONJ - FISICOS'!AR145*'COMPRAS CONJ - PRECIOS'!AR145)/1000</f>
        <v>0</v>
      </c>
      <c r="AS145" s="459">
        <f>('COMPRAS CONJ - FISICOS'!AS145*'COMPRAS CONJ - PRECIOS'!AS145)/1000</f>
        <v>0</v>
      </c>
      <c r="AT145" s="459">
        <f>('COMPRAS CONJ - FISICOS'!AT145*'COMPRAS CONJ - PRECIOS'!AT145)/1000</f>
        <v>0</v>
      </c>
      <c r="AU145" s="459">
        <f>('COMPRAS CONJ - FISICOS'!AU145*'COMPRAS CONJ - PRECIOS'!AU145)/1000</f>
        <v>0</v>
      </c>
      <c r="AV145" s="459">
        <f>('COMPRAS CONJ - FISICOS'!AV145*'COMPRAS CONJ - PRECIOS'!AV145)/1000</f>
        <v>0</v>
      </c>
      <c r="AW145" s="459">
        <f>('COMPRAS CONJ - FISICOS'!AW145*'COMPRAS CONJ - PRECIOS'!AW145)/1000</f>
        <v>0</v>
      </c>
      <c r="AX145" s="459">
        <f>('COMPRAS CONJ - FISICOS'!AX145*'COMPRAS CONJ - PRECIOS'!AX145)/1000</f>
        <v>0</v>
      </c>
      <c r="AY145" s="459">
        <f>('COMPRAS CONJ - FISICOS'!AY145*'COMPRAS CONJ - PRECIOS'!AY145)/1000</f>
        <v>0</v>
      </c>
      <c r="AZ145" s="459">
        <f>('COMPRAS CONJ - FISICOS'!AZ145*'COMPRAS CONJ - PRECIOS'!AZ145)/1000</f>
        <v>0</v>
      </c>
      <c r="BA145" s="459">
        <f>('COMPRAS CONJ - FISICOS'!BA145*'COMPRAS CONJ - PRECIOS'!BA145)/1000</f>
        <v>0</v>
      </c>
      <c r="BB145" s="459">
        <f>('COMPRAS CONJ - FISICOS'!BB145*'COMPRAS CONJ - PRECIOS'!BB145)/1000</f>
        <v>0</v>
      </c>
      <c r="BC145" s="459">
        <f>('COMPRAS CONJ - FISICOS'!BC145*'COMPRAS CONJ - PRECIOS'!BC145)/1000</f>
        <v>0</v>
      </c>
      <c r="BD145" s="459">
        <f>('COMPRAS CONJ - FISICOS'!BD145*'COMPRAS CONJ - PRECIOS'!BD145)/1000</f>
        <v>0</v>
      </c>
      <c r="BE145" s="459">
        <f>('COMPRAS CONJ - FISICOS'!BE145*'COMPRAS CONJ - PRECIOS'!BE145)/1000</f>
        <v>0</v>
      </c>
      <c r="BF145" s="459">
        <f>('COMPRAS CONJ - FISICOS'!BF145*'COMPRAS CONJ - PRECIOS'!BF145)/1000</f>
        <v>0</v>
      </c>
      <c r="BG145" s="459">
        <f>('COMPRAS CONJ - FISICOS'!BG145*'COMPRAS CONJ - PRECIOS'!BG145)/1000</f>
        <v>0</v>
      </c>
      <c r="BH145" s="459">
        <f>('COMPRAS CONJ - FISICOS'!BH145*'COMPRAS CONJ - PRECIOS'!BH145)/1000</f>
        <v>0</v>
      </c>
      <c r="BI145" s="459">
        <f>('COMPRAS CONJ - FISICOS'!BI145*'COMPRAS CONJ - PRECIOS'!BI145)/1000</f>
        <v>0</v>
      </c>
      <c r="BJ145" s="459">
        <f>('COMPRAS CONJ - FISICOS'!BJ145*'COMPRAS CONJ - PRECIOS'!BJ145)/1000</f>
        <v>0</v>
      </c>
      <c r="BK145" s="459">
        <f>('COMPRAS CONJ - FISICOS'!BK145*'COMPRAS CONJ - PRECIOS'!BK145)/1000</f>
        <v>0</v>
      </c>
      <c r="BL145" s="459">
        <f>('COMPRAS CONJ - FISICOS'!BL145*'COMPRAS CONJ - PRECIOS'!BL145)/1000</f>
        <v>0</v>
      </c>
      <c r="BM145" s="459">
        <f>('COMPRAS CONJ - FISICOS'!BM145*'COMPRAS CONJ - PRECIOS'!BM145)/1000</f>
        <v>0</v>
      </c>
      <c r="BN145" s="459">
        <f>('COMPRAS CONJ - FISICOS'!BN145*'COMPRAS CONJ - PRECIOS'!BN145)/1000</f>
        <v>0</v>
      </c>
      <c r="BO145" s="459">
        <f>('COMPRAS CONJ - FISICOS'!BO145*'COMPRAS CONJ - PRECIOS'!BO145)/1000</f>
        <v>0</v>
      </c>
      <c r="BP145" s="459">
        <f>('COMPRAS CONJ - FISICOS'!BP145*'COMPRAS CONJ - PRECIOS'!BP145)/1000</f>
        <v>0</v>
      </c>
      <c r="BQ145" s="459">
        <f>('COMPRAS CONJ - FISICOS'!BQ145*'COMPRAS CONJ - PRECIOS'!BQ145)/1000</f>
        <v>0</v>
      </c>
      <c r="BR145" s="459">
        <f>('COMPRAS CONJ - FISICOS'!BR145*'COMPRAS CONJ - PRECIOS'!BR145)/1000</f>
        <v>0</v>
      </c>
      <c r="BS145" s="459">
        <f>('COMPRAS CONJ - FISICOS'!BS145*'COMPRAS CONJ - PRECIOS'!BS145)/1000</f>
        <v>0</v>
      </c>
      <c r="BT145" s="459">
        <f>('COMPRAS CONJ - FISICOS'!BT145*'COMPRAS CONJ - PRECIOS'!BT145)/1000</f>
        <v>0</v>
      </c>
      <c r="BU145" s="459">
        <f>('COMPRAS CONJ - FISICOS'!BU145*'COMPRAS CONJ - PRECIOS'!BU145)/1000</f>
        <v>0</v>
      </c>
      <c r="BV145" s="459">
        <f>('COMPRAS CONJ - FISICOS'!BV145*'COMPRAS CONJ - PRECIOS'!BV145)/1000</f>
        <v>0</v>
      </c>
      <c r="BW145" s="459">
        <f>('COMPRAS CONJ - FISICOS'!BW145*'COMPRAS CONJ - PRECIOS'!BW145)/1000</f>
        <v>0</v>
      </c>
      <c r="BX145" s="459">
        <f>('COMPRAS CONJ - FISICOS'!BX145*'COMPRAS CONJ - PRECIOS'!BX145)/1000</f>
        <v>0</v>
      </c>
      <c r="BY145" s="459">
        <f>('COMPRAS CONJ - FISICOS'!BY145*'COMPRAS CONJ - PRECIOS'!BY145)/1000</f>
        <v>0</v>
      </c>
      <c r="BZ145" s="459">
        <f>('COMPRAS CONJ - FISICOS'!BZ145*'COMPRAS CONJ - PRECIOS'!BZ145)/1000</f>
        <v>0</v>
      </c>
      <c r="CA145" s="459">
        <f>('COMPRAS CONJ - FISICOS'!CA145*'COMPRAS CONJ - PRECIOS'!CA145)/1000</f>
        <v>0</v>
      </c>
    </row>
    <row r="146" spans="1:79" x14ac:dyDescent="0.3">
      <c r="A146" s="9" t="s">
        <v>3398</v>
      </c>
      <c r="B146" s="18" t="s">
        <v>2968</v>
      </c>
      <c r="C146" s="442" t="s">
        <v>3605</v>
      </c>
      <c r="D146" s="11" t="s">
        <v>2825</v>
      </c>
      <c r="E146" s="9" t="s">
        <v>2826</v>
      </c>
      <c r="F146" s="9" t="s">
        <v>3606</v>
      </c>
      <c r="G146" s="9" t="s">
        <v>3607</v>
      </c>
      <c r="H146" s="12" t="s">
        <v>3608</v>
      </c>
      <c r="I146" s="13">
        <v>103.98</v>
      </c>
      <c r="J146" s="14">
        <v>10</v>
      </c>
      <c r="K146" s="24">
        <v>43224</v>
      </c>
      <c r="L146" s="24">
        <v>51501</v>
      </c>
      <c r="M146" s="14"/>
      <c r="N146" s="459">
        <f>('COMPRAS CONJ - FISICOS'!N146*'COMPRAS CONJ - PRECIOS'!N146)/1000</f>
        <v>0</v>
      </c>
      <c r="O146" s="459">
        <f>('COMPRAS CONJ - FISICOS'!O146*'COMPRAS CONJ - PRECIOS'!O146)/1000</f>
        <v>0</v>
      </c>
      <c r="P146" s="459">
        <f>('COMPRAS CONJ - FISICOS'!P146*'COMPRAS CONJ - PRECIOS'!P146)/1000</f>
        <v>0</v>
      </c>
      <c r="Q146" s="459">
        <f>('COMPRAS CONJ - FISICOS'!Q146*'COMPRAS CONJ - PRECIOS'!Q146)/1000</f>
        <v>0</v>
      </c>
      <c r="R146" s="459">
        <f>('COMPRAS CONJ - FISICOS'!R146*'COMPRAS CONJ - PRECIOS'!R146)/1000</f>
        <v>0</v>
      </c>
      <c r="S146" s="459">
        <f>('COMPRAS CONJ - FISICOS'!S146*'COMPRAS CONJ - PRECIOS'!S146)/1000</f>
        <v>0</v>
      </c>
      <c r="T146" s="459">
        <f>('COMPRAS CONJ - FISICOS'!T146*'COMPRAS CONJ - PRECIOS'!T146)/1000</f>
        <v>0</v>
      </c>
      <c r="U146" s="459">
        <f>('COMPRAS CONJ - FISICOS'!U146*'COMPRAS CONJ - PRECIOS'!U146)/1000</f>
        <v>0</v>
      </c>
      <c r="V146" s="459">
        <f>('COMPRAS CONJ - FISICOS'!V146*'COMPRAS CONJ - PRECIOS'!V146)/1000</f>
        <v>0</v>
      </c>
      <c r="W146" s="459">
        <f>('COMPRAS CONJ - FISICOS'!W146*'COMPRAS CONJ - PRECIOS'!W146)/1000</f>
        <v>0</v>
      </c>
      <c r="X146" s="459">
        <f>('COMPRAS CONJ - FISICOS'!X146*'COMPRAS CONJ - PRECIOS'!X146)/1000</f>
        <v>0</v>
      </c>
      <c r="Y146" s="459">
        <f>('COMPRAS CONJ - FISICOS'!Y146*'COMPRAS CONJ - PRECIOS'!Y146)/1000</f>
        <v>0</v>
      </c>
      <c r="Z146" s="459">
        <f>('COMPRAS CONJ - FISICOS'!Z146*'COMPRAS CONJ - PRECIOS'!Z146)/1000</f>
        <v>0</v>
      </c>
      <c r="AA146" s="459">
        <f>('COMPRAS CONJ - FISICOS'!AA146*'COMPRAS CONJ - PRECIOS'!AA146)/1000</f>
        <v>0</v>
      </c>
      <c r="AB146" s="459">
        <f>('COMPRAS CONJ - FISICOS'!AB146*'COMPRAS CONJ - PRECIOS'!AB146)/1000</f>
        <v>0</v>
      </c>
      <c r="AC146" s="459">
        <f>('COMPRAS CONJ - FISICOS'!AC146*'COMPRAS CONJ - PRECIOS'!AC146)/1000</f>
        <v>0</v>
      </c>
      <c r="AD146" s="459">
        <f>('COMPRAS CONJ - FISICOS'!AD146*'COMPRAS CONJ - PRECIOS'!AD146)/1000</f>
        <v>0</v>
      </c>
      <c r="AE146" s="459">
        <f>('COMPRAS CONJ - FISICOS'!AE146*'COMPRAS CONJ - PRECIOS'!AE146)/1000</f>
        <v>0</v>
      </c>
      <c r="AF146" s="459">
        <f>('COMPRAS CONJ - FISICOS'!AF146*'COMPRAS CONJ - PRECIOS'!AF146)/1000</f>
        <v>0</v>
      </c>
      <c r="AG146" s="459">
        <f>('COMPRAS CONJ - FISICOS'!AG146*'COMPRAS CONJ - PRECIOS'!AG146)/1000</f>
        <v>0</v>
      </c>
      <c r="AH146" s="459">
        <f>('COMPRAS CONJ - FISICOS'!AH146*'COMPRAS CONJ - PRECIOS'!AH146)/1000</f>
        <v>0</v>
      </c>
      <c r="AI146" s="459">
        <f>('COMPRAS CONJ - FISICOS'!AI146*'COMPRAS CONJ - PRECIOS'!AI146)/1000</f>
        <v>0</v>
      </c>
      <c r="AJ146" s="459">
        <f>('COMPRAS CONJ - FISICOS'!AJ146*'COMPRAS CONJ - PRECIOS'!AJ146)/1000</f>
        <v>0</v>
      </c>
      <c r="AK146" s="459">
        <f>('COMPRAS CONJ - FISICOS'!AK146*'COMPRAS CONJ - PRECIOS'!AK146)/1000</f>
        <v>0</v>
      </c>
      <c r="AL146" s="459">
        <f>('COMPRAS CONJ - FISICOS'!AL146*'COMPRAS CONJ - PRECIOS'!AL146)/1000</f>
        <v>0</v>
      </c>
      <c r="AM146" s="459">
        <f>('COMPRAS CONJ - FISICOS'!AM146*'COMPRAS CONJ - PRECIOS'!AM146)/1000</f>
        <v>0</v>
      </c>
      <c r="AN146" s="459">
        <f>('COMPRAS CONJ - FISICOS'!AN146*'COMPRAS CONJ - PRECIOS'!AN146)/1000</f>
        <v>0</v>
      </c>
      <c r="AO146" s="459">
        <f>('COMPRAS CONJ - FISICOS'!AO146*'COMPRAS CONJ - PRECIOS'!AO146)/1000</f>
        <v>0</v>
      </c>
      <c r="AP146" s="459">
        <f>('COMPRAS CONJ - FISICOS'!AP146*'COMPRAS CONJ - PRECIOS'!AP146)/1000</f>
        <v>0</v>
      </c>
      <c r="AQ146" s="459">
        <f>('COMPRAS CONJ - FISICOS'!AQ146*'COMPRAS CONJ - PRECIOS'!AQ146)/1000</f>
        <v>0</v>
      </c>
      <c r="AR146" s="459">
        <f>('COMPRAS CONJ - FISICOS'!AR146*'COMPRAS CONJ - PRECIOS'!AR146)/1000</f>
        <v>0</v>
      </c>
      <c r="AS146" s="459">
        <f>('COMPRAS CONJ - FISICOS'!AS146*'COMPRAS CONJ - PRECIOS'!AS146)/1000</f>
        <v>0</v>
      </c>
      <c r="AT146" s="459">
        <f>('COMPRAS CONJ - FISICOS'!AT146*'COMPRAS CONJ - PRECIOS'!AT146)/1000</f>
        <v>0</v>
      </c>
      <c r="AU146" s="459">
        <f>('COMPRAS CONJ - FISICOS'!AU146*'COMPRAS CONJ - PRECIOS'!AU146)/1000</f>
        <v>0</v>
      </c>
      <c r="AV146" s="459">
        <f>('COMPRAS CONJ - FISICOS'!AV146*'COMPRAS CONJ - PRECIOS'!AV146)/1000</f>
        <v>0</v>
      </c>
      <c r="AW146" s="459">
        <f>('COMPRAS CONJ - FISICOS'!AW146*'COMPRAS CONJ - PRECIOS'!AW146)/1000</f>
        <v>0</v>
      </c>
      <c r="AX146" s="459">
        <f>('COMPRAS CONJ - FISICOS'!AX146*'COMPRAS CONJ - PRECIOS'!AX146)/1000</f>
        <v>0</v>
      </c>
      <c r="AY146" s="459">
        <f>('COMPRAS CONJ - FISICOS'!AY146*'COMPRAS CONJ - PRECIOS'!AY146)/1000</f>
        <v>0</v>
      </c>
      <c r="AZ146" s="459">
        <f>('COMPRAS CONJ - FISICOS'!AZ146*'COMPRAS CONJ - PRECIOS'!AZ146)/1000</f>
        <v>0</v>
      </c>
      <c r="BA146" s="459">
        <f>('COMPRAS CONJ - FISICOS'!BA146*'COMPRAS CONJ - PRECIOS'!BA146)/1000</f>
        <v>0</v>
      </c>
      <c r="BB146" s="459">
        <f>('COMPRAS CONJ - FISICOS'!BB146*'COMPRAS CONJ - PRECIOS'!BB146)/1000</f>
        <v>0</v>
      </c>
      <c r="BC146" s="459">
        <f>('COMPRAS CONJ - FISICOS'!BC146*'COMPRAS CONJ - PRECIOS'!BC146)/1000</f>
        <v>0</v>
      </c>
      <c r="BD146" s="459">
        <f>('COMPRAS CONJ - FISICOS'!BD146*'COMPRAS CONJ - PRECIOS'!BD146)/1000</f>
        <v>0</v>
      </c>
      <c r="BE146" s="459">
        <f>('COMPRAS CONJ - FISICOS'!BE146*'COMPRAS CONJ - PRECIOS'!BE146)/1000</f>
        <v>0</v>
      </c>
      <c r="BF146" s="459">
        <f>('COMPRAS CONJ - FISICOS'!BF146*'COMPRAS CONJ - PRECIOS'!BF146)/1000</f>
        <v>0</v>
      </c>
      <c r="BG146" s="459">
        <f>('COMPRAS CONJ - FISICOS'!BG146*'COMPRAS CONJ - PRECIOS'!BG146)/1000</f>
        <v>0</v>
      </c>
      <c r="BH146" s="459">
        <f>('COMPRAS CONJ - FISICOS'!BH146*'COMPRAS CONJ - PRECIOS'!BH146)/1000</f>
        <v>0</v>
      </c>
      <c r="BI146" s="459">
        <f>('COMPRAS CONJ - FISICOS'!BI146*'COMPRAS CONJ - PRECIOS'!BI146)/1000</f>
        <v>0</v>
      </c>
      <c r="BJ146" s="459">
        <f>('COMPRAS CONJ - FISICOS'!BJ146*'COMPRAS CONJ - PRECIOS'!BJ146)/1000</f>
        <v>0</v>
      </c>
      <c r="BK146" s="459">
        <f>('COMPRAS CONJ - FISICOS'!BK146*'COMPRAS CONJ - PRECIOS'!BK146)/1000</f>
        <v>0</v>
      </c>
      <c r="BL146" s="459">
        <f>('COMPRAS CONJ - FISICOS'!BL146*'COMPRAS CONJ - PRECIOS'!BL146)/1000</f>
        <v>0</v>
      </c>
      <c r="BM146" s="459">
        <f>('COMPRAS CONJ - FISICOS'!BM146*'COMPRAS CONJ - PRECIOS'!BM146)/1000</f>
        <v>0</v>
      </c>
      <c r="BN146" s="459">
        <f>('COMPRAS CONJ - FISICOS'!BN146*'COMPRAS CONJ - PRECIOS'!BN146)/1000</f>
        <v>0</v>
      </c>
      <c r="BO146" s="459">
        <f>('COMPRAS CONJ - FISICOS'!BO146*'COMPRAS CONJ - PRECIOS'!BO146)/1000</f>
        <v>0</v>
      </c>
      <c r="BP146" s="459">
        <f>('COMPRAS CONJ - FISICOS'!BP146*'COMPRAS CONJ - PRECIOS'!BP146)/1000</f>
        <v>0</v>
      </c>
      <c r="BQ146" s="459">
        <f>('COMPRAS CONJ - FISICOS'!BQ146*'COMPRAS CONJ - PRECIOS'!BQ146)/1000</f>
        <v>0</v>
      </c>
      <c r="BR146" s="459">
        <f>('COMPRAS CONJ - FISICOS'!BR146*'COMPRAS CONJ - PRECIOS'!BR146)/1000</f>
        <v>0</v>
      </c>
      <c r="BS146" s="459">
        <f>('COMPRAS CONJ - FISICOS'!BS146*'COMPRAS CONJ - PRECIOS'!BS146)/1000</f>
        <v>0</v>
      </c>
      <c r="BT146" s="459">
        <f>('COMPRAS CONJ - FISICOS'!BT146*'COMPRAS CONJ - PRECIOS'!BT146)/1000</f>
        <v>0</v>
      </c>
      <c r="BU146" s="459">
        <f>('COMPRAS CONJ - FISICOS'!BU146*'COMPRAS CONJ - PRECIOS'!BU146)/1000</f>
        <v>0</v>
      </c>
      <c r="BV146" s="459">
        <f>('COMPRAS CONJ - FISICOS'!BV146*'COMPRAS CONJ - PRECIOS'!BV146)/1000</f>
        <v>0</v>
      </c>
      <c r="BW146" s="459">
        <f>('COMPRAS CONJ - FISICOS'!BW146*'COMPRAS CONJ - PRECIOS'!BW146)/1000</f>
        <v>0</v>
      </c>
      <c r="BX146" s="459">
        <f>('COMPRAS CONJ - FISICOS'!BX146*'COMPRAS CONJ - PRECIOS'!BX146)/1000</f>
        <v>0</v>
      </c>
      <c r="BY146" s="459">
        <f>('COMPRAS CONJ - FISICOS'!BY146*'COMPRAS CONJ - PRECIOS'!BY146)/1000</f>
        <v>0</v>
      </c>
      <c r="BZ146" s="459">
        <f>('COMPRAS CONJ - FISICOS'!BZ146*'COMPRAS CONJ - PRECIOS'!BZ146)/1000</f>
        <v>0</v>
      </c>
      <c r="CA146" s="459">
        <f>('COMPRAS CONJ - FISICOS'!CA146*'COMPRAS CONJ - PRECIOS'!CA146)/1000</f>
        <v>0</v>
      </c>
    </row>
    <row r="147" spans="1:79" x14ac:dyDescent="0.3">
      <c r="A147" s="9" t="s">
        <v>3398</v>
      </c>
      <c r="B147" s="18" t="s">
        <v>2968</v>
      </c>
      <c r="C147" s="442" t="s">
        <v>3609</v>
      </c>
      <c r="D147" s="11" t="s">
        <v>2825</v>
      </c>
      <c r="E147" s="9" t="s">
        <v>2826</v>
      </c>
      <c r="F147" s="9" t="s">
        <v>3610</v>
      </c>
      <c r="G147" s="9" t="s">
        <v>3611</v>
      </c>
      <c r="H147" s="12" t="s">
        <v>6719</v>
      </c>
      <c r="I147" s="13">
        <v>101.98</v>
      </c>
      <c r="J147" s="14">
        <v>1.2</v>
      </c>
      <c r="K147" s="24">
        <v>43224</v>
      </c>
      <c r="L147" s="24">
        <v>44134</v>
      </c>
      <c r="M147" s="689">
        <v>44134</v>
      </c>
      <c r="N147" s="459">
        <f>('COMPRAS CONJ - FISICOS'!N147*'COMPRAS CONJ - PRECIOS'!N147)/1000</f>
        <v>0</v>
      </c>
      <c r="O147" s="459">
        <f>('COMPRAS CONJ - FISICOS'!O147*'COMPRAS CONJ - PRECIOS'!O147)/1000</f>
        <v>0</v>
      </c>
      <c r="P147" s="459">
        <f>('COMPRAS CONJ - FISICOS'!P147*'COMPRAS CONJ - PRECIOS'!P147)/1000</f>
        <v>0</v>
      </c>
      <c r="Q147" s="459">
        <f>('COMPRAS CONJ - FISICOS'!Q147*'COMPRAS CONJ - PRECIOS'!Q147)/1000</f>
        <v>0</v>
      </c>
      <c r="R147" s="459">
        <f>('COMPRAS CONJ - FISICOS'!R147*'COMPRAS CONJ - PRECIOS'!R147)/1000</f>
        <v>0</v>
      </c>
      <c r="S147" s="459">
        <f>('COMPRAS CONJ - FISICOS'!S147*'COMPRAS CONJ - PRECIOS'!S147)/1000</f>
        <v>0</v>
      </c>
      <c r="T147" s="459">
        <f>('COMPRAS CONJ - FISICOS'!T147*'COMPRAS CONJ - PRECIOS'!T147)/1000</f>
        <v>0</v>
      </c>
      <c r="U147" s="459">
        <f>('COMPRAS CONJ - FISICOS'!U147*'COMPRAS CONJ - PRECIOS'!U147)/1000</f>
        <v>0</v>
      </c>
      <c r="V147" s="459">
        <f>('COMPRAS CONJ - FISICOS'!V147*'COMPRAS CONJ - PRECIOS'!V147)/1000</f>
        <v>0</v>
      </c>
      <c r="W147" s="459">
        <f>('COMPRAS CONJ - FISICOS'!W147*'COMPRAS CONJ - PRECIOS'!W147)/1000</f>
        <v>0</v>
      </c>
      <c r="X147" s="459">
        <f>('COMPRAS CONJ - FISICOS'!X147*'COMPRAS CONJ - PRECIOS'!X147)/1000</f>
        <v>0</v>
      </c>
      <c r="Y147" s="459">
        <f>('COMPRAS CONJ - FISICOS'!Y147*'COMPRAS CONJ - PRECIOS'!Y147)/1000</f>
        <v>0</v>
      </c>
      <c r="Z147" s="459">
        <f>('COMPRAS CONJ - FISICOS'!Z147*'COMPRAS CONJ - PRECIOS'!Z147)/1000</f>
        <v>0</v>
      </c>
      <c r="AA147" s="459">
        <f>('COMPRAS CONJ - FISICOS'!AA147*'COMPRAS CONJ - PRECIOS'!AA147)/1000</f>
        <v>0</v>
      </c>
      <c r="AB147" s="459">
        <f>('COMPRAS CONJ - FISICOS'!AB147*'COMPRAS CONJ - PRECIOS'!AB147)/1000</f>
        <v>0</v>
      </c>
      <c r="AC147" s="459">
        <f>('COMPRAS CONJ - FISICOS'!AC147*'COMPRAS CONJ - PRECIOS'!AC147)/1000</f>
        <v>0</v>
      </c>
      <c r="AD147" s="459">
        <f>('COMPRAS CONJ - FISICOS'!AD147*'COMPRAS CONJ - PRECIOS'!AD147)/1000</f>
        <v>0</v>
      </c>
      <c r="AE147" s="459">
        <f>('COMPRAS CONJ - FISICOS'!AE147*'COMPRAS CONJ - PRECIOS'!AE147)/1000</f>
        <v>0</v>
      </c>
      <c r="AF147" s="459">
        <f>('COMPRAS CONJ - FISICOS'!AF147*'COMPRAS CONJ - PRECIOS'!AF147)/1000</f>
        <v>0</v>
      </c>
      <c r="AG147" s="459">
        <f>('COMPRAS CONJ - FISICOS'!AG147*'COMPRAS CONJ - PRECIOS'!AG147)/1000</f>
        <v>0</v>
      </c>
      <c r="AH147" s="459">
        <f>('COMPRAS CONJ - FISICOS'!AH147*'COMPRAS CONJ - PRECIOS'!AH147)/1000</f>
        <v>0</v>
      </c>
      <c r="AI147" s="459">
        <f>('COMPRAS CONJ - FISICOS'!AI147*'COMPRAS CONJ - PRECIOS'!AI147)/1000</f>
        <v>0</v>
      </c>
      <c r="AJ147" s="459">
        <f>('COMPRAS CONJ - FISICOS'!AJ147*'COMPRAS CONJ - PRECIOS'!AJ147)/1000</f>
        <v>0</v>
      </c>
      <c r="AK147" s="459">
        <f>('COMPRAS CONJ - FISICOS'!AK147*'COMPRAS CONJ - PRECIOS'!AK147)/1000</f>
        <v>0</v>
      </c>
      <c r="AL147" s="459">
        <f>('COMPRAS CONJ - FISICOS'!AL147*'COMPRAS CONJ - PRECIOS'!AL147)/1000</f>
        <v>0</v>
      </c>
      <c r="AM147" s="459">
        <f>('COMPRAS CONJ - FISICOS'!AM147*'COMPRAS CONJ - PRECIOS'!AM147)/1000</f>
        <v>0</v>
      </c>
      <c r="AN147" s="459">
        <f>('COMPRAS CONJ - FISICOS'!AN147*'COMPRAS CONJ - PRECIOS'!AN147)/1000</f>
        <v>0</v>
      </c>
      <c r="AO147" s="459">
        <f>('COMPRAS CONJ - FISICOS'!AO147*'COMPRAS CONJ - PRECIOS'!AO147)/1000</f>
        <v>0</v>
      </c>
      <c r="AP147" s="459">
        <f>('COMPRAS CONJ - FISICOS'!AP147*'COMPRAS CONJ - PRECIOS'!AP147)/1000</f>
        <v>0</v>
      </c>
      <c r="AQ147" s="459">
        <f>('COMPRAS CONJ - FISICOS'!AQ147*'COMPRAS CONJ - PRECIOS'!AQ147)/1000</f>
        <v>0</v>
      </c>
      <c r="AR147" s="459">
        <f>('COMPRAS CONJ - FISICOS'!AR147*'COMPRAS CONJ - PRECIOS'!AR147)/1000</f>
        <v>0</v>
      </c>
      <c r="AS147" s="459">
        <f>('COMPRAS CONJ - FISICOS'!AS147*'COMPRAS CONJ - PRECIOS'!AS147)/1000</f>
        <v>0</v>
      </c>
      <c r="AT147" s="459">
        <f>('COMPRAS CONJ - FISICOS'!AT147*'COMPRAS CONJ - PRECIOS'!AT147)/1000</f>
        <v>0</v>
      </c>
      <c r="AU147" s="459">
        <f>('COMPRAS CONJ - FISICOS'!AU147*'COMPRAS CONJ - PRECIOS'!AU147)/1000</f>
        <v>0</v>
      </c>
      <c r="AV147" s="459">
        <f>('COMPRAS CONJ - FISICOS'!AV147*'COMPRAS CONJ - PRECIOS'!AV147)/1000</f>
        <v>0</v>
      </c>
      <c r="AW147" s="459">
        <f>('COMPRAS CONJ - FISICOS'!AW147*'COMPRAS CONJ - PRECIOS'!AW147)/1000</f>
        <v>0</v>
      </c>
      <c r="AX147" s="459">
        <f>('COMPRAS CONJ - FISICOS'!AX147*'COMPRAS CONJ - PRECIOS'!AX147)/1000</f>
        <v>0</v>
      </c>
      <c r="AY147" s="459">
        <f>('COMPRAS CONJ - FISICOS'!AY147*'COMPRAS CONJ - PRECIOS'!AY147)/1000</f>
        <v>0</v>
      </c>
      <c r="AZ147" s="459">
        <f>('COMPRAS CONJ - FISICOS'!AZ147*'COMPRAS CONJ - PRECIOS'!AZ147)/1000</f>
        <v>0</v>
      </c>
      <c r="BA147" s="459">
        <f>('COMPRAS CONJ - FISICOS'!BA147*'COMPRAS CONJ - PRECIOS'!BA147)/1000</f>
        <v>5.4831750502255996E-3</v>
      </c>
      <c r="BB147" s="459">
        <f>('COMPRAS CONJ - FISICOS'!BB147*'COMPRAS CONJ - PRECIOS'!BB147)/1000</f>
        <v>4.7175965149976608E-2</v>
      </c>
      <c r="BC147" s="459">
        <f>('COMPRAS CONJ - FISICOS'!BC147*'COMPRAS CONJ - PRECIOS'!BC147)/1000</f>
        <v>5.1514744502502402E-2</v>
      </c>
      <c r="BD147" s="459">
        <f>('COMPRAS CONJ - FISICOS'!BD147*'COMPRAS CONJ - PRECIOS'!BD147)/1000</f>
        <v>4.98487267091135E-2</v>
      </c>
      <c r="BE147" s="459">
        <f>('COMPRAS CONJ - FISICOS'!BE147*'COMPRAS CONJ - PRECIOS'!BE147)/1000</f>
        <v>2.99270091085364E-2</v>
      </c>
      <c r="BF147" s="459">
        <f>('COMPRAS CONJ - FISICOS'!BF147*'COMPRAS CONJ - PRECIOS'!BF147)/1000</f>
        <v>2.7424940716317202E-2</v>
      </c>
      <c r="BG147" s="459">
        <f>('COMPRAS CONJ - FISICOS'!BG147*'COMPRAS CONJ - PRECIOS'!BG147)/1000</f>
        <v>3.2407606662149598E-2</v>
      </c>
      <c r="BH147" s="459">
        <f>('COMPRAS CONJ - FISICOS'!BH147*'COMPRAS CONJ - PRECIOS'!BH147)/1000</f>
        <v>1.3834615573339398E-2</v>
      </c>
      <c r="BI147" s="459">
        <f>('COMPRAS CONJ - FISICOS'!BI147*'COMPRAS CONJ - PRECIOS'!BI147)/1000</f>
        <v>0</v>
      </c>
      <c r="BJ147" s="459">
        <f>('COMPRAS CONJ - FISICOS'!BJ147*'COMPRAS CONJ - PRECIOS'!BJ147)/1000</f>
        <v>0</v>
      </c>
      <c r="BK147" s="459">
        <f>('COMPRAS CONJ - FISICOS'!BK147*'COMPRAS CONJ - PRECIOS'!BK147)/1000</f>
        <v>1.53912513722744E-2</v>
      </c>
      <c r="BL147" s="459">
        <f>('COMPRAS CONJ - FISICOS'!BL147*'COMPRAS CONJ - PRECIOS'!BL147)/1000</f>
        <v>2.4043402918308896E-2</v>
      </c>
      <c r="BM147" s="459">
        <f>('COMPRAS CONJ - FISICOS'!BM147*'COMPRAS CONJ - PRECIOS'!BM147)/1000</f>
        <v>4.35772129088784E-2</v>
      </c>
      <c r="BN147" s="459">
        <f>('COMPRAS CONJ - FISICOS'!BN147*'COMPRAS CONJ - PRECIOS'!BN147)/1000</f>
        <v>3.4840977565346404E-2</v>
      </c>
      <c r="BO147" s="459">
        <f>('COMPRAS CONJ - FISICOS'!BO147*'COMPRAS CONJ - PRECIOS'!BO147)/1000</f>
        <v>4.7523834368728791E-2</v>
      </c>
      <c r="BP147" s="459">
        <f>('COMPRAS CONJ - FISICOS'!BP147*'COMPRAS CONJ - PRECIOS'!BP147)/1000</f>
        <v>4.4274874360807195E-2</v>
      </c>
      <c r="BQ147" s="459">
        <f>('COMPRAS CONJ - FISICOS'!BQ147*'COMPRAS CONJ - PRECIOS'!BQ147)/1000</f>
        <v>4.6129724578159198E-2</v>
      </c>
      <c r="BR147" s="459">
        <f>('COMPRAS CONJ - FISICOS'!BR147*'COMPRAS CONJ - PRECIOS'!BR147)/1000</f>
        <v>4.7295162513940801E-2</v>
      </c>
      <c r="BS147" s="459">
        <f>('COMPRAS CONJ - FISICOS'!BS147*'COMPRAS CONJ - PRECIOS'!BS147)/1000</f>
        <v>2.7691858336504796E-2</v>
      </c>
      <c r="BT147" s="459">
        <f>('COMPRAS CONJ - FISICOS'!BT147*'COMPRAS CONJ - PRECIOS'!BT147)/1000</f>
        <v>2.5241621278368129E-2</v>
      </c>
      <c r="BU147" s="459">
        <f>('COMPRAS CONJ - FISICOS'!BU147*'COMPRAS CONJ - PRECIOS'!BU147)/1000</f>
        <v>1.8488720573012627E-2</v>
      </c>
      <c r="BV147" s="459">
        <f>('COMPRAS CONJ - FISICOS'!BV147*'COMPRAS CONJ - PRECIOS'!BV147)/1000</f>
        <v>2.0215208352732762E-2</v>
      </c>
      <c r="BW147" s="459">
        <f>('COMPRAS CONJ - FISICOS'!BW147*'COMPRAS CONJ - PRECIOS'!BW147)/1000</f>
        <v>2.5076823151004152E-2</v>
      </c>
      <c r="BX147" s="459">
        <f>('COMPRAS CONJ - FISICOS'!BX147*'COMPRAS CONJ - PRECIOS'!BX147)/1000</f>
        <v>3.2669970514303731E-2</v>
      </c>
      <c r="BY147" s="459">
        <f>('COMPRAS CONJ - FISICOS'!BY147*'COMPRAS CONJ - PRECIOS'!BY147)/1000</f>
        <v>3.4548033696798951E-2</v>
      </c>
      <c r="BZ147" s="459">
        <f>('COMPRAS CONJ - FISICOS'!BZ147*'COMPRAS CONJ - PRECIOS'!BZ147)/1000</f>
        <v>3.8150878565969291E-2</v>
      </c>
      <c r="CA147" s="459">
        <f>('COMPRAS CONJ - FISICOS'!CA147*'COMPRAS CONJ - PRECIOS'!CA147)/1000</f>
        <v>4.2356686879690041E-2</v>
      </c>
    </row>
    <row r="148" spans="1:79" x14ac:dyDescent="0.3">
      <c r="A148" s="9" t="s">
        <v>3398</v>
      </c>
      <c r="B148" s="18" t="s">
        <v>2968</v>
      </c>
      <c r="C148" s="442" t="s">
        <v>3612</v>
      </c>
      <c r="D148" s="498" t="s">
        <v>2825</v>
      </c>
      <c r="E148" s="439" t="s">
        <v>2850</v>
      </c>
      <c r="F148" s="439" t="s">
        <v>3613</v>
      </c>
      <c r="G148" s="439" t="s">
        <v>3614</v>
      </c>
      <c r="H148" s="439" t="s">
        <v>3615</v>
      </c>
      <c r="I148" s="13">
        <v>104</v>
      </c>
      <c r="J148" s="14">
        <v>0.7</v>
      </c>
      <c r="K148" s="24">
        <v>43224</v>
      </c>
      <c r="L148" s="24" t="s">
        <v>3707</v>
      </c>
      <c r="M148" s="439" t="s">
        <v>5735</v>
      </c>
      <c r="N148" s="459">
        <f>('COMPRAS CONJ - FISICOS'!N148*'COMPRAS CONJ - PRECIOS'!N148)/1000</f>
        <v>0</v>
      </c>
      <c r="O148" s="459">
        <f>('COMPRAS CONJ - FISICOS'!O148*'COMPRAS CONJ - PRECIOS'!O148)/1000</f>
        <v>0</v>
      </c>
      <c r="P148" s="459">
        <f>('COMPRAS CONJ - FISICOS'!P148*'COMPRAS CONJ - PRECIOS'!P148)/1000</f>
        <v>0</v>
      </c>
      <c r="Q148" s="459">
        <f>('COMPRAS CONJ - FISICOS'!Q148*'COMPRAS CONJ - PRECIOS'!Q148)/1000</f>
        <v>0</v>
      </c>
      <c r="R148" s="459">
        <f>('COMPRAS CONJ - FISICOS'!R148*'COMPRAS CONJ - PRECIOS'!R148)/1000</f>
        <v>0</v>
      </c>
      <c r="S148" s="459">
        <f>('COMPRAS CONJ - FISICOS'!S148*'COMPRAS CONJ - PRECIOS'!S148)/1000</f>
        <v>0</v>
      </c>
      <c r="T148" s="459">
        <f>('COMPRAS CONJ - FISICOS'!T148*'COMPRAS CONJ - PRECIOS'!T148)/1000</f>
        <v>0</v>
      </c>
      <c r="U148" s="459">
        <f>('COMPRAS CONJ - FISICOS'!U148*'COMPRAS CONJ - PRECIOS'!U148)/1000</f>
        <v>0</v>
      </c>
      <c r="V148" s="459">
        <f>('COMPRAS CONJ - FISICOS'!V148*'COMPRAS CONJ - PRECIOS'!V148)/1000</f>
        <v>0</v>
      </c>
      <c r="W148" s="459">
        <f>('COMPRAS CONJ - FISICOS'!W148*'COMPRAS CONJ - PRECIOS'!W148)/1000</f>
        <v>0</v>
      </c>
      <c r="X148" s="459">
        <f>('COMPRAS CONJ - FISICOS'!X148*'COMPRAS CONJ - PRECIOS'!X148)/1000</f>
        <v>0</v>
      </c>
      <c r="Y148" s="459">
        <f>('COMPRAS CONJ - FISICOS'!Y148*'COMPRAS CONJ - PRECIOS'!Y148)/1000</f>
        <v>0</v>
      </c>
      <c r="Z148" s="459">
        <f>('COMPRAS CONJ - FISICOS'!Z148*'COMPRAS CONJ - PRECIOS'!Z148)/1000</f>
        <v>0</v>
      </c>
      <c r="AA148" s="459">
        <f>('COMPRAS CONJ - FISICOS'!AA148*'COMPRAS CONJ - PRECIOS'!AA148)/1000</f>
        <v>0</v>
      </c>
      <c r="AB148" s="459">
        <f>('COMPRAS CONJ - FISICOS'!AB148*'COMPRAS CONJ - PRECIOS'!AB148)/1000</f>
        <v>0</v>
      </c>
      <c r="AC148" s="459">
        <f>('COMPRAS CONJ - FISICOS'!AC148*'COMPRAS CONJ - PRECIOS'!AC148)/1000</f>
        <v>0</v>
      </c>
      <c r="AD148" s="459">
        <f>('COMPRAS CONJ - FISICOS'!AD148*'COMPRAS CONJ - PRECIOS'!AD148)/1000</f>
        <v>0</v>
      </c>
      <c r="AE148" s="459">
        <f>('COMPRAS CONJ - FISICOS'!AE148*'COMPRAS CONJ - PRECIOS'!AE148)/1000</f>
        <v>0</v>
      </c>
      <c r="AF148" s="459">
        <f>('COMPRAS CONJ - FISICOS'!AF148*'COMPRAS CONJ - PRECIOS'!AF148)/1000</f>
        <v>0</v>
      </c>
      <c r="AG148" s="459">
        <f>('COMPRAS CONJ - FISICOS'!AG148*'COMPRAS CONJ - PRECIOS'!AG148)/1000</f>
        <v>0</v>
      </c>
      <c r="AH148" s="459">
        <f>('COMPRAS CONJ - FISICOS'!AH148*'COMPRAS CONJ - PRECIOS'!AH148)/1000</f>
        <v>0</v>
      </c>
      <c r="AI148" s="459">
        <f>('COMPRAS CONJ - FISICOS'!AI148*'COMPRAS CONJ - PRECIOS'!AI148)/1000</f>
        <v>0</v>
      </c>
      <c r="AJ148" s="459">
        <f>('COMPRAS CONJ - FISICOS'!AJ148*'COMPRAS CONJ - PRECIOS'!AJ148)/1000</f>
        <v>0</v>
      </c>
      <c r="AK148" s="459">
        <f>('COMPRAS CONJ - FISICOS'!AK148*'COMPRAS CONJ - PRECIOS'!AK148)/1000</f>
        <v>0</v>
      </c>
      <c r="AL148" s="459">
        <f>('COMPRAS CONJ - FISICOS'!AL148*'COMPRAS CONJ - PRECIOS'!AL148)/1000</f>
        <v>0</v>
      </c>
      <c r="AM148" s="459">
        <f>('COMPRAS CONJ - FISICOS'!AM148*'COMPRAS CONJ - PRECIOS'!AM148)/1000</f>
        <v>0</v>
      </c>
      <c r="AN148" s="459">
        <f>('COMPRAS CONJ - FISICOS'!AN148*'COMPRAS CONJ - PRECIOS'!AN148)/1000</f>
        <v>0</v>
      </c>
      <c r="AO148" s="459">
        <f>('COMPRAS CONJ - FISICOS'!AO148*'COMPRAS CONJ - PRECIOS'!AO148)/1000</f>
        <v>0</v>
      </c>
      <c r="AP148" s="459">
        <f>('COMPRAS CONJ - FISICOS'!AP148*'COMPRAS CONJ - PRECIOS'!AP148)/1000</f>
        <v>0</v>
      </c>
      <c r="AQ148" s="459">
        <f>('COMPRAS CONJ - FISICOS'!AQ148*'COMPRAS CONJ - PRECIOS'!AQ148)/1000</f>
        <v>0</v>
      </c>
      <c r="AR148" s="459">
        <f>('COMPRAS CONJ - FISICOS'!AR148*'COMPRAS CONJ - PRECIOS'!AR148)/1000</f>
        <v>0</v>
      </c>
      <c r="AS148" s="459">
        <f>('COMPRAS CONJ - FISICOS'!AS148*'COMPRAS CONJ - PRECIOS'!AS148)/1000</f>
        <v>0</v>
      </c>
      <c r="AT148" s="459">
        <f>('COMPRAS CONJ - FISICOS'!AT148*'COMPRAS CONJ - PRECIOS'!AT148)/1000</f>
        <v>0</v>
      </c>
      <c r="AU148" s="459">
        <f>('COMPRAS CONJ - FISICOS'!AU148*'COMPRAS CONJ - PRECIOS'!AU148)/1000</f>
        <v>0</v>
      </c>
      <c r="AV148" s="459">
        <f>('COMPRAS CONJ - FISICOS'!AV148*'COMPRAS CONJ - PRECIOS'!AV148)/1000</f>
        <v>0</v>
      </c>
      <c r="AW148" s="459">
        <f>('COMPRAS CONJ - FISICOS'!AW148*'COMPRAS CONJ - PRECIOS'!AW148)/1000</f>
        <v>0</v>
      </c>
      <c r="AX148" s="459">
        <f>('COMPRAS CONJ - FISICOS'!AX148*'COMPRAS CONJ - PRECIOS'!AX148)/1000</f>
        <v>0</v>
      </c>
      <c r="AY148" s="459">
        <f>('COMPRAS CONJ - FISICOS'!AY148*'COMPRAS CONJ - PRECIOS'!AY148)/1000</f>
        <v>0</v>
      </c>
      <c r="AZ148" s="459">
        <f>('COMPRAS CONJ - FISICOS'!AZ148*'COMPRAS CONJ - PRECIOS'!AZ148)/1000</f>
        <v>0</v>
      </c>
      <c r="BA148" s="459">
        <f>('COMPRAS CONJ - FISICOS'!BA148*'COMPRAS CONJ - PRECIOS'!BA148)/1000</f>
        <v>0</v>
      </c>
      <c r="BB148" s="459">
        <f>('COMPRAS CONJ - FISICOS'!BB148*'COMPRAS CONJ - PRECIOS'!BB148)/1000</f>
        <v>0</v>
      </c>
      <c r="BC148" s="459">
        <f>('COMPRAS CONJ - FISICOS'!BC148*'COMPRAS CONJ - PRECIOS'!BC148)/1000</f>
        <v>0</v>
      </c>
      <c r="BD148" s="459">
        <f>('COMPRAS CONJ - FISICOS'!BD148*'COMPRAS CONJ - PRECIOS'!BD148)/1000</f>
        <v>0</v>
      </c>
      <c r="BE148" s="459">
        <f>('COMPRAS CONJ - FISICOS'!BE148*'COMPRAS CONJ - PRECIOS'!BE148)/1000</f>
        <v>0</v>
      </c>
      <c r="BF148" s="459">
        <f>('COMPRAS CONJ - FISICOS'!BF148*'COMPRAS CONJ - PRECIOS'!BF148)/1000</f>
        <v>0</v>
      </c>
      <c r="BG148" s="459">
        <f>('COMPRAS CONJ - FISICOS'!BG148*'COMPRAS CONJ - PRECIOS'!BG148)/1000</f>
        <v>0</v>
      </c>
      <c r="BH148" s="459">
        <f>('COMPRAS CONJ - FISICOS'!BH148*'COMPRAS CONJ - PRECIOS'!BH148)/1000</f>
        <v>0</v>
      </c>
      <c r="BI148" s="459">
        <f>('COMPRAS CONJ - FISICOS'!BI148*'COMPRAS CONJ - PRECIOS'!BI148)/1000</f>
        <v>0</v>
      </c>
      <c r="BJ148" s="459">
        <f>('COMPRAS CONJ - FISICOS'!BJ148*'COMPRAS CONJ - PRECIOS'!BJ148)/1000</f>
        <v>0</v>
      </c>
      <c r="BK148" s="459">
        <f>('COMPRAS CONJ - FISICOS'!BK148*'COMPRAS CONJ - PRECIOS'!BK148)/1000</f>
        <v>0</v>
      </c>
      <c r="BL148" s="459">
        <f>('COMPRAS CONJ - FISICOS'!BL148*'COMPRAS CONJ - PRECIOS'!BL148)/1000</f>
        <v>0</v>
      </c>
      <c r="BM148" s="459">
        <f>('COMPRAS CONJ - FISICOS'!BM148*'COMPRAS CONJ - PRECIOS'!BM148)/1000</f>
        <v>0</v>
      </c>
      <c r="BN148" s="459">
        <f>('COMPRAS CONJ - FISICOS'!BN148*'COMPRAS CONJ - PRECIOS'!BN148)/1000</f>
        <v>0</v>
      </c>
      <c r="BO148" s="459">
        <f>('COMPRAS CONJ - FISICOS'!BO148*'COMPRAS CONJ - PRECIOS'!BO148)/1000</f>
        <v>0</v>
      </c>
      <c r="BP148" s="459">
        <f>('COMPRAS CONJ - FISICOS'!BP148*'COMPRAS CONJ - PRECIOS'!BP148)/1000</f>
        <v>0</v>
      </c>
      <c r="BQ148" s="459">
        <f>('COMPRAS CONJ - FISICOS'!BQ148*'COMPRAS CONJ - PRECIOS'!BQ148)/1000</f>
        <v>0</v>
      </c>
      <c r="BR148" s="459">
        <f>('COMPRAS CONJ - FISICOS'!BR148*'COMPRAS CONJ - PRECIOS'!BR148)/1000</f>
        <v>0</v>
      </c>
      <c r="BS148" s="459">
        <f>('COMPRAS CONJ - FISICOS'!BS148*'COMPRAS CONJ - PRECIOS'!BS148)/1000</f>
        <v>0</v>
      </c>
      <c r="BT148" s="459">
        <f>('COMPRAS CONJ - FISICOS'!BT148*'COMPRAS CONJ - PRECIOS'!BT148)/1000</f>
        <v>0</v>
      </c>
      <c r="BU148" s="459">
        <f>('COMPRAS CONJ - FISICOS'!BU148*'COMPRAS CONJ - PRECIOS'!BU148)/1000</f>
        <v>0</v>
      </c>
      <c r="BV148" s="459">
        <f>('COMPRAS CONJ - FISICOS'!BV148*'COMPRAS CONJ - PRECIOS'!BV148)/1000</f>
        <v>0</v>
      </c>
      <c r="BW148" s="459">
        <f>('COMPRAS CONJ - FISICOS'!BW148*'COMPRAS CONJ - PRECIOS'!BW148)/1000</f>
        <v>0</v>
      </c>
      <c r="BX148" s="459">
        <f>('COMPRAS CONJ - FISICOS'!BX148*'COMPRAS CONJ - PRECIOS'!BX148)/1000</f>
        <v>0</v>
      </c>
      <c r="BY148" s="459">
        <f>('COMPRAS CONJ - FISICOS'!BY148*'COMPRAS CONJ - PRECIOS'!BY148)/1000</f>
        <v>0</v>
      </c>
      <c r="BZ148" s="459">
        <f>('COMPRAS CONJ - FISICOS'!BZ148*'COMPRAS CONJ - PRECIOS'!BZ148)/1000</f>
        <v>0</v>
      </c>
      <c r="CA148" s="459">
        <f>('COMPRAS CONJ - FISICOS'!CA148*'COMPRAS CONJ - PRECIOS'!CA148)/1000</f>
        <v>0</v>
      </c>
    </row>
    <row r="149" spans="1:79" ht="20.399999999999999" x14ac:dyDescent="0.3">
      <c r="A149" s="9" t="s">
        <v>3398</v>
      </c>
      <c r="B149" s="18" t="s">
        <v>2968</v>
      </c>
      <c r="C149" s="442" t="s">
        <v>3616</v>
      </c>
      <c r="D149" s="11" t="s">
        <v>2815</v>
      </c>
      <c r="E149" s="9" t="s">
        <v>3408</v>
      </c>
      <c r="F149" s="9" t="s">
        <v>3617</v>
      </c>
      <c r="G149" s="9" t="s">
        <v>3618</v>
      </c>
      <c r="H149" s="12" t="s">
        <v>3619</v>
      </c>
      <c r="I149" s="13">
        <v>99.85</v>
      </c>
      <c r="J149" s="14">
        <v>0.5</v>
      </c>
      <c r="K149" s="24">
        <v>43238</v>
      </c>
      <c r="L149" s="24">
        <v>44390</v>
      </c>
      <c r="M149" s="689">
        <v>44390</v>
      </c>
      <c r="N149" s="459">
        <f>('COMPRAS CONJ - FISICOS'!N149*'COMPRAS CONJ - PRECIOS'!N149)/1000</f>
        <v>0</v>
      </c>
      <c r="O149" s="459">
        <f>('COMPRAS CONJ - FISICOS'!O149*'COMPRAS CONJ - PRECIOS'!O149)/1000</f>
        <v>0</v>
      </c>
      <c r="P149" s="459">
        <f>('COMPRAS CONJ - FISICOS'!P149*'COMPRAS CONJ - PRECIOS'!P149)/1000</f>
        <v>0</v>
      </c>
      <c r="Q149" s="459">
        <f>('COMPRAS CONJ - FISICOS'!Q149*'COMPRAS CONJ - PRECIOS'!Q149)/1000</f>
        <v>0</v>
      </c>
      <c r="R149" s="459">
        <f>('COMPRAS CONJ - FISICOS'!R149*'COMPRAS CONJ - PRECIOS'!R149)/1000</f>
        <v>0</v>
      </c>
      <c r="S149" s="459">
        <f>('COMPRAS CONJ - FISICOS'!S149*'COMPRAS CONJ - PRECIOS'!S149)/1000</f>
        <v>0</v>
      </c>
      <c r="T149" s="459">
        <f>('COMPRAS CONJ - FISICOS'!T149*'COMPRAS CONJ - PRECIOS'!T149)/1000</f>
        <v>0</v>
      </c>
      <c r="U149" s="459">
        <f>('COMPRAS CONJ - FISICOS'!U149*'COMPRAS CONJ - PRECIOS'!U149)/1000</f>
        <v>0</v>
      </c>
      <c r="V149" s="459">
        <f>('COMPRAS CONJ - FISICOS'!V149*'COMPRAS CONJ - PRECIOS'!V149)/1000</f>
        <v>0</v>
      </c>
      <c r="W149" s="459">
        <f>('COMPRAS CONJ - FISICOS'!W149*'COMPRAS CONJ - PRECIOS'!W149)/1000</f>
        <v>0</v>
      </c>
      <c r="X149" s="459">
        <f>('COMPRAS CONJ - FISICOS'!X149*'COMPRAS CONJ - PRECIOS'!X149)/1000</f>
        <v>0</v>
      </c>
      <c r="Y149" s="459">
        <f>('COMPRAS CONJ - FISICOS'!Y149*'COMPRAS CONJ - PRECIOS'!Y149)/1000</f>
        <v>0</v>
      </c>
      <c r="Z149" s="459">
        <f>('COMPRAS CONJ - FISICOS'!Z149*'COMPRAS CONJ - PRECIOS'!Z149)/1000</f>
        <v>0</v>
      </c>
      <c r="AA149" s="459">
        <f>('COMPRAS CONJ - FISICOS'!AA149*'COMPRAS CONJ - PRECIOS'!AA149)/1000</f>
        <v>0</v>
      </c>
      <c r="AB149" s="459">
        <f>('COMPRAS CONJ - FISICOS'!AB149*'COMPRAS CONJ - PRECIOS'!AB149)/1000</f>
        <v>0</v>
      </c>
      <c r="AC149" s="459">
        <f>('COMPRAS CONJ - FISICOS'!AC149*'COMPRAS CONJ - PRECIOS'!AC149)/1000</f>
        <v>0</v>
      </c>
      <c r="AD149" s="459">
        <f>('COMPRAS CONJ - FISICOS'!AD149*'COMPRAS CONJ - PRECIOS'!AD149)/1000</f>
        <v>0</v>
      </c>
      <c r="AE149" s="459">
        <f>('COMPRAS CONJ - FISICOS'!AE149*'COMPRAS CONJ - PRECIOS'!AE149)/1000</f>
        <v>0</v>
      </c>
      <c r="AF149" s="459">
        <f>('COMPRAS CONJ - FISICOS'!AF149*'COMPRAS CONJ - PRECIOS'!AF149)/1000</f>
        <v>0</v>
      </c>
      <c r="AG149" s="459">
        <f>('COMPRAS CONJ - FISICOS'!AG149*'COMPRAS CONJ - PRECIOS'!AG149)/1000</f>
        <v>0</v>
      </c>
      <c r="AH149" s="459">
        <f>('COMPRAS CONJ - FISICOS'!AH149*'COMPRAS CONJ - PRECIOS'!AH149)/1000</f>
        <v>0</v>
      </c>
      <c r="AI149" s="459">
        <f>('COMPRAS CONJ - FISICOS'!AI149*'COMPRAS CONJ - PRECIOS'!AI149)/1000</f>
        <v>0</v>
      </c>
      <c r="AJ149" s="459">
        <f>('COMPRAS CONJ - FISICOS'!AJ149*'COMPRAS CONJ - PRECIOS'!AJ149)/1000</f>
        <v>0</v>
      </c>
      <c r="AK149" s="459">
        <f>('COMPRAS CONJ - FISICOS'!AK149*'COMPRAS CONJ - PRECIOS'!AK149)/1000</f>
        <v>0</v>
      </c>
      <c r="AL149" s="459">
        <f>('COMPRAS CONJ - FISICOS'!AL149*'COMPRAS CONJ - PRECIOS'!AL149)/1000</f>
        <v>0</v>
      </c>
      <c r="AM149" s="459">
        <f>('COMPRAS CONJ - FISICOS'!AM149*'COMPRAS CONJ - PRECIOS'!AM149)/1000</f>
        <v>0</v>
      </c>
      <c r="AN149" s="459">
        <f>('COMPRAS CONJ - FISICOS'!AN149*'COMPRAS CONJ - PRECIOS'!AN149)/1000</f>
        <v>0</v>
      </c>
      <c r="AO149" s="459">
        <f>('COMPRAS CONJ - FISICOS'!AO149*'COMPRAS CONJ - PRECIOS'!AO149)/1000</f>
        <v>0</v>
      </c>
      <c r="AP149" s="459">
        <f>('COMPRAS CONJ - FISICOS'!AP149*'COMPRAS CONJ - PRECIOS'!AP149)/1000</f>
        <v>0</v>
      </c>
      <c r="AQ149" s="459">
        <f>('COMPRAS CONJ - FISICOS'!AQ149*'COMPRAS CONJ - PRECIOS'!AQ149)/1000</f>
        <v>0</v>
      </c>
      <c r="AR149" s="459">
        <f>('COMPRAS CONJ - FISICOS'!AR149*'COMPRAS CONJ - PRECIOS'!AR149)/1000</f>
        <v>0</v>
      </c>
      <c r="AS149" s="459">
        <f>('COMPRAS CONJ - FISICOS'!AS149*'COMPRAS CONJ - PRECIOS'!AS149)/1000</f>
        <v>0</v>
      </c>
      <c r="AT149" s="459">
        <f>('COMPRAS CONJ - FISICOS'!AT149*'COMPRAS CONJ - PRECIOS'!AT149)/1000</f>
        <v>0</v>
      </c>
      <c r="AU149" s="459">
        <f>('COMPRAS CONJ - FISICOS'!AU149*'COMPRAS CONJ - PRECIOS'!AU149)/1000</f>
        <v>0</v>
      </c>
      <c r="AV149" s="459">
        <f>('COMPRAS CONJ - FISICOS'!AV149*'COMPRAS CONJ - PRECIOS'!AV149)/1000</f>
        <v>0</v>
      </c>
      <c r="AW149" s="459">
        <f>('COMPRAS CONJ - FISICOS'!AW149*'COMPRAS CONJ - PRECIOS'!AW149)/1000</f>
        <v>0</v>
      </c>
      <c r="AX149" s="459">
        <f>('COMPRAS CONJ - FISICOS'!AX149*'COMPRAS CONJ - PRECIOS'!AX149)/1000</f>
        <v>0</v>
      </c>
      <c r="AY149" s="459">
        <f>('COMPRAS CONJ - FISICOS'!AY149*'COMPRAS CONJ - PRECIOS'!AY149)/1000</f>
        <v>0</v>
      </c>
      <c r="AZ149" s="459">
        <f>('COMPRAS CONJ - FISICOS'!AZ149*'COMPRAS CONJ - PRECIOS'!AZ149)/1000</f>
        <v>0</v>
      </c>
      <c r="BA149" s="459">
        <f>('COMPRAS CONJ - FISICOS'!BA149*'COMPRAS CONJ - PRECIOS'!BA149)/1000</f>
        <v>0</v>
      </c>
      <c r="BB149" s="459">
        <f>('COMPRAS CONJ - FISICOS'!BB149*'COMPRAS CONJ - PRECIOS'!BB149)/1000</f>
        <v>0</v>
      </c>
      <c r="BC149" s="459">
        <f>('COMPRAS CONJ - FISICOS'!BC149*'COMPRAS CONJ - PRECIOS'!BC149)/1000</f>
        <v>0</v>
      </c>
      <c r="BD149" s="459">
        <f>('COMPRAS CONJ - FISICOS'!BD149*'COMPRAS CONJ - PRECIOS'!BD149)/1000</f>
        <v>0</v>
      </c>
      <c r="BE149" s="459">
        <f>('COMPRAS CONJ - FISICOS'!BE149*'COMPRAS CONJ - PRECIOS'!BE149)/1000</f>
        <v>0</v>
      </c>
      <c r="BF149" s="459">
        <f>('COMPRAS CONJ - FISICOS'!BF149*'COMPRAS CONJ - PRECIOS'!BF149)/1000</f>
        <v>0</v>
      </c>
      <c r="BG149" s="459">
        <f>('COMPRAS CONJ - FISICOS'!BG149*'COMPRAS CONJ - PRECIOS'!BG149)/1000</f>
        <v>0</v>
      </c>
      <c r="BH149" s="459">
        <f>('COMPRAS CONJ - FISICOS'!BH149*'COMPRAS CONJ - PRECIOS'!BH149)/1000</f>
        <v>0</v>
      </c>
      <c r="BI149" s="459">
        <f>('COMPRAS CONJ - FISICOS'!BI149*'COMPRAS CONJ - PRECIOS'!BI149)/1000</f>
        <v>0</v>
      </c>
      <c r="BJ149" s="459">
        <f>('COMPRAS CONJ - FISICOS'!BJ149*'COMPRAS CONJ - PRECIOS'!BJ149)/1000</f>
        <v>3.8169651042704996E-3</v>
      </c>
      <c r="BK149" s="459">
        <f>('COMPRAS CONJ - FISICOS'!BK149*'COMPRAS CONJ - PRECIOS'!BK149)/1000</f>
        <v>7.8839798471262469E-3</v>
      </c>
      <c r="BL149" s="459">
        <f>('COMPRAS CONJ - FISICOS'!BL149*'COMPRAS CONJ - PRECIOS'!BL149)/1000</f>
        <v>1.0620978109734999E-2</v>
      </c>
      <c r="BM149" s="459">
        <f>('COMPRAS CONJ - FISICOS'!BM149*'COMPRAS CONJ - PRECIOS'!BM149)/1000</f>
        <v>1.2500846854558998E-2</v>
      </c>
      <c r="BN149" s="459">
        <f>('COMPRAS CONJ - FISICOS'!BN149*'COMPRAS CONJ - PRECIOS'!BN149)/1000</f>
        <v>5.4324189113284984E-3</v>
      </c>
      <c r="BO149" s="459">
        <f>('COMPRAS CONJ - FISICOS'!BO149*'COMPRAS CONJ - PRECIOS'!BO149)/1000</f>
        <v>1.2570454320507997E-2</v>
      </c>
      <c r="BP149" s="459">
        <f>('COMPRAS CONJ - FISICOS'!BP149*'COMPRAS CONJ - PRECIOS'!BP149)/1000</f>
        <v>9.3702627526077494E-3</v>
      </c>
      <c r="BQ149" s="459">
        <f>('COMPRAS CONJ - FISICOS'!BQ149*'COMPRAS CONJ - PRECIOS'!BQ149)/1000</f>
        <v>9.5201056700784988E-3</v>
      </c>
      <c r="BR149" s="459">
        <f>('COMPRAS CONJ - FISICOS'!BR149*'COMPRAS CONJ - PRECIOS'!BR149)/1000</f>
        <v>9.1825795348559978E-3</v>
      </c>
      <c r="BS149" s="459">
        <f>('COMPRAS CONJ - FISICOS'!BS149*'COMPRAS CONJ - PRECIOS'!BS149)/1000</f>
        <v>1.0056410172826498E-2</v>
      </c>
      <c r="BT149" s="459">
        <f>('COMPRAS CONJ - FISICOS'!BT149*'COMPRAS CONJ - PRECIOS'!BT149)/1000</f>
        <v>1.0523932428077665E-2</v>
      </c>
      <c r="BU149" s="459">
        <f>('COMPRAS CONJ - FISICOS'!BU149*'COMPRAS CONJ - PRECIOS'!BU149)/1000</f>
        <v>7.7084607143972431E-3</v>
      </c>
      <c r="BV149" s="459">
        <f>('COMPRAS CONJ - FISICOS'!BV149*'COMPRAS CONJ - PRECIOS'!BV149)/1000</f>
        <v>8.5716392327791699E-3</v>
      </c>
      <c r="BW149" s="459">
        <f>('COMPRAS CONJ - FISICOS'!BW149*'COMPRAS CONJ - PRECIOS'!BW149)/1000</f>
        <v>1.0633057913823308E-2</v>
      </c>
      <c r="BX149" s="459">
        <f>('COMPRAS CONJ - FISICOS'!BX149*'COMPRAS CONJ - PRECIOS'!BX149)/1000</f>
        <v>1.3852699220697784E-2</v>
      </c>
      <c r="BY149" s="459">
        <f>('COMPRAS CONJ - FISICOS'!BY149*'COMPRAS CONJ - PRECIOS'!BY149)/1000</f>
        <v>1.4402586356827224E-2</v>
      </c>
      <c r="BZ149" s="459">
        <f>('COMPRAS CONJ - FISICOS'!BZ149*'COMPRAS CONJ - PRECIOS'!BZ149)/1000</f>
        <v>1.5904561398703065E-2</v>
      </c>
      <c r="CA149" s="459">
        <f>('COMPRAS CONJ - FISICOS'!CA149*'COMPRAS CONJ - PRECIOS'!CA149)/1000</f>
        <v>1.7657903368038866E-2</v>
      </c>
    </row>
    <row r="150" spans="1:79" ht="20.399999999999999" x14ac:dyDescent="0.3">
      <c r="A150" s="9" t="s">
        <v>3398</v>
      </c>
      <c r="B150" s="18" t="s">
        <v>2968</v>
      </c>
      <c r="C150" s="442" t="s">
        <v>3620</v>
      </c>
      <c r="D150" s="11" t="s">
        <v>2815</v>
      </c>
      <c r="E150" s="9" t="s">
        <v>3408</v>
      </c>
      <c r="F150" s="9" t="s">
        <v>3621</v>
      </c>
      <c r="G150" s="9" t="s">
        <v>3622</v>
      </c>
      <c r="H150" s="12" t="s">
        <v>3619</v>
      </c>
      <c r="I150" s="13">
        <v>99.75</v>
      </c>
      <c r="J150" s="14">
        <v>0.5</v>
      </c>
      <c r="K150" s="24">
        <v>43238</v>
      </c>
      <c r="L150" s="24">
        <v>44400</v>
      </c>
      <c r="M150" s="689">
        <v>44400</v>
      </c>
      <c r="N150" s="459">
        <f>('COMPRAS CONJ - FISICOS'!N150*'COMPRAS CONJ - PRECIOS'!N150)/1000</f>
        <v>0</v>
      </c>
      <c r="O150" s="459">
        <f>('COMPRAS CONJ - FISICOS'!O150*'COMPRAS CONJ - PRECIOS'!O150)/1000</f>
        <v>0</v>
      </c>
      <c r="P150" s="459">
        <f>('COMPRAS CONJ - FISICOS'!P150*'COMPRAS CONJ - PRECIOS'!P150)/1000</f>
        <v>0</v>
      </c>
      <c r="Q150" s="459">
        <f>('COMPRAS CONJ - FISICOS'!Q150*'COMPRAS CONJ - PRECIOS'!Q150)/1000</f>
        <v>0</v>
      </c>
      <c r="R150" s="459">
        <f>('COMPRAS CONJ - FISICOS'!R150*'COMPRAS CONJ - PRECIOS'!R150)/1000</f>
        <v>0</v>
      </c>
      <c r="S150" s="459">
        <f>('COMPRAS CONJ - FISICOS'!S150*'COMPRAS CONJ - PRECIOS'!S150)/1000</f>
        <v>0</v>
      </c>
      <c r="T150" s="459">
        <f>('COMPRAS CONJ - FISICOS'!T150*'COMPRAS CONJ - PRECIOS'!T150)/1000</f>
        <v>0</v>
      </c>
      <c r="U150" s="459">
        <f>('COMPRAS CONJ - FISICOS'!U150*'COMPRAS CONJ - PRECIOS'!U150)/1000</f>
        <v>0</v>
      </c>
      <c r="V150" s="459">
        <f>('COMPRAS CONJ - FISICOS'!V150*'COMPRAS CONJ - PRECIOS'!V150)/1000</f>
        <v>0</v>
      </c>
      <c r="W150" s="459">
        <f>('COMPRAS CONJ - FISICOS'!W150*'COMPRAS CONJ - PRECIOS'!W150)/1000</f>
        <v>0</v>
      </c>
      <c r="X150" s="459">
        <f>('COMPRAS CONJ - FISICOS'!X150*'COMPRAS CONJ - PRECIOS'!X150)/1000</f>
        <v>0</v>
      </c>
      <c r="Y150" s="459">
        <f>('COMPRAS CONJ - FISICOS'!Y150*'COMPRAS CONJ - PRECIOS'!Y150)/1000</f>
        <v>0</v>
      </c>
      <c r="Z150" s="459">
        <f>('COMPRAS CONJ - FISICOS'!Z150*'COMPRAS CONJ - PRECIOS'!Z150)/1000</f>
        <v>0</v>
      </c>
      <c r="AA150" s="459">
        <f>('COMPRAS CONJ - FISICOS'!AA150*'COMPRAS CONJ - PRECIOS'!AA150)/1000</f>
        <v>0</v>
      </c>
      <c r="AB150" s="459">
        <f>('COMPRAS CONJ - FISICOS'!AB150*'COMPRAS CONJ - PRECIOS'!AB150)/1000</f>
        <v>0</v>
      </c>
      <c r="AC150" s="459">
        <f>('COMPRAS CONJ - FISICOS'!AC150*'COMPRAS CONJ - PRECIOS'!AC150)/1000</f>
        <v>0</v>
      </c>
      <c r="AD150" s="459">
        <f>('COMPRAS CONJ - FISICOS'!AD150*'COMPRAS CONJ - PRECIOS'!AD150)/1000</f>
        <v>0</v>
      </c>
      <c r="AE150" s="459">
        <f>('COMPRAS CONJ - FISICOS'!AE150*'COMPRAS CONJ - PRECIOS'!AE150)/1000</f>
        <v>0</v>
      </c>
      <c r="AF150" s="459">
        <f>('COMPRAS CONJ - FISICOS'!AF150*'COMPRAS CONJ - PRECIOS'!AF150)/1000</f>
        <v>0</v>
      </c>
      <c r="AG150" s="459">
        <f>('COMPRAS CONJ - FISICOS'!AG150*'COMPRAS CONJ - PRECIOS'!AG150)/1000</f>
        <v>0</v>
      </c>
      <c r="AH150" s="459">
        <f>('COMPRAS CONJ - FISICOS'!AH150*'COMPRAS CONJ - PRECIOS'!AH150)/1000</f>
        <v>0</v>
      </c>
      <c r="AI150" s="459">
        <f>('COMPRAS CONJ - FISICOS'!AI150*'COMPRAS CONJ - PRECIOS'!AI150)/1000</f>
        <v>0</v>
      </c>
      <c r="AJ150" s="459">
        <f>('COMPRAS CONJ - FISICOS'!AJ150*'COMPRAS CONJ - PRECIOS'!AJ150)/1000</f>
        <v>0</v>
      </c>
      <c r="AK150" s="459">
        <f>('COMPRAS CONJ - FISICOS'!AK150*'COMPRAS CONJ - PRECIOS'!AK150)/1000</f>
        <v>0</v>
      </c>
      <c r="AL150" s="459">
        <f>('COMPRAS CONJ - FISICOS'!AL150*'COMPRAS CONJ - PRECIOS'!AL150)/1000</f>
        <v>0</v>
      </c>
      <c r="AM150" s="459">
        <f>('COMPRAS CONJ - FISICOS'!AM150*'COMPRAS CONJ - PRECIOS'!AM150)/1000</f>
        <v>0</v>
      </c>
      <c r="AN150" s="459">
        <f>('COMPRAS CONJ - FISICOS'!AN150*'COMPRAS CONJ - PRECIOS'!AN150)/1000</f>
        <v>0</v>
      </c>
      <c r="AO150" s="459">
        <f>('COMPRAS CONJ - FISICOS'!AO150*'COMPRAS CONJ - PRECIOS'!AO150)/1000</f>
        <v>0</v>
      </c>
      <c r="AP150" s="459">
        <f>('COMPRAS CONJ - FISICOS'!AP150*'COMPRAS CONJ - PRECIOS'!AP150)/1000</f>
        <v>0</v>
      </c>
      <c r="AQ150" s="459">
        <f>('COMPRAS CONJ - FISICOS'!AQ150*'COMPRAS CONJ - PRECIOS'!AQ150)/1000</f>
        <v>0</v>
      </c>
      <c r="AR150" s="459">
        <f>('COMPRAS CONJ - FISICOS'!AR150*'COMPRAS CONJ - PRECIOS'!AR150)/1000</f>
        <v>0</v>
      </c>
      <c r="AS150" s="459">
        <f>('COMPRAS CONJ - FISICOS'!AS150*'COMPRAS CONJ - PRECIOS'!AS150)/1000</f>
        <v>0</v>
      </c>
      <c r="AT150" s="459">
        <f>('COMPRAS CONJ - FISICOS'!AT150*'COMPRAS CONJ - PRECIOS'!AT150)/1000</f>
        <v>0</v>
      </c>
      <c r="AU150" s="459">
        <f>('COMPRAS CONJ - FISICOS'!AU150*'COMPRAS CONJ - PRECIOS'!AU150)/1000</f>
        <v>0</v>
      </c>
      <c r="AV150" s="459">
        <f>('COMPRAS CONJ - FISICOS'!AV150*'COMPRAS CONJ - PRECIOS'!AV150)/1000</f>
        <v>0</v>
      </c>
      <c r="AW150" s="459">
        <f>('COMPRAS CONJ - FISICOS'!AW150*'COMPRAS CONJ - PRECIOS'!AW150)/1000</f>
        <v>0</v>
      </c>
      <c r="AX150" s="459">
        <f>('COMPRAS CONJ - FISICOS'!AX150*'COMPRAS CONJ - PRECIOS'!AX150)/1000</f>
        <v>0</v>
      </c>
      <c r="AY150" s="459">
        <f>('COMPRAS CONJ - FISICOS'!AY150*'COMPRAS CONJ - PRECIOS'!AY150)/1000</f>
        <v>0</v>
      </c>
      <c r="AZ150" s="459">
        <f>('COMPRAS CONJ - FISICOS'!AZ150*'COMPRAS CONJ - PRECIOS'!AZ150)/1000</f>
        <v>0</v>
      </c>
      <c r="BA150" s="459">
        <f>('COMPRAS CONJ - FISICOS'!BA150*'COMPRAS CONJ - PRECIOS'!BA150)/1000</f>
        <v>0</v>
      </c>
      <c r="BB150" s="459">
        <f>('COMPRAS CONJ - FISICOS'!BB150*'COMPRAS CONJ - PRECIOS'!BB150)/1000</f>
        <v>0</v>
      </c>
      <c r="BC150" s="459">
        <f>('COMPRAS CONJ - FISICOS'!BC150*'COMPRAS CONJ - PRECIOS'!BC150)/1000</f>
        <v>0</v>
      </c>
      <c r="BD150" s="459">
        <f>('COMPRAS CONJ - FISICOS'!BD150*'COMPRAS CONJ - PRECIOS'!BD150)/1000</f>
        <v>0</v>
      </c>
      <c r="BE150" s="459">
        <f>('COMPRAS CONJ - FISICOS'!BE150*'COMPRAS CONJ - PRECIOS'!BE150)/1000</f>
        <v>0</v>
      </c>
      <c r="BF150" s="459">
        <f>('COMPRAS CONJ - FISICOS'!BF150*'COMPRAS CONJ - PRECIOS'!BF150)/1000</f>
        <v>0</v>
      </c>
      <c r="BG150" s="459">
        <f>('COMPRAS CONJ - FISICOS'!BG150*'COMPRAS CONJ - PRECIOS'!BG150)/1000</f>
        <v>0</v>
      </c>
      <c r="BH150" s="459">
        <f>('COMPRAS CONJ - FISICOS'!BH150*'COMPRAS CONJ - PRECIOS'!BH150)/1000</f>
        <v>0</v>
      </c>
      <c r="BI150" s="459">
        <f>('COMPRAS CONJ - FISICOS'!BI150*'COMPRAS CONJ - PRECIOS'!BI150)/1000</f>
        <v>0</v>
      </c>
      <c r="BJ150" s="459">
        <f>('COMPRAS CONJ - FISICOS'!BJ150*'COMPRAS CONJ - PRECIOS'!BJ150)/1000</f>
        <v>2.9401869104999994E-4</v>
      </c>
      <c r="BK150" s="459">
        <f>('COMPRAS CONJ - FISICOS'!BK150*'COMPRAS CONJ - PRECIOS'!BK150)/1000</f>
        <v>8.7512563257524986E-3</v>
      </c>
      <c r="BL150" s="459">
        <f>('COMPRAS CONJ - FISICOS'!BL150*'COMPRAS CONJ - PRECIOS'!BL150)/1000</f>
        <v>1.6697111451378747E-2</v>
      </c>
      <c r="BM150" s="459">
        <f>('COMPRAS CONJ - FISICOS'!BM150*'COMPRAS CONJ - PRECIOS'!BM150)/1000</f>
        <v>1.487139538885875E-2</v>
      </c>
      <c r="BN150" s="459">
        <f>('COMPRAS CONJ - FISICOS'!BN150*'COMPRAS CONJ - PRECIOS'!BN150)/1000</f>
        <v>1.2549814470401249E-2</v>
      </c>
      <c r="BO150" s="459">
        <f>('COMPRAS CONJ - FISICOS'!BO150*'COMPRAS CONJ - PRECIOS'!BO150)/1000</f>
        <v>1.0634726059728749E-2</v>
      </c>
      <c r="BP150" s="459">
        <f>('COMPRAS CONJ - FISICOS'!BP150*'COMPRAS CONJ - PRECIOS'!BP150)/1000</f>
        <v>1.026533591057625E-2</v>
      </c>
      <c r="BQ150" s="459">
        <f>('COMPRAS CONJ - FISICOS'!BQ150*'COMPRAS CONJ - PRECIOS'!BQ150)/1000</f>
        <v>1.5396545439817498E-2</v>
      </c>
      <c r="BR150" s="459">
        <f>('COMPRAS CONJ - FISICOS'!BR150*'COMPRAS CONJ - PRECIOS'!BR150)/1000</f>
        <v>2.2705593416336246E-2</v>
      </c>
      <c r="BS150" s="459">
        <f>('COMPRAS CONJ - FISICOS'!BS150*'COMPRAS CONJ - PRECIOS'!BS150)/1000</f>
        <v>2.7866438162849994E-2</v>
      </c>
      <c r="BT150" s="459">
        <f>('COMPRAS CONJ - FISICOS'!BT150*'COMPRAS CONJ - PRECIOS'!BT150)/1000</f>
        <v>1.9382232326212591E-2</v>
      </c>
      <c r="BU150" s="459">
        <f>('COMPRAS CONJ - FISICOS'!BU150*'COMPRAS CONJ - PRECIOS'!BU150)/1000</f>
        <v>1.4196896213939414E-2</v>
      </c>
      <c r="BV150" s="459">
        <f>('COMPRAS CONJ - FISICOS'!BV150*'COMPRAS CONJ - PRECIOS'!BV150)/1000</f>
        <v>1.5786637187345735E-2</v>
      </c>
      <c r="BW150" s="459">
        <f>('COMPRAS CONJ - FISICOS'!BW150*'COMPRAS CONJ - PRECIOS'!BW150)/1000</f>
        <v>1.9583211906031045E-2</v>
      </c>
      <c r="BX150" s="459">
        <f>('COMPRAS CONJ - FISICOS'!BX150*'COMPRAS CONJ - PRECIOS'!BX150)/1000</f>
        <v>2.5512918908939912E-2</v>
      </c>
      <c r="BY150" s="459">
        <f>('COMPRAS CONJ - FISICOS'!BY150*'COMPRAS CONJ - PRECIOS'!BY150)/1000</f>
        <v>2.6525662034999998E-2</v>
      </c>
      <c r="BZ150" s="459">
        <f>('COMPRAS CONJ - FISICOS'!BZ150*'COMPRAS CONJ - PRECIOS'!BZ150)/1000</f>
        <v>2.9291893138132245E-2</v>
      </c>
      <c r="CA150" s="459">
        <f>('COMPRAS CONJ - FISICOS'!CA150*'COMPRAS CONJ - PRECIOS'!CA150)/1000</f>
        <v>3.2521074019824119E-2</v>
      </c>
    </row>
    <row r="151" spans="1:79" ht="20.399999999999999" x14ac:dyDescent="0.3">
      <c r="A151" s="9" t="s">
        <v>3398</v>
      </c>
      <c r="B151" s="18" t="s">
        <v>2968</v>
      </c>
      <c r="C151" s="442" t="s">
        <v>3623</v>
      </c>
      <c r="D151" s="11" t="s">
        <v>2815</v>
      </c>
      <c r="E151" s="9" t="s">
        <v>3408</v>
      </c>
      <c r="F151" s="9" t="s">
        <v>3624</v>
      </c>
      <c r="G151" s="9" t="s">
        <v>3625</v>
      </c>
      <c r="H151" s="12" t="s">
        <v>3619</v>
      </c>
      <c r="I151" s="13">
        <v>99.6</v>
      </c>
      <c r="J151" s="14">
        <v>0.5</v>
      </c>
      <c r="K151" s="24">
        <v>43238</v>
      </c>
      <c r="L151" s="24">
        <v>51501</v>
      </c>
      <c r="M151" s="689"/>
      <c r="N151" s="459">
        <f>('COMPRAS CONJ - FISICOS'!N151*'COMPRAS CONJ - PRECIOS'!N151)/1000</f>
        <v>0</v>
      </c>
      <c r="O151" s="459">
        <f>('COMPRAS CONJ - FISICOS'!O151*'COMPRAS CONJ - PRECIOS'!O151)/1000</f>
        <v>0</v>
      </c>
      <c r="P151" s="459">
        <f>('COMPRAS CONJ - FISICOS'!P151*'COMPRAS CONJ - PRECIOS'!P151)/1000</f>
        <v>0</v>
      </c>
      <c r="Q151" s="459">
        <f>('COMPRAS CONJ - FISICOS'!Q151*'COMPRAS CONJ - PRECIOS'!Q151)/1000</f>
        <v>0</v>
      </c>
      <c r="R151" s="459">
        <f>('COMPRAS CONJ - FISICOS'!R151*'COMPRAS CONJ - PRECIOS'!R151)/1000</f>
        <v>0</v>
      </c>
      <c r="S151" s="459">
        <f>('COMPRAS CONJ - FISICOS'!S151*'COMPRAS CONJ - PRECIOS'!S151)/1000</f>
        <v>0</v>
      </c>
      <c r="T151" s="459">
        <f>('COMPRAS CONJ - FISICOS'!T151*'COMPRAS CONJ - PRECIOS'!T151)/1000</f>
        <v>0</v>
      </c>
      <c r="U151" s="459">
        <f>('COMPRAS CONJ - FISICOS'!U151*'COMPRAS CONJ - PRECIOS'!U151)/1000</f>
        <v>0</v>
      </c>
      <c r="V151" s="459">
        <f>('COMPRAS CONJ - FISICOS'!V151*'COMPRAS CONJ - PRECIOS'!V151)/1000</f>
        <v>0</v>
      </c>
      <c r="W151" s="459">
        <f>('COMPRAS CONJ - FISICOS'!W151*'COMPRAS CONJ - PRECIOS'!W151)/1000</f>
        <v>0</v>
      </c>
      <c r="X151" s="459">
        <f>('COMPRAS CONJ - FISICOS'!X151*'COMPRAS CONJ - PRECIOS'!X151)/1000</f>
        <v>0</v>
      </c>
      <c r="Y151" s="459">
        <f>('COMPRAS CONJ - FISICOS'!Y151*'COMPRAS CONJ - PRECIOS'!Y151)/1000</f>
        <v>0</v>
      </c>
      <c r="Z151" s="459">
        <f>('COMPRAS CONJ - FISICOS'!Z151*'COMPRAS CONJ - PRECIOS'!Z151)/1000</f>
        <v>0</v>
      </c>
      <c r="AA151" s="459">
        <f>('COMPRAS CONJ - FISICOS'!AA151*'COMPRAS CONJ - PRECIOS'!AA151)/1000</f>
        <v>0</v>
      </c>
      <c r="AB151" s="459">
        <f>('COMPRAS CONJ - FISICOS'!AB151*'COMPRAS CONJ - PRECIOS'!AB151)/1000</f>
        <v>0</v>
      </c>
      <c r="AC151" s="459">
        <f>('COMPRAS CONJ - FISICOS'!AC151*'COMPRAS CONJ - PRECIOS'!AC151)/1000</f>
        <v>0</v>
      </c>
      <c r="AD151" s="459">
        <f>('COMPRAS CONJ - FISICOS'!AD151*'COMPRAS CONJ - PRECIOS'!AD151)/1000</f>
        <v>0</v>
      </c>
      <c r="AE151" s="459">
        <f>('COMPRAS CONJ - FISICOS'!AE151*'COMPRAS CONJ - PRECIOS'!AE151)/1000</f>
        <v>0</v>
      </c>
      <c r="AF151" s="459">
        <f>('COMPRAS CONJ - FISICOS'!AF151*'COMPRAS CONJ - PRECIOS'!AF151)/1000</f>
        <v>0</v>
      </c>
      <c r="AG151" s="459">
        <f>('COMPRAS CONJ - FISICOS'!AG151*'COMPRAS CONJ - PRECIOS'!AG151)/1000</f>
        <v>0</v>
      </c>
      <c r="AH151" s="459">
        <f>('COMPRAS CONJ - FISICOS'!AH151*'COMPRAS CONJ - PRECIOS'!AH151)/1000</f>
        <v>0</v>
      </c>
      <c r="AI151" s="459">
        <f>('COMPRAS CONJ - FISICOS'!AI151*'COMPRAS CONJ - PRECIOS'!AI151)/1000</f>
        <v>0</v>
      </c>
      <c r="AJ151" s="459">
        <f>('COMPRAS CONJ - FISICOS'!AJ151*'COMPRAS CONJ - PRECIOS'!AJ151)/1000</f>
        <v>0</v>
      </c>
      <c r="AK151" s="459">
        <f>('COMPRAS CONJ - FISICOS'!AK151*'COMPRAS CONJ - PRECIOS'!AK151)/1000</f>
        <v>0</v>
      </c>
      <c r="AL151" s="459">
        <f>('COMPRAS CONJ - FISICOS'!AL151*'COMPRAS CONJ - PRECIOS'!AL151)/1000</f>
        <v>0</v>
      </c>
      <c r="AM151" s="459">
        <f>('COMPRAS CONJ - FISICOS'!AM151*'COMPRAS CONJ - PRECIOS'!AM151)/1000</f>
        <v>0</v>
      </c>
      <c r="AN151" s="459">
        <f>('COMPRAS CONJ - FISICOS'!AN151*'COMPRAS CONJ - PRECIOS'!AN151)/1000</f>
        <v>0</v>
      </c>
      <c r="AO151" s="459">
        <f>('COMPRAS CONJ - FISICOS'!AO151*'COMPRAS CONJ - PRECIOS'!AO151)/1000</f>
        <v>0</v>
      </c>
      <c r="AP151" s="459">
        <f>('COMPRAS CONJ - FISICOS'!AP151*'COMPRAS CONJ - PRECIOS'!AP151)/1000</f>
        <v>0</v>
      </c>
      <c r="AQ151" s="459">
        <f>('COMPRAS CONJ - FISICOS'!AQ151*'COMPRAS CONJ - PRECIOS'!AQ151)/1000</f>
        <v>0</v>
      </c>
      <c r="AR151" s="459">
        <f>('COMPRAS CONJ - FISICOS'!AR151*'COMPRAS CONJ - PRECIOS'!AR151)/1000</f>
        <v>0</v>
      </c>
      <c r="AS151" s="459">
        <f>('COMPRAS CONJ - FISICOS'!AS151*'COMPRAS CONJ - PRECIOS'!AS151)/1000</f>
        <v>0</v>
      </c>
      <c r="AT151" s="459">
        <f>('COMPRAS CONJ - FISICOS'!AT151*'COMPRAS CONJ - PRECIOS'!AT151)/1000</f>
        <v>0</v>
      </c>
      <c r="AU151" s="459">
        <f>('COMPRAS CONJ - FISICOS'!AU151*'COMPRAS CONJ - PRECIOS'!AU151)/1000</f>
        <v>0</v>
      </c>
      <c r="AV151" s="459">
        <f>('COMPRAS CONJ - FISICOS'!AV151*'COMPRAS CONJ - PRECIOS'!AV151)/1000</f>
        <v>0</v>
      </c>
      <c r="AW151" s="459">
        <f>('COMPRAS CONJ - FISICOS'!AW151*'COMPRAS CONJ - PRECIOS'!AW151)/1000</f>
        <v>0</v>
      </c>
      <c r="AX151" s="459">
        <f>('COMPRAS CONJ - FISICOS'!AX151*'COMPRAS CONJ - PRECIOS'!AX151)/1000</f>
        <v>0</v>
      </c>
      <c r="AY151" s="459">
        <f>('COMPRAS CONJ - FISICOS'!AY151*'COMPRAS CONJ - PRECIOS'!AY151)/1000</f>
        <v>0</v>
      </c>
      <c r="AZ151" s="459">
        <f>('COMPRAS CONJ - FISICOS'!AZ151*'COMPRAS CONJ - PRECIOS'!AZ151)/1000</f>
        <v>0</v>
      </c>
      <c r="BA151" s="459">
        <f>('COMPRAS CONJ - FISICOS'!BA151*'COMPRAS CONJ - PRECIOS'!BA151)/1000</f>
        <v>0</v>
      </c>
      <c r="BB151" s="459">
        <f>('COMPRAS CONJ - FISICOS'!BB151*'COMPRAS CONJ - PRECIOS'!BB151)/1000</f>
        <v>0</v>
      </c>
      <c r="BC151" s="459">
        <f>('COMPRAS CONJ - FISICOS'!BC151*'COMPRAS CONJ - PRECIOS'!BC151)/1000</f>
        <v>0</v>
      </c>
      <c r="BD151" s="459">
        <f>('COMPRAS CONJ - FISICOS'!BD151*'COMPRAS CONJ - PRECIOS'!BD151)/1000</f>
        <v>0</v>
      </c>
      <c r="BE151" s="459">
        <f>('COMPRAS CONJ - FISICOS'!BE151*'COMPRAS CONJ - PRECIOS'!BE151)/1000</f>
        <v>0</v>
      </c>
      <c r="BF151" s="459">
        <f>('COMPRAS CONJ - FISICOS'!BF151*'COMPRAS CONJ - PRECIOS'!BF151)/1000</f>
        <v>0</v>
      </c>
      <c r="BG151" s="459">
        <f>('COMPRAS CONJ - FISICOS'!BG151*'COMPRAS CONJ - PRECIOS'!BG151)/1000</f>
        <v>0</v>
      </c>
      <c r="BH151" s="459">
        <f>('COMPRAS CONJ - FISICOS'!BH151*'COMPRAS CONJ - PRECIOS'!BH151)/1000</f>
        <v>0</v>
      </c>
      <c r="BI151" s="459">
        <f>('COMPRAS CONJ - FISICOS'!BI151*'COMPRAS CONJ - PRECIOS'!BI151)/1000</f>
        <v>0</v>
      </c>
      <c r="BJ151" s="459">
        <f>('COMPRAS CONJ - FISICOS'!BJ151*'COMPRAS CONJ - PRECIOS'!BJ151)/1000</f>
        <v>0</v>
      </c>
      <c r="BK151" s="459">
        <f>('COMPRAS CONJ - FISICOS'!BK151*'COMPRAS CONJ - PRECIOS'!BK151)/1000</f>
        <v>0</v>
      </c>
      <c r="BL151" s="459">
        <f>('COMPRAS CONJ - FISICOS'!BL151*'COMPRAS CONJ - PRECIOS'!BL151)/1000</f>
        <v>0</v>
      </c>
      <c r="BM151" s="459">
        <f>('COMPRAS CONJ - FISICOS'!BM151*'COMPRAS CONJ - PRECIOS'!BM151)/1000</f>
        <v>0</v>
      </c>
      <c r="BN151" s="459">
        <f>('COMPRAS CONJ - FISICOS'!BN151*'COMPRAS CONJ - PRECIOS'!BN151)/1000</f>
        <v>0</v>
      </c>
      <c r="BO151" s="459">
        <f>('COMPRAS CONJ - FISICOS'!BO151*'COMPRAS CONJ - PRECIOS'!BO151)/1000</f>
        <v>0</v>
      </c>
      <c r="BP151" s="459">
        <f>('COMPRAS CONJ - FISICOS'!BP151*'COMPRAS CONJ - PRECIOS'!BP151)/1000</f>
        <v>0</v>
      </c>
      <c r="BQ151" s="459">
        <f>('COMPRAS CONJ - FISICOS'!BQ151*'COMPRAS CONJ - PRECIOS'!BQ151)/1000</f>
        <v>0</v>
      </c>
      <c r="BR151" s="459">
        <f>('COMPRAS CONJ - FISICOS'!BR151*'COMPRAS CONJ - PRECIOS'!BR151)/1000</f>
        <v>0</v>
      </c>
      <c r="BS151" s="459">
        <f>('COMPRAS CONJ - FISICOS'!BS151*'COMPRAS CONJ - PRECIOS'!BS151)/1000</f>
        <v>0</v>
      </c>
      <c r="BT151" s="459">
        <f>('COMPRAS CONJ - FISICOS'!BT151*'COMPRAS CONJ - PRECIOS'!BT151)/1000</f>
        <v>0</v>
      </c>
      <c r="BU151" s="459">
        <f>('COMPRAS CONJ - FISICOS'!BU151*'COMPRAS CONJ - PRECIOS'!BU151)/1000</f>
        <v>0</v>
      </c>
      <c r="BV151" s="459">
        <f>('COMPRAS CONJ - FISICOS'!BV151*'COMPRAS CONJ - PRECIOS'!BV151)/1000</f>
        <v>0</v>
      </c>
      <c r="BW151" s="459">
        <f>('COMPRAS CONJ - FISICOS'!BW151*'COMPRAS CONJ - PRECIOS'!BW151)/1000</f>
        <v>0</v>
      </c>
      <c r="BX151" s="459">
        <f>('COMPRAS CONJ - FISICOS'!BX151*'COMPRAS CONJ - PRECIOS'!BX151)/1000</f>
        <v>0</v>
      </c>
      <c r="BY151" s="459">
        <f>('COMPRAS CONJ - FISICOS'!BY151*'COMPRAS CONJ - PRECIOS'!BY151)/1000</f>
        <v>0</v>
      </c>
      <c r="BZ151" s="459">
        <f>('COMPRAS CONJ - FISICOS'!BZ151*'COMPRAS CONJ - PRECIOS'!BZ151)/1000</f>
        <v>0</v>
      </c>
      <c r="CA151" s="459">
        <f>('COMPRAS CONJ - FISICOS'!CA151*'COMPRAS CONJ - PRECIOS'!CA151)/1000</f>
        <v>0</v>
      </c>
    </row>
    <row r="152" spans="1:79" x14ac:dyDescent="0.3">
      <c r="A152" s="9" t="s">
        <v>3398</v>
      </c>
      <c r="B152" s="18" t="s">
        <v>2968</v>
      </c>
      <c r="C152" s="442" t="s">
        <v>3626</v>
      </c>
      <c r="D152" s="11" t="s">
        <v>2825</v>
      </c>
      <c r="E152" s="9" t="s">
        <v>2826</v>
      </c>
      <c r="F152" s="9" t="s">
        <v>3627</v>
      </c>
      <c r="G152" s="9" t="s">
        <v>3628</v>
      </c>
      <c r="H152" s="12" t="s">
        <v>6325</v>
      </c>
      <c r="I152" s="13">
        <v>89</v>
      </c>
      <c r="J152" s="14">
        <v>6.34</v>
      </c>
      <c r="K152" s="24">
        <v>43350</v>
      </c>
      <c r="L152" s="24">
        <v>43910</v>
      </c>
      <c r="M152" s="689">
        <v>43910</v>
      </c>
      <c r="N152" s="459">
        <f>('COMPRAS CONJ - FISICOS'!N152*'COMPRAS CONJ - PRECIOS'!N152)/1000</f>
        <v>0</v>
      </c>
      <c r="O152" s="459">
        <f>('COMPRAS CONJ - FISICOS'!O152*'COMPRAS CONJ - PRECIOS'!O152)/1000</f>
        <v>0</v>
      </c>
      <c r="P152" s="459">
        <f>('COMPRAS CONJ - FISICOS'!P152*'COMPRAS CONJ - PRECIOS'!P152)/1000</f>
        <v>0</v>
      </c>
      <c r="Q152" s="459">
        <f>('COMPRAS CONJ - FISICOS'!Q152*'COMPRAS CONJ - PRECIOS'!Q152)/1000</f>
        <v>0</v>
      </c>
      <c r="R152" s="459">
        <f>('COMPRAS CONJ - FISICOS'!R152*'COMPRAS CONJ - PRECIOS'!R152)/1000</f>
        <v>0</v>
      </c>
      <c r="S152" s="459">
        <f>('COMPRAS CONJ - FISICOS'!S152*'COMPRAS CONJ - PRECIOS'!S152)/1000</f>
        <v>0</v>
      </c>
      <c r="T152" s="459">
        <f>('COMPRAS CONJ - FISICOS'!T152*'COMPRAS CONJ - PRECIOS'!T152)/1000</f>
        <v>0</v>
      </c>
      <c r="U152" s="459">
        <f>('COMPRAS CONJ - FISICOS'!U152*'COMPRAS CONJ - PRECIOS'!U152)/1000</f>
        <v>0</v>
      </c>
      <c r="V152" s="459">
        <f>('COMPRAS CONJ - FISICOS'!V152*'COMPRAS CONJ - PRECIOS'!V152)/1000</f>
        <v>0</v>
      </c>
      <c r="W152" s="459">
        <f>('COMPRAS CONJ - FISICOS'!W152*'COMPRAS CONJ - PRECIOS'!W152)/1000</f>
        <v>0</v>
      </c>
      <c r="X152" s="459">
        <f>('COMPRAS CONJ - FISICOS'!X152*'COMPRAS CONJ - PRECIOS'!X152)/1000</f>
        <v>0</v>
      </c>
      <c r="Y152" s="459">
        <f>('COMPRAS CONJ - FISICOS'!Y152*'COMPRAS CONJ - PRECIOS'!Y152)/1000</f>
        <v>0</v>
      </c>
      <c r="Z152" s="459">
        <f>('COMPRAS CONJ - FISICOS'!Z152*'COMPRAS CONJ - PRECIOS'!Z152)/1000</f>
        <v>0</v>
      </c>
      <c r="AA152" s="459">
        <f>('COMPRAS CONJ - FISICOS'!AA152*'COMPRAS CONJ - PRECIOS'!AA152)/1000</f>
        <v>0</v>
      </c>
      <c r="AB152" s="459">
        <f>('COMPRAS CONJ - FISICOS'!AB152*'COMPRAS CONJ - PRECIOS'!AB152)/1000</f>
        <v>0</v>
      </c>
      <c r="AC152" s="459">
        <f>('COMPRAS CONJ - FISICOS'!AC152*'COMPRAS CONJ - PRECIOS'!AC152)/1000</f>
        <v>0</v>
      </c>
      <c r="AD152" s="459">
        <f>('COMPRAS CONJ - FISICOS'!AD152*'COMPRAS CONJ - PRECIOS'!AD152)/1000</f>
        <v>0</v>
      </c>
      <c r="AE152" s="459">
        <f>('COMPRAS CONJ - FISICOS'!AE152*'COMPRAS CONJ - PRECIOS'!AE152)/1000</f>
        <v>0</v>
      </c>
      <c r="AF152" s="459">
        <f>('COMPRAS CONJ - FISICOS'!AF152*'COMPRAS CONJ - PRECIOS'!AF152)/1000</f>
        <v>0</v>
      </c>
      <c r="AG152" s="459">
        <f>('COMPRAS CONJ - FISICOS'!AG152*'COMPRAS CONJ - PRECIOS'!AG152)/1000</f>
        <v>0</v>
      </c>
      <c r="AH152" s="459">
        <f>('COMPRAS CONJ - FISICOS'!AH152*'COMPRAS CONJ - PRECIOS'!AH152)/1000</f>
        <v>0</v>
      </c>
      <c r="AI152" s="459">
        <f>('COMPRAS CONJ - FISICOS'!AI152*'COMPRAS CONJ - PRECIOS'!AI152)/1000</f>
        <v>0</v>
      </c>
      <c r="AJ152" s="459">
        <f>('COMPRAS CONJ - FISICOS'!AJ152*'COMPRAS CONJ - PRECIOS'!AJ152)/1000</f>
        <v>0</v>
      </c>
      <c r="AK152" s="459">
        <f>('COMPRAS CONJ - FISICOS'!AK152*'COMPRAS CONJ - PRECIOS'!AK152)/1000</f>
        <v>0</v>
      </c>
      <c r="AL152" s="459">
        <f>('COMPRAS CONJ - FISICOS'!AL152*'COMPRAS CONJ - PRECIOS'!AL152)/1000</f>
        <v>0</v>
      </c>
      <c r="AM152" s="459">
        <f>('COMPRAS CONJ - FISICOS'!AM152*'COMPRAS CONJ - PRECIOS'!AM152)/1000</f>
        <v>0</v>
      </c>
      <c r="AN152" s="459">
        <f>('COMPRAS CONJ - FISICOS'!AN152*'COMPRAS CONJ - PRECIOS'!AN152)/1000</f>
        <v>0</v>
      </c>
      <c r="AO152" s="459">
        <f>('COMPRAS CONJ - FISICOS'!AO152*'COMPRAS CONJ - PRECIOS'!AO152)/1000</f>
        <v>0</v>
      </c>
      <c r="AP152" s="459">
        <f>('COMPRAS CONJ - FISICOS'!AP152*'COMPRAS CONJ - PRECIOS'!AP152)/1000</f>
        <v>0</v>
      </c>
      <c r="AQ152" s="459">
        <f>('COMPRAS CONJ - FISICOS'!AQ152*'COMPRAS CONJ - PRECIOS'!AQ152)/1000</f>
        <v>0</v>
      </c>
      <c r="AR152" s="459">
        <f>('COMPRAS CONJ - FISICOS'!AR152*'COMPRAS CONJ - PRECIOS'!AR152)/1000</f>
        <v>0</v>
      </c>
      <c r="AS152" s="459">
        <f>('COMPRAS CONJ - FISICOS'!AS152*'COMPRAS CONJ - PRECIOS'!AS152)/1000</f>
        <v>0</v>
      </c>
      <c r="AT152" s="459">
        <f>('COMPRAS CONJ - FISICOS'!AT152*'COMPRAS CONJ - PRECIOS'!AT152)/1000</f>
        <v>6.411072353335999E-2</v>
      </c>
      <c r="AU152" s="459">
        <f>('COMPRAS CONJ - FISICOS'!AU152*'COMPRAS CONJ - PRECIOS'!AU152)/1000</f>
        <v>0.10421677720719998</v>
      </c>
      <c r="AV152" s="459">
        <f>('COMPRAS CONJ - FISICOS'!AV152*'COMPRAS CONJ - PRECIOS'!AV152)/1000</f>
        <v>9.9144079292334999E-2</v>
      </c>
      <c r="AW152" s="459">
        <f>('COMPRAS CONJ - FISICOS'!AW152*'COMPRAS CONJ - PRECIOS'!AW152)/1000</f>
        <v>4.0558056677109995E-2</v>
      </c>
      <c r="AX152" s="459">
        <f>('COMPRAS CONJ - FISICOS'!AX152*'COMPRAS CONJ - PRECIOS'!AX152)/1000</f>
        <v>0</v>
      </c>
      <c r="AY152" s="459">
        <f>('COMPRAS CONJ - FISICOS'!AY152*'COMPRAS CONJ - PRECIOS'!AY152)/1000</f>
        <v>5.0397918463864995E-2</v>
      </c>
      <c r="AZ152" s="459">
        <f>('COMPRAS CONJ - FISICOS'!AZ152*'COMPRAS CONJ - PRECIOS'!AZ152)/1000</f>
        <v>0.20240511270104994</v>
      </c>
      <c r="BA152" s="459">
        <f>('COMPRAS CONJ - FISICOS'!BA152*'COMPRAS CONJ - PRECIOS'!BA152)/1000</f>
        <v>0.26027190713810994</v>
      </c>
      <c r="BB152" s="459">
        <f>('COMPRAS CONJ - FISICOS'!BB152*'COMPRAS CONJ - PRECIOS'!BB152)/1000</f>
        <v>0.22568816007814996</v>
      </c>
      <c r="BC152" s="459">
        <f>('COMPRAS CONJ - FISICOS'!BC152*'COMPRAS CONJ - PRECIOS'!BC152)/1000</f>
        <v>0.23614294165769995</v>
      </c>
      <c r="BD152" s="459">
        <f>('COMPRAS CONJ - FISICOS'!BD152*'COMPRAS CONJ - PRECIOS'!BD152)/1000</f>
        <v>0.18764016706175995</v>
      </c>
      <c r="BE152" s="459">
        <f>('COMPRAS CONJ - FISICOS'!BE152*'COMPRAS CONJ - PRECIOS'!BE152)/1000</f>
        <v>0.13259511223931</v>
      </c>
      <c r="BF152" s="459">
        <f>('COMPRAS CONJ - FISICOS'!BF152*'COMPRAS CONJ - PRECIOS'!BF152)/1000</f>
        <v>0.15595844027483999</v>
      </c>
      <c r="BG152" s="459">
        <f>('COMPRAS CONJ - FISICOS'!BG152*'COMPRAS CONJ - PRECIOS'!BG152)/1000</f>
        <v>0.12854233929011996</v>
      </c>
      <c r="BH152" s="459">
        <f>('COMPRAS CONJ - FISICOS'!BH152*'COMPRAS CONJ - PRECIOS'!BH152)/1000</f>
        <v>0.11054651977775999</v>
      </c>
      <c r="BI152" s="459">
        <f>('COMPRAS CONJ - FISICOS'!BI152*'COMPRAS CONJ - PRECIOS'!BI152)/1000</f>
        <v>0</v>
      </c>
      <c r="BJ152" s="459">
        <f>('COMPRAS CONJ - FISICOS'!BJ152*'COMPRAS CONJ - PRECIOS'!BJ152)/1000</f>
        <v>0</v>
      </c>
      <c r="BK152" s="459">
        <f>('COMPRAS CONJ - FISICOS'!BK152*'COMPRAS CONJ - PRECIOS'!BK152)/1000</f>
        <v>1.8608811675959999E-2</v>
      </c>
      <c r="BL152" s="459">
        <f>('COMPRAS CONJ - FISICOS'!BL152*'COMPRAS CONJ - PRECIOS'!BL152)/1000</f>
        <v>0.14830101415931998</v>
      </c>
      <c r="BM152" s="459">
        <f>('COMPRAS CONJ - FISICOS'!BM152*'COMPRAS CONJ - PRECIOS'!BM152)/1000</f>
        <v>0.14547542731055998</v>
      </c>
      <c r="BN152" s="459">
        <f>('COMPRAS CONJ - FISICOS'!BN152*'COMPRAS CONJ - PRECIOS'!BN152)/1000</f>
        <v>0.18662699933519999</v>
      </c>
      <c r="BO152" s="459">
        <f>('COMPRAS CONJ - FISICOS'!BO152*'COMPRAS CONJ - PRECIOS'!BO152)/1000</f>
        <v>0.20916192524171998</v>
      </c>
      <c r="BP152" s="459">
        <f>('COMPRAS CONJ - FISICOS'!BP152*'COMPRAS CONJ - PRECIOS'!BP152)/1000</f>
        <v>0.17067639270995999</v>
      </c>
      <c r="BQ152" s="459">
        <f>('COMPRAS CONJ - FISICOS'!BQ152*'COMPRAS CONJ - PRECIOS'!BQ152)/1000</f>
        <v>0.15815240169215999</v>
      </c>
      <c r="BR152" s="459">
        <f>('COMPRAS CONJ - FISICOS'!BR152*'COMPRAS CONJ - PRECIOS'!BR152)/1000</f>
        <v>0.14312783139921001</v>
      </c>
      <c r="BS152" s="459">
        <f>('COMPRAS CONJ - FISICOS'!BS152*'COMPRAS CONJ - PRECIOS'!BS152)/1000</f>
        <v>0.15411973131670501</v>
      </c>
      <c r="BT152" s="459">
        <f>('COMPRAS CONJ - FISICOS'!BT152*'COMPRAS CONJ - PRECIOS'!BT152)/1000</f>
        <v>0.13864863141434289</v>
      </c>
      <c r="BU152" s="459">
        <f>('COMPRAS CONJ - FISICOS'!BU152*'COMPRAS CONJ - PRECIOS'!BU152)/1000</f>
        <v>0.10155590941566225</v>
      </c>
      <c r="BV152" s="459">
        <f>('COMPRAS CONJ - FISICOS'!BV152*'COMPRAS CONJ - PRECIOS'!BV152)/1000</f>
        <v>0.11103926094732187</v>
      </c>
      <c r="BW152" s="459">
        <f>('COMPRAS CONJ - FISICOS'!BW152*'COMPRAS CONJ - PRECIOS'!BW152)/1000</f>
        <v>0.13774341876707752</v>
      </c>
      <c r="BX152" s="459">
        <f>('COMPRAS CONJ - FISICOS'!BX152*'COMPRAS CONJ - PRECIOS'!BX152)/1000</f>
        <v>0.17945149601135246</v>
      </c>
      <c r="BY152" s="459">
        <f>('COMPRAS CONJ - FISICOS'!BY152*'COMPRAS CONJ - PRECIOS'!BY152)/1000</f>
        <v>0.18657487807889842</v>
      </c>
      <c r="BZ152" s="459">
        <f>('COMPRAS CONJ - FISICOS'!BZ152*'COMPRAS CONJ - PRECIOS'!BZ152)/1000</f>
        <v>0.20603185638631863</v>
      </c>
      <c r="CA152" s="459">
        <f>('COMPRAS CONJ - FISICOS'!CA152*'COMPRAS CONJ - PRECIOS'!CA152)/1000</f>
        <v>0.22874510774650741</v>
      </c>
    </row>
    <row r="153" spans="1:79" x14ac:dyDescent="0.3">
      <c r="A153" s="9" t="s">
        <v>3398</v>
      </c>
      <c r="B153" s="18" t="s">
        <v>2968</v>
      </c>
      <c r="C153" s="442" t="s">
        <v>3629</v>
      </c>
      <c r="D153" s="11" t="s">
        <v>2825</v>
      </c>
      <c r="E153" s="9" t="s">
        <v>2826</v>
      </c>
      <c r="F153" s="9" t="s">
        <v>3630</v>
      </c>
      <c r="G153" s="9" t="s">
        <v>3631</v>
      </c>
      <c r="H153" s="12" t="s">
        <v>3632</v>
      </c>
      <c r="I153" s="13">
        <v>102</v>
      </c>
      <c r="J153" s="14">
        <v>0.52</v>
      </c>
      <c r="K153" s="24">
        <v>43427</v>
      </c>
      <c r="L153" s="24">
        <v>51501</v>
      </c>
      <c r="M153" s="689"/>
      <c r="N153" s="459">
        <f>('COMPRAS CONJ - FISICOS'!N153*'COMPRAS CONJ - PRECIOS'!N153)/1000</f>
        <v>0</v>
      </c>
      <c r="O153" s="459">
        <f>('COMPRAS CONJ - FISICOS'!O153*'COMPRAS CONJ - PRECIOS'!O153)/1000</f>
        <v>0</v>
      </c>
      <c r="P153" s="459">
        <f>('COMPRAS CONJ - FISICOS'!P153*'COMPRAS CONJ - PRECIOS'!P153)/1000</f>
        <v>0</v>
      </c>
      <c r="Q153" s="459">
        <f>('COMPRAS CONJ - FISICOS'!Q153*'COMPRAS CONJ - PRECIOS'!Q153)/1000</f>
        <v>0</v>
      </c>
      <c r="R153" s="459">
        <f>('COMPRAS CONJ - FISICOS'!R153*'COMPRAS CONJ - PRECIOS'!R153)/1000</f>
        <v>0</v>
      </c>
      <c r="S153" s="459">
        <f>('COMPRAS CONJ - FISICOS'!S153*'COMPRAS CONJ - PRECIOS'!S153)/1000</f>
        <v>0</v>
      </c>
      <c r="T153" s="459">
        <f>('COMPRAS CONJ - FISICOS'!T153*'COMPRAS CONJ - PRECIOS'!T153)/1000</f>
        <v>0</v>
      </c>
      <c r="U153" s="459">
        <f>('COMPRAS CONJ - FISICOS'!U153*'COMPRAS CONJ - PRECIOS'!U153)/1000</f>
        <v>0</v>
      </c>
      <c r="V153" s="459">
        <f>('COMPRAS CONJ - FISICOS'!V153*'COMPRAS CONJ - PRECIOS'!V153)/1000</f>
        <v>0</v>
      </c>
      <c r="W153" s="459">
        <f>('COMPRAS CONJ - FISICOS'!W153*'COMPRAS CONJ - PRECIOS'!W153)/1000</f>
        <v>0</v>
      </c>
      <c r="X153" s="459">
        <f>('COMPRAS CONJ - FISICOS'!X153*'COMPRAS CONJ - PRECIOS'!X153)/1000</f>
        <v>0</v>
      </c>
      <c r="Y153" s="459">
        <f>('COMPRAS CONJ - FISICOS'!Y153*'COMPRAS CONJ - PRECIOS'!Y153)/1000</f>
        <v>0</v>
      </c>
      <c r="Z153" s="459">
        <f>('COMPRAS CONJ - FISICOS'!Z153*'COMPRAS CONJ - PRECIOS'!Z153)/1000</f>
        <v>0</v>
      </c>
      <c r="AA153" s="459">
        <f>('COMPRAS CONJ - FISICOS'!AA153*'COMPRAS CONJ - PRECIOS'!AA153)/1000</f>
        <v>0</v>
      </c>
      <c r="AB153" s="459">
        <f>('COMPRAS CONJ - FISICOS'!AB153*'COMPRAS CONJ - PRECIOS'!AB153)/1000</f>
        <v>0</v>
      </c>
      <c r="AC153" s="459">
        <f>('COMPRAS CONJ - FISICOS'!AC153*'COMPRAS CONJ - PRECIOS'!AC153)/1000</f>
        <v>0</v>
      </c>
      <c r="AD153" s="459">
        <f>('COMPRAS CONJ - FISICOS'!AD153*'COMPRAS CONJ - PRECIOS'!AD153)/1000</f>
        <v>0</v>
      </c>
      <c r="AE153" s="459">
        <f>('COMPRAS CONJ - FISICOS'!AE153*'COMPRAS CONJ - PRECIOS'!AE153)/1000</f>
        <v>0</v>
      </c>
      <c r="AF153" s="459">
        <f>('COMPRAS CONJ - FISICOS'!AF153*'COMPRAS CONJ - PRECIOS'!AF153)/1000</f>
        <v>0</v>
      </c>
      <c r="AG153" s="459">
        <f>('COMPRAS CONJ - FISICOS'!AG153*'COMPRAS CONJ - PRECIOS'!AG153)/1000</f>
        <v>0</v>
      </c>
      <c r="AH153" s="459">
        <f>('COMPRAS CONJ - FISICOS'!AH153*'COMPRAS CONJ - PRECIOS'!AH153)/1000</f>
        <v>0</v>
      </c>
      <c r="AI153" s="459">
        <f>('COMPRAS CONJ - FISICOS'!AI153*'COMPRAS CONJ - PRECIOS'!AI153)/1000</f>
        <v>0</v>
      </c>
      <c r="AJ153" s="459">
        <f>('COMPRAS CONJ - FISICOS'!AJ153*'COMPRAS CONJ - PRECIOS'!AJ153)/1000</f>
        <v>0</v>
      </c>
      <c r="AK153" s="459">
        <f>('COMPRAS CONJ - FISICOS'!AK153*'COMPRAS CONJ - PRECIOS'!AK153)/1000</f>
        <v>0</v>
      </c>
      <c r="AL153" s="459">
        <f>('COMPRAS CONJ - FISICOS'!AL153*'COMPRAS CONJ - PRECIOS'!AL153)/1000</f>
        <v>0</v>
      </c>
      <c r="AM153" s="459">
        <f>('COMPRAS CONJ - FISICOS'!AM153*'COMPRAS CONJ - PRECIOS'!AM153)/1000</f>
        <v>0</v>
      </c>
      <c r="AN153" s="459">
        <f>('COMPRAS CONJ - FISICOS'!AN153*'COMPRAS CONJ - PRECIOS'!AN153)/1000</f>
        <v>0</v>
      </c>
      <c r="AO153" s="459">
        <f>('COMPRAS CONJ - FISICOS'!AO153*'COMPRAS CONJ - PRECIOS'!AO153)/1000</f>
        <v>0</v>
      </c>
      <c r="AP153" s="459">
        <f>('COMPRAS CONJ - FISICOS'!AP153*'COMPRAS CONJ - PRECIOS'!AP153)/1000</f>
        <v>0</v>
      </c>
      <c r="AQ153" s="459">
        <f>('COMPRAS CONJ - FISICOS'!AQ153*'COMPRAS CONJ - PRECIOS'!AQ153)/1000</f>
        <v>0</v>
      </c>
      <c r="AR153" s="459">
        <f>('COMPRAS CONJ - FISICOS'!AR153*'COMPRAS CONJ - PRECIOS'!AR153)/1000</f>
        <v>0</v>
      </c>
      <c r="AS153" s="459">
        <f>('COMPRAS CONJ - FISICOS'!AS153*'COMPRAS CONJ - PRECIOS'!AS153)/1000</f>
        <v>0</v>
      </c>
      <c r="AT153" s="459">
        <f>('COMPRAS CONJ - FISICOS'!AT153*'COMPRAS CONJ - PRECIOS'!AT153)/1000</f>
        <v>0</v>
      </c>
      <c r="AU153" s="459">
        <f>('COMPRAS CONJ - FISICOS'!AU153*'COMPRAS CONJ - PRECIOS'!AU153)/1000</f>
        <v>0</v>
      </c>
      <c r="AV153" s="459">
        <f>('COMPRAS CONJ - FISICOS'!AV153*'COMPRAS CONJ - PRECIOS'!AV153)/1000</f>
        <v>0</v>
      </c>
      <c r="AW153" s="459">
        <f>('COMPRAS CONJ - FISICOS'!AW153*'COMPRAS CONJ - PRECIOS'!AW153)/1000</f>
        <v>0</v>
      </c>
      <c r="AX153" s="459">
        <f>('COMPRAS CONJ - FISICOS'!AX153*'COMPRAS CONJ - PRECIOS'!AX153)/1000</f>
        <v>0</v>
      </c>
      <c r="AY153" s="459">
        <f>('COMPRAS CONJ - FISICOS'!AY153*'COMPRAS CONJ - PRECIOS'!AY153)/1000</f>
        <v>0</v>
      </c>
      <c r="AZ153" s="459">
        <f>('COMPRAS CONJ - FISICOS'!AZ153*'COMPRAS CONJ - PRECIOS'!AZ153)/1000</f>
        <v>0</v>
      </c>
      <c r="BA153" s="459">
        <f>('COMPRAS CONJ - FISICOS'!BA153*'COMPRAS CONJ - PRECIOS'!BA153)/1000</f>
        <v>0</v>
      </c>
      <c r="BB153" s="459">
        <f>('COMPRAS CONJ - FISICOS'!BB153*'COMPRAS CONJ - PRECIOS'!BB153)/1000</f>
        <v>0</v>
      </c>
      <c r="BC153" s="459">
        <f>('COMPRAS CONJ - FISICOS'!BC153*'COMPRAS CONJ - PRECIOS'!BC153)/1000</f>
        <v>0</v>
      </c>
      <c r="BD153" s="459">
        <f>('COMPRAS CONJ - FISICOS'!BD153*'COMPRAS CONJ - PRECIOS'!BD153)/1000</f>
        <v>0</v>
      </c>
      <c r="BE153" s="459">
        <f>('COMPRAS CONJ - FISICOS'!BE153*'COMPRAS CONJ - PRECIOS'!BE153)/1000</f>
        <v>0</v>
      </c>
      <c r="BF153" s="459">
        <f>('COMPRAS CONJ - FISICOS'!BF153*'COMPRAS CONJ - PRECIOS'!BF153)/1000</f>
        <v>0</v>
      </c>
      <c r="BG153" s="459">
        <f>('COMPRAS CONJ - FISICOS'!BG153*'COMPRAS CONJ - PRECIOS'!BG153)/1000</f>
        <v>0</v>
      </c>
      <c r="BH153" s="459">
        <f>('COMPRAS CONJ - FISICOS'!BH153*'COMPRAS CONJ - PRECIOS'!BH153)/1000</f>
        <v>0</v>
      </c>
      <c r="BI153" s="459">
        <f>('COMPRAS CONJ - FISICOS'!BI153*'COMPRAS CONJ - PRECIOS'!BI153)/1000</f>
        <v>0</v>
      </c>
      <c r="BJ153" s="459">
        <f>('COMPRAS CONJ - FISICOS'!BJ153*'COMPRAS CONJ - PRECIOS'!BJ153)/1000</f>
        <v>0</v>
      </c>
      <c r="BK153" s="459">
        <f>('COMPRAS CONJ - FISICOS'!BK153*'COMPRAS CONJ - PRECIOS'!BK153)/1000</f>
        <v>0</v>
      </c>
      <c r="BL153" s="459">
        <f>('COMPRAS CONJ - FISICOS'!BL153*'COMPRAS CONJ - PRECIOS'!BL153)/1000</f>
        <v>0</v>
      </c>
      <c r="BM153" s="459">
        <f>('COMPRAS CONJ - FISICOS'!BM153*'COMPRAS CONJ - PRECIOS'!BM153)/1000</f>
        <v>0</v>
      </c>
      <c r="BN153" s="459">
        <f>('COMPRAS CONJ - FISICOS'!BN153*'COMPRAS CONJ - PRECIOS'!BN153)/1000</f>
        <v>0</v>
      </c>
      <c r="BO153" s="459">
        <f>('COMPRAS CONJ - FISICOS'!BO153*'COMPRAS CONJ - PRECIOS'!BO153)/1000</f>
        <v>0</v>
      </c>
      <c r="BP153" s="459">
        <f>('COMPRAS CONJ - FISICOS'!BP153*'COMPRAS CONJ - PRECIOS'!BP153)/1000</f>
        <v>0</v>
      </c>
      <c r="BQ153" s="459">
        <f>('COMPRAS CONJ - FISICOS'!BQ153*'COMPRAS CONJ - PRECIOS'!BQ153)/1000</f>
        <v>0</v>
      </c>
      <c r="BR153" s="459">
        <f>('COMPRAS CONJ - FISICOS'!BR153*'COMPRAS CONJ - PRECIOS'!BR153)/1000</f>
        <v>0</v>
      </c>
      <c r="BS153" s="459">
        <f>('COMPRAS CONJ - FISICOS'!BS153*'COMPRAS CONJ - PRECIOS'!BS153)/1000</f>
        <v>0</v>
      </c>
      <c r="BT153" s="459">
        <f>('COMPRAS CONJ - FISICOS'!BT153*'COMPRAS CONJ - PRECIOS'!BT153)/1000</f>
        <v>0</v>
      </c>
      <c r="BU153" s="459">
        <f>('COMPRAS CONJ - FISICOS'!BU153*'COMPRAS CONJ - PRECIOS'!BU153)/1000</f>
        <v>0</v>
      </c>
      <c r="BV153" s="459">
        <f>('COMPRAS CONJ - FISICOS'!BV153*'COMPRAS CONJ - PRECIOS'!BV153)/1000</f>
        <v>0</v>
      </c>
      <c r="BW153" s="459">
        <f>('COMPRAS CONJ - FISICOS'!BW153*'COMPRAS CONJ - PRECIOS'!BW153)/1000</f>
        <v>0</v>
      </c>
      <c r="BX153" s="459">
        <f>('COMPRAS CONJ - FISICOS'!BX153*'COMPRAS CONJ - PRECIOS'!BX153)/1000</f>
        <v>0</v>
      </c>
      <c r="BY153" s="459">
        <f>('COMPRAS CONJ - FISICOS'!BY153*'COMPRAS CONJ - PRECIOS'!BY153)/1000</f>
        <v>0</v>
      </c>
      <c r="BZ153" s="459">
        <f>('COMPRAS CONJ - FISICOS'!BZ153*'COMPRAS CONJ - PRECIOS'!BZ153)/1000</f>
        <v>0</v>
      </c>
      <c r="CA153" s="459">
        <f>('COMPRAS CONJ - FISICOS'!CA153*'COMPRAS CONJ - PRECIOS'!CA153)/1000</f>
        <v>0</v>
      </c>
    </row>
    <row r="154" spans="1:79" x14ac:dyDescent="0.3">
      <c r="A154" s="9" t="s">
        <v>3398</v>
      </c>
      <c r="B154" s="18" t="s">
        <v>2968</v>
      </c>
      <c r="C154" s="442" t="s">
        <v>3633</v>
      </c>
      <c r="D154" s="11" t="s">
        <v>2825</v>
      </c>
      <c r="E154" s="9" t="s">
        <v>2826</v>
      </c>
      <c r="F154" s="9" t="s">
        <v>3610</v>
      </c>
      <c r="G154" s="9" t="s">
        <v>3634</v>
      </c>
      <c r="H154" s="12" t="s">
        <v>9068</v>
      </c>
      <c r="I154" s="13">
        <v>102</v>
      </c>
      <c r="J154" s="14">
        <v>0.51</v>
      </c>
      <c r="K154" s="24">
        <v>43383</v>
      </c>
      <c r="L154" s="24">
        <v>44565</v>
      </c>
      <c r="M154" s="689">
        <v>44565</v>
      </c>
      <c r="N154" s="459">
        <f>('COMPRAS CONJ - FISICOS'!N154*'COMPRAS CONJ - PRECIOS'!N154)/1000</f>
        <v>0</v>
      </c>
      <c r="O154" s="459">
        <f>('COMPRAS CONJ - FISICOS'!O154*'COMPRAS CONJ - PRECIOS'!O154)/1000</f>
        <v>0</v>
      </c>
      <c r="P154" s="459">
        <f>('COMPRAS CONJ - FISICOS'!P154*'COMPRAS CONJ - PRECIOS'!P154)/1000</f>
        <v>0</v>
      </c>
      <c r="Q154" s="459">
        <f>('COMPRAS CONJ - FISICOS'!Q154*'COMPRAS CONJ - PRECIOS'!Q154)/1000</f>
        <v>0</v>
      </c>
      <c r="R154" s="459">
        <f>('COMPRAS CONJ - FISICOS'!R154*'COMPRAS CONJ - PRECIOS'!R154)/1000</f>
        <v>0</v>
      </c>
      <c r="S154" s="459">
        <f>('COMPRAS CONJ - FISICOS'!S154*'COMPRAS CONJ - PRECIOS'!S154)/1000</f>
        <v>0</v>
      </c>
      <c r="T154" s="459">
        <f>('COMPRAS CONJ - FISICOS'!T154*'COMPRAS CONJ - PRECIOS'!T154)/1000</f>
        <v>0</v>
      </c>
      <c r="U154" s="459">
        <f>('COMPRAS CONJ - FISICOS'!U154*'COMPRAS CONJ - PRECIOS'!U154)/1000</f>
        <v>0</v>
      </c>
      <c r="V154" s="459">
        <f>('COMPRAS CONJ - FISICOS'!V154*'COMPRAS CONJ - PRECIOS'!V154)/1000</f>
        <v>0</v>
      </c>
      <c r="W154" s="459">
        <f>('COMPRAS CONJ - FISICOS'!W154*'COMPRAS CONJ - PRECIOS'!W154)/1000</f>
        <v>0</v>
      </c>
      <c r="X154" s="459">
        <f>('COMPRAS CONJ - FISICOS'!X154*'COMPRAS CONJ - PRECIOS'!X154)/1000</f>
        <v>0</v>
      </c>
      <c r="Y154" s="459">
        <f>('COMPRAS CONJ - FISICOS'!Y154*'COMPRAS CONJ - PRECIOS'!Y154)/1000</f>
        <v>0</v>
      </c>
      <c r="Z154" s="459">
        <f>('COMPRAS CONJ - FISICOS'!Z154*'COMPRAS CONJ - PRECIOS'!Z154)/1000</f>
        <v>0</v>
      </c>
      <c r="AA154" s="459">
        <f>('COMPRAS CONJ - FISICOS'!AA154*'COMPRAS CONJ - PRECIOS'!AA154)/1000</f>
        <v>0</v>
      </c>
      <c r="AB154" s="459">
        <f>('COMPRAS CONJ - FISICOS'!AB154*'COMPRAS CONJ - PRECIOS'!AB154)/1000</f>
        <v>0</v>
      </c>
      <c r="AC154" s="459">
        <f>('COMPRAS CONJ - FISICOS'!AC154*'COMPRAS CONJ - PRECIOS'!AC154)/1000</f>
        <v>0</v>
      </c>
      <c r="AD154" s="459">
        <f>('COMPRAS CONJ - FISICOS'!AD154*'COMPRAS CONJ - PRECIOS'!AD154)/1000</f>
        <v>0</v>
      </c>
      <c r="AE154" s="459">
        <f>('COMPRAS CONJ - FISICOS'!AE154*'COMPRAS CONJ - PRECIOS'!AE154)/1000</f>
        <v>0</v>
      </c>
      <c r="AF154" s="459">
        <f>('COMPRAS CONJ - FISICOS'!AF154*'COMPRAS CONJ - PRECIOS'!AF154)/1000</f>
        <v>0</v>
      </c>
      <c r="AG154" s="459">
        <f>('COMPRAS CONJ - FISICOS'!AG154*'COMPRAS CONJ - PRECIOS'!AG154)/1000</f>
        <v>0</v>
      </c>
      <c r="AH154" s="459">
        <f>('COMPRAS CONJ - FISICOS'!AH154*'COMPRAS CONJ - PRECIOS'!AH154)/1000</f>
        <v>0</v>
      </c>
      <c r="AI154" s="459">
        <f>('COMPRAS CONJ - FISICOS'!AI154*'COMPRAS CONJ - PRECIOS'!AI154)/1000</f>
        <v>0</v>
      </c>
      <c r="AJ154" s="459">
        <f>('COMPRAS CONJ - FISICOS'!AJ154*'COMPRAS CONJ - PRECIOS'!AJ154)/1000</f>
        <v>0</v>
      </c>
      <c r="AK154" s="459">
        <f>('COMPRAS CONJ - FISICOS'!AK154*'COMPRAS CONJ - PRECIOS'!AK154)/1000</f>
        <v>0</v>
      </c>
      <c r="AL154" s="459">
        <f>('COMPRAS CONJ - FISICOS'!AL154*'COMPRAS CONJ - PRECIOS'!AL154)/1000</f>
        <v>0</v>
      </c>
      <c r="AM154" s="459">
        <f>('COMPRAS CONJ - FISICOS'!AM154*'COMPRAS CONJ - PRECIOS'!AM154)/1000</f>
        <v>0</v>
      </c>
      <c r="AN154" s="459">
        <f>('COMPRAS CONJ - FISICOS'!AN154*'COMPRAS CONJ - PRECIOS'!AN154)/1000</f>
        <v>0</v>
      </c>
      <c r="AO154" s="459">
        <f>('COMPRAS CONJ - FISICOS'!AO154*'COMPRAS CONJ - PRECIOS'!AO154)/1000</f>
        <v>0</v>
      </c>
      <c r="AP154" s="459">
        <f>('COMPRAS CONJ - FISICOS'!AP154*'COMPRAS CONJ - PRECIOS'!AP154)/1000</f>
        <v>0</v>
      </c>
      <c r="AQ154" s="459">
        <f>('COMPRAS CONJ - FISICOS'!AQ154*'COMPRAS CONJ - PRECIOS'!AQ154)/1000</f>
        <v>0</v>
      </c>
      <c r="AR154" s="459">
        <f>('COMPRAS CONJ - FISICOS'!AR154*'COMPRAS CONJ - PRECIOS'!AR154)/1000</f>
        <v>0</v>
      </c>
      <c r="AS154" s="459">
        <f>('COMPRAS CONJ - FISICOS'!AS154*'COMPRAS CONJ - PRECIOS'!AS154)/1000</f>
        <v>0</v>
      </c>
      <c r="AT154" s="459">
        <f>('COMPRAS CONJ - FISICOS'!AT154*'COMPRAS CONJ - PRECIOS'!AT154)/1000</f>
        <v>0</v>
      </c>
      <c r="AU154" s="459">
        <f>('COMPRAS CONJ - FISICOS'!AU154*'COMPRAS CONJ - PRECIOS'!AU154)/1000</f>
        <v>0</v>
      </c>
      <c r="AV154" s="459">
        <f>('COMPRAS CONJ - FISICOS'!AV154*'COMPRAS CONJ - PRECIOS'!AV154)/1000</f>
        <v>0</v>
      </c>
      <c r="AW154" s="459">
        <f>('COMPRAS CONJ - FISICOS'!AW154*'COMPRAS CONJ - PRECIOS'!AW154)/1000</f>
        <v>0</v>
      </c>
      <c r="AX154" s="459">
        <f>('COMPRAS CONJ - FISICOS'!AX154*'COMPRAS CONJ - PRECIOS'!AX154)/1000</f>
        <v>0</v>
      </c>
      <c r="AY154" s="459">
        <f>('COMPRAS CONJ - FISICOS'!AY154*'COMPRAS CONJ - PRECIOS'!AY154)/1000</f>
        <v>0</v>
      </c>
      <c r="AZ154" s="459">
        <f>('COMPRAS CONJ - FISICOS'!AZ154*'COMPRAS CONJ - PRECIOS'!AZ154)/1000</f>
        <v>0</v>
      </c>
      <c r="BA154" s="459">
        <f>('COMPRAS CONJ - FISICOS'!BA154*'COMPRAS CONJ - PRECIOS'!BA154)/1000</f>
        <v>0</v>
      </c>
      <c r="BB154" s="459">
        <f>('COMPRAS CONJ - FISICOS'!BB154*'COMPRAS CONJ - PRECIOS'!BB154)/1000</f>
        <v>0</v>
      </c>
      <c r="BC154" s="459">
        <f>('COMPRAS CONJ - FISICOS'!BC154*'COMPRAS CONJ - PRECIOS'!BC154)/1000</f>
        <v>0</v>
      </c>
      <c r="BD154" s="459">
        <f>('COMPRAS CONJ - FISICOS'!BD154*'COMPRAS CONJ - PRECIOS'!BD154)/1000</f>
        <v>0</v>
      </c>
      <c r="BE154" s="459">
        <f>('COMPRAS CONJ - FISICOS'!BE154*'COMPRAS CONJ - PRECIOS'!BE154)/1000</f>
        <v>0</v>
      </c>
      <c r="BF154" s="459">
        <f>('COMPRAS CONJ - FISICOS'!BF154*'COMPRAS CONJ - PRECIOS'!BF154)/1000</f>
        <v>0</v>
      </c>
      <c r="BG154" s="459">
        <f>('COMPRAS CONJ - FISICOS'!BG154*'COMPRAS CONJ - PRECIOS'!BG154)/1000</f>
        <v>0</v>
      </c>
      <c r="BH154" s="459">
        <f>('COMPRAS CONJ - FISICOS'!BH154*'COMPRAS CONJ - PRECIOS'!BH154)/1000</f>
        <v>0</v>
      </c>
      <c r="BI154" s="459">
        <f>('COMPRAS CONJ - FISICOS'!BI154*'COMPRAS CONJ - PRECIOS'!BI154)/1000</f>
        <v>0</v>
      </c>
      <c r="BJ154" s="459">
        <f>('COMPRAS CONJ - FISICOS'!BJ154*'COMPRAS CONJ - PRECIOS'!BJ154)/1000</f>
        <v>0</v>
      </c>
      <c r="BK154" s="459">
        <f>('COMPRAS CONJ - FISICOS'!BK154*'COMPRAS CONJ - PRECIOS'!BK154)/1000</f>
        <v>0</v>
      </c>
      <c r="BL154" s="459">
        <f>('COMPRAS CONJ - FISICOS'!BL154*'COMPRAS CONJ - PRECIOS'!BL154)/1000</f>
        <v>0</v>
      </c>
      <c r="BM154" s="459">
        <f>('COMPRAS CONJ - FISICOS'!BM154*'COMPRAS CONJ - PRECIOS'!BM154)/1000</f>
        <v>0</v>
      </c>
      <c r="BN154" s="459">
        <f>('COMPRAS CONJ - FISICOS'!BN154*'COMPRAS CONJ - PRECIOS'!BN154)/1000</f>
        <v>0</v>
      </c>
      <c r="BO154" s="459">
        <f>('COMPRAS CONJ - FISICOS'!BO154*'COMPRAS CONJ - PRECIOS'!BO154)/1000</f>
        <v>0</v>
      </c>
      <c r="BP154" s="459">
        <f>('COMPRAS CONJ - FISICOS'!BP154*'COMPRAS CONJ - PRECIOS'!BP154)/1000</f>
        <v>0</v>
      </c>
      <c r="BQ154" s="459">
        <f>('COMPRAS CONJ - FISICOS'!BQ154*'COMPRAS CONJ - PRECIOS'!BQ154)/1000</f>
        <v>0</v>
      </c>
      <c r="BR154" s="459">
        <f>('COMPRAS CONJ - FISICOS'!BR154*'COMPRAS CONJ - PRECIOS'!BR154)/1000</f>
        <v>0</v>
      </c>
      <c r="BS154" s="459">
        <f>('COMPRAS CONJ - FISICOS'!BS154*'COMPRAS CONJ - PRECIOS'!BS154)/1000</f>
        <v>1.360086462E-5</v>
      </c>
      <c r="BT154" s="459">
        <f>('COMPRAS CONJ - FISICOS'!BT154*'COMPRAS CONJ - PRECIOS'!BT154)/1000</f>
        <v>8.7766021770059807E-3</v>
      </c>
      <c r="BU154" s="459">
        <f>('COMPRAS CONJ - FISICOS'!BU154*'COMPRAS CONJ - PRECIOS'!BU154)/1000</f>
        <v>6.4285944013517237E-3</v>
      </c>
      <c r="BV154" s="459">
        <f>('COMPRAS CONJ - FISICOS'!BV154*'COMPRAS CONJ - PRECIOS'!BV154)/1000</f>
        <v>7.0289003895828237E-3</v>
      </c>
      <c r="BW154" s="459">
        <f>('COMPRAS CONJ - FISICOS'!BW154*'COMPRAS CONJ - PRECIOS'!BW154)/1000</f>
        <v>8.7193012775336979E-3</v>
      </c>
      <c r="BX154" s="459">
        <f>('COMPRAS CONJ - FISICOS'!BX154*'COMPRAS CONJ - PRECIOS'!BX154)/1000</f>
        <v>1.1359465827351025E-2</v>
      </c>
      <c r="BY154" s="459">
        <f>('COMPRAS CONJ - FISICOS'!BY154*'COMPRAS CONJ - PRECIOS'!BY154)/1000</f>
        <v>1.1810383300707357E-2</v>
      </c>
      <c r="BZ154" s="459">
        <f>('COMPRAS CONJ - FISICOS'!BZ154*'COMPRAS CONJ - PRECIOS'!BZ154)/1000</f>
        <v>1.3042030208642126E-2</v>
      </c>
      <c r="CA154" s="459">
        <f>('COMPRAS CONJ - FISICOS'!CA154*'COMPRAS CONJ - PRECIOS'!CA154)/1000</f>
        <v>1.4479802578273283E-2</v>
      </c>
    </row>
    <row r="155" spans="1:79" x14ac:dyDescent="0.3">
      <c r="A155" s="9" t="s">
        <v>3398</v>
      </c>
      <c r="B155" s="15" t="s">
        <v>2830</v>
      </c>
      <c r="C155" s="438" t="s">
        <v>3635</v>
      </c>
      <c r="D155" s="11" t="s">
        <v>2820</v>
      </c>
      <c r="E155" s="9" t="s">
        <v>2831</v>
      </c>
      <c r="F155" s="9" t="s">
        <v>2835</v>
      </c>
      <c r="G155" s="9" t="s">
        <v>3636</v>
      </c>
      <c r="H155" s="12" t="s">
        <v>3637</v>
      </c>
      <c r="I155" s="13">
        <v>41.7</v>
      </c>
      <c r="J155" s="14">
        <v>6.96</v>
      </c>
      <c r="K155" s="24">
        <v>43187</v>
      </c>
      <c r="L155" s="24">
        <v>43568</v>
      </c>
      <c r="M155" s="689">
        <v>43568</v>
      </c>
      <c r="N155" s="459">
        <f>('COMPRAS CONJ - FISICOS'!N155*'COMPRAS CONJ - PRECIOS'!N155)/1000</f>
        <v>0</v>
      </c>
      <c r="O155" s="459">
        <f>('COMPRAS CONJ - FISICOS'!O155*'COMPRAS CONJ - PRECIOS'!O155)/1000</f>
        <v>0</v>
      </c>
      <c r="P155" s="459">
        <f>('COMPRAS CONJ - FISICOS'!P155*'COMPRAS CONJ - PRECIOS'!P155)/1000</f>
        <v>0</v>
      </c>
      <c r="Q155" s="459">
        <f>('COMPRAS CONJ - FISICOS'!Q155*'COMPRAS CONJ - PRECIOS'!Q155)/1000</f>
        <v>0</v>
      </c>
      <c r="R155" s="459">
        <f>('COMPRAS CONJ - FISICOS'!R155*'COMPRAS CONJ - PRECIOS'!R155)/1000</f>
        <v>0</v>
      </c>
      <c r="S155" s="459">
        <f>('COMPRAS CONJ - FISICOS'!S155*'COMPRAS CONJ - PRECIOS'!S155)/1000</f>
        <v>0</v>
      </c>
      <c r="T155" s="459">
        <f>('COMPRAS CONJ - FISICOS'!T155*'COMPRAS CONJ - PRECIOS'!T155)/1000</f>
        <v>0</v>
      </c>
      <c r="U155" s="459">
        <f>('COMPRAS CONJ - FISICOS'!U155*'COMPRAS CONJ - PRECIOS'!U155)/1000</f>
        <v>0</v>
      </c>
      <c r="V155" s="459">
        <f>('COMPRAS CONJ - FISICOS'!V155*'COMPRAS CONJ - PRECIOS'!V155)/1000</f>
        <v>0</v>
      </c>
      <c r="W155" s="459">
        <f>('COMPRAS CONJ - FISICOS'!W155*'COMPRAS CONJ - PRECIOS'!W155)/1000</f>
        <v>0</v>
      </c>
      <c r="X155" s="459">
        <f>('COMPRAS CONJ - FISICOS'!X155*'COMPRAS CONJ - PRECIOS'!X155)/1000</f>
        <v>0</v>
      </c>
      <c r="Y155" s="459">
        <f>('COMPRAS CONJ - FISICOS'!Y155*'COMPRAS CONJ - PRECIOS'!Y155)/1000</f>
        <v>0</v>
      </c>
      <c r="Z155" s="459">
        <f>('COMPRAS CONJ - FISICOS'!Z155*'COMPRAS CONJ - PRECIOS'!Z155)/1000</f>
        <v>0</v>
      </c>
      <c r="AA155" s="459">
        <f>('COMPRAS CONJ - FISICOS'!AA155*'COMPRAS CONJ - PRECIOS'!AA155)/1000</f>
        <v>0</v>
      </c>
      <c r="AB155" s="459">
        <f>('COMPRAS CONJ - FISICOS'!AB155*'COMPRAS CONJ - PRECIOS'!AB155)/1000</f>
        <v>0</v>
      </c>
      <c r="AC155" s="459">
        <f>('COMPRAS CONJ - FISICOS'!AC155*'COMPRAS CONJ - PRECIOS'!AC155)/1000</f>
        <v>0</v>
      </c>
      <c r="AD155" s="459">
        <f>('COMPRAS CONJ - FISICOS'!AD155*'COMPRAS CONJ - PRECIOS'!AD155)/1000</f>
        <v>0</v>
      </c>
      <c r="AE155" s="459">
        <f>('COMPRAS CONJ - FISICOS'!AE155*'COMPRAS CONJ - PRECIOS'!AE155)/1000</f>
        <v>0</v>
      </c>
      <c r="AF155" s="459">
        <f>('COMPRAS CONJ - FISICOS'!AF155*'COMPRAS CONJ - PRECIOS'!AF155)/1000</f>
        <v>0</v>
      </c>
      <c r="AG155" s="459">
        <f>('COMPRAS CONJ - FISICOS'!AG155*'COMPRAS CONJ - PRECIOS'!AG155)/1000</f>
        <v>0</v>
      </c>
      <c r="AH155" s="459">
        <f>('COMPRAS CONJ - FISICOS'!AH155*'COMPRAS CONJ - PRECIOS'!AH155)/1000</f>
        <v>0</v>
      </c>
      <c r="AI155" s="459">
        <f>('COMPRAS CONJ - FISICOS'!AI155*'COMPRAS CONJ - PRECIOS'!AI155)/1000</f>
        <v>3.3619896898192496E-2</v>
      </c>
      <c r="AJ155" s="459">
        <f>('COMPRAS CONJ - FISICOS'!AJ155*'COMPRAS CONJ - PRECIOS'!AJ155)/1000</f>
        <v>4.9210298872182E-2</v>
      </c>
      <c r="AK155" s="459">
        <f>('COMPRAS CONJ - FISICOS'!AK155*'COMPRAS CONJ - PRECIOS'!AK155)/1000</f>
        <v>4.4945166330109497E-2</v>
      </c>
      <c r="AL155" s="459">
        <f>('COMPRAS CONJ - FISICOS'!AL155*'COMPRAS CONJ - PRECIOS'!AL155)/1000</f>
        <v>5.0054106899832009E-2</v>
      </c>
      <c r="AM155" s="459">
        <f>('COMPRAS CONJ - FISICOS'!AM155*'COMPRAS CONJ - PRECIOS'!AM155)/1000</f>
        <v>6.6031636290899975E-2</v>
      </c>
      <c r="AN155" s="459">
        <f>('COMPRAS CONJ - FISICOS'!AN155*'COMPRAS CONJ - PRECIOS'!AN155)/1000</f>
        <v>7.1221933611496493E-2</v>
      </c>
      <c r="AO155" s="459">
        <f>('COMPRAS CONJ - FISICOS'!AO155*'COMPRAS CONJ - PRECIOS'!AO155)/1000</f>
        <v>7.0282380198974995E-2</v>
      </c>
      <c r="AP155" s="459">
        <f>('COMPRAS CONJ - FISICOS'!AP155*'COMPRAS CONJ - PRECIOS'!AP155)/1000</f>
        <v>6.6270633940350002E-2</v>
      </c>
      <c r="AQ155" s="459">
        <f>('COMPRAS CONJ - FISICOS'!AQ155*'COMPRAS CONJ - PRECIOS'!AQ155)/1000</f>
        <v>6.8087796476657997E-2</v>
      </c>
      <c r="AR155" s="459">
        <f>('COMPRAS CONJ - FISICOS'!AR155*'COMPRAS CONJ - PRECIOS'!AR155)/1000</f>
        <v>8.0649220281567E-2</v>
      </c>
      <c r="AS155" s="459">
        <f>('COMPRAS CONJ - FISICOS'!AS155*'COMPRAS CONJ - PRECIOS'!AS155)/1000</f>
        <v>6.4137701856584989E-2</v>
      </c>
      <c r="AT155" s="459">
        <f>('COMPRAS CONJ - FISICOS'!AT155*'COMPRAS CONJ - PRECIOS'!AT155)/1000</f>
        <v>7.4630722943080499E-2</v>
      </c>
      <c r="AU155" s="459">
        <f>('COMPRAS CONJ - FISICOS'!AU155*'COMPRAS CONJ - PRECIOS'!AU155)/1000</f>
        <v>5.3404765180416008E-2</v>
      </c>
      <c r="AV155" s="459">
        <f>('COMPRAS CONJ - FISICOS'!AV155*'COMPRAS CONJ - PRECIOS'!AV155)/1000</f>
        <v>5.4024128865287992E-2</v>
      </c>
      <c r="AW155" s="459">
        <f>('COMPRAS CONJ - FISICOS'!AW155*'COMPRAS CONJ - PRECIOS'!AW155)/1000</f>
        <v>4.6475689761143996E-2</v>
      </c>
      <c r="AX155" s="459">
        <f>('COMPRAS CONJ - FISICOS'!AX155*'COMPRAS CONJ - PRECIOS'!AX155)/1000</f>
        <v>5.6438040045563999E-2</v>
      </c>
      <c r="AY155" s="459">
        <f>('COMPRAS CONJ - FISICOS'!AY155*'COMPRAS CONJ - PRECIOS'!AY155)/1000</f>
        <v>6.6279999839579995E-2</v>
      </c>
      <c r="AZ155" s="459">
        <f>('COMPRAS CONJ - FISICOS'!AZ155*'COMPRAS CONJ - PRECIOS'!AZ155)/1000</f>
        <v>7.6550940664091988E-2</v>
      </c>
      <c r="BA155" s="459">
        <f>('COMPRAS CONJ - FISICOS'!BA155*'COMPRAS CONJ - PRECIOS'!BA155)/1000</f>
        <v>8.6276230316603988E-2</v>
      </c>
      <c r="BB155" s="459">
        <f>('COMPRAS CONJ - FISICOS'!BB155*'COMPRAS CONJ - PRECIOS'!BB155)/1000</f>
        <v>8.4745579569839996E-2</v>
      </c>
      <c r="BC155" s="459">
        <f>('COMPRAS CONJ - FISICOS'!BC155*'COMPRAS CONJ - PRECIOS'!BC155)/1000</f>
        <v>9.3131146781136001E-2</v>
      </c>
      <c r="BD155" s="459">
        <f>('COMPRAS CONJ - FISICOS'!BD155*'COMPRAS CONJ - PRECIOS'!BD155)/1000</f>
        <v>8.4971677573655993E-2</v>
      </c>
      <c r="BE155" s="459">
        <f>('COMPRAS CONJ - FISICOS'!BE155*'COMPRAS CONJ - PRECIOS'!BE155)/1000</f>
        <v>7.0636131564263988E-2</v>
      </c>
      <c r="BF155" s="459">
        <f>('COMPRAS CONJ - FISICOS'!BF155*'COMPRAS CONJ - PRECIOS'!BF155)/1000</f>
        <v>6.3735033168720007E-2</v>
      </c>
      <c r="BG155" s="459">
        <f>('COMPRAS CONJ - FISICOS'!BG155*'COMPRAS CONJ - PRECIOS'!BG155)/1000</f>
        <v>6.7529225700152989E-2</v>
      </c>
      <c r="BH155" s="459">
        <f>('COMPRAS CONJ - FISICOS'!BH155*'COMPRAS CONJ - PRECIOS'!BH155)/1000</f>
        <v>5.5172468099826004E-2</v>
      </c>
      <c r="BI155" s="459">
        <f>('COMPRAS CONJ - FISICOS'!BI155*'COMPRAS CONJ - PRECIOS'!BI155)/1000</f>
        <v>4.6888111613636999E-2</v>
      </c>
      <c r="BJ155" s="459">
        <f>('COMPRAS CONJ - FISICOS'!BJ155*'COMPRAS CONJ - PRECIOS'!BJ155)/1000</f>
        <v>5.8527269716387498E-2</v>
      </c>
      <c r="BK155" s="459">
        <f>('COMPRAS CONJ - FISICOS'!BK155*'COMPRAS CONJ - PRECIOS'!BK155)/1000</f>
        <v>7.1506320236851495E-2</v>
      </c>
      <c r="BL155" s="459">
        <f>('COMPRAS CONJ - FISICOS'!BL155*'COMPRAS CONJ - PRECIOS'!BL155)/1000</f>
        <v>8.0407470216527999E-2</v>
      </c>
      <c r="BM155" s="459">
        <f>('COMPRAS CONJ - FISICOS'!BM155*'COMPRAS CONJ - PRECIOS'!BM155)/1000</f>
        <v>9.0769853174395509E-2</v>
      </c>
      <c r="BN155" s="459">
        <f>('COMPRAS CONJ - FISICOS'!BN155*'COMPRAS CONJ - PRECIOS'!BN155)/1000</f>
        <v>8.8065749773417509E-2</v>
      </c>
      <c r="BO155" s="459">
        <f>('COMPRAS CONJ - FISICOS'!BO155*'COMPRAS CONJ - PRECIOS'!BO155)/1000</f>
        <v>7.9137102660493494E-2</v>
      </c>
      <c r="BP155" s="459">
        <f>('COMPRAS CONJ - FISICOS'!BP155*'COMPRAS CONJ - PRECIOS'!BP155)/1000</f>
        <v>8.4722552451620997E-2</v>
      </c>
      <c r="BQ155" s="459">
        <f>('COMPRAS CONJ - FISICOS'!BQ155*'COMPRAS CONJ - PRECIOS'!BQ155)/1000</f>
        <v>7.3001407483683001E-2</v>
      </c>
      <c r="BR155" s="459">
        <f>('COMPRAS CONJ - FISICOS'!BR155*'COMPRAS CONJ - PRECIOS'!BR155)/1000</f>
        <v>7.4137669754998498E-2</v>
      </c>
      <c r="BS155" s="459">
        <f>('COMPRAS CONJ - FISICOS'!BS155*'COMPRAS CONJ - PRECIOS'!BS155)/1000</f>
        <v>7.1925256382863512E-2</v>
      </c>
      <c r="BT155" s="459">
        <f>('COMPRAS CONJ - FISICOS'!BT155*'COMPRAS CONJ - PRECIOS'!BT155)/1000</f>
        <v>5.3587180919363361E-2</v>
      </c>
      <c r="BU155" s="459">
        <f>('COMPRAS CONJ - FISICOS'!BU155*'COMPRAS CONJ - PRECIOS'!BU155)/1000</f>
        <v>5.591015777439369E-2</v>
      </c>
      <c r="BV155" s="459">
        <f>('COMPRAS CONJ - FISICOS'!BV155*'COMPRAS CONJ - PRECIOS'!BV155)/1000</f>
        <v>6.7920502289432277E-2</v>
      </c>
      <c r="BW155" s="459">
        <f>('COMPRAS CONJ - FISICOS'!BW155*'COMPRAS CONJ - PRECIOS'!BW155)/1000</f>
        <v>7.7126359189407329E-2</v>
      </c>
      <c r="BX155" s="459">
        <f>('COMPRAS CONJ - FISICOS'!BX155*'COMPRAS CONJ - PRECIOS'!BX155)/1000</f>
        <v>8.3284413020950673E-2</v>
      </c>
      <c r="BY155" s="459">
        <f>('COMPRAS CONJ - FISICOS'!BY155*'COMPRAS CONJ - PRECIOS'!BY155)/1000</f>
        <v>8.3958583225270778E-2</v>
      </c>
      <c r="BZ155" s="459">
        <f>('COMPRAS CONJ - FISICOS'!BZ155*'COMPRAS CONJ - PRECIOS'!BZ155)/1000</f>
        <v>8.6771324214867426E-2</v>
      </c>
      <c r="CA155" s="459">
        <f>('COMPRAS CONJ - FISICOS'!CA155*'COMPRAS CONJ - PRECIOS'!CA155)/1000</f>
        <v>9.2066936770614657E-2</v>
      </c>
    </row>
    <row r="156" spans="1:79" x14ac:dyDescent="0.3">
      <c r="A156" s="9" t="s">
        <v>3425</v>
      </c>
      <c r="B156" s="15" t="s">
        <v>2830</v>
      </c>
      <c r="C156" s="438" t="s">
        <v>3638</v>
      </c>
      <c r="D156" s="11" t="s">
        <v>2820</v>
      </c>
      <c r="E156" s="9" t="s">
        <v>2821</v>
      </c>
      <c r="F156" s="9" t="s">
        <v>3639</v>
      </c>
      <c r="G156" s="9" t="s">
        <v>3640</v>
      </c>
      <c r="H156" s="12" t="s">
        <v>3641</v>
      </c>
      <c r="I156" s="13">
        <v>41.76</v>
      </c>
      <c r="J156" s="14">
        <v>1</v>
      </c>
      <c r="K156" s="24">
        <v>43187</v>
      </c>
      <c r="L156" s="24">
        <v>51501</v>
      </c>
      <c r="M156" s="14"/>
      <c r="N156" s="459">
        <f>('COMPRAS CONJ - FISICOS'!N156*'COMPRAS CONJ - PRECIOS'!N156)/1000</f>
        <v>0</v>
      </c>
      <c r="O156" s="459">
        <f>('COMPRAS CONJ - FISICOS'!O156*'COMPRAS CONJ - PRECIOS'!O156)/1000</f>
        <v>0</v>
      </c>
      <c r="P156" s="459">
        <f>('COMPRAS CONJ - FISICOS'!P156*'COMPRAS CONJ - PRECIOS'!P156)/1000</f>
        <v>0</v>
      </c>
      <c r="Q156" s="459">
        <f>('COMPRAS CONJ - FISICOS'!Q156*'COMPRAS CONJ - PRECIOS'!Q156)/1000</f>
        <v>0</v>
      </c>
      <c r="R156" s="459">
        <f>('COMPRAS CONJ - FISICOS'!R156*'COMPRAS CONJ - PRECIOS'!R156)/1000</f>
        <v>0</v>
      </c>
      <c r="S156" s="459">
        <f>('COMPRAS CONJ - FISICOS'!S156*'COMPRAS CONJ - PRECIOS'!S156)/1000</f>
        <v>0</v>
      </c>
      <c r="T156" s="459">
        <f>('COMPRAS CONJ - FISICOS'!T156*'COMPRAS CONJ - PRECIOS'!T156)/1000</f>
        <v>0</v>
      </c>
      <c r="U156" s="459">
        <f>('COMPRAS CONJ - FISICOS'!U156*'COMPRAS CONJ - PRECIOS'!U156)/1000</f>
        <v>0</v>
      </c>
      <c r="V156" s="459">
        <f>('COMPRAS CONJ - FISICOS'!V156*'COMPRAS CONJ - PRECIOS'!V156)/1000</f>
        <v>0</v>
      </c>
      <c r="W156" s="459">
        <f>('COMPRAS CONJ - FISICOS'!W156*'COMPRAS CONJ - PRECIOS'!W156)/1000</f>
        <v>0</v>
      </c>
      <c r="X156" s="459">
        <f>('COMPRAS CONJ - FISICOS'!X156*'COMPRAS CONJ - PRECIOS'!X156)/1000</f>
        <v>0</v>
      </c>
      <c r="Y156" s="459">
        <f>('COMPRAS CONJ - FISICOS'!Y156*'COMPRAS CONJ - PRECIOS'!Y156)/1000</f>
        <v>0</v>
      </c>
      <c r="Z156" s="459">
        <f>('COMPRAS CONJ - FISICOS'!Z156*'COMPRAS CONJ - PRECIOS'!Z156)/1000</f>
        <v>0</v>
      </c>
      <c r="AA156" s="459">
        <f>('COMPRAS CONJ - FISICOS'!AA156*'COMPRAS CONJ - PRECIOS'!AA156)/1000</f>
        <v>0</v>
      </c>
      <c r="AB156" s="459">
        <f>('COMPRAS CONJ - FISICOS'!AB156*'COMPRAS CONJ - PRECIOS'!AB156)/1000</f>
        <v>0</v>
      </c>
      <c r="AC156" s="459">
        <f>('COMPRAS CONJ - FISICOS'!AC156*'COMPRAS CONJ - PRECIOS'!AC156)/1000</f>
        <v>0</v>
      </c>
      <c r="AD156" s="459">
        <f>('COMPRAS CONJ - FISICOS'!AD156*'COMPRAS CONJ - PRECIOS'!AD156)/1000</f>
        <v>0</v>
      </c>
      <c r="AE156" s="459">
        <f>('COMPRAS CONJ - FISICOS'!AE156*'COMPRAS CONJ - PRECIOS'!AE156)/1000</f>
        <v>0</v>
      </c>
      <c r="AF156" s="459">
        <f>('COMPRAS CONJ - FISICOS'!AF156*'COMPRAS CONJ - PRECIOS'!AF156)/1000</f>
        <v>0</v>
      </c>
      <c r="AG156" s="459">
        <f>('COMPRAS CONJ - FISICOS'!AG156*'COMPRAS CONJ - PRECIOS'!AG156)/1000</f>
        <v>0</v>
      </c>
      <c r="AH156" s="459">
        <f>('COMPRAS CONJ - FISICOS'!AH156*'COMPRAS CONJ - PRECIOS'!AH156)/1000</f>
        <v>0</v>
      </c>
      <c r="AI156" s="459">
        <f>('COMPRAS CONJ - FISICOS'!AI156*'COMPRAS CONJ - PRECIOS'!AI156)/1000</f>
        <v>0</v>
      </c>
      <c r="AJ156" s="459">
        <f>('COMPRAS CONJ - FISICOS'!AJ156*'COMPRAS CONJ - PRECIOS'!AJ156)/1000</f>
        <v>0</v>
      </c>
      <c r="AK156" s="459">
        <f>('COMPRAS CONJ - FISICOS'!AK156*'COMPRAS CONJ - PRECIOS'!AK156)/1000</f>
        <v>0</v>
      </c>
      <c r="AL156" s="459">
        <f>('COMPRAS CONJ - FISICOS'!AL156*'COMPRAS CONJ - PRECIOS'!AL156)/1000</f>
        <v>0</v>
      </c>
      <c r="AM156" s="459">
        <f>('COMPRAS CONJ - FISICOS'!AM156*'COMPRAS CONJ - PRECIOS'!AM156)/1000</f>
        <v>0</v>
      </c>
      <c r="AN156" s="459">
        <f>('COMPRAS CONJ - FISICOS'!AN156*'COMPRAS CONJ - PRECIOS'!AN156)/1000</f>
        <v>0</v>
      </c>
      <c r="AO156" s="459">
        <f>('COMPRAS CONJ - FISICOS'!AO156*'COMPRAS CONJ - PRECIOS'!AO156)/1000</f>
        <v>0</v>
      </c>
      <c r="AP156" s="459">
        <f>('COMPRAS CONJ - FISICOS'!AP156*'COMPRAS CONJ - PRECIOS'!AP156)/1000</f>
        <v>0</v>
      </c>
      <c r="AQ156" s="459">
        <f>('COMPRAS CONJ - FISICOS'!AQ156*'COMPRAS CONJ - PRECIOS'!AQ156)/1000</f>
        <v>0</v>
      </c>
      <c r="AR156" s="459">
        <f>('COMPRAS CONJ - FISICOS'!AR156*'COMPRAS CONJ - PRECIOS'!AR156)/1000</f>
        <v>0</v>
      </c>
      <c r="AS156" s="459">
        <f>('COMPRAS CONJ - FISICOS'!AS156*'COMPRAS CONJ - PRECIOS'!AS156)/1000</f>
        <v>0</v>
      </c>
      <c r="AT156" s="459">
        <f>('COMPRAS CONJ - FISICOS'!AT156*'COMPRAS CONJ - PRECIOS'!AT156)/1000</f>
        <v>0</v>
      </c>
      <c r="AU156" s="459">
        <f>('COMPRAS CONJ - FISICOS'!AU156*'COMPRAS CONJ - PRECIOS'!AU156)/1000</f>
        <v>0</v>
      </c>
      <c r="AV156" s="459">
        <f>('COMPRAS CONJ - FISICOS'!AV156*'COMPRAS CONJ - PRECIOS'!AV156)/1000</f>
        <v>0</v>
      </c>
      <c r="AW156" s="459">
        <f>('COMPRAS CONJ - FISICOS'!AW156*'COMPRAS CONJ - PRECIOS'!AW156)/1000</f>
        <v>0</v>
      </c>
      <c r="AX156" s="459">
        <f>('COMPRAS CONJ - FISICOS'!AX156*'COMPRAS CONJ - PRECIOS'!AX156)/1000</f>
        <v>0</v>
      </c>
      <c r="AY156" s="459">
        <f>('COMPRAS CONJ - FISICOS'!AY156*'COMPRAS CONJ - PRECIOS'!AY156)/1000</f>
        <v>0</v>
      </c>
      <c r="AZ156" s="459">
        <f>('COMPRAS CONJ - FISICOS'!AZ156*'COMPRAS CONJ - PRECIOS'!AZ156)/1000</f>
        <v>0</v>
      </c>
      <c r="BA156" s="459">
        <f>('COMPRAS CONJ - FISICOS'!BA156*'COMPRAS CONJ - PRECIOS'!BA156)/1000</f>
        <v>0</v>
      </c>
      <c r="BB156" s="459">
        <f>('COMPRAS CONJ - FISICOS'!BB156*'COMPRAS CONJ - PRECIOS'!BB156)/1000</f>
        <v>0</v>
      </c>
      <c r="BC156" s="459">
        <f>('COMPRAS CONJ - FISICOS'!BC156*'COMPRAS CONJ - PRECIOS'!BC156)/1000</f>
        <v>0</v>
      </c>
      <c r="BD156" s="459">
        <f>('COMPRAS CONJ - FISICOS'!BD156*'COMPRAS CONJ - PRECIOS'!BD156)/1000</f>
        <v>0</v>
      </c>
      <c r="BE156" s="459">
        <f>('COMPRAS CONJ - FISICOS'!BE156*'COMPRAS CONJ - PRECIOS'!BE156)/1000</f>
        <v>0</v>
      </c>
      <c r="BF156" s="459">
        <f>('COMPRAS CONJ - FISICOS'!BF156*'COMPRAS CONJ - PRECIOS'!BF156)/1000</f>
        <v>0</v>
      </c>
      <c r="BG156" s="459">
        <f>('COMPRAS CONJ - FISICOS'!BG156*'COMPRAS CONJ - PRECIOS'!BG156)/1000</f>
        <v>0</v>
      </c>
      <c r="BH156" s="459">
        <f>('COMPRAS CONJ - FISICOS'!BH156*'COMPRAS CONJ - PRECIOS'!BH156)/1000</f>
        <v>0</v>
      </c>
      <c r="BI156" s="459">
        <f>('COMPRAS CONJ - FISICOS'!BI156*'COMPRAS CONJ - PRECIOS'!BI156)/1000</f>
        <v>0</v>
      </c>
      <c r="BJ156" s="459">
        <f>('COMPRAS CONJ - FISICOS'!BJ156*'COMPRAS CONJ - PRECIOS'!BJ156)/1000</f>
        <v>0</v>
      </c>
      <c r="BK156" s="459">
        <f>('COMPRAS CONJ - FISICOS'!BK156*'COMPRAS CONJ - PRECIOS'!BK156)/1000</f>
        <v>0</v>
      </c>
      <c r="BL156" s="459">
        <f>('COMPRAS CONJ - FISICOS'!BL156*'COMPRAS CONJ - PRECIOS'!BL156)/1000</f>
        <v>0</v>
      </c>
      <c r="BM156" s="459">
        <f>('COMPRAS CONJ - FISICOS'!BM156*'COMPRAS CONJ - PRECIOS'!BM156)/1000</f>
        <v>0</v>
      </c>
      <c r="BN156" s="459">
        <f>('COMPRAS CONJ - FISICOS'!BN156*'COMPRAS CONJ - PRECIOS'!BN156)/1000</f>
        <v>0</v>
      </c>
      <c r="BO156" s="459">
        <f>('COMPRAS CONJ - FISICOS'!BO156*'COMPRAS CONJ - PRECIOS'!BO156)/1000</f>
        <v>0</v>
      </c>
      <c r="BP156" s="459">
        <f>('COMPRAS CONJ - FISICOS'!BP156*'COMPRAS CONJ - PRECIOS'!BP156)/1000</f>
        <v>0</v>
      </c>
      <c r="BQ156" s="459">
        <f>('COMPRAS CONJ - FISICOS'!BQ156*'COMPRAS CONJ - PRECIOS'!BQ156)/1000</f>
        <v>0</v>
      </c>
      <c r="BR156" s="459">
        <f>('COMPRAS CONJ - FISICOS'!BR156*'COMPRAS CONJ - PRECIOS'!BR156)/1000</f>
        <v>0</v>
      </c>
      <c r="BS156" s="459">
        <f>('COMPRAS CONJ - FISICOS'!BS156*'COMPRAS CONJ - PRECIOS'!BS156)/1000</f>
        <v>0</v>
      </c>
      <c r="BT156" s="459">
        <f>('COMPRAS CONJ - FISICOS'!BT156*'COMPRAS CONJ - PRECIOS'!BT156)/1000</f>
        <v>0</v>
      </c>
      <c r="BU156" s="459">
        <f>('COMPRAS CONJ - FISICOS'!BU156*'COMPRAS CONJ - PRECIOS'!BU156)/1000</f>
        <v>0</v>
      </c>
      <c r="BV156" s="459">
        <f>('COMPRAS CONJ - FISICOS'!BV156*'COMPRAS CONJ - PRECIOS'!BV156)/1000</f>
        <v>0</v>
      </c>
      <c r="BW156" s="459">
        <f>('COMPRAS CONJ - FISICOS'!BW156*'COMPRAS CONJ - PRECIOS'!BW156)/1000</f>
        <v>0</v>
      </c>
      <c r="BX156" s="459">
        <f>('COMPRAS CONJ - FISICOS'!BX156*'COMPRAS CONJ - PRECIOS'!BX156)/1000</f>
        <v>0</v>
      </c>
      <c r="BY156" s="459">
        <f>('COMPRAS CONJ - FISICOS'!BY156*'COMPRAS CONJ - PRECIOS'!BY156)/1000</f>
        <v>0</v>
      </c>
      <c r="BZ156" s="459">
        <f>('COMPRAS CONJ - FISICOS'!BZ156*'COMPRAS CONJ - PRECIOS'!BZ156)/1000</f>
        <v>0</v>
      </c>
      <c r="CA156" s="459">
        <f>('COMPRAS CONJ - FISICOS'!CA156*'COMPRAS CONJ - PRECIOS'!CA156)/1000</f>
        <v>0</v>
      </c>
    </row>
    <row r="157" spans="1:79" x14ac:dyDescent="0.3">
      <c r="A157" s="9" t="s">
        <v>3398</v>
      </c>
      <c r="B157" s="15" t="s">
        <v>2830</v>
      </c>
      <c r="C157" s="438" t="s">
        <v>3642</v>
      </c>
      <c r="D157" s="498" t="s">
        <v>2820</v>
      </c>
      <c r="E157" s="439" t="s">
        <v>2831</v>
      </c>
      <c r="F157" s="439" t="s">
        <v>3643</v>
      </c>
      <c r="G157" s="439" t="s">
        <v>3644</v>
      </c>
      <c r="H157" s="439" t="s">
        <v>3637</v>
      </c>
      <c r="I157" s="13">
        <v>41.85</v>
      </c>
      <c r="J157" s="14">
        <v>20</v>
      </c>
      <c r="K157" s="24" t="s">
        <v>3707</v>
      </c>
      <c r="L157" s="24" t="s">
        <v>3707</v>
      </c>
      <c r="M157" s="439" t="s">
        <v>5735</v>
      </c>
      <c r="N157" s="459">
        <f>('COMPRAS CONJ - FISICOS'!N157*'COMPRAS CONJ - PRECIOS'!N157)/1000</f>
        <v>0</v>
      </c>
      <c r="O157" s="459">
        <f>('COMPRAS CONJ - FISICOS'!O157*'COMPRAS CONJ - PRECIOS'!O157)/1000</f>
        <v>0</v>
      </c>
      <c r="P157" s="459">
        <f>('COMPRAS CONJ - FISICOS'!P157*'COMPRAS CONJ - PRECIOS'!P157)/1000</f>
        <v>0</v>
      </c>
      <c r="Q157" s="459">
        <f>('COMPRAS CONJ - FISICOS'!Q157*'COMPRAS CONJ - PRECIOS'!Q157)/1000</f>
        <v>0</v>
      </c>
      <c r="R157" s="459">
        <f>('COMPRAS CONJ - FISICOS'!R157*'COMPRAS CONJ - PRECIOS'!R157)/1000</f>
        <v>0</v>
      </c>
      <c r="S157" s="459">
        <f>('COMPRAS CONJ - FISICOS'!S157*'COMPRAS CONJ - PRECIOS'!S157)/1000</f>
        <v>0</v>
      </c>
      <c r="T157" s="459">
        <f>('COMPRAS CONJ - FISICOS'!T157*'COMPRAS CONJ - PRECIOS'!T157)/1000</f>
        <v>0</v>
      </c>
      <c r="U157" s="459">
        <f>('COMPRAS CONJ - FISICOS'!U157*'COMPRAS CONJ - PRECIOS'!U157)/1000</f>
        <v>0</v>
      </c>
      <c r="V157" s="459">
        <f>('COMPRAS CONJ - FISICOS'!V157*'COMPRAS CONJ - PRECIOS'!V157)/1000</f>
        <v>0</v>
      </c>
      <c r="W157" s="459">
        <f>('COMPRAS CONJ - FISICOS'!W157*'COMPRAS CONJ - PRECIOS'!W157)/1000</f>
        <v>0</v>
      </c>
      <c r="X157" s="459">
        <f>('COMPRAS CONJ - FISICOS'!X157*'COMPRAS CONJ - PRECIOS'!X157)/1000</f>
        <v>0</v>
      </c>
      <c r="Y157" s="459">
        <f>('COMPRAS CONJ - FISICOS'!Y157*'COMPRAS CONJ - PRECIOS'!Y157)/1000</f>
        <v>0</v>
      </c>
      <c r="Z157" s="459">
        <f>('COMPRAS CONJ - FISICOS'!Z157*'COMPRAS CONJ - PRECIOS'!Z157)/1000</f>
        <v>0</v>
      </c>
      <c r="AA157" s="459">
        <f>('COMPRAS CONJ - FISICOS'!AA157*'COMPRAS CONJ - PRECIOS'!AA157)/1000</f>
        <v>0</v>
      </c>
      <c r="AB157" s="459">
        <f>('COMPRAS CONJ - FISICOS'!AB157*'COMPRAS CONJ - PRECIOS'!AB157)/1000</f>
        <v>0</v>
      </c>
      <c r="AC157" s="459">
        <f>('COMPRAS CONJ - FISICOS'!AC157*'COMPRAS CONJ - PRECIOS'!AC157)/1000</f>
        <v>0</v>
      </c>
      <c r="AD157" s="459">
        <f>('COMPRAS CONJ - FISICOS'!AD157*'COMPRAS CONJ - PRECIOS'!AD157)/1000</f>
        <v>0</v>
      </c>
      <c r="AE157" s="459">
        <f>('COMPRAS CONJ - FISICOS'!AE157*'COMPRAS CONJ - PRECIOS'!AE157)/1000</f>
        <v>0</v>
      </c>
      <c r="AF157" s="459">
        <f>('COMPRAS CONJ - FISICOS'!AF157*'COMPRAS CONJ - PRECIOS'!AF157)/1000</f>
        <v>0</v>
      </c>
      <c r="AG157" s="459">
        <f>('COMPRAS CONJ - FISICOS'!AG157*'COMPRAS CONJ - PRECIOS'!AG157)/1000</f>
        <v>0</v>
      </c>
      <c r="AH157" s="459">
        <f>('COMPRAS CONJ - FISICOS'!AH157*'COMPRAS CONJ - PRECIOS'!AH157)/1000</f>
        <v>0</v>
      </c>
      <c r="AI157" s="459">
        <f>('COMPRAS CONJ - FISICOS'!AI157*'COMPRAS CONJ - PRECIOS'!AI157)/1000</f>
        <v>0</v>
      </c>
      <c r="AJ157" s="459">
        <f>('COMPRAS CONJ - FISICOS'!AJ157*'COMPRAS CONJ - PRECIOS'!AJ157)/1000</f>
        <v>0</v>
      </c>
      <c r="AK157" s="459">
        <f>('COMPRAS CONJ - FISICOS'!AK157*'COMPRAS CONJ - PRECIOS'!AK157)/1000</f>
        <v>0</v>
      </c>
      <c r="AL157" s="459">
        <f>('COMPRAS CONJ - FISICOS'!AL157*'COMPRAS CONJ - PRECIOS'!AL157)/1000</f>
        <v>0</v>
      </c>
      <c r="AM157" s="459">
        <f>('COMPRAS CONJ - FISICOS'!AM157*'COMPRAS CONJ - PRECIOS'!AM157)/1000</f>
        <v>0</v>
      </c>
      <c r="AN157" s="459">
        <f>('COMPRAS CONJ - FISICOS'!AN157*'COMPRAS CONJ - PRECIOS'!AN157)/1000</f>
        <v>0</v>
      </c>
      <c r="AO157" s="459">
        <f>('COMPRAS CONJ - FISICOS'!AO157*'COMPRAS CONJ - PRECIOS'!AO157)/1000</f>
        <v>0</v>
      </c>
      <c r="AP157" s="459">
        <f>('COMPRAS CONJ - FISICOS'!AP157*'COMPRAS CONJ - PRECIOS'!AP157)/1000</f>
        <v>0</v>
      </c>
      <c r="AQ157" s="459">
        <f>('COMPRAS CONJ - FISICOS'!AQ157*'COMPRAS CONJ - PRECIOS'!AQ157)/1000</f>
        <v>0</v>
      </c>
      <c r="AR157" s="459">
        <f>('COMPRAS CONJ - FISICOS'!AR157*'COMPRAS CONJ - PRECIOS'!AR157)/1000</f>
        <v>0</v>
      </c>
      <c r="AS157" s="459">
        <f>('COMPRAS CONJ - FISICOS'!AS157*'COMPRAS CONJ - PRECIOS'!AS157)/1000</f>
        <v>0</v>
      </c>
      <c r="AT157" s="459">
        <f>('COMPRAS CONJ - FISICOS'!AT157*'COMPRAS CONJ - PRECIOS'!AT157)/1000</f>
        <v>0</v>
      </c>
      <c r="AU157" s="459">
        <f>('COMPRAS CONJ - FISICOS'!AU157*'COMPRAS CONJ - PRECIOS'!AU157)/1000</f>
        <v>0</v>
      </c>
      <c r="AV157" s="459">
        <f>('COMPRAS CONJ - FISICOS'!AV157*'COMPRAS CONJ - PRECIOS'!AV157)/1000</f>
        <v>0</v>
      </c>
      <c r="AW157" s="459">
        <f>('COMPRAS CONJ - FISICOS'!AW157*'COMPRAS CONJ - PRECIOS'!AW157)/1000</f>
        <v>0</v>
      </c>
      <c r="AX157" s="459">
        <f>('COMPRAS CONJ - FISICOS'!AX157*'COMPRAS CONJ - PRECIOS'!AX157)/1000</f>
        <v>0</v>
      </c>
      <c r="AY157" s="459">
        <f>('COMPRAS CONJ - FISICOS'!AY157*'COMPRAS CONJ - PRECIOS'!AY157)/1000</f>
        <v>0</v>
      </c>
      <c r="AZ157" s="459">
        <f>('COMPRAS CONJ - FISICOS'!AZ157*'COMPRAS CONJ - PRECIOS'!AZ157)/1000</f>
        <v>0</v>
      </c>
      <c r="BA157" s="459">
        <f>('COMPRAS CONJ - FISICOS'!BA157*'COMPRAS CONJ - PRECIOS'!BA157)/1000</f>
        <v>0</v>
      </c>
      <c r="BB157" s="459">
        <f>('COMPRAS CONJ - FISICOS'!BB157*'COMPRAS CONJ - PRECIOS'!BB157)/1000</f>
        <v>0</v>
      </c>
      <c r="BC157" s="459">
        <f>('COMPRAS CONJ - FISICOS'!BC157*'COMPRAS CONJ - PRECIOS'!BC157)/1000</f>
        <v>0</v>
      </c>
      <c r="BD157" s="459">
        <f>('COMPRAS CONJ - FISICOS'!BD157*'COMPRAS CONJ - PRECIOS'!BD157)/1000</f>
        <v>0</v>
      </c>
      <c r="BE157" s="459">
        <f>('COMPRAS CONJ - FISICOS'!BE157*'COMPRAS CONJ - PRECIOS'!BE157)/1000</f>
        <v>0</v>
      </c>
      <c r="BF157" s="459">
        <f>('COMPRAS CONJ - FISICOS'!BF157*'COMPRAS CONJ - PRECIOS'!BF157)/1000</f>
        <v>0</v>
      </c>
      <c r="BG157" s="459">
        <f>('COMPRAS CONJ - FISICOS'!BG157*'COMPRAS CONJ - PRECIOS'!BG157)/1000</f>
        <v>0</v>
      </c>
      <c r="BH157" s="459">
        <f>('COMPRAS CONJ - FISICOS'!BH157*'COMPRAS CONJ - PRECIOS'!BH157)/1000</f>
        <v>0</v>
      </c>
      <c r="BI157" s="459">
        <f>('COMPRAS CONJ - FISICOS'!BI157*'COMPRAS CONJ - PRECIOS'!BI157)/1000</f>
        <v>0</v>
      </c>
      <c r="BJ157" s="459">
        <f>('COMPRAS CONJ - FISICOS'!BJ157*'COMPRAS CONJ - PRECIOS'!BJ157)/1000</f>
        <v>0</v>
      </c>
      <c r="BK157" s="459">
        <f>('COMPRAS CONJ - FISICOS'!BK157*'COMPRAS CONJ - PRECIOS'!BK157)/1000</f>
        <v>0</v>
      </c>
      <c r="BL157" s="459">
        <f>('COMPRAS CONJ - FISICOS'!BL157*'COMPRAS CONJ - PRECIOS'!BL157)/1000</f>
        <v>0</v>
      </c>
      <c r="BM157" s="459">
        <f>('COMPRAS CONJ - FISICOS'!BM157*'COMPRAS CONJ - PRECIOS'!BM157)/1000</f>
        <v>0</v>
      </c>
      <c r="BN157" s="459">
        <f>('COMPRAS CONJ - FISICOS'!BN157*'COMPRAS CONJ - PRECIOS'!BN157)/1000</f>
        <v>0</v>
      </c>
      <c r="BO157" s="459">
        <f>('COMPRAS CONJ - FISICOS'!BO157*'COMPRAS CONJ - PRECIOS'!BO157)/1000</f>
        <v>0</v>
      </c>
      <c r="BP157" s="459">
        <f>('COMPRAS CONJ - FISICOS'!BP157*'COMPRAS CONJ - PRECIOS'!BP157)/1000</f>
        <v>0</v>
      </c>
      <c r="BQ157" s="459">
        <f>('COMPRAS CONJ - FISICOS'!BQ157*'COMPRAS CONJ - PRECIOS'!BQ157)/1000</f>
        <v>0</v>
      </c>
      <c r="BR157" s="459">
        <f>('COMPRAS CONJ - FISICOS'!BR157*'COMPRAS CONJ - PRECIOS'!BR157)/1000</f>
        <v>0</v>
      </c>
      <c r="BS157" s="459">
        <f>('COMPRAS CONJ - FISICOS'!BS157*'COMPRAS CONJ - PRECIOS'!BS157)/1000</f>
        <v>0</v>
      </c>
      <c r="BT157" s="459">
        <f>('COMPRAS CONJ - FISICOS'!BT157*'COMPRAS CONJ - PRECIOS'!BT157)/1000</f>
        <v>0</v>
      </c>
      <c r="BU157" s="459">
        <f>('COMPRAS CONJ - FISICOS'!BU157*'COMPRAS CONJ - PRECIOS'!BU157)/1000</f>
        <v>0</v>
      </c>
      <c r="BV157" s="459">
        <f>('COMPRAS CONJ - FISICOS'!BV157*'COMPRAS CONJ - PRECIOS'!BV157)/1000</f>
        <v>0</v>
      </c>
      <c r="BW157" s="459">
        <f>('COMPRAS CONJ - FISICOS'!BW157*'COMPRAS CONJ - PRECIOS'!BW157)/1000</f>
        <v>0</v>
      </c>
      <c r="BX157" s="459">
        <f>('COMPRAS CONJ - FISICOS'!BX157*'COMPRAS CONJ - PRECIOS'!BX157)/1000</f>
        <v>0</v>
      </c>
      <c r="BY157" s="459">
        <f>('COMPRAS CONJ - FISICOS'!BY157*'COMPRAS CONJ - PRECIOS'!BY157)/1000</f>
        <v>0</v>
      </c>
      <c r="BZ157" s="459">
        <f>('COMPRAS CONJ - FISICOS'!BZ157*'COMPRAS CONJ - PRECIOS'!BZ157)/1000</f>
        <v>0</v>
      </c>
      <c r="CA157" s="459">
        <f>('COMPRAS CONJ - FISICOS'!CA157*'COMPRAS CONJ - PRECIOS'!CA157)/1000</f>
        <v>0</v>
      </c>
    </row>
    <row r="158" spans="1:79" x14ac:dyDescent="0.3">
      <c r="A158" s="9" t="s">
        <v>3398</v>
      </c>
      <c r="B158" s="15" t="s">
        <v>2830</v>
      </c>
      <c r="C158" s="438" t="s">
        <v>3645</v>
      </c>
      <c r="D158" s="11" t="s">
        <v>2815</v>
      </c>
      <c r="E158" s="9" t="s">
        <v>3408</v>
      </c>
      <c r="F158" s="9" t="s">
        <v>3646</v>
      </c>
      <c r="G158" s="9" t="s">
        <v>3647</v>
      </c>
      <c r="H158" s="12" t="s">
        <v>3637</v>
      </c>
      <c r="I158" s="13">
        <v>51.9</v>
      </c>
      <c r="J158" s="14">
        <v>26.85</v>
      </c>
      <c r="K158" s="24">
        <v>43383</v>
      </c>
      <c r="L158" s="24">
        <v>51501</v>
      </c>
      <c r="M158" s="689"/>
      <c r="N158" s="459">
        <f>('COMPRAS CONJ - FISICOS'!N158*'COMPRAS CONJ - PRECIOS'!N158)/1000</f>
        <v>0</v>
      </c>
      <c r="O158" s="459">
        <f>('COMPRAS CONJ - FISICOS'!O158*'COMPRAS CONJ - PRECIOS'!O158)/1000</f>
        <v>0</v>
      </c>
      <c r="P158" s="459">
        <f>('COMPRAS CONJ - FISICOS'!P158*'COMPRAS CONJ - PRECIOS'!P158)/1000</f>
        <v>0</v>
      </c>
      <c r="Q158" s="459">
        <f>('COMPRAS CONJ - FISICOS'!Q158*'COMPRAS CONJ - PRECIOS'!Q158)/1000</f>
        <v>0</v>
      </c>
      <c r="R158" s="459">
        <f>('COMPRAS CONJ - FISICOS'!R158*'COMPRAS CONJ - PRECIOS'!R158)/1000</f>
        <v>0</v>
      </c>
      <c r="S158" s="459">
        <f>('COMPRAS CONJ - FISICOS'!S158*'COMPRAS CONJ - PRECIOS'!S158)/1000</f>
        <v>0</v>
      </c>
      <c r="T158" s="459">
        <f>('COMPRAS CONJ - FISICOS'!T158*'COMPRAS CONJ - PRECIOS'!T158)/1000</f>
        <v>0</v>
      </c>
      <c r="U158" s="459">
        <f>('COMPRAS CONJ - FISICOS'!U158*'COMPRAS CONJ - PRECIOS'!U158)/1000</f>
        <v>0</v>
      </c>
      <c r="V158" s="459">
        <f>('COMPRAS CONJ - FISICOS'!V158*'COMPRAS CONJ - PRECIOS'!V158)/1000</f>
        <v>0</v>
      </c>
      <c r="W158" s="459">
        <f>('COMPRAS CONJ - FISICOS'!W158*'COMPRAS CONJ - PRECIOS'!W158)/1000</f>
        <v>0</v>
      </c>
      <c r="X158" s="459">
        <f>('COMPRAS CONJ - FISICOS'!X158*'COMPRAS CONJ - PRECIOS'!X158)/1000</f>
        <v>0</v>
      </c>
      <c r="Y158" s="459">
        <f>('COMPRAS CONJ - FISICOS'!Y158*'COMPRAS CONJ - PRECIOS'!Y158)/1000</f>
        <v>0</v>
      </c>
      <c r="Z158" s="459">
        <f>('COMPRAS CONJ - FISICOS'!Z158*'COMPRAS CONJ - PRECIOS'!Z158)/1000</f>
        <v>0</v>
      </c>
      <c r="AA158" s="459">
        <f>('COMPRAS CONJ - FISICOS'!AA158*'COMPRAS CONJ - PRECIOS'!AA158)/1000</f>
        <v>0</v>
      </c>
      <c r="AB158" s="459">
        <f>('COMPRAS CONJ - FISICOS'!AB158*'COMPRAS CONJ - PRECIOS'!AB158)/1000</f>
        <v>0</v>
      </c>
      <c r="AC158" s="459">
        <f>('COMPRAS CONJ - FISICOS'!AC158*'COMPRAS CONJ - PRECIOS'!AC158)/1000</f>
        <v>0</v>
      </c>
      <c r="AD158" s="459">
        <f>('COMPRAS CONJ - FISICOS'!AD158*'COMPRAS CONJ - PRECIOS'!AD158)/1000</f>
        <v>0</v>
      </c>
      <c r="AE158" s="459">
        <f>('COMPRAS CONJ - FISICOS'!AE158*'COMPRAS CONJ - PRECIOS'!AE158)/1000</f>
        <v>0</v>
      </c>
      <c r="AF158" s="459">
        <f>('COMPRAS CONJ - FISICOS'!AF158*'COMPRAS CONJ - PRECIOS'!AF158)/1000</f>
        <v>0</v>
      </c>
      <c r="AG158" s="459">
        <f>('COMPRAS CONJ - FISICOS'!AG158*'COMPRAS CONJ - PRECIOS'!AG158)/1000</f>
        <v>0</v>
      </c>
      <c r="AH158" s="459">
        <f>('COMPRAS CONJ - FISICOS'!AH158*'COMPRAS CONJ - PRECIOS'!AH158)/1000</f>
        <v>0</v>
      </c>
      <c r="AI158" s="459">
        <f>('COMPRAS CONJ - FISICOS'!AI158*'COMPRAS CONJ - PRECIOS'!AI158)/1000</f>
        <v>0</v>
      </c>
      <c r="AJ158" s="459">
        <f>('COMPRAS CONJ - FISICOS'!AJ158*'COMPRAS CONJ - PRECIOS'!AJ158)/1000</f>
        <v>0</v>
      </c>
      <c r="AK158" s="459">
        <f>('COMPRAS CONJ - FISICOS'!AK158*'COMPRAS CONJ - PRECIOS'!AK158)/1000</f>
        <v>0</v>
      </c>
      <c r="AL158" s="459">
        <f>('COMPRAS CONJ - FISICOS'!AL158*'COMPRAS CONJ - PRECIOS'!AL158)/1000</f>
        <v>0</v>
      </c>
      <c r="AM158" s="459">
        <f>('COMPRAS CONJ - FISICOS'!AM158*'COMPRAS CONJ - PRECIOS'!AM158)/1000</f>
        <v>0</v>
      </c>
      <c r="AN158" s="459">
        <f>('COMPRAS CONJ - FISICOS'!AN158*'COMPRAS CONJ - PRECIOS'!AN158)/1000</f>
        <v>0</v>
      </c>
      <c r="AO158" s="459">
        <f>('COMPRAS CONJ - FISICOS'!AO158*'COMPRAS CONJ - PRECIOS'!AO158)/1000</f>
        <v>0</v>
      </c>
      <c r="AP158" s="459">
        <f>('COMPRAS CONJ - FISICOS'!AP158*'COMPRAS CONJ - PRECIOS'!AP158)/1000</f>
        <v>0</v>
      </c>
      <c r="AQ158" s="459">
        <f>('COMPRAS CONJ - FISICOS'!AQ158*'COMPRAS CONJ - PRECIOS'!AQ158)/1000</f>
        <v>0</v>
      </c>
      <c r="AR158" s="459">
        <f>('COMPRAS CONJ - FISICOS'!AR158*'COMPRAS CONJ - PRECIOS'!AR158)/1000</f>
        <v>0</v>
      </c>
      <c r="AS158" s="459">
        <f>('COMPRAS CONJ - FISICOS'!AS158*'COMPRAS CONJ - PRECIOS'!AS158)/1000</f>
        <v>0</v>
      </c>
      <c r="AT158" s="459">
        <f>('COMPRAS CONJ - FISICOS'!AT158*'COMPRAS CONJ - PRECIOS'!AT158)/1000</f>
        <v>0</v>
      </c>
      <c r="AU158" s="459">
        <f>('COMPRAS CONJ - FISICOS'!AU158*'COMPRAS CONJ - PRECIOS'!AU158)/1000</f>
        <v>0</v>
      </c>
      <c r="AV158" s="459">
        <f>('COMPRAS CONJ - FISICOS'!AV158*'COMPRAS CONJ - PRECIOS'!AV158)/1000</f>
        <v>0</v>
      </c>
      <c r="AW158" s="459">
        <f>('COMPRAS CONJ - FISICOS'!AW158*'COMPRAS CONJ - PRECIOS'!AW158)/1000</f>
        <v>0</v>
      </c>
      <c r="AX158" s="459">
        <f>('COMPRAS CONJ - FISICOS'!AX158*'COMPRAS CONJ - PRECIOS'!AX158)/1000</f>
        <v>0</v>
      </c>
      <c r="AY158" s="459">
        <f>('COMPRAS CONJ - FISICOS'!AY158*'COMPRAS CONJ - PRECIOS'!AY158)/1000</f>
        <v>0</v>
      </c>
      <c r="AZ158" s="459">
        <f>('COMPRAS CONJ - FISICOS'!AZ158*'COMPRAS CONJ - PRECIOS'!AZ158)/1000</f>
        <v>0</v>
      </c>
      <c r="BA158" s="459">
        <f>('COMPRAS CONJ - FISICOS'!BA158*'COMPRAS CONJ - PRECIOS'!BA158)/1000</f>
        <v>0</v>
      </c>
      <c r="BB158" s="459">
        <f>('COMPRAS CONJ - FISICOS'!BB158*'COMPRAS CONJ - PRECIOS'!BB158)/1000</f>
        <v>0</v>
      </c>
      <c r="BC158" s="459">
        <f>('COMPRAS CONJ - FISICOS'!BC158*'COMPRAS CONJ - PRECIOS'!BC158)/1000</f>
        <v>0</v>
      </c>
      <c r="BD158" s="459">
        <f>('COMPRAS CONJ - FISICOS'!BD158*'COMPRAS CONJ - PRECIOS'!BD158)/1000</f>
        <v>0</v>
      </c>
      <c r="BE158" s="459">
        <f>('COMPRAS CONJ - FISICOS'!BE158*'COMPRAS CONJ - PRECIOS'!BE158)/1000</f>
        <v>0</v>
      </c>
      <c r="BF158" s="459">
        <f>('COMPRAS CONJ - FISICOS'!BF158*'COMPRAS CONJ - PRECIOS'!BF158)/1000</f>
        <v>0</v>
      </c>
      <c r="BG158" s="459">
        <f>('COMPRAS CONJ - FISICOS'!BG158*'COMPRAS CONJ - PRECIOS'!BG158)/1000</f>
        <v>0</v>
      </c>
      <c r="BH158" s="459">
        <f>('COMPRAS CONJ - FISICOS'!BH158*'COMPRAS CONJ - PRECIOS'!BH158)/1000</f>
        <v>0</v>
      </c>
      <c r="BI158" s="459">
        <f>('COMPRAS CONJ - FISICOS'!BI158*'COMPRAS CONJ - PRECIOS'!BI158)/1000</f>
        <v>0</v>
      </c>
      <c r="BJ158" s="459">
        <f>('COMPRAS CONJ - FISICOS'!BJ158*'COMPRAS CONJ - PRECIOS'!BJ158)/1000</f>
        <v>0</v>
      </c>
      <c r="BK158" s="459">
        <f>('COMPRAS CONJ - FISICOS'!BK158*'COMPRAS CONJ - PRECIOS'!BK158)/1000</f>
        <v>0</v>
      </c>
      <c r="BL158" s="459">
        <f>('COMPRAS CONJ - FISICOS'!BL158*'COMPRAS CONJ - PRECIOS'!BL158)/1000</f>
        <v>0</v>
      </c>
      <c r="BM158" s="459">
        <f>('COMPRAS CONJ - FISICOS'!BM158*'COMPRAS CONJ - PRECIOS'!BM158)/1000</f>
        <v>0</v>
      </c>
      <c r="BN158" s="459">
        <f>('COMPRAS CONJ - FISICOS'!BN158*'COMPRAS CONJ - PRECIOS'!BN158)/1000</f>
        <v>0</v>
      </c>
      <c r="BO158" s="459">
        <f>('COMPRAS CONJ - FISICOS'!BO158*'COMPRAS CONJ - PRECIOS'!BO158)/1000</f>
        <v>0</v>
      </c>
      <c r="BP158" s="459">
        <f>('COMPRAS CONJ - FISICOS'!BP158*'COMPRAS CONJ - PRECIOS'!BP158)/1000</f>
        <v>0</v>
      </c>
      <c r="BQ158" s="459">
        <f>('COMPRAS CONJ - FISICOS'!BQ158*'COMPRAS CONJ - PRECIOS'!BQ158)/1000</f>
        <v>0</v>
      </c>
      <c r="BR158" s="459">
        <f>('COMPRAS CONJ - FISICOS'!BR158*'COMPRAS CONJ - PRECIOS'!BR158)/1000</f>
        <v>0</v>
      </c>
      <c r="BS158" s="459">
        <f>('COMPRAS CONJ - FISICOS'!BS158*'COMPRAS CONJ - PRECIOS'!BS158)/1000</f>
        <v>0</v>
      </c>
      <c r="BT158" s="459">
        <f>('COMPRAS CONJ - FISICOS'!BT158*'COMPRAS CONJ - PRECIOS'!BT158)/1000</f>
        <v>0</v>
      </c>
      <c r="BU158" s="459">
        <f>('COMPRAS CONJ - FISICOS'!BU158*'COMPRAS CONJ - PRECIOS'!BU158)/1000</f>
        <v>0</v>
      </c>
      <c r="BV158" s="459">
        <f>('COMPRAS CONJ - FISICOS'!BV158*'COMPRAS CONJ - PRECIOS'!BV158)/1000</f>
        <v>0</v>
      </c>
      <c r="BW158" s="459">
        <f>('COMPRAS CONJ - FISICOS'!BW158*'COMPRAS CONJ - PRECIOS'!BW158)/1000</f>
        <v>0</v>
      </c>
      <c r="BX158" s="459">
        <f>('COMPRAS CONJ - FISICOS'!BX158*'COMPRAS CONJ - PRECIOS'!BX158)/1000</f>
        <v>0</v>
      </c>
      <c r="BY158" s="459">
        <f>('COMPRAS CONJ - FISICOS'!BY158*'COMPRAS CONJ - PRECIOS'!BY158)/1000</f>
        <v>0</v>
      </c>
      <c r="BZ158" s="459">
        <f>('COMPRAS CONJ - FISICOS'!BZ158*'COMPRAS CONJ - PRECIOS'!BZ158)/1000</f>
        <v>0</v>
      </c>
      <c r="CA158" s="459">
        <f>('COMPRAS CONJ - FISICOS'!CA158*'COMPRAS CONJ - PRECIOS'!CA158)/1000</f>
        <v>0</v>
      </c>
    </row>
    <row r="159" spans="1:79" x14ac:dyDescent="0.3">
      <c r="A159" s="9" t="s">
        <v>3425</v>
      </c>
      <c r="B159" s="15" t="s">
        <v>2830</v>
      </c>
      <c r="C159" s="438" t="s">
        <v>3648</v>
      </c>
      <c r="D159" s="11" t="s">
        <v>2825</v>
      </c>
      <c r="E159" s="9" t="s">
        <v>2850</v>
      </c>
      <c r="F159" s="9" t="s">
        <v>3649</v>
      </c>
      <c r="G159" s="9" t="s">
        <v>3650</v>
      </c>
      <c r="H159" s="12" t="s">
        <v>3637</v>
      </c>
      <c r="I159" s="13">
        <v>40.799999999999997</v>
      </c>
      <c r="J159" s="14">
        <v>72</v>
      </c>
      <c r="K159" s="24">
        <v>43187</v>
      </c>
      <c r="L159" s="24">
        <v>51501</v>
      </c>
      <c r="M159" s="689"/>
      <c r="N159" s="459">
        <f>('COMPRAS CONJ - FISICOS'!N159*'COMPRAS CONJ - PRECIOS'!N159)/1000</f>
        <v>0</v>
      </c>
      <c r="O159" s="459">
        <f>('COMPRAS CONJ - FISICOS'!O159*'COMPRAS CONJ - PRECIOS'!O159)/1000</f>
        <v>0</v>
      </c>
      <c r="P159" s="459">
        <f>('COMPRAS CONJ - FISICOS'!P159*'COMPRAS CONJ - PRECIOS'!P159)/1000</f>
        <v>0</v>
      </c>
      <c r="Q159" s="459">
        <f>('COMPRAS CONJ - FISICOS'!Q159*'COMPRAS CONJ - PRECIOS'!Q159)/1000</f>
        <v>0</v>
      </c>
      <c r="R159" s="459">
        <f>('COMPRAS CONJ - FISICOS'!R159*'COMPRAS CONJ - PRECIOS'!R159)/1000</f>
        <v>0</v>
      </c>
      <c r="S159" s="459">
        <f>('COMPRAS CONJ - FISICOS'!S159*'COMPRAS CONJ - PRECIOS'!S159)/1000</f>
        <v>0</v>
      </c>
      <c r="T159" s="459">
        <f>('COMPRAS CONJ - FISICOS'!T159*'COMPRAS CONJ - PRECIOS'!T159)/1000</f>
        <v>0</v>
      </c>
      <c r="U159" s="459">
        <f>('COMPRAS CONJ - FISICOS'!U159*'COMPRAS CONJ - PRECIOS'!U159)/1000</f>
        <v>0</v>
      </c>
      <c r="V159" s="459">
        <f>('COMPRAS CONJ - FISICOS'!V159*'COMPRAS CONJ - PRECIOS'!V159)/1000</f>
        <v>0</v>
      </c>
      <c r="W159" s="459">
        <f>('COMPRAS CONJ - FISICOS'!W159*'COMPRAS CONJ - PRECIOS'!W159)/1000</f>
        <v>0</v>
      </c>
      <c r="X159" s="459">
        <f>('COMPRAS CONJ - FISICOS'!X159*'COMPRAS CONJ - PRECIOS'!X159)/1000</f>
        <v>0</v>
      </c>
      <c r="Y159" s="459">
        <f>('COMPRAS CONJ - FISICOS'!Y159*'COMPRAS CONJ - PRECIOS'!Y159)/1000</f>
        <v>0</v>
      </c>
      <c r="Z159" s="459">
        <f>('COMPRAS CONJ - FISICOS'!Z159*'COMPRAS CONJ - PRECIOS'!Z159)/1000</f>
        <v>0</v>
      </c>
      <c r="AA159" s="459">
        <f>('COMPRAS CONJ - FISICOS'!AA159*'COMPRAS CONJ - PRECIOS'!AA159)/1000</f>
        <v>0</v>
      </c>
      <c r="AB159" s="459">
        <f>('COMPRAS CONJ - FISICOS'!AB159*'COMPRAS CONJ - PRECIOS'!AB159)/1000</f>
        <v>0</v>
      </c>
      <c r="AC159" s="459">
        <f>('COMPRAS CONJ - FISICOS'!AC159*'COMPRAS CONJ - PRECIOS'!AC159)/1000</f>
        <v>0</v>
      </c>
      <c r="AD159" s="459">
        <f>('COMPRAS CONJ - FISICOS'!AD159*'COMPRAS CONJ - PRECIOS'!AD159)/1000</f>
        <v>0</v>
      </c>
      <c r="AE159" s="459">
        <f>('COMPRAS CONJ - FISICOS'!AE159*'COMPRAS CONJ - PRECIOS'!AE159)/1000</f>
        <v>0</v>
      </c>
      <c r="AF159" s="459">
        <f>('COMPRAS CONJ - FISICOS'!AF159*'COMPRAS CONJ - PRECIOS'!AF159)/1000</f>
        <v>0</v>
      </c>
      <c r="AG159" s="459">
        <f>('COMPRAS CONJ - FISICOS'!AG159*'COMPRAS CONJ - PRECIOS'!AG159)/1000</f>
        <v>0</v>
      </c>
      <c r="AH159" s="459">
        <f>('COMPRAS CONJ - FISICOS'!AH159*'COMPRAS CONJ - PRECIOS'!AH159)/1000</f>
        <v>0</v>
      </c>
      <c r="AI159" s="459">
        <f>('COMPRAS CONJ - FISICOS'!AI159*'COMPRAS CONJ - PRECIOS'!AI159)/1000</f>
        <v>0</v>
      </c>
      <c r="AJ159" s="459">
        <f>('COMPRAS CONJ - FISICOS'!AJ159*'COMPRAS CONJ - PRECIOS'!AJ159)/1000</f>
        <v>0</v>
      </c>
      <c r="AK159" s="459">
        <f>('COMPRAS CONJ - FISICOS'!AK159*'COMPRAS CONJ - PRECIOS'!AK159)/1000</f>
        <v>0</v>
      </c>
      <c r="AL159" s="459">
        <f>('COMPRAS CONJ - FISICOS'!AL159*'COMPRAS CONJ - PRECIOS'!AL159)/1000</f>
        <v>0</v>
      </c>
      <c r="AM159" s="459">
        <f>('COMPRAS CONJ - FISICOS'!AM159*'COMPRAS CONJ - PRECIOS'!AM159)/1000</f>
        <v>0</v>
      </c>
      <c r="AN159" s="459">
        <f>('COMPRAS CONJ - FISICOS'!AN159*'COMPRAS CONJ - PRECIOS'!AN159)/1000</f>
        <v>0</v>
      </c>
      <c r="AO159" s="459">
        <f>('COMPRAS CONJ - FISICOS'!AO159*'COMPRAS CONJ - PRECIOS'!AO159)/1000</f>
        <v>0</v>
      </c>
      <c r="AP159" s="459">
        <f>('COMPRAS CONJ - FISICOS'!AP159*'COMPRAS CONJ - PRECIOS'!AP159)/1000</f>
        <v>0</v>
      </c>
      <c r="AQ159" s="459">
        <f>('COMPRAS CONJ - FISICOS'!AQ159*'COMPRAS CONJ - PRECIOS'!AQ159)/1000</f>
        <v>0</v>
      </c>
      <c r="AR159" s="459">
        <f>('COMPRAS CONJ - FISICOS'!AR159*'COMPRAS CONJ - PRECIOS'!AR159)/1000</f>
        <v>0</v>
      </c>
      <c r="AS159" s="459">
        <f>('COMPRAS CONJ - FISICOS'!AS159*'COMPRAS CONJ - PRECIOS'!AS159)/1000</f>
        <v>0</v>
      </c>
      <c r="AT159" s="459">
        <f>('COMPRAS CONJ - FISICOS'!AT159*'COMPRAS CONJ - PRECIOS'!AT159)/1000</f>
        <v>0</v>
      </c>
      <c r="AU159" s="459">
        <f>('COMPRAS CONJ - FISICOS'!AU159*'COMPRAS CONJ - PRECIOS'!AU159)/1000</f>
        <v>0</v>
      </c>
      <c r="AV159" s="459">
        <f>('COMPRAS CONJ - FISICOS'!AV159*'COMPRAS CONJ - PRECIOS'!AV159)/1000</f>
        <v>0</v>
      </c>
      <c r="AW159" s="459">
        <f>('COMPRAS CONJ - FISICOS'!AW159*'COMPRAS CONJ - PRECIOS'!AW159)/1000</f>
        <v>0</v>
      </c>
      <c r="AX159" s="459">
        <f>('COMPRAS CONJ - FISICOS'!AX159*'COMPRAS CONJ - PRECIOS'!AX159)/1000</f>
        <v>0</v>
      </c>
      <c r="AY159" s="459">
        <f>('COMPRAS CONJ - FISICOS'!AY159*'COMPRAS CONJ - PRECIOS'!AY159)/1000</f>
        <v>0</v>
      </c>
      <c r="AZ159" s="459">
        <f>('COMPRAS CONJ - FISICOS'!AZ159*'COMPRAS CONJ - PRECIOS'!AZ159)/1000</f>
        <v>0</v>
      </c>
      <c r="BA159" s="459">
        <f>('COMPRAS CONJ - FISICOS'!BA159*'COMPRAS CONJ - PRECIOS'!BA159)/1000</f>
        <v>0</v>
      </c>
      <c r="BB159" s="459">
        <f>('COMPRAS CONJ - FISICOS'!BB159*'COMPRAS CONJ - PRECIOS'!BB159)/1000</f>
        <v>0</v>
      </c>
      <c r="BC159" s="459">
        <f>('COMPRAS CONJ - FISICOS'!BC159*'COMPRAS CONJ - PRECIOS'!BC159)/1000</f>
        <v>0</v>
      </c>
      <c r="BD159" s="459">
        <f>('COMPRAS CONJ - FISICOS'!BD159*'COMPRAS CONJ - PRECIOS'!BD159)/1000</f>
        <v>0</v>
      </c>
      <c r="BE159" s="459">
        <f>('COMPRAS CONJ - FISICOS'!BE159*'COMPRAS CONJ - PRECIOS'!BE159)/1000</f>
        <v>0</v>
      </c>
      <c r="BF159" s="459">
        <f>('COMPRAS CONJ - FISICOS'!BF159*'COMPRAS CONJ - PRECIOS'!BF159)/1000</f>
        <v>0</v>
      </c>
      <c r="BG159" s="459">
        <f>('COMPRAS CONJ - FISICOS'!BG159*'COMPRAS CONJ - PRECIOS'!BG159)/1000</f>
        <v>0</v>
      </c>
      <c r="BH159" s="459">
        <f>('COMPRAS CONJ - FISICOS'!BH159*'COMPRAS CONJ - PRECIOS'!BH159)/1000</f>
        <v>0</v>
      </c>
      <c r="BI159" s="459">
        <f>('COMPRAS CONJ - FISICOS'!BI159*'COMPRAS CONJ - PRECIOS'!BI159)/1000</f>
        <v>0</v>
      </c>
      <c r="BJ159" s="459">
        <f>('COMPRAS CONJ - FISICOS'!BJ159*'COMPRAS CONJ - PRECIOS'!BJ159)/1000</f>
        <v>0</v>
      </c>
      <c r="BK159" s="459">
        <f>('COMPRAS CONJ - FISICOS'!BK159*'COMPRAS CONJ - PRECIOS'!BK159)/1000</f>
        <v>0</v>
      </c>
      <c r="BL159" s="459">
        <f>('COMPRAS CONJ - FISICOS'!BL159*'COMPRAS CONJ - PRECIOS'!BL159)/1000</f>
        <v>0</v>
      </c>
      <c r="BM159" s="459">
        <f>('COMPRAS CONJ - FISICOS'!BM159*'COMPRAS CONJ - PRECIOS'!BM159)/1000</f>
        <v>0</v>
      </c>
      <c r="BN159" s="459">
        <f>('COMPRAS CONJ - FISICOS'!BN159*'COMPRAS CONJ - PRECIOS'!BN159)/1000</f>
        <v>0</v>
      </c>
      <c r="BO159" s="459">
        <f>('COMPRAS CONJ - FISICOS'!BO159*'COMPRAS CONJ - PRECIOS'!BO159)/1000</f>
        <v>0</v>
      </c>
      <c r="BP159" s="459">
        <f>('COMPRAS CONJ - FISICOS'!BP159*'COMPRAS CONJ - PRECIOS'!BP159)/1000</f>
        <v>0</v>
      </c>
      <c r="BQ159" s="459">
        <f>('COMPRAS CONJ - FISICOS'!BQ159*'COMPRAS CONJ - PRECIOS'!BQ159)/1000</f>
        <v>0</v>
      </c>
      <c r="BR159" s="459">
        <f>('COMPRAS CONJ - FISICOS'!BR159*'COMPRAS CONJ - PRECIOS'!BR159)/1000</f>
        <v>0</v>
      </c>
      <c r="BS159" s="459">
        <f>('COMPRAS CONJ - FISICOS'!BS159*'COMPRAS CONJ - PRECIOS'!BS159)/1000</f>
        <v>0</v>
      </c>
      <c r="BT159" s="459">
        <f>('COMPRAS CONJ - FISICOS'!BT159*'COMPRAS CONJ - PRECIOS'!BT159)/1000</f>
        <v>0</v>
      </c>
      <c r="BU159" s="459">
        <f>('COMPRAS CONJ - FISICOS'!BU159*'COMPRAS CONJ - PRECIOS'!BU159)/1000</f>
        <v>0</v>
      </c>
      <c r="BV159" s="459">
        <f>('COMPRAS CONJ - FISICOS'!BV159*'COMPRAS CONJ - PRECIOS'!BV159)/1000</f>
        <v>0</v>
      </c>
      <c r="BW159" s="459">
        <f>('COMPRAS CONJ - FISICOS'!BW159*'COMPRAS CONJ - PRECIOS'!BW159)/1000</f>
        <v>0</v>
      </c>
      <c r="BX159" s="459">
        <f>('COMPRAS CONJ - FISICOS'!BX159*'COMPRAS CONJ - PRECIOS'!BX159)/1000</f>
        <v>0</v>
      </c>
      <c r="BY159" s="459">
        <f>('COMPRAS CONJ - FISICOS'!BY159*'COMPRAS CONJ - PRECIOS'!BY159)/1000</f>
        <v>0</v>
      </c>
      <c r="BZ159" s="459">
        <f>('COMPRAS CONJ - FISICOS'!BZ159*'COMPRAS CONJ - PRECIOS'!BZ159)/1000</f>
        <v>0</v>
      </c>
      <c r="CA159" s="459">
        <f>('COMPRAS CONJ - FISICOS'!CA159*'COMPRAS CONJ - PRECIOS'!CA159)/1000</f>
        <v>0</v>
      </c>
    </row>
    <row r="160" spans="1:79" x14ac:dyDescent="0.3">
      <c r="A160" s="9" t="s">
        <v>3398</v>
      </c>
      <c r="B160" s="15" t="s">
        <v>2830</v>
      </c>
      <c r="C160" s="438" t="s">
        <v>3651</v>
      </c>
      <c r="D160" s="11" t="s">
        <v>2820</v>
      </c>
      <c r="E160" s="9" t="s">
        <v>2821</v>
      </c>
      <c r="F160" s="9" t="s">
        <v>3639</v>
      </c>
      <c r="G160" s="9" t="s">
        <v>3652</v>
      </c>
      <c r="H160" s="12" t="s">
        <v>3637</v>
      </c>
      <c r="I160" s="13">
        <v>40.44</v>
      </c>
      <c r="J160" s="14">
        <v>20.04</v>
      </c>
      <c r="K160" s="24">
        <v>43187</v>
      </c>
      <c r="L160" s="24">
        <v>51501</v>
      </c>
      <c r="M160" s="689"/>
      <c r="N160" s="459">
        <f>('COMPRAS CONJ - FISICOS'!N160*'COMPRAS CONJ - PRECIOS'!N160)/1000</f>
        <v>0</v>
      </c>
      <c r="O160" s="459">
        <f>('COMPRAS CONJ - FISICOS'!O160*'COMPRAS CONJ - PRECIOS'!O160)/1000</f>
        <v>0</v>
      </c>
      <c r="P160" s="459">
        <f>('COMPRAS CONJ - FISICOS'!P160*'COMPRAS CONJ - PRECIOS'!P160)/1000</f>
        <v>0</v>
      </c>
      <c r="Q160" s="459">
        <f>('COMPRAS CONJ - FISICOS'!Q160*'COMPRAS CONJ - PRECIOS'!Q160)/1000</f>
        <v>0</v>
      </c>
      <c r="R160" s="459">
        <f>('COMPRAS CONJ - FISICOS'!R160*'COMPRAS CONJ - PRECIOS'!R160)/1000</f>
        <v>0</v>
      </c>
      <c r="S160" s="459">
        <f>('COMPRAS CONJ - FISICOS'!S160*'COMPRAS CONJ - PRECIOS'!S160)/1000</f>
        <v>0</v>
      </c>
      <c r="T160" s="459">
        <f>('COMPRAS CONJ - FISICOS'!T160*'COMPRAS CONJ - PRECIOS'!T160)/1000</f>
        <v>0</v>
      </c>
      <c r="U160" s="459">
        <f>('COMPRAS CONJ - FISICOS'!U160*'COMPRAS CONJ - PRECIOS'!U160)/1000</f>
        <v>0</v>
      </c>
      <c r="V160" s="459">
        <f>('COMPRAS CONJ - FISICOS'!V160*'COMPRAS CONJ - PRECIOS'!V160)/1000</f>
        <v>0</v>
      </c>
      <c r="W160" s="459">
        <f>('COMPRAS CONJ - FISICOS'!W160*'COMPRAS CONJ - PRECIOS'!W160)/1000</f>
        <v>0</v>
      </c>
      <c r="X160" s="459">
        <f>('COMPRAS CONJ - FISICOS'!X160*'COMPRAS CONJ - PRECIOS'!X160)/1000</f>
        <v>0</v>
      </c>
      <c r="Y160" s="459">
        <f>('COMPRAS CONJ - FISICOS'!Y160*'COMPRAS CONJ - PRECIOS'!Y160)/1000</f>
        <v>0</v>
      </c>
      <c r="Z160" s="459">
        <f>('COMPRAS CONJ - FISICOS'!Z160*'COMPRAS CONJ - PRECIOS'!Z160)/1000</f>
        <v>0</v>
      </c>
      <c r="AA160" s="459">
        <f>('COMPRAS CONJ - FISICOS'!AA160*'COMPRAS CONJ - PRECIOS'!AA160)/1000</f>
        <v>0</v>
      </c>
      <c r="AB160" s="459">
        <f>('COMPRAS CONJ - FISICOS'!AB160*'COMPRAS CONJ - PRECIOS'!AB160)/1000</f>
        <v>0</v>
      </c>
      <c r="AC160" s="459">
        <f>('COMPRAS CONJ - FISICOS'!AC160*'COMPRAS CONJ - PRECIOS'!AC160)/1000</f>
        <v>0</v>
      </c>
      <c r="AD160" s="459">
        <f>('COMPRAS CONJ - FISICOS'!AD160*'COMPRAS CONJ - PRECIOS'!AD160)/1000</f>
        <v>0</v>
      </c>
      <c r="AE160" s="459">
        <f>('COMPRAS CONJ - FISICOS'!AE160*'COMPRAS CONJ - PRECIOS'!AE160)/1000</f>
        <v>0</v>
      </c>
      <c r="AF160" s="459">
        <f>('COMPRAS CONJ - FISICOS'!AF160*'COMPRAS CONJ - PRECIOS'!AF160)/1000</f>
        <v>0</v>
      </c>
      <c r="AG160" s="459">
        <f>('COMPRAS CONJ - FISICOS'!AG160*'COMPRAS CONJ - PRECIOS'!AG160)/1000</f>
        <v>0</v>
      </c>
      <c r="AH160" s="459">
        <f>('COMPRAS CONJ - FISICOS'!AH160*'COMPRAS CONJ - PRECIOS'!AH160)/1000</f>
        <v>0</v>
      </c>
      <c r="AI160" s="459">
        <f>('COMPRAS CONJ - FISICOS'!AI160*'COMPRAS CONJ - PRECIOS'!AI160)/1000</f>
        <v>0</v>
      </c>
      <c r="AJ160" s="459">
        <f>('COMPRAS CONJ - FISICOS'!AJ160*'COMPRAS CONJ - PRECIOS'!AJ160)/1000</f>
        <v>0</v>
      </c>
      <c r="AK160" s="459">
        <f>('COMPRAS CONJ - FISICOS'!AK160*'COMPRAS CONJ - PRECIOS'!AK160)/1000</f>
        <v>0</v>
      </c>
      <c r="AL160" s="459">
        <f>('COMPRAS CONJ - FISICOS'!AL160*'COMPRAS CONJ - PRECIOS'!AL160)/1000</f>
        <v>0</v>
      </c>
      <c r="AM160" s="459">
        <f>('COMPRAS CONJ - FISICOS'!AM160*'COMPRAS CONJ - PRECIOS'!AM160)/1000</f>
        <v>0</v>
      </c>
      <c r="AN160" s="459">
        <f>('COMPRAS CONJ - FISICOS'!AN160*'COMPRAS CONJ - PRECIOS'!AN160)/1000</f>
        <v>0</v>
      </c>
      <c r="AO160" s="459">
        <f>('COMPRAS CONJ - FISICOS'!AO160*'COMPRAS CONJ - PRECIOS'!AO160)/1000</f>
        <v>0</v>
      </c>
      <c r="AP160" s="459">
        <f>('COMPRAS CONJ - FISICOS'!AP160*'COMPRAS CONJ - PRECIOS'!AP160)/1000</f>
        <v>0</v>
      </c>
      <c r="AQ160" s="459">
        <f>('COMPRAS CONJ - FISICOS'!AQ160*'COMPRAS CONJ - PRECIOS'!AQ160)/1000</f>
        <v>0</v>
      </c>
      <c r="AR160" s="459">
        <f>('COMPRAS CONJ - FISICOS'!AR160*'COMPRAS CONJ - PRECIOS'!AR160)/1000</f>
        <v>0</v>
      </c>
      <c r="AS160" s="459">
        <f>('COMPRAS CONJ - FISICOS'!AS160*'COMPRAS CONJ - PRECIOS'!AS160)/1000</f>
        <v>0</v>
      </c>
      <c r="AT160" s="459">
        <f>('COMPRAS CONJ - FISICOS'!AT160*'COMPRAS CONJ - PRECIOS'!AT160)/1000</f>
        <v>0</v>
      </c>
      <c r="AU160" s="459">
        <f>('COMPRAS CONJ - FISICOS'!AU160*'COMPRAS CONJ - PRECIOS'!AU160)/1000</f>
        <v>0</v>
      </c>
      <c r="AV160" s="459">
        <f>('COMPRAS CONJ - FISICOS'!AV160*'COMPRAS CONJ - PRECIOS'!AV160)/1000</f>
        <v>0</v>
      </c>
      <c r="AW160" s="459">
        <f>('COMPRAS CONJ - FISICOS'!AW160*'COMPRAS CONJ - PRECIOS'!AW160)/1000</f>
        <v>0</v>
      </c>
      <c r="AX160" s="459">
        <f>('COMPRAS CONJ - FISICOS'!AX160*'COMPRAS CONJ - PRECIOS'!AX160)/1000</f>
        <v>0</v>
      </c>
      <c r="AY160" s="459">
        <f>('COMPRAS CONJ - FISICOS'!AY160*'COMPRAS CONJ - PRECIOS'!AY160)/1000</f>
        <v>0</v>
      </c>
      <c r="AZ160" s="459">
        <f>('COMPRAS CONJ - FISICOS'!AZ160*'COMPRAS CONJ - PRECIOS'!AZ160)/1000</f>
        <v>0</v>
      </c>
      <c r="BA160" s="459">
        <f>('COMPRAS CONJ - FISICOS'!BA160*'COMPRAS CONJ - PRECIOS'!BA160)/1000</f>
        <v>0</v>
      </c>
      <c r="BB160" s="459">
        <f>('COMPRAS CONJ - FISICOS'!BB160*'COMPRAS CONJ - PRECIOS'!BB160)/1000</f>
        <v>0</v>
      </c>
      <c r="BC160" s="459">
        <f>('COMPRAS CONJ - FISICOS'!BC160*'COMPRAS CONJ - PRECIOS'!BC160)/1000</f>
        <v>0</v>
      </c>
      <c r="BD160" s="459">
        <f>('COMPRAS CONJ - FISICOS'!BD160*'COMPRAS CONJ - PRECIOS'!BD160)/1000</f>
        <v>0</v>
      </c>
      <c r="BE160" s="459">
        <f>('COMPRAS CONJ - FISICOS'!BE160*'COMPRAS CONJ - PRECIOS'!BE160)/1000</f>
        <v>0</v>
      </c>
      <c r="BF160" s="459">
        <f>('COMPRAS CONJ - FISICOS'!BF160*'COMPRAS CONJ - PRECIOS'!BF160)/1000</f>
        <v>0</v>
      </c>
      <c r="BG160" s="459">
        <f>('COMPRAS CONJ - FISICOS'!BG160*'COMPRAS CONJ - PRECIOS'!BG160)/1000</f>
        <v>0</v>
      </c>
      <c r="BH160" s="459">
        <f>('COMPRAS CONJ - FISICOS'!BH160*'COMPRAS CONJ - PRECIOS'!BH160)/1000</f>
        <v>0</v>
      </c>
      <c r="BI160" s="459">
        <f>('COMPRAS CONJ - FISICOS'!BI160*'COMPRAS CONJ - PRECIOS'!BI160)/1000</f>
        <v>0</v>
      </c>
      <c r="BJ160" s="459">
        <f>('COMPRAS CONJ - FISICOS'!BJ160*'COMPRAS CONJ - PRECIOS'!BJ160)/1000</f>
        <v>0</v>
      </c>
      <c r="BK160" s="459">
        <f>('COMPRAS CONJ - FISICOS'!BK160*'COMPRAS CONJ - PRECIOS'!BK160)/1000</f>
        <v>0</v>
      </c>
      <c r="BL160" s="459">
        <f>('COMPRAS CONJ - FISICOS'!BL160*'COMPRAS CONJ - PRECIOS'!BL160)/1000</f>
        <v>0</v>
      </c>
      <c r="BM160" s="459">
        <f>('COMPRAS CONJ - FISICOS'!BM160*'COMPRAS CONJ - PRECIOS'!BM160)/1000</f>
        <v>0</v>
      </c>
      <c r="BN160" s="459">
        <f>('COMPRAS CONJ - FISICOS'!BN160*'COMPRAS CONJ - PRECIOS'!BN160)/1000</f>
        <v>0</v>
      </c>
      <c r="BO160" s="459">
        <f>('COMPRAS CONJ - FISICOS'!BO160*'COMPRAS CONJ - PRECIOS'!BO160)/1000</f>
        <v>0</v>
      </c>
      <c r="BP160" s="459">
        <f>('COMPRAS CONJ - FISICOS'!BP160*'COMPRAS CONJ - PRECIOS'!BP160)/1000</f>
        <v>0</v>
      </c>
      <c r="BQ160" s="459">
        <f>('COMPRAS CONJ - FISICOS'!BQ160*'COMPRAS CONJ - PRECIOS'!BQ160)/1000</f>
        <v>0</v>
      </c>
      <c r="BR160" s="459">
        <f>('COMPRAS CONJ - FISICOS'!BR160*'COMPRAS CONJ - PRECIOS'!BR160)/1000</f>
        <v>0</v>
      </c>
      <c r="BS160" s="459">
        <f>('COMPRAS CONJ - FISICOS'!BS160*'COMPRAS CONJ - PRECIOS'!BS160)/1000</f>
        <v>0</v>
      </c>
      <c r="BT160" s="459">
        <f>('COMPRAS CONJ - FISICOS'!BT160*'COMPRAS CONJ - PRECIOS'!BT160)/1000</f>
        <v>0</v>
      </c>
      <c r="BU160" s="459">
        <f>('COMPRAS CONJ - FISICOS'!BU160*'COMPRAS CONJ - PRECIOS'!BU160)/1000</f>
        <v>0</v>
      </c>
      <c r="BV160" s="459">
        <f>('COMPRAS CONJ - FISICOS'!BV160*'COMPRAS CONJ - PRECIOS'!BV160)/1000</f>
        <v>0</v>
      </c>
      <c r="BW160" s="459">
        <f>('COMPRAS CONJ - FISICOS'!BW160*'COMPRAS CONJ - PRECIOS'!BW160)/1000</f>
        <v>0</v>
      </c>
      <c r="BX160" s="459">
        <f>('COMPRAS CONJ - FISICOS'!BX160*'COMPRAS CONJ - PRECIOS'!BX160)/1000</f>
        <v>0</v>
      </c>
      <c r="BY160" s="459">
        <f>('COMPRAS CONJ - FISICOS'!BY160*'COMPRAS CONJ - PRECIOS'!BY160)/1000</f>
        <v>0</v>
      </c>
      <c r="BZ160" s="459">
        <f>('COMPRAS CONJ - FISICOS'!BZ160*'COMPRAS CONJ - PRECIOS'!BZ160)/1000</f>
        <v>0</v>
      </c>
      <c r="CA160" s="459">
        <f>('COMPRAS CONJ - FISICOS'!CA160*'COMPRAS CONJ - PRECIOS'!CA160)/1000</f>
        <v>0</v>
      </c>
    </row>
    <row r="161" spans="1:79" x14ac:dyDescent="0.3">
      <c r="A161" s="9" t="s">
        <v>3398</v>
      </c>
      <c r="B161" s="15" t="s">
        <v>2830</v>
      </c>
      <c r="C161" s="438" t="s">
        <v>3653</v>
      </c>
      <c r="D161" s="11" t="s">
        <v>2820</v>
      </c>
      <c r="E161" s="9" t="s">
        <v>3074</v>
      </c>
      <c r="F161" s="9" t="s">
        <v>3654</v>
      </c>
      <c r="G161" s="9" t="s">
        <v>3655</v>
      </c>
      <c r="H161" s="12" t="s">
        <v>3637</v>
      </c>
      <c r="I161" s="13">
        <v>52.27</v>
      </c>
      <c r="J161" s="14">
        <v>6</v>
      </c>
      <c r="K161" s="24">
        <v>43319</v>
      </c>
      <c r="L161" s="24">
        <v>51501</v>
      </c>
      <c r="M161" s="689"/>
      <c r="N161" s="459">
        <f>('COMPRAS CONJ - FISICOS'!N161*'COMPRAS CONJ - PRECIOS'!N161)/1000</f>
        <v>0</v>
      </c>
      <c r="O161" s="459">
        <f>('COMPRAS CONJ - FISICOS'!O161*'COMPRAS CONJ - PRECIOS'!O161)/1000</f>
        <v>0</v>
      </c>
      <c r="P161" s="459">
        <f>('COMPRAS CONJ - FISICOS'!P161*'COMPRAS CONJ - PRECIOS'!P161)/1000</f>
        <v>0</v>
      </c>
      <c r="Q161" s="459">
        <f>('COMPRAS CONJ - FISICOS'!Q161*'COMPRAS CONJ - PRECIOS'!Q161)/1000</f>
        <v>0</v>
      </c>
      <c r="R161" s="459">
        <f>('COMPRAS CONJ - FISICOS'!R161*'COMPRAS CONJ - PRECIOS'!R161)/1000</f>
        <v>0</v>
      </c>
      <c r="S161" s="459">
        <f>('COMPRAS CONJ - FISICOS'!S161*'COMPRAS CONJ - PRECIOS'!S161)/1000</f>
        <v>0</v>
      </c>
      <c r="T161" s="459">
        <f>('COMPRAS CONJ - FISICOS'!T161*'COMPRAS CONJ - PRECIOS'!T161)/1000</f>
        <v>0</v>
      </c>
      <c r="U161" s="459">
        <f>('COMPRAS CONJ - FISICOS'!U161*'COMPRAS CONJ - PRECIOS'!U161)/1000</f>
        <v>0</v>
      </c>
      <c r="V161" s="459">
        <f>('COMPRAS CONJ - FISICOS'!V161*'COMPRAS CONJ - PRECIOS'!V161)/1000</f>
        <v>0</v>
      </c>
      <c r="W161" s="459">
        <f>('COMPRAS CONJ - FISICOS'!W161*'COMPRAS CONJ - PRECIOS'!W161)/1000</f>
        <v>0</v>
      </c>
      <c r="X161" s="459">
        <f>('COMPRAS CONJ - FISICOS'!X161*'COMPRAS CONJ - PRECIOS'!X161)/1000</f>
        <v>0</v>
      </c>
      <c r="Y161" s="459">
        <f>('COMPRAS CONJ - FISICOS'!Y161*'COMPRAS CONJ - PRECIOS'!Y161)/1000</f>
        <v>0</v>
      </c>
      <c r="Z161" s="459">
        <f>('COMPRAS CONJ - FISICOS'!Z161*'COMPRAS CONJ - PRECIOS'!Z161)/1000</f>
        <v>0</v>
      </c>
      <c r="AA161" s="459">
        <f>('COMPRAS CONJ - FISICOS'!AA161*'COMPRAS CONJ - PRECIOS'!AA161)/1000</f>
        <v>0</v>
      </c>
      <c r="AB161" s="459">
        <f>('COMPRAS CONJ - FISICOS'!AB161*'COMPRAS CONJ - PRECIOS'!AB161)/1000</f>
        <v>0</v>
      </c>
      <c r="AC161" s="459">
        <f>('COMPRAS CONJ - FISICOS'!AC161*'COMPRAS CONJ - PRECIOS'!AC161)/1000</f>
        <v>0</v>
      </c>
      <c r="AD161" s="459">
        <f>('COMPRAS CONJ - FISICOS'!AD161*'COMPRAS CONJ - PRECIOS'!AD161)/1000</f>
        <v>0</v>
      </c>
      <c r="AE161" s="459">
        <f>('COMPRAS CONJ - FISICOS'!AE161*'COMPRAS CONJ - PRECIOS'!AE161)/1000</f>
        <v>0</v>
      </c>
      <c r="AF161" s="459">
        <f>('COMPRAS CONJ - FISICOS'!AF161*'COMPRAS CONJ - PRECIOS'!AF161)/1000</f>
        <v>0</v>
      </c>
      <c r="AG161" s="459">
        <f>('COMPRAS CONJ - FISICOS'!AG161*'COMPRAS CONJ - PRECIOS'!AG161)/1000</f>
        <v>0</v>
      </c>
      <c r="AH161" s="459">
        <f>('COMPRAS CONJ - FISICOS'!AH161*'COMPRAS CONJ - PRECIOS'!AH161)/1000</f>
        <v>0</v>
      </c>
      <c r="AI161" s="459">
        <f>('COMPRAS CONJ - FISICOS'!AI161*'COMPRAS CONJ - PRECIOS'!AI161)/1000</f>
        <v>0</v>
      </c>
      <c r="AJ161" s="459">
        <f>('COMPRAS CONJ - FISICOS'!AJ161*'COMPRAS CONJ - PRECIOS'!AJ161)/1000</f>
        <v>0</v>
      </c>
      <c r="AK161" s="459">
        <f>('COMPRAS CONJ - FISICOS'!AK161*'COMPRAS CONJ - PRECIOS'!AK161)/1000</f>
        <v>0</v>
      </c>
      <c r="AL161" s="459">
        <f>('COMPRAS CONJ - FISICOS'!AL161*'COMPRAS CONJ - PRECIOS'!AL161)/1000</f>
        <v>0</v>
      </c>
      <c r="AM161" s="459">
        <f>('COMPRAS CONJ - FISICOS'!AM161*'COMPRAS CONJ - PRECIOS'!AM161)/1000</f>
        <v>0</v>
      </c>
      <c r="AN161" s="459">
        <f>('COMPRAS CONJ - FISICOS'!AN161*'COMPRAS CONJ - PRECIOS'!AN161)/1000</f>
        <v>0</v>
      </c>
      <c r="AO161" s="459">
        <f>('COMPRAS CONJ - FISICOS'!AO161*'COMPRAS CONJ - PRECIOS'!AO161)/1000</f>
        <v>0</v>
      </c>
      <c r="AP161" s="459">
        <f>('COMPRAS CONJ - FISICOS'!AP161*'COMPRAS CONJ - PRECIOS'!AP161)/1000</f>
        <v>0</v>
      </c>
      <c r="AQ161" s="459">
        <f>('COMPRAS CONJ - FISICOS'!AQ161*'COMPRAS CONJ - PRECIOS'!AQ161)/1000</f>
        <v>0</v>
      </c>
      <c r="AR161" s="459">
        <f>('COMPRAS CONJ - FISICOS'!AR161*'COMPRAS CONJ - PRECIOS'!AR161)/1000</f>
        <v>0</v>
      </c>
      <c r="AS161" s="459">
        <f>('COMPRAS CONJ - FISICOS'!AS161*'COMPRAS CONJ - PRECIOS'!AS161)/1000</f>
        <v>0</v>
      </c>
      <c r="AT161" s="459">
        <f>('COMPRAS CONJ - FISICOS'!AT161*'COMPRAS CONJ - PRECIOS'!AT161)/1000</f>
        <v>0</v>
      </c>
      <c r="AU161" s="459">
        <f>('COMPRAS CONJ - FISICOS'!AU161*'COMPRAS CONJ - PRECIOS'!AU161)/1000</f>
        <v>0</v>
      </c>
      <c r="AV161" s="459">
        <f>('COMPRAS CONJ - FISICOS'!AV161*'COMPRAS CONJ - PRECIOS'!AV161)/1000</f>
        <v>0</v>
      </c>
      <c r="AW161" s="459">
        <f>('COMPRAS CONJ - FISICOS'!AW161*'COMPRAS CONJ - PRECIOS'!AW161)/1000</f>
        <v>0</v>
      </c>
      <c r="AX161" s="459">
        <f>('COMPRAS CONJ - FISICOS'!AX161*'COMPRAS CONJ - PRECIOS'!AX161)/1000</f>
        <v>0</v>
      </c>
      <c r="AY161" s="459">
        <f>('COMPRAS CONJ - FISICOS'!AY161*'COMPRAS CONJ - PRECIOS'!AY161)/1000</f>
        <v>0</v>
      </c>
      <c r="AZ161" s="459">
        <f>('COMPRAS CONJ - FISICOS'!AZ161*'COMPRAS CONJ - PRECIOS'!AZ161)/1000</f>
        <v>0</v>
      </c>
      <c r="BA161" s="459">
        <f>('COMPRAS CONJ - FISICOS'!BA161*'COMPRAS CONJ - PRECIOS'!BA161)/1000</f>
        <v>0</v>
      </c>
      <c r="BB161" s="459">
        <f>('COMPRAS CONJ - FISICOS'!BB161*'COMPRAS CONJ - PRECIOS'!BB161)/1000</f>
        <v>0</v>
      </c>
      <c r="BC161" s="459">
        <f>('COMPRAS CONJ - FISICOS'!BC161*'COMPRAS CONJ - PRECIOS'!BC161)/1000</f>
        <v>0</v>
      </c>
      <c r="BD161" s="459">
        <f>('COMPRAS CONJ - FISICOS'!BD161*'COMPRAS CONJ - PRECIOS'!BD161)/1000</f>
        <v>0</v>
      </c>
      <c r="BE161" s="459">
        <f>('COMPRAS CONJ - FISICOS'!BE161*'COMPRAS CONJ - PRECIOS'!BE161)/1000</f>
        <v>0</v>
      </c>
      <c r="BF161" s="459">
        <f>('COMPRAS CONJ - FISICOS'!BF161*'COMPRAS CONJ - PRECIOS'!BF161)/1000</f>
        <v>0</v>
      </c>
      <c r="BG161" s="459">
        <f>('COMPRAS CONJ - FISICOS'!BG161*'COMPRAS CONJ - PRECIOS'!BG161)/1000</f>
        <v>0</v>
      </c>
      <c r="BH161" s="459">
        <f>('COMPRAS CONJ - FISICOS'!BH161*'COMPRAS CONJ - PRECIOS'!BH161)/1000</f>
        <v>0</v>
      </c>
      <c r="BI161" s="459">
        <f>('COMPRAS CONJ - FISICOS'!BI161*'COMPRAS CONJ - PRECIOS'!BI161)/1000</f>
        <v>0</v>
      </c>
      <c r="BJ161" s="459">
        <f>('COMPRAS CONJ - FISICOS'!BJ161*'COMPRAS CONJ - PRECIOS'!BJ161)/1000</f>
        <v>0</v>
      </c>
      <c r="BK161" s="459">
        <f>('COMPRAS CONJ - FISICOS'!BK161*'COMPRAS CONJ - PRECIOS'!BK161)/1000</f>
        <v>0</v>
      </c>
      <c r="BL161" s="459">
        <f>('COMPRAS CONJ - FISICOS'!BL161*'COMPRAS CONJ - PRECIOS'!BL161)/1000</f>
        <v>0</v>
      </c>
      <c r="BM161" s="459">
        <f>('COMPRAS CONJ - FISICOS'!BM161*'COMPRAS CONJ - PRECIOS'!BM161)/1000</f>
        <v>0</v>
      </c>
      <c r="BN161" s="459">
        <f>('COMPRAS CONJ - FISICOS'!BN161*'COMPRAS CONJ - PRECIOS'!BN161)/1000</f>
        <v>0</v>
      </c>
      <c r="BO161" s="459">
        <f>('COMPRAS CONJ - FISICOS'!BO161*'COMPRAS CONJ - PRECIOS'!BO161)/1000</f>
        <v>0</v>
      </c>
      <c r="BP161" s="459">
        <f>('COMPRAS CONJ - FISICOS'!BP161*'COMPRAS CONJ - PRECIOS'!BP161)/1000</f>
        <v>0</v>
      </c>
      <c r="BQ161" s="459">
        <f>('COMPRAS CONJ - FISICOS'!BQ161*'COMPRAS CONJ - PRECIOS'!BQ161)/1000</f>
        <v>0</v>
      </c>
      <c r="BR161" s="459">
        <f>('COMPRAS CONJ - FISICOS'!BR161*'COMPRAS CONJ - PRECIOS'!BR161)/1000</f>
        <v>0</v>
      </c>
      <c r="BS161" s="459">
        <f>('COMPRAS CONJ - FISICOS'!BS161*'COMPRAS CONJ - PRECIOS'!BS161)/1000</f>
        <v>0</v>
      </c>
      <c r="BT161" s="459">
        <f>('COMPRAS CONJ - FISICOS'!BT161*'COMPRAS CONJ - PRECIOS'!BT161)/1000</f>
        <v>0</v>
      </c>
      <c r="BU161" s="459">
        <f>('COMPRAS CONJ - FISICOS'!BU161*'COMPRAS CONJ - PRECIOS'!BU161)/1000</f>
        <v>0</v>
      </c>
      <c r="BV161" s="459">
        <f>('COMPRAS CONJ - FISICOS'!BV161*'COMPRAS CONJ - PRECIOS'!BV161)/1000</f>
        <v>0</v>
      </c>
      <c r="BW161" s="459">
        <f>('COMPRAS CONJ - FISICOS'!BW161*'COMPRAS CONJ - PRECIOS'!BW161)/1000</f>
        <v>0</v>
      </c>
      <c r="BX161" s="459">
        <f>('COMPRAS CONJ - FISICOS'!BX161*'COMPRAS CONJ - PRECIOS'!BX161)/1000</f>
        <v>0</v>
      </c>
      <c r="BY161" s="459">
        <f>('COMPRAS CONJ - FISICOS'!BY161*'COMPRAS CONJ - PRECIOS'!BY161)/1000</f>
        <v>0</v>
      </c>
      <c r="BZ161" s="459">
        <f>('COMPRAS CONJ - FISICOS'!BZ161*'COMPRAS CONJ - PRECIOS'!BZ161)/1000</f>
        <v>0</v>
      </c>
      <c r="CA161" s="459">
        <f>('COMPRAS CONJ - FISICOS'!CA161*'COMPRAS CONJ - PRECIOS'!CA161)/1000</f>
        <v>0</v>
      </c>
    </row>
    <row r="162" spans="1:79" x14ac:dyDescent="0.3">
      <c r="A162" s="9" t="s">
        <v>3398</v>
      </c>
      <c r="B162" s="15" t="s">
        <v>2830</v>
      </c>
      <c r="C162" s="438" t="s">
        <v>3656</v>
      </c>
      <c r="D162" s="11" t="s">
        <v>2820</v>
      </c>
      <c r="E162" s="9" t="s">
        <v>2831</v>
      </c>
      <c r="F162" s="9" t="s">
        <v>3417</v>
      </c>
      <c r="G162" s="9" t="s">
        <v>3657</v>
      </c>
      <c r="H162" s="12" t="s">
        <v>3615</v>
      </c>
      <c r="I162" s="13">
        <v>42</v>
      </c>
      <c r="J162" s="14">
        <v>100</v>
      </c>
      <c r="K162" s="24">
        <v>43391</v>
      </c>
      <c r="L162" s="24">
        <v>51501</v>
      </c>
      <c r="M162" s="689"/>
      <c r="N162" s="459">
        <f>('COMPRAS CONJ - FISICOS'!N162*'COMPRAS CONJ - PRECIOS'!N162)/1000</f>
        <v>0</v>
      </c>
      <c r="O162" s="459">
        <f>('COMPRAS CONJ - FISICOS'!O162*'COMPRAS CONJ - PRECIOS'!O162)/1000</f>
        <v>0</v>
      </c>
      <c r="P162" s="459">
        <f>('COMPRAS CONJ - FISICOS'!P162*'COMPRAS CONJ - PRECIOS'!P162)/1000</f>
        <v>0</v>
      </c>
      <c r="Q162" s="459">
        <f>('COMPRAS CONJ - FISICOS'!Q162*'COMPRAS CONJ - PRECIOS'!Q162)/1000</f>
        <v>0</v>
      </c>
      <c r="R162" s="459">
        <f>('COMPRAS CONJ - FISICOS'!R162*'COMPRAS CONJ - PRECIOS'!R162)/1000</f>
        <v>0</v>
      </c>
      <c r="S162" s="459">
        <f>('COMPRAS CONJ - FISICOS'!S162*'COMPRAS CONJ - PRECIOS'!S162)/1000</f>
        <v>0</v>
      </c>
      <c r="T162" s="459">
        <f>('COMPRAS CONJ - FISICOS'!T162*'COMPRAS CONJ - PRECIOS'!T162)/1000</f>
        <v>0</v>
      </c>
      <c r="U162" s="459">
        <f>('COMPRAS CONJ - FISICOS'!U162*'COMPRAS CONJ - PRECIOS'!U162)/1000</f>
        <v>0</v>
      </c>
      <c r="V162" s="459">
        <f>('COMPRAS CONJ - FISICOS'!V162*'COMPRAS CONJ - PRECIOS'!V162)/1000</f>
        <v>0</v>
      </c>
      <c r="W162" s="459">
        <f>('COMPRAS CONJ - FISICOS'!W162*'COMPRAS CONJ - PRECIOS'!W162)/1000</f>
        <v>0</v>
      </c>
      <c r="X162" s="459">
        <f>('COMPRAS CONJ - FISICOS'!X162*'COMPRAS CONJ - PRECIOS'!X162)/1000</f>
        <v>0</v>
      </c>
      <c r="Y162" s="459">
        <f>('COMPRAS CONJ - FISICOS'!Y162*'COMPRAS CONJ - PRECIOS'!Y162)/1000</f>
        <v>0</v>
      </c>
      <c r="Z162" s="459">
        <f>('COMPRAS CONJ - FISICOS'!Z162*'COMPRAS CONJ - PRECIOS'!Z162)/1000</f>
        <v>0</v>
      </c>
      <c r="AA162" s="459">
        <f>('COMPRAS CONJ - FISICOS'!AA162*'COMPRAS CONJ - PRECIOS'!AA162)/1000</f>
        <v>0</v>
      </c>
      <c r="AB162" s="459">
        <f>('COMPRAS CONJ - FISICOS'!AB162*'COMPRAS CONJ - PRECIOS'!AB162)/1000</f>
        <v>0</v>
      </c>
      <c r="AC162" s="459">
        <f>('COMPRAS CONJ - FISICOS'!AC162*'COMPRAS CONJ - PRECIOS'!AC162)/1000</f>
        <v>0</v>
      </c>
      <c r="AD162" s="459">
        <f>('COMPRAS CONJ - FISICOS'!AD162*'COMPRAS CONJ - PRECIOS'!AD162)/1000</f>
        <v>0</v>
      </c>
      <c r="AE162" s="459">
        <f>('COMPRAS CONJ - FISICOS'!AE162*'COMPRAS CONJ - PRECIOS'!AE162)/1000</f>
        <v>0</v>
      </c>
      <c r="AF162" s="459">
        <f>('COMPRAS CONJ - FISICOS'!AF162*'COMPRAS CONJ - PRECIOS'!AF162)/1000</f>
        <v>0</v>
      </c>
      <c r="AG162" s="459">
        <f>('COMPRAS CONJ - FISICOS'!AG162*'COMPRAS CONJ - PRECIOS'!AG162)/1000</f>
        <v>0</v>
      </c>
      <c r="AH162" s="459">
        <f>('COMPRAS CONJ - FISICOS'!AH162*'COMPRAS CONJ - PRECIOS'!AH162)/1000</f>
        <v>0</v>
      </c>
      <c r="AI162" s="459">
        <f>('COMPRAS CONJ - FISICOS'!AI162*'COMPRAS CONJ - PRECIOS'!AI162)/1000</f>
        <v>0</v>
      </c>
      <c r="AJ162" s="459">
        <f>('COMPRAS CONJ - FISICOS'!AJ162*'COMPRAS CONJ - PRECIOS'!AJ162)/1000</f>
        <v>0</v>
      </c>
      <c r="AK162" s="459">
        <f>('COMPRAS CONJ - FISICOS'!AK162*'COMPRAS CONJ - PRECIOS'!AK162)/1000</f>
        <v>0</v>
      </c>
      <c r="AL162" s="459">
        <f>('COMPRAS CONJ - FISICOS'!AL162*'COMPRAS CONJ - PRECIOS'!AL162)/1000</f>
        <v>0</v>
      </c>
      <c r="AM162" s="459">
        <f>('COMPRAS CONJ - FISICOS'!AM162*'COMPRAS CONJ - PRECIOS'!AM162)/1000</f>
        <v>0</v>
      </c>
      <c r="AN162" s="459">
        <f>('COMPRAS CONJ - FISICOS'!AN162*'COMPRAS CONJ - PRECIOS'!AN162)/1000</f>
        <v>0</v>
      </c>
      <c r="AO162" s="459">
        <f>('COMPRAS CONJ - FISICOS'!AO162*'COMPRAS CONJ - PRECIOS'!AO162)/1000</f>
        <v>0</v>
      </c>
      <c r="AP162" s="459">
        <f>('COMPRAS CONJ - FISICOS'!AP162*'COMPRAS CONJ - PRECIOS'!AP162)/1000</f>
        <v>0</v>
      </c>
      <c r="AQ162" s="459">
        <f>('COMPRAS CONJ - FISICOS'!AQ162*'COMPRAS CONJ - PRECIOS'!AQ162)/1000</f>
        <v>0</v>
      </c>
      <c r="AR162" s="459">
        <f>('COMPRAS CONJ - FISICOS'!AR162*'COMPRAS CONJ - PRECIOS'!AR162)/1000</f>
        <v>0</v>
      </c>
      <c r="AS162" s="459">
        <f>('COMPRAS CONJ - FISICOS'!AS162*'COMPRAS CONJ - PRECIOS'!AS162)/1000</f>
        <v>0</v>
      </c>
      <c r="AT162" s="459">
        <f>('COMPRAS CONJ - FISICOS'!AT162*'COMPRAS CONJ - PRECIOS'!AT162)/1000</f>
        <v>0</v>
      </c>
      <c r="AU162" s="459">
        <f>('COMPRAS CONJ - FISICOS'!AU162*'COMPRAS CONJ - PRECIOS'!AU162)/1000</f>
        <v>0</v>
      </c>
      <c r="AV162" s="459">
        <f>('COMPRAS CONJ - FISICOS'!AV162*'COMPRAS CONJ - PRECIOS'!AV162)/1000</f>
        <v>0</v>
      </c>
      <c r="AW162" s="459">
        <f>('COMPRAS CONJ - FISICOS'!AW162*'COMPRAS CONJ - PRECIOS'!AW162)/1000</f>
        <v>0</v>
      </c>
      <c r="AX162" s="459">
        <f>('COMPRAS CONJ - FISICOS'!AX162*'COMPRAS CONJ - PRECIOS'!AX162)/1000</f>
        <v>0</v>
      </c>
      <c r="AY162" s="459">
        <f>('COMPRAS CONJ - FISICOS'!AY162*'COMPRAS CONJ - PRECIOS'!AY162)/1000</f>
        <v>0</v>
      </c>
      <c r="AZ162" s="459">
        <f>('COMPRAS CONJ - FISICOS'!AZ162*'COMPRAS CONJ - PRECIOS'!AZ162)/1000</f>
        <v>0</v>
      </c>
      <c r="BA162" s="459">
        <f>('COMPRAS CONJ - FISICOS'!BA162*'COMPRAS CONJ - PRECIOS'!BA162)/1000</f>
        <v>0</v>
      </c>
      <c r="BB162" s="459">
        <f>('COMPRAS CONJ - FISICOS'!BB162*'COMPRAS CONJ - PRECIOS'!BB162)/1000</f>
        <v>0</v>
      </c>
      <c r="BC162" s="459">
        <f>('COMPRAS CONJ - FISICOS'!BC162*'COMPRAS CONJ - PRECIOS'!BC162)/1000</f>
        <v>0</v>
      </c>
      <c r="BD162" s="459">
        <f>('COMPRAS CONJ - FISICOS'!BD162*'COMPRAS CONJ - PRECIOS'!BD162)/1000</f>
        <v>0</v>
      </c>
      <c r="BE162" s="459">
        <f>('COMPRAS CONJ - FISICOS'!BE162*'COMPRAS CONJ - PRECIOS'!BE162)/1000</f>
        <v>0</v>
      </c>
      <c r="BF162" s="459">
        <f>('COMPRAS CONJ - FISICOS'!BF162*'COMPRAS CONJ - PRECIOS'!BF162)/1000</f>
        <v>0</v>
      </c>
      <c r="BG162" s="459">
        <f>('COMPRAS CONJ - FISICOS'!BG162*'COMPRAS CONJ - PRECIOS'!BG162)/1000</f>
        <v>0</v>
      </c>
      <c r="BH162" s="459">
        <f>('COMPRAS CONJ - FISICOS'!BH162*'COMPRAS CONJ - PRECIOS'!BH162)/1000</f>
        <v>0</v>
      </c>
      <c r="BI162" s="459">
        <f>('COMPRAS CONJ - FISICOS'!BI162*'COMPRAS CONJ - PRECIOS'!BI162)/1000</f>
        <v>0</v>
      </c>
      <c r="BJ162" s="459">
        <f>('COMPRAS CONJ - FISICOS'!BJ162*'COMPRAS CONJ - PRECIOS'!BJ162)/1000</f>
        <v>0</v>
      </c>
      <c r="BK162" s="459">
        <f>('COMPRAS CONJ - FISICOS'!BK162*'COMPRAS CONJ - PRECIOS'!BK162)/1000</f>
        <v>0</v>
      </c>
      <c r="BL162" s="459">
        <f>('COMPRAS CONJ - FISICOS'!BL162*'COMPRAS CONJ - PRECIOS'!BL162)/1000</f>
        <v>0</v>
      </c>
      <c r="BM162" s="459">
        <f>('COMPRAS CONJ - FISICOS'!BM162*'COMPRAS CONJ - PRECIOS'!BM162)/1000</f>
        <v>0</v>
      </c>
      <c r="BN162" s="459">
        <f>('COMPRAS CONJ - FISICOS'!BN162*'COMPRAS CONJ - PRECIOS'!BN162)/1000</f>
        <v>0</v>
      </c>
      <c r="BO162" s="459">
        <f>('COMPRAS CONJ - FISICOS'!BO162*'COMPRAS CONJ - PRECIOS'!BO162)/1000</f>
        <v>0</v>
      </c>
      <c r="BP162" s="459">
        <f>('COMPRAS CONJ - FISICOS'!BP162*'COMPRAS CONJ - PRECIOS'!BP162)/1000</f>
        <v>0</v>
      </c>
      <c r="BQ162" s="459">
        <f>('COMPRAS CONJ - FISICOS'!BQ162*'COMPRAS CONJ - PRECIOS'!BQ162)/1000</f>
        <v>0</v>
      </c>
      <c r="BR162" s="459">
        <f>('COMPRAS CONJ - FISICOS'!BR162*'COMPRAS CONJ - PRECIOS'!BR162)/1000</f>
        <v>0</v>
      </c>
      <c r="BS162" s="459">
        <f>('COMPRAS CONJ - FISICOS'!BS162*'COMPRAS CONJ - PRECIOS'!BS162)/1000</f>
        <v>0</v>
      </c>
      <c r="BT162" s="459">
        <f>('COMPRAS CONJ - FISICOS'!BT162*'COMPRAS CONJ - PRECIOS'!BT162)/1000</f>
        <v>0</v>
      </c>
      <c r="BU162" s="459">
        <f>('COMPRAS CONJ - FISICOS'!BU162*'COMPRAS CONJ - PRECIOS'!BU162)/1000</f>
        <v>0</v>
      </c>
      <c r="BV162" s="459">
        <f>('COMPRAS CONJ - FISICOS'!BV162*'COMPRAS CONJ - PRECIOS'!BV162)/1000</f>
        <v>0</v>
      </c>
      <c r="BW162" s="459">
        <f>('COMPRAS CONJ - FISICOS'!BW162*'COMPRAS CONJ - PRECIOS'!BW162)/1000</f>
        <v>0</v>
      </c>
      <c r="BX162" s="459">
        <f>('COMPRAS CONJ - FISICOS'!BX162*'COMPRAS CONJ - PRECIOS'!BX162)/1000</f>
        <v>0</v>
      </c>
      <c r="BY162" s="459">
        <f>('COMPRAS CONJ - FISICOS'!BY162*'COMPRAS CONJ - PRECIOS'!BY162)/1000</f>
        <v>0</v>
      </c>
      <c r="BZ162" s="459">
        <f>('COMPRAS CONJ - FISICOS'!BZ162*'COMPRAS CONJ - PRECIOS'!BZ162)/1000</f>
        <v>0</v>
      </c>
      <c r="CA162" s="459">
        <f>('COMPRAS CONJ - FISICOS'!CA162*'COMPRAS CONJ - PRECIOS'!CA162)/1000</f>
        <v>0</v>
      </c>
    </row>
    <row r="163" spans="1:79" x14ac:dyDescent="0.3">
      <c r="A163" s="9" t="s">
        <v>3425</v>
      </c>
      <c r="B163" s="15" t="s">
        <v>2830</v>
      </c>
      <c r="C163" s="438" t="s">
        <v>3659</v>
      </c>
      <c r="D163" s="11" t="s">
        <v>2820</v>
      </c>
      <c r="E163" s="9" t="s">
        <v>2831</v>
      </c>
      <c r="F163" s="9" t="s">
        <v>3660</v>
      </c>
      <c r="G163" s="9" t="s">
        <v>3661</v>
      </c>
      <c r="H163" s="12" t="s">
        <v>3576</v>
      </c>
      <c r="I163" s="13">
        <v>41.76</v>
      </c>
      <c r="J163" s="14">
        <v>49.5</v>
      </c>
      <c r="K163" s="24">
        <v>43447</v>
      </c>
      <c r="L163" s="24">
        <v>51501</v>
      </c>
      <c r="M163" s="689"/>
      <c r="N163" s="459">
        <f>('COMPRAS CONJ - FISICOS'!N163*'COMPRAS CONJ - PRECIOS'!N163)/1000</f>
        <v>0</v>
      </c>
      <c r="O163" s="459">
        <f>('COMPRAS CONJ - FISICOS'!O163*'COMPRAS CONJ - PRECIOS'!O163)/1000</f>
        <v>0</v>
      </c>
      <c r="P163" s="459">
        <f>('COMPRAS CONJ - FISICOS'!P163*'COMPRAS CONJ - PRECIOS'!P163)/1000</f>
        <v>0</v>
      </c>
      <c r="Q163" s="459">
        <f>('COMPRAS CONJ - FISICOS'!Q163*'COMPRAS CONJ - PRECIOS'!Q163)/1000</f>
        <v>0</v>
      </c>
      <c r="R163" s="459">
        <f>('COMPRAS CONJ - FISICOS'!R163*'COMPRAS CONJ - PRECIOS'!R163)/1000</f>
        <v>0</v>
      </c>
      <c r="S163" s="459">
        <f>('COMPRAS CONJ - FISICOS'!S163*'COMPRAS CONJ - PRECIOS'!S163)/1000</f>
        <v>0</v>
      </c>
      <c r="T163" s="459">
        <f>('COMPRAS CONJ - FISICOS'!T163*'COMPRAS CONJ - PRECIOS'!T163)/1000</f>
        <v>0</v>
      </c>
      <c r="U163" s="459">
        <f>('COMPRAS CONJ - FISICOS'!U163*'COMPRAS CONJ - PRECIOS'!U163)/1000</f>
        <v>0</v>
      </c>
      <c r="V163" s="459">
        <f>('COMPRAS CONJ - FISICOS'!V163*'COMPRAS CONJ - PRECIOS'!V163)/1000</f>
        <v>0</v>
      </c>
      <c r="W163" s="459">
        <f>('COMPRAS CONJ - FISICOS'!W163*'COMPRAS CONJ - PRECIOS'!W163)/1000</f>
        <v>0</v>
      </c>
      <c r="X163" s="459">
        <f>('COMPRAS CONJ - FISICOS'!X163*'COMPRAS CONJ - PRECIOS'!X163)/1000</f>
        <v>0</v>
      </c>
      <c r="Y163" s="459">
        <f>('COMPRAS CONJ - FISICOS'!Y163*'COMPRAS CONJ - PRECIOS'!Y163)/1000</f>
        <v>0</v>
      </c>
      <c r="Z163" s="459">
        <f>('COMPRAS CONJ - FISICOS'!Z163*'COMPRAS CONJ - PRECIOS'!Z163)/1000</f>
        <v>0</v>
      </c>
      <c r="AA163" s="459">
        <f>('COMPRAS CONJ - FISICOS'!AA163*'COMPRAS CONJ - PRECIOS'!AA163)/1000</f>
        <v>0</v>
      </c>
      <c r="AB163" s="459">
        <f>('COMPRAS CONJ - FISICOS'!AB163*'COMPRAS CONJ - PRECIOS'!AB163)/1000</f>
        <v>0</v>
      </c>
      <c r="AC163" s="459">
        <f>('COMPRAS CONJ - FISICOS'!AC163*'COMPRAS CONJ - PRECIOS'!AC163)/1000</f>
        <v>0</v>
      </c>
      <c r="AD163" s="459">
        <f>('COMPRAS CONJ - FISICOS'!AD163*'COMPRAS CONJ - PRECIOS'!AD163)/1000</f>
        <v>0</v>
      </c>
      <c r="AE163" s="459">
        <f>('COMPRAS CONJ - FISICOS'!AE163*'COMPRAS CONJ - PRECIOS'!AE163)/1000</f>
        <v>0</v>
      </c>
      <c r="AF163" s="459">
        <f>('COMPRAS CONJ - FISICOS'!AF163*'COMPRAS CONJ - PRECIOS'!AF163)/1000</f>
        <v>0</v>
      </c>
      <c r="AG163" s="459">
        <f>('COMPRAS CONJ - FISICOS'!AG163*'COMPRAS CONJ - PRECIOS'!AG163)/1000</f>
        <v>0</v>
      </c>
      <c r="AH163" s="459">
        <f>('COMPRAS CONJ - FISICOS'!AH163*'COMPRAS CONJ - PRECIOS'!AH163)/1000</f>
        <v>0</v>
      </c>
      <c r="AI163" s="459">
        <f>('COMPRAS CONJ - FISICOS'!AI163*'COMPRAS CONJ - PRECIOS'!AI163)/1000</f>
        <v>0</v>
      </c>
      <c r="AJ163" s="459">
        <f>('COMPRAS CONJ - FISICOS'!AJ163*'COMPRAS CONJ - PRECIOS'!AJ163)/1000</f>
        <v>0</v>
      </c>
      <c r="AK163" s="459">
        <f>('COMPRAS CONJ - FISICOS'!AK163*'COMPRAS CONJ - PRECIOS'!AK163)/1000</f>
        <v>0</v>
      </c>
      <c r="AL163" s="459">
        <f>('COMPRAS CONJ - FISICOS'!AL163*'COMPRAS CONJ - PRECIOS'!AL163)/1000</f>
        <v>0</v>
      </c>
      <c r="AM163" s="459">
        <f>('COMPRAS CONJ - FISICOS'!AM163*'COMPRAS CONJ - PRECIOS'!AM163)/1000</f>
        <v>0</v>
      </c>
      <c r="AN163" s="459">
        <f>('COMPRAS CONJ - FISICOS'!AN163*'COMPRAS CONJ - PRECIOS'!AN163)/1000</f>
        <v>0</v>
      </c>
      <c r="AO163" s="459">
        <f>('COMPRAS CONJ - FISICOS'!AO163*'COMPRAS CONJ - PRECIOS'!AO163)/1000</f>
        <v>0</v>
      </c>
      <c r="AP163" s="459">
        <f>('COMPRAS CONJ - FISICOS'!AP163*'COMPRAS CONJ - PRECIOS'!AP163)/1000</f>
        <v>0</v>
      </c>
      <c r="AQ163" s="459">
        <f>('COMPRAS CONJ - FISICOS'!AQ163*'COMPRAS CONJ - PRECIOS'!AQ163)/1000</f>
        <v>0</v>
      </c>
      <c r="AR163" s="459">
        <f>('COMPRAS CONJ - FISICOS'!AR163*'COMPRAS CONJ - PRECIOS'!AR163)/1000</f>
        <v>0</v>
      </c>
      <c r="AS163" s="459">
        <f>('COMPRAS CONJ - FISICOS'!AS163*'COMPRAS CONJ - PRECIOS'!AS163)/1000</f>
        <v>0</v>
      </c>
      <c r="AT163" s="459">
        <f>('COMPRAS CONJ - FISICOS'!AT163*'COMPRAS CONJ - PRECIOS'!AT163)/1000</f>
        <v>0</v>
      </c>
      <c r="AU163" s="459">
        <f>('COMPRAS CONJ - FISICOS'!AU163*'COMPRAS CONJ - PRECIOS'!AU163)/1000</f>
        <v>0</v>
      </c>
      <c r="AV163" s="459">
        <f>('COMPRAS CONJ - FISICOS'!AV163*'COMPRAS CONJ - PRECIOS'!AV163)/1000</f>
        <v>0</v>
      </c>
      <c r="AW163" s="459">
        <f>('COMPRAS CONJ - FISICOS'!AW163*'COMPRAS CONJ - PRECIOS'!AW163)/1000</f>
        <v>0</v>
      </c>
      <c r="AX163" s="459">
        <f>('COMPRAS CONJ - FISICOS'!AX163*'COMPRAS CONJ - PRECIOS'!AX163)/1000</f>
        <v>0</v>
      </c>
      <c r="AY163" s="459">
        <f>('COMPRAS CONJ - FISICOS'!AY163*'COMPRAS CONJ - PRECIOS'!AY163)/1000</f>
        <v>0</v>
      </c>
      <c r="AZ163" s="459">
        <f>('COMPRAS CONJ - FISICOS'!AZ163*'COMPRAS CONJ - PRECIOS'!AZ163)/1000</f>
        <v>0</v>
      </c>
      <c r="BA163" s="459">
        <f>('COMPRAS CONJ - FISICOS'!BA163*'COMPRAS CONJ - PRECIOS'!BA163)/1000</f>
        <v>0</v>
      </c>
      <c r="BB163" s="459">
        <f>('COMPRAS CONJ - FISICOS'!BB163*'COMPRAS CONJ - PRECIOS'!BB163)/1000</f>
        <v>0</v>
      </c>
      <c r="BC163" s="459">
        <f>('COMPRAS CONJ - FISICOS'!BC163*'COMPRAS CONJ - PRECIOS'!BC163)/1000</f>
        <v>0</v>
      </c>
      <c r="BD163" s="459">
        <f>('COMPRAS CONJ - FISICOS'!BD163*'COMPRAS CONJ - PRECIOS'!BD163)/1000</f>
        <v>0</v>
      </c>
      <c r="BE163" s="459">
        <f>('COMPRAS CONJ - FISICOS'!BE163*'COMPRAS CONJ - PRECIOS'!BE163)/1000</f>
        <v>0</v>
      </c>
      <c r="BF163" s="459">
        <f>('COMPRAS CONJ - FISICOS'!BF163*'COMPRAS CONJ - PRECIOS'!BF163)/1000</f>
        <v>0</v>
      </c>
      <c r="BG163" s="459">
        <f>('COMPRAS CONJ - FISICOS'!BG163*'COMPRAS CONJ - PRECIOS'!BG163)/1000</f>
        <v>0</v>
      </c>
      <c r="BH163" s="459">
        <f>('COMPRAS CONJ - FISICOS'!BH163*'COMPRAS CONJ - PRECIOS'!BH163)/1000</f>
        <v>0</v>
      </c>
      <c r="BI163" s="459">
        <f>('COMPRAS CONJ - FISICOS'!BI163*'COMPRAS CONJ - PRECIOS'!BI163)/1000</f>
        <v>0</v>
      </c>
      <c r="BJ163" s="459">
        <f>('COMPRAS CONJ - FISICOS'!BJ163*'COMPRAS CONJ - PRECIOS'!BJ163)/1000</f>
        <v>0</v>
      </c>
      <c r="BK163" s="459">
        <f>('COMPRAS CONJ - FISICOS'!BK163*'COMPRAS CONJ - PRECIOS'!BK163)/1000</f>
        <v>0</v>
      </c>
      <c r="BL163" s="459">
        <f>('COMPRAS CONJ - FISICOS'!BL163*'COMPRAS CONJ - PRECIOS'!BL163)/1000</f>
        <v>0</v>
      </c>
      <c r="BM163" s="459">
        <f>('COMPRAS CONJ - FISICOS'!BM163*'COMPRAS CONJ - PRECIOS'!BM163)/1000</f>
        <v>0</v>
      </c>
      <c r="BN163" s="459">
        <f>('COMPRAS CONJ - FISICOS'!BN163*'COMPRAS CONJ - PRECIOS'!BN163)/1000</f>
        <v>0</v>
      </c>
      <c r="BO163" s="459">
        <f>('COMPRAS CONJ - FISICOS'!BO163*'COMPRAS CONJ - PRECIOS'!BO163)/1000</f>
        <v>0</v>
      </c>
      <c r="BP163" s="459">
        <f>('COMPRAS CONJ - FISICOS'!BP163*'COMPRAS CONJ - PRECIOS'!BP163)/1000</f>
        <v>0</v>
      </c>
      <c r="BQ163" s="459">
        <f>('COMPRAS CONJ - FISICOS'!BQ163*'COMPRAS CONJ - PRECIOS'!BQ163)/1000</f>
        <v>0</v>
      </c>
      <c r="BR163" s="459">
        <f>('COMPRAS CONJ - FISICOS'!BR163*'COMPRAS CONJ - PRECIOS'!BR163)/1000</f>
        <v>0</v>
      </c>
      <c r="BS163" s="459">
        <f>('COMPRAS CONJ - FISICOS'!BS163*'COMPRAS CONJ - PRECIOS'!BS163)/1000</f>
        <v>0</v>
      </c>
      <c r="BT163" s="459">
        <f>('COMPRAS CONJ - FISICOS'!BT163*'COMPRAS CONJ - PRECIOS'!BT163)/1000</f>
        <v>0</v>
      </c>
      <c r="BU163" s="459">
        <f>('COMPRAS CONJ - FISICOS'!BU163*'COMPRAS CONJ - PRECIOS'!BU163)/1000</f>
        <v>0</v>
      </c>
      <c r="BV163" s="459">
        <f>('COMPRAS CONJ - FISICOS'!BV163*'COMPRAS CONJ - PRECIOS'!BV163)/1000</f>
        <v>0</v>
      </c>
      <c r="BW163" s="459">
        <f>('COMPRAS CONJ - FISICOS'!BW163*'COMPRAS CONJ - PRECIOS'!BW163)/1000</f>
        <v>0</v>
      </c>
      <c r="BX163" s="459">
        <f>('COMPRAS CONJ - FISICOS'!BX163*'COMPRAS CONJ - PRECIOS'!BX163)/1000</f>
        <v>0</v>
      </c>
      <c r="BY163" s="459">
        <f>('COMPRAS CONJ - FISICOS'!BY163*'COMPRAS CONJ - PRECIOS'!BY163)/1000</f>
        <v>0</v>
      </c>
      <c r="BZ163" s="459">
        <f>('COMPRAS CONJ - FISICOS'!BZ163*'COMPRAS CONJ - PRECIOS'!BZ163)/1000</f>
        <v>0</v>
      </c>
      <c r="CA163" s="459">
        <f>('COMPRAS CONJ - FISICOS'!CA163*'COMPRAS CONJ - PRECIOS'!CA163)/1000</f>
        <v>0</v>
      </c>
    </row>
    <row r="164" spans="1:79" x14ac:dyDescent="0.3">
      <c r="A164" s="9" t="s">
        <v>3398</v>
      </c>
      <c r="B164" s="15" t="s">
        <v>2830</v>
      </c>
      <c r="C164" s="438" t="s">
        <v>3662</v>
      </c>
      <c r="D164" s="11" t="s">
        <v>2825</v>
      </c>
      <c r="E164" s="9" t="s">
        <v>2850</v>
      </c>
      <c r="F164" s="9" t="s">
        <v>3663</v>
      </c>
      <c r="G164" s="9" t="s">
        <v>3664</v>
      </c>
      <c r="H164" s="12" t="s">
        <v>3615</v>
      </c>
      <c r="I164" s="13">
        <v>42</v>
      </c>
      <c r="J164" s="14">
        <v>100</v>
      </c>
      <c r="K164" s="24">
        <v>43391</v>
      </c>
      <c r="L164" s="24">
        <v>51501</v>
      </c>
      <c r="M164" s="689"/>
      <c r="N164" s="459">
        <f>('COMPRAS CONJ - FISICOS'!N164*'COMPRAS CONJ - PRECIOS'!N164)/1000</f>
        <v>0</v>
      </c>
      <c r="O164" s="459">
        <f>('COMPRAS CONJ - FISICOS'!O164*'COMPRAS CONJ - PRECIOS'!O164)/1000</f>
        <v>0</v>
      </c>
      <c r="P164" s="459">
        <f>('COMPRAS CONJ - FISICOS'!P164*'COMPRAS CONJ - PRECIOS'!P164)/1000</f>
        <v>0</v>
      </c>
      <c r="Q164" s="459">
        <f>('COMPRAS CONJ - FISICOS'!Q164*'COMPRAS CONJ - PRECIOS'!Q164)/1000</f>
        <v>0</v>
      </c>
      <c r="R164" s="459">
        <f>('COMPRAS CONJ - FISICOS'!R164*'COMPRAS CONJ - PRECIOS'!R164)/1000</f>
        <v>0</v>
      </c>
      <c r="S164" s="459">
        <f>('COMPRAS CONJ - FISICOS'!S164*'COMPRAS CONJ - PRECIOS'!S164)/1000</f>
        <v>0</v>
      </c>
      <c r="T164" s="459">
        <f>('COMPRAS CONJ - FISICOS'!T164*'COMPRAS CONJ - PRECIOS'!T164)/1000</f>
        <v>0</v>
      </c>
      <c r="U164" s="459">
        <f>('COMPRAS CONJ - FISICOS'!U164*'COMPRAS CONJ - PRECIOS'!U164)/1000</f>
        <v>0</v>
      </c>
      <c r="V164" s="459">
        <f>('COMPRAS CONJ - FISICOS'!V164*'COMPRAS CONJ - PRECIOS'!V164)/1000</f>
        <v>0</v>
      </c>
      <c r="W164" s="459">
        <f>('COMPRAS CONJ - FISICOS'!W164*'COMPRAS CONJ - PRECIOS'!W164)/1000</f>
        <v>0</v>
      </c>
      <c r="X164" s="459">
        <f>('COMPRAS CONJ - FISICOS'!X164*'COMPRAS CONJ - PRECIOS'!X164)/1000</f>
        <v>0</v>
      </c>
      <c r="Y164" s="459">
        <f>('COMPRAS CONJ - FISICOS'!Y164*'COMPRAS CONJ - PRECIOS'!Y164)/1000</f>
        <v>0</v>
      </c>
      <c r="Z164" s="459">
        <f>('COMPRAS CONJ - FISICOS'!Z164*'COMPRAS CONJ - PRECIOS'!Z164)/1000</f>
        <v>0</v>
      </c>
      <c r="AA164" s="459">
        <f>('COMPRAS CONJ - FISICOS'!AA164*'COMPRAS CONJ - PRECIOS'!AA164)/1000</f>
        <v>0</v>
      </c>
      <c r="AB164" s="459">
        <f>('COMPRAS CONJ - FISICOS'!AB164*'COMPRAS CONJ - PRECIOS'!AB164)/1000</f>
        <v>0</v>
      </c>
      <c r="AC164" s="459">
        <f>('COMPRAS CONJ - FISICOS'!AC164*'COMPRAS CONJ - PRECIOS'!AC164)/1000</f>
        <v>0</v>
      </c>
      <c r="AD164" s="459">
        <f>('COMPRAS CONJ - FISICOS'!AD164*'COMPRAS CONJ - PRECIOS'!AD164)/1000</f>
        <v>0</v>
      </c>
      <c r="AE164" s="459">
        <f>('COMPRAS CONJ - FISICOS'!AE164*'COMPRAS CONJ - PRECIOS'!AE164)/1000</f>
        <v>0</v>
      </c>
      <c r="AF164" s="459">
        <f>('COMPRAS CONJ - FISICOS'!AF164*'COMPRAS CONJ - PRECIOS'!AF164)/1000</f>
        <v>0</v>
      </c>
      <c r="AG164" s="459">
        <f>('COMPRAS CONJ - FISICOS'!AG164*'COMPRAS CONJ - PRECIOS'!AG164)/1000</f>
        <v>0</v>
      </c>
      <c r="AH164" s="459">
        <f>('COMPRAS CONJ - FISICOS'!AH164*'COMPRAS CONJ - PRECIOS'!AH164)/1000</f>
        <v>0</v>
      </c>
      <c r="AI164" s="459">
        <f>('COMPRAS CONJ - FISICOS'!AI164*'COMPRAS CONJ - PRECIOS'!AI164)/1000</f>
        <v>0</v>
      </c>
      <c r="AJ164" s="459">
        <f>('COMPRAS CONJ - FISICOS'!AJ164*'COMPRAS CONJ - PRECIOS'!AJ164)/1000</f>
        <v>0</v>
      </c>
      <c r="AK164" s="459">
        <f>('COMPRAS CONJ - FISICOS'!AK164*'COMPRAS CONJ - PRECIOS'!AK164)/1000</f>
        <v>0</v>
      </c>
      <c r="AL164" s="459">
        <f>('COMPRAS CONJ - FISICOS'!AL164*'COMPRAS CONJ - PRECIOS'!AL164)/1000</f>
        <v>0</v>
      </c>
      <c r="AM164" s="459">
        <f>('COMPRAS CONJ - FISICOS'!AM164*'COMPRAS CONJ - PRECIOS'!AM164)/1000</f>
        <v>0</v>
      </c>
      <c r="AN164" s="459">
        <f>('COMPRAS CONJ - FISICOS'!AN164*'COMPRAS CONJ - PRECIOS'!AN164)/1000</f>
        <v>0</v>
      </c>
      <c r="AO164" s="459">
        <f>('COMPRAS CONJ - FISICOS'!AO164*'COMPRAS CONJ - PRECIOS'!AO164)/1000</f>
        <v>0</v>
      </c>
      <c r="AP164" s="459">
        <f>('COMPRAS CONJ - FISICOS'!AP164*'COMPRAS CONJ - PRECIOS'!AP164)/1000</f>
        <v>0</v>
      </c>
      <c r="AQ164" s="459">
        <f>('COMPRAS CONJ - FISICOS'!AQ164*'COMPRAS CONJ - PRECIOS'!AQ164)/1000</f>
        <v>0</v>
      </c>
      <c r="AR164" s="459">
        <f>('COMPRAS CONJ - FISICOS'!AR164*'COMPRAS CONJ - PRECIOS'!AR164)/1000</f>
        <v>0</v>
      </c>
      <c r="AS164" s="459">
        <f>('COMPRAS CONJ - FISICOS'!AS164*'COMPRAS CONJ - PRECIOS'!AS164)/1000</f>
        <v>0</v>
      </c>
      <c r="AT164" s="459">
        <f>('COMPRAS CONJ - FISICOS'!AT164*'COMPRAS CONJ - PRECIOS'!AT164)/1000</f>
        <v>0</v>
      </c>
      <c r="AU164" s="459">
        <f>('COMPRAS CONJ - FISICOS'!AU164*'COMPRAS CONJ - PRECIOS'!AU164)/1000</f>
        <v>0</v>
      </c>
      <c r="AV164" s="459">
        <f>('COMPRAS CONJ - FISICOS'!AV164*'COMPRAS CONJ - PRECIOS'!AV164)/1000</f>
        <v>0</v>
      </c>
      <c r="AW164" s="459">
        <f>('COMPRAS CONJ - FISICOS'!AW164*'COMPRAS CONJ - PRECIOS'!AW164)/1000</f>
        <v>0</v>
      </c>
      <c r="AX164" s="459">
        <f>('COMPRAS CONJ - FISICOS'!AX164*'COMPRAS CONJ - PRECIOS'!AX164)/1000</f>
        <v>0</v>
      </c>
      <c r="AY164" s="459">
        <f>('COMPRAS CONJ - FISICOS'!AY164*'COMPRAS CONJ - PRECIOS'!AY164)/1000</f>
        <v>0</v>
      </c>
      <c r="AZ164" s="459">
        <f>('COMPRAS CONJ - FISICOS'!AZ164*'COMPRAS CONJ - PRECIOS'!AZ164)/1000</f>
        <v>0</v>
      </c>
      <c r="BA164" s="459">
        <f>('COMPRAS CONJ - FISICOS'!BA164*'COMPRAS CONJ - PRECIOS'!BA164)/1000</f>
        <v>0</v>
      </c>
      <c r="BB164" s="459">
        <f>('COMPRAS CONJ - FISICOS'!BB164*'COMPRAS CONJ - PRECIOS'!BB164)/1000</f>
        <v>0</v>
      </c>
      <c r="BC164" s="459">
        <f>('COMPRAS CONJ - FISICOS'!BC164*'COMPRAS CONJ - PRECIOS'!BC164)/1000</f>
        <v>0</v>
      </c>
      <c r="BD164" s="459">
        <f>('COMPRAS CONJ - FISICOS'!BD164*'COMPRAS CONJ - PRECIOS'!BD164)/1000</f>
        <v>0</v>
      </c>
      <c r="BE164" s="459">
        <f>('COMPRAS CONJ - FISICOS'!BE164*'COMPRAS CONJ - PRECIOS'!BE164)/1000</f>
        <v>0</v>
      </c>
      <c r="BF164" s="459">
        <f>('COMPRAS CONJ - FISICOS'!BF164*'COMPRAS CONJ - PRECIOS'!BF164)/1000</f>
        <v>0</v>
      </c>
      <c r="BG164" s="459">
        <f>('COMPRAS CONJ - FISICOS'!BG164*'COMPRAS CONJ - PRECIOS'!BG164)/1000</f>
        <v>0</v>
      </c>
      <c r="BH164" s="459">
        <f>('COMPRAS CONJ - FISICOS'!BH164*'COMPRAS CONJ - PRECIOS'!BH164)/1000</f>
        <v>0</v>
      </c>
      <c r="BI164" s="459">
        <f>('COMPRAS CONJ - FISICOS'!BI164*'COMPRAS CONJ - PRECIOS'!BI164)/1000</f>
        <v>0</v>
      </c>
      <c r="BJ164" s="459">
        <f>('COMPRAS CONJ - FISICOS'!BJ164*'COMPRAS CONJ - PRECIOS'!BJ164)/1000</f>
        <v>0</v>
      </c>
      <c r="BK164" s="459">
        <f>('COMPRAS CONJ - FISICOS'!BK164*'COMPRAS CONJ - PRECIOS'!BK164)/1000</f>
        <v>0</v>
      </c>
      <c r="BL164" s="459">
        <f>('COMPRAS CONJ - FISICOS'!BL164*'COMPRAS CONJ - PRECIOS'!BL164)/1000</f>
        <v>0</v>
      </c>
      <c r="BM164" s="459">
        <f>('COMPRAS CONJ - FISICOS'!BM164*'COMPRAS CONJ - PRECIOS'!BM164)/1000</f>
        <v>0</v>
      </c>
      <c r="BN164" s="459">
        <f>('COMPRAS CONJ - FISICOS'!BN164*'COMPRAS CONJ - PRECIOS'!BN164)/1000</f>
        <v>0</v>
      </c>
      <c r="BO164" s="459">
        <f>('COMPRAS CONJ - FISICOS'!BO164*'COMPRAS CONJ - PRECIOS'!BO164)/1000</f>
        <v>0</v>
      </c>
      <c r="BP164" s="459">
        <f>('COMPRAS CONJ - FISICOS'!BP164*'COMPRAS CONJ - PRECIOS'!BP164)/1000</f>
        <v>0</v>
      </c>
      <c r="BQ164" s="459">
        <f>('COMPRAS CONJ - FISICOS'!BQ164*'COMPRAS CONJ - PRECIOS'!BQ164)/1000</f>
        <v>0</v>
      </c>
      <c r="BR164" s="459">
        <f>('COMPRAS CONJ - FISICOS'!BR164*'COMPRAS CONJ - PRECIOS'!BR164)/1000</f>
        <v>0</v>
      </c>
      <c r="BS164" s="459">
        <f>('COMPRAS CONJ - FISICOS'!BS164*'COMPRAS CONJ - PRECIOS'!BS164)/1000</f>
        <v>0</v>
      </c>
      <c r="BT164" s="459">
        <f>('COMPRAS CONJ - FISICOS'!BT164*'COMPRAS CONJ - PRECIOS'!BT164)/1000</f>
        <v>0</v>
      </c>
      <c r="BU164" s="459">
        <f>('COMPRAS CONJ - FISICOS'!BU164*'COMPRAS CONJ - PRECIOS'!BU164)/1000</f>
        <v>0</v>
      </c>
      <c r="BV164" s="459">
        <f>('COMPRAS CONJ - FISICOS'!BV164*'COMPRAS CONJ - PRECIOS'!BV164)/1000</f>
        <v>0</v>
      </c>
      <c r="BW164" s="459">
        <f>('COMPRAS CONJ - FISICOS'!BW164*'COMPRAS CONJ - PRECIOS'!BW164)/1000</f>
        <v>0</v>
      </c>
      <c r="BX164" s="459">
        <f>('COMPRAS CONJ - FISICOS'!BX164*'COMPRAS CONJ - PRECIOS'!BX164)/1000</f>
        <v>0</v>
      </c>
      <c r="BY164" s="459">
        <f>('COMPRAS CONJ - FISICOS'!BY164*'COMPRAS CONJ - PRECIOS'!BY164)/1000</f>
        <v>0</v>
      </c>
      <c r="BZ164" s="459">
        <f>('COMPRAS CONJ - FISICOS'!BZ164*'COMPRAS CONJ - PRECIOS'!BZ164)/1000</f>
        <v>0</v>
      </c>
      <c r="CA164" s="459">
        <f>('COMPRAS CONJ - FISICOS'!CA164*'COMPRAS CONJ - PRECIOS'!CA164)/1000</f>
        <v>0</v>
      </c>
    </row>
    <row r="165" spans="1:79" ht="20.399999999999999" x14ac:dyDescent="0.3">
      <c r="A165" s="9" t="s">
        <v>3398</v>
      </c>
      <c r="B165" s="15" t="s">
        <v>2830</v>
      </c>
      <c r="C165" s="438" t="s">
        <v>3665</v>
      </c>
      <c r="D165" s="11" t="s">
        <v>2820</v>
      </c>
      <c r="E165" s="9" t="s">
        <v>2840</v>
      </c>
      <c r="F165" s="9" t="s">
        <v>3666</v>
      </c>
      <c r="G165" s="9" t="s">
        <v>3667</v>
      </c>
      <c r="H165" s="12" t="s">
        <v>9069</v>
      </c>
      <c r="I165" s="13">
        <v>40.799999999999997</v>
      </c>
      <c r="J165" s="14">
        <v>100</v>
      </c>
      <c r="K165" s="24">
        <v>43319</v>
      </c>
      <c r="L165" s="24">
        <v>44474</v>
      </c>
      <c r="M165" s="689">
        <v>44474</v>
      </c>
      <c r="N165" s="459">
        <f>('COMPRAS CONJ - FISICOS'!N165*'COMPRAS CONJ - PRECIOS'!N165)/1000</f>
        <v>0</v>
      </c>
      <c r="O165" s="459">
        <f>('COMPRAS CONJ - FISICOS'!O165*'COMPRAS CONJ - PRECIOS'!O165)/1000</f>
        <v>0</v>
      </c>
      <c r="P165" s="459">
        <f>('COMPRAS CONJ - FISICOS'!P165*'COMPRAS CONJ - PRECIOS'!P165)/1000</f>
        <v>0</v>
      </c>
      <c r="Q165" s="459">
        <f>('COMPRAS CONJ - FISICOS'!Q165*'COMPRAS CONJ - PRECIOS'!Q165)/1000</f>
        <v>0</v>
      </c>
      <c r="R165" s="459">
        <f>('COMPRAS CONJ - FISICOS'!R165*'COMPRAS CONJ - PRECIOS'!R165)/1000</f>
        <v>0</v>
      </c>
      <c r="S165" s="459">
        <f>('COMPRAS CONJ - FISICOS'!S165*'COMPRAS CONJ - PRECIOS'!S165)/1000</f>
        <v>0</v>
      </c>
      <c r="T165" s="459">
        <f>('COMPRAS CONJ - FISICOS'!T165*'COMPRAS CONJ - PRECIOS'!T165)/1000</f>
        <v>0</v>
      </c>
      <c r="U165" s="459">
        <f>('COMPRAS CONJ - FISICOS'!U165*'COMPRAS CONJ - PRECIOS'!U165)/1000</f>
        <v>0</v>
      </c>
      <c r="V165" s="459">
        <f>('COMPRAS CONJ - FISICOS'!V165*'COMPRAS CONJ - PRECIOS'!V165)/1000</f>
        <v>0</v>
      </c>
      <c r="W165" s="459">
        <f>('COMPRAS CONJ - FISICOS'!W165*'COMPRAS CONJ - PRECIOS'!W165)/1000</f>
        <v>0</v>
      </c>
      <c r="X165" s="459">
        <f>('COMPRAS CONJ - FISICOS'!X165*'COMPRAS CONJ - PRECIOS'!X165)/1000</f>
        <v>0</v>
      </c>
      <c r="Y165" s="459">
        <f>('COMPRAS CONJ - FISICOS'!Y165*'COMPRAS CONJ - PRECIOS'!Y165)/1000</f>
        <v>0</v>
      </c>
      <c r="Z165" s="459">
        <f>('COMPRAS CONJ - FISICOS'!Z165*'COMPRAS CONJ - PRECIOS'!Z165)/1000</f>
        <v>0</v>
      </c>
      <c r="AA165" s="459">
        <f>('COMPRAS CONJ - FISICOS'!AA165*'COMPRAS CONJ - PRECIOS'!AA165)/1000</f>
        <v>0</v>
      </c>
      <c r="AB165" s="459">
        <f>('COMPRAS CONJ - FISICOS'!AB165*'COMPRAS CONJ - PRECIOS'!AB165)/1000</f>
        <v>0</v>
      </c>
      <c r="AC165" s="459">
        <f>('COMPRAS CONJ - FISICOS'!AC165*'COMPRAS CONJ - PRECIOS'!AC165)/1000</f>
        <v>0</v>
      </c>
      <c r="AD165" s="459">
        <f>('COMPRAS CONJ - FISICOS'!AD165*'COMPRAS CONJ - PRECIOS'!AD165)/1000</f>
        <v>0</v>
      </c>
      <c r="AE165" s="459">
        <f>('COMPRAS CONJ - FISICOS'!AE165*'COMPRAS CONJ - PRECIOS'!AE165)/1000</f>
        <v>0</v>
      </c>
      <c r="AF165" s="459">
        <f>('COMPRAS CONJ - FISICOS'!AF165*'COMPRAS CONJ - PRECIOS'!AF165)/1000</f>
        <v>0</v>
      </c>
      <c r="AG165" s="459">
        <f>('COMPRAS CONJ - FISICOS'!AG165*'COMPRAS CONJ - PRECIOS'!AG165)/1000</f>
        <v>0</v>
      </c>
      <c r="AH165" s="459">
        <f>('COMPRAS CONJ - FISICOS'!AH165*'COMPRAS CONJ - PRECIOS'!AH165)/1000</f>
        <v>0</v>
      </c>
      <c r="AI165" s="459">
        <f>('COMPRAS CONJ - FISICOS'!AI165*'COMPRAS CONJ - PRECIOS'!AI165)/1000</f>
        <v>0</v>
      </c>
      <c r="AJ165" s="459">
        <f>('COMPRAS CONJ - FISICOS'!AJ165*'COMPRAS CONJ - PRECIOS'!AJ165)/1000</f>
        <v>0</v>
      </c>
      <c r="AK165" s="459">
        <f>('COMPRAS CONJ - FISICOS'!AK165*'COMPRAS CONJ - PRECIOS'!AK165)/1000</f>
        <v>0</v>
      </c>
      <c r="AL165" s="459">
        <f>('COMPRAS CONJ - FISICOS'!AL165*'COMPRAS CONJ - PRECIOS'!AL165)/1000</f>
        <v>0</v>
      </c>
      <c r="AM165" s="459">
        <f>('COMPRAS CONJ - FISICOS'!AM165*'COMPRAS CONJ - PRECIOS'!AM165)/1000</f>
        <v>0</v>
      </c>
      <c r="AN165" s="459">
        <f>('COMPRAS CONJ - FISICOS'!AN165*'COMPRAS CONJ - PRECIOS'!AN165)/1000</f>
        <v>0</v>
      </c>
      <c r="AO165" s="459">
        <f>('COMPRAS CONJ - FISICOS'!AO165*'COMPRAS CONJ - PRECIOS'!AO165)/1000</f>
        <v>0</v>
      </c>
      <c r="AP165" s="459">
        <f>('COMPRAS CONJ - FISICOS'!AP165*'COMPRAS CONJ - PRECIOS'!AP165)/1000</f>
        <v>0</v>
      </c>
      <c r="AQ165" s="459">
        <f>('COMPRAS CONJ - FISICOS'!AQ165*'COMPRAS CONJ - PRECIOS'!AQ165)/1000</f>
        <v>0</v>
      </c>
      <c r="AR165" s="459">
        <f>('COMPRAS CONJ - FISICOS'!AR165*'COMPRAS CONJ - PRECIOS'!AR165)/1000</f>
        <v>0</v>
      </c>
      <c r="AS165" s="459">
        <f>('COMPRAS CONJ - FISICOS'!AS165*'COMPRAS CONJ - PRECIOS'!AS165)/1000</f>
        <v>0</v>
      </c>
      <c r="AT165" s="459">
        <f>('COMPRAS CONJ - FISICOS'!AT165*'COMPRAS CONJ - PRECIOS'!AT165)/1000</f>
        <v>0</v>
      </c>
      <c r="AU165" s="459">
        <f>('COMPRAS CONJ - FISICOS'!AU165*'COMPRAS CONJ - PRECIOS'!AU165)/1000</f>
        <v>0</v>
      </c>
      <c r="AV165" s="459">
        <f>('COMPRAS CONJ - FISICOS'!AV165*'COMPRAS CONJ - PRECIOS'!AV165)/1000</f>
        <v>0</v>
      </c>
      <c r="AW165" s="459">
        <f>('COMPRAS CONJ - FISICOS'!AW165*'COMPRAS CONJ - PRECIOS'!AW165)/1000</f>
        <v>0</v>
      </c>
      <c r="AX165" s="459">
        <f>('COMPRAS CONJ - FISICOS'!AX165*'COMPRAS CONJ - PRECIOS'!AX165)/1000</f>
        <v>0</v>
      </c>
      <c r="AY165" s="459">
        <f>('COMPRAS CONJ - FISICOS'!AY165*'COMPRAS CONJ - PRECIOS'!AY165)/1000</f>
        <v>0</v>
      </c>
      <c r="AZ165" s="459">
        <f>('COMPRAS CONJ - FISICOS'!AZ165*'COMPRAS CONJ - PRECIOS'!AZ165)/1000</f>
        <v>0</v>
      </c>
      <c r="BA165" s="459">
        <f>('COMPRAS CONJ - FISICOS'!BA165*'COMPRAS CONJ - PRECIOS'!BA165)/1000</f>
        <v>0</v>
      </c>
      <c r="BB165" s="459">
        <f>('COMPRAS CONJ - FISICOS'!BB165*'COMPRAS CONJ - PRECIOS'!BB165)/1000</f>
        <v>0</v>
      </c>
      <c r="BC165" s="459">
        <f>('COMPRAS CONJ - FISICOS'!BC165*'COMPRAS CONJ - PRECIOS'!BC165)/1000</f>
        <v>0</v>
      </c>
      <c r="BD165" s="459">
        <f>('COMPRAS CONJ - FISICOS'!BD165*'COMPRAS CONJ - PRECIOS'!BD165)/1000</f>
        <v>0</v>
      </c>
      <c r="BE165" s="459">
        <f>('COMPRAS CONJ - FISICOS'!BE165*'COMPRAS CONJ - PRECIOS'!BE165)/1000</f>
        <v>0</v>
      </c>
      <c r="BF165" s="459">
        <f>('COMPRAS CONJ - FISICOS'!BF165*'COMPRAS CONJ - PRECIOS'!BF165)/1000</f>
        <v>0</v>
      </c>
      <c r="BG165" s="459">
        <f>('COMPRAS CONJ - FISICOS'!BG165*'COMPRAS CONJ - PRECIOS'!BG165)/1000</f>
        <v>0</v>
      </c>
      <c r="BH165" s="459">
        <f>('COMPRAS CONJ - FISICOS'!BH165*'COMPRAS CONJ - PRECIOS'!BH165)/1000</f>
        <v>0</v>
      </c>
      <c r="BI165" s="459">
        <f>('COMPRAS CONJ - FISICOS'!BI165*'COMPRAS CONJ - PRECIOS'!BI165)/1000</f>
        <v>0</v>
      </c>
      <c r="BJ165" s="459">
        <f>('COMPRAS CONJ - FISICOS'!BJ165*'COMPRAS CONJ - PRECIOS'!BJ165)/1000</f>
        <v>0</v>
      </c>
      <c r="BK165" s="459">
        <f>('COMPRAS CONJ - FISICOS'!BK165*'COMPRAS CONJ - PRECIOS'!BK165)/1000</f>
        <v>0</v>
      </c>
      <c r="BL165" s="459">
        <f>('COMPRAS CONJ - FISICOS'!BL165*'COMPRAS CONJ - PRECIOS'!BL165)/1000</f>
        <v>0</v>
      </c>
      <c r="BM165" s="459">
        <f>('COMPRAS CONJ - FISICOS'!BM165*'COMPRAS CONJ - PRECIOS'!BM165)/1000</f>
        <v>1.0600166466251038</v>
      </c>
      <c r="BN165" s="459">
        <f>('COMPRAS CONJ - FISICOS'!BN165*'COMPRAS CONJ - PRECIOS'!BN165)/1000</f>
        <v>1.3241379928617116</v>
      </c>
      <c r="BO165" s="459">
        <f>('COMPRAS CONJ - FISICOS'!BO165*'COMPRAS CONJ - PRECIOS'!BO165)/1000</f>
        <v>1.1672136507150837</v>
      </c>
      <c r="BP165" s="459">
        <f>('COMPRAS CONJ - FISICOS'!BP165*'COMPRAS CONJ - PRECIOS'!BP165)/1000</f>
        <v>1.2774605413208517</v>
      </c>
      <c r="BQ165" s="459">
        <f>('COMPRAS CONJ - FISICOS'!BQ165*'COMPRAS CONJ - PRECIOS'!BQ165)/1000</f>
        <v>1.2844428434381034</v>
      </c>
      <c r="BR165" s="459">
        <f>('COMPRAS CONJ - FISICOS'!BR165*'COMPRAS CONJ - PRECIOS'!BR165)/1000</f>
        <v>1.3107956878364875</v>
      </c>
      <c r="BS165" s="459">
        <f>('COMPRAS CONJ - FISICOS'!BS165*'COMPRAS CONJ - PRECIOS'!BS165)/1000</f>
        <v>1.0961514714698517</v>
      </c>
      <c r="BT165" s="459">
        <f>('COMPRAS CONJ - FISICOS'!BT165*'COMPRAS CONJ - PRECIOS'!BT165)/1000</f>
        <v>0.97732592406960772</v>
      </c>
      <c r="BU165" s="459">
        <f>('COMPRAS CONJ - FISICOS'!BU165*'COMPRAS CONJ - PRECIOS'!BU165)/1000</f>
        <v>1.0196925024654955</v>
      </c>
      <c r="BV165" s="459">
        <f>('COMPRAS CONJ - FISICOS'!BV165*'COMPRAS CONJ - PRECIOS'!BV165)/1000</f>
        <v>1.2387378198375274</v>
      </c>
      <c r="BW165" s="459">
        <f>('COMPRAS CONJ - FISICOS'!BW165*'COMPRAS CONJ - PRECIOS'!BW165)/1000</f>
        <v>1.406634739348172</v>
      </c>
      <c r="BX165" s="459">
        <f>('COMPRAS CONJ - FISICOS'!BX165*'COMPRAS CONJ - PRECIOS'!BX165)/1000</f>
        <v>1.5189456605074669</v>
      </c>
      <c r="BY165" s="459">
        <f>('COMPRAS CONJ - FISICOS'!BY165*'COMPRAS CONJ - PRECIOS'!BY165)/1000</f>
        <v>1.5572863151625207</v>
      </c>
      <c r="BZ165" s="459">
        <f>('COMPRAS CONJ - FISICOS'!BZ165*'COMPRAS CONJ - PRECIOS'!BZ165)/1000</f>
        <v>1.6094577892742608</v>
      </c>
      <c r="CA165" s="459">
        <f>('COMPRAS CONJ - FISICOS'!CA165*'COMPRAS CONJ - PRECIOS'!CA165)/1000</f>
        <v>1.7076822309771524</v>
      </c>
    </row>
    <row r="166" spans="1:79" x14ac:dyDescent="0.3">
      <c r="A166" s="9" t="s">
        <v>3398</v>
      </c>
      <c r="B166" s="15" t="s">
        <v>2830</v>
      </c>
      <c r="C166" s="438" t="s">
        <v>3668</v>
      </c>
      <c r="D166" s="11" t="s">
        <v>2825</v>
      </c>
      <c r="E166" s="9" t="s">
        <v>2826</v>
      </c>
      <c r="F166" s="9" t="s">
        <v>3669</v>
      </c>
      <c r="G166" s="9" t="s">
        <v>3670</v>
      </c>
      <c r="H166" s="12" t="s">
        <v>5756</v>
      </c>
      <c r="I166" s="13">
        <v>42.5</v>
      </c>
      <c r="J166" s="14">
        <v>99.9</v>
      </c>
      <c r="K166" s="24">
        <v>43391</v>
      </c>
      <c r="L166" s="24">
        <v>51501</v>
      </c>
      <c r="M166" s="689"/>
      <c r="N166" s="459">
        <f>('COMPRAS CONJ - FISICOS'!N166*'COMPRAS CONJ - PRECIOS'!N166)/1000</f>
        <v>0</v>
      </c>
      <c r="O166" s="459">
        <f>('COMPRAS CONJ - FISICOS'!O166*'COMPRAS CONJ - PRECIOS'!O166)/1000</f>
        <v>0</v>
      </c>
      <c r="P166" s="459">
        <f>('COMPRAS CONJ - FISICOS'!P166*'COMPRAS CONJ - PRECIOS'!P166)/1000</f>
        <v>0</v>
      </c>
      <c r="Q166" s="459">
        <f>('COMPRAS CONJ - FISICOS'!Q166*'COMPRAS CONJ - PRECIOS'!Q166)/1000</f>
        <v>0</v>
      </c>
      <c r="R166" s="459">
        <f>('COMPRAS CONJ - FISICOS'!R166*'COMPRAS CONJ - PRECIOS'!R166)/1000</f>
        <v>0</v>
      </c>
      <c r="S166" s="459">
        <f>('COMPRAS CONJ - FISICOS'!S166*'COMPRAS CONJ - PRECIOS'!S166)/1000</f>
        <v>0</v>
      </c>
      <c r="T166" s="459">
        <f>('COMPRAS CONJ - FISICOS'!T166*'COMPRAS CONJ - PRECIOS'!T166)/1000</f>
        <v>0</v>
      </c>
      <c r="U166" s="459">
        <f>('COMPRAS CONJ - FISICOS'!U166*'COMPRAS CONJ - PRECIOS'!U166)/1000</f>
        <v>0</v>
      </c>
      <c r="V166" s="459">
        <f>('COMPRAS CONJ - FISICOS'!V166*'COMPRAS CONJ - PRECIOS'!V166)/1000</f>
        <v>0</v>
      </c>
      <c r="W166" s="459">
        <f>('COMPRAS CONJ - FISICOS'!W166*'COMPRAS CONJ - PRECIOS'!W166)/1000</f>
        <v>0</v>
      </c>
      <c r="X166" s="459">
        <f>('COMPRAS CONJ - FISICOS'!X166*'COMPRAS CONJ - PRECIOS'!X166)/1000</f>
        <v>0</v>
      </c>
      <c r="Y166" s="459">
        <f>('COMPRAS CONJ - FISICOS'!Y166*'COMPRAS CONJ - PRECIOS'!Y166)/1000</f>
        <v>0</v>
      </c>
      <c r="Z166" s="459">
        <f>('COMPRAS CONJ - FISICOS'!Z166*'COMPRAS CONJ - PRECIOS'!Z166)/1000</f>
        <v>0</v>
      </c>
      <c r="AA166" s="459">
        <f>('COMPRAS CONJ - FISICOS'!AA166*'COMPRAS CONJ - PRECIOS'!AA166)/1000</f>
        <v>0</v>
      </c>
      <c r="AB166" s="459">
        <f>('COMPRAS CONJ - FISICOS'!AB166*'COMPRAS CONJ - PRECIOS'!AB166)/1000</f>
        <v>0</v>
      </c>
      <c r="AC166" s="459">
        <f>('COMPRAS CONJ - FISICOS'!AC166*'COMPRAS CONJ - PRECIOS'!AC166)/1000</f>
        <v>0</v>
      </c>
      <c r="AD166" s="459">
        <f>('COMPRAS CONJ - FISICOS'!AD166*'COMPRAS CONJ - PRECIOS'!AD166)/1000</f>
        <v>0</v>
      </c>
      <c r="AE166" s="459">
        <f>('COMPRAS CONJ - FISICOS'!AE166*'COMPRAS CONJ - PRECIOS'!AE166)/1000</f>
        <v>0</v>
      </c>
      <c r="AF166" s="459">
        <f>('COMPRAS CONJ - FISICOS'!AF166*'COMPRAS CONJ - PRECIOS'!AF166)/1000</f>
        <v>0</v>
      </c>
      <c r="AG166" s="459">
        <f>('COMPRAS CONJ - FISICOS'!AG166*'COMPRAS CONJ - PRECIOS'!AG166)/1000</f>
        <v>0</v>
      </c>
      <c r="AH166" s="459">
        <f>('COMPRAS CONJ - FISICOS'!AH166*'COMPRAS CONJ - PRECIOS'!AH166)/1000</f>
        <v>0</v>
      </c>
      <c r="AI166" s="459">
        <f>('COMPRAS CONJ - FISICOS'!AI166*'COMPRAS CONJ - PRECIOS'!AI166)/1000</f>
        <v>0</v>
      </c>
      <c r="AJ166" s="459">
        <f>('COMPRAS CONJ - FISICOS'!AJ166*'COMPRAS CONJ - PRECIOS'!AJ166)/1000</f>
        <v>0</v>
      </c>
      <c r="AK166" s="459">
        <f>('COMPRAS CONJ - FISICOS'!AK166*'COMPRAS CONJ - PRECIOS'!AK166)/1000</f>
        <v>0</v>
      </c>
      <c r="AL166" s="459">
        <f>('COMPRAS CONJ - FISICOS'!AL166*'COMPRAS CONJ - PRECIOS'!AL166)/1000</f>
        <v>0</v>
      </c>
      <c r="AM166" s="459">
        <f>('COMPRAS CONJ - FISICOS'!AM166*'COMPRAS CONJ - PRECIOS'!AM166)/1000</f>
        <v>0</v>
      </c>
      <c r="AN166" s="459">
        <f>('COMPRAS CONJ - FISICOS'!AN166*'COMPRAS CONJ - PRECIOS'!AN166)/1000</f>
        <v>0</v>
      </c>
      <c r="AO166" s="459">
        <f>('COMPRAS CONJ - FISICOS'!AO166*'COMPRAS CONJ - PRECIOS'!AO166)/1000</f>
        <v>0</v>
      </c>
      <c r="AP166" s="459">
        <f>('COMPRAS CONJ - FISICOS'!AP166*'COMPRAS CONJ - PRECIOS'!AP166)/1000</f>
        <v>0</v>
      </c>
      <c r="AQ166" s="459">
        <f>('COMPRAS CONJ - FISICOS'!AQ166*'COMPRAS CONJ - PRECIOS'!AQ166)/1000</f>
        <v>0</v>
      </c>
      <c r="AR166" s="459">
        <f>('COMPRAS CONJ - FISICOS'!AR166*'COMPRAS CONJ - PRECIOS'!AR166)/1000</f>
        <v>0</v>
      </c>
      <c r="AS166" s="459">
        <f>('COMPRAS CONJ - FISICOS'!AS166*'COMPRAS CONJ - PRECIOS'!AS166)/1000</f>
        <v>0</v>
      </c>
      <c r="AT166" s="459">
        <f>('COMPRAS CONJ - FISICOS'!AT166*'COMPRAS CONJ - PRECIOS'!AT166)/1000</f>
        <v>0</v>
      </c>
      <c r="AU166" s="459">
        <f>('COMPRAS CONJ - FISICOS'!AU166*'COMPRAS CONJ - PRECIOS'!AU166)/1000</f>
        <v>0</v>
      </c>
      <c r="AV166" s="459">
        <f>('COMPRAS CONJ - FISICOS'!AV166*'COMPRAS CONJ - PRECIOS'!AV166)/1000</f>
        <v>0</v>
      </c>
      <c r="AW166" s="459">
        <f>('COMPRAS CONJ - FISICOS'!AW166*'COMPRAS CONJ - PRECIOS'!AW166)/1000</f>
        <v>0</v>
      </c>
      <c r="AX166" s="459">
        <f>('COMPRAS CONJ - FISICOS'!AX166*'COMPRAS CONJ - PRECIOS'!AX166)/1000</f>
        <v>0</v>
      </c>
      <c r="AY166" s="459">
        <f>('COMPRAS CONJ - FISICOS'!AY166*'COMPRAS CONJ - PRECIOS'!AY166)/1000</f>
        <v>0</v>
      </c>
      <c r="AZ166" s="459">
        <f>('COMPRAS CONJ - FISICOS'!AZ166*'COMPRAS CONJ - PRECIOS'!AZ166)/1000</f>
        <v>0</v>
      </c>
      <c r="BA166" s="459">
        <f>('COMPRAS CONJ - FISICOS'!BA166*'COMPRAS CONJ - PRECIOS'!BA166)/1000</f>
        <v>0</v>
      </c>
      <c r="BB166" s="459">
        <f>('COMPRAS CONJ - FISICOS'!BB166*'COMPRAS CONJ - PRECIOS'!BB166)/1000</f>
        <v>0</v>
      </c>
      <c r="BC166" s="459">
        <f>('COMPRAS CONJ - FISICOS'!BC166*'COMPRAS CONJ - PRECIOS'!BC166)/1000</f>
        <v>0</v>
      </c>
      <c r="BD166" s="459">
        <f>('COMPRAS CONJ - FISICOS'!BD166*'COMPRAS CONJ - PRECIOS'!BD166)/1000</f>
        <v>0</v>
      </c>
      <c r="BE166" s="459">
        <f>('COMPRAS CONJ - FISICOS'!BE166*'COMPRAS CONJ - PRECIOS'!BE166)/1000</f>
        <v>0</v>
      </c>
      <c r="BF166" s="459">
        <f>('COMPRAS CONJ - FISICOS'!BF166*'COMPRAS CONJ - PRECIOS'!BF166)/1000</f>
        <v>0</v>
      </c>
      <c r="BG166" s="459">
        <f>('COMPRAS CONJ - FISICOS'!BG166*'COMPRAS CONJ - PRECIOS'!BG166)/1000</f>
        <v>0</v>
      </c>
      <c r="BH166" s="459">
        <f>('COMPRAS CONJ - FISICOS'!BH166*'COMPRAS CONJ - PRECIOS'!BH166)/1000</f>
        <v>0</v>
      </c>
      <c r="BI166" s="459">
        <f>('COMPRAS CONJ - FISICOS'!BI166*'COMPRAS CONJ - PRECIOS'!BI166)/1000</f>
        <v>0</v>
      </c>
      <c r="BJ166" s="459">
        <f>('COMPRAS CONJ - FISICOS'!BJ166*'COMPRAS CONJ - PRECIOS'!BJ166)/1000</f>
        <v>0</v>
      </c>
      <c r="BK166" s="459">
        <f>('COMPRAS CONJ - FISICOS'!BK166*'COMPRAS CONJ - PRECIOS'!BK166)/1000</f>
        <v>0</v>
      </c>
      <c r="BL166" s="459">
        <f>('COMPRAS CONJ - FISICOS'!BL166*'COMPRAS CONJ - PRECIOS'!BL166)/1000</f>
        <v>0</v>
      </c>
      <c r="BM166" s="459">
        <f>('COMPRAS CONJ - FISICOS'!BM166*'COMPRAS CONJ - PRECIOS'!BM166)/1000</f>
        <v>0</v>
      </c>
      <c r="BN166" s="459">
        <f>('COMPRAS CONJ - FISICOS'!BN166*'COMPRAS CONJ - PRECIOS'!BN166)/1000</f>
        <v>0</v>
      </c>
      <c r="BO166" s="459">
        <f>('COMPRAS CONJ - FISICOS'!BO166*'COMPRAS CONJ - PRECIOS'!BO166)/1000</f>
        <v>0</v>
      </c>
      <c r="BP166" s="459">
        <f>('COMPRAS CONJ - FISICOS'!BP166*'COMPRAS CONJ - PRECIOS'!BP166)/1000</f>
        <v>0</v>
      </c>
      <c r="BQ166" s="459">
        <f>('COMPRAS CONJ - FISICOS'!BQ166*'COMPRAS CONJ - PRECIOS'!BQ166)/1000</f>
        <v>0</v>
      </c>
      <c r="BR166" s="459">
        <f>('COMPRAS CONJ - FISICOS'!BR166*'COMPRAS CONJ - PRECIOS'!BR166)/1000</f>
        <v>0</v>
      </c>
      <c r="BS166" s="459">
        <f>('COMPRAS CONJ - FISICOS'!BS166*'COMPRAS CONJ - PRECIOS'!BS166)/1000</f>
        <v>0</v>
      </c>
      <c r="BT166" s="459">
        <f>('COMPRAS CONJ - FISICOS'!BT166*'COMPRAS CONJ - PRECIOS'!BT166)/1000</f>
        <v>0</v>
      </c>
      <c r="BU166" s="459">
        <f>('COMPRAS CONJ - FISICOS'!BU166*'COMPRAS CONJ - PRECIOS'!BU166)/1000</f>
        <v>0</v>
      </c>
      <c r="BV166" s="459">
        <f>('COMPRAS CONJ - FISICOS'!BV166*'COMPRAS CONJ - PRECIOS'!BV166)/1000</f>
        <v>0</v>
      </c>
      <c r="BW166" s="459">
        <f>('COMPRAS CONJ - FISICOS'!BW166*'COMPRAS CONJ - PRECIOS'!BW166)/1000</f>
        <v>0</v>
      </c>
      <c r="BX166" s="459">
        <f>('COMPRAS CONJ - FISICOS'!BX166*'COMPRAS CONJ - PRECIOS'!BX166)/1000</f>
        <v>0</v>
      </c>
      <c r="BY166" s="459">
        <f>('COMPRAS CONJ - FISICOS'!BY166*'COMPRAS CONJ - PRECIOS'!BY166)/1000</f>
        <v>0</v>
      </c>
      <c r="BZ166" s="459">
        <f>('COMPRAS CONJ - FISICOS'!BZ166*'COMPRAS CONJ - PRECIOS'!BZ166)/1000</f>
        <v>0</v>
      </c>
      <c r="CA166" s="459">
        <f>('COMPRAS CONJ - FISICOS'!CA166*'COMPRAS CONJ - PRECIOS'!CA166)/1000</f>
        <v>0</v>
      </c>
    </row>
    <row r="167" spans="1:79" ht="20.399999999999999" x14ac:dyDescent="0.3">
      <c r="A167" s="9" t="s">
        <v>3398</v>
      </c>
      <c r="B167" s="15" t="s">
        <v>2830</v>
      </c>
      <c r="C167" s="438" t="s">
        <v>3671</v>
      </c>
      <c r="D167" s="11" t="s">
        <v>2815</v>
      </c>
      <c r="E167" s="9" t="s">
        <v>3408</v>
      </c>
      <c r="F167" s="9" t="s">
        <v>3672</v>
      </c>
      <c r="G167" s="9" t="s">
        <v>3673</v>
      </c>
      <c r="H167" s="12" t="s">
        <v>3619</v>
      </c>
      <c r="I167" s="13">
        <v>49.97</v>
      </c>
      <c r="J167" s="14">
        <v>40</v>
      </c>
      <c r="K167" s="24">
        <v>43307</v>
      </c>
      <c r="L167" s="24">
        <v>51501</v>
      </c>
      <c r="M167" s="689"/>
      <c r="N167" s="459">
        <f>('COMPRAS CONJ - FISICOS'!N167*'COMPRAS CONJ - PRECIOS'!N167)/1000</f>
        <v>0</v>
      </c>
      <c r="O167" s="459">
        <f>('COMPRAS CONJ - FISICOS'!O167*'COMPRAS CONJ - PRECIOS'!O167)/1000</f>
        <v>0</v>
      </c>
      <c r="P167" s="459">
        <f>('COMPRAS CONJ - FISICOS'!P167*'COMPRAS CONJ - PRECIOS'!P167)/1000</f>
        <v>0</v>
      </c>
      <c r="Q167" s="459">
        <f>('COMPRAS CONJ - FISICOS'!Q167*'COMPRAS CONJ - PRECIOS'!Q167)/1000</f>
        <v>0</v>
      </c>
      <c r="R167" s="459">
        <f>('COMPRAS CONJ - FISICOS'!R167*'COMPRAS CONJ - PRECIOS'!R167)/1000</f>
        <v>0</v>
      </c>
      <c r="S167" s="459">
        <f>('COMPRAS CONJ - FISICOS'!S167*'COMPRAS CONJ - PRECIOS'!S167)/1000</f>
        <v>0</v>
      </c>
      <c r="T167" s="459">
        <f>('COMPRAS CONJ - FISICOS'!T167*'COMPRAS CONJ - PRECIOS'!T167)/1000</f>
        <v>0</v>
      </c>
      <c r="U167" s="459">
        <f>('COMPRAS CONJ - FISICOS'!U167*'COMPRAS CONJ - PRECIOS'!U167)/1000</f>
        <v>0</v>
      </c>
      <c r="V167" s="459">
        <f>('COMPRAS CONJ - FISICOS'!V167*'COMPRAS CONJ - PRECIOS'!V167)/1000</f>
        <v>0</v>
      </c>
      <c r="W167" s="459">
        <f>('COMPRAS CONJ - FISICOS'!W167*'COMPRAS CONJ - PRECIOS'!W167)/1000</f>
        <v>0</v>
      </c>
      <c r="X167" s="459">
        <f>('COMPRAS CONJ - FISICOS'!X167*'COMPRAS CONJ - PRECIOS'!X167)/1000</f>
        <v>0</v>
      </c>
      <c r="Y167" s="459">
        <f>('COMPRAS CONJ - FISICOS'!Y167*'COMPRAS CONJ - PRECIOS'!Y167)/1000</f>
        <v>0</v>
      </c>
      <c r="Z167" s="459">
        <f>('COMPRAS CONJ - FISICOS'!Z167*'COMPRAS CONJ - PRECIOS'!Z167)/1000</f>
        <v>0</v>
      </c>
      <c r="AA167" s="459">
        <f>('COMPRAS CONJ - FISICOS'!AA167*'COMPRAS CONJ - PRECIOS'!AA167)/1000</f>
        <v>0</v>
      </c>
      <c r="AB167" s="459">
        <f>('COMPRAS CONJ - FISICOS'!AB167*'COMPRAS CONJ - PRECIOS'!AB167)/1000</f>
        <v>0</v>
      </c>
      <c r="AC167" s="459">
        <f>('COMPRAS CONJ - FISICOS'!AC167*'COMPRAS CONJ - PRECIOS'!AC167)/1000</f>
        <v>0</v>
      </c>
      <c r="AD167" s="459">
        <f>('COMPRAS CONJ - FISICOS'!AD167*'COMPRAS CONJ - PRECIOS'!AD167)/1000</f>
        <v>0</v>
      </c>
      <c r="AE167" s="459">
        <f>('COMPRAS CONJ - FISICOS'!AE167*'COMPRAS CONJ - PRECIOS'!AE167)/1000</f>
        <v>0</v>
      </c>
      <c r="AF167" s="459">
        <f>('COMPRAS CONJ - FISICOS'!AF167*'COMPRAS CONJ - PRECIOS'!AF167)/1000</f>
        <v>0</v>
      </c>
      <c r="AG167" s="459">
        <f>('COMPRAS CONJ - FISICOS'!AG167*'COMPRAS CONJ - PRECIOS'!AG167)/1000</f>
        <v>0</v>
      </c>
      <c r="AH167" s="459">
        <f>('COMPRAS CONJ - FISICOS'!AH167*'COMPRAS CONJ - PRECIOS'!AH167)/1000</f>
        <v>0</v>
      </c>
      <c r="AI167" s="459">
        <f>('COMPRAS CONJ - FISICOS'!AI167*'COMPRAS CONJ - PRECIOS'!AI167)/1000</f>
        <v>0</v>
      </c>
      <c r="AJ167" s="459">
        <f>('COMPRAS CONJ - FISICOS'!AJ167*'COMPRAS CONJ - PRECIOS'!AJ167)/1000</f>
        <v>0</v>
      </c>
      <c r="AK167" s="459">
        <f>('COMPRAS CONJ - FISICOS'!AK167*'COMPRAS CONJ - PRECIOS'!AK167)/1000</f>
        <v>0</v>
      </c>
      <c r="AL167" s="459">
        <f>('COMPRAS CONJ - FISICOS'!AL167*'COMPRAS CONJ - PRECIOS'!AL167)/1000</f>
        <v>0</v>
      </c>
      <c r="AM167" s="459">
        <f>('COMPRAS CONJ - FISICOS'!AM167*'COMPRAS CONJ - PRECIOS'!AM167)/1000</f>
        <v>0</v>
      </c>
      <c r="AN167" s="459">
        <f>('COMPRAS CONJ - FISICOS'!AN167*'COMPRAS CONJ - PRECIOS'!AN167)/1000</f>
        <v>0</v>
      </c>
      <c r="AO167" s="459">
        <f>('COMPRAS CONJ - FISICOS'!AO167*'COMPRAS CONJ - PRECIOS'!AO167)/1000</f>
        <v>0</v>
      </c>
      <c r="AP167" s="459">
        <f>('COMPRAS CONJ - FISICOS'!AP167*'COMPRAS CONJ - PRECIOS'!AP167)/1000</f>
        <v>0</v>
      </c>
      <c r="AQ167" s="459">
        <f>('COMPRAS CONJ - FISICOS'!AQ167*'COMPRAS CONJ - PRECIOS'!AQ167)/1000</f>
        <v>0</v>
      </c>
      <c r="AR167" s="459">
        <f>('COMPRAS CONJ - FISICOS'!AR167*'COMPRAS CONJ - PRECIOS'!AR167)/1000</f>
        <v>0</v>
      </c>
      <c r="AS167" s="459">
        <f>('COMPRAS CONJ - FISICOS'!AS167*'COMPRAS CONJ - PRECIOS'!AS167)/1000</f>
        <v>0</v>
      </c>
      <c r="AT167" s="459">
        <f>('COMPRAS CONJ - FISICOS'!AT167*'COMPRAS CONJ - PRECIOS'!AT167)/1000</f>
        <v>0</v>
      </c>
      <c r="AU167" s="459">
        <f>('COMPRAS CONJ - FISICOS'!AU167*'COMPRAS CONJ - PRECIOS'!AU167)/1000</f>
        <v>0</v>
      </c>
      <c r="AV167" s="459">
        <f>('COMPRAS CONJ - FISICOS'!AV167*'COMPRAS CONJ - PRECIOS'!AV167)/1000</f>
        <v>0</v>
      </c>
      <c r="AW167" s="459">
        <f>('COMPRAS CONJ - FISICOS'!AW167*'COMPRAS CONJ - PRECIOS'!AW167)/1000</f>
        <v>0</v>
      </c>
      <c r="AX167" s="459">
        <f>('COMPRAS CONJ - FISICOS'!AX167*'COMPRAS CONJ - PRECIOS'!AX167)/1000</f>
        <v>0</v>
      </c>
      <c r="AY167" s="459">
        <f>('COMPRAS CONJ - FISICOS'!AY167*'COMPRAS CONJ - PRECIOS'!AY167)/1000</f>
        <v>0</v>
      </c>
      <c r="AZ167" s="459">
        <f>('COMPRAS CONJ - FISICOS'!AZ167*'COMPRAS CONJ - PRECIOS'!AZ167)/1000</f>
        <v>0</v>
      </c>
      <c r="BA167" s="459">
        <f>('COMPRAS CONJ - FISICOS'!BA167*'COMPRAS CONJ - PRECIOS'!BA167)/1000</f>
        <v>0</v>
      </c>
      <c r="BB167" s="459">
        <f>('COMPRAS CONJ - FISICOS'!BB167*'COMPRAS CONJ - PRECIOS'!BB167)/1000</f>
        <v>0</v>
      </c>
      <c r="BC167" s="459">
        <f>('COMPRAS CONJ - FISICOS'!BC167*'COMPRAS CONJ - PRECIOS'!BC167)/1000</f>
        <v>0</v>
      </c>
      <c r="BD167" s="459">
        <f>('COMPRAS CONJ - FISICOS'!BD167*'COMPRAS CONJ - PRECIOS'!BD167)/1000</f>
        <v>0</v>
      </c>
      <c r="BE167" s="459">
        <f>('COMPRAS CONJ - FISICOS'!BE167*'COMPRAS CONJ - PRECIOS'!BE167)/1000</f>
        <v>0</v>
      </c>
      <c r="BF167" s="459">
        <f>('COMPRAS CONJ - FISICOS'!BF167*'COMPRAS CONJ - PRECIOS'!BF167)/1000</f>
        <v>0</v>
      </c>
      <c r="BG167" s="459">
        <f>('COMPRAS CONJ - FISICOS'!BG167*'COMPRAS CONJ - PRECIOS'!BG167)/1000</f>
        <v>0</v>
      </c>
      <c r="BH167" s="459">
        <f>('COMPRAS CONJ - FISICOS'!BH167*'COMPRAS CONJ - PRECIOS'!BH167)/1000</f>
        <v>0</v>
      </c>
      <c r="BI167" s="459">
        <f>('COMPRAS CONJ - FISICOS'!BI167*'COMPRAS CONJ - PRECIOS'!BI167)/1000</f>
        <v>0</v>
      </c>
      <c r="BJ167" s="459">
        <f>('COMPRAS CONJ - FISICOS'!BJ167*'COMPRAS CONJ - PRECIOS'!BJ167)/1000</f>
        <v>0</v>
      </c>
      <c r="BK167" s="459">
        <f>('COMPRAS CONJ - FISICOS'!BK167*'COMPRAS CONJ - PRECIOS'!BK167)/1000</f>
        <v>0</v>
      </c>
      <c r="BL167" s="459">
        <f>('COMPRAS CONJ - FISICOS'!BL167*'COMPRAS CONJ - PRECIOS'!BL167)/1000</f>
        <v>0</v>
      </c>
      <c r="BM167" s="459">
        <f>('COMPRAS CONJ - FISICOS'!BM167*'COMPRAS CONJ - PRECIOS'!BM167)/1000</f>
        <v>0</v>
      </c>
      <c r="BN167" s="459">
        <f>('COMPRAS CONJ - FISICOS'!BN167*'COMPRAS CONJ - PRECIOS'!BN167)/1000</f>
        <v>0</v>
      </c>
      <c r="BO167" s="459">
        <f>('COMPRAS CONJ - FISICOS'!BO167*'COMPRAS CONJ - PRECIOS'!BO167)/1000</f>
        <v>0</v>
      </c>
      <c r="BP167" s="459">
        <f>('COMPRAS CONJ - FISICOS'!BP167*'COMPRAS CONJ - PRECIOS'!BP167)/1000</f>
        <v>0</v>
      </c>
      <c r="BQ167" s="459">
        <f>('COMPRAS CONJ - FISICOS'!BQ167*'COMPRAS CONJ - PRECIOS'!BQ167)/1000</f>
        <v>0</v>
      </c>
      <c r="BR167" s="459">
        <f>('COMPRAS CONJ - FISICOS'!BR167*'COMPRAS CONJ - PRECIOS'!BR167)/1000</f>
        <v>0</v>
      </c>
      <c r="BS167" s="459">
        <f>('COMPRAS CONJ - FISICOS'!BS167*'COMPRAS CONJ - PRECIOS'!BS167)/1000</f>
        <v>0</v>
      </c>
      <c r="BT167" s="459">
        <f>('COMPRAS CONJ - FISICOS'!BT167*'COMPRAS CONJ - PRECIOS'!BT167)/1000</f>
        <v>0</v>
      </c>
      <c r="BU167" s="459">
        <f>('COMPRAS CONJ - FISICOS'!BU167*'COMPRAS CONJ - PRECIOS'!BU167)/1000</f>
        <v>0</v>
      </c>
      <c r="BV167" s="459">
        <f>('COMPRAS CONJ - FISICOS'!BV167*'COMPRAS CONJ - PRECIOS'!BV167)/1000</f>
        <v>0</v>
      </c>
      <c r="BW167" s="459">
        <f>('COMPRAS CONJ - FISICOS'!BW167*'COMPRAS CONJ - PRECIOS'!BW167)/1000</f>
        <v>0</v>
      </c>
      <c r="BX167" s="459">
        <f>('COMPRAS CONJ - FISICOS'!BX167*'COMPRAS CONJ - PRECIOS'!BX167)/1000</f>
        <v>0</v>
      </c>
      <c r="BY167" s="459">
        <f>('COMPRAS CONJ - FISICOS'!BY167*'COMPRAS CONJ - PRECIOS'!BY167)/1000</f>
        <v>0</v>
      </c>
      <c r="BZ167" s="459">
        <f>('COMPRAS CONJ - FISICOS'!BZ167*'COMPRAS CONJ - PRECIOS'!BZ167)/1000</f>
        <v>0</v>
      </c>
      <c r="CA167" s="459">
        <f>('COMPRAS CONJ - FISICOS'!CA167*'COMPRAS CONJ - PRECIOS'!CA167)/1000</f>
        <v>0</v>
      </c>
    </row>
    <row r="168" spans="1:79" x14ac:dyDescent="0.3">
      <c r="A168" s="9" t="s">
        <v>3425</v>
      </c>
      <c r="B168" s="15" t="s">
        <v>2830</v>
      </c>
      <c r="C168" s="438" t="s">
        <v>3674</v>
      </c>
      <c r="D168" s="11" t="s">
        <v>2825</v>
      </c>
      <c r="E168" s="9" t="s">
        <v>2850</v>
      </c>
      <c r="F168" s="9" t="s">
        <v>3675</v>
      </c>
      <c r="G168" s="9" t="s">
        <v>3676</v>
      </c>
      <c r="H168" s="12" t="s">
        <v>3677</v>
      </c>
      <c r="I168" s="13">
        <v>41.76</v>
      </c>
      <c r="J168" s="14">
        <v>100</v>
      </c>
      <c r="K168" s="24">
        <v>43432</v>
      </c>
      <c r="L168" s="24">
        <v>44394</v>
      </c>
      <c r="M168" s="689">
        <v>44394</v>
      </c>
      <c r="N168" s="459">
        <f>('COMPRAS CONJ - FISICOS'!N168*'COMPRAS CONJ - PRECIOS'!N168)/1000</f>
        <v>0</v>
      </c>
      <c r="O168" s="459">
        <f>('COMPRAS CONJ - FISICOS'!O168*'COMPRAS CONJ - PRECIOS'!O168)/1000</f>
        <v>0</v>
      </c>
      <c r="P168" s="459">
        <f>('COMPRAS CONJ - FISICOS'!P168*'COMPRAS CONJ - PRECIOS'!P168)/1000</f>
        <v>0</v>
      </c>
      <c r="Q168" s="459">
        <f>('COMPRAS CONJ - FISICOS'!Q168*'COMPRAS CONJ - PRECIOS'!Q168)/1000</f>
        <v>0</v>
      </c>
      <c r="R168" s="459">
        <f>('COMPRAS CONJ - FISICOS'!R168*'COMPRAS CONJ - PRECIOS'!R168)/1000</f>
        <v>0</v>
      </c>
      <c r="S168" s="459">
        <f>('COMPRAS CONJ - FISICOS'!S168*'COMPRAS CONJ - PRECIOS'!S168)/1000</f>
        <v>0</v>
      </c>
      <c r="T168" s="459">
        <f>('COMPRAS CONJ - FISICOS'!T168*'COMPRAS CONJ - PRECIOS'!T168)/1000</f>
        <v>0</v>
      </c>
      <c r="U168" s="459">
        <f>('COMPRAS CONJ - FISICOS'!U168*'COMPRAS CONJ - PRECIOS'!U168)/1000</f>
        <v>0</v>
      </c>
      <c r="V168" s="459">
        <f>('COMPRAS CONJ - FISICOS'!V168*'COMPRAS CONJ - PRECIOS'!V168)/1000</f>
        <v>0</v>
      </c>
      <c r="W168" s="459">
        <f>('COMPRAS CONJ - FISICOS'!W168*'COMPRAS CONJ - PRECIOS'!W168)/1000</f>
        <v>0</v>
      </c>
      <c r="X168" s="459">
        <f>('COMPRAS CONJ - FISICOS'!X168*'COMPRAS CONJ - PRECIOS'!X168)/1000</f>
        <v>0</v>
      </c>
      <c r="Y168" s="459">
        <f>('COMPRAS CONJ - FISICOS'!Y168*'COMPRAS CONJ - PRECIOS'!Y168)/1000</f>
        <v>0</v>
      </c>
      <c r="Z168" s="459">
        <f>('COMPRAS CONJ - FISICOS'!Z168*'COMPRAS CONJ - PRECIOS'!Z168)/1000</f>
        <v>0</v>
      </c>
      <c r="AA168" s="459">
        <f>('COMPRAS CONJ - FISICOS'!AA168*'COMPRAS CONJ - PRECIOS'!AA168)/1000</f>
        <v>0</v>
      </c>
      <c r="AB168" s="459">
        <f>('COMPRAS CONJ - FISICOS'!AB168*'COMPRAS CONJ - PRECIOS'!AB168)/1000</f>
        <v>0</v>
      </c>
      <c r="AC168" s="459">
        <f>('COMPRAS CONJ - FISICOS'!AC168*'COMPRAS CONJ - PRECIOS'!AC168)/1000</f>
        <v>0</v>
      </c>
      <c r="AD168" s="459">
        <f>('COMPRAS CONJ - FISICOS'!AD168*'COMPRAS CONJ - PRECIOS'!AD168)/1000</f>
        <v>0</v>
      </c>
      <c r="AE168" s="459">
        <f>('COMPRAS CONJ - FISICOS'!AE168*'COMPRAS CONJ - PRECIOS'!AE168)/1000</f>
        <v>0</v>
      </c>
      <c r="AF168" s="459">
        <f>('COMPRAS CONJ - FISICOS'!AF168*'COMPRAS CONJ - PRECIOS'!AF168)/1000</f>
        <v>0</v>
      </c>
      <c r="AG168" s="459">
        <f>('COMPRAS CONJ - FISICOS'!AG168*'COMPRAS CONJ - PRECIOS'!AG168)/1000</f>
        <v>0</v>
      </c>
      <c r="AH168" s="459">
        <f>('COMPRAS CONJ - FISICOS'!AH168*'COMPRAS CONJ - PRECIOS'!AH168)/1000</f>
        <v>0</v>
      </c>
      <c r="AI168" s="459">
        <f>('COMPRAS CONJ - FISICOS'!AI168*'COMPRAS CONJ - PRECIOS'!AI168)/1000</f>
        <v>0</v>
      </c>
      <c r="AJ168" s="459">
        <f>('COMPRAS CONJ - FISICOS'!AJ168*'COMPRAS CONJ - PRECIOS'!AJ168)/1000</f>
        <v>0</v>
      </c>
      <c r="AK168" s="459">
        <f>('COMPRAS CONJ - FISICOS'!AK168*'COMPRAS CONJ - PRECIOS'!AK168)/1000</f>
        <v>0</v>
      </c>
      <c r="AL168" s="459">
        <f>('COMPRAS CONJ - FISICOS'!AL168*'COMPRAS CONJ - PRECIOS'!AL168)/1000</f>
        <v>0</v>
      </c>
      <c r="AM168" s="459">
        <f>('COMPRAS CONJ - FISICOS'!AM168*'COMPRAS CONJ - PRECIOS'!AM168)/1000</f>
        <v>0</v>
      </c>
      <c r="AN168" s="459">
        <f>('COMPRAS CONJ - FISICOS'!AN168*'COMPRAS CONJ - PRECIOS'!AN168)/1000</f>
        <v>0</v>
      </c>
      <c r="AO168" s="459">
        <f>('COMPRAS CONJ - FISICOS'!AO168*'COMPRAS CONJ - PRECIOS'!AO168)/1000</f>
        <v>0</v>
      </c>
      <c r="AP168" s="459">
        <f>('COMPRAS CONJ - FISICOS'!AP168*'COMPRAS CONJ - PRECIOS'!AP168)/1000</f>
        <v>0</v>
      </c>
      <c r="AQ168" s="459">
        <f>('COMPRAS CONJ - FISICOS'!AQ168*'COMPRAS CONJ - PRECIOS'!AQ168)/1000</f>
        <v>0</v>
      </c>
      <c r="AR168" s="459">
        <f>('COMPRAS CONJ - FISICOS'!AR168*'COMPRAS CONJ - PRECIOS'!AR168)/1000</f>
        <v>0</v>
      </c>
      <c r="AS168" s="459">
        <f>('COMPRAS CONJ - FISICOS'!AS168*'COMPRAS CONJ - PRECIOS'!AS168)/1000</f>
        <v>0</v>
      </c>
      <c r="AT168" s="459">
        <f>('COMPRAS CONJ - FISICOS'!AT168*'COMPRAS CONJ - PRECIOS'!AT168)/1000</f>
        <v>0</v>
      </c>
      <c r="AU168" s="459">
        <f>('COMPRAS CONJ - FISICOS'!AU168*'COMPRAS CONJ - PRECIOS'!AU168)/1000</f>
        <v>0</v>
      </c>
      <c r="AV168" s="459">
        <f>('COMPRAS CONJ - FISICOS'!AV168*'COMPRAS CONJ - PRECIOS'!AV168)/1000</f>
        <v>0</v>
      </c>
      <c r="AW168" s="459">
        <f>('COMPRAS CONJ - FISICOS'!AW168*'COMPRAS CONJ - PRECIOS'!AW168)/1000</f>
        <v>0</v>
      </c>
      <c r="AX168" s="459">
        <f>('COMPRAS CONJ - FISICOS'!AX168*'COMPRAS CONJ - PRECIOS'!AX168)/1000</f>
        <v>0</v>
      </c>
      <c r="AY168" s="459">
        <f>('COMPRAS CONJ - FISICOS'!AY168*'COMPRAS CONJ - PRECIOS'!AY168)/1000</f>
        <v>0</v>
      </c>
      <c r="AZ168" s="459">
        <f>('COMPRAS CONJ - FISICOS'!AZ168*'COMPRAS CONJ - PRECIOS'!AZ168)/1000</f>
        <v>0</v>
      </c>
      <c r="BA168" s="459">
        <f>('COMPRAS CONJ - FISICOS'!BA168*'COMPRAS CONJ - PRECIOS'!BA168)/1000</f>
        <v>0</v>
      </c>
      <c r="BB168" s="459">
        <f>('COMPRAS CONJ - FISICOS'!BB168*'COMPRAS CONJ - PRECIOS'!BB168)/1000</f>
        <v>0</v>
      </c>
      <c r="BC168" s="459">
        <f>('COMPRAS CONJ - FISICOS'!BC168*'COMPRAS CONJ - PRECIOS'!BC168)/1000</f>
        <v>0</v>
      </c>
      <c r="BD168" s="459">
        <f>('COMPRAS CONJ - FISICOS'!BD168*'COMPRAS CONJ - PRECIOS'!BD168)/1000</f>
        <v>0</v>
      </c>
      <c r="BE168" s="459">
        <f>('COMPRAS CONJ - FISICOS'!BE168*'COMPRAS CONJ - PRECIOS'!BE168)/1000</f>
        <v>0</v>
      </c>
      <c r="BF168" s="459">
        <f>('COMPRAS CONJ - FISICOS'!BF168*'COMPRAS CONJ - PRECIOS'!BF168)/1000</f>
        <v>0</v>
      </c>
      <c r="BG168" s="459">
        <f>('COMPRAS CONJ - FISICOS'!BG168*'COMPRAS CONJ - PRECIOS'!BG168)/1000</f>
        <v>0</v>
      </c>
      <c r="BH168" s="459">
        <f>('COMPRAS CONJ - FISICOS'!BH168*'COMPRAS CONJ - PRECIOS'!BH168)/1000</f>
        <v>0</v>
      </c>
      <c r="BI168" s="459">
        <f>('COMPRAS CONJ - FISICOS'!BI168*'COMPRAS CONJ - PRECIOS'!BI168)/1000</f>
        <v>0</v>
      </c>
      <c r="BJ168" s="459">
        <f>('COMPRAS CONJ - FISICOS'!BJ168*'COMPRAS CONJ - PRECIOS'!BJ168)/1000</f>
        <v>0.43959473114261033</v>
      </c>
      <c r="BK168" s="459">
        <f>('COMPRAS CONJ - FISICOS'!BK168*'COMPRAS CONJ - PRECIOS'!BK168)/1000</f>
        <v>1.0557304620078884</v>
      </c>
      <c r="BL168" s="459">
        <f>('COMPRAS CONJ - FISICOS'!BL168*'COMPRAS CONJ - PRECIOS'!BL168)/1000</f>
        <v>1.2288060405883077</v>
      </c>
      <c r="BM168" s="459">
        <f>('COMPRAS CONJ - FISICOS'!BM168*'COMPRAS CONJ - PRECIOS'!BM168)/1000</f>
        <v>1.4281578512581967</v>
      </c>
      <c r="BN168" s="459">
        <f>('COMPRAS CONJ - FISICOS'!BN168*'COMPRAS CONJ - PRECIOS'!BN168)/1000</f>
        <v>1.5116823795188299</v>
      </c>
      <c r="BO168" s="459">
        <f>('COMPRAS CONJ - FISICOS'!BO168*'COMPRAS CONJ - PRECIOS'!BO168)/1000</f>
        <v>1.4071773191898742</v>
      </c>
      <c r="BP168" s="459">
        <f>('COMPRAS CONJ - FISICOS'!BP168*'COMPRAS CONJ - PRECIOS'!BP168)/1000</f>
        <v>1.3626265796882422</v>
      </c>
      <c r="BQ168" s="459">
        <f>('COMPRAS CONJ - FISICOS'!BQ168*'COMPRAS CONJ - PRECIOS'!BQ168)/1000</f>
        <v>1.1909902252322591</v>
      </c>
      <c r="BR168" s="459">
        <f>('COMPRAS CONJ - FISICOS'!BR168*'COMPRAS CONJ - PRECIOS'!BR168)/1000</f>
        <v>1.2889482689400407</v>
      </c>
      <c r="BS168" s="459">
        <f>('COMPRAS CONJ - FISICOS'!BS168*'COMPRAS CONJ - PRECIOS'!BS168)/1000</f>
        <v>1.1244132753980616</v>
      </c>
      <c r="BT168" s="459">
        <f>('COMPRAS CONJ - FISICOS'!BT168*'COMPRAS CONJ - PRECIOS'!BT168)/1000</f>
        <v>0.80309230891894379</v>
      </c>
      <c r="BU168" s="459">
        <f>('COMPRAS CONJ - FISICOS'!BU168*'COMPRAS CONJ - PRECIOS'!BU168)/1000</f>
        <v>0.83790594930952211</v>
      </c>
      <c r="BV168" s="459">
        <f>('COMPRAS CONJ - FISICOS'!BV168*'COMPRAS CONJ - PRECIOS'!BV168)/1000</f>
        <v>1.0352143958513205</v>
      </c>
      <c r="BW168" s="459">
        <f>('COMPRAS CONJ - FISICOS'!BW168*'COMPRAS CONJ - PRECIOS'!BW168)/1000</f>
        <v>1.1755260141074793</v>
      </c>
      <c r="BX168" s="459">
        <f>('COMPRAS CONJ - FISICOS'!BX168*'COMPRAS CONJ - PRECIOS'!BX168)/1000</f>
        <v>1.2693843597020895</v>
      </c>
      <c r="BY168" s="459">
        <f>('COMPRAS CONJ - FISICOS'!BY168*'COMPRAS CONJ - PRECIOS'!BY168)/1000</f>
        <v>1.279659765172328</v>
      </c>
      <c r="BZ168" s="459">
        <f>('COMPRAS CONJ - FISICOS'!BZ168*'COMPRAS CONJ - PRECIOS'!BZ168)/1000</f>
        <v>1.3225303251075804</v>
      </c>
      <c r="CA168" s="459">
        <f>('COMPRAS CONJ - FISICOS'!CA168*'COMPRAS CONJ - PRECIOS'!CA168)/1000</f>
        <v>1.4032437204414296</v>
      </c>
    </row>
    <row r="169" spans="1:79" x14ac:dyDescent="0.3">
      <c r="A169" s="9" t="s">
        <v>3425</v>
      </c>
      <c r="B169" s="15" t="s">
        <v>2830</v>
      </c>
      <c r="C169" s="438" t="s">
        <v>3678</v>
      </c>
      <c r="D169" s="11" t="s">
        <v>2825</v>
      </c>
      <c r="E169" s="9" t="s">
        <v>2826</v>
      </c>
      <c r="F169" s="9" t="s">
        <v>3606</v>
      </c>
      <c r="G169" s="9" t="s">
        <v>3679</v>
      </c>
      <c r="H169" s="12" t="s">
        <v>3658</v>
      </c>
      <c r="I169" s="13">
        <v>41.76</v>
      </c>
      <c r="J169" s="14">
        <v>37</v>
      </c>
      <c r="K169" s="24">
        <v>43447</v>
      </c>
      <c r="L169" s="24">
        <v>51501</v>
      </c>
      <c r="M169" s="14"/>
      <c r="N169" s="459">
        <f>('COMPRAS CONJ - FISICOS'!N169*'COMPRAS CONJ - PRECIOS'!N169)/1000</f>
        <v>0</v>
      </c>
      <c r="O169" s="459">
        <f>('COMPRAS CONJ - FISICOS'!O169*'COMPRAS CONJ - PRECIOS'!O169)/1000</f>
        <v>0</v>
      </c>
      <c r="P169" s="459">
        <f>('COMPRAS CONJ - FISICOS'!P169*'COMPRAS CONJ - PRECIOS'!P169)/1000</f>
        <v>0</v>
      </c>
      <c r="Q169" s="459">
        <f>('COMPRAS CONJ - FISICOS'!Q169*'COMPRAS CONJ - PRECIOS'!Q169)/1000</f>
        <v>0</v>
      </c>
      <c r="R169" s="459">
        <f>('COMPRAS CONJ - FISICOS'!R169*'COMPRAS CONJ - PRECIOS'!R169)/1000</f>
        <v>0</v>
      </c>
      <c r="S169" s="459">
        <f>('COMPRAS CONJ - FISICOS'!S169*'COMPRAS CONJ - PRECIOS'!S169)/1000</f>
        <v>0</v>
      </c>
      <c r="T169" s="459">
        <f>('COMPRAS CONJ - FISICOS'!T169*'COMPRAS CONJ - PRECIOS'!T169)/1000</f>
        <v>0</v>
      </c>
      <c r="U169" s="459">
        <f>('COMPRAS CONJ - FISICOS'!U169*'COMPRAS CONJ - PRECIOS'!U169)/1000</f>
        <v>0</v>
      </c>
      <c r="V169" s="459">
        <f>('COMPRAS CONJ - FISICOS'!V169*'COMPRAS CONJ - PRECIOS'!V169)/1000</f>
        <v>0</v>
      </c>
      <c r="W169" s="459">
        <f>('COMPRAS CONJ - FISICOS'!W169*'COMPRAS CONJ - PRECIOS'!W169)/1000</f>
        <v>0</v>
      </c>
      <c r="X169" s="459">
        <f>('COMPRAS CONJ - FISICOS'!X169*'COMPRAS CONJ - PRECIOS'!X169)/1000</f>
        <v>0</v>
      </c>
      <c r="Y169" s="459">
        <f>('COMPRAS CONJ - FISICOS'!Y169*'COMPRAS CONJ - PRECIOS'!Y169)/1000</f>
        <v>0</v>
      </c>
      <c r="Z169" s="459">
        <f>('COMPRAS CONJ - FISICOS'!Z169*'COMPRAS CONJ - PRECIOS'!Z169)/1000</f>
        <v>0</v>
      </c>
      <c r="AA169" s="459">
        <f>('COMPRAS CONJ - FISICOS'!AA169*'COMPRAS CONJ - PRECIOS'!AA169)/1000</f>
        <v>0</v>
      </c>
      <c r="AB169" s="459">
        <f>('COMPRAS CONJ - FISICOS'!AB169*'COMPRAS CONJ - PRECIOS'!AB169)/1000</f>
        <v>0</v>
      </c>
      <c r="AC169" s="459">
        <f>('COMPRAS CONJ - FISICOS'!AC169*'COMPRAS CONJ - PRECIOS'!AC169)/1000</f>
        <v>0</v>
      </c>
      <c r="AD169" s="459">
        <f>('COMPRAS CONJ - FISICOS'!AD169*'COMPRAS CONJ - PRECIOS'!AD169)/1000</f>
        <v>0</v>
      </c>
      <c r="AE169" s="459">
        <f>('COMPRAS CONJ - FISICOS'!AE169*'COMPRAS CONJ - PRECIOS'!AE169)/1000</f>
        <v>0</v>
      </c>
      <c r="AF169" s="459">
        <f>('COMPRAS CONJ - FISICOS'!AF169*'COMPRAS CONJ - PRECIOS'!AF169)/1000</f>
        <v>0</v>
      </c>
      <c r="AG169" s="459">
        <f>('COMPRAS CONJ - FISICOS'!AG169*'COMPRAS CONJ - PRECIOS'!AG169)/1000</f>
        <v>0</v>
      </c>
      <c r="AH169" s="459">
        <f>('COMPRAS CONJ - FISICOS'!AH169*'COMPRAS CONJ - PRECIOS'!AH169)/1000</f>
        <v>0</v>
      </c>
      <c r="AI169" s="459">
        <f>('COMPRAS CONJ - FISICOS'!AI169*'COMPRAS CONJ - PRECIOS'!AI169)/1000</f>
        <v>0</v>
      </c>
      <c r="AJ169" s="459">
        <f>('COMPRAS CONJ - FISICOS'!AJ169*'COMPRAS CONJ - PRECIOS'!AJ169)/1000</f>
        <v>0</v>
      </c>
      <c r="AK169" s="459">
        <f>('COMPRAS CONJ - FISICOS'!AK169*'COMPRAS CONJ - PRECIOS'!AK169)/1000</f>
        <v>0</v>
      </c>
      <c r="AL169" s="459">
        <f>('COMPRAS CONJ - FISICOS'!AL169*'COMPRAS CONJ - PRECIOS'!AL169)/1000</f>
        <v>0</v>
      </c>
      <c r="AM169" s="459">
        <f>('COMPRAS CONJ - FISICOS'!AM169*'COMPRAS CONJ - PRECIOS'!AM169)/1000</f>
        <v>0</v>
      </c>
      <c r="AN169" s="459">
        <f>('COMPRAS CONJ - FISICOS'!AN169*'COMPRAS CONJ - PRECIOS'!AN169)/1000</f>
        <v>0</v>
      </c>
      <c r="AO169" s="459">
        <f>('COMPRAS CONJ - FISICOS'!AO169*'COMPRAS CONJ - PRECIOS'!AO169)/1000</f>
        <v>0</v>
      </c>
      <c r="AP169" s="459">
        <f>('COMPRAS CONJ - FISICOS'!AP169*'COMPRAS CONJ - PRECIOS'!AP169)/1000</f>
        <v>0</v>
      </c>
      <c r="AQ169" s="459">
        <f>('COMPRAS CONJ - FISICOS'!AQ169*'COMPRAS CONJ - PRECIOS'!AQ169)/1000</f>
        <v>0</v>
      </c>
      <c r="AR169" s="459">
        <f>('COMPRAS CONJ - FISICOS'!AR169*'COMPRAS CONJ - PRECIOS'!AR169)/1000</f>
        <v>0</v>
      </c>
      <c r="AS169" s="459">
        <f>('COMPRAS CONJ - FISICOS'!AS169*'COMPRAS CONJ - PRECIOS'!AS169)/1000</f>
        <v>0</v>
      </c>
      <c r="AT169" s="459">
        <f>('COMPRAS CONJ - FISICOS'!AT169*'COMPRAS CONJ - PRECIOS'!AT169)/1000</f>
        <v>0</v>
      </c>
      <c r="AU169" s="459">
        <f>('COMPRAS CONJ - FISICOS'!AU169*'COMPRAS CONJ - PRECIOS'!AU169)/1000</f>
        <v>0</v>
      </c>
      <c r="AV169" s="459">
        <f>('COMPRAS CONJ - FISICOS'!AV169*'COMPRAS CONJ - PRECIOS'!AV169)/1000</f>
        <v>0</v>
      </c>
      <c r="AW169" s="459">
        <f>('COMPRAS CONJ - FISICOS'!AW169*'COMPRAS CONJ - PRECIOS'!AW169)/1000</f>
        <v>0</v>
      </c>
      <c r="AX169" s="459">
        <f>('COMPRAS CONJ - FISICOS'!AX169*'COMPRAS CONJ - PRECIOS'!AX169)/1000</f>
        <v>0</v>
      </c>
      <c r="AY169" s="459">
        <f>('COMPRAS CONJ - FISICOS'!AY169*'COMPRAS CONJ - PRECIOS'!AY169)/1000</f>
        <v>0</v>
      </c>
      <c r="AZ169" s="459">
        <f>('COMPRAS CONJ - FISICOS'!AZ169*'COMPRAS CONJ - PRECIOS'!AZ169)/1000</f>
        <v>0</v>
      </c>
      <c r="BA169" s="459">
        <f>('COMPRAS CONJ - FISICOS'!BA169*'COMPRAS CONJ - PRECIOS'!BA169)/1000</f>
        <v>0</v>
      </c>
      <c r="BB169" s="459">
        <f>('COMPRAS CONJ - FISICOS'!BB169*'COMPRAS CONJ - PRECIOS'!BB169)/1000</f>
        <v>0</v>
      </c>
      <c r="BC169" s="459">
        <f>('COMPRAS CONJ - FISICOS'!BC169*'COMPRAS CONJ - PRECIOS'!BC169)/1000</f>
        <v>0</v>
      </c>
      <c r="BD169" s="459">
        <f>('COMPRAS CONJ - FISICOS'!BD169*'COMPRAS CONJ - PRECIOS'!BD169)/1000</f>
        <v>0</v>
      </c>
      <c r="BE169" s="459">
        <f>('COMPRAS CONJ - FISICOS'!BE169*'COMPRAS CONJ - PRECIOS'!BE169)/1000</f>
        <v>0</v>
      </c>
      <c r="BF169" s="459">
        <f>('COMPRAS CONJ - FISICOS'!BF169*'COMPRAS CONJ - PRECIOS'!BF169)/1000</f>
        <v>0</v>
      </c>
      <c r="BG169" s="459">
        <f>('COMPRAS CONJ - FISICOS'!BG169*'COMPRAS CONJ - PRECIOS'!BG169)/1000</f>
        <v>0</v>
      </c>
      <c r="BH169" s="459">
        <f>('COMPRAS CONJ - FISICOS'!BH169*'COMPRAS CONJ - PRECIOS'!BH169)/1000</f>
        <v>0</v>
      </c>
      <c r="BI169" s="459">
        <f>('COMPRAS CONJ - FISICOS'!BI169*'COMPRAS CONJ - PRECIOS'!BI169)/1000</f>
        <v>0</v>
      </c>
      <c r="BJ169" s="459">
        <f>('COMPRAS CONJ - FISICOS'!BJ169*'COMPRAS CONJ - PRECIOS'!BJ169)/1000</f>
        <v>0</v>
      </c>
      <c r="BK169" s="459">
        <f>('COMPRAS CONJ - FISICOS'!BK169*'COMPRAS CONJ - PRECIOS'!BK169)/1000</f>
        <v>0</v>
      </c>
      <c r="BL169" s="459">
        <f>('COMPRAS CONJ - FISICOS'!BL169*'COMPRAS CONJ - PRECIOS'!BL169)/1000</f>
        <v>0</v>
      </c>
      <c r="BM169" s="459">
        <f>('COMPRAS CONJ - FISICOS'!BM169*'COMPRAS CONJ - PRECIOS'!BM169)/1000</f>
        <v>0</v>
      </c>
      <c r="BN169" s="459">
        <f>('COMPRAS CONJ - FISICOS'!BN169*'COMPRAS CONJ - PRECIOS'!BN169)/1000</f>
        <v>0</v>
      </c>
      <c r="BO169" s="459">
        <f>('COMPRAS CONJ - FISICOS'!BO169*'COMPRAS CONJ - PRECIOS'!BO169)/1000</f>
        <v>0</v>
      </c>
      <c r="BP169" s="459">
        <f>('COMPRAS CONJ - FISICOS'!BP169*'COMPRAS CONJ - PRECIOS'!BP169)/1000</f>
        <v>0</v>
      </c>
      <c r="BQ169" s="459">
        <f>('COMPRAS CONJ - FISICOS'!BQ169*'COMPRAS CONJ - PRECIOS'!BQ169)/1000</f>
        <v>0</v>
      </c>
      <c r="BR169" s="459">
        <f>('COMPRAS CONJ - FISICOS'!BR169*'COMPRAS CONJ - PRECIOS'!BR169)/1000</f>
        <v>0</v>
      </c>
      <c r="BS169" s="459">
        <f>('COMPRAS CONJ - FISICOS'!BS169*'COMPRAS CONJ - PRECIOS'!BS169)/1000</f>
        <v>0</v>
      </c>
      <c r="BT169" s="459">
        <f>('COMPRAS CONJ - FISICOS'!BT169*'COMPRAS CONJ - PRECIOS'!BT169)/1000</f>
        <v>0</v>
      </c>
      <c r="BU169" s="459">
        <f>('COMPRAS CONJ - FISICOS'!BU169*'COMPRAS CONJ - PRECIOS'!BU169)/1000</f>
        <v>0</v>
      </c>
      <c r="BV169" s="459">
        <f>('COMPRAS CONJ - FISICOS'!BV169*'COMPRAS CONJ - PRECIOS'!BV169)/1000</f>
        <v>0</v>
      </c>
      <c r="BW169" s="459">
        <f>('COMPRAS CONJ - FISICOS'!BW169*'COMPRAS CONJ - PRECIOS'!BW169)/1000</f>
        <v>0</v>
      </c>
      <c r="BX169" s="459">
        <f>('COMPRAS CONJ - FISICOS'!BX169*'COMPRAS CONJ - PRECIOS'!BX169)/1000</f>
        <v>0</v>
      </c>
      <c r="BY169" s="459">
        <f>('COMPRAS CONJ - FISICOS'!BY169*'COMPRAS CONJ - PRECIOS'!BY169)/1000</f>
        <v>0</v>
      </c>
      <c r="BZ169" s="459">
        <f>('COMPRAS CONJ - FISICOS'!BZ169*'COMPRAS CONJ - PRECIOS'!BZ169)/1000</f>
        <v>0</v>
      </c>
      <c r="CA169" s="459">
        <f>('COMPRAS CONJ - FISICOS'!CA169*'COMPRAS CONJ - PRECIOS'!CA169)/1000</f>
        <v>0</v>
      </c>
    </row>
    <row r="170" spans="1:79" x14ac:dyDescent="0.3">
      <c r="A170" s="9" t="s">
        <v>3398</v>
      </c>
      <c r="B170" s="15" t="s">
        <v>2830</v>
      </c>
      <c r="C170" s="438" t="s">
        <v>3680</v>
      </c>
      <c r="D170" s="11" t="s">
        <v>2815</v>
      </c>
      <c r="E170" s="9" t="s">
        <v>3408</v>
      </c>
      <c r="F170" s="9" t="s">
        <v>3681</v>
      </c>
      <c r="G170" s="9" t="s">
        <v>3682</v>
      </c>
      <c r="H170" s="12" t="s">
        <v>3683</v>
      </c>
      <c r="I170" s="13">
        <v>48.95</v>
      </c>
      <c r="J170" s="14">
        <v>20</v>
      </c>
      <c r="K170" s="24">
        <v>43549</v>
      </c>
      <c r="L170" s="24">
        <v>44666</v>
      </c>
      <c r="M170" s="14"/>
      <c r="N170" s="459">
        <f>('COMPRAS CONJ - FISICOS'!N170*'COMPRAS CONJ - PRECIOS'!N170)/1000</f>
        <v>0</v>
      </c>
      <c r="O170" s="459">
        <f>('COMPRAS CONJ - FISICOS'!O170*'COMPRAS CONJ - PRECIOS'!O170)/1000</f>
        <v>0</v>
      </c>
      <c r="P170" s="459">
        <f>('COMPRAS CONJ - FISICOS'!P170*'COMPRAS CONJ - PRECIOS'!P170)/1000</f>
        <v>0</v>
      </c>
      <c r="Q170" s="459">
        <f>('COMPRAS CONJ - FISICOS'!Q170*'COMPRAS CONJ - PRECIOS'!Q170)/1000</f>
        <v>0</v>
      </c>
      <c r="R170" s="459">
        <f>('COMPRAS CONJ - FISICOS'!R170*'COMPRAS CONJ - PRECIOS'!R170)/1000</f>
        <v>0</v>
      </c>
      <c r="S170" s="459">
        <f>('COMPRAS CONJ - FISICOS'!S170*'COMPRAS CONJ - PRECIOS'!S170)/1000</f>
        <v>0</v>
      </c>
      <c r="T170" s="459">
        <f>('COMPRAS CONJ - FISICOS'!T170*'COMPRAS CONJ - PRECIOS'!T170)/1000</f>
        <v>0</v>
      </c>
      <c r="U170" s="459">
        <f>('COMPRAS CONJ - FISICOS'!U170*'COMPRAS CONJ - PRECIOS'!U170)/1000</f>
        <v>0</v>
      </c>
      <c r="V170" s="459">
        <f>('COMPRAS CONJ - FISICOS'!V170*'COMPRAS CONJ - PRECIOS'!V170)/1000</f>
        <v>0</v>
      </c>
      <c r="W170" s="459">
        <f>('COMPRAS CONJ - FISICOS'!W170*'COMPRAS CONJ - PRECIOS'!W170)/1000</f>
        <v>0</v>
      </c>
      <c r="X170" s="459">
        <f>('COMPRAS CONJ - FISICOS'!X170*'COMPRAS CONJ - PRECIOS'!X170)/1000</f>
        <v>0</v>
      </c>
      <c r="Y170" s="459">
        <f>('COMPRAS CONJ - FISICOS'!Y170*'COMPRAS CONJ - PRECIOS'!Y170)/1000</f>
        <v>0</v>
      </c>
      <c r="Z170" s="459">
        <f>('COMPRAS CONJ - FISICOS'!Z170*'COMPRAS CONJ - PRECIOS'!Z170)/1000</f>
        <v>0</v>
      </c>
      <c r="AA170" s="459">
        <f>('COMPRAS CONJ - FISICOS'!AA170*'COMPRAS CONJ - PRECIOS'!AA170)/1000</f>
        <v>0</v>
      </c>
      <c r="AB170" s="459">
        <f>('COMPRAS CONJ - FISICOS'!AB170*'COMPRAS CONJ - PRECIOS'!AB170)/1000</f>
        <v>0</v>
      </c>
      <c r="AC170" s="459">
        <f>('COMPRAS CONJ - FISICOS'!AC170*'COMPRAS CONJ - PRECIOS'!AC170)/1000</f>
        <v>0</v>
      </c>
      <c r="AD170" s="459">
        <f>('COMPRAS CONJ - FISICOS'!AD170*'COMPRAS CONJ - PRECIOS'!AD170)/1000</f>
        <v>0</v>
      </c>
      <c r="AE170" s="459">
        <f>('COMPRAS CONJ - FISICOS'!AE170*'COMPRAS CONJ - PRECIOS'!AE170)/1000</f>
        <v>0</v>
      </c>
      <c r="AF170" s="459">
        <f>('COMPRAS CONJ - FISICOS'!AF170*'COMPRAS CONJ - PRECIOS'!AF170)/1000</f>
        <v>0</v>
      </c>
      <c r="AG170" s="459">
        <f>('COMPRAS CONJ - FISICOS'!AG170*'COMPRAS CONJ - PRECIOS'!AG170)/1000</f>
        <v>0</v>
      </c>
      <c r="AH170" s="459">
        <f>('COMPRAS CONJ - FISICOS'!AH170*'COMPRAS CONJ - PRECIOS'!AH170)/1000</f>
        <v>0</v>
      </c>
      <c r="AI170" s="459">
        <f>('COMPRAS CONJ - FISICOS'!AI170*'COMPRAS CONJ - PRECIOS'!AI170)/1000</f>
        <v>0</v>
      </c>
      <c r="AJ170" s="459">
        <f>('COMPRAS CONJ - FISICOS'!AJ170*'COMPRAS CONJ - PRECIOS'!AJ170)/1000</f>
        <v>0</v>
      </c>
      <c r="AK170" s="459">
        <f>('COMPRAS CONJ - FISICOS'!AK170*'COMPRAS CONJ - PRECIOS'!AK170)/1000</f>
        <v>0</v>
      </c>
      <c r="AL170" s="459">
        <f>('COMPRAS CONJ - FISICOS'!AL170*'COMPRAS CONJ - PRECIOS'!AL170)/1000</f>
        <v>0</v>
      </c>
      <c r="AM170" s="459">
        <f>('COMPRAS CONJ - FISICOS'!AM170*'COMPRAS CONJ - PRECIOS'!AM170)/1000</f>
        <v>0</v>
      </c>
      <c r="AN170" s="459">
        <f>('COMPRAS CONJ - FISICOS'!AN170*'COMPRAS CONJ - PRECIOS'!AN170)/1000</f>
        <v>0</v>
      </c>
      <c r="AO170" s="459">
        <f>('COMPRAS CONJ - FISICOS'!AO170*'COMPRAS CONJ - PRECIOS'!AO170)/1000</f>
        <v>0</v>
      </c>
      <c r="AP170" s="459">
        <f>('COMPRAS CONJ - FISICOS'!AP170*'COMPRAS CONJ - PRECIOS'!AP170)/1000</f>
        <v>0</v>
      </c>
      <c r="AQ170" s="459">
        <f>('COMPRAS CONJ - FISICOS'!AQ170*'COMPRAS CONJ - PRECIOS'!AQ170)/1000</f>
        <v>0</v>
      </c>
      <c r="AR170" s="459">
        <f>('COMPRAS CONJ - FISICOS'!AR170*'COMPRAS CONJ - PRECIOS'!AR170)/1000</f>
        <v>0</v>
      </c>
      <c r="AS170" s="459">
        <f>('COMPRAS CONJ - FISICOS'!AS170*'COMPRAS CONJ - PRECIOS'!AS170)/1000</f>
        <v>0</v>
      </c>
      <c r="AT170" s="459">
        <f>('COMPRAS CONJ - FISICOS'!AT170*'COMPRAS CONJ - PRECIOS'!AT170)/1000</f>
        <v>0</v>
      </c>
      <c r="AU170" s="459">
        <f>('COMPRAS CONJ - FISICOS'!AU170*'COMPRAS CONJ - PRECIOS'!AU170)/1000</f>
        <v>0</v>
      </c>
      <c r="AV170" s="459">
        <f>('COMPRAS CONJ - FISICOS'!AV170*'COMPRAS CONJ - PRECIOS'!AV170)/1000</f>
        <v>0</v>
      </c>
      <c r="AW170" s="459">
        <f>('COMPRAS CONJ - FISICOS'!AW170*'COMPRAS CONJ - PRECIOS'!AW170)/1000</f>
        <v>0</v>
      </c>
      <c r="AX170" s="459">
        <f>('COMPRAS CONJ - FISICOS'!AX170*'COMPRAS CONJ - PRECIOS'!AX170)/1000</f>
        <v>0</v>
      </c>
      <c r="AY170" s="459">
        <f>('COMPRAS CONJ - FISICOS'!AY170*'COMPRAS CONJ - PRECIOS'!AY170)/1000</f>
        <v>0</v>
      </c>
      <c r="AZ170" s="459">
        <f>('COMPRAS CONJ - FISICOS'!AZ170*'COMPRAS CONJ - PRECIOS'!AZ170)/1000</f>
        <v>0</v>
      </c>
      <c r="BA170" s="459">
        <f>('COMPRAS CONJ - FISICOS'!BA170*'COMPRAS CONJ - PRECIOS'!BA170)/1000</f>
        <v>0</v>
      </c>
      <c r="BB170" s="459">
        <f>('COMPRAS CONJ - FISICOS'!BB170*'COMPRAS CONJ - PRECIOS'!BB170)/1000</f>
        <v>0</v>
      </c>
      <c r="BC170" s="459">
        <f>('COMPRAS CONJ - FISICOS'!BC170*'COMPRAS CONJ - PRECIOS'!BC170)/1000</f>
        <v>0</v>
      </c>
      <c r="BD170" s="459">
        <f>('COMPRAS CONJ - FISICOS'!BD170*'COMPRAS CONJ - PRECIOS'!BD170)/1000</f>
        <v>0</v>
      </c>
      <c r="BE170" s="459">
        <f>('COMPRAS CONJ - FISICOS'!BE170*'COMPRAS CONJ - PRECIOS'!BE170)/1000</f>
        <v>0</v>
      </c>
      <c r="BF170" s="459">
        <f>('COMPRAS CONJ - FISICOS'!BF170*'COMPRAS CONJ - PRECIOS'!BF170)/1000</f>
        <v>0</v>
      </c>
      <c r="BG170" s="459">
        <f>('COMPRAS CONJ - FISICOS'!BG170*'COMPRAS CONJ - PRECIOS'!BG170)/1000</f>
        <v>0</v>
      </c>
      <c r="BH170" s="459">
        <f>('COMPRAS CONJ - FISICOS'!BH170*'COMPRAS CONJ - PRECIOS'!BH170)/1000</f>
        <v>0</v>
      </c>
      <c r="BI170" s="459">
        <f>('COMPRAS CONJ - FISICOS'!BI170*'COMPRAS CONJ - PRECIOS'!BI170)/1000</f>
        <v>0</v>
      </c>
      <c r="BJ170" s="459">
        <f>('COMPRAS CONJ - FISICOS'!BJ170*'COMPRAS CONJ - PRECIOS'!BJ170)/1000</f>
        <v>0</v>
      </c>
      <c r="BK170" s="459">
        <f>('COMPRAS CONJ - FISICOS'!BK170*'COMPRAS CONJ - PRECIOS'!BK170)/1000</f>
        <v>0</v>
      </c>
      <c r="BL170" s="459">
        <f>('COMPRAS CONJ - FISICOS'!BL170*'COMPRAS CONJ - PRECIOS'!BL170)/1000</f>
        <v>0</v>
      </c>
      <c r="BM170" s="459">
        <f>('COMPRAS CONJ - FISICOS'!BM170*'COMPRAS CONJ - PRECIOS'!BM170)/1000</f>
        <v>0</v>
      </c>
      <c r="BN170" s="459">
        <f>('COMPRAS CONJ - FISICOS'!BN170*'COMPRAS CONJ - PRECIOS'!BN170)/1000</f>
        <v>0</v>
      </c>
      <c r="BO170" s="459">
        <f>('COMPRAS CONJ - FISICOS'!BO170*'COMPRAS CONJ - PRECIOS'!BO170)/1000</f>
        <v>0</v>
      </c>
      <c r="BP170" s="459">
        <f>('COMPRAS CONJ - FISICOS'!BP170*'COMPRAS CONJ - PRECIOS'!BP170)/1000</f>
        <v>0</v>
      </c>
      <c r="BQ170" s="459">
        <f>('COMPRAS CONJ - FISICOS'!BQ170*'COMPRAS CONJ - PRECIOS'!BQ170)/1000</f>
        <v>0</v>
      </c>
      <c r="BR170" s="459">
        <f>('COMPRAS CONJ - FISICOS'!BR170*'COMPRAS CONJ - PRECIOS'!BR170)/1000</f>
        <v>0</v>
      </c>
      <c r="BS170" s="459">
        <f>('COMPRAS CONJ - FISICOS'!BS170*'COMPRAS CONJ - PRECIOS'!BS170)/1000</f>
        <v>0</v>
      </c>
      <c r="BT170" s="459">
        <f>('COMPRAS CONJ - FISICOS'!BT170*'COMPRAS CONJ - PRECIOS'!BT170)/1000</f>
        <v>0</v>
      </c>
      <c r="BU170" s="459">
        <f>('COMPRAS CONJ - FISICOS'!BU170*'COMPRAS CONJ - PRECIOS'!BU170)/1000</f>
        <v>0</v>
      </c>
      <c r="BV170" s="459">
        <f>('COMPRAS CONJ - FISICOS'!BV170*'COMPRAS CONJ - PRECIOS'!BV170)/1000</f>
        <v>0</v>
      </c>
      <c r="BW170" s="459">
        <f>('COMPRAS CONJ - FISICOS'!BW170*'COMPRAS CONJ - PRECIOS'!BW170)/1000</f>
        <v>0</v>
      </c>
      <c r="BX170" s="459">
        <f>('COMPRAS CONJ - FISICOS'!BX170*'COMPRAS CONJ - PRECIOS'!BX170)/1000</f>
        <v>0</v>
      </c>
      <c r="BY170" s="459">
        <f>('COMPRAS CONJ - FISICOS'!BY170*'COMPRAS CONJ - PRECIOS'!BY170)/1000</f>
        <v>0</v>
      </c>
      <c r="BZ170" s="459">
        <f>('COMPRAS CONJ - FISICOS'!BZ170*'COMPRAS CONJ - PRECIOS'!BZ170)/1000</f>
        <v>0</v>
      </c>
      <c r="CA170" s="459">
        <f>('COMPRAS CONJ - FISICOS'!CA170*'COMPRAS CONJ - PRECIOS'!CA170)/1000</f>
        <v>0</v>
      </c>
    </row>
    <row r="171" spans="1:79" x14ac:dyDescent="0.3">
      <c r="A171" s="9" t="s">
        <v>3398</v>
      </c>
      <c r="B171" s="15" t="s">
        <v>2830</v>
      </c>
      <c r="C171" s="438" t="s">
        <v>3684</v>
      </c>
      <c r="D171" s="11" t="s">
        <v>2815</v>
      </c>
      <c r="E171" s="9" t="s">
        <v>3408</v>
      </c>
      <c r="F171" s="9" t="s">
        <v>3685</v>
      </c>
      <c r="G171" s="9" t="s">
        <v>3686</v>
      </c>
      <c r="H171" s="12" t="s">
        <v>3683</v>
      </c>
      <c r="I171" s="13">
        <v>49.95</v>
      </c>
      <c r="J171" s="14">
        <v>17</v>
      </c>
      <c r="K171" s="24">
        <v>43549</v>
      </c>
      <c r="L171" s="24">
        <v>44635</v>
      </c>
      <c r="M171" s="14"/>
      <c r="N171" s="459">
        <f>('COMPRAS CONJ - FISICOS'!N171*'COMPRAS CONJ - PRECIOS'!N171)/1000</f>
        <v>0</v>
      </c>
      <c r="O171" s="459">
        <f>('COMPRAS CONJ - FISICOS'!O171*'COMPRAS CONJ - PRECIOS'!O171)/1000</f>
        <v>0</v>
      </c>
      <c r="P171" s="459">
        <f>('COMPRAS CONJ - FISICOS'!P171*'COMPRAS CONJ - PRECIOS'!P171)/1000</f>
        <v>0</v>
      </c>
      <c r="Q171" s="459">
        <f>('COMPRAS CONJ - FISICOS'!Q171*'COMPRAS CONJ - PRECIOS'!Q171)/1000</f>
        <v>0</v>
      </c>
      <c r="R171" s="459">
        <f>('COMPRAS CONJ - FISICOS'!R171*'COMPRAS CONJ - PRECIOS'!R171)/1000</f>
        <v>0</v>
      </c>
      <c r="S171" s="459">
        <f>('COMPRAS CONJ - FISICOS'!S171*'COMPRAS CONJ - PRECIOS'!S171)/1000</f>
        <v>0</v>
      </c>
      <c r="T171" s="459">
        <f>('COMPRAS CONJ - FISICOS'!T171*'COMPRAS CONJ - PRECIOS'!T171)/1000</f>
        <v>0</v>
      </c>
      <c r="U171" s="459">
        <f>('COMPRAS CONJ - FISICOS'!U171*'COMPRAS CONJ - PRECIOS'!U171)/1000</f>
        <v>0</v>
      </c>
      <c r="V171" s="459">
        <f>('COMPRAS CONJ - FISICOS'!V171*'COMPRAS CONJ - PRECIOS'!V171)/1000</f>
        <v>0</v>
      </c>
      <c r="W171" s="459">
        <f>('COMPRAS CONJ - FISICOS'!W171*'COMPRAS CONJ - PRECIOS'!W171)/1000</f>
        <v>0</v>
      </c>
      <c r="X171" s="459">
        <f>('COMPRAS CONJ - FISICOS'!X171*'COMPRAS CONJ - PRECIOS'!X171)/1000</f>
        <v>0</v>
      </c>
      <c r="Y171" s="459">
        <f>('COMPRAS CONJ - FISICOS'!Y171*'COMPRAS CONJ - PRECIOS'!Y171)/1000</f>
        <v>0</v>
      </c>
      <c r="Z171" s="459">
        <f>('COMPRAS CONJ - FISICOS'!Z171*'COMPRAS CONJ - PRECIOS'!Z171)/1000</f>
        <v>0</v>
      </c>
      <c r="AA171" s="459">
        <f>('COMPRAS CONJ - FISICOS'!AA171*'COMPRAS CONJ - PRECIOS'!AA171)/1000</f>
        <v>0</v>
      </c>
      <c r="AB171" s="459">
        <f>('COMPRAS CONJ - FISICOS'!AB171*'COMPRAS CONJ - PRECIOS'!AB171)/1000</f>
        <v>0</v>
      </c>
      <c r="AC171" s="459">
        <f>('COMPRAS CONJ - FISICOS'!AC171*'COMPRAS CONJ - PRECIOS'!AC171)/1000</f>
        <v>0</v>
      </c>
      <c r="AD171" s="459">
        <f>('COMPRAS CONJ - FISICOS'!AD171*'COMPRAS CONJ - PRECIOS'!AD171)/1000</f>
        <v>0</v>
      </c>
      <c r="AE171" s="459">
        <f>('COMPRAS CONJ - FISICOS'!AE171*'COMPRAS CONJ - PRECIOS'!AE171)/1000</f>
        <v>0</v>
      </c>
      <c r="AF171" s="459">
        <f>('COMPRAS CONJ - FISICOS'!AF171*'COMPRAS CONJ - PRECIOS'!AF171)/1000</f>
        <v>0</v>
      </c>
      <c r="AG171" s="459">
        <f>('COMPRAS CONJ - FISICOS'!AG171*'COMPRAS CONJ - PRECIOS'!AG171)/1000</f>
        <v>0</v>
      </c>
      <c r="AH171" s="459">
        <f>('COMPRAS CONJ - FISICOS'!AH171*'COMPRAS CONJ - PRECIOS'!AH171)/1000</f>
        <v>0</v>
      </c>
      <c r="AI171" s="459">
        <f>('COMPRAS CONJ - FISICOS'!AI171*'COMPRAS CONJ - PRECIOS'!AI171)/1000</f>
        <v>0</v>
      </c>
      <c r="AJ171" s="459">
        <f>('COMPRAS CONJ - FISICOS'!AJ171*'COMPRAS CONJ - PRECIOS'!AJ171)/1000</f>
        <v>0</v>
      </c>
      <c r="AK171" s="459">
        <f>('COMPRAS CONJ - FISICOS'!AK171*'COMPRAS CONJ - PRECIOS'!AK171)/1000</f>
        <v>0</v>
      </c>
      <c r="AL171" s="459">
        <f>('COMPRAS CONJ - FISICOS'!AL171*'COMPRAS CONJ - PRECIOS'!AL171)/1000</f>
        <v>0</v>
      </c>
      <c r="AM171" s="459">
        <f>('COMPRAS CONJ - FISICOS'!AM171*'COMPRAS CONJ - PRECIOS'!AM171)/1000</f>
        <v>0</v>
      </c>
      <c r="AN171" s="459">
        <f>('COMPRAS CONJ - FISICOS'!AN171*'COMPRAS CONJ - PRECIOS'!AN171)/1000</f>
        <v>0</v>
      </c>
      <c r="AO171" s="459">
        <f>('COMPRAS CONJ - FISICOS'!AO171*'COMPRAS CONJ - PRECIOS'!AO171)/1000</f>
        <v>0</v>
      </c>
      <c r="AP171" s="459">
        <f>('COMPRAS CONJ - FISICOS'!AP171*'COMPRAS CONJ - PRECIOS'!AP171)/1000</f>
        <v>0</v>
      </c>
      <c r="AQ171" s="459">
        <f>('COMPRAS CONJ - FISICOS'!AQ171*'COMPRAS CONJ - PRECIOS'!AQ171)/1000</f>
        <v>0</v>
      </c>
      <c r="AR171" s="459">
        <f>('COMPRAS CONJ - FISICOS'!AR171*'COMPRAS CONJ - PRECIOS'!AR171)/1000</f>
        <v>0</v>
      </c>
      <c r="AS171" s="459">
        <f>('COMPRAS CONJ - FISICOS'!AS171*'COMPRAS CONJ - PRECIOS'!AS171)/1000</f>
        <v>0</v>
      </c>
      <c r="AT171" s="459">
        <f>('COMPRAS CONJ - FISICOS'!AT171*'COMPRAS CONJ - PRECIOS'!AT171)/1000</f>
        <v>0</v>
      </c>
      <c r="AU171" s="459">
        <f>('COMPRAS CONJ - FISICOS'!AU171*'COMPRAS CONJ - PRECIOS'!AU171)/1000</f>
        <v>0</v>
      </c>
      <c r="AV171" s="459">
        <f>('COMPRAS CONJ - FISICOS'!AV171*'COMPRAS CONJ - PRECIOS'!AV171)/1000</f>
        <v>0</v>
      </c>
      <c r="AW171" s="459">
        <f>('COMPRAS CONJ - FISICOS'!AW171*'COMPRAS CONJ - PRECIOS'!AW171)/1000</f>
        <v>0</v>
      </c>
      <c r="AX171" s="459">
        <f>('COMPRAS CONJ - FISICOS'!AX171*'COMPRAS CONJ - PRECIOS'!AX171)/1000</f>
        <v>0</v>
      </c>
      <c r="AY171" s="459">
        <f>('COMPRAS CONJ - FISICOS'!AY171*'COMPRAS CONJ - PRECIOS'!AY171)/1000</f>
        <v>0</v>
      </c>
      <c r="AZ171" s="459">
        <f>('COMPRAS CONJ - FISICOS'!AZ171*'COMPRAS CONJ - PRECIOS'!AZ171)/1000</f>
        <v>0</v>
      </c>
      <c r="BA171" s="459">
        <f>('COMPRAS CONJ - FISICOS'!BA171*'COMPRAS CONJ - PRECIOS'!BA171)/1000</f>
        <v>0</v>
      </c>
      <c r="BB171" s="459">
        <f>('COMPRAS CONJ - FISICOS'!BB171*'COMPRAS CONJ - PRECIOS'!BB171)/1000</f>
        <v>0</v>
      </c>
      <c r="BC171" s="459">
        <f>('COMPRAS CONJ - FISICOS'!BC171*'COMPRAS CONJ - PRECIOS'!BC171)/1000</f>
        <v>0</v>
      </c>
      <c r="BD171" s="459">
        <f>('COMPRAS CONJ - FISICOS'!BD171*'COMPRAS CONJ - PRECIOS'!BD171)/1000</f>
        <v>0</v>
      </c>
      <c r="BE171" s="459">
        <f>('COMPRAS CONJ - FISICOS'!BE171*'COMPRAS CONJ - PRECIOS'!BE171)/1000</f>
        <v>0</v>
      </c>
      <c r="BF171" s="459">
        <f>('COMPRAS CONJ - FISICOS'!BF171*'COMPRAS CONJ - PRECIOS'!BF171)/1000</f>
        <v>0</v>
      </c>
      <c r="BG171" s="459">
        <f>('COMPRAS CONJ - FISICOS'!BG171*'COMPRAS CONJ - PRECIOS'!BG171)/1000</f>
        <v>0</v>
      </c>
      <c r="BH171" s="459">
        <f>('COMPRAS CONJ - FISICOS'!BH171*'COMPRAS CONJ - PRECIOS'!BH171)/1000</f>
        <v>0</v>
      </c>
      <c r="BI171" s="459">
        <f>('COMPRAS CONJ - FISICOS'!BI171*'COMPRAS CONJ - PRECIOS'!BI171)/1000</f>
        <v>0</v>
      </c>
      <c r="BJ171" s="459">
        <f>('COMPRAS CONJ - FISICOS'!BJ171*'COMPRAS CONJ - PRECIOS'!BJ171)/1000</f>
        <v>0</v>
      </c>
      <c r="BK171" s="459">
        <f>('COMPRAS CONJ - FISICOS'!BK171*'COMPRAS CONJ - PRECIOS'!BK171)/1000</f>
        <v>0</v>
      </c>
      <c r="BL171" s="459">
        <f>('COMPRAS CONJ - FISICOS'!BL171*'COMPRAS CONJ - PRECIOS'!BL171)/1000</f>
        <v>0</v>
      </c>
      <c r="BM171" s="459">
        <f>('COMPRAS CONJ - FISICOS'!BM171*'COMPRAS CONJ - PRECIOS'!BM171)/1000</f>
        <v>0</v>
      </c>
      <c r="BN171" s="459">
        <f>('COMPRAS CONJ - FISICOS'!BN171*'COMPRAS CONJ - PRECIOS'!BN171)/1000</f>
        <v>0</v>
      </c>
      <c r="BO171" s="459">
        <f>('COMPRAS CONJ - FISICOS'!BO171*'COMPRAS CONJ - PRECIOS'!BO171)/1000</f>
        <v>0</v>
      </c>
      <c r="BP171" s="459">
        <f>('COMPRAS CONJ - FISICOS'!BP171*'COMPRAS CONJ - PRECIOS'!BP171)/1000</f>
        <v>0</v>
      </c>
      <c r="BQ171" s="459">
        <f>('COMPRAS CONJ - FISICOS'!BQ171*'COMPRAS CONJ - PRECIOS'!BQ171)/1000</f>
        <v>0</v>
      </c>
      <c r="BR171" s="459">
        <f>('COMPRAS CONJ - FISICOS'!BR171*'COMPRAS CONJ - PRECIOS'!BR171)/1000</f>
        <v>0</v>
      </c>
      <c r="BS171" s="459">
        <f>('COMPRAS CONJ - FISICOS'!BS171*'COMPRAS CONJ - PRECIOS'!BS171)/1000</f>
        <v>0</v>
      </c>
      <c r="BT171" s="459">
        <f>('COMPRAS CONJ - FISICOS'!BT171*'COMPRAS CONJ - PRECIOS'!BT171)/1000</f>
        <v>0.11661051484625559</v>
      </c>
      <c r="BU171" s="459">
        <f>('COMPRAS CONJ - FISICOS'!BU171*'COMPRAS CONJ - PRECIOS'!BU171)/1000</f>
        <v>0.1216655209576732</v>
      </c>
      <c r="BV171" s="459">
        <f>('COMPRAS CONJ - FISICOS'!BV171*'COMPRAS CONJ - PRECIOS'!BV171)/1000</f>
        <v>0.14780110848721759</v>
      </c>
      <c r="BW171" s="459">
        <f>('COMPRAS CONJ - FISICOS'!BW171*'COMPRAS CONJ - PRECIOS'!BW171)/1000</f>
        <v>0.16783387927847121</v>
      </c>
      <c r="BX171" s="459">
        <f>('COMPRAS CONJ - FISICOS'!BX171*'COMPRAS CONJ - PRECIOS'!BX171)/1000</f>
        <v>0.18123435706863145</v>
      </c>
      <c r="BY171" s="459">
        <f>('COMPRAS CONJ - FISICOS'!BY171*'COMPRAS CONJ - PRECIOS'!BY171)/1000</f>
        <v>0.18270141193643777</v>
      </c>
      <c r="BZ171" s="459">
        <f>('COMPRAS CONJ - FISICOS'!BZ171*'COMPRAS CONJ - PRECIOS'!BZ171)/1000</f>
        <v>0.18882218875840928</v>
      </c>
      <c r="CA171" s="459">
        <f>('COMPRAS CONJ - FISICOS'!CA171*'COMPRAS CONJ - PRECIOS'!CA171)/1000</f>
        <v>0.20034591693289969</v>
      </c>
    </row>
    <row r="173" spans="1:79" x14ac:dyDescent="0.3">
      <c r="A173" s="9">
        <v>3</v>
      </c>
      <c r="B173" s="17" t="s">
        <v>3559</v>
      </c>
      <c r="C173" s="441" t="s">
        <v>6771</v>
      </c>
      <c r="D173" s="11" t="s">
        <v>2788</v>
      </c>
      <c r="E173" s="9" t="s">
        <v>2788</v>
      </c>
      <c r="F173" s="9" t="s">
        <v>6772</v>
      </c>
      <c r="G173" s="9" t="s">
        <v>6775</v>
      </c>
      <c r="H173" s="12" t="s">
        <v>6776</v>
      </c>
      <c r="I173" s="13">
        <v>129.5</v>
      </c>
      <c r="J173" s="14">
        <v>5</v>
      </c>
      <c r="K173" s="24">
        <v>43781</v>
      </c>
      <c r="L173" s="24">
        <v>44352</v>
      </c>
      <c r="M173" s="24">
        <v>44352</v>
      </c>
      <c r="BI173" s="459">
        <f>('COMPRAS CONJ - FISICOS'!BI173*'COMPRAS CONJ - PRECIOS'!BI173)/1000</f>
        <v>0.44647312902499992</v>
      </c>
      <c r="BJ173" s="459">
        <f>('COMPRAS CONJ - FISICOS'!BJ173*'COMPRAS CONJ - PRECIOS'!BJ173)/1000</f>
        <v>0.53700255157499999</v>
      </c>
      <c r="BK173" s="459">
        <f>('COMPRAS CONJ - FISICOS'!BK173*'COMPRAS CONJ - PRECIOS'!BK173)/1000</f>
        <v>0.53359470079999993</v>
      </c>
      <c r="BL173" s="459">
        <f>('COMPRAS CONJ - FISICOS'!BL173*'COMPRAS CONJ - PRECIOS'!BL173)/1000</f>
        <v>0.51635558957499994</v>
      </c>
      <c r="BM173" s="459">
        <f>('COMPRAS CONJ - FISICOS'!BM173*'COMPRAS CONJ - PRECIOS'!BM173)/1000</f>
        <v>0.53364310142500004</v>
      </c>
      <c r="BN173" s="459">
        <f>('COMPRAS CONJ - FISICOS'!BN173*'COMPRAS CONJ - PRECIOS'!BN173)/1000</f>
        <v>0.52668368724999992</v>
      </c>
      <c r="BO173" s="459">
        <f>('COMPRAS CONJ - FISICOS'!BO173*'COMPRAS CONJ - PRECIOS'!BO173)/1000</f>
        <v>0.55235761262500005</v>
      </c>
      <c r="BP173" s="459">
        <f>('COMPRAS CONJ - FISICOS'!BP173*'COMPRAS CONJ - PRECIOS'!BP173)/1000</f>
        <v>0.52183437845000002</v>
      </c>
      <c r="BQ173" s="459">
        <f>('COMPRAS CONJ - FISICOS'!BQ173*'COMPRAS CONJ - PRECIOS'!BQ173)/1000</f>
        <v>0.47632687410000007</v>
      </c>
      <c r="BR173" s="459">
        <f>('COMPRAS CONJ - FISICOS'!BR173*'COMPRAS CONJ - PRECIOS'!BR173)/1000</f>
        <v>0.52450958945000004</v>
      </c>
      <c r="BS173" s="459">
        <f>('COMPRAS CONJ - FISICOS'!BS173*'COMPRAS CONJ - PRECIOS'!BS173)/1000</f>
        <v>0.51247413140000009</v>
      </c>
      <c r="BT173" s="459">
        <f>('COMPRAS CONJ - FISICOS'!BT173*'COMPRAS CONJ - PRECIOS'!BT173)/1000</f>
        <v>0.45584000000000008</v>
      </c>
      <c r="BU173" s="459">
        <f>('COMPRAS CONJ - FISICOS'!BU173*'COMPRAS CONJ - PRECIOS'!BU173)/1000</f>
        <v>0.41440000000000005</v>
      </c>
      <c r="BV173" s="459">
        <f>('COMPRAS CONJ - FISICOS'!BV173*'COMPRAS CONJ - PRECIOS'!BV173)/1000</f>
        <v>0.41440000000000005</v>
      </c>
      <c r="BW173" s="459">
        <f>('COMPRAS CONJ - FISICOS'!BW173*'COMPRAS CONJ - PRECIOS'!BW173)/1000</f>
        <v>0.41440000000000005</v>
      </c>
      <c r="BX173" s="459">
        <f>('COMPRAS CONJ - FISICOS'!BX173*'COMPRAS CONJ - PRECIOS'!BX173)/1000</f>
        <v>0.41440000000000005</v>
      </c>
      <c r="BY173" s="459">
        <f>('COMPRAS CONJ - FISICOS'!BY173*'COMPRAS CONJ - PRECIOS'!BY173)/1000</f>
        <v>0.41440000000000005</v>
      </c>
      <c r="BZ173" s="459">
        <f>('COMPRAS CONJ - FISICOS'!BZ173*'COMPRAS CONJ - PRECIOS'!BZ173)/1000</f>
        <v>0.41440000000000005</v>
      </c>
      <c r="CA173" s="459">
        <f>('COMPRAS CONJ - FISICOS'!CA173*'COMPRAS CONJ - PRECIOS'!CA173)/1000</f>
        <v>0.41440000000000005</v>
      </c>
    </row>
    <row r="174" spans="1:79" x14ac:dyDescent="0.3">
      <c r="A174" s="684">
        <v>3</v>
      </c>
      <c r="B174" s="685" t="s">
        <v>2830</v>
      </c>
      <c r="C174" s="686" t="s">
        <v>9593</v>
      </c>
      <c r="D174" s="9" t="s">
        <v>2825</v>
      </c>
      <c r="E174" s="687" t="s">
        <v>2826</v>
      </c>
      <c r="F174" s="687" t="s">
        <v>2962</v>
      </c>
      <c r="G174" s="687" t="s">
        <v>9594</v>
      </c>
      <c r="H174" s="687" t="s">
        <v>9595</v>
      </c>
      <c r="I174" s="688">
        <v>56.75</v>
      </c>
      <c r="J174" s="687">
        <v>5</v>
      </c>
      <c r="K174" s="24">
        <v>44165</v>
      </c>
      <c r="L174" s="24">
        <v>44649</v>
      </c>
      <c r="M174" s="24">
        <v>44649</v>
      </c>
      <c r="BI174" s="459">
        <f>('COMPRAS CONJ - FISICOS'!BI174*'COMPRAS CONJ - PRECIOS'!BI174)/1000</f>
        <v>0</v>
      </c>
      <c r="BJ174" s="459">
        <f>('COMPRAS CONJ - FISICOS'!BJ174*'COMPRAS CONJ - PRECIOS'!BJ174)/1000</f>
        <v>0</v>
      </c>
      <c r="BK174" s="459">
        <f>('COMPRAS CONJ - FISICOS'!BK174*'COMPRAS CONJ - PRECIOS'!BK174)/1000</f>
        <v>0</v>
      </c>
      <c r="BL174" s="459">
        <f>('COMPRAS CONJ - FISICOS'!BL174*'COMPRAS CONJ - PRECIOS'!BL174)/1000</f>
        <v>0</v>
      </c>
      <c r="BM174" s="459">
        <f>('COMPRAS CONJ - FISICOS'!BM174*'COMPRAS CONJ - PRECIOS'!BM174)/1000</f>
        <v>0</v>
      </c>
      <c r="BN174" s="459">
        <f>('COMPRAS CONJ - FISICOS'!BN174*'COMPRAS CONJ - PRECIOS'!BN174)/1000</f>
        <v>0</v>
      </c>
      <c r="BO174" s="459">
        <f>('COMPRAS CONJ - FISICOS'!BO174*'COMPRAS CONJ - PRECIOS'!BO174)/1000</f>
        <v>0</v>
      </c>
      <c r="BP174" s="459">
        <f>('COMPRAS CONJ - FISICOS'!BP174*'COMPRAS CONJ - PRECIOS'!BP174)/1000</f>
        <v>0</v>
      </c>
      <c r="BQ174" s="459">
        <f>('COMPRAS CONJ - FISICOS'!BQ174*'COMPRAS CONJ - PRECIOS'!BQ174)/1000</f>
        <v>0</v>
      </c>
      <c r="BR174" s="459">
        <f>('COMPRAS CONJ - FISICOS'!BR174*'COMPRAS CONJ - PRECIOS'!BR174)/1000</f>
        <v>8.2663185000000014E-3</v>
      </c>
      <c r="BS174" s="459">
        <f>('COMPRAS CONJ - FISICOS'!BS174*'COMPRAS CONJ - PRECIOS'!BS174)/1000</f>
        <v>6.6566149650000003E-2</v>
      </c>
      <c r="BT174" s="459">
        <f>('COMPRAS CONJ - FISICOS'!BT174*'COMPRAS CONJ - PRECIOS'!BT174)/1000</f>
        <v>2.3409374999999997E-3</v>
      </c>
      <c r="BU174" s="459">
        <f>('COMPRAS CONJ - FISICOS'!BU174*'COMPRAS CONJ - PRECIOS'!BU174)/1000</f>
        <v>2.1281249999999998E-3</v>
      </c>
      <c r="BV174" s="459">
        <f>('COMPRAS CONJ - FISICOS'!BV174*'COMPRAS CONJ - PRECIOS'!BV174)/1000</f>
        <v>2.1281249999999998E-3</v>
      </c>
      <c r="BW174" s="459">
        <f>('COMPRAS CONJ - FISICOS'!BW174*'COMPRAS CONJ - PRECIOS'!BW174)/1000</f>
        <v>2.1281249999999998E-3</v>
      </c>
      <c r="BX174" s="459">
        <f>('COMPRAS CONJ - FISICOS'!BX174*'COMPRAS CONJ - PRECIOS'!BX174)/1000</f>
        <v>2.1281249999999998E-3</v>
      </c>
      <c r="BY174" s="459">
        <f>('COMPRAS CONJ - FISICOS'!BY174*'COMPRAS CONJ - PRECIOS'!BY174)/1000</f>
        <v>2.1281249999999998E-3</v>
      </c>
      <c r="BZ174" s="459">
        <f>('COMPRAS CONJ - FISICOS'!BZ174*'COMPRAS CONJ - PRECIOS'!BZ174)/1000</f>
        <v>2.1281249999999998E-3</v>
      </c>
      <c r="CA174" s="459">
        <f>('COMPRAS CONJ - FISICOS'!CA174*'COMPRAS CONJ - PRECIOS'!CA174)/1000</f>
        <v>2.1281249999999998E-3</v>
      </c>
    </row>
  </sheetData>
  <autoFilter ref="A14:CA14"/>
  <conditionalFormatting sqref="N15:CA171">
    <cfRule type="cellIs" dxfId="124" priority="40" operator="greaterThan">
      <formula>0</formula>
    </cfRule>
  </conditionalFormatting>
  <conditionalFormatting sqref="P15:CA15">
    <cfRule type="cellIs" dxfId="123" priority="39" operator="greaterThan">
      <formula>0</formula>
    </cfRule>
  </conditionalFormatting>
  <conditionalFormatting sqref="N17:N83">
    <cfRule type="cellIs" dxfId="122" priority="38" operator="greaterThan">
      <formula>0</formula>
    </cfRule>
  </conditionalFormatting>
  <conditionalFormatting sqref="O16:CA83">
    <cfRule type="cellIs" dxfId="121" priority="37" operator="greaterThan">
      <formula>0</formula>
    </cfRule>
  </conditionalFormatting>
  <conditionalFormatting sqref="N84:N171">
    <cfRule type="cellIs" dxfId="120" priority="36" operator="greaterThan">
      <formula>0</formula>
    </cfRule>
  </conditionalFormatting>
  <conditionalFormatting sqref="O84:CA171">
    <cfRule type="cellIs" dxfId="119" priority="35" operator="greaterThan">
      <formula>0</formula>
    </cfRule>
  </conditionalFormatting>
  <conditionalFormatting sqref="N16">
    <cfRule type="cellIs" dxfId="118" priority="33" operator="greaterThan">
      <formula>0</formula>
    </cfRule>
  </conditionalFormatting>
  <conditionalFormatting sqref="O15">
    <cfRule type="cellIs" dxfId="117" priority="34" operator="greaterThan">
      <formula>0</formula>
    </cfRule>
  </conditionalFormatting>
  <conditionalFormatting sqref="T16:T171">
    <cfRule type="cellIs" dxfId="116" priority="32" operator="greaterThan">
      <formula>0</formula>
    </cfRule>
  </conditionalFormatting>
  <conditionalFormatting sqref="U16:CA171">
    <cfRule type="cellIs" dxfId="115" priority="31" operator="greaterThan">
      <formula>0</formula>
    </cfRule>
  </conditionalFormatting>
  <conditionalFormatting sqref="BQ173:CA173">
    <cfRule type="cellIs" dxfId="114" priority="30" operator="greaterThan">
      <formula>0</formula>
    </cfRule>
  </conditionalFormatting>
  <conditionalFormatting sqref="BQ173:CA173">
    <cfRule type="cellIs" dxfId="113" priority="29" operator="greaterThan">
      <formula>0</formula>
    </cfRule>
  </conditionalFormatting>
  <conditionalFormatting sqref="BQ173:CA173">
    <cfRule type="cellIs" dxfId="112" priority="28" operator="greaterThan">
      <formula>0</formula>
    </cfRule>
  </conditionalFormatting>
  <conditionalFormatting sqref="BJ173:BP173">
    <cfRule type="cellIs" dxfId="111" priority="27" operator="greaterThan">
      <formula>0</formula>
    </cfRule>
  </conditionalFormatting>
  <conditionalFormatting sqref="BJ173:BP173">
    <cfRule type="cellIs" dxfId="110" priority="26" operator="greaterThan">
      <formula>0</formula>
    </cfRule>
  </conditionalFormatting>
  <conditionalFormatting sqref="BJ173:BP173">
    <cfRule type="cellIs" dxfId="109" priority="25" operator="greaterThan">
      <formula>0</formula>
    </cfRule>
  </conditionalFormatting>
  <conditionalFormatting sqref="BI173">
    <cfRule type="cellIs" dxfId="108" priority="24" operator="greaterThan">
      <formula>0</formula>
    </cfRule>
  </conditionalFormatting>
  <conditionalFormatting sqref="BI173">
    <cfRule type="cellIs" dxfId="107" priority="23" operator="greaterThan">
      <formula>0</formula>
    </cfRule>
  </conditionalFormatting>
  <conditionalFormatting sqref="BI173">
    <cfRule type="cellIs" dxfId="106" priority="22" operator="greaterThan">
      <formula>0</formula>
    </cfRule>
  </conditionalFormatting>
  <conditionalFormatting sqref="B174">
    <cfRule type="cellIs" dxfId="105" priority="16" operator="equal">
      <formula>"EOL"</formula>
    </cfRule>
    <cfRule type="cellIs" dxfId="104" priority="17" operator="equal">
      <formula>"SFV"</formula>
    </cfRule>
    <cfRule type="cellIs" dxfId="103" priority="18" operator="equal">
      <formula>"PAH"</formula>
    </cfRule>
    <cfRule type="cellIs" dxfId="102" priority="19" operator="equal">
      <formula>"BRS"</formula>
    </cfRule>
    <cfRule type="cellIs" dxfId="101" priority="20" operator="equal">
      <formula>"BG"</formula>
    </cfRule>
    <cfRule type="cellIs" dxfId="100" priority="21" operator="equal">
      <formula>"BM"</formula>
    </cfRule>
  </conditionalFormatting>
  <conditionalFormatting sqref="BQ174:CA174">
    <cfRule type="cellIs" dxfId="99" priority="9" operator="greaterThan">
      <formula>0</formula>
    </cfRule>
  </conditionalFormatting>
  <conditionalFormatting sqref="BQ174:CA174">
    <cfRule type="cellIs" dxfId="98" priority="8" operator="greaterThan">
      <formula>0</formula>
    </cfRule>
  </conditionalFormatting>
  <conditionalFormatting sqref="BQ174:CA174">
    <cfRule type="cellIs" dxfId="97" priority="7" operator="greaterThan">
      <formula>0</formula>
    </cfRule>
  </conditionalFormatting>
  <conditionalFormatting sqref="BJ174:BP174">
    <cfRule type="cellIs" dxfId="96" priority="6" operator="greaterThan">
      <formula>0</formula>
    </cfRule>
  </conditionalFormatting>
  <conditionalFormatting sqref="BJ174:BP174">
    <cfRule type="cellIs" dxfId="95" priority="5" operator="greaterThan">
      <formula>0</formula>
    </cfRule>
  </conditionalFormatting>
  <conditionalFormatting sqref="BJ174:BP174">
    <cfRule type="cellIs" dxfId="94" priority="4" operator="greaterThan">
      <formula>0</formula>
    </cfRule>
  </conditionalFormatting>
  <conditionalFormatting sqref="BI174">
    <cfRule type="cellIs" dxfId="93" priority="3" operator="greaterThan">
      <formula>0</formula>
    </cfRule>
  </conditionalFormatting>
  <conditionalFormatting sqref="BI174">
    <cfRule type="cellIs" dxfId="92" priority="2" operator="greaterThan">
      <formula>0</formula>
    </cfRule>
  </conditionalFormatting>
  <conditionalFormatting sqref="BI174">
    <cfRule type="cellIs" dxfId="91" priority="1" operator="greaterThan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E1C19C77-3DE6-496D-969E-DA63D3ECC45F}">
            <xm:f>NOT(ISERROR(SEARCH("EOL",C174)))</xm:f>
            <xm:f>"EOL"</xm:f>
            <x14:dxf>
              <font>
                <color theme="1"/>
              </font>
              <fill>
                <patternFill>
                  <bgColor rgb="FFCCFF33"/>
                </patternFill>
              </fill>
            </x14:dxf>
          </x14:cfRule>
          <x14:cfRule type="containsText" priority="11" operator="containsText" id="{1F863A13-FC68-43D1-A7C4-5C1522534816}">
            <xm:f>NOT(ISERROR(SEARCH("SFV",C174)))</xm:f>
            <xm:f>"SFV"</xm:f>
            <x14:dxf>
              <font>
                <color theme="1"/>
              </font>
              <fill>
                <patternFill>
                  <bgColor rgb="FFFFFF66"/>
                </patternFill>
              </fill>
            </x14:dxf>
          </x14:cfRule>
          <x14:cfRule type="containsText" priority="12" operator="containsText" id="{B5C73DB7-6AA4-40A9-AA93-9FC42152E481}">
            <xm:f>NOT(ISERROR(SEARCH("PAH",C174)))</xm:f>
            <xm:f>"PAH"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3" operator="containsText" id="{5A078BBB-2A74-4EB8-8AAD-569A802FFF80}">
            <xm:f>NOT(ISERROR(SEARCH("BRS",C174)))</xm:f>
            <xm:f>"BRS"</xm:f>
            <x14:dxf>
              <fill>
                <patternFill>
                  <bgColor theme="7" tint="0.59996337778862885"/>
                </patternFill>
              </fill>
            </x14:dxf>
          </x14:cfRule>
          <x14:cfRule type="containsText" priority="14" operator="containsText" id="{08CDD23E-DA48-4123-8378-A727C9016C3C}">
            <xm:f>NOT(ISERROR(SEARCH("BG",C174)))</xm:f>
            <xm:f>"BG"</xm:f>
            <x14:dxf>
              <fill>
                <patternFill>
                  <bgColor theme="0" tint="-0.34998626667073579"/>
                </patternFill>
              </fill>
            </x14:dxf>
          </x14:cfRule>
          <x14:cfRule type="containsText" priority="15" operator="containsText" id="{18848C5E-EB97-4B4C-AE2B-5BE214D92B2B}">
            <xm:f>NOT(ISERROR(SEARCH("BM",C174)))</xm:f>
            <xm:f>"BM"</xm:f>
            <x14:dxf>
              <font>
                <color theme="0"/>
              </font>
              <fill>
                <patternFill>
                  <bgColor rgb="FF7030A0"/>
                </patternFill>
              </fill>
            </x14:dxf>
          </x14:cfRule>
          <xm:sqref>C174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A174"/>
  <sheetViews>
    <sheetView zoomScaleNormal="100" workbookViewId="0"/>
  </sheetViews>
  <sheetFormatPr baseColWidth="10" defaultRowHeight="14.4" x14ac:dyDescent="0.3"/>
  <cols>
    <col min="1" max="1" width="7.5546875" customWidth="1"/>
    <col min="2" max="2" width="8.33203125" bestFit="1" customWidth="1"/>
    <col min="3" max="3" width="8.6640625" bestFit="1" customWidth="1"/>
    <col min="4" max="5" width="15.33203125" customWidth="1"/>
    <col min="6" max="6" width="22" customWidth="1"/>
    <col min="7" max="7" width="23.44140625" customWidth="1"/>
    <col min="8" max="8" width="34.33203125" customWidth="1"/>
    <col min="9" max="9" width="9.6640625" bestFit="1" customWidth="1"/>
    <col min="10" max="10" width="8.44140625" bestFit="1" customWidth="1"/>
    <col min="11" max="13" width="11.5546875" customWidth="1"/>
    <col min="14" max="17" width="5.6640625" customWidth="1"/>
    <col min="18" max="18" width="5.6640625" bestFit="1" customWidth="1"/>
    <col min="19" max="19" width="5.33203125" bestFit="1" customWidth="1"/>
    <col min="20" max="21" width="5.5546875" bestFit="1" customWidth="1"/>
    <col min="22" max="22" width="5.6640625" bestFit="1" customWidth="1"/>
    <col min="23" max="23" width="5.5546875" bestFit="1" customWidth="1"/>
    <col min="24" max="24" width="6" bestFit="1" customWidth="1"/>
    <col min="25" max="25" width="5.44140625" bestFit="1" customWidth="1"/>
    <col min="26" max="26" width="5" bestFit="1" customWidth="1"/>
    <col min="27" max="27" width="5.6640625" bestFit="1" customWidth="1"/>
    <col min="28" max="28" width="6.33203125" bestFit="1" customWidth="1"/>
    <col min="29" max="29" width="5.44140625" bestFit="1" customWidth="1"/>
    <col min="30" max="30" width="5.6640625" bestFit="1" customWidth="1"/>
    <col min="31" max="31" width="5.33203125" bestFit="1" customWidth="1"/>
    <col min="32" max="33" width="5.5546875" bestFit="1" customWidth="1"/>
    <col min="34" max="34" width="5.6640625" bestFit="1" customWidth="1"/>
    <col min="35" max="35" width="5.5546875" bestFit="1" customWidth="1"/>
    <col min="36" max="36" width="6" bestFit="1" customWidth="1"/>
    <col min="37" max="37" width="5.44140625" bestFit="1" customWidth="1"/>
    <col min="38" max="38" width="5" bestFit="1" customWidth="1"/>
    <col min="39" max="39" width="5.6640625" bestFit="1" customWidth="1"/>
    <col min="40" max="40" width="6.33203125" bestFit="1" customWidth="1"/>
    <col min="41" max="41" width="5.44140625" bestFit="1" customWidth="1"/>
    <col min="42" max="42" width="5.6640625" bestFit="1" customWidth="1"/>
    <col min="43" max="43" width="5.33203125" bestFit="1" customWidth="1"/>
    <col min="44" max="45" width="5.5546875" bestFit="1" customWidth="1"/>
    <col min="46" max="46" width="5.6640625" bestFit="1" customWidth="1"/>
    <col min="47" max="47" width="5.5546875" bestFit="1" customWidth="1"/>
    <col min="48" max="48" width="6" bestFit="1" customWidth="1"/>
    <col min="49" max="49" width="5.44140625" bestFit="1" customWidth="1"/>
    <col min="50" max="50" width="5" bestFit="1" customWidth="1"/>
    <col min="51" max="51" width="5.6640625" bestFit="1" customWidth="1"/>
    <col min="52" max="52" width="6.33203125" bestFit="1" customWidth="1"/>
    <col min="53" max="53" width="5.44140625" bestFit="1" customWidth="1"/>
    <col min="54" max="54" width="5.6640625" bestFit="1" customWidth="1"/>
    <col min="55" max="55" width="5.33203125" bestFit="1" customWidth="1"/>
    <col min="56" max="57" width="5.5546875" bestFit="1" customWidth="1"/>
    <col min="58" max="58" width="5.6640625" bestFit="1" customWidth="1"/>
    <col min="59" max="59" width="5.5546875" bestFit="1" customWidth="1"/>
    <col min="60" max="60" width="6" bestFit="1" customWidth="1"/>
    <col min="61" max="61" width="5.44140625" bestFit="1" customWidth="1"/>
    <col min="62" max="62" width="5" bestFit="1" customWidth="1"/>
    <col min="63" max="63" width="5.6640625" bestFit="1" customWidth="1"/>
    <col min="64" max="64" width="6.33203125" bestFit="1" customWidth="1"/>
    <col min="65" max="65" width="5.44140625" bestFit="1" customWidth="1"/>
    <col min="66" max="66" width="5.6640625" bestFit="1" customWidth="1"/>
    <col min="67" max="67" width="5.33203125" bestFit="1" customWidth="1"/>
    <col min="68" max="69" width="5.5546875" bestFit="1" customWidth="1"/>
    <col min="70" max="70" width="5.6640625" bestFit="1" customWidth="1"/>
    <col min="71" max="71" width="5.5546875" bestFit="1" customWidth="1"/>
    <col min="72" max="72" width="6" bestFit="1" customWidth="1"/>
    <col min="73" max="73" width="5.44140625" bestFit="1" customWidth="1"/>
    <col min="74" max="74" width="5" bestFit="1" customWidth="1"/>
    <col min="75" max="75" width="5.6640625" bestFit="1" customWidth="1"/>
    <col min="76" max="76" width="6.33203125" bestFit="1" customWidth="1"/>
    <col min="77" max="77" width="5.44140625" bestFit="1" customWidth="1"/>
    <col min="78" max="78" width="5.6640625" bestFit="1" customWidth="1"/>
    <col min="79" max="79" width="5.33203125" bestFit="1" customWidth="1"/>
  </cols>
  <sheetData>
    <row r="3" spans="1:79" x14ac:dyDescent="0.3">
      <c r="A3" s="449"/>
    </row>
    <row r="4" spans="1:79" x14ac:dyDescent="0.3">
      <c r="A4" s="448"/>
    </row>
    <row r="5" spans="1:79" x14ac:dyDescent="0.3">
      <c r="A5" s="448"/>
    </row>
    <row r="9" spans="1:79" x14ac:dyDescent="0.3">
      <c r="N9" s="36" t="s">
        <v>3229</v>
      </c>
      <c r="O9" s="36"/>
      <c r="P9" s="37"/>
      <c r="Q9" s="38"/>
    </row>
    <row r="10" spans="1:79" x14ac:dyDescent="0.3">
      <c r="N10" s="39">
        <v>1.2</v>
      </c>
      <c r="O10" s="39">
        <v>1.2</v>
      </c>
      <c r="P10" s="39">
        <v>1.2</v>
      </c>
      <c r="Q10" s="39">
        <v>1.2</v>
      </c>
      <c r="R10" s="39">
        <v>1.2</v>
      </c>
      <c r="S10" s="39">
        <v>1.2</v>
      </c>
      <c r="T10" s="39">
        <v>1.1499999999999999</v>
      </c>
      <c r="U10" s="39">
        <v>1.1499999999999999</v>
      </c>
      <c r="V10" s="39">
        <v>1.1499999999999999</v>
      </c>
      <c r="W10" s="39">
        <v>1.1499999999999999</v>
      </c>
      <c r="X10" s="39">
        <v>1.1499999999999999</v>
      </c>
      <c r="Y10" s="39">
        <v>1.1499999999999999</v>
      </c>
      <c r="Z10" s="39">
        <v>1.1499999999999999</v>
      </c>
      <c r="AA10" s="39">
        <v>1.1499999999999999</v>
      </c>
      <c r="AB10" s="39">
        <v>1.1499999999999999</v>
      </c>
      <c r="AC10" s="39">
        <v>1.1499999999999999</v>
      </c>
      <c r="AD10" s="39">
        <v>1.1499999999999999</v>
      </c>
      <c r="AE10" s="39">
        <v>1.1499999999999999</v>
      </c>
      <c r="AF10" s="39">
        <v>1.1499999999999999</v>
      </c>
      <c r="AG10" s="39">
        <v>1.1499999999999999</v>
      </c>
      <c r="AH10" s="39">
        <v>1.1499999999999999</v>
      </c>
      <c r="AI10" s="39">
        <v>1.1499999999999999</v>
      </c>
      <c r="AJ10" s="39">
        <v>1.1499999999999999</v>
      </c>
      <c r="AK10" s="39">
        <v>1.1499999999999999</v>
      </c>
      <c r="AL10" s="39">
        <v>1.1499999999999999</v>
      </c>
      <c r="AM10" s="39">
        <v>1.1499999999999999</v>
      </c>
      <c r="AN10" s="39">
        <v>1.1499999999999999</v>
      </c>
      <c r="AO10" s="39">
        <v>1.1499999999999999</v>
      </c>
      <c r="AP10" s="39">
        <v>1.1499999999999999</v>
      </c>
      <c r="AQ10" s="39">
        <v>1.1499999999999999</v>
      </c>
      <c r="AR10" s="39">
        <v>1.1499999999999999</v>
      </c>
      <c r="AS10" s="39">
        <v>1.1499999999999999</v>
      </c>
      <c r="AT10" s="39">
        <v>1.1499999999999999</v>
      </c>
      <c r="AU10" s="39">
        <v>1.1499999999999999</v>
      </c>
      <c r="AV10" s="39">
        <v>1.1499999999999999</v>
      </c>
      <c r="AW10" s="39">
        <v>1.1499999999999999</v>
      </c>
      <c r="AX10" s="39">
        <v>1.1499999999999999</v>
      </c>
      <c r="AY10" s="39">
        <v>1.1499999999999999</v>
      </c>
      <c r="AZ10" s="39">
        <v>1.1499999999999999</v>
      </c>
      <c r="BA10" s="39">
        <v>1.1499999999999999</v>
      </c>
      <c r="BB10" s="39">
        <v>1.1499999999999999</v>
      </c>
      <c r="BC10" s="39">
        <v>1.1499999999999999</v>
      </c>
      <c r="BD10" s="39">
        <v>1.1499999999999999</v>
      </c>
      <c r="BE10" s="39">
        <v>1.1499999999999999</v>
      </c>
      <c r="BF10" s="39">
        <v>1.1499999999999999</v>
      </c>
      <c r="BG10" s="39">
        <v>1.1499999999999999</v>
      </c>
      <c r="BH10" s="39">
        <v>1.1499999999999999</v>
      </c>
      <c r="BI10" s="39">
        <v>1.1499999999999999</v>
      </c>
      <c r="BJ10" s="39">
        <v>1.1499999999999999</v>
      </c>
      <c r="BK10" s="39">
        <v>1.1499999999999999</v>
      </c>
      <c r="BL10" s="39">
        <v>1.1499999999999999</v>
      </c>
      <c r="BM10" s="39">
        <v>1.1499999999999999</v>
      </c>
      <c r="BN10" s="39">
        <v>1.1499999999999999</v>
      </c>
      <c r="BO10" s="39">
        <v>1.1499999999999999</v>
      </c>
      <c r="BP10" s="39">
        <v>1.1000000000000001</v>
      </c>
      <c r="BQ10" s="39">
        <v>1.1000000000000001</v>
      </c>
      <c r="BR10" s="39">
        <v>1.1000000000000001</v>
      </c>
      <c r="BS10" s="39">
        <v>1.1000000000000001</v>
      </c>
      <c r="BT10" s="39">
        <v>1.1000000000000001</v>
      </c>
      <c r="BU10" s="39">
        <v>1.1000000000000001</v>
      </c>
      <c r="BV10" s="39">
        <v>1.1000000000000001</v>
      </c>
      <c r="BW10" s="39">
        <v>1.1000000000000001</v>
      </c>
      <c r="BX10" s="39">
        <v>1.1000000000000001</v>
      </c>
      <c r="BY10" s="39">
        <v>1.1000000000000001</v>
      </c>
      <c r="BZ10" s="39">
        <v>1.1000000000000001</v>
      </c>
      <c r="CA10" s="39">
        <v>1.1000000000000001</v>
      </c>
    </row>
    <row r="11" spans="1:79" x14ac:dyDescent="0.3">
      <c r="T11" s="39">
        <v>1.2</v>
      </c>
      <c r="U11" s="39">
        <v>1.2</v>
      </c>
      <c r="V11" s="39">
        <v>1.2</v>
      </c>
      <c r="W11" s="39">
        <v>1.2</v>
      </c>
      <c r="X11" s="39">
        <v>1.2</v>
      </c>
      <c r="Y11" s="39">
        <v>1.2</v>
      </c>
      <c r="Z11" s="39">
        <v>1.2</v>
      </c>
      <c r="AA11" s="39">
        <v>1.2</v>
      </c>
      <c r="AB11" s="39">
        <v>1.2</v>
      </c>
      <c r="AC11" s="39">
        <v>1.2</v>
      </c>
      <c r="AD11" s="39">
        <v>1.2</v>
      </c>
      <c r="AE11" s="39">
        <v>1.2</v>
      </c>
      <c r="AF11" s="39">
        <v>1.1499999999999999</v>
      </c>
      <c r="AG11" s="39">
        <v>1.1499999999999999</v>
      </c>
      <c r="AH11" s="39">
        <v>1.1499999999999999</v>
      </c>
      <c r="AI11" s="39">
        <v>1.1499999999999999</v>
      </c>
      <c r="AJ11" s="39">
        <v>1.1499999999999999</v>
      </c>
      <c r="AK11" s="39">
        <v>1.1499999999999999</v>
      </c>
      <c r="AL11" s="39">
        <v>1.1499999999999999</v>
      </c>
      <c r="AM11" s="39">
        <v>1.1499999999999999</v>
      </c>
      <c r="AN11" s="39">
        <v>1.1499999999999999</v>
      </c>
      <c r="AO11" s="39">
        <v>1.1499999999999999</v>
      </c>
      <c r="AP11" s="39">
        <v>1.1499999999999999</v>
      </c>
      <c r="AQ11" s="39">
        <v>1.1499999999999999</v>
      </c>
      <c r="AR11" s="39">
        <v>1.1499999999999999</v>
      </c>
      <c r="AS11" s="39">
        <v>1.1499999999999999</v>
      </c>
      <c r="AT11" s="39">
        <v>1.1499999999999999</v>
      </c>
      <c r="AU11" s="39">
        <v>1.1499999999999999</v>
      </c>
      <c r="AV11" s="39">
        <v>1.1499999999999999</v>
      </c>
      <c r="AW11" s="39">
        <v>1.1499999999999999</v>
      </c>
      <c r="AX11" s="39">
        <v>1.1499999999999999</v>
      </c>
      <c r="AY11" s="39">
        <v>1.1499999999999999</v>
      </c>
      <c r="AZ11" s="39">
        <v>1.1499999999999999</v>
      </c>
      <c r="BA11" s="39">
        <v>1.1499999999999999</v>
      </c>
      <c r="BB11" s="39">
        <v>1.1499999999999999</v>
      </c>
      <c r="BC11" s="39">
        <v>1.1499999999999999</v>
      </c>
      <c r="BD11" s="39">
        <v>1.1499999999999999</v>
      </c>
      <c r="BE11" s="39">
        <v>1.1499999999999999</v>
      </c>
      <c r="BF11" s="39">
        <v>1.1499999999999999</v>
      </c>
      <c r="BG11" s="39">
        <v>1.1499999999999999</v>
      </c>
      <c r="BH11" s="39">
        <v>1.1499999999999999</v>
      </c>
      <c r="BI11" s="39">
        <v>1.1499999999999999</v>
      </c>
      <c r="BJ11" s="39">
        <v>1.1499999999999999</v>
      </c>
      <c r="BK11" s="39">
        <v>1.1499999999999999</v>
      </c>
      <c r="BL11" s="39">
        <v>1.1499999999999999</v>
      </c>
      <c r="BM11" s="39">
        <v>1.1499999999999999</v>
      </c>
      <c r="BN11" s="39">
        <v>1.1499999999999999</v>
      </c>
      <c r="BO11" s="39">
        <v>1.1499999999999999</v>
      </c>
      <c r="BP11" s="39">
        <v>1.1499999999999999</v>
      </c>
      <c r="BQ11" s="39">
        <v>1.1499999999999999</v>
      </c>
      <c r="BR11" s="39">
        <v>1.1499999999999999</v>
      </c>
      <c r="BS11" s="39">
        <v>1.1499999999999999</v>
      </c>
      <c r="BT11" s="39">
        <v>1.1499999999999999</v>
      </c>
      <c r="BU11" s="39">
        <v>1.1499999999999999</v>
      </c>
      <c r="BV11" s="39">
        <v>1.1499999999999999</v>
      </c>
      <c r="BW11" s="39">
        <v>1.1499999999999999</v>
      </c>
      <c r="BX11" s="39">
        <v>1.1499999999999999</v>
      </c>
      <c r="BY11" s="39">
        <v>1.1499999999999999</v>
      </c>
      <c r="BZ11" s="39">
        <v>1.1499999999999999</v>
      </c>
      <c r="CA11" s="39">
        <v>1.1499999999999999</v>
      </c>
    </row>
    <row r="13" spans="1:79" ht="18" x14ac:dyDescent="0.3">
      <c r="N13" s="35" t="s">
        <v>3230</v>
      </c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34" t="s">
        <v>3231</v>
      </c>
      <c r="BU13" s="22"/>
      <c r="BV13" s="22"/>
      <c r="BW13" s="22"/>
      <c r="BX13" s="22"/>
      <c r="BY13" s="22"/>
      <c r="BZ13" s="22"/>
      <c r="CA13" s="23"/>
    </row>
    <row r="14" spans="1:79" ht="30.6" x14ac:dyDescent="0.3">
      <c r="A14" s="8" t="s">
        <v>2778</v>
      </c>
      <c r="B14" s="8" t="s">
        <v>2779</v>
      </c>
      <c r="C14" s="8" t="s">
        <v>2780</v>
      </c>
      <c r="D14" s="8" t="s">
        <v>2781</v>
      </c>
      <c r="E14" s="8" t="s">
        <v>2782</v>
      </c>
      <c r="F14" s="8" t="s">
        <v>2783</v>
      </c>
      <c r="G14" s="8" t="s">
        <v>2784</v>
      </c>
      <c r="H14" s="8" t="s">
        <v>2785</v>
      </c>
      <c r="I14" s="8" t="s">
        <v>3011</v>
      </c>
      <c r="J14" s="8" t="s">
        <v>2786</v>
      </c>
      <c r="K14" s="8" t="s">
        <v>3009</v>
      </c>
      <c r="L14" s="8" t="s">
        <v>3010</v>
      </c>
      <c r="M14" s="8" t="s">
        <v>3228</v>
      </c>
      <c r="N14" s="19">
        <v>42917</v>
      </c>
      <c r="O14" s="19">
        <v>42948</v>
      </c>
      <c r="P14" s="19">
        <v>42979</v>
      </c>
      <c r="Q14" s="19">
        <v>43009</v>
      </c>
      <c r="R14" s="19">
        <v>43040</v>
      </c>
      <c r="S14" s="19">
        <v>43070</v>
      </c>
      <c r="T14" s="19">
        <v>43101</v>
      </c>
      <c r="U14" s="19">
        <v>43132</v>
      </c>
      <c r="V14" s="19">
        <v>43160</v>
      </c>
      <c r="W14" s="19">
        <v>43191</v>
      </c>
      <c r="X14" s="19">
        <v>43221</v>
      </c>
      <c r="Y14" s="19">
        <v>43252</v>
      </c>
      <c r="Z14" s="19">
        <v>43282</v>
      </c>
      <c r="AA14" s="19">
        <v>43313</v>
      </c>
      <c r="AB14" s="19">
        <v>43344</v>
      </c>
      <c r="AC14" s="19">
        <v>43374</v>
      </c>
      <c r="AD14" s="19">
        <v>43405</v>
      </c>
      <c r="AE14" s="19">
        <v>43435</v>
      </c>
      <c r="AF14" s="19">
        <v>43466</v>
      </c>
      <c r="AG14" s="19">
        <v>43497</v>
      </c>
      <c r="AH14" s="19">
        <v>43525</v>
      </c>
      <c r="AI14" s="19">
        <v>43556</v>
      </c>
      <c r="AJ14" s="19">
        <v>43586</v>
      </c>
      <c r="AK14" s="19">
        <v>43617</v>
      </c>
      <c r="AL14" s="19">
        <v>43647</v>
      </c>
      <c r="AM14" s="19">
        <v>43678</v>
      </c>
      <c r="AN14" s="19">
        <v>43709</v>
      </c>
      <c r="AO14" s="19">
        <v>43739</v>
      </c>
      <c r="AP14" s="19">
        <v>43770</v>
      </c>
      <c r="AQ14" s="19">
        <v>43800</v>
      </c>
      <c r="AR14" s="19">
        <v>43831</v>
      </c>
      <c r="AS14" s="19">
        <v>43862</v>
      </c>
      <c r="AT14" s="19">
        <v>43891</v>
      </c>
      <c r="AU14" s="19">
        <v>43922</v>
      </c>
      <c r="AV14" s="19">
        <v>43952</v>
      </c>
      <c r="AW14" s="19">
        <v>43983</v>
      </c>
      <c r="AX14" s="19">
        <v>44013</v>
      </c>
      <c r="AY14" s="19">
        <v>44044</v>
      </c>
      <c r="AZ14" s="19">
        <v>44075</v>
      </c>
      <c r="BA14" s="19">
        <v>44105</v>
      </c>
      <c r="BB14" s="19">
        <v>44136</v>
      </c>
      <c r="BC14" s="19">
        <v>44166</v>
      </c>
      <c r="BD14" s="19">
        <v>44197</v>
      </c>
      <c r="BE14" s="19">
        <v>44228</v>
      </c>
      <c r="BF14" s="19">
        <v>44256</v>
      </c>
      <c r="BG14" s="19">
        <v>44287</v>
      </c>
      <c r="BH14" s="19">
        <v>44317</v>
      </c>
      <c r="BI14" s="19">
        <v>44348</v>
      </c>
      <c r="BJ14" s="19">
        <v>44378</v>
      </c>
      <c r="BK14" s="19">
        <v>44409</v>
      </c>
      <c r="BL14" s="19">
        <v>44440</v>
      </c>
      <c r="BM14" s="19">
        <v>44470</v>
      </c>
      <c r="BN14" s="19">
        <v>44501</v>
      </c>
      <c r="BO14" s="19">
        <v>44531</v>
      </c>
      <c r="BP14" s="19">
        <v>44562</v>
      </c>
      <c r="BQ14" s="19">
        <v>44593</v>
      </c>
      <c r="BR14" s="19">
        <v>44621</v>
      </c>
      <c r="BS14" s="19">
        <v>44652</v>
      </c>
      <c r="BT14" s="20">
        <v>44682</v>
      </c>
      <c r="BU14" s="20">
        <v>44713</v>
      </c>
      <c r="BV14" s="20">
        <v>44743</v>
      </c>
      <c r="BW14" s="20">
        <v>44774</v>
      </c>
      <c r="BX14" s="20">
        <v>44805</v>
      </c>
      <c r="BY14" s="20">
        <v>44835</v>
      </c>
      <c r="BZ14" s="20">
        <v>44866</v>
      </c>
      <c r="CA14" s="20">
        <v>44896</v>
      </c>
    </row>
    <row r="15" spans="1:79" x14ac:dyDescent="0.3">
      <c r="A15" s="9">
        <v>1.5</v>
      </c>
      <c r="B15" s="10" t="s">
        <v>2787</v>
      </c>
      <c r="C15" s="437" t="s">
        <v>5717</v>
      </c>
      <c r="D15" s="11" t="s">
        <v>2788</v>
      </c>
      <c r="E15" s="9" t="s">
        <v>2788</v>
      </c>
      <c r="F15" s="9" t="s">
        <v>2789</v>
      </c>
      <c r="G15" s="9" t="s">
        <v>2790</v>
      </c>
      <c r="H15" s="12" t="s">
        <v>2791</v>
      </c>
      <c r="I15" s="13">
        <v>46</v>
      </c>
      <c r="J15" s="14">
        <v>100</v>
      </c>
      <c r="K15" s="24">
        <v>43060</v>
      </c>
      <c r="L15" s="24">
        <v>51501</v>
      </c>
      <c r="M15" s="689"/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0">
        <v>0</v>
      </c>
      <c r="AZ15" s="40">
        <v>0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0</v>
      </c>
      <c r="BZ15" s="40">
        <v>0</v>
      </c>
      <c r="CA15" s="40">
        <v>0</v>
      </c>
    </row>
    <row r="16" spans="1:79" x14ac:dyDescent="0.3">
      <c r="A16" s="9">
        <v>1.5</v>
      </c>
      <c r="B16" s="10" t="s">
        <v>2787</v>
      </c>
      <c r="C16" s="437" t="s">
        <v>5718</v>
      </c>
      <c r="D16" s="11" t="s">
        <v>2788</v>
      </c>
      <c r="E16" s="9" t="s">
        <v>2788</v>
      </c>
      <c r="F16" s="9" t="s">
        <v>2792</v>
      </c>
      <c r="G16" s="9" t="s">
        <v>2793</v>
      </c>
      <c r="H16" s="12" t="s">
        <v>2794</v>
      </c>
      <c r="I16" s="13">
        <v>56.38</v>
      </c>
      <c r="J16" s="14">
        <v>97.65</v>
      </c>
      <c r="K16" s="24">
        <v>43018</v>
      </c>
      <c r="L16" s="24">
        <v>44161</v>
      </c>
      <c r="M16" s="689">
        <v>44161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0">
        <v>0</v>
      </c>
      <c r="AZ16" s="40">
        <v>0</v>
      </c>
      <c r="BA16" s="40">
        <v>0</v>
      </c>
      <c r="BB16" s="40">
        <v>1.0170999999999999</v>
      </c>
      <c r="BC16" s="40">
        <v>1.0170999999999999</v>
      </c>
      <c r="BD16" s="40">
        <v>1.0170999999999999</v>
      </c>
      <c r="BE16" s="40">
        <v>1.0170999999999999</v>
      </c>
      <c r="BF16" s="40">
        <v>1.0170999999999999</v>
      </c>
      <c r="BG16" s="40">
        <v>1.0170999999999999</v>
      </c>
      <c r="BH16" s="40">
        <v>1.0170999999999999</v>
      </c>
      <c r="BI16" s="40">
        <v>1.0170999999999999</v>
      </c>
      <c r="BJ16" s="40">
        <v>1.0170999999999999</v>
      </c>
      <c r="BK16" s="40">
        <v>1.0170999999999999</v>
      </c>
      <c r="BL16" s="40">
        <v>1.0170999999999999</v>
      </c>
      <c r="BM16" s="40">
        <v>1.0170999999999999</v>
      </c>
      <c r="BN16" s="40">
        <v>1.0344</v>
      </c>
      <c r="BO16" s="40">
        <v>1.0344</v>
      </c>
      <c r="BP16" s="40">
        <v>1.0344</v>
      </c>
      <c r="BQ16" s="40">
        <v>1.0344</v>
      </c>
      <c r="BR16" s="40">
        <v>1.0344</v>
      </c>
      <c r="BS16" s="40">
        <v>1.0344</v>
      </c>
      <c r="BT16" s="40">
        <v>1.0344</v>
      </c>
      <c r="BU16" s="40">
        <v>1.0344</v>
      </c>
      <c r="BV16" s="40">
        <v>1.0344</v>
      </c>
      <c r="BW16" s="40">
        <v>1.0344</v>
      </c>
      <c r="BX16" s="40">
        <v>1.0344</v>
      </c>
      <c r="BY16" s="40">
        <v>1.0344</v>
      </c>
      <c r="BZ16" s="40">
        <v>1.0521</v>
      </c>
      <c r="CA16" s="40">
        <v>1.0521</v>
      </c>
    </row>
    <row r="17" spans="1:79" x14ac:dyDescent="0.3">
      <c r="A17" s="9">
        <v>1.5</v>
      </c>
      <c r="B17" s="10" t="s">
        <v>2787</v>
      </c>
      <c r="C17" s="437" t="s">
        <v>5719</v>
      </c>
      <c r="D17" s="11" t="s">
        <v>2788</v>
      </c>
      <c r="E17" s="9" t="s">
        <v>2788</v>
      </c>
      <c r="F17" s="9" t="s">
        <v>2795</v>
      </c>
      <c r="G17" s="9" t="s">
        <v>2796</v>
      </c>
      <c r="H17" s="12" t="s">
        <v>2797</v>
      </c>
      <c r="I17" s="13">
        <v>55.5</v>
      </c>
      <c r="J17" s="14">
        <v>37.950000000000003</v>
      </c>
      <c r="K17" s="24">
        <v>43060</v>
      </c>
      <c r="L17" s="24">
        <v>43869</v>
      </c>
      <c r="M17" s="689">
        <v>43869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1.0170999999999999</v>
      </c>
      <c r="AT17" s="40">
        <v>1.0170999999999999</v>
      </c>
      <c r="AU17" s="40">
        <v>1.0170999999999999</v>
      </c>
      <c r="AV17" s="40">
        <v>1.0170999999999999</v>
      </c>
      <c r="AW17" s="40">
        <v>1.0170999999999999</v>
      </c>
      <c r="AX17" s="40">
        <v>1.0170999999999999</v>
      </c>
      <c r="AY17" s="40">
        <v>1.0170999999999999</v>
      </c>
      <c r="AZ17" s="40">
        <v>1.0170999999999999</v>
      </c>
      <c r="BA17" s="40">
        <v>1.0170999999999999</v>
      </c>
      <c r="BB17" s="40">
        <v>1.0170999999999999</v>
      </c>
      <c r="BC17" s="40">
        <v>1.0170999999999999</v>
      </c>
      <c r="BD17" s="40">
        <v>1.0170999999999999</v>
      </c>
      <c r="BE17" s="40">
        <v>1.0344</v>
      </c>
      <c r="BF17" s="40">
        <v>1.0344</v>
      </c>
      <c r="BG17" s="40">
        <v>1.0344</v>
      </c>
      <c r="BH17" s="40">
        <v>1.0344</v>
      </c>
      <c r="BI17" s="40">
        <v>1.0344</v>
      </c>
      <c r="BJ17" s="40">
        <v>1.0344</v>
      </c>
      <c r="BK17" s="40">
        <v>1.0344</v>
      </c>
      <c r="BL17" s="40">
        <v>1.0344</v>
      </c>
      <c r="BM17" s="40">
        <v>1.0344</v>
      </c>
      <c r="BN17" s="40">
        <v>1.0344</v>
      </c>
      <c r="BO17" s="40">
        <v>1.0344</v>
      </c>
      <c r="BP17" s="40">
        <v>1.0344</v>
      </c>
      <c r="BQ17" s="40">
        <v>1.0521</v>
      </c>
      <c r="BR17" s="40">
        <v>1.0521</v>
      </c>
      <c r="BS17" s="40">
        <v>1.0521</v>
      </c>
      <c r="BT17" s="40">
        <v>1.0521</v>
      </c>
      <c r="BU17" s="40">
        <v>1.0521</v>
      </c>
      <c r="BV17" s="40">
        <v>1.0521</v>
      </c>
      <c r="BW17" s="40">
        <v>1.0521</v>
      </c>
      <c r="BX17" s="40">
        <v>1.0521</v>
      </c>
      <c r="BY17" s="40">
        <v>1.0521</v>
      </c>
      <c r="BZ17" s="40">
        <v>1.0521</v>
      </c>
      <c r="CA17" s="40">
        <v>1.0521</v>
      </c>
    </row>
    <row r="18" spans="1:79" x14ac:dyDescent="0.3">
      <c r="A18" s="9">
        <v>1.5</v>
      </c>
      <c r="B18" s="10" t="s">
        <v>2787</v>
      </c>
      <c r="C18" s="437" t="s">
        <v>5720</v>
      </c>
      <c r="D18" s="11" t="s">
        <v>2798</v>
      </c>
      <c r="E18" s="9" t="s">
        <v>2799</v>
      </c>
      <c r="F18" s="9" t="s">
        <v>2800</v>
      </c>
      <c r="G18" s="9" t="s">
        <v>2801</v>
      </c>
      <c r="H18" s="12" t="s">
        <v>2802</v>
      </c>
      <c r="I18" s="13">
        <v>49.98</v>
      </c>
      <c r="J18" s="14">
        <v>36.75</v>
      </c>
      <c r="K18" s="24">
        <v>42990</v>
      </c>
      <c r="L18" s="24">
        <v>43561</v>
      </c>
      <c r="M18" s="689">
        <v>43561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1.0170999999999999</v>
      </c>
      <c r="AJ18" s="40">
        <v>1.0170999999999999</v>
      </c>
      <c r="AK18" s="40">
        <v>1.0170999999999999</v>
      </c>
      <c r="AL18" s="40">
        <v>1.0170999999999999</v>
      </c>
      <c r="AM18" s="40">
        <v>1.0170999999999999</v>
      </c>
      <c r="AN18" s="40">
        <v>1.0170999999999999</v>
      </c>
      <c r="AO18" s="40">
        <v>1.0170999999999999</v>
      </c>
      <c r="AP18" s="40">
        <v>1.0170999999999999</v>
      </c>
      <c r="AQ18" s="40">
        <v>1.0170999999999999</v>
      </c>
      <c r="AR18" s="40">
        <v>1.0170999999999999</v>
      </c>
      <c r="AS18" s="40">
        <v>1.0170999999999999</v>
      </c>
      <c r="AT18" s="40">
        <v>1.0170999999999999</v>
      </c>
      <c r="AU18" s="40">
        <v>1.0344</v>
      </c>
      <c r="AV18" s="40">
        <v>1.0344</v>
      </c>
      <c r="AW18" s="40">
        <v>1.0344</v>
      </c>
      <c r="AX18" s="40">
        <v>1.0344</v>
      </c>
      <c r="AY18" s="40">
        <v>1.0344</v>
      </c>
      <c r="AZ18" s="40">
        <v>1.0344</v>
      </c>
      <c r="BA18" s="40">
        <v>1.0344</v>
      </c>
      <c r="BB18" s="40">
        <v>1.0344</v>
      </c>
      <c r="BC18" s="40">
        <v>1.0344</v>
      </c>
      <c r="BD18" s="40">
        <v>1.0344</v>
      </c>
      <c r="BE18" s="40">
        <v>1.0344</v>
      </c>
      <c r="BF18" s="40">
        <v>1.0344</v>
      </c>
      <c r="BG18" s="40">
        <v>1.0521</v>
      </c>
      <c r="BH18" s="40">
        <v>1.0521</v>
      </c>
      <c r="BI18" s="40">
        <v>1.0521</v>
      </c>
      <c r="BJ18" s="40">
        <v>1.0521</v>
      </c>
      <c r="BK18" s="40">
        <v>1.0521</v>
      </c>
      <c r="BL18" s="40">
        <v>1.0521</v>
      </c>
      <c r="BM18" s="40">
        <v>1.0521</v>
      </c>
      <c r="BN18" s="40">
        <v>1.0521</v>
      </c>
      <c r="BO18" s="40">
        <v>1.0521</v>
      </c>
      <c r="BP18" s="40">
        <v>1.0521</v>
      </c>
      <c r="BQ18" s="40">
        <v>1.0521</v>
      </c>
      <c r="BR18" s="40">
        <v>1.0521</v>
      </c>
      <c r="BS18" s="40">
        <v>1.0701000000000001</v>
      </c>
      <c r="BT18" s="40">
        <v>1.0701000000000001</v>
      </c>
      <c r="BU18" s="40">
        <v>1.0701000000000001</v>
      </c>
      <c r="BV18" s="40">
        <v>1.0701000000000001</v>
      </c>
      <c r="BW18" s="40">
        <v>1.0701000000000001</v>
      </c>
      <c r="BX18" s="40">
        <v>1.0701000000000001</v>
      </c>
      <c r="BY18" s="40">
        <v>1.0701000000000001</v>
      </c>
      <c r="BZ18" s="40">
        <v>1.0701000000000001</v>
      </c>
      <c r="CA18" s="40">
        <v>1.0701000000000001</v>
      </c>
    </row>
    <row r="19" spans="1:79" x14ac:dyDescent="0.3">
      <c r="A19" s="9">
        <v>1.5</v>
      </c>
      <c r="B19" s="10" t="s">
        <v>2787</v>
      </c>
      <c r="C19" s="437" t="s">
        <v>5721</v>
      </c>
      <c r="D19" s="11" t="s">
        <v>2798</v>
      </c>
      <c r="E19" s="9" t="s">
        <v>2803</v>
      </c>
      <c r="F19" s="9" t="s">
        <v>2804</v>
      </c>
      <c r="G19" s="9" t="s">
        <v>2805</v>
      </c>
      <c r="H19" s="12" t="s">
        <v>2806</v>
      </c>
      <c r="I19" s="13">
        <v>54.88</v>
      </c>
      <c r="J19" s="14">
        <v>100</v>
      </c>
      <c r="K19" s="24">
        <v>42881</v>
      </c>
      <c r="L19" s="24">
        <v>43658</v>
      </c>
      <c r="M19" s="689">
        <v>43658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1.0170999999999999</v>
      </c>
      <c r="AM19" s="40">
        <v>1.0170999999999999</v>
      </c>
      <c r="AN19" s="40">
        <v>1.0170999999999999</v>
      </c>
      <c r="AO19" s="40">
        <v>1.0170999999999999</v>
      </c>
      <c r="AP19" s="40">
        <v>1.0170999999999999</v>
      </c>
      <c r="AQ19" s="40">
        <v>1.0170999999999999</v>
      </c>
      <c r="AR19" s="40">
        <v>1.0170999999999999</v>
      </c>
      <c r="AS19" s="40">
        <v>1.0170999999999999</v>
      </c>
      <c r="AT19" s="40">
        <v>1.0170999999999999</v>
      </c>
      <c r="AU19" s="40">
        <v>1.0170999999999999</v>
      </c>
      <c r="AV19" s="40">
        <v>1.0170999999999999</v>
      </c>
      <c r="AW19" s="40">
        <v>1.0170999999999999</v>
      </c>
      <c r="AX19" s="40">
        <v>1.0344</v>
      </c>
      <c r="AY19" s="40">
        <v>1.0344</v>
      </c>
      <c r="AZ19" s="40">
        <v>1.0344</v>
      </c>
      <c r="BA19" s="40">
        <v>1.0344</v>
      </c>
      <c r="BB19" s="40">
        <v>1.0344</v>
      </c>
      <c r="BC19" s="40">
        <v>1.0344</v>
      </c>
      <c r="BD19" s="40">
        <v>1.0344</v>
      </c>
      <c r="BE19" s="40">
        <v>1.0344</v>
      </c>
      <c r="BF19" s="40">
        <v>1.0344</v>
      </c>
      <c r="BG19" s="40">
        <v>1.0344</v>
      </c>
      <c r="BH19" s="40">
        <v>1.0344</v>
      </c>
      <c r="BI19" s="40">
        <v>1.0344</v>
      </c>
      <c r="BJ19" s="40">
        <v>1.0521</v>
      </c>
      <c r="BK19" s="40">
        <v>1.0521</v>
      </c>
      <c r="BL19" s="40">
        <v>1.0521</v>
      </c>
      <c r="BM19" s="40">
        <v>1.0521</v>
      </c>
      <c r="BN19" s="40">
        <v>1.0521</v>
      </c>
      <c r="BO19" s="40">
        <v>1.0521</v>
      </c>
      <c r="BP19" s="40">
        <v>1.0521</v>
      </c>
      <c r="BQ19" s="40">
        <v>1.0521</v>
      </c>
      <c r="BR19" s="40">
        <v>1.0521</v>
      </c>
      <c r="BS19" s="40">
        <v>1.0521</v>
      </c>
      <c r="BT19" s="40">
        <v>1.0521</v>
      </c>
      <c r="BU19" s="40">
        <v>1.0521</v>
      </c>
      <c r="BV19" s="40">
        <v>1.0701000000000001</v>
      </c>
      <c r="BW19" s="40">
        <v>1.0701000000000001</v>
      </c>
      <c r="BX19" s="40">
        <v>1.0701000000000001</v>
      </c>
      <c r="BY19" s="40">
        <v>1.0701000000000001</v>
      </c>
      <c r="BZ19" s="40">
        <v>1.0701000000000001</v>
      </c>
      <c r="CA19" s="40">
        <v>1.0701000000000001</v>
      </c>
    </row>
    <row r="20" spans="1:79" x14ac:dyDescent="0.3">
      <c r="A20" s="9">
        <v>1.5</v>
      </c>
      <c r="B20" s="10" t="s">
        <v>2787</v>
      </c>
      <c r="C20" s="437" t="s">
        <v>5722</v>
      </c>
      <c r="D20" s="11" t="s">
        <v>2807</v>
      </c>
      <c r="E20" s="9" t="s">
        <v>2808</v>
      </c>
      <c r="F20" s="9" t="s">
        <v>2809</v>
      </c>
      <c r="G20" s="9" t="s">
        <v>2810</v>
      </c>
      <c r="H20" s="12" t="s">
        <v>2811</v>
      </c>
      <c r="I20" s="13">
        <v>49.5</v>
      </c>
      <c r="J20" s="14">
        <v>100</v>
      </c>
      <c r="K20" s="24">
        <v>42881</v>
      </c>
      <c r="L20" s="24">
        <v>43537</v>
      </c>
      <c r="M20" s="689">
        <v>43537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0</v>
      </c>
      <c r="AH20" s="40">
        <v>1.0170999999999999</v>
      </c>
      <c r="AI20" s="40">
        <v>1.0170999999999999</v>
      </c>
      <c r="AJ20" s="40">
        <v>1.0170999999999999</v>
      </c>
      <c r="AK20" s="40">
        <v>1.0170999999999999</v>
      </c>
      <c r="AL20" s="40">
        <v>1.0170999999999999</v>
      </c>
      <c r="AM20" s="40">
        <v>1.0170999999999999</v>
      </c>
      <c r="AN20" s="40">
        <v>1.0170999999999999</v>
      </c>
      <c r="AO20" s="40">
        <v>1.0170999999999999</v>
      </c>
      <c r="AP20" s="40">
        <v>1.0170999999999999</v>
      </c>
      <c r="AQ20" s="40">
        <v>1.0170999999999999</v>
      </c>
      <c r="AR20" s="40">
        <v>1.0170999999999999</v>
      </c>
      <c r="AS20" s="40">
        <v>1.0170999999999999</v>
      </c>
      <c r="AT20" s="40">
        <v>1.0344</v>
      </c>
      <c r="AU20" s="40">
        <v>1.0344</v>
      </c>
      <c r="AV20" s="40">
        <v>1.0344</v>
      </c>
      <c r="AW20" s="40">
        <v>1.0344</v>
      </c>
      <c r="AX20" s="40">
        <v>1.0344</v>
      </c>
      <c r="AY20" s="40">
        <v>1.0344</v>
      </c>
      <c r="AZ20" s="40">
        <v>1.0344</v>
      </c>
      <c r="BA20" s="40">
        <v>1.0344</v>
      </c>
      <c r="BB20" s="40">
        <v>1.0344</v>
      </c>
      <c r="BC20" s="40">
        <v>1.0344</v>
      </c>
      <c r="BD20" s="40">
        <v>1.0344</v>
      </c>
      <c r="BE20" s="40">
        <v>1.0344</v>
      </c>
      <c r="BF20" s="40">
        <v>1.0521</v>
      </c>
      <c r="BG20" s="40">
        <v>1.0521</v>
      </c>
      <c r="BH20" s="40">
        <v>1.0521</v>
      </c>
      <c r="BI20" s="40">
        <v>1.0521</v>
      </c>
      <c r="BJ20" s="40">
        <v>1.0521</v>
      </c>
      <c r="BK20" s="40">
        <v>1.0521</v>
      </c>
      <c r="BL20" s="40">
        <v>1.0521</v>
      </c>
      <c r="BM20" s="40">
        <v>1.0521</v>
      </c>
      <c r="BN20" s="40">
        <v>1.0521</v>
      </c>
      <c r="BO20" s="40">
        <v>1.0521</v>
      </c>
      <c r="BP20" s="40">
        <v>1.0521</v>
      </c>
      <c r="BQ20" s="40">
        <v>1.0521</v>
      </c>
      <c r="BR20" s="40">
        <v>1.0701000000000001</v>
      </c>
      <c r="BS20" s="40">
        <v>1.0701000000000001</v>
      </c>
      <c r="BT20" s="40">
        <v>1.0701000000000001</v>
      </c>
      <c r="BU20" s="40">
        <v>1.0701000000000001</v>
      </c>
      <c r="BV20" s="40">
        <v>1.0701000000000001</v>
      </c>
      <c r="BW20" s="40">
        <v>1.0701000000000001</v>
      </c>
      <c r="BX20" s="40">
        <v>1.0701000000000001</v>
      </c>
      <c r="BY20" s="40">
        <v>1.0701000000000001</v>
      </c>
      <c r="BZ20" s="40">
        <v>1.0701000000000001</v>
      </c>
      <c r="CA20" s="40">
        <v>1.0701000000000001</v>
      </c>
    </row>
    <row r="21" spans="1:79" x14ac:dyDescent="0.3">
      <c r="A21" s="9">
        <v>1.5</v>
      </c>
      <c r="B21" s="10" t="s">
        <v>2787</v>
      </c>
      <c r="C21" s="437" t="s">
        <v>5723</v>
      </c>
      <c r="D21" s="11" t="s">
        <v>2807</v>
      </c>
      <c r="E21" s="9" t="s">
        <v>2812</v>
      </c>
      <c r="F21" s="9" t="s">
        <v>2813</v>
      </c>
      <c r="G21" s="9" t="s">
        <v>2814</v>
      </c>
      <c r="H21" s="12" t="s">
        <v>2794</v>
      </c>
      <c r="I21" s="13">
        <v>53.53</v>
      </c>
      <c r="J21" s="14">
        <v>100</v>
      </c>
      <c r="K21" s="24">
        <v>43018</v>
      </c>
      <c r="L21" s="24">
        <v>44287</v>
      </c>
      <c r="M21" s="689">
        <v>44287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0</v>
      </c>
      <c r="AK21" s="40">
        <v>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1.0170999999999999</v>
      </c>
      <c r="BH21" s="40">
        <v>1.0170999999999999</v>
      </c>
      <c r="BI21" s="40">
        <v>1.0170999999999999</v>
      </c>
      <c r="BJ21" s="40">
        <v>1.0170999999999999</v>
      </c>
      <c r="BK21" s="40">
        <v>1.0170999999999999</v>
      </c>
      <c r="BL21" s="40">
        <v>1.0170999999999999</v>
      </c>
      <c r="BM21" s="40">
        <v>1.0170999999999999</v>
      </c>
      <c r="BN21" s="40">
        <v>1.0170999999999999</v>
      </c>
      <c r="BO21" s="40">
        <v>1.0170999999999999</v>
      </c>
      <c r="BP21" s="40">
        <v>1.0170999999999999</v>
      </c>
      <c r="BQ21" s="40">
        <v>1.0170999999999999</v>
      </c>
      <c r="BR21" s="40">
        <v>1.0170999999999999</v>
      </c>
      <c r="BS21" s="40">
        <v>1.0344</v>
      </c>
      <c r="BT21" s="40">
        <v>1.0344</v>
      </c>
      <c r="BU21" s="40">
        <v>1.0344</v>
      </c>
      <c r="BV21" s="40">
        <v>1.0344</v>
      </c>
      <c r="BW21" s="40">
        <v>1.0344</v>
      </c>
      <c r="BX21" s="40">
        <v>1.0344</v>
      </c>
      <c r="BY21" s="40">
        <v>1.0344</v>
      </c>
      <c r="BZ21" s="40">
        <v>1.0344</v>
      </c>
      <c r="CA21" s="40">
        <v>1.0344</v>
      </c>
    </row>
    <row r="22" spans="1:79" x14ac:dyDescent="0.3">
      <c r="A22" s="9">
        <v>1.5</v>
      </c>
      <c r="B22" s="10" t="s">
        <v>2787</v>
      </c>
      <c r="C22" s="437" t="s">
        <v>5724</v>
      </c>
      <c r="D22" s="11" t="s">
        <v>2815</v>
      </c>
      <c r="E22" s="9" t="s">
        <v>2816</v>
      </c>
      <c r="F22" s="9" t="s">
        <v>2817</v>
      </c>
      <c r="G22" s="9" t="s">
        <v>2818</v>
      </c>
      <c r="H22" s="12" t="s">
        <v>2819</v>
      </c>
      <c r="I22" s="13">
        <v>59.38</v>
      </c>
      <c r="J22" s="14">
        <v>48</v>
      </c>
      <c r="K22" s="24">
        <v>42881</v>
      </c>
      <c r="L22" s="24">
        <v>43364</v>
      </c>
      <c r="M22" s="689">
        <v>43364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1.0170999999999999</v>
      </c>
      <c r="AC22" s="40">
        <v>1.0170999999999999</v>
      </c>
      <c r="AD22" s="40">
        <v>1.0170999999999999</v>
      </c>
      <c r="AE22" s="40">
        <v>1.0170999999999999</v>
      </c>
      <c r="AF22" s="40">
        <v>1.0170999999999999</v>
      </c>
      <c r="AG22" s="40">
        <v>1.0170999999999999</v>
      </c>
      <c r="AH22" s="40">
        <v>1.0170999999999999</v>
      </c>
      <c r="AI22" s="40">
        <v>1.0170999999999999</v>
      </c>
      <c r="AJ22" s="40">
        <v>1.0170999999999999</v>
      </c>
      <c r="AK22" s="40">
        <v>1.0170999999999999</v>
      </c>
      <c r="AL22" s="40">
        <v>1.0170999999999999</v>
      </c>
      <c r="AM22" s="40">
        <v>1.0170999999999999</v>
      </c>
      <c r="AN22" s="40">
        <v>1.0344</v>
      </c>
      <c r="AO22" s="40">
        <v>1.0344</v>
      </c>
      <c r="AP22" s="40">
        <v>1.0344</v>
      </c>
      <c r="AQ22" s="40">
        <v>1.0344</v>
      </c>
      <c r="AR22" s="40">
        <v>1.0344</v>
      </c>
      <c r="AS22" s="40">
        <v>1.0344</v>
      </c>
      <c r="AT22" s="40">
        <v>1.0344</v>
      </c>
      <c r="AU22" s="40">
        <v>1.0344</v>
      </c>
      <c r="AV22" s="40">
        <v>1.0344</v>
      </c>
      <c r="AW22" s="40">
        <v>1.0344</v>
      </c>
      <c r="AX22" s="40">
        <v>1.0344</v>
      </c>
      <c r="AY22" s="40">
        <v>1.0344</v>
      </c>
      <c r="AZ22" s="40">
        <v>1.0521</v>
      </c>
      <c r="BA22" s="40">
        <v>1.0521</v>
      </c>
      <c r="BB22" s="40">
        <v>1.0521</v>
      </c>
      <c r="BC22" s="40">
        <v>1.0521</v>
      </c>
      <c r="BD22" s="40">
        <v>1.0521</v>
      </c>
      <c r="BE22" s="40">
        <v>1.0521</v>
      </c>
      <c r="BF22" s="40">
        <v>1.0521</v>
      </c>
      <c r="BG22" s="40">
        <v>1.0521</v>
      </c>
      <c r="BH22" s="40">
        <v>1.0521</v>
      </c>
      <c r="BI22" s="40">
        <v>1.0521</v>
      </c>
      <c r="BJ22" s="40">
        <v>1.0521</v>
      </c>
      <c r="BK22" s="40">
        <v>1.0521</v>
      </c>
      <c r="BL22" s="40">
        <v>1.0701000000000001</v>
      </c>
      <c r="BM22" s="40">
        <v>1.0701000000000001</v>
      </c>
      <c r="BN22" s="40">
        <v>1.0701000000000001</v>
      </c>
      <c r="BO22" s="40">
        <v>1.0701000000000001</v>
      </c>
      <c r="BP22" s="40">
        <v>1.0701000000000001</v>
      </c>
      <c r="BQ22" s="40">
        <v>1.0701000000000001</v>
      </c>
      <c r="BR22" s="40">
        <v>1.0701000000000001</v>
      </c>
      <c r="BS22" s="40">
        <v>1.0701000000000001</v>
      </c>
      <c r="BT22" s="40">
        <v>1.0701000000000001</v>
      </c>
      <c r="BU22" s="40">
        <v>1.0701000000000001</v>
      </c>
      <c r="BV22" s="40">
        <v>1.0701000000000001</v>
      </c>
      <c r="BW22" s="40">
        <v>1.0701000000000001</v>
      </c>
      <c r="BX22" s="40">
        <v>1.0883</v>
      </c>
      <c r="BY22" s="40">
        <v>1.0883</v>
      </c>
      <c r="BZ22" s="40">
        <v>1.0883</v>
      </c>
      <c r="CA22" s="40">
        <v>1.0883</v>
      </c>
    </row>
    <row r="23" spans="1:79" x14ac:dyDescent="0.3">
      <c r="A23" s="9">
        <v>1.5</v>
      </c>
      <c r="B23" s="10" t="s">
        <v>2787</v>
      </c>
      <c r="C23" s="437" t="s">
        <v>5725</v>
      </c>
      <c r="D23" s="11" t="s">
        <v>2820</v>
      </c>
      <c r="E23" s="9" t="s">
        <v>2821</v>
      </c>
      <c r="F23" s="9" t="s">
        <v>2822</v>
      </c>
      <c r="G23" s="9" t="s">
        <v>2823</v>
      </c>
      <c r="H23" s="12" t="s">
        <v>2824</v>
      </c>
      <c r="I23" s="13">
        <v>56.67</v>
      </c>
      <c r="J23" s="14">
        <v>95</v>
      </c>
      <c r="K23" s="24">
        <v>42916</v>
      </c>
      <c r="L23" s="24">
        <v>45092</v>
      </c>
      <c r="M23" s="689"/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0</v>
      </c>
      <c r="AK23" s="40">
        <v>0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0">
        <v>0</v>
      </c>
      <c r="AZ23" s="40">
        <v>0</v>
      </c>
      <c r="BA23" s="40">
        <v>0</v>
      </c>
      <c r="BB23" s="40">
        <v>0</v>
      </c>
      <c r="BC23" s="40">
        <v>0</v>
      </c>
      <c r="BD23" s="40">
        <v>0</v>
      </c>
      <c r="BE23" s="40">
        <v>0</v>
      </c>
      <c r="BF23" s="40">
        <v>0</v>
      </c>
      <c r="BG23" s="40">
        <v>0</v>
      </c>
      <c r="BH23" s="40">
        <v>0</v>
      </c>
      <c r="BI23" s="40">
        <v>0</v>
      </c>
      <c r="BJ23" s="40">
        <v>0</v>
      </c>
      <c r="BK23" s="40">
        <v>0</v>
      </c>
      <c r="BL23" s="40">
        <v>0</v>
      </c>
      <c r="BM23" s="40">
        <v>0</v>
      </c>
      <c r="BN23" s="40">
        <v>0</v>
      </c>
      <c r="BO23" s="40">
        <v>0</v>
      </c>
      <c r="BP23" s="40">
        <v>0</v>
      </c>
      <c r="BQ23" s="40">
        <v>0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0</v>
      </c>
      <c r="BZ23" s="40">
        <v>0</v>
      </c>
      <c r="CA23" s="40">
        <v>0</v>
      </c>
    </row>
    <row r="24" spans="1:79" x14ac:dyDescent="0.3">
      <c r="A24" s="9">
        <v>1.5</v>
      </c>
      <c r="B24" s="10" t="s">
        <v>2787</v>
      </c>
      <c r="C24" s="437" t="s">
        <v>5726</v>
      </c>
      <c r="D24" s="11" t="s">
        <v>2825</v>
      </c>
      <c r="E24" s="9" t="s">
        <v>2826</v>
      </c>
      <c r="F24" s="9" t="s">
        <v>2827</v>
      </c>
      <c r="G24" s="9" t="s">
        <v>2828</v>
      </c>
      <c r="H24" s="12" t="s">
        <v>2829</v>
      </c>
      <c r="I24" s="13">
        <v>55</v>
      </c>
      <c r="J24" s="14">
        <v>50</v>
      </c>
      <c r="K24" s="24">
        <v>42916</v>
      </c>
      <c r="L24" s="24">
        <v>51501</v>
      </c>
      <c r="M24" s="689"/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0</v>
      </c>
      <c r="BG24" s="40">
        <v>0</v>
      </c>
      <c r="BH24" s="40">
        <v>0</v>
      </c>
      <c r="BI24" s="40">
        <v>0</v>
      </c>
      <c r="BJ24" s="40">
        <v>0</v>
      </c>
      <c r="BK24" s="40">
        <v>0</v>
      </c>
      <c r="BL24" s="40">
        <v>0</v>
      </c>
      <c r="BM24" s="40">
        <v>0</v>
      </c>
      <c r="BN24" s="40">
        <v>0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0</v>
      </c>
      <c r="BZ24" s="40">
        <v>0</v>
      </c>
      <c r="CA24" s="40">
        <v>0</v>
      </c>
    </row>
    <row r="25" spans="1:79" x14ac:dyDescent="0.3">
      <c r="A25" s="9">
        <v>1.5</v>
      </c>
      <c r="B25" s="15" t="s">
        <v>2830</v>
      </c>
      <c r="C25" s="438" t="s">
        <v>5727</v>
      </c>
      <c r="D25" s="11" t="s">
        <v>2820</v>
      </c>
      <c r="E25" s="9" t="s">
        <v>2831</v>
      </c>
      <c r="F25" s="9" t="s">
        <v>2832</v>
      </c>
      <c r="G25" s="9" t="s">
        <v>2833</v>
      </c>
      <c r="H25" s="12" t="s">
        <v>2834</v>
      </c>
      <c r="I25" s="13">
        <v>51.93</v>
      </c>
      <c r="J25" s="14">
        <v>22.5</v>
      </c>
      <c r="K25" s="24">
        <v>42881</v>
      </c>
      <c r="L25" s="24">
        <v>43439</v>
      </c>
      <c r="M25" s="689">
        <v>43439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1.0170999999999999</v>
      </c>
      <c r="AF25" s="40">
        <v>1.0170999999999999</v>
      </c>
      <c r="AG25" s="40">
        <v>1.0170999999999999</v>
      </c>
      <c r="AH25" s="40">
        <v>1.0170999999999999</v>
      </c>
      <c r="AI25" s="40">
        <v>1.0170999999999999</v>
      </c>
      <c r="AJ25" s="40">
        <v>1.0170999999999999</v>
      </c>
      <c r="AK25" s="40">
        <v>1.0170999999999999</v>
      </c>
      <c r="AL25" s="40">
        <v>1.0170999999999999</v>
      </c>
      <c r="AM25" s="40">
        <v>1.0170999999999999</v>
      </c>
      <c r="AN25" s="40">
        <v>1.0170999999999999</v>
      </c>
      <c r="AO25" s="40">
        <v>1.0170999999999999</v>
      </c>
      <c r="AP25" s="40">
        <v>1.0170999999999999</v>
      </c>
      <c r="AQ25" s="40">
        <v>1.0344</v>
      </c>
      <c r="AR25" s="40">
        <v>1.0344</v>
      </c>
      <c r="AS25" s="40">
        <v>1.0344</v>
      </c>
      <c r="AT25" s="40">
        <v>1.0344</v>
      </c>
      <c r="AU25" s="40">
        <v>1.0344</v>
      </c>
      <c r="AV25" s="40">
        <v>1.0344</v>
      </c>
      <c r="AW25" s="40">
        <v>1.0344</v>
      </c>
      <c r="AX25" s="40">
        <v>1.0344</v>
      </c>
      <c r="AY25" s="40">
        <v>1.0344</v>
      </c>
      <c r="AZ25" s="40">
        <v>1.0344</v>
      </c>
      <c r="BA25" s="40">
        <v>1.0344</v>
      </c>
      <c r="BB25" s="40">
        <v>1.0344</v>
      </c>
      <c r="BC25" s="40">
        <v>1.0521</v>
      </c>
      <c r="BD25" s="40">
        <v>1.0521</v>
      </c>
      <c r="BE25" s="40">
        <v>1.0521</v>
      </c>
      <c r="BF25" s="40">
        <v>1.0521</v>
      </c>
      <c r="BG25" s="40">
        <v>1.0521</v>
      </c>
      <c r="BH25" s="40">
        <v>1.0521</v>
      </c>
      <c r="BI25" s="40">
        <v>1.0521</v>
      </c>
      <c r="BJ25" s="40">
        <v>1.0521</v>
      </c>
      <c r="BK25" s="40">
        <v>1.0521</v>
      </c>
      <c r="BL25" s="40">
        <v>1.0521</v>
      </c>
      <c r="BM25" s="40">
        <v>1.0521</v>
      </c>
      <c r="BN25" s="40">
        <v>1.0521</v>
      </c>
      <c r="BO25" s="40">
        <v>1.0701000000000001</v>
      </c>
      <c r="BP25" s="40">
        <v>1.0701000000000001</v>
      </c>
      <c r="BQ25" s="40">
        <v>1.0701000000000001</v>
      </c>
      <c r="BR25" s="40">
        <v>1.0701000000000001</v>
      </c>
      <c r="BS25" s="40">
        <v>1.0701000000000001</v>
      </c>
      <c r="BT25" s="40">
        <v>1.0701000000000001</v>
      </c>
      <c r="BU25" s="40">
        <v>1.0701000000000001</v>
      </c>
      <c r="BV25" s="40">
        <v>1.0701000000000001</v>
      </c>
      <c r="BW25" s="40">
        <v>1.0701000000000001</v>
      </c>
      <c r="BX25" s="40">
        <v>1.0701000000000001</v>
      </c>
      <c r="BY25" s="40">
        <v>1.0701000000000001</v>
      </c>
      <c r="BZ25" s="40">
        <v>1.0701000000000001</v>
      </c>
      <c r="CA25" s="40">
        <v>1.0883</v>
      </c>
    </row>
    <row r="26" spans="1:79" x14ac:dyDescent="0.3">
      <c r="A26" s="9">
        <v>1.5</v>
      </c>
      <c r="B26" s="15" t="s">
        <v>2830</v>
      </c>
      <c r="C26" s="438" t="s">
        <v>5728</v>
      </c>
      <c r="D26" s="11" t="s">
        <v>2820</v>
      </c>
      <c r="E26" s="9" t="s">
        <v>2831</v>
      </c>
      <c r="F26" s="9" t="s">
        <v>2835</v>
      </c>
      <c r="G26" s="9" t="s">
        <v>2836</v>
      </c>
      <c r="H26" s="12" t="s">
        <v>2837</v>
      </c>
      <c r="I26" s="13">
        <v>53.43</v>
      </c>
      <c r="J26" s="14">
        <v>15</v>
      </c>
      <c r="K26" s="24">
        <v>42873</v>
      </c>
      <c r="L26" s="24">
        <v>43567</v>
      </c>
      <c r="M26" s="689">
        <v>43567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1.0170999999999999</v>
      </c>
      <c r="AJ26" s="40">
        <v>1.0170999999999999</v>
      </c>
      <c r="AK26" s="40">
        <v>1.0170999999999999</v>
      </c>
      <c r="AL26" s="40">
        <v>1.0170999999999999</v>
      </c>
      <c r="AM26" s="40">
        <v>1.0170999999999999</v>
      </c>
      <c r="AN26" s="40">
        <v>1.0170999999999999</v>
      </c>
      <c r="AO26" s="40">
        <v>1.0170999999999999</v>
      </c>
      <c r="AP26" s="40">
        <v>1.0170999999999999</v>
      </c>
      <c r="AQ26" s="40">
        <v>1.0170999999999999</v>
      </c>
      <c r="AR26" s="40">
        <v>1.0170999999999999</v>
      </c>
      <c r="AS26" s="40">
        <v>1.0170999999999999</v>
      </c>
      <c r="AT26" s="40">
        <v>1.0170999999999999</v>
      </c>
      <c r="AU26" s="40">
        <v>1.0344</v>
      </c>
      <c r="AV26" s="40">
        <v>1.0344</v>
      </c>
      <c r="AW26" s="40">
        <v>1.0344</v>
      </c>
      <c r="AX26" s="40">
        <v>1.0344</v>
      </c>
      <c r="AY26" s="40">
        <v>1.0344</v>
      </c>
      <c r="AZ26" s="40">
        <v>1.0344</v>
      </c>
      <c r="BA26" s="40">
        <v>1.0344</v>
      </c>
      <c r="BB26" s="40">
        <v>1.0344</v>
      </c>
      <c r="BC26" s="40">
        <v>1.0344</v>
      </c>
      <c r="BD26" s="40">
        <v>1.0344</v>
      </c>
      <c r="BE26" s="40">
        <v>1.0344</v>
      </c>
      <c r="BF26" s="40">
        <v>1.0344</v>
      </c>
      <c r="BG26" s="40">
        <v>1.0521</v>
      </c>
      <c r="BH26" s="40">
        <v>1.0521</v>
      </c>
      <c r="BI26" s="40">
        <v>1.0521</v>
      </c>
      <c r="BJ26" s="40">
        <v>1.0521</v>
      </c>
      <c r="BK26" s="40">
        <v>1.0521</v>
      </c>
      <c r="BL26" s="40">
        <v>1.0521</v>
      </c>
      <c r="BM26" s="40">
        <v>1.0521</v>
      </c>
      <c r="BN26" s="40">
        <v>1.0521</v>
      </c>
      <c r="BO26" s="40">
        <v>1.0521</v>
      </c>
      <c r="BP26" s="40">
        <v>1.0521</v>
      </c>
      <c r="BQ26" s="40">
        <v>1.0521</v>
      </c>
      <c r="BR26" s="40">
        <v>1.0521</v>
      </c>
      <c r="BS26" s="40">
        <v>1.0701000000000001</v>
      </c>
      <c r="BT26" s="40">
        <v>1.0701000000000001</v>
      </c>
      <c r="BU26" s="40">
        <v>1.0701000000000001</v>
      </c>
      <c r="BV26" s="40">
        <v>1.0701000000000001</v>
      </c>
      <c r="BW26" s="40">
        <v>1.0701000000000001</v>
      </c>
      <c r="BX26" s="40">
        <v>1.0701000000000001</v>
      </c>
      <c r="BY26" s="40">
        <v>1.0701000000000001</v>
      </c>
      <c r="BZ26" s="40">
        <v>1.0701000000000001</v>
      </c>
      <c r="CA26" s="40">
        <v>1.0701000000000001</v>
      </c>
    </row>
    <row r="27" spans="1:79" x14ac:dyDescent="0.3">
      <c r="A27" s="9">
        <v>1.5</v>
      </c>
      <c r="B27" s="15" t="s">
        <v>2830</v>
      </c>
      <c r="C27" s="438" t="s">
        <v>5729</v>
      </c>
      <c r="D27" s="11" t="s">
        <v>2820</v>
      </c>
      <c r="E27" s="9" t="s">
        <v>2831</v>
      </c>
      <c r="F27" s="9" t="s">
        <v>2838</v>
      </c>
      <c r="G27" s="9" t="s">
        <v>2839</v>
      </c>
      <c r="H27" s="12" t="s">
        <v>2834</v>
      </c>
      <c r="I27" s="13">
        <v>53.73</v>
      </c>
      <c r="J27" s="14">
        <v>11</v>
      </c>
      <c r="K27" s="24">
        <v>42881</v>
      </c>
      <c r="L27" s="24">
        <v>43728</v>
      </c>
      <c r="M27" s="689">
        <v>43728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1.0170999999999999</v>
      </c>
      <c r="AO27" s="40">
        <v>1.0170999999999999</v>
      </c>
      <c r="AP27" s="40">
        <v>1.0170999999999999</v>
      </c>
      <c r="AQ27" s="40">
        <v>1.0170999999999999</v>
      </c>
      <c r="AR27" s="40">
        <v>1.0170999999999999</v>
      </c>
      <c r="AS27" s="40">
        <v>1.0170999999999999</v>
      </c>
      <c r="AT27" s="40">
        <v>1.0170999999999999</v>
      </c>
      <c r="AU27" s="40">
        <v>1.0170999999999999</v>
      </c>
      <c r="AV27" s="40">
        <v>1.0170999999999999</v>
      </c>
      <c r="AW27" s="40">
        <v>1.0170999999999999</v>
      </c>
      <c r="AX27" s="40">
        <v>1.0170999999999999</v>
      </c>
      <c r="AY27" s="40">
        <v>1.0170999999999999</v>
      </c>
      <c r="AZ27" s="40">
        <v>1.0344</v>
      </c>
      <c r="BA27" s="40">
        <v>1.0344</v>
      </c>
      <c r="BB27" s="40">
        <v>1.0344</v>
      </c>
      <c r="BC27" s="40">
        <v>1.0344</v>
      </c>
      <c r="BD27" s="40">
        <v>1.0344</v>
      </c>
      <c r="BE27" s="40">
        <v>1.0344</v>
      </c>
      <c r="BF27" s="40">
        <v>1.0344</v>
      </c>
      <c r="BG27" s="40">
        <v>1.0344</v>
      </c>
      <c r="BH27" s="40">
        <v>1.0344</v>
      </c>
      <c r="BI27" s="40">
        <v>1.0344</v>
      </c>
      <c r="BJ27" s="40">
        <v>1.0344</v>
      </c>
      <c r="BK27" s="40">
        <v>1.0344</v>
      </c>
      <c r="BL27" s="40">
        <v>1.0521</v>
      </c>
      <c r="BM27" s="40">
        <v>1.0521</v>
      </c>
      <c r="BN27" s="40">
        <v>1.0521</v>
      </c>
      <c r="BO27" s="40">
        <v>1.0521</v>
      </c>
      <c r="BP27" s="40">
        <v>1.0521</v>
      </c>
      <c r="BQ27" s="40">
        <v>1.0521</v>
      </c>
      <c r="BR27" s="40">
        <v>1.0521</v>
      </c>
      <c r="BS27" s="40">
        <v>1.0521</v>
      </c>
      <c r="BT27" s="40">
        <v>1.0521</v>
      </c>
      <c r="BU27" s="40">
        <v>1.0521</v>
      </c>
      <c r="BV27" s="40">
        <v>1.0521</v>
      </c>
      <c r="BW27" s="40">
        <v>1.0521</v>
      </c>
      <c r="BX27" s="40">
        <v>1.0701000000000001</v>
      </c>
      <c r="BY27" s="40">
        <v>1.0701000000000001</v>
      </c>
      <c r="BZ27" s="40">
        <v>1.0701000000000001</v>
      </c>
      <c r="CA27" s="40">
        <v>1.0701000000000001</v>
      </c>
    </row>
    <row r="28" spans="1:79" x14ac:dyDescent="0.3">
      <c r="A28" s="9">
        <v>1.5</v>
      </c>
      <c r="B28" s="15" t="s">
        <v>2830</v>
      </c>
      <c r="C28" s="438" t="s">
        <v>5730</v>
      </c>
      <c r="D28" s="11" t="s">
        <v>2820</v>
      </c>
      <c r="E28" s="9" t="s">
        <v>2840</v>
      </c>
      <c r="F28" s="9" t="s">
        <v>2841</v>
      </c>
      <c r="G28" s="9" t="s">
        <v>2842</v>
      </c>
      <c r="H28" s="12" t="s">
        <v>6319</v>
      </c>
      <c r="I28" s="13">
        <v>56.28</v>
      </c>
      <c r="J28" s="14">
        <v>80</v>
      </c>
      <c r="K28" s="24">
        <v>43062</v>
      </c>
      <c r="L28" s="24">
        <v>43665</v>
      </c>
      <c r="M28" s="689">
        <v>43665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1.0170999999999999</v>
      </c>
      <c r="AM28" s="40">
        <v>1.0170999999999999</v>
      </c>
      <c r="AN28" s="40">
        <v>1.0170999999999999</v>
      </c>
      <c r="AO28" s="40">
        <v>1.0170999999999999</v>
      </c>
      <c r="AP28" s="40">
        <v>1.0170999999999999</v>
      </c>
      <c r="AQ28" s="40">
        <v>1.0170999999999999</v>
      </c>
      <c r="AR28" s="40">
        <v>1.0170999999999999</v>
      </c>
      <c r="AS28" s="40">
        <v>1.0170999999999999</v>
      </c>
      <c r="AT28" s="40">
        <v>1.0170999999999999</v>
      </c>
      <c r="AU28" s="40">
        <v>1.0170999999999999</v>
      </c>
      <c r="AV28" s="40">
        <v>1.0170999999999999</v>
      </c>
      <c r="AW28" s="40">
        <v>1.0170999999999999</v>
      </c>
      <c r="AX28" s="40">
        <v>1.0344</v>
      </c>
      <c r="AY28" s="40">
        <v>1.0344</v>
      </c>
      <c r="AZ28" s="40">
        <v>1.0344</v>
      </c>
      <c r="BA28" s="40">
        <v>1.0344</v>
      </c>
      <c r="BB28" s="40">
        <v>1.0344</v>
      </c>
      <c r="BC28" s="40">
        <v>1.0344</v>
      </c>
      <c r="BD28" s="40">
        <v>1.0344</v>
      </c>
      <c r="BE28" s="40">
        <v>1.0344</v>
      </c>
      <c r="BF28" s="40">
        <v>1.0344</v>
      </c>
      <c r="BG28" s="40">
        <v>1.0344</v>
      </c>
      <c r="BH28" s="40">
        <v>1.0344</v>
      </c>
      <c r="BI28" s="40">
        <v>1.0344</v>
      </c>
      <c r="BJ28" s="40">
        <v>1.0521</v>
      </c>
      <c r="BK28" s="40">
        <v>1.0521</v>
      </c>
      <c r="BL28" s="40">
        <v>1.0521</v>
      </c>
      <c r="BM28" s="40">
        <v>1.0521</v>
      </c>
      <c r="BN28" s="40">
        <v>1.0521</v>
      </c>
      <c r="BO28" s="40">
        <v>1.0521</v>
      </c>
      <c r="BP28" s="40">
        <v>1.0521</v>
      </c>
      <c r="BQ28" s="40">
        <v>1.0521</v>
      </c>
      <c r="BR28" s="40">
        <v>1.0521</v>
      </c>
      <c r="BS28" s="40">
        <v>1.0521</v>
      </c>
      <c r="BT28" s="40">
        <v>1.0521</v>
      </c>
      <c r="BU28" s="40">
        <v>1.0521</v>
      </c>
      <c r="BV28" s="40">
        <v>1.0701000000000001</v>
      </c>
      <c r="BW28" s="40">
        <v>1.0701000000000001</v>
      </c>
      <c r="BX28" s="40">
        <v>1.0701000000000001</v>
      </c>
      <c r="BY28" s="40">
        <v>1.0701000000000001</v>
      </c>
      <c r="BZ28" s="40">
        <v>1.0701000000000001</v>
      </c>
      <c r="CA28" s="40">
        <v>1.0701000000000001</v>
      </c>
    </row>
    <row r="29" spans="1:79" x14ac:dyDescent="0.3">
      <c r="A29" s="9">
        <v>1.5</v>
      </c>
      <c r="B29" s="15" t="s">
        <v>2830</v>
      </c>
      <c r="C29" s="438" t="s">
        <v>5731</v>
      </c>
      <c r="D29" s="11" t="s">
        <v>2820</v>
      </c>
      <c r="E29" s="9" t="s">
        <v>2821</v>
      </c>
      <c r="F29" s="9" t="s">
        <v>2843</v>
      </c>
      <c r="G29" s="9" t="s">
        <v>2844</v>
      </c>
      <c r="H29" s="12" t="s">
        <v>2845</v>
      </c>
      <c r="I29" s="13">
        <v>56.43</v>
      </c>
      <c r="J29" s="14">
        <v>35</v>
      </c>
      <c r="K29" s="24">
        <v>42858</v>
      </c>
      <c r="L29" s="24">
        <v>43572</v>
      </c>
      <c r="M29" s="689">
        <v>43572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1.0170999999999999</v>
      </c>
      <c r="AJ29" s="40">
        <v>1.0170999999999999</v>
      </c>
      <c r="AK29" s="40">
        <v>1.0170999999999999</v>
      </c>
      <c r="AL29" s="40">
        <v>1.0170999999999999</v>
      </c>
      <c r="AM29" s="40">
        <v>1.0170999999999999</v>
      </c>
      <c r="AN29" s="40">
        <v>1.0170999999999999</v>
      </c>
      <c r="AO29" s="40">
        <v>1.0170999999999999</v>
      </c>
      <c r="AP29" s="40">
        <v>1.0170999999999999</v>
      </c>
      <c r="AQ29" s="40">
        <v>1.0170999999999999</v>
      </c>
      <c r="AR29" s="40">
        <v>1.0170999999999999</v>
      </c>
      <c r="AS29" s="40">
        <v>1.0170999999999999</v>
      </c>
      <c r="AT29" s="40">
        <v>1.0170999999999999</v>
      </c>
      <c r="AU29" s="40">
        <v>1.0344</v>
      </c>
      <c r="AV29" s="40">
        <v>1.0344</v>
      </c>
      <c r="AW29" s="40">
        <v>1.0344</v>
      </c>
      <c r="AX29" s="40">
        <v>1.0344</v>
      </c>
      <c r="AY29" s="40">
        <v>1.0344</v>
      </c>
      <c r="AZ29" s="40">
        <v>1.0344</v>
      </c>
      <c r="BA29" s="40">
        <v>1.0344</v>
      </c>
      <c r="BB29" s="40">
        <v>1.0344</v>
      </c>
      <c r="BC29" s="40">
        <v>1.0344</v>
      </c>
      <c r="BD29" s="40">
        <v>1.0344</v>
      </c>
      <c r="BE29" s="40">
        <v>1.0344</v>
      </c>
      <c r="BF29" s="40">
        <v>1.0344</v>
      </c>
      <c r="BG29" s="40">
        <v>1.0521</v>
      </c>
      <c r="BH29" s="40">
        <v>1.0521</v>
      </c>
      <c r="BI29" s="40">
        <v>1.0521</v>
      </c>
      <c r="BJ29" s="40">
        <v>1.0521</v>
      </c>
      <c r="BK29" s="40">
        <v>1.0521</v>
      </c>
      <c r="BL29" s="40">
        <v>1.0521</v>
      </c>
      <c r="BM29" s="40">
        <v>1.0521</v>
      </c>
      <c r="BN29" s="40">
        <v>1.0521</v>
      </c>
      <c r="BO29" s="40">
        <v>1.0521</v>
      </c>
      <c r="BP29" s="40">
        <v>1.0521</v>
      </c>
      <c r="BQ29" s="40">
        <v>1.0521</v>
      </c>
      <c r="BR29" s="40">
        <v>1.0521</v>
      </c>
      <c r="BS29" s="40">
        <v>1.0701000000000001</v>
      </c>
      <c r="BT29" s="40">
        <v>1.0701000000000001</v>
      </c>
      <c r="BU29" s="40">
        <v>1.0701000000000001</v>
      </c>
      <c r="BV29" s="40">
        <v>1.0701000000000001</v>
      </c>
      <c r="BW29" s="40">
        <v>1.0701000000000001</v>
      </c>
      <c r="BX29" s="40">
        <v>1.0701000000000001</v>
      </c>
      <c r="BY29" s="40">
        <v>1.0701000000000001</v>
      </c>
      <c r="BZ29" s="40">
        <v>1.0701000000000001</v>
      </c>
      <c r="CA29" s="40">
        <v>1.0701000000000001</v>
      </c>
    </row>
    <row r="30" spans="1:79" x14ac:dyDescent="0.3">
      <c r="A30" s="9">
        <v>1.5</v>
      </c>
      <c r="B30" s="15" t="s">
        <v>2830</v>
      </c>
      <c r="C30" s="438" t="s">
        <v>5732</v>
      </c>
      <c r="D30" s="11" t="s">
        <v>2825</v>
      </c>
      <c r="E30" s="9" t="s">
        <v>2826</v>
      </c>
      <c r="F30" s="9" t="s">
        <v>2846</v>
      </c>
      <c r="G30" s="9" t="s">
        <v>2847</v>
      </c>
      <c r="H30" s="12" t="s">
        <v>2829</v>
      </c>
      <c r="I30" s="13">
        <v>48</v>
      </c>
      <c r="J30" s="14">
        <v>21.3</v>
      </c>
      <c r="K30" s="24">
        <v>43060</v>
      </c>
      <c r="L30" s="24">
        <v>51501</v>
      </c>
      <c r="M30" s="689"/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0</v>
      </c>
      <c r="BG30" s="40">
        <v>0</v>
      </c>
      <c r="BH30" s="40">
        <v>0</v>
      </c>
      <c r="BI30" s="40">
        <v>0</v>
      </c>
      <c r="BJ30" s="40">
        <v>0</v>
      </c>
      <c r="BK30" s="40">
        <v>0</v>
      </c>
      <c r="BL30" s="40">
        <v>0</v>
      </c>
      <c r="BM30" s="40">
        <v>0</v>
      </c>
      <c r="BN30" s="40">
        <v>0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0</v>
      </c>
      <c r="BY30" s="40">
        <v>0</v>
      </c>
      <c r="BZ30" s="40">
        <v>0</v>
      </c>
      <c r="CA30" s="40">
        <v>0</v>
      </c>
    </row>
    <row r="31" spans="1:79" x14ac:dyDescent="0.3">
      <c r="A31" s="9">
        <v>1.5</v>
      </c>
      <c r="B31" s="15" t="s">
        <v>2830</v>
      </c>
      <c r="C31" s="438" t="s">
        <v>5733</v>
      </c>
      <c r="D31" s="11" t="s">
        <v>2825</v>
      </c>
      <c r="E31" s="9" t="s">
        <v>2826</v>
      </c>
      <c r="F31" s="9" t="s">
        <v>2848</v>
      </c>
      <c r="G31" s="9" t="s">
        <v>2849</v>
      </c>
      <c r="H31" s="12" t="s">
        <v>6320</v>
      </c>
      <c r="I31" s="13">
        <v>47.25</v>
      </c>
      <c r="J31" s="14">
        <v>1.1499999999999999</v>
      </c>
      <c r="K31" s="24">
        <v>43109</v>
      </c>
      <c r="L31" s="24">
        <v>43715</v>
      </c>
      <c r="M31" s="689">
        <v>43715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1.0170999999999999</v>
      </c>
      <c r="AO31" s="40">
        <v>1.0170999999999999</v>
      </c>
      <c r="AP31" s="40">
        <v>1.0170999999999999</v>
      </c>
      <c r="AQ31" s="40">
        <v>1.0170999999999999</v>
      </c>
      <c r="AR31" s="40">
        <v>1.0170999999999999</v>
      </c>
      <c r="AS31" s="40">
        <v>1.0170999999999999</v>
      </c>
      <c r="AT31" s="40">
        <v>1.0170999999999999</v>
      </c>
      <c r="AU31" s="40">
        <v>1.0170999999999999</v>
      </c>
      <c r="AV31" s="40">
        <v>1.0170999999999999</v>
      </c>
      <c r="AW31" s="40">
        <v>1.0170999999999999</v>
      </c>
      <c r="AX31" s="40">
        <v>1.0170999999999999</v>
      </c>
      <c r="AY31" s="40">
        <v>1.0170999999999999</v>
      </c>
      <c r="AZ31" s="40">
        <v>1.0344</v>
      </c>
      <c r="BA31" s="40">
        <v>1.0344</v>
      </c>
      <c r="BB31" s="40">
        <v>1.0344</v>
      </c>
      <c r="BC31" s="40">
        <v>1.0344</v>
      </c>
      <c r="BD31" s="40">
        <v>1.0344</v>
      </c>
      <c r="BE31" s="40">
        <v>1.0344</v>
      </c>
      <c r="BF31" s="40">
        <v>1.0344</v>
      </c>
      <c r="BG31" s="40">
        <v>1.0344</v>
      </c>
      <c r="BH31" s="40">
        <v>1.0344</v>
      </c>
      <c r="BI31" s="40">
        <v>1.0344</v>
      </c>
      <c r="BJ31" s="40">
        <v>1.0344</v>
      </c>
      <c r="BK31" s="40">
        <v>1.0344</v>
      </c>
      <c r="BL31" s="40">
        <v>1.0521</v>
      </c>
      <c r="BM31" s="40">
        <v>1.0521</v>
      </c>
      <c r="BN31" s="40">
        <v>1.0521</v>
      </c>
      <c r="BO31" s="40">
        <v>1.0521</v>
      </c>
      <c r="BP31" s="40">
        <v>1.0521</v>
      </c>
      <c r="BQ31" s="40">
        <v>1.0521</v>
      </c>
      <c r="BR31" s="40">
        <v>1.0521</v>
      </c>
      <c r="BS31" s="40">
        <v>1.0521</v>
      </c>
      <c r="BT31" s="40">
        <v>1.0521</v>
      </c>
      <c r="BU31" s="40">
        <v>1.0521</v>
      </c>
      <c r="BV31" s="40">
        <v>1.0521</v>
      </c>
      <c r="BW31" s="40">
        <v>1.0521</v>
      </c>
      <c r="BX31" s="40">
        <v>1.0701000000000001</v>
      </c>
      <c r="BY31" s="40">
        <v>1.0701000000000001</v>
      </c>
      <c r="BZ31" s="40">
        <v>1.0701000000000001</v>
      </c>
      <c r="CA31" s="40">
        <v>1.0701000000000001</v>
      </c>
    </row>
    <row r="32" spans="1:79" x14ac:dyDescent="0.3">
      <c r="A32" s="9">
        <v>1.5</v>
      </c>
      <c r="B32" s="15" t="s">
        <v>2830</v>
      </c>
      <c r="C32" s="438" t="s">
        <v>5734</v>
      </c>
      <c r="D32" s="498" t="s">
        <v>2825</v>
      </c>
      <c r="E32" s="439" t="s">
        <v>2850</v>
      </c>
      <c r="F32" s="439" t="s">
        <v>2851</v>
      </c>
      <c r="G32" s="439" t="s">
        <v>2852</v>
      </c>
      <c r="H32" s="439" t="s">
        <v>2853</v>
      </c>
      <c r="I32" s="13">
        <v>52.95</v>
      </c>
      <c r="J32" s="14">
        <v>35</v>
      </c>
      <c r="K32" s="24">
        <v>42881</v>
      </c>
      <c r="L32" s="24" t="s">
        <v>3707</v>
      </c>
      <c r="M32" s="439" t="s">
        <v>5735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0</v>
      </c>
      <c r="AL32" s="40"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40">
        <v>0</v>
      </c>
      <c r="BA32" s="40">
        <v>0</v>
      </c>
      <c r="BB32" s="40">
        <v>0</v>
      </c>
      <c r="BC32" s="40">
        <v>0</v>
      </c>
      <c r="BD32" s="40">
        <v>0</v>
      </c>
      <c r="BE32" s="40">
        <v>0</v>
      </c>
      <c r="BF32" s="40">
        <v>0</v>
      </c>
      <c r="BG32" s="40">
        <v>0</v>
      </c>
      <c r="BH32" s="40">
        <v>0</v>
      </c>
      <c r="BI32" s="40">
        <v>0</v>
      </c>
      <c r="BJ32" s="40">
        <v>0</v>
      </c>
      <c r="BK32" s="40">
        <v>0</v>
      </c>
      <c r="BL32" s="40">
        <v>0</v>
      </c>
      <c r="BM32" s="40">
        <v>0</v>
      </c>
      <c r="BN32" s="40">
        <v>0</v>
      </c>
      <c r="BO32" s="40">
        <v>0</v>
      </c>
      <c r="BP32" s="40">
        <v>0</v>
      </c>
      <c r="BQ32" s="40">
        <v>0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40">
        <v>0</v>
      </c>
      <c r="BY32" s="40">
        <v>0</v>
      </c>
      <c r="BZ32" s="40">
        <v>0</v>
      </c>
      <c r="CA32" s="40">
        <v>0</v>
      </c>
    </row>
    <row r="33" spans="1:79" x14ac:dyDescent="0.3">
      <c r="A33" s="9">
        <v>1.5</v>
      </c>
      <c r="B33" s="15" t="s">
        <v>2830</v>
      </c>
      <c r="C33" s="438" t="s">
        <v>5736</v>
      </c>
      <c r="D33" s="11" t="s">
        <v>2825</v>
      </c>
      <c r="E33" s="9" t="s">
        <v>2854</v>
      </c>
      <c r="F33" s="9" t="s">
        <v>2855</v>
      </c>
      <c r="G33" s="9" t="s">
        <v>2856</v>
      </c>
      <c r="H33" s="12" t="s">
        <v>2857</v>
      </c>
      <c r="I33" s="13">
        <v>56.7</v>
      </c>
      <c r="J33" s="14">
        <v>22</v>
      </c>
      <c r="K33" s="24">
        <v>42873</v>
      </c>
      <c r="L33" s="24">
        <v>43351</v>
      </c>
      <c r="M33" s="689">
        <v>43351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1.0170999999999999</v>
      </c>
      <c r="AC33" s="40">
        <v>1.0170999999999999</v>
      </c>
      <c r="AD33" s="40">
        <v>1.0170999999999999</v>
      </c>
      <c r="AE33" s="40">
        <v>1.0170999999999999</v>
      </c>
      <c r="AF33" s="40">
        <v>1.0170999999999999</v>
      </c>
      <c r="AG33" s="40">
        <v>1.0170999999999999</v>
      </c>
      <c r="AH33" s="40">
        <v>1.0170999999999999</v>
      </c>
      <c r="AI33" s="40">
        <v>1.0170999999999999</v>
      </c>
      <c r="AJ33" s="40">
        <v>1.0170999999999999</v>
      </c>
      <c r="AK33" s="40">
        <v>1.0170999999999999</v>
      </c>
      <c r="AL33" s="40">
        <v>1.0170999999999999</v>
      </c>
      <c r="AM33" s="40">
        <v>1.0170999999999999</v>
      </c>
      <c r="AN33" s="40">
        <v>1.0344</v>
      </c>
      <c r="AO33" s="40">
        <v>1.0344</v>
      </c>
      <c r="AP33" s="40">
        <v>1.0344</v>
      </c>
      <c r="AQ33" s="40">
        <v>1.0344</v>
      </c>
      <c r="AR33" s="40">
        <v>1.0344</v>
      </c>
      <c r="AS33" s="40">
        <v>1.0344</v>
      </c>
      <c r="AT33" s="40">
        <v>1.0344</v>
      </c>
      <c r="AU33" s="40">
        <v>1.0344</v>
      </c>
      <c r="AV33" s="40">
        <v>1.0344</v>
      </c>
      <c r="AW33" s="40">
        <v>1.0344</v>
      </c>
      <c r="AX33" s="40">
        <v>1.0344</v>
      </c>
      <c r="AY33" s="40">
        <v>1.0344</v>
      </c>
      <c r="AZ33" s="40">
        <v>1.0521</v>
      </c>
      <c r="BA33" s="40">
        <v>1.0521</v>
      </c>
      <c r="BB33" s="40">
        <v>1.0521</v>
      </c>
      <c r="BC33" s="40">
        <v>1.0521</v>
      </c>
      <c r="BD33" s="40">
        <v>1.0521</v>
      </c>
      <c r="BE33" s="40">
        <v>1.0521</v>
      </c>
      <c r="BF33" s="40">
        <v>1.0521</v>
      </c>
      <c r="BG33" s="40">
        <v>1.0521</v>
      </c>
      <c r="BH33" s="40">
        <v>1.0521</v>
      </c>
      <c r="BI33" s="40">
        <v>1.0521</v>
      </c>
      <c r="BJ33" s="40">
        <v>1.0521</v>
      </c>
      <c r="BK33" s="40">
        <v>1.0521</v>
      </c>
      <c r="BL33" s="40">
        <v>1.0701000000000001</v>
      </c>
      <c r="BM33" s="40">
        <v>1.0701000000000001</v>
      </c>
      <c r="BN33" s="40">
        <v>1.0701000000000001</v>
      </c>
      <c r="BO33" s="40">
        <v>1.0701000000000001</v>
      </c>
      <c r="BP33" s="40">
        <v>1.0701000000000001</v>
      </c>
      <c r="BQ33" s="40">
        <v>1.0701000000000001</v>
      </c>
      <c r="BR33" s="40">
        <v>1.0701000000000001</v>
      </c>
      <c r="BS33" s="40">
        <v>1.0701000000000001</v>
      </c>
      <c r="BT33" s="40">
        <v>1.0701000000000001</v>
      </c>
      <c r="BU33" s="40">
        <v>1.0701000000000001</v>
      </c>
      <c r="BV33" s="40">
        <v>1.0701000000000001</v>
      </c>
      <c r="BW33" s="40">
        <v>1.0701000000000001</v>
      </c>
      <c r="BX33" s="40">
        <v>1.0883</v>
      </c>
      <c r="BY33" s="40">
        <v>1.0883</v>
      </c>
      <c r="BZ33" s="40">
        <v>1.0883</v>
      </c>
      <c r="CA33" s="40">
        <v>1.0883</v>
      </c>
    </row>
    <row r="34" spans="1:79" x14ac:dyDescent="0.3">
      <c r="A34" s="9">
        <v>1.5</v>
      </c>
      <c r="B34" s="15" t="s">
        <v>2830</v>
      </c>
      <c r="C34" s="438" t="s">
        <v>5737</v>
      </c>
      <c r="D34" s="11" t="s">
        <v>2825</v>
      </c>
      <c r="E34" s="9" t="s">
        <v>2850</v>
      </c>
      <c r="F34" s="9" t="s">
        <v>2858</v>
      </c>
      <c r="G34" s="9" t="s">
        <v>2859</v>
      </c>
      <c r="H34" s="12" t="s">
        <v>2845</v>
      </c>
      <c r="I34" s="13">
        <v>53.73</v>
      </c>
      <c r="J34" s="14">
        <v>25</v>
      </c>
      <c r="K34" s="24">
        <v>42881</v>
      </c>
      <c r="L34" s="24">
        <v>43453</v>
      </c>
      <c r="M34" s="689">
        <v>43453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1.0170999999999999</v>
      </c>
      <c r="AF34" s="40">
        <v>1.0170999999999999</v>
      </c>
      <c r="AG34" s="40">
        <v>1.0170999999999999</v>
      </c>
      <c r="AH34" s="40">
        <v>1.0170999999999999</v>
      </c>
      <c r="AI34" s="40">
        <v>1.0170999999999999</v>
      </c>
      <c r="AJ34" s="40">
        <v>1.0170999999999999</v>
      </c>
      <c r="AK34" s="40">
        <v>1.0170999999999999</v>
      </c>
      <c r="AL34" s="40">
        <v>1.0170999999999999</v>
      </c>
      <c r="AM34" s="40">
        <v>1.0170999999999999</v>
      </c>
      <c r="AN34" s="40">
        <v>1.0170999999999999</v>
      </c>
      <c r="AO34" s="40">
        <v>1.0170999999999999</v>
      </c>
      <c r="AP34" s="40">
        <v>1.0170999999999999</v>
      </c>
      <c r="AQ34" s="40">
        <v>1.0344</v>
      </c>
      <c r="AR34" s="40">
        <v>1.0344</v>
      </c>
      <c r="AS34" s="40">
        <v>1.0344</v>
      </c>
      <c r="AT34" s="40">
        <v>1.0344</v>
      </c>
      <c r="AU34" s="40">
        <v>1.0344</v>
      </c>
      <c r="AV34" s="40">
        <v>1.0344</v>
      </c>
      <c r="AW34" s="40">
        <v>1.0344</v>
      </c>
      <c r="AX34" s="40">
        <v>1.0344</v>
      </c>
      <c r="AY34" s="40">
        <v>1.0344</v>
      </c>
      <c r="AZ34" s="40">
        <v>1.0344</v>
      </c>
      <c r="BA34" s="40">
        <v>1.0344</v>
      </c>
      <c r="BB34" s="40">
        <v>1.0344</v>
      </c>
      <c r="BC34" s="40">
        <v>1.0521</v>
      </c>
      <c r="BD34" s="40">
        <v>1.0521</v>
      </c>
      <c r="BE34" s="40">
        <v>1.0521</v>
      </c>
      <c r="BF34" s="40">
        <v>1.0521</v>
      </c>
      <c r="BG34" s="40">
        <v>1.0521</v>
      </c>
      <c r="BH34" s="40">
        <v>1.0521</v>
      </c>
      <c r="BI34" s="40">
        <v>1.0521</v>
      </c>
      <c r="BJ34" s="40">
        <v>1.0521</v>
      </c>
      <c r="BK34" s="40">
        <v>1.0521</v>
      </c>
      <c r="BL34" s="40">
        <v>1.0521</v>
      </c>
      <c r="BM34" s="40">
        <v>1.0521</v>
      </c>
      <c r="BN34" s="40">
        <v>1.0521</v>
      </c>
      <c r="BO34" s="40">
        <v>1.0701000000000001</v>
      </c>
      <c r="BP34" s="40">
        <v>1.0701000000000001</v>
      </c>
      <c r="BQ34" s="40">
        <v>1.0701000000000001</v>
      </c>
      <c r="BR34" s="40">
        <v>1.0701000000000001</v>
      </c>
      <c r="BS34" s="40">
        <v>1.0701000000000001</v>
      </c>
      <c r="BT34" s="40">
        <v>1.0701000000000001</v>
      </c>
      <c r="BU34" s="40">
        <v>1.0701000000000001</v>
      </c>
      <c r="BV34" s="40">
        <v>1.0701000000000001</v>
      </c>
      <c r="BW34" s="40">
        <v>1.0701000000000001</v>
      </c>
      <c r="BX34" s="40">
        <v>1.0701000000000001</v>
      </c>
      <c r="BY34" s="40">
        <v>1.0701000000000001</v>
      </c>
      <c r="BZ34" s="40">
        <v>1.0701000000000001</v>
      </c>
      <c r="CA34" s="40">
        <v>1.0883</v>
      </c>
    </row>
    <row r="35" spans="1:79" x14ac:dyDescent="0.3">
      <c r="A35" s="9">
        <v>1.5</v>
      </c>
      <c r="B35" s="15" t="s">
        <v>2830</v>
      </c>
      <c r="C35" s="438" t="s">
        <v>5738</v>
      </c>
      <c r="D35" s="11" t="s">
        <v>2825</v>
      </c>
      <c r="E35" s="9" t="s">
        <v>2826</v>
      </c>
      <c r="F35" s="9" t="s">
        <v>2860</v>
      </c>
      <c r="G35" s="9" t="s">
        <v>2861</v>
      </c>
      <c r="H35" s="12" t="s">
        <v>2829</v>
      </c>
      <c r="I35" s="13">
        <v>48.75</v>
      </c>
      <c r="J35" s="14">
        <v>22</v>
      </c>
      <c r="K35" s="24">
        <v>43109</v>
      </c>
      <c r="L35" s="24">
        <v>51501</v>
      </c>
      <c r="M35" s="689"/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0</v>
      </c>
      <c r="AU35" s="40">
        <v>0</v>
      </c>
      <c r="AV35" s="40">
        <v>0</v>
      </c>
      <c r="AW35" s="40">
        <v>0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0</v>
      </c>
      <c r="BP35" s="40">
        <v>0</v>
      </c>
      <c r="BQ35" s="40">
        <v>0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40">
        <v>0</v>
      </c>
      <c r="BY35" s="40">
        <v>0</v>
      </c>
      <c r="BZ35" s="40">
        <v>0</v>
      </c>
      <c r="CA35" s="40">
        <v>0</v>
      </c>
    </row>
    <row r="36" spans="1:79" x14ac:dyDescent="0.3">
      <c r="A36" s="9">
        <v>1.5</v>
      </c>
      <c r="B36" s="15" t="s">
        <v>2830</v>
      </c>
      <c r="C36" s="438" t="s">
        <v>5739</v>
      </c>
      <c r="D36" s="11" t="s">
        <v>2825</v>
      </c>
      <c r="E36" s="9" t="s">
        <v>2854</v>
      </c>
      <c r="F36" s="9" t="s">
        <v>2862</v>
      </c>
      <c r="G36" s="9" t="s">
        <v>2863</v>
      </c>
      <c r="H36" s="12" t="s">
        <v>2864</v>
      </c>
      <c r="I36" s="13">
        <v>58.9</v>
      </c>
      <c r="J36" s="14">
        <v>24.75</v>
      </c>
      <c r="K36" s="24">
        <v>42873</v>
      </c>
      <c r="L36" s="24">
        <v>43320</v>
      </c>
      <c r="M36" s="689">
        <v>43320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1.0170999999999999</v>
      </c>
      <c r="AB36" s="40">
        <v>1.0170999999999999</v>
      </c>
      <c r="AC36" s="40">
        <v>1.0170999999999999</v>
      </c>
      <c r="AD36" s="40">
        <v>1.0170999999999999</v>
      </c>
      <c r="AE36" s="40">
        <v>1.0170999999999999</v>
      </c>
      <c r="AF36" s="40">
        <v>1.0170999999999999</v>
      </c>
      <c r="AG36" s="40">
        <v>1.0170999999999999</v>
      </c>
      <c r="AH36" s="40">
        <v>1.0170999999999999</v>
      </c>
      <c r="AI36" s="40">
        <v>1.0170999999999999</v>
      </c>
      <c r="AJ36" s="40">
        <v>1.0170999999999999</v>
      </c>
      <c r="AK36" s="40">
        <v>1.0170999999999999</v>
      </c>
      <c r="AL36" s="40">
        <v>1.0170999999999999</v>
      </c>
      <c r="AM36" s="40">
        <v>1.0344</v>
      </c>
      <c r="AN36" s="40">
        <v>1.0344</v>
      </c>
      <c r="AO36" s="40">
        <v>1.0344</v>
      </c>
      <c r="AP36" s="40">
        <v>1.0344</v>
      </c>
      <c r="AQ36" s="40">
        <v>1.0344</v>
      </c>
      <c r="AR36" s="40">
        <v>1.0344</v>
      </c>
      <c r="AS36" s="40">
        <v>1.0344</v>
      </c>
      <c r="AT36" s="40">
        <v>1.0344</v>
      </c>
      <c r="AU36" s="40">
        <v>1.0344</v>
      </c>
      <c r="AV36" s="40">
        <v>1.0344</v>
      </c>
      <c r="AW36" s="40">
        <v>1.0344</v>
      </c>
      <c r="AX36" s="40">
        <v>1.0344</v>
      </c>
      <c r="AY36" s="40">
        <v>1.0521</v>
      </c>
      <c r="AZ36" s="40">
        <v>1.0521</v>
      </c>
      <c r="BA36" s="40">
        <v>1.0521</v>
      </c>
      <c r="BB36" s="40">
        <v>1.0521</v>
      </c>
      <c r="BC36" s="40">
        <v>1.0521</v>
      </c>
      <c r="BD36" s="40">
        <v>1.0521</v>
      </c>
      <c r="BE36" s="40">
        <v>1.0521</v>
      </c>
      <c r="BF36" s="40">
        <v>1.0521</v>
      </c>
      <c r="BG36" s="40">
        <v>1.0521</v>
      </c>
      <c r="BH36" s="40">
        <v>1.0521</v>
      </c>
      <c r="BI36" s="40">
        <v>1.0521</v>
      </c>
      <c r="BJ36" s="40">
        <v>1.0521</v>
      </c>
      <c r="BK36" s="40">
        <v>1.0701000000000001</v>
      </c>
      <c r="BL36" s="40">
        <v>1.0701000000000001</v>
      </c>
      <c r="BM36" s="40">
        <v>1.0701000000000001</v>
      </c>
      <c r="BN36" s="40">
        <v>1.0701000000000001</v>
      </c>
      <c r="BO36" s="40">
        <v>1.0701000000000001</v>
      </c>
      <c r="BP36" s="40">
        <v>1.0701000000000001</v>
      </c>
      <c r="BQ36" s="40">
        <v>1.0701000000000001</v>
      </c>
      <c r="BR36" s="40">
        <v>1.0701000000000001</v>
      </c>
      <c r="BS36" s="40">
        <v>1.0701000000000001</v>
      </c>
      <c r="BT36" s="40">
        <v>1.0701000000000001</v>
      </c>
      <c r="BU36" s="40">
        <v>1.0701000000000001</v>
      </c>
      <c r="BV36" s="40">
        <v>1.0701000000000001</v>
      </c>
      <c r="BW36" s="40">
        <v>1.0883</v>
      </c>
      <c r="BX36" s="40">
        <v>1.0883</v>
      </c>
      <c r="BY36" s="40">
        <v>1.0883</v>
      </c>
      <c r="BZ36" s="40">
        <v>1.0883</v>
      </c>
      <c r="CA36" s="40">
        <v>1.0883</v>
      </c>
    </row>
    <row r="37" spans="1:79" x14ac:dyDescent="0.3">
      <c r="A37" s="9">
        <v>1.5</v>
      </c>
      <c r="B37" s="15" t="s">
        <v>2830</v>
      </c>
      <c r="C37" s="438" t="s">
        <v>5740</v>
      </c>
      <c r="D37" s="11" t="s">
        <v>2825</v>
      </c>
      <c r="E37" s="9" t="s">
        <v>2826</v>
      </c>
      <c r="F37" s="9" t="s">
        <v>2865</v>
      </c>
      <c r="G37" s="9" t="s">
        <v>2866</v>
      </c>
      <c r="H37" s="12" t="s">
        <v>2829</v>
      </c>
      <c r="I37" s="13">
        <v>48.75</v>
      </c>
      <c r="J37" s="14">
        <v>17.600000000000001</v>
      </c>
      <c r="K37" s="24">
        <v>43109</v>
      </c>
      <c r="L37" s="24">
        <v>51501</v>
      </c>
      <c r="M37" s="689"/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</v>
      </c>
      <c r="BA37" s="40">
        <v>0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0</v>
      </c>
      <c r="BP37" s="40">
        <v>0</v>
      </c>
      <c r="BQ37" s="40">
        <v>0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0</v>
      </c>
      <c r="BX37" s="40">
        <v>0</v>
      </c>
      <c r="BY37" s="40">
        <v>0</v>
      </c>
      <c r="BZ37" s="40">
        <v>0</v>
      </c>
      <c r="CA37" s="40">
        <v>0</v>
      </c>
    </row>
    <row r="38" spans="1:79" x14ac:dyDescent="0.3">
      <c r="A38" s="9">
        <v>1.5</v>
      </c>
      <c r="B38" s="15" t="s">
        <v>2830</v>
      </c>
      <c r="C38" s="438" t="s">
        <v>5741</v>
      </c>
      <c r="D38" s="11" t="s">
        <v>2825</v>
      </c>
      <c r="E38" s="9" t="s">
        <v>2850</v>
      </c>
      <c r="F38" s="9" t="s">
        <v>2867</v>
      </c>
      <c r="G38" s="9" t="s">
        <v>2868</v>
      </c>
      <c r="H38" s="12" t="s">
        <v>2869</v>
      </c>
      <c r="I38" s="13">
        <v>54.1</v>
      </c>
      <c r="J38" s="14">
        <v>80</v>
      </c>
      <c r="K38" s="24">
        <v>42881</v>
      </c>
      <c r="L38" s="24">
        <v>43551</v>
      </c>
      <c r="M38" s="689">
        <v>43551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40">
        <v>0</v>
      </c>
      <c r="AH38" s="40">
        <v>1.0170999999999999</v>
      </c>
      <c r="AI38" s="40">
        <v>1.0170999999999999</v>
      </c>
      <c r="AJ38" s="40">
        <v>1.0170999999999999</v>
      </c>
      <c r="AK38" s="40">
        <v>1.0170999999999999</v>
      </c>
      <c r="AL38" s="40">
        <v>1.0170999999999999</v>
      </c>
      <c r="AM38" s="40">
        <v>1.0170999999999999</v>
      </c>
      <c r="AN38" s="40">
        <v>1.0170999999999999</v>
      </c>
      <c r="AO38" s="40">
        <v>1.0170999999999999</v>
      </c>
      <c r="AP38" s="40">
        <v>1.0170999999999999</v>
      </c>
      <c r="AQ38" s="40">
        <v>1.0170999999999999</v>
      </c>
      <c r="AR38" s="40">
        <v>1.0170999999999999</v>
      </c>
      <c r="AS38" s="40">
        <v>1.0170999999999999</v>
      </c>
      <c r="AT38" s="40">
        <v>1.0344</v>
      </c>
      <c r="AU38" s="40">
        <v>1.0344</v>
      </c>
      <c r="AV38" s="40">
        <v>1.0344</v>
      </c>
      <c r="AW38" s="40">
        <v>1.0344</v>
      </c>
      <c r="AX38" s="40">
        <v>1.0344</v>
      </c>
      <c r="AY38" s="40">
        <v>1.0344</v>
      </c>
      <c r="AZ38" s="40">
        <v>1.0344</v>
      </c>
      <c r="BA38" s="40">
        <v>1.0344</v>
      </c>
      <c r="BB38" s="40">
        <v>1.0344</v>
      </c>
      <c r="BC38" s="40">
        <v>1.0344</v>
      </c>
      <c r="BD38" s="40">
        <v>1.0344</v>
      </c>
      <c r="BE38" s="40">
        <v>1.0344</v>
      </c>
      <c r="BF38" s="40">
        <v>1.0521</v>
      </c>
      <c r="BG38" s="40">
        <v>1.0521</v>
      </c>
      <c r="BH38" s="40">
        <v>1.0521</v>
      </c>
      <c r="BI38" s="40">
        <v>1.0521</v>
      </c>
      <c r="BJ38" s="40">
        <v>1.0521</v>
      </c>
      <c r="BK38" s="40">
        <v>1.0521</v>
      </c>
      <c r="BL38" s="40">
        <v>1.0521</v>
      </c>
      <c r="BM38" s="40">
        <v>1.0521</v>
      </c>
      <c r="BN38" s="40">
        <v>1.0521</v>
      </c>
      <c r="BO38" s="40">
        <v>1.0521</v>
      </c>
      <c r="BP38" s="40">
        <v>1.0521</v>
      </c>
      <c r="BQ38" s="40">
        <v>1.0521</v>
      </c>
      <c r="BR38" s="40">
        <v>1.0701000000000001</v>
      </c>
      <c r="BS38" s="40">
        <v>1.0701000000000001</v>
      </c>
      <c r="BT38" s="40">
        <v>1.0701000000000001</v>
      </c>
      <c r="BU38" s="40">
        <v>1.0701000000000001</v>
      </c>
      <c r="BV38" s="40">
        <v>1.0701000000000001</v>
      </c>
      <c r="BW38" s="40">
        <v>1.0701000000000001</v>
      </c>
      <c r="BX38" s="40">
        <v>1.0701000000000001</v>
      </c>
      <c r="BY38" s="40">
        <v>1.0701000000000001</v>
      </c>
      <c r="BZ38" s="40">
        <v>1.0701000000000001</v>
      </c>
      <c r="CA38" s="40">
        <v>1.0701000000000001</v>
      </c>
    </row>
    <row r="39" spans="1:79" x14ac:dyDescent="0.3">
      <c r="A39" s="9">
        <v>1.5</v>
      </c>
      <c r="B39" s="15" t="s">
        <v>2830</v>
      </c>
      <c r="C39" s="438" t="s">
        <v>5742</v>
      </c>
      <c r="D39" s="11" t="s">
        <v>2825</v>
      </c>
      <c r="E39" s="9" t="s">
        <v>2850</v>
      </c>
      <c r="F39" s="9" t="s">
        <v>2858</v>
      </c>
      <c r="G39" s="9" t="s">
        <v>2870</v>
      </c>
      <c r="H39" s="12" t="s">
        <v>2837</v>
      </c>
      <c r="I39" s="13">
        <v>55.23</v>
      </c>
      <c r="J39" s="14">
        <v>25</v>
      </c>
      <c r="K39" s="24">
        <v>42881</v>
      </c>
      <c r="L39" s="24">
        <v>43453</v>
      </c>
      <c r="M39" s="689">
        <v>43453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1.0170999999999999</v>
      </c>
      <c r="AF39" s="40">
        <v>1.0170999999999999</v>
      </c>
      <c r="AG39" s="40">
        <v>1.0170999999999999</v>
      </c>
      <c r="AH39" s="40">
        <v>1.0170999999999999</v>
      </c>
      <c r="AI39" s="40">
        <v>1.0170999999999999</v>
      </c>
      <c r="AJ39" s="40">
        <v>1.0170999999999999</v>
      </c>
      <c r="AK39" s="40">
        <v>1.0170999999999999</v>
      </c>
      <c r="AL39" s="40">
        <v>1.0170999999999999</v>
      </c>
      <c r="AM39" s="40">
        <v>1.0170999999999999</v>
      </c>
      <c r="AN39" s="40">
        <v>1.0170999999999999</v>
      </c>
      <c r="AO39" s="40">
        <v>1.0170999999999999</v>
      </c>
      <c r="AP39" s="40">
        <v>1.0170999999999999</v>
      </c>
      <c r="AQ39" s="40">
        <v>1.0344</v>
      </c>
      <c r="AR39" s="40">
        <v>1.0344</v>
      </c>
      <c r="AS39" s="40">
        <v>1.0344</v>
      </c>
      <c r="AT39" s="40">
        <v>1.0344</v>
      </c>
      <c r="AU39" s="40">
        <v>1.0344</v>
      </c>
      <c r="AV39" s="40">
        <v>1.0344</v>
      </c>
      <c r="AW39" s="40">
        <v>1.0344</v>
      </c>
      <c r="AX39" s="40">
        <v>1.0344</v>
      </c>
      <c r="AY39" s="40">
        <v>1.0344</v>
      </c>
      <c r="AZ39" s="40">
        <v>1.0344</v>
      </c>
      <c r="BA39" s="40">
        <v>1.0344</v>
      </c>
      <c r="BB39" s="40">
        <v>1.0344</v>
      </c>
      <c r="BC39" s="40">
        <v>1.0521</v>
      </c>
      <c r="BD39" s="40">
        <v>1.0521</v>
      </c>
      <c r="BE39" s="40">
        <v>1.0521</v>
      </c>
      <c r="BF39" s="40">
        <v>1.0521</v>
      </c>
      <c r="BG39" s="40">
        <v>1.0521</v>
      </c>
      <c r="BH39" s="40">
        <v>1.0521</v>
      </c>
      <c r="BI39" s="40">
        <v>1.0521</v>
      </c>
      <c r="BJ39" s="40">
        <v>1.0521</v>
      </c>
      <c r="BK39" s="40">
        <v>1.0521</v>
      </c>
      <c r="BL39" s="40">
        <v>1.0521</v>
      </c>
      <c r="BM39" s="40">
        <v>1.0521</v>
      </c>
      <c r="BN39" s="40">
        <v>1.0521</v>
      </c>
      <c r="BO39" s="40">
        <v>1.0701000000000001</v>
      </c>
      <c r="BP39" s="40">
        <v>1.0701000000000001</v>
      </c>
      <c r="BQ39" s="40">
        <v>1.0701000000000001</v>
      </c>
      <c r="BR39" s="40">
        <v>1.0701000000000001</v>
      </c>
      <c r="BS39" s="40">
        <v>1.0701000000000001</v>
      </c>
      <c r="BT39" s="40">
        <v>1.0701000000000001</v>
      </c>
      <c r="BU39" s="40">
        <v>1.0701000000000001</v>
      </c>
      <c r="BV39" s="40">
        <v>1.0701000000000001</v>
      </c>
      <c r="BW39" s="40">
        <v>1.0701000000000001</v>
      </c>
      <c r="BX39" s="40">
        <v>1.0701000000000001</v>
      </c>
      <c r="BY39" s="40">
        <v>1.0701000000000001</v>
      </c>
      <c r="BZ39" s="40">
        <v>1.0701000000000001</v>
      </c>
      <c r="CA39" s="40">
        <v>1.0883</v>
      </c>
    </row>
    <row r="40" spans="1:79" x14ac:dyDescent="0.3">
      <c r="A40" s="9">
        <v>1.5</v>
      </c>
      <c r="B40" s="15" t="s">
        <v>2830</v>
      </c>
      <c r="C40" s="438" t="s">
        <v>5743</v>
      </c>
      <c r="D40" s="11" t="s">
        <v>2825</v>
      </c>
      <c r="E40" s="9" t="s">
        <v>2826</v>
      </c>
      <c r="F40" s="9" t="s">
        <v>2871</v>
      </c>
      <c r="G40" s="9" t="s">
        <v>2872</v>
      </c>
      <c r="H40" s="12" t="s">
        <v>2829</v>
      </c>
      <c r="I40" s="13">
        <v>48.75</v>
      </c>
      <c r="J40" s="14">
        <v>17.600000000000001</v>
      </c>
      <c r="K40" s="24">
        <v>43109</v>
      </c>
      <c r="L40" s="24">
        <v>51501</v>
      </c>
      <c r="M40" s="689"/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</row>
    <row r="41" spans="1:79" x14ac:dyDescent="0.3">
      <c r="A41" s="9">
        <v>1.5</v>
      </c>
      <c r="B41" s="15" t="s">
        <v>2830</v>
      </c>
      <c r="C41" s="438" t="s">
        <v>5744</v>
      </c>
      <c r="D41" s="11" t="s">
        <v>2825</v>
      </c>
      <c r="E41" s="9" t="s">
        <v>2826</v>
      </c>
      <c r="F41" s="9" t="s">
        <v>2873</v>
      </c>
      <c r="G41" s="9" t="s">
        <v>2874</v>
      </c>
      <c r="H41" s="12" t="s">
        <v>2829</v>
      </c>
      <c r="I41" s="13">
        <v>48.75</v>
      </c>
      <c r="J41" s="14">
        <v>14.08</v>
      </c>
      <c r="K41" s="24">
        <v>43109</v>
      </c>
      <c r="L41" s="24">
        <v>51501</v>
      </c>
      <c r="M41" s="689"/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</row>
    <row r="42" spans="1:79" x14ac:dyDescent="0.3">
      <c r="A42" s="9">
        <v>1.5</v>
      </c>
      <c r="B42" s="15" t="s">
        <v>2830</v>
      </c>
      <c r="C42" s="438" t="s">
        <v>5745</v>
      </c>
      <c r="D42" s="11" t="s">
        <v>2825</v>
      </c>
      <c r="E42" s="9" t="s">
        <v>2850</v>
      </c>
      <c r="F42" s="9" t="s">
        <v>2875</v>
      </c>
      <c r="G42" s="9" t="s">
        <v>2876</v>
      </c>
      <c r="H42" s="12" t="s">
        <v>2877</v>
      </c>
      <c r="I42" s="13">
        <v>59.2</v>
      </c>
      <c r="J42" s="14">
        <v>1.7</v>
      </c>
      <c r="K42" s="24">
        <v>42873</v>
      </c>
      <c r="L42" s="24">
        <v>43368</v>
      </c>
      <c r="M42" s="689">
        <v>43368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1.0170999999999999</v>
      </c>
      <c r="AC42" s="40">
        <v>1.0170999999999999</v>
      </c>
      <c r="AD42" s="40">
        <v>1.0170999999999999</v>
      </c>
      <c r="AE42" s="40">
        <v>1.0170999999999999</v>
      </c>
      <c r="AF42" s="40">
        <v>1.0170999999999999</v>
      </c>
      <c r="AG42" s="40">
        <v>1.0170999999999999</v>
      </c>
      <c r="AH42" s="40">
        <v>1.0170999999999999</v>
      </c>
      <c r="AI42" s="40">
        <v>1.0170999999999999</v>
      </c>
      <c r="AJ42" s="40">
        <v>1.0170999999999999</v>
      </c>
      <c r="AK42" s="40">
        <v>1.0170999999999999</v>
      </c>
      <c r="AL42" s="40">
        <v>1.0170999999999999</v>
      </c>
      <c r="AM42" s="40">
        <v>1.0170999999999999</v>
      </c>
      <c r="AN42" s="40">
        <v>1.0344</v>
      </c>
      <c r="AO42" s="40">
        <v>1.0344</v>
      </c>
      <c r="AP42" s="40">
        <v>1.0344</v>
      </c>
      <c r="AQ42" s="40">
        <v>1.0344</v>
      </c>
      <c r="AR42" s="40">
        <v>1.0344</v>
      </c>
      <c r="AS42" s="40">
        <v>1.0344</v>
      </c>
      <c r="AT42" s="40">
        <v>1.0344</v>
      </c>
      <c r="AU42" s="40">
        <v>1.0344</v>
      </c>
      <c r="AV42" s="40">
        <v>1.0344</v>
      </c>
      <c r="AW42" s="40">
        <v>1.0344</v>
      </c>
      <c r="AX42" s="40">
        <v>1.0344</v>
      </c>
      <c r="AY42" s="40">
        <v>1.0344</v>
      </c>
      <c r="AZ42" s="40">
        <v>1.0521</v>
      </c>
      <c r="BA42" s="40">
        <v>1.0521</v>
      </c>
      <c r="BB42" s="40">
        <v>1.0521</v>
      </c>
      <c r="BC42" s="40">
        <v>1.0521</v>
      </c>
      <c r="BD42" s="40">
        <v>1.0521</v>
      </c>
      <c r="BE42" s="40">
        <v>1.0521</v>
      </c>
      <c r="BF42" s="40">
        <v>1.0521</v>
      </c>
      <c r="BG42" s="40">
        <v>1.0521</v>
      </c>
      <c r="BH42" s="40">
        <v>1.0521</v>
      </c>
      <c r="BI42" s="40">
        <v>1.0521</v>
      </c>
      <c r="BJ42" s="40">
        <v>1.0521</v>
      </c>
      <c r="BK42" s="40">
        <v>1.0521</v>
      </c>
      <c r="BL42" s="40">
        <v>1.0701000000000001</v>
      </c>
      <c r="BM42" s="40">
        <v>1.0701000000000001</v>
      </c>
      <c r="BN42" s="40">
        <v>1.0701000000000001</v>
      </c>
      <c r="BO42" s="40">
        <v>1.0701000000000001</v>
      </c>
      <c r="BP42" s="40">
        <v>1.0701000000000001</v>
      </c>
      <c r="BQ42" s="40">
        <v>1.0701000000000001</v>
      </c>
      <c r="BR42" s="40">
        <v>1.0701000000000001</v>
      </c>
      <c r="BS42" s="40">
        <v>1.0701000000000001</v>
      </c>
      <c r="BT42" s="40">
        <v>1.0701000000000001</v>
      </c>
      <c r="BU42" s="40">
        <v>1.0701000000000001</v>
      </c>
      <c r="BV42" s="40">
        <v>1.0701000000000001</v>
      </c>
      <c r="BW42" s="40">
        <v>1.0701000000000001</v>
      </c>
      <c r="BX42" s="40">
        <v>1.0883</v>
      </c>
      <c r="BY42" s="40">
        <v>1.0883</v>
      </c>
      <c r="BZ42" s="40">
        <v>1.0883</v>
      </c>
      <c r="CA42" s="40">
        <v>1.0883</v>
      </c>
    </row>
    <row r="43" spans="1:79" x14ac:dyDescent="0.3">
      <c r="A43" s="9">
        <v>1.5</v>
      </c>
      <c r="B43" s="15" t="s">
        <v>2830</v>
      </c>
      <c r="C43" s="438" t="s">
        <v>5746</v>
      </c>
      <c r="D43" s="11" t="s">
        <v>2825</v>
      </c>
      <c r="E43" s="9" t="s">
        <v>2850</v>
      </c>
      <c r="F43" s="9" t="s">
        <v>2878</v>
      </c>
      <c r="G43" s="9" t="s">
        <v>2879</v>
      </c>
      <c r="H43" s="12" t="s">
        <v>2837</v>
      </c>
      <c r="I43" s="13">
        <v>57.63</v>
      </c>
      <c r="J43" s="14">
        <v>32</v>
      </c>
      <c r="K43" s="24">
        <v>42916</v>
      </c>
      <c r="L43" s="24">
        <v>43456</v>
      </c>
      <c r="M43" s="689">
        <v>43456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1.0170999999999999</v>
      </c>
      <c r="AF43" s="40">
        <v>1.0170999999999999</v>
      </c>
      <c r="AG43" s="40">
        <v>1.0170999999999999</v>
      </c>
      <c r="AH43" s="40">
        <v>1.0170999999999999</v>
      </c>
      <c r="AI43" s="40">
        <v>1.0170999999999999</v>
      </c>
      <c r="AJ43" s="40">
        <v>1.0170999999999999</v>
      </c>
      <c r="AK43" s="40">
        <v>1.0170999999999999</v>
      </c>
      <c r="AL43" s="40">
        <v>1.0170999999999999</v>
      </c>
      <c r="AM43" s="40">
        <v>1.0170999999999999</v>
      </c>
      <c r="AN43" s="40">
        <v>1.0170999999999999</v>
      </c>
      <c r="AO43" s="40">
        <v>1.0170999999999999</v>
      </c>
      <c r="AP43" s="40">
        <v>1.0170999999999999</v>
      </c>
      <c r="AQ43" s="40">
        <v>1.0344</v>
      </c>
      <c r="AR43" s="40">
        <v>1.0344</v>
      </c>
      <c r="AS43" s="40">
        <v>1.0344</v>
      </c>
      <c r="AT43" s="40">
        <v>1.0344</v>
      </c>
      <c r="AU43" s="40">
        <v>1.0344</v>
      </c>
      <c r="AV43" s="40">
        <v>1.0344</v>
      </c>
      <c r="AW43" s="40">
        <v>1.0344</v>
      </c>
      <c r="AX43" s="40">
        <v>1.0344</v>
      </c>
      <c r="AY43" s="40">
        <v>1.0344</v>
      </c>
      <c r="AZ43" s="40">
        <v>1.0344</v>
      </c>
      <c r="BA43" s="40">
        <v>1.0344</v>
      </c>
      <c r="BB43" s="40">
        <v>1.0344</v>
      </c>
      <c r="BC43" s="40">
        <v>1.0521</v>
      </c>
      <c r="BD43" s="40">
        <v>1.0521</v>
      </c>
      <c r="BE43" s="40">
        <v>1.0521</v>
      </c>
      <c r="BF43" s="40">
        <v>1.0521</v>
      </c>
      <c r="BG43" s="40">
        <v>1.0521</v>
      </c>
      <c r="BH43" s="40">
        <v>1.0521</v>
      </c>
      <c r="BI43" s="40">
        <v>1.0521</v>
      </c>
      <c r="BJ43" s="40">
        <v>1.0521</v>
      </c>
      <c r="BK43" s="40">
        <v>1.0521</v>
      </c>
      <c r="BL43" s="40">
        <v>1.0521</v>
      </c>
      <c r="BM43" s="40">
        <v>1.0521</v>
      </c>
      <c r="BN43" s="40">
        <v>1.0521</v>
      </c>
      <c r="BO43" s="40">
        <v>1.0701000000000001</v>
      </c>
      <c r="BP43" s="40">
        <v>1.0701000000000001</v>
      </c>
      <c r="BQ43" s="40">
        <v>1.0701000000000001</v>
      </c>
      <c r="BR43" s="40">
        <v>1.0701000000000001</v>
      </c>
      <c r="BS43" s="40">
        <v>1.0701000000000001</v>
      </c>
      <c r="BT43" s="40">
        <v>1.0701000000000001</v>
      </c>
      <c r="BU43" s="40">
        <v>1.0701000000000001</v>
      </c>
      <c r="BV43" s="40">
        <v>1.0701000000000001</v>
      </c>
      <c r="BW43" s="40">
        <v>1.0701000000000001</v>
      </c>
      <c r="BX43" s="40">
        <v>1.0701000000000001</v>
      </c>
      <c r="BY43" s="40">
        <v>1.0701000000000001</v>
      </c>
      <c r="BZ43" s="40">
        <v>1.0701000000000001</v>
      </c>
      <c r="CA43" s="40">
        <v>1.0883</v>
      </c>
    </row>
    <row r="44" spans="1:79" x14ac:dyDescent="0.3">
      <c r="A44" s="9">
        <v>1.5</v>
      </c>
      <c r="B44" s="15" t="s">
        <v>2830</v>
      </c>
      <c r="C44" s="438" t="s">
        <v>5747</v>
      </c>
      <c r="D44" s="11" t="s">
        <v>2825</v>
      </c>
      <c r="E44" s="9" t="s">
        <v>2850</v>
      </c>
      <c r="F44" s="9" t="s">
        <v>2880</v>
      </c>
      <c r="G44" s="9" t="s">
        <v>2881</v>
      </c>
      <c r="H44" s="12" t="s">
        <v>5685</v>
      </c>
      <c r="I44" s="13">
        <v>56.5</v>
      </c>
      <c r="J44" s="14">
        <v>13.5</v>
      </c>
      <c r="K44" s="24">
        <v>42881</v>
      </c>
      <c r="L44" s="24">
        <v>43645</v>
      </c>
      <c r="M44" s="689">
        <v>43645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1.0170999999999999</v>
      </c>
      <c r="AL44" s="40">
        <v>1.0170999999999999</v>
      </c>
      <c r="AM44" s="40">
        <v>1.0170999999999999</v>
      </c>
      <c r="AN44" s="40">
        <v>1.0170999999999999</v>
      </c>
      <c r="AO44" s="40">
        <v>1.0170999999999999</v>
      </c>
      <c r="AP44" s="40">
        <v>1.0170999999999999</v>
      </c>
      <c r="AQ44" s="40">
        <v>1.0170999999999999</v>
      </c>
      <c r="AR44" s="40">
        <v>1.0170999999999999</v>
      </c>
      <c r="AS44" s="40">
        <v>1.0170999999999999</v>
      </c>
      <c r="AT44" s="40">
        <v>1.0170999999999999</v>
      </c>
      <c r="AU44" s="40">
        <v>1.0170999999999999</v>
      </c>
      <c r="AV44" s="40">
        <v>1.0170999999999999</v>
      </c>
      <c r="AW44" s="40">
        <v>1.0344</v>
      </c>
      <c r="AX44" s="40">
        <v>1.0344</v>
      </c>
      <c r="AY44" s="40">
        <v>1.0344</v>
      </c>
      <c r="AZ44" s="40">
        <v>1.0344</v>
      </c>
      <c r="BA44" s="40">
        <v>1.0344</v>
      </c>
      <c r="BB44" s="40">
        <v>1.0344</v>
      </c>
      <c r="BC44" s="40">
        <v>1.0344</v>
      </c>
      <c r="BD44" s="40">
        <v>1.0344</v>
      </c>
      <c r="BE44" s="40">
        <v>1.0344</v>
      </c>
      <c r="BF44" s="40">
        <v>1.0344</v>
      </c>
      <c r="BG44" s="40">
        <v>1.0344</v>
      </c>
      <c r="BH44" s="40">
        <v>1.0344</v>
      </c>
      <c r="BI44" s="40">
        <v>1.0521</v>
      </c>
      <c r="BJ44" s="40">
        <v>1.0521</v>
      </c>
      <c r="BK44" s="40">
        <v>1.0521</v>
      </c>
      <c r="BL44" s="40">
        <v>1.0521</v>
      </c>
      <c r="BM44" s="40">
        <v>1.0521</v>
      </c>
      <c r="BN44" s="40">
        <v>1.0521</v>
      </c>
      <c r="BO44" s="40">
        <v>1.0521</v>
      </c>
      <c r="BP44" s="40">
        <v>1.0521</v>
      </c>
      <c r="BQ44" s="40">
        <v>1.0521</v>
      </c>
      <c r="BR44" s="40">
        <v>1.0521</v>
      </c>
      <c r="BS44" s="40">
        <v>1.0521</v>
      </c>
      <c r="BT44" s="40">
        <v>1.0521</v>
      </c>
      <c r="BU44" s="40">
        <v>1.0701000000000001</v>
      </c>
      <c r="BV44" s="40">
        <v>1.0701000000000001</v>
      </c>
      <c r="BW44" s="40">
        <v>1.0701000000000001</v>
      </c>
      <c r="BX44" s="40">
        <v>1.0701000000000001</v>
      </c>
      <c r="BY44" s="40">
        <v>1.0701000000000001</v>
      </c>
      <c r="BZ44" s="40">
        <v>1.0701000000000001</v>
      </c>
      <c r="CA44" s="40">
        <v>1.0701000000000001</v>
      </c>
    </row>
    <row r="45" spans="1:79" x14ac:dyDescent="0.3">
      <c r="A45" s="9">
        <v>1</v>
      </c>
      <c r="B45" s="10" t="s">
        <v>2787</v>
      </c>
      <c r="C45" s="437" t="s">
        <v>2882</v>
      </c>
      <c r="D45" s="11" t="s">
        <v>2788</v>
      </c>
      <c r="E45" s="9" t="s">
        <v>2788</v>
      </c>
      <c r="F45" s="9" t="s">
        <v>2883</v>
      </c>
      <c r="G45" s="9" t="s">
        <v>2884</v>
      </c>
      <c r="H45" s="12" t="s">
        <v>6321</v>
      </c>
      <c r="I45" s="13">
        <v>49.81</v>
      </c>
      <c r="J45" s="14">
        <v>10</v>
      </c>
      <c r="K45" s="24">
        <v>42758</v>
      </c>
      <c r="L45" s="24">
        <v>43783</v>
      </c>
      <c r="M45" s="689">
        <v>43783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1.0170999999999999</v>
      </c>
      <c r="AQ45" s="40">
        <v>1.0170999999999999</v>
      </c>
      <c r="AR45" s="40">
        <v>1.0170999999999999</v>
      </c>
      <c r="AS45" s="40">
        <v>1.0170999999999999</v>
      </c>
      <c r="AT45" s="40">
        <v>1.0170999999999999</v>
      </c>
      <c r="AU45" s="40">
        <v>1.0170999999999999</v>
      </c>
      <c r="AV45" s="40">
        <v>1.0170999999999999</v>
      </c>
      <c r="AW45" s="40">
        <v>1.0170999999999999</v>
      </c>
      <c r="AX45" s="40">
        <v>1.0170999999999999</v>
      </c>
      <c r="AY45" s="40">
        <v>1.0170999999999999</v>
      </c>
      <c r="AZ45" s="40">
        <v>1.0170999999999999</v>
      </c>
      <c r="BA45" s="40">
        <v>1.0170999999999999</v>
      </c>
      <c r="BB45" s="40">
        <v>1.0344</v>
      </c>
      <c r="BC45" s="40">
        <v>1.0344</v>
      </c>
      <c r="BD45" s="40">
        <v>1.0344</v>
      </c>
      <c r="BE45" s="40">
        <v>1.0344</v>
      </c>
      <c r="BF45" s="40">
        <v>1.0344</v>
      </c>
      <c r="BG45" s="40">
        <v>1.0344</v>
      </c>
      <c r="BH45" s="40">
        <v>1.0344</v>
      </c>
      <c r="BI45" s="40">
        <v>1.0344</v>
      </c>
      <c r="BJ45" s="40">
        <v>1.0344</v>
      </c>
      <c r="BK45" s="40">
        <v>1.0344</v>
      </c>
      <c r="BL45" s="40">
        <v>1.0344</v>
      </c>
      <c r="BM45" s="40">
        <v>1.0344</v>
      </c>
      <c r="BN45" s="40">
        <v>1.0521</v>
      </c>
      <c r="BO45" s="40">
        <v>1.0521</v>
      </c>
      <c r="BP45" s="40">
        <v>1.0521</v>
      </c>
      <c r="BQ45" s="40">
        <v>1.0521</v>
      </c>
      <c r="BR45" s="40">
        <v>1.0521</v>
      </c>
      <c r="BS45" s="40">
        <v>1.0521</v>
      </c>
      <c r="BT45" s="40">
        <v>1.0521</v>
      </c>
      <c r="BU45" s="40">
        <v>1.0521</v>
      </c>
      <c r="BV45" s="40">
        <v>1.0521</v>
      </c>
      <c r="BW45" s="40">
        <v>1.0521</v>
      </c>
      <c r="BX45" s="40">
        <v>1.0521</v>
      </c>
      <c r="BY45" s="40">
        <v>1.0521</v>
      </c>
      <c r="BZ45" s="40">
        <v>1.0701000000000001</v>
      </c>
      <c r="CA45" s="40">
        <v>1.0701000000000001</v>
      </c>
    </row>
    <row r="46" spans="1:79" x14ac:dyDescent="0.3">
      <c r="A46" s="9">
        <v>1</v>
      </c>
      <c r="B46" s="10" t="s">
        <v>2787</v>
      </c>
      <c r="C46" s="437" t="s">
        <v>2885</v>
      </c>
      <c r="D46" s="11" t="s">
        <v>2788</v>
      </c>
      <c r="E46" s="9" t="s">
        <v>2788</v>
      </c>
      <c r="F46" s="9" t="s">
        <v>2886</v>
      </c>
      <c r="G46" s="9" t="s">
        <v>2887</v>
      </c>
      <c r="H46" s="12" t="s">
        <v>6708</v>
      </c>
      <c r="I46" s="13">
        <v>49.08</v>
      </c>
      <c r="J46" s="14">
        <v>50</v>
      </c>
      <c r="K46" s="24">
        <v>42758</v>
      </c>
      <c r="L46" s="24">
        <v>44138</v>
      </c>
      <c r="M46" s="689">
        <v>44138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0">
        <v>0</v>
      </c>
      <c r="AZ46" s="40">
        <v>0</v>
      </c>
      <c r="BA46" s="40">
        <v>0</v>
      </c>
      <c r="BB46" s="40">
        <v>1.0170999999999999</v>
      </c>
      <c r="BC46" s="40">
        <v>1.0170999999999999</v>
      </c>
      <c r="BD46" s="40">
        <v>1.0170999999999999</v>
      </c>
      <c r="BE46" s="40">
        <v>1.0170999999999999</v>
      </c>
      <c r="BF46" s="40">
        <v>1.0170999999999999</v>
      </c>
      <c r="BG46" s="40">
        <v>1.0170999999999999</v>
      </c>
      <c r="BH46" s="40">
        <v>1.0170999999999999</v>
      </c>
      <c r="BI46" s="40">
        <v>1.0170999999999999</v>
      </c>
      <c r="BJ46" s="40">
        <v>1.0170999999999999</v>
      </c>
      <c r="BK46" s="40">
        <v>1.0170999999999999</v>
      </c>
      <c r="BL46" s="40">
        <v>1.0170999999999999</v>
      </c>
      <c r="BM46" s="40">
        <v>1.0170999999999999</v>
      </c>
      <c r="BN46" s="40">
        <v>1.0344</v>
      </c>
      <c r="BO46" s="40">
        <v>1.0344</v>
      </c>
      <c r="BP46" s="40">
        <v>1.0344</v>
      </c>
      <c r="BQ46" s="40">
        <v>1.0344</v>
      </c>
      <c r="BR46" s="40">
        <v>1.0344</v>
      </c>
      <c r="BS46" s="40">
        <v>1.0344</v>
      </c>
      <c r="BT46" s="40">
        <v>1.0344</v>
      </c>
      <c r="BU46" s="40">
        <v>1.0344</v>
      </c>
      <c r="BV46" s="40">
        <v>1.0344</v>
      </c>
      <c r="BW46" s="40">
        <v>1.0344</v>
      </c>
      <c r="BX46" s="40">
        <v>1.0344</v>
      </c>
      <c r="BY46" s="40">
        <v>1.0344</v>
      </c>
      <c r="BZ46" s="40">
        <v>1.0521</v>
      </c>
      <c r="CA46" s="40">
        <v>1.0521</v>
      </c>
    </row>
    <row r="47" spans="1:79" x14ac:dyDescent="0.3">
      <c r="A47" s="9">
        <v>1</v>
      </c>
      <c r="B47" s="10" t="s">
        <v>2787</v>
      </c>
      <c r="C47" s="437" t="s">
        <v>2889</v>
      </c>
      <c r="D47" s="11" t="s">
        <v>2788</v>
      </c>
      <c r="E47" s="9" t="s">
        <v>2788</v>
      </c>
      <c r="F47" s="9" t="s">
        <v>2890</v>
      </c>
      <c r="G47" s="9" t="s">
        <v>2891</v>
      </c>
      <c r="H47" s="12" t="s">
        <v>2892</v>
      </c>
      <c r="I47" s="13">
        <v>54.96</v>
      </c>
      <c r="J47" s="14">
        <v>50</v>
      </c>
      <c r="K47" s="24">
        <v>42747</v>
      </c>
      <c r="L47" s="24">
        <v>43453</v>
      </c>
      <c r="M47" s="689">
        <v>43453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1.0170999999999999</v>
      </c>
      <c r="AF47" s="40">
        <v>1.0170999999999999</v>
      </c>
      <c r="AG47" s="40">
        <v>1.0170999999999999</v>
      </c>
      <c r="AH47" s="40">
        <v>1.0170999999999999</v>
      </c>
      <c r="AI47" s="40">
        <v>1.0170999999999999</v>
      </c>
      <c r="AJ47" s="40">
        <v>1.0170999999999999</v>
      </c>
      <c r="AK47" s="40">
        <v>1.0170999999999999</v>
      </c>
      <c r="AL47" s="40">
        <v>1.0170999999999999</v>
      </c>
      <c r="AM47" s="40">
        <v>1.0170999999999999</v>
      </c>
      <c r="AN47" s="40">
        <v>1.0170999999999999</v>
      </c>
      <c r="AO47" s="40">
        <v>1.0170999999999999</v>
      </c>
      <c r="AP47" s="40">
        <v>1.0170999999999999</v>
      </c>
      <c r="AQ47" s="40">
        <v>1.0344</v>
      </c>
      <c r="AR47" s="40">
        <v>1.0344</v>
      </c>
      <c r="AS47" s="40">
        <v>1.0344</v>
      </c>
      <c r="AT47" s="40">
        <v>1.0344</v>
      </c>
      <c r="AU47" s="40">
        <v>1.0344</v>
      </c>
      <c r="AV47" s="40">
        <v>1.0344</v>
      </c>
      <c r="AW47" s="40">
        <v>1.0344</v>
      </c>
      <c r="AX47" s="40">
        <v>1.0344</v>
      </c>
      <c r="AY47" s="40">
        <v>1.0344</v>
      </c>
      <c r="AZ47" s="40">
        <v>1.0344</v>
      </c>
      <c r="BA47" s="40">
        <v>1.0344</v>
      </c>
      <c r="BB47" s="40">
        <v>1.0344</v>
      </c>
      <c r="BC47" s="40">
        <v>1.0521</v>
      </c>
      <c r="BD47" s="40">
        <v>1.0521</v>
      </c>
      <c r="BE47" s="40">
        <v>1.0521</v>
      </c>
      <c r="BF47" s="40">
        <v>1.0521</v>
      </c>
      <c r="BG47" s="40">
        <v>1.0521</v>
      </c>
      <c r="BH47" s="40">
        <v>1.0521</v>
      </c>
      <c r="BI47" s="40">
        <v>1.0521</v>
      </c>
      <c r="BJ47" s="40">
        <v>1.0521</v>
      </c>
      <c r="BK47" s="40">
        <v>1.0521</v>
      </c>
      <c r="BL47" s="40">
        <v>1.0521</v>
      </c>
      <c r="BM47" s="40">
        <v>1.0521</v>
      </c>
      <c r="BN47" s="40">
        <v>1.0521</v>
      </c>
      <c r="BO47" s="40">
        <v>1.0701000000000001</v>
      </c>
      <c r="BP47" s="40">
        <v>1.0701000000000001</v>
      </c>
      <c r="BQ47" s="40">
        <v>1.0701000000000001</v>
      </c>
      <c r="BR47" s="40">
        <v>1.0701000000000001</v>
      </c>
      <c r="BS47" s="40">
        <v>1.0701000000000001</v>
      </c>
      <c r="BT47" s="40">
        <v>1.0701000000000001</v>
      </c>
      <c r="BU47" s="40">
        <v>1.0701000000000001</v>
      </c>
      <c r="BV47" s="40">
        <v>1.0701000000000001</v>
      </c>
      <c r="BW47" s="40">
        <v>1.0701000000000001</v>
      </c>
      <c r="BX47" s="40">
        <v>1.0701000000000001</v>
      </c>
      <c r="BY47" s="40">
        <v>1.0701000000000001</v>
      </c>
      <c r="BZ47" s="40">
        <v>1.0701000000000001</v>
      </c>
      <c r="CA47" s="40">
        <v>1.0883</v>
      </c>
    </row>
    <row r="48" spans="1:79" x14ac:dyDescent="0.3">
      <c r="A48" s="9">
        <v>1</v>
      </c>
      <c r="B48" s="10" t="s">
        <v>2787</v>
      </c>
      <c r="C48" s="437" t="s">
        <v>2893</v>
      </c>
      <c r="D48" s="498" t="s">
        <v>2798</v>
      </c>
      <c r="E48" s="439" t="s">
        <v>2894</v>
      </c>
      <c r="F48" s="439" t="s">
        <v>2895</v>
      </c>
      <c r="G48" s="439" t="s">
        <v>2896</v>
      </c>
      <c r="H48" s="439" t="s">
        <v>2888</v>
      </c>
      <c r="I48" s="13">
        <v>53.88</v>
      </c>
      <c r="J48" s="14">
        <v>75</v>
      </c>
      <c r="K48" s="24">
        <v>42758</v>
      </c>
      <c r="L48" s="24" t="s">
        <v>3707</v>
      </c>
      <c r="M48" s="439" t="s">
        <v>5735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</row>
    <row r="49" spans="1:79" x14ac:dyDescent="0.3">
      <c r="A49" s="9">
        <v>1</v>
      </c>
      <c r="B49" s="10" t="s">
        <v>2787</v>
      </c>
      <c r="C49" s="437" t="s">
        <v>2897</v>
      </c>
      <c r="D49" s="498" t="s">
        <v>2798</v>
      </c>
      <c r="E49" s="439" t="s">
        <v>2803</v>
      </c>
      <c r="F49" s="439" t="s">
        <v>2898</v>
      </c>
      <c r="G49" s="439" t="s">
        <v>2899</v>
      </c>
      <c r="H49" s="439" t="s">
        <v>2888</v>
      </c>
      <c r="I49" s="13">
        <v>56.98</v>
      </c>
      <c r="J49" s="14">
        <v>50</v>
      </c>
      <c r="K49" s="24">
        <v>42758</v>
      </c>
      <c r="L49" s="24" t="s">
        <v>3707</v>
      </c>
      <c r="M49" s="439" t="s">
        <v>5735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</row>
    <row r="50" spans="1:79" x14ac:dyDescent="0.3">
      <c r="A50" s="9">
        <v>1</v>
      </c>
      <c r="B50" s="10" t="s">
        <v>2787</v>
      </c>
      <c r="C50" s="437" t="s">
        <v>2900</v>
      </c>
      <c r="D50" s="11" t="s">
        <v>2788</v>
      </c>
      <c r="E50" s="9" t="s">
        <v>2788</v>
      </c>
      <c r="F50" s="9" t="s">
        <v>2883</v>
      </c>
      <c r="G50" s="9" t="s">
        <v>2901</v>
      </c>
      <c r="H50" s="12" t="s">
        <v>2902</v>
      </c>
      <c r="I50" s="13">
        <v>58</v>
      </c>
      <c r="J50" s="14">
        <v>100</v>
      </c>
      <c r="K50" s="24">
        <v>42758</v>
      </c>
      <c r="L50" s="24">
        <v>43259</v>
      </c>
      <c r="M50" s="689">
        <v>43259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1.0170999999999999</v>
      </c>
      <c r="Z50" s="40">
        <v>1.0170999999999999</v>
      </c>
      <c r="AA50" s="40">
        <v>1.0170999999999999</v>
      </c>
      <c r="AB50" s="40">
        <v>1.0170999999999999</v>
      </c>
      <c r="AC50" s="40">
        <v>1.0170999999999999</v>
      </c>
      <c r="AD50" s="40">
        <v>1.0170999999999999</v>
      </c>
      <c r="AE50" s="40">
        <v>1.0170999999999999</v>
      </c>
      <c r="AF50" s="40">
        <v>1.0170999999999999</v>
      </c>
      <c r="AG50" s="40">
        <v>1.0170999999999999</v>
      </c>
      <c r="AH50" s="40">
        <v>1.0170999999999999</v>
      </c>
      <c r="AI50" s="40">
        <v>1.0170999999999999</v>
      </c>
      <c r="AJ50" s="40">
        <v>1.0170999999999999</v>
      </c>
      <c r="AK50" s="40">
        <v>1.0344</v>
      </c>
      <c r="AL50" s="40">
        <v>1.0344</v>
      </c>
      <c r="AM50" s="40">
        <v>1.0344</v>
      </c>
      <c r="AN50" s="40">
        <v>1.0344</v>
      </c>
      <c r="AO50" s="40">
        <v>1.0344</v>
      </c>
      <c r="AP50" s="40">
        <v>1.0344</v>
      </c>
      <c r="AQ50" s="40">
        <v>1.0344</v>
      </c>
      <c r="AR50" s="40">
        <v>1.0344</v>
      </c>
      <c r="AS50" s="40">
        <v>1.0344</v>
      </c>
      <c r="AT50" s="40">
        <v>1.0344</v>
      </c>
      <c r="AU50" s="40">
        <v>1.0344</v>
      </c>
      <c r="AV50" s="40">
        <v>1.0344</v>
      </c>
      <c r="AW50" s="40">
        <v>1.0521</v>
      </c>
      <c r="AX50" s="40">
        <v>1.0521</v>
      </c>
      <c r="AY50" s="40">
        <v>1.0521</v>
      </c>
      <c r="AZ50" s="40">
        <v>1.0521</v>
      </c>
      <c r="BA50" s="40">
        <v>1.0521</v>
      </c>
      <c r="BB50" s="40">
        <v>1.0521</v>
      </c>
      <c r="BC50" s="40">
        <v>1.0521</v>
      </c>
      <c r="BD50" s="40">
        <v>1.0521</v>
      </c>
      <c r="BE50" s="40">
        <v>1.0521</v>
      </c>
      <c r="BF50" s="40">
        <v>1.0521</v>
      </c>
      <c r="BG50" s="40">
        <v>1.0521</v>
      </c>
      <c r="BH50" s="40">
        <v>1.0521</v>
      </c>
      <c r="BI50" s="40">
        <v>1.0701000000000001</v>
      </c>
      <c r="BJ50" s="40">
        <v>1.0701000000000001</v>
      </c>
      <c r="BK50" s="40">
        <v>1.0701000000000001</v>
      </c>
      <c r="BL50" s="40">
        <v>1.0701000000000001</v>
      </c>
      <c r="BM50" s="40">
        <v>1.0701000000000001</v>
      </c>
      <c r="BN50" s="40">
        <v>1.0701000000000001</v>
      </c>
      <c r="BO50" s="40">
        <v>1.0701000000000001</v>
      </c>
      <c r="BP50" s="40">
        <v>1.0701000000000001</v>
      </c>
      <c r="BQ50" s="40">
        <v>1.0701000000000001</v>
      </c>
      <c r="BR50" s="40">
        <v>1.0701000000000001</v>
      </c>
      <c r="BS50" s="40">
        <v>1.0701000000000001</v>
      </c>
      <c r="BT50" s="40">
        <v>1.0701000000000001</v>
      </c>
      <c r="BU50" s="40">
        <v>1.0883</v>
      </c>
      <c r="BV50" s="40">
        <v>1.0883</v>
      </c>
      <c r="BW50" s="40">
        <v>1.0883</v>
      </c>
      <c r="BX50" s="40">
        <v>1.0883</v>
      </c>
      <c r="BY50" s="40">
        <v>1.0883</v>
      </c>
      <c r="BZ50" s="40">
        <v>1.0883</v>
      </c>
      <c r="CA50" s="40">
        <v>1.0883</v>
      </c>
    </row>
    <row r="51" spans="1:79" x14ac:dyDescent="0.3">
      <c r="A51" s="9">
        <v>1</v>
      </c>
      <c r="B51" s="10" t="s">
        <v>2787</v>
      </c>
      <c r="C51" s="437" t="s">
        <v>2903</v>
      </c>
      <c r="D51" s="11" t="s">
        <v>2807</v>
      </c>
      <c r="E51" s="9" t="s">
        <v>2812</v>
      </c>
      <c r="F51" s="9" t="s">
        <v>2904</v>
      </c>
      <c r="G51" s="9" t="s">
        <v>2905</v>
      </c>
      <c r="H51" s="12" t="s">
        <v>2906</v>
      </c>
      <c r="I51" s="13">
        <v>59</v>
      </c>
      <c r="J51" s="14">
        <v>24.15</v>
      </c>
      <c r="K51" s="24">
        <v>42747</v>
      </c>
      <c r="L51" s="24">
        <v>43432</v>
      </c>
      <c r="M51" s="689">
        <v>43432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1.0170999999999999</v>
      </c>
      <c r="AE51" s="40">
        <v>1.0170999999999999</v>
      </c>
      <c r="AF51" s="40">
        <v>1.0170999999999999</v>
      </c>
      <c r="AG51" s="40">
        <v>1.0170999999999999</v>
      </c>
      <c r="AH51" s="40">
        <v>1.0170999999999999</v>
      </c>
      <c r="AI51" s="40">
        <v>1.0170999999999999</v>
      </c>
      <c r="AJ51" s="40">
        <v>1.0170999999999999</v>
      </c>
      <c r="AK51" s="40">
        <v>1.0170999999999999</v>
      </c>
      <c r="AL51" s="40">
        <v>1.0170999999999999</v>
      </c>
      <c r="AM51" s="40">
        <v>1.0170999999999999</v>
      </c>
      <c r="AN51" s="40">
        <v>1.0170999999999999</v>
      </c>
      <c r="AO51" s="40">
        <v>1.0170999999999999</v>
      </c>
      <c r="AP51" s="40">
        <v>1.0344</v>
      </c>
      <c r="AQ51" s="40">
        <v>1.0344</v>
      </c>
      <c r="AR51" s="40">
        <v>1.0344</v>
      </c>
      <c r="AS51" s="40">
        <v>1.0344</v>
      </c>
      <c r="AT51" s="40">
        <v>1.0344</v>
      </c>
      <c r="AU51" s="40">
        <v>1.0344</v>
      </c>
      <c r="AV51" s="40">
        <v>1.0344</v>
      </c>
      <c r="AW51" s="40">
        <v>1.0344</v>
      </c>
      <c r="AX51" s="40">
        <v>1.0344</v>
      </c>
      <c r="AY51" s="40">
        <v>1.0344</v>
      </c>
      <c r="AZ51" s="40">
        <v>1.0344</v>
      </c>
      <c r="BA51" s="40">
        <v>1.0344</v>
      </c>
      <c r="BB51" s="40">
        <v>1.0521</v>
      </c>
      <c r="BC51" s="40">
        <v>1.0521</v>
      </c>
      <c r="BD51" s="40">
        <v>1.0521</v>
      </c>
      <c r="BE51" s="40">
        <v>1.0521</v>
      </c>
      <c r="BF51" s="40">
        <v>1.0521</v>
      </c>
      <c r="BG51" s="40">
        <v>1.0521</v>
      </c>
      <c r="BH51" s="40">
        <v>1.0521</v>
      </c>
      <c r="BI51" s="40">
        <v>1.0521</v>
      </c>
      <c r="BJ51" s="40">
        <v>1.0521</v>
      </c>
      <c r="BK51" s="40">
        <v>1.0521</v>
      </c>
      <c r="BL51" s="40">
        <v>1.0521</v>
      </c>
      <c r="BM51" s="40">
        <v>1.0521</v>
      </c>
      <c r="BN51" s="40">
        <v>1.0701000000000001</v>
      </c>
      <c r="BO51" s="40">
        <v>1.0701000000000001</v>
      </c>
      <c r="BP51" s="40">
        <v>1.0701000000000001</v>
      </c>
      <c r="BQ51" s="40">
        <v>1.0701000000000001</v>
      </c>
      <c r="BR51" s="40">
        <v>1.0701000000000001</v>
      </c>
      <c r="BS51" s="40">
        <v>1.0701000000000001</v>
      </c>
      <c r="BT51" s="40">
        <v>1.0701000000000001</v>
      </c>
      <c r="BU51" s="40">
        <v>1.0701000000000001</v>
      </c>
      <c r="BV51" s="40">
        <v>1.0701000000000001</v>
      </c>
      <c r="BW51" s="40">
        <v>1.0701000000000001</v>
      </c>
      <c r="BX51" s="40">
        <v>1.0701000000000001</v>
      </c>
      <c r="BY51" s="40">
        <v>1.0701000000000001</v>
      </c>
      <c r="BZ51" s="40">
        <v>1.0883</v>
      </c>
      <c r="CA51" s="40">
        <v>1.0883</v>
      </c>
    </row>
    <row r="52" spans="1:79" x14ac:dyDescent="0.3">
      <c r="A52" s="9">
        <v>1</v>
      </c>
      <c r="B52" s="10" t="s">
        <v>2787</v>
      </c>
      <c r="C52" s="437" t="s">
        <v>2907</v>
      </c>
      <c r="D52" s="11" t="s">
        <v>2788</v>
      </c>
      <c r="E52" s="9" t="s">
        <v>2788</v>
      </c>
      <c r="F52" s="9" t="s">
        <v>2908</v>
      </c>
      <c r="G52" s="9" t="s">
        <v>2909</v>
      </c>
      <c r="H52" s="12" t="s">
        <v>2910</v>
      </c>
      <c r="I52" s="13">
        <v>61.5</v>
      </c>
      <c r="J52" s="14">
        <v>99</v>
      </c>
      <c r="K52" s="24">
        <v>42747</v>
      </c>
      <c r="L52" s="24">
        <v>43330</v>
      </c>
      <c r="M52" s="689">
        <v>43330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1.0170999999999999</v>
      </c>
      <c r="AB52" s="40">
        <v>1.0170999999999999</v>
      </c>
      <c r="AC52" s="40">
        <v>1.0170999999999999</v>
      </c>
      <c r="AD52" s="40">
        <v>1.0170999999999999</v>
      </c>
      <c r="AE52" s="40">
        <v>1.0170999999999999</v>
      </c>
      <c r="AF52" s="40">
        <v>1.0170999999999999</v>
      </c>
      <c r="AG52" s="40">
        <v>1.0170999999999999</v>
      </c>
      <c r="AH52" s="40">
        <v>1.0170999999999999</v>
      </c>
      <c r="AI52" s="40">
        <v>1.0170999999999999</v>
      </c>
      <c r="AJ52" s="40">
        <v>1.0170999999999999</v>
      </c>
      <c r="AK52" s="40">
        <v>1.0170999999999999</v>
      </c>
      <c r="AL52" s="40">
        <v>1.0170999999999999</v>
      </c>
      <c r="AM52" s="40">
        <v>1.0344</v>
      </c>
      <c r="AN52" s="40">
        <v>1.0344</v>
      </c>
      <c r="AO52" s="40">
        <v>1.0344</v>
      </c>
      <c r="AP52" s="40">
        <v>1.0344</v>
      </c>
      <c r="AQ52" s="40">
        <v>1.0344</v>
      </c>
      <c r="AR52" s="40">
        <v>1.0344</v>
      </c>
      <c r="AS52" s="40">
        <v>1.0344</v>
      </c>
      <c r="AT52" s="40">
        <v>1.0344</v>
      </c>
      <c r="AU52" s="40">
        <v>1.0344</v>
      </c>
      <c r="AV52" s="40">
        <v>1.0344</v>
      </c>
      <c r="AW52" s="40">
        <v>1.0344</v>
      </c>
      <c r="AX52" s="40">
        <v>1.0344</v>
      </c>
      <c r="AY52" s="40">
        <v>1.0521</v>
      </c>
      <c r="AZ52" s="40">
        <v>1.0521</v>
      </c>
      <c r="BA52" s="40">
        <v>1.0521</v>
      </c>
      <c r="BB52" s="40">
        <v>1.0521</v>
      </c>
      <c r="BC52" s="40">
        <v>1.0521</v>
      </c>
      <c r="BD52" s="40">
        <v>1.0521</v>
      </c>
      <c r="BE52" s="40">
        <v>1.0521</v>
      </c>
      <c r="BF52" s="40">
        <v>1.0521</v>
      </c>
      <c r="BG52" s="40">
        <v>1.0521</v>
      </c>
      <c r="BH52" s="40">
        <v>1.0521</v>
      </c>
      <c r="BI52" s="40">
        <v>1.0521</v>
      </c>
      <c r="BJ52" s="40">
        <v>1.0521</v>
      </c>
      <c r="BK52" s="40">
        <v>1.0701000000000001</v>
      </c>
      <c r="BL52" s="40">
        <v>1.0701000000000001</v>
      </c>
      <c r="BM52" s="40">
        <v>1.0701000000000001</v>
      </c>
      <c r="BN52" s="40">
        <v>1.0701000000000001</v>
      </c>
      <c r="BO52" s="40">
        <v>1.0701000000000001</v>
      </c>
      <c r="BP52" s="40">
        <v>1.0701000000000001</v>
      </c>
      <c r="BQ52" s="40">
        <v>1.0701000000000001</v>
      </c>
      <c r="BR52" s="40">
        <v>1.0701000000000001</v>
      </c>
      <c r="BS52" s="40">
        <v>1.0701000000000001</v>
      </c>
      <c r="BT52" s="40">
        <v>1.0701000000000001</v>
      </c>
      <c r="BU52" s="40">
        <v>1.0701000000000001</v>
      </c>
      <c r="BV52" s="40">
        <v>1.0701000000000001</v>
      </c>
      <c r="BW52" s="40">
        <v>1.0883</v>
      </c>
      <c r="BX52" s="40">
        <v>1.0883</v>
      </c>
      <c r="BY52" s="40">
        <v>1.0883</v>
      </c>
      <c r="BZ52" s="40">
        <v>1.0883</v>
      </c>
      <c r="CA52" s="40">
        <v>1.0883</v>
      </c>
    </row>
    <row r="53" spans="1:79" x14ac:dyDescent="0.3">
      <c r="A53" s="9">
        <v>1</v>
      </c>
      <c r="B53" s="10" t="s">
        <v>2787</v>
      </c>
      <c r="C53" s="437" t="s">
        <v>2911</v>
      </c>
      <c r="D53" s="11" t="s">
        <v>2807</v>
      </c>
      <c r="E53" s="9" t="s">
        <v>2812</v>
      </c>
      <c r="F53" s="9" t="s">
        <v>2912</v>
      </c>
      <c r="G53" s="9" t="s">
        <v>6322</v>
      </c>
      <c r="H53" s="12" t="s">
        <v>6773</v>
      </c>
      <c r="I53" s="13">
        <v>59.41</v>
      </c>
      <c r="J53" s="14">
        <v>24</v>
      </c>
      <c r="K53" s="24">
        <v>42758</v>
      </c>
      <c r="L53" s="24">
        <v>44345</v>
      </c>
      <c r="M53" s="689">
        <v>44345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0</v>
      </c>
      <c r="AK53" s="40">
        <v>0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0</v>
      </c>
      <c r="AU53" s="40">
        <v>0</v>
      </c>
      <c r="AV53" s="40">
        <v>0</v>
      </c>
      <c r="AW53" s="40">
        <v>0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 s="40">
        <v>0</v>
      </c>
      <c r="BD53" s="40">
        <v>0</v>
      </c>
      <c r="BE53" s="40">
        <v>0</v>
      </c>
      <c r="BF53" s="40">
        <v>0</v>
      </c>
      <c r="BG53" s="40">
        <v>0</v>
      </c>
      <c r="BH53" s="40">
        <v>1.0170999999999999</v>
      </c>
      <c r="BI53" s="40">
        <v>1.0170999999999999</v>
      </c>
      <c r="BJ53" s="40">
        <v>1.0170999999999999</v>
      </c>
      <c r="BK53" s="40">
        <v>1.0170999999999999</v>
      </c>
      <c r="BL53" s="40">
        <v>1.0170999999999999</v>
      </c>
      <c r="BM53" s="40">
        <v>1.0170999999999999</v>
      </c>
      <c r="BN53" s="40">
        <v>1.0170999999999999</v>
      </c>
      <c r="BO53" s="40">
        <v>1.0170999999999999</v>
      </c>
      <c r="BP53" s="40">
        <v>1.0170999999999999</v>
      </c>
      <c r="BQ53" s="40">
        <v>1.0170999999999999</v>
      </c>
      <c r="BR53" s="40">
        <v>1.0170999999999999</v>
      </c>
      <c r="BS53" s="40">
        <v>1.0170999999999999</v>
      </c>
      <c r="BT53" s="40">
        <v>1.0344</v>
      </c>
      <c r="BU53" s="40">
        <v>1.0344</v>
      </c>
      <c r="BV53" s="40">
        <v>1.0344</v>
      </c>
      <c r="BW53" s="40">
        <v>1.0344</v>
      </c>
      <c r="BX53" s="40">
        <v>1.0344</v>
      </c>
      <c r="BY53" s="40">
        <v>1.0344</v>
      </c>
      <c r="BZ53" s="40">
        <v>1.0344</v>
      </c>
      <c r="CA53" s="40">
        <v>1.0344</v>
      </c>
    </row>
    <row r="54" spans="1:79" x14ac:dyDescent="0.3">
      <c r="A54" s="9">
        <v>1</v>
      </c>
      <c r="B54" s="10" t="s">
        <v>2787</v>
      </c>
      <c r="C54" s="437" t="s">
        <v>2913</v>
      </c>
      <c r="D54" s="11" t="s">
        <v>2807</v>
      </c>
      <c r="E54" s="9" t="s">
        <v>2808</v>
      </c>
      <c r="F54" s="9" t="s">
        <v>2914</v>
      </c>
      <c r="G54" s="9" t="s">
        <v>2915</v>
      </c>
      <c r="H54" s="12" t="s">
        <v>2916</v>
      </c>
      <c r="I54" s="13">
        <v>62.88</v>
      </c>
      <c r="J54" s="14">
        <v>97.2</v>
      </c>
      <c r="K54" s="24">
        <v>42758</v>
      </c>
      <c r="L54" s="24">
        <v>44252</v>
      </c>
      <c r="M54" s="689">
        <v>44252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0</v>
      </c>
      <c r="AU54" s="40">
        <v>0</v>
      </c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 s="40">
        <v>0</v>
      </c>
      <c r="BD54" s="40">
        <v>0</v>
      </c>
      <c r="BE54" s="40">
        <v>1.0170999999999999</v>
      </c>
      <c r="BF54" s="40">
        <v>1.0170999999999999</v>
      </c>
      <c r="BG54" s="40">
        <v>1.0170999999999999</v>
      </c>
      <c r="BH54" s="40">
        <v>1.0170999999999999</v>
      </c>
      <c r="BI54" s="40">
        <v>1.0170999999999999</v>
      </c>
      <c r="BJ54" s="40">
        <v>1.0170999999999999</v>
      </c>
      <c r="BK54" s="40">
        <v>1.0170999999999999</v>
      </c>
      <c r="BL54" s="40">
        <v>1.0170999999999999</v>
      </c>
      <c r="BM54" s="40">
        <v>1.0170999999999999</v>
      </c>
      <c r="BN54" s="40">
        <v>1.0170999999999999</v>
      </c>
      <c r="BO54" s="40">
        <v>1.0170999999999999</v>
      </c>
      <c r="BP54" s="40">
        <v>1.0170999999999999</v>
      </c>
      <c r="BQ54" s="40">
        <v>1.0344</v>
      </c>
      <c r="BR54" s="40">
        <v>1.0344</v>
      </c>
      <c r="BS54" s="40">
        <v>1.0344</v>
      </c>
      <c r="BT54" s="40">
        <v>1.0344</v>
      </c>
      <c r="BU54" s="40">
        <v>1.0344</v>
      </c>
      <c r="BV54" s="40">
        <v>1.0344</v>
      </c>
      <c r="BW54" s="40">
        <v>1.0344</v>
      </c>
      <c r="BX54" s="40">
        <v>1.0344</v>
      </c>
      <c r="BY54" s="40">
        <v>1.0344</v>
      </c>
      <c r="BZ54" s="40">
        <v>1.0344</v>
      </c>
      <c r="CA54" s="40">
        <v>1.0344</v>
      </c>
    </row>
    <row r="55" spans="1:79" x14ac:dyDescent="0.3">
      <c r="A55" s="9">
        <v>1</v>
      </c>
      <c r="B55" s="10" t="s">
        <v>2787</v>
      </c>
      <c r="C55" s="437" t="s">
        <v>2917</v>
      </c>
      <c r="D55" s="11" t="s">
        <v>2807</v>
      </c>
      <c r="E55" s="9" t="s">
        <v>2812</v>
      </c>
      <c r="F55" s="9" t="s">
        <v>2813</v>
      </c>
      <c r="G55" s="9" t="s">
        <v>2918</v>
      </c>
      <c r="H55" s="12" t="s">
        <v>2892</v>
      </c>
      <c r="I55" s="13">
        <v>66</v>
      </c>
      <c r="J55" s="14">
        <v>28.35</v>
      </c>
      <c r="K55" s="24">
        <v>42747</v>
      </c>
      <c r="L55" s="24">
        <v>43446</v>
      </c>
      <c r="M55" s="689">
        <v>43446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1.0170999999999999</v>
      </c>
      <c r="AF55" s="40">
        <v>1.0170999999999999</v>
      </c>
      <c r="AG55" s="40">
        <v>1.0170999999999999</v>
      </c>
      <c r="AH55" s="40">
        <v>1.0170999999999999</v>
      </c>
      <c r="AI55" s="40">
        <v>1.0170999999999999</v>
      </c>
      <c r="AJ55" s="40">
        <v>1.0170999999999999</v>
      </c>
      <c r="AK55" s="40">
        <v>1.0170999999999999</v>
      </c>
      <c r="AL55" s="40">
        <v>1.0170999999999999</v>
      </c>
      <c r="AM55" s="40">
        <v>1.0170999999999999</v>
      </c>
      <c r="AN55" s="40">
        <v>1.0170999999999999</v>
      </c>
      <c r="AO55" s="40">
        <v>1.0170999999999999</v>
      </c>
      <c r="AP55" s="40">
        <v>1.0170999999999999</v>
      </c>
      <c r="AQ55" s="40">
        <v>1.0344</v>
      </c>
      <c r="AR55" s="40">
        <v>1.0344</v>
      </c>
      <c r="AS55" s="40">
        <v>1.0344</v>
      </c>
      <c r="AT55" s="40">
        <v>1.0344</v>
      </c>
      <c r="AU55" s="40">
        <v>1.0344</v>
      </c>
      <c r="AV55" s="40">
        <v>1.0344</v>
      </c>
      <c r="AW55" s="40">
        <v>1.0344</v>
      </c>
      <c r="AX55" s="40">
        <v>1.0344</v>
      </c>
      <c r="AY55" s="40">
        <v>1.0344</v>
      </c>
      <c r="AZ55" s="40">
        <v>1.0344</v>
      </c>
      <c r="BA55" s="40">
        <v>1.0344</v>
      </c>
      <c r="BB55" s="40">
        <v>1.0344</v>
      </c>
      <c r="BC55" s="40">
        <v>1.0521</v>
      </c>
      <c r="BD55" s="40">
        <v>1.0521</v>
      </c>
      <c r="BE55" s="40">
        <v>1.0521</v>
      </c>
      <c r="BF55" s="40">
        <v>1.0521</v>
      </c>
      <c r="BG55" s="40">
        <v>1.0521</v>
      </c>
      <c r="BH55" s="40">
        <v>1.0521</v>
      </c>
      <c r="BI55" s="40">
        <v>1.0521</v>
      </c>
      <c r="BJ55" s="40">
        <v>1.0521</v>
      </c>
      <c r="BK55" s="40">
        <v>1.0521</v>
      </c>
      <c r="BL55" s="40">
        <v>1.0521</v>
      </c>
      <c r="BM55" s="40">
        <v>1.0521</v>
      </c>
      <c r="BN55" s="40">
        <v>1.0521</v>
      </c>
      <c r="BO55" s="40">
        <v>1.0701000000000001</v>
      </c>
      <c r="BP55" s="40">
        <v>1.0701000000000001</v>
      </c>
      <c r="BQ55" s="40">
        <v>1.0701000000000001</v>
      </c>
      <c r="BR55" s="40">
        <v>1.0701000000000001</v>
      </c>
      <c r="BS55" s="40">
        <v>1.0701000000000001</v>
      </c>
      <c r="BT55" s="40">
        <v>1.0701000000000001</v>
      </c>
      <c r="BU55" s="40">
        <v>1.0701000000000001</v>
      </c>
      <c r="BV55" s="40">
        <v>1.0701000000000001</v>
      </c>
      <c r="BW55" s="40">
        <v>1.0701000000000001</v>
      </c>
      <c r="BX55" s="40">
        <v>1.0701000000000001</v>
      </c>
      <c r="BY55" s="40">
        <v>1.0701000000000001</v>
      </c>
      <c r="BZ55" s="40">
        <v>1.0701000000000001</v>
      </c>
      <c r="CA55" s="40">
        <v>1.0883</v>
      </c>
    </row>
    <row r="56" spans="1:79" x14ac:dyDescent="0.3">
      <c r="A56" s="9">
        <v>1</v>
      </c>
      <c r="B56" s="10" t="s">
        <v>2787</v>
      </c>
      <c r="C56" s="437" t="s">
        <v>2919</v>
      </c>
      <c r="D56" s="11" t="s">
        <v>2820</v>
      </c>
      <c r="E56" s="9" t="s">
        <v>2821</v>
      </c>
      <c r="F56" s="9" t="s">
        <v>2822</v>
      </c>
      <c r="G56" s="9" t="s">
        <v>2920</v>
      </c>
      <c r="H56" s="12" t="s">
        <v>2921</v>
      </c>
      <c r="I56" s="13">
        <v>67.19</v>
      </c>
      <c r="J56" s="14">
        <v>99.75</v>
      </c>
      <c r="K56" s="24">
        <v>42747</v>
      </c>
      <c r="L56" s="24">
        <v>43904</v>
      </c>
      <c r="M56" s="689">
        <v>43904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1.0170999999999999</v>
      </c>
      <c r="AU56" s="40">
        <v>1.0170999999999999</v>
      </c>
      <c r="AV56" s="40">
        <v>1.0170999999999999</v>
      </c>
      <c r="AW56" s="40">
        <v>1.0170999999999999</v>
      </c>
      <c r="AX56" s="40">
        <v>1.0170999999999999</v>
      </c>
      <c r="AY56" s="40">
        <v>1.0170999999999999</v>
      </c>
      <c r="AZ56" s="40">
        <v>1.0170999999999999</v>
      </c>
      <c r="BA56" s="40">
        <v>1.0170999999999999</v>
      </c>
      <c r="BB56" s="40">
        <v>1.0170999999999999</v>
      </c>
      <c r="BC56" s="40">
        <v>1.0170999999999999</v>
      </c>
      <c r="BD56" s="40">
        <v>1.0170999999999999</v>
      </c>
      <c r="BE56" s="40">
        <v>1.0170999999999999</v>
      </c>
      <c r="BF56" s="40">
        <v>1.0344</v>
      </c>
      <c r="BG56" s="40">
        <v>1.0344</v>
      </c>
      <c r="BH56" s="40">
        <v>1.0344</v>
      </c>
      <c r="BI56" s="40">
        <v>1.0344</v>
      </c>
      <c r="BJ56" s="40">
        <v>1.0344</v>
      </c>
      <c r="BK56" s="40">
        <v>1.0344</v>
      </c>
      <c r="BL56" s="40">
        <v>1.0344</v>
      </c>
      <c r="BM56" s="40">
        <v>1.0344</v>
      </c>
      <c r="BN56" s="40">
        <v>1.0344</v>
      </c>
      <c r="BO56" s="40">
        <v>1.0344</v>
      </c>
      <c r="BP56" s="40">
        <v>1.0344</v>
      </c>
      <c r="BQ56" s="40">
        <v>1.0344</v>
      </c>
      <c r="BR56" s="40">
        <v>1.0521</v>
      </c>
      <c r="BS56" s="40">
        <v>1.0521</v>
      </c>
      <c r="BT56" s="40">
        <v>1.0521</v>
      </c>
      <c r="BU56" s="40">
        <v>1.0521</v>
      </c>
      <c r="BV56" s="40">
        <v>1.0521</v>
      </c>
      <c r="BW56" s="40">
        <v>1.0521</v>
      </c>
      <c r="BX56" s="40">
        <v>1.0521</v>
      </c>
      <c r="BY56" s="40">
        <v>1.0521</v>
      </c>
      <c r="BZ56" s="40">
        <v>1.0521</v>
      </c>
      <c r="CA56" s="40">
        <v>1.0521</v>
      </c>
    </row>
    <row r="57" spans="1:79" x14ac:dyDescent="0.3">
      <c r="A57" s="9">
        <v>1</v>
      </c>
      <c r="B57" s="15" t="s">
        <v>2830</v>
      </c>
      <c r="C57" s="438" t="s">
        <v>2922</v>
      </c>
      <c r="D57" s="11" t="s">
        <v>2820</v>
      </c>
      <c r="E57" s="9" t="s">
        <v>2923</v>
      </c>
      <c r="F57" s="9" t="s">
        <v>2924</v>
      </c>
      <c r="G57" s="9" t="s">
        <v>2925</v>
      </c>
      <c r="H57" s="12" t="s">
        <v>2926</v>
      </c>
      <c r="I57" s="13">
        <v>60</v>
      </c>
      <c r="J57" s="14">
        <v>100</v>
      </c>
      <c r="K57" s="24">
        <v>42758</v>
      </c>
      <c r="L57" s="24">
        <v>44100</v>
      </c>
      <c r="M57" s="689">
        <v>44100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1.0170999999999999</v>
      </c>
      <c r="BA57" s="40">
        <v>1.0170999999999999</v>
      </c>
      <c r="BB57" s="40">
        <v>1.0170999999999999</v>
      </c>
      <c r="BC57" s="40">
        <v>1.0170999999999999</v>
      </c>
      <c r="BD57" s="40">
        <v>1.0170999999999999</v>
      </c>
      <c r="BE57" s="40">
        <v>1.0170999999999999</v>
      </c>
      <c r="BF57" s="40">
        <v>1.0170999999999999</v>
      </c>
      <c r="BG57" s="40">
        <v>1.0170999999999999</v>
      </c>
      <c r="BH57" s="40">
        <v>1.0170999999999999</v>
      </c>
      <c r="BI57" s="40">
        <v>1.0170999999999999</v>
      </c>
      <c r="BJ57" s="40">
        <v>1.0170999999999999</v>
      </c>
      <c r="BK57" s="40">
        <v>1.0170999999999999</v>
      </c>
      <c r="BL57" s="40">
        <v>1.0344</v>
      </c>
      <c r="BM57" s="40">
        <v>1.0344</v>
      </c>
      <c r="BN57" s="40">
        <v>1.0344</v>
      </c>
      <c r="BO57" s="40">
        <v>1.0344</v>
      </c>
      <c r="BP57" s="40">
        <v>1.0344</v>
      </c>
      <c r="BQ57" s="40">
        <v>1.0344</v>
      </c>
      <c r="BR57" s="40">
        <v>1.0344</v>
      </c>
      <c r="BS57" s="40">
        <v>1.0344</v>
      </c>
      <c r="BT57" s="40">
        <v>1.0344</v>
      </c>
      <c r="BU57" s="40">
        <v>1.0344</v>
      </c>
      <c r="BV57" s="40">
        <v>1.0344</v>
      </c>
      <c r="BW57" s="40">
        <v>1.0344</v>
      </c>
      <c r="BX57" s="40">
        <v>1.0521</v>
      </c>
      <c r="BY57" s="40">
        <v>1.0521</v>
      </c>
      <c r="BZ57" s="40">
        <v>1.0521</v>
      </c>
      <c r="CA57" s="40">
        <v>1.0521</v>
      </c>
    </row>
    <row r="58" spans="1:79" x14ac:dyDescent="0.3">
      <c r="A58" s="9">
        <v>1</v>
      </c>
      <c r="B58" s="15" t="s">
        <v>2830</v>
      </c>
      <c r="C58" s="438" t="s">
        <v>2927</v>
      </c>
      <c r="D58" s="11" t="s">
        <v>2820</v>
      </c>
      <c r="E58" s="9" t="s">
        <v>2923</v>
      </c>
      <c r="F58" s="9" t="s">
        <v>2924</v>
      </c>
      <c r="G58" s="9" t="s">
        <v>2928</v>
      </c>
      <c r="H58" s="12" t="s">
        <v>2926</v>
      </c>
      <c r="I58" s="13">
        <v>60</v>
      </c>
      <c r="J58" s="14">
        <v>100</v>
      </c>
      <c r="K58" s="24">
        <v>42758</v>
      </c>
      <c r="L58" s="24">
        <v>44100</v>
      </c>
      <c r="M58" s="689">
        <v>44100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0</v>
      </c>
      <c r="AU58" s="40">
        <v>0</v>
      </c>
      <c r="AV58" s="40">
        <v>0</v>
      </c>
      <c r="AW58" s="40">
        <v>0</v>
      </c>
      <c r="AX58" s="40">
        <v>0</v>
      </c>
      <c r="AY58" s="40">
        <v>0</v>
      </c>
      <c r="AZ58" s="40">
        <v>1.0170999999999999</v>
      </c>
      <c r="BA58" s="40">
        <v>1.0170999999999999</v>
      </c>
      <c r="BB58" s="40">
        <v>1.0170999999999999</v>
      </c>
      <c r="BC58" s="40">
        <v>1.0170999999999999</v>
      </c>
      <c r="BD58" s="40">
        <v>1.0170999999999999</v>
      </c>
      <c r="BE58" s="40">
        <v>1.0170999999999999</v>
      </c>
      <c r="BF58" s="40">
        <v>1.0170999999999999</v>
      </c>
      <c r="BG58" s="40">
        <v>1.0170999999999999</v>
      </c>
      <c r="BH58" s="40">
        <v>1.0170999999999999</v>
      </c>
      <c r="BI58" s="40">
        <v>1.0170999999999999</v>
      </c>
      <c r="BJ58" s="40">
        <v>1.0170999999999999</v>
      </c>
      <c r="BK58" s="40">
        <v>1.0170999999999999</v>
      </c>
      <c r="BL58" s="40">
        <v>1.0344</v>
      </c>
      <c r="BM58" s="40">
        <v>1.0344</v>
      </c>
      <c r="BN58" s="40">
        <v>1.0344</v>
      </c>
      <c r="BO58" s="40">
        <v>1.0344</v>
      </c>
      <c r="BP58" s="40">
        <v>1.0344</v>
      </c>
      <c r="BQ58" s="40">
        <v>1.0344</v>
      </c>
      <c r="BR58" s="40">
        <v>1.0344</v>
      </c>
      <c r="BS58" s="40">
        <v>1.0344</v>
      </c>
      <c r="BT58" s="40">
        <v>1.0344</v>
      </c>
      <c r="BU58" s="40">
        <v>1.0344</v>
      </c>
      <c r="BV58" s="40">
        <v>1.0344</v>
      </c>
      <c r="BW58" s="40">
        <v>1.0344</v>
      </c>
      <c r="BX58" s="40">
        <v>1.0521</v>
      </c>
      <c r="BY58" s="40">
        <v>1.0521</v>
      </c>
      <c r="BZ58" s="40">
        <v>1.0521</v>
      </c>
      <c r="CA58" s="40">
        <v>1.0521</v>
      </c>
    </row>
    <row r="59" spans="1:79" x14ac:dyDescent="0.3">
      <c r="A59" s="9">
        <v>1</v>
      </c>
      <c r="B59" s="15" t="s">
        <v>2830</v>
      </c>
      <c r="C59" s="438" t="s">
        <v>2929</v>
      </c>
      <c r="D59" s="11" t="s">
        <v>2820</v>
      </c>
      <c r="E59" s="9" t="s">
        <v>2923</v>
      </c>
      <c r="F59" s="9" t="s">
        <v>2924</v>
      </c>
      <c r="G59" s="9" t="s">
        <v>2930</v>
      </c>
      <c r="H59" s="12" t="s">
        <v>2926</v>
      </c>
      <c r="I59" s="13">
        <v>60</v>
      </c>
      <c r="J59" s="14">
        <v>100</v>
      </c>
      <c r="K59" s="24">
        <v>42758</v>
      </c>
      <c r="L59" s="24">
        <v>44100</v>
      </c>
      <c r="M59" s="689">
        <v>44100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1.0170999999999999</v>
      </c>
      <c r="BA59" s="40">
        <v>1.0170999999999999</v>
      </c>
      <c r="BB59" s="40">
        <v>1.0170999999999999</v>
      </c>
      <c r="BC59" s="40">
        <v>1.0170999999999999</v>
      </c>
      <c r="BD59" s="40">
        <v>1.0170999999999999</v>
      </c>
      <c r="BE59" s="40">
        <v>1.0170999999999999</v>
      </c>
      <c r="BF59" s="40">
        <v>1.0170999999999999</v>
      </c>
      <c r="BG59" s="40">
        <v>1.0170999999999999</v>
      </c>
      <c r="BH59" s="40">
        <v>1.0170999999999999</v>
      </c>
      <c r="BI59" s="40">
        <v>1.0170999999999999</v>
      </c>
      <c r="BJ59" s="40">
        <v>1.0170999999999999</v>
      </c>
      <c r="BK59" s="40">
        <v>1.0170999999999999</v>
      </c>
      <c r="BL59" s="40">
        <v>1.0344</v>
      </c>
      <c r="BM59" s="40">
        <v>1.0344</v>
      </c>
      <c r="BN59" s="40">
        <v>1.0344</v>
      </c>
      <c r="BO59" s="40">
        <v>1.0344</v>
      </c>
      <c r="BP59" s="40">
        <v>1.0344</v>
      </c>
      <c r="BQ59" s="40">
        <v>1.0344</v>
      </c>
      <c r="BR59" s="40">
        <v>1.0344</v>
      </c>
      <c r="BS59" s="40">
        <v>1.0344</v>
      </c>
      <c r="BT59" s="40">
        <v>1.0344</v>
      </c>
      <c r="BU59" s="40">
        <v>1.0344</v>
      </c>
      <c r="BV59" s="40">
        <v>1.0344</v>
      </c>
      <c r="BW59" s="40">
        <v>1.0344</v>
      </c>
      <c r="BX59" s="40">
        <v>1.0521</v>
      </c>
      <c r="BY59" s="40">
        <v>1.0521</v>
      </c>
      <c r="BZ59" s="40">
        <v>1.0521</v>
      </c>
      <c r="CA59" s="40">
        <v>1.0521</v>
      </c>
    </row>
    <row r="60" spans="1:79" x14ac:dyDescent="0.3">
      <c r="A60" s="9">
        <v>1</v>
      </c>
      <c r="B60" s="15" t="s">
        <v>2830</v>
      </c>
      <c r="C60" s="438" t="s">
        <v>2931</v>
      </c>
      <c r="D60" s="11" t="s">
        <v>2820</v>
      </c>
      <c r="E60" s="9" t="s">
        <v>2840</v>
      </c>
      <c r="F60" s="9" t="s">
        <v>2932</v>
      </c>
      <c r="G60" s="9" t="s">
        <v>2933</v>
      </c>
      <c r="H60" s="12" t="s">
        <v>9065</v>
      </c>
      <c r="I60" s="13">
        <v>58.98</v>
      </c>
      <c r="J60" s="14">
        <v>100</v>
      </c>
      <c r="K60" s="24">
        <v>42758</v>
      </c>
      <c r="L60" s="24">
        <v>44471</v>
      </c>
      <c r="M60" s="689">
        <v>44471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0</v>
      </c>
      <c r="BC60" s="40">
        <v>0</v>
      </c>
      <c r="BD60" s="40">
        <v>0</v>
      </c>
      <c r="BE60" s="40">
        <v>0</v>
      </c>
      <c r="BF60" s="40">
        <v>0</v>
      </c>
      <c r="BG60" s="40">
        <v>0</v>
      </c>
      <c r="BH60" s="40">
        <v>0</v>
      </c>
      <c r="BI60" s="40">
        <v>0</v>
      </c>
      <c r="BJ60" s="40">
        <v>0</v>
      </c>
      <c r="BK60" s="40">
        <v>0</v>
      </c>
      <c r="BL60" s="40">
        <v>0</v>
      </c>
      <c r="BM60" s="40">
        <v>1.0170999999999999</v>
      </c>
      <c r="BN60" s="40">
        <v>1.0170999999999999</v>
      </c>
      <c r="BO60" s="40">
        <v>1.0170999999999999</v>
      </c>
      <c r="BP60" s="40">
        <v>1.0170999999999999</v>
      </c>
      <c r="BQ60" s="40">
        <v>1.0170999999999999</v>
      </c>
      <c r="BR60" s="40">
        <v>1.0170999999999999</v>
      </c>
      <c r="BS60" s="40">
        <v>1.0170999999999999</v>
      </c>
      <c r="BT60" s="40">
        <v>1.0170999999999999</v>
      </c>
      <c r="BU60" s="40">
        <v>1.0170999999999999</v>
      </c>
      <c r="BV60" s="40">
        <v>1.0170999999999999</v>
      </c>
      <c r="BW60" s="40">
        <v>1.0170999999999999</v>
      </c>
      <c r="BX60" s="40">
        <v>1.0170999999999999</v>
      </c>
      <c r="BY60" s="40">
        <v>1.0344</v>
      </c>
      <c r="BZ60" s="40">
        <v>1.0344</v>
      </c>
      <c r="CA60" s="40">
        <v>1.0344</v>
      </c>
    </row>
    <row r="61" spans="1:79" x14ac:dyDescent="0.3">
      <c r="A61" s="9">
        <v>1</v>
      </c>
      <c r="B61" s="16" t="s">
        <v>2934</v>
      </c>
      <c r="C61" s="440" t="s">
        <v>2935</v>
      </c>
      <c r="D61" s="498" t="s">
        <v>2815</v>
      </c>
      <c r="E61" s="439" t="s">
        <v>2936</v>
      </c>
      <c r="F61" s="439" t="s">
        <v>2937</v>
      </c>
      <c r="G61" s="439" t="s">
        <v>2938</v>
      </c>
      <c r="H61" s="439" t="s">
        <v>2939</v>
      </c>
      <c r="I61" s="13">
        <v>118</v>
      </c>
      <c r="J61" s="14">
        <v>1.2</v>
      </c>
      <c r="K61" s="24">
        <v>42758</v>
      </c>
      <c r="L61" s="24" t="s">
        <v>3707</v>
      </c>
      <c r="M61" s="439" t="s">
        <v>5735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0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0</v>
      </c>
      <c r="BP61" s="40">
        <v>0</v>
      </c>
      <c r="BQ61" s="40">
        <v>0</v>
      </c>
      <c r="BR61" s="40">
        <v>0</v>
      </c>
      <c r="BS61" s="40">
        <v>0</v>
      </c>
      <c r="BT61" s="40">
        <v>0</v>
      </c>
      <c r="BU61" s="40">
        <v>0</v>
      </c>
      <c r="BV61" s="40">
        <v>0</v>
      </c>
      <c r="BW61" s="40">
        <v>0</v>
      </c>
      <c r="BX61" s="40">
        <v>0</v>
      </c>
      <c r="BY61" s="40">
        <v>0</v>
      </c>
      <c r="BZ61" s="40">
        <v>0</v>
      </c>
      <c r="CA61" s="40">
        <v>0</v>
      </c>
    </row>
    <row r="62" spans="1:79" x14ac:dyDescent="0.3">
      <c r="A62" s="9">
        <v>1</v>
      </c>
      <c r="B62" s="16" t="s">
        <v>2934</v>
      </c>
      <c r="C62" s="440" t="s">
        <v>2940</v>
      </c>
      <c r="D62" s="11" t="s">
        <v>2815</v>
      </c>
      <c r="E62" s="9" t="s">
        <v>2816</v>
      </c>
      <c r="F62" s="9" t="s">
        <v>2941</v>
      </c>
      <c r="G62" s="9" t="s">
        <v>2942</v>
      </c>
      <c r="H62" s="12" t="s">
        <v>2943</v>
      </c>
      <c r="I62" s="13">
        <v>160</v>
      </c>
      <c r="J62" s="14">
        <v>2</v>
      </c>
      <c r="K62" s="24">
        <v>42796</v>
      </c>
      <c r="L62" s="24">
        <v>42938</v>
      </c>
      <c r="M62" s="689">
        <v>42938</v>
      </c>
      <c r="N62" s="40">
        <v>1.0170999999999999</v>
      </c>
      <c r="O62" s="40">
        <v>1.0170999999999999</v>
      </c>
      <c r="P62" s="40">
        <v>1.0170999999999999</v>
      </c>
      <c r="Q62" s="40">
        <v>1.0170999999999999</v>
      </c>
      <c r="R62" s="40">
        <v>1.0170999999999999</v>
      </c>
      <c r="S62" s="40">
        <v>1.0170999999999999</v>
      </c>
      <c r="T62" s="40">
        <v>1.0170999999999999</v>
      </c>
      <c r="U62" s="40">
        <v>1.0170999999999999</v>
      </c>
      <c r="V62" s="40">
        <v>1.0170999999999999</v>
      </c>
      <c r="W62" s="40">
        <v>1.0170999999999999</v>
      </c>
      <c r="X62" s="40">
        <v>1.0170999999999999</v>
      </c>
      <c r="Y62" s="40">
        <v>1.0170999999999999</v>
      </c>
      <c r="Z62" s="40">
        <v>1.0344</v>
      </c>
      <c r="AA62" s="40">
        <v>1.0344</v>
      </c>
      <c r="AB62" s="40">
        <v>1.0344</v>
      </c>
      <c r="AC62" s="40">
        <v>1.0344</v>
      </c>
      <c r="AD62" s="40">
        <v>1.0344</v>
      </c>
      <c r="AE62" s="40">
        <v>1.0344</v>
      </c>
      <c r="AF62" s="40">
        <v>1.0344</v>
      </c>
      <c r="AG62" s="40">
        <v>1.0344</v>
      </c>
      <c r="AH62" s="40">
        <v>1.0344</v>
      </c>
      <c r="AI62" s="40">
        <v>1.0344</v>
      </c>
      <c r="AJ62" s="40">
        <v>1.0344</v>
      </c>
      <c r="AK62" s="40">
        <v>1.0344</v>
      </c>
      <c r="AL62" s="40">
        <v>1.0521</v>
      </c>
      <c r="AM62" s="40">
        <v>1.0521</v>
      </c>
      <c r="AN62" s="40">
        <v>1.0521</v>
      </c>
      <c r="AO62" s="40">
        <v>1.0521</v>
      </c>
      <c r="AP62" s="40">
        <v>1.0521</v>
      </c>
      <c r="AQ62" s="40">
        <v>1.0521</v>
      </c>
      <c r="AR62" s="40">
        <v>1.0521</v>
      </c>
      <c r="AS62" s="40">
        <v>1.0521</v>
      </c>
      <c r="AT62" s="40">
        <v>1.0521</v>
      </c>
      <c r="AU62" s="40">
        <v>1.0521</v>
      </c>
      <c r="AV62" s="40">
        <v>1.0521</v>
      </c>
      <c r="AW62" s="40">
        <v>1.0521</v>
      </c>
      <c r="AX62" s="40">
        <v>1.0701000000000001</v>
      </c>
      <c r="AY62" s="40">
        <v>1.0701000000000001</v>
      </c>
      <c r="AZ62" s="40">
        <v>1.0701000000000001</v>
      </c>
      <c r="BA62" s="40">
        <v>1.0701000000000001</v>
      </c>
      <c r="BB62" s="40">
        <v>1.0701000000000001</v>
      </c>
      <c r="BC62" s="40">
        <v>1.0701000000000001</v>
      </c>
      <c r="BD62" s="40">
        <v>1.0701000000000001</v>
      </c>
      <c r="BE62" s="40">
        <v>1.0701000000000001</v>
      </c>
      <c r="BF62" s="40">
        <v>1.0701000000000001</v>
      </c>
      <c r="BG62" s="40">
        <v>1.0701000000000001</v>
      </c>
      <c r="BH62" s="40">
        <v>1.0701000000000001</v>
      </c>
      <c r="BI62" s="40">
        <v>1.0701000000000001</v>
      </c>
      <c r="BJ62" s="40">
        <v>1.0883</v>
      </c>
      <c r="BK62" s="40">
        <v>1.0883</v>
      </c>
      <c r="BL62" s="40">
        <v>1.0883</v>
      </c>
      <c r="BM62" s="40">
        <v>1.0883</v>
      </c>
      <c r="BN62" s="40">
        <v>1.0883</v>
      </c>
      <c r="BO62" s="40">
        <v>1.0883</v>
      </c>
      <c r="BP62" s="40">
        <v>1.0883</v>
      </c>
      <c r="BQ62" s="40">
        <v>1.0883</v>
      </c>
      <c r="BR62" s="40">
        <v>1.0883</v>
      </c>
      <c r="BS62" s="40">
        <v>1.0883</v>
      </c>
      <c r="BT62" s="40">
        <v>1.0883</v>
      </c>
      <c r="BU62" s="40">
        <v>1.0883</v>
      </c>
      <c r="BV62" s="40">
        <v>1.1069</v>
      </c>
      <c r="BW62" s="40">
        <v>1.1069</v>
      </c>
      <c r="BX62" s="40">
        <v>1.1069</v>
      </c>
      <c r="BY62" s="40">
        <v>1.1069</v>
      </c>
      <c r="BZ62" s="40">
        <v>1.1069</v>
      </c>
      <c r="CA62" s="40">
        <v>1.1069</v>
      </c>
    </row>
    <row r="63" spans="1:79" x14ac:dyDescent="0.3">
      <c r="A63" s="9">
        <v>1</v>
      </c>
      <c r="B63" s="16" t="s">
        <v>2934</v>
      </c>
      <c r="C63" s="440" t="s">
        <v>2944</v>
      </c>
      <c r="D63" s="11" t="s">
        <v>2815</v>
      </c>
      <c r="E63" s="9" t="s">
        <v>2816</v>
      </c>
      <c r="F63" s="9" t="s">
        <v>2941</v>
      </c>
      <c r="G63" s="9" t="s">
        <v>2945</v>
      </c>
      <c r="H63" s="12" t="s">
        <v>2943</v>
      </c>
      <c r="I63" s="13">
        <v>160</v>
      </c>
      <c r="J63" s="14">
        <v>1.2</v>
      </c>
      <c r="K63" s="24">
        <v>42747</v>
      </c>
      <c r="L63" s="24">
        <v>43364</v>
      </c>
      <c r="M63" s="689">
        <v>43364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1.0170999999999999</v>
      </c>
      <c r="AC63" s="40">
        <v>1.0170999999999999</v>
      </c>
      <c r="AD63" s="40">
        <v>1.0170999999999999</v>
      </c>
      <c r="AE63" s="40">
        <v>1.0170999999999999</v>
      </c>
      <c r="AF63" s="40">
        <v>1.0170999999999999</v>
      </c>
      <c r="AG63" s="40">
        <v>1.0170999999999999</v>
      </c>
      <c r="AH63" s="40">
        <v>1.0170999999999999</v>
      </c>
      <c r="AI63" s="40">
        <v>1.0170999999999999</v>
      </c>
      <c r="AJ63" s="40">
        <v>1.0170999999999999</v>
      </c>
      <c r="AK63" s="40">
        <v>1.0170999999999999</v>
      </c>
      <c r="AL63" s="40">
        <v>1.0170999999999999</v>
      </c>
      <c r="AM63" s="40">
        <v>1.0170999999999999</v>
      </c>
      <c r="AN63" s="40">
        <v>1.0344</v>
      </c>
      <c r="AO63" s="40">
        <v>1.0344</v>
      </c>
      <c r="AP63" s="40">
        <v>1.0344</v>
      </c>
      <c r="AQ63" s="40">
        <v>1.0344</v>
      </c>
      <c r="AR63" s="40">
        <v>1.0344</v>
      </c>
      <c r="AS63" s="40">
        <v>1.0344</v>
      </c>
      <c r="AT63" s="40">
        <v>1.0344</v>
      </c>
      <c r="AU63" s="40">
        <v>1.0344</v>
      </c>
      <c r="AV63" s="40">
        <v>1.0344</v>
      </c>
      <c r="AW63" s="40">
        <v>1.0344</v>
      </c>
      <c r="AX63" s="40">
        <v>1.0344</v>
      </c>
      <c r="AY63" s="40">
        <v>1.0344</v>
      </c>
      <c r="AZ63" s="40">
        <v>1.0521</v>
      </c>
      <c r="BA63" s="40">
        <v>1.0521</v>
      </c>
      <c r="BB63" s="40">
        <v>1.0521</v>
      </c>
      <c r="BC63" s="40">
        <v>1.0521</v>
      </c>
      <c r="BD63" s="40">
        <v>1.0521</v>
      </c>
      <c r="BE63" s="40">
        <v>1.0521</v>
      </c>
      <c r="BF63" s="40">
        <v>1.0521</v>
      </c>
      <c r="BG63" s="40">
        <v>1.0521</v>
      </c>
      <c r="BH63" s="40">
        <v>1.0521</v>
      </c>
      <c r="BI63" s="40">
        <v>1.0521</v>
      </c>
      <c r="BJ63" s="40">
        <v>1.0521</v>
      </c>
      <c r="BK63" s="40">
        <v>1.0521</v>
      </c>
      <c r="BL63" s="40">
        <v>1.0701000000000001</v>
      </c>
      <c r="BM63" s="40">
        <v>1.0701000000000001</v>
      </c>
      <c r="BN63" s="40">
        <v>1.0701000000000001</v>
      </c>
      <c r="BO63" s="40">
        <v>1.0701000000000001</v>
      </c>
      <c r="BP63" s="40">
        <v>1.0701000000000001</v>
      </c>
      <c r="BQ63" s="40">
        <v>1.0701000000000001</v>
      </c>
      <c r="BR63" s="40">
        <v>1.0701000000000001</v>
      </c>
      <c r="BS63" s="40">
        <v>1.0701000000000001</v>
      </c>
      <c r="BT63" s="40">
        <v>1.0701000000000001</v>
      </c>
      <c r="BU63" s="40">
        <v>1.0701000000000001</v>
      </c>
      <c r="BV63" s="40">
        <v>1.0701000000000001</v>
      </c>
      <c r="BW63" s="40">
        <v>1.0701000000000001</v>
      </c>
      <c r="BX63" s="40">
        <v>1.0883</v>
      </c>
      <c r="BY63" s="40">
        <v>1.0883</v>
      </c>
      <c r="BZ63" s="40">
        <v>1.0883</v>
      </c>
      <c r="CA63" s="40">
        <v>1.0883</v>
      </c>
    </row>
    <row r="64" spans="1:79" x14ac:dyDescent="0.3">
      <c r="A64" s="9">
        <v>1</v>
      </c>
      <c r="B64" s="16" t="s">
        <v>2934</v>
      </c>
      <c r="C64" s="440" t="s">
        <v>2946</v>
      </c>
      <c r="D64" s="11" t="s">
        <v>2825</v>
      </c>
      <c r="E64" s="9" t="s">
        <v>2854</v>
      </c>
      <c r="F64" s="9" t="s">
        <v>2947</v>
      </c>
      <c r="G64" s="9" t="s">
        <v>2948</v>
      </c>
      <c r="H64" s="12" t="s">
        <v>2949</v>
      </c>
      <c r="I64" s="13">
        <v>160</v>
      </c>
      <c r="J64" s="14">
        <v>1.2</v>
      </c>
      <c r="K64" s="24">
        <v>42796</v>
      </c>
      <c r="L64" s="24">
        <v>42956</v>
      </c>
      <c r="M64" s="689">
        <v>42956</v>
      </c>
      <c r="N64" s="40">
        <v>0</v>
      </c>
      <c r="O64" s="40">
        <v>1.0170999999999999</v>
      </c>
      <c r="P64" s="40">
        <v>1.0170999999999999</v>
      </c>
      <c r="Q64" s="40">
        <v>1.0170999999999999</v>
      </c>
      <c r="R64" s="40">
        <v>1.0170999999999999</v>
      </c>
      <c r="S64" s="40">
        <v>1.0170999999999999</v>
      </c>
      <c r="T64" s="40">
        <v>1.0170999999999999</v>
      </c>
      <c r="U64" s="40">
        <v>1.0170999999999999</v>
      </c>
      <c r="V64" s="40">
        <v>1.0170999999999999</v>
      </c>
      <c r="W64" s="40">
        <v>1.0170999999999999</v>
      </c>
      <c r="X64" s="40">
        <v>1.0170999999999999</v>
      </c>
      <c r="Y64" s="40">
        <v>1.0170999999999999</v>
      </c>
      <c r="Z64" s="40">
        <v>1.0170999999999999</v>
      </c>
      <c r="AA64" s="40">
        <v>1.0344</v>
      </c>
      <c r="AB64" s="40">
        <v>1.0344</v>
      </c>
      <c r="AC64" s="40">
        <v>1.0344</v>
      </c>
      <c r="AD64" s="40">
        <v>1.0344</v>
      </c>
      <c r="AE64" s="40">
        <v>1.0344</v>
      </c>
      <c r="AF64" s="40">
        <v>1.0344</v>
      </c>
      <c r="AG64" s="40">
        <v>1.0344</v>
      </c>
      <c r="AH64" s="40">
        <v>1.0344</v>
      </c>
      <c r="AI64" s="40">
        <v>1.0344</v>
      </c>
      <c r="AJ64" s="40">
        <v>1.0344</v>
      </c>
      <c r="AK64" s="40">
        <v>1.0344</v>
      </c>
      <c r="AL64" s="40">
        <v>1.0344</v>
      </c>
      <c r="AM64" s="40">
        <v>1.0521</v>
      </c>
      <c r="AN64" s="40">
        <v>1.0521</v>
      </c>
      <c r="AO64" s="40">
        <v>1.0521</v>
      </c>
      <c r="AP64" s="40">
        <v>1.0521</v>
      </c>
      <c r="AQ64" s="40">
        <v>1.0521</v>
      </c>
      <c r="AR64" s="40">
        <v>1.0521</v>
      </c>
      <c r="AS64" s="40">
        <v>1.0521</v>
      </c>
      <c r="AT64" s="40">
        <v>1.0521</v>
      </c>
      <c r="AU64" s="40">
        <v>1.0521</v>
      </c>
      <c r="AV64" s="40">
        <v>1.0521</v>
      </c>
      <c r="AW64" s="40">
        <v>1.0521</v>
      </c>
      <c r="AX64" s="40">
        <v>1.0521</v>
      </c>
      <c r="AY64" s="40">
        <v>1.0701000000000001</v>
      </c>
      <c r="AZ64" s="40">
        <v>1.0701000000000001</v>
      </c>
      <c r="BA64" s="40">
        <v>1.0701000000000001</v>
      </c>
      <c r="BB64" s="40">
        <v>1.0701000000000001</v>
      </c>
      <c r="BC64" s="40">
        <v>1.0701000000000001</v>
      </c>
      <c r="BD64" s="40">
        <v>1.0701000000000001</v>
      </c>
      <c r="BE64" s="40">
        <v>1.0701000000000001</v>
      </c>
      <c r="BF64" s="40">
        <v>1.0701000000000001</v>
      </c>
      <c r="BG64" s="40">
        <v>1.0701000000000001</v>
      </c>
      <c r="BH64" s="40">
        <v>1.0701000000000001</v>
      </c>
      <c r="BI64" s="40">
        <v>1.0701000000000001</v>
      </c>
      <c r="BJ64" s="40">
        <v>1.0701000000000001</v>
      </c>
      <c r="BK64" s="40">
        <v>1.0883</v>
      </c>
      <c r="BL64" s="40">
        <v>1.0883</v>
      </c>
      <c r="BM64" s="40">
        <v>1.0883</v>
      </c>
      <c r="BN64" s="40">
        <v>1.0883</v>
      </c>
      <c r="BO64" s="40">
        <v>1.0883</v>
      </c>
      <c r="BP64" s="40">
        <v>1.0883</v>
      </c>
      <c r="BQ64" s="40">
        <v>1.0883</v>
      </c>
      <c r="BR64" s="40">
        <v>1.0883</v>
      </c>
      <c r="BS64" s="40">
        <v>1.0883</v>
      </c>
      <c r="BT64" s="40">
        <v>1.0883</v>
      </c>
      <c r="BU64" s="40">
        <v>1.0883</v>
      </c>
      <c r="BV64" s="40">
        <v>1.0883</v>
      </c>
      <c r="BW64" s="40">
        <v>1.1069</v>
      </c>
      <c r="BX64" s="40">
        <v>1.1069</v>
      </c>
      <c r="BY64" s="40">
        <v>1.1069</v>
      </c>
      <c r="BZ64" s="40">
        <v>1.1069</v>
      </c>
      <c r="CA64" s="40">
        <v>1.1069</v>
      </c>
    </row>
    <row r="65" spans="1:79" x14ac:dyDescent="0.3">
      <c r="A65" s="9">
        <v>1</v>
      </c>
      <c r="B65" s="16" t="s">
        <v>2934</v>
      </c>
      <c r="C65" s="440" t="s">
        <v>2950</v>
      </c>
      <c r="D65" s="11" t="s">
        <v>2815</v>
      </c>
      <c r="E65" s="9" t="s">
        <v>2936</v>
      </c>
      <c r="F65" s="9" t="s">
        <v>2951</v>
      </c>
      <c r="G65" s="9" t="s">
        <v>2952</v>
      </c>
      <c r="H65" s="12" t="s">
        <v>2953</v>
      </c>
      <c r="I65" s="13">
        <v>158.91999999999999</v>
      </c>
      <c r="J65" s="14">
        <v>1.415</v>
      </c>
      <c r="K65" s="24">
        <v>42796</v>
      </c>
      <c r="L65" s="24">
        <v>43042</v>
      </c>
      <c r="M65" s="689">
        <v>43042</v>
      </c>
      <c r="N65" s="40">
        <v>0</v>
      </c>
      <c r="O65" s="40">
        <v>0</v>
      </c>
      <c r="P65" s="40">
        <v>0</v>
      </c>
      <c r="Q65" s="40">
        <v>0</v>
      </c>
      <c r="R65" s="40">
        <v>1.0170999999999999</v>
      </c>
      <c r="S65" s="40">
        <v>1.0170999999999999</v>
      </c>
      <c r="T65" s="40">
        <v>1.0170999999999999</v>
      </c>
      <c r="U65" s="40">
        <v>1.0170999999999999</v>
      </c>
      <c r="V65" s="40">
        <v>1.0170999999999999</v>
      </c>
      <c r="W65" s="40">
        <v>1.0170999999999999</v>
      </c>
      <c r="X65" s="40">
        <v>1.0170999999999999</v>
      </c>
      <c r="Y65" s="40">
        <v>1.0170999999999999</v>
      </c>
      <c r="Z65" s="40">
        <v>1.0170999999999999</v>
      </c>
      <c r="AA65" s="40">
        <v>1.0170999999999999</v>
      </c>
      <c r="AB65" s="40">
        <v>1.0170999999999999</v>
      </c>
      <c r="AC65" s="40">
        <v>1.0170999999999999</v>
      </c>
      <c r="AD65" s="40">
        <v>1.0344</v>
      </c>
      <c r="AE65" s="40">
        <v>1.0344</v>
      </c>
      <c r="AF65" s="40">
        <v>1.0344</v>
      </c>
      <c r="AG65" s="40">
        <v>1.0344</v>
      </c>
      <c r="AH65" s="40">
        <v>1.0344</v>
      </c>
      <c r="AI65" s="40">
        <v>1.0344</v>
      </c>
      <c r="AJ65" s="40">
        <v>1.0344</v>
      </c>
      <c r="AK65" s="40">
        <v>1.0344</v>
      </c>
      <c r="AL65" s="40">
        <v>1.0344</v>
      </c>
      <c r="AM65" s="40">
        <v>1.0344</v>
      </c>
      <c r="AN65" s="40">
        <v>1.0344</v>
      </c>
      <c r="AO65" s="40">
        <v>1.0344</v>
      </c>
      <c r="AP65" s="40">
        <v>1.0521</v>
      </c>
      <c r="AQ65" s="40">
        <v>1.0521</v>
      </c>
      <c r="AR65" s="40">
        <v>1.0521</v>
      </c>
      <c r="AS65" s="40">
        <v>1.0521</v>
      </c>
      <c r="AT65" s="40">
        <v>1.0521</v>
      </c>
      <c r="AU65" s="40">
        <v>1.0521</v>
      </c>
      <c r="AV65" s="40">
        <v>1.0521</v>
      </c>
      <c r="AW65" s="40">
        <v>1.0521</v>
      </c>
      <c r="AX65" s="40">
        <v>1.0521</v>
      </c>
      <c r="AY65" s="40">
        <v>1.0521</v>
      </c>
      <c r="AZ65" s="40">
        <v>1.0521</v>
      </c>
      <c r="BA65" s="40">
        <v>1.0521</v>
      </c>
      <c r="BB65" s="40">
        <v>1.0701000000000001</v>
      </c>
      <c r="BC65" s="40">
        <v>1.0701000000000001</v>
      </c>
      <c r="BD65" s="40">
        <v>1.0701000000000001</v>
      </c>
      <c r="BE65" s="40">
        <v>1.0701000000000001</v>
      </c>
      <c r="BF65" s="40">
        <v>1.0701000000000001</v>
      </c>
      <c r="BG65" s="40">
        <v>1.0701000000000001</v>
      </c>
      <c r="BH65" s="40">
        <v>1.0701000000000001</v>
      </c>
      <c r="BI65" s="40">
        <v>1.0701000000000001</v>
      </c>
      <c r="BJ65" s="40">
        <v>1.0701000000000001</v>
      </c>
      <c r="BK65" s="40">
        <v>1.0701000000000001</v>
      </c>
      <c r="BL65" s="40">
        <v>1.0701000000000001</v>
      </c>
      <c r="BM65" s="40">
        <v>1.0701000000000001</v>
      </c>
      <c r="BN65" s="40">
        <v>1.0883</v>
      </c>
      <c r="BO65" s="40">
        <v>1.0883</v>
      </c>
      <c r="BP65" s="40">
        <v>1.0883</v>
      </c>
      <c r="BQ65" s="40">
        <v>1.0883</v>
      </c>
      <c r="BR65" s="40">
        <v>1.0883</v>
      </c>
      <c r="BS65" s="40">
        <v>1.0883</v>
      </c>
      <c r="BT65" s="40">
        <v>1.0883</v>
      </c>
      <c r="BU65" s="40">
        <v>1.0883</v>
      </c>
      <c r="BV65" s="40">
        <v>1.0883</v>
      </c>
      <c r="BW65" s="40">
        <v>1.0883</v>
      </c>
      <c r="BX65" s="40">
        <v>1.0883</v>
      </c>
      <c r="BY65" s="40">
        <v>1.0883</v>
      </c>
      <c r="BZ65" s="40">
        <v>1.1069</v>
      </c>
      <c r="CA65" s="40">
        <v>1.1069</v>
      </c>
    </row>
    <row r="66" spans="1:79" x14ac:dyDescent="0.3">
      <c r="A66" s="9">
        <v>1</v>
      </c>
      <c r="B66" s="16" t="s">
        <v>2934</v>
      </c>
      <c r="C66" s="440" t="s">
        <v>2954</v>
      </c>
      <c r="D66" s="498" t="s">
        <v>2815</v>
      </c>
      <c r="E66" s="439" t="s">
        <v>2816</v>
      </c>
      <c r="F66" s="439" t="s">
        <v>2955</v>
      </c>
      <c r="G66" s="439" t="s">
        <v>2956</v>
      </c>
      <c r="H66" s="439" t="s">
        <v>2957</v>
      </c>
      <c r="I66" s="13">
        <v>160</v>
      </c>
      <c r="J66" s="14">
        <v>1.62</v>
      </c>
      <c r="K66" s="24">
        <v>42825</v>
      </c>
      <c r="L66" s="24" t="s">
        <v>3707</v>
      </c>
      <c r="M66" s="439" t="s">
        <v>5735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0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0</v>
      </c>
      <c r="BP66" s="40">
        <v>0</v>
      </c>
      <c r="BQ66" s="40">
        <v>0</v>
      </c>
      <c r="BR66" s="40">
        <v>0</v>
      </c>
      <c r="BS66" s="40">
        <v>0</v>
      </c>
      <c r="BT66" s="40">
        <v>0</v>
      </c>
      <c r="BU66" s="40">
        <v>0</v>
      </c>
      <c r="BV66" s="40">
        <v>0</v>
      </c>
      <c r="BW66" s="40">
        <v>0</v>
      </c>
      <c r="BX66" s="40">
        <v>0</v>
      </c>
      <c r="BY66" s="40">
        <v>0</v>
      </c>
      <c r="BZ66" s="40">
        <v>0</v>
      </c>
      <c r="CA66" s="40">
        <v>0</v>
      </c>
    </row>
    <row r="67" spans="1:79" x14ac:dyDescent="0.3">
      <c r="A67" s="9">
        <v>1</v>
      </c>
      <c r="B67" s="17" t="s">
        <v>2958</v>
      </c>
      <c r="C67" s="441" t="s">
        <v>2959</v>
      </c>
      <c r="D67" s="11" t="s">
        <v>2960</v>
      </c>
      <c r="E67" s="9" t="s">
        <v>2961</v>
      </c>
      <c r="F67" s="9" t="s">
        <v>2962</v>
      </c>
      <c r="G67" s="9" t="s">
        <v>2963</v>
      </c>
      <c r="H67" s="12" t="s">
        <v>6709</v>
      </c>
      <c r="I67" s="13">
        <v>110</v>
      </c>
      <c r="J67" s="14">
        <v>12.5</v>
      </c>
      <c r="K67" s="24">
        <v>42747</v>
      </c>
      <c r="L67" s="24">
        <v>44162</v>
      </c>
      <c r="M67" s="689">
        <v>44162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40">
        <v>0</v>
      </c>
      <c r="BA67" s="40">
        <v>0</v>
      </c>
      <c r="BB67" s="40">
        <v>1.0170999999999999</v>
      </c>
      <c r="BC67" s="40">
        <v>1.0170999999999999</v>
      </c>
      <c r="BD67" s="40">
        <v>1.0170999999999999</v>
      </c>
      <c r="BE67" s="40">
        <v>1.0170999999999999</v>
      </c>
      <c r="BF67" s="40">
        <v>1.0170999999999999</v>
      </c>
      <c r="BG67" s="40">
        <v>1.0170999999999999</v>
      </c>
      <c r="BH67" s="40">
        <v>1.0170999999999999</v>
      </c>
      <c r="BI67" s="40">
        <v>1.0170999999999999</v>
      </c>
      <c r="BJ67" s="40">
        <v>1.0170999999999999</v>
      </c>
      <c r="BK67" s="40">
        <v>1.0170999999999999</v>
      </c>
      <c r="BL67" s="40">
        <v>1.0170999999999999</v>
      </c>
      <c r="BM67" s="40">
        <v>1.0170999999999999</v>
      </c>
      <c r="BN67" s="40">
        <v>1.0344</v>
      </c>
      <c r="BO67" s="40">
        <v>1.0344</v>
      </c>
      <c r="BP67" s="40">
        <v>1.0344</v>
      </c>
      <c r="BQ67" s="40">
        <v>1.0344</v>
      </c>
      <c r="BR67" s="40">
        <v>1.0344</v>
      </c>
      <c r="BS67" s="40">
        <v>1.0344</v>
      </c>
      <c r="BT67" s="40">
        <v>1.0344</v>
      </c>
      <c r="BU67" s="40">
        <v>1.0344</v>
      </c>
      <c r="BV67" s="40">
        <v>1.0344</v>
      </c>
      <c r="BW67" s="40">
        <v>1.0344</v>
      </c>
      <c r="BX67" s="40">
        <v>1.0344</v>
      </c>
      <c r="BY67" s="40">
        <v>1.0344</v>
      </c>
      <c r="BZ67" s="40">
        <v>1.0521</v>
      </c>
      <c r="CA67" s="40">
        <v>1.0521</v>
      </c>
    </row>
    <row r="68" spans="1:79" x14ac:dyDescent="0.3">
      <c r="A68" s="9">
        <v>1</v>
      </c>
      <c r="B68" s="17" t="s">
        <v>2958</v>
      </c>
      <c r="C68" s="441" t="s">
        <v>2964</v>
      </c>
      <c r="D68" s="11" t="s">
        <v>2960</v>
      </c>
      <c r="E68" s="9" t="s">
        <v>2965</v>
      </c>
      <c r="F68" s="9" t="s">
        <v>2966</v>
      </c>
      <c r="G68" s="9" t="s">
        <v>5748</v>
      </c>
      <c r="H68" s="12" t="s">
        <v>2967</v>
      </c>
      <c r="I68" s="13">
        <v>110</v>
      </c>
      <c r="J68" s="14">
        <v>2</v>
      </c>
      <c r="K68" s="24">
        <v>42796</v>
      </c>
      <c r="L68" s="24">
        <v>42972</v>
      </c>
      <c r="M68" s="689">
        <v>42972</v>
      </c>
      <c r="N68" s="40">
        <v>0</v>
      </c>
      <c r="O68" s="40">
        <v>1.0170999999999999</v>
      </c>
      <c r="P68" s="40">
        <v>1.0170999999999999</v>
      </c>
      <c r="Q68" s="40">
        <v>1.0170999999999999</v>
      </c>
      <c r="R68" s="40">
        <v>1.0170999999999999</v>
      </c>
      <c r="S68" s="40">
        <v>1.0170999999999999</v>
      </c>
      <c r="T68" s="40">
        <v>1.0170999999999999</v>
      </c>
      <c r="U68" s="40">
        <v>1.0170999999999999</v>
      </c>
      <c r="V68" s="40">
        <v>1.0170999999999999</v>
      </c>
      <c r="W68" s="40">
        <v>1.0170999999999999</v>
      </c>
      <c r="X68" s="40">
        <v>1.0170999999999999</v>
      </c>
      <c r="Y68" s="40">
        <v>1.0170999999999999</v>
      </c>
      <c r="Z68" s="40">
        <v>1.0170999999999999</v>
      </c>
      <c r="AA68" s="40">
        <v>1.0344</v>
      </c>
      <c r="AB68" s="40">
        <v>1.0344</v>
      </c>
      <c r="AC68" s="40">
        <v>1.0344</v>
      </c>
      <c r="AD68" s="40">
        <v>1.0344</v>
      </c>
      <c r="AE68" s="40">
        <v>1.0344</v>
      </c>
      <c r="AF68" s="40">
        <v>1.0344</v>
      </c>
      <c r="AG68" s="40">
        <v>1.0344</v>
      </c>
      <c r="AH68" s="40">
        <v>1.0344</v>
      </c>
      <c r="AI68" s="40">
        <v>1.0344</v>
      </c>
      <c r="AJ68" s="40">
        <v>1.0344</v>
      </c>
      <c r="AK68" s="40">
        <v>1.0344</v>
      </c>
      <c r="AL68" s="40">
        <v>1.0344</v>
      </c>
      <c r="AM68" s="40">
        <v>1.0521</v>
      </c>
      <c r="AN68" s="40">
        <v>1.0521</v>
      </c>
      <c r="AO68" s="40">
        <v>1.0521</v>
      </c>
      <c r="AP68" s="40">
        <v>1.0521</v>
      </c>
      <c r="AQ68" s="40">
        <v>1.0521</v>
      </c>
      <c r="AR68" s="40">
        <v>1.0521</v>
      </c>
      <c r="AS68" s="40">
        <v>1.0521</v>
      </c>
      <c r="AT68" s="40">
        <v>1.0521</v>
      </c>
      <c r="AU68" s="40">
        <v>1.0521</v>
      </c>
      <c r="AV68" s="40">
        <v>1.0521</v>
      </c>
      <c r="AW68" s="40">
        <v>1.0521</v>
      </c>
      <c r="AX68" s="40">
        <v>1.0521</v>
      </c>
      <c r="AY68" s="40">
        <v>1.0701000000000001</v>
      </c>
      <c r="AZ68" s="40">
        <v>1.0701000000000001</v>
      </c>
      <c r="BA68" s="40">
        <v>1.0701000000000001</v>
      </c>
      <c r="BB68" s="40">
        <v>1.0701000000000001</v>
      </c>
      <c r="BC68" s="40">
        <v>1.0701000000000001</v>
      </c>
      <c r="BD68" s="40">
        <v>1.0701000000000001</v>
      </c>
      <c r="BE68" s="40">
        <v>1.0701000000000001</v>
      </c>
      <c r="BF68" s="40">
        <v>1.0701000000000001</v>
      </c>
      <c r="BG68" s="40">
        <v>1.0701000000000001</v>
      </c>
      <c r="BH68" s="40">
        <v>1.0701000000000001</v>
      </c>
      <c r="BI68" s="40">
        <v>1.0701000000000001</v>
      </c>
      <c r="BJ68" s="40">
        <v>1.0701000000000001</v>
      </c>
      <c r="BK68" s="40">
        <v>1.0883</v>
      </c>
      <c r="BL68" s="40">
        <v>1.0883</v>
      </c>
      <c r="BM68" s="40">
        <v>1.0883</v>
      </c>
      <c r="BN68" s="40">
        <v>1.0883</v>
      </c>
      <c r="BO68" s="40">
        <v>1.0883</v>
      </c>
      <c r="BP68" s="40">
        <v>1.0883</v>
      </c>
      <c r="BQ68" s="40">
        <v>1.0883</v>
      </c>
      <c r="BR68" s="40">
        <v>1.0883</v>
      </c>
      <c r="BS68" s="40">
        <v>1.0883</v>
      </c>
      <c r="BT68" s="40">
        <v>1.0883</v>
      </c>
      <c r="BU68" s="40">
        <v>1.0883</v>
      </c>
      <c r="BV68" s="40">
        <v>1.0883</v>
      </c>
      <c r="BW68" s="40">
        <v>1.1069</v>
      </c>
      <c r="BX68" s="40">
        <v>1.1069</v>
      </c>
      <c r="BY68" s="40">
        <v>1.1069</v>
      </c>
      <c r="BZ68" s="40">
        <v>1.1069</v>
      </c>
      <c r="CA68" s="40">
        <v>1.1069</v>
      </c>
    </row>
    <row r="69" spans="1:79" ht="20.399999999999999" x14ac:dyDescent="0.3">
      <c r="A69" s="9">
        <v>1</v>
      </c>
      <c r="B69" s="18" t="s">
        <v>2968</v>
      </c>
      <c r="C69" s="442" t="s">
        <v>2969</v>
      </c>
      <c r="D69" s="11" t="s">
        <v>2825</v>
      </c>
      <c r="E69" s="9" t="s">
        <v>2826</v>
      </c>
      <c r="F69" s="9" t="s">
        <v>2860</v>
      </c>
      <c r="G69" s="9" t="s">
        <v>2970</v>
      </c>
      <c r="H69" s="12" t="s">
        <v>6710</v>
      </c>
      <c r="I69" s="13">
        <v>105</v>
      </c>
      <c r="J69" s="14">
        <v>1.2</v>
      </c>
      <c r="K69" s="24">
        <v>42758</v>
      </c>
      <c r="L69" s="24">
        <v>44134</v>
      </c>
      <c r="M69" s="689">
        <v>44134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0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1.0170999999999999</v>
      </c>
      <c r="BB69" s="40">
        <v>1.0170999999999999</v>
      </c>
      <c r="BC69" s="40">
        <v>1.0170999999999999</v>
      </c>
      <c r="BD69" s="40">
        <v>1.0170999999999999</v>
      </c>
      <c r="BE69" s="40">
        <v>1.0170999999999999</v>
      </c>
      <c r="BF69" s="40">
        <v>1.0170999999999999</v>
      </c>
      <c r="BG69" s="40">
        <v>1.0170999999999999</v>
      </c>
      <c r="BH69" s="40">
        <v>1.0170999999999999</v>
      </c>
      <c r="BI69" s="40">
        <v>1.0170999999999999</v>
      </c>
      <c r="BJ69" s="40">
        <v>1.0170999999999999</v>
      </c>
      <c r="BK69" s="40">
        <v>1.0170999999999999</v>
      </c>
      <c r="BL69" s="40">
        <v>1.0170999999999999</v>
      </c>
      <c r="BM69" s="40">
        <v>1.0344</v>
      </c>
      <c r="BN69" s="40">
        <v>1.0344</v>
      </c>
      <c r="BO69" s="40">
        <v>1.0344</v>
      </c>
      <c r="BP69" s="40">
        <v>1.0344</v>
      </c>
      <c r="BQ69" s="40">
        <v>1.0344</v>
      </c>
      <c r="BR69" s="40">
        <v>1.0344</v>
      </c>
      <c r="BS69" s="40">
        <v>1.0344</v>
      </c>
      <c r="BT69" s="40">
        <v>1.0344</v>
      </c>
      <c r="BU69" s="40">
        <v>1.0344</v>
      </c>
      <c r="BV69" s="40">
        <v>1.0344</v>
      </c>
      <c r="BW69" s="40">
        <v>1.0344</v>
      </c>
      <c r="BX69" s="40">
        <v>1.0344</v>
      </c>
      <c r="BY69" s="40">
        <v>1.0521</v>
      </c>
      <c r="BZ69" s="40">
        <v>1.0521</v>
      </c>
      <c r="CA69" s="40">
        <v>1.0521</v>
      </c>
    </row>
    <row r="70" spans="1:79" ht="20.399999999999999" x14ac:dyDescent="0.3">
      <c r="A70" s="9">
        <v>1</v>
      </c>
      <c r="B70" s="18" t="s">
        <v>2968</v>
      </c>
      <c r="C70" s="442" t="s">
        <v>2972</v>
      </c>
      <c r="D70" s="11" t="s">
        <v>2825</v>
      </c>
      <c r="E70" s="9" t="s">
        <v>2826</v>
      </c>
      <c r="F70" s="9" t="s">
        <v>2860</v>
      </c>
      <c r="G70" s="9" t="s">
        <v>2973</v>
      </c>
      <c r="H70" s="12" t="s">
        <v>6711</v>
      </c>
      <c r="I70" s="13">
        <v>105</v>
      </c>
      <c r="J70" s="14">
        <v>1.01</v>
      </c>
      <c r="K70" s="24">
        <v>42825</v>
      </c>
      <c r="L70" s="24">
        <v>44131</v>
      </c>
      <c r="M70" s="689">
        <v>44131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1.0170999999999999</v>
      </c>
      <c r="BB70" s="40">
        <v>1.0170999999999999</v>
      </c>
      <c r="BC70" s="40">
        <v>1.0170999999999999</v>
      </c>
      <c r="BD70" s="40">
        <v>1.0170999999999999</v>
      </c>
      <c r="BE70" s="40">
        <v>1.0170999999999999</v>
      </c>
      <c r="BF70" s="40">
        <v>1.0170999999999999</v>
      </c>
      <c r="BG70" s="40">
        <v>1.0170999999999999</v>
      </c>
      <c r="BH70" s="40">
        <v>1.0170999999999999</v>
      </c>
      <c r="BI70" s="40">
        <v>1.0170999999999999</v>
      </c>
      <c r="BJ70" s="40">
        <v>1.0170999999999999</v>
      </c>
      <c r="BK70" s="40">
        <v>1.0170999999999999</v>
      </c>
      <c r="BL70" s="40">
        <v>1.0170999999999999</v>
      </c>
      <c r="BM70" s="40">
        <v>1.0344</v>
      </c>
      <c r="BN70" s="40">
        <v>1.0344</v>
      </c>
      <c r="BO70" s="40">
        <v>1.0344</v>
      </c>
      <c r="BP70" s="40">
        <v>1.0344</v>
      </c>
      <c r="BQ70" s="40">
        <v>1.0344</v>
      </c>
      <c r="BR70" s="40">
        <v>1.0344</v>
      </c>
      <c r="BS70" s="40">
        <v>1.0344</v>
      </c>
      <c r="BT70" s="40">
        <v>1.0344</v>
      </c>
      <c r="BU70" s="40">
        <v>1.0344</v>
      </c>
      <c r="BV70" s="40">
        <v>1.0344</v>
      </c>
      <c r="BW70" s="40">
        <v>1.0344</v>
      </c>
      <c r="BX70" s="40">
        <v>1.0344</v>
      </c>
      <c r="BY70" s="40">
        <v>1.0521</v>
      </c>
      <c r="BZ70" s="40">
        <v>1.0521</v>
      </c>
      <c r="CA70" s="40">
        <v>1.0521</v>
      </c>
    </row>
    <row r="71" spans="1:79" x14ac:dyDescent="0.3">
      <c r="A71" s="9">
        <v>1</v>
      </c>
      <c r="B71" s="18" t="s">
        <v>2968</v>
      </c>
      <c r="C71" s="442" t="s">
        <v>2974</v>
      </c>
      <c r="D71" s="11" t="s">
        <v>2825</v>
      </c>
      <c r="E71" s="9" t="s">
        <v>2826</v>
      </c>
      <c r="F71" s="9" t="s">
        <v>2860</v>
      </c>
      <c r="G71" s="9" t="s">
        <v>2975</v>
      </c>
      <c r="H71" s="12" t="s">
        <v>2971</v>
      </c>
      <c r="I71" s="13">
        <v>105</v>
      </c>
      <c r="J71" s="14">
        <v>1.65</v>
      </c>
      <c r="K71" s="24">
        <v>42758</v>
      </c>
      <c r="L71" s="24">
        <v>43895</v>
      </c>
      <c r="M71" s="689">
        <v>43895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1.0170999999999999</v>
      </c>
      <c r="AU71" s="40">
        <v>1.0170999999999999</v>
      </c>
      <c r="AV71" s="40">
        <v>1.0170999999999999</v>
      </c>
      <c r="AW71" s="40">
        <v>1.0170999999999999</v>
      </c>
      <c r="AX71" s="40">
        <v>1.0170999999999999</v>
      </c>
      <c r="AY71" s="40">
        <v>1.0170999999999999</v>
      </c>
      <c r="AZ71" s="40">
        <v>1.0170999999999999</v>
      </c>
      <c r="BA71" s="40">
        <v>1.0170999999999999</v>
      </c>
      <c r="BB71" s="40">
        <v>1.0170999999999999</v>
      </c>
      <c r="BC71" s="40">
        <v>1.0170999999999999</v>
      </c>
      <c r="BD71" s="40">
        <v>1.0170999999999999</v>
      </c>
      <c r="BE71" s="40">
        <v>1.0170999999999999</v>
      </c>
      <c r="BF71" s="40">
        <v>1.0344</v>
      </c>
      <c r="BG71" s="40">
        <v>1.0344</v>
      </c>
      <c r="BH71" s="40">
        <v>1.0344</v>
      </c>
      <c r="BI71" s="40">
        <v>1.0344</v>
      </c>
      <c r="BJ71" s="40">
        <v>1.0344</v>
      </c>
      <c r="BK71" s="40">
        <v>1.0344</v>
      </c>
      <c r="BL71" s="40">
        <v>1.0344</v>
      </c>
      <c r="BM71" s="40">
        <v>1.0344</v>
      </c>
      <c r="BN71" s="40">
        <v>1.0344</v>
      </c>
      <c r="BO71" s="40">
        <v>1.0344</v>
      </c>
      <c r="BP71" s="40">
        <v>1.0344</v>
      </c>
      <c r="BQ71" s="40">
        <v>1.0344</v>
      </c>
      <c r="BR71" s="40">
        <v>1.0521</v>
      </c>
      <c r="BS71" s="40">
        <v>1.0521</v>
      </c>
      <c r="BT71" s="40">
        <v>1.0521</v>
      </c>
      <c r="BU71" s="40">
        <v>1.0521</v>
      </c>
      <c r="BV71" s="40">
        <v>1.0521</v>
      </c>
      <c r="BW71" s="40">
        <v>1.0521</v>
      </c>
      <c r="BX71" s="40">
        <v>1.0521</v>
      </c>
      <c r="BY71" s="40">
        <v>1.0521</v>
      </c>
      <c r="BZ71" s="40">
        <v>1.0521</v>
      </c>
      <c r="CA71" s="40">
        <v>1.0521</v>
      </c>
    </row>
    <row r="72" spans="1:79" x14ac:dyDescent="0.3">
      <c r="A72" s="9">
        <v>1</v>
      </c>
      <c r="B72" s="18" t="s">
        <v>2968</v>
      </c>
      <c r="C72" s="442" t="s">
        <v>2976</v>
      </c>
      <c r="D72" s="11" t="s">
        <v>2825</v>
      </c>
      <c r="E72" s="9" t="s">
        <v>2826</v>
      </c>
      <c r="F72" s="9" t="s">
        <v>2977</v>
      </c>
      <c r="G72" s="9" t="s">
        <v>2978</v>
      </c>
      <c r="H72" s="12" t="s">
        <v>2971</v>
      </c>
      <c r="I72" s="13">
        <v>105</v>
      </c>
      <c r="J72" s="14">
        <v>0.51</v>
      </c>
      <c r="K72" s="24">
        <v>42758</v>
      </c>
      <c r="L72" s="24">
        <v>44218</v>
      </c>
      <c r="M72" s="689">
        <v>44218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 s="40">
        <v>0</v>
      </c>
      <c r="BD72" s="40">
        <v>1.0170999999999999</v>
      </c>
      <c r="BE72" s="40">
        <v>1.0170999999999999</v>
      </c>
      <c r="BF72" s="40">
        <v>1.0170999999999999</v>
      </c>
      <c r="BG72" s="40">
        <v>1.0170999999999999</v>
      </c>
      <c r="BH72" s="40">
        <v>1.0170999999999999</v>
      </c>
      <c r="BI72" s="40">
        <v>1.0170999999999999</v>
      </c>
      <c r="BJ72" s="40">
        <v>1.0170999999999999</v>
      </c>
      <c r="BK72" s="40">
        <v>1.0170999999999999</v>
      </c>
      <c r="BL72" s="40">
        <v>1.0170999999999999</v>
      </c>
      <c r="BM72" s="40">
        <v>1.0170999999999999</v>
      </c>
      <c r="BN72" s="40">
        <v>1.0170999999999999</v>
      </c>
      <c r="BO72" s="40">
        <v>1.0170999999999999</v>
      </c>
      <c r="BP72" s="40">
        <v>1.0344</v>
      </c>
      <c r="BQ72" s="40">
        <v>1.0344</v>
      </c>
      <c r="BR72" s="40">
        <v>1.0344</v>
      </c>
      <c r="BS72" s="40">
        <v>1.0344</v>
      </c>
      <c r="BT72" s="40">
        <v>1.0344</v>
      </c>
      <c r="BU72" s="40">
        <v>1.0344</v>
      </c>
      <c r="BV72" s="40">
        <v>1.0344</v>
      </c>
      <c r="BW72" s="40">
        <v>1.0344</v>
      </c>
      <c r="BX72" s="40">
        <v>1.0344</v>
      </c>
      <c r="BY72" s="40">
        <v>1.0344</v>
      </c>
      <c r="BZ72" s="40">
        <v>1.0344</v>
      </c>
      <c r="CA72" s="40">
        <v>1.0344</v>
      </c>
    </row>
    <row r="73" spans="1:79" x14ac:dyDescent="0.3">
      <c r="A73" s="9">
        <v>1</v>
      </c>
      <c r="B73" s="18" t="s">
        <v>2968</v>
      </c>
      <c r="C73" s="442" t="s">
        <v>2979</v>
      </c>
      <c r="D73" s="11" t="s">
        <v>2798</v>
      </c>
      <c r="E73" s="9" t="s">
        <v>2803</v>
      </c>
      <c r="F73" s="9" t="s">
        <v>2980</v>
      </c>
      <c r="G73" s="9" t="s">
        <v>2981</v>
      </c>
      <c r="H73" s="12" t="s">
        <v>2982</v>
      </c>
      <c r="I73" s="13">
        <v>105</v>
      </c>
      <c r="J73" s="14">
        <v>7</v>
      </c>
      <c r="K73" s="24">
        <v>42758</v>
      </c>
      <c r="L73" s="24">
        <v>42952</v>
      </c>
      <c r="M73" s="689">
        <v>42952</v>
      </c>
      <c r="N73" s="40">
        <v>0</v>
      </c>
      <c r="O73" s="40">
        <v>1.0170999999999999</v>
      </c>
      <c r="P73" s="40">
        <v>1.0170999999999999</v>
      </c>
      <c r="Q73" s="40">
        <v>1.0170999999999999</v>
      </c>
      <c r="R73" s="40">
        <v>1.0170999999999999</v>
      </c>
      <c r="S73" s="40">
        <v>1.0170999999999999</v>
      </c>
      <c r="T73" s="40">
        <v>1.0170999999999999</v>
      </c>
      <c r="U73" s="40">
        <v>1.0170999999999999</v>
      </c>
      <c r="V73" s="40">
        <v>1.0170999999999999</v>
      </c>
      <c r="W73" s="40">
        <v>1.0170999999999999</v>
      </c>
      <c r="X73" s="40">
        <v>1.0170999999999999</v>
      </c>
      <c r="Y73" s="40">
        <v>1.0170999999999999</v>
      </c>
      <c r="Z73" s="40">
        <v>1.0170999999999999</v>
      </c>
      <c r="AA73" s="40">
        <v>1.0344</v>
      </c>
      <c r="AB73" s="40">
        <v>1.0344</v>
      </c>
      <c r="AC73" s="40">
        <v>1.0344</v>
      </c>
      <c r="AD73" s="40">
        <v>1.0344</v>
      </c>
      <c r="AE73" s="40">
        <v>1.0344</v>
      </c>
      <c r="AF73" s="40">
        <v>1.0344</v>
      </c>
      <c r="AG73" s="40">
        <v>1.0344</v>
      </c>
      <c r="AH73" s="40">
        <v>1.0344</v>
      </c>
      <c r="AI73" s="40">
        <v>1.0344</v>
      </c>
      <c r="AJ73" s="40">
        <v>1.0344</v>
      </c>
      <c r="AK73" s="40">
        <v>1.0344</v>
      </c>
      <c r="AL73" s="40">
        <v>1.0344</v>
      </c>
      <c r="AM73" s="40">
        <v>1.0521</v>
      </c>
      <c r="AN73" s="40">
        <v>1.0521</v>
      </c>
      <c r="AO73" s="40">
        <v>1.0521</v>
      </c>
      <c r="AP73" s="40">
        <v>1.0521</v>
      </c>
      <c r="AQ73" s="40">
        <v>1.0521</v>
      </c>
      <c r="AR73" s="40">
        <v>1.0521</v>
      </c>
      <c r="AS73" s="40">
        <v>1.0521</v>
      </c>
      <c r="AT73" s="40">
        <v>1.0521</v>
      </c>
      <c r="AU73" s="40">
        <v>1.0521</v>
      </c>
      <c r="AV73" s="40">
        <v>1.0521</v>
      </c>
      <c r="AW73" s="40">
        <v>1.0521</v>
      </c>
      <c r="AX73" s="40">
        <v>1.0521</v>
      </c>
      <c r="AY73" s="40">
        <v>1.0701000000000001</v>
      </c>
      <c r="AZ73" s="40">
        <v>1.0701000000000001</v>
      </c>
      <c r="BA73" s="40">
        <v>1.0701000000000001</v>
      </c>
      <c r="BB73" s="40">
        <v>1.0701000000000001</v>
      </c>
      <c r="BC73" s="40">
        <v>1.0701000000000001</v>
      </c>
      <c r="BD73" s="40">
        <v>1.0701000000000001</v>
      </c>
      <c r="BE73" s="40">
        <v>1.0701000000000001</v>
      </c>
      <c r="BF73" s="40">
        <v>1.0701000000000001</v>
      </c>
      <c r="BG73" s="40">
        <v>1.0701000000000001</v>
      </c>
      <c r="BH73" s="40">
        <v>1.0701000000000001</v>
      </c>
      <c r="BI73" s="40">
        <v>1.0701000000000001</v>
      </c>
      <c r="BJ73" s="40">
        <v>1.0701000000000001</v>
      </c>
      <c r="BK73" s="40">
        <v>1.0883</v>
      </c>
      <c r="BL73" s="40">
        <v>1.0883</v>
      </c>
      <c r="BM73" s="40">
        <v>1.0883</v>
      </c>
      <c r="BN73" s="40">
        <v>1.0883</v>
      </c>
      <c r="BO73" s="40">
        <v>1.0883</v>
      </c>
      <c r="BP73" s="40">
        <v>1.0883</v>
      </c>
      <c r="BQ73" s="40">
        <v>1.0883</v>
      </c>
      <c r="BR73" s="40">
        <v>1.0883</v>
      </c>
      <c r="BS73" s="40">
        <v>1.0883</v>
      </c>
      <c r="BT73" s="40">
        <v>1.0883</v>
      </c>
      <c r="BU73" s="40">
        <v>1.0883</v>
      </c>
      <c r="BV73" s="40">
        <v>1.0883</v>
      </c>
      <c r="BW73" s="40">
        <v>1.1069</v>
      </c>
      <c r="BX73" s="40">
        <v>1.1069</v>
      </c>
      <c r="BY73" s="40">
        <v>1.1069</v>
      </c>
      <c r="BZ73" s="40">
        <v>1.1069</v>
      </c>
      <c r="CA73" s="40">
        <v>1.1069</v>
      </c>
    </row>
    <row r="74" spans="1:79" x14ac:dyDescent="0.3">
      <c r="A74" s="9">
        <v>202</v>
      </c>
      <c r="B74" s="10" t="s">
        <v>2787</v>
      </c>
      <c r="C74" s="437" t="s">
        <v>2983</v>
      </c>
      <c r="D74" s="11" t="s">
        <v>2807</v>
      </c>
      <c r="E74" s="9" t="s">
        <v>2812</v>
      </c>
      <c r="F74" s="9" t="s">
        <v>2984</v>
      </c>
      <c r="G74" s="9" t="s">
        <v>2985</v>
      </c>
      <c r="H74" s="12" t="s">
        <v>2794</v>
      </c>
      <c r="I74" s="13">
        <v>76.23</v>
      </c>
      <c r="J74" s="14">
        <v>50</v>
      </c>
      <c r="K74" s="24">
        <v>42886</v>
      </c>
      <c r="L74" s="24">
        <v>44218</v>
      </c>
      <c r="M74" s="689">
        <v>44218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0</v>
      </c>
      <c r="BD74" s="40">
        <v>1.0170999999999999</v>
      </c>
      <c r="BE74" s="40">
        <v>1.0170999999999999</v>
      </c>
      <c r="BF74" s="40">
        <v>1.0170999999999999</v>
      </c>
      <c r="BG74" s="40">
        <v>1.0170999999999999</v>
      </c>
      <c r="BH74" s="40">
        <v>1.0170999999999999</v>
      </c>
      <c r="BI74" s="40">
        <v>1.0170999999999999</v>
      </c>
      <c r="BJ74" s="40">
        <v>1.0170999999999999</v>
      </c>
      <c r="BK74" s="40">
        <v>1.0170999999999999</v>
      </c>
      <c r="BL74" s="40">
        <v>1.0170999999999999</v>
      </c>
      <c r="BM74" s="40">
        <v>1.0170999999999999</v>
      </c>
      <c r="BN74" s="40">
        <v>1.0170999999999999</v>
      </c>
      <c r="BO74" s="40">
        <v>1.0170999999999999</v>
      </c>
      <c r="BP74" s="40">
        <v>1.0344</v>
      </c>
      <c r="BQ74" s="40">
        <v>1.0344</v>
      </c>
      <c r="BR74" s="40">
        <v>1.0344</v>
      </c>
      <c r="BS74" s="40">
        <v>1.0344</v>
      </c>
      <c r="BT74" s="40">
        <v>1.0344</v>
      </c>
      <c r="BU74" s="40">
        <v>1.0344</v>
      </c>
      <c r="BV74" s="40">
        <v>1.0344</v>
      </c>
      <c r="BW74" s="40">
        <v>1.0344</v>
      </c>
      <c r="BX74" s="40">
        <v>1.0344</v>
      </c>
      <c r="BY74" s="40">
        <v>1.0344</v>
      </c>
      <c r="BZ74" s="40">
        <v>1.0344</v>
      </c>
      <c r="CA74" s="40">
        <v>1.0344</v>
      </c>
    </row>
    <row r="75" spans="1:79" x14ac:dyDescent="0.3">
      <c r="A75" s="9">
        <v>202</v>
      </c>
      <c r="B75" s="10" t="s">
        <v>2787</v>
      </c>
      <c r="C75" s="437" t="s">
        <v>2986</v>
      </c>
      <c r="D75" s="11" t="s">
        <v>2807</v>
      </c>
      <c r="E75" s="9" t="s">
        <v>2812</v>
      </c>
      <c r="F75" s="9" t="s">
        <v>2984</v>
      </c>
      <c r="G75" s="9" t="s">
        <v>2987</v>
      </c>
      <c r="H75" s="12" t="s">
        <v>2794</v>
      </c>
      <c r="I75" s="13">
        <v>76.23</v>
      </c>
      <c r="J75" s="14">
        <v>50</v>
      </c>
      <c r="K75" s="24">
        <v>42886</v>
      </c>
      <c r="L75" s="24">
        <v>43869</v>
      </c>
      <c r="M75" s="689">
        <v>43869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1.0170999999999999</v>
      </c>
      <c r="AT75" s="40">
        <v>1.0170999999999999</v>
      </c>
      <c r="AU75" s="40">
        <v>1.0170999999999999</v>
      </c>
      <c r="AV75" s="40">
        <v>1.0170999999999999</v>
      </c>
      <c r="AW75" s="40">
        <v>1.0170999999999999</v>
      </c>
      <c r="AX75" s="40">
        <v>1.0170999999999999</v>
      </c>
      <c r="AY75" s="40">
        <v>1.0170999999999999</v>
      </c>
      <c r="AZ75" s="40">
        <v>1.0170999999999999</v>
      </c>
      <c r="BA75" s="40">
        <v>1.0170999999999999</v>
      </c>
      <c r="BB75" s="40">
        <v>1.0170999999999999</v>
      </c>
      <c r="BC75" s="40">
        <v>1.0170999999999999</v>
      </c>
      <c r="BD75" s="40">
        <v>1.0170999999999999</v>
      </c>
      <c r="BE75" s="40">
        <v>1.0344</v>
      </c>
      <c r="BF75" s="40">
        <v>1.0344</v>
      </c>
      <c r="BG75" s="40">
        <v>1.0344</v>
      </c>
      <c r="BH75" s="40">
        <v>1.0344</v>
      </c>
      <c r="BI75" s="40">
        <v>1.0344</v>
      </c>
      <c r="BJ75" s="40">
        <v>1.0344</v>
      </c>
      <c r="BK75" s="40">
        <v>1.0344</v>
      </c>
      <c r="BL75" s="40">
        <v>1.0344</v>
      </c>
      <c r="BM75" s="40">
        <v>1.0344</v>
      </c>
      <c r="BN75" s="40">
        <v>1.0344</v>
      </c>
      <c r="BO75" s="40">
        <v>1.0344</v>
      </c>
      <c r="BP75" s="40">
        <v>1.0344</v>
      </c>
      <c r="BQ75" s="40">
        <v>1.0521</v>
      </c>
      <c r="BR75" s="40">
        <v>1.0521</v>
      </c>
      <c r="BS75" s="40">
        <v>1.0521</v>
      </c>
      <c r="BT75" s="40">
        <v>1.0521</v>
      </c>
      <c r="BU75" s="40">
        <v>1.0521</v>
      </c>
      <c r="BV75" s="40">
        <v>1.0521</v>
      </c>
      <c r="BW75" s="40">
        <v>1.0521</v>
      </c>
      <c r="BX75" s="40">
        <v>1.0521</v>
      </c>
      <c r="BY75" s="40">
        <v>1.0521</v>
      </c>
      <c r="BZ75" s="40">
        <v>1.0521</v>
      </c>
      <c r="CA75" s="40">
        <v>1.0521</v>
      </c>
    </row>
    <row r="76" spans="1:79" x14ac:dyDescent="0.3">
      <c r="A76" s="9">
        <v>202</v>
      </c>
      <c r="B76" s="10" t="s">
        <v>2787</v>
      </c>
      <c r="C76" s="437" t="s">
        <v>2988</v>
      </c>
      <c r="D76" s="11" t="s">
        <v>2807</v>
      </c>
      <c r="E76" s="9" t="s">
        <v>2812</v>
      </c>
      <c r="F76" s="9" t="s">
        <v>2984</v>
      </c>
      <c r="G76" s="9" t="s">
        <v>2989</v>
      </c>
      <c r="H76" s="12" t="s">
        <v>2794</v>
      </c>
      <c r="I76" s="13">
        <v>76.23</v>
      </c>
      <c r="J76" s="14">
        <v>50</v>
      </c>
      <c r="K76" s="24">
        <v>42886</v>
      </c>
      <c r="L76" s="24">
        <v>44218</v>
      </c>
      <c r="M76" s="689">
        <v>44218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0</v>
      </c>
      <c r="AU76" s="40">
        <v>0</v>
      </c>
      <c r="AV76" s="40">
        <v>0</v>
      </c>
      <c r="AW76" s="40">
        <v>0</v>
      </c>
      <c r="AX76" s="40">
        <v>0</v>
      </c>
      <c r="AY76" s="40">
        <v>0</v>
      </c>
      <c r="AZ76" s="40">
        <v>0</v>
      </c>
      <c r="BA76" s="40">
        <v>0</v>
      </c>
      <c r="BB76" s="40">
        <v>0</v>
      </c>
      <c r="BC76" s="40">
        <v>0</v>
      </c>
      <c r="BD76" s="40">
        <v>1.0170999999999999</v>
      </c>
      <c r="BE76" s="40">
        <v>1.0170999999999999</v>
      </c>
      <c r="BF76" s="40">
        <v>1.0170999999999999</v>
      </c>
      <c r="BG76" s="40">
        <v>1.0170999999999999</v>
      </c>
      <c r="BH76" s="40">
        <v>1.0170999999999999</v>
      </c>
      <c r="BI76" s="40">
        <v>1.0170999999999999</v>
      </c>
      <c r="BJ76" s="40">
        <v>1.0170999999999999</v>
      </c>
      <c r="BK76" s="40">
        <v>1.0170999999999999</v>
      </c>
      <c r="BL76" s="40">
        <v>1.0170999999999999</v>
      </c>
      <c r="BM76" s="40">
        <v>1.0170999999999999</v>
      </c>
      <c r="BN76" s="40">
        <v>1.0170999999999999</v>
      </c>
      <c r="BO76" s="40">
        <v>1.0170999999999999</v>
      </c>
      <c r="BP76" s="40">
        <v>1.0344</v>
      </c>
      <c r="BQ76" s="40">
        <v>1.0344</v>
      </c>
      <c r="BR76" s="40">
        <v>1.0344</v>
      </c>
      <c r="BS76" s="40">
        <v>1.0344</v>
      </c>
      <c r="BT76" s="40">
        <v>1.0344</v>
      </c>
      <c r="BU76" s="40">
        <v>1.0344</v>
      </c>
      <c r="BV76" s="40">
        <v>1.0344</v>
      </c>
      <c r="BW76" s="40">
        <v>1.0344</v>
      </c>
      <c r="BX76" s="40">
        <v>1.0344</v>
      </c>
      <c r="BY76" s="40">
        <v>1.0344</v>
      </c>
      <c r="BZ76" s="40">
        <v>1.0344</v>
      </c>
      <c r="CA76" s="40">
        <v>1.0344</v>
      </c>
    </row>
    <row r="77" spans="1:79" x14ac:dyDescent="0.3">
      <c r="A77" s="9">
        <v>202</v>
      </c>
      <c r="B77" s="10" t="s">
        <v>2787</v>
      </c>
      <c r="C77" s="437" t="s">
        <v>2990</v>
      </c>
      <c r="D77" s="11" t="s">
        <v>2807</v>
      </c>
      <c r="E77" s="9" t="s">
        <v>2808</v>
      </c>
      <c r="F77" s="9" t="s">
        <v>2809</v>
      </c>
      <c r="G77" s="9" t="s">
        <v>2991</v>
      </c>
      <c r="H77" s="12" t="s">
        <v>2992</v>
      </c>
      <c r="I77" s="13">
        <v>72.33</v>
      </c>
      <c r="J77" s="14">
        <v>25</v>
      </c>
      <c r="K77" s="24">
        <v>42886</v>
      </c>
      <c r="L77" s="24">
        <v>51501</v>
      </c>
      <c r="M77" s="689"/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 s="40">
        <v>0</v>
      </c>
      <c r="BD77" s="40">
        <v>0</v>
      </c>
      <c r="BE77" s="40">
        <v>0</v>
      </c>
      <c r="BF77" s="40">
        <v>0</v>
      </c>
      <c r="BG77" s="40">
        <v>0</v>
      </c>
      <c r="BH77" s="40">
        <v>0</v>
      </c>
      <c r="BI77" s="40">
        <v>0</v>
      </c>
      <c r="BJ77" s="40">
        <v>0</v>
      </c>
      <c r="BK77" s="40">
        <v>0</v>
      </c>
      <c r="BL77" s="40">
        <v>0</v>
      </c>
      <c r="BM77" s="40">
        <v>0</v>
      </c>
      <c r="BN77" s="40">
        <v>0</v>
      </c>
      <c r="BO77" s="40">
        <v>0</v>
      </c>
      <c r="BP77" s="40">
        <v>0</v>
      </c>
      <c r="BQ77" s="40">
        <v>0</v>
      </c>
      <c r="BR77" s="40">
        <v>0</v>
      </c>
      <c r="BS77" s="40">
        <v>0</v>
      </c>
      <c r="BT77" s="40">
        <v>0</v>
      </c>
      <c r="BU77" s="40">
        <v>0</v>
      </c>
      <c r="BV77" s="40">
        <v>0</v>
      </c>
      <c r="BW77" s="40">
        <v>0</v>
      </c>
      <c r="BX77" s="40">
        <v>0</v>
      </c>
      <c r="BY77" s="40">
        <v>0</v>
      </c>
      <c r="BZ77" s="40">
        <v>0</v>
      </c>
      <c r="CA77" s="40">
        <v>0</v>
      </c>
    </row>
    <row r="78" spans="1:79" x14ac:dyDescent="0.3">
      <c r="A78" s="9">
        <v>202</v>
      </c>
      <c r="B78" s="10" t="s">
        <v>2787</v>
      </c>
      <c r="C78" s="437" t="s">
        <v>5749</v>
      </c>
      <c r="D78" s="11" t="s">
        <v>2807</v>
      </c>
      <c r="E78" s="9" t="s">
        <v>2812</v>
      </c>
      <c r="F78" s="9" t="s">
        <v>2993</v>
      </c>
      <c r="G78" s="9" t="s">
        <v>2994</v>
      </c>
      <c r="H78" s="12" t="s">
        <v>2995</v>
      </c>
      <c r="I78" s="13">
        <v>72.33</v>
      </c>
      <c r="J78" s="14">
        <v>50</v>
      </c>
      <c r="K78" s="24">
        <v>42886</v>
      </c>
      <c r="L78" s="24">
        <v>44161</v>
      </c>
      <c r="M78" s="689">
        <v>44161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40">
        <v>0</v>
      </c>
      <c r="BA78" s="40">
        <v>0</v>
      </c>
      <c r="BB78" s="40">
        <v>1.0170999999999999</v>
      </c>
      <c r="BC78" s="40">
        <v>1.0170999999999999</v>
      </c>
      <c r="BD78" s="40">
        <v>1.0170999999999999</v>
      </c>
      <c r="BE78" s="40">
        <v>1.0170999999999999</v>
      </c>
      <c r="BF78" s="40">
        <v>1.0170999999999999</v>
      </c>
      <c r="BG78" s="40">
        <v>1.0170999999999999</v>
      </c>
      <c r="BH78" s="40">
        <v>1.0170999999999999</v>
      </c>
      <c r="BI78" s="40">
        <v>1.0170999999999999</v>
      </c>
      <c r="BJ78" s="40">
        <v>1.0170999999999999</v>
      </c>
      <c r="BK78" s="40">
        <v>1.0170999999999999</v>
      </c>
      <c r="BL78" s="40">
        <v>1.0170999999999999</v>
      </c>
      <c r="BM78" s="40">
        <v>1.0170999999999999</v>
      </c>
      <c r="BN78" s="40">
        <v>1.0344</v>
      </c>
      <c r="BO78" s="40">
        <v>1.0344</v>
      </c>
      <c r="BP78" s="40">
        <v>1.0344</v>
      </c>
      <c r="BQ78" s="40">
        <v>1.0344</v>
      </c>
      <c r="BR78" s="40">
        <v>1.0344</v>
      </c>
      <c r="BS78" s="40">
        <v>1.0344</v>
      </c>
      <c r="BT78" s="40">
        <v>1.0344</v>
      </c>
      <c r="BU78" s="40">
        <v>1.0344</v>
      </c>
      <c r="BV78" s="40">
        <v>1.0344</v>
      </c>
      <c r="BW78" s="40">
        <v>1.0344</v>
      </c>
      <c r="BX78" s="40">
        <v>1.0344</v>
      </c>
      <c r="BY78" s="40">
        <v>1.0344</v>
      </c>
      <c r="BZ78" s="40">
        <v>1.0521</v>
      </c>
      <c r="CA78" s="40">
        <v>1.0521</v>
      </c>
    </row>
    <row r="79" spans="1:79" x14ac:dyDescent="0.3">
      <c r="A79" s="9">
        <v>202</v>
      </c>
      <c r="B79" s="10" t="s">
        <v>2787</v>
      </c>
      <c r="C79" s="437" t="s">
        <v>5750</v>
      </c>
      <c r="D79" s="11" t="s">
        <v>2807</v>
      </c>
      <c r="E79" s="9" t="s">
        <v>2812</v>
      </c>
      <c r="F79" s="9" t="s">
        <v>2813</v>
      </c>
      <c r="G79" s="9" t="s">
        <v>2996</v>
      </c>
      <c r="H79" s="12" t="s">
        <v>2806</v>
      </c>
      <c r="I79" s="13">
        <v>76.23</v>
      </c>
      <c r="J79" s="14">
        <v>70</v>
      </c>
      <c r="K79" s="24">
        <v>42886</v>
      </c>
      <c r="L79" s="24">
        <v>43406</v>
      </c>
      <c r="M79" s="689">
        <v>43406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1.0170999999999999</v>
      </c>
      <c r="AE79" s="40">
        <v>1.0170999999999999</v>
      </c>
      <c r="AF79" s="40">
        <v>1.0170999999999999</v>
      </c>
      <c r="AG79" s="40">
        <v>1.0170999999999999</v>
      </c>
      <c r="AH79" s="40">
        <v>1.0170999999999999</v>
      </c>
      <c r="AI79" s="40">
        <v>1.0170999999999999</v>
      </c>
      <c r="AJ79" s="40">
        <v>1.0170999999999999</v>
      </c>
      <c r="AK79" s="40">
        <v>1.0170999999999999</v>
      </c>
      <c r="AL79" s="40">
        <v>1.0170999999999999</v>
      </c>
      <c r="AM79" s="40">
        <v>1.0170999999999999</v>
      </c>
      <c r="AN79" s="40">
        <v>1.0170999999999999</v>
      </c>
      <c r="AO79" s="40">
        <v>1.0170999999999999</v>
      </c>
      <c r="AP79" s="40">
        <v>1.0344</v>
      </c>
      <c r="AQ79" s="40">
        <v>1.0344</v>
      </c>
      <c r="AR79" s="40">
        <v>1.0344</v>
      </c>
      <c r="AS79" s="40">
        <v>1.0344</v>
      </c>
      <c r="AT79" s="40">
        <v>1.0344</v>
      </c>
      <c r="AU79" s="40">
        <v>1.0344</v>
      </c>
      <c r="AV79" s="40">
        <v>1.0344</v>
      </c>
      <c r="AW79" s="40">
        <v>1.0344</v>
      </c>
      <c r="AX79" s="40">
        <v>1.0344</v>
      </c>
      <c r="AY79" s="40">
        <v>1.0344</v>
      </c>
      <c r="AZ79" s="40">
        <v>1.0344</v>
      </c>
      <c r="BA79" s="40">
        <v>1.0344</v>
      </c>
      <c r="BB79" s="40">
        <v>1.0521</v>
      </c>
      <c r="BC79" s="40">
        <v>1.0521</v>
      </c>
      <c r="BD79" s="40">
        <v>1.0521</v>
      </c>
      <c r="BE79" s="40">
        <v>1.0521</v>
      </c>
      <c r="BF79" s="40">
        <v>1.0521</v>
      </c>
      <c r="BG79" s="40">
        <v>1.0521</v>
      </c>
      <c r="BH79" s="40">
        <v>1.0521</v>
      </c>
      <c r="BI79" s="40">
        <v>1.0521</v>
      </c>
      <c r="BJ79" s="40">
        <v>1.0521</v>
      </c>
      <c r="BK79" s="40">
        <v>1.0521</v>
      </c>
      <c r="BL79" s="40">
        <v>1.0521</v>
      </c>
      <c r="BM79" s="40">
        <v>1.0521</v>
      </c>
      <c r="BN79" s="40">
        <v>1.0701000000000001</v>
      </c>
      <c r="BO79" s="40">
        <v>1.0701000000000001</v>
      </c>
      <c r="BP79" s="40">
        <v>1.0701000000000001</v>
      </c>
      <c r="BQ79" s="40">
        <v>1.0701000000000001</v>
      </c>
      <c r="BR79" s="40">
        <v>1.0701000000000001</v>
      </c>
      <c r="BS79" s="40">
        <v>1.0701000000000001</v>
      </c>
      <c r="BT79" s="40">
        <v>1.0701000000000001</v>
      </c>
      <c r="BU79" s="40">
        <v>1.0701000000000001</v>
      </c>
      <c r="BV79" s="40">
        <v>1.0701000000000001</v>
      </c>
      <c r="BW79" s="40">
        <v>1.0701000000000001</v>
      </c>
      <c r="BX79" s="40">
        <v>1.0701000000000001</v>
      </c>
      <c r="BY79" s="40">
        <v>1.0701000000000001</v>
      </c>
      <c r="BZ79" s="40">
        <v>1.0883</v>
      </c>
      <c r="CA79" s="40">
        <v>1.0883</v>
      </c>
    </row>
    <row r="80" spans="1:79" x14ac:dyDescent="0.3">
      <c r="A80" s="9">
        <v>202</v>
      </c>
      <c r="B80" s="10" t="s">
        <v>2787</v>
      </c>
      <c r="C80" s="437" t="s">
        <v>5751</v>
      </c>
      <c r="D80" s="11" t="s">
        <v>2807</v>
      </c>
      <c r="E80" s="9" t="s">
        <v>2812</v>
      </c>
      <c r="F80" s="9" t="s">
        <v>2813</v>
      </c>
      <c r="G80" s="9" t="s">
        <v>2997</v>
      </c>
      <c r="H80" s="12" t="s">
        <v>2806</v>
      </c>
      <c r="I80" s="13">
        <v>76.23</v>
      </c>
      <c r="J80" s="14">
        <v>150</v>
      </c>
      <c r="K80" s="24">
        <v>42886</v>
      </c>
      <c r="L80" s="24">
        <v>43734</v>
      </c>
      <c r="M80" s="689">
        <v>43734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1.0170999999999999</v>
      </c>
      <c r="AO80" s="40">
        <v>1.0170999999999999</v>
      </c>
      <c r="AP80" s="40">
        <v>1.0170999999999999</v>
      </c>
      <c r="AQ80" s="40">
        <v>1.0170999999999999</v>
      </c>
      <c r="AR80" s="40">
        <v>1.0170999999999999</v>
      </c>
      <c r="AS80" s="40">
        <v>1.0170999999999999</v>
      </c>
      <c r="AT80" s="40">
        <v>1.0170999999999999</v>
      </c>
      <c r="AU80" s="40">
        <v>1.0170999999999999</v>
      </c>
      <c r="AV80" s="40">
        <v>1.0170999999999999</v>
      </c>
      <c r="AW80" s="40">
        <v>1.0170999999999999</v>
      </c>
      <c r="AX80" s="40">
        <v>1.0170999999999999</v>
      </c>
      <c r="AY80" s="40">
        <v>1.0170999999999999</v>
      </c>
      <c r="AZ80" s="40">
        <v>1.0344</v>
      </c>
      <c r="BA80" s="40">
        <v>1.0344</v>
      </c>
      <c r="BB80" s="40">
        <v>1.0344</v>
      </c>
      <c r="BC80" s="40">
        <v>1.0344</v>
      </c>
      <c r="BD80" s="40">
        <v>1.0344</v>
      </c>
      <c r="BE80" s="40">
        <v>1.0344</v>
      </c>
      <c r="BF80" s="40">
        <v>1.0344</v>
      </c>
      <c r="BG80" s="40">
        <v>1.0344</v>
      </c>
      <c r="BH80" s="40">
        <v>1.0344</v>
      </c>
      <c r="BI80" s="40">
        <v>1.0344</v>
      </c>
      <c r="BJ80" s="40">
        <v>1.0344</v>
      </c>
      <c r="BK80" s="40">
        <v>1.0344</v>
      </c>
      <c r="BL80" s="40">
        <v>1.0521</v>
      </c>
      <c r="BM80" s="40">
        <v>1.0521</v>
      </c>
      <c r="BN80" s="40">
        <v>1.0521</v>
      </c>
      <c r="BO80" s="40">
        <v>1.0521</v>
      </c>
      <c r="BP80" s="40">
        <v>1.0521</v>
      </c>
      <c r="BQ80" s="40">
        <v>1.0521</v>
      </c>
      <c r="BR80" s="40">
        <v>1.0521</v>
      </c>
      <c r="BS80" s="40">
        <v>1.0521</v>
      </c>
      <c r="BT80" s="40">
        <v>1.0521</v>
      </c>
      <c r="BU80" s="40">
        <v>1.0521</v>
      </c>
      <c r="BV80" s="40">
        <v>1.0521</v>
      </c>
      <c r="BW80" s="40">
        <v>1.0521</v>
      </c>
      <c r="BX80" s="40">
        <v>1.0701000000000001</v>
      </c>
      <c r="BY80" s="40">
        <v>1.0701000000000001</v>
      </c>
      <c r="BZ80" s="40">
        <v>1.0701000000000001</v>
      </c>
      <c r="CA80" s="40">
        <v>1.0701000000000001</v>
      </c>
    </row>
    <row r="81" spans="1:79" x14ac:dyDescent="0.3">
      <c r="A81" s="9">
        <v>202</v>
      </c>
      <c r="B81" s="17" t="s">
        <v>2958</v>
      </c>
      <c r="C81" s="441" t="s">
        <v>2998</v>
      </c>
      <c r="D81" s="11" t="s">
        <v>2820</v>
      </c>
      <c r="E81" s="9" t="s">
        <v>2999</v>
      </c>
      <c r="F81" s="9" t="s">
        <v>3000</v>
      </c>
      <c r="G81" s="9" t="s">
        <v>3001</v>
      </c>
      <c r="H81" s="12" t="s">
        <v>3002</v>
      </c>
      <c r="I81" s="13">
        <v>92.45</v>
      </c>
      <c r="J81" s="14">
        <v>45</v>
      </c>
      <c r="K81" s="24">
        <v>42825</v>
      </c>
      <c r="L81" s="24">
        <v>51501</v>
      </c>
      <c r="M81" s="689"/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0">
        <v>0</v>
      </c>
      <c r="BD81" s="40">
        <v>0</v>
      </c>
      <c r="BE81" s="40">
        <v>0</v>
      </c>
      <c r="BF81" s="40">
        <v>0</v>
      </c>
      <c r="BG81" s="40">
        <v>0</v>
      </c>
      <c r="BH81" s="40">
        <v>0</v>
      </c>
      <c r="BI81" s="40">
        <v>0</v>
      </c>
      <c r="BJ81" s="40">
        <v>0</v>
      </c>
      <c r="BK81" s="40">
        <v>0</v>
      </c>
      <c r="BL81" s="40">
        <v>0</v>
      </c>
      <c r="BM81" s="40">
        <v>0</v>
      </c>
      <c r="BN81" s="40">
        <v>0</v>
      </c>
      <c r="BO81" s="40">
        <v>0</v>
      </c>
      <c r="BP81" s="40">
        <v>0</v>
      </c>
      <c r="BQ81" s="40">
        <v>0</v>
      </c>
      <c r="BR81" s="40">
        <v>0</v>
      </c>
      <c r="BS81" s="40">
        <v>0</v>
      </c>
      <c r="BT81" s="40">
        <v>0</v>
      </c>
      <c r="BU81" s="40">
        <v>0</v>
      </c>
      <c r="BV81" s="40">
        <v>0</v>
      </c>
      <c r="BW81" s="40">
        <v>0</v>
      </c>
      <c r="BX81" s="40">
        <v>0</v>
      </c>
      <c r="BY81" s="40">
        <v>0</v>
      </c>
      <c r="BZ81" s="40">
        <v>0</v>
      </c>
      <c r="CA81" s="40">
        <v>0</v>
      </c>
    </row>
    <row r="82" spans="1:79" x14ac:dyDescent="0.3">
      <c r="A82" s="9">
        <v>202</v>
      </c>
      <c r="B82" s="15" t="s">
        <v>2830</v>
      </c>
      <c r="C82" s="438" t="s">
        <v>3003</v>
      </c>
      <c r="D82" s="11" t="s">
        <v>2825</v>
      </c>
      <c r="E82" s="9" t="s">
        <v>2854</v>
      </c>
      <c r="F82" s="9" t="s">
        <v>3004</v>
      </c>
      <c r="G82" s="9" t="s">
        <v>3005</v>
      </c>
      <c r="H82" s="12" t="s">
        <v>6323</v>
      </c>
      <c r="I82" s="13">
        <v>58.98</v>
      </c>
      <c r="J82" s="14">
        <v>5</v>
      </c>
      <c r="K82" s="24">
        <v>42825</v>
      </c>
      <c r="L82" s="24">
        <v>43826</v>
      </c>
      <c r="M82" s="689">
        <v>43826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1.0170999999999999</v>
      </c>
      <c r="AR82" s="40">
        <v>1.0170999999999999</v>
      </c>
      <c r="AS82" s="40">
        <v>1.0170999999999999</v>
      </c>
      <c r="AT82" s="40">
        <v>1.0170999999999999</v>
      </c>
      <c r="AU82" s="40">
        <v>1.0170999999999999</v>
      </c>
      <c r="AV82" s="40">
        <v>1.0170999999999999</v>
      </c>
      <c r="AW82" s="40">
        <v>1.0170999999999999</v>
      </c>
      <c r="AX82" s="40">
        <v>1.0170999999999999</v>
      </c>
      <c r="AY82" s="40">
        <v>1.0170999999999999</v>
      </c>
      <c r="AZ82" s="40">
        <v>1.0170999999999999</v>
      </c>
      <c r="BA82" s="40">
        <v>1.0170999999999999</v>
      </c>
      <c r="BB82" s="40">
        <v>1.0170999999999999</v>
      </c>
      <c r="BC82" s="40">
        <v>1.0344</v>
      </c>
      <c r="BD82" s="40">
        <v>1.0344</v>
      </c>
      <c r="BE82" s="40">
        <v>1.0344</v>
      </c>
      <c r="BF82" s="40">
        <v>1.0344</v>
      </c>
      <c r="BG82" s="40">
        <v>1.0344</v>
      </c>
      <c r="BH82" s="40">
        <v>1.0344</v>
      </c>
      <c r="BI82" s="40">
        <v>1.0344</v>
      </c>
      <c r="BJ82" s="40">
        <v>1.0344</v>
      </c>
      <c r="BK82" s="40">
        <v>1.0344</v>
      </c>
      <c r="BL82" s="40">
        <v>1.0344</v>
      </c>
      <c r="BM82" s="40">
        <v>1.0344</v>
      </c>
      <c r="BN82" s="40">
        <v>1.0344</v>
      </c>
      <c r="BO82" s="40">
        <v>1.0521</v>
      </c>
      <c r="BP82" s="40">
        <v>1.0521</v>
      </c>
      <c r="BQ82" s="40">
        <v>1.0521</v>
      </c>
      <c r="BR82" s="40">
        <v>1.0521</v>
      </c>
      <c r="BS82" s="40">
        <v>1.0521</v>
      </c>
      <c r="BT82" s="40">
        <v>1.0521</v>
      </c>
      <c r="BU82" s="40">
        <v>1.0521</v>
      </c>
      <c r="BV82" s="40">
        <v>1.0521</v>
      </c>
      <c r="BW82" s="40">
        <v>1.0521</v>
      </c>
      <c r="BX82" s="40">
        <v>1.0521</v>
      </c>
      <c r="BY82" s="40">
        <v>1.0521</v>
      </c>
      <c r="BZ82" s="40">
        <v>1.0521</v>
      </c>
      <c r="CA82" s="40">
        <v>1.0701000000000001</v>
      </c>
    </row>
    <row r="83" spans="1:79" x14ac:dyDescent="0.3">
      <c r="A83" s="9">
        <v>202</v>
      </c>
      <c r="B83" s="15" t="s">
        <v>2830</v>
      </c>
      <c r="C83" s="438" t="s">
        <v>3006</v>
      </c>
      <c r="D83" s="11" t="s">
        <v>2825</v>
      </c>
      <c r="E83" s="9" t="s">
        <v>2854</v>
      </c>
      <c r="F83" s="9" t="s">
        <v>3004</v>
      </c>
      <c r="G83" s="9" t="s">
        <v>3007</v>
      </c>
      <c r="H83" s="12" t="s">
        <v>3008</v>
      </c>
      <c r="I83" s="13">
        <v>58.98</v>
      </c>
      <c r="J83" s="14">
        <v>5</v>
      </c>
      <c r="K83" s="24">
        <v>42825</v>
      </c>
      <c r="L83" s="24">
        <v>43722</v>
      </c>
      <c r="M83" s="689">
        <v>43722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1.0170999999999999</v>
      </c>
      <c r="AO83" s="40">
        <v>1.0170999999999999</v>
      </c>
      <c r="AP83" s="40">
        <v>1.0170999999999999</v>
      </c>
      <c r="AQ83" s="40">
        <v>1.0170999999999999</v>
      </c>
      <c r="AR83" s="40">
        <v>1.0170999999999999</v>
      </c>
      <c r="AS83" s="40">
        <v>1.0170999999999999</v>
      </c>
      <c r="AT83" s="40">
        <v>1.0170999999999999</v>
      </c>
      <c r="AU83" s="40">
        <v>1.0170999999999999</v>
      </c>
      <c r="AV83" s="40">
        <v>1.0170999999999999</v>
      </c>
      <c r="AW83" s="40">
        <v>1.0170999999999999</v>
      </c>
      <c r="AX83" s="40">
        <v>1.0170999999999999</v>
      </c>
      <c r="AY83" s="40">
        <v>1.0170999999999999</v>
      </c>
      <c r="AZ83" s="40">
        <v>1.0344</v>
      </c>
      <c r="BA83" s="40">
        <v>1.0344</v>
      </c>
      <c r="BB83" s="40">
        <v>1.0344</v>
      </c>
      <c r="BC83" s="40">
        <v>1.0344</v>
      </c>
      <c r="BD83" s="40">
        <v>1.0344</v>
      </c>
      <c r="BE83" s="40">
        <v>1.0344</v>
      </c>
      <c r="BF83" s="40">
        <v>1.0344</v>
      </c>
      <c r="BG83" s="40">
        <v>1.0344</v>
      </c>
      <c r="BH83" s="40">
        <v>1.0344</v>
      </c>
      <c r="BI83" s="40">
        <v>1.0344</v>
      </c>
      <c r="BJ83" s="40">
        <v>1.0344</v>
      </c>
      <c r="BK83" s="40">
        <v>1.0344</v>
      </c>
      <c r="BL83" s="40">
        <v>1.0521</v>
      </c>
      <c r="BM83" s="40">
        <v>1.0521</v>
      </c>
      <c r="BN83" s="40">
        <v>1.0521</v>
      </c>
      <c r="BO83" s="40">
        <v>1.0521</v>
      </c>
      <c r="BP83" s="40">
        <v>1.0521</v>
      </c>
      <c r="BQ83" s="40">
        <v>1.0521</v>
      </c>
      <c r="BR83" s="40">
        <v>1.0521</v>
      </c>
      <c r="BS83" s="40">
        <v>1.0521</v>
      </c>
      <c r="BT83" s="40">
        <v>1.0521</v>
      </c>
      <c r="BU83" s="40">
        <v>1.0521</v>
      </c>
      <c r="BV83" s="40">
        <v>1.0521</v>
      </c>
      <c r="BW83" s="40">
        <v>1.0521</v>
      </c>
      <c r="BX83" s="40">
        <v>1.0701000000000001</v>
      </c>
      <c r="BY83" s="40">
        <v>1.0701000000000001</v>
      </c>
      <c r="BZ83" s="40">
        <v>1.0701000000000001</v>
      </c>
      <c r="CA83" s="40">
        <v>1.0701000000000001</v>
      </c>
    </row>
    <row r="84" spans="1:79" x14ac:dyDescent="0.3">
      <c r="A84" s="9" t="s">
        <v>3398</v>
      </c>
      <c r="B84" s="16" t="s">
        <v>2934</v>
      </c>
      <c r="C84" s="440" t="s">
        <v>3399</v>
      </c>
      <c r="D84" s="11" t="s">
        <v>3026</v>
      </c>
      <c r="E84" s="9" t="s">
        <v>2936</v>
      </c>
      <c r="F84" s="9" t="s">
        <v>3400</v>
      </c>
      <c r="G84" s="9" t="s">
        <v>3401</v>
      </c>
      <c r="H84" s="12" t="s">
        <v>3402</v>
      </c>
      <c r="I84" s="13">
        <v>165</v>
      </c>
      <c r="J84" s="14">
        <v>1.2</v>
      </c>
      <c r="K84" s="24">
        <v>43319</v>
      </c>
      <c r="L84" s="24">
        <v>51501</v>
      </c>
      <c r="M84" s="689"/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</row>
    <row r="85" spans="1:79" x14ac:dyDescent="0.3">
      <c r="A85" s="9" t="s">
        <v>3398</v>
      </c>
      <c r="B85" s="16" t="s">
        <v>2934</v>
      </c>
      <c r="C85" s="440" t="s">
        <v>3403</v>
      </c>
      <c r="D85" s="11" t="s">
        <v>2788</v>
      </c>
      <c r="E85" s="9" t="s">
        <v>2788</v>
      </c>
      <c r="F85" s="9" t="s">
        <v>3404</v>
      </c>
      <c r="G85" s="9" t="s">
        <v>3405</v>
      </c>
      <c r="H85" s="12" t="s">
        <v>3406</v>
      </c>
      <c r="I85" s="13">
        <v>150</v>
      </c>
      <c r="J85" s="14">
        <v>1.5</v>
      </c>
      <c r="K85" s="24">
        <v>43307</v>
      </c>
      <c r="L85" s="24">
        <v>44385</v>
      </c>
      <c r="M85" s="689">
        <v>44385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0</v>
      </c>
      <c r="BD85" s="40">
        <v>0</v>
      </c>
      <c r="BE85" s="40">
        <v>0</v>
      </c>
      <c r="BF85" s="40">
        <v>0</v>
      </c>
      <c r="BG85" s="40">
        <v>0</v>
      </c>
      <c r="BH85" s="40">
        <v>0</v>
      </c>
      <c r="BI85" s="40">
        <v>0</v>
      </c>
      <c r="BJ85" s="40">
        <v>1.0170999999999999</v>
      </c>
      <c r="BK85" s="40">
        <v>1.0170999999999999</v>
      </c>
      <c r="BL85" s="40">
        <v>1.0170999999999999</v>
      </c>
      <c r="BM85" s="40">
        <v>1.0170999999999999</v>
      </c>
      <c r="BN85" s="40">
        <v>1.0170999999999999</v>
      </c>
      <c r="BO85" s="40">
        <v>1.0170999999999999</v>
      </c>
      <c r="BP85" s="40">
        <v>1.0170999999999999</v>
      </c>
      <c r="BQ85" s="40">
        <v>1.0170999999999999</v>
      </c>
      <c r="BR85" s="40">
        <v>1.0170999999999999</v>
      </c>
      <c r="BS85" s="40">
        <v>1.0170999999999999</v>
      </c>
      <c r="BT85" s="40">
        <v>1.0170999999999999</v>
      </c>
      <c r="BU85" s="40">
        <v>1.0170999999999999</v>
      </c>
      <c r="BV85" s="40">
        <v>1.0344</v>
      </c>
      <c r="BW85" s="40">
        <v>1.0344</v>
      </c>
      <c r="BX85" s="40">
        <v>1.0344</v>
      </c>
      <c r="BY85" s="40">
        <v>1.0344</v>
      </c>
      <c r="BZ85" s="40">
        <v>1.0344</v>
      </c>
      <c r="CA85" s="40">
        <v>1.0344</v>
      </c>
    </row>
    <row r="86" spans="1:79" x14ac:dyDescent="0.3">
      <c r="A86" s="9" t="s">
        <v>3398</v>
      </c>
      <c r="B86" s="16" t="s">
        <v>2934</v>
      </c>
      <c r="C86" s="440" t="s">
        <v>3407</v>
      </c>
      <c r="D86" s="11" t="s">
        <v>2815</v>
      </c>
      <c r="E86" s="9" t="s">
        <v>3408</v>
      </c>
      <c r="F86" s="9" t="s">
        <v>3409</v>
      </c>
      <c r="G86" s="9" t="s">
        <v>3410</v>
      </c>
      <c r="H86" s="12" t="s">
        <v>3411</v>
      </c>
      <c r="I86" s="13">
        <v>156</v>
      </c>
      <c r="J86" s="14">
        <v>2.4</v>
      </c>
      <c r="K86" s="24">
        <v>43307</v>
      </c>
      <c r="L86" s="24">
        <v>44607</v>
      </c>
      <c r="M86" s="689"/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40">
        <v>0</v>
      </c>
      <c r="BK86" s="40">
        <v>0</v>
      </c>
      <c r="BL86" s="40">
        <v>0</v>
      </c>
      <c r="BM86" s="40">
        <v>0</v>
      </c>
      <c r="BN86" s="40">
        <v>0</v>
      </c>
      <c r="BO86" s="40">
        <v>0</v>
      </c>
      <c r="BP86" s="40">
        <v>0</v>
      </c>
      <c r="BQ86" s="40">
        <v>1.0170999999999999</v>
      </c>
      <c r="BR86" s="40">
        <v>1.0170999999999999</v>
      </c>
      <c r="BS86" s="40">
        <v>1.0170999999999999</v>
      </c>
      <c r="BT86" s="40">
        <v>1.0170999999999999</v>
      </c>
      <c r="BU86" s="40">
        <v>1.0170999999999999</v>
      </c>
      <c r="BV86" s="40">
        <v>1.0170999999999999</v>
      </c>
      <c r="BW86" s="40">
        <v>1.0170999999999999</v>
      </c>
      <c r="BX86" s="40">
        <v>1.0170999999999999</v>
      </c>
      <c r="BY86" s="40">
        <v>1.0170999999999999</v>
      </c>
      <c r="BZ86" s="40">
        <v>1.0170999999999999</v>
      </c>
      <c r="CA86" s="40">
        <v>1.0170999999999999</v>
      </c>
    </row>
    <row r="87" spans="1:79" x14ac:dyDescent="0.3">
      <c r="A87" s="9" t="s">
        <v>3398</v>
      </c>
      <c r="B87" s="16" t="s">
        <v>2934</v>
      </c>
      <c r="C87" s="440" t="s">
        <v>3412</v>
      </c>
      <c r="D87" s="498" t="s">
        <v>2815</v>
      </c>
      <c r="E87" s="439" t="s">
        <v>3408</v>
      </c>
      <c r="F87" s="439" t="s">
        <v>3413</v>
      </c>
      <c r="G87" s="439" t="s">
        <v>3414</v>
      </c>
      <c r="H87" s="439" t="s">
        <v>3415</v>
      </c>
      <c r="I87" s="13">
        <v>156</v>
      </c>
      <c r="J87" s="14">
        <v>2.4</v>
      </c>
      <c r="K87" s="24">
        <v>43350</v>
      </c>
      <c r="L87" s="24"/>
      <c r="M87" s="439" t="s">
        <v>5735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0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40">
        <v>0</v>
      </c>
      <c r="BK87" s="40">
        <v>0</v>
      </c>
      <c r="BL87" s="40">
        <v>0</v>
      </c>
      <c r="BM87" s="40">
        <v>0</v>
      </c>
      <c r="BN87" s="40">
        <v>0</v>
      </c>
      <c r="BO87" s="40">
        <v>0</v>
      </c>
      <c r="BP87" s="40">
        <v>0</v>
      </c>
      <c r="BQ87" s="40">
        <v>0</v>
      </c>
      <c r="BR87" s="40">
        <v>0</v>
      </c>
      <c r="BS87" s="40">
        <v>0</v>
      </c>
      <c r="BT87" s="40">
        <v>0</v>
      </c>
      <c r="BU87" s="40">
        <v>0</v>
      </c>
      <c r="BV87" s="40">
        <v>0</v>
      </c>
      <c r="BW87" s="40">
        <v>0</v>
      </c>
      <c r="BX87" s="40">
        <v>0</v>
      </c>
      <c r="BY87" s="40">
        <v>0</v>
      </c>
      <c r="BZ87" s="40">
        <v>0</v>
      </c>
      <c r="CA87" s="40">
        <v>0</v>
      </c>
    </row>
    <row r="88" spans="1:79" x14ac:dyDescent="0.3">
      <c r="A88" s="9" t="s">
        <v>3398</v>
      </c>
      <c r="B88" s="16" t="s">
        <v>2934</v>
      </c>
      <c r="C88" s="440" t="s">
        <v>3416</v>
      </c>
      <c r="D88" s="498" t="s">
        <v>3026</v>
      </c>
      <c r="E88" s="439" t="s">
        <v>2936</v>
      </c>
      <c r="F88" s="439" t="s">
        <v>3417</v>
      </c>
      <c r="G88" s="439" t="s">
        <v>3418</v>
      </c>
      <c r="H88" s="439" t="s">
        <v>3415</v>
      </c>
      <c r="I88" s="13">
        <v>156</v>
      </c>
      <c r="J88" s="14">
        <v>2.4</v>
      </c>
      <c r="K88" s="24">
        <v>43350</v>
      </c>
      <c r="L88" s="24"/>
      <c r="M88" s="439" t="s">
        <v>5735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0">
        <v>0</v>
      </c>
      <c r="BD88" s="40">
        <v>0</v>
      </c>
      <c r="BE88" s="40">
        <v>0</v>
      </c>
      <c r="BF88" s="40">
        <v>0</v>
      </c>
      <c r="BG88" s="40">
        <v>0</v>
      </c>
      <c r="BH88" s="40">
        <v>0</v>
      </c>
      <c r="BI88" s="40">
        <v>0</v>
      </c>
      <c r="BJ88" s="40">
        <v>0</v>
      </c>
      <c r="BK88" s="40">
        <v>0</v>
      </c>
      <c r="BL88" s="40">
        <v>0</v>
      </c>
      <c r="BM88" s="40">
        <v>0</v>
      </c>
      <c r="BN88" s="40">
        <v>0</v>
      </c>
      <c r="BO88" s="40">
        <v>0</v>
      </c>
      <c r="BP88" s="40">
        <v>0</v>
      </c>
      <c r="BQ88" s="40">
        <v>0</v>
      </c>
      <c r="BR88" s="40">
        <v>0</v>
      </c>
      <c r="BS88" s="40">
        <v>0</v>
      </c>
      <c r="BT88" s="40">
        <v>0</v>
      </c>
      <c r="BU88" s="40">
        <v>0</v>
      </c>
      <c r="BV88" s="40">
        <v>0</v>
      </c>
      <c r="BW88" s="40">
        <v>0</v>
      </c>
      <c r="BX88" s="40">
        <v>0</v>
      </c>
      <c r="BY88" s="40">
        <v>0</v>
      </c>
      <c r="BZ88" s="40">
        <v>0</v>
      </c>
      <c r="CA88" s="40">
        <v>0</v>
      </c>
    </row>
    <row r="89" spans="1:79" x14ac:dyDescent="0.3">
      <c r="A89" s="9" t="s">
        <v>3398</v>
      </c>
      <c r="B89" s="16" t="s">
        <v>2934</v>
      </c>
      <c r="C89" s="440" t="s">
        <v>3419</v>
      </c>
      <c r="D89" s="498" t="s">
        <v>2815</v>
      </c>
      <c r="E89" s="439" t="s">
        <v>3408</v>
      </c>
      <c r="F89" s="439" t="s">
        <v>3420</v>
      </c>
      <c r="G89" s="439" t="s">
        <v>3421</v>
      </c>
      <c r="H89" s="439" t="s">
        <v>3415</v>
      </c>
      <c r="I89" s="13">
        <v>156</v>
      </c>
      <c r="J89" s="14">
        <v>2.4</v>
      </c>
      <c r="K89" s="24">
        <v>43350</v>
      </c>
      <c r="L89" s="24"/>
      <c r="M89" s="439" t="s">
        <v>5735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0</v>
      </c>
      <c r="AU89" s="40">
        <v>0</v>
      </c>
      <c r="AV89" s="40">
        <v>0</v>
      </c>
      <c r="AW89" s="40">
        <v>0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 s="40">
        <v>0</v>
      </c>
      <c r="BD89" s="40">
        <v>0</v>
      </c>
      <c r="BE89" s="40">
        <v>0</v>
      </c>
      <c r="BF89" s="40">
        <v>0</v>
      </c>
      <c r="BG89" s="40">
        <v>0</v>
      </c>
      <c r="BH89" s="40">
        <v>0</v>
      </c>
      <c r="BI89" s="40">
        <v>0</v>
      </c>
      <c r="BJ89" s="40">
        <v>0</v>
      </c>
      <c r="BK89" s="40">
        <v>0</v>
      </c>
      <c r="BL89" s="40">
        <v>0</v>
      </c>
      <c r="BM89" s="40">
        <v>0</v>
      </c>
      <c r="BN89" s="40">
        <v>0</v>
      </c>
      <c r="BO89" s="40">
        <v>0</v>
      </c>
      <c r="BP89" s="40">
        <v>0</v>
      </c>
      <c r="BQ89" s="40">
        <v>0</v>
      </c>
      <c r="BR89" s="40">
        <v>0</v>
      </c>
      <c r="BS89" s="40">
        <v>0</v>
      </c>
      <c r="BT89" s="40">
        <v>0</v>
      </c>
      <c r="BU89" s="40">
        <v>0</v>
      </c>
      <c r="BV89" s="40">
        <v>0</v>
      </c>
      <c r="BW89" s="40">
        <v>0</v>
      </c>
      <c r="BX89" s="40">
        <v>0</v>
      </c>
      <c r="BY89" s="40">
        <v>0</v>
      </c>
      <c r="BZ89" s="40">
        <v>0</v>
      </c>
      <c r="CA89" s="40">
        <v>0</v>
      </c>
    </row>
    <row r="90" spans="1:79" x14ac:dyDescent="0.3">
      <c r="A90" s="9" t="s">
        <v>3398</v>
      </c>
      <c r="B90" s="16" t="s">
        <v>2934</v>
      </c>
      <c r="C90" s="440" t="s">
        <v>3422</v>
      </c>
      <c r="D90" s="498" t="s">
        <v>3026</v>
      </c>
      <c r="E90" s="439" t="s">
        <v>2936</v>
      </c>
      <c r="F90" s="439" t="s">
        <v>3423</v>
      </c>
      <c r="G90" s="439" t="s">
        <v>3424</v>
      </c>
      <c r="H90" s="439" t="s">
        <v>3415</v>
      </c>
      <c r="I90" s="13">
        <v>156</v>
      </c>
      <c r="J90" s="14">
        <v>2.4</v>
      </c>
      <c r="K90" s="24">
        <v>43350</v>
      </c>
      <c r="L90" s="24"/>
      <c r="M90" s="439" t="s">
        <v>5735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 s="40">
        <v>0</v>
      </c>
      <c r="BD90" s="40">
        <v>0</v>
      </c>
      <c r="BE90" s="40">
        <v>0</v>
      </c>
      <c r="BF90" s="40">
        <v>0</v>
      </c>
      <c r="BG90" s="40">
        <v>0</v>
      </c>
      <c r="BH90" s="40">
        <v>0</v>
      </c>
      <c r="BI90" s="40">
        <v>0</v>
      </c>
      <c r="BJ90" s="40">
        <v>0</v>
      </c>
      <c r="BK90" s="40">
        <v>0</v>
      </c>
      <c r="BL90" s="40">
        <v>0</v>
      </c>
      <c r="BM90" s="40">
        <v>0</v>
      </c>
      <c r="BN90" s="40">
        <v>0</v>
      </c>
      <c r="BO90" s="40">
        <v>0</v>
      </c>
      <c r="BP90" s="40">
        <v>0</v>
      </c>
      <c r="BQ90" s="40">
        <v>0</v>
      </c>
      <c r="BR90" s="40">
        <v>0</v>
      </c>
      <c r="BS90" s="40">
        <v>0</v>
      </c>
      <c r="BT90" s="40">
        <v>0</v>
      </c>
      <c r="BU90" s="40">
        <v>0</v>
      </c>
      <c r="BV90" s="40">
        <v>0</v>
      </c>
      <c r="BW90" s="40">
        <v>0</v>
      </c>
      <c r="BX90" s="40">
        <v>0</v>
      </c>
      <c r="BY90" s="40">
        <v>0</v>
      </c>
      <c r="BZ90" s="40">
        <v>0</v>
      </c>
      <c r="CA90" s="40">
        <v>0</v>
      </c>
    </row>
    <row r="91" spans="1:79" x14ac:dyDescent="0.3">
      <c r="A91" s="9" t="s">
        <v>3425</v>
      </c>
      <c r="B91" s="16" t="s">
        <v>2934</v>
      </c>
      <c r="C91" s="440" t="s">
        <v>3426</v>
      </c>
      <c r="D91" s="11" t="s">
        <v>2788</v>
      </c>
      <c r="E91" s="9" t="s">
        <v>2788</v>
      </c>
      <c r="F91" s="9" t="s">
        <v>3427</v>
      </c>
      <c r="G91" s="9" t="s">
        <v>3428</v>
      </c>
      <c r="H91" s="12" t="s">
        <v>1778</v>
      </c>
      <c r="I91" s="13">
        <v>164.35</v>
      </c>
      <c r="J91" s="14">
        <v>1</v>
      </c>
      <c r="K91" s="24">
        <v>43369</v>
      </c>
      <c r="L91" s="24">
        <v>44056</v>
      </c>
      <c r="M91" s="689">
        <v>44056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0</v>
      </c>
      <c r="AU91" s="40">
        <v>0</v>
      </c>
      <c r="AV91" s="40">
        <v>0</v>
      </c>
      <c r="AW91" s="40">
        <v>0</v>
      </c>
      <c r="AX91" s="40">
        <v>0</v>
      </c>
      <c r="AY91" s="40">
        <v>1.0170999999999999</v>
      </c>
      <c r="AZ91" s="40">
        <v>1.0170999999999999</v>
      </c>
      <c r="BA91" s="40">
        <v>1.0170999999999999</v>
      </c>
      <c r="BB91" s="40">
        <v>1.0170999999999999</v>
      </c>
      <c r="BC91" s="40">
        <v>1.0170999999999999</v>
      </c>
      <c r="BD91" s="40">
        <v>1.0170999999999999</v>
      </c>
      <c r="BE91" s="40">
        <v>1.0170999999999999</v>
      </c>
      <c r="BF91" s="40">
        <v>1.0170999999999999</v>
      </c>
      <c r="BG91" s="40">
        <v>1.0170999999999999</v>
      </c>
      <c r="BH91" s="40">
        <v>1.0170999999999999</v>
      </c>
      <c r="BI91" s="40">
        <v>1.0170999999999999</v>
      </c>
      <c r="BJ91" s="40">
        <v>1.0170999999999999</v>
      </c>
      <c r="BK91" s="40">
        <v>1.0344</v>
      </c>
      <c r="BL91" s="40">
        <v>1.0344</v>
      </c>
      <c r="BM91" s="40">
        <v>1.0344</v>
      </c>
      <c r="BN91" s="40">
        <v>1.0344</v>
      </c>
      <c r="BO91" s="40">
        <v>1.0344</v>
      </c>
      <c r="BP91" s="40">
        <v>1.0344</v>
      </c>
      <c r="BQ91" s="40">
        <v>1.0344</v>
      </c>
      <c r="BR91" s="40">
        <v>1.0344</v>
      </c>
      <c r="BS91" s="40">
        <v>1.0344</v>
      </c>
      <c r="BT91" s="40">
        <v>1.0344</v>
      </c>
      <c r="BU91" s="40">
        <v>1.0344</v>
      </c>
      <c r="BV91" s="40">
        <v>1.0344</v>
      </c>
      <c r="BW91" s="40">
        <v>1.0521</v>
      </c>
      <c r="BX91" s="40">
        <v>1.0521</v>
      </c>
      <c r="BY91" s="40">
        <v>1.0521</v>
      </c>
      <c r="BZ91" s="40">
        <v>1.0521</v>
      </c>
      <c r="CA91" s="40">
        <v>1.0521</v>
      </c>
    </row>
    <row r="92" spans="1:79" x14ac:dyDescent="0.3">
      <c r="A92" s="9" t="s">
        <v>3425</v>
      </c>
      <c r="B92" s="16" t="s">
        <v>2934</v>
      </c>
      <c r="C92" s="440" t="s">
        <v>3429</v>
      </c>
      <c r="D92" s="11" t="s">
        <v>2798</v>
      </c>
      <c r="E92" s="9" t="s">
        <v>2799</v>
      </c>
      <c r="F92" s="9" t="s">
        <v>3430</v>
      </c>
      <c r="G92" s="9" t="s">
        <v>3431</v>
      </c>
      <c r="H92" s="12" t="s">
        <v>6712</v>
      </c>
      <c r="I92" s="13">
        <v>156.85</v>
      </c>
      <c r="J92" s="14">
        <v>2</v>
      </c>
      <c r="K92" s="24">
        <v>43447</v>
      </c>
      <c r="L92" s="24">
        <v>44273</v>
      </c>
      <c r="M92" s="689">
        <v>44273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0</v>
      </c>
      <c r="AU92" s="40">
        <v>0</v>
      </c>
      <c r="AV92" s="40">
        <v>0</v>
      </c>
      <c r="AW92" s="40">
        <v>0</v>
      </c>
      <c r="AX92" s="40">
        <v>0</v>
      </c>
      <c r="AY92" s="40">
        <v>0</v>
      </c>
      <c r="AZ92" s="40">
        <v>0</v>
      </c>
      <c r="BA92" s="40">
        <v>0</v>
      </c>
      <c r="BB92" s="40">
        <v>0</v>
      </c>
      <c r="BC92" s="40">
        <v>0</v>
      </c>
      <c r="BD92" s="40">
        <v>0</v>
      </c>
      <c r="BE92" s="40">
        <v>0</v>
      </c>
      <c r="BF92" s="40">
        <v>1.0170999999999999</v>
      </c>
      <c r="BG92" s="40">
        <v>1.0170999999999999</v>
      </c>
      <c r="BH92" s="40">
        <v>1.0170999999999999</v>
      </c>
      <c r="BI92" s="40">
        <v>1.0170999999999999</v>
      </c>
      <c r="BJ92" s="40">
        <v>1.0170999999999999</v>
      </c>
      <c r="BK92" s="40">
        <v>1.0170999999999999</v>
      </c>
      <c r="BL92" s="40">
        <v>1.0170999999999999</v>
      </c>
      <c r="BM92" s="40">
        <v>1.0170999999999999</v>
      </c>
      <c r="BN92" s="40">
        <v>1.0170999999999999</v>
      </c>
      <c r="BO92" s="40">
        <v>1.0170999999999999</v>
      </c>
      <c r="BP92" s="40">
        <v>1.0170999999999999</v>
      </c>
      <c r="BQ92" s="40">
        <v>1.0170999999999999</v>
      </c>
      <c r="BR92" s="40">
        <v>1.0344</v>
      </c>
      <c r="BS92" s="40">
        <v>1.0344</v>
      </c>
      <c r="BT92" s="40">
        <v>1.0344</v>
      </c>
      <c r="BU92" s="40">
        <v>1.0344</v>
      </c>
      <c r="BV92" s="40">
        <v>1.0344</v>
      </c>
      <c r="BW92" s="40">
        <v>1.0344</v>
      </c>
      <c r="BX92" s="40">
        <v>1.0344</v>
      </c>
      <c r="BY92" s="40">
        <v>1.0344</v>
      </c>
      <c r="BZ92" s="40">
        <v>1.0344</v>
      </c>
      <c r="CA92" s="40">
        <v>1.0344</v>
      </c>
    </row>
    <row r="93" spans="1:79" x14ac:dyDescent="0.3">
      <c r="A93" s="9" t="s">
        <v>3398</v>
      </c>
      <c r="B93" s="16" t="s">
        <v>2934</v>
      </c>
      <c r="C93" s="440" t="s">
        <v>3432</v>
      </c>
      <c r="D93" s="11" t="s">
        <v>2788</v>
      </c>
      <c r="E93" s="9" t="s">
        <v>2788</v>
      </c>
      <c r="F93" s="9" t="s">
        <v>2883</v>
      </c>
      <c r="G93" s="9" t="s">
        <v>3433</v>
      </c>
      <c r="H93" s="12" t="s">
        <v>3434</v>
      </c>
      <c r="I93" s="13">
        <v>176.4</v>
      </c>
      <c r="J93" s="14">
        <v>0.72</v>
      </c>
      <c r="K93" s="24">
        <v>43293</v>
      </c>
      <c r="L93" s="24">
        <v>44380</v>
      </c>
      <c r="M93" s="689">
        <v>44380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0</v>
      </c>
      <c r="AU93" s="40">
        <v>0</v>
      </c>
      <c r="AV93" s="40">
        <v>0</v>
      </c>
      <c r="AW93" s="40">
        <v>0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 s="40">
        <v>0</v>
      </c>
      <c r="BD93" s="40">
        <v>0</v>
      </c>
      <c r="BE93" s="40">
        <v>0</v>
      </c>
      <c r="BF93" s="40">
        <v>0</v>
      </c>
      <c r="BG93" s="40">
        <v>0</v>
      </c>
      <c r="BH93" s="40">
        <v>0</v>
      </c>
      <c r="BI93" s="40">
        <v>0</v>
      </c>
      <c r="BJ93" s="40">
        <v>1.0170999999999999</v>
      </c>
      <c r="BK93" s="40">
        <v>1.0170999999999999</v>
      </c>
      <c r="BL93" s="40">
        <v>1.0170999999999999</v>
      </c>
      <c r="BM93" s="40">
        <v>1.0170999999999999</v>
      </c>
      <c r="BN93" s="40">
        <v>1.0170999999999999</v>
      </c>
      <c r="BO93" s="40">
        <v>1.0170999999999999</v>
      </c>
      <c r="BP93" s="40">
        <v>1.0170999999999999</v>
      </c>
      <c r="BQ93" s="40">
        <v>1.0170999999999999</v>
      </c>
      <c r="BR93" s="40">
        <v>1.0170999999999999</v>
      </c>
      <c r="BS93" s="40">
        <v>1.0170999999999999</v>
      </c>
      <c r="BT93" s="40">
        <v>1.0170999999999999</v>
      </c>
      <c r="BU93" s="40">
        <v>1.0170999999999999</v>
      </c>
      <c r="BV93" s="40">
        <v>1.0344</v>
      </c>
      <c r="BW93" s="40">
        <v>1.0344</v>
      </c>
      <c r="BX93" s="40">
        <v>1.0344</v>
      </c>
      <c r="BY93" s="40">
        <v>1.0344</v>
      </c>
      <c r="BZ93" s="40">
        <v>1.0344</v>
      </c>
      <c r="CA93" s="40">
        <v>1.0344</v>
      </c>
    </row>
    <row r="94" spans="1:79" x14ac:dyDescent="0.3">
      <c r="A94" s="9" t="s">
        <v>3425</v>
      </c>
      <c r="B94" s="16" t="s">
        <v>2934</v>
      </c>
      <c r="C94" s="440" t="s">
        <v>3435</v>
      </c>
      <c r="D94" s="11" t="s">
        <v>2815</v>
      </c>
      <c r="E94" s="9" t="s">
        <v>3408</v>
      </c>
      <c r="F94" s="9" t="s">
        <v>3436</v>
      </c>
      <c r="G94" s="9" t="s">
        <v>3437</v>
      </c>
      <c r="H94" s="12" t="s">
        <v>6713</v>
      </c>
      <c r="I94" s="13">
        <v>156.85</v>
      </c>
      <c r="J94" s="14">
        <v>2</v>
      </c>
      <c r="K94" s="24">
        <v>43447</v>
      </c>
      <c r="L94" s="24">
        <v>44155</v>
      </c>
      <c r="M94" s="689">
        <v>44155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0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1.0170999999999999</v>
      </c>
      <c r="BC94" s="40">
        <v>1.0170999999999999</v>
      </c>
      <c r="BD94" s="40">
        <v>1.0170999999999999</v>
      </c>
      <c r="BE94" s="40">
        <v>1.0170999999999999</v>
      </c>
      <c r="BF94" s="40">
        <v>1.0170999999999999</v>
      </c>
      <c r="BG94" s="40">
        <v>1.0170999999999999</v>
      </c>
      <c r="BH94" s="40">
        <v>1.0170999999999999</v>
      </c>
      <c r="BI94" s="40">
        <v>1.0170999999999999</v>
      </c>
      <c r="BJ94" s="40">
        <v>1.0170999999999999</v>
      </c>
      <c r="BK94" s="40">
        <v>1.0170999999999999</v>
      </c>
      <c r="BL94" s="40">
        <v>1.0170999999999999</v>
      </c>
      <c r="BM94" s="40">
        <v>1.0170999999999999</v>
      </c>
      <c r="BN94" s="40">
        <v>1.0344</v>
      </c>
      <c r="BO94" s="40">
        <v>1.0344</v>
      </c>
      <c r="BP94" s="40">
        <v>1.0344</v>
      </c>
      <c r="BQ94" s="40">
        <v>1.0344</v>
      </c>
      <c r="BR94" s="40">
        <v>1.0344</v>
      </c>
      <c r="BS94" s="40">
        <v>1.0344</v>
      </c>
      <c r="BT94" s="40">
        <v>1.0344</v>
      </c>
      <c r="BU94" s="40">
        <v>1.0344</v>
      </c>
      <c r="BV94" s="40">
        <v>1.0344</v>
      </c>
      <c r="BW94" s="40">
        <v>1.0344</v>
      </c>
      <c r="BX94" s="40">
        <v>1.0344</v>
      </c>
      <c r="BY94" s="40">
        <v>1.0344</v>
      </c>
      <c r="BZ94" s="40">
        <v>1.0521</v>
      </c>
      <c r="CA94" s="40">
        <v>1.0521</v>
      </c>
    </row>
    <row r="95" spans="1:79" ht="20.399999999999999" x14ac:dyDescent="0.3">
      <c r="A95" s="9" t="s">
        <v>3425</v>
      </c>
      <c r="B95" s="16" t="s">
        <v>2934</v>
      </c>
      <c r="C95" s="440" t="s">
        <v>3438</v>
      </c>
      <c r="D95" s="498" t="s">
        <v>2820</v>
      </c>
      <c r="E95" s="439" t="s">
        <v>3074</v>
      </c>
      <c r="F95" s="439" t="s">
        <v>3439</v>
      </c>
      <c r="G95" s="439" t="s">
        <v>3440</v>
      </c>
      <c r="H95" s="439" t="s">
        <v>3441</v>
      </c>
      <c r="I95" s="13">
        <v>156.85</v>
      </c>
      <c r="J95" s="14">
        <v>3</v>
      </c>
      <c r="K95" s="24">
        <v>43447</v>
      </c>
      <c r="L95" s="24" t="s">
        <v>3707</v>
      </c>
      <c r="M95" s="439" t="s">
        <v>5735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0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0">
        <v>0</v>
      </c>
      <c r="BD95" s="40">
        <v>0</v>
      </c>
      <c r="BE95" s="40">
        <v>0</v>
      </c>
      <c r="BF95" s="40">
        <v>0</v>
      </c>
      <c r="BG95" s="40">
        <v>0</v>
      </c>
      <c r="BH95" s="40">
        <v>0</v>
      </c>
      <c r="BI95" s="40">
        <v>0</v>
      </c>
      <c r="BJ95" s="40">
        <v>0</v>
      </c>
      <c r="BK95" s="40">
        <v>0</v>
      </c>
      <c r="BL95" s="40">
        <v>0</v>
      </c>
      <c r="BM95" s="40">
        <v>0</v>
      </c>
      <c r="BN95" s="40">
        <v>0</v>
      </c>
      <c r="BO95" s="40">
        <v>0</v>
      </c>
      <c r="BP95" s="40">
        <v>0</v>
      </c>
      <c r="BQ95" s="40">
        <v>0</v>
      </c>
      <c r="BR95" s="40">
        <v>0</v>
      </c>
      <c r="BS95" s="40">
        <v>0</v>
      </c>
      <c r="BT95" s="40">
        <v>0</v>
      </c>
      <c r="BU95" s="40">
        <v>0</v>
      </c>
      <c r="BV95" s="40">
        <v>0</v>
      </c>
      <c r="BW95" s="40">
        <v>0</v>
      </c>
      <c r="BX95" s="40">
        <v>0</v>
      </c>
      <c r="BY95" s="40">
        <v>0</v>
      </c>
      <c r="BZ95" s="40">
        <v>0</v>
      </c>
      <c r="CA95" s="40">
        <v>0</v>
      </c>
    </row>
    <row r="96" spans="1:79" x14ac:dyDescent="0.3">
      <c r="A96" s="9" t="s">
        <v>3398</v>
      </c>
      <c r="B96" s="16" t="s">
        <v>2934</v>
      </c>
      <c r="C96" s="440" t="s">
        <v>3442</v>
      </c>
      <c r="D96" s="11" t="s">
        <v>2788</v>
      </c>
      <c r="E96" s="9" t="s">
        <v>2788</v>
      </c>
      <c r="F96" s="9" t="s">
        <v>3443</v>
      </c>
      <c r="G96" s="9" t="s">
        <v>3444</v>
      </c>
      <c r="H96" s="12" t="s">
        <v>3445</v>
      </c>
      <c r="I96" s="13">
        <v>169</v>
      </c>
      <c r="J96" s="14">
        <v>1.2</v>
      </c>
      <c r="K96" s="24">
        <v>43383</v>
      </c>
      <c r="L96" s="24">
        <v>44581</v>
      </c>
      <c r="M96" s="689"/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0">
        <v>0</v>
      </c>
      <c r="BD96" s="40">
        <v>0</v>
      </c>
      <c r="BE96" s="40">
        <v>0</v>
      </c>
      <c r="BF96" s="40">
        <v>0</v>
      </c>
      <c r="BG96" s="40">
        <v>0</v>
      </c>
      <c r="BH96" s="40">
        <v>0</v>
      </c>
      <c r="BI96" s="40">
        <v>0</v>
      </c>
      <c r="BJ96" s="40">
        <v>0</v>
      </c>
      <c r="BK96" s="40">
        <v>0</v>
      </c>
      <c r="BL96" s="40">
        <v>0</v>
      </c>
      <c r="BM96" s="40">
        <v>0</v>
      </c>
      <c r="BN96" s="40">
        <v>0</v>
      </c>
      <c r="BO96" s="40">
        <v>0</v>
      </c>
      <c r="BP96" s="40">
        <v>1.0170999999999999</v>
      </c>
      <c r="BQ96" s="40">
        <v>1.0170999999999999</v>
      </c>
      <c r="BR96" s="40">
        <v>1.0170999999999999</v>
      </c>
      <c r="BS96" s="40">
        <v>1.0170999999999999</v>
      </c>
      <c r="BT96" s="40">
        <v>1.0170999999999999</v>
      </c>
      <c r="BU96" s="40">
        <v>1.0170999999999999</v>
      </c>
      <c r="BV96" s="40">
        <v>1.0170999999999999</v>
      </c>
      <c r="BW96" s="40">
        <v>1.0170999999999999</v>
      </c>
      <c r="BX96" s="40">
        <v>1.0170999999999999</v>
      </c>
      <c r="BY96" s="40">
        <v>1.0170999999999999</v>
      </c>
      <c r="BZ96" s="40">
        <v>1.0170999999999999</v>
      </c>
      <c r="CA96" s="40">
        <v>1.0170999999999999</v>
      </c>
    </row>
    <row r="97" spans="1:79" ht="20.399999999999999" x14ac:dyDescent="0.3">
      <c r="A97" s="9" t="s">
        <v>3398</v>
      </c>
      <c r="B97" s="16" t="s">
        <v>2934</v>
      </c>
      <c r="C97" s="440" t="s">
        <v>3446</v>
      </c>
      <c r="D97" s="11" t="s">
        <v>2815</v>
      </c>
      <c r="E97" s="9" t="s">
        <v>3408</v>
      </c>
      <c r="F97" s="9" t="s">
        <v>3447</v>
      </c>
      <c r="G97" s="9" t="s">
        <v>3448</v>
      </c>
      <c r="H97" s="12" t="s">
        <v>3449</v>
      </c>
      <c r="I97" s="13">
        <v>160</v>
      </c>
      <c r="J97" s="14">
        <v>1.2</v>
      </c>
      <c r="K97" s="24">
        <v>43383</v>
      </c>
      <c r="L97" s="24">
        <v>43796</v>
      </c>
      <c r="M97" s="689">
        <v>43796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1.0170999999999999</v>
      </c>
      <c r="AQ97" s="40">
        <v>1.0170999999999999</v>
      </c>
      <c r="AR97" s="40">
        <v>1.0170999999999999</v>
      </c>
      <c r="AS97" s="40">
        <v>1.0170999999999999</v>
      </c>
      <c r="AT97" s="40">
        <v>1.0170999999999999</v>
      </c>
      <c r="AU97" s="40">
        <v>1.0170999999999999</v>
      </c>
      <c r="AV97" s="40">
        <v>1.0170999999999999</v>
      </c>
      <c r="AW97" s="40">
        <v>1.0170999999999999</v>
      </c>
      <c r="AX97" s="40">
        <v>1.0170999999999999</v>
      </c>
      <c r="AY97" s="40">
        <v>1.0170999999999999</v>
      </c>
      <c r="AZ97" s="40">
        <v>1.0170999999999999</v>
      </c>
      <c r="BA97" s="40">
        <v>1.0170999999999999</v>
      </c>
      <c r="BB97" s="40">
        <v>1.0344</v>
      </c>
      <c r="BC97" s="40">
        <v>1.0344</v>
      </c>
      <c r="BD97" s="40">
        <v>1.0344</v>
      </c>
      <c r="BE97" s="40">
        <v>1.0344</v>
      </c>
      <c r="BF97" s="40">
        <v>1.0344</v>
      </c>
      <c r="BG97" s="40">
        <v>1.0344</v>
      </c>
      <c r="BH97" s="40">
        <v>1.0344</v>
      </c>
      <c r="BI97" s="40">
        <v>1.0344</v>
      </c>
      <c r="BJ97" s="40">
        <v>1.0344</v>
      </c>
      <c r="BK97" s="40">
        <v>1.0344</v>
      </c>
      <c r="BL97" s="40">
        <v>1.0344</v>
      </c>
      <c r="BM97" s="40">
        <v>1.0344</v>
      </c>
      <c r="BN97" s="40">
        <v>1.0521</v>
      </c>
      <c r="BO97" s="40">
        <v>1.0521</v>
      </c>
      <c r="BP97" s="40">
        <v>1.0521</v>
      </c>
      <c r="BQ97" s="40">
        <v>1.0521</v>
      </c>
      <c r="BR97" s="40">
        <v>1.0521</v>
      </c>
      <c r="BS97" s="40">
        <v>1.0521</v>
      </c>
      <c r="BT97" s="40">
        <v>1.0521</v>
      </c>
      <c r="BU97" s="40">
        <v>1.0521</v>
      </c>
      <c r="BV97" s="40">
        <v>1.0521</v>
      </c>
      <c r="BW97" s="40">
        <v>1.0521</v>
      </c>
      <c r="BX97" s="40">
        <v>1.0521</v>
      </c>
      <c r="BY97" s="40">
        <v>1.0521</v>
      </c>
      <c r="BZ97" s="40">
        <v>1.0701000000000001</v>
      </c>
      <c r="CA97" s="40">
        <v>1.0701000000000001</v>
      </c>
    </row>
    <row r="98" spans="1:79" x14ac:dyDescent="0.3">
      <c r="A98" s="9" t="s">
        <v>3398</v>
      </c>
      <c r="B98" s="16" t="s">
        <v>2934</v>
      </c>
      <c r="C98" s="440" t="s">
        <v>3450</v>
      </c>
      <c r="D98" s="11" t="s">
        <v>2815</v>
      </c>
      <c r="E98" s="9" t="s">
        <v>3408</v>
      </c>
      <c r="F98" s="9" t="s">
        <v>3451</v>
      </c>
      <c r="G98" s="9" t="s">
        <v>3452</v>
      </c>
      <c r="H98" s="12" t="s">
        <v>3449</v>
      </c>
      <c r="I98" s="13">
        <v>160</v>
      </c>
      <c r="J98" s="14">
        <v>1.2</v>
      </c>
      <c r="K98" s="24">
        <v>43187</v>
      </c>
      <c r="L98" s="24">
        <v>43482</v>
      </c>
      <c r="M98" s="689">
        <v>43482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1.0170999999999999</v>
      </c>
      <c r="AG98" s="40">
        <v>1.0170999999999999</v>
      </c>
      <c r="AH98" s="40">
        <v>1.0170999999999999</v>
      </c>
      <c r="AI98" s="40">
        <v>1.0170999999999999</v>
      </c>
      <c r="AJ98" s="40">
        <v>1.0170999999999999</v>
      </c>
      <c r="AK98" s="40">
        <v>1.0170999999999999</v>
      </c>
      <c r="AL98" s="40">
        <v>1.0170999999999999</v>
      </c>
      <c r="AM98" s="40">
        <v>1.0170999999999999</v>
      </c>
      <c r="AN98" s="40">
        <v>1.0170999999999999</v>
      </c>
      <c r="AO98" s="40">
        <v>1.0170999999999999</v>
      </c>
      <c r="AP98" s="40">
        <v>1.0170999999999999</v>
      </c>
      <c r="AQ98" s="40">
        <v>1.0170999999999999</v>
      </c>
      <c r="AR98" s="40">
        <v>1.0344</v>
      </c>
      <c r="AS98" s="40">
        <v>1.0344</v>
      </c>
      <c r="AT98" s="40">
        <v>1.0344</v>
      </c>
      <c r="AU98" s="40">
        <v>1.0344</v>
      </c>
      <c r="AV98" s="40">
        <v>1.0344</v>
      </c>
      <c r="AW98" s="40">
        <v>1.0344</v>
      </c>
      <c r="AX98" s="40">
        <v>1.0344</v>
      </c>
      <c r="AY98" s="40">
        <v>1.0344</v>
      </c>
      <c r="AZ98" s="40">
        <v>1.0344</v>
      </c>
      <c r="BA98" s="40">
        <v>1.0344</v>
      </c>
      <c r="BB98" s="40">
        <v>1.0344</v>
      </c>
      <c r="BC98" s="40">
        <v>1.0344</v>
      </c>
      <c r="BD98" s="40">
        <v>1.0521</v>
      </c>
      <c r="BE98" s="40">
        <v>1.0521</v>
      </c>
      <c r="BF98" s="40">
        <v>1.0521</v>
      </c>
      <c r="BG98" s="40">
        <v>1.0521</v>
      </c>
      <c r="BH98" s="40">
        <v>1.0521</v>
      </c>
      <c r="BI98" s="40">
        <v>1.0521</v>
      </c>
      <c r="BJ98" s="40">
        <v>1.0521</v>
      </c>
      <c r="BK98" s="40">
        <v>1.0521</v>
      </c>
      <c r="BL98" s="40">
        <v>1.0521</v>
      </c>
      <c r="BM98" s="40">
        <v>1.0521</v>
      </c>
      <c r="BN98" s="40">
        <v>1.0521</v>
      </c>
      <c r="BO98" s="40">
        <v>1.0521</v>
      </c>
      <c r="BP98" s="40">
        <v>1.0701000000000001</v>
      </c>
      <c r="BQ98" s="40">
        <v>1.0701000000000001</v>
      </c>
      <c r="BR98" s="40">
        <v>1.0701000000000001</v>
      </c>
      <c r="BS98" s="40">
        <v>1.0701000000000001</v>
      </c>
      <c r="BT98" s="40">
        <v>1.0701000000000001</v>
      </c>
      <c r="BU98" s="40">
        <v>1.0701000000000001</v>
      </c>
      <c r="BV98" s="40">
        <v>1.0701000000000001</v>
      </c>
      <c r="BW98" s="40">
        <v>1.0701000000000001</v>
      </c>
      <c r="BX98" s="40">
        <v>1.0701000000000001</v>
      </c>
      <c r="BY98" s="40">
        <v>1.0701000000000001</v>
      </c>
      <c r="BZ98" s="40">
        <v>1.0701000000000001</v>
      </c>
      <c r="CA98" s="40">
        <v>1.0701000000000001</v>
      </c>
    </row>
    <row r="99" spans="1:79" x14ac:dyDescent="0.3">
      <c r="A99" s="9" t="s">
        <v>3398</v>
      </c>
      <c r="B99" s="16" t="s">
        <v>2934</v>
      </c>
      <c r="C99" s="440" t="s">
        <v>3453</v>
      </c>
      <c r="D99" s="11" t="s">
        <v>2815</v>
      </c>
      <c r="E99" s="9" t="s">
        <v>2854</v>
      </c>
      <c r="F99" s="9" t="s">
        <v>3454</v>
      </c>
      <c r="G99" s="9" t="s">
        <v>3455</v>
      </c>
      <c r="H99" s="12" t="s">
        <v>3449</v>
      </c>
      <c r="I99" s="13">
        <v>175</v>
      </c>
      <c r="J99" s="14">
        <v>1</v>
      </c>
      <c r="K99" s="24">
        <v>43383</v>
      </c>
      <c r="L99" s="24">
        <v>43844</v>
      </c>
      <c r="M99" s="689">
        <v>43844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1.0170999999999999</v>
      </c>
      <c r="AS99" s="40">
        <v>1.0170999999999999</v>
      </c>
      <c r="AT99" s="40">
        <v>1.0170999999999999</v>
      </c>
      <c r="AU99" s="40">
        <v>1.0170999999999999</v>
      </c>
      <c r="AV99" s="40">
        <v>1.0170999999999999</v>
      </c>
      <c r="AW99" s="40">
        <v>1.0170999999999999</v>
      </c>
      <c r="AX99" s="40">
        <v>1.0170999999999999</v>
      </c>
      <c r="AY99" s="40">
        <v>1.0170999999999999</v>
      </c>
      <c r="AZ99" s="40">
        <v>1.0170999999999999</v>
      </c>
      <c r="BA99" s="40">
        <v>1.0170999999999999</v>
      </c>
      <c r="BB99" s="40">
        <v>1.0170999999999999</v>
      </c>
      <c r="BC99" s="40">
        <v>1.0170999999999999</v>
      </c>
      <c r="BD99" s="40">
        <v>1.0344</v>
      </c>
      <c r="BE99" s="40">
        <v>1.0344</v>
      </c>
      <c r="BF99" s="40">
        <v>1.0344</v>
      </c>
      <c r="BG99" s="40">
        <v>1.0344</v>
      </c>
      <c r="BH99" s="40">
        <v>1.0344</v>
      </c>
      <c r="BI99" s="40">
        <v>1.0344</v>
      </c>
      <c r="BJ99" s="40">
        <v>1.0344</v>
      </c>
      <c r="BK99" s="40">
        <v>1.0344</v>
      </c>
      <c r="BL99" s="40">
        <v>1.0344</v>
      </c>
      <c r="BM99" s="40">
        <v>1.0344</v>
      </c>
      <c r="BN99" s="40">
        <v>1.0344</v>
      </c>
      <c r="BO99" s="40">
        <v>1.0344</v>
      </c>
      <c r="BP99" s="40">
        <v>1.0521</v>
      </c>
      <c r="BQ99" s="40">
        <v>1.0521</v>
      </c>
      <c r="BR99" s="40">
        <v>1.0521</v>
      </c>
      <c r="BS99" s="40">
        <v>1.0521</v>
      </c>
      <c r="BT99" s="40">
        <v>1.0521</v>
      </c>
      <c r="BU99" s="40">
        <v>1.0521</v>
      </c>
      <c r="BV99" s="40">
        <v>1.0521</v>
      </c>
      <c r="BW99" s="40">
        <v>1.0521</v>
      </c>
      <c r="BX99" s="40">
        <v>1.0521</v>
      </c>
      <c r="BY99" s="40">
        <v>1.0521</v>
      </c>
      <c r="BZ99" s="40">
        <v>1.0521</v>
      </c>
      <c r="CA99" s="40">
        <v>1.0521</v>
      </c>
    </row>
    <row r="100" spans="1:79" ht="20.399999999999999" x14ac:dyDescent="0.3">
      <c r="A100" s="9" t="s">
        <v>3425</v>
      </c>
      <c r="B100" s="16" t="s">
        <v>2934</v>
      </c>
      <c r="C100" s="440" t="s">
        <v>3456</v>
      </c>
      <c r="D100" s="11" t="s">
        <v>2815</v>
      </c>
      <c r="E100" s="9" t="s">
        <v>3408</v>
      </c>
      <c r="F100" s="9" t="s">
        <v>3457</v>
      </c>
      <c r="G100" s="9" t="s">
        <v>3458</v>
      </c>
      <c r="H100" s="12" t="s">
        <v>6714</v>
      </c>
      <c r="I100" s="13">
        <v>156.85</v>
      </c>
      <c r="J100" s="14">
        <v>2</v>
      </c>
      <c r="K100" s="24">
        <v>43187</v>
      </c>
      <c r="L100" s="24">
        <v>44204</v>
      </c>
      <c r="M100" s="689">
        <v>44204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0</v>
      </c>
      <c r="AY100" s="40">
        <v>0</v>
      </c>
      <c r="AZ100" s="40">
        <v>0</v>
      </c>
      <c r="BA100" s="40">
        <v>0</v>
      </c>
      <c r="BB100" s="40">
        <v>0</v>
      </c>
      <c r="BC100" s="40">
        <v>0</v>
      </c>
      <c r="BD100" s="40">
        <v>1.0170999999999999</v>
      </c>
      <c r="BE100" s="40">
        <v>1.0170999999999999</v>
      </c>
      <c r="BF100" s="40">
        <v>1.0170999999999999</v>
      </c>
      <c r="BG100" s="40">
        <v>1.0170999999999999</v>
      </c>
      <c r="BH100" s="40">
        <v>1.0170999999999999</v>
      </c>
      <c r="BI100" s="40">
        <v>1.0170999999999999</v>
      </c>
      <c r="BJ100" s="40">
        <v>1.0170999999999999</v>
      </c>
      <c r="BK100" s="40">
        <v>1.0170999999999999</v>
      </c>
      <c r="BL100" s="40">
        <v>1.0170999999999999</v>
      </c>
      <c r="BM100" s="40">
        <v>1.0170999999999999</v>
      </c>
      <c r="BN100" s="40">
        <v>1.0170999999999999</v>
      </c>
      <c r="BO100" s="40">
        <v>1.0170999999999999</v>
      </c>
      <c r="BP100" s="40">
        <v>1.0344</v>
      </c>
      <c r="BQ100" s="40">
        <v>1.0344</v>
      </c>
      <c r="BR100" s="40">
        <v>1.0344</v>
      </c>
      <c r="BS100" s="40">
        <v>1.0344</v>
      </c>
      <c r="BT100" s="40">
        <v>1.0344</v>
      </c>
      <c r="BU100" s="40">
        <v>1.0344</v>
      </c>
      <c r="BV100" s="40">
        <v>1.0344</v>
      </c>
      <c r="BW100" s="40">
        <v>1.0344</v>
      </c>
      <c r="BX100" s="40">
        <v>1.0344</v>
      </c>
      <c r="BY100" s="40">
        <v>1.0344</v>
      </c>
      <c r="BZ100" s="40">
        <v>1.0344</v>
      </c>
      <c r="CA100" s="40">
        <v>1.0344</v>
      </c>
    </row>
    <row r="101" spans="1:79" ht="15" thickBot="1" x14ac:dyDescent="0.35">
      <c r="A101" s="9" t="s">
        <v>3425</v>
      </c>
      <c r="B101" s="16" t="s">
        <v>2934</v>
      </c>
      <c r="C101" s="443" t="s">
        <v>3459</v>
      </c>
      <c r="D101" s="11" t="s">
        <v>2815</v>
      </c>
      <c r="E101" s="9" t="s">
        <v>2854</v>
      </c>
      <c r="F101" s="9" t="s">
        <v>3460</v>
      </c>
      <c r="G101" s="9" t="s">
        <v>3461</v>
      </c>
      <c r="H101" s="12" t="s">
        <v>6715</v>
      </c>
      <c r="I101" s="13">
        <v>156.85</v>
      </c>
      <c r="J101" s="14">
        <v>0.8</v>
      </c>
      <c r="K101" s="24">
        <v>43369</v>
      </c>
      <c r="L101" s="24">
        <v>44149</v>
      </c>
      <c r="M101" s="689">
        <v>44149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0</v>
      </c>
      <c r="AU101" s="40">
        <v>0</v>
      </c>
      <c r="AV101" s="40">
        <v>0</v>
      </c>
      <c r="AW101" s="40">
        <v>0</v>
      </c>
      <c r="AX101" s="40">
        <v>0</v>
      </c>
      <c r="AY101" s="40">
        <v>0</v>
      </c>
      <c r="AZ101" s="40">
        <v>0</v>
      </c>
      <c r="BA101" s="40">
        <v>0</v>
      </c>
      <c r="BB101" s="40">
        <v>1.0170999999999999</v>
      </c>
      <c r="BC101" s="40">
        <v>1.0170999999999999</v>
      </c>
      <c r="BD101" s="40">
        <v>1.0170999999999999</v>
      </c>
      <c r="BE101" s="40">
        <v>1.0170999999999999</v>
      </c>
      <c r="BF101" s="40">
        <v>1.0170999999999999</v>
      </c>
      <c r="BG101" s="40">
        <v>1.0170999999999999</v>
      </c>
      <c r="BH101" s="40">
        <v>1.0170999999999999</v>
      </c>
      <c r="BI101" s="40">
        <v>1.0170999999999999</v>
      </c>
      <c r="BJ101" s="40">
        <v>1.0170999999999999</v>
      </c>
      <c r="BK101" s="40">
        <v>1.0170999999999999</v>
      </c>
      <c r="BL101" s="40">
        <v>1.0170999999999999</v>
      </c>
      <c r="BM101" s="40">
        <v>1.0170999999999999</v>
      </c>
      <c r="BN101" s="40">
        <v>1.0344</v>
      </c>
      <c r="BO101" s="40">
        <v>1.0344</v>
      </c>
      <c r="BP101" s="40">
        <v>1.0344</v>
      </c>
      <c r="BQ101" s="40">
        <v>1.0344</v>
      </c>
      <c r="BR101" s="40">
        <v>1.0344</v>
      </c>
      <c r="BS101" s="40">
        <v>1.0344</v>
      </c>
      <c r="BT101" s="40">
        <v>1.0344</v>
      </c>
      <c r="BU101" s="40">
        <v>1.0344</v>
      </c>
      <c r="BV101" s="40">
        <v>1.0344</v>
      </c>
      <c r="BW101" s="40">
        <v>1.0344</v>
      </c>
      <c r="BX101" s="40">
        <v>1.0344</v>
      </c>
      <c r="BY101" s="40">
        <v>1.0344</v>
      </c>
      <c r="BZ101" s="40">
        <v>1.0521</v>
      </c>
      <c r="CA101" s="40">
        <v>1.0521</v>
      </c>
    </row>
    <row r="102" spans="1:79" ht="21" thickTop="1" x14ac:dyDescent="0.3">
      <c r="A102" s="9" t="s">
        <v>3398</v>
      </c>
      <c r="B102" s="444" t="s">
        <v>2934</v>
      </c>
      <c r="C102" s="445" t="s">
        <v>3462</v>
      </c>
      <c r="D102" s="11" t="s">
        <v>2815</v>
      </c>
      <c r="E102" s="9" t="s">
        <v>3408</v>
      </c>
      <c r="F102" s="9" t="s">
        <v>3463</v>
      </c>
      <c r="G102" s="9" t="s">
        <v>5752</v>
      </c>
      <c r="H102" s="12" t="s">
        <v>5753</v>
      </c>
      <c r="I102" s="13">
        <v>148.44999999999999</v>
      </c>
      <c r="J102" s="14">
        <v>1</v>
      </c>
      <c r="K102" s="24">
        <v>43427</v>
      </c>
      <c r="L102" s="24">
        <v>43901</v>
      </c>
      <c r="M102" s="689">
        <v>43901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1.0170999999999999</v>
      </c>
      <c r="AU102" s="40">
        <v>1.0170999999999999</v>
      </c>
      <c r="AV102" s="40">
        <v>1.0170999999999999</v>
      </c>
      <c r="AW102" s="40">
        <v>1.0170999999999999</v>
      </c>
      <c r="AX102" s="40">
        <v>1.0170999999999999</v>
      </c>
      <c r="AY102" s="40">
        <v>1.0170999999999999</v>
      </c>
      <c r="AZ102" s="40">
        <v>1.0170999999999999</v>
      </c>
      <c r="BA102" s="40">
        <v>1.0170999999999999</v>
      </c>
      <c r="BB102" s="40">
        <v>1.0170999999999999</v>
      </c>
      <c r="BC102" s="40">
        <v>1.0170999999999999</v>
      </c>
      <c r="BD102" s="40">
        <v>1.0170999999999999</v>
      </c>
      <c r="BE102" s="40">
        <v>1.0170999999999999</v>
      </c>
      <c r="BF102" s="40">
        <v>1.0344</v>
      </c>
      <c r="BG102" s="40">
        <v>1.0344</v>
      </c>
      <c r="BH102" s="40">
        <v>1.0344</v>
      </c>
      <c r="BI102" s="40">
        <v>1.0344</v>
      </c>
      <c r="BJ102" s="40">
        <v>1.0344</v>
      </c>
      <c r="BK102" s="40">
        <v>1.0344</v>
      </c>
      <c r="BL102" s="40">
        <v>1.0344</v>
      </c>
      <c r="BM102" s="40">
        <v>1.0344</v>
      </c>
      <c r="BN102" s="40">
        <v>1.0344</v>
      </c>
      <c r="BO102" s="40">
        <v>1.0344</v>
      </c>
      <c r="BP102" s="40">
        <v>1.0344</v>
      </c>
      <c r="BQ102" s="40">
        <v>1.0344</v>
      </c>
      <c r="BR102" s="40">
        <v>1.0521</v>
      </c>
      <c r="BS102" s="40">
        <v>1.0521</v>
      </c>
      <c r="BT102" s="40">
        <v>1.0521</v>
      </c>
      <c r="BU102" s="40">
        <v>1.0521</v>
      </c>
      <c r="BV102" s="40">
        <v>1.0521</v>
      </c>
      <c r="BW102" s="40">
        <v>1.0521</v>
      </c>
      <c r="BX102" s="40">
        <v>1.0521</v>
      </c>
      <c r="BY102" s="40">
        <v>1.0521</v>
      </c>
      <c r="BZ102" s="40">
        <v>1.0521</v>
      </c>
      <c r="CA102" s="40">
        <v>1.0521</v>
      </c>
    </row>
    <row r="103" spans="1:79" ht="21" thickBot="1" x14ac:dyDescent="0.35">
      <c r="A103" s="9" t="s">
        <v>3398</v>
      </c>
      <c r="B103" s="444" t="s">
        <v>2934</v>
      </c>
      <c r="C103" s="446" t="s">
        <v>3464</v>
      </c>
      <c r="D103" s="11" t="s">
        <v>2815</v>
      </c>
      <c r="E103" s="9" t="s">
        <v>2854</v>
      </c>
      <c r="F103" s="9" t="s">
        <v>3465</v>
      </c>
      <c r="G103" s="9" t="s">
        <v>5754</v>
      </c>
      <c r="H103" s="12" t="s">
        <v>5753</v>
      </c>
      <c r="I103" s="13">
        <v>148.44999999999999</v>
      </c>
      <c r="J103" s="14">
        <v>1</v>
      </c>
      <c r="K103" s="24">
        <v>43427</v>
      </c>
      <c r="L103" s="24">
        <v>43901</v>
      </c>
      <c r="M103" s="689">
        <v>43901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1.0170999999999999</v>
      </c>
      <c r="AU103" s="40">
        <v>1.0170999999999999</v>
      </c>
      <c r="AV103" s="40">
        <v>1.0170999999999999</v>
      </c>
      <c r="AW103" s="40">
        <v>1.0170999999999999</v>
      </c>
      <c r="AX103" s="40">
        <v>1.0170999999999999</v>
      </c>
      <c r="AY103" s="40">
        <v>1.0170999999999999</v>
      </c>
      <c r="AZ103" s="40">
        <v>1.0170999999999999</v>
      </c>
      <c r="BA103" s="40">
        <v>1.0170999999999999</v>
      </c>
      <c r="BB103" s="40">
        <v>1.0170999999999999</v>
      </c>
      <c r="BC103" s="40">
        <v>1.0170999999999999</v>
      </c>
      <c r="BD103" s="40">
        <v>1.0170999999999999</v>
      </c>
      <c r="BE103" s="40">
        <v>1.0170999999999999</v>
      </c>
      <c r="BF103" s="40">
        <v>1.0344</v>
      </c>
      <c r="BG103" s="40">
        <v>1.0344</v>
      </c>
      <c r="BH103" s="40">
        <v>1.0344</v>
      </c>
      <c r="BI103" s="40">
        <v>1.0344</v>
      </c>
      <c r="BJ103" s="40">
        <v>1.0344</v>
      </c>
      <c r="BK103" s="40">
        <v>1.0344</v>
      </c>
      <c r="BL103" s="40">
        <v>1.0344</v>
      </c>
      <c r="BM103" s="40">
        <v>1.0344</v>
      </c>
      <c r="BN103" s="40">
        <v>1.0344</v>
      </c>
      <c r="BO103" s="40">
        <v>1.0344</v>
      </c>
      <c r="BP103" s="40">
        <v>1.0344</v>
      </c>
      <c r="BQ103" s="40">
        <v>1.0344</v>
      </c>
      <c r="BR103" s="40">
        <v>1.0521</v>
      </c>
      <c r="BS103" s="40">
        <v>1.0521</v>
      </c>
      <c r="BT103" s="40">
        <v>1.0521</v>
      </c>
      <c r="BU103" s="40">
        <v>1.0521</v>
      </c>
      <c r="BV103" s="40">
        <v>1.0521</v>
      </c>
      <c r="BW103" s="40">
        <v>1.0521</v>
      </c>
      <c r="BX103" s="40">
        <v>1.0521</v>
      </c>
      <c r="BY103" s="40">
        <v>1.0521</v>
      </c>
      <c r="BZ103" s="40">
        <v>1.0521</v>
      </c>
      <c r="CA103" s="40">
        <v>1.0521</v>
      </c>
    </row>
    <row r="104" spans="1:79" ht="15" thickTop="1" x14ac:dyDescent="0.3">
      <c r="A104" s="9" t="s">
        <v>3425</v>
      </c>
      <c r="B104" s="16" t="s">
        <v>2934</v>
      </c>
      <c r="C104" s="447" t="s">
        <v>3466</v>
      </c>
      <c r="D104" s="11" t="s">
        <v>3026</v>
      </c>
      <c r="E104" s="9" t="s">
        <v>2936</v>
      </c>
      <c r="F104" s="9" t="s">
        <v>3467</v>
      </c>
      <c r="G104" s="9" t="s">
        <v>3468</v>
      </c>
      <c r="H104" s="12" t="s">
        <v>3469</v>
      </c>
      <c r="I104" s="13">
        <v>156.85</v>
      </c>
      <c r="J104" s="14">
        <v>3</v>
      </c>
      <c r="K104" s="24">
        <v>43447</v>
      </c>
      <c r="L104" s="24">
        <v>51501</v>
      </c>
      <c r="M104" s="689"/>
      <c r="N104" s="40">
        <v>0</v>
      </c>
      <c r="O104" s="40">
        <v>0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0</v>
      </c>
      <c r="AU104" s="40">
        <v>0</v>
      </c>
      <c r="AV104" s="40">
        <v>0</v>
      </c>
      <c r="AW104" s="40">
        <v>0</v>
      </c>
      <c r="AX104" s="40">
        <v>0</v>
      </c>
      <c r="AY104" s="40">
        <v>0</v>
      </c>
      <c r="AZ104" s="40">
        <v>0</v>
      </c>
      <c r="BA104" s="40">
        <v>0</v>
      </c>
      <c r="BB104" s="40">
        <v>0</v>
      </c>
      <c r="BC104" s="40">
        <v>0</v>
      </c>
      <c r="BD104" s="40">
        <v>0</v>
      </c>
      <c r="BE104" s="40">
        <v>0</v>
      </c>
      <c r="BF104" s="40">
        <v>0</v>
      </c>
      <c r="BG104" s="40">
        <v>0</v>
      </c>
      <c r="BH104" s="40">
        <v>0</v>
      </c>
      <c r="BI104" s="40">
        <v>0</v>
      </c>
      <c r="BJ104" s="40">
        <v>0</v>
      </c>
      <c r="BK104" s="40">
        <v>0</v>
      </c>
      <c r="BL104" s="40">
        <v>0</v>
      </c>
      <c r="BM104" s="40">
        <v>0</v>
      </c>
      <c r="BN104" s="40">
        <v>0</v>
      </c>
      <c r="BO104" s="40">
        <v>0</v>
      </c>
      <c r="BP104" s="40">
        <v>0</v>
      </c>
      <c r="BQ104" s="40">
        <v>0</v>
      </c>
      <c r="BR104" s="40">
        <v>0</v>
      </c>
      <c r="BS104" s="40">
        <v>0</v>
      </c>
      <c r="BT104" s="40">
        <v>0</v>
      </c>
      <c r="BU104" s="40">
        <v>0</v>
      </c>
      <c r="BV104" s="40">
        <v>0</v>
      </c>
      <c r="BW104" s="40">
        <v>0</v>
      </c>
      <c r="BX104" s="40">
        <v>0</v>
      </c>
      <c r="BY104" s="40">
        <v>0</v>
      </c>
      <c r="BZ104" s="40">
        <v>0</v>
      </c>
      <c r="CA104" s="40">
        <v>0</v>
      </c>
    </row>
    <row r="105" spans="1:79" x14ac:dyDescent="0.3">
      <c r="A105" s="9" t="s">
        <v>3425</v>
      </c>
      <c r="B105" s="16" t="s">
        <v>2934</v>
      </c>
      <c r="C105" s="440" t="s">
        <v>3470</v>
      </c>
      <c r="D105" s="11" t="s">
        <v>2788</v>
      </c>
      <c r="E105" s="9" t="s">
        <v>2788</v>
      </c>
      <c r="F105" s="9" t="s">
        <v>3471</v>
      </c>
      <c r="G105" s="9" t="s">
        <v>3472</v>
      </c>
      <c r="H105" s="12" t="s">
        <v>6324</v>
      </c>
      <c r="I105" s="13">
        <v>156.85</v>
      </c>
      <c r="J105" s="14">
        <v>2.4</v>
      </c>
      <c r="K105" s="24">
        <v>43350</v>
      </c>
      <c r="L105" s="24">
        <v>43820</v>
      </c>
      <c r="M105" s="689">
        <v>43820</v>
      </c>
      <c r="N105" s="40">
        <v>0</v>
      </c>
      <c r="O105" s="40">
        <v>0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1.0170999999999999</v>
      </c>
      <c r="AR105" s="40">
        <v>1.0170999999999999</v>
      </c>
      <c r="AS105" s="40">
        <v>1.0170999999999999</v>
      </c>
      <c r="AT105" s="40">
        <v>1.0170999999999999</v>
      </c>
      <c r="AU105" s="40">
        <v>1.0170999999999999</v>
      </c>
      <c r="AV105" s="40">
        <v>1.0170999999999999</v>
      </c>
      <c r="AW105" s="40">
        <v>1.0170999999999999</v>
      </c>
      <c r="AX105" s="40">
        <v>1.0170999999999999</v>
      </c>
      <c r="AY105" s="40">
        <v>1.0170999999999999</v>
      </c>
      <c r="AZ105" s="40">
        <v>1.0170999999999999</v>
      </c>
      <c r="BA105" s="40">
        <v>1.0170999999999999</v>
      </c>
      <c r="BB105" s="40">
        <v>1.0170999999999999</v>
      </c>
      <c r="BC105" s="40">
        <v>1.0344</v>
      </c>
      <c r="BD105" s="40">
        <v>1.0344</v>
      </c>
      <c r="BE105" s="40">
        <v>1.0344</v>
      </c>
      <c r="BF105" s="40">
        <v>1.0344</v>
      </c>
      <c r="BG105" s="40">
        <v>1.0344</v>
      </c>
      <c r="BH105" s="40">
        <v>1.0344</v>
      </c>
      <c r="BI105" s="40">
        <v>1.0344</v>
      </c>
      <c r="BJ105" s="40">
        <v>1.0344</v>
      </c>
      <c r="BK105" s="40">
        <v>1.0344</v>
      </c>
      <c r="BL105" s="40">
        <v>1.0344</v>
      </c>
      <c r="BM105" s="40">
        <v>1.0344</v>
      </c>
      <c r="BN105" s="40">
        <v>1.0344</v>
      </c>
      <c r="BO105" s="40">
        <v>1.0521</v>
      </c>
      <c r="BP105" s="40">
        <v>1.0521</v>
      </c>
      <c r="BQ105" s="40">
        <v>1.0521</v>
      </c>
      <c r="BR105" s="40">
        <v>1.0521</v>
      </c>
      <c r="BS105" s="40">
        <v>1.0521</v>
      </c>
      <c r="BT105" s="40">
        <v>1.0521</v>
      </c>
      <c r="BU105" s="40">
        <v>1.0521</v>
      </c>
      <c r="BV105" s="40">
        <v>1.0521</v>
      </c>
      <c r="BW105" s="40">
        <v>1.0521</v>
      </c>
      <c r="BX105" s="40">
        <v>1.0521</v>
      </c>
      <c r="BY105" s="40">
        <v>1.0521</v>
      </c>
      <c r="BZ105" s="40">
        <v>1.0521</v>
      </c>
      <c r="CA105" s="40">
        <v>1.0701000000000001</v>
      </c>
    </row>
    <row r="106" spans="1:79" x14ac:dyDescent="0.3">
      <c r="A106" s="9" t="s">
        <v>3425</v>
      </c>
      <c r="B106" s="16" t="s">
        <v>2934</v>
      </c>
      <c r="C106" s="440" t="s">
        <v>3473</v>
      </c>
      <c r="D106" s="11" t="s">
        <v>3026</v>
      </c>
      <c r="E106" s="9" t="s">
        <v>2936</v>
      </c>
      <c r="F106" s="9" t="s">
        <v>3474</v>
      </c>
      <c r="G106" s="9" t="s">
        <v>3475</v>
      </c>
      <c r="H106" s="12" t="s">
        <v>6324</v>
      </c>
      <c r="I106" s="13">
        <v>156.85</v>
      </c>
      <c r="J106" s="14">
        <v>1.998</v>
      </c>
      <c r="K106" s="24">
        <v>43350</v>
      </c>
      <c r="L106" s="24">
        <v>44079</v>
      </c>
      <c r="M106" s="689">
        <v>44079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0</v>
      </c>
      <c r="AU106" s="40">
        <v>0</v>
      </c>
      <c r="AV106" s="40">
        <v>0</v>
      </c>
      <c r="AW106" s="40">
        <v>0</v>
      </c>
      <c r="AX106" s="40">
        <v>0</v>
      </c>
      <c r="AY106" s="40">
        <v>0</v>
      </c>
      <c r="AZ106" s="40">
        <v>1.0170999999999999</v>
      </c>
      <c r="BA106" s="40">
        <v>1.0170999999999999</v>
      </c>
      <c r="BB106" s="40">
        <v>1.0170999999999999</v>
      </c>
      <c r="BC106" s="40">
        <v>1.0170999999999999</v>
      </c>
      <c r="BD106" s="40">
        <v>1.0170999999999999</v>
      </c>
      <c r="BE106" s="40">
        <v>1.0170999999999999</v>
      </c>
      <c r="BF106" s="40">
        <v>1.0170999999999999</v>
      </c>
      <c r="BG106" s="40">
        <v>1.0170999999999999</v>
      </c>
      <c r="BH106" s="40">
        <v>1.0170999999999999</v>
      </c>
      <c r="BI106" s="40">
        <v>1.0170999999999999</v>
      </c>
      <c r="BJ106" s="40">
        <v>1.0170999999999999</v>
      </c>
      <c r="BK106" s="40">
        <v>1.0170999999999999</v>
      </c>
      <c r="BL106" s="40">
        <v>1.0344</v>
      </c>
      <c r="BM106" s="40">
        <v>1.0344</v>
      </c>
      <c r="BN106" s="40">
        <v>1.0344</v>
      </c>
      <c r="BO106" s="40">
        <v>1.0344</v>
      </c>
      <c r="BP106" s="40">
        <v>1.0344</v>
      </c>
      <c r="BQ106" s="40">
        <v>1.0344</v>
      </c>
      <c r="BR106" s="40">
        <v>1.0344</v>
      </c>
      <c r="BS106" s="40">
        <v>1.0344</v>
      </c>
      <c r="BT106" s="40">
        <v>1.0344</v>
      </c>
      <c r="BU106" s="40">
        <v>1.0344</v>
      </c>
      <c r="BV106" s="40">
        <v>1.0344</v>
      </c>
      <c r="BW106" s="40">
        <v>1.0344</v>
      </c>
      <c r="BX106" s="40">
        <v>1.0521</v>
      </c>
      <c r="BY106" s="40">
        <v>1.0521</v>
      </c>
      <c r="BZ106" s="40">
        <v>1.0521</v>
      </c>
      <c r="CA106" s="40">
        <v>1.0521</v>
      </c>
    </row>
    <row r="107" spans="1:79" x14ac:dyDescent="0.3">
      <c r="A107" s="9" t="s">
        <v>3425</v>
      </c>
      <c r="B107" s="16" t="s">
        <v>2934</v>
      </c>
      <c r="C107" s="440" t="s">
        <v>3476</v>
      </c>
      <c r="D107" s="11" t="s">
        <v>2788</v>
      </c>
      <c r="E107" s="9" t="s">
        <v>2788</v>
      </c>
      <c r="F107" s="9" t="s">
        <v>3477</v>
      </c>
      <c r="G107" s="9" t="s">
        <v>3478</v>
      </c>
      <c r="H107" s="12" t="s">
        <v>6716</v>
      </c>
      <c r="I107" s="13">
        <v>164.35</v>
      </c>
      <c r="J107" s="14">
        <v>1</v>
      </c>
      <c r="K107" s="24">
        <v>43447</v>
      </c>
      <c r="L107" s="24">
        <v>44075</v>
      </c>
      <c r="M107" s="689">
        <v>44075</v>
      </c>
      <c r="N107" s="40">
        <v>0</v>
      </c>
      <c r="O107" s="40">
        <v>0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0</v>
      </c>
      <c r="AU107" s="40">
        <v>0</v>
      </c>
      <c r="AV107" s="40">
        <v>0</v>
      </c>
      <c r="AW107" s="40">
        <v>0</v>
      </c>
      <c r="AX107" s="40">
        <v>0</v>
      </c>
      <c r="AY107" s="40">
        <v>0</v>
      </c>
      <c r="AZ107" s="40">
        <v>1.0170999999999999</v>
      </c>
      <c r="BA107" s="40">
        <v>1.0170999999999999</v>
      </c>
      <c r="BB107" s="40">
        <v>1.0170999999999999</v>
      </c>
      <c r="BC107" s="40">
        <v>1.0170999999999999</v>
      </c>
      <c r="BD107" s="40">
        <v>1.0170999999999999</v>
      </c>
      <c r="BE107" s="40">
        <v>1.0170999999999999</v>
      </c>
      <c r="BF107" s="40">
        <v>1.0170999999999999</v>
      </c>
      <c r="BG107" s="40">
        <v>1.0170999999999999</v>
      </c>
      <c r="BH107" s="40">
        <v>1.0170999999999999</v>
      </c>
      <c r="BI107" s="40">
        <v>1.0170999999999999</v>
      </c>
      <c r="BJ107" s="40">
        <v>1.0170999999999999</v>
      </c>
      <c r="BK107" s="40">
        <v>1.0170999999999999</v>
      </c>
      <c r="BL107" s="40">
        <v>1.0344</v>
      </c>
      <c r="BM107" s="40">
        <v>1.0344</v>
      </c>
      <c r="BN107" s="40">
        <v>1.0344</v>
      </c>
      <c r="BO107" s="40">
        <v>1.0344</v>
      </c>
      <c r="BP107" s="40">
        <v>1.0344</v>
      </c>
      <c r="BQ107" s="40">
        <v>1.0344</v>
      </c>
      <c r="BR107" s="40">
        <v>1.0344</v>
      </c>
      <c r="BS107" s="40">
        <v>1.0344</v>
      </c>
      <c r="BT107" s="40">
        <v>1.0344</v>
      </c>
      <c r="BU107" s="40">
        <v>1.0344</v>
      </c>
      <c r="BV107" s="40">
        <v>1.0344</v>
      </c>
      <c r="BW107" s="40">
        <v>1.0344</v>
      </c>
      <c r="BX107" s="40">
        <v>1.0521</v>
      </c>
      <c r="BY107" s="40">
        <v>1.0521</v>
      </c>
      <c r="BZ107" s="40">
        <v>1.0521</v>
      </c>
      <c r="CA107" s="40">
        <v>1.0521</v>
      </c>
    </row>
    <row r="108" spans="1:79" x14ac:dyDescent="0.3">
      <c r="A108" s="9" t="s">
        <v>3425</v>
      </c>
      <c r="B108" s="16" t="s">
        <v>2934</v>
      </c>
      <c r="C108" s="440" t="s">
        <v>3480</v>
      </c>
      <c r="D108" s="11" t="s">
        <v>2788</v>
      </c>
      <c r="E108" s="9" t="s">
        <v>2788</v>
      </c>
      <c r="F108" s="9" t="s">
        <v>3477</v>
      </c>
      <c r="G108" s="9" t="s">
        <v>3481</v>
      </c>
      <c r="H108" s="12" t="s">
        <v>3479</v>
      </c>
      <c r="I108" s="13">
        <v>156.85</v>
      </c>
      <c r="J108" s="14">
        <v>2</v>
      </c>
      <c r="K108" s="24">
        <v>43447</v>
      </c>
      <c r="L108" s="24">
        <v>51501</v>
      </c>
      <c r="M108" s="689"/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  <c r="BT108" s="40">
        <v>0</v>
      </c>
      <c r="BU108" s="40">
        <v>0</v>
      </c>
      <c r="BV108" s="40">
        <v>0</v>
      </c>
      <c r="BW108" s="40">
        <v>0</v>
      </c>
      <c r="BX108" s="40">
        <v>0</v>
      </c>
      <c r="BY108" s="40">
        <v>0</v>
      </c>
      <c r="BZ108" s="40">
        <v>0</v>
      </c>
      <c r="CA108" s="40">
        <v>0</v>
      </c>
    </row>
    <row r="109" spans="1:79" x14ac:dyDescent="0.3">
      <c r="A109" s="9" t="s">
        <v>3398</v>
      </c>
      <c r="B109" s="16" t="s">
        <v>2934</v>
      </c>
      <c r="C109" s="440" t="s">
        <v>3482</v>
      </c>
      <c r="D109" s="11" t="s">
        <v>3026</v>
      </c>
      <c r="E109" s="9" t="s">
        <v>2936</v>
      </c>
      <c r="F109" s="9" t="s">
        <v>3483</v>
      </c>
      <c r="G109" s="9" t="s">
        <v>3484</v>
      </c>
      <c r="H109" s="12" t="s">
        <v>3485</v>
      </c>
      <c r="I109" s="13">
        <v>160</v>
      </c>
      <c r="J109" s="14">
        <v>6</v>
      </c>
      <c r="K109" s="24">
        <v>43255</v>
      </c>
      <c r="L109" s="24">
        <v>43540</v>
      </c>
      <c r="M109" s="689">
        <v>43540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1.0170999999999999</v>
      </c>
      <c r="AI109" s="40">
        <v>1.0170999999999999</v>
      </c>
      <c r="AJ109" s="40">
        <v>1.0170999999999999</v>
      </c>
      <c r="AK109" s="40">
        <v>1.0170999999999999</v>
      </c>
      <c r="AL109" s="40">
        <v>1.0170999999999999</v>
      </c>
      <c r="AM109" s="40">
        <v>1.0170999999999999</v>
      </c>
      <c r="AN109" s="40">
        <v>1.0170999999999999</v>
      </c>
      <c r="AO109" s="40">
        <v>1.0170999999999999</v>
      </c>
      <c r="AP109" s="40">
        <v>1.0170999999999999</v>
      </c>
      <c r="AQ109" s="40">
        <v>1.0170999999999999</v>
      </c>
      <c r="AR109" s="40">
        <v>1.0170999999999999</v>
      </c>
      <c r="AS109" s="40">
        <v>1.0170999999999999</v>
      </c>
      <c r="AT109" s="40">
        <v>1.0344</v>
      </c>
      <c r="AU109" s="40">
        <v>1.0344</v>
      </c>
      <c r="AV109" s="40">
        <v>1.0344</v>
      </c>
      <c r="AW109" s="40">
        <v>1.0344</v>
      </c>
      <c r="AX109" s="40">
        <v>1.0344</v>
      </c>
      <c r="AY109" s="40">
        <v>1.0344</v>
      </c>
      <c r="AZ109" s="40">
        <v>1.0344</v>
      </c>
      <c r="BA109" s="40">
        <v>1.0344</v>
      </c>
      <c r="BB109" s="40">
        <v>1.0344</v>
      </c>
      <c r="BC109" s="40">
        <v>1.0344</v>
      </c>
      <c r="BD109" s="40">
        <v>1.0344</v>
      </c>
      <c r="BE109" s="40">
        <v>1.0344</v>
      </c>
      <c r="BF109" s="40">
        <v>1.0521</v>
      </c>
      <c r="BG109" s="40">
        <v>1.0521</v>
      </c>
      <c r="BH109" s="40">
        <v>1.0521</v>
      </c>
      <c r="BI109" s="40">
        <v>1.0521</v>
      </c>
      <c r="BJ109" s="40">
        <v>1.0521</v>
      </c>
      <c r="BK109" s="40">
        <v>1.0521</v>
      </c>
      <c r="BL109" s="40">
        <v>1.0521</v>
      </c>
      <c r="BM109" s="40">
        <v>1.0521</v>
      </c>
      <c r="BN109" s="40">
        <v>1.0521</v>
      </c>
      <c r="BO109" s="40">
        <v>1.0521</v>
      </c>
      <c r="BP109" s="40">
        <v>1.0521</v>
      </c>
      <c r="BQ109" s="40">
        <v>1.0521</v>
      </c>
      <c r="BR109" s="40">
        <v>1.0701000000000001</v>
      </c>
      <c r="BS109" s="40">
        <v>1.0701000000000001</v>
      </c>
      <c r="BT109" s="40">
        <v>1.0701000000000001</v>
      </c>
      <c r="BU109" s="40">
        <v>1.0701000000000001</v>
      </c>
      <c r="BV109" s="40">
        <v>1.0701000000000001</v>
      </c>
      <c r="BW109" s="40">
        <v>1.0701000000000001</v>
      </c>
      <c r="BX109" s="40">
        <v>1.0701000000000001</v>
      </c>
      <c r="BY109" s="40">
        <v>1.0701000000000001</v>
      </c>
      <c r="BZ109" s="40">
        <v>1.0701000000000001</v>
      </c>
      <c r="CA109" s="40">
        <v>1.0701000000000001</v>
      </c>
    </row>
    <row r="110" spans="1:79" x14ac:dyDescent="0.3">
      <c r="A110" s="9" t="s">
        <v>3398</v>
      </c>
      <c r="B110" s="16" t="s">
        <v>2934</v>
      </c>
      <c r="C110" s="440" t="s">
        <v>3486</v>
      </c>
      <c r="D110" s="11" t="s">
        <v>2820</v>
      </c>
      <c r="E110" s="9" t="s">
        <v>2999</v>
      </c>
      <c r="F110" s="9" t="s">
        <v>3487</v>
      </c>
      <c r="G110" s="9" t="s">
        <v>3488</v>
      </c>
      <c r="H110" s="12" t="s">
        <v>2619</v>
      </c>
      <c r="I110" s="13">
        <v>153</v>
      </c>
      <c r="J110" s="14">
        <v>3</v>
      </c>
      <c r="K110" s="24">
        <v>43293</v>
      </c>
      <c r="L110" s="24">
        <v>43714</v>
      </c>
      <c r="M110" s="689">
        <v>43714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1.0170999999999999</v>
      </c>
      <c r="AO110" s="40">
        <v>1.0170999999999999</v>
      </c>
      <c r="AP110" s="40">
        <v>1.0170999999999999</v>
      </c>
      <c r="AQ110" s="40">
        <v>1.0170999999999999</v>
      </c>
      <c r="AR110" s="40">
        <v>1.0170999999999999</v>
      </c>
      <c r="AS110" s="40">
        <v>1.0170999999999999</v>
      </c>
      <c r="AT110" s="40">
        <v>1.0170999999999999</v>
      </c>
      <c r="AU110" s="40">
        <v>1.0170999999999999</v>
      </c>
      <c r="AV110" s="40">
        <v>1.0170999999999999</v>
      </c>
      <c r="AW110" s="40">
        <v>1.0170999999999999</v>
      </c>
      <c r="AX110" s="40">
        <v>1.0170999999999999</v>
      </c>
      <c r="AY110" s="40">
        <v>1.0170999999999999</v>
      </c>
      <c r="AZ110" s="40">
        <v>1.0344</v>
      </c>
      <c r="BA110" s="40">
        <v>1.0344</v>
      </c>
      <c r="BB110" s="40">
        <v>1.0344</v>
      </c>
      <c r="BC110" s="40">
        <v>1.0344</v>
      </c>
      <c r="BD110" s="40">
        <v>1.0344</v>
      </c>
      <c r="BE110" s="40">
        <v>1.0344</v>
      </c>
      <c r="BF110" s="40">
        <v>1.0344</v>
      </c>
      <c r="BG110" s="40">
        <v>1.0344</v>
      </c>
      <c r="BH110" s="40">
        <v>1.0344</v>
      </c>
      <c r="BI110" s="40">
        <v>1.0344</v>
      </c>
      <c r="BJ110" s="40">
        <v>1.0344</v>
      </c>
      <c r="BK110" s="40">
        <v>1.0344</v>
      </c>
      <c r="BL110" s="40">
        <v>1.0521</v>
      </c>
      <c r="BM110" s="40">
        <v>1.0521</v>
      </c>
      <c r="BN110" s="40">
        <v>1.0521</v>
      </c>
      <c r="BO110" s="40">
        <v>1.0521</v>
      </c>
      <c r="BP110" s="40">
        <v>1.0521</v>
      </c>
      <c r="BQ110" s="40">
        <v>1.0521</v>
      </c>
      <c r="BR110" s="40">
        <v>1.0521</v>
      </c>
      <c r="BS110" s="40">
        <v>1.0521</v>
      </c>
      <c r="BT110" s="40">
        <v>1.0521</v>
      </c>
      <c r="BU110" s="40">
        <v>1.0521</v>
      </c>
      <c r="BV110" s="40">
        <v>1.0521</v>
      </c>
      <c r="BW110" s="40">
        <v>1.0521</v>
      </c>
      <c r="BX110" s="40">
        <v>1.0701000000000001</v>
      </c>
      <c r="BY110" s="40">
        <v>1.0701000000000001</v>
      </c>
      <c r="BZ110" s="40">
        <v>1.0701000000000001</v>
      </c>
      <c r="CA110" s="40">
        <v>1.0701000000000001</v>
      </c>
    </row>
    <row r="111" spans="1:79" x14ac:dyDescent="0.3">
      <c r="A111" s="9" t="s">
        <v>3398</v>
      </c>
      <c r="B111" s="16" t="s">
        <v>2934</v>
      </c>
      <c r="C111" s="440" t="s">
        <v>3489</v>
      </c>
      <c r="D111" s="11" t="s">
        <v>2815</v>
      </c>
      <c r="E111" s="9" t="s">
        <v>3408</v>
      </c>
      <c r="F111" s="9" t="s">
        <v>3490</v>
      </c>
      <c r="G111" s="9" t="s">
        <v>5755</v>
      </c>
      <c r="H111" s="12" t="s">
        <v>3491</v>
      </c>
      <c r="I111" s="13">
        <v>171</v>
      </c>
      <c r="J111" s="14">
        <v>1</v>
      </c>
      <c r="K111" s="24">
        <v>43307</v>
      </c>
      <c r="L111" s="24">
        <v>43810</v>
      </c>
      <c r="M111" s="689">
        <v>43810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1.0170999999999999</v>
      </c>
      <c r="AR111" s="40">
        <v>1.0170999999999999</v>
      </c>
      <c r="AS111" s="40">
        <v>1.0170999999999999</v>
      </c>
      <c r="AT111" s="40">
        <v>1.0170999999999999</v>
      </c>
      <c r="AU111" s="40">
        <v>1.0170999999999999</v>
      </c>
      <c r="AV111" s="40">
        <v>1.0170999999999999</v>
      </c>
      <c r="AW111" s="40">
        <v>1.0170999999999999</v>
      </c>
      <c r="AX111" s="40">
        <v>1.0170999999999999</v>
      </c>
      <c r="AY111" s="40">
        <v>1.0170999999999999</v>
      </c>
      <c r="AZ111" s="40">
        <v>1.0170999999999999</v>
      </c>
      <c r="BA111" s="40">
        <v>1.0170999999999999</v>
      </c>
      <c r="BB111" s="40">
        <v>1.0170999999999999</v>
      </c>
      <c r="BC111" s="40">
        <v>1.0344</v>
      </c>
      <c r="BD111" s="40">
        <v>1.0344</v>
      </c>
      <c r="BE111" s="40">
        <v>1.0344</v>
      </c>
      <c r="BF111" s="40">
        <v>1.0344</v>
      </c>
      <c r="BG111" s="40">
        <v>1.0344</v>
      </c>
      <c r="BH111" s="40">
        <v>1.0344</v>
      </c>
      <c r="BI111" s="40">
        <v>1.0344</v>
      </c>
      <c r="BJ111" s="40">
        <v>1.0344</v>
      </c>
      <c r="BK111" s="40">
        <v>1.0344</v>
      </c>
      <c r="BL111" s="40">
        <v>1.0344</v>
      </c>
      <c r="BM111" s="40">
        <v>1.0344</v>
      </c>
      <c r="BN111" s="40">
        <v>1.0344</v>
      </c>
      <c r="BO111" s="40">
        <v>1.0521</v>
      </c>
      <c r="BP111" s="40">
        <v>1.0521</v>
      </c>
      <c r="BQ111" s="40">
        <v>1.0521</v>
      </c>
      <c r="BR111" s="40">
        <v>1.0521</v>
      </c>
      <c r="BS111" s="40">
        <v>1.0521</v>
      </c>
      <c r="BT111" s="40">
        <v>1.0521</v>
      </c>
      <c r="BU111" s="40">
        <v>1.0521</v>
      </c>
      <c r="BV111" s="40">
        <v>1.0521</v>
      </c>
      <c r="BW111" s="40">
        <v>1.0521</v>
      </c>
      <c r="BX111" s="40">
        <v>1.0521</v>
      </c>
      <c r="BY111" s="40">
        <v>1.0521</v>
      </c>
      <c r="BZ111" s="40">
        <v>1.0521</v>
      </c>
      <c r="CA111" s="40">
        <v>1.0701000000000001</v>
      </c>
    </row>
    <row r="112" spans="1:79" x14ac:dyDescent="0.3">
      <c r="A112" s="9" t="s">
        <v>3398</v>
      </c>
      <c r="B112" s="16" t="s">
        <v>2934</v>
      </c>
      <c r="C112" s="440" t="s">
        <v>3492</v>
      </c>
      <c r="D112" s="11" t="s">
        <v>2815</v>
      </c>
      <c r="E112" s="9" t="s">
        <v>3408</v>
      </c>
      <c r="F112" s="9" t="s">
        <v>3493</v>
      </c>
      <c r="G112" s="9" t="s">
        <v>3494</v>
      </c>
      <c r="H112" s="12" t="s">
        <v>3449</v>
      </c>
      <c r="I112" s="13">
        <v>174.5</v>
      </c>
      <c r="J112" s="14">
        <v>1</v>
      </c>
      <c r="K112" s="24">
        <v>43549</v>
      </c>
      <c r="L112" s="24">
        <v>43959</v>
      </c>
      <c r="M112" s="689">
        <v>43959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1.0170999999999999</v>
      </c>
      <c r="AW112" s="40">
        <v>1.0170999999999999</v>
      </c>
      <c r="AX112" s="40">
        <v>1.0170999999999999</v>
      </c>
      <c r="AY112" s="40">
        <v>1.0170999999999999</v>
      </c>
      <c r="AZ112" s="40">
        <v>1.0170999999999999</v>
      </c>
      <c r="BA112" s="40">
        <v>1.0170999999999999</v>
      </c>
      <c r="BB112" s="40">
        <v>1.0170999999999999</v>
      </c>
      <c r="BC112" s="40">
        <v>1.0170999999999999</v>
      </c>
      <c r="BD112" s="40">
        <v>1.0170999999999999</v>
      </c>
      <c r="BE112" s="40">
        <v>1.0170999999999999</v>
      </c>
      <c r="BF112" s="40">
        <v>1.0170999999999999</v>
      </c>
      <c r="BG112" s="40">
        <v>1.0170999999999999</v>
      </c>
      <c r="BH112" s="40">
        <v>1.0344</v>
      </c>
      <c r="BI112" s="40">
        <v>1.0344</v>
      </c>
      <c r="BJ112" s="40">
        <v>1.0344</v>
      </c>
      <c r="BK112" s="40">
        <v>1.0344</v>
      </c>
      <c r="BL112" s="40">
        <v>1.0344</v>
      </c>
      <c r="BM112" s="40">
        <v>1.0344</v>
      </c>
      <c r="BN112" s="40">
        <v>1.0344</v>
      </c>
      <c r="BO112" s="40">
        <v>1.0344</v>
      </c>
      <c r="BP112" s="40">
        <v>1.0344</v>
      </c>
      <c r="BQ112" s="40">
        <v>1.0344</v>
      </c>
      <c r="BR112" s="40">
        <v>1.0344</v>
      </c>
      <c r="BS112" s="40">
        <v>1.0344</v>
      </c>
      <c r="BT112" s="40">
        <v>1.0521</v>
      </c>
      <c r="BU112" s="40">
        <v>1.0521</v>
      </c>
      <c r="BV112" s="40">
        <v>1.0521</v>
      </c>
      <c r="BW112" s="40">
        <v>1.0521</v>
      </c>
      <c r="BX112" s="40">
        <v>1.0521</v>
      </c>
      <c r="BY112" s="40">
        <v>1.0521</v>
      </c>
      <c r="BZ112" s="40">
        <v>1.0521</v>
      </c>
      <c r="CA112" s="40">
        <v>1.0521</v>
      </c>
    </row>
    <row r="113" spans="1:79" x14ac:dyDescent="0.3">
      <c r="A113" s="9" t="s">
        <v>3398</v>
      </c>
      <c r="B113" s="16" t="s">
        <v>2934</v>
      </c>
      <c r="C113" s="440" t="s">
        <v>3495</v>
      </c>
      <c r="D113" s="498" t="s">
        <v>3026</v>
      </c>
      <c r="E113" s="439" t="s">
        <v>2936</v>
      </c>
      <c r="F113" s="439" t="s">
        <v>3496</v>
      </c>
      <c r="G113" s="439" t="s">
        <v>3497</v>
      </c>
      <c r="H113" s="439" t="s">
        <v>3498</v>
      </c>
      <c r="I113" s="13">
        <v>169</v>
      </c>
      <c r="J113" s="14">
        <v>1</v>
      </c>
      <c r="K113" s="24">
        <v>43255</v>
      </c>
      <c r="L113" s="24"/>
      <c r="M113" s="439" t="s">
        <v>5735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0">
        <v>0</v>
      </c>
      <c r="BD113" s="40">
        <v>0</v>
      </c>
      <c r="BE113" s="40">
        <v>0</v>
      </c>
      <c r="BF113" s="40">
        <v>0</v>
      </c>
      <c r="BG113" s="40">
        <v>0</v>
      </c>
      <c r="BH113" s="40">
        <v>0</v>
      </c>
      <c r="BI113" s="40">
        <v>0</v>
      </c>
      <c r="BJ113" s="40">
        <v>0</v>
      </c>
      <c r="BK113" s="40">
        <v>0</v>
      </c>
      <c r="BL113" s="40">
        <v>0</v>
      </c>
      <c r="BM113" s="40">
        <v>0</v>
      </c>
      <c r="BN113" s="40">
        <v>0</v>
      </c>
      <c r="BO113" s="40">
        <v>0</v>
      </c>
      <c r="BP113" s="40">
        <v>0</v>
      </c>
      <c r="BQ113" s="40">
        <v>0</v>
      </c>
      <c r="BR113" s="40">
        <v>0</v>
      </c>
      <c r="BS113" s="40">
        <v>0</v>
      </c>
      <c r="BT113" s="40">
        <v>0</v>
      </c>
      <c r="BU113" s="40">
        <v>0</v>
      </c>
      <c r="BV113" s="40">
        <v>0</v>
      </c>
      <c r="BW113" s="40">
        <v>0</v>
      </c>
      <c r="BX113" s="40">
        <v>0</v>
      </c>
      <c r="BY113" s="40">
        <v>0</v>
      </c>
      <c r="BZ113" s="40">
        <v>0</v>
      </c>
      <c r="CA113" s="40">
        <v>0</v>
      </c>
    </row>
    <row r="114" spans="1:79" x14ac:dyDescent="0.3">
      <c r="A114" s="9" t="s">
        <v>3398</v>
      </c>
      <c r="B114" s="16" t="s">
        <v>2934</v>
      </c>
      <c r="C114" s="440" t="s">
        <v>3499</v>
      </c>
      <c r="D114" s="498" t="s">
        <v>3026</v>
      </c>
      <c r="E114" s="439" t="s">
        <v>2936</v>
      </c>
      <c r="F114" s="439" t="s">
        <v>3496</v>
      </c>
      <c r="G114" s="439" t="s">
        <v>3500</v>
      </c>
      <c r="H114" s="439" t="s">
        <v>3498</v>
      </c>
      <c r="I114" s="13">
        <v>169</v>
      </c>
      <c r="J114" s="14">
        <v>1</v>
      </c>
      <c r="K114" s="24">
        <v>43314</v>
      </c>
      <c r="L114" s="24"/>
      <c r="M114" s="439" t="s">
        <v>5735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0</v>
      </c>
      <c r="BA114" s="40">
        <v>0</v>
      </c>
      <c r="BB114" s="40">
        <v>0</v>
      </c>
      <c r="BC114" s="40">
        <v>0</v>
      </c>
      <c r="BD114" s="40">
        <v>0</v>
      </c>
      <c r="BE114" s="40">
        <v>0</v>
      </c>
      <c r="BF114" s="40">
        <v>0</v>
      </c>
      <c r="BG114" s="40">
        <v>0</v>
      </c>
      <c r="BH114" s="40">
        <v>0</v>
      </c>
      <c r="BI114" s="40">
        <v>0</v>
      </c>
      <c r="BJ114" s="40">
        <v>0</v>
      </c>
      <c r="BK114" s="40">
        <v>0</v>
      </c>
      <c r="BL114" s="40">
        <v>0</v>
      </c>
      <c r="BM114" s="40">
        <v>0</v>
      </c>
      <c r="BN114" s="40">
        <v>0</v>
      </c>
      <c r="BO114" s="40">
        <v>0</v>
      </c>
      <c r="BP114" s="40">
        <v>0</v>
      </c>
      <c r="BQ114" s="40">
        <v>0</v>
      </c>
      <c r="BR114" s="40">
        <v>0</v>
      </c>
      <c r="BS114" s="40">
        <v>0</v>
      </c>
      <c r="BT114" s="40">
        <v>0</v>
      </c>
      <c r="BU114" s="40">
        <v>0</v>
      </c>
      <c r="BV114" s="40">
        <v>0</v>
      </c>
      <c r="BW114" s="40">
        <v>0</v>
      </c>
      <c r="BX114" s="40">
        <v>0</v>
      </c>
      <c r="BY114" s="40">
        <v>0</v>
      </c>
      <c r="BZ114" s="40">
        <v>0</v>
      </c>
      <c r="CA114" s="40">
        <v>0</v>
      </c>
    </row>
    <row r="115" spans="1:79" x14ac:dyDescent="0.3">
      <c r="A115" s="9" t="s">
        <v>3398</v>
      </c>
      <c r="B115" s="17" t="s">
        <v>2958</v>
      </c>
      <c r="C115" s="441" t="s">
        <v>3501</v>
      </c>
      <c r="D115" s="11" t="s">
        <v>2820</v>
      </c>
      <c r="E115" s="9" t="s">
        <v>2999</v>
      </c>
      <c r="F115" s="9" t="s">
        <v>3502</v>
      </c>
      <c r="G115" s="9" t="s">
        <v>3503</v>
      </c>
      <c r="H115" s="12" t="s">
        <v>3504</v>
      </c>
      <c r="I115" s="13">
        <v>145.86000000000001</v>
      </c>
      <c r="J115" s="14">
        <v>2</v>
      </c>
      <c r="K115" s="24">
        <v>43307</v>
      </c>
      <c r="L115" s="24">
        <v>43698</v>
      </c>
      <c r="M115" s="689">
        <v>43698</v>
      </c>
      <c r="N115" s="40">
        <v>0</v>
      </c>
      <c r="O115" s="40">
        <v>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1.0170999999999999</v>
      </c>
      <c r="AN115" s="40">
        <v>1.0170999999999999</v>
      </c>
      <c r="AO115" s="40">
        <v>1.0170999999999999</v>
      </c>
      <c r="AP115" s="40">
        <v>1.0170999999999999</v>
      </c>
      <c r="AQ115" s="40">
        <v>1.0170999999999999</v>
      </c>
      <c r="AR115" s="40">
        <v>1.0170999999999999</v>
      </c>
      <c r="AS115" s="40">
        <v>1.0170999999999999</v>
      </c>
      <c r="AT115" s="40">
        <v>1.0170999999999999</v>
      </c>
      <c r="AU115" s="40">
        <v>1.0170999999999999</v>
      </c>
      <c r="AV115" s="40">
        <v>1.0170999999999999</v>
      </c>
      <c r="AW115" s="40">
        <v>1.0170999999999999</v>
      </c>
      <c r="AX115" s="40">
        <v>1.0170999999999999</v>
      </c>
      <c r="AY115" s="40">
        <v>1.0344</v>
      </c>
      <c r="AZ115" s="40">
        <v>1.0344</v>
      </c>
      <c r="BA115" s="40">
        <v>1.0344</v>
      </c>
      <c r="BB115" s="40">
        <v>1.0344</v>
      </c>
      <c r="BC115" s="40">
        <v>1.0344</v>
      </c>
      <c r="BD115" s="40">
        <v>1.0344</v>
      </c>
      <c r="BE115" s="40">
        <v>1.0344</v>
      </c>
      <c r="BF115" s="40">
        <v>1.0344</v>
      </c>
      <c r="BG115" s="40">
        <v>1.0344</v>
      </c>
      <c r="BH115" s="40">
        <v>1.0344</v>
      </c>
      <c r="BI115" s="40">
        <v>1.0344</v>
      </c>
      <c r="BJ115" s="40">
        <v>1.0344</v>
      </c>
      <c r="BK115" s="40">
        <v>1.0521</v>
      </c>
      <c r="BL115" s="40">
        <v>1.0521</v>
      </c>
      <c r="BM115" s="40">
        <v>1.0521</v>
      </c>
      <c r="BN115" s="40">
        <v>1.0521</v>
      </c>
      <c r="BO115" s="40">
        <v>1.0521</v>
      </c>
      <c r="BP115" s="40">
        <v>1.0521</v>
      </c>
      <c r="BQ115" s="40">
        <v>1.0521</v>
      </c>
      <c r="BR115" s="40">
        <v>1.0521</v>
      </c>
      <c r="BS115" s="40">
        <v>1.0521</v>
      </c>
      <c r="BT115" s="40">
        <v>1.0521</v>
      </c>
      <c r="BU115" s="40">
        <v>1.0521</v>
      </c>
      <c r="BV115" s="40">
        <v>1.0521</v>
      </c>
      <c r="BW115" s="40">
        <v>1.0701000000000001</v>
      </c>
      <c r="BX115" s="40">
        <v>1.0701000000000001</v>
      </c>
      <c r="BY115" s="40">
        <v>1.0701000000000001</v>
      </c>
      <c r="BZ115" s="40">
        <v>1.0701000000000001</v>
      </c>
      <c r="CA115" s="40">
        <v>1.0701000000000001</v>
      </c>
    </row>
    <row r="116" spans="1:79" x14ac:dyDescent="0.3">
      <c r="A116" s="9" t="s">
        <v>3398</v>
      </c>
      <c r="B116" s="17" t="s">
        <v>2958</v>
      </c>
      <c r="C116" s="441" t="s">
        <v>3505</v>
      </c>
      <c r="D116" s="11" t="s">
        <v>2815</v>
      </c>
      <c r="E116" s="9" t="s">
        <v>3408</v>
      </c>
      <c r="F116" s="9" t="s">
        <v>3506</v>
      </c>
      <c r="G116" s="9" t="s">
        <v>3507</v>
      </c>
      <c r="H116" s="12" t="s">
        <v>3508</v>
      </c>
      <c r="I116" s="13">
        <v>126.55</v>
      </c>
      <c r="J116" s="14">
        <v>9</v>
      </c>
      <c r="K116" s="24">
        <v>43187</v>
      </c>
      <c r="L116" s="24">
        <v>43249</v>
      </c>
      <c r="M116" s="689">
        <v>43249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v>1.0170999999999999</v>
      </c>
      <c r="Y116" s="40">
        <v>1.0170999999999999</v>
      </c>
      <c r="Z116" s="40">
        <v>1.0170999999999999</v>
      </c>
      <c r="AA116" s="40">
        <v>1.0170999999999999</v>
      </c>
      <c r="AB116" s="40">
        <v>1.0170999999999999</v>
      </c>
      <c r="AC116" s="40">
        <v>1.0170999999999999</v>
      </c>
      <c r="AD116" s="40">
        <v>1.0170999999999999</v>
      </c>
      <c r="AE116" s="40">
        <v>1.0170999999999999</v>
      </c>
      <c r="AF116" s="40">
        <v>1.0170999999999999</v>
      </c>
      <c r="AG116" s="40">
        <v>1.0170999999999999</v>
      </c>
      <c r="AH116" s="40">
        <v>1.0170999999999999</v>
      </c>
      <c r="AI116" s="40">
        <v>1.0170999999999999</v>
      </c>
      <c r="AJ116" s="40">
        <v>1.0344</v>
      </c>
      <c r="AK116" s="40">
        <v>1.0344</v>
      </c>
      <c r="AL116" s="40">
        <v>1.0344</v>
      </c>
      <c r="AM116" s="40">
        <v>1.0344</v>
      </c>
      <c r="AN116" s="40">
        <v>1.0344</v>
      </c>
      <c r="AO116" s="40">
        <v>1.0344</v>
      </c>
      <c r="AP116" s="40">
        <v>1.0344</v>
      </c>
      <c r="AQ116" s="40">
        <v>1.0344</v>
      </c>
      <c r="AR116" s="40">
        <v>1.0344</v>
      </c>
      <c r="AS116" s="40">
        <v>1.0344</v>
      </c>
      <c r="AT116" s="40">
        <v>1.0344</v>
      </c>
      <c r="AU116" s="40">
        <v>1.0344</v>
      </c>
      <c r="AV116" s="40">
        <v>1.0521</v>
      </c>
      <c r="AW116" s="40">
        <v>1.0521</v>
      </c>
      <c r="AX116" s="40">
        <v>1.0521</v>
      </c>
      <c r="AY116" s="40">
        <v>1.0521</v>
      </c>
      <c r="AZ116" s="40">
        <v>1.0521</v>
      </c>
      <c r="BA116" s="40">
        <v>1.0521</v>
      </c>
      <c r="BB116" s="40">
        <v>1.0521</v>
      </c>
      <c r="BC116" s="40">
        <v>1.0521</v>
      </c>
      <c r="BD116" s="40">
        <v>1.0521</v>
      </c>
      <c r="BE116" s="40">
        <v>1.0521</v>
      </c>
      <c r="BF116" s="40">
        <v>1.0521</v>
      </c>
      <c r="BG116" s="40">
        <v>1.0521</v>
      </c>
      <c r="BH116" s="40">
        <v>1.0701000000000001</v>
      </c>
      <c r="BI116" s="40">
        <v>1.0701000000000001</v>
      </c>
      <c r="BJ116" s="40">
        <v>1.0701000000000001</v>
      </c>
      <c r="BK116" s="40">
        <v>1.0701000000000001</v>
      </c>
      <c r="BL116" s="40">
        <v>1.0701000000000001</v>
      </c>
      <c r="BM116" s="40">
        <v>1.0701000000000001</v>
      </c>
      <c r="BN116" s="40">
        <v>1.0701000000000001</v>
      </c>
      <c r="BO116" s="40">
        <v>1.0701000000000001</v>
      </c>
      <c r="BP116" s="40">
        <v>1.0701000000000001</v>
      </c>
      <c r="BQ116" s="40">
        <v>1.0701000000000001</v>
      </c>
      <c r="BR116" s="40">
        <v>1.0701000000000001</v>
      </c>
      <c r="BS116" s="40">
        <v>1.0701000000000001</v>
      </c>
      <c r="BT116" s="40">
        <v>1.0883</v>
      </c>
      <c r="BU116" s="40">
        <v>1.0883</v>
      </c>
      <c r="BV116" s="40">
        <v>1.0883</v>
      </c>
      <c r="BW116" s="40">
        <v>1.0883</v>
      </c>
      <c r="BX116" s="40">
        <v>1.0883</v>
      </c>
      <c r="BY116" s="40">
        <v>1.0883</v>
      </c>
      <c r="BZ116" s="40">
        <v>1.0883</v>
      </c>
      <c r="CA116" s="40">
        <v>1.0883</v>
      </c>
    </row>
    <row r="117" spans="1:79" x14ac:dyDescent="0.3">
      <c r="A117" s="9" t="s">
        <v>3398</v>
      </c>
      <c r="B117" s="17" t="s">
        <v>2958</v>
      </c>
      <c r="C117" s="441" t="s">
        <v>3509</v>
      </c>
      <c r="D117" s="11" t="s">
        <v>2960</v>
      </c>
      <c r="E117" s="9" t="s">
        <v>2961</v>
      </c>
      <c r="F117" s="9" t="s">
        <v>3510</v>
      </c>
      <c r="G117" s="9" t="s">
        <v>3511</v>
      </c>
      <c r="H117" s="12" t="s">
        <v>3512</v>
      </c>
      <c r="I117" s="13">
        <v>110.63</v>
      </c>
      <c r="J117" s="14">
        <v>12.92</v>
      </c>
      <c r="K117" s="24">
        <v>43584</v>
      </c>
      <c r="L117" s="24">
        <v>51501</v>
      </c>
      <c r="M117" s="689"/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0</v>
      </c>
      <c r="AU117" s="40">
        <v>0</v>
      </c>
      <c r="AV117" s="40">
        <v>0</v>
      </c>
      <c r="AW117" s="40">
        <v>0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0">
        <v>0</v>
      </c>
      <c r="BD117" s="40">
        <v>0</v>
      </c>
      <c r="BE117" s="40">
        <v>0</v>
      </c>
      <c r="BF117" s="40">
        <v>0</v>
      </c>
      <c r="BG117" s="40">
        <v>0</v>
      </c>
      <c r="BH117" s="40">
        <v>0</v>
      </c>
      <c r="BI117" s="40">
        <v>0</v>
      </c>
      <c r="BJ117" s="40">
        <v>0</v>
      </c>
      <c r="BK117" s="40">
        <v>0</v>
      </c>
      <c r="BL117" s="40">
        <v>0</v>
      </c>
      <c r="BM117" s="40">
        <v>0</v>
      </c>
      <c r="BN117" s="40">
        <v>0</v>
      </c>
      <c r="BO117" s="40">
        <v>0</v>
      </c>
      <c r="BP117" s="40">
        <v>0</v>
      </c>
      <c r="BQ117" s="40">
        <v>0</v>
      </c>
      <c r="BR117" s="40">
        <v>0</v>
      </c>
      <c r="BS117" s="40">
        <v>0</v>
      </c>
      <c r="BT117" s="40">
        <v>0</v>
      </c>
      <c r="BU117" s="40">
        <v>0</v>
      </c>
      <c r="BV117" s="40">
        <v>0</v>
      </c>
      <c r="BW117" s="40">
        <v>0</v>
      </c>
      <c r="BX117" s="40">
        <v>0</v>
      </c>
      <c r="BY117" s="40">
        <v>0</v>
      </c>
      <c r="BZ117" s="40">
        <v>0</v>
      </c>
      <c r="CA117" s="40">
        <v>0</v>
      </c>
    </row>
    <row r="118" spans="1:79" x14ac:dyDescent="0.3">
      <c r="A118" s="9" t="s">
        <v>3398</v>
      </c>
      <c r="B118" s="17" t="s">
        <v>2958</v>
      </c>
      <c r="C118" s="441" t="s">
        <v>3513</v>
      </c>
      <c r="D118" s="11" t="s">
        <v>2815</v>
      </c>
      <c r="E118" s="9" t="s">
        <v>3408</v>
      </c>
      <c r="F118" s="9" t="s">
        <v>3514</v>
      </c>
      <c r="G118" s="9" t="s">
        <v>3515</v>
      </c>
      <c r="H118" s="12" t="s">
        <v>3516</v>
      </c>
      <c r="I118" s="13">
        <v>143.1</v>
      </c>
      <c r="J118" s="14">
        <v>3</v>
      </c>
      <c r="K118" s="24">
        <v>43224</v>
      </c>
      <c r="L118" s="24">
        <v>43385</v>
      </c>
      <c r="M118" s="689">
        <v>43385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1.0170999999999999</v>
      </c>
      <c r="AD118" s="40">
        <v>1.0170999999999999</v>
      </c>
      <c r="AE118" s="40">
        <v>1.0170999999999999</v>
      </c>
      <c r="AF118" s="40">
        <v>1.0170999999999999</v>
      </c>
      <c r="AG118" s="40">
        <v>1.0170999999999999</v>
      </c>
      <c r="AH118" s="40">
        <v>1.0170999999999999</v>
      </c>
      <c r="AI118" s="40">
        <v>1.0170999999999999</v>
      </c>
      <c r="AJ118" s="40">
        <v>1.0170999999999999</v>
      </c>
      <c r="AK118" s="40">
        <v>1.0170999999999999</v>
      </c>
      <c r="AL118" s="40">
        <v>1.0170999999999999</v>
      </c>
      <c r="AM118" s="40">
        <v>1.0170999999999999</v>
      </c>
      <c r="AN118" s="40">
        <v>1.0170999999999999</v>
      </c>
      <c r="AO118" s="40">
        <v>1.0344</v>
      </c>
      <c r="AP118" s="40">
        <v>1.0344</v>
      </c>
      <c r="AQ118" s="40">
        <v>1.0344</v>
      </c>
      <c r="AR118" s="40">
        <v>1.0344</v>
      </c>
      <c r="AS118" s="40">
        <v>1.0344</v>
      </c>
      <c r="AT118" s="40">
        <v>1.0344</v>
      </c>
      <c r="AU118" s="40">
        <v>1.0344</v>
      </c>
      <c r="AV118" s="40">
        <v>1.0344</v>
      </c>
      <c r="AW118" s="40">
        <v>1.0344</v>
      </c>
      <c r="AX118" s="40">
        <v>1.0344</v>
      </c>
      <c r="AY118" s="40">
        <v>1.0344</v>
      </c>
      <c r="AZ118" s="40">
        <v>1.0344</v>
      </c>
      <c r="BA118" s="40">
        <v>1.0521</v>
      </c>
      <c r="BB118" s="40">
        <v>1.0521</v>
      </c>
      <c r="BC118" s="40">
        <v>1.0521</v>
      </c>
      <c r="BD118" s="40">
        <v>1.0521</v>
      </c>
      <c r="BE118" s="40">
        <v>1.0521</v>
      </c>
      <c r="BF118" s="40">
        <v>1.0521</v>
      </c>
      <c r="BG118" s="40">
        <v>1.0521</v>
      </c>
      <c r="BH118" s="40">
        <v>1.0521</v>
      </c>
      <c r="BI118" s="40">
        <v>1.0521</v>
      </c>
      <c r="BJ118" s="40">
        <v>1.0521</v>
      </c>
      <c r="BK118" s="40">
        <v>1.0521</v>
      </c>
      <c r="BL118" s="40">
        <v>1.0521</v>
      </c>
      <c r="BM118" s="40">
        <v>1.0701000000000001</v>
      </c>
      <c r="BN118" s="40">
        <v>1.0701000000000001</v>
      </c>
      <c r="BO118" s="40">
        <v>1.0701000000000001</v>
      </c>
      <c r="BP118" s="40">
        <v>1.0701000000000001</v>
      </c>
      <c r="BQ118" s="40">
        <v>1.0701000000000001</v>
      </c>
      <c r="BR118" s="40">
        <v>1.0701000000000001</v>
      </c>
      <c r="BS118" s="40">
        <v>1.0701000000000001</v>
      </c>
      <c r="BT118" s="40">
        <v>1.0701000000000001</v>
      </c>
      <c r="BU118" s="40">
        <v>1.0701000000000001</v>
      </c>
      <c r="BV118" s="40">
        <v>1.0701000000000001</v>
      </c>
      <c r="BW118" s="40">
        <v>1.0701000000000001</v>
      </c>
      <c r="BX118" s="40">
        <v>1.0701000000000001</v>
      </c>
      <c r="BY118" s="40">
        <v>1.0883</v>
      </c>
      <c r="BZ118" s="40">
        <v>1.0883</v>
      </c>
      <c r="CA118" s="40">
        <v>1.0883</v>
      </c>
    </row>
    <row r="119" spans="1:79" x14ac:dyDescent="0.3">
      <c r="A119" s="9" t="s">
        <v>3398</v>
      </c>
      <c r="B119" s="17" t="s">
        <v>2958</v>
      </c>
      <c r="C119" s="441" t="s">
        <v>3517</v>
      </c>
      <c r="D119" s="498" t="s">
        <v>2960</v>
      </c>
      <c r="E119" s="439" t="s">
        <v>2961</v>
      </c>
      <c r="F119" s="439" t="s">
        <v>3518</v>
      </c>
      <c r="G119" s="439" t="s">
        <v>3519</v>
      </c>
      <c r="H119" s="439" t="s">
        <v>3520</v>
      </c>
      <c r="I119" s="13">
        <v>140.72</v>
      </c>
      <c r="J119" s="14">
        <v>3</v>
      </c>
      <c r="K119" s="24" t="s">
        <v>3707</v>
      </c>
      <c r="L119" s="24" t="s">
        <v>3707</v>
      </c>
      <c r="M119" s="439" t="s">
        <v>5735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0</v>
      </c>
      <c r="AU119" s="40">
        <v>0</v>
      </c>
      <c r="AV119" s="40">
        <v>0</v>
      </c>
      <c r="AW119" s="40">
        <v>0</v>
      </c>
      <c r="AX119" s="40">
        <v>0</v>
      </c>
      <c r="AY119" s="40">
        <v>0</v>
      </c>
      <c r="AZ119" s="40">
        <v>0</v>
      </c>
      <c r="BA119" s="40">
        <v>0</v>
      </c>
      <c r="BB119" s="40">
        <v>0</v>
      </c>
      <c r="BC119" s="40">
        <v>0</v>
      </c>
      <c r="BD119" s="40">
        <v>0</v>
      </c>
      <c r="BE119" s="40">
        <v>0</v>
      </c>
      <c r="BF119" s="40">
        <v>0</v>
      </c>
      <c r="BG119" s="40">
        <v>0</v>
      </c>
      <c r="BH119" s="40">
        <v>0</v>
      </c>
      <c r="BI119" s="40">
        <v>0</v>
      </c>
      <c r="BJ119" s="40">
        <v>0</v>
      </c>
      <c r="BK119" s="40">
        <v>0</v>
      </c>
      <c r="BL119" s="40">
        <v>0</v>
      </c>
      <c r="BM119" s="40">
        <v>0</v>
      </c>
      <c r="BN119" s="40">
        <v>0</v>
      </c>
      <c r="BO119" s="40">
        <v>0</v>
      </c>
      <c r="BP119" s="40">
        <v>0</v>
      </c>
      <c r="BQ119" s="40">
        <v>0</v>
      </c>
      <c r="BR119" s="40">
        <v>0</v>
      </c>
      <c r="BS119" s="40">
        <v>0</v>
      </c>
      <c r="BT119" s="40">
        <v>0</v>
      </c>
      <c r="BU119" s="40">
        <v>0</v>
      </c>
      <c r="BV119" s="40">
        <v>0</v>
      </c>
      <c r="BW119" s="40">
        <v>0</v>
      </c>
      <c r="BX119" s="40">
        <v>0</v>
      </c>
      <c r="BY119" s="40">
        <v>0</v>
      </c>
      <c r="BZ119" s="40">
        <v>0</v>
      </c>
      <c r="CA119" s="40">
        <v>0</v>
      </c>
    </row>
    <row r="120" spans="1:79" x14ac:dyDescent="0.3">
      <c r="A120" s="9" t="s">
        <v>3398</v>
      </c>
      <c r="B120" s="17" t="s">
        <v>2958</v>
      </c>
      <c r="C120" s="441" t="s">
        <v>3521</v>
      </c>
      <c r="D120" s="498" t="s">
        <v>2788</v>
      </c>
      <c r="E120" s="439" t="s">
        <v>2788</v>
      </c>
      <c r="F120" s="439" t="s">
        <v>3522</v>
      </c>
      <c r="G120" s="439" t="s">
        <v>3523</v>
      </c>
      <c r="H120" s="439" t="s">
        <v>3524</v>
      </c>
      <c r="I120" s="13">
        <v>126.07</v>
      </c>
      <c r="J120" s="14">
        <v>7</v>
      </c>
      <c r="K120" s="24">
        <v>43307</v>
      </c>
      <c r="L120" s="24" t="s">
        <v>3707</v>
      </c>
      <c r="M120" s="439" t="s">
        <v>5735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0">
        <v>0</v>
      </c>
      <c r="BD120" s="40">
        <v>0</v>
      </c>
      <c r="BE120" s="40">
        <v>0</v>
      </c>
      <c r="BF120" s="40">
        <v>0</v>
      </c>
      <c r="BG120" s="40">
        <v>0</v>
      </c>
      <c r="BH120" s="40">
        <v>0</v>
      </c>
      <c r="BI120" s="40">
        <v>0</v>
      </c>
      <c r="BJ120" s="40">
        <v>0</v>
      </c>
      <c r="BK120" s="40">
        <v>0</v>
      </c>
      <c r="BL120" s="40">
        <v>0</v>
      </c>
      <c r="BM120" s="40">
        <v>0</v>
      </c>
      <c r="BN120" s="40">
        <v>0</v>
      </c>
      <c r="BO120" s="40">
        <v>0</v>
      </c>
      <c r="BP120" s="40">
        <v>0</v>
      </c>
      <c r="BQ120" s="40">
        <v>0</v>
      </c>
      <c r="BR120" s="40">
        <v>0</v>
      </c>
      <c r="BS120" s="40">
        <v>0</v>
      </c>
      <c r="BT120" s="40">
        <v>0</v>
      </c>
      <c r="BU120" s="40">
        <v>0</v>
      </c>
      <c r="BV120" s="40">
        <v>0</v>
      </c>
      <c r="BW120" s="40">
        <v>0</v>
      </c>
      <c r="BX120" s="40">
        <v>0</v>
      </c>
      <c r="BY120" s="40">
        <v>0</v>
      </c>
      <c r="BZ120" s="40">
        <v>0</v>
      </c>
      <c r="CA120" s="40">
        <v>0</v>
      </c>
    </row>
    <row r="121" spans="1:79" x14ac:dyDescent="0.3">
      <c r="A121" s="9" t="s">
        <v>3425</v>
      </c>
      <c r="B121" s="17" t="s">
        <v>2958</v>
      </c>
      <c r="C121" s="441" t="s">
        <v>3525</v>
      </c>
      <c r="D121" s="498" t="s">
        <v>3026</v>
      </c>
      <c r="E121" s="439" t="s">
        <v>2936</v>
      </c>
      <c r="F121" s="439" t="s">
        <v>3474</v>
      </c>
      <c r="G121" s="439" t="s">
        <v>3475</v>
      </c>
      <c r="H121" s="439" t="s">
        <v>3524</v>
      </c>
      <c r="I121" s="13">
        <v>117.76</v>
      </c>
      <c r="J121" s="14">
        <v>7</v>
      </c>
      <c r="K121" s="24">
        <v>43350</v>
      </c>
      <c r="L121" s="24" t="s">
        <v>3707</v>
      </c>
      <c r="M121" s="439" t="s">
        <v>5735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0</v>
      </c>
      <c r="AU121" s="40">
        <v>0</v>
      </c>
      <c r="AV121" s="40">
        <v>0</v>
      </c>
      <c r="AW121" s="40">
        <v>0</v>
      </c>
      <c r="AX121" s="40">
        <v>0</v>
      </c>
      <c r="AY121" s="40">
        <v>0</v>
      </c>
      <c r="AZ121" s="40">
        <v>0</v>
      </c>
      <c r="BA121" s="40">
        <v>0</v>
      </c>
      <c r="BB121" s="40">
        <v>0</v>
      </c>
      <c r="BC121" s="40">
        <v>0</v>
      </c>
      <c r="BD121" s="40">
        <v>0</v>
      </c>
      <c r="BE121" s="40">
        <v>0</v>
      </c>
      <c r="BF121" s="40">
        <v>0</v>
      </c>
      <c r="BG121" s="40">
        <v>0</v>
      </c>
      <c r="BH121" s="40">
        <v>0</v>
      </c>
      <c r="BI121" s="40">
        <v>0</v>
      </c>
      <c r="BJ121" s="40">
        <v>0</v>
      </c>
      <c r="BK121" s="40">
        <v>0</v>
      </c>
      <c r="BL121" s="40">
        <v>0</v>
      </c>
      <c r="BM121" s="40">
        <v>0</v>
      </c>
      <c r="BN121" s="40">
        <v>0</v>
      </c>
      <c r="BO121" s="40">
        <v>0</v>
      </c>
      <c r="BP121" s="40">
        <v>0</v>
      </c>
      <c r="BQ121" s="40">
        <v>0</v>
      </c>
      <c r="BR121" s="40">
        <v>0</v>
      </c>
      <c r="BS121" s="40">
        <v>0</v>
      </c>
      <c r="BT121" s="40">
        <v>0</v>
      </c>
      <c r="BU121" s="40">
        <v>0</v>
      </c>
      <c r="BV121" s="40">
        <v>0</v>
      </c>
      <c r="BW121" s="40">
        <v>0</v>
      </c>
      <c r="BX121" s="40">
        <v>0</v>
      </c>
      <c r="BY121" s="40">
        <v>0</v>
      </c>
      <c r="BZ121" s="40">
        <v>0</v>
      </c>
      <c r="CA121" s="40">
        <v>0</v>
      </c>
    </row>
    <row r="122" spans="1:79" x14ac:dyDescent="0.3">
      <c r="A122" s="9" t="s">
        <v>3398</v>
      </c>
      <c r="B122" s="17" t="s">
        <v>2958</v>
      </c>
      <c r="C122" s="441" t="s">
        <v>3526</v>
      </c>
      <c r="D122" s="11" t="s">
        <v>2960</v>
      </c>
      <c r="E122" s="9" t="s">
        <v>3527</v>
      </c>
      <c r="F122" s="9" t="s">
        <v>3528</v>
      </c>
      <c r="G122" s="9" t="s">
        <v>3529</v>
      </c>
      <c r="H122" s="12" t="s">
        <v>9066</v>
      </c>
      <c r="I122" s="13">
        <v>115.17</v>
      </c>
      <c r="J122" s="14">
        <v>6.6</v>
      </c>
      <c r="K122" s="24">
        <v>43293</v>
      </c>
      <c r="L122" s="24">
        <v>44520</v>
      </c>
      <c r="M122" s="689">
        <v>44520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0</v>
      </c>
      <c r="AU122" s="40">
        <v>0</v>
      </c>
      <c r="AV122" s="40">
        <v>0</v>
      </c>
      <c r="AW122" s="40">
        <v>0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0">
        <v>0</v>
      </c>
      <c r="BD122" s="40">
        <v>0</v>
      </c>
      <c r="BE122" s="40">
        <v>0</v>
      </c>
      <c r="BF122" s="40">
        <v>0</v>
      </c>
      <c r="BG122" s="40">
        <v>0</v>
      </c>
      <c r="BH122" s="40">
        <v>0</v>
      </c>
      <c r="BI122" s="40">
        <v>0</v>
      </c>
      <c r="BJ122" s="40">
        <v>0</v>
      </c>
      <c r="BK122" s="40">
        <v>0</v>
      </c>
      <c r="BL122" s="40">
        <v>0</v>
      </c>
      <c r="BM122" s="40">
        <v>0</v>
      </c>
      <c r="BN122" s="40">
        <v>1.0170999999999999</v>
      </c>
      <c r="BO122" s="40">
        <v>1.0170999999999999</v>
      </c>
      <c r="BP122" s="40">
        <v>1.0170999999999999</v>
      </c>
      <c r="BQ122" s="40">
        <v>1.0170999999999999</v>
      </c>
      <c r="BR122" s="40">
        <v>1.0170999999999999</v>
      </c>
      <c r="BS122" s="40">
        <v>1.0170999999999999</v>
      </c>
      <c r="BT122" s="40">
        <v>1.0170999999999999</v>
      </c>
      <c r="BU122" s="40">
        <v>1.0170999999999999</v>
      </c>
      <c r="BV122" s="40">
        <v>1.0170999999999999</v>
      </c>
      <c r="BW122" s="40">
        <v>1.0170999999999999</v>
      </c>
      <c r="BX122" s="40">
        <v>1.0170999999999999</v>
      </c>
      <c r="BY122" s="40">
        <v>1.0170999999999999</v>
      </c>
      <c r="BZ122" s="40">
        <v>1.0344</v>
      </c>
      <c r="CA122" s="40">
        <v>1.0344</v>
      </c>
    </row>
    <row r="123" spans="1:79" x14ac:dyDescent="0.3">
      <c r="A123" s="9" t="s">
        <v>3398</v>
      </c>
      <c r="B123" s="17" t="s">
        <v>2958</v>
      </c>
      <c r="C123" s="441" t="s">
        <v>3531</v>
      </c>
      <c r="D123" s="11" t="s">
        <v>2960</v>
      </c>
      <c r="E123" s="9" t="s">
        <v>2961</v>
      </c>
      <c r="F123" s="9" t="s">
        <v>3518</v>
      </c>
      <c r="G123" s="9" t="s">
        <v>3532</v>
      </c>
      <c r="H123" s="12" t="s">
        <v>3533</v>
      </c>
      <c r="I123" s="13">
        <v>108</v>
      </c>
      <c r="J123" s="14">
        <v>37</v>
      </c>
      <c r="K123" s="24">
        <v>43255</v>
      </c>
      <c r="L123" s="24">
        <v>45092</v>
      </c>
      <c r="M123" s="689"/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0</v>
      </c>
      <c r="AU123" s="40">
        <v>0</v>
      </c>
      <c r="AV123" s="40">
        <v>0</v>
      </c>
      <c r="AW123" s="40">
        <v>0</v>
      </c>
      <c r="AX123" s="40">
        <v>0</v>
      </c>
      <c r="AY123" s="40">
        <v>0</v>
      </c>
      <c r="AZ123" s="40">
        <v>0</v>
      </c>
      <c r="BA123" s="40">
        <v>0</v>
      </c>
      <c r="BB123" s="40">
        <v>0</v>
      </c>
      <c r="BC123" s="40">
        <v>0</v>
      </c>
      <c r="BD123" s="40">
        <v>0</v>
      </c>
      <c r="BE123" s="40">
        <v>0</v>
      </c>
      <c r="BF123" s="40">
        <v>0</v>
      </c>
      <c r="BG123" s="40">
        <v>0</v>
      </c>
      <c r="BH123" s="40">
        <v>0</v>
      </c>
      <c r="BI123" s="40">
        <v>0</v>
      </c>
      <c r="BJ123" s="40">
        <v>0</v>
      </c>
      <c r="BK123" s="40">
        <v>0</v>
      </c>
      <c r="BL123" s="40">
        <v>0</v>
      </c>
      <c r="BM123" s="40">
        <v>0</v>
      </c>
      <c r="BN123" s="40">
        <v>0</v>
      </c>
      <c r="BO123" s="40">
        <v>0</v>
      </c>
      <c r="BP123" s="40">
        <v>0</v>
      </c>
      <c r="BQ123" s="40">
        <v>0</v>
      </c>
      <c r="BR123" s="40">
        <v>0</v>
      </c>
      <c r="BS123" s="40">
        <v>0</v>
      </c>
      <c r="BT123" s="40">
        <v>0</v>
      </c>
      <c r="BU123" s="40">
        <v>0</v>
      </c>
      <c r="BV123" s="40">
        <v>0</v>
      </c>
      <c r="BW123" s="40">
        <v>0</v>
      </c>
      <c r="BX123" s="40">
        <v>0</v>
      </c>
      <c r="BY123" s="40">
        <v>0</v>
      </c>
      <c r="BZ123" s="40">
        <v>0</v>
      </c>
      <c r="CA123" s="40">
        <v>0</v>
      </c>
    </row>
    <row r="124" spans="1:79" x14ac:dyDescent="0.3">
      <c r="A124" s="9" t="s">
        <v>3398</v>
      </c>
      <c r="B124" s="17" t="s">
        <v>2958</v>
      </c>
      <c r="C124" s="441" t="s">
        <v>3534</v>
      </c>
      <c r="D124" s="11" t="s">
        <v>2815</v>
      </c>
      <c r="E124" s="9" t="s">
        <v>3408</v>
      </c>
      <c r="F124" s="9" t="s">
        <v>3535</v>
      </c>
      <c r="G124" s="9" t="s">
        <v>3536</v>
      </c>
      <c r="H124" s="12" t="s">
        <v>3537</v>
      </c>
      <c r="I124" s="13">
        <v>141</v>
      </c>
      <c r="J124" s="14">
        <v>0.5</v>
      </c>
      <c r="K124" s="24">
        <v>43307</v>
      </c>
      <c r="L124" s="24">
        <v>43852</v>
      </c>
      <c r="M124" s="689">
        <v>43852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1.0170999999999999</v>
      </c>
      <c r="AS124" s="40">
        <v>1.0170999999999999</v>
      </c>
      <c r="AT124" s="40">
        <v>1.0170999999999999</v>
      </c>
      <c r="AU124" s="40">
        <v>1.0170999999999999</v>
      </c>
      <c r="AV124" s="40">
        <v>1.0170999999999999</v>
      </c>
      <c r="AW124" s="40">
        <v>1.0170999999999999</v>
      </c>
      <c r="AX124" s="40">
        <v>1.0170999999999999</v>
      </c>
      <c r="AY124" s="40">
        <v>1.0170999999999999</v>
      </c>
      <c r="AZ124" s="40">
        <v>1.0170999999999999</v>
      </c>
      <c r="BA124" s="40">
        <v>1.0170999999999999</v>
      </c>
      <c r="BB124" s="40">
        <v>1.0170999999999999</v>
      </c>
      <c r="BC124" s="40">
        <v>1.0170999999999999</v>
      </c>
      <c r="BD124" s="40">
        <v>1.0344</v>
      </c>
      <c r="BE124" s="40">
        <v>1.0344</v>
      </c>
      <c r="BF124" s="40">
        <v>1.0344</v>
      </c>
      <c r="BG124" s="40">
        <v>1.0344</v>
      </c>
      <c r="BH124" s="40">
        <v>1.0344</v>
      </c>
      <c r="BI124" s="40">
        <v>1.0344</v>
      </c>
      <c r="BJ124" s="40">
        <v>1.0344</v>
      </c>
      <c r="BK124" s="40">
        <v>1.0344</v>
      </c>
      <c r="BL124" s="40">
        <v>1.0344</v>
      </c>
      <c r="BM124" s="40">
        <v>1.0344</v>
      </c>
      <c r="BN124" s="40">
        <v>1.0344</v>
      </c>
      <c r="BO124" s="40">
        <v>1.0344</v>
      </c>
      <c r="BP124" s="40">
        <v>1.0521</v>
      </c>
      <c r="BQ124" s="40">
        <v>1.0521</v>
      </c>
      <c r="BR124" s="40">
        <v>1.0521</v>
      </c>
      <c r="BS124" s="40">
        <v>1.0521</v>
      </c>
      <c r="BT124" s="40">
        <v>1.0521</v>
      </c>
      <c r="BU124" s="40">
        <v>1.0521</v>
      </c>
      <c r="BV124" s="40">
        <v>1.0521</v>
      </c>
      <c r="BW124" s="40">
        <v>1.0521</v>
      </c>
      <c r="BX124" s="40">
        <v>1.0521</v>
      </c>
      <c r="BY124" s="40">
        <v>1.0521</v>
      </c>
      <c r="BZ124" s="40">
        <v>1.0521</v>
      </c>
      <c r="CA124" s="40">
        <v>1.0521</v>
      </c>
    </row>
    <row r="125" spans="1:79" x14ac:dyDescent="0.3">
      <c r="A125" s="9" t="s">
        <v>3425</v>
      </c>
      <c r="B125" s="17" t="s">
        <v>2958</v>
      </c>
      <c r="C125" s="441" t="s">
        <v>3538</v>
      </c>
      <c r="D125" s="498" t="s">
        <v>2820</v>
      </c>
      <c r="E125" s="439" t="s">
        <v>2999</v>
      </c>
      <c r="F125" s="439" t="s">
        <v>3539</v>
      </c>
      <c r="G125" s="439" t="s">
        <v>3540</v>
      </c>
      <c r="H125" s="439" t="s">
        <v>2806</v>
      </c>
      <c r="I125" s="13">
        <v>106.73</v>
      </c>
      <c r="J125" s="14">
        <v>19</v>
      </c>
      <c r="K125" s="24">
        <v>43277</v>
      </c>
      <c r="L125" s="24" t="s">
        <v>3707</v>
      </c>
      <c r="M125" s="439" t="s">
        <v>5735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0</v>
      </c>
      <c r="AU125" s="40">
        <v>0</v>
      </c>
      <c r="AV125" s="40">
        <v>0</v>
      </c>
      <c r="AW125" s="40">
        <v>0</v>
      </c>
      <c r="AX125" s="40">
        <v>0</v>
      </c>
      <c r="AY125" s="40">
        <v>0</v>
      </c>
      <c r="AZ125" s="40">
        <v>0</v>
      </c>
      <c r="BA125" s="40">
        <v>0</v>
      </c>
      <c r="BB125" s="40">
        <v>0</v>
      </c>
      <c r="BC125" s="40">
        <v>0</v>
      </c>
      <c r="BD125" s="40">
        <v>0</v>
      </c>
      <c r="BE125" s="40">
        <v>0</v>
      </c>
      <c r="BF125" s="40">
        <v>0</v>
      </c>
      <c r="BG125" s="40">
        <v>0</v>
      </c>
      <c r="BH125" s="40">
        <v>0</v>
      </c>
      <c r="BI125" s="40">
        <v>0</v>
      </c>
      <c r="BJ125" s="40">
        <v>0</v>
      </c>
      <c r="BK125" s="40">
        <v>0</v>
      </c>
      <c r="BL125" s="40">
        <v>0</v>
      </c>
      <c r="BM125" s="40">
        <v>0</v>
      </c>
      <c r="BN125" s="40">
        <v>0</v>
      </c>
      <c r="BO125" s="40">
        <v>0</v>
      </c>
      <c r="BP125" s="40">
        <v>0</v>
      </c>
      <c r="BQ125" s="40">
        <v>0</v>
      </c>
      <c r="BR125" s="40">
        <v>0</v>
      </c>
      <c r="BS125" s="40">
        <v>0</v>
      </c>
      <c r="BT125" s="40">
        <v>0</v>
      </c>
      <c r="BU125" s="40">
        <v>0</v>
      </c>
      <c r="BV125" s="40">
        <v>0</v>
      </c>
      <c r="BW125" s="40">
        <v>0</v>
      </c>
      <c r="BX125" s="40">
        <v>0</v>
      </c>
      <c r="BY125" s="40">
        <v>0</v>
      </c>
      <c r="BZ125" s="40">
        <v>0</v>
      </c>
      <c r="CA125" s="40">
        <v>0</v>
      </c>
    </row>
    <row r="126" spans="1:79" x14ac:dyDescent="0.3">
      <c r="A126" s="9" t="s">
        <v>3398</v>
      </c>
      <c r="B126" s="17" t="s">
        <v>2958</v>
      </c>
      <c r="C126" s="441" t="s">
        <v>3541</v>
      </c>
      <c r="D126" s="498" t="s">
        <v>2960</v>
      </c>
      <c r="E126" s="439" t="s">
        <v>3542</v>
      </c>
      <c r="F126" s="439" t="s">
        <v>2875</v>
      </c>
      <c r="G126" s="439" t="s">
        <v>3543</v>
      </c>
      <c r="H126" s="439" t="s">
        <v>3544</v>
      </c>
      <c r="I126" s="13">
        <v>123.79</v>
      </c>
      <c r="J126" s="14">
        <v>10</v>
      </c>
      <c r="K126" s="24">
        <v>43383</v>
      </c>
      <c r="L126" s="24" t="s">
        <v>3707</v>
      </c>
      <c r="M126" s="439" t="s">
        <v>5735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0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0</v>
      </c>
      <c r="BD126" s="40">
        <v>0</v>
      </c>
      <c r="BE126" s="40">
        <v>0</v>
      </c>
      <c r="BF126" s="40">
        <v>0</v>
      </c>
      <c r="BG126" s="40">
        <v>0</v>
      </c>
      <c r="BH126" s="40">
        <v>0</v>
      </c>
      <c r="BI126" s="40">
        <v>0</v>
      </c>
      <c r="BJ126" s="40">
        <v>0</v>
      </c>
      <c r="BK126" s="40"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v>0</v>
      </c>
      <c r="BQ126" s="40">
        <v>0</v>
      </c>
      <c r="BR126" s="40">
        <v>0</v>
      </c>
      <c r="BS126" s="40">
        <v>0</v>
      </c>
      <c r="BT126" s="40">
        <v>0</v>
      </c>
      <c r="BU126" s="40">
        <v>0</v>
      </c>
      <c r="BV126" s="40">
        <v>0</v>
      </c>
      <c r="BW126" s="40">
        <v>0</v>
      </c>
      <c r="BX126" s="40">
        <v>0</v>
      </c>
      <c r="BY126" s="40">
        <v>0</v>
      </c>
      <c r="BZ126" s="40">
        <v>0</v>
      </c>
      <c r="CA126" s="40">
        <v>0</v>
      </c>
    </row>
    <row r="127" spans="1:79" x14ac:dyDescent="0.3">
      <c r="A127" s="9" t="s">
        <v>3398</v>
      </c>
      <c r="B127" s="17" t="s">
        <v>2958</v>
      </c>
      <c r="C127" s="441" t="s">
        <v>3545</v>
      </c>
      <c r="D127" s="11" t="s">
        <v>2960</v>
      </c>
      <c r="E127" s="9" t="s">
        <v>3527</v>
      </c>
      <c r="F127" s="9" t="s">
        <v>3546</v>
      </c>
      <c r="G127" s="9" t="s">
        <v>3547</v>
      </c>
      <c r="H127" s="12" t="s">
        <v>6717</v>
      </c>
      <c r="I127" s="13">
        <v>120.79</v>
      </c>
      <c r="J127" s="14">
        <v>10</v>
      </c>
      <c r="K127" s="24">
        <v>43238</v>
      </c>
      <c r="L127" s="24">
        <v>44254</v>
      </c>
      <c r="M127" s="689">
        <v>44254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0</v>
      </c>
      <c r="AU127" s="40">
        <v>0</v>
      </c>
      <c r="AV127" s="40">
        <v>0</v>
      </c>
      <c r="AW127" s="40">
        <v>0</v>
      </c>
      <c r="AX127" s="40">
        <v>0</v>
      </c>
      <c r="AY127" s="40">
        <v>0</v>
      </c>
      <c r="AZ127" s="40">
        <v>0</v>
      </c>
      <c r="BA127" s="40">
        <v>0</v>
      </c>
      <c r="BB127" s="40">
        <v>0</v>
      </c>
      <c r="BC127" s="40">
        <v>0</v>
      </c>
      <c r="BD127" s="40">
        <v>0</v>
      </c>
      <c r="BE127" s="40">
        <v>1.0170999999999999</v>
      </c>
      <c r="BF127" s="40">
        <v>1.0170999999999999</v>
      </c>
      <c r="BG127" s="40">
        <v>1.0170999999999999</v>
      </c>
      <c r="BH127" s="40">
        <v>1.0170999999999999</v>
      </c>
      <c r="BI127" s="40">
        <v>1.0170999999999999</v>
      </c>
      <c r="BJ127" s="40">
        <v>1.0170999999999999</v>
      </c>
      <c r="BK127" s="40">
        <v>1.0170999999999999</v>
      </c>
      <c r="BL127" s="40">
        <v>1.0170999999999999</v>
      </c>
      <c r="BM127" s="40">
        <v>1.0170999999999999</v>
      </c>
      <c r="BN127" s="40">
        <v>1.0170999999999999</v>
      </c>
      <c r="BO127" s="40">
        <v>1.0170999999999999</v>
      </c>
      <c r="BP127" s="40">
        <v>1.0170999999999999</v>
      </c>
      <c r="BQ127" s="40">
        <v>1.0344</v>
      </c>
      <c r="BR127" s="40">
        <v>1.0344</v>
      </c>
      <c r="BS127" s="40">
        <v>1.0344</v>
      </c>
      <c r="BT127" s="40">
        <v>1.0344</v>
      </c>
      <c r="BU127" s="40">
        <v>1.0344</v>
      </c>
      <c r="BV127" s="40">
        <v>1.0344</v>
      </c>
      <c r="BW127" s="40">
        <v>1.0344</v>
      </c>
      <c r="BX127" s="40">
        <v>1.0344</v>
      </c>
      <c r="BY127" s="40">
        <v>1.0344</v>
      </c>
      <c r="BZ127" s="40">
        <v>1.0344</v>
      </c>
      <c r="CA127" s="40">
        <v>1.0344</v>
      </c>
    </row>
    <row r="128" spans="1:79" x14ac:dyDescent="0.3">
      <c r="A128" s="9" t="s">
        <v>3398</v>
      </c>
      <c r="B128" s="17" t="s">
        <v>2958</v>
      </c>
      <c r="C128" s="441" t="s">
        <v>3548</v>
      </c>
      <c r="D128" s="498" t="s">
        <v>2960</v>
      </c>
      <c r="E128" s="439" t="s">
        <v>3542</v>
      </c>
      <c r="F128" s="439" t="s">
        <v>3549</v>
      </c>
      <c r="G128" s="439" t="s">
        <v>3550</v>
      </c>
      <c r="H128" s="439" t="s">
        <v>3551</v>
      </c>
      <c r="I128" s="13">
        <v>129.83000000000001</v>
      </c>
      <c r="J128" s="14">
        <v>6</v>
      </c>
      <c r="K128" s="24">
        <v>43383</v>
      </c>
      <c r="L128" s="24" t="s">
        <v>3707</v>
      </c>
      <c r="M128" s="439" t="s">
        <v>5735</v>
      </c>
      <c r="N128" s="40">
        <v>0</v>
      </c>
      <c r="O128" s="40">
        <v>0</v>
      </c>
      <c r="P128" s="40">
        <v>0</v>
      </c>
      <c r="Q128" s="40">
        <v>0</v>
      </c>
      <c r="R128" s="40">
        <v>0</v>
      </c>
      <c r="S128" s="40">
        <v>0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0</v>
      </c>
      <c r="AU128" s="40">
        <v>0</v>
      </c>
      <c r="AV128" s="40">
        <v>0</v>
      </c>
      <c r="AW128" s="40">
        <v>0</v>
      </c>
      <c r="AX128" s="40">
        <v>0</v>
      </c>
      <c r="AY128" s="40">
        <v>0</v>
      </c>
      <c r="AZ128" s="40">
        <v>0</v>
      </c>
      <c r="BA128" s="40">
        <v>0</v>
      </c>
      <c r="BB128" s="40">
        <v>0</v>
      </c>
      <c r="BC128" s="40">
        <v>0</v>
      </c>
      <c r="BD128" s="40">
        <v>0</v>
      </c>
      <c r="BE128" s="40">
        <v>0</v>
      </c>
      <c r="BF128" s="40">
        <v>0</v>
      </c>
      <c r="BG128" s="40">
        <v>0</v>
      </c>
      <c r="BH128" s="40">
        <v>0</v>
      </c>
      <c r="BI128" s="40">
        <v>0</v>
      </c>
      <c r="BJ128" s="40">
        <v>0</v>
      </c>
      <c r="BK128" s="40">
        <v>0</v>
      </c>
      <c r="BL128" s="40">
        <v>0</v>
      </c>
      <c r="BM128" s="40">
        <v>0</v>
      </c>
      <c r="BN128" s="40">
        <v>0</v>
      </c>
      <c r="BO128" s="40">
        <v>0</v>
      </c>
      <c r="BP128" s="40">
        <v>0</v>
      </c>
      <c r="BQ128" s="40">
        <v>0</v>
      </c>
      <c r="BR128" s="40">
        <v>0</v>
      </c>
      <c r="BS128" s="40">
        <v>0</v>
      </c>
      <c r="BT128" s="40">
        <v>0</v>
      </c>
      <c r="BU128" s="40">
        <v>0</v>
      </c>
      <c r="BV128" s="40">
        <v>0</v>
      </c>
      <c r="BW128" s="40">
        <v>0</v>
      </c>
      <c r="BX128" s="40">
        <v>0</v>
      </c>
      <c r="BY128" s="40">
        <v>0</v>
      </c>
      <c r="BZ128" s="40">
        <v>0</v>
      </c>
      <c r="CA128" s="40">
        <v>0</v>
      </c>
    </row>
    <row r="129" spans="1:79" x14ac:dyDescent="0.3">
      <c r="A129" s="9" t="s">
        <v>3398</v>
      </c>
      <c r="B129" s="17" t="s">
        <v>2958</v>
      </c>
      <c r="C129" s="441" t="s">
        <v>3552</v>
      </c>
      <c r="D129" s="11" t="s">
        <v>2960</v>
      </c>
      <c r="E129" s="9" t="s">
        <v>2965</v>
      </c>
      <c r="F129" s="9" t="s">
        <v>3553</v>
      </c>
      <c r="G129" s="9" t="s">
        <v>3554</v>
      </c>
      <c r="H129" s="12" t="s">
        <v>6774</v>
      </c>
      <c r="I129" s="13">
        <v>143.1</v>
      </c>
      <c r="J129" s="14">
        <v>3</v>
      </c>
      <c r="K129" s="24">
        <v>43378</v>
      </c>
      <c r="L129" s="24">
        <v>44366</v>
      </c>
      <c r="M129" s="689">
        <v>44366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0</v>
      </c>
      <c r="AU129" s="40">
        <v>0</v>
      </c>
      <c r="AV129" s="40">
        <v>0</v>
      </c>
      <c r="AW129" s="40">
        <v>0</v>
      </c>
      <c r="AX129" s="40">
        <v>0</v>
      </c>
      <c r="AY129" s="40">
        <v>0</v>
      </c>
      <c r="AZ129" s="40">
        <v>0</v>
      </c>
      <c r="BA129" s="40">
        <v>0</v>
      </c>
      <c r="BB129" s="40">
        <v>0</v>
      </c>
      <c r="BC129" s="40">
        <v>0</v>
      </c>
      <c r="BD129" s="40">
        <v>0</v>
      </c>
      <c r="BE129" s="40">
        <v>0</v>
      </c>
      <c r="BF129" s="40">
        <v>0</v>
      </c>
      <c r="BG129" s="40">
        <v>0</v>
      </c>
      <c r="BH129" s="40">
        <v>0</v>
      </c>
      <c r="BI129" s="40">
        <v>1.0170999999999999</v>
      </c>
      <c r="BJ129" s="40">
        <v>1.0170999999999999</v>
      </c>
      <c r="BK129" s="40">
        <v>1.0170999999999999</v>
      </c>
      <c r="BL129" s="40">
        <v>1.0170999999999999</v>
      </c>
      <c r="BM129" s="40">
        <v>1.0170999999999999</v>
      </c>
      <c r="BN129" s="40">
        <v>1.0170999999999999</v>
      </c>
      <c r="BO129" s="40">
        <v>1.0170999999999999</v>
      </c>
      <c r="BP129" s="40">
        <v>1.0170999999999999</v>
      </c>
      <c r="BQ129" s="40">
        <v>1.0170999999999999</v>
      </c>
      <c r="BR129" s="40">
        <v>1.0170999999999999</v>
      </c>
      <c r="BS129" s="40">
        <v>1.0170999999999999</v>
      </c>
      <c r="BT129" s="40">
        <v>1.0170999999999999</v>
      </c>
      <c r="BU129" s="40">
        <v>1.0344</v>
      </c>
      <c r="BV129" s="40">
        <v>1.0344</v>
      </c>
      <c r="BW129" s="40">
        <v>1.0344</v>
      </c>
      <c r="BX129" s="40">
        <v>1.0344</v>
      </c>
      <c r="BY129" s="40">
        <v>1.0344</v>
      </c>
      <c r="BZ129" s="40">
        <v>1.0344</v>
      </c>
      <c r="CA129" s="40">
        <v>1.0344</v>
      </c>
    </row>
    <row r="130" spans="1:79" x14ac:dyDescent="0.3">
      <c r="A130" s="9" t="s">
        <v>3398</v>
      </c>
      <c r="B130" s="17" t="s">
        <v>2958</v>
      </c>
      <c r="C130" s="441" t="s">
        <v>3555</v>
      </c>
      <c r="D130" s="11" t="s">
        <v>2788</v>
      </c>
      <c r="E130" s="9" t="s">
        <v>2788</v>
      </c>
      <c r="F130" s="9" t="s">
        <v>3556</v>
      </c>
      <c r="G130" s="9" t="s">
        <v>3557</v>
      </c>
      <c r="H130" s="12" t="s">
        <v>3558</v>
      </c>
      <c r="I130" s="13">
        <v>130.02000000000001</v>
      </c>
      <c r="J130" s="14">
        <v>7.2</v>
      </c>
      <c r="K130" s="24">
        <v>43255</v>
      </c>
      <c r="L130" s="24">
        <v>51501</v>
      </c>
      <c r="M130" s="689"/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0</v>
      </c>
      <c r="AU130" s="40">
        <v>0</v>
      </c>
      <c r="AV130" s="40">
        <v>0</v>
      </c>
      <c r="AW130" s="40">
        <v>0</v>
      </c>
      <c r="AX130" s="40">
        <v>0</v>
      </c>
      <c r="AY130" s="40">
        <v>0</v>
      </c>
      <c r="AZ130" s="40">
        <v>0</v>
      </c>
      <c r="BA130" s="40">
        <v>0</v>
      </c>
      <c r="BB130" s="40">
        <v>0</v>
      </c>
      <c r="BC130" s="40">
        <v>0</v>
      </c>
      <c r="BD130" s="40">
        <v>0</v>
      </c>
      <c r="BE130" s="40">
        <v>0</v>
      </c>
      <c r="BF130" s="40">
        <v>0</v>
      </c>
      <c r="BG130" s="40">
        <v>0</v>
      </c>
      <c r="BH130" s="40">
        <v>0</v>
      </c>
      <c r="BI130" s="40">
        <v>0</v>
      </c>
      <c r="BJ130" s="40">
        <v>0</v>
      </c>
      <c r="BK130" s="40">
        <v>0</v>
      </c>
      <c r="BL130" s="40">
        <v>0</v>
      </c>
      <c r="BM130" s="40">
        <v>0</v>
      </c>
      <c r="BN130" s="40">
        <v>0</v>
      </c>
      <c r="BO130" s="40">
        <v>0</v>
      </c>
      <c r="BP130" s="40">
        <v>0</v>
      </c>
      <c r="BQ130" s="40">
        <v>0</v>
      </c>
      <c r="BR130" s="40">
        <v>0</v>
      </c>
      <c r="BS130" s="40">
        <v>0</v>
      </c>
      <c r="BT130" s="40">
        <v>0</v>
      </c>
      <c r="BU130" s="40">
        <v>0</v>
      </c>
      <c r="BV130" s="40">
        <v>0</v>
      </c>
      <c r="BW130" s="40">
        <v>0</v>
      </c>
      <c r="BX130" s="40">
        <v>0</v>
      </c>
      <c r="BY130" s="40">
        <v>0</v>
      </c>
      <c r="BZ130" s="40">
        <v>0</v>
      </c>
      <c r="CA130" s="40">
        <v>0</v>
      </c>
    </row>
    <row r="131" spans="1:79" x14ac:dyDescent="0.3">
      <c r="A131" s="9" t="s">
        <v>3398</v>
      </c>
      <c r="B131" s="17" t="s">
        <v>3559</v>
      </c>
      <c r="C131" s="441" t="s">
        <v>3560</v>
      </c>
      <c r="D131" s="11" t="s">
        <v>3026</v>
      </c>
      <c r="E131" s="9" t="s">
        <v>2936</v>
      </c>
      <c r="F131" s="9" t="s">
        <v>2937</v>
      </c>
      <c r="G131" s="9" t="s">
        <v>3561</v>
      </c>
      <c r="H131" s="12" t="s">
        <v>3562</v>
      </c>
      <c r="I131" s="13">
        <v>128</v>
      </c>
      <c r="J131" s="14">
        <v>3.12</v>
      </c>
      <c r="K131" s="24">
        <v>43238</v>
      </c>
      <c r="L131" s="24">
        <v>51501</v>
      </c>
      <c r="M131" s="689"/>
      <c r="N131" s="40">
        <v>0</v>
      </c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0</v>
      </c>
      <c r="AU131" s="40">
        <v>0</v>
      </c>
      <c r="AV131" s="40">
        <v>0</v>
      </c>
      <c r="AW131" s="40">
        <v>0</v>
      </c>
      <c r="AX131" s="40">
        <v>0</v>
      </c>
      <c r="AY131" s="40">
        <v>0</v>
      </c>
      <c r="AZ131" s="40">
        <v>0</v>
      </c>
      <c r="BA131" s="40">
        <v>0</v>
      </c>
      <c r="BB131" s="40">
        <v>0</v>
      </c>
      <c r="BC131" s="40">
        <v>0</v>
      </c>
      <c r="BD131" s="40">
        <v>0</v>
      </c>
      <c r="BE131" s="40">
        <v>0</v>
      </c>
      <c r="BF131" s="40">
        <v>0</v>
      </c>
      <c r="BG131" s="40">
        <v>0</v>
      </c>
      <c r="BH131" s="40">
        <v>0</v>
      </c>
      <c r="BI131" s="40">
        <v>0</v>
      </c>
      <c r="BJ131" s="40">
        <v>0</v>
      </c>
      <c r="BK131" s="40">
        <v>0</v>
      </c>
      <c r="BL131" s="40">
        <v>0</v>
      </c>
      <c r="BM131" s="40">
        <v>0</v>
      </c>
      <c r="BN131" s="40">
        <v>0</v>
      </c>
      <c r="BO131" s="40">
        <v>0</v>
      </c>
      <c r="BP131" s="40">
        <v>0</v>
      </c>
      <c r="BQ131" s="40">
        <v>0</v>
      </c>
      <c r="BR131" s="40">
        <v>0</v>
      </c>
      <c r="BS131" s="40">
        <v>0</v>
      </c>
      <c r="BT131" s="40">
        <v>0</v>
      </c>
      <c r="BU131" s="40">
        <v>0</v>
      </c>
      <c r="BV131" s="40">
        <v>0</v>
      </c>
      <c r="BW131" s="40">
        <v>0</v>
      </c>
      <c r="BX131" s="40">
        <v>0</v>
      </c>
      <c r="BY131" s="40">
        <v>0</v>
      </c>
      <c r="BZ131" s="40">
        <v>0</v>
      </c>
      <c r="CA131" s="40">
        <v>0</v>
      </c>
    </row>
    <row r="132" spans="1:79" x14ac:dyDescent="0.3">
      <c r="A132" s="9" t="s">
        <v>3398</v>
      </c>
      <c r="B132" s="17" t="s">
        <v>3559</v>
      </c>
      <c r="C132" s="441" t="s">
        <v>3563</v>
      </c>
      <c r="D132" s="11" t="s">
        <v>2788</v>
      </c>
      <c r="E132" s="9" t="s">
        <v>2788</v>
      </c>
      <c r="F132" s="9" t="s">
        <v>3564</v>
      </c>
      <c r="G132" s="9" t="s">
        <v>3565</v>
      </c>
      <c r="H132" s="12" t="s">
        <v>3485</v>
      </c>
      <c r="I132" s="13">
        <v>129.69999999999999</v>
      </c>
      <c r="J132" s="14">
        <v>5</v>
      </c>
      <c r="K132" s="24">
        <v>43238</v>
      </c>
      <c r="L132" s="24">
        <v>44666</v>
      </c>
      <c r="M132" s="689"/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0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0">
        <v>0</v>
      </c>
      <c r="BD132" s="40">
        <v>0</v>
      </c>
      <c r="BE132" s="40">
        <v>0</v>
      </c>
      <c r="BF132" s="40">
        <v>0</v>
      </c>
      <c r="BG132" s="40">
        <v>0</v>
      </c>
      <c r="BH132" s="40">
        <v>0</v>
      </c>
      <c r="BI132" s="40">
        <v>0</v>
      </c>
      <c r="BJ132" s="40">
        <v>0</v>
      </c>
      <c r="BK132" s="40">
        <v>0</v>
      </c>
      <c r="BL132" s="40">
        <v>0</v>
      </c>
      <c r="BM132" s="40">
        <v>0</v>
      </c>
      <c r="BN132" s="40">
        <v>0</v>
      </c>
      <c r="BO132" s="40">
        <v>0</v>
      </c>
      <c r="BP132" s="40">
        <v>0</v>
      </c>
      <c r="BQ132" s="40">
        <v>0</v>
      </c>
      <c r="BR132" s="40">
        <v>0</v>
      </c>
      <c r="BS132" s="40">
        <v>0</v>
      </c>
      <c r="BT132" s="40">
        <v>0</v>
      </c>
      <c r="BU132" s="40">
        <v>0</v>
      </c>
      <c r="BV132" s="40">
        <v>0</v>
      </c>
      <c r="BW132" s="40">
        <v>0</v>
      </c>
      <c r="BX132" s="40">
        <v>0</v>
      </c>
      <c r="BY132" s="40">
        <v>0</v>
      </c>
      <c r="BZ132" s="40">
        <v>0</v>
      </c>
      <c r="CA132" s="40">
        <v>0</v>
      </c>
    </row>
    <row r="133" spans="1:79" x14ac:dyDescent="0.3">
      <c r="A133" s="9" t="s">
        <v>3398</v>
      </c>
      <c r="B133" s="17" t="s">
        <v>3559</v>
      </c>
      <c r="C133" s="441" t="s">
        <v>3566</v>
      </c>
      <c r="D133" s="11" t="s">
        <v>2788</v>
      </c>
      <c r="E133" s="9" t="s">
        <v>2788</v>
      </c>
      <c r="F133" s="9" t="s">
        <v>3567</v>
      </c>
      <c r="G133" s="9" t="s">
        <v>3568</v>
      </c>
      <c r="H133" s="12" t="s">
        <v>3485</v>
      </c>
      <c r="I133" s="13">
        <v>129.4</v>
      </c>
      <c r="J133" s="14">
        <v>5</v>
      </c>
      <c r="K133" s="24">
        <v>43238</v>
      </c>
      <c r="L133" s="24">
        <v>43546</v>
      </c>
      <c r="M133" s="689">
        <v>43546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1.0170999999999999</v>
      </c>
      <c r="AI133" s="40">
        <v>1.0170999999999999</v>
      </c>
      <c r="AJ133" s="40">
        <v>1.0170999999999999</v>
      </c>
      <c r="AK133" s="40">
        <v>1.0170999999999999</v>
      </c>
      <c r="AL133" s="40">
        <v>1.0170999999999999</v>
      </c>
      <c r="AM133" s="40">
        <v>1.0170999999999999</v>
      </c>
      <c r="AN133" s="40">
        <v>1.0170999999999999</v>
      </c>
      <c r="AO133" s="40">
        <v>1.0170999999999999</v>
      </c>
      <c r="AP133" s="40">
        <v>1.0170999999999999</v>
      </c>
      <c r="AQ133" s="40">
        <v>1.0170999999999999</v>
      </c>
      <c r="AR133" s="40">
        <v>1.0170999999999999</v>
      </c>
      <c r="AS133" s="40">
        <v>1.0170999999999999</v>
      </c>
      <c r="AT133" s="40">
        <v>1.0344</v>
      </c>
      <c r="AU133" s="40">
        <v>1.0344</v>
      </c>
      <c r="AV133" s="40">
        <v>1.0344</v>
      </c>
      <c r="AW133" s="40">
        <v>1.0344</v>
      </c>
      <c r="AX133" s="40">
        <v>1.0344</v>
      </c>
      <c r="AY133" s="40">
        <v>1.0344</v>
      </c>
      <c r="AZ133" s="40">
        <v>1.0344</v>
      </c>
      <c r="BA133" s="40">
        <v>1.0344</v>
      </c>
      <c r="BB133" s="40">
        <v>1.0344</v>
      </c>
      <c r="BC133" s="40">
        <v>1.0344</v>
      </c>
      <c r="BD133" s="40">
        <v>1.0344</v>
      </c>
      <c r="BE133" s="40">
        <v>1.0344</v>
      </c>
      <c r="BF133" s="40">
        <v>1.0521</v>
      </c>
      <c r="BG133" s="40">
        <v>1.0521</v>
      </c>
      <c r="BH133" s="40">
        <v>1.0521</v>
      </c>
      <c r="BI133" s="40">
        <v>1.0521</v>
      </c>
      <c r="BJ133" s="40">
        <v>1.0521</v>
      </c>
      <c r="BK133" s="40">
        <v>1.0521</v>
      </c>
      <c r="BL133" s="40">
        <v>1.0521</v>
      </c>
      <c r="BM133" s="40">
        <v>1.0521</v>
      </c>
      <c r="BN133" s="40">
        <v>1.0521</v>
      </c>
      <c r="BO133" s="40">
        <v>1.0521</v>
      </c>
      <c r="BP133" s="40">
        <v>1.0521</v>
      </c>
      <c r="BQ133" s="40">
        <v>1.0521</v>
      </c>
      <c r="BR133" s="40">
        <v>1.0701000000000001</v>
      </c>
      <c r="BS133" s="40">
        <v>1.0701000000000001</v>
      </c>
      <c r="BT133" s="40">
        <v>1.0701000000000001</v>
      </c>
      <c r="BU133" s="40">
        <v>1.0701000000000001</v>
      </c>
      <c r="BV133" s="40">
        <v>1.0701000000000001</v>
      </c>
      <c r="BW133" s="40">
        <v>1.0701000000000001</v>
      </c>
      <c r="BX133" s="40">
        <v>1.0701000000000001</v>
      </c>
      <c r="BY133" s="40">
        <v>1.0701000000000001</v>
      </c>
      <c r="BZ133" s="40">
        <v>1.0701000000000001</v>
      </c>
      <c r="CA133" s="40">
        <v>1.0701000000000001</v>
      </c>
    </row>
    <row r="134" spans="1:79" x14ac:dyDescent="0.3">
      <c r="A134" s="9" t="s">
        <v>3398</v>
      </c>
      <c r="B134" s="10" t="s">
        <v>2787</v>
      </c>
      <c r="C134" s="437" t="s">
        <v>3569</v>
      </c>
      <c r="D134" s="11" t="s">
        <v>2788</v>
      </c>
      <c r="E134" s="9" t="s">
        <v>2788</v>
      </c>
      <c r="F134" s="9" t="s">
        <v>3570</v>
      </c>
      <c r="G134" s="9" t="s">
        <v>3571</v>
      </c>
      <c r="H134" s="12" t="s">
        <v>3572</v>
      </c>
      <c r="I134" s="13">
        <v>37.299999999999997</v>
      </c>
      <c r="J134" s="14">
        <v>79.8</v>
      </c>
      <c r="K134" s="24">
        <v>43238</v>
      </c>
      <c r="L134" s="24">
        <v>43867</v>
      </c>
      <c r="M134" s="689">
        <v>43867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1.0170999999999999</v>
      </c>
      <c r="AT134" s="40">
        <v>1.0170999999999999</v>
      </c>
      <c r="AU134" s="40">
        <v>1.0170999999999999</v>
      </c>
      <c r="AV134" s="40">
        <v>1.0170999999999999</v>
      </c>
      <c r="AW134" s="40">
        <v>1.0170999999999999</v>
      </c>
      <c r="AX134" s="40">
        <v>1.0170999999999999</v>
      </c>
      <c r="AY134" s="40">
        <v>1.0170999999999999</v>
      </c>
      <c r="AZ134" s="40">
        <v>1.0170999999999999</v>
      </c>
      <c r="BA134" s="40">
        <v>1.0170999999999999</v>
      </c>
      <c r="BB134" s="40">
        <v>1.0170999999999999</v>
      </c>
      <c r="BC134" s="40">
        <v>1.0170999999999999</v>
      </c>
      <c r="BD134" s="40">
        <v>1.0170999999999999</v>
      </c>
      <c r="BE134" s="40">
        <v>1.0344</v>
      </c>
      <c r="BF134" s="40">
        <v>1.0344</v>
      </c>
      <c r="BG134" s="40">
        <v>1.0344</v>
      </c>
      <c r="BH134" s="40">
        <v>1.0344</v>
      </c>
      <c r="BI134" s="40">
        <v>1.0344</v>
      </c>
      <c r="BJ134" s="40">
        <v>1.0344</v>
      </c>
      <c r="BK134" s="40">
        <v>1.0344</v>
      </c>
      <c r="BL134" s="40">
        <v>1.0344</v>
      </c>
      <c r="BM134" s="40">
        <v>1.0344</v>
      </c>
      <c r="BN134" s="40">
        <v>1.0344</v>
      </c>
      <c r="BO134" s="40">
        <v>1.0344</v>
      </c>
      <c r="BP134" s="40">
        <v>1.0344</v>
      </c>
      <c r="BQ134" s="40">
        <v>1.0521</v>
      </c>
      <c r="BR134" s="40">
        <v>1.0521</v>
      </c>
      <c r="BS134" s="40">
        <v>1.0521</v>
      </c>
      <c r="BT134" s="40">
        <v>1.0521</v>
      </c>
      <c r="BU134" s="40">
        <v>1.0521</v>
      </c>
      <c r="BV134" s="40">
        <v>1.0521</v>
      </c>
      <c r="BW134" s="40">
        <v>1.0521</v>
      </c>
      <c r="BX134" s="40">
        <v>1.0521</v>
      </c>
      <c r="BY134" s="40">
        <v>1.0521</v>
      </c>
      <c r="BZ134" s="40">
        <v>1.0521</v>
      </c>
      <c r="CA134" s="40">
        <v>1.0521</v>
      </c>
    </row>
    <row r="135" spans="1:79" x14ac:dyDescent="0.3">
      <c r="A135" s="9" t="s">
        <v>3398</v>
      </c>
      <c r="B135" s="10" t="s">
        <v>2787</v>
      </c>
      <c r="C135" s="437" t="s">
        <v>3573</v>
      </c>
      <c r="D135" s="11" t="s">
        <v>2798</v>
      </c>
      <c r="E135" s="9" t="s">
        <v>2799</v>
      </c>
      <c r="F135" s="9" t="s">
        <v>3574</v>
      </c>
      <c r="G135" s="9" t="s">
        <v>3575</v>
      </c>
      <c r="H135" s="12" t="s">
        <v>3576</v>
      </c>
      <c r="I135" s="13">
        <v>45.67</v>
      </c>
      <c r="J135" s="14">
        <v>60</v>
      </c>
      <c r="K135" s="24">
        <v>43427</v>
      </c>
      <c r="L135" s="24">
        <v>51501</v>
      </c>
      <c r="M135" s="14"/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0</v>
      </c>
      <c r="AZ135" s="40">
        <v>0</v>
      </c>
      <c r="BA135" s="40">
        <v>0</v>
      </c>
      <c r="BB135" s="40">
        <v>0</v>
      </c>
      <c r="BC135" s="40">
        <v>0</v>
      </c>
      <c r="BD135" s="40">
        <v>0</v>
      </c>
      <c r="BE135" s="40">
        <v>0</v>
      </c>
      <c r="BF135" s="40">
        <v>0</v>
      </c>
      <c r="BG135" s="40">
        <v>0</v>
      </c>
      <c r="BH135" s="40">
        <v>0</v>
      </c>
      <c r="BI135" s="40">
        <v>0</v>
      </c>
      <c r="BJ135" s="40">
        <v>0</v>
      </c>
      <c r="BK135" s="40">
        <v>0</v>
      </c>
      <c r="BL135" s="40">
        <v>0</v>
      </c>
      <c r="BM135" s="40">
        <v>0</v>
      </c>
      <c r="BN135" s="40">
        <v>0</v>
      </c>
      <c r="BO135" s="40">
        <v>0</v>
      </c>
      <c r="BP135" s="40">
        <v>0</v>
      </c>
      <c r="BQ135" s="40">
        <v>0</v>
      </c>
      <c r="BR135" s="40">
        <v>0</v>
      </c>
      <c r="BS135" s="40">
        <v>0</v>
      </c>
      <c r="BT135" s="40">
        <v>0</v>
      </c>
      <c r="BU135" s="40">
        <v>0</v>
      </c>
      <c r="BV135" s="40">
        <v>0</v>
      </c>
      <c r="BW135" s="40">
        <v>0</v>
      </c>
      <c r="BX135" s="40">
        <v>0</v>
      </c>
      <c r="BY135" s="40">
        <v>0</v>
      </c>
      <c r="BZ135" s="40">
        <v>0</v>
      </c>
      <c r="CA135" s="40">
        <v>0</v>
      </c>
    </row>
    <row r="136" spans="1:79" x14ac:dyDescent="0.3">
      <c r="A136" s="9" t="s">
        <v>3425</v>
      </c>
      <c r="B136" s="10" t="s">
        <v>2787</v>
      </c>
      <c r="C136" s="437" t="s">
        <v>3577</v>
      </c>
      <c r="D136" s="498" t="s">
        <v>2807</v>
      </c>
      <c r="E136" s="439" t="s">
        <v>2812</v>
      </c>
      <c r="F136" s="439" t="s">
        <v>3578</v>
      </c>
      <c r="G136" s="439" t="s">
        <v>3579</v>
      </c>
      <c r="H136" s="439" t="s">
        <v>3580</v>
      </c>
      <c r="I136" s="13">
        <v>40.270000000000003</v>
      </c>
      <c r="J136" s="14">
        <v>100</v>
      </c>
      <c r="K136" s="24">
        <v>43277</v>
      </c>
      <c r="L136" s="24" t="s">
        <v>3707</v>
      </c>
      <c r="M136" s="439" t="s">
        <v>5735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0</v>
      </c>
      <c r="AU136" s="40">
        <v>0</v>
      </c>
      <c r="AV136" s="40">
        <v>0</v>
      </c>
      <c r="AW136" s="40">
        <v>0</v>
      </c>
      <c r="AX136" s="40">
        <v>0</v>
      </c>
      <c r="AY136" s="40">
        <v>0</v>
      </c>
      <c r="AZ136" s="40">
        <v>0</v>
      </c>
      <c r="BA136" s="40">
        <v>0</v>
      </c>
      <c r="BB136" s="40">
        <v>0</v>
      </c>
      <c r="BC136" s="40">
        <v>0</v>
      </c>
      <c r="BD136" s="40">
        <v>0</v>
      </c>
      <c r="BE136" s="40">
        <v>0</v>
      </c>
      <c r="BF136" s="40">
        <v>0</v>
      </c>
      <c r="BG136" s="40">
        <v>0</v>
      </c>
      <c r="BH136" s="40">
        <v>0</v>
      </c>
      <c r="BI136" s="40">
        <v>0</v>
      </c>
      <c r="BJ136" s="40">
        <v>0</v>
      </c>
      <c r="BK136" s="40">
        <v>0</v>
      </c>
      <c r="BL136" s="40">
        <v>0</v>
      </c>
      <c r="BM136" s="40">
        <v>0</v>
      </c>
      <c r="BN136" s="40">
        <v>0</v>
      </c>
      <c r="BO136" s="40">
        <v>0</v>
      </c>
      <c r="BP136" s="40">
        <v>0</v>
      </c>
      <c r="BQ136" s="40">
        <v>0</v>
      </c>
      <c r="BR136" s="40">
        <v>0</v>
      </c>
      <c r="BS136" s="40">
        <v>0</v>
      </c>
      <c r="BT136" s="40">
        <v>0</v>
      </c>
      <c r="BU136" s="40">
        <v>0</v>
      </c>
      <c r="BV136" s="40">
        <v>0</v>
      </c>
      <c r="BW136" s="40">
        <v>0</v>
      </c>
      <c r="BX136" s="40">
        <v>0</v>
      </c>
      <c r="BY136" s="40">
        <v>0</v>
      </c>
      <c r="BZ136" s="40">
        <v>0</v>
      </c>
      <c r="CA136" s="40">
        <v>0</v>
      </c>
    </row>
    <row r="137" spans="1:79" x14ac:dyDescent="0.3">
      <c r="A137" s="9" t="s">
        <v>3398</v>
      </c>
      <c r="B137" s="10" t="s">
        <v>2787</v>
      </c>
      <c r="C137" s="437" t="s">
        <v>3581</v>
      </c>
      <c r="D137" s="11" t="s">
        <v>2807</v>
      </c>
      <c r="E137" s="9" t="s">
        <v>2812</v>
      </c>
      <c r="F137" s="9" t="s">
        <v>2813</v>
      </c>
      <c r="G137" s="9" t="s">
        <v>3582</v>
      </c>
      <c r="H137" s="12" t="s">
        <v>6718</v>
      </c>
      <c r="I137" s="13">
        <v>38.9</v>
      </c>
      <c r="J137" s="14">
        <v>82.8</v>
      </c>
      <c r="K137" s="24">
        <v>43277</v>
      </c>
      <c r="L137" s="24">
        <v>44231</v>
      </c>
      <c r="M137" s="689">
        <v>44231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0">
        <v>0</v>
      </c>
      <c r="BD137" s="40">
        <v>0</v>
      </c>
      <c r="BE137" s="40">
        <v>1.0170999999999999</v>
      </c>
      <c r="BF137" s="40">
        <v>1.0170999999999999</v>
      </c>
      <c r="BG137" s="40">
        <v>1.0170999999999999</v>
      </c>
      <c r="BH137" s="40">
        <v>1.0170999999999999</v>
      </c>
      <c r="BI137" s="40">
        <v>1.0170999999999999</v>
      </c>
      <c r="BJ137" s="40">
        <v>1.0170999999999999</v>
      </c>
      <c r="BK137" s="40">
        <v>1.0170999999999999</v>
      </c>
      <c r="BL137" s="40">
        <v>1.0170999999999999</v>
      </c>
      <c r="BM137" s="40">
        <v>1.0170999999999999</v>
      </c>
      <c r="BN137" s="40">
        <v>1.0170999999999999</v>
      </c>
      <c r="BO137" s="40">
        <v>1.0170999999999999</v>
      </c>
      <c r="BP137" s="40">
        <v>1.0170999999999999</v>
      </c>
      <c r="BQ137" s="40">
        <v>1.0344</v>
      </c>
      <c r="BR137" s="40">
        <v>1.0344</v>
      </c>
      <c r="BS137" s="40">
        <v>1.0344</v>
      </c>
      <c r="BT137" s="40">
        <v>1.0344</v>
      </c>
      <c r="BU137" s="40">
        <v>1.0344</v>
      </c>
      <c r="BV137" s="40">
        <v>1.0344</v>
      </c>
      <c r="BW137" s="40">
        <v>1.0344</v>
      </c>
      <c r="BX137" s="40">
        <v>1.0344</v>
      </c>
      <c r="BY137" s="40">
        <v>1.0344</v>
      </c>
      <c r="BZ137" s="40">
        <v>1.0344</v>
      </c>
      <c r="CA137" s="40">
        <v>1.0344</v>
      </c>
    </row>
    <row r="138" spans="1:79" ht="15" thickBot="1" x14ac:dyDescent="0.35">
      <c r="A138" s="9" t="s">
        <v>3398</v>
      </c>
      <c r="B138" s="490" t="s">
        <v>2787</v>
      </c>
      <c r="C138" s="491" t="s">
        <v>3583</v>
      </c>
      <c r="D138" s="11" t="s">
        <v>2807</v>
      </c>
      <c r="E138" s="9" t="s">
        <v>2812</v>
      </c>
      <c r="F138" s="9" t="s">
        <v>2813</v>
      </c>
      <c r="G138" s="9" t="s">
        <v>3584</v>
      </c>
      <c r="H138" s="12" t="s">
        <v>2806</v>
      </c>
      <c r="I138" s="13">
        <v>38.9</v>
      </c>
      <c r="J138" s="14">
        <v>57.6</v>
      </c>
      <c r="K138" s="24">
        <v>43277</v>
      </c>
      <c r="L138" s="24">
        <v>44252</v>
      </c>
      <c r="M138" s="689">
        <v>44252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0</v>
      </c>
      <c r="BA138" s="40">
        <v>0</v>
      </c>
      <c r="BB138" s="40">
        <v>0</v>
      </c>
      <c r="BC138" s="40">
        <v>0</v>
      </c>
      <c r="BD138" s="40">
        <v>0</v>
      </c>
      <c r="BE138" s="40">
        <v>1.0170999999999999</v>
      </c>
      <c r="BF138" s="40">
        <v>1.0170999999999999</v>
      </c>
      <c r="BG138" s="40">
        <v>1.0170999999999999</v>
      </c>
      <c r="BH138" s="40">
        <v>1.0170999999999999</v>
      </c>
      <c r="BI138" s="40">
        <v>1.0170999999999999</v>
      </c>
      <c r="BJ138" s="40">
        <v>1.0170999999999999</v>
      </c>
      <c r="BK138" s="40">
        <v>1.0170999999999999</v>
      </c>
      <c r="BL138" s="40">
        <v>1.0170999999999999</v>
      </c>
      <c r="BM138" s="40">
        <v>1.0170999999999999</v>
      </c>
      <c r="BN138" s="40">
        <v>1.0170999999999999</v>
      </c>
      <c r="BO138" s="40">
        <v>1.0170999999999999</v>
      </c>
      <c r="BP138" s="40">
        <v>1.0170999999999999</v>
      </c>
      <c r="BQ138" s="40">
        <v>1.0344</v>
      </c>
      <c r="BR138" s="40">
        <v>1.0344</v>
      </c>
      <c r="BS138" s="40">
        <v>1.0344</v>
      </c>
      <c r="BT138" s="40">
        <v>1.0344</v>
      </c>
      <c r="BU138" s="40">
        <v>1.0344</v>
      </c>
      <c r="BV138" s="40">
        <v>1.0344</v>
      </c>
      <c r="BW138" s="40">
        <v>1.0344</v>
      </c>
      <c r="BX138" s="40">
        <v>1.0344</v>
      </c>
      <c r="BY138" s="40">
        <v>1.0344</v>
      </c>
      <c r="BZ138" s="40">
        <v>1.0344</v>
      </c>
      <c r="CA138" s="40">
        <v>1.0344</v>
      </c>
    </row>
    <row r="139" spans="1:79" ht="15" thickTop="1" x14ac:dyDescent="0.3">
      <c r="A139" s="9" t="s">
        <v>3425</v>
      </c>
      <c r="B139" s="492" t="s">
        <v>2787</v>
      </c>
      <c r="C139" s="493" t="s">
        <v>3585</v>
      </c>
      <c r="D139" s="11" t="s">
        <v>2788</v>
      </c>
      <c r="E139" s="9" t="s">
        <v>2788</v>
      </c>
      <c r="F139" s="9" t="s">
        <v>3586</v>
      </c>
      <c r="G139" s="9" t="s">
        <v>3250</v>
      </c>
      <c r="H139" s="12" t="s">
        <v>2811</v>
      </c>
      <c r="I139" s="13">
        <v>40.270000000000003</v>
      </c>
      <c r="J139" s="14">
        <v>100</v>
      </c>
      <c r="K139" s="24">
        <v>43293</v>
      </c>
      <c r="L139" s="24">
        <v>44021</v>
      </c>
      <c r="M139" s="689">
        <v>44021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0</v>
      </c>
      <c r="AU139" s="40">
        <v>0</v>
      </c>
      <c r="AV139" s="40">
        <v>0</v>
      </c>
      <c r="AW139" s="40">
        <v>0</v>
      </c>
      <c r="AX139" s="40">
        <v>1.0170999999999999</v>
      </c>
      <c r="AY139" s="40">
        <v>1.0170999999999999</v>
      </c>
      <c r="AZ139" s="40">
        <v>1.0170999999999999</v>
      </c>
      <c r="BA139" s="40">
        <v>1.0170999999999999</v>
      </c>
      <c r="BB139" s="40">
        <v>1.0170999999999999</v>
      </c>
      <c r="BC139" s="40">
        <v>1.0170999999999999</v>
      </c>
      <c r="BD139" s="40">
        <v>1.0170999999999999</v>
      </c>
      <c r="BE139" s="40">
        <v>1.0170999999999999</v>
      </c>
      <c r="BF139" s="40">
        <v>1.0170999999999999</v>
      </c>
      <c r="BG139" s="40">
        <v>1.0170999999999999</v>
      </c>
      <c r="BH139" s="40">
        <v>1.0170999999999999</v>
      </c>
      <c r="BI139" s="40">
        <v>1.0170999999999999</v>
      </c>
      <c r="BJ139" s="40">
        <v>1.0344</v>
      </c>
      <c r="BK139" s="40">
        <v>1.0344</v>
      </c>
      <c r="BL139" s="40">
        <v>1.0344</v>
      </c>
      <c r="BM139" s="40">
        <v>1.0344</v>
      </c>
      <c r="BN139" s="40">
        <v>1.0344</v>
      </c>
      <c r="BO139" s="40">
        <v>1.0344</v>
      </c>
      <c r="BP139" s="40">
        <v>1.0344</v>
      </c>
      <c r="BQ139" s="40">
        <v>1.0344</v>
      </c>
      <c r="BR139" s="40">
        <v>1.0344</v>
      </c>
      <c r="BS139" s="40">
        <v>1.0344</v>
      </c>
      <c r="BT139" s="40">
        <v>1.0344</v>
      </c>
      <c r="BU139" s="40">
        <v>1.0344</v>
      </c>
      <c r="BV139" s="40">
        <v>1.0521</v>
      </c>
      <c r="BW139" s="40">
        <v>1.0521</v>
      </c>
      <c r="BX139" s="40">
        <v>1.0521</v>
      </c>
      <c r="BY139" s="40">
        <v>1.0521</v>
      </c>
      <c r="BZ139" s="40">
        <v>1.0521</v>
      </c>
      <c r="CA139" s="40">
        <v>1.0521</v>
      </c>
    </row>
    <row r="140" spans="1:79" ht="15" thickBot="1" x14ac:dyDescent="0.35">
      <c r="A140" s="9" t="s">
        <v>3425</v>
      </c>
      <c r="B140" s="494" t="s">
        <v>2787</v>
      </c>
      <c r="C140" s="495" t="s">
        <v>3587</v>
      </c>
      <c r="D140" s="11" t="s">
        <v>2788</v>
      </c>
      <c r="E140" s="9" t="s">
        <v>2788</v>
      </c>
      <c r="F140" s="9" t="s">
        <v>3586</v>
      </c>
      <c r="G140" s="9" t="s">
        <v>3251</v>
      </c>
      <c r="H140" s="12" t="s">
        <v>2811</v>
      </c>
      <c r="I140" s="13">
        <v>40.270000000000003</v>
      </c>
      <c r="J140" s="14">
        <v>100</v>
      </c>
      <c r="K140" s="24">
        <v>43293</v>
      </c>
      <c r="L140" s="24">
        <v>43818</v>
      </c>
      <c r="M140" s="689"/>
      <c r="N140" s="40">
        <v>0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1.0170999999999999</v>
      </c>
      <c r="AR140" s="40">
        <v>1.0170999999999999</v>
      </c>
      <c r="AS140" s="40">
        <v>1.0170999999999999</v>
      </c>
      <c r="AT140" s="40">
        <v>1.0170999999999999</v>
      </c>
      <c r="AU140" s="40">
        <v>1.0170999999999999</v>
      </c>
      <c r="AV140" s="40">
        <v>1.0170999999999999</v>
      </c>
      <c r="AW140" s="40">
        <v>1.0170999999999999</v>
      </c>
      <c r="AX140" s="40">
        <v>1.0170999999999999</v>
      </c>
      <c r="AY140" s="40">
        <v>1.0170999999999999</v>
      </c>
      <c r="AZ140" s="40">
        <v>1.0170999999999999</v>
      </c>
      <c r="BA140" s="40">
        <v>1.0170999999999999</v>
      </c>
      <c r="BB140" s="40">
        <v>1.0170999999999999</v>
      </c>
      <c r="BC140" s="40">
        <v>1.0344</v>
      </c>
      <c r="BD140" s="40">
        <v>1.0344</v>
      </c>
      <c r="BE140" s="40">
        <v>1.0344</v>
      </c>
      <c r="BF140" s="40">
        <v>1.0344</v>
      </c>
      <c r="BG140" s="40">
        <v>1.0344</v>
      </c>
      <c r="BH140" s="40">
        <v>1.0344</v>
      </c>
      <c r="BI140" s="40">
        <v>1.0344</v>
      </c>
      <c r="BJ140" s="40">
        <v>1.0344</v>
      </c>
      <c r="BK140" s="40">
        <v>1.0344</v>
      </c>
      <c r="BL140" s="40">
        <v>1.0344</v>
      </c>
      <c r="BM140" s="40">
        <v>1.0344</v>
      </c>
      <c r="BN140" s="40">
        <v>1.0344</v>
      </c>
      <c r="BO140" s="40">
        <v>1.0521</v>
      </c>
      <c r="BP140" s="40">
        <v>1.0521</v>
      </c>
      <c r="BQ140" s="40">
        <v>1.0521</v>
      </c>
      <c r="BR140" s="40">
        <v>1.0521</v>
      </c>
      <c r="BS140" s="40">
        <v>1.0521</v>
      </c>
      <c r="BT140" s="40">
        <v>1.0521</v>
      </c>
      <c r="BU140" s="40">
        <v>1.0521</v>
      </c>
      <c r="BV140" s="40">
        <v>1.0521</v>
      </c>
      <c r="BW140" s="40">
        <v>1.0521</v>
      </c>
      <c r="BX140" s="40">
        <v>1.0521</v>
      </c>
      <c r="BY140" s="40">
        <v>1.0521</v>
      </c>
      <c r="BZ140" s="40">
        <v>1.0521</v>
      </c>
      <c r="CA140" s="40">
        <v>1.0701000000000001</v>
      </c>
    </row>
    <row r="141" spans="1:79" ht="15" thickTop="1" x14ac:dyDescent="0.3">
      <c r="A141" s="9" t="s">
        <v>3398</v>
      </c>
      <c r="B141" s="496" t="s">
        <v>2787</v>
      </c>
      <c r="C141" s="497" t="s">
        <v>3588</v>
      </c>
      <c r="D141" s="11" t="s">
        <v>2820</v>
      </c>
      <c r="E141" s="9" t="s">
        <v>2821</v>
      </c>
      <c r="F141" s="9" t="s">
        <v>3589</v>
      </c>
      <c r="G141" s="9" t="s">
        <v>3590</v>
      </c>
      <c r="H141" s="12" t="s">
        <v>3591</v>
      </c>
      <c r="I141" s="13">
        <v>46.67</v>
      </c>
      <c r="J141" s="14">
        <v>100</v>
      </c>
      <c r="K141" s="24">
        <v>43378</v>
      </c>
      <c r="L141" s="24">
        <v>51501</v>
      </c>
      <c r="M141" s="689"/>
      <c r="N141" s="40">
        <v>0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0</v>
      </c>
      <c r="AU141" s="40">
        <v>0</v>
      </c>
      <c r="AV141" s="40">
        <v>0</v>
      </c>
      <c r="AW141" s="40">
        <v>0</v>
      </c>
      <c r="AX141" s="40">
        <v>0</v>
      </c>
      <c r="AY141" s="40">
        <v>0</v>
      </c>
      <c r="AZ141" s="40">
        <v>0</v>
      </c>
      <c r="BA141" s="40">
        <v>0</v>
      </c>
      <c r="BB141" s="40">
        <v>0</v>
      </c>
      <c r="BC141" s="40">
        <v>0</v>
      </c>
      <c r="BD141" s="40">
        <v>0</v>
      </c>
      <c r="BE141" s="40">
        <v>0</v>
      </c>
      <c r="BF141" s="40">
        <v>0</v>
      </c>
      <c r="BG141" s="40">
        <v>0</v>
      </c>
      <c r="BH141" s="40">
        <v>0</v>
      </c>
      <c r="BI141" s="40">
        <v>0</v>
      </c>
      <c r="BJ141" s="40">
        <v>0</v>
      </c>
      <c r="BK141" s="40">
        <v>0</v>
      </c>
      <c r="BL141" s="40">
        <v>0</v>
      </c>
      <c r="BM141" s="40">
        <v>0</v>
      </c>
      <c r="BN141" s="40">
        <v>0</v>
      </c>
      <c r="BO141" s="40">
        <v>0</v>
      </c>
      <c r="BP141" s="40">
        <v>0</v>
      </c>
      <c r="BQ141" s="40">
        <v>0</v>
      </c>
      <c r="BR141" s="40">
        <v>0</v>
      </c>
      <c r="BS141" s="40">
        <v>0</v>
      </c>
      <c r="BT141" s="40">
        <v>0</v>
      </c>
      <c r="BU141" s="40">
        <v>0</v>
      </c>
      <c r="BV141" s="40">
        <v>0</v>
      </c>
      <c r="BW141" s="40">
        <v>0</v>
      </c>
      <c r="BX141" s="40">
        <v>0</v>
      </c>
      <c r="BY141" s="40">
        <v>0</v>
      </c>
      <c r="BZ141" s="40">
        <v>0</v>
      </c>
      <c r="CA141" s="40">
        <v>0</v>
      </c>
    </row>
    <row r="142" spans="1:79" x14ac:dyDescent="0.3">
      <c r="A142" s="9" t="s">
        <v>3398</v>
      </c>
      <c r="B142" s="10" t="s">
        <v>2787</v>
      </c>
      <c r="C142" s="437" t="s">
        <v>3592</v>
      </c>
      <c r="D142" s="11" t="s">
        <v>2807</v>
      </c>
      <c r="E142" s="9" t="s">
        <v>2808</v>
      </c>
      <c r="F142" s="9" t="s">
        <v>3593</v>
      </c>
      <c r="G142" s="9" t="s">
        <v>9067</v>
      </c>
      <c r="H142" s="12" t="s">
        <v>3594</v>
      </c>
      <c r="I142" s="13">
        <v>41.5</v>
      </c>
      <c r="J142" s="14">
        <v>99</v>
      </c>
      <c r="K142" s="24">
        <v>43427</v>
      </c>
      <c r="L142" s="24">
        <v>44547</v>
      </c>
      <c r="M142" s="689">
        <v>44547</v>
      </c>
      <c r="N142" s="40">
        <v>0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0</v>
      </c>
      <c r="AU142" s="40">
        <v>0</v>
      </c>
      <c r="AV142" s="40">
        <v>0</v>
      </c>
      <c r="AW142" s="40">
        <v>0</v>
      </c>
      <c r="AX142" s="40">
        <v>0</v>
      </c>
      <c r="AY142" s="40">
        <v>0</v>
      </c>
      <c r="AZ142" s="40">
        <v>0</v>
      </c>
      <c r="BA142" s="40">
        <v>0</v>
      </c>
      <c r="BB142" s="40">
        <v>0</v>
      </c>
      <c r="BC142" s="40">
        <v>0</v>
      </c>
      <c r="BD142" s="40">
        <v>0</v>
      </c>
      <c r="BE142" s="40">
        <v>0</v>
      </c>
      <c r="BF142" s="40">
        <v>0</v>
      </c>
      <c r="BG142" s="40">
        <v>0</v>
      </c>
      <c r="BH142" s="40">
        <v>0</v>
      </c>
      <c r="BI142" s="40">
        <v>0</v>
      </c>
      <c r="BJ142" s="40">
        <v>0</v>
      </c>
      <c r="BK142" s="40">
        <v>0</v>
      </c>
      <c r="BL142" s="40">
        <v>0</v>
      </c>
      <c r="BM142" s="40">
        <v>0</v>
      </c>
      <c r="BN142" s="40">
        <v>0</v>
      </c>
      <c r="BO142" s="40">
        <v>1.0170999999999999</v>
      </c>
      <c r="BP142" s="40">
        <v>1.0170999999999999</v>
      </c>
      <c r="BQ142" s="40">
        <v>1.0170999999999999</v>
      </c>
      <c r="BR142" s="40">
        <v>1.0170999999999999</v>
      </c>
      <c r="BS142" s="40">
        <v>1.0170999999999999</v>
      </c>
      <c r="BT142" s="40">
        <v>1.0170999999999999</v>
      </c>
      <c r="BU142" s="40">
        <v>1.0170999999999999</v>
      </c>
      <c r="BV142" s="40">
        <v>1.0170999999999999</v>
      </c>
      <c r="BW142" s="40">
        <v>1.0170999999999999</v>
      </c>
      <c r="BX142" s="40">
        <v>1.0170999999999999</v>
      </c>
      <c r="BY142" s="40">
        <v>1.0170999999999999</v>
      </c>
      <c r="BZ142" s="40">
        <v>1.0170999999999999</v>
      </c>
      <c r="CA142" s="40">
        <v>1.0344</v>
      </c>
    </row>
    <row r="143" spans="1:79" x14ac:dyDescent="0.3">
      <c r="A143" s="9" t="s">
        <v>3398</v>
      </c>
      <c r="B143" s="10" t="s">
        <v>2787</v>
      </c>
      <c r="C143" s="437" t="s">
        <v>3595</v>
      </c>
      <c r="D143" s="11" t="s">
        <v>2788</v>
      </c>
      <c r="E143" s="9" t="s">
        <v>2788</v>
      </c>
      <c r="F143" s="9" t="s">
        <v>2883</v>
      </c>
      <c r="G143" s="9" t="s">
        <v>3596</v>
      </c>
      <c r="H143" s="12" t="s">
        <v>3597</v>
      </c>
      <c r="I143" s="13">
        <v>40.9</v>
      </c>
      <c r="J143" s="14">
        <v>86.625</v>
      </c>
      <c r="K143" s="24">
        <v>43307</v>
      </c>
      <c r="L143" s="24">
        <v>44156</v>
      </c>
      <c r="M143" s="689">
        <v>44156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0</v>
      </c>
      <c r="AU143" s="40">
        <v>0</v>
      </c>
      <c r="AV143" s="40">
        <v>0</v>
      </c>
      <c r="AW143" s="40">
        <v>0</v>
      </c>
      <c r="AX143" s="40">
        <v>0</v>
      </c>
      <c r="AY143" s="40">
        <v>0</v>
      </c>
      <c r="AZ143" s="40">
        <v>0</v>
      </c>
      <c r="BA143" s="40">
        <v>0</v>
      </c>
      <c r="BB143" s="40">
        <v>1.0170999999999999</v>
      </c>
      <c r="BC143" s="40">
        <v>1.0170999999999999</v>
      </c>
      <c r="BD143" s="40">
        <v>1.0170999999999999</v>
      </c>
      <c r="BE143" s="40">
        <v>1.0170999999999999</v>
      </c>
      <c r="BF143" s="40">
        <v>1.0170999999999999</v>
      </c>
      <c r="BG143" s="40">
        <v>1.0170999999999999</v>
      </c>
      <c r="BH143" s="40">
        <v>1.0170999999999999</v>
      </c>
      <c r="BI143" s="40">
        <v>1.0170999999999999</v>
      </c>
      <c r="BJ143" s="40">
        <v>1.0170999999999999</v>
      </c>
      <c r="BK143" s="40">
        <v>1.0170999999999999</v>
      </c>
      <c r="BL143" s="40">
        <v>1.0170999999999999</v>
      </c>
      <c r="BM143" s="40">
        <v>1.0170999999999999</v>
      </c>
      <c r="BN143" s="40">
        <v>1.0344</v>
      </c>
      <c r="BO143" s="40">
        <v>1.0344</v>
      </c>
      <c r="BP143" s="40">
        <v>1.0344</v>
      </c>
      <c r="BQ143" s="40">
        <v>1.0344</v>
      </c>
      <c r="BR143" s="40">
        <v>1.0344</v>
      </c>
      <c r="BS143" s="40">
        <v>1.0344</v>
      </c>
      <c r="BT143" s="40">
        <v>1.0344</v>
      </c>
      <c r="BU143" s="40">
        <v>1.0344</v>
      </c>
      <c r="BV143" s="40">
        <v>1.0344</v>
      </c>
      <c r="BW143" s="40">
        <v>1.0344</v>
      </c>
      <c r="BX143" s="40">
        <v>1.0344</v>
      </c>
      <c r="BY143" s="40">
        <v>1.0344</v>
      </c>
      <c r="BZ143" s="40">
        <v>1.0521</v>
      </c>
      <c r="CA143" s="40">
        <v>1.0521</v>
      </c>
    </row>
    <row r="144" spans="1:79" x14ac:dyDescent="0.3">
      <c r="A144" s="9" t="s">
        <v>3425</v>
      </c>
      <c r="B144" s="10" t="s">
        <v>2787</v>
      </c>
      <c r="C144" s="437" t="s">
        <v>3598</v>
      </c>
      <c r="D144" s="11" t="s">
        <v>2807</v>
      </c>
      <c r="E144" s="9" t="s">
        <v>2812</v>
      </c>
      <c r="F144" s="9" t="s">
        <v>3599</v>
      </c>
      <c r="G144" s="9" t="s">
        <v>3600</v>
      </c>
      <c r="H144" s="12" t="s">
        <v>3601</v>
      </c>
      <c r="I144" s="13">
        <v>40.270000000000003</v>
      </c>
      <c r="J144" s="14">
        <v>27.6</v>
      </c>
      <c r="K144" s="24">
        <v>43255</v>
      </c>
      <c r="L144" s="24">
        <v>43726</v>
      </c>
      <c r="M144" s="689">
        <v>43726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1.0170999999999999</v>
      </c>
      <c r="AO144" s="40">
        <v>1.0170999999999999</v>
      </c>
      <c r="AP144" s="40">
        <v>1.0170999999999999</v>
      </c>
      <c r="AQ144" s="40">
        <v>1.0170999999999999</v>
      </c>
      <c r="AR144" s="40">
        <v>1.0170999999999999</v>
      </c>
      <c r="AS144" s="40">
        <v>1.0170999999999999</v>
      </c>
      <c r="AT144" s="40">
        <v>1.0170999999999999</v>
      </c>
      <c r="AU144" s="40">
        <v>1.0170999999999999</v>
      </c>
      <c r="AV144" s="40">
        <v>1.0170999999999999</v>
      </c>
      <c r="AW144" s="40">
        <v>1.0170999999999999</v>
      </c>
      <c r="AX144" s="40">
        <v>1.0170999999999999</v>
      </c>
      <c r="AY144" s="40">
        <v>1.0170999999999999</v>
      </c>
      <c r="AZ144" s="40">
        <v>1.0344</v>
      </c>
      <c r="BA144" s="40">
        <v>1.0344</v>
      </c>
      <c r="BB144" s="40">
        <v>1.0344</v>
      </c>
      <c r="BC144" s="40">
        <v>1.0344</v>
      </c>
      <c r="BD144" s="40">
        <v>1.0344</v>
      </c>
      <c r="BE144" s="40">
        <v>1.0344</v>
      </c>
      <c r="BF144" s="40">
        <v>1.0344</v>
      </c>
      <c r="BG144" s="40">
        <v>1.0344</v>
      </c>
      <c r="BH144" s="40">
        <v>1.0344</v>
      </c>
      <c r="BI144" s="40">
        <v>1.0344</v>
      </c>
      <c r="BJ144" s="40">
        <v>1.0344</v>
      </c>
      <c r="BK144" s="40">
        <v>1.0344</v>
      </c>
      <c r="BL144" s="40">
        <v>1.0521</v>
      </c>
      <c r="BM144" s="40">
        <v>1.0521</v>
      </c>
      <c r="BN144" s="40">
        <v>1.0521</v>
      </c>
      <c r="BO144" s="40">
        <v>1.0521</v>
      </c>
      <c r="BP144" s="40">
        <v>1.0521</v>
      </c>
      <c r="BQ144" s="40">
        <v>1.0521</v>
      </c>
      <c r="BR144" s="40">
        <v>1.0521</v>
      </c>
      <c r="BS144" s="40">
        <v>1.0521</v>
      </c>
      <c r="BT144" s="40">
        <v>1.0521</v>
      </c>
      <c r="BU144" s="40">
        <v>1.0521</v>
      </c>
      <c r="BV144" s="40">
        <v>1.0521</v>
      </c>
      <c r="BW144" s="40">
        <v>1.0521</v>
      </c>
      <c r="BX144" s="40">
        <v>1.0701000000000001</v>
      </c>
      <c r="BY144" s="40">
        <v>1.0701000000000001</v>
      </c>
      <c r="BZ144" s="40">
        <v>1.0701000000000001</v>
      </c>
      <c r="CA144" s="40">
        <v>1.0701000000000001</v>
      </c>
    </row>
    <row r="145" spans="1:79" x14ac:dyDescent="0.3">
      <c r="A145" s="9" t="s">
        <v>3398</v>
      </c>
      <c r="B145" s="10" t="s">
        <v>2787</v>
      </c>
      <c r="C145" s="437" t="s">
        <v>3602</v>
      </c>
      <c r="D145" s="11" t="s">
        <v>2788</v>
      </c>
      <c r="E145" s="9" t="s">
        <v>2788</v>
      </c>
      <c r="F145" s="9" t="s">
        <v>2792</v>
      </c>
      <c r="G145" s="9" t="s">
        <v>3603</v>
      </c>
      <c r="H145" s="12" t="s">
        <v>3604</v>
      </c>
      <c r="I145" s="13">
        <v>39.549999999999997</v>
      </c>
      <c r="J145" s="14">
        <v>100</v>
      </c>
      <c r="K145" s="24">
        <v>43255</v>
      </c>
      <c r="L145" s="24">
        <v>51501</v>
      </c>
      <c r="M145" s="14"/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0</v>
      </c>
      <c r="AU145" s="40">
        <v>0</v>
      </c>
      <c r="AV145" s="40">
        <v>0</v>
      </c>
      <c r="AW145" s="40">
        <v>0</v>
      </c>
      <c r="AX145" s="40">
        <v>0</v>
      </c>
      <c r="AY145" s="40">
        <v>0</v>
      </c>
      <c r="AZ145" s="40">
        <v>0</v>
      </c>
      <c r="BA145" s="40">
        <v>0</v>
      </c>
      <c r="BB145" s="40">
        <v>0</v>
      </c>
      <c r="BC145" s="40">
        <v>0</v>
      </c>
      <c r="BD145" s="40">
        <v>0</v>
      </c>
      <c r="BE145" s="40">
        <v>0</v>
      </c>
      <c r="BF145" s="40">
        <v>0</v>
      </c>
      <c r="BG145" s="40">
        <v>0</v>
      </c>
      <c r="BH145" s="40">
        <v>0</v>
      </c>
      <c r="BI145" s="40">
        <v>0</v>
      </c>
      <c r="BJ145" s="40">
        <v>0</v>
      </c>
      <c r="BK145" s="40">
        <v>0</v>
      </c>
      <c r="BL145" s="40">
        <v>0</v>
      </c>
      <c r="BM145" s="40">
        <v>0</v>
      </c>
      <c r="BN145" s="40">
        <v>0</v>
      </c>
      <c r="BO145" s="40">
        <v>0</v>
      </c>
      <c r="BP145" s="40">
        <v>0</v>
      </c>
      <c r="BQ145" s="40">
        <v>0</v>
      </c>
      <c r="BR145" s="40">
        <v>0</v>
      </c>
      <c r="BS145" s="40">
        <v>0</v>
      </c>
      <c r="BT145" s="40">
        <v>0</v>
      </c>
      <c r="BU145" s="40">
        <v>0</v>
      </c>
      <c r="BV145" s="40">
        <v>0</v>
      </c>
      <c r="BW145" s="40">
        <v>0</v>
      </c>
      <c r="BX145" s="40">
        <v>0</v>
      </c>
      <c r="BY145" s="40">
        <v>0</v>
      </c>
      <c r="BZ145" s="40">
        <v>0</v>
      </c>
      <c r="CA145" s="40">
        <v>0</v>
      </c>
    </row>
    <row r="146" spans="1:79" x14ac:dyDescent="0.3">
      <c r="A146" s="9" t="s">
        <v>3398</v>
      </c>
      <c r="B146" s="18" t="s">
        <v>2968</v>
      </c>
      <c r="C146" s="442" t="s">
        <v>3605</v>
      </c>
      <c r="D146" s="11" t="s">
        <v>2825</v>
      </c>
      <c r="E146" s="9" t="s">
        <v>2826</v>
      </c>
      <c r="F146" s="9" t="s">
        <v>3606</v>
      </c>
      <c r="G146" s="9" t="s">
        <v>3607</v>
      </c>
      <c r="H146" s="12" t="s">
        <v>3608</v>
      </c>
      <c r="I146" s="13">
        <v>103.98</v>
      </c>
      <c r="J146" s="14">
        <v>10</v>
      </c>
      <c r="K146" s="24">
        <v>43224</v>
      </c>
      <c r="L146" s="24">
        <v>51501</v>
      </c>
      <c r="M146" s="14"/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0</v>
      </c>
      <c r="AU146" s="40">
        <v>0</v>
      </c>
      <c r="AV146" s="40">
        <v>0</v>
      </c>
      <c r="AW146" s="40">
        <v>0</v>
      </c>
      <c r="AX146" s="40">
        <v>0</v>
      </c>
      <c r="AY146" s="40">
        <v>0</v>
      </c>
      <c r="AZ146" s="40">
        <v>0</v>
      </c>
      <c r="BA146" s="40">
        <v>0</v>
      </c>
      <c r="BB146" s="40">
        <v>0</v>
      </c>
      <c r="BC146" s="40">
        <v>0</v>
      </c>
      <c r="BD146" s="40">
        <v>0</v>
      </c>
      <c r="BE146" s="40">
        <v>0</v>
      </c>
      <c r="BF146" s="40">
        <v>0</v>
      </c>
      <c r="BG146" s="40">
        <v>0</v>
      </c>
      <c r="BH146" s="40">
        <v>0</v>
      </c>
      <c r="BI146" s="40">
        <v>0</v>
      </c>
      <c r="BJ146" s="40">
        <v>0</v>
      </c>
      <c r="BK146" s="40">
        <v>0</v>
      </c>
      <c r="BL146" s="40">
        <v>0</v>
      </c>
      <c r="BM146" s="40">
        <v>0</v>
      </c>
      <c r="BN146" s="40">
        <v>0</v>
      </c>
      <c r="BO146" s="40">
        <v>0</v>
      </c>
      <c r="BP146" s="40">
        <v>0</v>
      </c>
      <c r="BQ146" s="40">
        <v>0</v>
      </c>
      <c r="BR146" s="40">
        <v>0</v>
      </c>
      <c r="BS146" s="40">
        <v>0</v>
      </c>
      <c r="BT146" s="40">
        <v>0</v>
      </c>
      <c r="BU146" s="40">
        <v>0</v>
      </c>
      <c r="BV146" s="40">
        <v>0</v>
      </c>
      <c r="BW146" s="40">
        <v>0</v>
      </c>
      <c r="BX146" s="40">
        <v>0</v>
      </c>
      <c r="BY146" s="40">
        <v>0</v>
      </c>
      <c r="BZ146" s="40">
        <v>0</v>
      </c>
      <c r="CA146" s="40">
        <v>0</v>
      </c>
    </row>
    <row r="147" spans="1:79" x14ac:dyDescent="0.3">
      <c r="A147" s="9" t="s">
        <v>3398</v>
      </c>
      <c r="B147" s="18" t="s">
        <v>2968</v>
      </c>
      <c r="C147" s="442" t="s">
        <v>3609</v>
      </c>
      <c r="D147" s="11" t="s">
        <v>2825</v>
      </c>
      <c r="E147" s="9" t="s">
        <v>2826</v>
      </c>
      <c r="F147" s="9" t="s">
        <v>3610</v>
      </c>
      <c r="G147" s="9" t="s">
        <v>3611</v>
      </c>
      <c r="H147" s="12" t="s">
        <v>6719</v>
      </c>
      <c r="I147" s="13">
        <v>101.98</v>
      </c>
      <c r="J147" s="14">
        <v>1.2</v>
      </c>
      <c r="K147" s="24">
        <v>43224</v>
      </c>
      <c r="L147" s="24">
        <v>44134</v>
      </c>
      <c r="M147" s="689">
        <v>44134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0</v>
      </c>
      <c r="AU147" s="40">
        <v>0</v>
      </c>
      <c r="AV147" s="40">
        <v>0</v>
      </c>
      <c r="AW147" s="40">
        <v>0</v>
      </c>
      <c r="AX147" s="40">
        <v>0</v>
      </c>
      <c r="AY147" s="40">
        <v>0</v>
      </c>
      <c r="AZ147" s="40">
        <v>0</v>
      </c>
      <c r="BA147" s="40">
        <v>1.0170999999999999</v>
      </c>
      <c r="BB147" s="40">
        <v>1.0170999999999999</v>
      </c>
      <c r="BC147" s="40">
        <v>1.0170999999999999</v>
      </c>
      <c r="BD147" s="40">
        <v>1.0170999999999999</v>
      </c>
      <c r="BE147" s="40">
        <v>1.0170999999999999</v>
      </c>
      <c r="BF147" s="40">
        <v>1.0170999999999999</v>
      </c>
      <c r="BG147" s="40">
        <v>1.0170999999999999</v>
      </c>
      <c r="BH147" s="40">
        <v>1.0170999999999999</v>
      </c>
      <c r="BI147" s="40">
        <v>1.0170999999999999</v>
      </c>
      <c r="BJ147" s="40">
        <v>1.0170999999999999</v>
      </c>
      <c r="BK147" s="40">
        <v>1.0170999999999999</v>
      </c>
      <c r="BL147" s="40">
        <v>1.0170999999999999</v>
      </c>
      <c r="BM147" s="40">
        <v>1.0344</v>
      </c>
      <c r="BN147" s="40">
        <v>1.0344</v>
      </c>
      <c r="BO147" s="40">
        <v>1.0344</v>
      </c>
      <c r="BP147" s="40">
        <v>1.0344</v>
      </c>
      <c r="BQ147" s="40">
        <v>1.0344</v>
      </c>
      <c r="BR147" s="40">
        <v>1.0344</v>
      </c>
      <c r="BS147" s="40">
        <v>1.0344</v>
      </c>
      <c r="BT147" s="40">
        <v>1.0344</v>
      </c>
      <c r="BU147" s="40">
        <v>1.0344</v>
      </c>
      <c r="BV147" s="40">
        <v>1.0344</v>
      </c>
      <c r="BW147" s="40">
        <v>1.0344</v>
      </c>
      <c r="BX147" s="40">
        <v>1.0344</v>
      </c>
      <c r="BY147" s="40">
        <v>1.0521</v>
      </c>
      <c r="BZ147" s="40">
        <v>1.0521</v>
      </c>
      <c r="CA147" s="40">
        <v>1.0521</v>
      </c>
    </row>
    <row r="148" spans="1:79" x14ac:dyDescent="0.3">
      <c r="A148" s="9" t="s">
        <v>3398</v>
      </c>
      <c r="B148" s="18" t="s">
        <v>2968</v>
      </c>
      <c r="C148" s="442" t="s">
        <v>3612</v>
      </c>
      <c r="D148" s="498" t="s">
        <v>2825</v>
      </c>
      <c r="E148" s="439" t="s">
        <v>2850</v>
      </c>
      <c r="F148" s="439" t="s">
        <v>3613</v>
      </c>
      <c r="G148" s="439" t="s">
        <v>3614</v>
      </c>
      <c r="H148" s="439" t="s">
        <v>3615</v>
      </c>
      <c r="I148" s="13">
        <v>104</v>
      </c>
      <c r="J148" s="14">
        <v>0.7</v>
      </c>
      <c r="K148" s="24">
        <v>43224</v>
      </c>
      <c r="L148" s="24" t="s">
        <v>3707</v>
      </c>
      <c r="M148" s="439" t="s">
        <v>5735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0</v>
      </c>
      <c r="AU148" s="40">
        <v>0</v>
      </c>
      <c r="AV148" s="40">
        <v>0</v>
      </c>
      <c r="AW148" s="40">
        <v>0</v>
      </c>
      <c r="AX148" s="40">
        <v>0</v>
      </c>
      <c r="AY148" s="40">
        <v>0</v>
      </c>
      <c r="AZ148" s="40">
        <v>0</v>
      </c>
      <c r="BA148" s="40">
        <v>0</v>
      </c>
      <c r="BB148" s="40">
        <v>0</v>
      </c>
      <c r="BC148" s="40">
        <v>0</v>
      </c>
      <c r="BD148" s="40">
        <v>0</v>
      </c>
      <c r="BE148" s="40">
        <v>0</v>
      </c>
      <c r="BF148" s="40">
        <v>0</v>
      </c>
      <c r="BG148" s="40">
        <v>0</v>
      </c>
      <c r="BH148" s="40">
        <v>0</v>
      </c>
      <c r="BI148" s="40">
        <v>0</v>
      </c>
      <c r="BJ148" s="40">
        <v>0</v>
      </c>
      <c r="BK148" s="40">
        <v>0</v>
      </c>
      <c r="BL148" s="40">
        <v>0</v>
      </c>
      <c r="BM148" s="40">
        <v>0</v>
      </c>
      <c r="BN148" s="40">
        <v>0</v>
      </c>
      <c r="BO148" s="40">
        <v>0</v>
      </c>
      <c r="BP148" s="40">
        <v>0</v>
      </c>
      <c r="BQ148" s="40">
        <v>0</v>
      </c>
      <c r="BR148" s="40">
        <v>0</v>
      </c>
      <c r="BS148" s="40">
        <v>0</v>
      </c>
      <c r="BT148" s="40">
        <v>0</v>
      </c>
      <c r="BU148" s="40">
        <v>0</v>
      </c>
      <c r="BV148" s="40">
        <v>0</v>
      </c>
      <c r="BW148" s="40">
        <v>0</v>
      </c>
      <c r="BX148" s="40">
        <v>0</v>
      </c>
      <c r="BY148" s="40">
        <v>0</v>
      </c>
      <c r="BZ148" s="40">
        <v>0</v>
      </c>
      <c r="CA148" s="40">
        <v>0</v>
      </c>
    </row>
    <row r="149" spans="1:79" ht="20.399999999999999" x14ac:dyDescent="0.3">
      <c r="A149" s="9" t="s">
        <v>3398</v>
      </c>
      <c r="B149" s="18" t="s">
        <v>2968</v>
      </c>
      <c r="C149" s="442" t="s">
        <v>3616</v>
      </c>
      <c r="D149" s="11" t="s">
        <v>2815</v>
      </c>
      <c r="E149" s="9" t="s">
        <v>3408</v>
      </c>
      <c r="F149" s="9" t="s">
        <v>3617</v>
      </c>
      <c r="G149" s="9" t="s">
        <v>3618</v>
      </c>
      <c r="H149" s="12" t="s">
        <v>3619</v>
      </c>
      <c r="I149" s="13">
        <v>99.85</v>
      </c>
      <c r="J149" s="14">
        <v>0.5</v>
      </c>
      <c r="K149" s="24">
        <v>43238</v>
      </c>
      <c r="L149" s="24">
        <v>44390</v>
      </c>
      <c r="M149" s="689">
        <v>44390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0</v>
      </c>
      <c r="AU149" s="40">
        <v>0</v>
      </c>
      <c r="AV149" s="40">
        <v>0</v>
      </c>
      <c r="AW149" s="40">
        <v>0</v>
      </c>
      <c r="AX149" s="40">
        <v>0</v>
      </c>
      <c r="AY149" s="40">
        <v>0</v>
      </c>
      <c r="AZ149" s="40">
        <v>0</v>
      </c>
      <c r="BA149" s="40">
        <v>0</v>
      </c>
      <c r="BB149" s="40">
        <v>0</v>
      </c>
      <c r="BC149" s="40">
        <v>0</v>
      </c>
      <c r="BD149" s="40">
        <v>0</v>
      </c>
      <c r="BE149" s="40">
        <v>0</v>
      </c>
      <c r="BF149" s="40">
        <v>0</v>
      </c>
      <c r="BG149" s="40">
        <v>0</v>
      </c>
      <c r="BH149" s="40">
        <v>0</v>
      </c>
      <c r="BI149" s="40">
        <v>0</v>
      </c>
      <c r="BJ149" s="40">
        <v>1.0170999999999999</v>
      </c>
      <c r="BK149" s="40">
        <v>1.0170999999999999</v>
      </c>
      <c r="BL149" s="40">
        <v>1.0170999999999999</v>
      </c>
      <c r="BM149" s="40">
        <v>1.0170999999999999</v>
      </c>
      <c r="BN149" s="40">
        <v>1.0170999999999999</v>
      </c>
      <c r="BO149" s="40">
        <v>1.0170999999999999</v>
      </c>
      <c r="BP149" s="40">
        <v>1.0170999999999999</v>
      </c>
      <c r="BQ149" s="40">
        <v>1.0170999999999999</v>
      </c>
      <c r="BR149" s="40">
        <v>1.0170999999999999</v>
      </c>
      <c r="BS149" s="40">
        <v>1.0170999999999999</v>
      </c>
      <c r="BT149" s="40">
        <v>1.0170999999999999</v>
      </c>
      <c r="BU149" s="40">
        <v>1.0170999999999999</v>
      </c>
      <c r="BV149" s="40">
        <v>1.0344</v>
      </c>
      <c r="BW149" s="40">
        <v>1.0344</v>
      </c>
      <c r="BX149" s="40">
        <v>1.0344</v>
      </c>
      <c r="BY149" s="40">
        <v>1.0344</v>
      </c>
      <c r="BZ149" s="40">
        <v>1.0344</v>
      </c>
      <c r="CA149" s="40">
        <v>1.0344</v>
      </c>
    </row>
    <row r="150" spans="1:79" ht="20.399999999999999" x14ac:dyDescent="0.3">
      <c r="A150" s="9" t="s">
        <v>3398</v>
      </c>
      <c r="B150" s="18" t="s">
        <v>2968</v>
      </c>
      <c r="C150" s="442" t="s">
        <v>3620</v>
      </c>
      <c r="D150" s="11" t="s">
        <v>2815</v>
      </c>
      <c r="E150" s="9" t="s">
        <v>3408</v>
      </c>
      <c r="F150" s="9" t="s">
        <v>3621</v>
      </c>
      <c r="G150" s="9" t="s">
        <v>3622</v>
      </c>
      <c r="H150" s="12" t="s">
        <v>3619</v>
      </c>
      <c r="I150" s="13">
        <v>99.75</v>
      </c>
      <c r="J150" s="14">
        <v>0.5</v>
      </c>
      <c r="K150" s="24">
        <v>43238</v>
      </c>
      <c r="L150" s="24">
        <v>44400</v>
      </c>
      <c r="M150" s="689">
        <v>44400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0</v>
      </c>
      <c r="AU150" s="40">
        <v>0</v>
      </c>
      <c r="AV150" s="40">
        <v>0</v>
      </c>
      <c r="AW150" s="40">
        <v>0</v>
      </c>
      <c r="AX150" s="40">
        <v>0</v>
      </c>
      <c r="AY150" s="40">
        <v>0</v>
      </c>
      <c r="AZ150" s="40">
        <v>0</v>
      </c>
      <c r="BA150" s="40">
        <v>0</v>
      </c>
      <c r="BB150" s="40">
        <v>0</v>
      </c>
      <c r="BC150" s="40">
        <v>0</v>
      </c>
      <c r="BD150" s="40">
        <v>0</v>
      </c>
      <c r="BE150" s="40">
        <v>0</v>
      </c>
      <c r="BF150" s="40">
        <v>0</v>
      </c>
      <c r="BG150" s="40">
        <v>0</v>
      </c>
      <c r="BH150" s="40">
        <v>0</v>
      </c>
      <c r="BI150" s="40">
        <v>0</v>
      </c>
      <c r="BJ150" s="40">
        <v>1.0170999999999999</v>
      </c>
      <c r="BK150" s="40">
        <v>1.0170999999999999</v>
      </c>
      <c r="BL150" s="40">
        <v>1.0170999999999999</v>
      </c>
      <c r="BM150" s="40">
        <v>1.0170999999999999</v>
      </c>
      <c r="BN150" s="40">
        <v>1.0170999999999999</v>
      </c>
      <c r="BO150" s="40">
        <v>1.0170999999999999</v>
      </c>
      <c r="BP150" s="40">
        <v>1.0170999999999999</v>
      </c>
      <c r="BQ150" s="40">
        <v>1.0170999999999999</v>
      </c>
      <c r="BR150" s="40">
        <v>1.0170999999999999</v>
      </c>
      <c r="BS150" s="40">
        <v>1.0170999999999999</v>
      </c>
      <c r="BT150" s="40">
        <v>1.0170999999999999</v>
      </c>
      <c r="BU150" s="40">
        <v>1.0170999999999999</v>
      </c>
      <c r="BV150" s="40">
        <v>1.0344</v>
      </c>
      <c r="BW150" s="40">
        <v>1.0344</v>
      </c>
      <c r="BX150" s="40">
        <v>1.0344</v>
      </c>
      <c r="BY150" s="40">
        <v>1.0344</v>
      </c>
      <c r="BZ150" s="40">
        <v>1.0344</v>
      </c>
      <c r="CA150" s="40">
        <v>1.0344</v>
      </c>
    </row>
    <row r="151" spans="1:79" ht="20.399999999999999" x14ac:dyDescent="0.3">
      <c r="A151" s="9" t="s">
        <v>3398</v>
      </c>
      <c r="B151" s="18" t="s">
        <v>2968</v>
      </c>
      <c r="C151" s="442" t="s">
        <v>3623</v>
      </c>
      <c r="D151" s="11" t="s">
        <v>2815</v>
      </c>
      <c r="E151" s="9" t="s">
        <v>3408</v>
      </c>
      <c r="F151" s="9" t="s">
        <v>3624</v>
      </c>
      <c r="G151" s="9" t="s">
        <v>3625</v>
      </c>
      <c r="H151" s="12" t="s">
        <v>3619</v>
      </c>
      <c r="I151" s="13">
        <v>99.6</v>
      </c>
      <c r="J151" s="14">
        <v>0.5</v>
      </c>
      <c r="K151" s="24">
        <v>43238</v>
      </c>
      <c r="L151" s="24">
        <v>51501</v>
      </c>
      <c r="M151" s="689"/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0">
        <v>0</v>
      </c>
      <c r="BA151" s="40">
        <v>0</v>
      </c>
      <c r="BB151" s="40">
        <v>0</v>
      </c>
      <c r="BC151" s="40">
        <v>0</v>
      </c>
      <c r="BD151" s="40">
        <v>0</v>
      </c>
      <c r="BE151" s="40">
        <v>0</v>
      </c>
      <c r="BF151" s="40">
        <v>0</v>
      </c>
      <c r="BG151" s="40">
        <v>0</v>
      </c>
      <c r="BH151" s="40">
        <v>0</v>
      </c>
      <c r="BI151" s="40">
        <v>0</v>
      </c>
      <c r="BJ151" s="40">
        <v>0</v>
      </c>
      <c r="BK151" s="40">
        <v>0</v>
      </c>
      <c r="BL151" s="40">
        <v>0</v>
      </c>
      <c r="BM151" s="40">
        <v>0</v>
      </c>
      <c r="BN151" s="40">
        <v>0</v>
      </c>
      <c r="BO151" s="40">
        <v>0</v>
      </c>
      <c r="BP151" s="40">
        <v>0</v>
      </c>
      <c r="BQ151" s="40">
        <v>0</v>
      </c>
      <c r="BR151" s="40">
        <v>0</v>
      </c>
      <c r="BS151" s="40">
        <v>0</v>
      </c>
      <c r="BT151" s="40">
        <v>0</v>
      </c>
      <c r="BU151" s="40">
        <v>0</v>
      </c>
      <c r="BV151" s="40">
        <v>0</v>
      </c>
      <c r="BW151" s="40">
        <v>0</v>
      </c>
      <c r="BX151" s="40">
        <v>0</v>
      </c>
      <c r="BY151" s="40">
        <v>0</v>
      </c>
      <c r="BZ151" s="40">
        <v>0</v>
      </c>
      <c r="CA151" s="40">
        <v>0</v>
      </c>
    </row>
    <row r="152" spans="1:79" x14ac:dyDescent="0.3">
      <c r="A152" s="9" t="s">
        <v>3398</v>
      </c>
      <c r="B152" s="18" t="s">
        <v>2968</v>
      </c>
      <c r="C152" s="442" t="s">
        <v>3626</v>
      </c>
      <c r="D152" s="11" t="s">
        <v>2825</v>
      </c>
      <c r="E152" s="9" t="s">
        <v>2826</v>
      </c>
      <c r="F152" s="9" t="s">
        <v>3627</v>
      </c>
      <c r="G152" s="9" t="s">
        <v>3628</v>
      </c>
      <c r="H152" s="12" t="s">
        <v>6325</v>
      </c>
      <c r="I152" s="13">
        <v>89</v>
      </c>
      <c r="J152" s="14">
        <v>6.34</v>
      </c>
      <c r="K152" s="24">
        <v>43350</v>
      </c>
      <c r="L152" s="24">
        <v>43910</v>
      </c>
      <c r="M152" s="689">
        <v>43910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1.0170999999999999</v>
      </c>
      <c r="AU152" s="40">
        <v>1.0170999999999999</v>
      </c>
      <c r="AV152" s="40">
        <v>1.0170999999999999</v>
      </c>
      <c r="AW152" s="40">
        <v>1.0170999999999999</v>
      </c>
      <c r="AX152" s="40">
        <v>1.0170999999999999</v>
      </c>
      <c r="AY152" s="40">
        <v>1.0170999999999999</v>
      </c>
      <c r="AZ152" s="40">
        <v>1.0170999999999999</v>
      </c>
      <c r="BA152" s="40">
        <v>1.0170999999999999</v>
      </c>
      <c r="BB152" s="40">
        <v>1.0170999999999999</v>
      </c>
      <c r="BC152" s="40">
        <v>1.0170999999999999</v>
      </c>
      <c r="BD152" s="40">
        <v>1.0170999999999999</v>
      </c>
      <c r="BE152" s="40">
        <v>1.0170999999999999</v>
      </c>
      <c r="BF152" s="40">
        <v>1.0344</v>
      </c>
      <c r="BG152" s="40">
        <v>1.0344</v>
      </c>
      <c r="BH152" s="40">
        <v>1.0344</v>
      </c>
      <c r="BI152" s="40">
        <v>1.0344</v>
      </c>
      <c r="BJ152" s="40">
        <v>1.0344</v>
      </c>
      <c r="BK152" s="40">
        <v>1.0344</v>
      </c>
      <c r="BL152" s="40">
        <v>1.0344</v>
      </c>
      <c r="BM152" s="40">
        <v>1.0344</v>
      </c>
      <c r="BN152" s="40">
        <v>1.0344</v>
      </c>
      <c r="BO152" s="40">
        <v>1.0344</v>
      </c>
      <c r="BP152" s="40">
        <v>1.0344</v>
      </c>
      <c r="BQ152" s="40">
        <v>1.0344</v>
      </c>
      <c r="BR152" s="40">
        <v>1.0521</v>
      </c>
      <c r="BS152" s="40">
        <v>1.0521</v>
      </c>
      <c r="BT152" s="40">
        <v>1.0521</v>
      </c>
      <c r="BU152" s="40">
        <v>1.0521</v>
      </c>
      <c r="BV152" s="40">
        <v>1.0521</v>
      </c>
      <c r="BW152" s="40">
        <v>1.0521</v>
      </c>
      <c r="BX152" s="40">
        <v>1.0521</v>
      </c>
      <c r="BY152" s="40">
        <v>1.0521</v>
      </c>
      <c r="BZ152" s="40">
        <v>1.0521</v>
      </c>
      <c r="CA152" s="40">
        <v>1.0521</v>
      </c>
    </row>
    <row r="153" spans="1:79" x14ac:dyDescent="0.3">
      <c r="A153" s="9" t="s">
        <v>3398</v>
      </c>
      <c r="B153" s="18" t="s">
        <v>2968</v>
      </c>
      <c r="C153" s="442" t="s">
        <v>3629</v>
      </c>
      <c r="D153" s="11" t="s">
        <v>2825</v>
      </c>
      <c r="E153" s="9" t="s">
        <v>2826</v>
      </c>
      <c r="F153" s="9" t="s">
        <v>3630</v>
      </c>
      <c r="G153" s="9" t="s">
        <v>3631</v>
      </c>
      <c r="H153" s="12" t="s">
        <v>3632</v>
      </c>
      <c r="I153" s="13">
        <v>102</v>
      </c>
      <c r="J153" s="14">
        <v>0.52</v>
      </c>
      <c r="K153" s="24">
        <v>43427</v>
      </c>
      <c r="L153" s="24">
        <v>51501</v>
      </c>
      <c r="M153" s="689"/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0</v>
      </c>
      <c r="AU153" s="40">
        <v>0</v>
      </c>
      <c r="AV153" s="40">
        <v>0</v>
      </c>
      <c r="AW153" s="40">
        <v>0</v>
      </c>
      <c r="AX153" s="40">
        <v>0</v>
      </c>
      <c r="AY153" s="40">
        <v>0</v>
      </c>
      <c r="AZ153" s="40">
        <v>0</v>
      </c>
      <c r="BA153" s="40">
        <v>0</v>
      </c>
      <c r="BB153" s="40">
        <v>0</v>
      </c>
      <c r="BC153" s="40">
        <v>0</v>
      </c>
      <c r="BD153" s="40">
        <v>0</v>
      </c>
      <c r="BE153" s="40">
        <v>0</v>
      </c>
      <c r="BF153" s="40">
        <v>0</v>
      </c>
      <c r="BG153" s="40">
        <v>0</v>
      </c>
      <c r="BH153" s="40">
        <v>0</v>
      </c>
      <c r="BI153" s="40">
        <v>0</v>
      </c>
      <c r="BJ153" s="40">
        <v>0</v>
      </c>
      <c r="BK153" s="40">
        <v>0</v>
      </c>
      <c r="BL153" s="40">
        <v>0</v>
      </c>
      <c r="BM153" s="40">
        <v>0</v>
      </c>
      <c r="BN153" s="40">
        <v>0</v>
      </c>
      <c r="BO153" s="40">
        <v>0</v>
      </c>
      <c r="BP153" s="40">
        <v>0</v>
      </c>
      <c r="BQ153" s="40">
        <v>0</v>
      </c>
      <c r="BR153" s="40">
        <v>0</v>
      </c>
      <c r="BS153" s="40">
        <v>0</v>
      </c>
      <c r="BT153" s="40">
        <v>0</v>
      </c>
      <c r="BU153" s="40">
        <v>0</v>
      </c>
      <c r="BV153" s="40">
        <v>0</v>
      </c>
      <c r="BW153" s="40">
        <v>0</v>
      </c>
      <c r="BX153" s="40">
        <v>0</v>
      </c>
      <c r="BY153" s="40">
        <v>0</v>
      </c>
      <c r="BZ153" s="40">
        <v>0</v>
      </c>
      <c r="CA153" s="40">
        <v>0</v>
      </c>
    </row>
    <row r="154" spans="1:79" x14ac:dyDescent="0.3">
      <c r="A154" s="9" t="s">
        <v>3398</v>
      </c>
      <c r="B154" s="18" t="s">
        <v>2968</v>
      </c>
      <c r="C154" s="442" t="s">
        <v>3633</v>
      </c>
      <c r="D154" s="11" t="s">
        <v>2825</v>
      </c>
      <c r="E154" s="9" t="s">
        <v>2826</v>
      </c>
      <c r="F154" s="9" t="s">
        <v>3610</v>
      </c>
      <c r="G154" s="9" t="s">
        <v>3634</v>
      </c>
      <c r="H154" s="12" t="s">
        <v>9068</v>
      </c>
      <c r="I154" s="13">
        <v>102</v>
      </c>
      <c r="J154" s="14">
        <v>0.51</v>
      </c>
      <c r="K154" s="24">
        <v>43383</v>
      </c>
      <c r="L154" s="24">
        <v>44565</v>
      </c>
      <c r="M154" s="689">
        <v>44565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0</v>
      </c>
      <c r="AU154" s="40">
        <v>0</v>
      </c>
      <c r="AV154" s="40">
        <v>0</v>
      </c>
      <c r="AW154" s="40">
        <v>0</v>
      </c>
      <c r="AX154" s="40">
        <v>0</v>
      </c>
      <c r="AY154" s="40">
        <v>0</v>
      </c>
      <c r="AZ154" s="40">
        <v>0</v>
      </c>
      <c r="BA154" s="40">
        <v>0</v>
      </c>
      <c r="BB154" s="40">
        <v>0</v>
      </c>
      <c r="BC154" s="40">
        <v>0</v>
      </c>
      <c r="BD154" s="40">
        <v>0</v>
      </c>
      <c r="BE154" s="40">
        <v>0</v>
      </c>
      <c r="BF154" s="40">
        <v>0</v>
      </c>
      <c r="BG154" s="40">
        <v>0</v>
      </c>
      <c r="BH154" s="40">
        <v>0</v>
      </c>
      <c r="BI154" s="40">
        <v>0</v>
      </c>
      <c r="BJ154" s="40">
        <v>0</v>
      </c>
      <c r="BK154" s="40">
        <v>0</v>
      </c>
      <c r="BL154" s="40">
        <v>0</v>
      </c>
      <c r="BM154" s="40">
        <v>0</v>
      </c>
      <c r="BN154" s="40">
        <v>0</v>
      </c>
      <c r="BO154" s="40">
        <v>0</v>
      </c>
      <c r="BP154" s="40">
        <v>1.0170999999999999</v>
      </c>
      <c r="BQ154" s="40">
        <v>1.0170999999999999</v>
      </c>
      <c r="BR154" s="40">
        <v>1.0170999999999999</v>
      </c>
      <c r="BS154" s="40">
        <v>1.0170999999999999</v>
      </c>
      <c r="BT154" s="40">
        <v>1.0170999999999999</v>
      </c>
      <c r="BU154" s="40">
        <v>1.0170999999999999</v>
      </c>
      <c r="BV154" s="40">
        <v>1.0170999999999999</v>
      </c>
      <c r="BW154" s="40">
        <v>1.0170999999999999</v>
      </c>
      <c r="BX154" s="40">
        <v>1.0170999999999999</v>
      </c>
      <c r="BY154" s="40">
        <v>1.0170999999999999</v>
      </c>
      <c r="BZ154" s="40">
        <v>1.0170999999999999</v>
      </c>
      <c r="CA154" s="40">
        <v>1.0170999999999999</v>
      </c>
    </row>
    <row r="155" spans="1:79" x14ac:dyDescent="0.3">
      <c r="A155" s="9" t="s">
        <v>3398</v>
      </c>
      <c r="B155" s="15" t="s">
        <v>2830</v>
      </c>
      <c r="C155" s="438" t="s">
        <v>3635</v>
      </c>
      <c r="D155" s="11" t="s">
        <v>2820</v>
      </c>
      <c r="E155" s="9" t="s">
        <v>2831</v>
      </c>
      <c r="F155" s="9" t="s">
        <v>2835</v>
      </c>
      <c r="G155" s="9" t="s">
        <v>3636</v>
      </c>
      <c r="H155" s="12" t="s">
        <v>3637</v>
      </c>
      <c r="I155" s="13">
        <v>41.7</v>
      </c>
      <c r="J155" s="14">
        <v>6.96</v>
      </c>
      <c r="K155" s="24">
        <v>43187</v>
      </c>
      <c r="L155" s="24">
        <v>43568</v>
      </c>
      <c r="M155" s="689">
        <v>43568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1.0170999999999999</v>
      </c>
      <c r="AJ155" s="40">
        <v>1.0170999999999999</v>
      </c>
      <c r="AK155" s="40">
        <v>1.0170999999999999</v>
      </c>
      <c r="AL155" s="40">
        <v>1.0170999999999999</v>
      </c>
      <c r="AM155" s="40">
        <v>1.0170999999999999</v>
      </c>
      <c r="AN155" s="40">
        <v>1.0170999999999999</v>
      </c>
      <c r="AO155" s="40">
        <v>1.0170999999999999</v>
      </c>
      <c r="AP155" s="40">
        <v>1.0170999999999999</v>
      </c>
      <c r="AQ155" s="40">
        <v>1.0170999999999999</v>
      </c>
      <c r="AR155" s="40">
        <v>1.0170999999999999</v>
      </c>
      <c r="AS155" s="40">
        <v>1.0170999999999999</v>
      </c>
      <c r="AT155" s="40">
        <v>1.0170999999999999</v>
      </c>
      <c r="AU155" s="40">
        <v>1.0344</v>
      </c>
      <c r="AV155" s="40">
        <v>1.0344</v>
      </c>
      <c r="AW155" s="40">
        <v>1.0344</v>
      </c>
      <c r="AX155" s="40">
        <v>1.0344</v>
      </c>
      <c r="AY155" s="40">
        <v>1.0344</v>
      </c>
      <c r="AZ155" s="40">
        <v>1.0344</v>
      </c>
      <c r="BA155" s="40">
        <v>1.0344</v>
      </c>
      <c r="BB155" s="40">
        <v>1.0344</v>
      </c>
      <c r="BC155" s="40">
        <v>1.0344</v>
      </c>
      <c r="BD155" s="40">
        <v>1.0344</v>
      </c>
      <c r="BE155" s="40">
        <v>1.0344</v>
      </c>
      <c r="BF155" s="40">
        <v>1.0344</v>
      </c>
      <c r="BG155" s="40">
        <v>1.0521</v>
      </c>
      <c r="BH155" s="40">
        <v>1.0521</v>
      </c>
      <c r="BI155" s="40">
        <v>1.0521</v>
      </c>
      <c r="BJ155" s="40">
        <v>1.0521</v>
      </c>
      <c r="BK155" s="40">
        <v>1.0521</v>
      </c>
      <c r="BL155" s="40">
        <v>1.0521</v>
      </c>
      <c r="BM155" s="40">
        <v>1.0521</v>
      </c>
      <c r="BN155" s="40">
        <v>1.0521</v>
      </c>
      <c r="BO155" s="40">
        <v>1.0521</v>
      </c>
      <c r="BP155" s="40">
        <v>1.0521</v>
      </c>
      <c r="BQ155" s="40">
        <v>1.0521</v>
      </c>
      <c r="BR155" s="40">
        <v>1.0521</v>
      </c>
      <c r="BS155" s="40">
        <v>1.0701000000000001</v>
      </c>
      <c r="BT155" s="40">
        <v>1.0701000000000001</v>
      </c>
      <c r="BU155" s="40">
        <v>1.0701000000000001</v>
      </c>
      <c r="BV155" s="40">
        <v>1.0701000000000001</v>
      </c>
      <c r="BW155" s="40">
        <v>1.0701000000000001</v>
      </c>
      <c r="BX155" s="40">
        <v>1.0701000000000001</v>
      </c>
      <c r="BY155" s="40">
        <v>1.0701000000000001</v>
      </c>
      <c r="BZ155" s="40">
        <v>1.0701000000000001</v>
      </c>
      <c r="CA155" s="40">
        <v>1.0701000000000001</v>
      </c>
    </row>
    <row r="156" spans="1:79" x14ac:dyDescent="0.3">
      <c r="A156" s="9" t="s">
        <v>3425</v>
      </c>
      <c r="B156" s="15" t="s">
        <v>2830</v>
      </c>
      <c r="C156" s="438" t="s">
        <v>3638</v>
      </c>
      <c r="D156" s="11" t="s">
        <v>2820</v>
      </c>
      <c r="E156" s="9" t="s">
        <v>2821</v>
      </c>
      <c r="F156" s="9" t="s">
        <v>3639</v>
      </c>
      <c r="G156" s="9" t="s">
        <v>3640</v>
      </c>
      <c r="H156" s="12" t="s">
        <v>3641</v>
      </c>
      <c r="I156" s="13">
        <v>41.76</v>
      </c>
      <c r="J156" s="14">
        <v>1</v>
      </c>
      <c r="K156" s="24">
        <v>43187</v>
      </c>
      <c r="L156" s="24">
        <v>51501</v>
      </c>
      <c r="M156" s="14"/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40">
        <v>0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0</v>
      </c>
      <c r="AU156" s="40">
        <v>0</v>
      </c>
      <c r="AV156" s="40">
        <v>0</v>
      </c>
      <c r="AW156" s="40">
        <v>0</v>
      </c>
      <c r="AX156" s="40">
        <v>0</v>
      </c>
      <c r="AY156" s="40">
        <v>0</v>
      </c>
      <c r="AZ156" s="40">
        <v>0</v>
      </c>
      <c r="BA156" s="40">
        <v>0</v>
      </c>
      <c r="BB156" s="40">
        <v>0</v>
      </c>
      <c r="BC156" s="40">
        <v>0</v>
      </c>
      <c r="BD156" s="40">
        <v>0</v>
      </c>
      <c r="BE156" s="40">
        <v>0</v>
      </c>
      <c r="BF156" s="40">
        <v>0</v>
      </c>
      <c r="BG156" s="40">
        <v>0</v>
      </c>
      <c r="BH156" s="40">
        <v>0</v>
      </c>
      <c r="BI156" s="40">
        <v>0</v>
      </c>
      <c r="BJ156" s="40">
        <v>0</v>
      </c>
      <c r="BK156" s="40">
        <v>0</v>
      </c>
      <c r="BL156" s="40">
        <v>0</v>
      </c>
      <c r="BM156" s="40">
        <v>0</v>
      </c>
      <c r="BN156" s="40">
        <v>0</v>
      </c>
      <c r="BO156" s="40">
        <v>0</v>
      </c>
      <c r="BP156" s="40">
        <v>0</v>
      </c>
      <c r="BQ156" s="40">
        <v>0</v>
      </c>
      <c r="BR156" s="40">
        <v>0</v>
      </c>
      <c r="BS156" s="40">
        <v>0</v>
      </c>
      <c r="BT156" s="40">
        <v>0</v>
      </c>
      <c r="BU156" s="40">
        <v>0</v>
      </c>
      <c r="BV156" s="40">
        <v>0</v>
      </c>
      <c r="BW156" s="40">
        <v>0</v>
      </c>
      <c r="BX156" s="40">
        <v>0</v>
      </c>
      <c r="BY156" s="40">
        <v>0</v>
      </c>
      <c r="BZ156" s="40">
        <v>0</v>
      </c>
      <c r="CA156" s="40">
        <v>0</v>
      </c>
    </row>
    <row r="157" spans="1:79" x14ac:dyDescent="0.3">
      <c r="A157" s="9" t="s">
        <v>3398</v>
      </c>
      <c r="B157" s="15" t="s">
        <v>2830</v>
      </c>
      <c r="C157" s="438" t="s">
        <v>3642</v>
      </c>
      <c r="D157" s="498" t="s">
        <v>2820</v>
      </c>
      <c r="E157" s="439" t="s">
        <v>2831</v>
      </c>
      <c r="F157" s="439" t="s">
        <v>3643</v>
      </c>
      <c r="G157" s="439" t="s">
        <v>3644</v>
      </c>
      <c r="H157" s="439" t="s">
        <v>3637</v>
      </c>
      <c r="I157" s="13">
        <v>41.85</v>
      </c>
      <c r="J157" s="14">
        <v>20</v>
      </c>
      <c r="K157" s="24" t="s">
        <v>3707</v>
      </c>
      <c r="L157" s="24" t="s">
        <v>3707</v>
      </c>
      <c r="M157" s="439" t="s">
        <v>5735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0</v>
      </c>
      <c r="AU157" s="40">
        <v>0</v>
      </c>
      <c r="AV157" s="40">
        <v>0</v>
      </c>
      <c r="AW157" s="40">
        <v>0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0">
        <v>0</v>
      </c>
      <c r="BD157" s="40">
        <v>0</v>
      </c>
      <c r="BE157" s="40">
        <v>0</v>
      </c>
      <c r="BF157" s="40">
        <v>0</v>
      </c>
      <c r="BG157" s="40">
        <v>0</v>
      </c>
      <c r="BH157" s="40">
        <v>0</v>
      </c>
      <c r="BI157" s="40">
        <v>0</v>
      </c>
      <c r="BJ157" s="40">
        <v>0</v>
      </c>
      <c r="BK157" s="40">
        <v>0</v>
      </c>
      <c r="BL157" s="40">
        <v>0</v>
      </c>
      <c r="BM157" s="40">
        <v>0</v>
      </c>
      <c r="BN157" s="40">
        <v>0</v>
      </c>
      <c r="BO157" s="40">
        <v>0</v>
      </c>
      <c r="BP157" s="40">
        <v>0</v>
      </c>
      <c r="BQ157" s="40">
        <v>0</v>
      </c>
      <c r="BR157" s="40">
        <v>0</v>
      </c>
      <c r="BS157" s="40">
        <v>0</v>
      </c>
      <c r="BT157" s="40">
        <v>0</v>
      </c>
      <c r="BU157" s="40">
        <v>0</v>
      </c>
      <c r="BV157" s="40">
        <v>0</v>
      </c>
      <c r="BW157" s="40">
        <v>0</v>
      </c>
      <c r="BX157" s="40">
        <v>0</v>
      </c>
      <c r="BY157" s="40">
        <v>0</v>
      </c>
      <c r="BZ157" s="40">
        <v>0</v>
      </c>
      <c r="CA157" s="40">
        <v>0</v>
      </c>
    </row>
    <row r="158" spans="1:79" x14ac:dyDescent="0.3">
      <c r="A158" s="9" t="s">
        <v>3398</v>
      </c>
      <c r="B158" s="15" t="s">
        <v>2830</v>
      </c>
      <c r="C158" s="438" t="s">
        <v>3645</v>
      </c>
      <c r="D158" s="11" t="s">
        <v>2815</v>
      </c>
      <c r="E158" s="9" t="s">
        <v>3408</v>
      </c>
      <c r="F158" s="9" t="s">
        <v>3646</v>
      </c>
      <c r="G158" s="9" t="s">
        <v>3647</v>
      </c>
      <c r="H158" s="12" t="s">
        <v>3637</v>
      </c>
      <c r="I158" s="13">
        <v>51.9</v>
      </c>
      <c r="J158" s="14">
        <v>26.85</v>
      </c>
      <c r="K158" s="24">
        <v>43383</v>
      </c>
      <c r="L158" s="24">
        <v>51501</v>
      </c>
      <c r="M158" s="689"/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0</v>
      </c>
      <c r="AU158" s="40">
        <v>0</v>
      </c>
      <c r="AV158" s="40">
        <v>0</v>
      </c>
      <c r="AW158" s="40">
        <v>0</v>
      </c>
      <c r="AX158" s="40">
        <v>0</v>
      </c>
      <c r="AY158" s="40">
        <v>0</v>
      </c>
      <c r="AZ158" s="40">
        <v>0</v>
      </c>
      <c r="BA158" s="40">
        <v>0</v>
      </c>
      <c r="BB158" s="40">
        <v>0</v>
      </c>
      <c r="BC158" s="40">
        <v>0</v>
      </c>
      <c r="BD158" s="40">
        <v>0</v>
      </c>
      <c r="BE158" s="40">
        <v>0</v>
      </c>
      <c r="BF158" s="40">
        <v>0</v>
      </c>
      <c r="BG158" s="40">
        <v>0</v>
      </c>
      <c r="BH158" s="40">
        <v>0</v>
      </c>
      <c r="BI158" s="40">
        <v>0</v>
      </c>
      <c r="BJ158" s="40">
        <v>0</v>
      </c>
      <c r="BK158" s="40">
        <v>0</v>
      </c>
      <c r="BL158" s="40">
        <v>0</v>
      </c>
      <c r="BM158" s="40">
        <v>0</v>
      </c>
      <c r="BN158" s="40">
        <v>0</v>
      </c>
      <c r="BO158" s="40">
        <v>0</v>
      </c>
      <c r="BP158" s="40">
        <v>0</v>
      </c>
      <c r="BQ158" s="40">
        <v>0</v>
      </c>
      <c r="BR158" s="40">
        <v>0</v>
      </c>
      <c r="BS158" s="40">
        <v>0</v>
      </c>
      <c r="BT158" s="40">
        <v>0</v>
      </c>
      <c r="BU158" s="40">
        <v>0</v>
      </c>
      <c r="BV158" s="40">
        <v>0</v>
      </c>
      <c r="BW158" s="40">
        <v>0</v>
      </c>
      <c r="BX158" s="40">
        <v>0</v>
      </c>
      <c r="BY158" s="40">
        <v>0</v>
      </c>
      <c r="BZ158" s="40">
        <v>0</v>
      </c>
      <c r="CA158" s="40">
        <v>0</v>
      </c>
    </row>
    <row r="159" spans="1:79" x14ac:dyDescent="0.3">
      <c r="A159" s="9" t="s">
        <v>3425</v>
      </c>
      <c r="B159" s="15" t="s">
        <v>2830</v>
      </c>
      <c r="C159" s="438" t="s">
        <v>3648</v>
      </c>
      <c r="D159" s="11" t="s">
        <v>2825</v>
      </c>
      <c r="E159" s="9" t="s">
        <v>2850</v>
      </c>
      <c r="F159" s="9" t="s">
        <v>3649</v>
      </c>
      <c r="G159" s="9" t="s">
        <v>3650</v>
      </c>
      <c r="H159" s="12" t="s">
        <v>3637</v>
      </c>
      <c r="I159" s="13">
        <v>40.799999999999997</v>
      </c>
      <c r="J159" s="14">
        <v>72</v>
      </c>
      <c r="K159" s="24">
        <v>43187</v>
      </c>
      <c r="L159" s="24">
        <v>51501</v>
      </c>
      <c r="M159" s="689"/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v>0</v>
      </c>
      <c r="AR159" s="40">
        <v>0</v>
      </c>
      <c r="AS159" s="40">
        <v>0</v>
      </c>
      <c r="AT159" s="40">
        <v>0</v>
      </c>
      <c r="AU159" s="40">
        <v>0</v>
      </c>
      <c r="AV159" s="40">
        <v>0</v>
      </c>
      <c r="AW159" s="40">
        <v>0</v>
      </c>
      <c r="AX159" s="40">
        <v>0</v>
      </c>
      <c r="AY159" s="40">
        <v>0</v>
      </c>
      <c r="AZ159" s="40">
        <v>0</v>
      </c>
      <c r="BA159" s="40">
        <v>0</v>
      </c>
      <c r="BB159" s="40">
        <v>0</v>
      </c>
      <c r="BC159" s="40">
        <v>0</v>
      </c>
      <c r="BD159" s="40">
        <v>0</v>
      </c>
      <c r="BE159" s="40">
        <v>0</v>
      </c>
      <c r="BF159" s="40">
        <v>0</v>
      </c>
      <c r="BG159" s="40">
        <v>0</v>
      </c>
      <c r="BH159" s="40">
        <v>0</v>
      </c>
      <c r="BI159" s="40">
        <v>0</v>
      </c>
      <c r="BJ159" s="40">
        <v>0</v>
      </c>
      <c r="BK159" s="40">
        <v>0</v>
      </c>
      <c r="BL159" s="40">
        <v>0</v>
      </c>
      <c r="BM159" s="40">
        <v>0</v>
      </c>
      <c r="BN159" s="40">
        <v>0</v>
      </c>
      <c r="BO159" s="40">
        <v>0</v>
      </c>
      <c r="BP159" s="40">
        <v>0</v>
      </c>
      <c r="BQ159" s="40">
        <v>0</v>
      </c>
      <c r="BR159" s="40">
        <v>0</v>
      </c>
      <c r="BS159" s="40">
        <v>0</v>
      </c>
      <c r="BT159" s="40">
        <v>0</v>
      </c>
      <c r="BU159" s="40">
        <v>0</v>
      </c>
      <c r="BV159" s="40">
        <v>0</v>
      </c>
      <c r="BW159" s="40">
        <v>0</v>
      </c>
      <c r="BX159" s="40">
        <v>0</v>
      </c>
      <c r="BY159" s="40">
        <v>0</v>
      </c>
      <c r="BZ159" s="40">
        <v>0</v>
      </c>
      <c r="CA159" s="40">
        <v>0</v>
      </c>
    </row>
    <row r="160" spans="1:79" x14ac:dyDescent="0.3">
      <c r="A160" s="9" t="s">
        <v>3398</v>
      </c>
      <c r="B160" s="15" t="s">
        <v>2830</v>
      </c>
      <c r="C160" s="438" t="s">
        <v>3651</v>
      </c>
      <c r="D160" s="11" t="s">
        <v>2820</v>
      </c>
      <c r="E160" s="9" t="s">
        <v>2821</v>
      </c>
      <c r="F160" s="9" t="s">
        <v>3639</v>
      </c>
      <c r="G160" s="9" t="s">
        <v>3652</v>
      </c>
      <c r="H160" s="12" t="s">
        <v>3637</v>
      </c>
      <c r="I160" s="13">
        <v>40.44</v>
      </c>
      <c r="J160" s="14">
        <v>20.04</v>
      </c>
      <c r="K160" s="24">
        <v>43187</v>
      </c>
      <c r="L160" s="24">
        <v>51501</v>
      </c>
      <c r="M160" s="689"/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v>0</v>
      </c>
      <c r="AR160" s="40">
        <v>0</v>
      </c>
      <c r="AS160" s="40">
        <v>0</v>
      </c>
      <c r="AT160" s="40">
        <v>0</v>
      </c>
      <c r="AU160" s="40">
        <v>0</v>
      </c>
      <c r="AV160" s="40">
        <v>0</v>
      </c>
      <c r="AW160" s="40">
        <v>0</v>
      </c>
      <c r="AX160" s="40">
        <v>0</v>
      </c>
      <c r="AY160" s="40">
        <v>0</v>
      </c>
      <c r="AZ160" s="40">
        <v>0</v>
      </c>
      <c r="BA160" s="40">
        <v>0</v>
      </c>
      <c r="BB160" s="40">
        <v>0</v>
      </c>
      <c r="BC160" s="40">
        <v>0</v>
      </c>
      <c r="BD160" s="40">
        <v>0</v>
      </c>
      <c r="BE160" s="40">
        <v>0</v>
      </c>
      <c r="BF160" s="40">
        <v>0</v>
      </c>
      <c r="BG160" s="40">
        <v>0</v>
      </c>
      <c r="BH160" s="40">
        <v>0</v>
      </c>
      <c r="BI160" s="40">
        <v>0</v>
      </c>
      <c r="BJ160" s="40">
        <v>0</v>
      </c>
      <c r="BK160" s="40">
        <v>0</v>
      </c>
      <c r="BL160" s="40">
        <v>0</v>
      </c>
      <c r="BM160" s="40">
        <v>0</v>
      </c>
      <c r="BN160" s="40">
        <v>0</v>
      </c>
      <c r="BO160" s="40">
        <v>0</v>
      </c>
      <c r="BP160" s="40">
        <v>0</v>
      </c>
      <c r="BQ160" s="40">
        <v>0</v>
      </c>
      <c r="BR160" s="40">
        <v>0</v>
      </c>
      <c r="BS160" s="40">
        <v>0</v>
      </c>
      <c r="BT160" s="40">
        <v>0</v>
      </c>
      <c r="BU160" s="40">
        <v>0</v>
      </c>
      <c r="BV160" s="40">
        <v>0</v>
      </c>
      <c r="BW160" s="40">
        <v>0</v>
      </c>
      <c r="BX160" s="40">
        <v>0</v>
      </c>
      <c r="BY160" s="40">
        <v>0</v>
      </c>
      <c r="BZ160" s="40">
        <v>0</v>
      </c>
      <c r="CA160" s="40">
        <v>0</v>
      </c>
    </row>
    <row r="161" spans="1:79" x14ac:dyDescent="0.3">
      <c r="A161" s="9" t="s">
        <v>3398</v>
      </c>
      <c r="B161" s="15" t="s">
        <v>2830</v>
      </c>
      <c r="C161" s="438" t="s">
        <v>3653</v>
      </c>
      <c r="D161" s="11" t="s">
        <v>2820</v>
      </c>
      <c r="E161" s="9" t="s">
        <v>3074</v>
      </c>
      <c r="F161" s="9" t="s">
        <v>3654</v>
      </c>
      <c r="G161" s="9" t="s">
        <v>3655</v>
      </c>
      <c r="H161" s="12" t="s">
        <v>3637</v>
      </c>
      <c r="I161" s="13">
        <v>52.27</v>
      </c>
      <c r="J161" s="14">
        <v>6</v>
      </c>
      <c r="K161" s="24">
        <v>43319</v>
      </c>
      <c r="L161" s="24">
        <v>51501</v>
      </c>
      <c r="M161" s="689"/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40">
        <v>0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v>0</v>
      </c>
      <c r="AR161" s="40">
        <v>0</v>
      </c>
      <c r="AS161" s="40">
        <v>0</v>
      </c>
      <c r="AT161" s="40">
        <v>0</v>
      </c>
      <c r="AU161" s="40">
        <v>0</v>
      </c>
      <c r="AV161" s="40">
        <v>0</v>
      </c>
      <c r="AW161" s="40">
        <v>0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0">
        <v>0</v>
      </c>
      <c r="BD161" s="40">
        <v>0</v>
      </c>
      <c r="BE161" s="40">
        <v>0</v>
      </c>
      <c r="BF161" s="40">
        <v>0</v>
      </c>
      <c r="BG161" s="40">
        <v>0</v>
      </c>
      <c r="BH161" s="40">
        <v>0</v>
      </c>
      <c r="BI161" s="40">
        <v>0</v>
      </c>
      <c r="BJ161" s="40">
        <v>0</v>
      </c>
      <c r="BK161" s="40">
        <v>0</v>
      </c>
      <c r="BL161" s="40">
        <v>0</v>
      </c>
      <c r="BM161" s="40">
        <v>0</v>
      </c>
      <c r="BN161" s="40">
        <v>0</v>
      </c>
      <c r="BO161" s="40">
        <v>0</v>
      </c>
      <c r="BP161" s="40">
        <v>0</v>
      </c>
      <c r="BQ161" s="40">
        <v>0</v>
      </c>
      <c r="BR161" s="40">
        <v>0</v>
      </c>
      <c r="BS161" s="40">
        <v>0</v>
      </c>
      <c r="BT161" s="40">
        <v>0</v>
      </c>
      <c r="BU161" s="40">
        <v>0</v>
      </c>
      <c r="BV161" s="40">
        <v>0</v>
      </c>
      <c r="BW161" s="40">
        <v>0</v>
      </c>
      <c r="BX161" s="40">
        <v>0</v>
      </c>
      <c r="BY161" s="40">
        <v>0</v>
      </c>
      <c r="BZ161" s="40">
        <v>0</v>
      </c>
      <c r="CA161" s="40">
        <v>0</v>
      </c>
    </row>
    <row r="162" spans="1:79" x14ac:dyDescent="0.3">
      <c r="A162" s="9" t="s">
        <v>3398</v>
      </c>
      <c r="B162" s="15" t="s">
        <v>2830</v>
      </c>
      <c r="C162" s="438" t="s">
        <v>3656</v>
      </c>
      <c r="D162" s="11" t="s">
        <v>2820</v>
      </c>
      <c r="E162" s="9" t="s">
        <v>2831</v>
      </c>
      <c r="F162" s="9" t="s">
        <v>3417</v>
      </c>
      <c r="G162" s="9" t="s">
        <v>3657</v>
      </c>
      <c r="H162" s="12" t="s">
        <v>3615</v>
      </c>
      <c r="I162" s="13">
        <v>42</v>
      </c>
      <c r="J162" s="14">
        <v>100</v>
      </c>
      <c r="K162" s="24">
        <v>43391</v>
      </c>
      <c r="L162" s="24">
        <v>51501</v>
      </c>
      <c r="M162" s="689"/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0</v>
      </c>
      <c r="AR162" s="40">
        <v>0</v>
      </c>
      <c r="AS162" s="40">
        <v>0</v>
      </c>
      <c r="AT162" s="40">
        <v>0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0">
        <v>0</v>
      </c>
      <c r="BD162" s="40">
        <v>0</v>
      </c>
      <c r="BE162" s="40">
        <v>0</v>
      </c>
      <c r="BF162" s="40">
        <v>0</v>
      </c>
      <c r="BG162" s="40">
        <v>0</v>
      </c>
      <c r="BH162" s="40">
        <v>0</v>
      </c>
      <c r="BI162" s="40">
        <v>0</v>
      </c>
      <c r="BJ162" s="40">
        <v>0</v>
      </c>
      <c r="BK162" s="40">
        <v>0</v>
      </c>
      <c r="BL162" s="40">
        <v>0</v>
      </c>
      <c r="BM162" s="40">
        <v>0</v>
      </c>
      <c r="BN162" s="40">
        <v>0</v>
      </c>
      <c r="BO162" s="40">
        <v>0</v>
      </c>
      <c r="BP162" s="40">
        <v>0</v>
      </c>
      <c r="BQ162" s="40">
        <v>0</v>
      </c>
      <c r="BR162" s="40">
        <v>0</v>
      </c>
      <c r="BS162" s="40">
        <v>0</v>
      </c>
      <c r="BT162" s="40">
        <v>0</v>
      </c>
      <c r="BU162" s="40">
        <v>0</v>
      </c>
      <c r="BV162" s="40">
        <v>0</v>
      </c>
      <c r="BW162" s="40">
        <v>0</v>
      </c>
      <c r="BX162" s="40">
        <v>0</v>
      </c>
      <c r="BY162" s="40">
        <v>0</v>
      </c>
      <c r="BZ162" s="40">
        <v>0</v>
      </c>
      <c r="CA162" s="40">
        <v>0</v>
      </c>
    </row>
    <row r="163" spans="1:79" x14ac:dyDescent="0.3">
      <c r="A163" s="9" t="s">
        <v>3425</v>
      </c>
      <c r="B163" s="15" t="s">
        <v>2830</v>
      </c>
      <c r="C163" s="438" t="s">
        <v>3659</v>
      </c>
      <c r="D163" s="11" t="s">
        <v>2820</v>
      </c>
      <c r="E163" s="9" t="s">
        <v>2831</v>
      </c>
      <c r="F163" s="9" t="s">
        <v>3660</v>
      </c>
      <c r="G163" s="9" t="s">
        <v>3661</v>
      </c>
      <c r="H163" s="12" t="s">
        <v>3576</v>
      </c>
      <c r="I163" s="13">
        <v>41.76</v>
      </c>
      <c r="J163" s="14">
        <v>49.5</v>
      </c>
      <c r="K163" s="24">
        <v>43447</v>
      </c>
      <c r="L163" s="24">
        <v>51501</v>
      </c>
      <c r="M163" s="689"/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v>0</v>
      </c>
      <c r="AR163" s="40">
        <v>0</v>
      </c>
      <c r="AS163" s="40">
        <v>0</v>
      </c>
      <c r="AT163" s="40">
        <v>0</v>
      </c>
      <c r="AU163" s="40">
        <v>0</v>
      </c>
      <c r="AV163" s="40">
        <v>0</v>
      </c>
      <c r="AW163" s="40">
        <v>0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0">
        <v>0</v>
      </c>
      <c r="BD163" s="40">
        <v>0</v>
      </c>
      <c r="BE163" s="40">
        <v>0</v>
      </c>
      <c r="BF163" s="40">
        <v>0</v>
      </c>
      <c r="BG163" s="40">
        <v>0</v>
      </c>
      <c r="BH163" s="40">
        <v>0</v>
      </c>
      <c r="BI163" s="40">
        <v>0</v>
      </c>
      <c r="BJ163" s="40">
        <v>0</v>
      </c>
      <c r="BK163" s="40">
        <v>0</v>
      </c>
      <c r="BL163" s="40">
        <v>0</v>
      </c>
      <c r="BM163" s="40">
        <v>0</v>
      </c>
      <c r="BN163" s="40">
        <v>0</v>
      </c>
      <c r="BO163" s="40">
        <v>0</v>
      </c>
      <c r="BP163" s="40">
        <v>0</v>
      </c>
      <c r="BQ163" s="40">
        <v>0</v>
      </c>
      <c r="BR163" s="40">
        <v>0</v>
      </c>
      <c r="BS163" s="40">
        <v>0</v>
      </c>
      <c r="BT163" s="40">
        <v>0</v>
      </c>
      <c r="BU163" s="40">
        <v>0</v>
      </c>
      <c r="BV163" s="40">
        <v>0</v>
      </c>
      <c r="BW163" s="40">
        <v>0</v>
      </c>
      <c r="BX163" s="40">
        <v>0</v>
      </c>
      <c r="BY163" s="40">
        <v>0</v>
      </c>
      <c r="BZ163" s="40">
        <v>0</v>
      </c>
      <c r="CA163" s="40">
        <v>0</v>
      </c>
    </row>
    <row r="164" spans="1:79" x14ac:dyDescent="0.3">
      <c r="A164" s="9" t="s">
        <v>3398</v>
      </c>
      <c r="B164" s="15" t="s">
        <v>2830</v>
      </c>
      <c r="C164" s="438" t="s">
        <v>3662</v>
      </c>
      <c r="D164" s="11" t="s">
        <v>2825</v>
      </c>
      <c r="E164" s="9" t="s">
        <v>2850</v>
      </c>
      <c r="F164" s="9" t="s">
        <v>3663</v>
      </c>
      <c r="G164" s="9" t="s">
        <v>3664</v>
      </c>
      <c r="H164" s="12" t="s">
        <v>3615</v>
      </c>
      <c r="I164" s="13">
        <v>42</v>
      </c>
      <c r="J164" s="14">
        <v>100</v>
      </c>
      <c r="K164" s="24">
        <v>43391</v>
      </c>
      <c r="L164" s="24">
        <v>51501</v>
      </c>
      <c r="M164" s="689"/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  <c r="AQ164" s="40">
        <v>0</v>
      </c>
      <c r="AR164" s="40">
        <v>0</v>
      </c>
      <c r="AS164" s="40">
        <v>0</v>
      </c>
      <c r="AT164" s="40">
        <v>0</v>
      </c>
      <c r="AU164" s="40">
        <v>0</v>
      </c>
      <c r="AV164" s="40">
        <v>0</v>
      </c>
      <c r="AW164" s="40">
        <v>0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0">
        <v>0</v>
      </c>
      <c r="BD164" s="40">
        <v>0</v>
      </c>
      <c r="BE164" s="40">
        <v>0</v>
      </c>
      <c r="BF164" s="40">
        <v>0</v>
      </c>
      <c r="BG164" s="40">
        <v>0</v>
      </c>
      <c r="BH164" s="40">
        <v>0</v>
      </c>
      <c r="BI164" s="40">
        <v>0</v>
      </c>
      <c r="BJ164" s="40">
        <v>0</v>
      </c>
      <c r="BK164" s="40">
        <v>0</v>
      </c>
      <c r="BL164" s="40">
        <v>0</v>
      </c>
      <c r="BM164" s="40">
        <v>0</v>
      </c>
      <c r="BN164" s="40">
        <v>0</v>
      </c>
      <c r="BO164" s="40">
        <v>0</v>
      </c>
      <c r="BP164" s="40">
        <v>0</v>
      </c>
      <c r="BQ164" s="40">
        <v>0</v>
      </c>
      <c r="BR164" s="40">
        <v>0</v>
      </c>
      <c r="BS164" s="40">
        <v>0</v>
      </c>
      <c r="BT164" s="40">
        <v>0</v>
      </c>
      <c r="BU164" s="40">
        <v>0</v>
      </c>
      <c r="BV164" s="40">
        <v>0</v>
      </c>
      <c r="BW164" s="40">
        <v>0</v>
      </c>
      <c r="BX164" s="40">
        <v>0</v>
      </c>
      <c r="BY164" s="40">
        <v>0</v>
      </c>
      <c r="BZ164" s="40">
        <v>0</v>
      </c>
      <c r="CA164" s="40">
        <v>0</v>
      </c>
    </row>
    <row r="165" spans="1:79" ht="20.399999999999999" x14ac:dyDescent="0.3">
      <c r="A165" s="9" t="s">
        <v>3398</v>
      </c>
      <c r="B165" s="15" t="s">
        <v>2830</v>
      </c>
      <c r="C165" s="438" t="s">
        <v>3665</v>
      </c>
      <c r="D165" s="11" t="s">
        <v>2820</v>
      </c>
      <c r="E165" s="9" t="s">
        <v>2840</v>
      </c>
      <c r="F165" s="9" t="s">
        <v>3666</v>
      </c>
      <c r="G165" s="9" t="s">
        <v>3667</v>
      </c>
      <c r="H165" s="12" t="s">
        <v>9069</v>
      </c>
      <c r="I165" s="13">
        <v>40.799999999999997</v>
      </c>
      <c r="J165" s="14">
        <v>100</v>
      </c>
      <c r="K165" s="24">
        <v>43319</v>
      </c>
      <c r="L165" s="24">
        <v>44474</v>
      </c>
      <c r="M165" s="689">
        <v>44474</v>
      </c>
      <c r="N165" s="40">
        <v>0</v>
      </c>
      <c r="O165" s="40">
        <v>0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v>0</v>
      </c>
      <c r="AR165" s="40">
        <v>0</v>
      </c>
      <c r="AS165" s="40">
        <v>0</v>
      </c>
      <c r="AT165" s="40">
        <v>0</v>
      </c>
      <c r="AU165" s="40">
        <v>0</v>
      </c>
      <c r="AV165" s="40">
        <v>0</v>
      </c>
      <c r="AW165" s="40">
        <v>0</v>
      </c>
      <c r="AX165" s="40">
        <v>0</v>
      </c>
      <c r="AY165" s="40">
        <v>0</v>
      </c>
      <c r="AZ165" s="40">
        <v>0</v>
      </c>
      <c r="BA165" s="40">
        <v>0</v>
      </c>
      <c r="BB165" s="40">
        <v>0</v>
      </c>
      <c r="BC165" s="40">
        <v>0</v>
      </c>
      <c r="BD165" s="40">
        <v>0</v>
      </c>
      <c r="BE165" s="40">
        <v>0</v>
      </c>
      <c r="BF165" s="40">
        <v>0</v>
      </c>
      <c r="BG165" s="40">
        <v>0</v>
      </c>
      <c r="BH165" s="40">
        <v>0</v>
      </c>
      <c r="BI165" s="40">
        <v>0</v>
      </c>
      <c r="BJ165" s="40">
        <v>0</v>
      </c>
      <c r="BK165" s="40">
        <v>0</v>
      </c>
      <c r="BL165" s="40">
        <v>0</v>
      </c>
      <c r="BM165" s="40">
        <v>1.0170999999999999</v>
      </c>
      <c r="BN165" s="40">
        <v>1.0170999999999999</v>
      </c>
      <c r="BO165" s="40">
        <v>1.0170999999999999</v>
      </c>
      <c r="BP165" s="40">
        <v>1.0170999999999999</v>
      </c>
      <c r="BQ165" s="40">
        <v>1.0170999999999999</v>
      </c>
      <c r="BR165" s="40">
        <v>1.0170999999999999</v>
      </c>
      <c r="BS165" s="40">
        <v>1.0170999999999999</v>
      </c>
      <c r="BT165" s="40">
        <v>1.0170999999999999</v>
      </c>
      <c r="BU165" s="40">
        <v>1.0170999999999999</v>
      </c>
      <c r="BV165" s="40">
        <v>1.0170999999999999</v>
      </c>
      <c r="BW165" s="40">
        <v>1.0170999999999999</v>
      </c>
      <c r="BX165" s="40">
        <v>1.0170999999999999</v>
      </c>
      <c r="BY165" s="40">
        <v>1.0344</v>
      </c>
      <c r="BZ165" s="40">
        <v>1.0344</v>
      </c>
      <c r="CA165" s="40">
        <v>1.0344</v>
      </c>
    </row>
    <row r="166" spans="1:79" x14ac:dyDescent="0.3">
      <c r="A166" s="9" t="s">
        <v>3398</v>
      </c>
      <c r="B166" s="15" t="s">
        <v>2830</v>
      </c>
      <c r="C166" s="438" t="s">
        <v>3668</v>
      </c>
      <c r="D166" s="11" t="s">
        <v>2825</v>
      </c>
      <c r="E166" s="9" t="s">
        <v>2826</v>
      </c>
      <c r="F166" s="9" t="s">
        <v>3669</v>
      </c>
      <c r="G166" s="9" t="s">
        <v>3670</v>
      </c>
      <c r="H166" s="12" t="s">
        <v>5756</v>
      </c>
      <c r="I166" s="13">
        <v>42.5</v>
      </c>
      <c r="J166" s="14">
        <v>99.9</v>
      </c>
      <c r="K166" s="24">
        <v>43391</v>
      </c>
      <c r="L166" s="24">
        <v>51501</v>
      </c>
      <c r="M166" s="689"/>
      <c r="N166" s="40">
        <v>0</v>
      </c>
      <c r="O166" s="40">
        <v>0</v>
      </c>
      <c r="P166" s="40">
        <v>0</v>
      </c>
      <c r="Q166" s="40">
        <v>0</v>
      </c>
      <c r="R166" s="40">
        <v>0</v>
      </c>
      <c r="S166" s="40">
        <v>0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v>0</v>
      </c>
      <c r="AR166" s="40">
        <v>0</v>
      </c>
      <c r="AS166" s="40">
        <v>0</v>
      </c>
      <c r="AT166" s="40">
        <v>0</v>
      </c>
      <c r="AU166" s="40">
        <v>0</v>
      </c>
      <c r="AV166" s="40">
        <v>0</v>
      </c>
      <c r="AW166" s="40">
        <v>0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0">
        <v>0</v>
      </c>
      <c r="BD166" s="40">
        <v>0</v>
      </c>
      <c r="BE166" s="40">
        <v>0</v>
      </c>
      <c r="BF166" s="40">
        <v>0</v>
      </c>
      <c r="BG166" s="40">
        <v>0</v>
      </c>
      <c r="BH166" s="40">
        <v>0</v>
      </c>
      <c r="BI166" s="40">
        <v>0</v>
      </c>
      <c r="BJ166" s="40">
        <v>0</v>
      </c>
      <c r="BK166" s="40">
        <v>0</v>
      </c>
      <c r="BL166" s="40">
        <v>0</v>
      </c>
      <c r="BM166" s="40">
        <v>0</v>
      </c>
      <c r="BN166" s="40">
        <v>0</v>
      </c>
      <c r="BO166" s="40">
        <v>0</v>
      </c>
      <c r="BP166" s="40">
        <v>0</v>
      </c>
      <c r="BQ166" s="40">
        <v>0</v>
      </c>
      <c r="BR166" s="40">
        <v>0</v>
      </c>
      <c r="BS166" s="40">
        <v>0</v>
      </c>
      <c r="BT166" s="40">
        <v>0</v>
      </c>
      <c r="BU166" s="40">
        <v>0</v>
      </c>
      <c r="BV166" s="40">
        <v>0</v>
      </c>
      <c r="BW166" s="40">
        <v>0</v>
      </c>
      <c r="BX166" s="40">
        <v>0</v>
      </c>
      <c r="BY166" s="40">
        <v>0</v>
      </c>
      <c r="BZ166" s="40">
        <v>0</v>
      </c>
      <c r="CA166" s="40">
        <v>0</v>
      </c>
    </row>
    <row r="167" spans="1:79" ht="20.399999999999999" x14ac:dyDescent="0.3">
      <c r="A167" s="9" t="s">
        <v>3398</v>
      </c>
      <c r="B167" s="15" t="s">
        <v>2830</v>
      </c>
      <c r="C167" s="438" t="s">
        <v>3671</v>
      </c>
      <c r="D167" s="11" t="s">
        <v>2815</v>
      </c>
      <c r="E167" s="9" t="s">
        <v>3408</v>
      </c>
      <c r="F167" s="9" t="s">
        <v>3672</v>
      </c>
      <c r="G167" s="9" t="s">
        <v>3673</v>
      </c>
      <c r="H167" s="12" t="s">
        <v>3619</v>
      </c>
      <c r="I167" s="13">
        <v>49.97</v>
      </c>
      <c r="J167" s="14">
        <v>40</v>
      </c>
      <c r="K167" s="24">
        <v>43307</v>
      </c>
      <c r="L167" s="24">
        <v>51501</v>
      </c>
      <c r="M167" s="689"/>
      <c r="N167" s="40">
        <v>0</v>
      </c>
      <c r="O167" s="40">
        <v>0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  <c r="AQ167" s="40">
        <v>0</v>
      </c>
      <c r="AR167" s="40">
        <v>0</v>
      </c>
      <c r="AS167" s="40">
        <v>0</v>
      </c>
      <c r="AT167" s="40">
        <v>0</v>
      </c>
      <c r="AU167" s="40">
        <v>0</v>
      </c>
      <c r="AV167" s="40">
        <v>0</v>
      </c>
      <c r="AW167" s="40">
        <v>0</v>
      </c>
      <c r="AX167" s="40">
        <v>0</v>
      </c>
      <c r="AY167" s="40">
        <v>0</v>
      </c>
      <c r="AZ167" s="40">
        <v>0</v>
      </c>
      <c r="BA167" s="40">
        <v>0</v>
      </c>
      <c r="BB167" s="40">
        <v>0</v>
      </c>
      <c r="BC167" s="40">
        <v>0</v>
      </c>
      <c r="BD167" s="40">
        <v>0</v>
      </c>
      <c r="BE167" s="40">
        <v>0</v>
      </c>
      <c r="BF167" s="40">
        <v>0</v>
      </c>
      <c r="BG167" s="40">
        <v>0</v>
      </c>
      <c r="BH167" s="40">
        <v>0</v>
      </c>
      <c r="BI167" s="40">
        <v>0</v>
      </c>
      <c r="BJ167" s="40">
        <v>0</v>
      </c>
      <c r="BK167" s="40">
        <v>0</v>
      </c>
      <c r="BL167" s="40">
        <v>0</v>
      </c>
      <c r="BM167" s="40">
        <v>0</v>
      </c>
      <c r="BN167" s="40">
        <v>0</v>
      </c>
      <c r="BO167" s="40">
        <v>0</v>
      </c>
      <c r="BP167" s="40">
        <v>0</v>
      </c>
      <c r="BQ167" s="40">
        <v>0</v>
      </c>
      <c r="BR167" s="40">
        <v>0</v>
      </c>
      <c r="BS167" s="40">
        <v>0</v>
      </c>
      <c r="BT167" s="40">
        <v>0</v>
      </c>
      <c r="BU167" s="40">
        <v>0</v>
      </c>
      <c r="BV167" s="40">
        <v>0</v>
      </c>
      <c r="BW167" s="40">
        <v>0</v>
      </c>
      <c r="BX167" s="40">
        <v>0</v>
      </c>
      <c r="BY167" s="40">
        <v>0</v>
      </c>
      <c r="BZ167" s="40">
        <v>0</v>
      </c>
      <c r="CA167" s="40">
        <v>0</v>
      </c>
    </row>
    <row r="168" spans="1:79" x14ac:dyDescent="0.3">
      <c r="A168" s="9" t="s">
        <v>3425</v>
      </c>
      <c r="B168" s="15" t="s">
        <v>2830</v>
      </c>
      <c r="C168" s="438" t="s">
        <v>3674</v>
      </c>
      <c r="D168" s="11" t="s">
        <v>2825</v>
      </c>
      <c r="E168" s="9" t="s">
        <v>2850</v>
      </c>
      <c r="F168" s="9" t="s">
        <v>3675</v>
      </c>
      <c r="G168" s="9" t="s">
        <v>3676</v>
      </c>
      <c r="H168" s="12" t="s">
        <v>3677</v>
      </c>
      <c r="I168" s="13">
        <v>41.76</v>
      </c>
      <c r="J168" s="14">
        <v>100</v>
      </c>
      <c r="K168" s="24">
        <v>43432</v>
      </c>
      <c r="L168" s="24">
        <v>44394</v>
      </c>
      <c r="M168" s="689">
        <v>44394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v>0</v>
      </c>
      <c r="AR168" s="40">
        <v>0</v>
      </c>
      <c r="AS168" s="40">
        <v>0</v>
      </c>
      <c r="AT168" s="40">
        <v>0</v>
      </c>
      <c r="AU168" s="40">
        <v>0</v>
      </c>
      <c r="AV168" s="40">
        <v>0</v>
      </c>
      <c r="AW168" s="40">
        <v>0</v>
      </c>
      <c r="AX168" s="40">
        <v>0</v>
      </c>
      <c r="AY168" s="40">
        <v>0</v>
      </c>
      <c r="AZ168" s="40">
        <v>0</v>
      </c>
      <c r="BA168" s="40">
        <v>0</v>
      </c>
      <c r="BB168" s="40">
        <v>0</v>
      </c>
      <c r="BC168" s="40">
        <v>0</v>
      </c>
      <c r="BD168" s="40">
        <v>0</v>
      </c>
      <c r="BE168" s="40">
        <v>0</v>
      </c>
      <c r="BF168" s="40">
        <v>0</v>
      </c>
      <c r="BG168" s="40">
        <v>0</v>
      </c>
      <c r="BH168" s="40">
        <v>0</v>
      </c>
      <c r="BI168" s="40">
        <v>0</v>
      </c>
      <c r="BJ168" s="40">
        <v>1.0170999999999999</v>
      </c>
      <c r="BK168" s="40">
        <v>1.0170999999999999</v>
      </c>
      <c r="BL168" s="40">
        <v>1.0170999999999999</v>
      </c>
      <c r="BM168" s="40">
        <v>1.0170999999999999</v>
      </c>
      <c r="BN168" s="40">
        <v>1.0170999999999999</v>
      </c>
      <c r="BO168" s="40">
        <v>1.0170999999999999</v>
      </c>
      <c r="BP168" s="40">
        <v>1.0170999999999999</v>
      </c>
      <c r="BQ168" s="40">
        <v>1.0170999999999999</v>
      </c>
      <c r="BR168" s="40">
        <v>1.0170999999999999</v>
      </c>
      <c r="BS168" s="40">
        <v>1.0170999999999999</v>
      </c>
      <c r="BT168" s="40">
        <v>1.0170999999999999</v>
      </c>
      <c r="BU168" s="40">
        <v>1.0170999999999999</v>
      </c>
      <c r="BV168" s="40">
        <v>1.0344</v>
      </c>
      <c r="BW168" s="40">
        <v>1.0344</v>
      </c>
      <c r="BX168" s="40">
        <v>1.0344</v>
      </c>
      <c r="BY168" s="40">
        <v>1.0344</v>
      </c>
      <c r="BZ168" s="40">
        <v>1.0344</v>
      </c>
      <c r="CA168" s="40">
        <v>1.0344</v>
      </c>
    </row>
    <row r="169" spans="1:79" x14ac:dyDescent="0.3">
      <c r="A169" s="9" t="s">
        <v>3425</v>
      </c>
      <c r="B169" s="15" t="s">
        <v>2830</v>
      </c>
      <c r="C169" s="438" t="s">
        <v>3678</v>
      </c>
      <c r="D169" s="11" t="s">
        <v>2825</v>
      </c>
      <c r="E169" s="9" t="s">
        <v>2826</v>
      </c>
      <c r="F169" s="9" t="s">
        <v>3606</v>
      </c>
      <c r="G169" s="9" t="s">
        <v>3679</v>
      </c>
      <c r="H169" s="12" t="s">
        <v>3658</v>
      </c>
      <c r="I169" s="13">
        <v>41.76</v>
      </c>
      <c r="J169" s="14">
        <v>37</v>
      </c>
      <c r="K169" s="24">
        <v>43447</v>
      </c>
      <c r="L169" s="24">
        <v>51501</v>
      </c>
      <c r="M169" s="14"/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v>0</v>
      </c>
      <c r="AR169" s="40">
        <v>0</v>
      </c>
      <c r="AS169" s="40">
        <v>0</v>
      </c>
      <c r="AT169" s="40">
        <v>0</v>
      </c>
      <c r="AU169" s="40">
        <v>0</v>
      </c>
      <c r="AV169" s="40">
        <v>0</v>
      </c>
      <c r="AW169" s="40">
        <v>0</v>
      </c>
      <c r="AX169" s="40">
        <v>0</v>
      </c>
      <c r="AY169" s="40">
        <v>0</v>
      </c>
      <c r="AZ169" s="40">
        <v>0</v>
      </c>
      <c r="BA169" s="40">
        <v>0</v>
      </c>
      <c r="BB169" s="40">
        <v>0</v>
      </c>
      <c r="BC169" s="40">
        <v>0</v>
      </c>
      <c r="BD169" s="40">
        <v>0</v>
      </c>
      <c r="BE169" s="40">
        <v>0</v>
      </c>
      <c r="BF169" s="40">
        <v>0</v>
      </c>
      <c r="BG169" s="40">
        <v>0</v>
      </c>
      <c r="BH169" s="40">
        <v>0</v>
      </c>
      <c r="BI169" s="40">
        <v>0</v>
      </c>
      <c r="BJ169" s="40">
        <v>0</v>
      </c>
      <c r="BK169" s="40">
        <v>0</v>
      </c>
      <c r="BL169" s="40">
        <v>0</v>
      </c>
      <c r="BM169" s="40">
        <v>0</v>
      </c>
      <c r="BN169" s="40">
        <v>0</v>
      </c>
      <c r="BO169" s="40">
        <v>0</v>
      </c>
      <c r="BP169" s="40">
        <v>0</v>
      </c>
      <c r="BQ169" s="40">
        <v>0</v>
      </c>
      <c r="BR169" s="40">
        <v>0</v>
      </c>
      <c r="BS169" s="40">
        <v>0</v>
      </c>
      <c r="BT169" s="40">
        <v>0</v>
      </c>
      <c r="BU169" s="40">
        <v>0</v>
      </c>
      <c r="BV169" s="40">
        <v>0</v>
      </c>
      <c r="BW169" s="40">
        <v>0</v>
      </c>
      <c r="BX169" s="40">
        <v>0</v>
      </c>
      <c r="BY169" s="40">
        <v>0</v>
      </c>
      <c r="BZ169" s="40">
        <v>0</v>
      </c>
      <c r="CA169" s="40">
        <v>0</v>
      </c>
    </row>
    <row r="170" spans="1:79" x14ac:dyDescent="0.3">
      <c r="A170" s="9" t="s">
        <v>3398</v>
      </c>
      <c r="B170" s="15" t="s">
        <v>2830</v>
      </c>
      <c r="C170" s="438" t="s">
        <v>3680</v>
      </c>
      <c r="D170" s="11" t="s">
        <v>2815</v>
      </c>
      <c r="E170" s="9" t="s">
        <v>3408</v>
      </c>
      <c r="F170" s="9" t="s">
        <v>3681</v>
      </c>
      <c r="G170" s="9" t="s">
        <v>3682</v>
      </c>
      <c r="H170" s="12" t="s">
        <v>3683</v>
      </c>
      <c r="I170" s="13">
        <v>48.95</v>
      </c>
      <c r="J170" s="14">
        <v>20</v>
      </c>
      <c r="K170" s="24">
        <v>43549</v>
      </c>
      <c r="L170" s="24">
        <v>44666</v>
      </c>
      <c r="M170" s="14"/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  <c r="AQ170" s="40">
        <v>0</v>
      </c>
      <c r="AR170" s="40">
        <v>0</v>
      </c>
      <c r="AS170" s="40">
        <v>0</v>
      </c>
      <c r="AT170" s="40">
        <v>0</v>
      </c>
      <c r="AU170" s="40">
        <v>0</v>
      </c>
      <c r="AV170" s="40">
        <v>0</v>
      </c>
      <c r="AW170" s="40">
        <v>0</v>
      </c>
      <c r="AX170" s="40">
        <v>0</v>
      </c>
      <c r="AY170" s="40">
        <v>0</v>
      </c>
      <c r="AZ170" s="40">
        <v>0</v>
      </c>
      <c r="BA170" s="40">
        <v>0</v>
      </c>
      <c r="BB170" s="40">
        <v>0</v>
      </c>
      <c r="BC170" s="40">
        <v>0</v>
      </c>
      <c r="BD170" s="40">
        <v>0</v>
      </c>
      <c r="BE170" s="40">
        <v>0</v>
      </c>
      <c r="BF170" s="40">
        <v>0</v>
      </c>
      <c r="BG170" s="40">
        <v>0</v>
      </c>
      <c r="BH170" s="40">
        <v>0</v>
      </c>
      <c r="BI170" s="40">
        <v>0</v>
      </c>
      <c r="BJ170" s="40">
        <v>0</v>
      </c>
      <c r="BK170" s="40">
        <v>0</v>
      </c>
      <c r="BL170" s="40">
        <v>0</v>
      </c>
      <c r="BM170" s="40">
        <v>0</v>
      </c>
      <c r="BN170" s="40">
        <v>0</v>
      </c>
      <c r="BO170" s="40">
        <v>0</v>
      </c>
      <c r="BP170" s="40">
        <v>0</v>
      </c>
      <c r="BQ170" s="40">
        <v>0</v>
      </c>
      <c r="BR170" s="40">
        <v>0</v>
      </c>
      <c r="BS170" s="40">
        <v>0</v>
      </c>
      <c r="BT170" s="40">
        <v>0</v>
      </c>
      <c r="BU170" s="40">
        <v>0</v>
      </c>
      <c r="BV170" s="40">
        <v>0</v>
      </c>
      <c r="BW170" s="40">
        <v>0</v>
      </c>
      <c r="BX170" s="40">
        <v>0</v>
      </c>
      <c r="BY170" s="40">
        <v>0</v>
      </c>
      <c r="BZ170" s="40">
        <v>0</v>
      </c>
      <c r="CA170" s="40">
        <v>0</v>
      </c>
    </row>
    <row r="171" spans="1:79" x14ac:dyDescent="0.3">
      <c r="A171" s="9" t="s">
        <v>3398</v>
      </c>
      <c r="B171" s="15" t="s">
        <v>2830</v>
      </c>
      <c r="C171" s="438" t="s">
        <v>3684</v>
      </c>
      <c r="D171" s="11" t="s">
        <v>2815</v>
      </c>
      <c r="E171" s="9" t="s">
        <v>3408</v>
      </c>
      <c r="F171" s="9" t="s">
        <v>3685</v>
      </c>
      <c r="G171" s="9" t="s">
        <v>3686</v>
      </c>
      <c r="H171" s="12" t="s">
        <v>3683</v>
      </c>
      <c r="I171" s="13">
        <v>49.95</v>
      </c>
      <c r="J171" s="14">
        <v>17</v>
      </c>
      <c r="K171" s="24">
        <v>43549</v>
      </c>
      <c r="L171" s="24">
        <v>44635</v>
      </c>
      <c r="M171" s="14"/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v>0</v>
      </c>
      <c r="AR171" s="40">
        <v>0</v>
      </c>
      <c r="AS171" s="40">
        <v>0</v>
      </c>
      <c r="AT171" s="40">
        <v>0</v>
      </c>
      <c r="AU171" s="40">
        <v>0</v>
      </c>
      <c r="AV171" s="40">
        <v>0</v>
      </c>
      <c r="AW171" s="40">
        <v>0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0">
        <v>0</v>
      </c>
      <c r="BD171" s="40">
        <v>0</v>
      </c>
      <c r="BE171" s="40">
        <v>0</v>
      </c>
      <c r="BF171" s="40">
        <v>0</v>
      </c>
      <c r="BG171" s="40">
        <v>0</v>
      </c>
      <c r="BH171" s="40">
        <v>0</v>
      </c>
      <c r="BI171" s="40">
        <v>0</v>
      </c>
      <c r="BJ171" s="40">
        <v>0</v>
      </c>
      <c r="BK171" s="40">
        <v>0</v>
      </c>
      <c r="BL171" s="40">
        <v>0</v>
      </c>
      <c r="BM171" s="40">
        <v>0</v>
      </c>
      <c r="BN171" s="40">
        <v>0</v>
      </c>
      <c r="BO171" s="40">
        <v>0</v>
      </c>
      <c r="BP171" s="40">
        <v>0</v>
      </c>
      <c r="BQ171" s="40">
        <v>0</v>
      </c>
      <c r="BR171" s="40">
        <v>1.0170999999999999</v>
      </c>
      <c r="BS171" s="40">
        <v>1.0170999999999999</v>
      </c>
      <c r="BT171" s="40">
        <v>1.0170999999999999</v>
      </c>
      <c r="BU171" s="40">
        <v>1.0170999999999999</v>
      </c>
      <c r="BV171" s="40">
        <v>1.0170999999999999</v>
      </c>
      <c r="BW171" s="40">
        <v>1.0170999999999999</v>
      </c>
      <c r="BX171" s="40">
        <v>1.0170999999999999</v>
      </c>
      <c r="BY171" s="40">
        <v>1.0170999999999999</v>
      </c>
      <c r="BZ171" s="40">
        <v>1.0170999999999999</v>
      </c>
      <c r="CA171" s="40">
        <v>1.0170999999999999</v>
      </c>
    </row>
    <row r="173" spans="1:79" x14ac:dyDescent="0.3">
      <c r="A173" s="9">
        <v>3</v>
      </c>
      <c r="B173" s="17" t="s">
        <v>3559</v>
      </c>
      <c r="C173" s="441" t="s">
        <v>6771</v>
      </c>
      <c r="D173" s="11" t="s">
        <v>2788</v>
      </c>
      <c r="E173" s="9" t="s">
        <v>2788</v>
      </c>
      <c r="F173" s="9" t="s">
        <v>6772</v>
      </c>
      <c r="G173" s="9" t="s">
        <v>6775</v>
      </c>
      <c r="H173" s="12" t="s">
        <v>6776</v>
      </c>
      <c r="I173" s="13">
        <v>129.5</v>
      </c>
      <c r="J173" s="14">
        <v>5</v>
      </c>
      <c r="K173" s="24">
        <v>43781</v>
      </c>
      <c r="L173" s="24">
        <v>44352</v>
      </c>
      <c r="M173" s="24">
        <v>44352</v>
      </c>
      <c r="BG173" s="40">
        <v>0</v>
      </c>
      <c r="BH173" s="40">
        <v>0</v>
      </c>
      <c r="BI173" s="40">
        <v>1</v>
      </c>
      <c r="BJ173" s="40">
        <v>1</v>
      </c>
      <c r="BK173" s="40">
        <v>1</v>
      </c>
      <c r="BL173" s="40">
        <v>1</v>
      </c>
      <c r="BM173" s="40">
        <v>1</v>
      </c>
      <c r="BN173" s="40">
        <v>1</v>
      </c>
      <c r="BO173" s="40">
        <v>1</v>
      </c>
      <c r="BP173" s="40">
        <v>1</v>
      </c>
      <c r="BQ173" s="40">
        <v>1</v>
      </c>
      <c r="BR173" s="40">
        <v>1</v>
      </c>
      <c r="BS173" s="40">
        <v>1</v>
      </c>
      <c r="BT173" s="40">
        <v>1</v>
      </c>
      <c r="BU173" s="40">
        <v>1</v>
      </c>
      <c r="BV173" s="40">
        <v>1</v>
      </c>
      <c r="BW173" s="40">
        <v>1</v>
      </c>
      <c r="BX173" s="40">
        <v>1</v>
      </c>
      <c r="BY173" s="40">
        <v>1</v>
      </c>
      <c r="BZ173" s="40">
        <v>1</v>
      </c>
      <c r="CA173" s="40">
        <v>1</v>
      </c>
    </row>
    <row r="174" spans="1:79" x14ac:dyDescent="0.3">
      <c r="A174" s="684">
        <v>3</v>
      </c>
      <c r="B174" s="685" t="s">
        <v>2830</v>
      </c>
      <c r="C174" s="686" t="s">
        <v>9593</v>
      </c>
      <c r="D174" s="9" t="s">
        <v>2825</v>
      </c>
      <c r="E174" s="687" t="s">
        <v>2826</v>
      </c>
      <c r="F174" s="687" t="s">
        <v>2962</v>
      </c>
      <c r="G174" s="687" t="s">
        <v>9594</v>
      </c>
      <c r="H174" s="687" t="s">
        <v>9595</v>
      </c>
      <c r="I174" s="688">
        <v>56.75</v>
      </c>
      <c r="J174" s="687">
        <v>5</v>
      </c>
      <c r="K174" s="24">
        <v>44165</v>
      </c>
      <c r="L174" s="24">
        <v>44649</v>
      </c>
      <c r="M174" s="24">
        <v>44649</v>
      </c>
      <c r="BG174" s="40"/>
      <c r="BH174" s="40"/>
      <c r="BI174" s="40"/>
      <c r="BJ174" s="40"/>
      <c r="BK174" s="40"/>
      <c r="BL174" s="40"/>
      <c r="BM174" s="40"/>
      <c r="BN174" s="40"/>
      <c r="BO174" s="40"/>
      <c r="BP174" s="40">
        <v>1</v>
      </c>
      <c r="BQ174" s="40">
        <v>1</v>
      </c>
      <c r="BR174" s="40">
        <v>1</v>
      </c>
      <c r="BS174" s="40">
        <v>1</v>
      </c>
      <c r="BT174" s="40">
        <v>1</v>
      </c>
      <c r="BU174" s="40">
        <v>1</v>
      </c>
      <c r="BV174" s="40">
        <v>1</v>
      </c>
      <c r="BW174" s="40">
        <v>1</v>
      </c>
      <c r="BX174" s="40">
        <v>1</v>
      </c>
      <c r="BY174" s="40">
        <v>1</v>
      </c>
      <c r="BZ174" s="40">
        <v>1</v>
      </c>
      <c r="CA174" s="40">
        <v>1</v>
      </c>
    </row>
  </sheetData>
  <autoFilter ref="A14:CA171"/>
  <conditionalFormatting sqref="N15:CA171">
    <cfRule type="cellIs" dxfId="84" priority="15" operator="greaterThan">
      <formula>0</formula>
    </cfRule>
  </conditionalFormatting>
  <conditionalFormatting sqref="BG173:CA173">
    <cfRule type="cellIs" dxfId="83" priority="14" operator="greaterThan">
      <formula>0</formula>
    </cfRule>
  </conditionalFormatting>
  <conditionalFormatting sqref="B174">
    <cfRule type="cellIs" dxfId="82" priority="8" operator="equal">
      <formula>"EOL"</formula>
    </cfRule>
    <cfRule type="cellIs" dxfId="81" priority="9" operator="equal">
      <formula>"SFV"</formula>
    </cfRule>
    <cfRule type="cellIs" dxfId="80" priority="10" operator="equal">
      <formula>"PAH"</formula>
    </cfRule>
    <cfRule type="cellIs" dxfId="79" priority="11" operator="equal">
      <formula>"BRS"</formula>
    </cfRule>
    <cfRule type="cellIs" dxfId="78" priority="12" operator="equal">
      <formula>"BG"</formula>
    </cfRule>
    <cfRule type="cellIs" dxfId="77" priority="13" operator="equal">
      <formula>"BM"</formula>
    </cfRule>
  </conditionalFormatting>
  <conditionalFormatting sqref="BG174:CA174">
    <cfRule type="cellIs" dxfId="76" priority="1" operator="greaterThan">
      <formula>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C04BC8B-E4CC-4909-8B2F-A050F16B0F38}">
            <xm:f>NOT(ISERROR(SEARCH("EOL",C174)))</xm:f>
            <xm:f>"EOL"</xm:f>
            <x14:dxf>
              <font>
                <color theme="1"/>
              </font>
              <fill>
                <patternFill>
                  <bgColor rgb="FFCCFF33"/>
                </patternFill>
              </fill>
            </x14:dxf>
          </x14:cfRule>
          <x14:cfRule type="containsText" priority="3" operator="containsText" id="{9295D47F-75CA-4BEA-8C00-88390B2EB8D3}">
            <xm:f>NOT(ISERROR(SEARCH("SFV",C174)))</xm:f>
            <xm:f>"SFV"</xm:f>
            <x14:dxf>
              <font>
                <color theme="1"/>
              </font>
              <fill>
                <patternFill>
                  <bgColor rgb="FFFFFF66"/>
                </patternFill>
              </fill>
            </x14:dxf>
          </x14:cfRule>
          <x14:cfRule type="containsText" priority="4" operator="containsText" id="{AD860E0C-DDB4-411B-82B3-54BDAB212C9F}">
            <xm:f>NOT(ISERROR(SEARCH("PAH",C174)))</xm:f>
            <xm:f>"PAH"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5" operator="containsText" id="{DCEEF71B-11AD-4D07-9677-CDCB7AF5A457}">
            <xm:f>NOT(ISERROR(SEARCH("BRS",C174)))</xm:f>
            <xm:f>"BRS"</xm:f>
            <x14:dxf>
              <fill>
                <patternFill>
                  <bgColor theme="7" tint="0.59996337778862885"/>
                </patternFill>
              </fill>
            </x14:dxf>
          </x14:cfRule>
          <x14:cfRule type="containsText" priority="6" operator="containsText" id="{B9031ABD-0DDB-4F1F-8DDD-899D7481F64E}">
            <xm:f>NOT(ISERROR(SEARCH("BG",C174)))</xm:f>
            <xm:f>"BG"</xm:f>
            <x14:dxf>
              <fill>
                <patternFill>
                  <bgColor theme="0" tint="-0.34998626667073579"/>
                </patternFill>
              </fill>
            </x14:dxf>
          </x14:cfRule>
          <x14:cfRule type="containsText" priority="7" operator="containsText" id="{2E14A496-23FC-4264-912C-BDF9ACA0C446}">
            <xm:f>NOT(ISERROR(SEARCH("BM",C174)))</xm:f>
            <xm:f>"BM"</xm:f>
            <x14:dxf>
              <font>
                <color theme="0"/>
              </font>
              <fill>
                <patternFill>
                  <bgColor rgb="FF7030A0"/>
                </patternFill>
              </fill>
            </x14:dxf>
          </x14:cfRule>
          <xm:sqref>C174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116"/>
  <sheetViews>
    <sheetView zoomScaleNormal="100" workbookViewId="0"/>
  </sheetViews>
  <sheetFormatPr baseColWidth="10" defaultRowHeight="14.4" x14ac:dyDescent="0.3"/>
  <cols>
    <col min="1" max="1" width="5.33203125" bestFit="1" customWidth="1"/>
    <col min="2" max="2" width="12.6640625" bestFit="1" customWidth="1"/>
    <col min="3" max="3" width="31" bestFit="1" customWidth="1"/>
    <col min="4" max="10" width="13.6640625" customWidth="1"/>
  </cols>
  <sheetData>
    <row r="1" spans="1:15" x14ac:dyDescent="0.3">
      <c r="C1" s="25" t="s">
        <v>3239</v>
      </c>
      <c r="D1" s="26">
        <v>2011</v>
      </c>
      <c r="E1" s="26">
        <v>2012</v>
      </c>
      <c r="F1" s="26">
        <v>2013</v>
      </c>
      <c r="G1" s="26">
        <v>2014</v>
      </c>
      <c r="H1" s="26">
        <v>2015</v>
      </c>
      <c r="I1" s="26">
        <v>2016</v>
      </c>
      <c r="J1" s="26">
        <v>2017</v>
      </c>
      <c r="K1" s="26">
        <v>2018</v>
      </c>
      <c r="L1" s="26">
        <v>2019</v>
      </c>
      <c r="M1" s="26">
        <v>2020</v>
      </c>
      <c r="N1" s="26">
        <v>2021</v>
      </c>
      <c r="O1" s="26">
        <v>2022</v>
      </c>
    </row>
    <row r="2" spans="1:15" x14ac:dyDescent="0.3">
      <c r="C2" s="27" t="s">
        <v>3025</v>
      </c>
      <c r="D2" s="61">
        <f t="array" ref="D2">SUM(IF($C2=$E$15:$E$10000,IF(D$1=$A$15:$A$10000,$I$15:$I$10000,0),0))</f>
        <v>32.493712324783992</v>
      </c>
      <c r="E2" s="61">
        <f t="array" ref="E2">SUM(IF($C2=$E$15:$E$10000,IF(E$1=$A$15:$A$10000,$I$15:$I$10000,0),0))</f>
        <v>170.21968851898706</v>
      </c>
      <c r="F2" s="61">
        <f t="array" ref="F2">SUM(IF($C2=$E$15:$E$10000,IF(F$1=$A$15:$A$10000,$I$15:$I$10000,0),0))</f>
        <v>2.2201878639119998</v>
      </c>
      <c r="G2" s="61">
        <f t="array" ref="G2">SUM(IF($C2=$E$15:$E$10000,IF(G$1=$A$15:$A$10000,$I$15:$I$10000,0),0))</f>
        <v>1.6262527110050005</v>
      </c>
      <c r="H2" s="61">
        <f t="array" ref="H2">SUM(IF($C2=$E$15:$E$10000,IF(H$1=$A$15:$A$10000,$I$15:$I$10000,0),0))</f>
        <v>0</v>
      </c>
      <c r="I2" s="61">
        <f t="array" ref="I2">SUM(IF($C2=$E$15:$E$10000,IF(I$1=$A$15:$A$10000,$I$15:$I$10000,0),0))</f>
        <v>0.87758013143000013</v>
      </c>
      <c r="J2" s="61">
        <f t="array" ref="J2">SUM(IF($C2=$E$15:$E$10000,IF(J$1=$A$15:$A$10000,$I$15:$I$10000,0),0))</f>
        <v>0</v>
      </c>
      <c r="K2" s="61">
        <f t="array" ref="K2">SUM(IF($C2=$E$15:$E$10002,IF(K$1=$A$15:$A$10002,$I$15:$I$10002,0),0))</f>
        <v>0</v>
      </c>
      <c r="L2" s="61">
        <f t="array" ref="L2">SUM(IF($C2=$E$15:$E$10002,IF(L$1=$A$15:$A$10002,$I$15:$I$10002,0),0))</f>
        <v>0</v>
      </c>
      <c r="M2" s="61">
        <f t="array" ref="M2">SUM(IF($C2=$E$15:$E$20002,IF(M$1=$A$15:$A$20002,$I$15:$I$20002,0),0))</f>
        <v>0</v>
      </c>
      <c r="N2" s="61">
        <f t="array" ref="N2">SUM(IF($C2=$E$15:$E$20002,IF(N$1=$A$15:$A$20002,$I$15:$I$20002,0),0))</f>
        <v>0</v>
      </c>
      <c r="O2" s="61">
        <f t="array" ref="O2">SUM(IF($C2=$E$15:$E$20002,IF(O$1=$A$15:$A$20002,$I$15:$I$20002,0),0))</f>
        <v>0</v>
      </c>
    </row>
    <row r="3" spans="1:15" x14ac:dyDescent="0.3">
      <c r="C3" s="27" t="s">
        <v>6117</v>
      </c>
      <c r="D3" s="61">
        <f t="array" ref="D3">SUM(IF($C3=$E$15:$E$10000,IF(D$1=$A$15:$A$10000,$I$15:$I$10000,0),0))</f>
        <v>1255.4398720000004</v>
      </c>
      <c r="E3" s="61">
        <f t="array" ref="E3">SUM(IF($C3=$E$15:$E$10000,IF(E$1=$A$15:$A$10000,$I$15:$I$10000,0),0))</f>
        <v>1452.6241729999995</v>
      </c>
      <c r="F3" s="61">
        <f t="array" ref="F3">SUM(IF($C3=$E$15:$E$10000,IF(F$1=$A$15:$A$10000,$I$15:$I$10000,0),0))</f>
        <v>1274.0408570000004</v>
      </c>
      <c r="G3" s="61">
        <f t="array" ref="G3">SUM(IF($C3=$E$15:$E$10000,IF(G$1=$A$15:$A$10000,$I$15:$I$10000,0),0))</f>
        <v>1456.9008410000008</v>
      </c>
      <c r="H3" s="61">
        <f t="array" ref="H3">SUM(IF($C3=$E$15:$E$10000,IF(H$1=$A$15:$A$10000,$I$15:$I$10000,0),0))</f>
        <v>1623.8009009999996</v>
      </c>
      <c r="I3" s="61">
        <f t="array" ref="I3">SUM(IF($C3=$E$15:$E$10000,IF(I$1=$A$15:$A$10000,$I$15:$I$10000,0),0))</f>
        <v>1820.1185329999996</v>
      </c>
      <c r="J3" s="61">
        <f t="array" ref="J3">SUM(IF($C3=$E$15:$E$10000,IF(J$1=$A$15:$A$10000,$I$15:$I$10000,0),0))</f>
        <v>1695.8833000000009</v>
      </c>
      <c r="K3" s="61">
        <f t="array" ref="K3">SUM(IF($C3=$E$15:$E$10002,IF(K$1=$A$15:$A$10002,$I$15:$I$10002,0),0))</f>
        <v>1430.7259840000002</v>
      </c>
      <c r="L3" s="61">
        <f t="array" ref="L3">SUM(IF($C3=$E$15:$E$10002,IF(L$1=$A$15:$A$10002,$I$15:$I$10002,0),0))</f>
        <v>1462.1371140000001</v>
      </c>
      <c r="M3" s="61">
        <f t="array" ref="M3">SUM(IF($C3=$E$15:$E$20002,IF(M$1=$A$15:$A$20002,$I$15:$I$20002,0),0))</f>
        <v>1256.5599099999997</v>
      </c>
      <c r="N3" s="61">
        <f t="array" ref="N3">SUM(IF($C3=$E$15:$E$20002,IF(N$1=$A$15:$A$20002,$I$15:$I$20002,0),0))</f>
        <v>1185.5095419999996</v>
      </c>
      <c r="O3" s="61">
        <f t="array" ref="O3">SUM(IF($C3=$E$15:$E$20002,IF(O$1=$A$15:$A$20002,$I$15:$I$20002,0),0))</f>
        <v>401.46470099999988</v>
      </c>
    </row>
    <row r="4" spans="1:15" x14ac:dyDescent="0.3">
      <c r="C4" s="27" t="s">
        <v>3033</v>
      </c>
      <c r="D4" s="61">
        <f t="array" ref="D4">SUM(IF($C4=$E$15:$E$10000,IF(D$1=$A$15:$A$10000,$I$15:$I$10000,0),0))</f>
        <v>15.976123000000001</v>
      </c>
      <c r="E4" s="61">
        <f t="array" ref="E4">SUM(IF($C4=$E$15:$E$10000,IF(E$1=$A$15:$A$10000,$I$15:$I$10000,0),0))</f>
        <v>348.3516229999999</v>
      </c>
      <c r="F4" s="61">
        <f t="array" ref="F4">SUM(IF($C4=$E$15:$E$10000,IF(F$1=$A$15:$A$10000,$I$15:$I$10000,0),0))</f>
        <v>446.92939100000001</v>
      </c>
      <c r="G4" s="61">
        <f t="array" ref="G4">SUM(IF($C4=$E$15:$E$10000,IF(G$1=$A$15:$A$10000,$I$15:$I$10000,0),0))</f>
        <v>613.28115500000035</v>
      </c>
      <c r="H4" s="61">
        <f t="array" ref="H4">SUM(IF($C4=$E$15:$E$10000,IF(H$1=$A$15:$A$10000,$I$15:$I$10000,0),0))</f>
        <v>592.950963</v>
      </c>
      <c r="I4" s="61">
        <f t="array" ref="I4">SUM(IF($C4=$E$15:$E$10000,IF(I$1=$A$15:$A$10000,$I$15:$I$10000,0),0))</f>
        <v>546.77047300000004</v>
      </c>
      <c r="J4" s="61">
        <f t="array" ref="J4">SUM(IF($C4=$E$15:$E$10000,IF(J$1=$A$15:$A$10000,$I$15:$I$10000,0),0))</f>
        <v>615.81774700000005</v>
      </c>
      <c r="K4" s="61">
        <f t="array" ref="K4">SUM(IF($C4=$E$15:$E$10002,IF(K$1=$A$15:$A$10002,$I$15:$I$10002,0),0))</f>
        <v>1443.8673420000002</v>
      </c>
      <c r="L4" s="61">
        <f t="array" ref="L4">SUM(IF($C4=$E$15:$E$10002,IF(L$1=$A$15:$A$10002,$I$15:$I$10002,0),0))</f>
        <v>4995.821691000001</v>
      </c>
      <c r="M4" s="61">
        <f t="array" ref="M4">SUM(IF($C4=$E$15:$E$20002,IF(M$1=$A$15:$A$20002,$I$15:$I$20002,0),0))</f>
        <v>9416.3384890000088</v>
      </c>
      <c r="N4" s="61">
        <f t="array" ref="N4">SUM(IF($C4=$E$15:$E$20002,IF(N$1=$A$15:$A$20002,$I$15:$I$20002,0),0))</f>
        <v>12915.826372000014</v>
      </c>
      <c r="O4" s="61">
        <f t="array" ref="O4">SUM(IF($C4=$E$15:$E$20002,IF(O$1=$A$15:$A$20002,$I$15:$I$20002,0),0))</f>
        <v>4730.820491999998</v>
      </c>
    </row>
    <row r="5" spans="1:15" x14ac:dyDescent="0.3">
      <c r="C5" s="27" t="s">
        <v>3063</v>
      </c>
      <c r="D5" s="61">
        <f t="array" ref="D5">SUM(IF($C5=$E$15:$E$10000,IF(D$1=$A$15:$A$10000,$I$15:$I$10000,0),0))</f>
        <v>97.634365999999986</v>
      </c>
      <c r="E5" s="61">
        <f t="array" ref="E5">SUM(IF($C5=$E$15:$E$10000,IF(E$1=$A$15:$A$10000,$I$15:$I$10000,0),0))</f>
        <v>127.089365</v>
      </c>
      <c r="F5" s="61">
        <f t="array" ref="F5">SUM(IF($C5=$E$15:$E$10000,IF(F$1=$A$15:$A$10000,$I$15:$I$10000,0),0))</f>
        <v>133.884737</v>
      </c>
      <c r="G5" s="61">
        <f t="array" ref="G5">SUM(IF($C5=$E$15:$E$10000,IF(G$1=$A$15:$A$10000,$I$15:$I$10000,0),0))</f>
        <v>113.76410599999994</v>
      </c>
      <c r="H5" s="61">
        <f t="array" ref="H5">SUM(IF($C5=$E$15:$E$10000,IF(H$1=$A$15:$A$10000,$I$15:$I$10000,0),0))</f>
        <v>154.85667700000002</v>
      </c>
      <c r="I5" s="61">
        <f t="array" ref="I5">SUM(IF($C5=$E$15:$E$10000,IF(I$1=$A$15:$A$10000,$I$15:$I$10000,0),0))</f>
        <v>193.21693499999998</v>
      </c>
      <c r="J5" s="61">
        <f t="array" ref="J5">SUM(IF($C5=$E$15:$E$10000,IF(J$1=$A$15:$A$10000,$I$15:$I$10000,0),0))</f>
        <v>242.61513099999996</v>
      </c>
      <c r="K5" s="61">
        <f t="array" ref="K5">SUM(IF($C5=$E$15:$E$10002,IF(K$1=$A$15:$A$10002,$I$15:$I$10002,0),0))</f>
        <v>241.43106799999998</v>
      </c>
      <c r="L5" s="61">
        <f t="array" ref="L5">SUM(IF($C5=$E$15:$E$10002,IF(L$1=$A$15:$A$10002,$I$15:$I$10002,0),0))</f>
        <v>299.15839800000003</v>
      </c>
      <c r="M5" s="61">
        <f t="array" ref="M5">SUM(IF($C5=$E$15:$E$20002,IF(M$1=$A$15:$A$20002,$I$15:$I$20002,0),0))</f>
        <v>420.96437500000019</v>
      </c>
      <c r="N5" s="61">
        <f t="array" ref="N5">SUM(IF($C5=$E$15:$E$20002,IF(N$1=$A$15:$A$20002,$I$15:$I$20002,0),0))</f>
        <v>749.61375200000043</v>
      </c>
      <c r="O5" s="61">
        <f t="array" ref="O5">SUM(IF($C5=$E$15:$E$20002,IF(O$1=$A$15:$A$20002,$I$15:$I$20002,0),0))</f>
        <v>219.14508399999997</v>
      </c>
    </row>
    <row r="6" spans="1:15" x14ac:dyDescent="0.3">
      <c r="C6" s="27" t="s">
        <v>3111</v>
      </c>
      <c r="D6" s="61">
        <f t="array" ref="D6">SUM(IF($C6=$E$15:$E$10000,IF(D$1=$A$15:$A$10000,$I$15:$I$10000,0),0))</f>
        <v>1.7631940000000002</v>
      </c>
      <c r="E6" s="61">
        <f t="array" ref="E6">SUM(IF($C6=$E$15:$E$10000,IF(E$1=$A$15:$A$10000,$I$15:$I$10000,0),0))</f>
        <v>8.0622959999999981</v>
      </c>
      <c r="F6" s="61">
        <f t="array" ref="F6">SUM(IF($C6=$E$15:$E$10000,IF(F$1=$A$15:$A$10000,$I$15:$I$10000,0),0))</f>
        <v>15.011555999999999</v>
      </c>
      <c r="G6" s="61">
        <f t="array" ref="G6">SUM(IF($C6=$E$15:$E$10000,IF(G$1=$A$15:$A$10000,$I$15:$I$10000,0),0))</f>
        <v>15.748637000000002</v>
      </c>
      <c r="H6" s="61">
        <f t="array" ref="H6">SUM(IF($C6=$E$15:$E$10000,IF(H$1=$A$15:$A$10000,$I$15:$I$10000,0),0))</f>
        <v>14.670647999999998</v>
      </c>
      <c r="I6" s="61">
        <f t="array" ref="I6">SUM(IF($C6=$E$15:$E$10000,IF(I$1=$A$15:$A$10000,$I$15:$I$10000,0),0))</f>
        <v>14.263319000000003</v>
      </c>
      <c r="J6" s="61">
        <f t="array" ref="J6">SUM(IF($C6=$E$15:$E$10000,IF(J$1=$A$15:$A$10000,$I$15:$I$10000,0),0))</f>
        <v>16.405158</v>
      </c>
      <c r="K6" s="61">
        <f t="array" ref="K6">SUM(IF($C6=$E$15:$E$10002,IF(K$1=$A$15:$A$10002,$I$15:$I$10002,0),0))</f>
        <v>109.321988</v>
      </c>
      <c r="L6" s="61">
        <f t="array" ref="L6">SUM(IF($C6=$E$15:$E$10002,IF(L$1=$A$15:$A$10002,$I$15:$I$10002,0),0))</f>
        <v>799.68491299999948</v>
      </c>
      <c r="M6" s="61">
        <f t="array" ref="M6">SUM(IF($C6=$E$15:$E$20002,IF(M$1=$A$15:$A$20002,$I$15:$I$20002,0),0))</f>
        <v>1344.3190879999997</v>
      </c>
      <c r="N6" s="61">
        <f t="array" ref="N6">SUM(IF($C6=$E$15:$E$20002,IF(N$1=$A$15:$A$20002,$I$15:$I$20002,0),0))</f>
        <v>2195.5551240000004</v>
      </c>
      <c r="O6" s="61">
        <f t="array" ref="O6">SUM(IF($C6=$E$15:$E$20002,IF(O$1=$A$15:$A$20002,$I$15:$I$20002,0),0))</f>
        <v>994.87806400000011</v>
      </c>
    </row>
    <row r="7" spans="1:15" x14ac:dyDescent="0.3">
      <c r="C7" s="27" t="s">
        <v>3161</v>
      </c>
      <c r="D7" s="61">
        <f t="array" ref="D7">SUM(IF($C7=$E$15:$E$10000,IF(D$1=$A$15:$A$10000,$I$15:$I$10000,0),0))</f>
        <v>0</v>
      </c>
      <c r="E7" s="61">
        <f t="array" ref="E7">SUM(IF($C7=$E$15:$E$10000,IF(E$1=$A$15:$A$10000,$I$15:$I$10000,0),0))</f>
        <v>35.640717000000002</v>
      </c>
      <c r="F7" s="61">
        <f t="array" ref="F7">SUM(IF($C7=$E$15:$E$10000,IF(F$1=$A$15:$A$10000,$I$15:$I$10000,0),0))</f>
        <v>108.48112699999999</v>
      </c>
      <c r="G7" s="61">
        <f t="array" ref="G7">SUM(IF($C7=$E$15:$E$10000,IF(G$1=$A$15:$A$10000,$I$15:$I$10000,0),0))</f>
        <v>103.04712300000001</v>
      </c>
      <c r="H7" s="61">
        <f t="array" ref="H7">SUM(IF($C7=$E$15:$E$10000,IF(H$1=$A$15:$A$10000,$I$15:$I$10000,0),0))</f>
        <v>83.600252999999967</v>
      </c>
      <c r="I7" s="61">
        <f t="array" ref="I7">SUM(IF($C7=$E$15:$E$10000,IF(I$1=$A$15:$A$10000,$I$15:$I$10000,0),0))</f>
        <v>57.510291999999993</v>
      </c>
      <c r="J7" s="61">
        <f t="array" ref="J7">SUM(IF($C7=$E$15:$E$10000,IF(J$1=$A$15:$A$10000,$I$15:$I$10000,0),0))</f>
        <v>64.056712999999988</v>
      </c>
      <c r="K7" s="61">
        <f t="array" ref="K7">SUM(IF($C7=$E$15:$E$10002,IF(K$1=$A$15:$A$10002,$I$15:$I$10002,0),0))</f>
        <v>146.07767499999997</v>
      </c>
      <c r="L7" s="61">
        <f t="array" ref="L7">SUM(IF($C7=$E$15:$E$10002,IF(L$1=$A$15:$A$10002,$I$15:$I$10002,0),0))</f>
        <v>254.67884000000001</v>
      </c>
      <c r="M7" s="61">
        <f t="array" ref="M7">SUM(IF($C7=$E$15:$E$20002,IF(M$1=$A$15:$A$20002,$I$15:$I$20002,0),0))</f>
        <v>304.08606200000008</v>
      </c>
      <c r="N7" s="61">
        <f t="array" ref="N7">SUM(IF($C7=$E$15:$E$20002,IF(N$1=$A$15:$A$20002,$I$15:$I$20002,0),0))</f>
        <v>377.71744100000006</v>
      </c>
      <c r="O7" s="61">
        <f t="array" ref="O7">SUM(IF($C7=$E$15:$E$20002,IF(O$1=$A$15:$A$20002,$I$15:$I$20002,0),0))</f>
        <v>139.95238500000002</v>
      </c>
    </row>
    <row r="8" spans="1:15" x14ac:dyDescent="0.3">
      <c r="C8" s="59" t="s">
        <v>3240</v>
      </c>
      <c r="D8" s="64">
        <f t="shared" ref="D8:K8" si="0">SUM(D2:D7)</f>
        <v>1403.3072673247843</v>
      </c>
      <c r="E8" s="64">
        <f t="shared" si="0"/>
        <v>2141.9878625189867</v>
      </c>
      <c r="F8" s="64">
        <f t="shared" si="0"/>
        <v>1980.5678558639127</v>
      </c>
      <c r="G8" s="64">
        <f t="shared" si="0"/>
        <v>2304.368114711006</v>
      </c>
      <c r="H8" s="64">
        <f t="shared" si="0"/>
        <v>2469.8794419999999</v>
      </c>
      <c r="I8" s="64">
        <f t="shared" si="0"/>
        <v>2632.7571321314299</v>
      </c>
      <c r="J8" s="64">
        <f t="shared" si="0"/>
        <v>2634.7780490000009</v>
      </c>
      <c r="K8" s="64">
        <f t="shared" si="0"/>
        <v>3371.4240570000002</v>
      </c>
      <c r="L8" s="64">
        <f t="shared" ref="L8:M8" si="1">SUM(L2:L7)</f>
        <v>7811.4809560000003</v>
      </c>
      <c r="M8" s="64">
        <f t="shared" si="1"/>
        <v>12742.267924000009</v>
      </c>
      <c r="N8" s="64">
        <f t="shared" ref="N8:O8" si="2">SUM(N2:N7)</f>
        <v>17424.222231000014</v>
      </c>
      <c r="O8" s="64">
        <f t="shared" si="2"/>
        <v>6486.2607259999977</v>
      </c>
    </row>
    <row r="10" spans="1:15" x14ac:dyDescent="0.3">
      <c r="C10" s="27" t="s">
        <v>6118</v>
      </c>
      <c r="D10" s="63">
        <f t="array" ref="D10">SUM(IF($C10=$E$15:$E$10000,IF(D$1=$A$15:$A$10000,$I$15:$I$10000,0),0))</f>
        <v>116349.39249500001</v>
      </c>
      <c r="E10" s="63">
        <f t="array" ref="E10">SUM(IF($C10=$E$15:$E$10000,IF(E$1=$A$15:$A$10000,$I$15:$I$10000,0),0))</f>
        <v>121293.22124999999</v>
      </c>
      <c r="F10" s="63">
        <f t="array" ref="F10">SUM(IF($C10=$E$15:$E$10000,IF(F$1=$A$15:$A$10000,$I$15:$I$10000,0),0))</f>
        <v>125166.352615</v>
      </c>
      <c r="G10" s="63">
        <f t="array" ref="G10">SUM(IF($C10=$E$15:$E$10000,IF(G$1=$A$15:$A$10000,$I$15:$I$10000,0),0))</f>
        <v>126467.08000500001</v>
      </c>
      <c r="H10" s="63">
        <f t="array" ref="H10">SUM(IF($C10=$E$15:$E$10000,IF(H$1=$A$15:$A$10000,$I$15:$I$10000,0),0))</f>
        <v>132106.76843799994</v>
      </c>
      <c r="I10" s="63">
        <f t="array" ref="I10">SUM(IF($C10=$E$15:$E$10000,IF(I$1=$A$15:$A$10000,$I$15:$I$10000,0),0))</f>
        <v>132961.36707899993</v>
      </c>
      <c r="J10" s="63">
        <f t="array" ref="J10">SUM(IF($C10=$E$15:$E$10000,IF(J$1=$A$15:$A$10000,$I$15:$I$10000,0),0))</f>
        <v>132413.16566500001</v>
      </c>
      <c r="K10" s="63">
        <f t="array" ref="K10">SUM(IF($C10=$E$15:$E$10002,IF(K$1=$A$15:$A$10002,$I$15:$I$10002,0),0))</f>
        <v>132888.86025</v>
      </c>
      <c r="L10" s="63">
        <f t="array" ref="L10">SUM(IF($C10=$E$15:$E$10002,IF(L$1=$A$15:$A$10002,$I$15:$I$10002,0),0))</f>
        <v>128883.95999599999</v>
      </c>
      <c r="M10" s="63">
        <f t="array" ref="M10">SUM(IF($C10=$E$15:$E$20002,IF(M$1=$A$15:$A$20002,$I$15:$I$20002,0),0))</f>
        <v>127296.11877499995</v>
      </c>
      <c r="N10" s="63">
        <f t="array" ref="N10">SUM(IF($C10=$E$15:$E$20002,IF(N$1=$A$15:$A$20002,$I$15:$I$20002,0),0))</f>
        <v>133878.44657900007</v>
      </c>
      <c r="O10" s="63">
        <f t="array" ref="O10">SUM(IF($C10=$E$15:$E$20002,IF(O$1=$A$15:$A$20002,$I$15:$I$20002,0),0))</f>
        <v>44668.878245</v>
      </c>
    </row>
    <row r="11" spans="1:15" x14ac:dyDescent="0.3"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</row>
    <row r="12" spans="1:15" x14ac:dyDescent="0.3">
      <c r="C12" s="59" t="s">
        <v>3238</v>
      </c>
      <c r="D12" s="62">
        <f>+D8/D10</f>
        <v>1.2061148212570942E-2</v>
      </c>
      <c r="E12" s="62">
        <f t="shared" ref="E12:J12" si="3">+E8/E10</f>
        <v>1.7659584273914952E-2</v>
      </c>
      <c r="F12" s="62">
        <f t="shared" si="3"/>
        <v>1.5823484622548317E-2</v>
      </c>
      <c r="G12" s="62">
        <f t="shared" si="3"/>
        <v>1.8221090536919966E-2</v>
      </c>
      <c r="H12" s="62">
        <f t="shared" si="3"/>
        <v>1.8696085531447682E-2</v>
      </c>
      <c r="I12" s="62">
        <f t="shared" si="3"/>
        <v>1.9800918040855871E-2</v>
      </c>
      <c r="J12" s="62">
        <f t="shared" si="3"/>
        <v>1.9898157677657853E-2</v>
      </c>
      <c r="K12" s="62">
        <f t="shared" ref="K12:L12" si="4">+K8/K10</f>
        <v>2.5370253388112721E-2</v>
      </c>
      <c r="L12" s="62">
        <f t="shared" si="4"/>
        <v>6.0608635521770399E-2</v>
      </c>
      <c r="M12" s="62">
        <f t="shared" ref="M12:N12" si="5">+M8/M10</f>
        <v>0.10009942209253359</v>
      </c>
      <c r="N12" s="62">
        <f t="shared" si="5"/>
        <v>0.13014956982428227</v>
      </c>
      <c r="O12" s="62">
        <f t="shared" ref="O12" si="6">+O8/O10</f>
        <v>0.14520760271668645</v>
      </c>
    </row>
    <row r="14" spans="1:15" ht="43.2" x14ac:dyDescent="0.3">
      <c r="A14" s="60" t="s">
        <v>3012</v>
      </c>
      <c r="B14" s="60" t="s">
        <v>3013</v>
      </c>
      <c r="C14" s="60" t="s">
        <v>3014</v>
      </c>
      <c r="D14" s="60" t="s">
        <v>3015</v>
      </c>
      <c r="E14" s="60" t="s">
        <v>3016</v>
      </c>
      <c r="F14" s="60" t="s">
        <v>3017</v>
      </c>
      <c r="G14" s="60" t="s">
        <v>3018</v>
      </c>
      <c r="H14" s="60" t="s">
        <v>3019</v>
      </c>
      <c r="I14" s="60" t="s">
        <v>3020</v>
      </c>
      <c r="J14" s="60" t="s">
        <v>3021</v>
      </c>
    </row>
    <row r="15" spans="1:15" x14ac:dyDescent="0.3">
      <c r="A15" s="26">
        <v>2011</v>
      </c>
      <c r="B15" s="27" t="s">
        <v>3022</v>
      </c>
      <c r="C15" s="27" t="s">
        <v>3023</v>
      </c>
      <c r="D15" s="27" t="s">
        <v>3024</v>
      </c>
      <c r="E15" s="27" t="s">
        <v>3025</v>
      </c>
      <c r="F15" s="27" t="s">
        <v>3026</v>
      </c>
      <c r="G15" s="27" t="s">
        <v>2788</v>
      </c>
      <c r="H15" s="28">
        <v>40544</v>
      </c>
      <c r="I15" s="29">
        <v>0</v>
      </c>
      <c r="J15" s="28" t="s">
        <v>3241</v>
      </c>
    </row>
    <row r="16" spans="1:15" x14ac:dyDescent="0.3">
      <c r="A16" s="26">
        <v>2011</v>
      </c>
      <c r="B16" s="27" t="s">
        <v>3022</v>
      </c>
      <c r="C16" s="27" t="s">
        <v>3023</v>
      </c>
      <c r="D16" s="27" t="s">
        <v>3027</v>
      </c>
      <c r="E16" s="27" t="s">
        <v>3025</v>
      </c>
      <c r="F16" s="27" t="s">
        <v>3026</v>
      </c>
      <c r="G16" s="27" t="s">
        <v>2788</v>
      </c>
      <c r="H16" s="28">
        <v>40544</v>
      </c>
      <c r="I16" s="29">
        <v>0</v>
      </c>
      <c r="J16" s="28" t="s">
        <v>3241</v>
      </c>
    </row>
    <row r="17" spans="1:10" x14ac:dyDescent="0.3">
      <c r="A17" s="26">
        <v>2011</v>
      </c>
      <c r="B17" s="27" t="s">
        <v>3028</v>
      </c>
      <c r="C17" s="27" t="s">
        <v>3029</v>
      </c>
      <c r="D17" s="27" t="s">
        <v>3028</v>
      </c>
      <c r="E17" s="27" t="s">
        <v>6117</v>
      </c>
      <c r="F17" s="27" t="s">
        <v>3030</v>
      </c>
      <c r="G17" s="27" t="s">
        <v>2812</v>
      </c>
      <c r="H17" s="28">
        <v>40544</v>
      </c>
      <c r="I17" s="29">
        <v>13.751828000000014</v>
      </c>
      <c r="J17" s="28" t="s">
        <v>3241</v>
      </c>
    </row>
    <row r="18" spans="1:10" x14ac:dyDescent="0.3">
      <c r="A18" s="26">
        <v>2011</v>
      </c>
      <c r="B18" s="27" t="s">
        <v>3031</v>
      </c>
      <c r="C18" s="27" t="s">
        <v>3032</v>
      </c>
      <c r="D18" s="27" t="s">
        <v>3031</v>
      </c>
      <c r="E18" s="27" t="s">
        <v>3033</v>
      </c>
      <c r="F18" s="27" t="s">
        <v>3034</v>
      </c>
      <c r="G18" s="27" t="s">
        <v>2821</v>
      </c>
      <c r="H18" s="28">
        <v>40544</v>
      </c>
      <c r="I18" s="29">
        <v>7.336899999999999E-2</v>
      </c>
      <c r="J18" s="28" t="s">
        <v>3241</v>
      </c>
    </row>
    <row r="19" spans="1:10" x14ac:dyDescent="0.3">
      <c r="A19" s="26">
        <v>2011</v>
      </c>
      <c r="B19" s="27" t="s">
        <v>3035</v>
      </c>
      <c r="C19" s="27" t="s">
        <v>3036</v>
      </c>
      <c r="D19" s="27" t="s">
        <v>3035</v>
      </c>
      <c r="E19" s="27" t="s">
        <v>6117</v>
      </c>
      <c r="F19" s="27" t="s">
        <v>2825</v>
      </c>
      <c r="G19" s="27" t="s">
        <v>2826</v>
      </c>
      <c r="H19" s="28">
        <v>40544</v>
      </c>
      <c r="I19" s="29">
        <v>0</v>
      </c>
      <c r="J19" s="28" t="s">
        <v>3241</v>
      </c>
    </row>
    <row r="20" spans="1:10" x14ac:dyDescent="0.3">
      <c r="A20" s="26">
        <v>2011</v>
      </c>
      <c r="B20" s="27" t="s">
        <v>3037</v>
      </c>
      <c r="C20" s="27" t="s">
        <v>3038</v>
      </c>
      <c r="D20" s="27" t="s">
        <v>3037</v>
      </c>
      <c r="E20" s="27" t="s">
        <v>6117</v>
      </c>
      <c r="F20" s="27" t="s">
        <v>3034</v>
      </c>
      <c r="G20" s="27" t="s">
        <v>2999</v>
      </c>
      <c r="H20" s="28">
        <v>40544</v>
      </c>
      <c r="I20" s="29">
        <v>0.58985100000000001</v>
      </c>
      <c r="J20" s="28" t="s">
        <v>3241</v>
      </c>
    </row>
    <row r="21" spans="1:10" x14ac:dyDescent="0.3">
      <c r="A21" s="26">
        <v>2011</v>
      </c>
      <c r="B21" s="27" t="s">
        <v>3039</v>
      </c>
      <c r="C21" s="27" t="s">
        <v>3040</v>
      </c>
      <c r="D21" s="27" t="s">
        <v>3039</v>
      </c>
      <c r="E21" s="27" t="s">
        <v>6117</v>
      </c>
      <c r="F21" s="27" t="s">
        <v>2815</v>
      </c>
      <c r="G21" s="27" t="s">
        <v>2816</v>
      </c>
      <c r="H21" s="28">
        <v>40544</v>
      </c>
      <c r="I21" s="29">
        <v>0.89426400000000017</v>
      </c>
      <c r="J21" s="28" t="s">
        <v>3241</v>
      </c>
    </row>
    <row r="22" spans="1:10" x14ac:dyDescent="0.3">
      <c r="A22" s="26">
        <v>2011</v>
      </c>
      <c r="B22" s="27" t="s">
        <v>3041</v>
      </c>
      <c r="C22" s="27" t="s">
        <v>3042</v>
      </c>
      <c r="D22" s="27" t="s">
        <v>3041</v>
      </c>
      <c r="E22" s="27" t="s">
        <v>6117</v>
      </c>
      <c r="F22" s="27" t="s">
        <v>2825</v>
      </c>
      <c r="G22" s="27" t="s">
        <v>2826</v>
      </c>
      <c r="H22" s="28">
        <v>40544</v>
      </c>
      <c r="I22" s="29">
        <v>5.4174329999999999</v>
      </c>
      <c r="J22" s="28" t="s">
        <v>3241</v>
      </c>
    </row>
    <row r="23" spans="1:10" x14ac:dyDescent="0.3">
      <c r="A23" s="26">
        <v>2011</v>
      </c>
      <c r="B23" s="27" t="s">
        <v>3043</v>
      </c>
      <c r="C23" s="27" t="s">
        <v>3044</v>
      </c>
      <c r="D23" s="27" t="s">
        <v>3043</v>
      </c>
      <c r="E23" s="27" t="s">
        <v>6117</v>
      </c>
      <c r="F23" s="27" t="s">
        <v>2815</v>
      </c>
      <c r="G23" s="27" t="s">
        <v>2816</v>
      </c>
      <c r="H23" s="28">
        <v>40544</v>
      </c>
      <c r="I23" s="29">
        <v>4.132312999999999</v>
      </c>
      <c r="J23" s="28" t="s">
        <v>3241</v>
      </c>
    </row>
    <row r="24" spans="1:10" x14ac:dyDescent="0.3">
      <c r="A24" s="26">
        <v>2011</v>
      </c>
      <c r="B24" s="27" t="s">
        <v>3045</v>
      </c>
      <c r="C24" s="27" t="s">
        <v>3046</v>
      </c>
      <c r="D24" s="27" t="s">
        <v>3045</v>
      </c>
      <c r="E24" s="27" t="s">
        <v>6117</v>
      </c>
      <c r="F24" s="27" t="s">
        <v>2815</v>
      </c>
      <c r="G24" s="27" t="s">
        <v>2816</v>
      </c>
      <c r="H24" s="28">
        <v>40544</v>
      </c>
      <c r="I24" s="29">
        <v>0</v>
      </c>
      <c r="J24" s="28" t="s">
        <v>3241</v>
      </c>
    </row>
    <row r="25" spans="1:10" x14ac:dyDescent="0.3">
      <c r="A25" s="26">
        <v>2011</v>
      </c>
      <c r="B25" s="27" t="s">
        <v>3047</v>
      </c>
      <c r="C25" s="27" t="s">
        <v>3048</v>
      </c>
      <c r="D25" s="27" t="s">
        <v>3047</v>
      </c>
      <c r="E25" s="27" t="s">
        <v>6117</v>
      </c>
      <c r="F25" s="27" t="s">
        <v>2825</v>
      </c>
      <c r="G25" s="27" t="s">
        <v>2826</v>
      </c>
      <c r="H25" s="28">
        <v>40544</v>
      </c>
      <c r="I25" s="29">
        <v>0</v>
      </c>
      <c r="J25" s="28" t="s">
        <v>3241</v>
      </c>
    </row>
    <row r="26" spans="1:10" x14ac:dyDescent="0.3">
      <c r="A26" s="26">
        <v>2011</v>
      </c>
      <c r="B26" s="27" t="s">
        <v>3049</v>
      </c>
      <c r="C26" s="27" t="s">
        <v>3050</v>
      </c>
      <c r="D26" s="27" t="s">
        <v>3049</v>
      </c>
      <c r="E26" s="27" t="s">
        <v>6117</v>
      </c>
      <c r="F26" s="27" t="s">
        <v>2825</v>
      </c>
      <c r="G26" s="27" t="s">
        <v>2850</v>
      </c>
      <c r="H26" s="28">
        <v>40544</v>
      </c>
      <c r="I26" s="29">
        <v>2.1322920000000005</v>
      </c>
      <c r="J26" s="28" t="s">
        <v>3241</v>
      </c>
    </row>
    <row r="27" spans="1:10" x14ac:dyDescent="0.3">
      <c r="A27" s="26">
        <v>2011</v>
      </c>
      <c r="B27" s="27" t="s">
        <v>3051</v>
      </c>
      <c r="C27" s="27" t="s">
        <v>3051</v>
      </c>
      <c r="D27" s="27" t="s">
        <v>3051</v>
      </c>
      <c r="E27" s="27" t="s">
        <v>6118</v>
      </c>
      <c r="F27" s="27" t="s">
        <v>3051</v>
      </c>
      <c r="G27" s="27" t="s">
        <v>3051</v>
      </c>
      <c r="H27" s="28">
        <v>40544</v>
      </c>
      <c r="I27" s="29">
        <v>10205.611000000001</v>
      </c>
      <c r="J27" s="28" t="s">
        <v>3241</v>
      </c>
    </row>
    <row r="28" spans="1:10" x14ac:dyDescent="0.3">
      <c r="A28" s="26">
        <v>2011</v>
      </c>
      <c r="B28" s="27" t="s">
        <v>3052</v>
      </c>
      <c r="C28" s="27" t="s">
        <v>3053</v>
      </c>
      <c r="D28" s="27" t="s">
        <v>3052</v>
      </c>
      <c r="E28" s="27" t="s">
        <v>3033</v>
      </c>
      <c r="F28" s="27" t="s">
        <v>2807</v>
      </c>
      <c r="G28" s="27" t="s">
        <v>2812</v>
      </c>
      <c r="H28" s="28">
        <v>40544</v>
      </c>
      <c r="I28" s="29">
        <v>0</v>
      </c>
      <c r="J28" s="28" t="s">
        <v>3241</v>
      </c>
    </row>
    <row r="29" spans="1:10" x14ac:dyDescent="0.3">
      <c r="A29" s="26">
        <v>2011</v>
      </c>
      <c r="B29" s="27" t="s">
        <v>3054</v>
      </c>
      <c r="C29" s="27" t="s">
        <v>3055</v>
      </c>
      <c r="D29" s="27" t="s">
        <v>3054</v>
      </c>
      <c r="E29" s="27" t="s">
        <v>6117</v>
      </c>
      <c r="F29" s="27" t="s">
        <v>3034</v>
      </c>
      <c r="G29" s="27" t="s">
        <v>2999</v>
      </c>
      <c r="H29" s="28">
        <v>40544</v>
      </c>
      <c r="I29" s="29">
        <v>0.43546299999999999</v>
      </c>
      <c r="J29" s="28" t="s">
        <v>3241</v>
      </c>
    </row>
    <row r="30" spans="1:10" x14ac:dyDescent="0.3">
      <c r="A30" s="26">
        <v>2011</v>
      </c>
      <c r="B30" s="27" t="s">
        <v>3056</v>
      </c>
      <c r="C30" s="27" t="s">
        <v>3057</v>
      </c>
      <c r="D30" s="27" t="s">
        <v>3056</v>
      </c>
      <c r="E30" s="27" t="s">
        <v>6117</v>
      </c>
      <c r="F30" s="27" t="s">
        <v>2825</v>
      </c>
      <c r="G30" s="27" t="s">
        <v>2826</v>
      </c>
      <c r="H30" s="28">
        <v>40544</v>
      </c>
      <c r="I30" s="29">
        <v>5.933732</v>
      </c>
      <c r="J30" s="28" t="s">
        <v>3241</v>
      </c>
    </row>
    <row r="31" spans="1:10" x14ac:dyDescent="0.3">
      <c r="A31" s="26">
        <v>2011</v>
      </c>
      <c r="B31" s="27" t="s">
        <v>3058</v>
      </c>
      <c r="C31" s="27" t="s">
        <v>3059</v>
      </c>
      <c r="D31" s="27" t="s">
        <v>3058</v>
      </c>
      <c r="E31" s="27" t="s">
        <v>6117</v>
      </c>
      <c r="F31" s="27" t="s">
        <v>2815</v>
      </c>
      <c r="G31" s="27" t="s">
        <v>2816</v>
      </c>
      <c r="H31" s="28">
        <v>40544</v>
      </c>
      <c r="I31" s="29">
        <v>4.2542659999999994</v>
      </c>
      <c r="J31" s="28" t="s">
        <v>3241</v>
      </c>
    </row>
    <row r="32" spans="1:10" x14ac:dyDescent="0.3">
      <c r="A32" s="26">
        <v>2011</v>
      </c>
      <c r="B32" s="27" t="s">
        <v>3060</v>
      </c>
      <c r="C32" s="27" t="s">
        <v>3061</v>
      </c>
      <c r="D32" s="27" t="s">
        <v>3062</v>
      </c>
      <c r="E32" s="27" t="s">
        <v>3063</v>
      </c>
      <c r="F32" s="27" t="s">
        <v>3034</v>
      </c>
      <c r="G32" s="27" t="s">
        <v>2999</v>
      </c>
      <c r="H32" s="28">
        <v>40544</v>
      </c>
      <c r="I32" s="29">
        <v>0</v>
      </c>
      <c r="J32" s="28" t="s">
        <v>3241</v>
      </c>
    </row>
    <row r="33" spans="1:10" x14ac:dyDescent="0.3">
      <c r="A33" s="26">
        <v>2011</v>
      </c>
      <c r="B33" s="27" t="s">
        <v>3064</v>
      </c>
      <c r="C33" s="27" t="s">
        <v>3065</v>
      </c>
      <c r="D33" s="27" t="s">
        <v>3066</v>
      </c>
      <c r="E33" s="27" t="s">
        <v>3025</v>
      </c>
      <c r="F33" s="27" t="s">
        <v>2825</v>
      </c>
      <c r="G33" s="27" t="s">
        <v>2826</v>
      </c>
      <c r="H33" s="28">
        <v>40544</v>
      </c>
      <c r="I33" s="29">
        <v>0</v>
      </c>
      <c r="J33" s="28" t="s">
        <v>3241</v>
      </c>
    </row>
    <row r="34" spans="1:10" x14ac:dyDescent="0.3">
      <c r="A34" s="26">
        <v>2011</v>
      </c>
      <c r="B34" s="27" t="s">
        <v>3064</v>
      </c>
      <c r="C34" s="27" t="s">
        <v>3065</v>
      </c>
      <c r="D34" s="27" t="s">
        <v>3067</v>
      </c>
      <c r="E34" s="27" t="s">
        <v>3025</v>
      </c>
      <c r="F34" s="27" t="s">
        <v>2825</v>
      </c>
      <c r="G34" s="27" t="s">
        <v>2826</v>
      </c>
      <c r="H34" s="28">
        <v>40544</v>
      </c>
      <c r="I34" s="29">
        <v>0</v>
      </c>
      <c r="J34" s="28" t="s">
        <v>3241</v>
      </c>
    </row>
    <row r="35" spans="1:10" x14ac:dyDescent="0.3">
      <c r="A35" s="26">
        <v>2011</v>
      </c>
      <c r="B35" s="27" t="s">
        <v>3068</v>
      </c>
      <c r="C35" s="27" t="s">
        <v>3069</v>
      </c>
      <c r="D35" s="27" t="s">
        <v>3068</v>
      </c>
      <c r="E35" s="27" t="s">
        <v>6117</v>
      </c>
      <c r="F35" s="27" t="s">
        <v>3034</v>
      </c>
      <c r="G35" s="27" t="s">
        <v>2923</v>
      </c>
      <c r="H35" s="28">
        <v>40544</v>
      </c>
      <c r="I35" s="29">
        <v>3.6976339999999999</v>
      </c>
      <c r="J35" s="28" t="s">
        <v>3241</v>
      </c>
    </row>
    <row r="36" spans="1:10" x14ac:dyDescent="0.3">
      <c r="A36" s="26">
        <v>2011</v>
      </c>
      <c r="B36" s="27" t="s">
        <v>3070</v>
      </c>
      <c r="C36" s="27" t="s">
        <v>3071</v>
      </c>
      <c r="D36" s="27" t="s">
        <v>3070</v>
      </c>
      <c r="E36" s="27" t="s">
        <v>6117</v>
      </c>
      <c r="F36" s="27" t="s">
        <v>2815</v>
      </c>
      <c r="G36" s="27" t="s">
        <v>2816</v>
      </c>
      <c r="H36" s="28">
        <v>40544</v>
      </c>
      <c r="I36" s="29">
        <v>0</v>
      </c>
      <c r="J36" s="28" t="s">
        <v>3241</v>
      </c>
    </row>
    <row r="37" spans="1:10" x14ac:dyDescent="0.3">
      <c r="A37" s="26">
        <v>2011</v>
      </c>
      <c r="B37" s="27" t="s">
        <v>3072</v>
      </c>
      <c r="C37" s="27" t="s">
        <v>3073</v>
      </c>
      <c r="D37" s="27" t="s">
        <v>3072</v>
      </c>
      <c r="E37" s="27" t="s">
        <v>6117</v>
      </c>
      <c r="F37" s="27" t="s">
        <v>3034</v>
      </c>
      <c r="G37" s="27" t="s">
        <v>3074</v>
      </c>
      <c r="H37" s="28">
        <v>40544</v>
      </c>
      <c r="I37" s="29">
        <v>1.0008600000000001</v>
      </c>
      <c r="J37" s="28" t="s">
        <v>3241</v>
      </c>
    </row>
    <row r="38" spans="1:10" x14ac:dyDescent="0.3">
      <c r="A38" s="26">
        <v>2011</v>
      </c>
      <c r="B38" s="27" t="s">
        <v>3075</v>
      </c>
      <c r="C38" s="27" t="s">
        <v>3076</v>
      </c>
      <c r="D38" s="27" t="s">
        <v>3075</v>
      </c>
      <c r="E38" s="27" t="s">
        <v>6117</v>
      </c>
      <c r="F38" s="27" t="s">
        <v>2815</v>
      </c>
      <c r="G38" s="27" t="s">
        <v>2816</v>
      </c>
      <c r="H38" s="28">
        <v>40544</v>
      </c>
      <c r="I38" s="29">
        <v>1.5006899999999996</v>
      </c>
      <c r="J38" s="28" t="s">
        <v>3241</v>
      </c>
    </row>
    <row r="39" spans="1:10" x14ac:dyDescent="0.3">
      <c r="A39" s="26">
        <v>2011</v>
      </c>
      <c r="B39" s="27" t="s">
        <v>3077</v>
      </c>
      <c r="C39" s="27" t="s">
        <v>3078</v>
      </c>
      <c r="D39" s="27" t="s">
        <v>3077</v>
      </c>
      <c r="E39" s="27" t="s">
        <v>3033</v>
      </c>
      <c r="F39" s="27" t="s">
        <v>2788</v>
      </c>
      <c r="G39" s="27" t="s">
        <v>2788</v>
      </c>
      <c r="H39" s="28">
        <v>40544</v>
      </c>
      <c r="I39" s="29">
        <v>3.0119000000000003E-2</v>
      </c>
      <c r="J39" s="28" t="s">
        <v>3241</v>
      </c>
    </row>
    <row r="40" spans="1:10" x14ac:dyDescent="0.3">
      <c r="A40" s="26">
        <v>2011</v>
      </c>
      <c r="B40" s="27" t="s">
        <v>3079</v>
      </c>
      <c r="C40" s="27" t="s">
        <v>3080</v>
      </c>
      <c r="D40" s="27" t="s">
        <v>3081</v>
      </c>
      <c r="E40" s="27" t="s">
        <v>3063</v>
      </c>
      <c r="F40" s="27" t="s">
        <v>2788</v>
      </c>
      <c r="G40" s="27" t="s">
        <v>2788</v>
      </c>
      <c r="H40" s="28">
        <v>40544</v>
      </c>
      <c r="I40" s="29">
        <v>0</v>
      </c>
      <c r="J40" s="28" t="s">
        <v>3241</v>
      </c>
    </row>
    <row r="41" spans="1:10" x14ac:dyDescent="0.3">
      <c r="A41" s="26">
        <v>2011</v>
      </c>
      <c r="B41" s="27" t="s">
        <v>3082</v>
      </c>
      <c r="C41" s="27" t="s">
        <v>3083</v>
      </c>
      <c r="D41" s="27" t="s">
        <v>3082</v>
      </c>
      <c r="E41" s="27" t="s">
        <v>6117</v>
      </c>
      <c r="F41" s="27" t="s">
        <v>2825</v>
      </c>
      <c r="G41" s="27" t="s">
        <v>2826</v>
      </c>
      <c r="H41" s="28">
        <v>40544</v>
      </c>
      <c r="I41" s="29">
        <v>10.332639</v>
      </c>
      <c r="J41" s="28" t="s">
        <v>3241</v>
      </c>
    </row>
    <row r="42" spans="1:10" x14ac:dyDescent="0.3">
      <c r="A42" s="26">
        <v>2011</v>
      </c>
      <c r="B42" s="27" t="s">
        <v>3084</v>
      </c>
      <c r="C42" s="27" t="s">
        <v>3085</v>
      </c>
      <c r="D42" s="27" t="s">
        <v>3086</v>
      </c>
      <c r="E42" s="27" t="s">
        <v>3025</v>
      </c>
      <c r="F42" s="27" t="s">
        <v>3087</v>
      </c>
      <c r="G42" s="27" t="s">
        <v>2788</v>
      </c>
      <c r="H42" s="28">
        <v>40544</v>
      </c>
      <c r="I42" s="29">
        <v>0</v>
      </c>
      <c r="J42" s="28" t="s">
        <v>3241</v>
      </c>
    </row>
    <row r="43" spans="1:10" x14ac:dyDescent="0.3">
      <c r="A43" s="26">
        <v>2011</v>
      </c>
      <c r="B43" s="27" t="s">
        <v>3084</v>
      </c>
      <c r="C43" s="27" t="s">
        <v>3085</v>
      </c>
      <c r="D43" s="27" t="s">
        <v>3088</v>
      </c>
      <c r="E43" s="27" t="s">
        <v>3025</v>
      </c>
      <c r="F43" s="27" t="s">
        <v>3087</v>
      </c>
      <c r="G43" s="27" t="s">
        <v>2788</v>
      </c>
      <c r="H43" s="28">
        <v>40544</v>
      </c>
      <c r="I43" s="29">
        <v>0</v>
      </c>
      <c r="J43" s="28" t="s">
        <v>3241</v>
      </c>
    </row>
    <row r="44" spans="1:10" x14ac:dyDescent="0.3">
      <c r="A44" s="26">
        <v>2011</v>
      </c>
      <c r="B44" s="27" t="s">
        <v>3089</v>
      </c>
      <c r="C44" s="27" t="s">
        <v>3090</v>
      </c>
      <c r="D44" s="27" t="s">
        <v>3089</v>
      </c>
      <c r="E44" s="27" t="s">
        <v>6117</v>
      </c>
      <c r="F44" s="27" t="s">
        <v>2815</v>
      </c>
      <c r="G44" s="27" t="s">
        <v>2816</v>
      </c>
      <c r="H44" s="28">
        <v>40544</v>
      </c>
      <c r="I44" s="29">
        <v>2.6947890000000001</v>
      </c>
      <c r="J44" s="28" t="s">
        <v>3241</v>
      </c>
    </row>
    <row r="45" spans="1:10" x14ac:dyDescent="0.3">
      <c r="A45" s="26">
        <v>2011</v>
      </c>
      <c r="B45" s="27" t="s">
        <v>3091</v>
      </c>
      <c r="C45" s="27" t="s">
        <v>3092</v>
      </c>
      <c r="D45" s="27" t="s">
        <v>3093</v>
      </c>
      <c r="E45" s="27" t="s">
        <v>3063</v>
      </c>
      <c r="F45" s="27" t="s">
        <v>3094</v>
      </c>
      <c r="G45" s="27" t="s">
        <v>2965</v>
      </c>
      <c r="H45" s="28">
        <v>40544</v>
      </c>
      <c r="I45" s="29">
        <v>6.9475309999999997</v>
      </c>
      <c r="J45" s="28" t="s">
        <v>3241</v>
      </c>
    </row>
    <row r="46" spans="1:10" x14ac:dyDescent="0.3">
      <c r="A46" s="26">
        <v>2011</v>
      </c>
      <c r="B46" s="27" t="s">
        <v>3095</v>
      </c>
      <c r="C46" s="27" t="s">
        <v>3096</v>
      </c>
      <c r="D46" s="27" t="s">
        <v>3095</v>
      </c>
      <c r="E46" s="27" t="s">
        <v>6117</v>
      </c>
      <c r="F46" s="27" t="s">
        <v>3034</v>
      </c>
      <c r="G46" s="27" t="s">
        <v>2999</v>
      </c>
      <c r="H46" s="28">
        <v>40544</v>
      </c>
      <c r="I46" s="29">
        <v>5.6554230000000008</v>
      </c>
      <c r="J46" s="28" t="s">
        <v>3241</v>
      </c>
    </row>
    <row r="47" spans="1:10" x14ac:dyDescent="0.3">
      <c r="A47" s="26">
        <v>2011</v>
      </c>
      <c r="B47" s="27" t="s">
        <v>3097</v>
      </c>
      <c r="C47" s="27" t="s">
        <v>3098</v>
      </c>
      <c r="D47" s="27" t="s">
        <v>3097</v>
      </c>
      <c r="E47" s="27" t="s">
        <v>6117</v>
      </c>
      <c r="F47" s="27" t="s">
        <v>2825</v>
      </c>
      <c r="G47" s="27" t="s">
        <v>2850</v>
      </c>
      <c r="H47" s="28">
        <v>40544</v>
      </c>
      <c r="I47" s="29">
        <v>8.6184990000000035</v>
      </c>
      <c r="J47" s="28" t="s">
        <v>3241</v>
      </c>
    </row>
    <row r="48" spans="1:10" x14ac:dyDescent="0.3">
      <c r="A48" s="26">
        <v>2011</v>
      </c>
      <c r="B48" s="27" t="s">
        <v>3099</v>
      </c>
      <c r="C48" s="27" t="s">
        <v>3100</v>
      </c>
      <c r="D48" s="27" t="s">
        <v>3099</v>
      </c>
      <c r="E48" s="27" t="s">
        <v>6117</v>
      </c>
      <c r="F48" s="27" t="s">
        <v>2815</v>
      </c>
      <c r="G48" s="27" t="s">
        <v>2816</v>
      </c>
      <c r="H48" s="28">
        <v>40544</v>
      </c>
      <c r="I48" s="29">
        <v>3.3241650000000007</v>
      </c>
      <c r="J48" s="28" t="s">
        <v>3241</v>
      </c>
    </row>
    <row r="49" spans="1:10" x14ac:dyDescent="0.3">
      <c r="A49" s="26">
        <v>2011</v>
      </c>
      <c r="B49" s="27" t="s">
        <v>3101</v>
      </c>
      <c r="C49" s="27" t="s">
        <v>3102</v>
      </c>
      <c r="D49" s="27" t="s">
        <v>3101</v>
      </c>
      <c r="E49" s="27" t="s">
        <v>6117</v>
      </c>
      <c r="F49" s="27" t="s">
        <v>3034</v>
      </c>
      <c r="G49" s="27" t="s">
        <v>3074</v>
      </c>
      <c r="H49" s="28">
        <v>40544</v>
      </c>
      <c r="I49" s="29">
        <v>10.126497000000001</v>
      </c>
      <c r="J49" s="28" t="s">
        <v>3241</v>
      </c>
    </row>
    <row r="50" spans="1:10" x14ac:dyDescent="0.3">
      <c r="A50" s="26">
        <v>2011</v>
      </c>
      <c r="B50" s="27" t="s">
        <v>3103</v>
      </c>
      <c r="C50" s="27" t="s">
        <v>3104</v>
      </c>
      <c r="D50" s="27" t="s">
        <v>3103</v>
      </c>
      <c r="E50" s="27" t="s">
        <v>6117</v>
      </c>
      <c r="F50" s="27" t="s">
        <v>3034</v>
      </c>
      <c r="G50" s="27" t="s">
        <v>2923</v>
      </c>
      <c r="H50" s="28">
        <v>40544</v>
      </c>
      <c r="I50" s="29">
        <v>0</v>
      </c>
      <c r="J50" s="28" t="s">
        <v>3241</v>
      </c>
    </row>
    <row r="51" spans="1:10" x14ac:dyDescent="0.3">
      <c r="A51" s="26">
        <v>2011</v>
      </c>
      <c r="B51" s="27" t="s">
        <v>3105</v>
      </c>
      <c r="C51" s="27" t="s">
        <v>3106</v>
      </c>
      <c r="D51" s="27" t="s">
        <v>3105</v>
      </c>
      <c r="E51" s="27" t="s">
        <v>6117</v>
      </c>
      <c r="F51" s="27" t="s">
        <v>2798</v>
      </c>
      <c r="G51" s="27" t="s">
        <v>2803</v>
      </c>
      <c r="H51" s="28">
        <v>40544</v>
      </c>
      <c r="I51" s="29">
        <v>0</v>
      </c>
      <c r="J51" s="28" t="s">
        <v>3241</v>
      </c>
    </row>
    <row r="52" spans="1:10" x14ac:dyDescent="0.3">
      <c r="A52" s="26">
        <v>2011</v>
      </c>
      <c r="B52" s="27" t="s">
        <v>3107</v>
      </c>
      <c r="C52" s="27" t="s">
        <v>3108</v>
      </c>
      <c r="D52" s="27" t="s">
        <v>3108</v>
      </c>
      <c r="E52" s="27" t="s">
        <v>6117</v>
      </c>
      <c r="F52" s="27" t="s">
        <v>3026</v>
      </c>
      <c r="G52" s="27" t="s">
        <v>2936</v>
      </c>
      <c r="H52" s="28">
        <v>40544</v>
      </c>
      <c r="I52" s="29">
        <v>0</v>
      </c>
      <c r="J52" s="28" t="s">
        <v>3241</v>
      </c>
    </row>
    <row r="53" spans="1:10" x14ac:dyDescent="0.3">
      <c r="A53" s="26">
        <v>2011</v>
      </c>
      <c r="B53" s="27" t="s">
        <v>3109</v>
      </c>
      <c r="C53" s="27" t="s">
        <v>3110</v>
      </c>
      <c r="D53" s="27" t="s">
        <v>3109</v>
      </c>
      <c r="E53" s="27" t="s">
        <v>3111</v>
      </c>
      <c r="F53" s="27" t="s">
        <v>2825</v>
      </c>
      <c r="G53" s="27" t="s">
        <v>2850</v>
      </c>
      <c r="H53" s="28">
        <v>40544</v>
      </c>
      <c r="I53" s="29">
        <v>0</v>
      </c>
      <c r="J53" s="28" t="s">
        <v>3241</v>
      </c>
    </row>
    <row r="54" spans="1:10" x14ac:dyDescent="0.3">
      <c r="A54" s="26">
        <v>2011</v>
      </c>
      <c r="B54" s="27" t="s">
        <v>3112</v>
      </c>
      <c r="C54" s="27" t="s">
        <v>3113</v>
      </c>
      <c r="D54" s="27" t="s">
        <v>3112</v>
      </c>
      <c r="E54" s="27" t="s">
        <v>6117</v>
      </c>
      <c r="F54" s="27" t="s">
        <v>2825</v>
      </c>
      <c r="G54" s="27" t="s">
        <v>2826</v>
      </c>
      <c r="H54" s="28">
        <v>40544</v>
      </c>
      <c r="I54" s="29">
        <v>0</v>
      </c>
      <c r="J54" s="28" t="s">
        <v>3241</v>
      </c>
    </row>
    <row r="55" spans="1:10" x14ac:dyDescent="0.3">
      <c r="A55" s="26">
        <v>2011</v>
      </c>
      <c r="B55" s="27" t="s">
        <v>3114</v>
      </c>
      <c r="C55" s="27" t="s">
        <v>3115</v>
      </c>
      <c r="D55" s="27" t="s">
        <v>3116</v>
      </c>
      <c r="E55" s="27" t="s">
        <v>3025</v>
      </c>
      <c r="F55" s="27" t="s">
        <v>3026</v>
      </c>
      <c r="G55" s="27" t="s">
        <v>2788</v>
      </c>
      <c r="H55" s="28">
        <v>40544</v>
      </c>
      <c r="I55" s="29">
        <v>0</v>
      </c>
      <c r="J55" s="28" t="s">
        <v>3241</v>
      </c>
    </row>
    <row r="56" spans="1:10" x14ac:dyDescent="0.3">
      <c r="A56" s="26">
        <v>2011</v>
      </c>
      <c r="B56" s="27" t="s">
        <v>3117</v>
      </c>
      <c r="C56" s="27" t="s">
        <v>3118</v>
      </c>
      <c r="D56" s="27" t="s">
        <v>3117</v>
      </c>
      <c r="E56" s="27" t="s">
        <v>6117</v>
      </c>
      <c r="F56" s="27" t="s">
        <v>2815</v>
      </c>
      <c r="G56" s="27" t="s">
        <v>2816</v>
      </c>
      <c r="H56" s="28">
        <v>40544</v>
      </c>
      <c r="I56" s="29">
        <v>4.2586949999999995</v>
      </c>
      <c r="J56" s="28" t="s">
        <v>3241</v>
      </c>
    </row>
    <row r="57" spans="1:10" x14ac:dyDescent="0.3">
      <c r="A57" s="26">
        <v>2011</v>
      </c>
      <c r="B57" s="27" t="s">
        <v>3119</v>
      </c>
      <c r="C57" s="27" t="s">
        <v>3120</v>
      </c>
      <c r="D57" s="27" t="s">
        <v>3119</v>
      </c>
      <c r="E57" s="27" t="s">
        <v>6117</v>
      </c>
      <c r="F57" s="27" t="s">
        <v>3034</v>
      </c>
      <c r="G57" s="27" t="s">
        <v>2840</v>
      </c>
      <c r="H57" s="28">
        <v>40544</v>
      </c>
      <c r="I57" s="29">
        <v>3.9364949999999994</v>
      </c>
      <c r="J57" s="28" t="s">
        <v>3241</v>
      </c>
    </row>
    <row r="58" spans="1:10" x14ac:dyDescent="0.3">
      <c r="A58" s="26">
        <v>2011</v>
      </c>
      <c r="B58" s="27" t="s">
        <v>3121</v>
      </c>
      <c r="C58" s="27" t="s">
        <v>3122</v>
      </c>
      <c r="D58" s="27" t="s">
        <v>3121</v>
      </c>
      <c r="E58" s="27" t="s">
        <v>6117</v>
      </c>
      <c r="F58" s="27" t="s">
        <v>2825</v>
      </c>
      <c r="G58" s="27" t="s">
        <v>2850</v>
      </c>
      <c r="H58" s="28">
        <v>40544</v>
      </c>
      <c r="I58" s="29">
        <v>21.508959000000011</v>
      </c>
      <c r="J58" s="28" t="s">
        <v>3241</v>
      </c>
    </row>
    <row r="59" spans="1:10" x14ac:dyDescent="0.3">
      <c r="A59" s="26">
        <v>2011</v>
      </c>
      <c r="B59" s="27" t="s">
        <v>3022</v>
      </c>
      <c r="C59" s="27" t="s">
        <v>3023</v>
      </c>
      <c r="D59" s="27" t="s">
        <v>3024</v>
      </c>
      <c r="E59" s="27" t="s">
        <v>3025</v>
      </c>
      <c r="F59" s="27" t="s">
        <v>3026</v>
      </c>
      <c r="G59" s="27" t="s">
        <v>2788</v>
      </c>
      <c r="H59" s="28">
        <v>40575</v>
      </c>
      <c r="I59" s="29">
        <v>0</v>
      </c>
      <c r="J59" s="28" t="s">
        <v>3241</v>
      </c>
    </row>
    <row r="60" spans="1:10" x14ac:dyDescent="0.3">
      <c r="A60" s="26">
        <v>2011</v>
      </c>
      <c r="B60" s="27" t="s">
        <v>3022</v>
      </c>
      <c r="C60" s="27" t="s">
        <v>3023</v>
      </c>
      <c r="D60" s="27" t="s">
        <v>3027</v>
      </c>
      <c r="E60" s="27" t="s">
        <v>3025</v>
      </c>
      <c r="F60" s="27" t="s">
        <v>3026</v>
      </c>
      <c r="G60" s="27" t="s">
        <v>2788</v>
      </c>
      <c r="H60" s="28">
        <v>40575</v>
      </c>
      <c r="I60" s="29">
        <v>0</v>
      </c>
      <c r="J60" s="28" t="s">
        <v>3241</v>
      </c>
    </row>
    <row r="61" spans="1:10" x14ac:dyDescent="0.3">
      <c r="A61" s="26">
        <v>2011</v>
      </c>
      <c r="B61" s="27" t="s">
        <v>3028</v>
      </c>
      <c r="C61" s="27" t="s">
        <v>3029</v>
      </c>
      <c r="D61" s="27" t="s">
        <v>3028</v>
      </c>
      <c r="E61" s="27" t="s">
        <v>6117</v>
      </c>
      <c r="F61" s="27" t="s">
        <v>3030</v>
      </c>
      <c r="G61" s="27" t="s">
        <v>2812</v>
      </c>
      <c r="H61" s="28">
        <v>40575</v>
      </c>
      <c r="I61" s="29">
        <v>12.504395999999973</v>
      </c>
      <c r="J61" s="28" t="s">
        <v>3241</v>
      </c>
    </row>
    <row r="62" spans="1:10" x14ac:dyDescent="0.3">
      <c r="A62" s="26">
        <v>2011</v>
      </c>
      <c r="B62" s="27" t="s">
        <v>3031</v>
      </c>
      <c r="C62" s="27" t="s">
        <v>3032</v>
      </c>
      <c r="D62" s="27" t="s">
        <v>3031</v>
      </c>
      <c r="E62" s="27" t="s">
        <v>3033</v>
      </c>
      <c r="F62" s="27" t="s">
        <v>3034</v>
      </c>
      <c r="G62" s="27" t="s">
        <v>2821</v>
      </c>
      <c r="H62" s="28">
        <v>40575</v>
      </c>
      <c r="I62" s="29">
        <v>0.60301499999999997</v>
      </c>
      <c r="J62" s="28" t="s">
        <v>3241</v>
      </c>
    </row>
    <row r="63" spans="1:10" x14ac:dyDescent="0.3">
      <c r="A63" s="26">
        <v>2011</v>
      </c>
      <c r="B63" s="27" t="s">
        <v>3035</v>
      </c>
      <c r="C63" s="27" t="s">
        <v>3036</v>
      </c>
      <c r="D63" s="27" t="s">
        <v>3035</v>
      </c>
      <c r="E63" s="27" t="s">
        <v>6117</v>
      </c>
      <c r="F63" s="27" t="s">
        <v>2825</v>
      </c>
      <c r="G63" s="27" t="s">
        <v>2826</v>
      </c>
      <c r="H63" s="28">
        <v>40575</v>
      </c>
      <c r="I63" s="29">
        <v>0</v>
      </c>
      <c r="J63" s="28" t="s">
        <v>3241</v>
      </c>
    </row>
    <row r="64" spans="1:10" x14ac:dyDescent="0.3">
      <c r="A64" s="26">
        <v>2011</v>
      </c>
      <c r="B64" s="27" t="s">
        <v>3037</v>
      </c>
      <c r="C64" s="27" t="s">
        <v>3038</v>
      </c>
      <c r="D64" s="27" t="s">
        <v>3037</v>
      </c>
      <c r="E64" s="27" t="s">
        <v>6117</v>
      </c>
      <c r="F64" s="27" t="s">
        <v>3034</v>
      </c>
      <c r="G64" s="27" t="s">
        <v>2999</v>
      </c>
      <c r="H64" s="28">
        <v>40575</v>
      </c>
      <c r="I64" s="29">
        <v>6.8628890000000009</v>
      </c>
      <c r="J64" s="28" t="s">
        <v>3241</v>
      </c>
    </row>
    <row r="65" spans="1:10" x14ac:dyDescent="0.3">
      <c r="A65" s="26">
        <v>2011</v>
      </c>
      <c r="B65" s="27" t="s">
        <v>3039</v>
      </c>
      <c r="C65" s="27" t="s">
        <v>3040</v>
      </c>
      <c r="D65" s="27" t="s">
        <v>3039</v>
      </c>
      <c r="E65" s="27" t="s">
        <v>6117</v>
      </c>
      <c r="F65" s="27" t="s">
        <v>2815</v>
      </c>
      <c r="G65" s="27" t="s">
        <v>2816</v>
      </c>
      <c r="H65" s="28">
        <v>40575</v>
      </c>
      <c r="I65" s="29">
        <v>0.79801</v>
      </c>
      <c r="J65" s="28" t="s">
        <v>3241</v>
      </c>
    </row>
    <row r="66" spans="1:10" x14ac:dyDescent="0.3">
      <c r="A66" s="26">
        <v>2011</v>
      </c>
      <c r="B66" s="27" t="s">
        <v>3041</v>
      </c>
      <c r="C66" s="27" t="s">
        <v>3042</v>
      </c>
      <c r="D66" s="27" t="s">
        <v>3041</v>
      </c>
      <c r="E66" s="27" t="s">
        <v>6117</v>
      </c>
      <c r="F66" s="27" t="s">
        <v>2825</v>
      </c>
      <c r="G66" s="27" t="s">
        <v>2826</v>
      </c>
      <c r="H66" s="28">
        <v>40575</v>
      </c>
      <c r="I66" s="29">
        <v>3.4067810000000001</v>
      </c>
      <c r="J66" s="28" t="s">
        <v>3241</v>
      </c>
    </row>
    <row r="67" spans="1:10" x14ac:dyDescent="0.3">
      <c r="A67" s="26">
        <v>2011</v>
      </c>
      <c r="B67" s="27" t="s">
        <v>3043</v>
      </c>
      <c r="C67" s="27" t="s">
        <v>3044</v>
      </c>
      <c r="D67" s="27" t="s">
        <v>3043</v>
      </c>
      <c r="E67" s="27" t="s">
        <v>6117</v>
      </c>
      <c r="F67" s="27" t="s">
        <v>2815</v>
      </c>
      <c r="G67" s="27" t="s">
        <v>2816</v>
      </c>
      <c r="H67" s="28">
        <v>40575</v>
      </c>
      <c r="I67" s="29">
        <v>6.9818279999999975</v>
      </c>
      <c r="J67" s="28" t="s">
        <v>3241</v>
      </c>
    </row>
    <row r="68" spans="1:10" x14ac:dyDescent="0.3">
      <c r="A68" s="26">
        <v>2011</v>
      </c>
      <c r="B68" s="27" t="s">
        <v>3045</v>
      </c>
      <c r="C68" s="27" t="s">
        <v>3046</v>
      </c>
      <c r="D68" s="27" t="s">
        <v>3045</v>
      </c>
      <c r="E68" s="27" t="s">
        <v>6117</v>
      </c>
      <c r="F68" s="27" t="s">
        <v>2815</v>
      </c>
      <c r="G68" s="27" t="s">
        <v>2816</v>
      </c>
      <c r="H68" s="28">
        <v>40575</v>
      </c>
      <c r="I68" s="29">
        <v>6.900000000000001E-5</v>
      </c>
      <c r="J68" s="28" t="s">
        <v>3241</v>
      </c>
    </row>
    <row r="69" spans="1:10" x14ac:dyDescent="0.3">
      <c r="A69" s="26">
        <v>2011</v>
      </c>
      <c r="B69" s="27" t="s">
        <v>3047</v>
      </c>
      <c r="C69" s="27" t="s">
        <v>3048</v>
      </c>
      <c r="D69" s="27" t="s">
        <v>3047</v>
      </c>
      <c r="E69" s="27" t="s">
        <v>6117</v>
      </c>
      <c r="F69" s="27" t="s">
        <v>2825</v>
      </c>
      <c r="G69" s="27" t="s">
        <v>2826</v>
      </c>
      <c r="H69" s="28">
        <v>40575</v>
      </c>
      <c r="I69" s="29">
        <v>0</v>
      </c>
      <c r="J69" s="28" t="s">
        <v>3241</v>
      </c>
    </row>
    <row r="70" spans="1:10" x14ac:dyDescent="0.3">
      <c r="A70" s="26">
        <v>2011</v>
      </c>
      <c r="B70" s="27" t="s">
        <v>3049</v>
      </c>
      <c r="C70" s="27" t="s">
        <v>3050</v>
      </c>
      <c r="D70" s="27" t="s">
        <v>3049</v>
      </c>
      <c r="E70" s="27" t="s">
        <v>6117</v>
      </c>
      <c r="F70" s="27" t="s">
        <v>2825</v>
      </c>
      <c r="G70" s="27" t="s">
        <v>2850</v>
      </c>
      <c r="H70" s="28">
        <v>40575</v>
      </c>
      <c r="I70" s="29">
        <v>1.155618</v>
      </c>
      <c r="J70" s="28" t="s">
        <v>3241</v>
      </c>
    </row>
    <row r="71" spans="1:10" x14ac:dyDescent="0.3">
      <c r="A71" s="26">
        <v>2011</v>
      </c>
      <c r="B71" s="27" t="s">
        <v>3051</v>
      </c>
      <c r="C71" s="27" t="s">
        <v>3051</v>
      </c>
      <c r="D71" s="27" t="s">
        <v>3051</v>
      </c>
      <c r="E71" s="27" t="s">
        <v>6118</v>
      </c>
      <c r="F71" s="27" t="s">
        <v>3051</v>
      </c>
      <c r="G71" s="27" t="s">
        <v>3051</v>
      </c>
      <c r="H71" s="28">
        <v>40575</v>
      </c>
      <c r="I71" s="29">
        <v>9132.3520000000008</v>
      </c>
      <c r="J71" s="28" t="s">
        <v>3241</v>
      </c>
    </row>
    <row r="72" spans="1:10" x14ac:dyDescent="0.3">
      <c r="A72" s="26">
        <v>2011</v>
      </c>
      <c r="B72" s="27" t="s">
        <v>3052</v>
      </c>
      <c r="C72" s="27" t="s">
        <v>3053</v>
      </c>
      <c r="D72" s="27" t="s">
        <v>3052</v>
      </c>
      <c r="E72" s="27" t="s">
        <v>3033</v>
      </c>
      <c r="F72" s="27" t="s">
        <v>2807</v>
      </c>
      <c r="G72" s="27" t="s">
        <v>2812</v>
      </c>
      <c r="H72" s="28">
        <v>40575</v>
      </c>
      <c r="I72" s="29">
        <v>0</v>
      </c>
      <c r="J72" s="28" t="s">
        <v>3241</v>
      </c>
    </row>
    <row r="73" spans="1:10" x14ac:dyDescent="0.3">
      <c r="A73" s="26">
        <v>2011</v>
      </c>
      <c r="B73" s="27" t="s">
        <v>3054</v>
      </c>
      <c r="C73" s="27" t="s">
        <v>3055</v>
      </c>
      <c r="D73" s="27" t="s">
        <v>3054</v>
      </c>
      <c r="E73" s="27" t="s">
        <v>6117</v>
      </c>
      <c r="F73" s="27" t="s">
        <v>3034</v>
      </c>
      <c r="G73" s="27" t="s">
        <v>2999</v>
      </c>
      <c r="H73" s="28">
        <v>40575</v>
      </c>
      <c r="I73" s="29">
        <v>5.9420369999999991</v>
      </c>
      <c r="J73" s="28" t="s">
        <v>3241</v>
      </c>
    </row>
    <row r="74" spans="1:10" x14ac:dyDescent="0.3">
      <c r="A74" s="26">
        <v>2011</v>
      </c>
      <c r="B74" s="27" t="s">
        <v>3056</v>
      </c>
      <c r="C74" s="27" t="s">
        <v>3057</v>
      </c>
      <c r="D74" s="27" t="s">
        <v>3056</v>
      </c>
      <c r="E74" s="27" t="s">
        <v>6117</v>
      </c>
      <c r="F74" s="27" t="s">
        <v>2825</v>
      </c>
      <c r="G74" s="27" t="s">
        <v>2826</v>
      </c>
      <c r="H74" s="28">
        <v>40575</v>
      </c>
      <c r="I74" s="29">
        <v>3.9247980000000009</v>
      </c>
      <c r="J74" s="28" t="s">
        <v>3241</v>
      </c>
    </row>
    <row r="75" spans="1:10" x14ac:dyDescent="0.3">
      <c r="A75" s="26">
        <v>2011</v>
      </c>
      <c r="B75" s="27" t="s">
        <v>3058</v>
      </c>
      <c r="C75" s="27" t="s">
        <v>3059</v>
      </c>
      <c r="D75" s="27" t="s">
        <v>3058</v>
      </c>
      <c r="E75" s="27" t="s">
        <v>6117</v>
      </c>
      <c r="F75" s="27" t="s">
        <v>2815</v>
      </c>
      <c r="G75" s="27" t="s">
        <v>2816</v>
      </c>
      <c r="H75" s="28">
        <v>40575</v>
      </c>
      <c r="I75" s="29">
        <v>7.0823770000000019</v>
      </c>
      <c r="J75" s="28" t="s">
        <v>3241</v>
      </c>
    </row>
    <row r="76" spans="1:10" x14ac:dyDescent="0.3">
      <c r="A76" s="26">
        <v>2011</v>
      </c>
      <c r="B76" s="27" t="s">
        <v>3060</v>
      </c>
      <c r="C76" s="27" t="s">
        <v>3061</v>
      </c>
      <c r="D76" s="27" t="s">
        <v>3062</v>
      </c>
      <c r="E76" s="27" t="s">
        <v>3063</v>
      </c>
      <c r="F76" s="27" t="s">
        <v>3034</v>
      </c>
      <c r="G76" s="27" t="s">
        <v>2999</v>
      </c>
      <c r="H76" s="28">
        <v>40575</v>
      </c>
      <c r="I76" s="29">
        <v>0</v>
      </c>
      <c r="J76" s="28" t="s">
        <v>3241</v>
      </c>
    </row>
    <row r="77" spans="1:10" x14ac:dyDescent="0.3">
      <c r="A77" s="26">
        <v>2011</v>
      </c>
      <c r="B77" s="27" t="s">
        <v>3064</v>
      </c>
      <c r="C77" s="27" t="s">
        <v>3065</v>
      </c>
      <c r="D77" s="27" t="s">
        <v>3066</v>
      </c>
      <c r="E77" s="27" t="s">
        <v>3025</v>
      </c>
      <c r="F77" s="27" t="s">
        <v>2825</v>
      </c>
      <c r="G77" s="27" t="s">
        <v>2826</v>
      </c>
      <c r="H77" s="28">
        <v>40575</v>
      </c>
      <c r="I77" s="29">
        <v>0</v>
      </c>
      <c r="J77" s="28" t="s">
        <v>3241</v>
      </c>
    </row>
    <row r="78" spans="1:10" x14ac:dyDescent="0.3">
      <c r="A78" s="26">
        <v>2011</v>
      </c>
      <c r="B78" s="27" t="s">
        <v>3064</v>
      </c>
      <c r="C78" s="27" t="s">
        <v>3065</v>
      </c>
      <c r="D78" s="27" t="s">
        <v>3067</v>
      </c>
      <c r="E78" s="27" t="s">
        <v>3025</v>
      </c>
      <c r="F78" s="27" t="s">
        <v>2825</v>
      </c>
      <c r="G78" s="27" t="s">
        <v>2826</v>
      </c>
      <c r="H78" s="28">
        <v>40575</v>
      </c>
      <c r="I78" s="29">
        <v>0</v>
      </c>
      <c r="J78" s="28" t="s">
        <v>3241</v>
      </c>
    </row>
    <row r="79" spans="1:10" x14ac:dyDescent="0.3">
      <c r="A79" s="26">
        <v>2011</v>
      </c>
      <c r="B79" s="27" t="s">
        <v>3068</v>
      </c>
      <c r="C79" s="27" t="s">
        <v>3069</v>
      </c>
      <c r="D79" s="27" t="s">
        <v>3068</v>
      </c>
      <c r="E79" s="27" t="s">
        <v>6117</v>
      </c>
      <c r="F79" s="27" t="s">
        <v>3034</v>
      </c>
      <c r="G79" s="27" t="s">
        <v>2923</v>
      </c>
      <c r="H79" s="28">
        <v>40575</v>
      </c>
      <c r="I79" s="29">
        <v>6.3767660000000008</v>
      </c>
      <c r="J79" s="28" t="s">
        <v>3241</v>
      </c>
    </row>
    <row r="80" spans="1:10" x14ac:dyDescent="0.3">
      <c r="A80" s="26">
        <v>2011</v>
      </c>
      <c r="B80" s="27" t="s">
        <v>3070</v>
      </c>
      <c r="C80" s="27" t="s">
        <v>3071</v>
      </c>
      <c r="D80" s="27" t="s">
        <v>3070</v>
      </c>
      <c r="E80" s="27" t="s">
        <v>6117</v>
      </c>
      <c r="F80" s="27" t="s">
        <v>2815</v>
      </c>
      <c r="G80" s="27" t="s">
        <v>2816</v>
      </c>
      <c r="H80" s="28">
        <v>40575</v>
      </c>
      <c r="I80" s="29">
        <v>0</v>
      </c>
      <c r="J80" s="28" t="s">
        <v>3241</v>
      </c>
    </row>
    <row r="81" spans="1:10" x14ac:dyDescent="0.3">
      <c r="A81" s="26">
        <v>2011</v>
      </c>
      <c r="B81" s="27" t="s">
        <v>3072</v>
      </c>
      <c r="C81" s="27" t="s">
        <v>3073</v>
      </c>
      <c r="D81" s="27" t="s">
        <v>3072</v>
      </c>
      <c r="E81" s="27" t="s">
        <v>6117</v>
      </c>
      <c r="F81" s="27" t="s">
        <v>3034</v>
      </c>
      <c r="G81" s="27" t="s">
        <v>3074</v>
      </c>
      <c r="H81" s="28">
        <v>40575</v>
      </c>
      <c r="I81" s="29">
        <v>0.82204499999999991</v>
      </c>
      <c r="J81" s="28" t="s">
        <v>3241</v>
      </c>
    </row>
    <row r="82" spans="1:10" x14ac:dyDescent="0.3">
      <c r="A82" s="26">
        <v>2011</v>
      </c>
      <c r="B82" s="27" t="s">
        <v>3075</v>
      </c>
      <c r="C82" s="27" t="s">
        <v>3076</v>
      </c>
      <c r="D82" s="27" t="s">
        <v>3075</v>
      </c>
      <c r="E82" s="27" t="s">
        <v>6117</v>
      </c>
      <c r="F82" s="27" t="s">
        <v>2815</v>
      </c>
      <c r="G82" s="27" t="s">
        <v>2816</v>
      </c>
      <c r="H82" s="28">
        <v>40575</v>
      </c>
      <c r="I82" s="29">
        <v>0.877969</v>
      </c>
      <c r="J82" s="28" t="s">
        <v>3241</v>
      </c>
    </row>
    <row r="83" spans="1:10" x14ac:dyDescent="0.3">
      <c r="A83" s="26">
        <v>2011</v>
      </c>
      <c r="B83" s="27" t="s">
        <v>3077</v>
      </c>
      <c r="C83" s="27" t="s">
        <v>3078</v>
      </c>
      <c r="D83" s="27" t="s">
        <v>3077</v>
      </c>
      <c r="E83" s="27" t="s">
        <v>3033</v>
      </c>
      <c r="F83" s="27" t="s">
        <v>2788</v>
      </c>
      <c r="G83" s="27" t="s">
        <v>2788</v>
      </c>
      <c r="H83" s="28">
        <v>40575</v>
      </c>
      <c r="I83" s="29">
        <v>2.1585999999999994E-2</v>
      </c>
      <c r="J83" s="28" t="s">
        <v>3241</v>
      </c>
    </row>
    <row r="84" spans="1:10" x14ac:dyDescent="0.3">
      <c r="A84" s="26">
        <v>2011</v>
      </c>
      <c r="B84" s="27" t="s">
        <v>3079</v>
      </c>
      <c r="C84" s="27" t="s">
        <v>3080</v>
      </c>
      <c r="D84" s="27" t="s">
        <v>3081</v>
      </c>
      <c r="E84" s="27" t="s">
        <v>3063</v>
      </c>
      <c r="F84" s="27" t="s">
        <v>2788</v>
      </c>
      <c r="G84" s="27" t="s">
        <v>2788</v>
      </c>
      <c r="H84" s="28">
        <v>40575</v>
      </c>
      <c r="I84" s="29">
        <v>0</v>
      </c>
      <c r="J84" s="28" t="s">
        <v>3241</v>
      </c>
    </row>
    <row r="85" spans="1:10" x14ac:dyDescent="0.3">
      <c r="A85" s="26">
        <v>2011</v>
      </c>
      <c r="B85" s="27" t="s">
        <v>3082</v>
      </c>
      <c r="C85" s="27" t="s">
        <v>3083</v>
      </c>
      <c r="D85" s="27" t="s">
        <v>3082</v>
      </c>
      <c r="E85" s="27" t="s">
        <v>6117</v>
      </c>
      <c r="F85" s="27" t="s">
        <v>2825</v>
      </c>
      <c r="G85" s="27" t="s">
        <v>2826</v>
      </c>
      <c r="H85" s="28">
        <v>40575</v>
      </c>
      <c r="I85" s="29">
        <v>4.755369</v>
      </c>
      <c r="J85" s="28" t="s">
        <v>3241</v>
      </c>
    </row>
    <row r="86" spans="1:10" x14ac:dyDescent="0.3">
      <c r="A86" s="26">
        <v>2011</v>
      </c>
      <c r="B86" s="27" t="s">
        <v>3084</v>
      </c>
      <c r="C86" s="27" t="s">
        <v>3085</v>
      </c>
      <c r="D86" s="27" t="s">
        <v>3086</v>
      </c>
      <c r="E86" s="27" t="s">
        <v>3025</v>
      </c>
      <c r="F86" s="27" t="s">
        <v>3087</v>
      </c>
      <c r="G86" s="27" t="s">
        <v>2788</v>
      </c>
      <c r="H86" s="28">
        <v>40575</v>
      </c>
      <c r="I86" s="29">
        <v>0</v>
      </c>
      <c r="J86" s="28" t="s">
        <v>3241</v>
      </c>
    </row>
    <row r="87" spans="1:10" x14ac:dyDescent="0.3">
      <c r="A87" s="26">
        <v>2011</v>
      </c>
      <c r="B87" s="27" t="s">
        <v>3084</v>
      </c>
      <c r="C87" s="27" t="s">
        <v>3085</v>
      </c>
      <c r="D87" s="27" t="s">
        <v>3088</v>
      </c>
      <c r="E87" s="27" t="s">
        <v>3025</v>
      </c>
      <c r="F87" s="27" t="s">
        <v>3087</v>
      </c>
      <c r="G87" s="27" t="s">
        <v>2788</v>
      </c>
      <c r="H87" s="28">
        <v>40575</v>
      </c>
      <c r="I87" s="29">
        <v>0</v>
      </c>
      <c r="J87" s="28" t="s">
        <v>3241</v>
      </c>
    </row>
    <row r="88" spans="1:10" x14ac:dyDescent="0.3">
      <c r="A88" s="26">
        <v>2011</v>
      </c>
      <c r="B88" s="27" t="s">
        <v>3089</v>
      </c>
      <c r="C88" s="27" t="s">
        <v>3090</v>
      </c>
      <c r="D88" s="27" t="s">
        <v>3089</v>
      </c>
      <c r="E88" s="27" t="s">
        <v>6117</v>
      </c>
      <c r="F88" s="27" t="s">
        <v>2815</v>
      </c>
      <c r="G88" s="27" t="s">
        <v>2816</v>
      </c>
      <c r="H88" s="28">
        <v>40575</v>
      </c>
      <c r="I88" s="29">
        <v>3.8882070000000013</v>
      </c>
      <c r="J88" s="28" t="s">
        <v>3241</v>
      </c>
    </row>
    <row r="89" spans="1:10" x14ac:dyDescent="0.3">
      <c r="A89" s="26">
        <v>2011</v>
      </c>
      <c r="B89" s="27" t="s">
        <v>3091</v>
      </c>
      <c r="C89" s="27" t="s">
        <v>3092</v>
      </c>
      <c r="D89" s="27" t="s">
        <v>3093</v>
      </c>
      <c r="E89" s="27" t="s">
        <v>3063</v>
      </c>
      <c r="F89" s="27" t="s">
        <v>3094</v>
      </c>
      <c r="G89" s="27" t="s">
        <v>2965</v>
      </c>
      <c r="H89" s="28">
        <v>40575</v>
      </c>
      <c r="I89" s="29">
        <v>5.9959979999999984</v>
      </c>
      <c r="J89" s="28" t="s">
        <v>3241</v>
      </c>
    </row>
    <row r="90" spans="1:10" x14ac:dyDescent="0.3">
      <c r="A90" s="26">
        <v>2011</v>
      </c>
      <c r="B90" s="27" t="s">
        <v>3095</v>
      </c>
      <c r="C90" s="27" t="s">
        <v>3096</v>
      </c>
      <c r="D90" s="27" t="s">
        <v>3095</v>
      </c>
      <c r="E90" s="27" t="s">
        <v>6117</v>
      </c>
      <c r="F90" s="27" t="s">
        <v>3034</v>
      </c>
      <c r="G90" s="27" t="s">
        <v>2999</v>
      </c>
      <c r="H90" s="28">
        <v>40575</v>
      </c>
      <c r="I90" s="29">
        <v>4.271109</v>
      </c>
      <c r="J90" s="28" t="s">
        <v>3241</v>
      </c>
    </row>
    <row r="91" spans="1:10" x14ac:dyDescent="0.3">
      <c r="A91" s="26">
        <v>2011</v>
      </c>
      <c r="B91" s="27" t="s">
        <v>3097</v>
      </c>
      <c r="C91" s="27" t="s">
        <v>3098</v>
      </c>
      <c r="D91" s="27" t="s">
        <v>3097</v>
      </c>
      <c r="E91" s="27" t="s">
        <v>6117</v>
      </c>
      <c r="F91" s="27" t="s">
        <v>2825</v>
      </c>
      <c r="G91" s="27" t="s">
        <v>2850</v>
      </c>
      <c r="H91" s="28">
        <v>40575</v>
      </c>
      <c r="I91" s="29">
        <v>6.8416829999999997</v>
      </c>
      <c r="J91" s="28" t="s">
        <v>3241</v>
      </c>
    </row>
    <row r="92" spans="1:10" x14ac:dyDescent="0.3">
      <c r="A92" s="26">
        <v>2011</v>
      </c>
      <c r="B92" s="27" t="s">
        <v>3099</v>
      </c>
      <c r="C92" s="27" t="s">
        <v>3100</v>
      </c>
      <c r="D92" s="27" t="s">
        <v>3099</v>
      </c>
      <c r="E92" s="27" t="s">
        <v>6117</v>
      </c>
      <c r="F92" s="27" t="s">
        <v>2815</v>
      </c>
      <c r="G92" s="27" t="s">
        <v>2816</v>
      </c>
      <c r="H92" s="28">
        <v>40575</v>
      </c>
      <c r="I92" s="29">
        <v>6.771290999999998</v>
      </c>
      <c r="J92" s="28" t="s">
        <v>3241</v>
      </c>
    </row>
    <row r="93" spans="1:10" x14ac:dyDescent="0.3">
      <c r="A93" s="26">
        <v>2011</v>
      </c>
      <c r="B93" s="27" t="s">
        <v>3101</v>
      </c>
      <c r="C93" s="27" t="s">
        <v>3102</v>
      </c>
      <c r="D93" s="27" t="s">
        <v>3101</v>
      </c>
      <c r="E93" s="27" t="s">
        <v>6117</v>
      </c>
      <c r="F93" s="27" t="s">
        <v>3034</v>
      </c>
      <c r="G93" s="27" t="s">
        <v>3074</v>
      </c>
      <c r="H93" s="28">
        <v>40575</v>
      </c>
      <c r="I93" s="29">
        <v>10.581429999999999</v>
      </c>
      <c r="J93" s="28" t="s">
        <v>3241</v>
      </c>
    </row>
    <row r="94" spans="1:10" x14ac:dyDescent="0.3">
      <c r="A94" s="26">
        <v>2011</v>
      </c>
      <c r="B94" s="27" t="s">
        <v>3103</v>
      </c>
      <c r="C94" s="27" t="s">
        <v>3104</v>
      </c>
      <c r="D94" s="27" t="s">
        <v>3103</v>
      </c>
      <c r="E94" s="27" t="s">
        <v>6117</v>
      </c>
      <c r="F94" s="27" t="s">
        <v>3034</v>
      </c>
      <c r="G94" s="27" t="s">
        <v>2923</v>
      </c>
      <c r="H94" s="28">
        <v>40575</v>
      </c>
      <c r="I94" s="29">
        <v>0</v>
      </c>
      <c r="J94" s="28" t="s">
        <v>3241</v>
      </c>
    </row>
    <row r="95" spans="1:10" x14ac:dyDescent="0.3">
      <c r="A95" s="26">
        <v>2011</v>
      </c>
      <c r="B95" s="27" t="s">
        <v>3105</v>
      </c>
      <c r="C95" s="27" t="s">
        <v>3106</v>
      </c>
      <c r="D95" s="27" t="s">
        <v>3105</v>
      </c>
      <c r="E95" s="27" t="s">
        <v>6117</v>
      </c>
      <c r="F95" s="27" t="s">
        <v>2798</v>
      </c>
      <c r="G95" s="27" t="s">
        <v>2803</v>
      </c>
      <c r="H95" s="28">
        <v>40575</v>
      </c>
      <c r="I95" s="29">
        <v>0</v>
      </c>
      <c r="J95" s="28" t="s">
        <v>3241</v>
      </c>
    </row>
    <row r="96" spans="1:10" x14ac:dyDescent="0.3">
      <c r="A96" s="26">
        <v>2011</v>
      </c>
      <c r="B96" s="27" t="s">
        <v>3107</v>
      </c>
      <c r="C96" s="27" t="s">
        <v>3108</v>
      </c>
      <c r="D96" s="27" t="s">
        <v>3108</v>
      </c>
      <c r="E96" s="27" t="s">
        <v>6117</v>
      </c>
      <c r="F96" s="27" t="s">
        <v>3026</v>
      </c>
      <c r="G96" s="27" t="s">
        <v>2936</v>
      </c>
      <c r="H96" s="28">
        <v>40575</v>
      </c>
      <c r="I96" s="29">
        <v>6.8853000000000011E-2</v>
      </c>
      <c r="J96" s="28" t="s">
        <v>3241</v>
      </c>
    </row>
    <row r="97" spans="1:10" x14ac:dyDescent="0.3">
      <c r="A97" s="26">
        <v>2011</v>
      </c>
      <c r="B97" s="27" t="s">
        <v>3109</v>
      </c>
      <c r="C97" s="27" t="s">
        <v>3110</v>
      </c>
      <c r="D97" s="27" t="s">
        <v>3109</v>
      </c>
      <c r="E97" s="27" t="s">
        <v>3111</v>
      </c>
      <c r="F97" s="27" t="s">
        <v>2825</v>
      </c>
      <c r="G97" s="27" t="s">
        <v>2850</v>
      </c>
      <c r="H97" s="28">
        <v>40575</v>
      </c>
      <c r="I97" s="29">
        <v>5.3499999999999999E-4</v>
      </c>
      <c r="J97" s="28" t="s">
        <v>3241</v>
      </c>
    </row>
    <row r="98" spans="1:10" x14ac:dyDescent="0.3">
      <c r="A98" s="26">
        <v>2011</v>
      </c>
      <c r="B98" s="27" t="s">
        <v>3112</v>
      </c>
      <c r="C98" s="27" t="s">
        <v>3113</v>
      </c>
      <c r="D98" s="27" t="s">
        <v>3112</v>
      </c>
      <c r="E98" s="27" t="s">
        <v>6117</v>
      </c>
      <c r="F98" s="27" t="s">
        <v>2825</v>
      </c>
      <c r="G98" s="27" t="s">
        <v>2826</v>
      </c>
      <c r="H98" s="28">
        <v>40575</v>
      </c>
      <c r="I98" s="29">
        <v>0</v>
      </c>
      <c r="J98" s="28" t="s">
        <v>3241</v>
      </c>
    </row>
    <row r="99" spans="1:10" x14ac:dyDescent="0.3">
      <c r="A99" s="26">
        <v>2011</v>
      </c>
      <c r="B99" s="27" t="s">
        <v>3114</v>
      </c>
      <c r="C99" s="27" t="s">
        <v>3115</v>
      </c>
      <c r="D99" s="27" t="s">
        <v>3116</v>
      </c>
      <c r="E99" s="27" t="s">
        <v>3025</v>
      </c>
      <c r="F99" s="27" t="s">
        <v>3026</v>
      </c>
      <c r="G99" s="27" t="s">
        <v>2788</v>
      </c>
      <c r="H99" s="28">
        <v>40575</v>
      </c>
      <c r="I99" s="29">
        <v>0</v>
      </c>
      <c r="J99" s="28" t="s">
        <v>3241</v>
      </c>
    </row>
    <row r="100" spans="1:10" x14ac:dyDescent="0.3">
      <c r="A100" s="26">
        <v>2011</v>
      </c>
      <c r="B100" s="27" t="s">
        <v>3117</v>
      </c>
      <c r="C100" s="27" t="s">
        <v>3118</v>
      </c>
      <c r="D100" s="27" t="s">
        <v>3117</v>
      </c>
      <c r="E100" s="27" t="s">
        <v>6117</v>
      </c>
      <c r="F100" s="27" t="s">
        <v>2815</v>
      </c>
      <c r="G100" s="27" t="s">
        <v>2816</v>
      </c>
      <c r="H100" s="28">
        <v>40575</v>
      </c>
      <c r="I100" s="29">
        <v>3.8478590000000001</v>
      </c>
      <c r="J100" s="28" t="s">
        <v>3241</v>
      </c>
    </row>
    <row r="101" spans="1:10" x14ac:dyDescent="0.3">
      <c r="A101" s="26">
        <v>2011</v>
      </c>
      <c r="B101" s="27" t="s">
        <v>3119</v>
      </c>
      <c r="C101" s="27" t="s">
        <v>3120</v>
      </c>
      <c r="D101" s="27" t="s">
        <v>3119</v>
      </c>
      <c r="E101" s="27" t="s">
        <v>6117</v>
      </c>
      <c r="F101" s="27" t="s">
        <v>3034</v>
      </c>
      <c r="G101" s="27" t="s">
        <v>2840</v>
      </c>
      <c r="H101" s="28">
        <v>40575</v>
      </c>
      <c r="I101" s="29">
        <v>5.981755999999999</v>
      </c>
      <c r="J101" s="28" t="s">
        <v>3241</v>
      </c>
    </row>
    <row r="102" spans="1:10" x14ac:dyDescent="0.3">
      <c r="A102" s="26">
        <v>2011</v>
      </c>
      <c r="B102" s="27" t="s">
        <v>3121</v>
      </c>
      <c r="C102" s="27" t="s">
        <v>3122</v>
      </c>
      <c r="D102" s="27" t="s">
        <v>3121</v>
      </c>
      <c r="E102" s="27" t="s">
        <v>6117</v>
      </c>
      <c r="F102" s="27" t="s">
        <v>2825</v>
      </c>
      <c r="G102" s="27" t="s">
        <v>2850</v>
      </c>
      <c r="H102" s="28">
        <v>40575</v>
      </c>
      <c r="I102" s="29">
        <v>19.80910999999999</v>
      </c>
      <c r="J102" s="28" t="s">
        <v>3241</v>
      </c>
    </row>
    <row r="103" spans="1:10" x14ac:dyDescent="0.3">
      <c r="A103" s="26">
        <v>2011</v>
      </c>
      <c r="B103" s="27" t="s">
        <v>3022</v>
      </c>
      <c r="C103" s="27" t="s">
        <v>3023</v>
      </c>
      <c r="D103" s="27" t="s">
        <v>3024</v>
      </c>
      <c r="E103" s="27" t="s">
        <v>3025</v>
      </c>
      <c r="F103" s="27" t="s">
        <v>3026</v>
      </c>
      <c r="G103" s="27" t="s">
        <v>2788</v>
      </c>
      <c r="H103" s="28">
        <v>40603</v>
      </c>
      <c r="I103" s="29">
        <v>0</v>
      </c>
      <c r="J103" s="28" t="s">
        <v>3241</v>
      </c>
    </row>
    <row r="104" spans="1:10" x14ac:dyDescent="0.3">
      <c r="A104" s="26">
        <v>2011</v>
      </c>
      <c r="B104" s="27" t="s">
        <v>3022</v>
      </c>
      <c r="C104" s="27" t="s">
        <v>3023</v>
      </c>
      <c r="D104" s="27" t="s">
        <v>3027</v>
      </c>
      <c r="E104" s="27" t="s">
        <v>3025</v>
      </c>
      <c r="F104" s="27" t="s">
        <v>3026</v>
      </c>
      <c r="G104" s="27" t="s">
        <v>2788</v>
      </c>
      <c r="H104" s="28">
        <v>40603</v>
      </c>
      <c r="I104" s="29">
        <v>0</v>
      </c>
      <c r="J104" s="28" t="s">
        <v>3241</v>
      </c>
    </row>
    <row r="105" spans="1:10" x14ac:dyDescent="0.3">
      <c r="A105" s="26">
        <v>2011</v>
      </c>
      <c r="B105" s="27" t="s">
        <v>3028</v>
      </c>
      <c r="C105" s="27" t="s">
        <v>3029</v>
      </c>
      <c r="D105" s="27" t="s">
        <v>3028</v>
      </c>
      <c r="E105" s="27" t="s">
        <v>6117</v>
      </c>
      <c r="F105" s="27" t="s">
        <v>3030</v>
      </c>
      <c r="G105" s="27" t="s">
        <v>2812</v>
      </c>
      <c r="H105" s="28">
        <v>40603</v>
      </c>
      <c r="I105" s="29">
        <v>11.710420000000001</v>
      </c>
      <c r="J105" s="28" t="s">
        <v>3241</v>
      </c>
    </row>
    <row r="106" spans="1:10" x14ac:dyDescent="0.3">
      <c r="A106" s="26">
        <v>2011</v>
      </c>
      <c r="B106" s="27" t="s">
        <v>3031</v>
      </c>
      <c r="C106" s="27" t="s">
        <v>3032</v>
      </c>
      <c r="D106" s="27" t="s">
        <v>3031</v>
      </c>
      <c r="E106" s="27" t="s">
        <v>3033</v>
      </c>
      <c r="F106" s="27" t="s">
        <v>3034</v>
      </c>
      <c r="G106" s="27" t="s">
        <v>2821</v>
      </c>
      <c r="H106" s="28">
        <v>40603</v>
      </c>
      <c r="I106" s="29">
        <v>0.71762199999999998</v>
      </c>
      <c r="J106" s="28" t="s">
        <v>3241</v>
      </c>
    </row>
    <row r="107" spans="1:10" x14ac:dyDescent="0.3">
      <c r="A107" s="26">
        <v>2011</v>
      </c>
      <c r="B107" s="27" t="s">
        <v>3035</v>
      </c>
      <c r="C107" s="27" t="s">
        <v>3036</v>
      </c>
      <c r="D107" s="27" t="s">
        <v>3035</v>
      </c>
      <c r="E107" s="27" t="s">
        <v>6117</v>
      </c>
      <c r="F107" s="27" t="s">
        <v>2825</v>
      </c>
      <c r="G107" s="27" t="s">
        <v>2826</v>
      </c>
      <c r="H107" s="28">
        <v>40603</v>
      </c>
      <c r="I107" s="29">
        <v>0</v>
      </c>
      <c r="J107" s="28" t="s">
        <v>3241</v>
      </c>
    </row>
    <row r="108" spans="1:10" x14ac:dyDescent="0.3">
      <c r="A108" s="26">
        <v>2011</v>
      </c>
      <c r="B108" s="27" t="s">
        <v>3037</v>
      </c>
      <c r="C108" s="27" t="s">
        <v>3038</v>
      </c>
      <c r="D108" s="27" t="s">
        <v>3037</v>
      </c>
      <c r="E108" s="27" t="s">
        <v>6117</v>
      </c>
      <c r="F108" s="27" t="s">
        <v>3034</v>
      </c>
      <c r="G108" s="27" t="s">
        <v>2999</v>
      </c>
      <c r="H108" s="28">
        <v>40603</v>
      </c>
      <c r="I108" s="29">
        <v>8.0862170000000031</v>
      </c>
      <c r="J108" s="28" t="s">
        <v>3241</v>
      </c>
    </row>
    <row r="109" spans="1:10" x14ac:dyDescent="0.3">
      <c r="A109" s="26">
        <v>2011</v>
      </c>
      <c r="B109" s="27" t="s">
        <v>3039</v>
      </c>
      <c r="C109" s="27" t="s">
        <v>3040</v>
      </c>
      <c r="D109" s="27" t="s">
        <v>3039</v>
      </c>
      <c r="E109" s="27" t="s">
        <v>6117</v>
      </c>
      <c r="F109" s="27" t="s">
        <v>2815</v>
      </c>
      <c r="G109" s="27" t="s">
        <v>2816</v>
      </c>
      <c r="H109" s="28">
        <v>40603</v>
      </c>
      <c r="I109" s="29">
        <v>0.92798599999999998</v>
      </c>
      <c r="J109" s="28" t="s">
        <v>3241</v>
      </c>
    </row>
    <row r="110" spans="1:10" x14ac:dyDescent="0.3">
      <c r="A110" s="26">
        <v>2011</v>
      </c>
      <c r="B110" s="27" t="s">
        <v>3041</v>
      </c>
      <c r="C110" s="27" t="s">
        <v>3042</v>
      </c>
      <c r="D110" s="27" t="s">
        <v>3041</v>
      </c>
      <c r="E110" s="27" t="s">
        <v>6117</v>
      </c>
      <c r="F110" s="27" t="s">
        <v>2825</v>
      </c>
      <c r="G110" s="27" t="s">
        <v>2826</v>
      </c>
      <c r="H110" s="28">
        <v>40603</v>
      </c>
      <c r="I110" s="29">
        <v>4.9428979999999996</v>
      </c>
      <c r="J110" s="28" t="s">
        <v>3241</v>
      </c>
    </row>
    <row r="111" spans="1:10" x14ac:dyDescent="0.3">
      <c r="A111" s="26">
        <v>2011</v>
      </c>
      <c r="B111" s="27" t="s">
        <v>3043</v>
      </c>
      <c r="C111" s="27" t="s">
        <v>3044</v>
      </c>
      <c r="D111" s="27" t="s">
        <v>3043</v>
      </c>
      <c r="E111" s="27" t="s">
        <v>6117</v>
      </c>
      <c r="F111" s="27" t="s">
        <v>2815</v>
      </c>
      <c r="G111" s="27" t="s">
        <v>2816</v>
      </c>
      <c r="H111" s="28">
        <v>40603</v>
      </c>
      <c r="I111" s="29">
        <v>8.3994139999999984</v>
      </c>
      <c r="J111" s="28" t="s">
        <v>3241</v>
      </c>
    </row>
    <row r="112" spans="1:10" x14ac:dyDescent="0.3">
      <c r="A112" s="26">
        <v>2011</v>
      </c>
      <c r="B112" s="27" t="s">
        <v>3045</v>
      </c>
      <c r="C112" s="27" t="s">
        <v>3046</v>
      </c>
      <c r="D112" s="27" t="s">
        <v>3045</v>
      </c>
      <c r="E112" s="27" t="s">
        <v>6117</v>
      </c>
      <c r="F112" s="27" t="s">
        <v>2815</v>
      </c>
      <c r="G112" s="27" t="s">
        <v>2816</v>
      </c>
      <c r="H112" s="28">
        <v>40603</v>
      </c>
      <c r="I112" s="29">
        <v>2.9225000000000001E-2</v>
      </c>
      <c r="J112" s="28" t="s">
        <v>3241</v>
      </c>
    </row>
    <row r="113" spans="1:10" x14ac:dyDescent="0.3">
      <c r="A113" s="26">
        <v>2011</v>
      </c>
      <c r="B113" s="27" t="s">
        <v>3047</v>
      </c>
      <c r="C113" s="27" t="s">
        <v>3048</v>
      </c>
      <c r="D113" s="27" t="s">
        <v>3047</v>
      </c>
      <c r="E113" s="27" t="s">
        <v>6117</v>
      </c>
      <c r="F113" s="27" t="s">
        <v>2825</v>
      </c>
      <c r="G113" s="27" t="s">
        <v>2826</v>
      </c>
      <c r="H113" s="28">
        <v>40603</v>
      </c>
      <c r="I113" s="29">
        <v>0</v>
      </c>
      <c r="J113" s="28" t="s">
        <v>3241</v>
      </c>
    </row>
    <row r="114" spans="1:10" x14ac:dyDescent="0.3">
      <c r="A114" s="26">
        <v>2011</v>
      </c>
      <c r="B114" s="27" t="s">
        <v>3049</v>
      </c>
      <c r="C114" s="27" t="s">
        <v>3050</v>
      </c>
      <c r="D114" s="27" t="s">
        <v>3049</v>
      </c>
      <c r="E114" s="27" t="s">
        <v>6117</v>
      </c>
      <c r="F114" s="27" t="s">
        <v>2825</v>
      </c>
      <c r="G114" s="27" t="s">
        <v>2850</v>
      </c>
      <c r="H114" s="28">
        <v>40603</v>
      </c>
      <c r="I114" s="29">
        <v>1.0361310000000004</v>
      </c>
      <c r="J114" s="28" t="s">
        <v>3241</v>
      </c>
    </row>
    <row r="115" spans="1:10" x14ac:dyDescent="0.3">
      <c r="A115" s="26">
        <v>2011</v>
      </c>
      <c r="B115" s="27" t="s">
        <v>3051</v>
      </c>
      <c r="C115" s="27" t="s">
        <v>3051</v>
      </c>
      <c r="D115" s="27" t="s">
        <v>3051</v>
      </c>
      <c r="E115" s="27" t="s">
        <v>6118</v>
      </c>
      <c r="F115" s="27" t="s">
        <v>3051</v>
      </c>
      <c r="G115" s="27" t="s">
        <v>3051</v>
      </c>
      <c r="H115" s="28">
        <v>40603</v>
      </c>
      <c r="I115" s="29">
        <v>9854.991</v>
      </c>
      <c r="J115" s="28" t="s">
        <v>3241</v>
      </c>
    </row>
    <row r="116" spans="1:10" x14ac:dyDescent="0.3">
      <c r="A116" s="26">
        <v>2011</v>
      </c>
      <c r="B116" s="27" t="s">
        <v>3052</v>
      </c>
      <c r="C116" s="27" t="s">
        <v>3053</v>
      </c>
      <c r="D116" s="27" t="s">
        <v>3052</v>
      </c>
      <c r="E116" s="27" t="s">
        <v>3033</v>
      </c>
      <c r="F116" s="27" t="s">
        <v>2807</v>
      </c>
      <c r="G116" s="27" t="s">
        <v>2812</v>
      </c>
      <c r="H116" s="28">
        <v>40603</v>
      </c>
      <c r="I116" s="29">
        <v>0</v>
      </c>
      <c r="J116" s="28" t="s">
        <v>3241</v>
      </c>
    </row>
    <row r="117" spans="1:10" x14ac:dyDescent="0.3">
      <c r="A117" s="26">
        <v>2011</v>
      </c>
      <c r="B117" s="27" t="s">
        <v>3054</v>
      </c>
      <c r="C117" s="27" t="s">
        <v>3055</v>
      </c>
      <c r="D117" s="27" t="s">
        <v>3054</v>
      </c>
      <c r="E117" s="27" t="s">
        <v>6117</v>
      </c>
      <c r="F117" s="27" t="s">
        <v>3034</v>
      </c>
      <c r="G117" s="27" t="s">
        <v>2999</v>
      </c>
      <c r="H117" s="28">
        <v>40603</v>
      </c>
      <c r="I117" s="29">
        <v>12.196280999999999</v>
      </c>
      <c r="J117" s="28" t="s">
        <v>3241</v>
      </c>
    </row>
    <row r="118" spans="1:10" x14ac:dyDescent="0.3">
      <c r="A118" s="26">
        <v>2011</v>
      </c>
      <c r="B118" s="27" t="s">
        <v>3056</v>
      </c>
      <c r="C118" s="27" t="s">
        <v>3057</v>
      </c>
      <c r="D118" s="27" t="s">
        <v>3056</v>
      </c>
      <c r="E118" s="27" t="s">
        <v>6117</v>
      </c>
      <c r="F118" s="27" t="s">
        <v>2825</v>
      </c>
      <c r="G118" s="27" t="s">
        <v>2826</v>
      </c>
      <c r="H118" s="28">
        <v>40603</v>
      </c>
      <c r="I118" s="29">
        <v>3.4327650000000007</v>
      </c>
      <c r="J118" s="28" t="s">
        <v>3241</v>
      </c>
    </row>
    <row r="119" spans="1:10" x14ac:dyDescent="0.3">
      <c r="A119" s="26">
        <v>2011</v>
      </c>
      <c r="B119" s="27" t="s">
        <v>3058</v>
      </c>
      <c r="C119" s="27" t="s">
        <v>3059</v>
      </c>
      <c r="D119" s="27" t="s">
        <v>3058</v>
      </c>
      <c r="E119" s="27" t="s">
        <v>6117</v>
      </c>
      <c r="F119" s="27" t="s">
        <v>2815</v>
      </c>
      <c r="G119" s="27" t="s">
        <v>2816</v>
      </c>
      <c r="H119" s="28">
        <v>40603</v>
      </c>
      <c r="I119" s="29">
        <v>8.2409749999999988</v>
      </c>
      <c r="J119" s="28" t="s">
        <v>3241</v>
      </c>
    </row>
    <row r="120" spans="1:10" x14ac:dyDescent="0.3">
      <c r="A120" s="26">
        <v>2011</v>
      </c>
      <c r="B120" s="27" t="s">
        <v>3060</v>
      </c>
      <c r="C120" s="27" t="s">
        <v>3061</v>
      </c>
      <c r="D120" s="27" t="s">
        <v>3062</v>
      </c>
      <c r="E120" s="27" t="s">
        <v>3063</v>
      </c>
      <c r="F120" s="27" t="s">
        <v>3034</v>
      </c>
      <c r="G120" s="27" t="s">
        <v>2999</v>
      </c>
      <c r="H120" s="28">
        <v>40603</v>
      </c>
      <c r="I120" s="29">
        <v>0</v>
      </c>
      <c r="J120" s="28" t="s">
        <v>3241</v>
      </c>
    </row>
    <row r="121" spans="1:10" x14ac:dyDescent="0.3">
      <c r="A121" s="26">
        <v>2011</v>
      </c>
      <c r="B121" s="27" t="s">
        <v>3064</v>
      </c>
      <c r="C121" s="27" t="s">
        <v>3065</v>
      </c>
      <c r="D121" s="27" t="s">
        <v>3066</v>
      </c>
      <c r="E121" s="27" t="s">
        <v>3025</v>
      </c>
      <c r="F121" s="27" t="s">
        <v>2825</v>
      </c>
      <c r="G121" s="27" t="s">
        <v>2826</v>
      </c>
      <c r="H121" s="28">
        <v>40603</v>
      </c>
      <c r="I121" s="29">
        <v>0</v>
      </c>
      <c r="J121" s="28" t="s">
        <v>3241</v>
      </c>
    </row>
    <row r="122" spans="1:10" x14ac:dyDescent="0.3">
      <c r="A122" s="26">
        <v>2011</v>
      </c>
      <c r="B122" s="27" t="s">
        <v>3064</v>
      </c>
      <c r="C122" s="27" t="s">
        <v>3065</v>
      </c>
      <c r="D122" s="27" t="s">
        <v>3067</v>
      </c>
      <c r="E122" s="27" t="s">
        <v>3025</v>
      </c>
      <c r="F122" s="27" t="s">
        <v>2825</v>
      </c>
      <c r="G122" s="27" t="s">
        <v>2826</v>
      </c>
      <c r="H122" s="28">
        <v>40603</v>
      </c>
      <c r="I122" s="29">
        <v>0</v>
      </c>
      <c r="J122" s="28" t="s">
        <v>3241</v>
      </c>
    </row>
    <row r="123" spans="1:10" x14ac:dyDescent="0.3">
      <c r="A123" s="26">
        <v>2011</v>
      </c>
      <c r="B123" s="27" t="s">
        <v>3068</v>
      </c>
      <c r="C123" s="27" t="s">
        <v>3069</v>
      </c>
      <c r="D123" s="27" t="s">
        <v>3068</v>
      </c>
      <c r="E123" s="27" t="s">
        <v>6117</v>
      </c>
      <c r="F123" s="27" t="s">
        <v>3034</v>
      </c>
      <c r="G123" s="27" t="s">
        <v>2923</v>
      </c>
      <c r="H123" s="28">
        <v>40603</v>
      </c>
      <c r="I123" s="29">
        <v>10.097687000000002</v>
      </c>
      <c r="J123" s="28" t="s">
        <v>3241</v>
      </c>
    </row>
    <row r="124" spans="1:10" x14ac:dyDescent="0.3">
      <c r="A124" s="26">
        <v>2011</v>
      </c>
      <c r="B124" s="27" t="s">
        <v>3070</v>
      </c>
      <c r="C124" s="27" t="s">
        <v>3071</v>
      </c>
      <c r="D124" s="27" t="s">
        <v>3070</v>
      </c>
      <c r="E124" s="27" t="s">
        <v>6117</v>
      </c>
      <c r="F124" s="27" t="s">
        <v>2815</v>
      </c>
      <c r="G124" s="27" t="s">
        <v>2816</v>
      </c>
      <c r="H124" s="28">
        <v>40603</v>
      </c>
      <c r="I124" s="29">
        <v>0</v>
      </c>
      <c r="J124" s="28" t="s">
        <v>3241</v>
      </c>
    </row>
    <row r="125" spans="1:10" x14ac:dyDescent="0.3">
      <c r="A125" s="26">
        <v>2011</v>
      </c>
      <c r="B125" s="27" t="s">
        <v>3072</v>
      </c>
      <c r="C125" s="27" t="s">
        <v>3073</v>
      </c>
      <c r="D125" s="27" t="s">
        <v>3072</v>
      </c>
      <c r="E125" s="27" t="s">
        <v>6117</v>
      </c>
      <c r="F125" s="27" t="s">
        <v>3034</v>
      </c>
      <c r="G125" s="27" t="s">
        <v>3074</v>
      </c>
      <c r="H125" s="28">
        <v>40603</v>
      </c>
      <c r="I125" s="29">
        <v>1.3178339999999999</v>
      </c>
      <c r="J125" s="28" t="s">
        <v>3241</v>
      </c>
    </row>
    <row r="126" spans="1:10" x14ac:dyDescent="0.3">
      <c r="A126" s="26">
        <v>2011</v>
      </c>
      <c r="B126" s="27" t="s">
        <v>3075</v>
      </c>
      <c r="C126" s="27" t="s">
        <v>3076</v>
      </c>
      <c r="D126" s="27" t="s">
        <v>3075</v>
      </c>
      <c r="E126" s="27" t="s">
        <v>6117</v>
      </c>
      <c r="F126" s="27" t="s">
        <v>2815</v>
      </c>
      <c r="G126" s="27" t="s">
        <v>2816</v>
      </c>
      <c r="H126" s="28">
        <v>40603</v>
      </c>
      <c r="I126" s="29">
        <v>1.8161270000000003</v>
      </c>
      <c r="J126" s="28" t="s">
        <v>3241</v>
      </c>
    </row>
    <row r="127" spans="1:10" x14ac:dyDescent="0.3">
      <c r="A127" s="26">
        <v>2011</v>
      </c>
      <c r="B127" s="27" t="s">
        <v>3077</v>
      </c>
      <c r="C127" s="27" t="s">
        <v>3078</v>
      </c>
      <c r="D127" s="27" t="s">
        <v>3077</v>
      </c>
      <c r="E127" s="27" t="s">
        <v>3033</v>
      </c>
      <c r="F127" s="27" t="s">
        <v>2788</v>
      </c>
      <c r="G127" s="27" t="s">
        <v>2788</v>
      </c>
      <c r="H127" s="28">
        <v>40603</v>
      </c>
      <c r="I127" s="29">
        <v>9.6790000000000001E-3</v>
      </c>
      <c r="J127" s="28" t="s">
        <v>3241</v>
      </c>
    </row>
    <row r="128" spans="1:10" x14ac:dyDescent="0.3">
      <c r="A128" s="26">
        <v>2011</v>
      </c>
      <c r="B128" s="27" t="s">
        <v>3079</v>
      </c>
      <c r="C128" s="27" t="s">
        <v>3080</v>
      </c>
      <c r="D128" s="27" t="s">
        <v>3081</v>
      </c>
      <c r="E128" s="27" t="s">
        <v>3063</v>
      </c>
      <c r="F128" s="27" t="s">
        <v>2788</v>
      </c>
      <c r="G128" s="27" t="s">
        <v>2788</v>
      </c>
      <c r="H128" s="28">
        <v>40603</v>
      </c>
      <c r="I128" s="29">
        <v>0</v>
      </c>
      <c r="J128" s="28" t="s">
        <v>3241</v>
      </c>
    </row>
    <row r="129" spans="1:10" x14ac:dyDescent="0.3">
      <c r="A129" s="26">
        <v>2011</v>
      </c>
      <c r="B129" s="27" t="s">
        <v>3082</v>
      </c>
      <c r="C129" s="27" t="s">
        <v>3083</v>
      </c>
      <c r="D129" s="27" t="s">
        <v>3082</v>
      </c>
      <c r="E129" s="27" t="s">
        <v>6117</v>
      </c>
      <c r="F129" s="27" t="s">
        <v>2825</v>
      </c>
      <c r="G129" s="27" t="s">
        <v>2826</v>
      </c>
      <c r="H129" s="28">
        <v>40603</v>
      </c>
      <c r="I129" s="29">
        <v>6.4392429999999985</v>
      </c>
      <c r="J129" s="28" t="s">
        <v>3241</v>
      </c>
    </row>
    <row r="130" spans="1:10" x14ac:dyDescent="0.3">
      <c r="A130" s="26">
        <v>2011</v>
      </c>
      <c r="B130" s="27" t="s">
        <v>3084</v>
      </c>
      <c r="C130" s="27" t="s">
        <v>3085</v>
      </c>
      <c r="D130" s="27" t="s">
        <v>3086</v>
      </c>
      <c r="E130" s="27" t="s">
        <v>3025</v>
      </c>
      <c r="F130" s="27" t="s">
        <v>3087</v>
      </c>
      <c r="G130" s="27" t="s">
        <v>2788</v>
      </c>
      <c r="H130" s="28">
        <v>40603</v>
      </c>
      <c r="I130" s="29">
        <v>0</v>
      </c>
      <c r="J130" s="28" t="s">
        <v>3241</v>
      </c>
    </row>
    <row r="131" spans="1:10" x14ac:dyDescent="0.3">
      <c r="A131" s="26">
        <v>2011</v>
      </c>
      <c r="B131" s="27" t="s">
        <v>3084</v>
      </c>
      <c r="C131" s="27" t="s">
        <v>3085</v>
      </c>
      <c r="D131" s="27" t="s">
        <v>3088</v>
      </c>
      <c r="E131" s="27" t="s">
        <v>3025</v>
      </c>
      <c r="F131" s="27" t="s">
        <v>3087</v>
      </c>
      <c r="G131" s="27" t="s">
        <v>2788</v>
      </c>
      <c r="H131" s="28">
        <v>40603</v>
      </c>
      <c r="I131" s="29">
        <v>0</v>
      </c>
      <c r="J131" s="28" t="s">
        <v>3241</v>
      </c>
    </row>
    <row r="132" spans="1:10" x14ac:dyDescent="0.3">
      <c r="A132" s="26">
        <v>2011</v>
      </c>
      <c r="B132" s="27" t="s">
        <v>3089</v>
      </c>
      <c r="C132" s="27" t="s">
        <v>3090</v>
      </c>
      <c r="D132" s="27" t="s">
        <v>3089</v>
      </c>
      <c r="E132" s="27" t="s">
        <v>6117</v>
      </c>
      <c r="F132" s="27" t="s">
        <v>2815</v>
      </c>
      <c r="G132" s="27" t="s">
        <v>2816</v>
      </c>
      <c r="H132" s="28">
        <v>40603</v>
      </c>
      <c r="I132" s="29">
        <v>4.2821069999999999</v>
      </c>
      <c r="J132" s="28" t="s">
        <v>3241</v>
      </c>
    </row>
    <row r="133" spans="1:10" x14ac:dyDescent="0.3">
      <c r="A133" s="26">
        <v>2011</v>
      </c>
      <c r="B133" s="27" t="s">
        <v>3091</v>
      </c>
      <c r="C133" s="27" t="s">
        <v>3092</v>
      </c>
      <c r="D133" s="27" t="s">
        <v>3093</v>
      </c>
      <c r="E133" s="27" t="s">
        <v>3063</v>
      </c>
      <c r="F133" s="27" t="s">
        <v>3094</v>
      </c>
      <c r="G133" s="27" t="s">
        <v>2965</v>
      </c>
      <c r="H133" s="28">
        <v>40603</v>
      </c>
      <c r="I133" s="29">
        <v>6.5506129999999985</v>
      </c>
      <c r="J133" s="28" t="s">
        <v>3241</v>
      </c>
    </row>
    <row r="134" spans="1:10" x14ac:dyDescent="0.3">
      <c r="A134" s="26">
        <v>2011</v>
      </c>
      <c r="B134" s="27" t="s">
        <v>3095</v>
      </c>
      <c r="C134" s="27" t="s">
        <v>3096</v>
      </c>
      <c r="D134" s="27" t="s">
        <v>3095</v>
      </c>
      <c r="E134" s="27" t="s">
        <v>6117</v>
      </c>
      <c r="F134" s="27" t="s">
        <v>3034</v>
      </c>
      <c r="G134" s="27" t="s">
        <v>2999</v>
      </c>
      <c r="H134" s="28">
        <v>40603</v>
      </c>
      <c r="I134" s="29">
        <v>9.389939</v>
      </c>
      <c r="J134" s="28" t="s">
        <v>3241</v>
      </c>
    </row>
    <row r="135" spans="1:10" x14ac:dyDescent="0.3">
      <c r="A135" s="26">
        <v>2011</v>
      </c>
      <c r="B135" s="27" t="s">
        <v>3097</v>
      </c>
      <c r="C135" s="27" t="s">
        <v>3098</v>
      </c>
      <c r="D135" s="27" t="s">
        <v>3097</v>
      </c>
      <c r="E135" s="27" t="s">
        <v>6117</v>
      </c>
      <c r="F135" s="27" t="s">
        <v>2825</v>
      </c>
      <c r="G135" s="27" t="s">
        <v>2850</v>
      </c>
      <c r="H135" s="28">
        <v>40603</v>
      </c>
      <c r="I135" s="29">
        <v>5.3312309999999989</v>
      </c>
      <c r="J135" s="28" t="s">
        <v>3241</v>
      </c>
    </row>
    <row r="136" spans="1:10" x14ac:dyDescent="0.3">
      <c r="A136" s="26">
        <v>2011</v>
      </c>
      <c r="B136" s="27" t="s">
        <v>3099</v>
      </c>
      <c r="C136" s="27" t="s">
        <v>3100</v>
      </c>
      <c r="D136" s="27" t="s">
        <v>3099</v>
      </c>
      <c r="E136" s="27" t="s">
        <v>6117</v>
      </c>
      <c r="F136" s="27" t="s">
        <v>2815</v>
      </c>
      <c r="G136" s="27" t="s">
        <v>2816</v>
      </c>
      <c r="H136" s="28">
        <v>40603</v>
      </c>
      <c r="I136" s="29">
        <v>8.8379819999999949</v>
      </c>
      <c r="J136" s="28" t="s">
        <v>3241</v>
      </c>
    </row>
    <row r="137" spans="1:10" x14ac:dyDescent="0.3">
      <c r="A137" s="26">
        <v>2011</v>
      </c>
      <c r="B137" s="27" t="s">
        <v>3101</v>
      </c>
      <c r="C137" s="27" t="s">
        <v>3102</v>
      </c>
      <c r="D137" s="27" t="s">
        <v>3101</v>
      </c>
      <c r="E137" s="27" t="s">
        <v>6117</v>
      </c>
      <c r="F137" s="27" t="s">
        <v>3034</v>
      </c>
      <c r="G137" s="27" t="s">
        <v>3074</v>
      </c>
      <c r="H137" s="28">
        <v>40603</v>
      </c>
      <c r="I137" s="29">
        <v>11.894456999999999</v>
      </c>
      <c r="J137" s="28" t="s">
        <v>3241</v>
      </c>
    </row>
    <row r="138" spans="1:10" x14ac:dyDescent="0.3">
      <c r="A138" s="26">
        <v>2011</v>
      </c>
      <c r="B138" s="27" t="s">
        <v>3103</v>
      </c>
      <c r="C138" s="27" t="s">
        <v>3104</v>
      </c>
      <c r="D138" s="27" t="s">
        <v>3103</v>
      </c>
      <c r="E138" s="27" t="s">
        <v>6117</v>
      </c>
      <c r="F138" s="27" t="s">
        <v>3034</v>
      </c>
      <c r="G138" s="27" t="s">
        <v>2923</v>
      </c>
      <c r="H138" s="28">
        <v>40603</v>
      </c>
      <c r="I138" s="29">
        <v>0</v>
      </c>
      <c r="J138" s="28" t="s">
        <v>3241</v>
      </c>
    </row>
    <row r="139" spans="1:10" x14ac:dyDescent="0.3">
      <c r="A139" s="26">
        <v>2011</v>
      </c>
      <c r="B139" s="27" t="s">
        <v>3105</v>
      </c>
      <c r="C139" s="27" t="s">
        <v>3106</v>
      </c>
      <c r="D139" s="27" t="s">
        <v>3105</v>
      </c>
      <c r="E139" s="27" t="s">
        <v>6117</v>
      </c>
      <c r="F139" s="27" t="s">
        <v>2798</v>
      </c>
      <c r="G139" s="27" t="s">
        <v>2803</v>
      </c>
      <c r="H139" s="28">
        <v>40603</v>
      </c>
      <c r="I139" s="29">
        <v>0</v>
      </c>
      <c r="J139" s="28" t="s">
        <v>3241</v>
      </c>
    </row>
    <row r="140" spans="1:10" x14ac:dyDescent="0.3">
      <c r="A140" s="26">
        <v>2011</v>
      </c>
      <c r="B140" s="27" t="s">
        <v>3107</v>
      </c>
      <c r="C140" s="27" t="s">
        <v>3108</v>
      </c>
      <c r="D140" s="27" t="s">
        <v>3108</v>
      </c>
      <c r="E140" s="27" t="s">
        <v>6117</v>
      </c>
      <c r="F140" s="27" t="s">
        <v>3026</v>
      </c>
      <c r="G140" s="27" t="s">
        <v>2936</v>
      </c>
      <c r="H140" s="28">
        <v>40603</v>
      </c>
      <c r="I140" s="29">
        <v>9.2999999999999997E-5</v>
      </c>
      <c r="J140" s="28" t="s">
        <v>3241</v>
      </c>
    </row>
    <row r="141" spans="1:10" x14ac:dyDescent="0.3">
      <c r="A141" s="26">
        <v>2011</v>
      </c>
      <c r="B141" s="27" t="s">
        <v>3109</v>
      </c>
      <c r="C141" s="27" t="s">
        <v>3110</v>
      </c>
      <c r="D141" s="27" t="s">
        <v>3109</v>
      </c>
      <c r="E141" s="27" t="s">
        <v>3111</v>
      </c>
      <c r="F141" s="27" t="s">
        <v>2825</v>
      </c>
      <c r="G141" s="27" t="s">
        <v>2850</v>
      </c>
      <c r="H141" s="28">
        <v>40603</v>
      </c>
      <c r="I141" s="29">
        <v>7.1919999999999998E-2</v>
      </c>
      <c r="J141" s="28" t="s">
        <v>3241</v>
      </c>
    </row>
    <row r="142" spans="1:10" x14ac:dyDescent="0.3">
      <c r="A142" s="26">
        <v>2011</v>
      </c>
      <c r="B142" s="27" t="s">
        <v>3112</v>
      </c>
      <c r="C142" s="27" t="s">
        <v>3113</v>
      </c>
      <c r="D142" s="27" t="s">
        <v>3112</v>
      </c>
      <c r="E142" s="27" t="s">
        <v>6117</v>
      </c>
      <c r="F142" s="27" t="s">
        <v>2825</v>
      </c>
      <c r="G142" s="27" t="s">
        <v>2826</v>
      </c>
      <c r="H142" s="28">
        <v>40603</v>
      </c>
      <c r="I142" s="29">
        <v>0</v>
      </c>
      <c r="J142" s="28" t="s">
        <v>3241</v>
      </c>
    </row>
    <row r="143" spans="1:10" x14ac:dyDescent="0.3">
      <c r="A143" s="26">
        <v>2011</v>
      </c>
      <c r="B143" s="27" t="s">
        <v>3114</v>
      </c>
      <c r="C143" s="27" t="s">
        <v>3115</v>
      </c>
      <c r="D143" s="27" t="s">
        <v>3116</v>
      </c>
      <c r="E143" s="27" t="s">
        <v>3025</v>
      </c>
      <c r="F143" s="27" t="s">
        <v>3026</v>
      </c>
      <c r="G143" s="27" t="s">
        <v>2788</v>
      </c>
      <c r="H143" s="28">
        <v>40603</v>
      </c>
      <c r="I143" s="29">
        <v>0</v>
      </c>
      <c r="J143" s="28" t="s">
        <v>3241</v>
      </c>
    </row>
    <row r="144" spans="1:10" x14ac:dyDescent="0.3">
      <c r="A144" s="26">
        <v>2011</v>
      </c>
      <c r="B144" s="27" t="s">
        <v>3117</v>
      </c>
      <c r="C144" s="27" t="s">
        <v>3118</v>
      </c>
      <c r="D144" s="27" t="s">
        <v>3117</v>
      </c>
      <c r="E144" s="27" t="s">
        <v>6117</v>
      </c>
      <c r="F144" s="27" t="s">
        <v>2815</v>
      </c>
      <c r="G144" s="27" t="s">
        <v>2816</v>
      </c>
      <c r="H144" s="28">
        <v>40603</v>
      </c>
      <c r="I144" s="29">
        <v>4.3394779999999997</v>
      </c>
      <c r="J144" s="28" t="s">
        <v>3241</v>
      </c>
    </row>
    <row r="145" spans="1:10" x14ac:dyDescent="0.3">
      <c r="A145" s="26">
        <v>2011</v>
      </c>
      <c r="B145" s="27" t="s">
        <v>3119</v>
      </c>
      <c r="C145" s="27" t="s">
        <v>3120</v>
      </c>
      <c r="D145" s="27" t="s">
        <v>3119</v>
      </c>
      <c r="E145" s="27" t="s">
        <v>6117</v>
      </c>
      <c r="F145" s="27" t="s">
        <v>3034</v>
      </c>
      <c r="G145" s="27" t="s">
        <v>2840</v>
      </c>
      <c r="H145" s="28">
        <v>40603</v>
      </c>
      <c r="I145" s="29">
        <v>6.7745429999999986</v>
      </c>
      <c r="J145" s="28" t="s">
        <v>3241</v>
      </c>
    </row>
    <row r="146" spans="1:10" x14ac:dyDescent="0.3">
      <c r="A146" s="26">
        <v>2011</v>
      </c>
      <c r="B146" s="27" t="s">
        <v>3121</v>
      </c>
      <c r="C146" s="27" t="s">
        <v>3122</v>
      </c>
      <c r="D146" s="27" t="s">
        <v>3121</v>
      </c>
      <c r="E146" s="27" t="s">
        <v>6117</v>
      </c>
      <c r="F146" s="27" t="s">
        <v>2825</v>
      </c>
      <c r="G146" s="27" t="s">
        <v>2850</v>
      </c>
      <c r="H146" s="28">
        <v>40603</v>
      </c>
      <c r="I146" s="29">
        <v>12.378912000000001</v>
      </c>
      <c r="J146" s="28" t="s">
        <v>3241</v>
      </c>
    </row>
    <row r="147" spans="1:10" x14ac:dyDescent="0.3">
      <c r="A147" s="26">
        <v>2011</v>
      </c>
      <c r="B147" s="27" t="s">
        <v>3022</v>
      </c>
      <c r="C147" s="27" t="s">
        <v>3023</v>
      </c>
      <c r="D147" s="27" t="s">
        <v>3024</v>
      </c>
      <c r="E147" s="27" t="s">
        <v>3025</v>
      </c>
      <c r="F147" s="27" t="s">
        <v>3026</v>
      </c>
      <c r="G147" s="27" t="s">
        <v>2788</v>
      </c>
      <c r="H147" s="28">
        <v>40634</v>
      </c>
      <c r="I147" s="29">
        <v>0</v>
      </c>
      <c r="J147" s="28" t="s">
        <v>3241</v>
      </c>
    </row>
    <row r="148" spans="1:10" x14ac:dyDescent="0.3">
      <c r="A148" s="26">
        <v>2011</v>
      </c>
      <c r="B148" s="27" t="s">
        <v>3022</v>
      </c>
      <c r="C148" s="27" t="s">
        <v>3023</v>
      </c>
      <c r="D148" s="27" t="s">
        <v>3027</v>
      </c>
      <c r="E148" s="27" t="s">
        <v>3025</v>
      </c>
      <c r="F148" s="27" t="s">
        <v>3026</v>
      </c>
      <c r="G148" s="27" t="s">
        <v>2788</v>
      </c>
      <c r="H148" s="28">
        <v>40634</v>
      </c>
      <c r="I148" s="29">
        <v>0</v>
      </c>
      <c r="J148" s="28" t="s">
        <v>3241</v>
      </c>
    </row>
    <row r="149" spans="1:10" x14ac:dyDescent="0.3">
      <c r="A149" s="26">
        <v>2011</v>
      </c>
      <c r="B149" s="27" t="s">
        <v>3028</v>
      </c>
      <c r="C149" s="27" t="s">
        <v>3029</v>
      </c>
      <c r="D149" s="27" t="s">
        <v>3028</v>
      </c>
      <c r="E149" s="27" t="s">
        <v>6117</v>
      </c>
      <c r="F149" s="27" t="s">
        <v>3030</v>
      </c>
      <c r="G149" s="27" t="s">
        <v>2812</v>
      </c>
      <c r="H149" s="28">
        <v>40634</v>
      </c>
      <c r="I149" s="29">
        <v>9.9282960000000013</v>
      </c>
      <c r="J149" s="28" t="s">
        <v>3241</v>
      </c>
    </row>
    <row r="150" spans="1:10" x14ac:dyDescent="0.3">
      <c r="A150" s="26">
        <v>2011</v>
      </c>
      <c r="B150" s="27" t="s">
        <v>3031</v>
      </c>
      <c r="C150" s="27" t="s">
        <v>3032</v>
      </c>
      <c r="D150" s="27" t="s">
        <v>3031</v>
      </c>
      <c r="E150" s="27" t="s">
        <v>3033</v>
      </c>
      <c r="F150" s="27" t="s">
        <v>3034</v>
      </c>
      <c r="G150" s="27" t="s">
        <v>2821</v>
      </c>
      <c r="H150" s="28">
        <v>40634</v>
      </c>
      <c r="I150" s="29">
        <v>0.67845200000000017</v>
      </c>
      <c r="J150" s="28" t="s">
        <v>3241</v>
      </c>
    </row>
    <row r="151" spans="1:10" x14ac:dyDescent="0.3">
      <c r="A151" s="26">
        <v>2011</v>
      </c>
      <c r="B151" s="27" t="s">
        <v>3035</v>
      </c>
      <c r="C151" s="27" t="s">
        <v>3036</v>
      </c>
      <c r="D151" s="27" t="s">
        <v>3035</v>
      </c>
      <c r="E151" s="27" t="s">
        <v>6117</v>
      </c>
      <c r="F151" s="27" t="s">
        <v>2825</v>
      </c>
      <c r="G151" s="27" t="s">
        <v>2826</v>
      </c>
      <c r="H151" s="28">
        <v>40634</v>
      </c>
      <c r="I151" s="29">
        <v>0</v>
      </c>
      <c r="J151" s="28" t="s">
        <v>3241</v>
      </c>
    </row>
    <row r="152" spans="1:10" x14ac:dyDescent="0.3">
      <c r="A152" s="26">
        <v>2011</v>
      </c>
      <c r="B152" s="27" t="s">
        <v>3037</v>
      </c>
      <c r="C152" s="27" t="s">
        <v>3038</v>
      </c>
      <c r="D152" s="27" t="s">
        <v>3037</v>
      </c>
      <c r="E152" s="27" t="s">
        <v>6117</v>
      </c>
      <c r="F152" s="27" t="s">
        <v>3034</v>
      </c>
      <c r="G152" s="27" t="s">
        <v>2999</v>
      </c>
      <c r="H152" s="28">
        <v>40634</v>
      </c>
      <c r="I152" s="29">
        <v>5.2804729999999998</v>
      </c>
      <c r="J152" s="28" t="s">
        <v>3241</v>
      </c>
    </row>
    <row r="153" spans="1:10" x14ac:dyDescent="0.3">
      <c r="A153" s="26">
        <v>2011</v>
      </c>
      <c r="B153" s="27" t="s">
        <v>3039</v>
      </c>
      <c r="C153" s="27" t="s">
        <v>3040</v>
      </c>
      <c r="D153" s="27" t="s">
        <v>3039</v>
      </c>
      <c r="E153" s="27" t="s">
        <v>6117</v>
      </c>
      <c r="F153" s="27" t="s">
        <v>2815</v>
      </c>
      <c r="G153" s="27" t="s">
        <v>2816</v>
      </c>
      <c r="H153" s="28">
        <v>40634</v>
      </c>
      <c r="I153" s="29">
        <v>0.78076200000000007</v>
      </c>
      <c r="J153" s="28" t="s">
        <v>3241</v>
      </c>
    </row>
    <row r="154" spans="1:10" x14ac:dyDescent="0.3">
      <c r="A154" s="26">
        <v>2011</v>
      </c>
      <c r="B154" s="27" t="s">
        <v>3041</v>
      </c>
      <c r="C154" s="27" t="s">
        <v>3042</v>
      </c>
      <c r="D154" s="27" t="s">
        <v>3041</v>
      </c>
      <c r="E154" s="27" t="s">
        <v>6117</v>
      </c>
      <c r="F154" s="27" t="s">
        <v>2825</v>
      </c>
      <c r="G154" s="27" t="s">
        <v>2826</v>
      </c>
      <c r="H154" s="28">
        <v>40634</v>
      </c>
      <c r="I154" s="29">
        <v>6.594398</v>
      </c>
      <c r="J154" s="28" t="s">
        <v>3241</v>
      </c>
    </row>
    <row r="155" spans="1:10" x14ac:dyDescent="0.3">
      <c r="A155" s="26">
        <v>2011</v>
      </c>
      <c r="B155" s="27" t="s">
        <v>3043</v>
      </c>
      <c r="C155" s="27" t="s">
        <v>3044</v>
      </c>
      <c r="D155" s="27" t="s">
        <v>3043</v>
      </c>
      <c r="E155" s="27" t="s">
        <v>6117</v>
      </c>
      <c r="F155" s="27" t="s">
        <v>2815</v>
      </c>
      <c r="G155" s="27" t="s">
        <v>2816</v>
      </c>
      <c r="H155" s="28">
        <v>40634</v>
      </c>
      <c r="I155" s="29">
        <v>5.9770169999999982</v>
      </c>
      <c r="J155" s="28" t="s">
        <v>3241</v>
      </c>
    </row>
    <row r="156" spans="1:10" x14ac:dyDescent="0.3">
      <c r="A156" s="26">
        <v>2011</v>
      </c>
      <c r="B156" s="27" t="s">
        <v>3045</v>
      </c>
      <c r="C156" s="27" t="s">
        <v>3046</v>
      </c>
      <c r="D156" s="27" t="s">
        <v>3045</v>
      </c>
      <c r="E156" s="27" t="s">
        <v>6117</v>
      </c>
      <c r="F156" s="27" t="s">
        <v>2815</v>
      </c>
      <c r="G156" s="27" t="s">
        <v>2816</v>
      </c>
      <c r="H156" s="28">
        <v>40634</v>
      </c>
      <c r="I156" s="29">
        <v>4.1471000000000001E-2</v>
      </c>
      <c r="J156" s="28" t="s">
        <v>3241</v>
      </c>
    </row>
    <row r="157" spans="1:10" x14ac:dyDescent="0.3">
      <c r="A157" s="26">
        <v>2011</v>
      </c>
      <c r="B157" s="27" t="s">
        <v>3047</v>
      </c>
      <c r="C157" s="27" t="s">
        <v>3048</v>
      </c>
      <c r="D157" s="27" t="s">
        <v>3047</v>
      </c>
      <c r="E157" s="27" t="s">
        <v>6117</v>
      </c>
      <c r="F157" s="27" t="s">
        <v>2825</v>
      </c>
      <c r="G157" s="27" t="s">
        <v>2826</v>
      </c>
      <c r="H157" s="28">
        <v>40634</v>
      </c>
      <c r="I157" s="29">
        <v>2.0099429999999998</v>
      </c>
      <c r="J157" s="28" t="s">
        <v>3241</v>
      </c>
    </row>
    <row r="158" spans="1:10" x14ac:dyDescent="0.3">
      <c r="A158" s="26">
        <v>2011</v>
      </c>
      <c r="B158" s="27" t="s">
        <v>3049</v>
      </c>
      <c r="C158" s="27" t="s">
        <v>3050</v>
      </c>
      <c r="D158" s="27" t="s">
        <v>3049</v>
      </c>
      <c r="E158" s="27" t="s">
        <v>6117</v>
      </c>
      <c r="F158" s="27" t="s">
        <v>2825</v>
      </c>
      <c r="G158" s="27" t="s">
        <v>2850</v>
      </c>
      <c r="H158" s="28">
        <v>40634</v>
      </c>
      <c r="I158" s="29">
        <v>1.3045759999999997</v>
      </c>
      <c r="J158" s="28" t="s">
        <v>3241</v>
      </c>
    </row>
    <row r="159" spans="1:10" x14ac:dyDescent="0.3">
      <c r="A159" s="26">
        <v>2011</v>
      </c>
      <c r="B159" s="27" t="s">
        <v>3051</v>
      </c>
      <c r="C159" s="27" t="s">
        <v>3051</v>
      </c>
      <c r="D159" s="27" t="s">
        <v>3051</v>
      </c>
      <c r="E159" s="27" t="s">
        <v>6118</v>
      </c>
      <c r="F159" s="27" t="s">
        <v>3051</v>
      </c>
      <c r="G159" s="27" t="s">
        <v>3051</v>
      </c>
      <c r="H159" s="28">
        <v>40634</v>
      </c>
      <c r="I159" s="29">
        <v>8906.4040000000005</v>
      </c>
      <c r="J159" s="28" t="s">
        <v>3241</v>
      </c>
    </row>
    <row r="160" spans="1:10" x14ac:dyDescent="0.3">
      <c r="A160" s="26">
        <v>2011</v>
      </c>
      <c r="B160" s="27" t="s">
        <v>3052</v>
      </c>
      <c r="C160" s="27" t="s">
        <v>3053</v>
      </c>
      <c r="D160" s="27" t="s">
        <v>3052</v>
      </c>
      <c r="E160" s="27" t="s">
        <v>3033</v>
      </c>
      <c r="F160" s="27" t="s">
        <v>2807</v>
      </c>
      <c r="G160" s="27" t="s">
        <v>2812</v>
      </c>
      <c r="H160" s="28">
        <v>40634</v>
      </c>
      <c r="I160" s="29">
        <v>0</v>
      </c>
      <c r="J160" s="28" t="s">
        <v>3241</v>
      </c>
    </row>
    <row r="161" spans="1:10" x14ac:dyDescent="0.3">
      <c r="A161" s="26">
        <v>2011</v>
      </c>
      <c r="B161" s="27" t="s">
        <v>3054</v>
      </c>
      <c r="C161" s="27" t="s">
        <v>3055</v>
      </c>
      <c r="D161" s="27" t="s">
        <v>3054</v>
      </c>
      <c r="E161" s="27" t="s">
        <v>6117</v>
      </c>
      <c r="F161" s="27" t="s">
        <v>3034</v>
      </c>
      <c r="G161" s="27" t="s">
        <v>2999</v>
      </c>
      <c r="H161" s="28">
        <v>40634</v>
      </c>
      <c r="I161" s="29">
        <v>11.972160000000002</v>
      </c>
      <c r="J161" s="28" t="s">
        <v>3241</v>
      </c>
    </row>
    <row r="162" spans="1:10" x14ac:dyDescent="0.3">
      <c r="A162" s="26">
        <v>2011</v>
      </c>
      <c r="B162" s="27" t="s">
        <v>3056</v>
      </c>
      <c r="C162" s="27" t="s">
        <v>3057</v>
      </c>
      <c r="D162" s="27" t="s">
        <v>3056</v>
      </c>
      <c r="E162" s="27" t="s">
        <v>6117</v>
      </c>
      <c r="F162" s="27" t="s">
        <v>2825</v>
      </c>
      <c r="G162" s="27" t="s">
        <v>2826</v>
      </c>
      <c r="H162" s="28">
        <v>40634</v>
      </c>
      <c r="I162" s="29">
        <v>3.1220750000000006</v>
      </c>
      <c r="J162" s="28" t="s">
        <v>3241</v>
      </c>
    </row>
    <row r="163" spans="1:10" x14ac:dyDescent="0.3">
      <c r="A163" s="26">
        <v>2011</v>
      </c>
      <c r="B163" s="27" t="s">
        <v>3058</v>
      </c>
      <c r="C163" s="27" t="s">
        <v>3059</v>
      </c>
      <c r="D163" s="27" t="s">
        <v>3058</v>
      </c>
      <c r="E163" s="27" t="s">
        <v>6117</v>
      </c>
      <c r="F163" s="27" t="s">
        <v>2815</v>
      </c>
      <c r="G163" s="27" t="s">
        <v>2816</v>
      </c>
      <c r="H163" s="28">
        <v>40634</v>
      </c>
      <c r="I163" s="29">
        <v>6.1413790000000006</v>
      </c>
      <c r="J163" s="28" t="s">
        <v>3241</v>
      </c>
    </row>
    <row r="164" spans="1:10" x14ac:dyDescent="0.3">
      <c r="A164" s="26">
        <v>2011</v>
      </c>
      <c r="B164" s="27" t="s">
        <v>3060</v>
      </c>
      <c r="C164" s="27" t="s">
        <v>3061</v>
      </c>
      <c r="D164" s="27" t="s">
        <v>3062</v>
      </c>
      <c r="E164" s="27" t="s">
        <v>3063</v>
      </c>
      <c r="F164" s="27" t="s">
        <v>3034</v>
      </c>
      <c r="G164" s="27" t="s">
        <v>2999</v>
      </c>
      <c r="H164" s="28">
        <v>40634</v>
      </c>
      <c r="I164" s="29">
        <v>0</v>
      </c>
      <c r="J164" s="28" t="s">
        <v>3241</v>
      </c>
    </row>
    <row r="165" spans="1:10" x14ac:dyDescent="0.3">
      <c r="A165" s="26">
        <v>2011</v>
      </c>
      <c r="B165" s="27" t="s">
        <v>3064</v>
      </c>
      <c r="C165" s="27" t="s">
        <v>3065</v>
      </c>
      <c r="D165" s="27" t="s">
        <v>3066</v>
      </c>
      <c r="E165" s="27" t="s">
        <v>3025</v>
      </c>
      <c r="F165" s="27" t="s">
        <v>2825</v>
      </c>
      <c r="G165" s="27" t="s">
        <v>2826</v>
      </c>
      <c r="H165" s="28">
        <v>40634</v>
      </c>
      <c r="I165" s="29">
        <v>0</v>
      </c>
      <c r="J165" s="28" t="s">
        <v>3241</v>
      </c>
    </row>
    <row r="166" spans="1:10" x14ac:dyDescent="0.3">
      <c r="A166" s="26">
        <v>2011</v>
      </c>
      <c r="B166" s="27" t="s">
        <v>3064</v>
      </c>
      <c r="C166" s="27" t="s">
        <v>3065</v>
      </c>
      <c r="D166" s="27" t="s">
        <v>3067</v>
      </c>
      <c r="E166" s="27" t="s">
        <v>3025</v>
      </c>
      <c r="F166" s="27" t="s">
        <v>2825</v>
      </c>
      <c r="G166" s="27" t="s">
        <v>2826</v>
      </c>
      <c r="H166" s="28">
        <v>40634</v>
      </c>
      <c r="I166" s="29">
        <v>0</v>
      </c>
      <c r="J166" s="28" t="s">
        <v>3241</v>
      </c>
    </row>
    <row r="167" spans="1:10" x14ac:dyDescent="0.3">
      <c r="A167" s="26">
        <v>2011</v>
      </c>
      <c r="B167" s="27" t="s">
        <v>3068</v>
      </c>
      <c r="C167" s="27" t="s">
        <v>3069</v>
      </c>
      <c r="D167" s="27" t="s">
        <v>3068</v>
      </c>
      <c r="E167" s="27" t="s">
        <v>6117</v>
      </c>
      <c r="F167" s="27" t="s">
        <v>3034</v>
      </c>
      <c r="G167" s="27" t="s">
        <v>2923</v>
      </c>
      <c r="H167" s="28">
        <v>40634</v>
      </c>
      <c r="I167" s="29">
        <v>7.8074199999999987</v>
      </c>
      <c r="J167" s="28" t="s">
        <v>3241</v>
      </c>
    </row>
    <row r="168" spans="1:10" x14ac:dyDescent="0.3">
      <c r="A168" s="26">
        <v>2011</v>
      </c>
      <c r="B168" s="27" t="s">
        <v>3070</v>
      </c>
      <c r="C168" s="27" t="s">
        <v>3071</v>
      </c>
      <c r="D168" s="27" t="s">
        <v>3070</v>
      </c>
      <c r="E168" s="27" t="s">
        <v>6117</v>
      </c>
      <c r="F168" s="27" t="s">
        <v>2815</v>
      </c>
      <c r="G168" s="27" t="s">
        <v>2816</v>
      </c>
      <c r="H168" s="28">
        <v>40634</v>
      </c>
      <c r="I168" s="29">
        <v>0</v>
      </c>
      <c r="J168" s="28" t="s">
        <v>3241</v>
      </c>
    </row>
    <row r="169" spans="1:10" x14ac:dyDescent="0.3">
      <c r="A169" s="26">
        <v>2011</v>
      </c>
      <c r="B169" s="27" t="s">
        <v>3072</v>
      </c>
      <c r="C169" s="27" t="s">
        <v>3073</v>
      </c>
      <c r="D169" s="27" t="s">
        <v>3072</v>
      </c>
      <c r="E169" s="27" t="s">
        <v>6117</v>
      </c>
      <c r="F169" s="27" t="s">
        <v>3034</v>
      </c>
      <c r="G169" s="27" t="s">
        <v>3074</v>
      </c>
      <c r="H169" s="28">
        <v>40634</v>
      </c>
      <c r="I169" s="29">
        <v>1.2849590000000002</v>
      </c>
      <c r="J169" s="28" t="s">
        <v>3241</v>
      </c>
    </row>
    <row r="170" spans="1:10" x14ac:dyDescent="0.3">
      <c r="A170" s="26">
        <v>2011</v>
      </c>
      <c r="B170" s="27" t="s">
        <v>3075</v>
      </c>
      <c r="C170" s="27" t="s">
        <v>3076</v>
      </c>
      <c r="D170" s="27" t="s">
        <v>3075</v>
      </c>
      <c r="E170" s="27" t="s">
        <v>6117</v>
      </c>
      <c r="F170" s="27" t="s">
        <v>2815</v>
      </c>
      <c r="G170" s="27" t="s">
        <v>2816</v>
      </c>
      <c r="H170" s="28">
        <v>40634</v>
      </c>
      <c r="I170" s="29">
        <v>2.7507229999999998</v>
      </c>
      <c r="J170" s="28" t="s">
        <v>3241</v>
      </c>
    </row>
    <row r="171" spans="1:10" x14ac:dyDescent="0.3">
      <c r="A171" s="26">
        <v>2011</v>
      </c>
      <c r="B171" s="27" t="s">
        <v>3077</v>
      </c>
      <c r="C171" s="27" t="s">
        <v>3078</v>
      </c>
      <c r="D171" s="27" t="s">
        <v>3077</v>
      </c>
      <c r="E171" s="27" t="s">
        <v>3033</v>
      </c>
      <c r="F171" s="27" t="s">
        <v>2788</v>
      </c>
      <c r="G171" s="27" t="s">
        <v>2788</v>
      </c>
      <c r="H171" s="28">
        <v>40634</v>
      </c>
      <c r="I171" s="29">
        <v>1.8981000000000001E-2</v>
      </c>
      <c r="J171" s="28" t="s">
        <v>3241</v>
      </c>
    </row>
    <row r="172" spans="1:10" x14ac:dyDescent="0.3">
      <c r="A172" s="26">
        <v>2011</v>
      </c>
      <c r="B172" s="27" t="s">
        <v>3079</v>
      </c>
      <c r="C172" s="27" t="s">
        <v>3080</v>
      </c>
      <c r="D172" s="27" t="s">
        <v>3081</v>
      </c>
      <c r="E172" s="27" t="s">
        <v>3063</v>
      </c>
      <c r="F172" s="27" t="s">
        <v>2788</v>
      </c>
      <c r="G172" s="27" t="s">
        <v>2788</v>
      </c>
      <c r="H172" s="28">
        <v>40634</v>
      </c>
      <c r="I172" s="29">
        <v>0</v>
      </c>
      <c r="J172" s="28" t="s">
        <v>3241</v>
      </c>
    </row>
    <row r="173" spans="1:10" x14ac:dyDescent="0.3">
      <c r="A173" s="26">
        <v>2011</v>
      </c>
      <c r="B173" s="27" t="s">
        <v>3082</v>
      </c>
      <c r="C173" s="27" t="s">
        <v>3083</v>
      </c>
      <c r="D173" s="27" t="s">
        <v>3082</v>
      </c>
      <c r="E173" s="27" t="s">
        <v>6117</v>
      </c>
      <c r="F173" s="27" t="s">
        <v>2825</v>
      </c>
      <c r="G173" s="27" t="s">
        <v>2826</v>
      </c>
      <c r="H173" s="28">
        <v>40634</v>
      </c>
      <c r="I173" s="29">
        <v>8.1637970000000006</v>
      </c>
      <c r="J173" s="28" t="s">
        <v>3241</v>
      </c>
    </row>
    <row r="174" spans="1:10" x14ac:dyDescent="0.3">
      <c r="A174" s="26">
        <v>2011</v>
      </c>
      <c r="B174" s="27" t="s">
        <v>3084</v>
      </c>
      <c r="C174" s="27" t="s">
        <v>3085</v>
      </c>
      <c r="D174" s="27" t="s">
        <v>3086</v>
      </c>
      <c r="E174" s="27" t="s">
        <v>3025</v>
      </c>
      <c r="F174" s="27" t="s">
        <v>3087</v>
      </c>
      <c r="G174" s="27" t="s">
        <v>2788</v>
      </c>
      <c r="H174" s="28">
        <v>40634</v>
      </c>
      <c r="I174" s="29">
        <v>0</v>
      </c>
      <c r="J174" s="28" t="s">
        <v>3241</v>
      </c>
    </row>
    <row r="175" spans="1:10" x14ac:dyDescent="0.3">
      <c r="A175" s="26">
        <v>2011</v>
      </c>
      <c r="B175" s="27" t="s">
        <v>3084</v>
      </c>
      <c r="C175" s="27" t="s">
        <v>3085</v>
      </c>
      <c r="D175" s="27" t="s">
        <v>3088</v>
      </c>
      <c r="E175" s="27" t="s">
        <v>3025</v>
      </c>
      <c r="F175" s="27" t="s">
        <v>3087</v>
      </c>
      <c r="G175" s="27" t="s">
        <v>2788</v>
      </c>
      <c r="H175" s="28">
        <v>40634</v>
      </c>
      <c r="I175" s="29">
        <v>0</v>
      </c>
      <c r="J175" s="28" t="s">
        <v>3241</v>
      </c>
    </row>
    <row r="176" spans="1:10" x14ac:dyDescent="0.3">
      <c r="A176" s="26">
        <v>2011</v>
      </c>
      <c r="B176" s="27" t="s">
        <v>3089</v>
      </c>
      <c r="C176" s="27" t="s">
        <v>3090</v>
      </c>
      <c r="D176" s="27" t="s">
        <v>3089</v>
      </c>
      <c r="E176" s="27" t="s">
        <v>6117</v>
      </c>
      <c r="F176" s="27" t="s">
        <v>2815</v>
      </c>
      <c r="G176" s="27" t="s">
        <v>2816</v>
      </c>
      <c r="H176" s="28">
        <v>40634</v>
      </c>
      <c r="I176" s="29">
        <v>3.8178460000000007</v>
      </c>
      <c r="J176" s="28" t="s">
        <v>3241</v>
      </c>
    </row>
    <row r="177" spans="1:10" x14ac:dyDescent="0.3">
      <c r="A177" s="26">
        <v>2011</v>
      </c>
      <c r="B177" s="27" t="s">
        <v>3091</v>
      </c>
      <c r="C177" s="27" t="s">
        <v>3092</v>
      </c>
      <c r="D177" s="27" t="s">
        <v>3093</v>
      </c>
      <c r="E177" s="27" t="s">
        <v>3063</v>
      </c>
      <c r="F177" s="27" t="s">
        <v>3094</v>
      </c>
      <c r="G177" s="27" t="s">
        <v>2965</v>
      </c>
      <c r="H177" s="28">
        <v>40634</v>
      </c>
      <c r="I177" s="29">
        <v>6.0612670000000008</v>
      </c>
      <c r="J177" s="28" t="s">
        <v>3241</v>
      </c>
    </row>
    <row r="178" spans="1:10" x14ac:dyDescent="0.3">
      <c r="A178" s="26">
        <v>2011</v>
      </c>
      <c r="B178" s="27" t="s">
        <v>3095</v>
      </c>
      <c r="C178" s="27" t="s">
        <v>3096</v>
      </c>
      <c r="D178" s="27" t="s">
        <v>3095</v>
      </c>
      <c r="E178" s="27" t="s">
        <v>6117</v>
      </c>
      <c r="F178" s="27" t="s">
        <v>3034</v>
      </c>
      <c r="G178" s="27" t="s">
        <v>2999</v>
      </c>
      <c r="H178" s="28">
        <v>40634</v>
      </c>
      <c r="I178" s="29">
        <v>8.2967150000000007</v>
      </c>
      <c r="J178" s="28" t="s">
        <v>3241</v>
      </c>
    </row>
    <row r="179" spans="1:10" x14ac:dyDescent="0.3">
      <c r="A179" s="26">
        <v>2011</v>
      </c>
      <c r="B179" s="27" t="s">
        <v>3097</v>
      </c>
      <c r="C179" s="27" t="s">
        <v>3098</v>
      </c>
      <c r="D179" s="27" t="s">
        <v>3097</v>
      </c>
      <c r="E179" s="27" t="s">
        <v>6117</v>
      </c>
      <c r="F179" s="27" t="s">
        <v>2825</v>
      </c>
      <c r="G179" s="27" t="s">
        <v>2850</v>
      </c>
      <c r="H179" s="28">
        <v>40634</v>
      </c>
      <c r="I179" s="29">
        <v>4.0628880000000036</v>
      </c>
      <c r="J179" s="28" t="s">
        <v>3241</v>
      </c>
    </row>
    <row r="180" spans="1:10" x14ac:dyDescent="0.3">
      <c r="A180" s="26">
        <v>2011</v>
      </c>
      <c r="B180" s="27" t="s">
        <v>3099</v>
      </c>
      <c r="C180" s="27" t="s">
        <v>3100</v>
      </c>
      <c r="D180" s="27" t="s">
        <v>3099</v>
      </c>
      <c r="E180" s="27" t="s">
        <v>6117</v>
      </c>
      <c r="F180" s="27" t="s">
        <v>2815</v>
      </c>
      <c r="G180" s="27" t="s">
        <v>2816</v>
      </c>
      <c r="H180" s="28">
        <v>40634</v>
      </c>
      <c r="I180" s="29">
        <v>4.9916400000000021</v>
      </c>
      <c r="J180" s="28" t="s">
        <v>3241</v>
      </c>
    </row>
    <row r="181" spans="1:10" x14ac:dyDescent="0.3">
      <c r="A181" s="26">
        <v>2011</v>
      </c>
      <c r="B181" s="27" t="s">
        <v>3101</v>
      </c>
      <c r="C181" s="27" t="s">
        <v>3102</v>
      </c>
      <c r="D181" s="27" t="s">
        <v>3101</v>
      </c>
      <c r="E181" s="27" t="s">
        <v>6117</v>
      </c>
      <c r="F181" s="27" t="s">
        <v>3034</v>
      </c>
      <c r="G181" s="27" t="s">
        <v>3074</v>
      </c>
      <c r="H181" s="28">
        <v>40634</v>
      </c>
      <c r="I181" s="29">
        <v>11.931428</v>
      </c>
      <c r="J181" s="28" t="s">
        <v>3241</v>
      </c>
    </row>
    <row r="182" spans="1:10" x14ac:dyDescent="0.3">
      <c r="A182" s="26">
        <v>2011</v>
      </c>
      <c r="B182" s="27" t="s">
        <v>3103</v>
      </c>
      <c r="C182" s="27" t="s">
        <v>3104</v>
      </c>
      <c r="D182" s="27" t="s">
        <v>3103</v>
      </c>
      <c r="E182" s="27" t="s">
        <v>6117</v>
      </c>
      <c r="F182" s="27" t="s">
        <v>3034</v>
      </c>
      <c r="G182" s="27" t="s">
        <v>2923</v>
      </c>
      <c r="H182" s="28">
        <v>40634</v>
      </c>
      <c r="I182" s="29">
        <v>0.67524099999999998</v>
      </c>
      <c r="J182" s="28" t="s">
        <v>3241</v>
      </c>
    </row>
    <row r="183" spans="1:10" x14ac:dyDescent="0.3">
      <c r="A183" s="26">
        <v>2011</v>
      </c>
      <c r="B183" s="27" t="s">
        <v>3105</v>
      </c>
      <c r="C183" s="27" t="s">
        <v>3106</v>
      </c>
      <c r="D183" s="27" t="s">
        <v>3105</v>
      </c>
      <c r="E183" s="27" t="s">
        <v>6117</v>
      </c>
      <c r="F183" s="27" t="s">
        <v>2798</v>
      </c>
      <c r="G183" s="27" t="s">
        <v>2803</v>
      </c>
      <c r="H183" s="28">
        <v>40634</v>
      </c>
      <c r="I183" s="29">
        <v>0</v>
      </c>
      <c r="J183" s="28" t="s">
        <v>3241</v>
      </c>
    </row>
    <row r="184" spans="1:10" x14ac:dyDescent="0.3">
      <c r="A184" s="26">
        <v>2011</v>
      </c>
      <c r="B184" s="27" t="s">
        <v>3107</v>
      </c>
      <c r="C184" s="27" t="s">
        <v>3108</v>
      </c>
      <c r="D184" s="27" t="s">
        <v>3108</v>
      </c>
      <c r="E184" s="27" t="s">
        <v>6117</v>
      </c>
      <c r="F184" s="27" t="s">
        <v>3026</v>
      </c>
      <c r="G184" s="27" t="s">
        <v>2936</v>
      </c>
      <c r="H184" s="28">
        <v>40634</v>
      </c>
      <c r="I184" s="29">
        <v>0</v>
      </c>
      <c r="J184" s="28" t="s">
        <v>3241</v>
      </c>
    </row>
    <row r="185" spans="1:10" x14ac:dyDescent="0.3">
      <c r="A185" s="26">
        <v>2011</v>
      </c>
      <c r="B185" s="27" t="s">
        <v>3109</v>
      </c>
      <c r="C185" s="27" t="s">
        <v>3110</v>
      </c>
      <c r="D185" s="27" t="s">
        <v>3109</v>
      </c>
      <c r="E185" s="27" t="s">
        <v>3111</v>
      </c>
      <c r="F185" s="27" t="s">
        <v>2825</v>
      </c>
      <c r="G185" s="27" t="s">
        <v>2850</v>
      </c>
      <c r="H185" s="28">
        <v>40634</v>
      </c>
      <c r="I185" s="29">
        <v>0.17623300000000003</v>
      </c>
      <c r="J185" s="28" t="s">
        <v>3241</v>
      </c>
    </row>
    <row r="186" spans="1:10" x14ac:dyDescent="0.3">
      <c r="A186" s="26">
        <v>2011</v>
      </c>
      <c r="B186" s="27" t="s">
        <v>3112</v>
      </c>
      <c r="C186" s="27" t="s">
        <v>3113</v>
      </c>
      <c r="D186" s="27" t="s">
        <v>3112</v>
      </c>
      <c r="E186" s="27" t="s">
        <v>6117</v>
      </c>
      <c r="F186" s="27" t="s">
        <v>2825</v>
      </c>
      <c r="G186" s="27" t="s">
        <v>2826</v>
      </c>
      <c r="H186" s="28">
        <v>40634</v>
      </c>
      <c r="I186" s="29">
        <v>1.4413159999999998</v>
      </c>
      <c r="J186" s="28" t="s">
        <v>3241</v>
      </c>
    </row>
    <row r="187" spans="1:10" x14ac:dyDescent="0.3">
      <c r="A187" s="26">
        <v>2011</v>
      </c>
      <c r="B187" s="27" t="s">
        <v>3114</v>
      </c>
      <c r="C187" s="27" t="s">
        <v>3115</v>
      </c>
      <c r="D187" s="27" t="s">
        <v>3116</v>
      </c>
      <c r="E187" s="27" t="s">
        <v>3025</v>
      </c>
      <c r="F187" s="27" t="s">
        <v>3026</v>
      </c>
      <c r="G187" s="27" t="s">
        <v>2788</v>
      </c>
      <c r="H187" s="28">
        <v>40634</v>
      </c>
      <c r="I187" s="29">
        <v>0</v>
      </c>
      <c r="J187" s="28" t="s">
        <v>3241</v>
      </c>
    </row>
    <row r="188" spans="1:10" x14ac:dyDescent="0.3">
      <c r="A188" s="26">
        <v>2011</v>
      </c>
      <c r="B188" s="27" t="s">
        <v>3117</v>
      </c>
      <c r="C188" s="27" t="s">
        <v>3118</v>
      </c>
      <c r="D188" s="27" t="s">
        <v>3117</v>
      </c>
      <c r="E188" s="27" t="s">
        <v>6117</v>
      </c>
      <c r="F188" s="27" t="s">
        <v>2815</v>
      </c>
      <c r="G188" s="27" t="s">
        <v>2816</v>
      </c>
      <c r="H188" s="28">
        <v>40634</v>
      </c>
      <c r="I188" s="29">
        <v>3.5595840000000005</v>
      </c>
      <c r="J188" s="28" t="s">
        <v>3241</v>
      </c>
    </row>
    <row r="189" spans="1:10" x14ac:dyDescent="0.3">
      <c r="A189" s="26">
        <v>2011</v>
      </c>
      <c r="B189" s="27" t="s">
        <v>3119</v>
      </c>
      <c r="C189" s="27" t="s">
        <v>3120</v>
      </c>
      <c r="D189" s="27" t="s">
        <v>3119</v>
      </c>
      <c r="E189" s="27" t="s">
        <v>6117</v>
      </c>
      <c r="F189" s="27" t="s">
        <v>3034</v>
      </c>
      <c r="G189" s="27" t="s">
        <v>2840</v>
      </c>
      <c r="H189" s="28">
        <v>40634</v>
      </c>
      <c r="I189" s="29">
        <v>6.4125640000000006</v>
      </c>
      <c r="J189" s="28" t="s">
        <v>3241</v>
      </c>
    </row>
    <row r="190" spans="1:10" x14ac:dyDescent="0.3">
      <c r="A190" s="26">
        <v>2011</v>
      </c>
      <c r="B190" s="27" t="s">
        <v>3121</v>
      </c>
      <c r="C190" s="27" t="s">
        <v>3122</v>
      </c>
      <c r="D190" s="27" t="s">
        <v>3121</v>
      </c>
      <c r="E190" s="27" t="s">
        <v>6117</v>
      </c>
      <c r="F190" s="27" t="s">
        <v>2825</v>
      </c>
      <c r="G190" s="27" t="s">
        <v>2850</v>
      </c>
      <c r="H190" s="28">
        <v>40634</v>
      </c>
      <c r="I190" s="29">
        <v>9.594164000000001</v>
      </c>
      <c r="J190" s="28" t="s">
        <v>3241</v>
      </c>
    </row>
    <row r="191" spans="1:10" x14ac:dyDescent="0.3">
      <c r="A191" s="26">
        <v>2011</v>
      </c>
      <c r="B191" s="27" t="s">
        <v>3022</v>
      </c>
      <c r="C191" s="27" t="s">
        <v>3023</v>
      </c>
      <c r="D191" s="27" t="s">
        <v>3024</v>
      </c>
      <c r="E191" s="27" t="s">
        <v>3025</v>
      </c>
      <c r="F191" s="27" t="s">
        <v>3026</v>
      </c>
      <c r="G191" s="27" t="s">
        <v>2788</v>
      </c>
      <c r="H191" s="28">
        <v>40664</v>
      </c>
      <c r="I191" s="29">
        <v>5.4650219328749996</v>
      </c>
      <c r="J191" s="28" t="s">
        <v>3241</v>
      </c>
    </row>
    <row r="192" spans="1:10" x14ac:dyDescent="0.3">
      <c r="A192" s="26">
        <v>2011</v>
      </c>
      <c r="B192" s="27" t="s">
        <v>3022</v>
      </c>
      <c r="C192" s="27" t="s">
        <v>3023</v>
      </c>
      <c r="D192" s="27" t="s">
        <v>3027</v>
      </c>
      <c r="E192" s="27" t="s">
        <v>3025</v>
      </c>
      <c r="F192" s="27" t="s">
        <v>3026</v>
      </c>
      <c r="G192" s="27" t="s">
        <v>2788</v>
      </c>
      <c r="H192" s="28">
        <v>40664</v>
      </c>
      <c r="I192" s="29">
        <v>0</v>
      </c>
      <c r="J192" s="28" t="s">
        <v>3241</v>
      </c>
    </row>
    <row r="193" spans="1:10" x14ac:dyDescent="0.3">
      <c r="A193" s="26">
        <v>2011</v>
      </c>
      <c r="B193" s="27" t="s">
        <v>3028</v>
      </c>
      <c r="C193" s="27" t="s">
        <v>3029</v>
      </c>
      <c r="D193" s="27" t="s">
        <v>3028</v>
      </c>
      <c r="E193" s="27" t="s">
        <v>6117</v>
      </c>
      <c r="F193" s="27" t="s">
        <v>3030</v>
      </c>
      <c r="G193" s="27" t="s">
        <v>2812</v>
      </c>
      <c r="H193" s="28">
        <v>40664</v>
      </c>
      <c r="I193" s="29">
        <v>7.7329159999999968</v>
      </c>
      <c r="J193" s="28" t="s">
        <v>3241</v>
      </c>
    </row>
    <row r="194" spans="1:10" x14ac:dyDescent="0.3">
      <c r="A194" s="26">
        <v>2011</v>
      </c>
      <c r="B194" s="27" t="s">
        <v>3031</v>
      </c>
      <c r="C194" s="27" t="s">
        <v>3032</v>
      </c>
      <c r="D194" s="27" t="s">
        <v>3031</v>
      </c>
      <c r="E194" s="27" t="s">
        <v>3033</v>
      </c>
      <c r="F194" s="27" t="s">
        <v>3034</v>
      </c>
      <c r="G194" s="27" t="s">
        <v>2821</v>
      </c>
      <c r="H194" s="28">
        <v>40664</v>
      </c>
      <c r="I194" s="29">
        <v>0.82921099999999992</v>
      </c>
      <c r="J194" s="28" t="s">
        <v>3241</v>
      </c>
    </row>
    <row r="195" spans="1:10" x14ac:dyDescent="0.3">
      <c r="A195" s="26">
        <v>2011</v>
      </c>
      <c r="B195" s="27" t="s">
        <v>3035</v>
      </c>
      <c r="C195" s="27" t="s">
        <v>3036</v>
      </c>
      <c r="D195" s="27" t="s">
        <v>3035</v>
      </c>
      <c r="E195" s="27" t="s">
        <v>6117</v>
      </c>
      <c r="F195" s="27" t="s">
        <v>2825</v>
      </c>
      <c r="G195" s="27" t="s">
        <v>2826</v>
      </c>
      <c r="H195" s="28">
        <v>40664</v>
      </c>
      <c r="I195" s="29">
        <v>0</v>
      </c>
      <c r="J195" s="28" t="s">
        <v>3241</v>
      </c>
    </row>
    <row r="196" spans="1:10" x14ac:dyDescent="0.3">
      <c r="A196" s="26">
        <v>2011</v>
      </c>
      <c r="B196" s="27" t="s">
        <v>3037</v>
      </c>
      <c r="C196" s="27" t="s">
        <v>3038</v>
      </c>
      <c r="D196" s="27" t="s">
        <v>3037</v>
      </c>
      <c r="E196" s="27" t="s">
        <v>6117</v>
      </c>
      <c r="F196" s="27" t="s">
        <v>3034</v>
      </c>
      <c r="G196" s="27" t="s">
        <v>2999</v>
      </c>
      <c r="H196" s="28">
        <v>40664</v>
      </c>
      <c r="I196" s="29">
        <v>3.3654000000000002</v>
      </c>
      <c r="J196" s="28" t="s">
        <v>3241</v>
      </c>
    </row>
    <row r="197" spans="1:10" x14ac:dyDescent="0.3">
      <c r="A197" s="26">
        <v>2011</v>
      </c>
      <c r="B197" s="27" t="s">
        <v>3039</v>
      </c>
      <c r="C197" s="27" t="s">
        <v>3040</v>
      </c>
      <c r="D197" s="27" t="s">
        <v>3039</v>
      </c>
      <c r="E197" s="27" t="s">
        <v>6117</v>
      </c>
      <c r="F197" s="27" t="s">
        <v>2815</v>
      </c>
      <c r="G197" s="27" t="s">
        <v>2816</v>
      </c>
      <c r="H197" s="28">
        <v>40664</v>
      </c>
      <c r="I197" s="29">
        <v>0.684307</v>
      </c>
      <c r="J197" s="28" t="s">
        <v>3241</v>
      </c>
    </row>
    <row r="198" spans="1:10" x14ac:dyDescent="0.3">
      <c r="A198" s="26">
        <v>2011</v>
      </c>
      <c r="B198" s="27" t="s">
        <v>3041</v>
      </c>
      <c r="C198" s="27" t="s">
        <v>3042</v>
      </c>
      <c r="D198" s="27" t="s">
        <v>3041</v>
      </c>
      <c r="E198" s="27" t="s">
        <v>6117</v>
      </c>
      <c r="F198" s="27" t="s">
        <v>2825</v>
      </c>
      <c r="G198" s="27" t="s">
        <v>2826</v>
      </c>
      <c r="H198" s="28">
        <v>40664</v>
      </c>
      <c r="I198" s="29">
        <v>0.29765900000000001</v>
      </c>
      <c r="J198" s="28" t="s">
        <v>3241</v>
      </c>
    </row>
    <row r="199" spans="1:10" x14ac:dyDescent="0.3">
      <c r="A199" s="26">
        <v>2011</v>
      </c>
      <c r="B199" s="27" t="s">
        <v>3043</v>
      </c>
      <c r="C199" s="27" t="s">
        <v>3044</v>
      </c>
      <c r="D199" s="27" t="s">
        <v>3043</v>
      </c>
      <c r="E199" s="27" t="s">
        <v>6117</v>
      </c>
      <c r="F199" s="27" t="s">
        <v>2815</v>
      </c>
      <c r="G199" s="27" t="s">
        <v>2816</v>
      </c>
      <c r="H199" s="28">
        <v>40664</v>
      </c>
      <c r="I199" s="29">
        <v>3.4797800000000003</v>
      </c>
      <c r="J199" s="28" t="s">
        <v>3241</v>
      </c>
    </row>
    <row r="200" spans="1:10" x14ac:dyDescent="0.3">
      <c r="A200" s="26">
        <v>2011</v>
      </c>
      <c r="B200" s="27" t="s">
        <v>3045</v>
      </c>
      <c r="C200" s="27" t="s">
        <v>3046</v>
      </c>
      <c r="D200" s="27" t="s">
        <v>3045</v>
      </c>
      <c r="E200" s="27" t="s">
        <v>6117</v>
      </c>
      <c r="F200" s="27" t="s">
        <v>2815</v>
      </c>
      <c r="G200" s="27" t="s">
        <v>2816</v>
      </c>
      <c r="H200" s="28">
        <v>40664</v>
      </c>
      <c r="I200" s="29">
        <v>0</v>
      </c>
      <c r="J200" s="28" t="s">
        <v>3241</v>
      </c>
    </row>
    <row r="201" spans="1:10" x14ac:dyDescent="0.3">
      <c r="A201" s="26">
        <v>2011</v>
      </c>
      <c r="B201" s="27" t="s">
        <v>3047</v>
      </c>
      <c r="C201" s="27" t="s">
        <v>3048</v>
      </c>
      <c r="D201" s="27" t="s">
        <v>3047</v>
      </c>
      <c r="E201" s="27" t="s">
        <v>6117</v>
      </c>
      <c r="F201" s="27" t="s">
        <v>2825</v>
      </c>
      <c r="G201" s="27" t="s">
        <v>2826</v>
      </c>
      <c r="H201" s="28">
        <v>40664</v>
      </c>
      <c r="I201" s="29">
        <v>1.1060680000000003</v>
      </c>
      <c r="J201" s="28" t="s">
        <v>3241</v>
      </c>
    </row>
    <row r="202" spans="1:10" x14ac:dyDescent="0.3">
      <c r="A202" s="26">
        <v>2011</v>
      </c>
      <c r="B202" s="27" t="s">
        <v>3049</v>
      </c>
      <c r="C202" s="27" t="s">
        <v>3050</v>
      </c>
      <c r="D202" s="27" t="s">
        <v>3049</v>
      </c>
      <c r="E202" s="27" t="s">
        <v>6117</v>
      </c>
      <c r="F202" s="27" t="s">
        <v>2825</v>
      </c>
      <c r="G202" s="27" t="s">
        <v>2850</v>
      </c>
      <c r="H202" s="28">
        <v>40664</v>
      </c>
      <c r="I202" s="29">
        <v>1.0518330000000002</v>
      </c>
      <c r="J202" s="28" t="s">
        <v>3241</v>
      </c>
    </row>
    <row r="203" spans="1:10" x14ac:dyDescent="0.3">
      <c r="A203" s="26">
        <v>2011</v>
      </c>
      <c r="B203" s="27" t="s">
        <v>3051</v>
      </c>
      <c r="C203" s="27" t="s">
        <v>3051</v>
      </c>
      <c r="D203" s="27" t="s">
        <v>3051</v>
      </c>
      <c r="E203" s="27" t="s">
        <v>6118</v>
      </c>
      <c r="F203" s="27" t="s">
        <v>3051</v>
      </c>
      <c r="G203" s="27" t="s">
        <v>3051</v>
      </c>
      <c r="H203" s="28">
        <v>40664</v>
      </c>
      <c r="I203" s="29">
        <v>9552.8791250000013</v>
      </c>
      <c r="J203" s="28" t="s">
        <v>3241</v>
      </c>
    </row>
    <row r="204" spans="1:10" x14ac:dyDescent="0.3">
      <c r="A204" s="26">
        <v>2011</v>
      </c>
      <c r="B204" s="27" t="s">
        <v>3052</v>
      </c>
      <c r="C204" s="27" t="s">
        <v>3053</v>
      </c>
      <c r="D204" s="27" t="s">
        <v>3052</v>
      </c>
      <c r="E204" s="27" t="s">
        <v>3033</v>
      </c>
      <c r="F204" s="27" t="s">
        <v>2807</v>
      </c>
      <c r="G204" s="27" t="s">
        <v>2812</v>
      </c>
      <c r="H204" s="28">
        <v>40664</v>
      </c>
      <c r="I204" s="29">
        <v>0</v>
      </c>
      <c r="J204" s="28" t="s">
        <v>3241</v>
      </c>
    </row>
    <row r="205" spans="1:10" x14ac:dyDescent="0.3">
      <c r="A205" s="26">
        <v>2011</v>
      </c>
      <c r="B205" s="27" t="s">
        <v>3054</v>
      </c>
      <c r="C205" s="27" t="s">
        <v>3055</v>
      </c>
      <c r="D205" s="27" t="s">
        <v>3054</v>
      </c>
      <c r="E205" s="27" t="s">
        <v>6117</v>
      </c>
      <c r="F205" s="27" t="s">
        <v>3034</v>
      </c>
      <c r="G205" s="27" t="s">
        <v>2999</v>
      </c>
      <c r="H205" s="28">
        <v>40664</v>
      </c>
      <c r="I205" s="29">
        <v>6.5547219999999999</v>
      </c>
      <c r="J205" s="28" t="s">
        <v>3241</v>
      </c>
    </row>
    <row r="206" spans="1:10" x14ac:dyDescent="0.3">
      <c r="A206" s="26">
        <v>2011</v>
      </c>
      <c r="B206" s="27" t="s">
        <v>3056</v>
      </c>
      <c r="C206" s="27" t="s">
        <v>3057</v>
      </c>
      <c r="D206" s="27" t="s">
        <v>3056</v>
      </c>
      <c r="E206" s="27" t="s">
        <v>6117</v>
      </c>
      <c r="F206" s="27" t="s">
        <v>2825</v>
      </c>
      <c r="G206" s="27" t="s">
        <v>2826</v>
      </c>
      <c r="H206" s="28">
        <v>40664</v>
      </c>
      <c r="I206" s="29">
        <v>1.717276</v>
      </c>
      <c r="J206" s="28" t="s">
        <v>3241</v>
      </c>
    </row>
    <row r="207" spans="1:10" x14ac:dyDescent="0.3">
      <c r="A207" s="26">
        <v>2011</v>
      </c>
      <c r="B207" s="27" t="s">
        <v>3058</v>
      </c>
      <c r="C207" s="27" t="s">
        <v>3059</v>
      </c>
      <c r="D207" s="27" t="s">
        <v>3058</v>
      </c>
      <c r="E207" s="27" t="s">
        <v>6117</v>
      </c>
      <c r="F207" s="27" t="s">
        <v>2815</v>
      </c>
      <c r="G207" s="27" t="s">
        <v>2816</v>
      </c>
      <c r="H207" s="28">
        <v>40664</v>
      </c>
      <c r="I207" s="29">
        <v>3.4929929999999993</v>
      </c>
      <c r="J207" s="28" t="s">
        <v>3241</v>
      </c>
    </row>
    <row r="208" spans="1:10" x14ac:dyDescent="0.3">
      <c r="A208" s="26">
        <v>2011</v>
      </c>
      <c r="B208" s="27" t="s">
        <v>3060</v>
      </c>
      <c r="C208" s="27" t="s">
        <v>3061</v>
      </c>
      <c r="D208" s="27" t="s">
        <v>3062</v>
      </c>
      <c r="E208" s="27" t="s">
        <v>3063</v>
      </c>
      <c r="F208" s="27" t="s">
        <v>3034</v>
      </c>
      <c r="G208" s="27" t="s">
        <v>2999</v>
      </c>
      <c r="H208" s="28">
        <v>40664</v>
      </c>
      <c r="I208" s="29">
        <v>0</v>
      </c>
      <c r="J208" s="28" t="s">
        <v>3241</v>
      </c>
    </row>
    <row r="209" spans="1:10" x14ac:dyDescent="0.3">
      <c r="A209" s="26">
        <v>2011</v>
      </c>
      <c r="B209" s="27" t="s">
        <v>3064</v>
      </c>
      <c r="C209" s="27" t="s">
        <v>3065</v>
      </c>
      <c r="D209" s="27" t="s">
        <v>3066</v>
      </c>
      <c r="E209" s="27" t="s">
        <v>3025</v>
      </c>
      <c r="F209" s="27" t="s">
        <v>2825</v>
      </c>
      <c r="G209" s="27" t="s">
        <v>2826</v>
      </c>
      <c r="H209" s="28">
        <v>40664</v>
      </c>
      <c r="I209" s="29">
        <v>0</v>
      </c>
      <c r="J209" s="28" t="s">
        <v>3241</v>
      </c>
    </row>
    <row r="210" spans="1:10" x14ac:dyDescent="0.3">
      <c r="A210" s="26">
        <v>2011</v>
      </c>
      <c r="B210" s="27" t="s">
        <v>3064</v>
      </c>
      <c r="C210" s="27" t="s">
        <v>3065</v>
      </c>
      <c r="D210" s="27" t="s">
        <v>3067</v>
      </c>
      <c r="E210" s="27" t="s">
        <v>3025</v>
      </c>
      <c r="F210" s="27" t="s">
        <v>2825</v>
      </c>
      <c r="G210" s="27" t="s">
        <v>2826</v>
      </c>
      <c r="H210" s="28">
        <v>40664</v>
      </c>
      <c r="I210" s="29">
        <v>0</v>
      </c>
      <c r="J210" s="28" t="s">
        <v>3241</v>
      </c>
    </row>
    <row r="211" spans="1:10" x14ac:dyDescent="0.3">
      <c r="A211" s="26">
        <v>2011</v>
      </c>
      <c r="B211" s="27" t="s">
        <v>3068</v>
      </c>
      <c r="C211" s="27" t="s">
        <v>3069</v>
      </c>
      <c r="D211" s="27" t="s">
        <v>3068</v>
      </c>
      <c r="E211" s="27" t="s">
        <v>6117</v>
      </c>
      <c r="F211" s="27" t="s">
        <v>3034</v>
      </c>
      <c r="G211" s="27" t="s">
        <v>2923</v>
      </c>
      <c r="H211" s="28">
        <v>40664</v>
      </c>
      <c r="I211" s="29">
        <v>8.8197759999999992</v>
      </c>
      <c r="J211" s="28" t="s">
        <v>3241</v>
      </c>
    </row>
    <row r="212" spans="1:10" x14ac:dyDescent="0.3">
      <c r="A212" s="26">
        <v>2011</v>
      </c>
      <c r="B212" s="27" t="s">
        <v>3070</v>
      </c>
      <c r="C212" s="27" t="s">
        <v>3071</v>
      </c>
      <c r="D212" s="27" t="s">
        <v>3070</v>
      </c>
      <c r="E212" s="27" t="s">
        <v>6117</v>
      </c>
      <c r="F212" s="27" t="s">
        <v>2815</v>
      </c>
      <c r="G212" s="27" t="s">
        <v>2816</v>
      </c>
      <c r="H212" s="28">
        <v>40664</v>
      </c>
      <c r="I212" s="29">
        <v>0</v>
      </c>
      <c r="J212" s="28" t="s">
        <v>3241</v>
      </c>
    </row>
    <row r="213" spans="1:10" x14ac:dyDescent="0.3">
      <c r="A213" s="26">
        <v>2011</v>
      </c>
      <c r="B213" s="27" t="s">
        <v>3072</v>
      </c>
      <c r="C213" s="27" t="s">
        <v>3073</v>
      </c>
      <c r="D213" s="27" t="s">
        <v>3072</v>
      </c>
      <c r="E213" s="27" t="s">
        <v>6117</v>
      </c>
      <c r="F213" s="27" t="s">
        <v>3034</v>
      </c>
      <c r="G213" s="27" t="s">
        <v>3074</v>
      </c>
      <c r="H213" s="28">
        <v>40664</v>
      </c>
      <c r="I213" s="29">
        <v>1.2423120000000001</v>
      </c>
      <c r="J213" s="28" t="s">
        <v>3241</v>
      </c>
    </row>
    <row r="214" spans="1:10" x14ac:dyDescent="0.3">
      <c r="A214" s="26">
        <v>2011</v>
      </c>
      <c r="B214" s="27" t="s">
        <v>3075</v>
      </c>
      <c r="C214" s="27" t="s">
        <v>3076</v>
      </c>
      <c r="D214" s="27" t="s">
        <v>3075</v>
      </c>
      <c r="E214" s="27" t="s">
        <v>6117</v>
      </c>
      <c r="F214" s="27" t="s">
        <v>2815</v>
      </c>
      <c r="G214" s="27" t="s">
        <v>2816</v>
      </c>
      <c r="H214" s="28">
        <v>40664</v>
      </c>
      <c r="I214" s="29">
        <v>2.4812530000000002</v>
      </c>
      <c r="J214" s="28" t="s">
        <v>3241</v>
      </c>
    </row>
    <row r="215" spans="1:10" x14ac:dyDescent="0.3">
      <c r="A215" s="26">
        <v>2011</v>
      </c>
      <c r="B215" s="27" t="s">
        <v>3077</v>
      </c>
      <c r="C215" s="27" t="s">
        <v>3078</v>
      </c>
      <c r="D215" s="27" t="s">
        <v>3077</v>
      </c>
      <c r="E215" s="27" t="s">
        <v>3033</v>
      </c>
      <c r="F215" s="27" t="s">
        <v>2788</v>
      </c>
      <c r="G215" s="27" t="s">
        <v>2788</v>
      </c>
      <c r="H215" s="28">
        <v>40664</v>
      </c>
      <c r="I215" s="29">
        <v>2.3575999999999989E-2</v>
      </c>
      <c r="J215" s="28" t="s">
        <v>3241</v>
      </c>
    </row>
    <row r="216" spans="1:10" x14ac:dyDescent="0.3">
      <c r="A216" s="26">
        <v>2011</v>
      </c>
      <c r="B216" s="27" t="s">
        <v>3079</v>
      </c>
      <c r="C216" s="27" t="s">
        <v>3080</v>
      </c>
      <c r="D216" s="27" t="s">
        <v>3081</v>
      </c>
      <c r="E216" s="27" t="s">
        <v>3063</v>
      </c>
      <c r="F216" s="27" t="s">
        <v>2788</v>
      </c>
      <c r="G216" s="27" t="s">
        <v>2788</v>
      </c>
      <c r="H216" s="28">
        <v>40664</v>
      </c>
      <c r="I216" s="29">
        <v>0</v>
      </c>
      <c r="J216" s="28" t="s">
        <v>3241</v>
      </c>
    </row>
    <row r="217" spans="1:10" x14ac:dyDescent="0.3">
      <c r="A217" s="26">
        <v>2011</v>
      </c>
      <c r="B217" s="27" t="s">
        <v>3082</v>
      </c>
      <c r="C217" s="27" t="s">
        <v>3083</v>
      </c>
      <c r="D217" s="27" t="s">
        <v>3082</v>
      </c>
      <c r="E217" s="27" t="s">
        <v>6117</v>
      </c>
      <c r="F217" s="27" t="s">
        <v>2825</v>
      </c>
      <c r="G217" s="27" t="s">
        <v>2826</v>
      </c>
      <c r="H217" s="28">
        <v>40664</v>
      </c>
      <c r="I217" s="29">
        <v>0</v>
      </c>
      <c r="J217" s="28" t="s">
        <v>3241</v>
      </c>
    </row>
    <row r="218" spans="1:10" x14ac:dyDescent="0.3">
      <c r="A218" s="26">
        <v>2011</v>
      </c>
      <c r="B218" s="27" t="s">
        <v>3084</v>
      </c>
      <c r="C218" s="27" t="s">
        <v>3085</v>
      </c>
      <c r="D218" s="27" t="s">
        <v>3086</v>
      </c>
      <c r="E218" s="27" t="s">
        <v>3025</v>
      </c>
      <c r="F218" s="27" t="s">
        <v>3087</v>
      </c>
      <c r="G218" s="27" t="s">
        <v>2788</v>
      </c>
      <c r="H218" s="28">
        <v>40664</v>
      </c>
      <c r="I218" s="29">
        <v>0</v>
      </c>
      <c r="J218" s="28" t="s">
        <v>3241</v>
      </c>
    </row>
    <row r="219" spans="1:10" x14ac:dyDescent="0.3">
      <c r="A219" s="26">
        <v>2011</v>
      </c>
      <c r="B219" s="27" t="s">
        <v>3084</v>
      </c>
      <c r="C219" s="27" t="s">
        <v>3085</v>
      </c>
      <c r="D219" s="27" t="s">
        <v>3088</v>
      </c>
      <c r="E219" s="27" t="s">
        <v>3025</v>
      </c>
      <c r="F219" s="27" t="s">
        <v>3087</v>
      </c>
      <c r="G219" s="27" t="s">
        <v>2788</v>
      </c>
      <c r="H219" s="28">
        <v>40664</v>
      </c>
      <c r="I219" s="29">
        <v>0</v>
      </c>
      <c r="J219" s="28" t="s">
        <v>3241</v>
      </c>
    </row>
    <row r="220" spans="1:10" x14ac:dyDescent="0.3">
      <c r="A220" s="26">
        <v>2011</v>
      </c>
      <c r="B220" s="27" t="s">
        <v>3089</v>
      </c>
      <c r="C220" s="27" t="s">
        <v>3090</v>
      </c>
      <c r="D220" s="27" t="s">
        <v>3089</v>
      </c>
      <c r="E220" s="27" t="s">
        <v>6117</v>
      </c>
      <c r="F220" s="27" t="s">
        <v>2815</v>
      </c>
      <c r="G220" s="27" t="s">
        <v>2816</v>
      </c>
      <c r="H220" s="28">
        <v>40664</v>
      </c>
      <c r="I220" s="29">
        <v>2.6801710000000001</v>
      </c>
      <c r="J220" s="28" t="s">
        <v>3241</v>
      </c>
    </row>
    <row r="221" spans="1:10" x14ac:dyDescent="0.3">
      <c r="A221" s="26">
        <v>2011</v>
      </c>
      <c r="B221" s="27" t="s">
        <v>3091</v>
      </c>
      <c r="C221" s="27" t="s">
        <v>3092</v>
      </c>
      <c r="D221" s="27" t="s">
        <v>3093</v>
      </c>
      <c r="E221" s="27" t="s">
        <v>3063</v>
      </c>
      <c r="F221" s="27" t="s">
        <v>3094</v>
      </c>
      <c r="G221" s="27" t="s">
        <v>2965</v>
      </c>
      <c r="H221" s="28">
        <v>40664</v>
      </c>
      <c r="I221" s="29">
        <v>7.542612000000001</v>
      </c>
      <c r="J221" s="28" t="s">
        <v>3241</v>
      </c>
    </row>
    <row r="222" spans="1:10" x14ac:dyDescent="0.3">
      <c r="A222" s="26">
        <v>2011</v>
      </c>
      <c r="B222" s="27" t="s">
        <v>3095</v>
      </c>
      <c r="C222" s="27" t="s">
        <v>3096</v>
      </c>
      <c r="D222" s="27" t="s">
        <v>3095</v>
      </c>
      <c r="E222" s="27" t="s">
        <v>6117</v>
      </c>
      <c r="F222" s="27" t="s">
        <v>3034</v>
      </c>
      <c r="G222" s="27" t="s">
        <v>2999</v>
      </c>
      <c r="H222" s="28">
        <v>40664</v>
      </c>
      <c r="I222" s="29">
        <v>5.230855</v>
      </c>
      <c r="J222" s="28" t="s">
        <v>3241</v>
      </c>
    </row>
    <row r="223" spans="1:10" x14ac:dyDescent="0.3">
      <c r="A223" s="26">
        <v>2011</v>
      </c>
      <c r="B223" s="27" t="s">
        <v>3097</v>
      </c>
      <c r="C223" s="27" t="s">
        <v>3098</v>
      </c>
      <c r="D223" s="27" t="s">
        <v>3097</v>
      </c>
      <c r="E223" s="27" t="s">
        <v>6117</v>
      </c>
      <c r="F223" s="27" t="s">
        <v>2825</v>
      </c>
      <c r="G223" s="27" t="s">
        <v>2850</v>
      </c>
      <c r="H223" s="28">
        <v>40664</v>
      </c>
      <c r="I223" s="29">
        <v>1.1852100000000005</v>
      </c>
      <c r="J223" s="28" t="s">
        <v>3241</v>
      </c>
    </row>
    <row r="224" spans="1:10" x14ac:dyDescent="0.3">
      <c r="A224" s="26">
        <v>2011</v>
      </c>
      <c r="B224" s="27" t="s">
        <v>3099</v>
      </c>
      <c r="C224" s="27" t="s">
        <v>3100</v>
      </c>
      <c r="D224" s="27" t="s">
        <v>3099</v>
      </c>
      <c r="E224" s="27" t="s">
        <v>6117</v>
      </c>
      <c r="F224" s="27" t="s">
        <v>2815</v>
      </c>
      <c r="G224" s="27" t="s">
        <v>2816</v>
      </c>
      <c r="H224" s="28">
        <v>40664</v>
      </c>
      <c r="I224" s="29">
        <v>2.4682890000000004</v>
      </c>
      <c r="J224" s="28" t="s">
        <v>3241</v>
      </c>
    </row>
    <row r="225" spans="1:10" x14ac:dyDescent="0.3">
      <c r="A225" s="26">
        <v>2011</v>
      </c>
      <c r="B225" s="27" t="s">
        <v>3101</v>
      </c>
      <c r="C225" s="27" t="s">
        <v>3102</v>
      </c>
      <c r="D225" s="27" t="s">
        <v>3101</v>
      </c>
      <c r="E225" s="27" t="s">
        <v>6117</v>
      </c>
      <c r="F225" s="27" t="s">
        <v>3034</v>
      </c>
      <c r="G225" s="27" t="s">
        <v>3074</v>
      </c>
      <c r="H225" s="28">
        <v>40664</v>
      </c>
      <c r="I225" s="29">
        <v>13.336953999999999</v>
      </c>
      <c r="J225" s="28" t="s">
        <v>3241</v>
      </c>
    </row>
    <row r="226" spans="1:10" x14ac:dyDescent="0.3">
      <c r="A226" s="26">
        <v>2011</v>
      </c>
      <c r="B226" s="27" t="s">
        <v>3103</v>
      </c>
      <c r="C226" s="27" t="s">
        <v>3104</v>
      </c>
      <c r="D226" s="27" t="s">
        <v>3103</v>
      </c>
      <c r="E226" s="27" t="s">
        <v>6117</v>
      </c>
      <c r="F226" s="27" t="s">
        <v>3034</v>
      </c>
      <c r="G226" s="27" t="s">
        <v>2923</v>
      </c>
      <c r="H226" s="28">
        <v>40664</v>
      </c>
      <c r="I226" s="29">
        <v>3.6036140000000003</v>
      </c>
      <c r="J226" s="28" t="s">
        <v>3241</v>
      </c>
    </row>
    <row r="227" spans="1:10" x14ac:dyDescent="0.3">
      <c r="A227" s="26">
        <v>2011</v>
      </c>
      <c r="B227" s="27" t="s">
        <v>3105</v>
      </c>
      <c r="C227" s="27" t="s">
        <v>3106</v>
      </c>
      <c r="D227" s="27" t="s">
        <v>3105</v>
      </c>
      <c r="E227" s="27" t="s">
        <v>6117</v>
      </c>
      <c r="F227" s="27" t="s">
        <v>2798</v>
      </c>
      <c r="G227" s="27" t="s">
        <v>2803</v>
      </c>
      <c r="H227" s="28">
        <v>40664</v>
      </c>
      <c r="I227" s="29">
        <v>0</v>
      </c>
      <c r="J227" s="28" t="s">
        <v>3241</v>
      </c>
    </row>
    <row r="228" spans="1:10" x14ac:dyDescent="0.3">
      <c r="A228" s="26">
        <v>2011</v>
      </c>
      <c r="B228" s="27" t="s">
        <v>3107</v>
      </c>
      <c r="C228" s="27" t="s">
        <v>3108</v>
      </c>
      <c r="D228" s="27" t="s">
        <v>3108</v>
      </c>
      <c r="E228" s="27" t="s">
        <v>6117</v>
      </c>
      <c r="F228" s="27" t="s">
        <v>3026</v>
      </c>
      <c r="G228" s="27" t="s">
        <v>2936</v>
      </c>
      <c r="H228" s="28">
        <v>40664</v>
      </c>
      <c r="I228" s="29">
        <v>0</v>
      </c>
      <c r="J228" s="28" t="s">
        <v>3241</v>
      </c>
    </row>
    <row r="229" spans="1:10" x14ac:dyDescent="0.3">
      <c r="A229" s="26">
        <v>2011</v>
      </c>
      <c r="B229" s="27" t="s">
        <v>3109</v>
      </c>
      <c r="C229" s="27" t="s">
        <v>3110</v>
      </c>
      <c r="D229" s="27" t="s">
        <v>3109</v>
      </c>
      <c r="E229" s="27" t="s">
        <v>3111</v>
      </c>
      <c r="F229" s="27" t="s">
        <v>2825</v>
      </c>
      <c r="G229" s="27" t="s">
        <v>2850</v>
      </c>
      <c r="H229" s="28">
        <v>40664</v>
      </c>
      <c r="I229" s="29">
        <v>0.15995400000000004</v>
      </c>
      <c r="J229" s="28" t="s">
        <v>3241</v>
      </c>
    </row>
    <row r="230" spans="1:10" x14ac:dyDescent="0.3">
      <c r="A230" s="26">
        <v>2011</v>
      </c>
      <c r="B230" s="27" t="s">
        <v>3112</v>
      </c>
      <c r="C230" s="27" t="s">
        <v>3113</v>
      </c>
      <c r="D230" s="27" t="s">
        <v>3112</v>
      </c>
      <c r="E230" s="27" t="s">
        <v>6117</v>
      </c>
      <c r="F230" s="27" t="s">
        <v>2825</v>
      </c>
      <c r="G230" s="27" t="s">
        <v>2826</v>
      </c>
      <c r="H230" s="28">
        <v>40664</v>
      </c>
      <c r="I230" s="29">
        <v>0.65470800000000007</v>
      </c>
      <c r="J230" s="28" t="s">
        <v>3241</v>
      </c>
    </row>
    <row r="231" spans="1:10" x14ac:dyDescent="0.3">
      <c r="A231" s="26">
        <v>2011</v>
      </c>
      <c r="B231" s="27" t="s">
        <v>3114</v>
      </c>
      <c r="C231" s="27" t="s">
        <v>3115</v>
      </c>
      <c r="D231" s="27" t="s">
        <v>3116</v>
      </c>
      <c r="E231" s="27" t="s">
        <v>3025</v>
      </c>
      <c r="F231" s="27" t="s">
        <v>3026</v>
      </c>
      <c r="G231" s="27" t="s">
        <v>2788</v>
      </c>
      <c r="H231" s="28">
        <v>40664</v>
      </c>
      <c r="I231" s="29">
        <v>0</v>
      </c>
      <c r="J231" s="28" t="s">
        <v>3241</v>
      </c>
    </row>
    <row r="232" spans="1:10" x14ac:dyDescent="0.3">
      <c r="A232" s="26">
        <v>2011</v>
      </c>
      <c r="B232" s="27" t="s">
        <v>3117</v>
      </c>
      <c r="C232" s="27" t="s">
        <v>3118</v>
      </c>
      <c r="D232" s="27" t="s">
        <v>3117</v>
      </c>
      <c r="E232" s="27" t="s">
        <v>6117</v>
      </c>
      <c r="F232" s="27" t="s">
        <v>2815</v>
      </c>
      <c r="G232" s="27" t="s">
        <v>2816</v>
      </c>
      <c r="H232" s="28">
        <v>40664</v>
      </c>
      <c r="I232" s="29">
        <v>3.1782059999999999</v>
      </c>
      <c r="J232" s="28" t="s">
        <v>3241</v>
      </c>
    </row>
    <row r="233" spans="1:10" x14ac:dyDescent="0.3">
      <c r="A233" s="26">
        <v>2011</v>
      </c>
      <c r="B233" s="27" t="s">
        <v>3119</v>
      </c>
      <c r="C233" s="27" t="s">
        <v>3120</v>
      </c>
      <c r="D233" s="27" t="s">
        <v>3119</v>
      </c>
      <c r="E233" s="27" t="s">
        <v>6117</v>
      </c>
      <c r="F233" s="27" t="s">
        <v>3034</v>
      </c>
      <c r="G233" s="27" t="s">
        <v>2840</v>
      </c>
      <c r="H233" s="28">
        <v>40664</v>
      </c>
      <c r="I233" s="29">
        <v>7.3077169999999976</v>
      </c>
      <c r="J233" s="28" t="s">
        <v>3241</v>
      </c>
    </row>
    <row r="234" spans="1:10" x14ac:dyDescent="0.3">
      <c r="A234" s="26">
        <v>2011</v>
      </c>
      <c r="B234" s="27" t="s">
        <v>3121</v>
      </c>
      <c r="C234" s="27" t="s">
        <v>3122</v>
      </c>
      <c r="D234" s="27" t="s">
        <v>3121</v>
      </c>
      <c r="E234" s="27" t="s">
        <v>6117</v>
      </c>
      <c r="F234" s="27" t="s">
        <v>2825</v>
      </c>
      <c r="G234" s="27" t="s">
        <v>2850</v>
      </c>
      <c r="H234" s="28">
        <v>40664</v>
      </c>
      <c r="I234" s="29">
        <v>5.5827410000000004</v>
      </c>
      <c r="J234" s="28" t="s">
        <v>3241</v>
      </c>
    </row>
    <row r="235" spans="1:10" x14ac:dyDescent="0.3">
      <c r="A235" s="26">
        <v>2011</v>
      </c>
      <c r="B235" s="27" t="s">
        <v>3022</v>
      </c>
      <c r="C235" s="27" t="s">
        <v>3023</v>
      </c>
      <c r="D235" s="27" t="s">
        <v>3024</v>
      </c>
      <c r="E235" s="27" t="s">
        <v>3025</v>
      </c>
      <c r="F235" s="27" t="s">
        <v>3026</v>
      </c>
      <c r="G235" s="27" t="s">
        <v>2788</v>
      </c>
      <c r="H235" s="28">
        <v>40695</v>
      </c>
      <c r="I235" s="29">
        <v>6.325536291011999</v>
      </c>
      <c r="J235" s="28" t="s">
        <v>3241</v>
      </c>
    </row>
    <row r="236" spans="1:10" x14ac:dyDescent="0.3">
      <c r="A236" s="26">
        <v>2011</v>
      </c>
      <c r="B236" s="27" t="s">
        <v>3022</v>
      </c>
      <c r="C236" s="27" t="s">
        <v>3023</v>
      </c>
      <c r="D236" s="27" t="s">
        <v>3027</v>
      </c>
      <c r="E236" s="27" t="s">
        <v>3025</v>
      </c>
      <c r="F236" s="27" t="s">
        <v>3026</v>
      </c>
      <c r="G236" s="27" t="s">
        <v>2788</v>
      </c>
      <c r="H236" s="28">
        <v>40695</v>
      </c>
      <c r="I236" s="29">
        <v>0</v>
      </c>
      <c r="J236" s="28" t="s">
        <v>3241</v>
      </c>
    </row>
    <row r="237" spans="1:10" x14ac:dyDescent="0.3">
      <c r="A237" s="26">
        <v>2011</v>
      </c>
      <c r="B237" s="27" t="s">
        <v>3028</v>
      </c>
      <c r="C237" s="27" t="s">
        <v>3029</v>
      </c>
      <c r="D237" s="27" t="s">
        <v>3028</v>
      </c>
      <c r="E237" s="27" t="s">
        <v>6117</v>
      </c>
      <c r="F237" s="27" t="s">
        <v>3030</v>
      </c>
      <c r="G237" s="27" t="s">
        <v>2812</v>
      </c>
      <c r="H237" s="28">
        <v>40695</v>
      </c>
      <c r="I237" s="29">
        <v>5.7298610000000068</v>
      </c>
      <c r="J237" s="28" t="s">
        <v>3241</v>
      </c>
    </row>
    <row r="238" spans="1:10" x14ac:dyDescent="0.3">
      <c r="A238" s="26">
        <v>2011</v>
      </c>
      <c r="B238" s="27" t="s">
        <v>3031</v>
      </c>
      <c r="C238" s="27" t="s">
        <v>3032</v>
      </c>
      <c r="D238" s="27" t="s">
        <v>3031</v>
      </c>
      <c r="E238" s="27" t="s">
        <v>3033</v>
      </c>
      <c r="F238" s="27" t="s">
        <v>3034</v>
      </c>
      <c r="G238" s="27" t="s">
        <v>2821</v>
      </c>
      <c r="H238" s="28">
        <v>40695</v>
      </c>
      <c r="I238" s="29">
        <v>1.1657829999999998</v>
      </c>
      <c r="J238" s="28" t="s">
        <v>3241</v>
      </c>
    </row>
    <row r="239" spans="1:10" x14ac:dyDescent="0.3">
      <c r="A239" s="26">
        <v>2011</v>
      </c>
      <c r="B239" s="27" t="s">
        <v>3035</v>
      </c>
      <c r="C239" s="27" t="s">
        <v>3036</v>
      </c>
      <c r="D239" s="27" t="s">
        <v>3035</v>
      </c>
      <c r="E239" s="27" t="s">
        <v>6117</v>
      </c>
      <c r="F239" s="27" t="s">
        <v>2825</v>
      </c>
      <c r="G239" s="27" t="s">
        <v>2826</v>
      </c>
      <c r="H239" s="28">
        <v>40695</v>
      </c>
      <c r="I239" s="29">
        <v>0</v>
      </c>
      <c r="J239" s="28" t="s">
        <v>3241</v>
      </c>
    </row>
    <row r="240" spans="1:10" x14ac:dyDescent="0.3">
      <c r="A240" s="26">
        <v>2011</v>
      </c>
      <c r="B240" s="27" t="s">
        <v>3037</v>
      </c>
      <c r="C240" s="27" t="s">
        <v>3038</v>
      </c>
      <c r="D240" s="27" t="s">
        <v>3037</v>
      </c>
      <c r="E240" s="27" t="s">
        <v>6117</v>
      </c>
      <c r="F240" s="27" t="s">
        <v>3034</v>
      </c>
      <c r="G240" s="27" t="s">
        <v>2999</v>
      </c>
      <c r="H240" s="28">
        <v>40695</v>
      </c>
      <c r="I240" s="29">
        <v>3.0387969999999993</v>
      </c>
      <c r="J240" s="28" t="s">
        <v>3241</v>
      </c>
    </row>
    <row r="241" spans="1:10" x14ac:dyDescent="0.3">
      <c r="A241" s="26">
        <v>2011</v>
      </c>
      <c r="B241" s="27" t="s">
        <v>3039</v>
      </c>
      <c r="C241" s="27" t="s">
        <v>3040</v>
      </c>
      <c r="D241" s="27" t="s">
        <v>3039</v>
      </c>
      <c r="E241" s="27" t="s">
        <v>6117</v>
      </c>
      <c r="F241" s="27" t="s">
        <v>2815</v>
      </c>
      <c r="G241" s="27" t="s">
        <v>2816</v>
      </c>
      <c r="H241" s="28">
        <v>40695</v>
      </c>
      <c r="I241" s="29">
        <v>0.57718900000000006</v>
      </c>
      <c r="J241" s="28" t="s">
        <v>3241</v>
      </c>
    </row>
    <row r="242" spans="1:10" x14ac:dyDescent="0.3">
      <c r="A242" s="26">
        <v>2011</v>
      </c>
      <c r="B242" s="27" t="s">
        <v>3041</v>
      </c>
      <c r="C242" s="27" t="s">
        <v>3042</v>
      </c>
      <c r="D242" s="27" t="s">
        <v>3041</v>
      </c>
      <c r="E242" s="27" t="s">
        <v>6117</v>
      </c>
      <c r="F242" s="27" t="s">
        <v>2825</v>
      </c>
      <c r="G242" s="27" t="s">
        <v>2826</v>
      </c>
      <c r="H242" s="28">
        <v>40695</v>
      </c>
      <c r="I242" s="29">
        <v>0</v>
      </c>
      <c r="J242" s="28" t="s">
        <v>3241</v>
      </c>
    </row>
    <row r="243" spans="1:10" x14ac:dyDescent="0.3">
      <c r="A243" s="26">
        <v>2011</v>
      </c>
      <c r="B243" s="27" t="s">
        <v>3043</v>
      </c>
      <c r="C243" s="27" t="s">
        <v>3044</v>
      </c>
      <c r="D243" s="27" t="s">
        <v>3043</v>
      </c>
      <c r="E243" s="27" t="s">
        <v>6117</v>
      </c>
      <c r="F243" s="27" t="s">
        <v>2815</v>
      </c>
      <c r="G243" s="27" t="s">
        <v>2816</v>
      </c>
      <c r="H243" s="28">
        <v>40695</v>
      </c>
      <c r="I243" s="29">
        <v>2.8999960000000007</v>
      </c>
      <c r="J243" s="28" t="s">
        <v>3241</v>
      </c>
    </row>
    <row r="244" spans="1:10" x14ac:dyDescent="0.3">
      <c r="A244" s="26">
        <v>2011</v>
      </c>
      <c r="B244" s="27" t="s">
        <v>3045</v>
      </c>
      <c r="C244" s="27" t="s">
        <v>3046</v>
      </c>
      <c r="D244" s="27" t="s">
        <v>3045</v>
      </c>
      <c r="E244" s="27" t="s">
        <v>6117</v>
      </c>
      <c r="F244" s="27" t="s">
        <v>2815</v>
      </c>
      <c r="G244" s="27" t="s">
        <v>2816</v>
      </c>
      <c r="H244" s="28">
        <v>40695</v>
      </c>
      <c r="I244" s="29">
        <v>0</v>
      </c>
      <c r="J244" s="28" t="s">
        <v>3241</v>
      </c>
    </row>
    <row r="245" spans="1:10" x14ac:dyDescent="0.3">
      <c r="A245" s="26">
        <v>2011</v>
      </c>
      <c r="B245" s="27" t="s">
        <v>3047</v>
      </c>
      <c r="C245" s="27" t="s">
        <v>3048</v>
      </c>
      <c r="D245" s="27" t="s">
        <v>3047</v>
      </c>
      <c r="E245" s="27" t="s">
        <v>6117</v>
      </c>
      <c r="F245" s="27" t="s">
        <v>2825</v>
      </c>
      <c r="G245" s="27" t="s">
        <v>2826</v>
      </c>
      <c r="H245" s="28">
        <v>40695</v>
      </c>
      <c r="I245" s="29">
        <v>1.9680000000000001E-3</v>
      </c>
      <c r="J245" s="28" t="s">
        <v>3241</v>
      </c>
    </row>
    <row r="246" spans="1:10" x14ac:dyDescent="0.3">
      <c r="A246" s="26">
        <v>2011</v>
      </c>
      <c r="B246" s="27" t="s">
        <v>3049</v>
      </c>
      <c r="C246" s="27" t="s">
        <v>3050</v>
      </c>
      <c r="D246" s="27" t="s">
        <v>3049</v>
      </c>
      <c r="E246" s="27" t="s">
        <v>6117</v>
      </c>
      <c r="F246" s="27" t="s">
        <v>2825</v>
      </c>
      <c r="G246" s="27" t="s">
        <v>2850</v>
      </c>
      <c r="H246" s="28">
        <v>40695</v>
      </c>
      <c r="I246" s="29">
        <v>1.2426999999999999E-2</v>
      </c>
      <c r="J246" s="28" t="s">
        <v>3241</v>
      </c>
    </row>
    <row r="247" spans="1:10" x14ac:dyDescent="0.3">
      <c r="A247" s="26">
        <v>2011</v>
      </c>
      <c r="B247" s="27" t="s">
        <v>3051</v>
      </c>
      <c r="C247" s="27" t="s">
        <v>3051</v>
      </c>
      <c r="D247" s="27" t="s">
        <v>3051</v>
      </c>
      <c r="E247" s="27" t="s">
        <v>6118</v>
      </c>
      <c r="F247" s="27" t="s">
        <v>3051</v>
      </c>
      <c r="G247" s="27" t="s">
        <v>3051</v>
      </c>
      <c r="H247" s="28">
        <v>40695</v>
      </c>
      <c r="I247" s="29">
        <v>10124.180440000002</v>
      </c>
      <c r="J247" s="28" t="s">
        <v>3241</v>
      </c>
    </row>
    <row r="248" spans="1:10" x14ac:dyDescent="0.3">
      <c r="A248" s="26">
        <v>2011</v>
      </c>
      <c r="B248" s="27" t="s">
        <v>3052</v>
      </c>
      <c r="C248" s="27" t="s">
        <v>3053</v>
      </c>
      <c r="D248" s="27" t="s">
        <v>3052</v>
      </c>
      <c r="E248" s="27" t="s">
        <v>3033</v>
      </c>
      <c r="F248" s="27" t="s">
        <v>2807</v>
      </c>
      <c r="G248" s="27" t="s">
        <v>2812</v>
      </c>
      <c r="H248" s="28">
        <v>40695</v>
      </c>
      <c r="I248" s="29">
        <v>0</v>
      </c>
      <c r="J248" s="28" t="s">
        <v>3241</v>
      </c>
    </row>
    <row r="249" spans="1:10" x14ac:dyDescent="0.3">
      <c r="A249" s="26">
        <v>2011</v>
      </c>
      <c r="B249" s="27" t="s">
        <v>3054</v>
      </c>
      <c r="C249" s="27" t="s">
        <v>3055</v>
      </c>
      <c r="D249" s="27" t="s">
        <v>3054</v>
      </c>
      <c r="E249" s="27" t="s">
        <v>6117</v>
      </c>
      <c r="F249" s="27" t="s">
        <v>3034</v>
      </c>
      <c r="G249" s="27" t="s">
        <v>2999</v>
      </c>
      <c r="H249" s="28">
        <v>40695</v>
      </c>
      <c r="I249" s="29">
        <v>3.7300300000000002</v>
      </c>
      <c r="J249" s="28" t="s">
        <v>3241</v>
      </c>
    </row>
    <row r="250" spans="1:10" x14ac:dyDescent="0.3">
      <c r="A250" s="26">
        <v>2011</v>
      </c>
      <c r="B250" s="27" t="s">
        <v>3056</v>
      </c>
      <c r="C250" s="27" t="s">
        <v>3057</v>
      </c>
      <c r="D250" s="27" t="s">
        <v>3056</v>
      </c>
      <c r="E250" s="27" t="s">
        <v>6117</v>
      </c>
      <c r="F250" s="27" t="s">
        <v>2825</v>
      </c>
      <c r="G250" s="27" t="s">
        <v>2826</v>
      </c>
      <c r="H250" s="28">
        <v>40695</v>
      </c>
      <c r="I250" s="29">
        <v>0</v>
      </c>
      <c r="J250" s="28" t="s">
        <v>3241</v>
      </c>
    </row>
    <row r="251" spans="1:10" x14ac:dyDescent="0.3">
      <c r="A251" s="26">
        <v>2011</v>
      </c>
      <c r="B251" s="27" t="s">
        <v>3058</v>
      </c>
      <c r="C251" s="27" t="s">
        <v>3059</v>
      </c>
      <c r="D251" s="27" t="s">
        <v>3058</v>
      </c>
      <c r="E251" s="27" t="s">
        <v>6117</v>
      </c>
      <c r="F251" s="27" t="s">
        <v>2815</v>
      </c>
      <c r="G251" s="27" t="s">
        <v>2816</v>
      </c>
      <c r="H251" s="28">
        <v>40695</v>
      </c>
      <c r="I251" s="29">
        <v>2.904201</v>
      </c>
      <c r="J251" s="28" t="s">
        <v>3241</v>
      </c>
    </row>
    <row r="252" spans="1:10" x14ac:dyDescent="0.3">
      <c r="A252" s="26">
        <v>2011</v>
      </c>
      <c r="B252" s="27" t="s">
        <v>3060</v>
      </c>
      <c r="C252" s="27" t="s">
        <v>3061</v>
      </c>
      <c r="D252" s="27" t="s">
        <v>3062</v>
      </c>
      <c r="E252" s="27" t="s">
        <v>3063</v>
      </c>
      <c r="F252" s="27" t="s">
        <v>3034</v>
      </c>
      <c r="G252" s="27" t="s">
        <v>2999</v>
      </c>
      <c r="H252" s="28">
        <v>40695</v>
      </c>
      <c r="I252" s="29">
        <v>0</v>
      </c>
      <c r="J252" s="28" t="s">
        <v>3241</v>
      </c>
    </row>
    <row r="253" spans="1:10" x14ac:dyDescent="0.3">
      <c r="A253" s="26">
        <v>2011</v>
      </c>
      <c r="B253" s="27" t="s">
        <v>3064</v>
      </c>
      <c r="C253" s="27" t="s">
        <v>3065</v>
      </c>
      <c r="D253" s="27" t="s">
        <v>3066</v>
      </c>
      <c r="E253" s="27" t="s">
        <v>3025</v>
      </c>
      <c r="F253" s="27" t="s">
        <v>2825</v>
      </c>
      <c r="G253" s="27" t="s">
        <v>2826</v>
      </c>
      <c r="H253" s="28">
        <v>40695</v>
      </c>
      <c r="I253" s="29">
        <v>1.0820193906E-2</v>
      </c>
      <c r="J253" s="28" t="s">
        <v>3241</v>
      </c>
    </row>
    <row r="254" spans="1:10" x14ac:dyDescent="0.3">
      <c r="A254" s="26">
        <v>2011</v>
      </c>
      <c r="B254" s="27" t="s">
        <v>3064</v>
      </c>
      <c r="C254" s="27" t="s">
        <v>3065</v>
      </c>
      <c r="D254" s="27" t="s">
        <v>3067</v>
      </c>
      <c r="E254" s="27" t="s">
        <v>3025</v>
      </c>
      <c r="F254" s="27" t="s">
        <v>2825</v>
      </c>
      <c r="G254" s="27" t="s">
        <v>2826</v>
      </c>
      <c r="H254" s="28">
        <v>40695</v>
      </c>
      <c r="I254" s="29">
        <v>1.1071164713000001E-2</v>
      </c>
      <c r="J254" s="28" t="s">
        <v>3241</v>
      </c>
    </row>
    <row r="255" spans="1:10" x14ac:dyDescent="0.3">
      <c r="A255" s="26">
        <v>2011</v>
      </c>
      <c r="B255" s="27" t="s">
        <v>3068</v>
      </c>
      <c r="C255" s="27" t="s">
        <v>3069</v>
      </c>
      <c r="D255" s="27" t="s">
        <v>3068</v>
      </c>
      <c r="E255" s="27" t="s">
        <v>6117</v>
      </c>
      <c r="F255" s="27" t="s">
        <v>3034</v>
      </c>
      <c r="G255" s="27" t="s">
        <v>2923</v>
      </c>
      <c r="H255" s="28">
        <v>40695</v>
      </c>
      <c r="I255" s="29">
        <v>7.268142000000001</v>
      </c>
      <c r="J255" s="28" t="s">
        <v>3241</v>
      </c>
    </row>
    <row r="256" spans="1:10" x14ac:dyDescent="0.3">
      <c r="A256" s="26">
        <v>2011</v>
      </c>
      <c r="B256" s="27" t="s">
        <v>3070</v>
      </c>
      <c r="C256" s="27" t="s">
        <v>3071</v>
      </c>
      <c r="D256" s="27" t="s">
        <v>3070</v>
      </c>
      <c r="E256" s="27" t="s">
        <v>6117</v>
      </c>
      <c r="F256" s="27" t="s">
        <v>2815</v>
      </c>
      <c r="G256" s="27" t="s">
        <v>2816</v>
      </c>
      <c r="H256" s="28">
        <v>40695</v>
      </c>
      <c r="I256" s="29">
        <v>0</v>
      </c>
      <c r="J256" s="28" t="s">
        <v>3241</v>
      </c>
    </row>
    <row r="257" spans="1:10" x14ac:dyDescent="0.3">
      <c r="A257" s="26">
        <v>2011</v>
      </c>
      <c r="B257" s="27" t="s">
        <v>3072</v>
      </c>
      <c r="C257" s="27" t="s">
        <v>3073</v>
      </c>
      <c r="D257" s="27" t="s">
        <v>3072</v>
      </c>
      <c r="E257" s="27" t="s">
        <v>6117</v>
      </c>
      <c r="F257" s="27" t="s">
        <v>3034</v>
      </c>
      <c r="G257" s="27" t="s">
        <v>3074</v>
      </c>
      <c r="H257" s="28">
        <v>40695</v>
      </c>
      <c r="I257" s="29">
        <v>0.26972799999999997</v>
      </c>
      <c r="J257" s="28" t="s">
        <v>3241</v>
      </c>
    </row>
    <row r="258" spans="1:10" x14ac:dyDescent="0.3">
      <c r="A258" s="26">
        <v>2011</v>
      </c>
      <c r="B258" s="27" t="s">
        <v>3075</v>
      </c>
      <c r="C258" s="27" t="s">
        <v>3076</v>
      </c>
      <c r="D258" s="27" t="s">
        <v>3075</v>
      </c>
      <c r="E258" s="27" t="s">
        <v>6117</v>
      </c>
      <c r="F258" s="27" t="s">
        <v>2815</v>
      </c>
      <c r="G258" s="27" t="s">
        <v>2816</v>
      </c>
      <c r="H258" s="28">
        <v>40695</v>
      </c>
      <c r="I258" s="29">
        <v>0.96154999999999979</v>
      </c>
      <c r="J258" s="28" t="s">
        <v>3241</v>
      </c>
    </row>
    <row r="259" spans="1:10" x14ac:dyDescent="0.3">
      <c r="A259" s="26">
        <v>2011</v>
      </c>
      <c r="B259" s="27" t="s">
        <v>3077</v>
      </c>
      <c r="C259" s="27" t="s">
        <v>3078</v>
      </c>
      <c r="D259" s="27" t="s">
        <v>3077</v>
      </c>
      <c r="E259" s="27" t="s">
        <v>3033</v>
      </c>
      <c r="F259" s="27" t="s">
        <v>2788</v>
      </c>
      <c r="G259" s="27" t="s">
        <v>2788</v>
      </c>
      <c r="H259" s="28">
        <v>40695</v>
      </c>
      <c r="I259" s="29">
        <v>2.5880000000000004E-2</v>
      </c>
      <c r="J259" s="28" t="s">
        <v>3241</v>
      </c>
    </row>
    <row r="260" spans="1:10" x14ac:dyDescent="0.3">
      <c r="A260" s="26">
        <v>2011</v>
      </c>
      <c r="B260" s="27" t="s">
        <v>3079</v>
      </c>
      <c r="C260" s="27" t="s">
        <v>3080</v>
      </c>
      <c r="D260" s="27" t="s">
        <v>3081</v>
      </c>
      <c r="E260" s="27" t="s">
        <v>3063</v>
      </c>
      <c r="F260" s="27" t="s">
        <v>2788</v>
      </c>
      <c r="G260" s="27" t="s">
        <v>2788</v>
      </c>
      <c r="H260" s="28">
        <v>40695</v>
      </c>
      <c r="I260" s="29">
        <v>0</v>
      </c>
      <c r="J260" s="28" t="s">
        <v>3241</v>
      </c>
    </row>
    <row r="261" spans="1:10" x14ac:dyDescent="0.3">
      <c r="A261" s="26">
        <v>2011</v>
      </c>
      <c r="B261" s="27" t="s">
        <v>3082</v>
      </c>
      <c r="C261" s="27" t="s">
        <v>3083</v>
      </c>
      <c r="D261" s="27" t="s">
        <v>3082</v>
      </c>
      <c r="E261" s="27" t="s">
        <v>6117</v>
      </c>
      <c r="F261" s="27" t="s">
        <v>2825</v>
      </c>
      <c r="G261" s="27" t="s">
        <v>2826</v>
      </c>
      <c r="H261" s="28">
        <v>40695</v>
      </c>
      <c r="I261" s="29">
        <v>0</v>
      </c>
      <c r="J261" s="28" t="s">
        <v>3241</v>
      </c>
    </row>
    <row r="262" spans="1:10" x14ac:dyDescent="0.3">
      <c r="A262" s="26">
        <v>2011</v>
      </c>
      <c r="B262" s="27" t="s">
        <v>3084</v>
      </c>
      <c r="C262" s="27" t="s">
        <v>3085</v>
      </c>
      <c r="D262" s="27" t="s">
        <v>3086</v>
      </c>
      <c r="E262" s="27" t="s">
        <v>3025</v>
      </c>
      <c r="F262" s="27" t="s">
        <v>3087</v>
      </c>
      <c r="G262" s="27" t="s">
        <v>2788</v>
      </c>
      <c r="H262" s="28">
        <v>40695</v>
      </c>
      <c r="I262" s="29">
        <v>0</v>
      </c>
      <c r="J262" s="28" t="s">
        <v>3241</v>
      </c>
    </row>
    <row r="263" spans="1:10" x14ac:dyDescent="0.3">
      <c r="A263" s="26">
        <v>2011</v>
      </c>
      <c r="B263" s="27" t="s">
        <v>3084</v>
      </c>
      <c r="C263" s="27" t="s">
        <v>3085</v>
      </c>
      <c r="D263" s="27" t="s">
        <v>3088</v>
      </c>
      <c r="E263" s="27" t="s">
        <v>3025</v>
      </c>
      <c r="F263" s="27" t="s">
        <v>3087</v>
      </c>
      <c r="G263" s="27" t="s">
        <v>2788</v>
      </c>
      <c r="H263" s="28">
        <v>40695</v>
      </c>
      <c r="I263" s="29">
        <v>0</v>
      </c>
      <c r="J263" s="28" t="s">
        <v>3241</v>
      </c>
    </row>
    <row r="264" spans="1:10" x14ac:dyDescent="0.3">
      <c r="A264" s="26">
        <v>2011</v>
      </c>
      <c r="B264" s="27" t="s">
        <v>3089</v>
      </c>
      <c r="C264" s="27" t="s">
        <v>3090</v>
      </c>
      <c r="D264" s="27" t="s">
        <v>3089</v>
      </c>
      <c r="E264" s="27" t="s">
        <v>6117</v>
      </c>
      <c r="F264" s="27" t="s">
        <v>2815</v>
      </c>
      <c r="G264" s="27" t="s">
        <v>2816</v>
      </c>
      <c r="H264" s="28">
        <v>40695</v>
      </c>
      <c r="I264" s="29">
        <v>1.8218870000000003</v>
      </c>
      <c r="J264" s="28" t="s">
        <v>3241</v>
      </c>
    </row>
    <row r="265" spans="1:10" x14ac:dyDescent="0.3">
      <c r="A265" s="26">
        <v>2011</v>
      </c>
      <c r="B265" s="27" t="s">
        <v>3091</v>
      </c>
      <c r="C265" s="27" t="s">
        <v>3092</v>
      </c>
      <c r="D265" s="27" t="s">
        <v>3093</v>
      </c>
      <c r="E265" s="27" t="s">
        <v>3063</v>
      </c>
      <c r="F265" s="27" t="s">
        <v>3094</v>
      </c>
      <c r="G265" s="27" t="s">
        <v>2965</v>
      </c>
      <c r="H265" s="28">
        <v>40695</v>
      </c>
      <c r="I265" s="29">
        <v>6.5569739999999994</v>
      </c>
      <c r="J265" s="28" t="s">
        <v>3241</v>
      </c>
    </row>
    <row r="266" spans="1:10" x14ac:dyDescent="0.3">
      <c r="A266" s="26">
        <v>2011</v>
      </c>
      <c r="B266" s="27" t="s">
        <v>3095</v>
      </c>
      <c r="C266" s="27" t="s">
        <v>3096</v>
      </c>
      <c r="D266" s="27" t="s">
        <v>3095</v>
      </c>
      <c r="E266" s="27" t="s">
        <v>6117</v>
      </c>
      <c r="F266" s="27" t="s">
        <v>3034</v>
      </c>
      <c r="G266" s="27" t="s">
        <v>2999</v>
      </c>
      <c r="H266" s="28">
        <v>40695</v>
      </c>
      <c r="I266" s="29">
        <v>3.8026350000000004</v>
      </c>
      <c r="J266" s="28" t="s">
        <v>3241</v>
      </c>
    </row>
    <row r="267" spans="1:10" x14ac:dyDescent="0.3">
      <c r="A267" s="26">
        <v>2011</v>
      </c>
      <c r="B267" s="27" t="s">
        <v>3097</v>
      </c>
      <c r="C267" s="27" t="s">
        <v>3098</v>
      </c>
      <c r="D267" s="27" t="s">
        <v>3097</v>
      </c>
      <c r="E267" s="27" t="s">
        <v>6117</v>
      </c>
      <c r="F267" s="27" t="s">
        <v>2825</v>
      </c>
      <c r="G267" s="27" t="s">
        <v>2850</v>
      </c>
      <c r="H267" s="28">
        <v>40695</v>
      </c>
      <c r="I267" s="29">
        <v>0.36039599999999999</v>
      </c>
      <c r="J267" s="28" t="s">
        <v>3241</v>
      </c>
    </row>
    <row r="268" spans="1:10" x14ac:dyDescent="0.3">
      <c r="A268" s="26">
        <v>2011</v>
      </c>
      <c r="B268" s="27" t="s">
        <v>3099</v>
      </c>
      <c r="C268" s="27" t="s">
        <v>3100</v>
      </c>
      <c r="D268" s="27" t="s">
        <v>3099</v>
      </c>
      <c r="E268" s="27" t="s">
        <v>6117</v>
      </c>
      <c r="F268" s="27" t="s">
        <v>2815</v>
      </c>
      <c r="G268" s="27" t="s">
        <v>2816</v>
      </c>
      <c r="H268" s="28">
        <v>40695</v>
      </c>
      <c r="I268" s="29">
        <v>2.1168700000000005</v>
      </c>
      <c r="J268" s="28" t="s">
        <v>3241</v>
      </c>
    </row>
    <row r="269" spans="1:10" x14ac:dyDescent="0.3">
      <c r="A269" s="26">
        <v>2011</v>
      </c>
      <c r="B269" s="27" t="s">
        <v>3101</v>
      </c>
      <c r="C269" s="27" t="s">
        <v>3102</v>
      </c>
      <c r="D269" s="27" t="s">
        <v>3101</v>
      </c>
      <c r="E269" s="27" t="s">
        <v>6117</v>
      </c>
      <c r="F269" s="27" t="s">
        <v>3034</v>
      </c>
      <c r="G269" s="27" t="s">
        <v>3074</v>
      </c>
      <c r="H269" s="28">
        <v>40695</v>
      </c>
      <c r="I269" s="29">
        <v>12.612248999999998</v>
      </c>
      <c r="J269" s="28" t="s">
        <v>3241</v>
      </c>
    </row>
    <row r="270" spans="1:10" x14ac:dyDescent="0.3">
      <c r="A270" s="26">
        <v>2011</v>
      </c>
      <c r="B270" s="27" t="s">
        <v>3103</v>
      </c>
      <c r="C270" s="27" t="s">
        <v>3104</v>
      </c>
      <c r="D270" s="27" t="s">
        <v>3103</v>
      </c>
      <c r="E270" s="27" t="s">
        <v>6117</v>
      </c>
      <c r="F270" s="27" t="s">
        <v>3034</v>
      </c>
      <c r="G270" s="27" t="s">
        <v>2923</v>
      </c>
      <c r="H270" s="28">
        <v>40695</v>
      </c>
      <c r="I270" s="29">
        <v>2.6190459999999995</v>
      </c>
      <c r="J270" s="28" t="s">
        <v>3241</v>
      </c>
    </row>
    <row r="271" spans="1:10" x14ac:dyDescent="0.3">
      <c r="A271" s="26">
        <v>2011</v>
      </c>
      <c r="B271" s="27" t="s">
        <v>3105</v>
      </c>
      <c r="C271" s="27" t="s">
        <v>3106</v>
      </c>
      <c r="D271" s="27" t="s">
        <v>3105</v>
      </c>
      <c r="E271" s="27" t="s">
        <v>6117</v>
      </c>
      <c r="F271" s="27" t="s">
        <v>2798</v>
      </c>
      <c r="G271" s="27" t="s">
        <v>2803</v>
      </c>
      <c r="H271" s="28">
        <v>40695</v>
      </c>
      <c r="I271" s="29">
        <v>0</v>
      </c>
      <c r="J271" s="28" t="s">
        <v>3241</v>
      </c>
    </row>
    <row r="272" spans="1:10" x14ac:dyDescent="0.3">
      <c r="A272" s="26">
        <v>2011</v>
      </c>
      <c r="B272" s="27" t="s">
        <v>3107</v>
      </c>
      <c r="C272" s="27" t="s">
        <v>3108</v>
      </c>
      <c r="D272" s="27" t="s">
        <v>3108</v>
      </c>
      <c r="E272" s="27" t="s">
        <v>6117</v>
      </c>
      <c r="F272" s="27" t="s">
        <v>3026</v>
      </c>
      <c r="G272" s="27" t="s">
        <v>2936</v>
      </c>
      <c r="H272" s="28">
        <v>40695</v>
      </c>
      <c r="I272" s="29">
        <v>0</v>
      </c>
      <c r="J272" s="28" t="s">
        <v>3241</v>
      </c>
    </row>
    <row r="273" spans="1:10" x14ac:dyDescent="0.3">
      <c r="A273" s="26">
        <v>2011</v>
      </c>
      <c r="B273" s="27" t="s">
        <v>3109</v>
      </c>
      <c r="C273" s="27" t="s">
        <v>3110</v>
      </c>
      <c r="D273" s="27" t="s">
        <v>3109</v>
      </c>
      <c r="E273" s="27" t="s">
        <v>3111</v>
      </c>
      <c r="F273" s="27" t="s">
        <v>2825</v>
      </c>
      <c r="G273" s="27" t="s">
        <v>2850</v>
      </c>
      <c r="H273" s="28">
        <v>40695</v>
      </c>
      <c r="I273" s="29">
        <v>0.14589700000000003</v>
      </c>
      <c r="J273" s="28" t="s">
        <v>3241</v>
      </c>
    </row>
    <row r="274" spans="1:10" x14ac:dyDescent="0.3">
      <c r="A274" s="26">
        <v>2011</v>
      </c>
      <c r="B274" s="27" t="s">
        <v>3112</v>
      </c>
      <c r="C274" s="27" t="s">
        <v>3113</v>
      </c>
      <c r="D274" s="27" t="s">
        <v>3112</v>
      </c>
      <c r="E274" s="27" t="s">
        <v>6117</v>
      </c>
      <c r="F274" s="27" t="s">
        <v>2825</v>
      </c>
      <c r="G274" s="27" t="s">
        <v>2826</v>
      </c>
      <c r="H274" s="28">
        <v>40695</v>
      </c>
      <c r="I274" s="29">
        <v>0.45822999999999992</v>
      </c>
      <c r="J274" s="28" t="s">
        <v>3241</v>
      </c>
    </row>
    <row r="275" spans="1:10" x14ac:dyDescent="0.3">
      <c r="A275" s="26">
        <v>2011</v>
      </c>
      <c r="B275" s="27" t="s">
        <v>3114</v>
      </c>
      <c r="C275" s="27" t="s">
        <v>3115</v>
      </c>
      <c r="D275" s="27" t="s">
        <v>3116</v>
      </c>
      <c r="E275" s="27" t="s">
        <v>3025</v>
      </c>
      <c r="F275" s="27" t="s">
        <v>3026</v>
      </c>
      <c r="G275" s="27" t="s">
        <v>2788</v>
      </c>
      <c r="H275" s="28">
        <v>40695</v>
      </c>
      <c r="I275" s="29">
        <v>0</v>
      </c>
      <c r="J275" s="28" t="s">
        <v>3241</v>
      </c>
    </row>
    <row r="276" spans="1:10" x14ac:dyDescent="0.3">
      <c r="A276" s="26">
        <v>2011</v>
      </c>
      <c r="B276" s="27" t="s">
        <v>3117</v>
      </c>
      <c r="C276" s="27" t="s">
        <v>3118</v>
      </c>
      <c r="D276" s="27" t="s">
        <v>3117</v>
      </c>
      <c r="E276" s="27" t="s">
        <v>6117</v>
      </c>
      <c r="F276" s="27" t="s">
        <v>2815</v>
      </c>
      <c r="G276" s="27" t="s">
        <v>2816</v>
      </c>
      <c r="H276" s="28">
        <v>40695</v>
      </c>
      <c r="I276" s="29">
        <v>2.735595</v>
      </c>
      <c r="J276" s="28" t="s">
        <v>3241</v>
      </c>
    </row>
    <row r="277" spans="1:10" x14ac:dyDescent="0.3">
      <c r="A277" s="26">
        <v>2011</v>
      </c>
      <c r="B277" s="27" t="s">
        <v>3119</v>
      </c>
      <c r="C277" s="27" t="s">
        <v>3120</v>
      </c>
      <c r="D277" s="27" t="s">
        <v>3119</v>
      </c>
      <c r="E277" s="27" t="s">
        <v>6117</v>
      </c>
      <c r="F277" s="27" t="s">
        <v>3034</v>
      </c>
      <c r="G277" s="27" t="s">
        <v>2840</v>
      </c>
      <c r="H277" s="28">
        <v>40695</v>
      </c>
      <c r="I277" s="29">
        <v>6.9278399999999998</v>
      </c>
      <c r="J277" s="28" t="s">
        <v>3241</v>
      </c>
    </row>
    <row r="278" spans="1:10" x14ac:dyDescent="0.3">
      <c r="A278" s="26">
        <v>2011</v>
      </c>
      <c r="B278" s="27" t="s">
        <v>3121</v>
      </c>
      <c r="C278" s="27" t="s">
        <v>3122</v>
      </c>
      <c r="D278" s="27" t="s">
        <v>3121</v>
      </c>
      <c r="E278" s="27" t="s">
        <v>6117</v>
      </c>
      <c r="F278" s="27" t="s">
        <v>2825</v>
      </c>
      <c r="G278" s="27" t="s">
        <v>2850</v>
      </c>
      <c r="H278" s="28">
        <v>40695</v>
      </c>
      <c r="I278" s="29">
        <v>2.3028750000000011</v>
      </c>
      <c r="J278" s="28" t="s">
        <v>3241</v>
      </c>
    </row>
    <row r="279" spans="1:10" x14ac:dyDescent="0.3">
      <c r="A279" s="26">
        <v>2011</v>
      </c>
      <c r="B279" s="27" t="s">
        <v>3022</v>
      </c>
      <c r="C279" s="27" t="s">
        <v>3023</v>
      </c>
      <c r="D279" s="27" t="s">
        <v>3024</v>
      </c>
      <c r="E279" s="27" t="s">
        <v>3025</v>
      </c>
      <c r="F279" s="27" t="s">
        <v>3026</v>
      </c>
      <c r="G279" s="27" t="s">
        <v>2788</v>
      </c>
      <c r="H279" s="28">
        <v>40725</v>
      </c>
      <c r="I279" s="29">
        <v>5.967790276060998</v>
      </c>
      <c r="J279" s="28" t="s">
        <v>3241</v>
      </c>
    </row>
    <row r="280" spans="1:10" x14ac:dyDescent="0.3">
      <c r="A280" s="26">
        <v>2011</v>
      </c>
      <c r="B280" s="27" t="s">
        <v>3022</v>
      </c>
      <c r="C280" s="27" t="s">
        <v>3023</v>
      </c>
      <c r="D280" s="27" t="s">
        <v>3027</v>
      </c>
      <c r="E280" s="27" t="s">
        <v>3025</v>
      </c>
      <c r="F280" s="27" t="s">
        <v>3026</v>
      </c>
      <c r="G280" s="27" t="s">
        <v>2788</v>
      </c>
      <c r="H280" s="28">
        <v>40725</v>
      </c>
      <c r="I280" s="29">
        <v>1.0687334337919998</v>
      </c>
      <c r="J280" s="28" t="s">
        <v>3241</v>
      </c>
    </row>
    <row r="281" spans="1:10" x14ac:dyDescent="0.3">
      <c r="A281" s="26">
        <v>2011</v>
      </c>
      <c r="B281" s="27" t="s">
        <v>3028</v>
      </c>
      <c r="C281" s="27" t="s">
        <v>3029</v>
      </c>
      <c r="D281" s="27" t="s">
        <v>3028</v>
      </c>
      <c r="E281" s="27" t="s">
        <v>6117</v>
      </c>
      <c r="F281" s="27" t="s">
        <v>3030</v>
      </c>
      <c r="G281" s="27" t="s">
        <v>2812</v>
      </c>
      <c r="H281" s="28">
        <v>40725</v>
      </c>
      <c r="I281" s="29">
        <v>5.484729999999999</v>
      </c>
      <c r="J281" s="28" t="s">
        <v>3241</v>
      </c>
    </row>
    <row r="282" spans="1:10" x14ac:dyDescent="0.3">
      <c r="A282" s="26">
        <v>2011</v>
      </c>
      <c r="B282" s="27" t="s">
        <v>3031</v>
      </c>
      <c r="C282" s="27" t="s">
        <v>3032</v>
      </c>
      <c r="D282" s="27" t="s">
        <v>3031</v>
      </c>
      <c r="E282" s="27" t="s">
        <v>3033</v>
      </c>
      <c r="F282" s="27" t="s">
        <v>3034</v>
      </c>
      <c r="G282" s="27" t="s">
        <v>2821</v>
      </c>
      <c r="H282" s="28">
        <v>40725</v>
      </c>
      <c r="I282" s="29">
        <v>1.1480139999999999</v>
      </c>
      <c r="J282" s="28" t="s">
        <v>3241</v>
      </c>
    </row>
    <row r="283" spans="1:10" x14ac:dyDescent="0.3">
      <c r="A283" s="26">
        <v>2011</v>
      </c>
      <c r="B283" s="27" t="s">
        <v>3035</v>
      </c>
      <c r="C283" s="27" t="s">
        <v>3036</v>
      </c>
      <c r="D283" s="27" t="s">
        <v>3035</v>
      </c>
      <c r="E283" s="27" t="s">
        <v>6117</v>
      </c>
      <c r="F283" s="27" t="s">
        <v>2825</v>
      </c>
      <c r="G283" s="27" t="s">
        <v>2826</v>
      </c>
      <c r="H283" s="28">
        <v>40725</v>
      </c>
      <c r="I283" s="29">
        <v>0</v>
      </c>
      <c r="J283" s="28" t="s">
        <v>3241</v>
      </c>
    </row>
    <row r="284" spans="1:10" x14ac:dyDescent="0.3">
      <c r="A284" s="26">
        <v>2011</v>
      </c>
      <c r="B284" s="27" t="s">
        <v>3037</v>
      </c>
      <c r="C284" s="27" t="s">
        <v>3038</v>
      </c>
      <c r="D284" s="27" t="s">
        <v>3037</v>
      </c>
      <c r="E284" s="27" t="s">
        <v>6117</v>
      </c>
      <c r="F284" s="27" t="s">
        <v>3034</v>
      </c>
      <c r="G284" s="27" t="s">
        <v>2999</v>
      </c>
      <c r="H284" s="28">
        <v>40725</v>
      </c>
      <c r="I284" s="29">
        <v>3.1383629999999996</v>
      </c>
      <c r="J284" s="28" t="s">
        <v>3241</v>
      </c>
    </row>
    <row r="285" spans="1:10" x14ac:dyDescent="0.3">
      <c r="A285" s="26">
        <v>2011</v>
      </c>
      <c r="B285" s="27" t="s">
        <v>3039</v>
      </c>
      <c r="C285" s="27" t="s">
        <v>3040</v>
      </c>
      <c r="D285" s="27" t="s">
        <v>3039</v>
      </c>
      <c r="E285" s="27" t="s">
        <v>6117</v>
      </c>
      <c r="F285" s="27" t="s">
        <v>2815</v>
      </c>
      <c r="G285" s="27" t="s">
        <v>2816</v>
      </c>
      <c r="H285" s="28">
        <v>40725</v>
      </c>
      <c r="I285" s="29">
        <v>0.57146299999999994</v>
      </c>
      <c r="J285" s="28" t="s">
        <v>3241</v>
      </c>
    </row>
    <row r="286" spans="1:10" x14ac:dyDescent="0.3">
      <c r="A286" s="26">
        <v>2011</v>
      </c>
      <c r="B286" s="27" t="s">
        <v>3041</v>
      </c>
      <c r="C286" s="27" t="s">
        <v>3042</v>
      </c>
      <c r="D286" s="27" t="s">
        <v>3041</v>
      </c>
      <c r="E286" s="27" t="s">
        <v>6117</v>
      </c>
      <c r="F286" s="27" t="s">
        <v>2825</v>
      </c>
      <c r="G286" s="27" t="s">
        <v>2826</v>
      </c>
      <c r="H286" s="28">
        <v>40725</v>
      </c>
      <c r="I286" s="29">
        <v>8.2000000000000001E-5</v>
      </c>
      <c r="J286" s="28" t="s">
        <v>3241</v>
      </c>
    </row>
    <row r="287" spans="1:10" x14ac:dyDescent="0.3">
      <c r="A287" s="26">
        <v>2011</v>
      </c>
      <c r="B287" s="27" t="s">
        <v>3043</v>
      </c>
      <c r="C287" s="27" t="s">
        <v>3044</v>
      </c>
      <c r="D287" s="27" t="s">
        <v>3043</v>
      </c>
      <c r="E287" s="27" t="s">
        <v>6117</v>
      </c>
      <c r="F287" s="27" t="s">
        <v>2815</v>
      </c>
      <c r="G287" s="27" t="s">
        <v>2816</v>
      </c>
      <c r="H287" s="28">
        <v>40725</v>
      </c>
      <c r="I287" s="29">
        <v>2.6745199999999989</v>
      </c>
      <c r="J287" s="28" t="s">
        <v>3241</v>
      </c>
    </row>
    <row r="288" spans="1:10" x14ac:dyDescent="0.3">
      <c r="A288" s="26">
        <v>2011</v>
      </c>
      <c r="B288" s="27" t="s">
        <v>3045</v>
      </c>
      <c r="C288" s="27" t="s">
        <v>3046</v>
      </c>
      <c r="D288" s="27" t="s">
        <v>3045</v>
      </c>
      <c r="E288" s="27" t="s">
        <v>6117</v>
      </c>
      <c r="F288" s="27" t="s">
        <v>2815</v>
      </c>
      <c r="G288" s="27" t="s">
        <v>2816</v>
      </c>
      <c r="H288" s="28">
        <v>40725</v>
      </c>
      <c r="I288" s="29">
        <v>0</v>
      </c>
      <c r="J288" s="28" t="s">
        <v>3241</v>
      </c>
    </row>
    <row r="289" spans="1:10" x14ac:dyDescent="0.3">
      <c r="A289" s="26">
        <v>2011</v>
      </c>
      <c r="B289" s="27" t="s">
        <v>3047</v>
      </c>
      <c r="C289" s="27" t="s">
        <v>3048</v>
      </c>
      <c r="D289" s="27" t="s">
        <v>3047</v>
      </c>
      <c r="E289" s="27" t="s">
        <v>6117</v>
      </c>
      <c r="F289" s="27" t="s">
        <v>2825</v>
      </c>
      <c r="G289" s="27" t="s">
        <v>2826</v>
      </c>
      <c r="H289" s="28">
        <v>40725</v>
      </c>
      <c r="I289" s="29">
        <v>1.9000000000000001E-5</v>
      </c>
      <c r="J289" s="28" t="s">
        <v>3241</v>
      </c>
    </row>
    <row r="290" spans="1:10" x14ac:dyDescent="0.3">
      <c r="A290" s="26">
        <v>2011</v>
      </c>
      <c r="B290" s="27" t="s">
        <v>3049</v>
      </c>
      <c r="C290" s="27" t="s">
        <v>3050</v>
      </c>
      <c r="D290" s="27" t="s">
        <v>3049</v>
      </c>
      <c r="E290" s="27" t="s">
        <v>6117</v>
      </c>
      <c r="F290" s="27" t="s">
        <v>2825</v>
      </c>
      <c r="G290" s="27" t="s">
        <v>2850</v>
      </c>
      <c r="H290" s="28">
        <v>40725</v>
      </c>
      <c r="I290" s="29">
        <v>0.50194700000000003</v>
      </c>
      <c r="J290" s="28" t="s">
        <v>3241</v>
      </c>
    </row>
    <row r="291" spans="1:10" x14ac:dyDescent="0.3">
      <c r="A291" s="26">
        <v>2011</v>
      </c>
      <c r="B291" s="27" t="s">
        <v>3051</v>
      </c>
      <c r="C291" s="27" t="s">
        <v>3051</v>
      </c>
      <c r="D291" s="27" t="s">
        <v>3051</v>
      </c>
      <c r="E291" s="27" t="s">
        <v>6118</v>
      </c>
      <c r="F291" s="27" t="s">
        <v>3051</v>
      </c>
      <c r="G291" s="27" t="s">
        <v>3051</v>
      </c>
      <c r="H291" s="28">
        <v>40725</v>
      </c>
      <c r="I291" s="29">
        <v>10556.49137</v>
      </c>
      <c r="J291" s="28" t="s">
        <v>3241</v>
      </c>
    </row>
    <row r="292" spans="1:10" x14ac:dyDescent="0.3">
      <c r="A292" s="26">
        <v>2011</v>
      </c>
      <c r="B292" s="27" t="s">
        <v>3052</v>
      </c>
      <c r="C292" s="27" t="s">
        <v>3053</v>
      </c>
      <c r="D292" s="27" t="s">
        <v>3052</v>
      </c>
      <c r="E292" s="27" t="s">
        <v>3033</v>
      </c>
      <c r="F292" s="27" t="s">
        <v>2807</v>
      </c>
      <c r="G292" s="27" t="s">
        <v>2812</v>
      </c>
      <c r="H292" s="28">
        <v>40725</v>
      </c>
      <c r="I292" s="29">
        <v>0</v>
      </c>
      <c r="J292" s="28" t="s">
        <v>3241</v>
      </c>
    </row>
    <row r="293" spans="1:10" x14ac:dyDescent="0.3">
      <c r="A293" s="26">
        <v>2011</v>
      </c>
      <c r="B293" s="27" t="s">
        <v>3054</v>
      </c>
      <c r="C293" s="27" t="s">
        <v>3055</v>
      </c>
      <c r="D293" s="27" t="s">
        <v>3054</v>
      </c>
      <c r="E293" s="27" t="s">
        <v>6117</v>
      </c>
      <c r="F293" s="27" t="s">
        <v>3034</v>
      </c>
      <c r="G293" s="27" t="s">
        <v>2999</v>
      </c>
      <c r="H293" s="28">
        <v>40725</v>
      </c>
      <c r="I293" s="29">
        <v>3.8504309999999999</v>
      </c>
      <c r="J293" s="28" t="s">
        <v>3241</v>
      </c>
    </row>
    <row r="294" spans="1:10" x14ac:dyDescent="0.3">
      <c r="A294" s="26">
        <v>2011</v>
      </c>
      <c r="B294" s="27" t="s">
        <v>3056</v>
      </c>
      <c r="C294" s="27" t="s">
        <v>3057</v>
      </c>
      <c r="D294" s="27" t="s">
        <v>3056</v>
      </c>
      <c r="E294" s="27" t="s">
        <v>6117</v>
      </c>
      <c r="F294" s="27" t="s">
        <v>2825</v>
      </c>
      <c r="G294" s="27" t="s">
        <v>2826</v>
      </c>
      <c r="H294" s="28">
        <v>40725</v>
      </c>
      <c r="I294" s="29">
        <v>0</v>
      </c>
      <c r="J294" s="28" t="s">
        <v>3241</v>
      </c>
    </row>
    <row r="295" spans="1:10" x14ac:dyDescent="0.3">
      <c r="A295" s="26">
        <v>2011</v>
      </c>
      <c r="B295" s="27" t="s">
        <v>3058</v>
      </c>
      <c r="C295" s="27" t="s">
        <v>3059</v>
      </c>
      <c r="D295" s="27" t="s">
        <v>3058</v>
      </c>
      <c r="E295" s="27" t="s">
        <v>6117</v>
      </c>
      <c r="F295" s="27" t="s">
        <v>2815</v>
      </c>
      <c r="G295" s="27" t="s">
        <v>2816</v>
      </c>
      <c r="H295" s="28">
        <v>40725</v>
      </c>
      <c r="I295" s="29">
        <v>2.6846170000000003</v>
      </c>
      <c r="J295" s="28" t="s">
        <v>3241</v>
      </c>
    </row>
    <row r="296" spans="1:10" x14ac:dyDescent="0.3">
      <c r="A296" s="26">
        <v>2011</v>
      </c>
      <c r="B296" s="27" t="s">
        <v>3060</v>
      </c>
      <c r="C296" s="27" t="s">
        <v>3061</v>
      </c>
      <c r="D296" s="27" t="s">
        <v>3062</v>
      </c>
      <c r="E296" s="27" t="s">
        <v>3063</v>
      </c>
      <c r="F296" s="27" t="s">
        <v>3034</v>
      </c>
      <c r="G296" s="27" t="s">
        <v>2999</v>
      </c>
      <c r="H296" s="28">
        <v>40725</v>
      </c>
      <c r="I296" s="29">
        <v>0.62972600000000001</v>
      </c>
      <c r="J296" s="28" t="s">
        <v>3241</v>
      </c>
    </row>
    <row r="297" spans="1:10" x14ac:dyDescent="0.3">
      <c r="A297" s="26">
        <v>2011</v>
      </c>
      <c r="B297" s="27" t="s">
        <v>3064</v>
      </c>
      <c r="C297" s="27" t="s">
        <v>3065</v>
      </c>
      <c r="D297" s="27" t="s">
        <v>3066</v>
      </c>
      <c r="E297" s="27" t="s">
        <v>3025</v>
      </c>
      <c r="F297" s="27" t="s">
        <v>2825</v>
      </c>
      <c r="G297" s="27" t="s">
        <v>2826</v>
      </c>
      <c r="H297" s="28">
        <v>40725</v>
      </c>
      <c r="I297" s="29">
        <v>1.1269978210470004</v>
      </c>
      <c r="J297" s="28" t="s">
        <v>3241</v>
      </c>
    </row>
    <row r="298" spans="1:10" x14ac:dyDescent="0.3">
      <c r="A298" s="26">
        <v>2011</v>
      </c>
      <c r="B298" s="27" t="s">
        <v>3064</v>
      </c>
      <c r="C298" s="27" t="s">
        <v>3065</v>
      </c>
      <c r="D298" s="27" t="s">
        <v>3067</v>
      </c>
      <c r="E298" s="27" t="s">
        <v>3025</v>
      </c>
      <c r="F298" s="27" t="s">
        <v>2825</v>
      </c>
      <c r="G298" s="27" t="s">
        <v>2826</v>
      </c>
      <c r="H298" s="28">
        <v>40725</v>
      </c>
      <c r="I298" s="29">
        <v>1.4641526698839995</v>
      </c>
      <c r="J298" s="28" t="s">
        <v>3241</v>
      </c>
    </row>
    <row r="299" spans="1:10" x14ac:dyDescent="0.3">
      <c r="A299" s="26">
        <v>2011</v>
      </c>
      <c r="B299" s="27" t="s">
        <v>3068</v>
      </c>
      <c r="C299" s="27" t="s">
        <v>3069</v>
      </c>
      <c r="D299" s="27" t="s">
        <v>3068</v>
      </c>
      <c r="E299" s="27" t="s">
        <v>6117</v>
      </c>
      <c r="F299" s="27" t="s">
        <v>3034</v>
      </c>
      <c r="G299" s="27" t="s">
        <v>2923</v>
      </c>
      <c r="H299" s="28">
        <v>40725</v>
      </c>
      <c r="I299" s="29">
        <v>5.4726219999999994</v>
      </c>
      <c r="J299" s="28" t="s">
        <v>3241</v>
      </c>
    </row>
    <row r="300" spans="1:10" x14ac:dyDescent="0.3">
      <c r="A300" s="26">
        <v>2011</v>
      </c>
      <c r="B300" s="27" t="s">
        <v>3070</v>
      </c>
      <c r="C300" s="27" t="s">
        <v>3071</v>
      </c>
      <c r="D300" s="27" t="s">
        <v>3070</v>
      </c>
      <c r="E300" s="27" t="s">
        <v>6117</v>
      </c>
      <c r="F300" s="27" t="s">
        <v>2815</v>
      </c>
      <c r="G300" s="27" t="s">
        <v>2816</v>
      </c>
      <c r="H300" s="28">
        <v>40725</v>
      </c>
      <c r="I300" s="29">
        <v>0</v>
      </c>
      <c r="J300" s="28" t="s">
        <v>3241</v>
      </c>
    </row>
    <row r="301" spans="1:10" x14ac:dyDescent="0.3">
      <c r="A301" s="26">
        <v>2011</v>
      </c>
      <c r="B301" s="27" t="s">
        <v>3072</v>
      </c>
      <c r="C301" s="27" t="s">
        <v>3073</v>
      </c>
      <c r="D301" s="27" t="s">
        <v>3072</v>
      </c>
      <c r="E301" s="27" t="s">
        <v>6117</v>
      </c>
      <c r="F301" s="27" t="s">
        <v>3034</v>
      </c>
      <c r="G301" s="27" t="s">
        <v>3074</v>
      </c>
      <c r="H301" s="28">
        <v>40725</v>
      </c>
      <c r="I301" s="29">
        <v>0.26020699999999997</v>
      </c>
      <c r="J301" s="28" t="s">
        <v>3241</v>
      </c>
    </row>
    <row r="302" spans="1:10" x14ac:dyDescent="0.3">
      <c r="A302" s="26">
        <v>2011</v>
      </c>
      <c r="B302" s="27" t="s">
        <v>3075</v>
      </c>
      <c r="C302" s="27" t="s">
        <v>3076</v>
      </c>
      <c r="D302" s="27" t="s">
        <v>3075</v>
      </c>
      <c r="E302" s="27" t="s">
        <v>6117</v>
      </c>
      <c r="F302" s="27" t="s">
        <v>2815</v>
      </c>
      <c r="G302" s="27" t="s">
        <v>2816</v>
      </c>
      <c r="H302" s="28">
        <v>40725</v>
      </c>
      <c r="I302" s="29">
        <v>1.0544290000000001</v>
      </c>
      <c r="J302" s="28" t="s">
        <v>3241</v>
      </c>
    </row>
    <row r="303" spans="1:10" x14ac:dyDescent="0.3">
      <c r="A303" s="26">
        <v>2011</v>
      </c>
      <c r="B303" s="27" t="s">
        <v>3077</v>
      </c>
      <c r="C303" s="27" t="s">
        <v>3078</v>
      </c>
      <c r="D303" s="27" t="s">
        <v>3077</v>
      </c>
      <c r="E303" s="27" t="s">
        <v>3033</v>
      </c>
      <c r="F303" s="27" t="s">
        <v>2788</v>
      </c>
      <c r="G303" s="27" t="s">
        <v>2788</v>
      </c>
      <c r="H303" s="28">
        <v>40725</v>
      </c>
      <c r="I303" s="29">
        <v>3.0570999999999997E-2</v>
      </c>
      <c r="J303" s="28" t="s">
        <v>3241</v>
      </c>
    </row>
    <row r="304" spans="1:10" x14ac:dyDescent="0.3">
      <c r="A304" s="26">
        <v>2011</v>
      </c>
      <c r="B304" s="27" t="s">
        <v>3079</v>
      </c>
      <c r="C304" s="27" t="s">
        <v>3080</v>
      </c>
      <c r="D304" s="27" t="s">
        <v>3081</v>
      </c>
      <c r="E304" s="27" t="s">
        <v>3063</v>
      </c>
      <c r="F304" s="27" t="s">
        <v>2788</v>
      </c>
      <c r="G304" s="27" t="s">
        <v>2788</v>
      </c>
      <c r="H304" s="28">
        <v>40725</v>
      </c>
      <c r="I304" s="29">
        <v>0</v>
      </c>
      <c r="J304" s="28" t="s">
        <v>3241</v>
      </c>
    </row>
    <row r="305" spans="1:10" x14ac:dyDescent="0.3">
      <c r="A305" s="26">
        <v>2011</v>
      </c>
      <c r="B305" s="27" t="s">
        <v>3082</v>
      </c>
      <c r="C305" s="27" t="s">
        <v>3083</v>
      </c>
      <c r="D305" s="27" t="s">
        <v>3082</v>
      </c>
      <c r="E305" s="27" t="s">
        <v>6117</v>
      </c>
      <c r="F305" s="27" t="s">
        <v>2825</v>
      </c>
      <c r="G305" s="27" t="s">
        <v>2826</v>
      </c>
      <c r="H305" s="28">
        <v>40725</v>
      </c>
      <c r="I305" s="29">
        <v>0</v>
      </c>
      <c r="J305" s="28" t="s">
        <v>3241</v>
      </c>
    </row>
    <row r="306" spans="1:10" x14ac:dyDescent="0.3">
      <c r="A306" s="26">
        <v>2011</v>
      </c>
      <c r="B306" s="27" t="s">
        <v>3084</v>
      </c>
      <c r="C306" s="27" t="s">
        <v>3085</v>
      </c>
      <c r="D306" s="27" t="s">
        <v>3086</v>
      </c>
      <c r="E306" s="27" t="s">
        <v>3025</v>
      </c>
      <c r="F306" s="27" t="s">
        <v>3087</v>
      </c>
      <c r="G306" s="27" t="s">
        <v>2788</v>
      </c>
      <c r="H306" s="28">
        <v>40725</v>
      </c>
      <c r="I306" s="29">
        <v>1.3642329418199997</v>
      </c>
      <c r="J306" s="28" t="s">
        <v>3241</v>
      </c>
    </row>
    <row r="307" spans="1:10" x14ac:dyDescent="0.3">
      <c r="A307" s="26">
        <v>2011</v>
      </c>
      <c r="B307" s="27" t="s">
        <v>3084</v>
      </c>
      <c r="C307" s="27" t="s">
        <v>3085</v>
      </c>
      <c r="D307" s="27" t="s">
        <v>3088</v>
      </c>
      <c r="E307" s="27" t="s">
        <v>3025</v>
      </c>
      <c r="F307" s="27" t="s">
        <v>3087</v>
      </c>
      <c r="G307" s="27" t="s">
        <v>2788</v>
      </c>
      <c r="H307" s="28">
        <v>40725</v>
      </c>
      <c r="I307" s="29">
        <v>1.2600308451700002</v>
      </c>
      <c r="J307" s="28" t="s">
        <v>3241</v>
      </c>
    </row>
    <row r="308" spans="1:10" x14ac:dyDescent="0.3">
      <c r="A308" s="26">
        <v>2011</v>
      </c>
      <c r="B308" s="27" t="s">
        <v>3089</v>
      </c>
      <c r="C308" s="27" t="s">
        <v>3090</v>
      </c>
      <c r="D308" s="27" t="s">
        <v>3089</v>
      </c>
      <c r="E308" s="27" t="s">
        <v>6117</v>
      </c>
      <c r="F308" s="27" t="s">
        <v>2815</v>
      </c>
      <c r="G308" s="27" t="s">
        <v>2816</v>
      </c>
      <c r="H308" s="28">
        <v>40725</v>
      </c>
      <c r="I308" s="29">
        <v>1.7648789999999999</v>
      </c>
      <c r="J308" s="28" t="s">
        <v>3241</v>
      </c>
    </row>
    <row r="309" spans="1:10" x14ac:dyDescent="0.3">
      <c r="A309" s="26">
        <v>2011</v>
      </c>
      <c r="B309" s="27" t="s">
        <v>3091</v>
      </c>
      <c r="C309" s="27" t="s">
        <v>3092</v>
      </c>
      <c r="D309" s="27" t="s">
        <v>3093</v>
      </c>
      <c r="E309" s="27" t="s">
        <v>3063</v>
      </c>
      <c r="F309" s="27" t="s">
        <v>3094</v>
      </c>
      <c r="G309" s="27" t="s">
        <v>2965</v>
      </c>
      <c r="H309" s="28">
        <v>40725</v>
      </c>
      <c r="I309" s="29">
        <v>6.6133880000000005</v>
      </c>
      <c r="J309" s="28" t="s">
        <v>3241</v>
      </c>
    </row>
    <row r="310" spans="1:10" x14ac:dyDescent="0.3">
      <c r="A310" s="26">
        <v>2011</v>
      </c>
      <c r="B310" s="27" t="s">
        <v>3095</v>
      </c>
      <c r="C310" s="27" t="s">
        <v>3096</v>
      </c>
      <c r="D310" s="27" t="s">
        <v>3095</v>
      </c>
      <c r="E310" s="27" t="s">
        <v>6117</v>
      </c>
      <c r="F310" s="27" t="s">
        <v>3034</v>
      </c>
      <c r="G310" s="27" t="s">
        <v>2999</v>
      </c>
      <c r="H310" s="28">
        <v>40725</v>
      </c>
      <c r="I310" s="29">
        <v>2.9418189999999989</v>
      </c>
      <c r="J310" s="28" t="s">
        <v>3241</v>
      </c>
    </row>
    <row r="311" spans="1:10" x14ac:dyDescent="0.3">
      <c r="A311" s="26">
        <v>2011</v>
      </c>
      <c r="B311" s="27" t="s">
        <v>3097</v>
      </c>
      <c r="C311" s="27" t="s">
        <v>3098</v>
      </c>
      <c r="D311" s="27" t="s">
        <v>3097</v>
      </c>
      <c r="E311" s="27" t="s">
        <v>6117</v>
      </c>
      <c r="F311" s="27" t="s">
        <v>2825</v>
      </c>
      <c r="G311" s="27" t="s">
        <v>2850</v>
      </c>
      <c r="H311" s="28">
        <v>40725</v>
      </c>
      <c r="I311" s="29">
        <v>0.70381800000000017</v>
      </c>
      <c r="J311" s="28" t="s">
        <v>3241</v>
      </c>
    </row>
    <row r="312" spans="1:10" x14ac:dyDescent="0.3">
      <c r="A312" s="26">
        <v>2011</v>
      </c>
      <c r="B312" s="27" t="s">
        <v>3099</v>
      </c>
      <c r="C312" s="27" t="s">
        <v>3100</v>
      </c>
      <c r="D312" s="27" t="s">
        <v>3099</v>
      </c>
      <c r="E312" s="27" t="s">
        <v>6117</v>
      </c>
      <c r="F312" s="27" t="s">
        <v>2815</v>
      </c>
      <c r="G312" s="27" t="s">
        <v>2816</v>
      </c>
      <c r="H312" s="28">
        <v>40725</v>
      </c>
      <c r="I312" s="29">
        <v>1.9266350000000005</v>
      </c>
      <c r="J312" s="28" t="s">
        <v>3241</v>
      </c>
    </row>
    <row r="313" spans="1:10" x14ac:dyDescent="0.3">
      <c r="A313" s="26">
        <v>2011</v>
      </c>
      <c r="B313" s="27" t="s">
        <v>3101</v>
      </c>
      <c r="C313" s="27" t="s">
        <v>3102</v>
      </c>
      <c r="D313" s="27" t="s">
        <v>3101</v>
      </c>
      <c r="E313" s="27" t="s">
        <v>6117</v>
      </c>
      <c r="F313" s="27" t="s">
        <v>3034</v>
      </c>
      <c r="G313" s="27" t="s">
        <v>3074</v>
      </c>
      <c r="H313" s="28">
        <v>40725</v>
      </c>
      <c r="I313" s="29">
        <v>13.034799999999997</v>
      </c>
      <c r="J313" s="28" t="s">
        <v>3241</v>
      </c>
    </row>
    <row r="314" spans="1:10" x14ac:dyDescent="0.3">
      <c r="A314" s="26">
        <v>2011</v>
      </c>
      <c r="B314" s="27" t="s">
        <v>3103</v>
      </c>
      <c r="C314" s="27" t="s">
        <v>3104</v>
      </c>
      <c r="D314" s="27" t="s">
        <v>3103</v>
      </c>
      <c r="E314" s="27" t="s">
        <v>6117</v>
      </c>
      <c r="F314" s="27" t="s">
        <v>3034</v>
      </c>
      <c r="G314" s="27" t="s">
        <v>2923</v>
      </c>
      <c r="H314" s="28">
        <v>40725</v>
      </c>
      <c r="I314" s="29">
        <v>2.202976</v>
      </c>
      <c r="J314" s="28" t="s">
        <v>3241</v>
      </c>
    </row>
    <row r="315" spans="1:10" x14ac:dyDescent="0.3">
      <c r="A315" s="26">
        <v>2011</v>
      </c>
      <c r="B315" s="27" t="s">
        <v>3105</v>
      </c>
      <c r="C315" s="27" t="s">
        <v>3106</v>
      </c>
      <c r="D315" s="27" t="s">
        <v>3105</v>
      </c>
      <c r="E315" s="27" t="s">
        <v>6117</v>
      </c>
      <c r="F315" s="27" t="s">
        <v>2798</v>
      </c>
      <c r="G315" s="27" t="s">
        <v>2803</v>
      </c>
      <c r="H315" s="28">
        <v>40725</v>
      </c>
      <c r="I315" s="29">
        <v>0</v>
      </c>
      <c r="J315" s="28" t="s">
        <v>3241</v>
      </c>
    </row>
    <row r="316" spans="1:10" x14ac:dyDescent="0.3">
      <c r="A316" s="26">
        <v>2011</v>
      </c>
      <c r="B316" s="27" t="s">
        <v>3107</v>
      </c>
      <c r="C316" s="27" t="s">
        <v>3108</v>
      </c>
      <c r="D316" s="27" t="s">
        <v>3108</v>
      </c>
      <c r="E316" s="27" t="s">
        <v>6117</v>
      </c>
      <c r="F316" s="27" t="s">
        <v>3026</v>
      </c>
      <c r="G316" s="27" t="s">
        <v>2936</v>
      </c>
      <c r="H316" s="28">
        <v>40725</v>
      </c>
      <c r="I316" s="29">
        <v>0</v>
      </c>
      <c r="J316" s="28" t="s">
        <v>3241</v>
      </c>
    </row>
    <row r="317" spans="1:10" x14ac:dyDescent="0.3">
      <c r="A317" s="26">
        <v>2011</v>
      </c>
      <c r="B317" s="27" t="s">
        <v>3109</v>
      </c>
      <c r="C317" s="27" t="s">
        <v>3110</v>
      </c>
      <c r="D317" s="27" t="s">
        <v>3109</v>
      </c>
      <c r="E317" s="27" t="s">
        <v>3111</v>
      </c>
      <c r="F317" s="27" t="s">
        <v>2825</v>
      </c>
      <c r="G317" s="27" t="s">
        <v>2850</v>
      </c>
      <c r="H317" s="28">
        <v>40725</v>
      </c>
      <c r="I317" s="29">
        <v>0.13225600000000001</v>
      </c>
      <c r="J317" s="28" t="s">
        <v>3241</v>
      </c>
    </row>
    <row r="318" spans="1:10" x14ac:dyDescent="0.3">
      <c r="A318" s="26">
        <v>2011</v>
      </c>
      <c r="B318" s="27" t="s">
        <v>3112</v>
      </c>
      <c r="C318" s="27" t="s">
        <v>3113</v>
      </c>
      <c r="D318" s="27" t="s">
        <v>3112</v>
      </c>
      <c r="E318" s="27" t="s">
        <v>6117</v>
      </c>
      <c r="F318" s="27" t="s">
        <v>2825</v>
      </c>
      <c r="G318" s="27" t="s">
        <v>2826</v>
      </c>
      <c r="H318" s="28">
        <v>40725</v>
      </c>
      <c r="I318" s="29">
        <v>0.49950600000000001</v>
      </c>
      <c r="J318" s="28" t="s">
        <v>3241</v>
      </c>
    </row>
    <row r="319" spans="1:10" x14ac:dyDescent="0.3">
      <c r="A319" s="26">
        <v>2011</v>
      </c>
      <c r="B319" s="27" t="s">
        <v>3114</v>
      </c>
      <c r="C319" s="27" t="s">
        <v>3115</v>
      </c>
      <c r="D319" s="27" t="s">
        <v>3116</v>
      </c>
      <c r="E319" s="27" t="s">
        <v>3025</v>
      </c>
      <c r="F319" s="27" t="s">
        <v>3026</v>
      </c>
      <c r="G319" s="27" t="s">
        <v>2788</v>
      </c>
      <c r="H319" s="28">
        <v>40725</v>
      </c>
      <c r="I319" s="29">
        <v>6.1702645576999997E-2</v>
      </c>
      <c r="J319" s="28" t="s">
        <v>3241</v>
      </c>
    </row>
    <row r="320" spans="1:10" x14ac:dyDescent="0.3">
      <c r="A320" s="26">
        <v>2011</v>
      </c>
      <c r="B320" s="27" t="s">
        <v>3117</v>
      </c>
      <c r="C320" s="27" t="s">
        <v>3118</v>
      </c>
      <c r="D320" s="27" t="s">
        <v>3117</v>
      </c>
      <c r="E320" s="27" t="s">
        <v>6117</v>
      </c>
      <c r="F320" s="27" t="s">
        <v>2815</v>
      </c>
      <c r="G320" s="27" t="s">
        <v>2816</v>
      </c>
      <c r="H320" s="28">
        <v>40725</v>
      </c>
      <c r="I320" s="29">
        <v>2.7245660000000003</v>
      </c>
      <c r="J320" s="28" t="s">
        <v>3241</v>
      </c>
    </row>
    <row r="321" spans="1:10" x14ac:dyDescent="0.3">
      <c r="A321" s="26">
        <v>2011</v>
      </c>
      <c r="B321" s="27" t="s">
        <v>3119</v>
      </c>
      <c r="C321" s="27" t="s">
        <v>3120</v>
      </c>
      <c r="D321" s="27" t="s">
        <v>3119</v>
      </c>
      <c r="E321" s="27" t="s">
        <v>6117</v>
      </c>
      <c r="F321" s="27" t="s">
        <v>3034</v>
      </c>
      <c r="G321" s="27" t="s">
        <v>2840</v>
      </c>
      <c r="H321" s="28">
        <v>40725</v>
      </c>
      <c r="I321" s="29">
        <v>6.6961440000000003</v>
      </c>
      <c r="J321" s="28" t="s">
        <v>3241</v>
      </c>
    </row>
    <row r="322" spans="1:10" x14ac:dyDescent="0.3">
      <c r="A322" s="26">
        <v>2011</v>
      </c>
      <c r="B322" s="27" t="s">
        <v>3121</v>
      </c>
      <c r="C322" s="27" t="s">
        <v>3122</v>
      </c>
      <c r="D322" s="27" t="s">
        <v>3121</v>
      </c>
      <c r="E322" s="27" t="s">
        <v>6117</v>
      </c>
      <c r="F322" s="27" t="s">
        <v>2825</v>
      </c>
      <c r="G322" s="27" t="s">
        <v>2850</v>
      </c>
      <c r="H322" s="28">
        <v>40725</v>
      </c>
      <c r="I322" s="29">
        <v>2.0445550000000012</v>
      </c>
      <c r="J322" s="28" t="s">
        <v>3241</v>
      </c>
    </row>
    <row r="323" spans="1:10" x14ac:dyDescent="0.3">
      <c r="A323" s="26">
        <v>2011</v>
      </c>
      <c r="B323" s="27" t="s">
        <v>3022</v>
      </c>
      <c r="C323" s="27" t="s">
        <v>3023</v>
      </c>
      <c r="D323" s="27" t="s">
        <v>3024</v>
      </c>
      <c r="E323" s="27" t="s">
        <v>3025</v>
      </c>
      <c r="F323" s="27" t="s">
        <v>3026</v>
      </c>
      <c r="G323" s="27" t="s">
        <v>2788</v>
      </c>
      <c r="H323" s="28">
        <v>40756</v>
      </c>
      <c r="I323" s="29">
        <v>3.4360012961100002</v>
      </c>
      <c r="J323" s="28" t="s">
        <v>3241</v>
      </c>
    </row>
    <row r="324" spans="1:10" x14ac:dyDescent="0.3">
      <c r="A324" s="26">
        <v>2011</v>
      </c>
      <c r="B324" s="27" t="s">
        <v>3022</v>
      </c>
      <c r="C324" s="27" t="s">
        <v>3023</v>
      </c>
      <c r="D324" s="27" t="s">
        <v>3027</v>
      </c>
      <c r="E324" s="27" t="s">
        <v>3025</v>
      </c>
      <c r="F324" s="27" t="s">
        <v>3026</v>
      </c>
      <c r="G324" s="27" t="s">
        <v>2788</v>
      </c>
      <c r="H324" s="28">
        <v>40756</v>
      </c>
      <c r="I324" s="29">
        <v>0</v>
      </c>
      <c r="J324" s="28" t="s">
        <v>3241</v>
      </c>
    </row>
    <row r="325" spans="1:10" x14ac:dyDescent="0.3">
      <c r="A325" s="26">
        <v>2011</v>
      </c>
      <c r="B325" s="27" t="s">
        <v>3028</v>
      </c>
      <c r="C325" s="27" t="s">
        <v>3029</v>
      </c>
      <c r="D325" s="27" t="s">
        <v>3028</v>
      </c>
      <c r="E325" s="27" t="s">
        <v>6117</v>
      </c>
      <c r="F325" s="27" t="s">
        <v>3030</v>
      </c>
      <c r="G325" s="27" t="s">
        <v>2812</v>
      </c>
      <c r="H325" s="28">
        <v>40756</v>
      </c>
      <c r="I325" s="29">
        <v>5.7170810000000021</v>
      </c>
      <c r="J325" s="28" t="s">
        <v>3241</v>
      </c>
    </row>
    <row r="326" spans="1:10" x14ac:dyDescent="0.3">
      <c r="A326" s="26">
        <v>2011</v>
      </c>
      <c r="B326" s="27" t="s">
        <v>3031</v>
      </c>
      <c r="C326" s="27" t="s">
        <v>3032</v>
      </c>
      <c r="D326" s="27" t="s">
        <v>3031</v>
      </c>
      <c r="E326" s="27" t="s">
        <v>3033</v>
      </c>
      <c r="F326" s="27" t="s">
        <v>3034</v>
      </c>
      <c r="G326" s="27" t="s">
        <v>2821</v>
      </c>
      <c r="H326" s="28">
        <v>40756</v>
      </c>
      <c r="I326" s="29">
        <v>0.39694899999999994</v>
      </c>
      <c r="J326" s="28" t="s">
        <v>3241</v>
      </c>
    </row>
    <row r="327" spans="1:10" x14ac:dyDescent="0.3">
      <c r="A327" s="26">
        <v>2011</v>
      </c>
      <c r="B327" s="27" t="s">
        <v>3035</v>
      </c>
      <c r="C327" s="27" t="s">
        <v>3036</v>
      </c>
      <c r="D327" s="27" t="s">
        <v>3035</v>
      </c>
      <c r="E327" s="27" t="s">
        <v>6117</v>
      </c>
      <c r="F327" s="27" t="s">
        <v>2825</v>
      </c>
      <c r="G327" s="27" t="s">
        <v>2826</v>
      </c>
      <c r="H327" s="28">
        <v>40756</v>
      </c>
      <c r="I327" s="29">
        <v>0</v>
      </c>
      <c r="J327" s="28" t="s">
        <v>3241</v>
      </c>
    </row>
    <row r="328" spans="1:10" x14ac:dyDescent="0.3">
      <c r="A328" s="26">
        <v>2011</v>
      </c>
      <c r="B328" s="27" t="s">
        <v>3037</v>
      </c>
      <c r="C328" s="27" t="s">
        <v>3038</v>
      </c>
      <c r="D328" s="27" t="s">
        <v>3037</v>
      </c>
      <c r="E328" s="27" t="s">
        <v>6117</v>
      </c>
      <c r="F328" s="27" t="s">
        <v>3034</v>
      </c>
      <c r="G328" s="27" t="s">
        <v>2999</v>
      </c>
      <c r="H328" s="28">
        <v>40756</v>
      </c>
      <c r="I328" s="29">
        <v>3.4239830000000002</v>
      </c>
      <c r="J328" s="28" t="s">
        <v>3241</v>
      </c>
    </row>
    <row r="329" spans="1:10" x14ac:dyDescent="0.3">
      <c r="A329" s="26">
        <v>2011</v>
      </c>
      <c r="B329" s="27" t="s">
        <v>3039</v>
      </c>
      <c r="C329" s="27" t="s">
        <v>3040</v>
      </c>
      <c r="D329" s="27" t="s">
        <v>3039</v>
      </c>
      <c r="E329" s="27" t="s">
        <v>6117</v>
      </c>
      <c r="F329" s="27" t="s">
        <v>2815</v>
      </c>
      <c r="G329" s="27" t="s">
        <v>2816</v>
      </c>
      <c r="H329" s="28">
        <v>40756</v>
      </c>
      <c r="I329" s="29">
        <v>0.55723900000000004</v>
      </c>
      <c r="J329" s="28" t="s">
        <v>3241</v>
      </c>
    </row>
    <row r="330" spans="1:10" x14ac:dyDescent="0.3">
      <c r="A330" s="26">
        <v>2011</v>
      </c>
      <c r="B330" s="27" t="s">
        <v>3041</v>
      </c>
      <c r="C330" s="27" t="s">
        <v>3042</v>
      </c>
      <c r="D330" s="27" t="s">
        <v>3041</v>
      </c>
      <c r="E330" s="27" t="s">
        <v>6117</v>
      </c>
      <c r="F330" s="27" t="s">
        <v>2825</v>
      </c>
      <c r="G330" s="27" t="s">
        <v>2826</v>
      </c>
      <c r="H330" s="28">
        <v>40756</v>
      </c>
      <c r="I330" s="29">
        <v>3.3300499999999991</v>
      </c>
      <c r="J330" s="28" t="s">
        <v>3241</v>
      </c>
    </row>
    <row r="331" spans="1:10" x14ac:dyDescent="0.3">
      <c r="A331" s="26">
        <v>2011</v>
      </c>
      <c r="B331" s="27" t="s">
        <v>3043</v>
      </c>
      <c r="C331" s="27" t="s">
        <v>3044</v>
      </c>
      <c r="D331" s="27" t="s">
        <v>3043</v>
      </c>
      <c r="E331" s="27" t="s">
        <v>6117</v>
      </c>
      <c r="F331" s="27" t="s">
        <v>2815</v>
      </c>
      <c r="G331" s="27" t="s">
        <v>2816</v>
      </c>
      <c r="H331" s="28">
        <v>40756</v>
      </c>
      <c r="I331" s="29">
        <v>2.693696000000001</v>
      </c>
      <c r="J331" s="28" t="s">
        <v>3241</v>
      </c>
    </row>
    <row r="332" spans="1:10" x14ac:dyDescent="0.3">
      <c r="A332" s="26">
        <v>2011</v>
      </c>
      <c r="B332" s="27" t="s">
        <v>3045</v>
      </c>
      <c r="C332" s="27" t="s">
        <v>3046</v>
      </c>
      <c r="D332" s="27" t="s">
        <v>3045</v>
      </c>
      <c r="E332" s="27" t="s">
        <v>6117</v>
      </c>
      <c r="F332" s="27" t="s">
        <v>2815</v>
      </c>
      <c r="G332" s="27" t="s">
        <v>2816</v>
      </c>
      <c r="H332" s="28">
        <v>40756</v>
      </c>
      <c r="I332" s="29">
        <v>0</v>
      </c>
      <c r="J332" s="28" t="s">
        <v>3241</v>
      </c>
    </row>
    <row r="333" spans="1:10" x14ac:dyDescent="0.3">
      <c r="A333" s="26">
        <v>2011</v>
      </c>
      <c r="B333" s="27" t="s">
        <v>3047</v>
      </c>
      <c r="C333" s="27" t="s">
        <v>3048</v>
      </c>
      <c r="D333" s="27" t="s">
        <v>3047</v>
      </c>
      <c r="E333" s="27" t="s">
        <v>6117</v>
      </c>
      <c r="F333" s="27" t="s">
        <v>2825</v>
      </c>
      <c r="G333" s="27" t="s">
        <v>2826</v>
      </c>
      <c r="H333" s="28">
        <v>40756</v>
      </c>
      <c r="I333" s="29">
        <v>0.77109900000000009</v>
      </c>
      <c r="J333" s="28" t="s">
        <v>3241</v>
      </c>
    </row>
    <row r="334" spans="1:10" x14ac:dyDescent="0.3">
      <c r="A334" s="26">
        <v>2011</v>
      </c>
      <c r="B334" s="27" t="s">
        <v>3049</v>
      </c>
      <c r="C334" s="27" t="s">
        <v>3050</v>
      </c>
      <c r="D334" s="27" t="s">
        <v>3049</v>
      </c>
      <c r="E334" s="27" t="s">
        <v>6117</v>
      </c>
      <c r="F334" s="27" t="s">
        <v>2825</v>
      </c>
      <c r="G334" s="27" t="s">
        <v>2850</v>
      </c>
      <c r="H334" s="28">
        <v>40756</v>
      </c>
      <c r="I334" s="29">
        <v>1.3137030000000001</v>
      </c>
      <c r="J334" s="28" t="s">
        <v>3241</v>
      </c>
    </row>
    <row r="335" spans="1:10" x14ac:dyDescent="0.3">
      <c r="A335" s="26">
        <v>2011</v>
      </c>
      <c r="B335" s="27" t="s">
        <v>3051</v>
      </c>
      <c r="C335" s="27" t="s">
        <v>3051</v>
      </c>
      <c r="D335" s="27" t="s">
        <v>3051</v>
      </c>
      <c r="E335" s="27" t="s">
        <v>6118</v>
      </c>
      <c r="F335" s="27" t="s">
        <v>3051</v>
      </c>
      <c r="G335" s="27" t="s">
        <v>3051</v>
      </c>
      <c r="H335" s="28">
        <v>40756</v>
      </c>
      <c r="I335" s="29">
        <v>10305.067140000001</v>
      </c>
      <c r="J335" s="28" t="s">
        <v>3241</v>
      </c>
    </row>
    <row r="336" spans="1:10" x14ac:dyDescent="0.3">
      <c r="A336" s="26">
        <v>2011</v>
      </c>
      <c r="B336" s="27" t="s">
        <v>3052</v>
      </c>
      <c r="C336" s="27" t="s">
        <v>3053</v>
      </c>
      <c r="D336" s="27" t="s">
        <v>3052</v>
      </c>
      <c r="E336" s="27" t="s">
        <v>3033</v>
      </c>
      <c r="F336" s="27" t="s">
        <v>2807</v>
      </c>
      <c r="G336" s="27" t="s">
        <v>2812</v>
      </c>
      <c r="H336" s="28">
        <v>40756</v>
      </c>
      <c r="I336" s="29">
        <v>6.4209999999999996E-3</v>
      </c>
      <c r="J336" s="28" t="s">
        <v>3241</v>
      </c>
    </row>
    <row r="337" spans="1:10" x14ac:dyDescent="0.3">
      <c r="A337" s="26">
        <v>2011</v>
      </c>
      <c r="B337" s="27" t="s">
        <v>3054</v>
      </c>
      <c r="C337" s="27" t="s">
        <v>3055</v>
      </c>
      <c r="D337" s="27" t="s">
        <v>3054</v>
      </c>
      <c r="E337" s="27" t="s">
        <v>6117</v>
      </c>
      <c r="F337" s="27" t="s">
        <v>3034</v>
      </c>
      <c r="G337" s="27" t="s">
        <v>2999</v>
      </c>
      <c r="H337" s="28">
        <v>40756</v>
      </c>
      <c r="I337" s="29">
        <v>5.4749569999999999</v>
      </c>
      <c r="J337" s="28" t="s">
        <v>3241</v>
      </c>
    </row>
    <row r="338" spans="1:10" x14ac:dyDescent="0.3">
      <c r="A338" s="26">
        <v>2011</v>
      </c>
      <c r="B338" s="27" t="s">
        <v>3056</v>
      </c>
      <c r="C338" s="27" t="s">
        <v>3057</v>
      </c>
      <c r="D338" s="27" t="s">
        <v>3056</v>
      </c>
      <c r="E338" s="27" t="s">
        <v>6117</v>
      </c>
      <c r="F338" s="27" t="s">
        <v>2825</v>
      </c>
      <c r="G338" s="27" t="s">
        <v>2826</v>
      </c>
      <c r="H338" s="28">
        <v>40756</v>
      </c>
      <c r="I338" s="29">
        <v>1.2193010000000004</v>
      </c>
      <c r="J338" s="28" t="s">
        <v>3241</v>
      </c>
    </row>
    <row r="339" spans="1:10" x14ac:dyDescent="0.3">
      <c r="A339" s="26">
        <v>2011</v>
      </c>
      <c r="B339" s="27" t="s">
        <v>3058</v>
      </c>
      <c r="C339" s="27" t="s">
        <v>3059</v>
      </c>
      <c r="D339" s="27" t="s">
        <v>3058</v>
      </c>
      <c r="E339" s="27" t="s">
        <v>6117</v>
      </c>
      <c r="F339" s="27" t="s">
        <v>2815</v>
      </c>
      <c r="G339" s="27" t="s">
        <v>2816</v>
      </c>
      <c r="H339" s="28">
        <v>40756</v>
      </c>
      <c r="I339" s="29">
        <v>2.7463360000000003</v>
      </c>
      <c r="J339" s="28" t="s">
        <v>3241</v>
      </c>
    </row>
    <row r="340" spans="1:10" x14ac:dyDescent="0.3">
      <c r="A340" s="26">
        <v>2011</v>
      </c>
      <c r="B340" s="27" t="s">
        <v>3060</v>
      </c>
      <c r="C340" s="27" t="s">
        <v>3061</v>
      </c>
      <c r="D340" s="27" t="s">
        <v>3062</v>
      </c>
      <c r="E340" s="27" t="s">
        <v>3063</v>
      </c>
      <c r="F340" s="27" t="s">
        <v>3034</v>
      </c>
      <c r="G340" s="27" t="s">
        <v>2999</v>
      </c>
      <c r="H340" s="28">
        <v>40756</v>
      </c>
      <c r="I340" s="29">
        <v>2.8347899999999995</v>
      </c>
      <c r="J340" s="28" t="s">
        <v>3241</v>
      </c>
    </row>
    <row r="341" spans="1:10" x14ac:dyDescent="0.3">
      <c r="A341" s="26">
        <v>2011</v>
      </c>
      <c r="B341" s="27" t="s">
        <v>3064</v>
      </c>
      <c r="C341" s="27" t="s">
        <v>3065</v>
      </c>
      <c r="D341" s="27" t="s">
        <v>3066</v>
      </c>
      <c r="E341" s="27" t="s">
        <v>3025</v>
      </c>
      <c r="F341" s="27" t="s">
        <v>2825</v>
      </c>
      <c r="G341" s="27" t="s">
        <v>2826</v>
      </c>
      <c r="H341" s="28">
        <v>40756</v>
      </c>
      <c r="I341" s="29">
        <v>0.25514987234399999</v>
      </c>
      <c r="J341" s="28" t="s">
        <v>3241</v>
      </c>
    </row>
    <row r="342" spans="1:10" x14ac:dyDescent="0.3">
      <c r="A342" s="26">
        <v>2011</v>
      </c>
      <c r="B342" s="27" t="s">
        <v>3064</v>
      </c>
      <c r="C342" s="27" t="s">
        <v>3065</v>
      </c>
      <c r="D342" s="27" t="s">
        <v>3067</v>
      </c>
      <c r="E342" s="27" t="s">
        <v>3025</v>
      </c>
      <c r="F342" s="27" t="s">
        <v>2825</v>
      </c>
      <c r="G342" s="27" t="s">
        <v>2826</v>
      </c>
      <c r="H342" s="28">
        <v>40756</v>
      </c>
      <c r="I342" s="29">
        <v>0.63358945917599996</v>
      </c>
      <c r="J342" s="28" t="s">
        <v>3241</v>
      </c>
    </row>
    <row r="343" spans="1:10" x14ac:dyDescent="0.3">
      <c r="A343" s="26">
        <v>2011</v>
      </c>
      <c r="B343" s="27" t="s">
        <v>3068</v>
      </c>
      <c r="C343" s="27" t="s">
        <v>3069</v>
      </c>
      <c r="D343" s="27" t="s">
        <v>3068</v>
      </c>
      <c r="E343" s="27" t="s">
        <v>6117</v>
      </c>
      <c r="F343" s="27" t="s">
        <v>3034</v>
      </c>
      <c r="G343" s="27" t="s">
        <v>2923</v>
      </c>
      <c r="H343" s="28">
        <v>40756</v>
      </c>
      <c r="I343" s="29">
        <v>6.4723469999999992</v>
      </c>
      <c r="J343" s="28" t="s">
        <v>3241</v>
      </c>
    </row>
    <row r="344" spans="1:10" x14ac:dyDescent="0.3">
      <c r="A344" s="26">
        <v>2011</v>
      </c>
      <c r="B344" s="27" t="s">
        <v>3070</v>
      </c>
      <c r="C344" s="27" t="s">
        <v>3071</v>
      </c>
      <c r="D344" s="27" t="s">
        <v>3070</v>
      </c>
      <c r="E344" s="27" t="s">
        <v>6117</v>
      </c>
      <c r="F344" s="27" t="s">
        <v>2815</v>
      </c>
      <c r="G344" s="27" t="s">
        <v>2816</v>
      </c>
      <c r="H344" s="28">
        <v>40756</v>
      </c>
      <c r="I344" s="29">
        <v>0</v>
      </c>
      <c r="J344" s="28" t="s">
        <v>3241</v>
      </c>
    </row>
    <row r="345" spans="1:10" x14ac:dyDescent="0.3">
      <c r="A345" s="26">
        <v>2011</v>
      </c>
      <c r="B345" s="27" t="s">
        <v>3072</v>
      </c>
      <c r="C345" s="27" t="s">
        <v>3073</v>
      </c>
      <c r="D345" s="27" t="s">
        <v>3072</v>
      </c>
      <c r="E345" s="27" t="s">
        <v>6117</v>
      </c>
      <c r="F345" s="27" t="s">
        <v>3034</v>
      </c>
      <c r="G345" s="27" t="s">
        <v>3074</v>
      </c>
      <c r="H345" s="28">
        <v>40756</v>
      </c>
      <c r="I345" s="29">
        <v>1.2809150000000002</v>
      </c>
      <c r="J345" s="28" t="s">
        <v>3241</v>
      </c>
    </row>
    <row r="346" spans="1:10" x14ac:dyDescent="0.3">
      <c r="A346" s="26">
        <v>2011</v>
      </c>
      <c r="B346" s="27" t="s">
        <v>3075</v>
      </c>
      <c r="C346" s="27" t="s">
        <v>3076</v>
      </c>
      <c r="D346" s="27" t="s">
        <v>3075</v>
      </c>
      <c r="E346" s="27" t="s">
        <v>6117</v>
      </c>
      <c r="F346" s="27" t="s">
        <v>2815</v>
      </c>
      <c r="G346" s="27" t="s">
        <v>2816</v>
      </c>
      <c r="H346" s="28">
        <v>40756</v>
      </c>
      <c r="I346" s="29">
        <v>1.249058</v>
      </c>
      <c r="J346" s="28" t="s">
        <v>3241</v>
      </c>
    </row>
    <row r="347" spans="1:10" x14ac:dyDescent="0.3">
      <c r="A347" s="26">
        <v>2011</v>
      </c>
      <c r="B347" s="27" t="s">
        <v>3077</v>
      </c>
      <c r="C347" s="27" t="s">
        <v>3078</v>
      </c>
      <c r="D347" s="27" t="s">
        <v>3077</v>
      </c>
      <c r="E347" s="27" t="s">
        <v>3033</v>
      </c>
      <c r="F347" s="27" t="s">
        <v>2788</v>
      </c>
      <c r="G347" s="27" t="s">
        <v>2788</v>
      </c>
      <c r="H347" s="28">
        <v>40756</v>
      </c>
      <c r="I347" s="29">
        <v>2.699E-2</v>
      </c>
      <c r="J347" s="28" t="s">
        <v>3241</v>
      </c>
    </row>
    <row r="348" spans="1:10" x14ac:dyDescent="0.3">
      <c r="A348" s="26">
        <v>2011</v>
      </c>
      <c r="B348" s="27" t="s">
        <v>3079</v>
      </c>
      <c r="C348" s="27" t="s">
        <v>3080</v>
      </c>
      <c r="D348" s="27" t="s">
        <v>3081</v>
      </c>
      <c r="E348" s="27" t="s">
        <v>3063</v>
      </c>
      <c r="F348" s="27" t="s">
        <v>2788</v>
      </c>
      <c r="G348" s="27" t="s">
        <v>2788</v>
      </c>
      <c r="H348" s="28">
        <v>40756</v>
      </c>
      <c r="I348" s="29">
        <v>0</v>
      </c>
      <c r="J348" s="28" t="s">
        <v>3241</v>
      </c>
    </row>
    <row r="349" spans="1:10" x14ac:dyDescent="0.3">
      <c r="A349" s="26">
        <v>2011</v>
      </c>
      <c r="B349" s="27" t="s">
        <v>3082</v>
      </c>
      <c r="C349" s="27" t="s">
        <v>3083</v>
      </c>
      <c r="D349" s="27" t="s">
        <v>3082</v>
      </c>
      <c r="E349" s="27" t="s">
        <v>6117</v>
      </c>
      <c r="F349" s="27" t="s">
        <v>2825</v>
      </c>
      <c r="G349" s="27" t="s">
        <v>2826</v>
      </c>
      <c r="H349" s="28">
        <v>40756</v>
      </c>
      <c r="I349" s="29">
        <v>1.2535270000000001</v>
      </c>
      <c r="J349" s="28" t="s">
        <v>3241</v>
      </c>
    </row>
    <row r="350" spans="1:10" x14ac:dyDescent="0.3">
      <c r="A350" s="26">
        <v>2011</v>
      </c>
      <c r="B350" s="27" t="s">
        <v>3084</v>
      </c>
      <c r="C350" s="27" t="s">
        <v>3085</v>
      </c>
      <c r="D350" s="27" t="s">
        <v>3086</v>
      </c>
      <c r="E350" s="27" t="s">
        <v>3025</v>
      </c>
      <c r="F350" s="27" t="s">
        <v>3087</v>
      </c>
      <c r="G350" s="27" t="s">
        <v>2788</v>
      </c>
      <c r="H350" s="28">
        <v>40756</v>
      </c>
      <c r="I350" s="29">
        <v>1.7430732463</v>
      </c>
      <c r="J350" s="28" t="s">
        <v>3241</v>
      </c>
    </row>
    <row r="351" spans="1:10" x14ac:dyDescent="0.3">
      <c r="A351" s="26">
        <v>2011</v>
      </c>
      <c r="B351" s="27" t="s">
        <v>3084</v>
      </c>
      <c r="C351" s="27" t="s">
        <v>3085</v>
      </c>
      <c r="D351" s="27" t="s">
        <v>3088</v>
      </c>
      <c r="E351" s="27" t="s">
        <v>3025</v>
      </c>
      <c r="F351" s="27" t="s">
        <v>3087</v>
      </c>
      <c r="G351" s="27" t="s">
        <v>2788</v>
      </c>
      <c r="H351" s="28">
        <v>40756</v>
      </c>
      <c r="I351" s="29">
        <v>0.79562353681000009</v>
      </c>
      <c r="J351" s="28" t="s">
        <v>3241</v>
      </c>
    </row>
    <row r="352" spans="1:10" x14ac:dyDescent="0.3">
      <c r="A352" s="26">
        <v>2011</v>
      </c>
      <c r="B352" s="27" t="s">
        <v>3089</v>
      </c>
      <c r="C352" s="27" t="s">
        <v>3090</v>
      </c>
      <c r="D352" s="27" t="s">
        <v>3089</v>
      </c>
      <c r="E352" s="27" t="s">
        <v>6117</v>
      </c>
      <c r="F352" s="27" t="s">
        <v>2815</v>
      </c>
      <c r="G352" s="27" t="s">
        <v>2816</v>
      </c>
      <c r="H352" s="28">
        <v>40756</v>
      </c>
      <c r="I352" s="29">
        <v>1.7009269999999999</v>
      </c>
      <c r="J352" s="28" t="s">
        <v>3241</v>
      </c>
    </row>
    <row r="353" spans="1:10" x14ac:dyDescent="0.3">
      <c r="A353" s="26">
        <v>2011</v>
      </c>
      <c r="B353" s="27" t="s">
        <v>3091</v>
      </c>
      <c r="C353" s="27" t="s">
        <v>3092</v>
      </c>
      <c r="D353" s="27" t="s">
        <v>3093</v>
      </c>
      <c r="E353" s="27" t="s">
        <v>3063</v>
      </c>
      <c r="F353" s="27" t="s">
        <v>3094</v>
      </c>
      <c r="G353" s="27" t="s">
        <v>2965</v>
      </c>
      <c r="H353" s="28">
        <v>40756</v>
      </c>
      <c r="I353" s="29">
        <v>7.9266960000000006</v>
      </c>
      <c r="J353" s="28" t="s">
        <v>3241</v>
      </c>
    </row>
    <row r="354" spans="1:10" x14ac:dyDescent="0.3">
      <c r="A354" s="26">
        <v>2011</v>
      </c>
      <c r="B354" s="27" t="s">
        <v>3095</v>
      </c>
      <c r="C354" s="27" t="s">
        <v>3096</v>
      </c>
      <c r="D354" s="27" t="s">
        <v>3095</v>
      </c>
      <c r="E354" s="27" t="s">
        <v>6117</v>
      </c>
      <c r="F354" s="27" t="s">
        <v>3034</v>
      </c>
      <c r="G354" s="27" t="s">
        <v>2999</v>
      </c>
      <c r="H354" s="28">
        <v>40756</v>
      </c>
      <c r="I354" s="29">
        <v>1.0009980000000001</v>
      </c>
      <c r="J354" s="28" t="s">
        <v>3241</v>
      </c>
    </row>
    <row r="355" spans="1:10" x14ac:dyDescent="0.3">
      <c r="A355" s="26">
        <v>2011</v>
      </c>
      <c r="B355" s="27" t="s">
        <v>3097</v>
      </c>
      <c r="C355" s="27" t="s">
        <v>3098</v>
      </c>
      <c r="D355" s="27" t="s">
        <v>3097</v>
      </c>
      <c r="E355" s="27" t="s">
        <v>6117</v>
      </c>
      <c r="F355" s="27" t="s">
        <v>2825</v>
      </c>
      <c r="G355" s="27" t="s">
        <v>2850</v>
      </c>
      <c r="H355" s="28">
        <v>40756</v>
      </c>
      <c r="I355" s="29">
        <v>2.6804970000000008</v>
      </c>
      <c r="J355" s="28" t="s">
        <v>3241</v>
      </c>
    </row>
    <row r="356" spans="1:10" x14ac:dyDescent="0.3">
      <c r="A356" s="26">
        <v>2011</v>
      </c>
      <c r="B356" s="27" t="s">
        <v>3099</v>
      </c>
      <c r="C356" s="27" t="s">
        <v>3100</v>
      </c>
      <c r="D356" s="27" t="s">
        <v>3099</v>
      </c>
      <c r="E356" s="27" t="s">
        <v>6117</v>
      </c>
      <c r="F356" s="27" t="s">
        <v>2815</v>
      </c>
      <c r="G356" s="27" t="s">
        <v>2816</v>
      </c>
      <c r="H356" s="28">
        <v>40756</v>
      </c>
      <c r="I356" s="29">
        <v>2.04758</v>
      </c>
      <c r="J356" s="28" t="s">
        <v>3241</v>
      </c>
    </row>
    <row r="357" spans="1:10" x14ac:dyDescent="0.3">
      <c r="A357" s="26">
        <v>2011</v>
      </c>
      <c r="B357" s="27" t="s">
        <v>3101</v>
      </c>
      <c r="C357" s="27" t="s">
        <v>3102</v>
      </c>
      <c r="D357" s="27" t="s">
        <v>3101</v>
      </c>
      <c r="E357" s="27" t="s">
        <v>6117</v>
      </c>
      <c r="F357" s="27" t="s">
        <v>3034</v>
      </c>
      <c r="G357" s="27" t="s">
        <v>3074</v>
      </c>
      <c r="H357" s="28">
        <v>40756</v>
      </c>
      <c r="I357" s="29">
        <v>12.761678000000002</v>
      </c>
      <c r="J357" s="28" t="s">
        <v>3241</v>
      </c>
    </row>
    <row r="358" spans="1:10" x14ac:dyDescent="0.3">
      <c r="A358" s="26">
        <v>2011</v>
      </c>
      <c r="B358" s="27" t="s">
        <v>3103</v>
      </c>
      <c r="C358" s="27" t="s">
        <v>3104</v>
      </c>
      <c r="D358" s="27" t="s">
        <v>3103</v>
      </c>
      <c r="E358" s="27" t="s">
        <v>6117</v>
      </c>
      <c r="F358" s="27" t="s">
        <v>3034</v>
      </c>
      <c r="G358" s="27" t="s">
        <v>2923</v>
      </c>
      <c r="H358" s="28">
        <v>40756</v>
      </c>
      <c r="I358" s="29">
        <v>1.855799</v>
      </c>
      <c r="J358" s="28" t="s">
        <v>3241</v>
      </c>
    </row>
    <row r="359" spans="1:10" x14ac:dyDescent="0.3">
      <c r="A359" s="26">
        <v>2011</v>
      </c>
      <c r="B359" s="27" t="s">
        <v>3105</v>
      </c>
      <c r="C359" s="27" t="s">
        <v>3106</v>
      </c>
      <c r="D359" s="27" t="s">
        <v>3105</v>
      </c>
      <c r="E359" s="27" t="s">
        <v>6117</v>
      </c>
      <c r="F359" s="27" t="s">
        <v>2798</v>
      </c>
      <c r="G359" s="27" t="s">
        <v>2803</v>
      </c>
      <c r="H359" s="28">
        <v>40756</v>
      </c>
      <c r="I359" s="29">
        <v>0</v>
      </c>
      <c r="J359" s="28" t="s">
        <v>3241</v>
      </c>
    </row>
    <row r="360" spans="1:10" x14ac:dyDescent="0.3">
      <c r="A360" s="26">
        <v>2011</v>
      </c>
      <c r="B360" s="27" t="s">
        <v>3107</v>
      </c>
      <c r="C360" s="27" t="s">
        <v>3108</v>
      </c>
      <c r="D360" s="27" t="s">
        <v>3108</v>
      </c>
      <c r="E360" s="27" t="s">
        <v>6117</v>
      </c>
      <c r="F360" s="27" t="s">
        <v>3026</v>
      </c>
      <c r="G360" s="27" t="s">
        <v>2936</v>
      </c>
      <c r="H360" s="28">
        <v>40756</v>
      </c>
      <c r="I360" s="29">
        <v>1.7999999999999998E-4</v>
      </c>
      <c r="J360" s="28" t="s">
        <v>3241</v>
      </c>
    </row>
    <row r="361" spans="1:10" x14ac:dyDescent="0.3">
      <c r="A361" s="26">
        <v>2011</v>
      </c>
      <c r="B361" s="27" t="s">
        <v>3109</v>
      </c>
      <c r="C361" s="27" t="s">
        <v>3110</v>
      </c>
      <c r="D361" s="27" t="s">
        <v>3109</v>
      </c>
      <c r="E361" s="27" t="s">
        <v>3111</v>
      </c>
      <c r="F361" s="27" t="s">
        <v>2825</v>
      </c>
      <c r="G361" s="27" t="s">
        <v>2850</v>
      </c>
      <c r="H361" s="28">
        <v>40756</v>
      </c>
      <c r="I361" s="29">
        <v>0.186255</v>
      </c>
      <c r="J361" s="28" t="s">
        <v>3241</v>
      </c>
    </row>
    <row r="362" spans="1:10" x14ac:dyDescent="0.3">
      <c r="A362" s="26">
        <v>2011</v>
      </c>
      <c r="B362" s="27" t="s">
        <v>3112</v>
      </c>
      <c r="C362" s="27" t="s">
        <v>3113</v>
      </c>
      <c r="D362" s="27" t="s">
        <v>3112</v>
      </c>
      <c r="E362" s="27" t="s">
        <v>6117</v>
      </c>
      <c r="F362" s="27" t="s">
        <v>2825</v>
      </c>
      <c r="G362" s="27" t="s">
        <v>2826</v>
      </c>
      <c r="H362" s="28">
        <v>40756</v>
      </c>
      <c r="I362" s="29">
        <v>0.98175999999999997</v>
      </c>
      <c r="J362" s="28" t="s">
        <v>3241</v>
      </c>
    </row>
    <row r="363" spans="1:10" x14ac:dyDescent="0.3">
      <c r="A363" s="26">
        <v>2011</v>
      </c>
      <c r="B363" s="27" t="s">
        <v>3114</v>
      </c>
      <c r="C363" s="27" t="s">
        <v>3115</v>
      </c>
      <c r="D363" s="27" t="s">
        <v>3116</v>
      </c>
      <c r="E363" s="27" t="s">
        <v>3025</v>
      </c>
      <c r="F363" s="27" t="s">
        <v>3026</v>
      </c>
      <c r="G363" s="27" t="s">
        <v>2788</v>
      </c>
      <c r="H363" s="28">
        <v>40756</v>
      </c>
      <c r="I363" s="29">
        <v>0</v>
      </c>
      <c r="J363" s="28" t="s">
        <v>3241</v>
      </c>
    </row>
    <row r="364" spans="1:10" x14ac:dyDescent="0.3">
      <c r="A364" s="26">
        <v>2011</v>
      </c>
      <c r="B364" s="27" t="s">
        <v>3117</v>
      </c>
      <c r="C364" s="27" t="s">
        <v>3118</v>
      </c>
      <c r="D364" s="27" t="s">
        <v>3117</v>
      </c>
      <c r="E364" s="27" t="s">
        <v>6117</v>
      </c>
      <c r="F364" s="27" t="s">
        <v>2815</v>
      </c>
      <c r="G364" s="27" t="s">
        <v>2816</v>
      </c>
      <c r="H364" s="28">
        <v>40756</v>
      </c>
      <c r="I364" s="29">
        <v>2.7191560000000004</v>
      </c>
      <c r="J364" s="28" t="s">
        <v>3241</v>
      </c>
    </row>
    <row r="365" spans="1:10" x14ac:dyDescent="0.3">
      <c r="A365" s="26">
        <v>2011</v>
      </c>
      <c r="B365" s="27" t="s">
        <v>3119</v>
      </c>
      <c r="C365" s="27" t="s">
        <v>3120</v>
      </c>
      <c r="D365" s="27" t="s">
        <v>3119</v>
      </c>
      <c r="E365" s="27" t="s">
        <v>6117</v>
      </c>
      <c r="F365" s="27" t="s">
        <v>3034</v>
      </c>
      <c r="G365" s="27" t="s">
        <v>2840</v>
      </c>
      <c r="H365" s="28">
        <v>40756</v>
      </c>
      <c r="I365" s="29">
        <v>7.064692</v>
      </c>
      <c r="J365" s="28" t="s">
        <v>3241</v>
      </c>
    </row>
    <row r="366" spans="1:10" x14ac:dyDescent="0.3">
      <c r="A366" s="26">
        <v>2011</v>
      </c>
      <c r="B366" s="27" t="s">
        <v>3121</v>
      </c>
      <c r="C366" s="27" t="s">
        <v>3122</v>
      </c>
      <c r="D366" s="27" t="s">
        <v>3121</v>
      </c>
      <c r="E366" s="27" t="s">
        <v>6117</v>
      </c>
      <c r="F366" s="27" t="s">
        <v>2825</v>
      </c>
      <c r="G366" s="27" t="s">
        <v>2850</v>
      </c>
      <c r="H366" s="28">
        <v>40756</v>
      </c>
      <c r="I366" s="29">
        <v>7.2113310000000013</v>
      </c>
      <c r="J366" s="28" t="s">
        <v>3241</v>
      </c>
    </row>
    <row r="367" spans="1:10" x14ac:dyDescent="0.3">
      <c r="A367" s="26">
        <v>2011</v>
      </c>
      <c r="B367" s="27" t="s">
        <v>3022</v>
      </c>
      <c r="C367" s="27" t="s">
        <v>3023</v>
      </c>
      <c r="D367" s="27" t="s">
        <v>3024</v>
      </c>
      <c r="E367" s="27" t="s">
        <v>3025</v>
      </c>
      <c r="F367" s="27" t="s">
        <v>3026</v>
      </c>
      <c r="G367" s="27" t="s">
        <v>2788</v>
      </c>
      <c r="H367" s="28">
        <v>40787</v>
      </c>
      <c r="I367" s="29">
        <v>0</v>
      </c>
      <c r="J367" s="28" t="s">
        <v>3241</v>
      </c>
    </row>
    <row r="368" spans="1:10" x14ac:dyDescent="0.3">
      <c r="A368" s="26">
        <v>2011</v>
      </c>
      <c r="B368" s="27" t="s">
        <v>3022</v>
      </c>
      <c r="C368" s="27" t="s">
        <v>3023</v>
      </c>
      <c r="D368" s="27" t="s">
        <v>3027</v>
      </c>
      <c r="E368" s="27" t="s">
        <v>3025</v>
      </c>
      <c r="F368" s="27" t="s">
        <v>3026</v>
      </c>
      <c r="G368" s="27" t="s">
        <v>2788</v>
      </c>
      <c r="H368" s="28">
        <v>40787</v>
      </c>
      <c r="I368" s="29">
        <v>0.30133195400000001</v>
      </c>
      <c r="J368" s="28" t="s">
        <v>3241</v>
      </c>
    </row>
    <row r="369" spans="1:10" x14ac:dyDescent="0.3">
      <c r="A369" s="26">
        <v>2011</v>
      </c>
      <c r="B369" s="27" t="s">
        <v>3028</v>
      </c>
      <c r="C369" s="27" t="s">
        <v>3029</v>
      </c>
      <c r="D369" s="27" t="s">
        <v>3028</v>
      </c>
      <c r="E369" s="27" t="s">
        <v>6117</v>
      </c>
      <c r="F369" s="27" t="s">
        <v>3030</v>
      </c>
      <c r="G369" s="27" t="s">
        <v>2812</v>
      </c>
      <c r="H369" s="28">
        <v>40787</v>
      </c>
      <c r="I369" s="29">
        <v>6.5515100000000031</v>
      </c>
      <c r="J369" s="28" t="s">
        <v>3241</v>
      </c>
    </row>
    <row r="370" spans="1:10" x14ac:dyDescent="0.3">
      <c r="A370" s="26">
        <v>2011</v>
      </c>
      <c r="B370" s="27" t="s">
        <v>3031</v>
      </c>
      <c r="C370" s="27" t="s">
        <v>3032</v>
      </c>
      <c r="D370" s="27" t="s">
        <v>3031</v>
      </c>
      <c r="E370" s="27" t="s">
        <v>3033</v>
      </c>
      <c r="F370" s="27" t="s">
        <v>3034</v>
      </c>
      <c r="G370" s="27" t="s">
        <v>2821</v>
      </c>
      <c r="H370" s="28">
        <v>40787</v>
      </c>
      <c r="I370" s="29">
        <v>0.14332999999999999</v>
      </c>
      <c r="J370" s="28" t="s">
        <v>3241</v>
      </c>
    </row>
    <row r="371" spans="1:10" x14ac:dyDescent="0.3">
      <c r="A371" s="26">
        <v>2011</v>
      </c>
      <c r="B371" s="27" t="s">
        <v>3035</v>
      </c>
      <c r="C371" s="27" t="s">
        <v>3036</v>
      </c>
      <c r="D371" s="27" t="s">
        <v>3035</v>
      </c>
      <c r="E371" s="27" t="s">
        <v>6117</v>
      </c>
      <c r="F371" s="27" t="s">
        <v>2825</v>
      </c>
      <c r="G371" s="27" t="s">
        <v>2826</v>
      </c>
      <c r="H371" s="28">
        <v>40787</v>
      </c>
      <c r="I371" s="29">
        <v>0</v>
      </c>
      <c r="J371" s="28" t="s">
        <v>3241</v>
      </c>
    </row>
    <row r="372" spans="1:10" x14ac:dyDescent="0.3">
      <c r="A372" s="26">
        <v>2011</v>
      </c>
      <c r="B372" s="27" t="s">
        <v>3037</v>
      </c>
      <c r="C372" s="27" t="s">
        <v>3038</v>
      </c>
      <c r="D372" s="27" t="s">
        <v>3037</v>
      </c>
      <c r="E372" s="27" t="s">
        <v>6117</v>
      </c>
      <c r="F372" s="27" t="s">
        <v>3034</v>
      </c>
      <c r="G372" s="27" t="s">
        <v>2999</v>
      </c>
      <c r="H372" s="28">
        <v>40787</v>
      </c>
      <c r="I372" s="29">
        <v>3.4684879999999993</v>
      </c>
      <c r="J372" s="28" t="s">
        <v>3241</v>
      </c>
    </row>
    <row r="373" spans="1:10" x14ac:dyDescent="0.3">
      <c r="A373" s="26">
        <v>2011</v>
      </c>
      <c r="B373" s="27" t="s">
        <v>3039</v>
      </c>
      <c r="C373" s="27" t="s">
        <v>3040</v>
      </c>
      <c r="D373" s="27" t="s">
        <v>3039</v>
      </c>
      <c r="E373" s="27" t="s">
        <v>6117</v>
      </c>
      <c r="F373" s="27" t="s">
        <v>2815</v>
      </c>
      <c r="G373" s="27" t="s">
        <v>2816</v>
      </c>
      <c r="H373" s="28">
        <v>40787</v>
      </c>
      <c r="I373" s="29">
        <v>0.66310700000000011</v>
      </c>
      <c r="J373" s="28" t="s">
        <v>3241</v>
      </c>
    </row>
    <row r="374" spans="1:10" x14ac:dyDescent="0.3">
      <c r="A374" s="26">
        <v>2011</v>
      </c>
      <c r="B374" s="27" t="s">
        <v>3041</v>
      </c>
      <c r="C374" s="27" t="s">
        <v>3042</v>
      </c>
      <c r="D374" s="27" t="s">
        <v>3041</v>
      </c>
      <c r="E374" s="27" t="s">
        <v>6117</v>
      </c>
      <c r="F374" s="27" t="s">
        <v>2825</v>
      </c>
      <c r="G374" s="27" t="s">
        <v>2826</v>
      </c>
      <c r="H374" s="28">
        <v>40787</v>
      </c>
      <c r="I374" s="29">
        <v>6.3121680000000007</v>
      </c>
      <c r="J374" s="28" t="s">
        <v>3241</v>
      </c>
    </row>
    <row r="375" spans="1:10" x14ac:dyDescent="0.3">
      <c r="A375" s="26">
        <v>2011</v>
      </c>
      <c r="B375" s="27" t="s">
        <v>3043</v>
      </c>
      <c r="C375" s="27" t="s">
        <v>3044</v>
      </c>
      <c r="D375" s="27" t="s">
        <v>3043</v>
      </c>
      <c r="E375" s="27" t="s">
        <v>6117</v>
      </c>
      <c r="F375" s="27" t="s">
        <v>2815</v>
      </c>
      <c r="G375" s="27" t="s">
        <v>2816</v>
      </c>
      <c r="H375" s="28">
        <v>40787</v>
      </c>
      <c r="I375" s="29">
        <v>2.6085080000000009</v>
      </c>
      <c r="J375" s="28" t="s">
        <v>3241</v>
      </c>
    </row>
    <row r="376" spans="1:10" x14ac:dyDescent="0.3">
      <c r="A376" s="26">
        <v>2011</v>
      </c>
      <c r="B376" s="27" t="s">
        <v>3045</v>
      </c>
      <c r="C376" s="27" t="s">
        <v>3046</v>
      </c>
      <c r="D376" s="27" t="s">
        <v>3045</v>
      </c>
      <c r="E376" s="27" t="s">
        <v>6117</v>
      </c>
      <c r="F376" s="27" t="s">
        <v>2815</v>
      </c>
      <c r="G376" s="27" t="s">
        <v>2816</v>
      </c>
      <c r="H376" s="28">
        <v>40787</v>
      </c>
      <c r="I376" s="29">
        <v>0</v>
      </c>
      <c r="J376" s="28" t="s">
        <v>3241</v>
      </c>
    </row>
    <row r="377" spans="1:10" x14ac:dyDescent="0.3">
      <c r="A377" s="26">
        <v>2011</v>
      </c>
      <c r="B377" s="27" t="s">
        <v>3047</v>
      </c>
      <c r="C377" s="27" t="s">
        <v>3048</v>
      </c>
      <c r="D377" s="27" t="s">
        <v>3047</v>
      </c>
      <c r="E377" s="27" t="s">
        <v>6117</v>
      </c>
      <c r="F377" s="27" t="s">
        <v>2825</v>
      </c>
      <c r="G377" s="27" t="s">
        <v>2826</v>
      </c>
      <c r="H377" s="28">
        <v>40787</v>
      </c>
      <c r="I377" s="29">
        <v>1.1051949999999999</v>
      </c>
      <c r="J377" s="28" t="s">
        <v>3241</v>
      </c>
    </row>
    <row r="378" spans="1:10" x14ac:dyDescent="0.3">
      <c r="A378" s="26">
        <v>2011</v>
      </c>
      <c r="B378" s="27" t="s">
        <v>3049</v>
      </c>
      <c r="C378" s="27" t="s">
        <v>3050</v>
      </c>
      <c r="D378" s="27" t="s">
        <v>3049</v>
      </c>
      <c r="E378" s="27" t="s">
        <v>6117</v>
      </c>
      <c r="F378" s="27" t="s">
        <v>2825</v>
      </c>
      <c r="G378" s="27" t="s">
        <v>2850</v>
      </c>
      <c r="H378" s="28">
        <v>40787</v>
      </c>
      <c r="I378" s="29">
        <v>2.076346</v>
      </c>
      <c r="J378" s="28" t="s">
        <v>3241</v>
      </c>
    </row>
    <row r="379" spans="1:10" x14ac:dyDescent="0.3">
      <c r="A379" s="26">
        <v>2011</v>
      </c>
      <c r="B379" s="27" t="s">
        <v>3051</v>
      </c>
      <c r="C379" s="27" t="s">
        <v>3051</v>
      </c>
      <c r="D379" s="27" t="s">
        <v>3051</v>
      </c>
      <c r="E379" s="27" t="s">
        <v>6118</v>
      </c>
      <c r="F379" s="27" t="s">
        <v>3051</v>
      </c>
      <c r="G379" s="27" t="s">
        <v>3051</v>
      </c>
      <c r="H379" s="28">
        <v>40787</v>
      </c>
      <c r="I379" s="29">
        <v>9082.3111800000006</v>
      </c>
      <c r="J379" s="28" t="s">
        <v>3241</v>
      </c>
    </row>
    <row r="380" spans="1:10" x14ac:dyDescent="0.3">
      <c r="A380" s="26">
        <v>2011</v>
      </c>
      <c r="B380" s="27" t="s">
        <v>3052</v>
      </c>
      <c r="C380" s="27" t="s">
        <v>3053</v>
      </c>
      <c r="D380" s="27" t="s">
        <v>3052</v>
      </c>
      <c r="E380" s="27" t="s">
        <v>3033</v>
      </c>
      <c r="F380" s="27" t="s">
        <v>2807</v>
      </c>
      <c r="G380" s="27" t="s">
        <v>2812</v>
      </c>
      <c r="H380" s="28">
        <v>40787</v>
      </c>
      <c r="I380" s="29">
        <v>0.88736099999999996</v>
      </c>
      <c r="J380" s="28" t="s">
        <v>3241</v>
      </c>
    </row>
    <row r="381" spans="1:10" x14ac:dyDescent="0.3">
      <c r="A381" s="26">
        <v>2011</v>
      </c>
      <c r="B381" s="27" t="s">
        <v>3054</v>
      </c>
      <c r="C381" s="27" t="s">
        <v>3055</v>
      </c>
      <c r="D381" s="27" t="s">
        <v>3054</v>
      </c>
      <c r="E381" s="27" t="s">
        <v>6117</v>
      </c>
      <c r="F381" s="27" t="s">
        <v>3034</v>
      </c>
      <c r="G381" s="27" t="s">
        <v>2999</v>
      </c>
      <c r="H381" s="28">
        <v>40787</v>
      </c>
      <c r="I381" s="29">
        <v>5.5304560000000009</v>
      </c>
      <c r="J381" s="28" t="s">
        <v>3241</v>
      </c>
    </row>
    <row r="382" spans="1:10" x14ac:dyDescent="0.3">
      <c r="A382" s="26">
        <v>2011</v>
      </c>
      <c r="B382" s="27" t="s">
        <v>3056</v>
      </c>
      <c r="C382" s="27" t="s">
        <v>3057</v>
      </c>
      <c r="D382" s="27" t="s">
        <v>3056</v>
      </c>
      <c r="E382" s="27" t="s">
        <v>6117</v>
      </c>
      <c r="F382" s="27" t="s">
        <v>2825</v>
      </c>
      <c r="G382" s="27" t="s">
        <v>2826</v>
      </c>
      <c r="H382" s="28">
        <v>40787</v>
      </c>
      <c r="I382" s="29">
        <v>1.7262720000000007</v>
      </c>
      <c r="J382" s="28" t="s">
        <v>3241</v>
      </c>
    </row>
    <row r="383" spans="1:10" x14ac:dyDescent="0.3">
      <c r="A383" s="26">
        <v>2011</v>
      </c>
      <c r="B383" s="27" t="s">
        <v>3058</v>
      </c>
      <c r="C383" s="27" t="s">
        <v>3059</v>
      </c>
      <c r="D383" s="27" t="s">
        <v>3058</v>
      </c>
      <c r="E383" s="27" t="s">
        <v>6117</v>
      </c>
      <c r="F383" s="27" t="s">
        <v>2815</v>
      </c>
      <c r="G383" s="27" t="s">
        <v>2816</v>
      </c>
      <c r="H383" s="28">
        <v>40787</v>
      </c>
      <c r="I383" s="29">
        <v>2.6021539999999996</v>
      </c>
      <c r="J383" s="28" t="s">
        <v>3241</v>
      </c>
    </row>
    <row r="384" spans="1:10" x14ac:dyDescent="0.3">
      <c r="A384" s="26">
        <v>2011</v>
      </c>
      <c r="B384" s="27" t="s">
        <v>3060</v>
      </c>
      <c r="C384" s="27" t="s">
        <v>3061</v>
      </c>
      <c r="D384" s="27" t="s">
        <v>3062</v>
      </c>
      <c r="E384" s="27" t="s">
        <v>3063</v>
      </c>
      <c r="F384" s="27" t="s">
        <v>3034</v>
      </c>
      <c r="G384" s="27" t="s">
        <v>2999</v>
      </c>
      <c r="H384" s="28">
        <v>40787</v>
      </c>
      <c r="I384" s="29">
        <v>3.1507049999999999</v>
      </c>
      <c r="J384" s="28" t="s">
        <v>3241</v>
      </c>
    </row>
    <row r="385" spans="1:10" x14ac:dyDescent="0.3">
      <c r="A385" s="26">
        <v>2011</v>
      </c>
      <c r="B385" s="27" t="s">
        <v>3064</v>
      </c>
      <c r="C385" s="27" t="s">
        <v>3065</v>
      </c>
      <c r="D385" s="27" t="s">
        <v>3066</v>
      </c>
      <c r="E385" s="27" t="s">
        <v>3025</v>
      </c>
      <c r="F385" s="27" t="s">
        <v>2825</v>
      </c>
      <c r="G385" s="27" t="s">
        <v>2826</v>
      </c>
      <c r="H385" s="28">
        <v>40787</v>
      </c>
      <c r="I385" s="29">
        <v>0</v>
      </c>
      <c r="J385" s="28" t="s">
        <v>3241</v>
      </c>
    </row>
    <row r="386" spans="1:10" x14ac:dyDescent="0.3">
      <c r="A386" s="26">
        <v>2011</v>
      </c>
      <c r="B386" s="27" t="s">
        <v>3064</v>
      </c>
      <c r="C386" s="27" t="s">
        <v>3065</v>
      </c>
      <c r="D386" s="27" t="s">
        <v>3067</v>
      </c>
      <c r="E386" s="27" t="s">
        <v>3025</v>
      </c>
      <c r="F386" s="27" t="s">
        <v>2825</v>
      </c>
      <c r="G386" s="27" t="s">
        <v>2826</v>
      </c>
      <c r="H386" s="28">
        <v>40787</v>
      </c>
      <c r="I386" s="29">
        <v>0</v>
      </c>
      <c r="J386" s="28" t="s">
        <v>3241</v>
      </c>
    </row>
    <row r="387" spans="1:10" x14ac:dyDescent="0.3">
      <c r="A387" s="26">
        <v>2011</v>
      </c>
      <c r="B387" s="27" t="s">
        <v>3068</v>
      </c>
      <c r="C387" s="27" t="s">
        <v>3069</v>
      </c>
      <c r="D387" s="27" t="s">
        <v>3068</v>
      </c>
      <c r="E387" s="27" t="s">
        <v>6117</v>
      </c>
      <c r="F387" s="27" t="s">
        <v>3034</v>
      </c>
      <c r="G387" s="27" t="s">
        <v>2923</v>
      </c>
      <c r="H387" s="28">
        <v>40787</v>
      </c>
      <c r="I387" s="29">
        <v>7.6768190000000001</v>
      </c>
      <c r="J387" s="28" t="s">
        <v>3241</v>
      </c>
    </row>
    <row r="388" spans="1:10" x14ac:dyDescent="0.3">
      <c r="A388" s="26">
        <v>2011</v>
      </c>
      <c r="B388" s="27" t="s">
        <v>3070</v>
      </c>
      <c r="C388" s="27" t="s">
        <v>3071</v>
      </c>
      <c r="D388" s="27" t="s">
        <v>3070</v>
      </c>
      <c r="E388" s="27" t="s">
        <v>6117</v>
      </c>
      <c r="F388" s="27" t="s">
        <v>2815</v>
      </c>
      <c r="G388" s="27" t="s">
        <v>2816</v>
      </c>
      <c r="H388" s="28">
        <v>40787</v>
      </c>
      <c r="I388" s="29">
        <v>0</v>
      </c>
      <c r="J388" s="28" t="s">
        <v>3241</v>
      </c>
    </row>
    <row r="389" spans="1:10" x14ac:dyDescent="0.3">
      <c r="A389" s="26">
        <v>2011</v>
      </c>
      <c r="B389" s="27" t="s">
        <v>3072</v>
      </c>
      <c r="C389" s="27" t="s">
        <v>3073</v>
      </c>
      <c r="D389" s="27" t="s">
        <v>3072</v>
      </c>
      <c r="E389" s="27" t="s">
        <v>6117</v>
      </c>
      <c r="F389" s="27" t="s">
        <v>3034</v>
      </c>
      <c r="G389" s="27" t="s">
        <v>3074</v>
      </c>
      <c r="H389" s="28">
        <v>40787</v>
      </c>
      <c r="I389" s="29">
        <v>1.302827</v>
      </c>
      <c r="J389" s="28" t="s">
        <v>3241</v>
      </c>
    </row>
    <row r="390" spans="1:10" x14ac:dyDescent="0.3">
      <c r="A390" s="26">
        <v>2011</v>
      </c>
      <c r="B390" s="27" t="s">
        <v>3075</v>
      </c>
      <c r="C390" s="27" t="s">
        <v>3076</v>
      </c>
      <c r="D390" s="27" t="s">
        <v>3075</v>
      </c>
      <c r="E390" s="27" t="s">
        <v>6117</v>
      </c>
      <c r="F390" s="27" t="s">
        <v>2815</v>
      </c>
      <c r="G390" s="27" t="s">
        <v>2816</v>
      </c>
      <c r="H390" s="28">
        <v>40787</v>
      </c>
      <c r="I390" s="29">
        <v>1.7350369999999997</v>
      </c>
      <c r="J390" s="28" t="s">
        <v>3241</v>
      </c>
    </row>
    <row r="391" spans="1:10" x14ac:dyDescent="0.3">
      <c r="A391" s="26">
        <v>2011</v>
      </c>
      <c r="B391" s="27" t="s">
        <v>3077</v>
      </c>
      <c r="C391" s="27" t="s">
        <v>3078</v>
      </c>
      <c r="D391" s="27" t="s">
        <v>3077</v>
      </c>
      <c r="E391" s="27" t="s">
        <v>3033</v>
      </c>
      <c r="F391" s="27" t="s">
        <v>2788</v>
      </c>
      <c r="G391" s="27" t="s">
        <v>2788</v>
      </c>
      <c r="H391" s="28">
        <v>40787</v>
      </c>
      <c r="I391" s="29">
        <v>2.5271999999999996E-2</v>
      </c>
      <c r="J391" s="28" t="s">
        <v>3241</v>
      </c>
    </row>
    <row r="392" spans="1:10" x14ac:dyDescent="0.3">
      <c r="A392" s="26">
        <v>2011</v>
      </c>
      <c r="B392" s="27" t="s">
        <v>3079</v>
      </c>
      <c r="C392" s="27" t="s">
        <v>3080</v>
      </c>
      <c r="D392" s="27" t="s">
        <v>3081</v>
      </c>
      <c r="E392" s="27" t="s">
        <v>3063</v>
      </c>
      <c r="F392" s="27" t="s">
        <v>2788</v>
      </c>
      <c r="G392" s="27" t="s">
        <v>2788</v>
      </c>
      <c r="H392" s="28">
        <v>40787</v>
      </c>
      <c r="I392" s="29">
        <v>2.0440999999999997E-2</v>
      </c>
      <c r="J392" s="28" t="s">
        <v>3241</v>
      </c>
    </row>
    <row r="393" spans="1:10" x14ac:dyDescent="0.3">
      <c r="A393" s="26">
        <v>2011</v>
      </c>
      <c r="B393" s="27" t="s">
        <v>3082</v>
      </c>
      <c r="C393" s="27" t="s">
        <v>3083</v>
      </c>
      <c r="D393" s="27" t="s">
        <v>3082</v>
      </c>
      <c r="E393" s="27" t="s">
        <v>6117</v>
      </c>
      <c r="F393" s="27" t="s">
        <v>2825</v>
      </c>
      <c r="G393" s="27" t="s">
        <v>2826</v>
      </c>
      <c r="H393" s="28">
        <v>40787</v>
      </c>
      <c r="I393" s="29">
        <v>13.615896999999997</v>
      </c>
      <c r="J393" s="28" t="s">
        <v>3241</v>
      </c>
    </row>
    <row r="394" spans="1:10" x14ac:dyDescent="0.3">
      <c r="A394" s="26">
        <v>2011</v>
      </c>
      <c r="B394" s="27" t="s">
        <v>3084</v>
      </c>
      <c r="C394" s="27" t="s">
        <v>3085</v>
      </c>
      <c r="D394" s="27" t="s">
        <v>3086</v>
      </c>
      <c r="E394" s="27" t="s">
        <v>3025</v>
      </c>
      <c r="F394" s="27" t="s">
        <v>3087</v>
      </c>
      <c r="G394" s="27" t="s">
        <v>2788</v>
      </c>
      <c r="H394" s="28">
        <v>40787</v>
      </c>
      <c r="I394" s="29">
        <v>0</v>
      </c>
      <c r="J394" s="28" t="s">
        <v>3241</v>
      </c>
    </row>
    <row r="395" spans="1:10" x14ac:dyDescent="0.3">
      <c r="A395" s="26">
        <v>2011</v>
      </c>
      <c r="B395" s="27" t="s">
        <v>3084</v>
      </c>
      <c r="C395" s="27" t="s">
        <v>3085</v>
      </c>
      <c r="D395" s="27" t="s">
        <v>3088</v>
      </c>
      <c r="E395" s="27" t="s">
        <v>3025</v>
      </c>
      <c r="F395" s="27" t="s">
        <v>3087</v>
      </c>
      <c r="G395" s="27" t="s">
        <v>2788</v>
      </c>
      <c r="H395" s="28">
        <v>40787</v>
      </c>
      <c r="I395" s="29">
        <v>0.25565815996000002</v>
      </c>
      <c r="J395" s="28" t="s">
        <v>3241</v>
      </c>
    </row>
    <row r="396" spans="1:10" x14ac:dyDescent="0.3">
      <c r="A396" s="26">
        <v>2011</v>
      </c>
      <c r="B396" s="27" t="s">
        <v>3089</v>
      </c>
      <c r="C396" s="27" t="s">
        <v>3090</v>
      </c>
      <c r="D396" s="27" t="s">
        <v>3089</v>
      </c>
      <c r="E396" s="27" t="s">
        <v>6117</v>
      </c>
      <c r="F396" s="27" t="s">
        <v>2815</v>
      </c>
      <c r="G396" s="27" t="s">
        <v>2816</v>
      </c>
      <c r="H396" s="28">
        <v>40787</v>
      </c>
      <c r="I396" s="29">
        <v>1.5894490000000001</v>
      </c>
      <c r="J396" s="28" t="s">
        <v>3241</v>
      </c>
    </row>
    <row r="397" spans="1:10" x14ac:dyDescent="0.3">
      <c r="A397" s="26">
        <v>2011</v>
      </c>
      <c r="B397" s="27" t="s">
        <v>3091</v>
      </c>
      <c r="C397" s="27" t="s">
        <v>3092</v>
      </c>
      <c r="D397" s="27" t="s">
        <v>3093</v>
      </c>
      <c r="E397" s="27" t="s">
        <v>3063</v>
      </c>
      <c r="F397" s="27" t="s">
        <v>3094</v>
      </c>
      <c r="G397" s="27" t="s">
        <v>2965</v>
      </c>
      <c r="H397" s="28">
        <v>40787</v>
      </c>
      <c r="I397" s="29">
        <v>7.8029719999999996</v>
      </c>
      <c r="J397" s="28" t="s">
        <v>3241</v>
      </c>
    </row>
    <row r="398" spans="1:10" x14ac:dyDescent="0.3">
      <c r="A398" s="26">
        <v>2011</v>
      </c>
      <c r="B398" s="27" t="s">
        <v>3095</v>
      </c>
      <c r="C398" s="27" t="s">
        <v>3096</v>
      </c>
      <c r="D398" s="27" t="s">
        <v>3095</v>
      </c>
      <c r="E398" s="27" t="s">
        <v>6117</v>
      </c>
      <c r="F398" s="27" t="s">
        <v>3034</v>
      </c>
      <c r="G398" s="27" t="s">
        <v>2999</v>
      </c>
      <c r="H398" s="28">
        <v>40787</v>
      </c>
      <c r="I398" s="29">
        <v>0.403943</v>
      </c>
      <c r="J398" s="28" t="s">
        <v>3241</v>
      </c>
    </row>
    <row r="399" spans="1:10" x14ac:dyDescent="0.3">
      <c r="A399" s="26">
        <v>2011</v>
      </c>
      <c r="B399" s="27" t="s">
        <v>3097</v>
      </c>
      <c r="C399" s="27" t="s">
        <v>3098</v>
      </c>
      <c r="D399" s="27" t="s">
        <v>3097</v>
      </c>
      <c r="E399" s="27" t="s">
        <v>6117</v>
      </c>
      <c r="F399" s="27" t="s">
        <v>2825</v>
      </c>
      <c r="G399" s="27" t="s">
        <v>2850</v>
      </c>
      <c r="H399" s="28">
        <v>40787</v>
      </c>
      <c r="I399" s="29">
        <v>5.1651630000000006</v>
      </c>
      <c r="J399" s="28" t="s">
        <v>3241</v>
      </c>
    </row>
    <row r="400" spans="1:10" x14ac:dyDescent="0.3">
      <c r="A400" s="26">
        <v>2011</v>
      </c>
      <c r="B400" s="27" t="s">
        <v>3099</v>
      </c>
      <c r="C400" s="27" t="s">
        <v>3100</v>
      </c>
      <c r="D400" s="27" t="s">
        <v>3099</v>
      </c>
      <c r="E400" s="27" t="s">
        <v>6117</v>
      </c>
      <c r="F400" s="27" t="s">
        <v>2815</v>
      </c>
      <c r="G400" s="27" t="s">
        <v>2816</v>
      </c>
      <c r="H400" s="28">
        <v>40787</v>
      </c>
      <c r="I400" s="29">
        <v>1.9474020000000001</v>
      </c>
      <c r="J400" s="28" t="s">
        <v>3241</v>
      </c>
    </row>
    <row r="401" spans="1:10" x14ac:dyDescent="0.3">
      <c r="A401" s="26">
        <v>2011</v>
      </c>
      <c r="B401" s="27" t="s">
        <v>3101</v>
      </c>
      <c r="C401" s="27" t="s">
        <v>3102</v>
      </c>
      <c r="D401" s="27" t="s">
        <v>3101</v>
      </c>
      <c r="E401" s="27" t="s">
        <v>6117</v>
      </c>
      <c r="F401" s="27" t="s">
        <v>3034</v>
      </c>
      <c r="G401" s="27" t="s">
        <v>3074</v>
      </c>
      <c r="H401" s="28">
        <v>40787</v>
      </c>
      <c r="I401" s="29">
        <v>10.009467000000004</v>
      </c>
      <c r="J401" s="28" t="s">
        <v>3241</v>
      </c>
    </row>
    <row r="402" spans="1:10" x14ac:dyDescent="0.3">
      <c r="A402" s="26">
        <v>2011</v>
      </c>
      <c r="B402" s="27" t="s">
        <v>3103</v>
      </c>
      <c r="C402" s="27" t="s">
        <v>3104</v>
      </c>
      <c r="D402" s="27" t="s">
        <v>3103</v>
      </c>
      <c r="E402" s="27" t="s">
        <v>6117</v>
      </c>
      <c r="F402" s="27" t="s">
        <v>3034</v>
      </c>
      <c r="G402" s="27" t="s">
        <v>2923</v>
      </c>
      <c r="H402" s="28">
        <v>40787</v>
      </c>
      <c r="I402" s="29">
        <v>1.5833130000000002</v>
      </c>
      <c r="J402" s="28" t="s">
        <v>3241</v>
      </c>
    </row>
    <row r="403" spans="1:10" x14ac:dyDescent="0.3">
      <c r="A403" s="26">
        <v>2011</v>
      </c>
      <c r="B403" s="27" t="s">
        <v>3105</v>
      </c>
      <c r="C403" s="27" t="s">
        <v>3106</v>
      </c>
      <c r="D403" s="27" t="s">
        <v>3105</v>
      </c>
      <c r="E403" s="27" t="s">
        <v>6117</v>
      </c>
      <c r="F403" s="27" t="s">
        <v>2798</v>
      </c>
      <c r="G403" s="27" t="s">
        <v>2803</v>
      </c>
      <c r="H403" s="28">
        <v>40787</v>
      </c>
      <c r="I403" s="29">
        <v>0</v>
      </c>
      <c r="J403" s="28" t="s">
        <v>3241</v>
      </c>
    </row>
    <row r="404" spans="1:10" x14ac:dyDescent="0.3">
      <c r="A404" s="26">
        <v>2011</v>
      </c>
      <c r="B404" s="27" t="s">
        <v>3107</v>
      </c>
      <c r="C404" s="27" t="s">
        <v>3108</v>
      </c>
      <c r="D404" s="27" t="s">
        <v>3108</v>
      </c>
      <c r="E404" s="27" t="s">
        <v>6117</v>
      </c>
      <c r="F404" s="27" t="s">
        <v>3026</v>
      </c>
      <c r="G404" s="27" t="s">
        <v>2936</v>
      </c>
      <c r="H404" s="28">
        <v>40787</v>
      </c>
      <c r="I404" s="29">
        <v>2.0699999999999999E-4</v>
      </c>
      <c r="J404" s="28" t="s">
        <v>3241</v>
      </c>
    </row>
    <row r="405" spans="1:10" x14ac:dyDescent="0.3">
      <c r="A405" s="26">
        <v>2011</v>
      </c>
      <c r="B405" s="27" t="s">
        <v>3109</v>
      </c>
      <c r="C405" s="27" t="s">
        <v>3110</v>
      </c>
      <c r="D405" s="27" t="s">
        <v>3109</v>
      </c>
      <c r="E405" s="27" t="s">
        <v>3111</v>
      </c>
      <c r="F405" s="27" t="s">
        <v>2825</v>
      </c>
      <c r="G405" s="27" t="s">
        <v>2850</v>
      </c>
      <c r="H405" s="28">
        <v>40787</v>
      </c>
      <c r="I405" s="29">
        <v>0.20407400000000001</v>
      </c>
      <c r="J405" s="28" t="s">
        <v>3241</v>
      </c>
    </row>
    <row r="406" spans="1:10" x14ac:dyDescent="0.3">
      <c r="A406" s="26">
        <v>2011</v>
      </c>
      <c r="B406" s="27" t="s">
        <v>3112</v>
      </c>
      <c r="C406" s="27" t="s">
        <v>3113</v>
      </c>
      <c r="D406" s="27" t="s">
        <v>3112</v>
      </c>
      <c r="E406" s="27" t="s">
        <v>6117</v>
      </c>
      <c r="F406" s="27" t="s">
        <v>2825</v>
      </c>
      <c r="G406" s="27" t="s">
        <v>2826</v>
      </c>
      <c r="H406" s="28">
        <v>40787</v>
      </c>
      <c r="I406" s="29">
        <v>1.7078280000000003</v>
      </c>
      <c r="J406" s="28" t="s">
        <v>3241</v>
      </c>
    </row>
    <row r="407" spans="1:10" x14ac:dyDescent="0.3">
      <c r="A407" s="26">
        <v>2011</v>
      </c>
      <c r="B407" s="27" t="s">
        <v>3114</v>
      </c>
      <c r="C407" s="27" t="s">
        <v>3115</v>
      </c>
      <c r="D407" s="27" t="s">
        <v>3116</v>
      </c>
      <c r="E407" s="27" t="s">
        <v>3025</v>
      </c>
      <c r="F407" s="27" t="s">
        <v>3026</v>
      </c>
      <c r="G407" s="27" t="s">
        <v>2788</v>
      </c>
      <c r="H407" s="28">
        <v>40787</v>
      </c>
      <c r="I407" s="29">
        <v>0</v>
      </c>
      <c r="J407" s="28" t="s">
        <v>3241</v>
      </c>
    </row>
    <row r="408" spans="1:10" x14ac:dyDescent="0.3">
      <c r="A408" s="26">
        <v>2011</v>
      </c>
      <c r="B408" s="27" t="s">
        <v>3117</v>
      </c>
      <c r="C408" s="27" t="s">
        <v>3118</v>
      </c>
      <c r="D408" s="27" t="s">
        <v>3117</v>
      </c>
      <c r="E408" s="27" t="s">
        <v>6117</v>
      </c>
      <c r="F408" s="27" t="s">
        <v>2815</v>
      </c>
      <c r="G408" s="27" t="s">
        <v>2816</v>
      </c>
      <c r="H408" s="28">
        <v>40787</v>
      </c>
      <c r="I408" s="29">
        <v>2.7132909999999999</v>
      </c>
      <c r="J408" s="28" t="s">
        <v>3241</v>
      </c>
    </row>
    <row r="409" spans="1:10" x14ac:dyDescent="0.3">
      <c r="A409" s="26">
        <v>2011</v>
      </c>
      <c r="B409" s="27" t="s">
        <v>3119</v>
      </c>
      <c r="C409" s="27" t="s">
        <v>3120</v>
      </c>
      <c r="D409" s="27" t="s">
        <v>3119</v>
      </c>
      <c r="E409" s="27" t="s">
        <v>6117</v>
      </c>
      <c r="F409" s="27" t="s">
        <v>3034</v>
      </c>
      <c r="G409" s="27" t="s">
        <v>2840</v>
      </c>
      <c r="H409" s="28">
        <v>40787</v>
      </c>
      <c r="I409" s="29">
        <v>6.6710720000000014</v>
      </c>
      <c r="J409" s="28" t="s">
        <v>3241</v>
      </c>
    </row>
    <row r="410" spans="1:10" x14ac:dyDescent="0.3">
      <c r="A410" s="26">
        <v>2011</v>
      </c>
      <c r="B410" s="27" t="s">
        <v>3121</v>
      </c>
      <c r="C410" s="27" t="s">
        <v>3122</v>
      </c>
      <c r="D410" s="27" t="s">
        <v>3121</v>
      </c>
      <c r="E410" s="27" t="s">
        <v>6117</v>
      </c>
      <c r="F410" s="27" t="s">
        <v>2825</v>
      </c>
      <c r="G410" s="27" t="s">
        <v>2850</v>
      </c>
      <c r="H410" s="28">
        <v>40787</v>
      </c>
      <c r="I410" s="29">
        <v>13.069856000000014</v>
      </c>
      <c r="J410" s="28" t="s">
        <v>3241</v>
      </c>
    </row>
    <row r="411" spans="1:10" x14ac:dyDescent="0.3">
      <c r="A411" s="26">
        <v>2011</v>
      </c>
      <c r="B411" s="27" t="s">
        <v>3022</v>
      </c>
      <c r="C411" s="27" t="s">
        <v>3023</v>
      </c>
      <c r="D411" s="27" t="s">
        <v>3024</v>
      </c>
      <c r="E411" s="27" t="s">
        <v>3025</v>
      </c>
      <c r="F411" s="27" t="s">
        <v>3026</v>
      </c>
      <c r="G411" s="27" t="s">
        <v>2788</v>
      </c>
      <c r="H411" s="28">
        <v>40817</v>
      </c>
      <c r="I411" s="29">
        <v>0</v>
      </c>
      <c r="J411" s="28" t="s">
        <v>3241</v>
      </c>
    </row>
    <row r="412" spans="1:10" x14ac:dyDescent="0.3">
      <c r="A412" s="26">
        <v>2011</v>
      </c>
      <c r="B412" s="27" t="s">
        <v>3022</v>
      </c>
      <c r="C412" s="27" t="s">
        <v>3023</v>
      </c>
      <c r="D412" s="27" t="s">
        <v>3027</v>
      </c>
      <c r="E412" s="27" t="s">
        <v>3025</v>
      </c>
      <c r="F412" s="27" t="s">
        <v>3026</v>
      </c>
      <c r="G412" s="27" t="s">
        <v>2788</v>
      </c>
      <c r="H412" s="28">
        <v>40817</v>
      </c>
      <c r="I412" s="29">
        <v>0</v>
      </c>
      <c r="J412" s="28" t="s">
        <v>3241</v>
      </c>
    </row>
    <row r="413" spans="1:10" x14ac:dyDescent="0.3">
      <c r="A413" s="26">
        <v>2011</v>
      </c>
      <c r="B413" s="27" t="s">
        <v>3028</v>
      </c>
      <c r="C413" s="27" t="s">
        <v>3029</v>
      </c>
      <c r="D413" s="27" t="s">
        <v>3028</v>
      </c>
      <c r="E413" s="27" t="s">
        <v>6117</v>
      </c>
      <c r="F413" s="27" t="s">
        <v>3030</v>
      </c>
      <c r="G413" s="27" t="s">
        <v>2812</v>
      </c>
      <c r="H413" s="28">
        <v>40817</v>
      </c>
      <c r="I413" s="29">
        <v>7.6190130000000034</v>
      </c>
      <c r="J413" s="28" t="s">
        <v>3241</v>
      </c>
    </row>
    <row r="414" spans="1:10" x14ac:dyDescent="0.3">
      <c r="A414" s="26">
        <v>2011</v>
      </c>
      <c r="B414" s="27" t="s">
        <v>3031</v>
      </c>
      <c r="C414" s="27" t="s">
        <v>3032</v>
      </c>
      <c r="D414" s="27" t="s">
        <v>3031</v>
      </c>
      <c r="E414" s="27" t="s">
        <v>3033</v>
      </c>
      <c r="F414" s="27" t="s">
        <v>3034</v>
      </c>
      <c r="G414" s="27" t="s">
        <v>2821</v>
      </c>
      <c r="H414" s="28">
        <v>40817</v>
      </c>
      <c r="I414" s="29">
        <v>6.1718000000000002E-2</v>
      </c>
      <c r="J414" s="28" t="s">
        <v>3241</v>
      </c>
    </row>
    <row r="415" spans="1:10" x14ac:dyDescent="0.3">
      <c r="A415" s="26">
        <v>2011</v>
      </c>
      <c r="B415" s="27" t="s">
        <v>3035</v>
      </c>
      <c r="C415" s="27" t="s">
        <v>3036</v>
      </c>
      <c r="D415" s="27" t="s">
        <v>3035</v>
      </c>
      <c r="E415" s="27" t="s">
        <v>6117</v>
      </c>
      <c r="F415" s="27" t="s">
        <v>2825</v>
      </c>
      <c r="G415" s="27" t="s">
        <v>2826</v>
      </c>
      <c r="H415" s="28">
        <v>40817</v>
      </c>
      <c r="I415" s="29">
        <v>0</v>
      </c>
      <c r="J415" s="28" t="s">
        <v>3241</v>
      </c>
    </row>
    <row r="416" spans="1:10" x14ac:dyDescent="0.3">
      <c r="A416" s="26">
        <v>2011</v>
      </c>
      <c r="B416" s="27" t="s">
        <v>3037</v>
      </c>
      <c r="C416" s="27" t="s">
        <v>3038</v>
      </c>
      <c r="D416" s="27" t="s">
        <v>3037</v>
      </c>
      <c r="E416" s="27" t="s">
        <v>6117</v>
      </c>
      <c r="F416" s="27" t="s">
        <v>3034</v>
      </c>
      <c r="G416" s="27" t="s">
        <v>2999</v>
      </c>
      <c r="H416" s="28">
        <v>40817</v>
      </c>
      <c r="I416" s="29">
        <v>2.9169430000000003</v>
      </c>
      <c r="J416" s="28" t="s">
        <v>3241</v>
      </c>
    </row>
    <row r="417" spans="1:10" x14ac:dyDescent="0.3">
      <c r="A417" s="26">
        <v>2011</v>
      </c>
      <c r="B417" s="27" t="s">
        <v>3039</v>
      </c>
      <c r="C417" s="27" t="s">
        <v>3040</v>
      </c>
      <c r="D417" s="27" t="s">
        <v>3039</v>
      </c>
      <c r="E417" s="27" t="s">
        <v>6117</v>
      </c>
      <c r="F417" s="27" t="s">
        <v>2815</v>
      </c>
      <c r="G417" s="27" t="s">
        <v>2816</v>
      </c>
      <c r="H417" s="28">
        <v>40817</v>
      </c>
      <c r="I417" s="29">
        <v>0.69648900000000002</v>
      </c>
      <c r="J417" s="28" t="s">
        <v>3241</v>
      </c>
    </row>
    <row r="418" spans="1:10" x14ac:dyDescent="0.3">
      <c r="A418" s="26">
        <v>2011</v>
      </c>
      <c r="B418" s="27" t="s">
        <v>3041</v>
      </c>
      <c r="C418" s="27" t="s">
        <v>3042</v>
      </c>
      <c r="D418" s="27" t="s">
        <v>3041</v>
      </c>
      <c r="E418" s="27" t="s">
        <v>6117</v>
      </c>
      <c r="F418" s="27" t="s">
        <v>2825</v>
      </c>
      <c r="G418" s="27" t="s">
        <v>2826</v>
      </c>
      <c r="H418" s="28">
        <v>40817</v>
      </c>
      <c r="I418" s="29">
        <v>6.3319960000000002</v>
      </c>
      <c r="J418" s="28" t="s">
        <v>3241</v>
      </c>
    </row>
    <row r="419" spans="1:10" x14ac:dyDescent="0.3">
      <c r="A419" s="26">
        <v>2011</v>
      </c>
      <c r="B419" s="27" t="s">
        <v>3043</v>
      </c>
      <c r="C419" s="27" t="s">
        <v>3044</v>
      </c>
      <c r="D419" s="27" t="s">
        <v>3043</v>
      </c>
      <c r="E419" s="27" t="s">
        <v>6117</v>
      </c>
      <c r="F419" s="27" t="s">
        <v>2815</v>
      </c>
      <c r="G419" s="27" t="s">
        <v>2816</v>
      </c>
      <c r="H419" s="28">
        <v>40817</v>
      </c>
      <c r="I419" s="29">
        <v>2.4071379999999998</v>
      </c>
      <c r="J419" s="28" t="s">
        <v>3241</v>
      </c>
    </row>
    <row r="420" spans="1:10" x14ac:dyDescent="0.3">
      <c r="A420" s="26">
        <v>2011</v>
      </c>
      <c r="B420" s="27" t="s">
        <v>3045</v>
      </c>
      <c r="C420" s="27" t="s">
        <v>3046</v>
      </c>
      <c r="D420" s="27" t="s">
        <v>3045</v>
      </c>
      <c r="E420" s="27" t="s">
        <v>6117</v>
      </c>
      <c r="F420" s="27" t="s">
        <v>2815</v>
      </c>
      <c r="G420" s="27" t="s">
        <v>2816</v>
      </c>
      <c r="H420" s="28">
        <v>40817</v>
      </c>
      <c r="I420" s="29">
        <v>0</v>
      </c>
      <c r="J420" s="28" t="s">
        <v>3241</v>
      </c>
    </row>
    <row r="421" spans="1:10" x14ac:dyDescent="0.3">
      <c r="A421" s="26">
        <v>2011</v>
      </c>
      <c r="B421" s="27" t="s">
        <v>3047</v>
      </c>
      <c r="C421" s="27" t="s">
        <v>3048</v>
      </c>
      <c r="D421" s="27" t="s">
        <v>3047</v>
      </c>
      <c r="E421" s="27" t="s">
        <v>6117</v>
      </c>
      <c r="F421" s="27" t="s">
        <v>2825</v>
      </c>
      <c r="G421" s="27" t="s">
        <v>2826</v>
      </c>
      <c r="H421" s="28">
        <v>40817</v>
      </c>
      <c r="I421" s="29">
        <v>2.357958</v>
      </c>
      <c r="J421" s="28" t="s">
        <v>3241</v>
      </c>
    </row>
    <row r="422" spans="1:10" x14ac:dyDescent="0.3">
      <c r="A422" s="26">
        <v>2011</v>
      </c>
      <c r="B422" s="27" t="s">
        <v>3049</v>
      </c>
      <c r="C422" s="27" t="s">
        <v>3050</v>
      </c>
      <c r="D422" s="27" t="s">
        <v>3049</v>
      </c>
      <c r="E422" s="27" t="s">
        <v>6117</v>
      </c>
      <c r="F422" s="27" t="s">
        <v>2825</v>
      </c>
      <c r="G422" s="27" t="s">
        <v>2850</v>
      </c>
      <c r="H422" s="28">
        <v>40817</v>
      </c>
      <c r="I422" s="29">
        <v>2.3700779999999999</v>
      </c>
      <c r="J422" s="28" t="s">
        <v>3241</v>
      </c>
    </row>
    <row r="423" spans="1:10" x14ac:dyDescent="0.3">
      <c r="A423" s="26">
        <v>2011</v>
      </c>
      <c r="B423" s="27" t="s">
        <v>3051</v>
      </c>
      <c r="C423" s="27" t="s">
        <v>3051</v>
      </c>
      <c r="D423" s="27" t="s">
        <v>3051</v>
      </c>
      <c r="E423" s="27" t="s">
        <v>6118</v>
      </c>
      <c r="F423" s="27" t="s">
        <v>3051</v>
      </c>
      <c r="G423" s="27" t="s">
        <v>3051</v>
      </c>
      <c r="H423" s="28">
        <v>40817</v>
      </c>
      <c r="I423" s="29">
        <v>9047.1983499999988</v>
      </c>
      <c r="J423" s="28" t="s">
        <v>3241</v>
      </c>
    </row>
    <row r="424" spans="1:10" x14ac:dyDescent="0.3">
      <c r="A424" s="26">
        <v>2011</v>
      </c>
      <c r="B424" s="27" t="s">
        <v>3052</v>
      </c>
      <c r="C424" s="27" t="s">
        <v>3053</v>
      </c>
      <c r="D424" s="27" t="s">
        <v>3052</v>
      </c>
      <c r="E424" s="27" t="s">
        <v>3033</v>
      </c>
      <c r="F424" s="27" t="s">
        <v>2807</v>
      </c>
      <c r="G424" s="27" t="s">
        <v>2812</v>
      </c>
      <c r="H424" s="28">
        <v>40817</v>
      </c>
      <c r="I424" s="29">
        <v>1.2985790000000004</v>
      </c>
      <c r="J424" s="28" t="s">
        <v>3241</v>
      </c>
    </row>
    <row r="425" spans="1:10" x14ac:dyDescent="0.3">
      <c r="A425" s="26">
        <v>2011</v>
      </c>
      <c r="B425" s="27" t="s">
        <v>3054</v>
      </c>
      <c r="C425" s="27" t="s">
        <v>3055</v>
      </c>
      <c r="D425" s="27" t="s">
        <v>3054</v>
      </c>
      <c r="E425" s="27" t="s">
        <v>6117</v>
      </c>
      <c r="F425" s="27" t="s">
        <v>3034</v>
      </c>
      <c r="G425" s="27" t="s">
        <v>2999</v>
      </c>
      <c r="H425" s="28">
        <v>40817</v>
      </c>
      <c r="I425" s="29">
        <v>5.9578980000000001</v>
      </c>
      <c r="J425" s="28" t="s">
        <v>3241</v>
      </c>
    </row>
    <row r="426" spans="1:10" x14ac:dyDescent="0.3">
      <c r="A426" s="26">
        <v>2011</v>
      </c>
      <c r="B426" s="27" t="s">
        <v>3056</v>
      </c>
      <c r="C426" s="27" t="s">
        <v>3057</v>
      </c>
      <c r="D426" s="27" t="s">
        <v>3056</v>
      </c>
      <c r="E426" s="27" t="s">
        <v>6117</v>
      </c>
      <c r="F426" s="27" t="s">
        <v>2825</v>
      </c>
      <c r="G426" s="27" t="s">
        <v>2826</v>
      </c>
      <c r="H426" s="28">
        <v>40817</v>
      </c>
      <c r="I426" s="29">
        <v>3.8302530000000004</v>
      </c>
      <c r="J426" s="28" t="s">
        <v>3241</v>
      </c>
    </row>
    <row r="427" spans="1:10" x14ac:dyDescent="0.3">
      <c r="A427" s="26">
        <v>2011</v>
      </c>
      <c r="B427" s="27" t="s">
        <v>3058</v>
      </c>
      <c r="C427" s="27" t="s">
        <v>3059</v>
      </c>
      <c r="D427" s="27" t="s">
        <v>3058</v>
      </c>
      <c r="E427" s="27" t="s">
        <v>6117</v>
      </c>
      <c r="F427" s="27" t="s">
        <v>2815</v>
      </c>
      <c r="G427" s="27" t="s">
        <v>2816</v>
      </c>
      <c r="H427" s="28">
        <v>40817</v>
      </c>
      <c r="I427" s="29">
        <v>2.3495360000000001</v>
      </c>
      <c r="J427" s="28" t="s">
        <v>3241</v>
      </c>
    </row>
    <row r="428" spans="1:10" x14ac:dyDescent="0.3">
      <c r="A428" s="26">
        <v>2011</v>
      </c>
      <c r="B428" s="27" t="s">
        <v>3060</v>
      </c>
      <c r="C428" s="27" t="s">
        <v>3061</v>
      </c>
      <c r="D428" s="27" t="s">
        <v>3062</v>
      </c>
      <c r="E428" s="27" t="s">
        <v>3063</v>
      </c>
      <c r="F428" s="27" t="s">
        <v>3034</v>
      </c>
      <c r="G428" s="27" t="s">
        <v>2999</v>
      </c>
      <c r="H428" s="28">
        <v>40817</v>
      </c>
      <c r="I428" s="29">
        <v>1.6500170000000001</v>
      </c>
      <c r="J428" s="28" t="s">
        <v>3241</v>
      </c>
    </row>
    <row r="429" spans="1:10" x14ac:dyDescent="0.3">
      <c r="A429" s="26">
        <v>2011</v>
      </c>
      <c r="B429" s="27" t="s">
        <v>3064</v>
      </c>
      <c r="C429" s="27" t="s">
        <v>3065</v>
      </c>
      <c r="D429" s="27" t="s">
        <v>3066</v>
      </c>
      <c r="E429" s="27" t="s">
        <v>3025</v>
      </c>
      <c r="F429" s="27" t="s">
        <v>2825</v>
      </c>
      <c r="G429" s="27" t="s">
        <v>2826</v>
      </c>
      <c r="H429" s="28">
        <v>40817</v>
      </c>
      <c r="I429" s="29">
        <v>0</v>
      </c>
      <c r="J429" s="28" t="s">
        <v>3241</v>
      </c>
    </row>
    <row r="430" spans="1:10" x14ac:dyDescent="0.3">
      <c r="A430" s="26">
        <v>2011</v>
      </c>
      <c r="B430" s="27" t="s">
        <v>3064</v>
      </c>
      <c r="C430" s="27" t="s">
        <v>3065</v>
      </c>
      <c r="D430" s="27" t="s">
        <v>3067</v>
      </c>
      <c r="E430" s="27" t="s">
        <v>3025</v>
      </c>
      <c r="F430" s="27" t="s">
        <v>2825</v>
      </c>
      <c r="G430" s="27" t="s">
        <v>2826</v>
      </c>
      <c r="H430" s="28">
        <v>40817</v>
      </c>
      <c r="I430" s="29">
        <v>0</v>
      </c>
      <c r="J430" s="28" t="s">
        <v>3241</v>
      </c>
    </row>
    <row r="431" spans="1:10" x14ac:dyDescent="0.3">
      <c r="A431" s="26">
        <v>2011</v>
      </c>
      <c r="B431" s="27" t="s">
        <v>3068</v>
      </c>
      <c r="C431" s="27" t="s">
        <v>3069</v>
      </c>
      <c r="D431" s="27" t="s">
        <v>3068</v>
      </c>
      <c r="E431" s="27" t="s">
        <v>6117</v>
      </c>
      <c r="F431" s="27" t="s">
        <v>3034</v>
      </c>
      <c r="G431" s="27" t="s">
        <v>2923</v>
      </c>
      <c r="H431" s="28">
        <v>40817</v>
      </c>
      <c r="I431" s="29">
        <v>9.015293999999999</v>
      </c>
      <c r="J431" s="28" t="s">
        <v>3241</v>
      </c>
    </row>
    <row r="432" spans="1:10" x14ac:dyDescent="0.3">
      <c r="A432" s="26">
        <v>2011</v>
      </c>
      <c r="B432" s="27" t="s">
        <v>3070</v>
      </c>
      <c r="C432" s="27" t="s">
        <v>3071</v>
      </c>
      <c r="D432" s="27" t="s">
        <v>3070</v>
      </c>
      <c r="E432" s="27" t="s">
        <v>6117</v>
      </c>
      <c r="F432" s="27" t="s">
        <v>2815</v>
      </c>
      <c r="G432" s="27" t="s">
        <v>2816</v>
      </c>
      <c r="H432" s="28">
        <v>40817</v>
      </c>
      <c r="I432" s="29">
        <v>0</v>
      </c>
      <c r="J432" s="28" t="s">
        <v>3241</v>
      </c>
    </row>
    <row r="433" spans="1:10" x14ac:dyDescent="0.3">
      <c r="A433" s="26">
        <v>2011</v>
      </c>
      <c r="B433" s="27" t="s">
        <v>3072</v>
      </c>
      <c r="C433" s="27" t="s">
        <v>3073</v>
      </c>
      <c r="D433" s="27" t="s">
        <v>3072</v>
      </c>
      <c r="E433" s="27" t="s">
        <v>6117</v>
      </c>
      <c r="F433" s="27" t="s">
        <v>3034</v>
      </c>
      <c r="G433" s="27" t="s">
        <v>3074</v>
      </c>
      <c r="H433" s="28">
        <v>40817</v>
      </c>
      <c r="I433" s="29">
        <v>0.661582</v>
      </c>
      <c r="J433" s="28" t="s">
        <v>3241</v>
      </c>
    </row>
    <row r="434" spans="1:10" x14ac:dyDescent="0.3">
      <c r="A434" s="26">
        <v>2011</v>
      </c>
      <c r="B434" s="27" t="s">
        <v>3075</v>
      </c>
      <c r="C434" s="27" t="s">
        <v>3076</v>
      </c>
      <c r="D434" s="27" t="s">
        <v>3075</v>
      </c>
      <c r="E434" s="27" t="s">
        <v>6117</v>
      </c>
      <c r="F434" s="27" t="s">
        <v>2815</v>
      </c>
      <c r="G434" s="27" t="s">
        <v>2816</v>
      </c>
      <c r="H434" s="28">
        <v>40817</v>
      </c>
      <c r="I434" s="29">
        <v>1.3369790000000001</v>
      </c>
      <c r="J434" s="28" t="s">
        <v>3241</v>
      </c>
    </row>
    <row r="435" spans="1:10" x14ac:dyDescent="0.3">
      <c r="A435" s="26">
        <v>2011</v>
      </c>
      <c r="B435" s="27" t="s">
        <v>3077</v>
      </c>
      <c r="C435" s="27" t="s">
        <v>3078</v>
      </c>
      <c r="D435" s="27" t="s">
        <v>3077</v>
      </c>
      <c r="E435" s="27" t="s">
        <v>3033</v>
      </c>
      <c r="F435" s="27" t="s">
        <v>2788</v>
      </c>
      <c r="G435" s="27" t="s">
        <v>2788</v>
      </c>
      <c r="H435" s="28">
        <v>40817</v>
      </c>
      <c r="I435" s="29">
        <v>6.8330000000000005E-3</v>
      </c>
      <c r="J435" s="28" t="s">
        <v>3241</v>
      </c>
    </row>
    <row r="436" spans="1:10" x14ac:dyDescent="0.3">
      <c r="A436" s="26">
        <v>2011</v>
      </c>
      <c r="B436" s="27" t="s">
        <v>3079</v>
      </c>
      <c r="C436" s="27" t="s">
        <v>3080</v>
      </c>
      <c r="D436" s="27" t="s">
        <v>3081</v>
      </c>
      <c r="E436" s="27" t="s">
        <v>3063</v>
      </c>
      <c r="F436" s="27" t="s">
        <v>2788</v>
      </c>
      <c r="G436" s="27" t="s">
        <v>2788</v>
      </c>
      <c r="H436" s="28">
        <v>40817</v>
      </c>
      <c r="I436" s="29">
        <v>3.9227999999999999E-2</v>
      </c>
      <c r="J436" s="28" t="s">
        <v>3241</v>
      </c>
    </row>
    <row r="437" spans="1:10" x14ac:dyDescent="0.3">
      <c r="A437" s="26">
        <v>2011</v>
      </c>
      <c r="B437" s="27" t="s">
        <v>3082</v>
      </c>
      <c r="C437" s="27" t="s">
        <v>3083</v>
      </c>
      <c r="D437" s="27" t="s">
        <v>3082</v>
      </c>
      <c r="E437" s="27" t="s">
        <v>6117</v>
      </c>
      <c r="F437" s="27" t="s">
        <v>2825</v>
      </c>
      <c r="G437" s="27" t="s">
        <v>2826</v>
      </c>
      <c r="H437" s="28">
        <v>40817</v>
      </c>
      <c r="I437" s="29">
        <v>3.8629859999999998</v>
      </c>
      <c r="J437" s="28" t="s">
        <v>3241</v>
      </c>
    </row>
    <row r="438" spans="1:10" x14ac:dyDescent="0.3">
      <c r="A438" s="26">
        <v>2011</v>
      </c>
      <c r="B438" s="27" t="s">
        <v>3084</v>
      </c>
      <c r="C438" s="27" t="s">
        <v>3085</v>
      </c>
      <c r="D438" s="27" t="s">
        <v>3086</v>
      </c>
      <c r="E438" s="27" t="s">
        <v>3025</v>
      </c>
      <c r="F438" s="27" t="s">
        <v>3087</v>
      </c>
      <c r="G438" s="27" t="s">
        <v>2788</v>
      </c>
      <c r="H438" s="28">
        <v>40817</v>
      </c>
      <c r="I438" s="29">
        <v>0</v>
      </c>
      <c r="J438" s="28" t="s">
        <v>3241</v>
      </c>
    </row>
    <row r="439" spans="1:10" x14ac:dyDescent="0.3">
      <c r="A439" s="26">
        <v>2011</v>
      </c>
      <c r="B439" s="27" t="s">
        <v>3084</v>
      </c>
      <c r="C439" s="27" t="s">
        <v>3085</v>
      </c>
      <c r="D439" s="27" t="s">
        <v>3088</v>
      </c>
      <c r="E439" s="27" t="s">
        <v>3025</v>
      </c>
      <c r="F439" s="27" t="s">
        <v>3087</v>
      </c>
      <c r="G439" s="27" t="s">
        <v>2788</v>
      </c>
      <c r="H439" s="28">
        <v>40817</v>
      </c>
      <c r="I439" s="29">
        <v>0</v>
      </c>
      <c r="J439" s="28" t="s">
        <v>3241</v>
      </c>
    </row>
    <row r="440" spans="1:10" x14ac:dyDescent="0.3">
      <c r="A440" s="26">
        <v>2011</v>
      </c>
      <c r="B440" s="27" t="s">
        <v>3089</v>
      </c>
      <c r="C440" s="27" t="s">
        <v>3090</v>
      </c>
      <c r="D440" s="27" t="s">
        <v>3089</v>
      </c>
      <c r="E440" s="27" t="s">
        <v>6117</v>
      </c>
      <c r="F440" s="27" t="s">
        <v>2815</v>
      </c>
      <c r="G440" s="27" t="s">
        <v>2816</v>
      </c>
      <c r="H440" s="28">
        <v>40817</v>
      </c>
      <c r="I440" s="29">
        <v>1.654571</v>
      </c>
      <c r="J440" s="28" t="s">
        <v>3241</v>
      </c>
    </row>
    <row r="441" spans="1:10" x14ac:dyDescent="0.3">
      <c r="A441" s="26">
        <v>2011</v>
      </c>
      <c r="B441" s="27" t="s">
        <v>3091</v>
      </c>
      <c r="C441" s="27" t="s">
        <v>3092</v>
      </c>
      <c r="D441" s="27" t="s">
        <v>3093</v>
      </c>
      <c r="E441" s="27" t="s">
        <v>3063</v>
      </c>
      <c r="F441" s="27" t="s">
        <v>3094</v>
      </c>
      <c r="G441" s="27" t="s">
        <v>2965</v>
      </c>
      <c r="H441" s="28">
        <v>40817</v>
      </c>
      <c r="I441" s="29">
        <v>7.6449930000000004</v>
      </c>
      <c r="J441" s="28" t="s">
        <v>3241</v>
      </c>
    </row>
    <row r="442" spans="1:10" x14ac:dyDescent="0.3">
      <c r="A442" s="26">
        <v>2011</v>
      </c>
      <c r="B442" s="27" t="s">
        <v>3095</v>
      </c>
      <c r="C442" s="27" t="s">
        <v>3096</v>
      </c>
      <c r="D442" s="27" t="s">
        <v>3095</v>
      </c>
      <c r="E442" s="27" t="s">
        <v>6117</v>
      </c>
      <c r="F442" s="27" t="s">
        <v>3034</v>
      </c>
      <c r="G442" s="27" t="s">
        <v>2999</v>
      </c>
      <c r="H442" s="28">
        <v>40817</v>
      </c>
      <c r="I442" s="29">
        <v>1.264626</v>
      </c>
      <c r="J442" s="28" t="s">
        <v>3241</v>
      </c>
    </row>
    <row r="443" spans="1:10" x14ac:dyDescent="0.3">
      <c r="A443" s="26">
        <v>2011</v>
      </c>
      <c r="B443" s="27" t="s">
        <v>3097</v>
      </c>
      <c r="C443" s="27" t="s">
        <v>3098</v>
      </c>
      <c r="D443" s="27" t="s">
        <v>3097</v>
      </c>
      <c r="E443" s="27" t="s">
        <v>6117</v>
      </c>
      <c r="F443" s="27" t="s">
        <v>2825</v>
      </c>
      <c r="G443" s="27" t="s">
        <v>2850</v>
      </c>
      <c r="H443" s="28">
        <v>40817</v>
      </c>
      <c r="I443" s="29">
        <v>9.3483900000000322</v>
      </c>
      <c r="J443" s="28" t="s">
        <v>3241</v>
      </c>
    </row>
    <row r="444" spans="1:10" x14ac:dyDescent="0.3">
      <c r="A444" s="26">
        <v>2011</v>
      </c>
      <c r="B444" s="27" t="s">
        <v>3099</v>
      </c>
      <c r="C444" s="27" t="s">
        <v>3100</v>
      </c>
      <c r="D444" s="27" t="s">
        <v>3099</v>
      </c>
      <c r="E444" s="27" t="s">
        <v>6117</v>
      </c>
      <c r="F444" s="27" t="s">
        <v>2815</v>
      </c>
      <c r="G444" s="27" t="s">
        <v>2816</v>
      </c>
      <c r="H444" s="28">
        <v>40817</v>
      </c>
      <c r="I444" s="29">
        <v>1.7508109999999999</v>
      </c>
      <c r="J444" s="28" t="s">
        <v>3241</v>
      </c>
    </row>
    <row r="445" spans="1:10" x14ac:dyDescent="0.3">
      <c r="A445" s="26">
        <v>2011</v>
      </c>
      <c r="B445" s="27" t="s">
        <v>3101</v>
      </c>
      <c r="C445" s="27" t="s">
        <v>3102</v>
      </c>
      <c r="D445" s="27" t="s">
        <v>3101</v>
      </c>
      <c r="E445" s="27" t="s">
        <v>6117</v>
      </c>
      <c r="F445" s="27" t="s">
        <v>3034</v>
      </c>
      <c r="G445" s="27" t="s">
        <v>3074</v>
      </c>
      <c r="H445" s="28">
        <v>40817</v>
      </c>
      <c r="I445" s="29">
        <v>10.772647999999998</v>
      </c>
      <c r="J445" s="28" t="s">
        <v>3241</v>
      </c>
    </row>
    <row r="446" spans="1:10" x14ac:dyDescent="0.3">
      <c r="A446" s="26">
        <v>2011</v>
      </c>
      <c r="B446" s="27" t="s">
        <v>3103</v>
      </c>
      <c r="C446" s="27" t="s">
        <v>3104</v>
      </c>
      <c r="D446" s="27" t="s">
        <v>3103</v>
      </c>
      <c r="E446" s="27" t="s">
        <v>6117</v>
      </c>
      <c r="F446" s="27" t="s">
        <v>3034</v>
      </c>
      <c r="G446" s="27" t="s">
        <v>2923</v>
      </c>
      <c r="H446" s="28">
        <v>40817</v>
      </c>
      <c r="I446" s="29">
        <v>1.581385</v>
      </c>
      <c r="J446" s="28" t="s">
        <v>3241</v>
      </c>
    </row>
    <row r="447" spans="1:10" x14ac:dyDescent="0.3">
      <c r="A447" s="26">
        <v>2011</v>
      </c>
      <c r="B447" s="27" t="s">
        <v>3105</v>
      </c>
      <c r="C447" s="27" t="s">
        <v>3106</v>
      </c>
      <c r="D447" s="27" t="s">
        <v>3105</v>
      </c>
      <c r="E447" s="27" t="s">
        <v>6117</v>
      </c>
      <c r="F447" s="27" t="s">
        <v>2798</v>
      </c>
      <c r="G447" s="27" t="s">
        <v>2803</v>
      </c>
      <c r="H447" s="28">
        <v>40817</v>
      </c>
      <c r="I447" s="29">
        <v>0</v>
      </c>
      <c r="J447" s="28" t="s">
        <v>3241</v>
      </c>
    </row>
    <row r="448" spans="1:10" x14ac:dyDescent="0.3">
      <c r="A448" s="26">
        <v>2011</v>
      </c>
      <c r="B448" s="27" t="s">
        <v>3123</v>
      </c>
      <c r="C448" s="27" t="s">
        <v>3124</v>
      </c>
      <c r="D448" s="27" t="s">
        <v>3125</v>
      </c>
      <c r="E448" s="27" t="s">
        <v>3025</v>
      </c>
      <c r="F448" s="27" t="s">
        <v>2825</v>
      </c>
      <c r="G448" s="27" t="s">
        <v>2850</v>
      </c>
      <c r="H448" s="28">
        <v>40817</v>
      </c>
      <c r="I448" s="29">
        <v>1.5228999999999999E-2</v>
      </c>
      <c r="J448" s="28" t="s">
        <v>3241</v>
      </c>
    </row>
    <row r="449" spans="1:10" x14ac:dyDescent="0.3">
      <c r="A449" s="26">
        <v>2011</v>
      </c>
      <c r="B449" s="27" t="s">
        <v>3107</v>
      </c>
      <c r="C449" s="27" t="s">
        <v>3108</v>
      </c>
      <c r="D449" s="27" t="s">
        <v>3108</v>
      </c>
      <c r="E449" s="27" t="s">
        <v>6117</v>
      </c>
      <c r="F449" s="27" t="s">
        <v>3026</v>
      </c>
      <c r="G449" s="27" t="s">
        <v>2936</v>
      </c>
      <c r="H449" s="28">
        <v>40817</v>
      </c>
      <c r="I449" s="29">
        <v>1.0899999999999999E-4</v>
      </c>
      <c r="J449" s="28" t="s">
        <v>3241</v>
      </c>
    </row>
    <row r="450" spans="1:10" x14ac:dyDescent="0.3">
      <c r="A450" s="26">
        <v>2011</v>
      </c>
      <c r="B450" s="27" t="s">
        <v>3109</v>
      </c>
      <c r="C450" s="27" t="s">
        <v>3110</v>
      </c>
      <c r="D450" s="27" t="s">
        <v>3109</v>
      </c>
      <c r="E450" s="27" t="s">
        <v>3111</v>
      </c>
      <c r="F450" s="27" t="s">
        <v>2825</v>
      </c>
      <c r="G450" s="27" t="s">
        <v>2850</v>
      </c>
      <c r="H450" s="28">
        <v>40817</v>
      </c>
      <c r="I450" s="29">
        <v>0.21028200000000002</v>
      </c>
      <c r="J450" s="28" t="s">
        <v>3241</v>
      </c>
    </row>
    <row r="451" spans="1:10" x14ac:dyDescent="0.3">
      <c r="A451" s="26">
        <v>2011</v>
      </c>
      <c r="B451" s="27" t="s">
        <v>3112</v>
      </c>
      <c r="C451" s="27" t="s">
        <v>3113</v>
      </c>
      <c r="D451" s="27" t="s">
        <v>3112</v>
      </c>
      <c r="E451" s="27" t="s">
        <v>6117</v>
      </c>
      <c r="F451" s="27" t="s">
        <v>2825</v>
      </c>
      <c r="G451" s="27" t="s">
        <v>2826</v>
      </c>
      <c r="H451" s="28">
        <v>40817</v>
      </c>
      <c r="I451" s="29">
        <v>1.8902209999999999</v>
      </c>
      <c r="J451" s="28" t="s">
        <v>3241</v>
      </c>
    </row>
    <row r="452" spans="1:10" x14ac:dyDescent="0.3">
      <c r="A452" s="26">
        <v>2011</v>
      </c>
      <c r="B452" s="27" t="s">
        <v>3114</v>
      </c>
      <c r="C452" s="27" t="s">
        <v>3115</v>
      </c>
      <c r="D452" s="27" t="s">
        <v>3116</v>
      </c>
      <c r="E452" s="27" t="s">
        <v>3025</v>
      </c>
      <c r="F452" s="27" t="s">
        <v>3026</v>
      </c>
      <c r="G452" s="27" t="s">
        <v>2788</v>
      </c>
      <c r="H452" s="28">
        <v>40817</v>
      </c>
      <c r="I452" s="29">
        <v>0</v>
      </c>
      <c r="J452" s="28" t="s">
        <v>3241</v>
      </c>
    </row>
    <row r="453" spans="1:10" x14ac:dyDescent="0.3">
      <c r="A453" s="26">
        <v>2011</v>
      </c>
      <c r="B453" s="27" t="s">
        <v>3117</v>
      </c>
      <c r="C453" s="27" t="s">
        <v>3118</v>
      </c>
      <c r="D453" s="27" t="s">
        <v>3117</v>
      </c>
      <c r="E453" s="27" t="s">
        <v>6117</v>
      </c>
      <c r="F453" s="27" t="s">
        <v>2815</v>
      </c>
      <c r="G453" s="27" t="s">
        <v>2816</v>
      </c>
      <c r="H453" s="28">
        <v>40817</v>
      </c>
      <c r="I453" s="29">
        <v>2.7759140000000002</v>
      </c>
      <c r="J453" s="28" t="s">
        <v>3241</v>
      </c>
    </row>
    <row r="454" spans="1:10" x14ac:dyDescent="0.3">
      <c r="A454" s="26">
        <v>2011</v>
      </c>
      <c r="B454" s="27" t="s">
        <v>3126</v>
      </c>
      <c r="C454" s="27" t="s">
        <v>3127</v>
      </c>
      <c r="D454" s="27" t="s">
        <v>3128</v>
      </c>
      <c r="E454" s="27" t="s">
        <v>3025</v>
      </c>
      <c r="F454" s="27" t="s">
        <v>3026</v>
      </c>
      <c r="G454" s="27" t="s">
        <v>2936</v>
      </c>
      <c r="H454" s="28">
        <v>40817</v>
      </c>
      <c r="I454" s="29">
        <v>0.88152058422699997</v>
      </c>
      <c r="J454" s="28" t="s">
        <v>3241</v>
      </c>
    </row>
    <row r="455" spans="1:10" x14ac:dyDescent="0.3">
      <c r="A455" s="26">
        <v>2011</v>
      </c>
      <c r="B455" s="27" t="s">
        <v>3119</v>
      </c>
      <c r="C455" s="27" t="s">
        <v>3120</v>
      </c>
      <c r="D455" s="27" t="s">
        <v>3119</v>
      </c>
      <c r="E455" s="27" t="s">
        <v>6117</v>
      </c>
      <c r="F455" s="27" t="s">
        <v>3034</v>
      </c>
      <c r="G455" s="27" t="s">
        <v>2840</v>
      </c>
      <c r="H455" s="28">
        <v>40817</v>
      </c>
      <c r="I455" s="29">
        <v>5.7447059999999999</v>
      </c>
      <c r="J455" s="28" t="s">
        <v>3241</v>
      </c>
    </row>
    <row r="456" spans="1:10" x14ac:dyDescent="0.3">
      <c r="A456" s="26">
        <v>2011</v>
      </c>
      <c r="B456" s="27" t="s">
        <v>3121</v>
      </c>
      <c r="C456" s="27" t="s">
        <v>3122</v>
      </c>
      <c r="D456" s="27" t="s">
        <v>3121</v>
      </c>
      <c r="E456" s="27" t="s">
        <v>6117</v>
      </c>
      <c r="F456" s="27" t="s">
        <v>2825</v>
      </c>
      <c r="G456" s="27" t="s">
        <v>2850</v>
      </c>
      <c r="H456" s="28">
        <v>40817</v>
      </c>
      <c r="I456" s="29">
        <v>23.265729999999962</v>
      </c>
      <c r="J456" s="28" t="s">
        <v>3241</v>
      </c>
    </row>
    <row r="457" spans="1:10" x14ac:dyDescent="0.3">
      <c r="A457" s="26">
        <v>2011</v>
      </c>
      <c r="B457" s="27" t="s">
        <v>3022</v>
      </c>
      <c r="C457" s="27" t="s">
        <v>3023</v>
      </c>
      <c r="D457" s="27" t="s">
        <v>3024</v>
      </c>
      <c r="E457" s="27" t="s">
        <v>3025</v>
      </c>
      <c r="F457" s="27" t="s">
        <v>3026</v>
      </c>
      <c r="G457" s="27" t="s">
        <v>2788</v>
      </c>
      <c r="H457" s="28">
        <v>40848</v>
      </c>
      <c r="I457" s="29">
        <v>0</v>
      </c>
      <c r="J457" s="28" t="s">
        <v>3241</v>
      </c>
    </row>
    <row r="458" spans="1:10" x14ac:dyDescent="0.3">
      <c r="A458" s="26">
        <v>2011</v>
      </c>
      <c r="B458" s="27" t="s">
        <v>3022</v>
      </c>
      <c r="C458" s="27" t="s">
        <v>3023</v>
      </c>
      <c r="D458" s="27" t="s">
        <v>3027</v>
      </c>
      <c r="E458" s="27" t="s">
        <v>3025</v>
      </c>
      <c r="F458" s="27" t="s">
        <v>3026</v>
      </c>
      <c r="G458" s="27" t="s">
        <v>2788</v>
      </c>
      <c r="H458" s="28">
        <v>40848</v>
      </c>
      <c r="I458" s="29">
        <v>0</v>
      </c>
      <c r="J458" s="28" t="s">
        <v>3241</v>
      </c>
    </row>
    <row r="459" spans="1:10" x14ac:dyDescent="0.3">
      <c r="A459" s="26">
        <v>2011</v>
      </c>
      <c r="B459" s="27" t="s">
        <v>3028</v>
      </c>
      <c r="C459" s="27" t="s">
        <v>3029</v>
      </c>
      <c r="D459" s="27" t="s">
        <v>3028</v>
      </c>
      <c r="E459" s="27" t="s">
        <v>6117</v>
      </c>
      <c r="F459" s="27" t="s">
        <v>3030</v>
      </c>
      <c r="G459" s="27" t="s">
        <v>2812</v>
      </c>
      <c r="H459" s="28">
        <v>40848</v>
      </c>
      <c r="I459" s="29">
        <v>10.699964999999995</v>
      </c>
      <c r="J459" s="28" t="s">
        <v>3241</v>
      </c>
    </row>
    <row r="460" spans="1:10" x14ac:dyDescent="0.3">
      <c r="A460" s="26">
        <v>2011</v>
      </c>
      <c r="B460" s="27" t="s">
        <v>3031</v>
      </c>
      <c r="C460" s="27" t="s">
        <v>3032</v>
      </c>
      <c r="D460" s="27" t="s">
        <v>3031</v>
      </c>
      <c r="E460" s="27" t="s">
        <v>3033</v>
      </c>
      <c r="F460" s="27" t="s">
        <v>3034</v>
      </c>
      <c r="G460" s="27" t="s">
        <v>2821</v>
      </c>
      <c r="H460" s="28">
        <v>40848</v>
      </c>
      <c r="I460" s="29">
        <v>0.34156200000000003</v>
      </c>
      <c r="J460" s="28" t="s">
        <v>3241</v>
      </c>
    </row>
    <row r="461" spans="1:10" x14ac:dyDescent="0.3">
      <c r="A461" s="26">
        <v>2011</v>
      </c>
      <c r="B461" s="27" t="s">
        <v>3035</v>
      </c>
      <c r="C461" s="27" t="s">
        <v>3036</v>
      </c>
      <c r="D461" s="27" t="s">
        <v>3035</v>
      </c>
      <c r="E461" s="27" t="s">
        <v>6117</v>
      </c>
      <c r="F461" s="27" t="s">
        <v>2825</v>
      </c>
      <c r="G461" s="27" t="s">
        <v>2826</v>
      </c>
      <c r="H461" s="28">
        <v>40848</v>
      </c>
      <c r="I461" s="29">
        <v>0</v>
      </c>
      <c r="J461" s="28" t="s">
        <v>3241</v>
      </c>
    </row>
    <row r="462" spans="1:10" x14ac:dyDescent="0.3">
      <c r="A462" s="26">
        <v>2011</v>
      </c>
      <c r="B462" s="27" t="s">
        <v>3037</v>
      </c>
      <c r="C462" s="27" t="s">
        <v>3038</v>
      </c>
      <c r="D462" s="27" t="s">
        <v>3037</v>
      </c>
      <c r="E462" s="27" t="s">
        <v>6117</v>
      </c>
      <c r="F462" s="27" t="s">
        <v>3034</v>
      </c>
      <c r="G462" s="27" t="s">
        <v>2999</v>
      </c>
      <c r="H462" s="28">
        <v>40848</v>
      </c>
      <c r="I462" s="29">
        <v>3.9052519999999995</v>
      </c>
      <c r="J462" s="28" t="s">
        <v>3241</v>
      </c>
    </row>
    <row r="463" spans="1:10" x14ac:dyDescent="0.3">
      <c r="A463" s="26">
        <v>2011</v>
      </c>
      <c r="B463" s="27" t="s">
        <v>3039</v>
      </c>
      <c r="C463" s="27" t="s">
        <v>3040</v>
      </c>
      <c r="D463" s="27" t="s">
        <v>3039</v>
      </c>
      <c r="E463" s="27" t="s">
        <v>6117</v>
      </c>
      <c r="F463" s="27" t="s">
        <v>2815</v>
      </c>
      <c r="G463" s="27" t="s">
        <v>2816</v>
      </c>
      <c r="H463" s="28">
        <v>40848</v>
      </c>
      <c r="I463" s="29">
        <v>0.72293299999999983</v>
      </c>
      <c r="J463" s="28" t="s">
        <v>3241</v>
      </c>
    </row>
    <row r="464" spans="1:10" x14ac:dyDescent="0.3">
      <c r="A464" s="26">
        <v>2011</v>
      </c>
      <c r="B464" s="27" t="s">
        <v>3041</v>
      </c>
      <c r="C464" s="27" t="s">
        <v>3042</v>
      </c>
      <c r="D464" s="27" t="s">
        <v>3041</v>
      </c>
      <c r="E464" s="27" t="s">
        <v>6117</v>
      </c>
      <c r="F464" s="27" t="s">
        <v>2825</v>
      </c>
      <c r="G464" s="27" t="s">
        <v>2826</v>
      </c>
      <c r="H464" s="28">
        <v>40848</v>
      </c>
      <c r="I464" s="29">
        <v>3.0925650000000005</v>
      </c>
      <c r="J464" s="28" t="s">
        <v>3241</v>
      </c>
    </row>
    <row r="465" spans="1:10" x14ac:dyDescent="0.3">
      <c r="A465" s="26">
        <v>2011</v>
      </c>
      <c r="B465" s="27" t="s">
        <v>3043</v>
      </c>
      <c r="C465" s="27" t="s">
        <v>3044</v>
      </c>
      <c r="D465" s="27" t="s">
        <v>3043</v>
      </c>
      <c r="E465" s="27" t="s">
        <v>6117</v>
      </c>
      <c r="F465" s="27" t="s">
        <v>2815</v>
      </c>
      <c r="G465" s="27" t="s">
        <v>2816</v>
      </c>
      <c r="H465" s="28">
        <v>40848</v>
      </c>
      <c r="I465" s="29">
        <v>2.7650489999999999</v>
      </c>
      <c r="J465" s="28" t="s">
        <v>3241</v>
      </c>
    </row>
    <row r="466" spans="1:10" x14ac:dyDescent="0.3">
      <c r="A466" s="26">
        <v>2011</v>
      </c>
      <c r="B466" s="27" t="s">
        <v>3045</v>
      </c>
      <c r="C466" s="27" t="s">
        <v>3046</v>
      </c>
      <c r="D466" s="27" t="s">
        <v>3045</v>
      </c>
      <c r="E466" s="27" t="s">
        <v>6117</v>
      </c>
      <c r="F466" s="27" t="s">
        <v>2815</v>
      </c>
      <c r="G466" s="27" t="s">
        <v>2816</v>
      </c>
      <c r="H466" s="28">
        <v>40848</v>
      </c>
      <c r="I466" s="29">
        <v>0</v>
      </c>
      <c r="J466" s="28" t="s">
        <v>3241</v>
      </c>
    </row>
    <row r="467" spans="1:10" x14ac:dyDescent="0.3">
      <c r="A467" s="26">
        <v>2011</v>
      </c>
      <c r="B467" s="27" t="s">
        <v>3047</v>
      </c>
      <c r="C467" s="27" t="s">
        <v>3048</v>
      </c>
      <c r="D467" s="27" t="s">
        <v>3047</v>
      </c>
      <c r="E467" s="27" t="s">
        <v>6117</v>
      </c>
      <c r="F467" s="27" t="s">
        <v>2825</v>
      </c>
      <c r="G467" s="27" t="s">
        <v>2826</v>
      </c>
      <c r="H467" s="28">
        <v>40848</v>
      </c>
      <c r="I467" s="29">
        <v>2.3137909999999997</v>
      </c>
      <c r="J467" s="28" t="s">
        <v>3241</v>
      </c>
    </row>
    <row r="468" spans="1:10" x14ac:dyDescent="0.3">
      <c r="A468" s="26">
        <v>2011</v>
      </c>
      <c r="B468" s="27" t="s">
        <v>3049</v>
      </c>
      <c r="C468" s="27" t="s">
        <v>3050</v>
      </c>
      <c r="D468" s="27" t="s">
        <v>3049</v>
      </c>
      <c r="E468" s="27" t="s">
        <v>6117</v>
      </c>
      <c r="F468" s="27" t="s">
        <v>2825</v>
      </c>
      <c r="G468" s="27" t="s">
        <v>2850</v>
      </c>
      <c r="H468" s="28">
        <v>40848</v>
      </c>
      <c r="I468" s="29">
        <v>2.4520430000000006</v>
      </c>
      <c r="J468" s="28" t="s">
        <v>3241</v>
      </c>
    </row>
    <row r="469" spans="1:10" x14ac:dyDescent="0.3">
      <c r="A469" s="26">
        <v>2011</v>
      </c>
      <c r="B469" s="27" t="s">
        <v>3051</v>
      </c>
      <c r="C469" s="27" t="s">
        <v>3051</v>
      </c>
      <c r="D469" s="27" t="s">
        <v>3051</v>
      </c>
      <c r="E469" s="27" t="s">
        <v>6118</v>
      </c>
      <c r="F469" s="27" t="s">
        <v>3051</v>
      </c>
      <c r="G469" s="27" t="s">
        <v>3051</v>
      </c>
      <c r="H469" s="28">
        <v>40848</v>
      </c>
      <c r="I469" s="29">
        <v>9493.0271399999983</v>
      </c>
      <c r="J469" s="28" t="s">
        <v>3241</v>
      </c>
    </row>
    <row r="470" spans="1:10" x14ac:dyDescent="0.3">
      <c r="A470" s="26">
        <v>2011</v>
      </c>
      <c r="B470" s="27" t="s">
        <v>3052</v>
      </c>
      <c r="C470" s="27" t="s">
        <v>3053</v>
      </c>
      <c r="D470" s="27" t="s">
        <v>3052</v>
      </c>
      <c r="E470" s="27" t="s">
        <v>3033</v>
      </c>
      <c r="F470" s="27" t="s">
        <v>2807</v>
      </c>
      <c r="G470" s="27" t="s">
        <v>2812</v>
      </c>
      <c r="H470" s="28">
        <v>40848</v>
      </c>
      <c r="I470" s="29">
        <v>2.1839429999999993</v>
      </c>
      <c r="J470" s="28" t="s">
        <v>3241</v>
      </c>
    </row>
    <row r="471" spans="1:10" x14ac:dyDescent="0.3">
      <c r="A471" s="26">
        <v>2011</v>
      </c>
      <c r="B471" s="27" t="s">
        <v>3054</v>
      </c>
      <c r="C471" s="27" t="s">
        <v>3055</v>
      </c>
      <c r="D471" s="27" t="s">
        <v>3054</v>
      </c>
      <c r="E471" s="27" t="s">
        <v>6117</v>
      </c>
      <c r="F471" s="27" t="s">
        <v>3034</v>
      </c>
      <c r="G471" s="27" t="s">
        <v>2999</v>
      </c>
      <c r="H471" s="28">
        <v>40848</v>
      </c>
      <c r="I471" s="29">
        <v>6.145014999999999</v>
      </c>
      <c r="J471" s="28" t="s">
        <v>3241</v>
      </c>
    </row>
    <row r="472" spans="1:10" x14ac:dyDescent="0.3">
      <c r="A472" s="26">
        <v>2011</v>
      </c>
      <c r="B472" s="27" t="s">
        <v>3056</v>
      </c>
      <c r="C472" s="27" t="s">
        <v>3057</v>
      </c>
      <c r="D472" s="27" t="s">
        <v>3056</v>
      </c>
      <c r="E472" s="27" t="s">
        <v>6117</v>
      </c>
      <c r="F472" s="27" t="s">
        <v>2825</v>
      </c>
      <c r="G472" s="27" t="s">
        <v>2826</v>
      </c>
      <c r="H472" s="28">
        <v>40848</v>
      </c>
      <c r="I472" s="29">
        <v>3.6313090000000008</v>
      </c>
      <c r="J472" s="28" t="s">
        <v>3241</v>
      </c>
    </row>
    <row r="473" spans="1:10" x14ac:dyDescent="0.3">
      <c r="A473" s="26">
        <v>2011</v>
      </c>
      <c r="B473" s="27" t="s">
        <v>3058</v>
      </c>
      <c r="C473" s="27" t="s">
        <v>3059</v>
      </c>
      <c r="D473" s="27" t="s">
        <v>3058</v>
      </c>
      <c r="E473" s="27" t="s">
        <v>6117</v>
      </c>
      <c r="F473" s="27" t="s">
        <v>2815</v>
      </c>
      <c r="G473" s="27" t="s">
        <v>2816</v>
      </c>
      <c r="H473" s="28">
        <v>40848</v>
      </c>
      <c r="I473" s="29">
        <v>2.6196989999999998</v>
      </c>
      <c r="J473" s="28" t="s">
        <v>3241</v>
      </c>
    </row>
    <row r="474" spans="1:10" x14ac:dyDescent="0.3">
      <c r="A474" s="26">
        <v>2011</v>
      </c>
      <c r="B474" s="27" t="s">
        <v>3060</v>
      </c>
      <c r="C474" s="27" t="s">
        <v>3061</v>
      </c>
      <c r="D474" s="27" t="s">
        <v>3062</v>
      </c>
      <c r="E474" s="27" t="s">
        <v>3063</v>
      </c>
      <c r="F474" s="27" t="s">
        <v>3034</v>
      </c>
      <c r="G474" s="27" t="s">
        <v>2999</v>
      </c>
      <c r="H474" s="28">
        <v>40848</v>
      </c>
      <c r="I474" s="29">
        <v>5.0000000000000001E-3</v>
      </c>
      <c r="J474" s="28" t="s">
        <v>3241</v>
      </c>
    </row>
    <row r="475" spans="1:10" x14ac:dyDescent="0.3">
      <c r="A475" s="26">
        <v>2011</v>
      </c>
      <c r="B475" s="27" t="s">
        <v>3064</v>
      </c>
      <c r="C475" s="27" t="s">
        <v>3065</v>
      </c>
      <c r="D475" s="27" t="s">
        <v>3066</v>
      </c>
      <c r="E475" s="27" t="s">
        <v>3025</v>
      </c>
      <c r="F475" s="27" t="s">
        <v>2825</v>
      </c>
      <c r="G475" s="27" t="s">
        <v>2826</v>
      </c>
      <c r="H475" s="28">
        <v>40848</v>
      </c>
      <c r="I475" s="29">
        <v>0</v>
      </c>
      <c r="J475" s="28" t="s">
        <v>3241</v>
      </c>
    </row>
    <row r="476" spans="1:10" x14ac:dyDescent="0.3">
      <c r="A476" s="26">
        <v>2011</v>
      </c>
      <c r="B476" s="27" t="s">
        <v>3064</v>
      </c>
      <c r="C476" s="27" t="s">
        <v>3065</v>
      </c>
      <c r="D476" s="27" t="s">
        <v>3067</v>
      </c>
      <c r="E476" s="27" t="s">
        <v>3025</v>
      </c>
      <c r="F476" s="27" t="s">
        <v>2825</v>
      </c>
      <c r="G476" s="27" t="s">
        <v>2826</v>
      </c>
      <c r="H476" s="28">
        <v>40848</v>
      </c>
      <c r="I476" s="29">
        <v>0</v>
      </c>
      <c r="J476" s="28" t="s">
        <v>3241</v>
      </c>
    </row>
    <row r="477" spans="1:10" x14ac:dyDescent="0.3">
      <c r="A477" s="26">
        <v>2011</v>
      </c>
      <c r="B477" s="27" t="s">
        <v>3068</v>
      </c>
      <c r="C477" s="27" t="s">
        <v>3069</v>
      </c>
      <c r="D477" s="27" t="s">
        <v>3068</v>
      </c>
      <c r="E477" s="27" t="s">
        <v>6117</v>
      </c>
      <c r="F477" s="27" t="s">
        <v>3034</v>
      </c>
      <c r="G477" s="27" t="s">
        <v>2923</v>
      </c>
      <c r="H477" s="28">
        <v>40848</v>
      </c>
      <c r="I477" s="29">
        <v>12.137526000000001</v>
      </c>
      <c r="J477" s="28" t="s">
        <v>3241</v>
      </c>
    </row>
    <row r="478" spans="1:10" x14ac:dyDescent="0.3">
      <c r="A478" s="26">
        <v>2011</v>
      </c>
      <c r="B478" s="27" t="s">
        <v>3070</v>
      </c>
      <c r="C478" s="27" t="s">
        <v>3071</v>
      </c>
      <c r="D478" s="27" t="s">
        <v>3070</v>
      </c>
      <c r="E478" s="27" t="s">
        <v>6117</v>
      </c>
      <c r="F478" s="27" t="s">
        <v>2815</v>
      </c>
      <c r="G478" s="27" t="s">
        <v>2816</v>
      </c>
      <c r="H478" s="28">
        <v>40848</v>
      </c>
      <c r="I478" s="29">
        <v>0</v>
      </c>
      <c r="J478" s="28" t="s">
        <v>3241</v>
      </c>
    </row>
    <row r="479" spans="1:10" x14ac:dyDescent="0.3">
      <c r="A479" s="26">
        <v>2011</v>
      </c>
      <c r="B479" s="27" t="s">
        <v>3072</v>
      </c>
      <c r="C479" s="27" t="s">
        <v>3073</v>
      </c>
      <c r="D479" s="27" t="s">
        <v>3072</v>
      </c>
      <c r="E479" s="27" t="s">
        <v>6117</v>
      </c>
      <c r="F479" s="27" t="s">
        <v>3034</v>
      </c>
      <c r="G479" s="27" t="s">
        <v>3074</v>
      </c>
      <c r="H479" s="28">
        <v>40848</v>
      </c>
      <c r="I479" s="29">
        <v>0.89559199999999994</v>
      </c>
      <c r="J479" s="28" t="s">
        <v>3241</v>
      </c>
    </row>
    <row r="480" spans="1:10" x14ac:dyDescent="0.3">
      <c r="A480" s="26">
        <v>2011</v>
      </c>
      <c r="B480" s="27" t="s">
        <v>3075</v>
      </c>
      <c r="C480" s="27" t="s">
        <v>3076</v>
      </c>
      <c r="D480" s="27" t="s">
        <v>3075</v>
      </c>
      <c r="E480" s="27" t="s">
        <v>6117</v>
      </c>
      <c r="F480" s="27" t="s">
        <v>2815</v>
      </c>
      <c r="G480" s="27" t="s">
        <v>2816</v>
      </c>
      <c r="H480" s="28">
        <v>40848</v>
      </c>
      <c r="I480" s="29">
        <v>1.558721</v>
      </c>
      <c r="J480" s="28" t="s">
        <v>3241</v>
      </c>
    </row>
    <row r="481" spans="1:10" x14ac:dyDescent="0.3">
      <c r="A481" s="26">
        <v>2011</v>
      </c>
      <c r="B481" s="27" t="s">
        <v>3077</v>
      </c>
      <c r="C481" s="27" t="s">
        <v>3078</v>
      </c>
      <c r="D481" s="27" t="s">
        <v>3077</v>
      </c>
      <c r="E481" s="27" t="s">
        <v>3033</v>
      </c>
      <c r="F481" s="27" t="s">
        <v>2788</v>
      </c>
      <c r="G481" s="27" t="s">
        <v>2788</v>
      </c>
      <c r="H481" s="28">
        <v>40848</v>
      </c>
      <c r="I481" s="29">
        <v>2.1912999999999995E-2</v>
      </c>
      <c r="J481" s="28" t="s">
        <v>3241</v>
      </c>
    </row>
    <row r="482" spans="1:10" x14ac:dyDescent="0.3">
      <c r="A482" s="26">
        <v>2011</v>
      </c>
      <c r="B482" s="27" t="s">
        <v>3079</v>
      </c>
      <c r="C482" s="27" t="s">
        <v>3080</v>
      </c>
      <c r="D482" s="27" t="s">
        <v>3081</v>
      </c>
      <c r="E482" s="27" t="s">
        <v>3063</v>
      </c>
      <c r="F482" s="27" t="s">
        <v>2788</v>
      </c>
      <c r="G482" s="27" t="s">
        <v>2788</v>
      </c>
      <c r="H482" s="28">
        <v>40848</v>
      </c>
      <c r="I482" s="29">
        <v>0</v>
      </c>
      <c r="J482" s="28" t="s">
        <v>3241</v>
      </c>
    </row>
    <row r="483" spans="1:10" x14ac:dyDescent="0.3">
      <c r="A483" s="26">
        <v>2011</v>
      </c>
      <c r="B483" s="27" t="s">
        <v>3082</v>
      </c>
      <c r="C483" s="27" t="s">
        <v>3083</v>
      </c>
      <c r="D483" s="27" t="s">
        <v>3082</v>
      </c>
      <c r="E483" s="27" t="s">
        <v>6117</v>
      </c>
      <c r="F483" s="27" t="s">
        <v>2825</v>
      </c>
      <c r="G483" s="27" t="s">
        <v>2826</v>
      </c>
      <c r="H483" s="28">
        <v>40848</v>
      </c>
      <c r="I483" s="29">
        <v>0.29920099999999999</v>
      </c>
      <c r="J483" s="28" t="s">
        <v>3241</v>
      </c>
    </row>
    <row r="484" spans="1:10" x14ac:dyDescent="0.3">
      <c r="A484" s="26">
        <v>2011</v>
      </c>
      <c r="B484" s="27" t="s">
        <v>3084</v>
      </c>
      <c r="C484" s="27" t="s">
        <v>3085</v>
      </c>
      <c r="D484" s="27" t="s">
        <v>3086</v>
      </c>
      <c r="E484" s="27" t="s">
        <v>3025</v>
      </c>
      <c r="F484" s="27" t="s">
        <v>3087</v>
      </c>
      <c r="G484" s="27" t="s">
        <v>2788</v>
      </c>
      <c r="H484" s="28">
        <v>40848</v>
      </c>
      <c r="I484" s="29">
        <v>0</v>
      </c>
      <c r="J484" s="28" t="s">
        <v>3241</v>
      </c>
    </row>
    <row r="485" spans="1:10" x14ac:dyDescent="0.3">
      <c r="A485" s="26">
        <v>2011</v>
      </c>
      <c r="B485" s="27" t="s">
        <v>3084</v>
      </c>
      <c r="C485" s="27" t="s">
        <v>3085</v>
      </c>
      <c r="D485" s="27" t="s">
        <v>3088</v>
      </c>
      <c r="E485" s="27" t="s">
        <v>3025</v>
      </c>
      <c r="F485" s="27" t="s">
        <v>3087</v>
      </c>
      <c r="G485" s="27" t="s">
        <v>2788</v>
      </c>
      <c r="H485" s="28">
        <v>40848</v>
      </c>
      <c r="I485" s="29">
        <v>0</v>
      </c>
      <c r="J485" s="28" t="s">
        <v>3241</v>
      </c>
    </row>
    <row r="486" spans="1:10" x14ac:dyDescent="0.3">
      <c r="A486" s="26">
        <v>2011</v>
      </c>
      <c r="B486" s="27" t="s">
        <v>3089</v>
      </c>
      <c r="C486" s="27" t="s">
        <v>3090</v>
      </c>
      <c r="D486" s="27" t="s">
        <v>3089</v>
      </c>
      <c r="E486" s="27" t="s">
        <v>6117</v>
      </c>
      <c r="F486" s="27" t="s">
        <v>2815</v>
      </c>
      <c r="G486" s="27" t="s">
        <v>2816</v>
      </c>
      <c r="H486" s="28">
        <v>40848</v>
      </c>
      <c r="I486" s="29">
        <v>1.8432329999999999</v>
      </c>
      <c r="J486" s="28" t="s">
        <v>3241</v>
      </c>
    </row>
    <row r="487" spans="1:10" x14ac:dyDescent="0.3">
      <c r="A487" s="26">
        <v>2011</v>
      </c>
      <c r="B487" s="27" t="s">
        <v>3091</v>
      </c>
      <c r="C487" s="27" t="s">
        <v>3092</v>
      </c>
      <c r="D487" s="27" t="s">
        <v>3093</v>
      </c>
      <c r="E487" s="27" t="s">
        <v>3063</v>
      </c>
      <c r="F487" s="27" t="s">
        <v>3094</v>
      </c>
      <c r="G487" s="27" t="s">
        <v>2965</v>
      </c>
      <c r="H487" s="28">
        <v>40848</v>
      </c>
      <c r="I487" s="29">
        <v>5.6327819999999997</v>
      </c>
      <c r="J487" s="28" t="s">
        <v>3241</v>
      </c>
    </row>
    <row r="488" spans="1:10" x14ac:dyDescent="0.3">
      <c r="A488" s="26">
        <v>2011</v>
      </c>
      <c r="B488" s="27" t="s">
        <v>3095</v>
      </c>
      <c r="C488" s="27" t="s">
        <v>3096</v>
      </c>
      <c r="D488" s="27" t="s">
        <v>3095</v>
      </c>
      <c r="E488" s="27" t="s">
        <v>6117</v>
      </c>
      <c r="F488" s="27" t="s">
        <v>3034</v>
      </c>
      <c r="G488" s="27" t="s">
        <v>2999</v>
      </c>
      <c r="H488" s="28">
        <v>40848</v>
      </c>
      <c r="I488" s="29">
        <v>2.2207789999999998</v>
      </c>
      <c r="J488" s="28" t="s">
        <v>3241</v>
      </c>
    </row>
    <row r="489" spans="1:10" x14ac:dyDescent="0.3">
      <c r="A489" s="26">
        <v>2011</v>
      </c>
      <c r="B489" s="27" t="s">
        <v>3097</v>
      </c>
      <c r="C489" s="27" t="s">
        <v>3098</v>
      </c>
      <c r="D489" s="27" t="s">
        <v>3097</v>
      </c>
      <c r="E489" s="27" t="s">
        <v>6117</v>
      </c>
      <c r="F489" s="27" t="s">
        <v>2825</v>
      </c>
      <c r="G489" s="27" t="s">
        <v>2850</v>
      </c>
      <c r="H489" s="28">
        <v>40848</v>
      </c>
      <c r="I489" s="29">
        <v>9.3659669999999835</v>
      </c>
      <c r="J489" s="28" t="s">
        <v>3241</v>
      </c>
    </row>
    <row r="490" spans="1:10" x14ac:dyDescent="0.3">
      <c r="A490" s="26">
        <v>2011</v>
      </c>
      <c r="B490" s="27" t="s">
        <v>3099</v>
      </c>
      <c r="C490" s="27" t="s">
        <v>3100</v>
      </c>
      <c r="D490" s="27" t="s">
        <v>3099</v>
      </c>
      <c r="E490" s="27" t="s">
        <v>6117</v>
      </c>
      <c r="F490" s="27" t="s">
        <v>2815</v>
      </c>
      <c r="G490" s="27" t="s">
        <v>2816</v>
      </c>
      <c r="H490" s="28">
        <v>40848</v>
      </c>
      <c r="I490" s="29">
        <v>1.964964000000001</v>
      </c>
      <c r="J490" s="28" t="s">
        <v>3241</v>
      </c>
    </row>
    <row r="491" spans="1:10" x14ac:dyDescent="0.3">
      <c r="A491" s="26">
        <v>2011</v>
      </c>
      <c r="B491" s="27" t="s">
        <v>3101</v>
      </c>
      <c r="C491" s="27" t="s">
        <v>3102</v>
      </c>
      <c r="D491" s="27" t="s">
        <v>3101</v>
      </c>
      <c r="E491" s="27" t="s">
        <v>6117</v>
      </c>
      <c r="F491" s="27" t="s">
        <v>3034</v>
      </c>
      <c r="G491" s="27" t="s">
        <v>3074</v>
      </c>
      <c r="H491" s="28">
        <v>40848</v>
      </c>
      <c r="I491" s="29">
        <v>11.036475999999999</v>
      </c>
      <c r="J491" s="28" t="s">
        <v>3241</v>
      </c>
    </row>
    <row r="492" spans="1:10" x14ac:dyDescent="0.3">
      <c r="A492" s="26">
        <v>2011</v>
      </c>
      <c r="B492" s="27" t="s">
        <v>3103</v>
      </c>
      <c r="C492" s="27" t="s">
        <v>3104</v>
      </c>
      <c r="D492" s="27" t="s">
        <v>3103</v>
      </c>
      <c r="E492" s="27" t="s">
        <v>6117</v>
      </c>
      <c r="F492" s="27" t="s">
        <v>3034</v>
      </c>
      <c r="G492" s="27" t="s">
        <v>2923</v>
      </c>
      <c r="H492" s="28">
        <v>40848</v>
      </c>
      <c r="I492" s="29">
        <v>1.50604</v>
      </c>
      <c r="J492" s="28" t="s">
        <v>3241</v>
      </c>
    </row>
    <row r="493" spans="1:10" x14ac:dyDescent="0.3">
      <c r="A493" s="26">
        <v>2011</v>
      </c>
      <c r="B493" s="27" t="s">
        <v>3105</v>
      </c>
      <c r="C493" s="27" t="s">
        <v>3106</v>
      </c>
      <c r="D493" s="27" t="s">
        <v>3105</v>
      </c>
      <c r="E493" s="27" t="s">
        <v>6117</v>
      </c>
      <c r="F493" s="27" t="s">
        <v>2798</v>
      </c>
      <c r="G493" s="27" t="s">
        <v>2803</v>
      </c>
      <c r="H493" s="28">
        <v>40848</v>
      </c>
      <c r="I493" s="29">
        <v>0</v>
      </c>
      <c r="J493" s="28" t="s">
        <v>3241</v>
      </c>
    </row>
    <row r="494" spans="1:10" x14ac:dyDescent="0.3">
      <c r="A494" s="26">
        <v>2011</v>
      </c>
      <c r="B494" s="27" t="s">
        <v>3123</v>
      </c>
      <c r="C494" s="27" t="s">
        <v>3124</v>
      </c>
      <c r="D494" s="27" t="s">
        <v>3125</v>
      </c>
      <c r="E494" s="27" t="s">
        <v>3025</v>
      </c>
      <c r="F494" s="27" t="s">
        <v>2825</v>
      </c>
      <c r="G494" s="27" t="s">
        <v>2850</v>
      </c>
      <c r="H494" s="28">
        <v>40848</v>
      </c>
      <c r="I494" s="29">
        <v>0</v>
      </c>
      <c r="J494" s="28" t="s">
        <v>3241</v>
      </c>
    </row>
    <row r="495" spans="1:10" x14ac:dyDescent="0.3">
      <c r="A495" s="26">
        <v>2011</v>
      </c>
      <c r="B495" s="27" t="s">
        <v>3107</v>
      </c>
      <c r="C495" s="27" t="s">
        <v>3108</v>
      </c>
      <c r="D495" s="27" t="s">
        <v>3108</v>
      </c>
      <c r="E495" s="27" t="s">
        <v>6117</v>
      </c>
      <c r="F495" s="27" t="s">
        <v>3026</v>
      </c>
      <c r="G495" s="27" t="s">
        <v>2936</v>
      </c>
      <c r="H495" s="28">
        <v>40848</v>
      </c>
      <c r="I495" s="29">
        <v>4.84E-4</v>
      </c>
      <c r="J495" s="28" t="s">
        <v>3241</v>
      </c>
    </row>
    <row r="496" spans="1:10" x14ac:dyDescent="0.3">
      <c r="A496" s="26">
        <v>2011</v>
      </c>
      <c r="B496" s="27" t="s">
        <v>3109</v>
      </c>
      <c r="C496" s="27" t="s">
        <v>3110</v>
      </c>
      <c r="D496" s="27" t="s">
        <v>3109</v>
      </c>
      <c r="E496" s="27" t="s">
        <v>3111</v>
      </c>
      <c r="F496" s="27" t="s">
        <v>2825</v>
      </c>
      <c r="G496" s="27" t="s">
        <v>2850</v>
      </c>
      <c r="H496" s="28">
        <v>40848</v>
      </c>
      <c r="I496" s="29">
        <v>0.23283199999999998</v>
      </c>
      <c r="J496" s="28" t="s">
        <v>3241</v>
      </c>
    </row>
    <row r="497" spans="1:10" x14ac:dyDescent="0.3">
      <c r="A497" s="26">
        <v>2011</v>
      </c>
      <c r="B497" s="27" t="s">
        <v>3112</v>
      </c>
      <c r="C497" s="27" t="s">
        <v>3113</v>
      </c>
      <c r="D497" s="27" t="s">
        <v>3112</v>
      </c>
      <c r="E497" s="27" t="s">
        <v>6117</v>
      </c>
      <c r="F497" s="27" t="s">
        <v>2825</v>
      </c>
      <c r="G497" s="27" t="s">
        <v>2826</v>
      </c>
      <c r="H497" s="28">
        <v>40848</v>
      </c>
      <c r="I497" s="29">
        <v>1.4459230000000001</v>
      </c>
      <c r="J497" s="28" t="s">
        <v>3241</v>
      </c>
    </row>
    <row r="498" spans="1:10" x14ac:dyDescent="0.3">
      <c r="A498" s="26">
        <v>2011</v>
      </c>
      <c r="B498" s="27" t="s">
        <v>3114</v>
      </c>
      <c r="C498" s="27" t="s">
        <v>3115</v>
      </c>
      <c r="D498" s="27" t="s">
        <v>3116</v>
      </c>
      <c r="E498" s="27" t="s">
        <v>3025</v>
      </c>
      <c r="F498" s="27" t="s">
        <v>3026</v>
      </c>
      <c r="G498" s="27" t="s">
        <v>2788</v>
      </c>
      <c r="H498" s="28">
        <v>40848</v>
      </c>
      <c r="I498" s="29">
        <v>0</v>
      </c>
      <c r="J498" s="28" t="s">
        <v>3241</v>
      </c>
    </row>
    <row r="499" spans="1:10" x14ac:dyDescent="0.3">
      <c r="A499" s="26">
        <v>2011</v>
      </c>
      <c r="B499" s="27" t="s">
        <v>3117</v>
      </c>
      <c r="C499" s="27" t="s">
        <v>3118</v>
      </c>
      <c r="D499" s="27" t="s">
        <v>3117</v>
      </c>
      <c r="E499" s="27" t="s">
        <v>6117</v>
      </c>
      <c r="F499" s="27" t="s">
        <v>2815</v>
      </c>
      <c r="G499" s="27" t="s">
        <v>2816</v>
      </c>
      <c r="H499" s="28">
        <v>40848</v>
      </c>
      <c r="I499" s="29">
        <v>3.0777060000000005</v>
      </c>
      <c r="J499" s="28" t="s">
        <v>3241</v>
      </c>
    </row>
    <row r="500" spans="1:10" x14ac:dyDescent="0.3">
      <c r="A500" s="26">
        <v>2011</v>
      </c>
      <c r="B500" s="27" t="s">
        <v>3129</v>
      </c>
      <c r="C500" s="27" t="s">
        <v>3130</v>
      </c>
      <c r="D500" s="27" t="s">
        <v>3131</v>
      </c>
      <c r="E500" s="27" t="s">
        <v>3063</v>
      </c>
      <c r="F500" s="27" t="s">
        <v>3034</v>
      </c>
      <c r="G500" s="27" t="s">
        <v>2840</v>
      </c>
      <c r="H500" s="28">
        <v>40848</v>
      </c>
      <c r="I500" s="29">
        <v>5.284373000000004</v>
      </c>
      <c r="J500" s="28" t="s">
        <v>3241</v>
      </c>
    </row>
    <row r="501" spans="1:10" x14ac:dyDescent="0.3">
      <c r="A501" s="26">
        <v>2011</v>
      </c>
      <c r="B501" s="27" t="s">
        <v>3126</v>
      </c>
      <c r="C501" s="27" t="s">
        <v>3127</v>
      </c>
      <c r="D501" s="27" t="s">
        <v>3128</v>
      </c>
      <c r="E501" s="27" t="s">
        <v>3025</v>
      </c>
      <c r="F501" s="27" t="s">
        <v>3026</v>
      </c>
      <c r="G501" s="27" t="s">
        <v>2936</v>
      </c>
      <c r="H501" s="28">
        <v>40848</v>
      </c>
      <c r="I501" s="29">
        <v>0</v>
      </c>
      <c r="J501" s="28" t="s">
        <v>3241</v>
      </c>
    </row>
    <row r="502" spans="1:10" x14ac:dyDescent="0.3">
      <c r="A502" s="26">
        <v>2011</v>
      </c>
      <c r="B502" s="27" t="s">
        <v>3119</v>
      </c>
      <c r="C502" s="27" t="s">
        <v>3120</v>
      </c>
      <c r="D502" s="27" t="s">
        <v>3119</v>
      </c>
      <c r="E502" s="27" t="s">
        <v>6117</v>
      </c>
      <c r="F502" s="27" t="s">
        <v>3034</v>
      </c>
      <c r="G502" s="27" t="s">
        <v>2840</v>
      </c>
      <c r="H502" s="28">
        <v>40848</v>
      </c>
      <c r="I502" s="29">
        <v>4.3129959999999992</v>
      </c>
      <c r="J502" s="28" t="s">
        <v>3241</v>
      </c>
    </row>
    <row r="503" spans="1:10" x14ac:dyDescent="0.3">
      <c r="A503" s="26">
        <v>2011</v>
      </c>
      <c r="B503" s="27" t="s">
        <v>3121</v>
      </c>
      <c r="C503" s="27" t="s">
        <v>3122</v>
      </c>
      <c r="D503" s="27" t="s">
        <v>3121</v>
      </c>
      <c r="E503" s="27" t="s">
        <v>6117</v>
      </c>
      <c r="F503" s="27" t="s">
        <v>2825</v>
      </c>
      <c r="G503" s="27" t="s">
        <v>2850</v>
      </c>
      <c r="H503" s="28">
        <v>40848</v>
      </c>
      <c r="I503" s="29">
        <v>23.132211999999999</v>
      </c>
      <c r="J503" s="28" t="s">
        <v>3241</v>
      </c>
    </row>
    <row r="504" spans="1:10" x14ac:dyDescent="0.3">
      <c r="A504" s="26">
        <v>2011</v>
      </c>
      <c r="B504" s="27" t="s">
        <v>3022</v>
      </c>
      <c r="C504" s="27" t="s">
        <v>3023</v>
      </c>
      <c r="D504" s="27" t="s">
        <v>3024</v>
      </c>
      <c r="E504" s="27" t="s">
        <v>3025</v>
      </c>
      <c r="F504" s="27" t="s">
        <v>3026</v>
      </c>
      <c r="G504" s="27" t="s">
        <v>2788</v>
      </c>
      <c r="H504" s="28">
        <v>40878</v>
      </c>
      <c r="I504" s="29">
        <v>0</v>
      </c>
      <c r="J504" s="28" t="s">
        <v>3241</v>
      </c>
    </row>
    <row r="505" spans="1:10" x14ac:dyDescent="0.3">
      <c r="A505" s="26">
        <v>2011</v>
      </c>
      <c r="B505" s="27" t="s">
        <v>3022</v>
      </c>
      <c r="C505" s="27" t="s">
        <v>3023</v>
      </c>
      <c r="D505" s="27" t="s">
        <v>3027</v>
      </c>
      <c r="E505" s="27" t="s">
        <v>3025</v>
      </c>
      <c r="F505" s="27" t="s">
        <v>3026</v>
      </c>
      <c r="G505" s="27" t="s">
        <v>2788</v>
      </c>
      <c r="H505" s="28">
        <v>40878</v>
      </c>
      <c r="I505" s="29">
        <v>0</v>
      </c>
      <c r="J505" s="28" t="s">
        <v>3241</v>
      </c>
    </row>
    <row r="506" spans="1:10" x14ac:dyDescent="0.3">
      <c r="A506" s="26">
        <v>2011</v>
      </c>
      <c r="B506" s="27" t="s">
        <v>3028</v>
      </c>
      <c r="C506" s="27" t="s">
        <v>3029</v>
      </c>
      <c r="D506" s="27" t="s">
        <v>3028</v>
      </c>
      <c r="E506" s="27" t="s">
        <v>6117</v>
      </c>
      <c r="F506" s="27" t="s">
        <v>3030</v>
      </c>
      <c r="G506" s="27" t="s">
        <v>2812</v>
      </c>
      <c r="H506" s="28">
        <v>40878</v>
      </c>
      <c r="I506" s="29">
        <v>12.399349000000015</v>
      </c>
      <c r="J506" s="28" t="s">
        <v>3241</v>
      </c>
    </row>
    <row r="507" spans="1:10" x14ac:dyDescent="0.3">
      <c r="A507" s="26">
        <v>2011</v>
      </c>
      <c r="B507" s="27" t="s">
        <v>3031</v>
      </c>
      <c r="C507" s="27" t="s">
        <v>3032</v>
      </c>
      <c r="D507" s="27" t="s">
        <v>3031</v>
      </c>
      <c r="E507" s="27" t="s">
        <v>3033</v>
      </c>
      <c r="F507" s="27" t="s">
        <v>3034</v>
      </c>
      <c r="G507" s="27" t="s">
        <v>2821</v>
      </c>
      <c r="H507" s="28">
        <v>40878</v>
      </c>
      <c r="I507" s="29">
        <v>0.61481200000000003</v>
      </c>
      <c r="J507" s="28" t="s">
        <v>3241</v>
      </c>
    </row>
    <row r="508" spans="1:10" x14ac:dyDescent="0.3">
      <c r="A508" s="26">
        <v>2011</v>
      </c>
      <c r="B508" s="27" t="s">
        <v>3035</v>
      </c>
      <c r="C508" s="27" t="s">
        <v>3036</v>
      </c>
      <c r="D508" s="27" t="s">
        <v>3035</v>
      </c>
      <c r="E508" s="27" t="s">
        <v>6117</v>
      </c>
      <c r="F508" s="27" t="s">
        <v>2825</v>
      </c>
      <c r="G508" s="27" t="s">
        <v>2826</v>
      </c>
      <c r="H508" s="28">
        <v>40878</v>
      </c>
      <c r="I508" s="29">
        <v>0</v>
      </c>
      <c r="J508" s="28" t="s">
        <v>3241</v>
      </c>
    </row>
    <row r="509" spans="1:10" x14ac:dyDescent="0.3">
      <c r="A509" s="26">
        <v>2011</v>
      </c>
      <c r="B509" s="27" t="s">
        <v>3037</v>
      </c>
      <c r="C509" s="27" t="s">
        <v>3038</v>
      </c>
      <c r="D509" s="27" t="s">
        <v>3037</v>
      </c>
      <c r="E509" s="27" t="s">
        <v>6117</v>
      </c>
      <c r="F509" s="27" t="s">
        <v>3034</v>
      </c>
      <c r="G509" s="27" t="s">
        <v>2999</v>
      </c>
      <c r="H509" s="28">
        <v>40878</v>
      </c>
      <c r="I509" s="29">
        <v>3.4343980000000007</v>
      </c>
      <c r="J509" s="28" t="s">
        <v>3241</v>
      </c>
    </row>
    <row r="510" spans="1:10" x14ac:dyDescent="0.3">
      <c r="A510" s="26">
        <v>2011</v>
      </c>
      <c r="B510" s="27" t="s">
        <v>3039</v>
      </c>
      <c r="C510" s="27" t="s">
        <v>3040</v>
      </c>
      <c r="D510" s="27" t="s">
        <v>3039</v>
      </c>
      <c r="E510" s="27" t="s">
        <v>6117</v>
      </c>
      <c r="F510" s="27" t="s">
        <v>2815</v>
      </c>
      <c r="G510" s="27" t="s">
        <v>2816</v>
      </c>
      <c r="H510" s="28">
        <v>40878</v>
      </c>
      <c r="I510" s="29">
        <v>0.88729300000000011</v>
      </c>
      <c r="J510" s="28" t="s">
        <v>3241</v>
      </c>
    </row>
    <row r="511" spans="1:10" x14ac:dyDescent="0.3">
      <c r="A511" s="26">
        <v>2011</v>
      </c>
      <c r="B511" s="27" t="s">
        <v>3041</v>
      </c>
      <c r="C511" s="27" t="s">
        <v>3042</v>
      </c>
      <c r="D511" s="27" t="s">
        <v>3041</v>
      </c>
      <c r="E511" s="27" t="s">
        <v>6117</v>
      </c>
      <c r="F511" s="27" t="s">
        <v>2825</v>
      </c>
      <c r="G511" s="27" t="s">
        <v>2826</v>
      </c>
      <c r="H511" s="28">
        <v>40878</v>
      </c>
      <c r="I511" s="29">
        <v>7.2959629999999986</v>
      </c>
      <c r="J511" s="28" t="s">
        <v>3241</v>
      </c>
    </row>
    <row r="512" spans="1:10" x14ac:dyDescent="0.3">
      <c r="A512" s="26">
        <v>2011</v>
      </c>
      <c r="B512" s="27" t="s">
        <v>3043</v>
      </c>
      <c r="C512" s="27" t="s">
        <v>3044</v>
      </c>
      <c r="D512" s="27" t="s">
        <v>3043</v>
      </c>
      <c r="E512" s="27" t="s">
        <v>6117</v>
      </c>
      <c r="F512" s="27" t="s">
        <v>2815</v>
      </c>
      <c r="G512" s="27" t="s">
        <v>2816</v>
      </c>
      <c r="H512" s="28">
        <v>40878</v>
      </c>
      <c r="I512" s="29">
        <v>3.3519230000000002</v>
      </c>
      <c r="J512" s="28" t="s">
        <v>3241</v>
      </c>
    </row>
    <row r="513" spans="1:10" x14ac:dyDescent="0.3">
      <c r="A513" s="26">
        <v>2011</v>
      </c>
      <c r="B513" s="27" t="s">
        <v>3045</v>
      </c>
      <c r="C513" s="27" t="s">
        <v>3046</v>
      </c>
      <c r="D513" s="27" t="s">
        <v>3045</v>
      </c>
      <c r="E513" s="27" t="s">
        <v>6117</v>
      </c>
      <c r="F513" s="27" t="s">
        <v>2815</v>
      </c>
      <c r="G513" s="27" t="s">
        <v>2816</v>
      </c>
      <c r="H513" s="28">
        <v>40878</v>
      </c>
      <c r="I513" s="29">
        <v>6.6781999999999994E-2</v>
      </c>
      <c r="J513" s="28" t="s">
        <v>3241</v>
      </c>
    </row>
    <row r="514" spans="1:10" x14ac:dyDescent="0.3">
      <c r="A514" s="26">
        <v>2011</v>
      </c>
      <c r="B514" s="27" t="s">
        <v>3047</v>
      </c>
      <c r="C514" s="27" t="s">
        <v>3048</v>
      </c>
      <c r="D514" s="27" t="s">
        <v>3047</v>
      </c>
      <c r="E514" s="27" t="s">
        <v>6117</v>
      </c>
      <c r="F514" s="27" t="s">
        <v>2825</v>
      </c>
      <c r="G514" s="27" t="s">
        <v>2826</v>
      </c>
      <c r="H514" s="28">
        <v>40878</v>
      </c>
      <c r="I514" s="29">
        <v>3.2499399999999992</v>
      </c>
      <c r="J514" s="28" t="s">
        <v>3241</v>
      </c>
    </row>
    <row r="515" spans="1:10" x14ac:dyDescent="0.3">
      <c r="A515" s="26">
        <v>2011</v>
      </c>
      <c r="B515" s="27" t="s">
        <v>3049</v>
      </c>
      <c r="C515" s="27" t="s">
        <v>3050</v>
      </c>
      <c r="D515" s="27" t="s">
        <v>3049</v>
      </c>
      <c r="E515" s="27" t="s">
        <v>6117</v>
      </c>
      <c r="F515" s="27" t="s">
        <v>2825</v>
      </c>
      <c r="G515" s="27" t="s">
        <v>2850</v>
      </c>
      <c r="H515" s="28">
        <v>40878</v>
      </c>
      <c r="I515" s="29">
        <v>2.4157260000000003</v>
      </c>
      <c r="J515" s="28" t="s">
        <v>3241</v>
      </c>
    </row>
    <row r="516" spans="1:10" x14ac:dyDescent="0.3">
      <c r="A516" s="26">
        <v>2011</v>
      </c>
      <c r="B516" s="27" t="s">
        <v>3051</v>
      </c>
      <c r="C516" s="27" t="s">
        <v>3051</v>
      </c>
      <c r="D516" s="27" t="s">
        <v>3051</v>
      </c>
      <c r="E516" s="27" t="s">
        <v>6118</v>
      </c>
      <c r="F516" s="27" t="s">
        <v>3051</v>
      </c>
      <c r="G516" s="27" t="s">
        <v>3051</v>
      </c>
      <c r="H516" s="28">
        <v>40878</v>
      </c>
      <c r="I516" s="29">
        <v>10088.87975</v>
      </c>
      <c r="J516" s="28" t="s">
        <v>3241</v>
      </c>
    </row>
    <row r="517" spans="1:10" x14ac:dyDescent="0.3">
      <c r="A517" s="26">
        <v>2011</v>
      </c>
      <c r="B517" s="27" t="s">
        <v>3052</v>
      </c>
      <c r="C517" s="27" t="s">
        <v>3053</v>
      </c>
      <c r="D517" s="27" t="s">
        <v>3052</v>
      </c>
      <c r="E517" s="27" t="s">
        <v>3033</v>
      </c>
      <c r="F517" s="27" t="s">
        <v>2807</v>
      </c>
      <c r="G517" s="27" t="s">
        <v>2812</v>
      </c>
      <c r="H517" s="28">
        <v>40878</v>
      </c>
      <c r="I517" s="29">
        <v>1.9468179999999997</v>
      </c>
      <c r="J517" s="28" t="s">
        <v>3241</v>
      </c>
    </row>
    <row r="518" spans="1:10" x14ac:dyDescent="0.3">
      <c r="A518" s="26">
        <v>2011</v>
      </c>
      <c r="B518" s="27" t="s">
        <v>3054</v>
      </c>
      <c r="C518" s="27" t="s">
        <v>3055</v>
      </c>
      <c r="D518" s="27" t="s">
        <v>3054</v>
      </c>
      <c r="E518" s="27" t="s">
        <v>6117</v>
      </c>
      <c r="F518" s="27" t="s">
        <v>3034</v>
      </c>
      <c r="G518" s="27" t="s">
        <v>2999</v>
      </c>
      <c r="H518" s="28">
        <v>40878</v>
      </c>
      <c r="I518" s="29">
        <v>2.675567</v>
      </c>
      <c r="J518" s="28" t="s">
        <v>3241</v>
      </c>
    </row>
    <row r="519" spans="1:10" x14ac:dyDescent="0.3">
      <c r="A519" s="26">
        <v>2011</v>
      </c>
      <c r="B519" s="27" t="s">
        <v>3056</v>
      </c>
      <c r="C519" s="27" t="s">
        <v>3057</v>
      </c>
      <c r="D519" s="27" t="s">
        <v>3056</v>
      </c>
      <c r="E519" s="27" t="s">
        <v>6117</v>
      </c>
      <c r="F519" s="27" t="s">
        <v>2825</v>
      </c>
      <c r="G519" s="27" t="s">
        <v>2826</v>
      </c>
      <c r="H519" s="28">
        <v>40878</v>
      </c>
      <c r="I519" s="29">
        <v>4.7436959999999999</v>
      </c>
      <c r="J519" s="28" t="s">
        <v>3241</v>
      </c>
    </row>
    <row r="520" spans="1:10" x14ac:dyDescent="0.3">
      <c r="A520" s="26">
        <v>2011</v>
      </c>
      <c r="B520" s="27" t="s">
        <v>3058</v>
      </c>
      <c r="C520" s="27" t="s">
        <v>3059</v>
      </c>
      <c r="D520" s="27" t="s">
        <v>3058</v>
      </c>
      <c r="E520" s="27" t="s">
        <v>6117</v>
      </c>
      <c r="F520" s="27" t="s">
        <v>2815</v>
      </c>
      <c r="G520" s="27" t="s">
        <v>2816</v>
      </c>
      <c r="H520" s="28">
        <v>40878</v>
      </c>
      <c r="I520" s="29">
        <v>3.1501800000000006</v>
      </c>
      <c r="J520" s="28" t="s">
        <v>3241</v>
      </c>
    </row>
    <row r="521" spans="1:10" x14ac:dyDescent="0.3">
      <c r="A521" s="26">
        <v>2011</v>
      </c>
      <c r="B521" s="27" t="s">
        <v>3060</v>
      </c>
      <c r="C521" s="27" t="s">
        <v>3061</v>
      </c>
      <c r="D521" s="27" t="s">
        <v>3062</v>
      </c>
      <c r="E521" s="27" t="s">
        <v>3063</v>
      </c>
      <c r="F521" s="27" t="s">
        <v>3034</v>
      </c>
      <c r="G521" s="27" t="s">
        <v>2999</v>
      </c>
      <c r="H521" s="28">
        <v>40878</v>
      </c>
      <c r="I521" s="29">
        <v>0</v>
      </c>
      <c r="J521" s="28" t="s">
        <v>3241</v>
      </c>
    </row>
    <row r="522" spans="1:10" x14ac:dyDescent="0.3">
      <c r="A522" s="26">
        <v>2011</v>
      </c>
      <c r="B522" s="27" t="s">
        <v>3064</v>
      </c>
      <c r="C522" s="27" t="s">
        <v>3065</v>
      </c>
      <c r="D522" s="27" t="s">
        <v>3066</v>
      </c>
      <c r="E522" s="27" t="s">
        <v>3025</v>
      </c>
      <c r="F522" s="27" t="s">
        <v>2825</v>
      </c>
      <c r="G522" s="27" t="s">
        <v>2826</v>
      </c>
      <c r="H522" s="28">
        <v>40878</v>
      </c>
      <c r="I522" s="29">
        <v>1.289E-2</v>
      </c>
      <c r="J522" s="28" t="s">
        <v>3241</v>
      </c>
    </row>
    <row r="523" spans="1:10" x14ac:dyDescent="0.3">
      <c r="A523" s="26">
        <v>2011</v>
      </c>
      <c r="B523" s="27" t="s">
        <v>3064</v>
      </c>
      <c r="C523" s="27" t="s">
        <v>3065</v>
      </c>
      <c r="D523" s="27" t="s">
        <v>3067</v>
      </c>
      <c r="E523" s="27" t="s">
        <v>3025</v>
      </c>
      <c r="F523" s="27" t="s">
        <v>2825</v>
      </c>
      <c r="G523" s="27" t="s">
        <v>2826</v>
      </c>
      <c r="H523" s="28">
        <v>40878</v>
      </c>
      <c r="I523" s="29">
        <v>1.2019999999999999E-2</v>
      </c>
      <c r="J523" s="28" t="s">
        <v>3241</v>
      </c>
    </row>
    <row r="524" spans="1:10" x14ac:dyDescent="0.3">
      <c r="A524" s="26">
        <v>2011</v>
      </c>
      <c r="B524" s="27" t="s">
        <v>3068</v>
      </c>
      <c r="C524" s="27" t="s">
        <v>3069</v>
      </c>
      <c r="D524" s="27" t="s">
        <v>3068</v>
      </c>
      <c r="E524" s="27" t="s">
        <v>6117</v>
      </c>
      <c r="F524" s="27" t="s">
        <v>3034</v>
      </c>
      <c r="G524" s="27" t="s">
        <v>2923</v>
      </c>
      <c r="H524" s="28">
        <v>40878</v>
      </c>
      <c r="I524" s="29">
        <v>8.6013480000000015</v>
      </c>
      <c r="J524" s="28" t="s">
        <v>3241</v>
      </c>
    </row>
    <row r="525" spans="1:10" x14ac:dyDescent="0.3">
      <c r="A525" s="26">
        <v>2011</v>
      </c>
      <c r="B525" s="27" t="s">
        <v>3070</v>
      </c>
      <c r="C525" s="27" t="s">
        <v>3071</v>
      </c>
      <c r="D525" s="27" t="s">
        <v>3070</v>
      </c>
      <c r="E525" s="27" t="s">
        <v>6117</v>
      </c>
      <c r="F525" s="27" t="s">
        <v>2815</v>
      </c>
      <c r="G525" s="27" t="s">
        <v>2816</v>
      </c>
      <c r="H525" s="28">
        <v>40878</v>
      </c>
      <c r="I525" s="29">
        <v>0</v>
      </c>
      <c r="J525" s="28" t="s">
        <v>3241</v>
      </c>
    </row>
    <row r="526" spans="1:10" x14ac:dyDescent="0.3">
      <c r="A526" s="26">
        <v>2011</v>
      </c>
      <c r="B526" s="27" t="s">
        <v>3072</v>
      </c>
      <c r="C526" s="27" t="s">
        <v>3073</v>
      </c>
      <c r="D526" s="27" t="s">
        <v>3072</v>
      </c>
      <c r="E526" s="27" t="s">
        <v>6117</v>
      </c>
      <c r="F526" s="27" t="s">
        <v>3034</v>
      </c>
      <c r="G526" s="27" t="s">
        <v>3074</v>
      </c>
      <c r="H526" s="28">
        <v>40878</v>
      </c>
      <c r="I526" s="29">
        <v>1.018268</v>
      </c>
      <c r="J526" s="28" t="s">
        <v>3241</v>
      </c>
    </row>
    <row r="527" spans="1:10" x14ac:dyDescent="0.3">
      <c r="A527" s="26">
        <v>2011</v>
      </c>
      <c r="B527" s="27" t="s">
        <v>3075</v>
      </c>
      <c r="C527" s="27" t="s">
        <v>3076</v>
      </c>
      <c r="D527" s="27" t="s">
        <v>3075</v>
      </c>
      <c r="E527" s="27" t="s">
        <v>6117</v>
      </c>
      <c r="F527" s="27" t="s">
        <v>2815</v>
      </c>
      <c r="G527" s="27" t="s">
        <v>2816</v>
      </c>
      <c r="H527" s="28">
        <v>40878</v>
      </c>
      <c r="I527" s="29">
        <v>0.73282799999999981</v>
      </c>
      <c r="J527" s="28" t="s">
        <v>3241</v>
      </c>
    </row>
    <row r="528" spans="1:10" x14ac:dyDescent="0.3">
      <c r="A528" s="26">
        <v>2011</v>
      </c>
      <c r="B528" s="27" t="s">
        <v>3077</v>
      </c>
      <c r="C528" s="27" t="s">
        <v>3078</v>
      </c>
      <c r="D528" s="27" t="s">
        <v>3077</v>
      </c>
      <c r="E528" s="27" t="s">
        <v>3033</v>
      </c>
      <c r="F528" s="27" t="s">
        <v>2788</v>
      </c>
      <c r="G528" s="27" t="s">
        <v>2788</v>
      </c>
      <c r="H528" s="28">
        <v>40878</v>
      </c>
      <c r="I528" s="29">
        <v>0</v>
      </c>
      <c r="J528" s="28" t="s">
        <v>3241</v>
      </c>
    </row>
    <row r="529" spans="1:10" x14ac:dyDescent="0.3">
      <c r="A529" s="26">
        <v>2011</v>
      </c>
      <c r="B529" s="27" t="s">
        <v>3079</v>
      </c>
      <c r="C529" s="27" t="s">
        <v>3080</v>
      </c>
      <c r="D529" s="27" t="s">
        <v>3081</v>
      </c>
      <c r="E529" s="27" t="s">
        <v>3063</v>
      </c>
      <c r="F529" s="27" t="s">
        <v>2788</v>
      </c>
      <c r="G529" s="27" t="s">
        <v>2788</v>
      </c>
      <c r="H529" s="28">
        <v>40878</v>
      </c>
      <c r="I529" s="29">
        <v>2.9999999999999997E-5</v>
      </c>
      <c r="J529" s="28" t="s">
        <v>3241</v>
      </c>
    </row>
    <row r="530" spans="1:10" x14ac:dyDescent="0.3">
      <c r="A530" s="26">
        <v>2011</v>
      </c>
      <c r="B530" s="27" t="s">
        <v>3082</v>
      </c>
      <c r="C530" s="27" t="s">
        <v>3083</v>
      </c>
      <c r="D530" s="27" t="s">
        <v>3082</v>
      </c>
      <c r="E530" s="27" t="s">
        <v>6117</v>
      </c>
      <c r="F530" s="27" t="s">
        <v>2825</v>
      </c>
      <c r="G530" s="27" t="s">
        <v>2826</v>
      </c>
      <c r="H530" s="28">
        <v>40878</v>
      </c>
      <c r="I530" s="29">
        <v>10.442114999999996</v>
      </c>
      <c r="J530" s="28" t="s">
        <v>3241</v>
      </c>
    </row>
    <row r="531" spans="1:10" x14ac:dyDescent="0.3">
      <c r="A531" s="26">
        <v>2011</v>
      </c>
      <c r="B531" s="27" t="s">
        <v>3084</v>
      </c>
      <c r="C531" s="27" t="s">
        <v>3085</v>
      </c>
      <c r="D531" s="27" t="s">
        <v>3086</v>
      </c>
      <c r="E531" s="27" t="s">
        <v>3025</v>
      </c>
      <c r="F531" s="27" t="s">
        <v>3087</v>
      </c>
      <c r="G531" s="27" t="s">
        <v>2788</v>
      </c>
      <c r="H531" s="28">
        <v>40878</v>
      </c>
      <c r="I531" s="29">
        <v>0</v>
      </c>
      <c r="J531" s="28" t="s">
        <v>3241</v>
      </c>
    </row>
    <row r="532" spans="1:10" x14ac:dyDescent="0.3">
      <c r="A532" s="26">
        <v>2011</v>
      </c>
      <c r="B532" s="27" t="s">
        <v>3084</v>
      </c>
      <c r="C532" s="27" t="s">
        <v>3085</v>
      </c>
      <c r="D532" s="27" t="s">
        <v>3088</v>
      </c>
      <c r="E532" s="27" t="s">
        <v>3025</v>
      </c>
      <c r="F532" s="27" t="s">
        <v>3087</v>
      </c>
      <c r="G532" s="27" t="s">
        <v>2788</v>
      </c>
      <c r="H532" s="28">
        <v>40878</v>
      </c>
      <c r="I532" s="29">
        <v>0</v>
      </c>
      <c r="J532" s="28" t="s">
        <v>3241</v>
      </c>
    </row>
    <row r="533" spans="1:10" x14ac:dyDescent="0.3">
      <c r="A533" s="26">
        <v>2011</v>
      </c>
      <c r="B533" s="27" t="s">
        <v>3089</v>
      </c>
      <c r="C533" s="27" t="s">
        <v>3090</v>
      </c>
      <c r="D533" s="27" t="s">
        <v>3089</v>
      </c>
      <c r="E533" s="27" t="s">
        <v>6117</v>
      </c>
      <c r="F533" s="27" t="s">
        <v>2815</v>
      </c>
      <c r="G533" s="27" t="s">
        <v>2816</v>
      </c>
      <c r="H533" s="28">
        <v>40878</v>
      </c>
      <c r="I533" s="29">
        <v>2.9304820000000005</v>
      </c>
      <c r="J533" s="28" t="s">
        <v>3241</v>
      </c>
    </row>
    <row r="534" spans="1:10" x14ac:dyDescent="0.3">
      <c r="A534" s="26">
        <v>2011</v>
      </c>
      <c r="B534" s="27" t="s">
        <v>3091</v>
      </c>
      <c r="C534" s="27" t="s">
        <v>3092</v>
      </c>
      <c r="D534" s="27" t="s">
        <v>3093</v>
      </c>
      <c r="E534" s="27" t="s">
        <v>3063</v>
      </c>
      <c r="F534" s="27" t="s">
        <v>3094</v>
      </c>
      <c r="G534" s="27" t="s">
        <v>2965</v>
      </c>
      <c r="H534" s="28">
        <v>40878</v>
      </c>
      <c r="I534" s="29">
        <v>7.9056810000000004</v>
      </c>
      <c r="J534" s="28" t="s">
        <v>3241</v>
      </c>
    </row>
    <row r="535" spans="1:10" x14ac:dyDescent="0.3">
      <c r="A535" s="26">
        <v>2011</v>
      </c>
      <c r="B535" s="27" t="s">
        <v>3095</v>
      </c>
      <c r="C535" s="27" t="s">
        <v>3096</v>
      </c>
      <c r="D535" s="27" t="s">
        <v>3095</v>
      </c>
      <c r="E535" s="27" t="s">
        <v>6117</v>
      </c>
      <c r="F535" s="27" t="s">
        <v>3034</v>
      </c>
      <c r="G535" s="27" t="s">
        <v>2999</v>
      </c>
      <c r="H535" s="28">
        <v>40878</v>
      </c>
      <c r="I535" s="29">
        <v>4.4670190000000005</v>
      </c>
      <c r="J535" s="28" t="s">
        <v>3241</v>
      </c>
    </row>
    <row r="536" spans="1:10" x14ac:dyDescent="0.3">
      <c r="A536" s="26">
        <v>2011</v>
      </c>
      <c r="B536" s="27" t="s">
        <v>3097</v>
      </c>
      <c r="C536" s="27" t="s">
        <v>3098</v>
      </c>
      <c r="D536" s="27" t="s">
        <v>3097</v>
      </c>
      <c r="E536" s="27" t="s">
        <v>6117</v>
      </c>
      <c r="F536" s="27" t="s">
        <v>2825</v>
      </c>
      <c r="G536" s="27" t="s">
        <v>2850</v>
      </c>
      <c r="H536" s="28">
        <v>40878</v>
      </c>
      <c r="I536" s="29">
        <v>9.0846359999999802</v>
      </c>
      <c r="J536" s="28" t="s">
        <v>3241</v>
      </c>
    </row>
    <row r="537" spans="1:10" x14ac:dyDescent="0.3">
      <c r="A537" s="26">
        <v>2011</v>
      </c>
      <c r="B537" s="27" t="s">
        <v>3132</v>
      </c>
      <c r="C537" s="27" t="s">
        <v>3133</v>
      </c>
      <c r="D537" s="27" t="s">
        <v>3132</v>
      </c>
      <c r="E537" s="27" t="s">
        <v>3033</v>
      </c>
      <c r="F537" s="27" t="s">
        <v>2807</v>
      </c>
      <c r="G537" s="27" t="s">
        <v>2812</v>
      </c>
      <c r="H537" s="28">
        <v>40878</v>
      </c>
      <c r="I537" s="29">
        <v>0.87196900000000011</v>
      </c>
      <c r="J537" s="28" t="s">
        <v>3241</v>
      </c>
    </row>
    <row r="538" spans="1:10" x14ac:dyDescent="0.3">
      <c r="A538" s="26">
        <v>2011</v>
      </c>
      <c r="B538" s="27" t="s">
        <v>3134</v>
      </c>
      <c r="C538" s="27" t="s">
        <v>3135</v>
      </c>
      <c r="D538" s="27" t="s">
        <v>3134</v>
      </c>
      <c r="E538" s="27" t="s">
        <v>3033</v>
      </c>
      <c r="F538" s="27" t="s">
        <v>2807</v>
      </c>
      <c r="G538" s="27" t="s">
        <v>2812</v>
      </c>
      <c r="H538" s="28">
        <v>40878</v>
      </c>
      <c r="I538" s="29">
        <v>1.7657949999999998</v>
      </c>
      <c r="J538" s="28" t="s">
        <v>3241</v>
      </c>
    </row>
    <row r="539" spans="1:10" x14ac:dyDescent="0.3">
      <c r="A539" s="26">
        <v>2011</v>
      </c>
      <c r="B539" s="27" t="s">
        <v>3099</v>
      </c>
      <c r="C539" s="27" t="s">
        <v>3100</v>
      </c>
      <c r="D539" s="27" t="s">
        <v>3099</v>
      </c>
      <c r="E539" s="27" t="s">
        <v>6117</v>
      </c>
      <c r="F539" s="27" t="s">
        <v>2815</v>
      </c>
      <c r="G539" s="27" t="s">
        <v>2816</v>
      </c>
      <c r="H539" s="28">
        <v>40878</v>
      </c>
      <c r="I539" s="29">
        <v>2.4567510000000001</v>
      </c>
      <c r="J539" s="28" t="s">
        <v>3241</v>
      </c>
    </row>
    <row r="540" spans="1:10" x14ac:dyDescent="0.3">
      <c r="A540" s="26">
        <v>2011</v>
      </c>
      <c r="B540" s="27" t="s">
        <v>3101</v>
      </c>
      <c r="C540" s="27" t="s">
        <v>3102</v>
      </c>
      <c r="D540" s="27" t="s">
        <v>3101</v>
      </c>
      <c r="E540" s="27" t="s">
        <v>6117</v>
      </c>
      <c r="F540" s="27" t="s">
        <v>3034</v>
      </c>
      <c r="G540" s="27" t="s">
        <v>3074</v>
      </c>
      <c r="H540" s="28">
        <v>40878</v>
      </c>
      <c r="I540" s="29">
        <v>11.118353000000001</v>
      </c>
      <c r="J540" s="28" t="s">
        <v>3241</v>
      </c>
    </row>
    <row r="541" spans="1:10" x14ac:dyDescent="0.3">
      <c r="A541" s="26">
        <v>2011</v>
      </c>
      <c r="B541" s="27" t="s">
        <v>3103</v>
      </c>
      <c r="C541" s="27" t="s">
        <v>3104</v>
      </c>
      <c r="D541" s="27" t="s">
        <v>3103</v>
      </c>
      <c r="E541" s="27" t="s">
        <v>6117</v>
      </c>
      <c r="F541" s="27" t="s">
        <v>3034</v>
      </c>
      <c r="G541" s="27" t="s">
        <v>2923</v>
      </c>
      <c r="H541" s="28">
        <v>40878</v>
      </c>
      <c r="I541" s="29">
        <v>2.1874739999999999</v>
      </c>
      <c r="J541" s="28" t="s">
        <v>3241</v>
      </c>
    </row>
    <row r="542" spans="1:10" x14ac:dyDescent="0.3">
      <c r="A542" s="26">
        <v>2011</v>
      </c>
      <c r="B542" s="27" t="s">
        <v>3105</v>
      </c>
      <c r="C542" s="27" t="s">
        <v>3106</v>
      </c>
      <c r="D542" s="27" t="s">
        <v>3105</v>
      </c>
      <c r="E542" s="27" t="s">
        <v>6117</v>
      </c>
      <c r="F542" s="27" t="s">
        <v>2798</v>
      </c>
      <c r="G542" s="27" t="s">
        <v>2803</v>
      </c>
      <c r="H542" s="28">
        <v>40878</v>
      </c>
      <c r="I542" s="29">
        <v>0</v>
      </c>
      <c r="J542" s="28" t="s">
        <v>3241</v>
      </c>
    </row>
    <row r="543" spans="1:10" x14ac:dyDescent="0.3">
      <c r="A543" s="26">
        <v>2011</v>
      </c>
      <c r="B543" s="27" t="s">
        <v>3123</v>
      </c>
      <c r="C543" s="27" t="s">
        <v>3124</v>
      </c>
      <c r="D543" s="27" t="s">
        <v>3125</v>
      </c>
      <c r="E543" s="27" t="s">
        <v>3025</v>
      </c>
      <c r="F543" s="27" t="s">
        <v>2825</v>
      </c>
      <c r="G543" s="27" t="s">
        <v>2850</v>
      </c>
      <c r="H543" s="28">
        <v>40878</v>
      </c>
      <c r="I543" s="29">
        <v>0</v>
      </c>
      <c r="J543" s="28" t="s">
        <v>3241</v>
      </c>
    </row>
    <row r="544" spans="1:10" x14ac:dyDescent="0.3">
      <c r="A544" s="26">
        <v>2011</v>
      </c>
      <c r="B544" s="27" t="s">
        <v>3107</v>
      </c>
      <c r="C544" s="27" t="s">
        <v>3108</v>
      </c>
      <c r="D544" s="27" t="s">
        <v>3108</v>
      </c>
      <c r="E544" s="27" t="s">
        <v>6117</v>
      </c>
      <c r="F544" s="27" t="s">
        <v>3026</v>
      </c>
      <c r="G544" s="27" t="s">
        <v>2936</v>
      </c>
      <c r="H544" s="28">
        <v>40878</v>
      </c>
      <c r="I544" s="29">
        <v>3.2783E-2</v>
      </c>
      <c r="J544" s="28" t="s">
        <v>3241</v>
      </c>
    </row>
    <row r="545" spans="1:10" x14ac:dyDescent="0.3">
      <c r="A545" s="26">
        <v>2011</v>
      </c>
      <c r="B545" s="27" t="s">
        <v>3109</v>
      </c>
      <c r="C545" s="27" t="s">
        <v>3110</v>
      </c>
      <c r="D545" s="27" t="s">
        <v>3109</v>
      </c>
      <c r="E545" s="27" t="s">
        <v>3111</v>
      </c>
      <c r="F545" s="27" t="s">
        <v>2825</v>
      </c>
      <c r="G545" s="27" t="s">
        <v>2850</v>
      </c>
      <c r="H545" s="28">
        <v>40878</v>
      </c>
      <c r="I545" s="29">
        <v>0.24295599999999995</v>
      </c>
      <c r="J545" s="28" t="s">
        <v>3241</v>
      </c>
    </row>
    <row r="546" spans="1:10" x14ac:dyDescent="0.3">
      <c r="A546" s="26">
        <v>2011</v>
      </c>
      <c r="B546" s="27" t="s">
        <v>3112</v>
      </c>
      <c r="C546" s="27" t="s">
        <v>3113</v>
      </c>
      <c r="D546" s="27" t="s">
        <v>3112</v>
      </c>
      <c r="E546" s="27" t="s">
        <v>6117</v>
      </c>
      <c r="F546" s="27" t="s">
        <v>2825</v>
      </c>
      <c r="G546" s="27" t="s">
        <v>2826</v>
      </c>
      <c r="H546" s="28">
        <v>40878</v>
      </c>
      <c r="I546" s="29">
        <v>2.1989309999999995</v>
      </c>
      <c r="J546" s="28" t="s">
        <v>3241</v>
      </c>
    </row>
    <row r="547" spans="1:10" x14ac:dyDescent="0.3">
      <c r="A547" s="26">
        <v>2011</v>
      </c>
      <c r="B547" s="27" t="s">
        <v>3114</v>
      </c>
      <c r="C547" s="27" t="s">
        <v>3115</v>
      </c>
      <c r="D547" s="27" t="s">
        <v>3116</v>
      </c>
      <c r="E547" s="27" t="s">
        <v>3025</v>
      </c>
      <c r="F547" s="27" t="s">
        <v>3026</v>
      </c>
      <c r="G547" s="27" t="s">
        <v>2788</v>
      </c>
      <c r="H547" s="28">
        <v>40878</v>
      </c>
      <c r="I547" s="29">
        <v>2.5534999999999999E-2</v>
      </c>
      <c r="J547" s="28" t="s">
        <v>3241</v>
      </c>
    </row>
    <row r="548" spans="1:10" x14ac:dyDescent="0.3">
      <c r="A548" s="26">
        <v>2011</v>
      </c>
      <c r="B548" s="27" t="s">
        <v>3117</v>
      </c>
      <c r="C548" s="27" t="s">
        <v>3118</v>
      </c>
      <c r="D548" s="27" t="s">
        <v>3117</v>
      </c>
      <c r="E548" s="27" t="s">
        <v>6117</v>
      </c>
      <c r="F548" s="27" t="s">
        <v>2815</v>
      </c>
      <c r="G548" s="27" t="s">
        <v>2816</v>
      </c>
      <c r="H548" s="28">
        <v>40878</v>
      </c>
      <c r="I548" s="29">
        <v>3.9994909999999999</v>
      </c>
      <c r="J548" s="28" t="s">
        <v>3241</v>
      </c>
    </row>
    <row r="549" spans="1:10" x14ac:dyDescent="0.3">
      <c r="A549" s="26">
        <v>2011</v>
      </c>
      <c r="B549" s="27" t="s">
        <v>3129</v>
      </c>
      <c r="C549" s="27" t="s">
        <v>3130</v>
      </c>
      <c r="D549" s="27" t="s">
        <v>3131</v>
      </c>
      <c r="E549" s="27" t="s">
        <v>3063</v>
      </c>
      <c r="F549" s="27" t="s">
        <v>3034</v>
      </c>
      <c r="G549" s="27" t="s">
        <v>2840</v>
      </c>
      <c r="H549" s="28">
        <v>40878</v>
      </c>
      <c r="I549" s="29">
        <v>0.83854899999999999</v>
      </c>
      <c r="J549" s="28" t="s">
        <v>3241</v>
      </c>
    </row>
    <row r="550" spans="1:10" x14ac:dyDescent="0.3">
      <c r="A550" s="26">
        <v>2011</v>
      </c>
      <c r="B550" s="27" t="s">
        <v>3126</v>
      </c>
      <c r="C550" s="27" t="s">
        <v>3127</v>
      </c>
      <c r="D550" s="27" t="s">
        <v>3128</v>
      </c>
      <c r="E550" s="27" t="s">
        <v>3025</v>
      </c>
      <c r="F550" s="27" t="s">
        <v>3026</v>
      </c>
      <c r="G550" s="27" t="s">
        <v>2936</v>
      </c>
      <c r="H550" s="28">
        <v>40878</v>
      </c>
      <c r="I550" s="29">
        <v>0</v>
      </c>
      <c r="J550" s="28" t="s">
        <v>3241</v>
      </c>
    </row>
    <row r="551" spans="1:10" x14ac:dyDescent="0.3">
      <c r="A551" s="26">
        <v>2011</v>
      </c>
      <c r="B551" s="27" t="s">
        <v>3119</v>
      </c>
      <c r="C551" s="27" t="s">
        <v>3120</v>
      </c>
      <c r="D551" s="27" t="s">
        <v>3119</v>
      </c>
      <c r="E551" s="27" t="s">
        <v>6117</v>
      </c>
      <c r="F551" s="27" t="s">
        <v>3034</v>
      </c>
      <c r="G551" s="27" t="s">
        <v>2840</v>
      </c>
      <c r="H551" s="28">
        <v>40878</v>
      </c>
      <c r="I551" s="29">
        <v>4.2504479999999996</v>
      </c>
      <c r="J551" s="28" t="s">
        <v>3241</v>
      </c>
    </row>
    <row r="552" spans="1:10" x14ac:dyDescent="0.3">
      <c r="A552" s="26">
        <v>2011</v>
      </c>
      <c r="B552" s="27" t="s">
        <v>3121</v>
      </c>
      <c r="C552" s="27" t="s">
        <v>3122</v>
      </c>
      <c r="D552" s="27" t="s">
        <v>3121</v>
      </c>
      <c r="E552" s="27" t="s">
        <v>6117</v>
      </c>
      <c r="F552" s="27" t="s">
        <v>2825</v>
      </c>
      <c r="G552" s="27" t="s">
        <v>2850</v>
      </c>
      <c r="H552" s="28">
        <v>40878</v>
      </c>
      <c r="I552" s="29">
        <v>25.742550999999974</v>
      </c>
      <c r="J552" s="28" t="s">
        <v>3241</v>
      </c>
    </row>
    <row r="553" spans="1:10" x14ac:dyDescent="0.3">
      <c r="A553" s="26">
        <v>2012</v>
      </c>
      <c r="B553" s="27" t="s">
        <v>3022</v>
      </c>
      <c r="C553" s="27" t="s">
        <v>3023</v>
      </c>
      <c r="D553" s="27" t="s">
        <v>3024</v>
      </c>
      <c r="E553" s="27" t="s">
        <v>3025</v>
      </c>
      <c r="F553" s="27" t="s">
        <v>3026</v>
      </c>
      <c r="G553" s="27" t="s">
        <v>2788</v>
      </c>
      <c r="H553" s="28">
        <v>40909</v>
      </c>
      <c r="I553" s="29">
        <v>0</v>
      </c>
      <c r="J553" s="28" t="s">
        <v>3241</v>
      </c>
    </row>
    <row r="554" spans="1:10" x14ac:dyDescent="0.3">
      <c r="A554" s="26">
        <v>2012</v>
      </c>
      <c r="B554" s="27" t="s">
        <v>3022</v>
      </c>
      <c r="C554" s="27" t="s">
        <v>3023</v>
      </c>
      <c r="D554" s="27" t="s">
        <v>3027</v>
      </c>
      <c r="E554" s="27" t="s">
        <v>3025</v>
      </c>
      <c r="F554" s="27" t="s">
        <v>3026</v>
      </c>
      <c r="G554" s="27" t="s">
        <v>2788</v>
      </c>
      <c r="H554" s="28">
        <v>40909</v>
      </c>
      <c r="I554" s="29">
        <v>0</v>
      </c>
      <c r="J554" s="28" t="s">
        <v>3241</v>
      </c>
    </row>
    <row r="555" spans="1:10" x14ac:dyDescent="0.3">
      <c r="A555" s="26">
        <v>2012</v>
      </c>
      <c r="B555" s="27" t="s">
        <v>3028</v>
      </c>
      <c r="C555" s="27" t="s">
        <v>3029</v>
      </c>
      <c r="D555" s="27" t="s">
        <v>3028</v>
      </c>
      <c r="E555" s="27" t="s">
        <v>6117</v>
      </c>
      <c r="F555" s="27" t="s">
        <v>3030</v>
      </c>
      <c r="G555" s="27" t="s">
        <v>2812</v>
      </c>
      <c r="H555" s="28">
        <v>40909</v>
      </c>
      <c r="I555" s="29">
        <v>11.705380000000003</v>
      </c>
      <c r="J555" s="28" t="s">
        <v>3241</v>
      </c>
    </row>
    <row r="556" spans="1:10" x14ac:dyDescent="0.3">
      <c r="A556" s="26">
        <v>2012</v>
      </c>
      <c r="B556" s="27" t="s">
        <v>3031</v>
      </c>
      <c r="C556" s="27" t="s">
        <v>3032</v>
      </c>
      <c r="D556" s="27" t="s">
        <v>3031</v>
      </c>
      <c r="E556" s="27" t="s">
        <v>3033</v>
      </c>
      <c r="F556" s="27" t="s">
        <v>3034</v>
      </c>
      <c r="G556" s="27" t="s">
        <v>2821</v>
      </c>
      <c r="H556" s="28">
        <v>40909</v>
      </c>
      <c r="I556" s="29">
        <v>0.84475900000000026</v>
      </c>
      <c r="J556" s="28" t="s">
        <v>3241</v>
      </c>
    </row>
    <row r="557" spans="1:10" x14ac:dyDescent="0.3">
      <c r="A557" s="26">
        <v>2012</v>
      </c>
      <c r="B557" s="27" t="s">
        <v>3035</v>
      </c>
      <c r="C557" s="27" t="s">
        <v>3036</v>
      </c>
      <c r="D557" s="27" t="s">
        <v>3035</v>
      </c>
      <c r="E557" s="27" t="s">
        <v>6117</v>
      </c>
      <c r="F557" s="27" t="s">
        <v>2825</v>
      </c>
      <c r="G557" s="27" t="s">
        <v>2826</v>
      </c>
      <c r="H557" s="28">
        <v>40909</v>
      </c>
      <c r="I557" s="29">
        <v>0</v>
      </c>
      <c r="J557" s="28" t="s">
        <v>3241</v>
      </c>
    </row>
    <row r="558" spans="1:10" x14ac:dyDescent="0.3">
      <c r="A558" s="26">
        <v>2012</v>
      </c>
      <c r="B558" s="27" t="s">
        <v>3037</v>
      </c>
      <c r="C558" s="27" t="s">
        <v>3038</v>
      </c>
      <c r="D558" s="27" t="s">
        <v>3037</v>
      </c>
      <c r="E558" s="27" t="s">
        <v>6117</v>
      </c>
      <c r="F558" s="27" t="s">
        <v>3034</v>
      </c>
      <c r="G558" s="27" t="s">
        <v>2999</v>
      </c>
      <c r="H558" s="28">
        <v>40909</v>
      </c>
      <c r="I558" s="29">
        <v>2.7000799999999998</v>
      </c>
      <c r="J558" s="28" t="s">
        <v>3241</v>
      </c>
    </row>
    <row r="559" spans="1:10" x14ac:dyDescent="0.3">
      <c r="A559" s="26">
        <v>2012</v>
      </c>
      <c r="B559" s="27" t="s">
        <v>3039</v>
      </c>
      <c r="C559" s="27" t="s">
        <v>3040</v>
      </c>
      <c r="D559" s="27" t="s">
        <v>3039</v>
      </c>
      <c r="E559" s="27" t="s">
        <v>6117</v>
      </c>
      <c r="F559" s="27" t="s">
        <v>2815</v>
      </c>
      <c r="G559" s="27" t="s">
        <v>2816</v>
      </c>
      <c r="H559" s="28">
        <v>40909</v>
      </c>
      <c r="I559" s="29">
        <v>0.88263500000000006</v>
      </c>
      <c r="J559" s="28" t="s">
        <v>3241</v>
      </c>
    </row>
    <row r="560" spans="1:10" x14ac:dyDescent="0.3">
      <c r="A560" s="26">
        <v>2012</v>
      </c>
      <c r="B560" s="27" t="s">
        <v>3041</v>
      </c>
      <c r="C560" s="27" t="s">
        <v>3042</v>
      </c>
      <c r="D560" s="27" t="s">
        <v>3041</v>
      </c>
      <c r="E560" s="27" t="s">
        <v>6117</v>
      </c>
      <c r="F560" s="27" t="s">
        <v>2825</v>
      </c>
      <c r="G560" s="27" t="s">
        <v>2826</v>
      </c>
      <c r="H560" s="28">
        <v>40909</v>
      </c>
      <c r="I560" s="29">
        <v>8.8625629999999997</v>
      </c>
      <c r="J560" s="28" t="s">
        <v>3241</v>
      </c>
    </row>
    <row r="561" spans="1:10" x14ac:dyDescent="0.3">
      <c r="A561" s="26">
        <v>2012</v>
      </c>
      <c r="B561" s="27" t="s">
        <v>3043</v>
      </c>
      <c r="C561" s="27" t="s">
        <v>3044</v>
      </c>
      <c r="D561" s="27" t="s">
        <v>3043</v>
      </c>
      <c r="E561" s="27" t="s">
        <v>6117</v>
      </c>
      <c r="F561" s="27" t="s">
        <v>2815</v>
      </c>
      <c r="G561" s="27" t="s">
        <v>2816</v>
      </c>
      <c r="H561" s="28">
        <v>40909</v>
      </c>
      <c r="I561" s="29">
        <v>3.3975009999999997</v>
      </c>
      <c r="J561" s="28" t="s">
        <v>3241</v>
      </c>
    </row>
    <row r="562" spans="1:10" x14ac:dyDescent="0.3">
      <c r="A562" s="26">
        <v>2012</v>
      </c>
      <c r="B562" s="27" t="s">
        <v>3045</v>
      </c>
      <c r="C562" s="27" t="s">
        <v>3046</v>
      </c>
      <c r="D562" s="27" t="s">
        <v>3045</v>
      </c>
      <c r="E562" s="27" t="s">
        <v>6117</v>
      </c>
      <c r="F562" s="27" t="s">
        <v>2815</v>
      </c>
      <c r="G562" s="27" t="s">
        <v>2816</v>
      </c>
      <c r="H562" s="28">
        <v>40909</v>
      </c>
      <c r="I562" s="29">
        <v>3.0086999999999999E-2</v>
      </c>
      <c r="J562" s="28" t="s">
        <v>3241</v>
      </c>
    </row>
    <row r="563" spans="1:10" x14ac:dyDescent="0.3">
      <c r="A563" s="26">
        <v>2012</v>
      </c>
      <c r="B563" s="27" t="s">
        <v>3047</v>
      </c>
      <c r="C563" s="27" t="s">
        <v>3048</v>
      </c>
      <c r="D563" s="27" t="s">
        <v>3047</v>
      </c>
      <c r="E563" s="27" t="s">
        <v>6117</v>
      </c>
      <c r="F563" s="27" t="s">
        <v>2825</v>
      </c>
      <c r="G563" s="27" t="s">
        <v>2826</v>
      </c>
      <c r="H563" s="28">
        <v>40909</v>
      </c>
      <c r="I563" s="29">
        <v>3.6318670000000006</v>
      </c>
      <c r="J563" s="28" t="s">
        <v>3241</v>
      </c>
    </row>
    <row r="564" spans="1:10" x14ac:dyDescent="0.3">
      <c r="A564" s="26">
        <v>2012</v>
      </c>
      <c r="B564" s="27" t="s">
        <v>3049</v>
      </c>
      <c r="C564" s="27" t="s">
        <v>3050</v>
      </c>
      <c r="D564" s="27" t="s">
        <v>3049</v>
      </c>
      <c r="E564" s="27" t="s">
        <v>6117</v>
      </c>
      <c r="F564" s="27" t="s">
        <v>2825</v>
      </c>
      <c r="G564" s="27" t="s">
        <v>2850</v>
      </c>
      <c r="H564" s="28">
        <v>40909</v>
      </c>
      <c r="I564" s="29">
        <v>2.1967389999999996</v>
      </c>
      <c r="J564" s="28" t="s">
        <v>3241</v>
      </c>
    </row>
    <row r="565" spans="1:10" x14ac:dyDescent="0.3">
      <c r="A565" s="26">
        <v>2012</v>
      </c>
      <c r="B565" s="27" t="s">
        <v>3051</v>
      </c>
      <c r="C565" s="27" t="s">
        <v>3051</v>
      </c>
      <c r="D565" s="27" t="s">
        <v>3051</v>
      </c>
      <c r="E565" s="27" t="s">
        <v>6118</v>
      </c>
      <c r="F565" s="27" t="s">
        <v>3051</v>
      </c>
      <c r="G565" s="27" t="s">
        <v>3051</v>
      </c>
      <c r="H565" s="28">
        <v>40909</v>
      </c>
      <c r="I565" s="29">
        <v>10790.779859999999</v>
      </c>
      <c r="J565" s="28" t="s">
        <v>3241</v>
      </c>
    </row>
    <row r="566" spans="1:10" x14ac:dyDescent="0.3">
      <c r="A566" s="26">
        <v>2012</v>
      </c>
      <c r="B566" s="27" t="s">
        <v>3052</v>
      </c>
      <c r="C566" s="27" t="s">
        <v>3053</v>
      </c>
      <c r="D566" s="27" t="s">
        <v>3052</v>
      </c>
      <c r="E566" s="27" t="s">
        <v>3033</v>
      </c>
      <c r="F566" s="27" t="s">
        <v>2807</v>
      </c>
      <c r="G566" s="27" t="s">
        <v>2812</v>
      </c>
      <c r="H566" s="28">
        <v>40909</v>
      </c>
      <c r="I566" s="29">
        <v>2.0240179999999994</v>
      </c>
      <c r="J566" s="28" t="s">
        <v>3241</v>
      </c>
    </row>
    <row r="567" spans="1:10" x14ac:dyDescent="0.3">
      <c r="A567" s="26">
        <v>2012</v>
      </c>
      <c r="B567" s="27" t="s">
        <v>3054</v>
      </c>
      <c r="C567" s="27" t="s">
        <v>3055</v>
      </c>
      <c r="D567" s="27" t="s">
        <v>3054</v>
      </c>
      <c r="E567" s="27" t="s">
        <v>6117</v>
      </c>
      <c r="F567" s="27" t="s">
        <v>3034</v>
      </c>
      <c r="G567" s="27" t="s">
        <v>2999</v>
      </c>
      <c r="H567" s="28">
        <v>40909</v>
      </c>
      <c r="I567" s="29">
        <v>2.0097999999999998</v>
      </c>
      <c r="J567" s="28" t="s">
        <v>3241</v>
      </c>
    </row>
    <row r="568" spans="1:10" x14ac:dyDescent="0.3">
      <c r="A568" s="26">
        <v>2012</v>
      </c>
      <c r="B568" s="27" t="s">
        <v>3056</v>
      </c>
      <c r="C568" s="27" t="s">
        <v>3057</v>
      </c>
      <c r="D568" s="27" t="s">
        <v>3056</v>
      </c>
      <c r="E568" s="27" t="s">
        <v>6117</v>
      </c>
      <c r="F568" s="27" t="s">
        <v>2825</v>
      </c>
      <c r="G568" s="27" t="s">
        <v>2826</v>
      </c>
      <c r="H568" s="28">
        <v>40909</v>
      </c>
      <c r="I568" s="29">
        <v>5.7344629999999999</v>
      </c>
      <c r="J568" s="28" t="s">
        <v>3241</v>
      </c>
    </row>
    <row r="569" spans="1:10" x14ac:dyDescent="0.3">
      <c r="A569" s="26">
        <v>2012</v>
      </c>
      <c r="B569" s="27" t="s">
        <v>3058</v>
      </c>
      <c r="C569" s="27" t="s">
        <v>3059</v>
      </c>
      <c r="D569" s="27" t="s">
        <v>3058</v>
      </c>
      <c r="E569" s="27" t="s">
        <v>6117</v>
      </c>
      <c r="F569" s="27" t="s">
        <v>2815</v>
      </c>
      <c r="G569" s="27" t="s">
        <v>2816</v>
      </c>
      <c r="H569" s="28">
        <v>40909</v>
      </c>
      <c r="I569" s="29">
        <v>3.1904189999999994</v>
      </c>
      <c r="J569" s="28" t="s">
        <v>3241</v>
      </c>
    </row>
    <row r="570" spans="1:10" x14ac:dyDescent="0.3">
      <c r="A570" s="26">
        <v>2012</v>
      </c>
      <c r="B570" s="27" t="s">
        <v>3060</v>
      </c>
      <c r="C570" s="27" t="s">
        <v>3061</v>
      </c>
      <c r="D570" s="27" t="s">
        <v>3062</v>
      </c>
      <c r="E570" s="27" t="s">
        <v>3063</v>
      </c>
      <c r="F570" s="27" t="s">
        <v>3034</v>
      </c>
      <c r="G570" s="27" t="s">
        <v>2999</v>
      </c>
      <c r="H570" s="28">
        <v>40909</v>
      </c>
      <c r="I570" s="29">
        <v>0</v>
      </c>
      <c r="J570" s="28" t="s">
        <v>3241</v>
      </c>
    </row>
    <row r="571" spans="1:10" x14ac:dyDescent="0.3">
      <c r="A571" s="26">
        <v>2012</v>
      </c>
      <c r="B571" s="27" t="s">
        <v>3064</v>
      </c>
      <c r="C571" s="27" t="s">
        <v>3065</v>
      </c>
      <c r="D571" s="27" t="s">
        <v>3066</v>
      </c>
      <c r="E571" s="27" t="s">
        <v>3025</v>
      </c>
      <c r="F571" s="27" t="s">
        <v>2825</v>
      </c>
      <c r="G571" s="27" t="s">
        <v>2826</v>
      </c>
      <c r="H571" s="28">
        <v>40909</v>
      </c>
      <c r="I571" s="29">
        <v>4.0129999999999999E-2</v>
      </c>
      <c r="J571" s="28" t="s">
        <v>3241</v>
      </c>
    </row>
    <row r="572" spans="1:10" x14ac:dyDescent="0.3">
      <c r="A572" s="26">
        <v>2012</v>
      </c>
      <c r="B572" s="27" t="s">
        <v>3064</v>
      </c>
      <c r="C572" s="27" t="s">
        <v>3065</v>
      </c>
      <c r="D572" s="27" t="s">
        <v>3067</v>
      </c>
      <c r="E572" s="27" t="s">
        <v>3025</v>
      </c>
      <c r="F572" s="27" t="s">
        <v>2825</v>
      </c>
      <c r="G572" s="27" t="s">
        <v>2826</v>
      </c>
      <c r="H572" s="28">
        <v>40909</v>
      </c>
      <c r="I572" s="29">
        <v>4.8849999999999998E-2</v>
      </c>
      <c r="J572" s="28" t="s">
        <v>3241</v>
      </c>
    </row>
    <row r="573" spans="1:10" x14ac:dyDescent="0.3">
      <c r="A573" s="26">
        <v>2012</v>
      </c>
      <c r="B573" s="27" t="s">
        <v>3068</v>
      </c>
      <c r="C573" s="27" t="s">
        <v>3069</v>
      </c>
      <c r="D573" s="27" t="s">
        <v>3068</v>
      </c>
      <c r="E573" s="27" t="s">
        <v>6117</v>
      </c>
      <c r="F573" s="27" t="s">
        <v>3034</v>
      </c>
      <c r="G573" s="27" t="s">
        <v>2923</v>
      </c>
      <c r="H573" s="28">
        <v>40909</v>
      </c>
      <c r="I573" s="29">
        <v>9.3073100000000011</v>
      </c>
      <c r="J573" s="28" t="s">
        <v>3241</v>
      </c>
    </row>
    <row r="574" spans="1:10" x14ac:dyDescent="0.3">
      <c r="A574" s="26">
        <v>2012</v>
      </c>
      <c r="B574" s="27" t="s">
        <v>3070</v>
      </c>
      <c r="C574" s="27" t="s">
        <v>3071</v>
      </c>
      <c r="D574" s="27" t="s">
        <v>3070</v>
      </c>
      <c r="E574" s="27" t="s">
        <v>6117</v>
      </c>
      <c r="F574" s="27" t="s">
        <v>2815</v>
      </c>
      <c r="G574" s="27" t="s">
        <v>2816</v>
      </c>
      <c r="H574" s="28">
        <v>40909</v>
      </c>
      <c r="I574" s="29">
        <v>1.0980999999999999E-2</v>
      </c>
      <c r="J574" s="28" t="s">
        <v>3241</v>
      </c>
    </row>
    <row r="575" spans="1:10" x14ac:dyDescent="0.3">
      <c r="A575" s="26">
        <v>2012</v>
      </c>
      <c r="B575" s="27" t="s">
        <v>3072</v>
      </c>
      <c r="C575" s="27" t="s">
        <v>3073</v>
      </c>
      <c r="D575" s="27" t="s">
        <v>3072</v>
      </c>
      <c r="E575" s="27" t="s">
        <v>6117</v>
      </c>
      <c r="F575" s="27" t="s">
        <v>3034</v>
      </c>
      <c r="G575" s="27" t="s">
        <v>3074</v>
      </c>
      <c r="H575" s="28">
        <v>40909</v>
      </c>
      <c r="I575" s="29">
        <v>1.137005</v>
      </c>
      <c r="J575" s="28" t="s">
        <v>3241</v>
      </c>
    </row>
    <row r="576" spans="1:10" x14ac:dyDescent="0.3">
      <c r="A576" s="26">
        <v>2012</v>
      </c>
      <c r="B576" s="27" t="s">
        <v>3075</v>
      </c>
      <c r="C576" s="27" t="s">
        <v>3076</v>
      </c>
      <c r="D576" s="27" t="s">
        <v>3075</v>
      </c>
      <c r="E576" s="27" t="s">
        <v>6117</v>
      </c>
      <c r="F576" s="27" t="s">
        <v>2815</v>
      </c>
      <c r="G576" s="27" t="s">
        <v>2816</v>
      </c>
      <c r="H576" s="28">
        <v>40909</v>
      </c>
      <c r="I576" s="29">
        <v>2.3283090000000004</v>
      </c>
      <c r="J576" s="28" t="s">
        <v>3241</v>
      </c>
    </row>
    <row r="577" spans="1:10" x14ac:dyDescent="0.3">
      <c r="A577" s="26">
        <v>2012</v>
      </c>
      <c r="B577" s="27" t="s">
        <v>3077</v>
      </c>
      <c r="C577" s="27" t="s">
        <v>3078</v>
      </c>
      <c r="D577" s="27" t="s">
        <v>3077</v>
      </c>
      <c r="E577" s="27" t="s">
        <v>3033</v>
      </c>
      <c r="F577" s="27" t="s">
        <v>2788</v>
      </c>
      <c r="G577" s="27" t="s">
        <v>2788</v>
      </c>
      <c r="H577" s="28">
        <v>40909</v>
      </c>
      <c r="I577" s="29">
        <v>1.8658999999999999E-2</v>
      </c>
      <c r="J577" s="28" t="s">
        <v>3241</v>
      </c>
    </row>
    <row r="578" spans="1:10" x14ac:dyDescent="0.3">
      <c r="A578" s="26">
        <v>2012</v>
      </c>
      <c r="B578" s="27" t="s">
        <v>3079</v>
      </c>
      <c r="C578" s="27" t="s">
        <v>3080</v>
      </c>
      <c r="D578" s="27" t="s">
        <v>3081</v>
      </c>
      <c r="E578" s="27" t="s">
        <v>3063</v>
      </c>
      <c r="F578" s="27" t="s">
        <v>2788</v>
      </c>
      <c r="G578" s="27" t="s">
        <v>2788</v>
      </c>
      <c r="H578" s="28">
        <v>40909</v>
      </c>
      <c r="I578" s="29">
        <v>2.0599999999999999E-4</v>
      </c>
      <c r="J578" s="28" t="s">
        <v>3241</v>
      </c>
    </row>
    <row r="579" spans="1:10" x14ac:dyDescent="0.3">
      <c r="A579" s="26">
        <v>2012</v>
      </c>
      <c r="B579" s="27" t="s">
        <v>3082</v>
      </c>
      <c r="C579" s="27" t="s">
        <v>3083</v>
      </c>
      <c r="D579" s="27" t="s">
        <v>3082</v>
      </c>
      <c r="E579" s="27" t="s">
        <v>6117</v>
      </c>
      <c r="F579" s="27" t="s">
        <v>2825</v>
      </c>
      <c r="G579" s="27" t="s">
        <v>2826</v>
      </c>
      <c r="H579" s="28">
        <v>40909</v>
      </c>
      <c r="I579" s="29">
        <v>9.1372199999999992</v>
      </c>
      <c r="J579" s="28" t="s">
        <v>3241</v>
      </c>
    </row>
    <row r="580" spans="1:10" x14ac:dyDescent="0.3">
      <c r="A580" s="26">
        <v>2012</v>
      </c>
      <c r="B580" s="27" t="s">
        <v>3084</v>
      </c>
      <c r="C580" s="27" t="s">
        <v>3085</v>
      </c>
      <c r="D580" s="27" t="s">
        <v>3086</v>
      </c>
      <c r="E580" s="27" t="s">
        <v>3025</v>
      </c>
      <c r="F580" s="27" t="s">
        <v>3087</v>
      </c>
      <c r="G580" s="27" t="s">
        <v>2788</v>
      </c>
      <c r="H580" s="28">
        <v>40909</v>
      </c>
      <c r="I580" s="29">
        <v>0</v>
      </c>
      <c r="J580" s="28" t="s">
        <v>3241</v>
      </c>
    </row>
    <row r="581" spans="1:10" x14ac:dyDescent="0.3">
      <c r="A581" s="26">
        <v>2012</v>
      </c>
      <c r="B581" s="27" t="s">
        <v>3084</v>
      </c>
      <c r="C581" s="27" t="s">
        <v>3085</v>
      </c>
      <c r="D581" s="27" t="s">
        <v>3088</v>
      </c>
      <c r="E581" s="27" t="s">
        <v>3025</v>
      </c>
      <c r="F581" s="27" t="s">
        <v>3087</v>
      </c>
      <c r="G581" s="27" t="s">
        <v>2788</v>
      </c>
      <c r="H581" s="28">
        <v>40909</v>
      </c>
      <c r="I581" s="29">
        <v>0.59419</v>
      </c>
      <c r="J581" s="28" t="s">
        <v>3241</v>
      </c>
    </row>
    <row r="582" spans="1:10" x14ac:dyDescent="0.3">
      <c r="A582" s="26">
        <v>2012</v>
      </c>
      <c r="B582" s="27" t="s">
        <v>3089</v>
      </c>
      <c r="C582" s="27" t="s">
        <v>3090</v>
      </c>
      <c r="D582" s="27" t="s">
        <v>3089</v>
      </c>
      <c r="E582" s="27" t="s">
        <v>6117</v>
      </c>
      <c r="F582" s="27" t="s">
        <v>2815</v>
      </c>
      <c r="G582" s="27" t="s">
        <v>2816</v>
      </c>
      <c r="H582" s="28">
        <v>40909</v>
      </c>
      <c r="I582" s="29">
        <v>2.5090169999999996</v>
      </c>
      <c r="J582" s="28" t="s">
        <v>3241</v>
      </c>
    </row>
    <row r="583" spans="1:10" x14ac:dyDescent="0.3">
      <c r="A583" s="26">
        <v>2012</v>
      </c>
      <c r="B583" s="27" t="s">
        <v>3136</v>
      </c>
      <c r="C583" s="27" t="s">
        <v>3137</v>
      </c>
      <c r="D583" s="27" t="s">
        <v>3138</v>
      </c>
      <c r="E583" s="27" t="s">
        <v>3025</v>
      </c>
      <c r="F583" s="27" t="s">
        <v>3087</v>
      </c>
      <c r="G583" s="27" t="s">
        <v>2788</v>
      </c>
      <c r="H583" s="28">
        <v>40909</v>
      </c>
      <c r="I583" s="29">
        <v>4.1149899999999997</v>
      </c>
      <c r="J583" s="28" t="s">
        <v>3241</v>
      </c>
    </row>
    <row r="584" spans="1:10" x14ac:dyDescent="0.3">
      <c r="A584" s="26">
        <v>2012</v>
      </c>
      <c r="B584" s="27" t="s">
        <v>3136</v>
      </c>
      <c r="C584" s="27" t="s">
        <v>3137</v>
      </c>
      <c r="D584" s="27" t="s">
        <v>3139</v>
      </c>
      <c r="E584" s="27" t="s">
        <v>3025</v>
      </c>
      <c r="F584" s="27" t="s">
        <v>3087</v>
      </c>
      <c r="G584" s="27" t="s">
        <v>2788</v>
      </c>
      <c r="H584" s="28">
        <v>40909</v>
      </c>
      <c r="I584" s="29">
        <v>4.4566400000000002</v>
      </c>
      <c r="J584" s="28" t="s">
        <v>3241</v>
      </c>
    </row>
    <row r="585" spans="1:10" x14ac:dyDescent="0.3">
      <c r="A585" s="26">
        <v>2012</v>
      </c>
      <c r="B585" s="27" t="s">
        <v>3091</v>
      </c>
      <c r="C585" s="27" t="s">
        <v>3092</v>
      </c>
      <c r="D585" s="27" t="s">
        <v>3093</v>
      </c>
      <c r="E585" s="27" t="s">
        <v>3063</v>
      </c>
      <c r="F585" s="27" t="s">
        <v>3094</v>
      </c>
      <c r="G585" s="27" t="s">
        <v>2965</v>
      </c>
      <c r="H585" s="28">
        <v>40909</v>
      </c>
      <c r="I585" s="29">
        <v>1.828022</v>
      </c>
      <c r="J585" s="28" t="s">
        <v>3241</v>
      </c>
    </row>
    <row r="586" spans="1:10" x14ac:dyDescent="0.3">
      <c r="A586" s="26">
        <v>2012</v>
      </c>
      <c r="B586" s="27" t="s">
        <v>3095</v>
      </c>
      <c r="C586" s="27" t="s">
        <v>3096</v>
      </c>
      <c r="D586" s="27" t="s">
        <v>3095</v>
      </c>
      <c r="E586" s="27" t="s">
        <v>6117</v>
      </c>
      <c r="F586" s="27" t="s">
        <v>3034</v>
      </c>
      <c r="G586" s="27" t="s">
        <v>2999</v>
      </c>
      <c r="H586" s="28">
        <v>40909</v>
      </c>
      <c r="I586" s="29">
        <v>7.3089840000000015</v>
      </c>
      <c r="J586" s="28" t="s">
        <v>3241</v>
      </c>
    </row>
    <row r="587" spans="1:10" x14ac:dyDescent="0.3">
      <c r="A587" s="26">
        <v>2012</v>
      </c>
      <c r="B587" s="27" t="s">
        <v>3097</v>
      </c>
      <c r="C587" s="27" t="s">
        <v>3098</v>
      </c>
      <c r="D587" s="27" t="s">
        <v>3097</v>
      </c>
      <c r="E587" s="27" t="s">
        <v>6117</v>
      </c>
      <c r="F587" s="27" t="s">
        <v>2825</v>
      </c>
      <c r="G587" s="27" t="s">
        <v>2850</v>
      </c>
      <c r="H587" s="28">
        <v>40909</v>
      </c>
      <c r="I587" s="29">
        <v>11.174526000000027</v>
      </c>
      <c r="J587" s="28" t="s">
        <v>3241</v>
      </c>
    </row>
    <row r="588" spans="1:10" x14ac:dyDescent="0.3">
      <c r="A588" s="26">
        <v>2012</v>
      </c>
      <c r="B588" s="27" t="s">
        <v>3132</v>
      </c>
      <c r="C588" s="27" t="s">
        <v>3133</v>
      </c>
      <c r="D588" s="27" t="s">
        <v>3132</v>
      </c>
      <c r="E588" s="27" t="s">
        <v>3033</v>
      </c>
      <c r="F588" s="27" t="s">
        <v>2807</v>
      </c>
      <c r="G588" s="27" t="s">
        <v>2812</v>
      </c>
      <c r="H588" s="28">
        <v>40909</v>
      </c>
      <c r="I588" s="29">
        <v>12.103580000000001</v>
      </c>
      <c r="J588" s="28" t="s">
        <v>3241</v>
      </c>
    </row>
    <row r="589" spans="1:10" x14ac:dyDescent="0.3">
      <c r="A589" s="26">
        <v>2012</v>
      </c>
      <c r="B589" s="27" t="s">
        <v>3134</v>
      </c>
      <c r="C589" s="27" t="s">
        <v>3135</v>
      </c>
      <c r="D589" s="27" t="s">
        <v>3134</v>
      </c>
      <c r="E589" s="27" t="s">
        <v>3033</v>
      </c>
      <c r="F589" s="27" t="s">
        <v>2807</v>
      </c>
      <c r="G589" s="27" t="s">
        <v>2812</v>
      </c>
      <c r="H589" s="28">
        <v>40909</v>
      </c>
      <c r="I589" s="29">
        <v>3.8605519999999993</v>
      </c>
      <c r="J589" s="28" t="s">
        <v>3241</v>
      </c>
    </row>
    <row r="590" spans="1:10" x14ac:dyDescent="0.3">
      <c r="A590" s="26">
        <v>2012</v>
      </c>
      <c r="B590" s="27" t="s">
        <v>3099</v>
      </c>
      <c r="C590" s="27" t="s">
        <v>3100</v>
      </c>
      <c r="D590" s="27" t="s">
        <v>3099</v>
      </c>
      <c r="E590" s="27" t="s">
        <v>6117</v>
      </c>
      <c r="F590" s="27" t="s">
        <v>2815</v>
      </c>
      <c r="G590" s="27" t="s">
        <v>2816</v>
      </c>
      <c r="H590" s="28">
        <v>40909</v>
      </c>
      <c r="I590" s="29">
        <v>2.5718899999999998</v>
      </c>
      <c r="J590" s="28" t="s">
        <v>3241</v>
      </c>
    </row>
    <row r="591" spans="1:10" x14ac:dyDescent="0.3">
      <c r="A591" s="26">
        <v>2012</v>
      </c>
      <c r="B591" s="27" t="s">
        <v>3101</v>
      </c>
      <c r="C591" s="27" t="s">
        <v>3102</v>
      </c>
      <c r="D591" s="27" t="s">
        <v>3101</v>
      </c>
      <c r="E591" s="27" t="s">
        <v>6117</v>
      </c>
      <c r="F591" s="27" t="s">
        <v>3034</v>
      </c>
      <c r="G591" s="27" t="s">
        <v>3074</v>
      </c>
      <c r="H591" s="28">
        <v>40909</v>
      </c>
      <c r="I591" s="29">
        <v>10.987125000000004</v>
      </c>
      <c r="J591" s="28" t="s">
        <v>3241</v>
      </c>
    </row>
    <row r="592" spans="1:10" x14ac:dyDescent="0.3">
      <c r="A592" s="26">
        <v>2012</v>
      </c>
      <c r="B592" s="27" t="s">
        <v>3103</v>
      </c>
      <c r="C592" s="27" t="s">
        <v>3104</v>
      </c>
      <c r="D592" s="27" t="s">
        <v>3103</v>
      </c>
      <c r="E592" s="27" t="s">
        <v>6117</v>
      </c>
      <c r="F592" s="27" t="s">
        <v>3034</v>
      </c>
      <c r="G592" s="27" t="s">
        <v>2923</v>
      </c>
      <c r="H592" s="28">
        <v>40909</v>
      </c>
      <c r="I592" s="29">
        <v>2.7386369999999993</v>
      </c>
      <c r="J592" s="28" t="s">
        <v>3241</v>
      </c>
    </row>
    <row r="593" spans="1:10" x14ac:dyDescent="0.3">
      <c r="A593" s="26">
        <v>2012</v>
      </c>
      <c r="B593" s="27" t="s">
        <v>3105</v>
      </c>
      <c r="C593" s="27" t="s">
        <v>3106</v>
      </c>
      <c r="D593" s="27" t="s">
        <v>3105</v>
      </c>
      <c r="E593" s="27" t="s">
        <v>6117</v>
      </c>
      <c r="F593" s="27" t="s">
        <v>2798</v>
      </c>
      <c r="G593" s="27" t="s">
        <v>2803</v>
      </c>
      <c r="H593" s="28">
        <v>40909</v>
      </c>
      <c r="I593" s="29">
        <v>0</v>
      </c>
      <c r="J593" s="28" t="s">
        <v>3241</v>
      </c>
    </row>
    <row r="594" spans="1:10" x14ac:dyDescent="0.3">
      <c r="A594" s="26">
        <v>2012</v>
      </c>
      <c r="B594" s="27" t="s">
        <v>3123</v>
      </c>
      <c r="C594" s="27" t="s">
        <v>3124</v>
      </c>
      <c r="D594" s="27" t="s">
        <v>3125</v>
      </c>
      <c r="E594" s="27" t="s">
        <v>3025</v>
      </c>
      <c r="F594" s="27" t="s">
        <v>2825</v>
      </c>
      <c r="G594" s="27" t="s">
        <v>2850</v>
      </c>
      <c r="H594" s="28">
        <v>40909</v>
      </c>
      <c r="I594" s="29">
        <v>0</v>
      </c>
      <c r="J594" s="28" t="s">
        <v>3241</v>
      </c>
    </row>
    <row r="595" spans="1:10" x14ac:dyDescent="0.3">
      <c r="A595" s="26">
        <v>2012</v>
      </c>
      <c r="B595" s="27" t="s">
        <v>3107</v>
      </c>
      <c r="C595" s="27" t="s">
        <v>3108</v>
      </c>
      <c r="D595" s="27" t="s">
        <v>3108</v>
      </c>
      <c r="E595" s="27" t="s">
        <v>6117</v>
      </c>
      <c r="F595" s="27" t="s">
        <v>3026</v>
      </c>
      <c r="G595" s="27" t="s">
        <v>2936</v>
      </c>
      <c r="H595" s="28">
        <v>40909</v>
      </c>
      <c r="I595" s="29">
        <v>0</v>
      </c>
      <c r="J595" s="28" t="s">
        <v>3241</v>
      </c>
    </row>
    <row r="596" spans="1:10" x14ac:dyDescent="0.3">
      <c r="A596" s="26">
        <v>2012</v>
      </c>
      <c r="B596" s="27" t="s">
        <v>3140</v>
      </c>
      <c r="C596" s="27" t="s">
        <v>3141</v>
      </c>
      <c r="D596" s="27" t="s">
        <v>3140</v>
      </c>
      <c r="E596" s="27" t="s">
        <v>6117</v>
      </c>
      <c r="F596" s="27" t="s">
        <v>3142</v>
      </c>
      <c r="G596" s="27" t="s">
        <v>2850</v>
      </c>
      <c r="H596" s="28">
        <v>40909</v>
      </c>
      <c r="I596" s="29">
        <v>7.0760000000000024E-3</v>
      </c>
      <c r="J596" s="28" t="s">
        <v>3241</v>
      </c>
    </row>
    <row r="597" spans="1:10" x14ac:dyDescent="0.3">
      <c r="A597" s="26">
        <v>2012</v>
      </c>
      <c r="B597" s="27" t="s">
        <v>3109</v>
      </c>
      <c r="C597" s="27" t="s">
        <v>3110</v>
      </c>
      <c r="D597" s="27" t="s">
        <v>3109</v>
      </c>
      <c r="E597" s="27" t="s">
        <v>3111</v>
      </c>
      <c r="F597" s="27" t="s">
        <v>2825</v>
      </c>
      <c r="G597" s="27" t="s">
        <v>2850</v>
      </c>
      <c r="H597" s="28">
        <v>40909</v>
      </c>
      <c r="I597" s="29">
        <v>0.22582599999999997</v>
      </c>
      <c r="J597" s="28" t="s">
        <v>3241</v>
      </c>
    </row>
    <row r="598" spans="1:10" x14ac:dyDescent="0.3">
      <c r="A598" s="26">
        <v>2012</v>
      </c>
      <c r="B598" s="27" t="s">
        <v>3112</v>
      </c>
      <c r="C598" s="27" t="s">
        <v>3113</v>
      </c>
      <c r="D598" s="27" t="s">
        <v>3112</v>
      </c>
      <c r="E598" s="27" t="s">
        <v>6117</v>
      </c>
      <c r="F598" s="27" t="s">
        <v>2825</v>
      </c>
      <c r="G598" s="27" t="s">
        <v>2826</v>
      </c>
      <c r="H598" s="28">
        <v>40909</v>
      </c>
      <c r="I598" s="29">
        <v>1.8774849999999996</v>
      </c>
      <c r="J598" s="28" t="s">
        <v>3241</v>
      </c>
    </row>
    <row r="599" spans="1:10" x14ac:dyDescent="0.3">
      <c r="A599" s="26">
        <v>2012</v>
      </c>
      <c r="B599" s="27" t="s">
        <v>3114</v>
      </c>
      <c r="C599" s="27" t="s">
        <v>3115</v>
      </c>
      <c r="D599" s="27" t="s">
        <v>3116</v>
      </c>
      <c r="E599" s="27" t="s">
        <v>3025</v>
      </c>
      <c r="F599" s="27" t="s">
        <v>3026</v>
      </c>
      <c r="G599" s="27" t="s">
        <v>2788</v>
      </c>
      <c r="H599" s="28">
        <v>40909</v>
      </c>
      <c r="I599" s="29">
        <v>0</v>
      </c>
      <c r="J599" s="28" t="s">
        <v>3241</v>
      </c>
    </row>
    <row r="600" spans="1:10" x14ac:dyDescent="0.3">
      <c r="A600" s="26">
        <v>2012</v>
      </c>
      <c r="B600" s="27" t="s">
        <v>3117</v>
      </c>
      <c r="C600" s="27" t="s">
        <v>3118</v>
      </c>
      <c r="D600" s="27" t="s">
        <v>3117</v>
      </c>
      <c r="E600" s="27" t="s">
        <v>6117</v>
      </c>
      <c r="F600" s="27" t="s">
        <v>2815</v>
      </c>
      <c r="G600" s="27" t="s">
        <v>2816</v>
      </c>
      <c r="H600" s="28">
        <v>40909</v>
      </c>
      <c r="I600" s="29">
        <v>4.410952</v>
      </c>
      <c r="J600" s="28" t="s">
        <v>3241</v>
      </c>
    </row>
    <row r="601" spans="1:10" x14ac:dyDescent="0.3">
      <c r="A601" s="26">
        <v>2012</v>
      </c>
      <c r="B601" s="27" t="s">
        <v>3129</v>
      </c>
      <c r="C601" s="27" t="s">
        <v>3130</v>
      </c>
      <c r="D601" s="27" t="s">
        <v>3131</v>
      </c>
      <c r="E601" s="27" t="s">
        <v>3063</v>
      </c>
      <c r="F601" s="27" t="s">
        <v>3034</v>
      </c>
      <c r="G601" s="27" t="s">
        <v>2840</v>
      </c>
      <c r="H601" s="28">
        <v>40909</v>
      </c>
      <c r="I601" s="29">
        <v>1.2116E-2</v>
      </c>
      <c r="J601" s="28" t="s">
        <v>3241</v>
      </c>
    </row>
    <row r="602" spans="1:10" x14ac:dyDescent="0.3">
      <c r="A602" s="26">
        <v>2012</v>
      </c>
      <c r="B602" s="27" t="s">
        <v>3126</v>
      </c>
      <c r="C602" s="27" t="s">
        <v>3127</v>
      </c>
      <c r="D602" s="27" t="s">
        <v>3128</v>
      </c>
      <c r="E602" s="27" t="s">
        <v>3025</v>
      </c>
      <c r="F602" s="27" t="s">
        <v>3026</v>
      </c>
      <c r="G602" s="27" t="s">
        <v>2936</v>
      </c>
      <c r="H602" s="28">
        <v>40909</v>
      </c>
      <c r="I602" s="29">
        <v>0</v>
      </c>
      <c r="J602" s="28" t="s">
        <v>3241</v>
      </c>
    </row>
    <row r="603" spans="1:10" x14ac:dyDescent="0.3">
      <c r="A603" s="26">
        <v>2012</v>
      </c>
      <c r="B603" s="27" t="s">
        <v>3119</v>
      </c>
      <c r="C603" s="27" t="s">
        <v>3120</v>
      </c>
      <c r="D603" s="27" t="s">
        <v>3119</v>
      </c>
      <c r="E603" s="27" t="s">
        <v>6117</v>
      </c>
      <c r="F603" s="27" t="s">
        <v>3034</v>
      </c>
      <c r="G603" s="27" t="s">
        <v>2840</v>
      </c>
      <c r="H603" s="28">
        <v>40909</v>
      </c>
      <c r="I603" s="29">
        <v>4.4309250000000002</v>
      </c>
      <c r="J603" s="28" t="s">
        <v>3241</v>
      </c>
    </row>
    <row r="604" spans="1:10" x14ac:dyDescent="0.3">
      <c r="A604" s="26">
        <v>2012</v>
      </c>
      <c r="B604" s="27" t="s">
        <v>3121</v>
      </c>
      <c r="C604" s="27" t="s">
        <v>3122</v>
      </c>
      <c r="D604" s="27" t="s">
        <v>3121</v>
      </c>
      <c r="E604" s="27" t="s">
        <v>6117</v>
      </c>
      <c r="F604" s="27" t="s">
        <v>2825</v>
      </c>
      <c r="G604" s="27" t="s">
        <v>2850</v>
      </c>
      <c r="H604" s="28">
        <v>40909</v>
      </c>
      <c r="I604" s="29">
        <v>25.983285000000009</v>
      </c>
      <c r="J604" s="28" t="s">
        <v>3241</v>
      </c>
    </row>
    <row r="605" spans="1:10" x14ac:dyDescent="0.3">
      <c r="A605" s="26">
        <v>2012</v>
      </c>
      <c r="B605" s="27" t="s">
        <v>3022</v>
      </c>
      <c r="C605" s="27" t="s">
        <v>3023</v>
      </c>
      <c r="D605" s="27" t="s">
        <v>3024</v>
      </c>
      <c r="E605" s="27" t="s">
        <v>3025</v>
      </c>
      <c r="F605" s="27" t="s">
        <v>3026</v>
      </c>
      <c r="G605" s="27" t="s">
        <v>2788</v>
      </c>
      <c r="H605" s="28">
        <v>40940</v>
      </c>
      <c r="I605" s="29">
        <v>0</v>
      </c>
      <c r="J605" s="28" t="s">
        <v>3241</v>
      </c>
    </row>
    <row r="606" spans="1:10" x14ac:dyDescent="0.3">
      <c r="A606" s="26">
        <v>2012</v>
      </c>
      <c r="B606" s="27" t="s">
        <v>3022</v>
      </c>
      <c r="C606" s="27" t="s">
        <v>3023</v>
      </c>
      <c r="D606" s="27" t="s">
        <v>3027</v>
      </c>
      <c r="E606" s="27" t="s">
        <v>3025</v>
      </c>
      <c r="F606" s="27" t="s">
        <v>3026</v>
      </c>
      <c r="G606" s="27" t="s">
        <v>2788</v>
      </c>
      <c r="H606" s="28">
        <v>40940</v>
      </c>
      <c r="I606" s="29">
        <v>0</v>
      </c>
      <c r="J606" s="28" t="s">
        <v>3241</v>
      </c>
    </row>
    <row r="607" spans="1:10" x14ac:dyDescent="0.3">
      <c r="A607" s="26">
        <v>2012</v>
      </c>
      <c r="B607" s="27" t="s">
        <v>3028</v>
      </c>
      <c r="C607" s="27" t="s">
        <v>3029</v>
      </c>
      <c r="D607" s="27" t="s">
        <v>3028</v>
      </c>
      <c r="E607" s="27" t="s">
        <v>6117</v>
      </c>
      <c r="F607" s="27" t="s">
        <v>3030</v>
      </c>
      <c r="G607" s="27" t="s">
        <v>2812</v>
      </c>
      <c r="H607" s="28">
        <v>40940</v>
      </c>
      <c r="I607" s="29">
        <v>8.7137109999999929</v>
      </c>
      <c r="J607" s="28" t="s">
        <v>3241</v>
      </c>
    </row>
    <row r="608" spans="1:10" x14ac:dyDescent="0.3">
      <c r="A608" s="26">
        <v>2012</v>
      </c>
      <c r="B608" s="27" t="s">
        <v>3031</v>
      </c>
      <c r="C608" s="27" t="s">
        <v>3032</v>
      </c>
      <c r="D608" s="27" t="s">
        <v>3031</v>
      </c>
      <c r="E608" s="27" t="s">
        <v>3033</v>
      </c>
      <c r="F608" s="27" t="s">
        <v>3034</v>
      </c>
      <c r="G608" s="27" t="s">
        <v>2821</v>
      </c>
      <c r="H608" s="28">
        <v>40940</v>
      </c>
      <c r="I608" s="29">
        <v>1.3981740000000002</v>
      </c>
      <c r="J608" s="28" t="s">
        <v>3241</v>
      </c>
    </row>
    <row r="609" spans="1:10" x14ac:dyDescent="0.3">
      <c r="A609" s="26">
        <v>2012</v>
      </c>
      <c r="B609" s="27" t="s">
        <v>3035</v>
      </c>
      <c r="C609" s="27" t="s">
        <v>3036</v>
      </c>
      <c r="D609" s="27" t="s">
        <v>3035</v>
      </c>
      <c r="E609" s="27" t="s">
        <v>6117</v>
      </c>
      <c r="F609" s="27" t="s">
        <v>2825</v>
      </c>
      <c r="G609" s="27" t="s">
        <v>2826</v>
      </c>
      <c r="H609" s="28">
        <v>40940</v>
      </c>
      <c r="I609" s="29">
        <v>0</v>
      </c>
      <c r="J609" s="28" t="s">
        <v>3241</v>
      </c>
    </row>
    <row r="610" spans="1:10" x14ac:dyDescent="0.3">
      <c r="A610" s="26">
        <v>2012</v>
      </c>
      <c r="B610" s="27" t="s">
        <v>3037</v>
      </c>
      <c r="C610" s="27" t="s">
        <v>3038</v>
      </c>
      <c r="D610" s="27" t="s">
        <v>3037</v>
      </c>
      <c r="E610" s="27" t="s">
        <v>6117</v>
      </c>
      <c r="F610" s="27" t="s">
        <v>3034</v>
      </c>
      <c r="G610" s="27" t="s">
        <v>2999</v>
      </c>
      <c r="H610" s="28">
        <v>40940</v>
      </c>
      <c r="I610" s="29">
        <v>2.79358</v>
      </c>
      <c r="J610" s="28" t="s">
        <v>3241</v>
      </c>
    </row>
    <row r="611" spans="1:10" x14ac:dyDescent="0.3">
      <c r="A611" s="26">
        <v>2012</v>
      </c>
      <c r="B611" s="27" t="s">
        <v>3039</v>
      </c>
      <c r="C611" s="27" t="s">
        <v>3040</v>
      </c>
      <c r="D611" s="27" t="s">
        <v>3039</v>
      </c>
      <c r="E611" s="27" t="s">
        <v>6117</v>
      </c>
      <c r="F611" s="27" t="s">
        <v>2815</v>
      </c>
      <c r="G611" s="27" t="s">
        <v>2816</v>
      </c>
      <c r="H611" s="28">
        <v>40940</v>
      </c>
      <c r="I611" s="29">
        <v>0.77181000000000011</v>
      </c>
      <c r="J611" s="28" t="s">
        <v>3241</v>
      </c>
    </row>
    <row r="612" spans="1:10" x14ac:dyDescent="0.3">
      <c r="A612" s="26">
        <v>2012</v>
      </c>
      <c r="B612" s="27" t="s">
        <v>3041</v>
      </c>
      <c r="C612" s="27" t="s">
        <v>3042</v>
      </c>
      <c r="D612" s="27" t="s">
        <v>3041</v>
      </c>
      <c r="E612" s="27" t="s">
        <v>6117</v>
      </c>
      <c r="F612" s="27" t="s">
        <v>2825</v>
      </c>
      <c r="G612" s="27" t="s">
        <v>2826</v>
      </c>
      <c r="H612" s="28">
        <v>40940</v>
      </c>
      <c r="I612" s="29">
        <v>5.3927289999999983</v>
      </c>
      <c r="J612" s="28" t="s">
        <v>3241</v>
      </c>
    </row>
    <row r="613" spans="1:10" x14ac:dyDescent="0.3">
      <c r="A613" s="26">
        <v>2012</v>
      </c>
      <c r="B613" s="27" t="s">
        <v>3043</v>
      </c>
      <c r="C613" s="27" t="s">
        <v>3044</v>
      </c>
      <c r="D613" s="27" t="s">
        <v>3043</v>
      </c>
      <c r="E613" s="27" t="s">
        <v>6117</v>
      </c>
      <c r="F613" s="27" t="s">
        <v>2815</v>
      </c>
      <c r="G613" s="27" t="s">
        <v>2816</v>
      </c>
      <c r="H613" s="28">
        <v>40940</v>
      </c>
      <c r="I613" s="29">
        <v>2.6139559999999995</v>
      </c>
      <c r="J613" s="28" t="s">
        <v>3241</v>
      </c>
    </row>
    <row r="614" spans="1:10" x14ac:dyDescent="0.3">
      <c r="A614" s="26">
        <v>2012</v>
      </c>
      <c r="B614" s="27" t="s">
        <v>3045</v>
      </c>
      <c r="C614" s="27" t="s">
        <v>3046</v>
      </c>
      <c r="D614" s="27" t="s">
        <v>3045</v>
      </c>
      <c r="E614" s="27" t="s">
        <v>6117</v>
      </c>
      <c r="F614" s="27" t="s">
        <v>2815</v>
      </c>
      <c r="G614" s="27" t="s">
        <v>2816</v>
      </c>
      <c r="H614" s="28">
        <v>40940</v>
      </c>
      <c r="I614" s="29">
        <v>7.8197000000000003E-2</v>
      </c>
      <c r="J614" s="28" t="s">
        <v>3241</v>
      </c>
    </row>
    <row r="615" spans="1:10" x14ac:dyDescent="0.3">
      <c r="A615" s="26">
        <v>2012</v>
      </c>
      <c r="B615" s="27" t="s">
        <v>3143</v>
      </c>
      <c r="C615" s="27" t="s">
        <v>3144</v>
      </c>
      <c r="D615" s="27" t="s">
        <v>3143</v>
      </c>
      <c r="E615" s="27" t="s">
        <v>6117</v>
      </c>
      <c r="F615" s="27" t="s">
        <v>3145</v>
      </c>
      <c r="G615" s="27" t="s">
        <v>2803</v>
      </c>
      <c r="H615" s="28">
        <v>40940</v>
      </c>
      <c r="I615" s="29">
        <v>1.1280320000000006</v>
      </c>
      <c r="J615" s="28" t="s">
        <v>3241</v>
      </c>
    </row>
    <row r="616" spans="1:10" x14ac:dyDescent="0.3">
      <c r="A616" s="26">
        <v>2012</v>
      </c>
      <c r="B616" s="27" t="s">
        <v>3146</v>
      </c>
      <c r="C616" s="27" t="s">
        <v>3147</v>
      </c>
      <c r="D616" s="27" t="s">
        <v>3146</v>
      </c>
      <c r="E616" s="27" t="s">
        <v>6117</v>
      </c>
      <c r="F616" s="27" t="s">
        <v>3145</v>
      </c>
      <c r="G616" s="27" t="s">
        <v>2803</v>
      </c>
      <c r="H616" s="28">
        <v>40940</v>
      </c>
      <c r="I616" s="29">
        <v>1.1059480000000006</v>
      </c>
      <c r="J616" s="28" t="s">
        <v>3241</v>
      </c>
    </row>
    <row r="617" spans="1:10" x14ac:dyDescent="0.3">
      <c r="A617" s="26">
        <v>2012</v>
      </c>
      <c r="B617" s="27" t="s">
        <v>3047</v>
      </c>
      <c r="C617" s="27" t="s">
        <v>3048</v>
      </c>
      <c r="D617" s="27" t="s">
        <v>3047</v>
      </c>
      <c r="E617" s="27" t="s">
        <v>6117</v>
      </c>
      <c r="F617" s="27" t="s">
        <v>2825</v>
      </c>
      <c r="G617" s="27" t="s">
        <v>2826</v>
      </c>
      <c r="H617" s="28">
        <v>40940</v>
      </c>
      <c r="I617" s="29">
        <v>2.7645609999999992</v>
      </c>
      <c r="J617" s="28" t="s">
        <v>3241</v>
      </c>
    </row>
    <row r="618" spans="1:10" x14ac:dyDescent="0.3">
      <c r="A618" s="26">
        <v>2012</v>
      </c>
      <c r="B618" s="27" t="s">
        <v>3049</v>
      </c>
      <c r="C618" s="27" t="s">
        <v>3050</v>
      </c>
      <c r="D618" s="27" t="s">
        <v>3049</v>
      </c>
      <c r="E618" s="27" t="s">
        <v>6117</v>
      </c>
      <c r="F618" s="27" t="s">
        <v>2825</v>
      </c>
      <c r="G618" s="27" t="s">
        <v>2850</v>
      </c>
      <c r="H618" s="28">
        <v>40940</v>
      </c>
      <c r="I618" s="29">
        <v>1.6477320000000004</v>
      </c>
      <c r="J618" s="28" t="s">
        <v>3241</v>
      </c>
    </row>
    <row r="619" spans="1:10" x14ac:dyDescent="0.3">
      <c r="A619" s="26">
        <v>2012</v>
      </c>
      <c r="B619" s="27" t="s">
        <v>3051</v>
      </c>
      <c r="C619" s="27" t="s">
        <v>3051</v>
      </c>
      <c r="D619" s="27" t="s">
        <v>3051</v>
      </c>
      <c r="E619" s="27" t="s">
        <v>6118</v>
      </c>
      <c r="F619" s="27" t="s">
        <v>3051</v>
      </c>
      <c r="G619" s="27" t="s">
        <v>3051</v>
      </c>
      <c r="H619" s="28">
        <v>40940</v>
      </c>
      <c r="I619" s="29">
        <v>10058.657590000001</v>
      </c>
      <c r="J619" s="28" t="s">
        <v>3241</v>
      </c>
    </row>
    <row r="620" spans="1:10" x14ac:dyDescent="0.3">
      <c r="A620" s="26">
        <v>2012</v>
      </c>
      <c r="B620" s="27" t="s">
        <v>3052</v>
      </c>
      <c r="C620" s="27" t="s">
        <v>3053</v>
      </c>
      <c r="D620" s="27" t="s">
        <v>3052</v>
      </c>
      <c r="E620" s="27" t="s">
        <v>3033</v>
      </c>
      <c r="F620" s="27" t="s">
        <v>2807</v>
      </c>
      <c r="G620" s="27" t="s">
        <v>2812</v>
      </c>
      <c r="H620" s="28">
        <v>40940</v>
      </c>
      <c r="I620" s="29">
        <v>1.8443329999999996</v>
      </c>
      <c r="J620" s="28" t="s">
        <v>3241</v>
      </c>
    </row>
    <row r="621" spans="1:10" x14ac:dyDescent="0.3">
      <c r="A621" s="26">
        <v>2012</v>
      </c>
      <c r="B621" s="27" t="s">
        <v>3054</v>
      </c>
      <c r="C621" s="27" t="s">
        <v>3055</v>
      </c>
      <c r="D621" s="27" t="s">
        <v>3054</v>
      </c>
      <c r="E621" s="27" t="s">
        <v>6117</v>
      </c>
      <c r="F621" s="27" t="s">
        <v>3034</v>
      </c>
      <c r="G621" s="27" t="s">
        <v>2999</v>
      </c>
      <c r="H621" s="28">
        <v>40940</v>
      </c>
      <c r="I621" s="29">
        <v>1.1661290000000002</v>
      </c>
      <c r="J621" s="28" t="s">
        <v>3241</v>
      </c>
    </row>
    <row r="622" spans="1:10" x14ac:dyDescent="0.3">
      <c r="A622" s="26">
        <v>2012</v>
      </c>
      <c r="B622" s="27" t="s">
        <v>3056</v>
      </c>
      <c r="C622" s="27" t="s">
        <v>3057</v>
      </c>
      <c r="D622" s="27" t="s">
        <v>3056</v>
      </c>
      <c r="E622" s="27" t="s">
        <v>6117</v>
      </c>
      <c r="F622" s="27" t="s">
        <v>2825</v>
      </c>
      <c r="G622" s="27" t="s">
        <v>2826</v>
      </c>
      <c r="H622" s="28">
        <v>40940</v>
      </c>
      <c r="I622" s="29">
        <v>4.2092879999999999</v>
      </c>
      <c r="J622" s="28" t="s">
        <v>3241</v>
      </c>
    </row>
    <row r="623" spans="1:10" x14ac:dyDescent="0.3">
      <c r="A623" s="26">
        <v>2012</v>
      </c>
      <c r="B623" s="27" t="s">
        <v>3058</v>
      </c>
      <c r="C623" s="27" t="s">
        <v>3059</v>
      </c>
      <c r="D623" s="27" t="s">
        <v>3058</v>
      </c>
      <c r="E623" s="27" t="s">
        <v>6117</v>
      </c>
      <c r="F623" s="27" t="s">
        <v>2815</v>
      </c>
      <c r="G623" s="27" t="s">
        <v>2816</v>
      </c>
      <c r="H623" s="28">
        <v>40940</v>
      </c>
      <c r="I623" s="29">
        <v>2.5025750000000007</v>
      </c>
      <c r="J623" s="28" t="s">
        <v>3241</v>
      </c>
    </row>
    <row r="624" spans="1:10" x14ac:dyDescent="0.3">
      <c r="A624" s="26">
        <v>2012</v>
      </c>
      <c r="B624" s="27" t="s">
        <v>3060</v>
      </c>
      <c r="C624" s="27" t="s">
        <v>3061</v>
      </c>
      <c r="D624" s="27" t="s">
        <v>3062</v>
      </c>
      <c r="E624" s="27" t="s">
        <v>3063</v>
      </c>
      <c r="F624" s="27" t="s">
        <v>3034</v>
      </c>
      <c r="G624" s="27" t="s">
        <v>2999</v>
      </c>
      <c r="H624" s="28">
        <v>40940</v>
      </c>
      <c r="I624" s="29">
        <v>0</v>
      </c>
      <c r="J624" s="28" t="s">
        <v>3241</v>
      </c>
    </row>
    <row r="625" spans="1:10" x14ac:dyDescent="0.3">
      <c r="A625" s="26">
        <v>2012</v>
      </c>
      <c r="B625" s="27" t="s">
        <v>3064</v>
      </c>
      <c r="C625" s="27" t="s">
        <v>3065</v>
      </c>
      <c r="D625" s="27" t="s">
        <v>3066</v>
      </c>
      <c r="E625" s="27" t="s">
        <v>3025</v>
      </c>
      <c r="F625" s="27" t="s">
        <v>2825</v>
      </c>
      <c r="G625" s="27" t="s">
        <v>2826</v>
      </c>
      <c r="H625" s="28">
        <v>40940</v>
      </c>
      <c r="I625" s="29">
        <v>0.11312999999999999</v>
      </c>
      <c r="J625" s="28" t="s">
        <v>3241</v>
      </c>
    </row>
    <row r="626" spans="1:10" x14ac:dyDescent="0.3">
      <c r="A626" s="26">
        <v>2012</v>
      </c>
      <c r="B626" s="27" t="s">
        <v>3064</v>
      </c>
      <c r="C626" s="27" t="s">
        <v>3065</v>
      </c>
      <c r="D626" s="27" t="s">
        <v>3067</v>
      </c>
      <c r="E626" s="27" t="s">
        <v>3025</v>
      </c>
      <c r="F626" s="27" t="s">
        <v>2825</v>
      </c>
      <c r="G626" s="27" t="s">
        <v>2826</v>
      </c>
      <c r="H626" s="28">
        <v>40940</v>
      </c>
      <c r="I626" s="29">
        <v>0.13016</v>
      </c>
      <c r="J626" s="28" t="s">
        <v>3241</v>
      </c>
    </row>
    <row r="627" spans="1:10" x14ac:dyDescent="0.3">
      <c r="A627" s="26">
        <v>2012</v>
      </c>
      <c r="B627" s="27" t="s">
        <v>3068</v>
      </c>
      <c r="C627" s="27" t="s">
        <v>3069</v>
      </c>
      <c r="D627" s="27" t="s">
        <v>3068</v>
      </c>
      <c r="E627" s="27" t="s">
        <v>6117</v>
      </c>
      <c r="F627" s="27" t="s">
        <v>3034</v>
      </c>
      <c r="G627" s="27" t="s">
        <v>2923</v>
      </c>
      <c r="H627" s="28">
        <v>40940</v>
      </c>
      <c r="I627" s="29">
        <v>9.5272480000000002</v>
      </c>
      <c r="J627" s="28" t="s">
        <v>3241</v>
      </c>
    </row>
    <row r="628" spans="1:10" x14ac:dyDescent="0.3">
      <c r="A628" s="26">
        <v>2012</v>
      </c>
      <c r="B628" s="27" t="s">
        <v>3070</v>
      </c>
      <c r="C628" s="27" t="s">
        <v>3071</v>
      </c>
      <c r="D628" s="27" t="s">
        <v>3070</v>
      </c>
      <c r="E628" s="27" t="s">
        <v>6117</v>
      </c>
      <c r="F628" s="27" t="s">
        <v>2815</v>
      </c>
      <c r="G628" s="27" t="s">
        <v>2816</v>
      </c>
      <c r="H628" s="28">
        <v>40940</v>
      </c>
      <c r="I628" s="29">
        <v>4.4758999999999993E-2</v>
      </c>
      <c r="J628" s="28" t="s">
        <v>3241</v>
      </c>
    </row>
    <row r="629" spans="1:10" x14ac:dyDescent="0.3">
      <c r="A629" s="26">
        <v>2012</v>
      </c>
      <c r="B629" s="27" t="s">
        <v>3072</v>
      </c>
      <c r="C629" s="27" t="s">
        <v>3073</v>
      </c>
      <c r="D629" s="27" t="s">
        <v>3072</v>
      </c>
      <c r="E629" s="27" t="s">
        <v>6117</v>
      </c>
      <c r="F629" s="27" t="s">
        <v>3034</v>
      </c>
      <c r="G629" s="27" t="s">
        <v>3074</v>
      </c>
      <c r="H629" s="28">
        <v>40940</v>
      </c>
      <c r="I629" s="29">
        <v>1.1682070000000002</v>
      </c>
      <c r="J629" s="28" t="s">
        <v>3241</v>
      </c>
    </row>
    <row r="630" spans="1:10" x14ac:dyDescent="0.3">
      <c r="A630" s="26">
        <v>2012</v>
      </c>
      <c r="B630" s="27" t="s">
        <v>3075</v>
      </c>
      <c r="C630" s="27" t="s">
        <v>3076</v>
      </c>
      <c r="D630" s="27" t="s">
        <v>3075</v>
      </c>
      <c r="E630" s="27" t="s">
        <v>6117</v>
      </c>
      <c r="F630" s="27" t="s">
        <v>2815</v>
      </c>
      <c r="G630" s="27" t="s">
        <v>2816</v>
      </c>
      <c r="H630" s="28">
        <v>40940</v>
      </c>
      <c r="I630" s="29">
        <v>0.90922700000000012</v>
      </c>
      <c r="J630" s="28" t="s">
        <v>3241</v>
      </c>
    </row>
    <row r="631" spans="1:10" x14ac:dyDescent="0.3">
      <c r="A631" s="26">
        <v>2012</v>
      </c>
      <c r="B631" s="27" t="s">
        <v>3077</v>
      </c>
      <c r="C631" s="27" t="s">
        <v>3078</v>
      </c>
      <c r="D631" s="27" t="s">
        <v>3077</v>
      </c>
      <c r="E631" s="27" t="s">
        <v>3033</v>
      </c>
      <c r="F631" s="27" t="s">
        <v>2788</v>
      </c>
      <c r="G631" s="27" t="s">
        <v>2788</v>
      </c>
      <c r="H631" s="28">
        <v>40940</v>
      </c>
      <c r="I631" s="29">
        <v>9.7409999999999997E-3</v>
      </c>
      <c r="J631" s="28" t="s">
        <v>3241</v>
      </c>
    </row>
    <row r="632" spans="1:10" x14ac:dyDescent="0.3">
      <c r="A632" s="26">
        <v>2012</v>
      </c>
      <c r="B632" s="27" t="s">
        <v>3079</v>
      </c>
      <c r="C632" s="27" t="s">
        <v>3080</v>
      </c>
      <c r="D632" s="27" t="s">
        <v>3081</v>
      </c>
      <c r="E632" s="27" t="s">
        <v>3063</v>
      </c>
      <c r="F632" s="27" t="s">
        <v>2788</v>
      </c>
      <c r="G632" s="27" t="s">
        <v>2788</v>
      </c>
      <c r="H632" s="28">
        <v>40940</v>
      </c>
      <c r="I632" s="29">
        <v>1.0933E-2</v>
      </c>
      <c r="J632" s="28" t="s">
        <v>3241</v>
      </c>
    </row>
    <row r="633" spans="1:10" x14ac:dyDescent="0.3">
      <c r="A633" s="26">
        <v>2012</v>
      </c>
      <c r="B633" s="27" t="s">
        <v>3082</v>
      </c>
      <c r="C633" s="27" t="s">
        <v>3083</v>
      </c>
      <c r="D633" s="27" t="s">
        <v>3082</v>
      </c>
      <c r="E633" s="27" t="s">
        <v>6117</v>
      </c>
      <c r="F633" s="27" t="s">
        <v>2825</v>
      </c>
      <c r="G633" s="27" t="s">
        <v>2826</v>
      </c>
      <c r="H633" s="28">
        <v>40940</v>
      </c>
      <c r="I633" s="29">
        <v>4.5675100000000004</v>
      </c>
      <c r="J633" s="28" t="s">
        <v>3241</v>
      </c>
    </row>
    <row r="634" spans="1:10" x14ac:dyDescent="0.3">
      <c r="A634" s="26">
        <v>2012</v>
      </c>
      <c r="B634" s="27" t="s">
        <v>3084</v>
      </c>
      <c r="C634" s="27" t="s">
        <v>3085</v>
      </c>
      <c r="D634" s="27" t="s">
        <v>3086</v>
      </c>
      <c r="E634" s="27" t="s">
        <v>3025</v>
      </c>
      <c r="F634" s="27" t="s">
        <v>3087</v>
      </c>
      <c r="G634" s="27" t="s">
        <v>2788</v>
      </c>
      <c r="H634" s="28">
        <v>40940</v>
      </c>
      <c r="I634" s="29">
        <v>0</v>
      </c>
      <c r="J634" s="28" t="s">
        <v>3241</v>
      </c>
    </row>
    <row r="635" spans="1:10" x14ac:dyDescent="0.3">
      <c r="A635" s="26">
        <v>2012</v>
      </c>
      <c r="B635" s="27" t="s">
        <v>3084</v>
      </c>
      <c r="C635" s="27" t="s">
        <v>3085</v>
      </c>
      <c r="D635" s="27" t="s">
        <v>3088</v>
      </c>
      <c r="E635" s="27" t="s">
        <v>3025</v>
      </c>
      <c r="F635" s="27" t="s">
        <v>3087</v>
      </c>
      <c r="G635" s="27" t="s">
        <v>2788</v>
      </c>
      <c r="H635" s="28">
        <v>40940</v>
      </c>
      <c r="I635" s="29">
        <v>0</v>
      </c>
      <c r="J635" s="28" t="s">
        <v>3241</v>
      </c>
    </row>
    <row r="636" spans="1:10" x14ac:dyDescent="0.3">
      <c r="A636" s="26">
        <v>2012</v>
      </c>
      <c r="B636" s="27" t="s">
        <v>3089</v>
      </c>
      <c r="C636" s="27" t="s">
        <v>3090</v>
      </c>
      <c r="D636" s="27" t="s">
        <v>3089</v>
      </c>
      <c r="E636" s="27" t="s">
        <v>6117</v>
      </c>
      <c r="F636" s="27" t="s">
        <v>2815</v>
      </c>
      <c r="G636" s="27" t="s">
        <v>2816</v>
      </c>
      <c r="H636" s="28">
        <v>40940</v>
      </c>
      <c r="I636" s="29">
        <v>1.6519599999999999</v>
      </c>
      <c r="J636" s="28" t="s">
        <v>3241</v>
      </c>
    </row>
    <row r="637" spans="1:10" x14ac:dyDescent="0.3">
      <c r="A637" s="26">
        <v>2012</v>
      </c>
      <c r="B637" s="27" t="s">
        <v>3136</v>
      </c>
      <c r="C637" s="27" t="s">
        <v>3137</v>
      </c>
      <c r="D637" s="27" t="s">
        <v>3138</v>
      </c>
      <c r="E637" s="27" t="s">
        <v>3025</v>
      </c>
      <c r="F637" s="27" t="s">
        <v>3087</v>
      </c>
      <c r="G637" s="27" t="s">
        <v>2788</v>
      </c>
      <c r="H637" s="28">
        <v>40940</v>
      </c>
      <c r="I637" s="29">
        <v>0</v>
      </c>
      <c r="J637" s="28" t="s">
        <v>3241</v>
      </c>
    </row>
    <row r="638" spans="1:10" x14ac:dyDescent="0.3">
      <c r="A638" s="26">
        <v>2012</v>
      </c>
      <c r="B638" s="27" t="s">
        <v>3136</v>
      </c>
      <c r="C638" s="27" t="s">
        <v>3137</v>
      </c>
      <c r="D638" s="27" t="s">
        <v>3139</v>
      </c>
      <c r="E638" s="27" t="s">
        <v>3025</v>
      </c>
      <c r="F638" s="27" t="s">
        <v>3087</v>
      </c>
      <c r="G638" s="27" t="s">
        <v>2788</v>
      </c>
      <c r="H638" s="28">
        <v>40940</v>
      </c>
      <c r="I638" s="29">
        <v>0</v>
      </c>
      <c r="J638" s="28" t="s">
        <v>3241</v>
      </c>
    </row>
    <row r="639" spans="1:10" x14ac:dyDescent="0.3">
      <c r="A639" s="26">
        <v>2012</v>
      </c>
      <c r="B639" s="27" t="s">
        <v>3091</v>
      </c>
      <c r="C639" s="27" t="s">
        <v>3092</v>
      </c>
      <c r="D639" s="27" t="s">
        <v>3093</v>
      </c>
      <c r="E639" s="27" t="s">
        <v>3063</v>
      </c>
      <c r="F639" s="27" t="s">
        <v>3094</v>
      </c>
      <c r="G639" s="27" t="s">
        <v>2965</v>
      </c>
      <c r="H639" s="28">
        <v>40940</v>
      </c>
      <c r="I639" s="29">
        <v>0</v>
      </c>
      <c r="J639" s="28" t="s">
        <v>3241</v>
      </c>
    </row>
    <row r="640" spans="1:10" x14ac:dyDescent="0.3">
      <c r="A640" s="26">
        <v>2012</v>
      </c>
      <c r="B640" s="27" t="s">
        <v>3095</v>
      </c>
      <c r="C640" s="27" t="s">
        <v>3096</v>
      </c>
      <c r="D640" s="27" t="s">
        <v>3095</v>
      </c>
      <c r="E640" s="27" t="s">
        <v>6117</v>
      </c>
      <c r="F640" s="27" t="s">
        <v>3034</v>
      </c>
      <c r="G640" s="27" t="s">
        <v>2999</v>
      </c>
      <c r="H640" s="28">
        <v>40940</v>
      </c>
      <c r="I640" s="29">
        <v>6.1384260000000008</v>
      </c>
      <c r="J640" s="28" t="s">
        <v>3241</v>
      </c>
    </row>
    <row r="641" spans="1:10" x14ac:dyDescent="0.3">
      <c r="A641" s="26">
        <v>2012</v>
      </c>
      <c r="B641" s="27" t="s">
        <v>3097</v>
      </c>
      <c r="C641" s="27" t="s">
        <v>3098</v>
      </c>
      <c r="D641" s="27" t="s">
        <v>3097</v>
      </c>
      <c r="E641" s="27" t="s">
        <v>6117</v>
      </c>
      <c r="F641" s="27" t="s">
        <v>2825</v>
      </c>
      <c r="G641" s="27" t="s">
        <v>2850</v>
      </c>
      <c r="H641" s="28">
        <v>40940</v>
      </c>
      <c r="I641" s="29">
        <v>8.0998650000000012</v>
      </c>
      <c r="J641" s="28" t="s">
        <v>3241</v>
      </c>
    </row>
    <row r="642" spans="1:10" x14ac:dyDescent="0.3">
      <c r="A642" s="26">
        <v>2012</v>
      </c>
      <c r="B642" s="27" t="s">
        <v>3132</v>
      </c>
      <c r="C642" s="27" t="s">
        <v>3133</v>
      </c>
      <c r="D642" s="27" t="s">
        <v>3132</v>
      </c>
      <c r="E642" s="27" t="s">
        <v>3033</v>
      </c>
      <c r="F642" s="27" t="s">
        <v>2807</v>
      </c>
      <c r="G642" s="27" t="s">
        <v>2812</v>
      </c>
      <c r="H642" s="28">
        <v>40940</v>
      </c>
      <c r="I642" s="29">
        <v>12.019521999999998</v>
      </c>
      <c r="J642" s="28" t="s">
        <v>3241</v>
      </c>
    </row>
    <row r="643" spans="1:10" x14ac:dyDescent="0.3">
      <c r="A643" s="26">
        <v>2012</v>
      </c>
      <c r="B643" s="27" t="s">
        <v>3134</v>
      </c>
      <c r="C643" s="27" t="s">
        <v>3135</v>
      </c>
      <c r="D643" s="27" t="s">
        <v>3134</v>
      </c>
      <c r="E643" s="27" t="s">
        <v>3033</v>
      </c>
      <c r="F643" s="27" t="s">
        <v>2807</v>
      </c>
      <c r="G643" s="27" t="s">
        <v>2812</v>
      </c>
      <c r="H643" s="28">
        <v>40940</v>
      </c>
      <c r="I643" s="29">
        <v>7.3782140000000007</v>
      </c>
      <c r="J643" s="28" t="s">
        <v>3241</v>
      </c>
    </row>
    <row r="644" spans="1:10" x14ac:dyDescent="0.3">
      <c r="A644" s="26">
        <v>2012</v>
      </c>
      <c r="B644" s="27" t="s">
        <v>3099</v>
      </c>
      <c r="C644" s="27" t="s">
        <v>3100</v>
      </c>
      <c r="D644" s="27" t="s">
        <v>3099</v>
      </c>
      <c r="E644" s="27" t="s">
        <v>6117</v>
      </c>
      <c r="F644" s="27" t="s">
        <v>2815</v>
      </c>
      <c r="G644" s="27" t="s">
        <v>2816</v>
      </c>
      <c r="H644" s="28">
        <v>40940</v>
      </c>
      <c r="I644" s="29">
        <v>2.0233159999999994</v>
      </c>
      <c r="J644" s="28" t="s">
        <v>3241</v>
      </c>
    </row>
    <row r="645" spans="1:10" x14ac:dyDescent="0.3">
      <c r="A645" s="26">
        <v>2012</v>
      </c>
      <c r="B645" s="27" t="s">
        <v>3101</v>
      </c>
      <c r="C645" s="27" t="s">
        <v>3102</v>
      </c>
      <c r="D645" s="27" t="s">
        <v>3101</v>
      </c>
      <c r="E645" s="27" t="s">
        <v>6117</v>
      </c>
      <c r="F645" s="27" t="s">
        <v>3034</v>
      </c>
      <c r="G645" s="27" t="s">
        <v>3074</v>
      </c>
      <c r="H645" s="28">
        <v>40940</v>
      </c>
      <c r="I645" s="29">
        <v>10.186105999999999</v>
      </c>
      <c r="J645" s="28" t="s">
        <v>3241</v>
      </c>
    </row>
    <row r="646" spans="1:10" x14ac:dyDescent="0.3">
      <c r="A646" s="26">
        <v>2012</v>
      </c>
      <c r="B646" s="27" t="s">
        <v>3148</v>
      </c>
      <c r="C646" s="27" t="s">
        <v>3149</v>
      </c>
      <c r="D646" s="27" t="s">
        <v>3148</v>
      </c>
      <c r="E646" s="27" t="s">
        <v>6117</v>
      </c>
      <c r="F646" s="27" t="s">
        <v>3145</v>
      </c>
      <c r="G646" s="27" t="s">
        <v>2803</v>
      </c>
      <c r="H646" s="28">
        <v>40940</v>
      </c>
      <c r="I646" s="29">
        <v>0.6749219999999998</v>
      </c>
      <c r="J646" s="28" t="s">
        <v>3241</v>
      </c>
    </row>
    <row r="647" spans="1:10" x14ac:dyDescent="0.3">
      <c r="A647" s="26">
        <v>2012</v>
      </c>
      <c r="B647" s="27" t="s">
        <v>3103</v>
      </c>
      <c r="C647" s="27" t="s">
        <v>3104</v>
      </c>
      <c r="D647" s="27" t="s">
        <v>3103</v>
      </c>
      <c r="E647" s="27" t="s">
        <v>6117</v>
      </c>
      <c r="F647" s="27" t="s">
        <v>3034</v>
      </c>
      <c r="G647" s="27" t="s">
        <v>2923</v>
      </c>
      <c r="H647" s="28">
        <v>40940</v>
      </c>
      <c r="I647" s="29">
        <v>1.8375989999999998</v>
      </c>
      <c r="J647" s="28" t="s">
        <v>3241</v>
      </c>
    </row>
    <row r="648" spans="1:10" x14ac:dyDescent="0.3">
      <c r="A648" s="26">
        <v>2012</v>
      </c>
      <c r="B648" s="27" t="s">
        <v>3150</v>
      </c>
      <c r="C648" s="27" t="s">
        <v>3151</v>
      </c>
      <c r="D648" s="27" t="s">
        <v>3150</v>
      </c>
      <c r="E648" s="27" t="s">
        <v>6117</v>
      </c>
      <c r="F648" s="27" t="s">
        <v>3142</v>
      </c>
      <c r="G648" s="27" t="s">
        <v>2850</v>
      </c>
      <c r="H648" s="28">
        <v>40940</v>
      </c>
      <c r="I648" s="29">
        <v>7.0850000000000036E-3</v>
      </c>
      <c r="J648" s="28" t="s">
        <v>3241</v>
      </c>
    </row>
    <row r="649" spans="1:10" x14ac:dyDescent="0.3">
      <c r="A649" s="26">
        <v>2012</v>
      </c>
      <c r="B649" s="27" t="s">
        <v>3105</v>
      </c>
      <c r="C649" s="27" t="s">
        <v>3106</v>
      </c>
      <c r="D649" s="27" t="s">
        <v>3105</v>
      </c>
      <c r="E649" s="27" t="s">
        <v>6117</v>
      </c>
      <c r="F649" s="27" t="s">
        <v>2798</v>
      </c>
      <c r="G649" s="27" t="s">
        <v>2803</v>
      </c>
      <c r="H649" s="28">
        <v>40940</v>
      </c>
      <c r="I649" s="29">
        <v>0.20750099999999999</v>
      </c>
      <c r="J649" s="28" t="s">
        <v>3241</v>
      </c>
    </row>
    <row r="650" spans="1:10" x14ac:dyDescent="0.3">
      <c r="A650" s="26">
        <v>2012</v>
      </c>
      <c r="B650" s="27" t="s">
        <v>3123</v>
      </c>
      <c r="C650" s="27" t="s">
        <v>3124</v>
      </c>
      <c r="D650" s="27" t="s">
        <v>3125</v>
      </c>
      <c r="E650" s="27" t="s">
        <v>3025</v>
      </c>
      <c r="F650" s="27" t="s">
        <v>2825</v>
      </c>
      <c r="G650" s="27" t="s">
        <v>2850</v>
      </c>
      <c r="H650" s="28">
        <v>40940</v>
      </c>
      <c r="I650" s="29">
        <v>0</v>
      </c>
      <c r="J650" s="28" t="s">
        <v>3241</v>
      </c>
    </row>
    <row r="651" spans="1:10" x14ac:dyDescent="0.3">
      <c r="A651" s="26">
        <v>2012</v>
      </c>
      <c r="B651" s="27" t="s">
        <v>3107</v>
      </c>
      <c r="C651" s="27" t="s">
        <v>3108</v>
      </c>
      <c r="D651" s="27" t="s">
        <v>3108</v>
      </c>
      <c r="E651" s="27" t="s">
        <v>6117</v>
      </c>
      <c r="F651" s="27" t="s">
        <v>3026</v>
      </c>
      <c r="G651" s="27" t="s">
        <v>2936</v>
      </c>
      <c r="H651" s="28">
        <v>40940</v>
      </c>
      <c r="I651" s="29">
        <v>0</v>
      </c>
      <c r="J651" s="28" t="s">
        <v>3241</v>
      </c>
    </row>
    <row r="652" spans="1:10" x14ac:dyDescent="0.3">
      <c r="A652" s="26">
        <v>2012</v>
      </c>
      <c r="B652" s="27" t="s">
        <v>3140</v>
      </c>
      <c r="C652" s="27" t="s">
        <v>3141</v>
      </c>
      <c r="D652" s="27" t="s">
        <v>3140</v>
      </c>
      <c r="E652" s="27" t="s">
        <v>6117</v>
      </c>
      <c r="F652" s="27" t="s">
        <v>3142</v>
      </c>
      <c r="G652" s="27" t="s">
        <v>2850</v>
      </c>
      <c r="H652" s="28">
        <v>40940</v>
      </c>
      <c r="I652" s="29">
        <v>1.8593999999999968E-2</v>
      </c>
      <c r="J652" s="28" t="s">
        <v>3241</v>
      </c>
    </row>
    <row r="653" spans="1:10" x14ac:dyDescent="0.3">
      <c r="A653" s="26">
        <v>2012</v>
      </c>
      <c r="B653" s="27" t="s">
        <v>3109</v>
      </c>
      <c r="C653" s="27" t="s">
        <v>3110</v>
      </c>
      <c r="D653" s="27" t="s">
        <v>3109</v>
      </c>
      <c r="E653" s="27" t="s">
        <v>3111</v>
      </c>
      <c r="F653" s="27" t="s">
        <v>2825</v>
      </c>
      <c r="G653" s="27" t="s">
        <v>2850</v>
      </c>
      <c r="H653" s="28">
        <v>40940</v>
      </c>
      <c r="I653" s="29">
        <v>0.19882500000000003</v>
      </c>
      <c r="J653" s="28" t="s">
        <v>3241</v>
      </c>
    </row>
    <row r="654" spans="1:10" x14ac:dyDescent="0.3">
      <c r="A654" s="26">
        <v>2012</v>
      </c>
      <c r="B654" s="27" t="s">
        <v>3112</v>
      </c>
      <c r="C654" s="27" t="s">
        <v>3113</v>
      </c>
      <c r="D654" s="27" t="s">
        <v>3112</v>
      </c>
      <c r="E654" s="27" t="s">
        <v>6117</v>
      </c>
      <c r="F654" s="27" t="s">
        <v>2825</v>
      </c>
      <c r="G654" s="27" t="s">
        <v>2826</v>
      </c>
      <c r="H654" s="28">
        <v>40940</v>
      </c>
      <c r="I654" s="29">
        <v>2.077502</v>
      </c>
      <c r="J654" s="28" t="s">
        <v>3241</v>
      </c>
    </row>
    <row r="655" spans="1:10" x14ac:dyDescent="0.3">
      <c r="A655" s="26">
        <v>2012</v>
      </c>
      <c r="B655" s="27" t="s">
        <v>3114</v>
      </c>
      <c r="C655" s="27" t="s">
        <v>3115</v>
      </c>
      <c r="D655" s="27" t="s">
        <v>3116</v>
      </c>
      <c r="E655" s="27" t="s">
        <v>3025</v>
      </c>
      <c r="F655" s="27" t="s">
        <v>3026</v>
      </c>
      <c r="G655" s="27" t="s">
        <v>2788</v>
      </c>
      <c r="H655" s="28">
        <v>40940</v>
      </c>
      <c r="I655" s="29">
        <v>0</v>
      </c>
      <c r="J655" s="28" t="s">
        <v>3241</v>
      </c>
    </row>
    <row r="656" spans="1:10" x14ac:dyDescent="0.3">
      <c r="A656" s="26">
        <v>2012</v>
      </c>
      <c r="B656" s="27" t="s">
        <v>3117</v>
      </c>
      <c r="C656" s="27" t="s">
        <v>3118</v>
      </c>
      <c r="D656" s="27" t="s">
        <v>3117</v>
      </c>
      <c r="E656" s="27" t="s">
        <v>6117</v>
      </c>
      <c r="F656" s="27" t="s">
        <v>2815</v>
      </c>
      <c r="G656" s="27" t="s">
        <v>2816</v>
      </c>
      <c r="H656" s="28">
        <v>40940</v>
      </c>
      <c r="I656" s="29">
        <v>5.9175520000000006</v>
      </c>
      <c r="J656" s="28" t="s">
        <v>3241</v>
      </c>
    </row>
    <row r="657" spans="1:10" x14ac:dyDescent="0.3">
      <c r="A657" s="26">
        <v>2012</v>
      </c>
      <c r="B657" s="27" t="s">
        <v>3129</v>
      </c>
      <c r="C657" s="27" t="s">
        <v>3130</v>
      </c>
      <c r="D657" s="27" t="s">
        <v>3131</v>
      </c>
      <c r="E657" s="27" t="s">
        <v>3063</v>
      </c>
      <c r="F657" s="27" t="s">
        <v>3034</v>
      </c>
      <c r="G657" s="27" t="s">
        <v>2840</v>
      </c>
      <c r="H657" s="28">
        <v>40940</v>
      </c>
      <c r="I657" s="29">
        <v>5.5963000000000006E-2</v>
      </c>
      <c r="J657" s="28" t="s">
        <v>3241</v>
      </c>
    </row>
    <row r="658" spans="1:10" x14ac:dyDescent="0.3">
      <c r="A658" s="26">
        <v>2012</v>
      </c>
      <c r="B658" s="27" t="s">
        <v>3126</v>
      </c>
      <c r="C658" s="27" t="s">
        <v>3127</v>
      </c>
      <c r="D658" s="27" t="s">
        <v>3128</v>
      </c>
      <c r="E658" s="27" t="s">
        <v>3025</v>
      </c>
      <c r="F658" s="27" t="s">
        <v>3026</v>
      </c>
      <c r="G658" s="27" t="s">
        <v>2936</v>
      </c>
      <c r="H658" s="28">
        <v>40940</v>
      </c>
      <c r="I658" s="29">
        <v>0</v>
      </c>
      <c r="J658" s="28" t="s">
        <v>3241</v>
      </c>
    </row>
    <row r="659" spans="1:10" x14ac:dyDescent="0.3">
      <c r="A659" s="26">
        <v>2012</v>
      </c>
      <c r="B659" s="27" t="s">
        <v>3119</v>
      </c>
      <c r="C659" s="27" t="s">
        <v>3120</v>
      </c>
      <c r="D659" s="27" t="s">
        <v>3119</v>
      </c>
      <c r="E659" s="27" t="s">
        <v>6117</v>
      </c>
      <c r="F659" s="27" t="s">
        <v>3034</v>
      </c>
      <c r="G659" s="27" t="s">
        <v>2840</v>
      </c>
      <c r="H659" s="28">
        <v>40940</v>
      </c>
      <c r="I659" s="29">
        <v>5.1239859999999986</v>
      </c>
      <c r="J659" s="28" t="s">
        <v>3241</v>
      </c>
    </row>
    <row r="660" spans="1:10" x14ac:dyDescent="0.3">
      <c r="A660" s="26">
        <v>2012</v>
      </c>
      <c r="B660" s="27" t="s">
        <v>3121</v>
      </c>
      <c r="C660" s="27" t="s">
        <v>3122</v>
      </c>
      <c r="D660" s="27" t="s">
        <v>3121</v>
      </c>
      <c r="E660" s="27" t="s">
        <v>6117</v>
      </c>
      <c r="F660" s="27" t="s">
        <v>2825</v>
      </c>
      <c r="G660" s="27" t="s">
        <v>2850</v>
      </c>
      <c r="H660" s="28">
        <v>40940</v>
      </c>
      <c r="I660" s="29">
        <v>19.671388</v>
      </c>
      <c r="J660" s="28" t="s">
        <v>3241</v>
      </c>
    </row>
    <row r="661" spans="1:10" x14ac:dyDescent="0.3">
      <c r="A661" s="26">
        <v>2012</v>
      </c>
      <c r="B661" s="27" t="s">
        <v>3022</v>
      </c>
      <c r="C661" s="27" t="s">
        <v>3023</v>
      </c>
      <c r="D661" s="27" t="s">
        <v>3024</v>
      </c>
      <c r="E661" s="27" t="s">
        <v>3025</v>
      </c>
      <c r="F661" s="27" t="s">
        <v>3026</v>
      </c>
      <c r="G661" s="27" t="s">
        <v>2788</v>
      </c>
      <c r="H661" s="28">
        <v>40969</v>
      </c>
      <c r="I661" s="29">
        <v>0</v>
      </c>
      <c r="J661" s="28" t="s">
        <v>3241</v>
      </c>
    </row>
    <row r="662" spans="1:10" x14ac:dyDescent="0.3">
      <c r="A662" s="26">
        <v>2012</v>
      </c>
      <c r="B662" s="27" t="s">
        <v>3022</v>
      </c>
      <c r="C662" s="27" t="s">
        <v>3023</v>
      </c>
      <c r="D662" s="27" t="s">
        <v>3027</v>
      </c>
      <c r="E662" s="27" t="s">
        <v>3025</v>
      </c>
      <c r="F662" s="27" t="s">
        <v>3026</v>
      </c>
      <c r="G662" s="27" t="s">
        <v>2788</v>
      </c>
      <c r="H662" s="28">
        <v>40969</v>
      </c>
      <c r="I662" s="29">
        <v>0</v>
      </c>
      <c r="J662" s="28" t="s">
        <v>3241</v>
      </c>
    </row>
    <row r="663" spans="1:10" x14ac:dyDescent="0.3">
      <c r="A663" s="26">
        <v>2012</v>
      </c>
      <c r="B663" s="27" t="s">
        <v>3028</v>
      </c>
      <c r="C663" s="27" t="s">
        <v>3029</v>
      </c>
      <c r="D663" s="27" t="s">
        <v>3028</v>
      </c>
      <c r="E663" s="27" t="s">
        <v>6117</v>
      </c>
      <c r="F663" s="27" t="s">
        <v>3030</v>
      </c>
      <c r="G663" s="27" t="s">
        <v>2812</v>
      </c>
      <c r="H663" s="28">
        <v>40969</v>
      </c>
      <c r="I663" s="29">
        <v>7.1783620000000008</v>
      </c>
      <c r="J663" s="28" t="s">
        <v>3241</v>
      </c>
    </row>
    <row r="664" spans="1:10" x14ac:dyDescent="0.3">
      <c r="A664" s="26">
        <v>2012</v>
      </c>
      <c r="B664" s="27" t="s">
        <v>3031</v>
      </c>
      <c r="C664" s="27" t="s">
        <v>3032</v>
      </c>
      <c r="D664" s="27" t="s">
        <v>3031</v>
      </c>
      <c r="E664" s="27" t="s">
        <v>3033</v>
      </c>
      <c r="F664" s="27" t="s">
        <v>3034</v>
      </c>
      <c r="G664" s="27" t="s">
        <v>2821</v>
      </c>
      <c r="H664" s="28">
        <v>40969</v>
      </c>
      <c r="I664" s="29">
        <v>2.2375400000000001</v>
      </c>
      <c r="J664" s="28" t="s">
        <v>3241</v>
      </c>
    </row>
    <row r="665" spans="1:10" x14ac:dyDescent="0.3">
      <c r="A665" s="26">
        <v>2012</v>
      </c>
      <c r="B665" s="27" t="s">
        <v>3035</v>
      </c>
      <c r="C665" s="27" t="s">
        <v>3036</v>
      </c>
      <c r="D665" s="27" t="s">
        <v>3035</v>
      </c>
      <c r="E665" s="27" t="s">
        <v>6117</v>
      </c>
      <c r="F665" s="27" t="s">
        <v>2825</v>
      </c>
      <c r="G665" s="27" t="s">
        <v>2826</v>
      </c>
      <c r="H665" s="28">
        <v>40969</v>
      </c>
      <c r="I665" s="29">
        <v>0</v>
      </c>
      <c r="J665" s="28" t="s">
        <v>3241</v>
      </c>
    </row>
    <row r="666" spans="1:10" x14ac:dyDescent="0.3">
      <c r="A666" s="26">
        <v>2012</v>
      </c>
      <c r="B666" s="27" t="s">
        <v>3037</v>
      </c>
      <c r="C666" s="27" t="s">
        <v>3038</v>
      </c>
      <c r="D666" s="27" t="s">
        <v>3037</v>
      </c>
      <c r="E666" s="27" t="s">
        <v>6117</v>
      </c>
      <c r="F666" s="27" t="s">
        <v>3034</v>
      </c>
      <c r="G666" s="27" t="s">
        <v>2999</v>
      </c>
      <c r="H666" s="28">
        <v>40969</v>
      </c>
      <c r="I666" s="29">
        <v>6.1306420000000008</v>
      </c>
      <c r="J666" s="28" t="s">
        <v>3241</v>
      </c>
    </row>
    <row r="667" spans="1:10" x14ac:dyDescent="0.3">
      <c r="A667" s="26">
        <v>2012</v>
      </c>
      <c r="B667" s="27" t="s">
        <v>3039</v>
      </c>
      <c r="C667" s="27" t="s">
        <v>3040</v>
      </c>
      <c r="D667" s="27" t="s">
        <v>3039</v>
      </c>
      <c r="E667" s="27" t="s">
        <v>6117</v>
      </c>
      <c r="F667" s="27" t="s">
        <v>2815</v>
      </c>
      <c r="G667" s="27" t="s">
        <v>2816</v>
      </c>
      <c r="H667" s="28">
        <v>40969</v>
      </c>
      <c r="I667" s="29">
        <v>0.83133399999999991</v>
      </c>
      <c r="J667" s="28" t="s">
        <v>3241</v>
      </c>
    </row>
    <row r="668" spans="1:10" x14ac:dyDescent="0.3">
      <c r="A668" s="26">
        <v>2012</v>
      </c>
      <c r="B668" s="27" t="s">
        <v>3041</v>
      </c>
      <c r="C668" s="27" t="s">
        <v>3042</v>
      </c>
      <c r="D668" s="27" t="s">
        <v>3041</v>
      </c>
      <c r="E668" s="27" t="s">
        <v>6117</v>
      </c>
      <c r="F668" s="27" t="s">
        <v>2825</v>
      </c>
      <c r="G668" s="27" t="s">
        <v>2826</v>
      </c>
      <c r="H668" s="28">
        <v>40969</v>
      </c>
      <c r="I668" s="29">
        <v>6.2880440000000002</v>
      </c>
      <c r="J668" s="28" t="s">
        <v>3241</v>
      </c>
    </row>
    <row r="669" spans="1:10" x14ac:dyDescent="0.3">
      <c r="A669" s="26">
        <v>2012</v>
      </c>
      <c r="B669" s="27" t="s">
        <v>3043</v>
      </c>
      <c r="C669" s="27" t="s">
        <v>3044</v>
      </c>
      <c r="D669" s="27" t="s">
        <v>3043</v>
      </c>
      <c r="E669" s="27" t="s">
        <v>6117</v>
      </c>
      <c r="F669" s="27" t="s">
        <v>2815</v>
      </c>
      <c r="G669" s="27" t="s">
        <v>2816</v>
      </c>
      <c r="H669" s="28">
        <v>40969</v>
      </c>
      <c r="I669" s="29">
        <v>7.2199929999999988</v>
      </c>
      <c r="J669" s="28" t="s">
        <v>3241</v>
      </c>
    </row>
    <row r="670" spans="1:10" x14ac:dyDescent="0.3">
      <c r="A670" s="26">
        <v>2012</v>
      </c>
      <c r="B670" s="27" t="s">
        <v>3045</v>
      </c>
      <c r="C670" s="27" t="s">
        <v>3046</v>
      </c>
      <c r="D670" s="27" t="s">
        <v>3045</v>
      </c>
      <c r="E670" s="27" t="s">
        <v>6117</v>
      </c>
      <c r="F670" s="27" t="s">
        <v>2815</v>
      </c>
      <c r="G670" s="27" t="s">
        <v>2816</v>
      </c>
      <c r="H670" s="28">
        <v>40969</v>
      </c>
      <c r="I670" s="29">
        <v>2.8000000000000001E-2</v>
      </c>
      <c r="J670" s="28" t="s">
        <v>3241</v>
      </c>
    </row>
    <row r="671" spans="1:10" x14ac:dyDescent="0.3">
      <c r="A671" s="26">
        <v>2012</v>
      </c>
      <c r="B671" s="27" t="s">
        <v>3143</v>
      </c>
      <c r="C671" s="27" t="s">
        <v>3144</v>
      </c>
      <c r="D671" s="27" t="s">
        <v>3143</v>
      </c>
      <c r="E671" s="27" t="s">
        <v>6117</v>
      </c>
      <c r="F671" s="27" t="s">
        <v>3145</v>
      </c>
      <c r="G671" s="27" t="s">
        <v>2803</v>
      </c>
      <c r="H671" s="28">
        <v>40969</v>
      </c>
      <c r="I671" s="29">
        <v>3.2647729999999999</v>
      </c>
      <c r="J671" s="28" t="s">
        <v>3241</v>
      </c>
    </row>
    <row r="672" spans="1:10" x14ac:dyDescent="0.3">
      <c r="A672" s="26">
        <v>2012</v>
      </c>
      <c r="B672" s="27" t="s">
        <v>3146</v>
      </c>
      <c r="C672" s="27" t="s">
        <v>3147</v>
      </c>
      <c r="D672" s="27" t="s">
        <v>3146</v>
      </c>
      <c r="E672" s="27" t="s">
        <v>6117</v>
      </c>
      <c r="F672" s="27" t="s">
        <v>3145</v>
      </c>
      <c r="G672" s="27" t="s">
        <v>2803</v>
      </c>
      <c r="H672" s="28">
        <v>40969</v>
      </c>
      <c r="I672" s="29">
        <v>2.9679909999999996</v>
      </c>
      <c r="J672" s="28" t="s">
        <v>3241</v>
      </c>
    </row>
    <row r="673" spans="1:10" x14ac:dyDescent="0.3">
      <c r="A673" s="26">
        <v>2012</v>
      </c>
      <c r="B673" s="27" t="s">
        <v>3047</v>
      </c>
      <c r="C673" s="27" t="s">
        <v>3048</v>
      </c>
      <c r="D673" s="27" t="s">
        <v>3047</v>
      </c>
      <c r="E673" s="27" t="s">
        <v>6117</v>
      </c>
      <c r="F673" s="27" t="s">
        <v>2825</v>
      </c>
      <c r="G673" s="27" t="s">
        <v>2826</v>
      </c>
      <c r="H673" s="28">
        <v>40969</v>
      </c>
      <c r="I673" s="29">
        <v>2.5551260000000005</v>
      </c>
      <c r="J673" s="28" t="s">
        <v>3241</v>
      </c>
    </row>
    <row r="674" spans="1:10" x14ac:dyDescent="0.3">
      <c r="A674" s="26">
        <v>2012</v>
      </c>
      <c r="B674" s="27" t="s">
        <v>3049</v>
      </c>
      <c r="C674" s="27" t="s">
        <v>3050</v>
      </c>
      <c r="D674" s="27" t="s">
        <v>3049</v>
      </c>
      <c r="E674" s="27" t="s">
        <v>6117</v>
      </c>
      <c r="F674" s="27" t="s">
        <v>2825</v>
      </c>
      <c r="G674" s="27" t="s">
        <v>2850</v>
      </c>
      <c r="H674" s="28">
        <v>40969</v>
      </c>
      <c r="I674" s="29">
        <v>1.6917109999999997</v>
      </c>
      <c r="J674" s="28" t="s">
        <v>3241</v>
      </c>
    </row>
    <row r="675" spans="1:10" x14ac:dyDescent="0.3">
      <c r="A675" s="26">
        <v>2012</v>
      </c>
      <c r="B675" s="27" t="s">
        <v>3051</v>
      </c>
      <c r="C675" s="27" t="s">
        <v>3051</v>
      </c>
      <c r="D675" s="27" t="s">
        <v>3051</v>
      </c>
      <c r="E675" s="27" t="s">
        <v>6118</v>
      </c>
      <c r="F675" s="27" t="s">
        <v>3051</v>
      </c>
      <c r="G675" s="27" t="s">
        <v>3051</v>
      </c>
      <c r="H675" s="28">
        <v>40969</v>
      </c>
      <c r="I675" s="29">
        <v>10205.003500000001</v>
      </c>
      <c r="J675" s="28" t="s">
        <v>3241</v>
      </c>
    </row>
    <row r="676" spans="1:10" x14ac:dyDescent="0.3">
      <c r="A676" s="26">
        <v>2012</v>
      </c>
      <c r="B676" s="27" t="s">
        <v>3052</v>
      </c>
      <c r="C676" s="27" t="s">
        <v>3053</v>
      </c>
      <c r="D676" s="27" t="s">
        <v>3052</v>
      </c>
      <c r="E676" s="27" t="s">
        <v>3033</v>
      </c>
      <c r="F676" s="27" t="s">
        <v>2807</v>
      </c>
      <c r="G676" s="27" t="s">
        <v>2812</v>
      </c>
      <c r="H676" s="28">
        <v>40969</v>
      </c>
      <c r="I676" s="29">
        <v>2.1152710000000003</v>
      </c>
      <c r="J676" s="28" t="s">
        <v>3241</v>
      </c>
    </row>
    <row r="677" spans="1:10" x14ac:dyDescent="0.3">
      <c r="A677" s="26">
        <v>2012</v>
      </c>
      <c r="B677" s="27" t="s">
        <v>3054</v>
      </c>
      <c r="C677" s="27" t="s">
        <v>3055</v>
      </c>
      <c r="D677" s="27" t="s">
        <v>3054</v>
      </c>
      <c r="E677" s="27" t="s">
        <v>6117</v>
      </c>
      <c r="F677" s="27" t="s">
        <v>3034</v>
      </c>
      <c r="G677" s="27" t="s">
        <v>2999</v>
      </c>
      <c r="H677" s="28">
        <v>40969</v>
      </c>
      <c r="I677" s="29">
        <v>3.1520740000000007</v>
      </c>
      <c r="J677" s="28" t="s">
        <v>3241</v>
      </c>
    </row>
    <row r="678" spans="1:10" x14ac:dyDescent="0.3">
      <c r="A678" s="26">
        <v>2012</v>
      </c>
      <c r="B678" s="27" t="s">
        <v>3056</v>
      </c>
      <c r="C678" s="27" t="s">
        <v>3057</v>
      </c>
      <c r="D678" s="27" t="s">
        <v>3056</v>
      </c>
      <c r="E678" s="27" t="s">
        <v>6117</v>
      </c>
      <c r="F678" s="27" t="s">
        <v>2825</v>
      </c>
      <c r="G678" s="27" t="s">
        <v>2826</v>
      </c>
      <c r="H678" s="28">
        <v>40969</v>
      </c>
      <c r="I678" s="29">
        <v>3.7956089999999998</v>
      </c>
      <c r="J678" s="28" t="s">
        <v>3241</v>
      </c>
    </row>
    <row r="679" spans="1:10" x14ac:dyDescent="0.3">
      <c r="A679" s="26">
        <v>2012</v>
      </c>
      <c r="B679" s="27" t="s">
        <v>3058</v>
      </c>
      <c r="C679" s="27" t="s">
        <v>3059</v>
      </c>
      <c r="D679" s="27" t="s">
        <v>3058</v>
      </c>
      <c r="E679" s="27" t="s">
        <v>6117</v>
      </c>
      <c r="F679" s="27" t="s">
        <v>2815</v>
      </c>
      <c r="G679" s="27" t="s">
        <v>2816</v>
      </c>
      <c r="H679" s="28">
        <v>40969</v>
      </c>
      <c r="I679" s="29">
        <v>7.4772740000000013</v>
      </c>
      <c r="J679" s="28" t="s">
        <v>3241</v>
      </c>
    </row>
    <row r="680" spans="1:10" x14ac:dyDescent="0.3">
      <c r="A680" s="26">
        <v>2012</v>
      </c>
      <c r="B680" s="27" t="s">
        <v>3060</v>
      </c>
      <c r="C680" s="27" t="s">
        <v>3061</v>
      </c>
      <c r="D680" s="27" t="s">
        <v>3062</v>
      </c>
      <c r="E680" s="27" t="s">
        <v>3063</v>
      </c>
      <c r="F680" s="27" t="s">
        <v>3034</v>
      </c>
      <c r="G680" s="27" t="s">
        <v>2999</v>
      </c>
      <c r="H680" s="28">
        <v>40969</v>
      </c>
      <c r="I680" s="29">
        <v>0</v>
      </c>
      <c r="J680" s="28" t="s">
        <v>3241</v>
      </c>
    </row>
    <row r="681" spans="1:10" x14ac:dyDescent="0.3">
      <c r="A681" s="26">
        <v>2012</v>
      </c>
      <c r="B681" s="27" t="s">
        <v>3064</v>
      </c>
      <c r="C681" s="27" t="s">
        <v>3065</v>
      </c>
      <c r="D681" s="27" t="s">
        <v>3066</v>
      </c>
      <c r="E681" s="27" t="s">
        <v>3025</v>
      </c>
      <c r="F681" s="27" t="s">
        <v>2825</v>
      </c>
      <c r="G681" s="27" t="s">
        <v>2826</v>
      </c>
      <c r="H681" s="28">
        <v>40969</v>
      </c>
      <c r="I681" s="29">
        <v>0</v>
      </c>
      <c r="J681" s="28" t="s">
        <v>3241</v>
      </c>
    </row>
    <row r="682" spans="1:10" x14ac:dyDescent="0.3">
      <c r="A682" s="26">
        <v>2012</v>
      </c>
      <c r="B682" s="27" t="s">
        <v>3064</v>
      </c>
      <c r="C682" s="27" t="s">
        <v>3065</v>
      </c>
      <c r="D682" s="27" t="s">
        <v>3067</v>
      </c>
      <c r="E682" s="27" t="s">
        <v>3025</v>
      </c>
      <c r="F682" s="27" t="s">
        <v>2825</v>
      </c>
      <c r="G682" s="27" t="s">
        <v>2826</v>
      </c>
      <c r="H682" s="28">
        <v>40969</v>
      </c>
      <c r="I682" s="29">
        <v>0</v>
      </c>
      <c r="J682" s="28" t="s">
        <v>3241</v>
      </c>
    </row>
    <row r="683" spans="1:10" x14ac:dyDescent="0.3">
      <c r="A683" s="26">
        <v>2012</v>
      </c>
      <c r="B683" s="27" t="s">
        <v>3068</v>
      </c>
      <c r="C683" s="27" t="s">
        <v>3069</v>
      </c>
      <c r="D683" s="27" t="s">
        <v>3068</v>
      </c>
      <c r="E683" s="27" t="s">
        <v>6117</v>
      </c>
      <c r="F683" s="27" t="s">
        <v>3034</v>
      </c>
      <c r="G683" s="27" t="s">
        <v>2923</v>
      </c>
      <c r="H683" s="28">
        <v>40969</v>
      </c>
      <c r="I683" s="29">
        <v>12.852478</v>
      </c>
      <c r="J683" s="28" t="s">
        <v>3241</v>
      </c>
    </row>
    <row r="684" spans="1:10" x14ac:dyDescent="0.3">
      <c r="A684" s="26">
        <v>2012</v>
      </c>
      <c r="B684" s="27" t="s">
        <v>3070</v>
      </c>
      <c r="C684" s="27" t="s">
        <v>3071</v>
      </c>
      <c r="D684" s="27" t="s">
        <v>3070</v>
      </c>
      <c r="E684" s="27" t="s">
        <v>6117</v>
      </c>
      <c r="F684" s="27" t="s">
        <v>2815</v>
      </c>
      <c r="G684" s="27" t="s">
        <v>2816</v>
      </c>
      <c r="H684" s="28">
        <v>40969</v>
      </c>
      <c r="I684" s="29">
        <v>0</v>
      </c>
      <c r="J684" s="28" t="s">
        <v>3241</v>
      </c>
    </row>
    <row r="685" spans="1:10" x14ac:dyDescent="0.3">
      <c r="A685" s="26">
        <v>2012</v>
      </c>
      <c r="B685" s="27" t="s">
        <v>3072</v>
      </c>
      <c r="C685" s="27" t="s">
        <v>3073</v>
      </c>
      <c r="D685" s="27" t="s">
        <v>3072</v>
      </c>
      <c r="E685" s="27" t="s">
        <v>6117</v>
      </c>
      <c r="F685" s="27" t="s">
        <v>3034</v>
      </c>
      <c r="G685" s="27" t="s">
        <v>3074</v>
      </c>
      <c r="H685" s="28">
        <v>40969</v>
      </c>
      <c r="I685" s="29">
        <v>1.321896</v>
      </c>
      <c r="J685" s="28" t="s">
        <v>3241</v>
      </c>
    </row>
    <row r="686" spans="1:10" x14ac:dyDescent="0.3">
      <c r="A686" s="26">
        <v>2012</v>
      </c>
      <c r="B686" s="27" t="s">
        <v>3075</v>
      </c>
      <c r="C686" s="27" t="s">
        <v>3076</v>
      </c>
      <c r="D686" s="27" t="s">
        <v>3075</v>
      </c>
      <c r="E686" s="27" t="s">
        <v>6117</v>
      </c>
      <c r="F686" s="27" t="s">
        <v>2815</v>
      </c>
      <c r="G686" s="27" t="s">
        <v>2816</v>
      </c>
      <c r="H686" s="28">
        <v>40969</v>
      </c>
      <c r="I686" s="29">
        <v>2.1595939999999998</v>
      </c>
      <c r="J686" s="28" t="s">
        <v>3241</v>
      </c>
    </row>
    <row r="687" spans="1:10" x14ac:dyDescent="0.3">
      <c r="A687" s="26">
        <v>2012</v>
      </c>
      <c r="B687" s="27" t="s">
        <v>3077</v>
      </c>
      <c r="C687" s="27" t="s">
        <v>3078</v>
      </c>
      <c r="D687" s="27" t="s">
        <v>3077</v>
      </c>
      <c r="E687" s="27" t="s">
        <v>3033</v>
      </c>
      <c r="F687" s="27" t="s">
        <v>2788</v>
      </c>
      <c r="G687" s="27" t="s">
        <v>2788</v>
      </c>
      <c r="H687" s="28">
        <v>40969</v>
      </c>
      <c r="I687" s="29">
        <v>3.0412000000000002E-2</v>
      </c>
      <c r="J687" s="28" t="s">
        <v>3241</v>
      </c>
    </row>
    <row r="688" spans="1:10" x14ac:dyDescent="0.3">
      <c r="A688" s="26">
        <v>2012</v>
      </c>
      <c r="B688" s="27" t="s">
        <v>3079</v>
      </c>
      <c r="C688" s="27" t="s">
        <v>3080</v>
      </c>
      <c r="D688" s="27" t="s">
        <v>3081</v>
      </c>
      <c r="E688" s="27" t="s">
        <v>3063</v>
      </c>
      <c r="F688" s="27" t="s">
        <v>2788</v>
      </c>
      <c r="G688" s="27" t="s">
        <v>2788</v>
      </c>
      <c r="H688" s="28">
        <v>40969</v>
      </c>
      <c r="I688" s="29">
        <v>9.01E-4</v>
      </c>
      <c r="J688" s="28" t="s">
        <v>3241</v>
      </c>
    </row>
    <row r="689" spans="1:10" x14ac:dyDescent="0.3">
      <c r="A689" s="26">
        <v>2012</v>
      </c>
      <c r="B689" s="27" t="s">
        <v>3082</v>
      </c>
      <c r="C689" s="27" t="s">
        <v>3083</v>
      </c>
      <c r="D689" s="27" t="s">
        <v>3082</v>
      </c>
      <c r="E689" s="27" t="s">
        <v>6117</v>
      </c>
      <c r="F689" s="27" t="s">
        <v>2825</v>
      </c>
      <c r="G689" s="27" t="s">
        <v>2826</v>
      </c>
      <c r="H689" s="28">
        <v>40969</v>
      </c>
      <c r="I689" s="29">
        <v>6.5619230000000002</v>
      </c>
      <c r="J689" s="28" t="s">
        <v>3241</v>
      </c>
    </row>
    <row r="690" spans="1:10" x14ac:dyDescent="0.3">
      <c r="A690" s="26">
        <v>2012</v>
      </c>
      <c r="B690" s="27" t="s">
        <v>3084</v>
      </c>
      <c r="C690" s="27" t="s">
        <v>3085</v>
      </c>
      <c r="D690" s="27" t="s">
        <v>3086</v>
      </c>
      <c r="E690" s="27" t="s">
        <v>3025</v>
      </c>
      <c r="F690" s="27" t="s">
        <v>3087</v>
      </c>
      <c r="G690" s="27" t="s">
        <v>2788</v>
      </c>
      <c r="H690" s="28">
        <v>40969</v>
      </c>
      <c r="I690" s="29">
        <v>0</v>
      </c>
      <c r="J690" s="28" t="s">
        <v>3241</v>
      </c>
    </row>
    <row r="691" spans="1:10" x14ac:dyDescent="0.3">
      <c r="A691" s="26">
        <v>2012</v>
      </c>
      <c r="B691" s="27" t="s">
        <v>3084</v>
      </c>
      <c r="C691" s="27" t="s">
        <v>3085</v>
      </c>
      <c r="D691" s="27" t="s">
        <v>3088</v>
      </c>
      <c r="E691" s="27" t="s">
        <v>3025</v>
      </c>
      <c r="F691" s="27" t="s">
        <v>3087</v>
      </c>
      <c r="G691" s="27" t="s">
        <v>2788</v>
      </c>
      <c r="H691" s="28">
        <v>40969</v>
      </c>
      <c r="I691" s="29">
        <v>0</v>
      </c>
      <c r="J691" s="28" t="s">
        <v>3241</v>
      </c>
    </row>
    <row r="692" spans="1:10" x14ac:dyDescent="0.3">
      <c r="A692" s="26">
        <v>2012</v>
      </c>
      <c r="B692" s="27" t="s">
        <v>3089</v>
      </c>
      <c r="C692" s="27" t="s">
        <v>3090</v>
      </c>
      <c r="D692" s="27" t="s">
        <v>3089</v>
      </c>
      <c r="E692" s="27" t="s">
        <v>6117</v>
      </c>
      <c r="F692" s="27" t="s">
        <v>2815</v>
      </c>
      <c r="G692" s="27" t="s">
        <v>2816</v>
      </c>
      <c r="H692" s="28">
        <v>40969</v>
      </c>
      <c r="I692" s="29">
        <v>4.0003820000000001</v>
      </c>
      <c r="J692" s="28" t="s">
        <v>3241</v>
      </c>
    </row>
    <row r="693" spans="1:10" x14ac:dyDescent="0.3">
      <c r="A693" s="26">
        <v>2012</v>
      </c>
      <c r="B693" s="27" t="s">
        <v>3136</v>
      </c>
      <c r="C693" s="27" t="s">
        <v>3137</v>
      </c>
      <c r="D693" s="27" t="s">
        <v>3138</v>
      </c>
      <c r="E693" s="27" t="s">
        <v>3025</v>
      </c>
      <c r="F693" s="27" t="s">
        <v>3087</v>
      </c>
      <c r="G693" s="27" t="s">
        <v>2788</v>
      </c>
      <c r="H693" s="28">
        <v>40969</v>
      </c>
      <c r="I693" s="29">
        <v>0</v>
      </c>
      <c r="J693" s="28" t="s">
        <v>3241</v>
      </c>
    </row>
    <row r="694" spans="1:10" x14ac:dyDescent="0.3">
      <c r="A694" s="26">
        <v>2012</v>
      </c>
      <c r="B694" s="27" t="s">
        <v>3136</v>
      </c>
      <c r="C694" s="27" t="s">
        <v>3137</v>
      </c>
      <c r="D694" s="27" t="s">
        <v>3139</v>
      </c>
      <c r="E694" s="27" t="s">
        <v>3025</v>
      </c>
      <c r="F694" s="27" t="s">
        <v>3087</v>
      </c>
      <c r="G694" s="27" t="s">
        <v>2788</v>
      </c>
      <c r="H694" s="28">
        <v>40969</v>
      </c>
      <c r="I694" s="29">
        <v>0</v>
      </c>
      <c r="J694" s="28" t="s">
        <v>3241</v>
      </c>
    </row>
    <row r="695" spans="1:10" x14ac:dyDescent="0.3">
      <c r="A695" s="26">
        <v>2012</v>
      </c>
      <c r="B695" s="27" t="s">
        <v>3091</v>
      </c>
      <c r="C695" s="27" t="s">
        <v>3092</v>
      </c>
      <c r="D695" s="27" t="s">
        <v>3093</v>
      </c>
      <c r="E695" s="27" t="s">
        <v>3063</v>
      </c>
      <c r="F695" s="27" t="s">
        <v>3094</v>
      </c>
      <c r="G695" s="27" t="s">
        <v>2965</v>
      </c>
      <c r="H695" s="28">
        <v>40969</v>
      </c>
      <c r="I695" s="29">
        <v>3.6224640000000004</v>
      </c>
      <c r="J695" s="28" t="s">
        <v>3241</v>
      </c>
    </row>
    <row r="696" spans="1:10" x14ac:dyDescent="0.3">
      <c r="A696" s="26">
        <v>2012</v>
      </c>
      <c r="B696" s="27" t="s">
        <v>3095</v>
      </c>
      <c r="C696" s="27" t="s">
        <v>3096</v>
      </c>
      <c r="D696" s="27" t="s">
        <v>3095</v>
      </c>
      <c r="E696" s="27" t="s">
        <v>6117</v>
      </c>
      <c r="F696" s="27" t="s">
        <v>3034</v>
      </c>
      <c r="G696" s="27" t="s">
        <v>2999</v>
      </c>
      <c r="H696" s="28">
        <v>40969</v>
      </c>
      <c r="I696" s="29">
        <v>10.342355999999999</v>
      </c>
      <c r="J696" s="28" t="s">
        <v>3241</v>
      </c>
    </row>
    <row r="697" spans="1:10" x14ac:dyDescent="0.3">
      <c r="A697" s="26">
        <v>2012</v>
      </c>
      <c r="B697" s="27" t="s">
        <v>3097</v>
      </c>
      <c r="C697" s="27" t="s">
        <v>3098</v>
      </c>
      <c r="D697" s="27" t="s">
        <v>3097</v>
      </c>
      <c r="E697" s="27" t="s">
        <v>6117</v>
      </c>
      <c r="F697" s="27" t="s">
        <v>2825</v>
      </c>
      <c r="G697" s="27" t="s">
        <v>2850</v>
      </c>
      <c r="H697" s="28">
        <v>40969</v>
      </c>
      <c r="I697" s="29">
        <v>5.3477909999999991</v>
      </c>
      <c r="J697" s="28" t="s">
        <v>3241</v>
      </c>
    </row>
    <row r="698" spans="1:10" x14ac:dyDescent="0.3">
      <c r="A698" s="26">
        <v>2012</v>
      </c>
      <c r="B698" s="27" t="s">
        <v>3132</v>
      </c>
      <c r="C698" s="27" t="s">
        <v>3133</v>
      </c>
      <c r="D698" s="27" t="s">
        <v>3132</v>
      </c>
      <c r="E698" s="27" t="s">
        <v>3033</v>
      </c>
      <c r="F698" s="27" t="s">
        <v>2807</v>
      </c>
      <c r="G698" s="27" t="s">
        <v>2812</v>
      </c>
      <c r="H698" s="28">
        <v>40969</v>
      </c>
      <c r="I698" s="29">
        <v>12.417319000000001</v>
      </c>
      <c r="J698" s="28" t="s">
        <v>3241</v>
      </c>
    </row>
    <row r="699" spans="1:10" x14ac:dyDescent="0.3">
      <c r="A699" s="26">
        <v>2012</v>
      </c>
      <c r="B699" s="27" t="s">
        <v>3134</v>
      </c>
      <c r="C699" s="27" t="s">
        <v>3135</v>
      </c>
      <c r="D699" s="27" t="s">
        <v>3134</v>
      </c>
      <c r="E699" s="27" t="s">
        <v>3033</v>
      </c>
      <c r="F699" s="27" t="s">
        <v>2807</v>
      </c>
      <c r="G699" s="27" t="s">
        <v>2812</v>
      </c>
      <c r="H699" s="28">
        <v>40969</v>
      </c>
      <c r="I699" s="29">
        <v>7.7854320000000001</v>
      </c>
      <c r="J699" s="28" t="s">
        <v>3241</v>
      </c>
    </row>
    <row r="700" spans="1:10" x14ac:dyDescent="0.3">
      <c r="A700" s="26">
        <v>2012</v>
      </c>
      <c r="B700" s="27" t="s">
        <v>3099</v>
      </c>
      <c r="C700" s="27" t="s">
        <v>3100</v>
      </c>
      <c r="D700" s="27" t="s">
        <v>3099</v>
      </c>
      <c r="E700" s="27" t="s">
        <v>6117</v>
      </c>
      <c r="F700" s="27" t="s">
        <v>2815</v>
      </c>
      <c r="G700" s="27" t="s">
        <v>2816</v>
      </c>
      <c r="H700" s="28">
        <v>40969</v>
      </c>
      <c r="I700" s="29">
        <v>7.0390739999999976</v>
      </c>
      <c r="J700" s="28" t="s">
        <v>3241</v>
      </c>
    </row>
    <row r="701" spans="1:10" x14ac:dyDescent="0.3">
      <c r="A701" s="26">
        <v>2012</v>
      </c>
      <c r="B701" s="27" t="s">
        <v>3101</v>
      </c>
      <c r="C701" s="27" t="s">
        <v>3102</v>
      </c>
      <c r="D701" s="27" t="s">
        <v>3101</v>
      </c>
      <c r="E701" s="27" t="s">
        <v>6117</v>
      </c>
      <c r="F701" s="27" t="s">
        <v>3034</v>
      </c>
      <c r="G701" s="27" t="s">
        <v>3074</v>
      </c>
      <c r="H701" s="28">
        <v>40969</v>
      </c>
      <c r="I701" s="29">
        <v>11.681344999999999</v>
      </c>
      <c r="J701" s="28" t="s">
        <v>3241</v>
      </c>
    </row>
    <row r="702" spans="1:10" x14ac:dyDescent="0.3">
      <c r="A702" s="26">
        <v>2012</v>
      </c>
      <c r="B702" s="27" t="s">
        <v>3148</v>
      </c>
      <c r="C702" s="27" t="s">
        <v>3149</v>
      </c>
      <c r="D702" s="27" t="s">
        <v>3148</v>
      </c>
      <c r="E702" s="27" t="s">
        <v>6117</v>
      </c>
      <c r="F702" s="27" t="s">
        <v>3145</v>
      </c>
      <c r="G702" s="27" t="s">
        <v>2803</v>
      </c>
      <c r="H702" s="28">
        <v>40969</v>
      </c>
      <c r="I702" s="29">
        <v>2.0678829999999997</v>
      </c>
      <c r="J702" s="28" t="s">
        <v>3241</v>
      </c>
    </row>
    <row r="703" spans="1:10" x14ac:dyDescent="0.3">
      <c r="A703" s="26">
        <v>2012</v>
      </c>
      <c r="B703" s="27" t="s">
        <v>3103</v>
      </c>
      <c r="C703" s="27" t="s">
        <v>3104</v>
      </c>
      <c r="D703" s="27" t="s">
        <v>3103</v>
      </c>
      <c r="E703" s="27" t="s">
        <v>6117</v>
      </c>
      <c r="F703" s="27" t="s">
        <v>3034</v>
      </c>
      <c r="G703" s="27" t="s">
        <v>2923</v>
      </c>
      <c r="H703" s="28">
        <v>40969</v>
      </c>
      <c r="I703" s="29">
        <v>1.8453879999999996</v>
      </c>
      <c r="J703" s="28" t="s">
        <v>3241</v>
      </c>
    </row>
    <row r="704" spans="1:10" x14ac:dyDescent="0.3">
      <c r="A704" s="26">
        <v>2012</v>
      </c>
      <c r="B704" s="27" t="s">
        <v>3150</v>
      </c>
      <c r="C704" s="27" t="s">
        <v>3151</v>
      </c>
      <c r="D704" s="27" t="s">
        <v>3150</v>
      </c>
      <c r="E704" s="27" t="s">
        <v>6117</v>
      </c>
      <c r="F704" s="27" t="s">
        <v>3142</v>
      </c>
      <c r="G704" s="27" t="s">
        <v>2850</v>
      </c>
      <c r="H704" s="28">
        <v>40969</v>
      </c>
      <c r="I704" s="29">
        <v>0.11188000000000002</v>
      </c>
      <c r="J704" s="28" t="s">
        <v>3241</v>
      </c>
    </row>
    <row r="705" spans="1:10" x14ac:dyDescent="0.3">
      <c r="A705" s="26">
        <v>2012</v>
      </c>
      <c r="B705" s="27" t="s">
        <v>3105</v>
      </c>
      <c r="C705" s="27" t="s">
        <v>3106</v>
      </c>
      <c r="D705" s="27" t="s">
        <v>3105</v>
      </c>
      <c r="E705" s="27" t="s">
        <v>6117</v>
      </c>
      <c r="F705" s="27" t="s">
        <v>2798</v>
      </c>
      <c r="G705" s="27" t="s">
        <v>2803</v>
      </c>
      <c r="H705" s="28">
        <v>40969</v>
      </c>
      <c r="I705" s="29">
        <v>1.0425199999999999</v>
      </c>
      <c r="J705" s="28" t="s">
        <v>3241</v>
      </c>
    </row>
    <row r="706" spans="1:10" x14ac:dyDescent="0.3">
      <c r="A706" s="26">
        <v>2012</v>
      </c>
      <c r="B706" s="27" t="s">
        <v>3123</v>
      </c>
      <c r="C706" s="27" t="s">
        <v>3124</v>
      </c>
      <c r="D706" s="27" t="s">
        <v>3125</v>
      </c>
      <c r="E706" s="27" t="s">
        <v>3025</v>
      </c>
      <c r="F706" s="27" t="s">
        <v>2825</v>
      </c>
      <c r="G706" s="27" t="s">
        <v>2850</v>
      </c>
      <c r="H706" s="28">
        <v>40969</v>
      </c>
      <c r="I706" s="29">
        <v>0</v>
      </c>
      <c r="J706" s="28" t="s">
        <v>3241</v>
      </c>
    </row>
    <row r="707" spans="1:10" x14ac:dyDescent="0.3">
      <c r="A707" s="26">
        <v>2012</v>
      </c>
      <c r="B707" s="27" t="s">
        <v>3107</v>
      </c>
      <c r="C707" s="27" t="s">
        <v>3108</v>
      </c>
      <c r="D707" s="27" t="s">
        <v>3108</v>
      </c>
      <c r="E707" s="27" t="s">
        <v>6117</v>
      </c>
      <c r="F707" s="27" t="s">
        <v>3026</v>
      </c>
      <c r="G707" s="27" t="s">
        <v>2936</v>
      </c>
      <c r="H707" s="28">
        <v>40969</v>
      </c>
      <c r="I707" s="29">
        <v>0</v>
      </c>
      <c r="J707" s="28" t="s">
        <v>3241</v>
      </c>
    </row>
    <row r="708" spans="1:10" x14ac:dyDescent="0.3">
      <c r="A708" s="26">
        <v>2012</v>
      </c>
      <c r="B708" s="27" t="s">
        <v>3140</v>
      </c>
      <c r="C708" s="27" t="s">
        <v>3141</v>
      </c>
      <c r="D708" s="27" t="s">
        <v>3140</v>
      </c>
      <c r="E708" s="27" t="s">
        <v>6117</v>
      </c>
      <c r="F708" s="27" t="s">
        <v>3142</v>
      </c>
      <c r="G708" s="27" t="s">
        <v>2850</v>
      </c>
      <c r="H708" s="28">
        <v>40969</v>
      </c>
      <c r="I708" s="29">
        <v>1.8593999999999968E-2</v>
      </c>
      <c r="J708" s="28" t="s">
        <v>3241</v>
      </c>
    </row>
    <row r="709" spans="1:10" x14ac:dyDescent="0.3">
      <c r="A709" s="26">
        <v>2012</v>
      </c>
      <c r="B709" s="27" t="s">
        <v>3109</v>
      </c>
      <c r="C709" s="27" t="s">
        <v>3110</v>
      </c>
      <c r="D709" s="27" t="s">
        <v>3109</v>
      </c>
      <c r="E709" s="27" t="s">
        <v>3111</v>
      </c>
      <c r="F709" s="27" t="s">
        <v>2825</v>
      </c>
      <c r="G709" s="27" t="s">
        <v>2850</v>
      </c>
      <c r="H709" s="28">
        <v>40969</v>
      </c>
      <c r="I709" s="29">
        <v>0.17958000000000002</v>
      </c>
      <c r="J709" s="28" t="s">
        <v>3241</v>
      </c>
    </row>
    <row r="710" spans="1:10" x14ac:dyDescent="0.3">
      <c r="A710" s="26">
        <v>2012</v>
      </c>
      <c r="B710" s="27" t="s">
        <v>3112</v>
      </c>
      <c r="C710" s="27" t="s">
        <v>3113</v>
      </c>
      <c r="D710" s="27" t="s">
        <v>3112</v>
      </c>
      <c r="E710" s="27" t="s">
        <v>6117</v>
      </c>
      <c r="F710" s="27" t="s">
        <v>2825</v>
      </c>
      <c r="G710" s="27" t="s">
        <v>2826</v>
      </c>
      <c r="H710" s="28">
        <v>40969</v>
      </c>
      <c r="I710" s="29">
        <v>1.8439609999999995</v>
      </c>
      <c r="J710" s="28" t="s">
        <v>3241</v>
      </c>
    </row>
    <row r="711" spans="1:10" x14ac:dyDescent="0.3">
      <c r="A711" s="26">
        <v>2012</v>
      </c>
      <c r="B711" s="27" t="s">
        <v>3114</v>
      </c>
      <c r="C711" s="27" t="s">
        <v>3115</v>
      </c>
      <c r="D711" s="27" t="s">
        <v>3116</v>
      </c>
      <c r="E711" s="27" t="s">
        <v>3025</v>
      </c>
      <c r="F711" s="27" t="s">
        <v>3026</v>
      </c>
      <c r="G711" s="27" t="s">
        <v>2788</v>
      </c>
      <c r="H711" s="28">
        <v>40969</v>
      </c>
      <c r="I711" s="29">
        <v>0</v>
      </c>
      <c r="J711" s="28" t="s">
        <v>3241</v>
      </c>
    </row>
    <row r="712" spans="1:10" x14ac:dyDescent="0.3">
      <c r="A712" s="26">
        <v>2012</v>
      </c>
      <c r="B712" s="27" t="s">
        <v>3117</v>
      </c>
      <c r="C712" s="27" t="s">
        <v>3118</v>
      </c>
      <c r="D712" s="27" t="s">
        <v>3117</v>
      </c>
      <c r="E712" s="27" t="s">
        <v>6117</v>
      </c>
      <c r="F712" s="27" t="s">
        <v>2815</v>
      </c>
      <c r="G712" s="27" t="s">
        <v>2816</v>
      </c>
      <c r="H712" s="28">
        <v>40969</v>
      </c>
      <c r="I712" s="29">
        <v>7.0240190000000018</v>
      </c>
      <c r="J712" s="28" t="s">
        <v>3241</v>
      </c>
    </row>
    <row r="713" spans="1:10" x14ac:dyDescent="0.3">
      <c r="A713" s="26">
        <v>2012</v>
      </c>
      <c r="B713" s="27" t="s">
        <v>3129</v>
      </c>
      <c r="C713" s="27" t="s">
        <v>3130</v>
      </c>
      <c r="D713" s="27" t="s">
        <v>3131</v>
      </c>
      <c r="E713" s="27" t="s">
        <v>3063</v>
      </c>
      <c r="F713" s="27" t="s">
        <v>3034</v>
      </c>
      <c r="G713" s="27" t="s">
        <v>2840</v>
      </c>
      <c r="H713" s="28">
        <v>40969</v>
      </c>
      <c r="I713" s="29">
        <v>9.006299999999999E-2</v>
      </c>
      <c r="J713" s="28" t="s">
        <v>3241</v>
      </c>
    </row>
    <row r="714" spans="1:10" x14ac:dyDescent="0.3">
      <c r="A714" s="26">
        <v>2012</v>
      </c>
      <c r="B714" s="27" t="s">
        <v>3126</v>
      </c>
      <c r="C714" s="27" t="s">
        <v>3127</v>
      </c>
      <c r="D714" s="27" t="s">
        <v>3128</v>
      </c>
      <c r="E714" s="27" t="s">
        <v>3025</v>
      </c>
      <c r="F714" s="27" t="s">
        <v>3026</v>
      </c>
      <c r="G714" s="27" t="s">
        <v>2936</v>
      </c>
      <c r="H714" s="28">
        <v>40969</v>
      </c>
      <c r="I714" s="29">
        <v>0</v>
      </c>
      <c r="J714" s="28" t="s">
        <v>3241</v>
      </c>
    </row>
    <row r="715" spans="1:10" x14ac:dyDescent="0.3">
      <c r="A715" s="26">
        <v>2012</v>
      </c>
      <c r="B715" s="27" t="s">
        <v>3119</v>
      </c>
      <c r="C715" s="27" t="s">
        <v>3120</v>
      </c>
      <c r="D715" s="27" t="s">
        <v>3119</v>
      </c>
      <c r="E715" s="27" t="s">
        <v>6117</v>
      </c>
      <c r="F715" s="27" t="s">
        <v>3034</v>
      </c>
      <c r="G715" s="27" t="s">
        <v>2840</v>
      </c>
      <c r="H715" s="28">
        <v>40969</v>
      </c>
      <c r="I715" s="29">
        <v>6.669566999999998</v>
      </c>
      <c r="J715" s="28" t="s">
        <v>3241</v>
      </c>
    </row>
    <row r="716" spans="1:10" x14ac:dyDescent="0.3">
      <c r="A716" s="26">
        <v>2012</v>
      </c>
      <c r="B716" s="27" t="s">
        <v>3121</v>
      </c>
      <c r="C716" s="27" t="s">
        <v>3122</v>
      </c>
      <c r="D716" s="27" t="s">
        <v>3121</v>
      </c>
      <c r="E716" s="27" t="s">
        <v>6117</v>
      </c>
      <c r="F716" s="27" t="s">
        <v>2825</v>
      </c>
      <c r="G716" s="27" t="s">
        <v>2850</v>
      </c>
      <c r="H716" s="28">
        <v>40969</v>
      </c>
      <c r="I716" s="29">
        <v>14.699311000000009</v>
      </c>
      <c r="J716" s="28" t="s">
        <v>3241</v>
      </c>
    </row>
    <row r="717" spans="1:10" x14ac:dyDescent="0.3">
      <c r="A717" s="26">
        <v>2012</v>
      </c>
      <c r="B717" s="27" t="s">
        <v>3022</v>
      </c>
      <c r="C717" s="27" t="s">
        <v>3023</v>
      </c>
      <c r="D717" s="27" t="s">
        <v>3024</v>
      </c>
      <c r="E717" s="27" t="s">
        <v>3025</v>
      </c>
      <c r="F717" s="27" t="s">
        <v>3026</v>
      </c>
      <c r="G717" s="27" t="s">
        <v>2788</v>
      </c>
      <c r="H717" s="28">
        <v>41000</v>
      </c>
      <c r="I717" s="29">
        <v>0</v>
      </c>
      <c r="J717" s="28" t="s">
        <v>3241</v>
      </c>
    </row>
    <row r="718" spans="1:10" x14ac:dyDescent="0.3">
      <c r="A718" s="26">
        <v>2012</v>
      </c>
      <c r="B718" s="27" t="s">
        <v>3022</v>
      </c>
      <c r="C718" s="27" t="s">
        <v>3023</v>
      </c>
      <c r="D718" s="27" t="s">
        <v>3027</v>
      </c>
      <c r="E718" s="27" t="s">
        <v>3025</v>
      </c>
      <c r="F718" s="27" t="s">
        <v>3026</v>
      </c>
      <c r="G718" s="27" t="s">
        <v>2788</v>
      </c>
      <c r="H718" s="28">
        <v>41000</v>
      </c>
      <c r="I718" s="29">
        <v>0</v>
      </c>
      <c r="J718" s="28" t="s">
        <v>3241</v>
      </c>
    </row>
    <row r="719" spans="1:10" x14ac:dyDescent="0.3">
      <c r="A719" s="26">
        <v>2012</v>
      </c>
      <c r="B719" s="27" t="s">
        <v>3028</v>
      </c>
      <c r="C719" s="27" t="s">
        <v>3029</v>
      </c>
      <c r="D719" s="27" t="s">
        <v>3028</v>
      </c>
      <c r="E719" s="27" t="s">
        <v>6117</v>
      </c>
      <c r="F719" s="27" t="s">
        <v>3030</v>
      </c>
      <c r="G719" s="27" t="s">
        <v>2812</v>
      </c>
      <c r="H719" s="28">
        <v>41000</v>
      </c>
      <c r="I719" s="29">
        <v>5.5342910000000005</v>
      </c>
      <c r="J719" s="28" t="s">
        <v>3241</v>
      </c>
    </row>
    <row r="720" spans="1:10" x14ac:dyDescent="0.3">
      <c r="A720" s="26">
        <v>2012</v>
      </c>
      <c r="B720" s="27" t="s">
        <v>3031</v>
      </c>
      <c r="C720" s="27" t="s">
        <v>3032</v>
      </c>
      <c r="D720" s="27" t="s">
        <v>3031</v>
      </c>
      <c r="E720" s="27" t="s">
        <v>3033</v>
      </c>
      <c r="F720" s="27" t="s">
        <v>3034</v>
      </c>
      <c r="G720" s="27" t="s">
        <v>2821</v>
      </c>
      <c r="H720" s="28">
        <v>41000</v>
      </c>
      <c r="I720" s="29">
        <v>2.525773</v>
      </c>
      <c r="J720" s="28" t="s">
        <v>3241</v>
      </c>
    </row>
    <row r="721" spans="1:10" x14ac:dyDescent="0.3">
      <c r="A721" s="26">
        <v>2012</v>
      </c>
      <c r="B721" s="27" t="s">
        <v>3035</v>
      </c>
      <c r="C721" s="27" t="s">
        <v>3036</v>
      </c>
      <c r="D721" s="27" t="s">
        <v>3035</v>
      </c>
      <c r="E721" s="27" t="s">
        <v>6117</v>
      </c>
      <c r="F721" s="27" t="s">
        <v>2825</v>
      </c>
      <c r="G721" s="27" t="s">
        <v>2826</v>
      </c>
      <c r="H721" s="28">
        <v>41000</v>
      </c>
      <c r="I721" s="29">
        <v>0</v>
      </c>
      <c r="J721" s="28" t="s">
        <v>3241</v>
      </c>
    </row>
    <row r="722" spans="1:10" x14ac:dyDescent="0.3">
      <c r="A722" s="26">
        <v>2012</v>
      </c>
      <c r="B722" s="27" t="s">
        <v>3037</v>
      </c>
      <c r="C722" s="27" t="s">
        <v>3038</v>
      </c>
      <c r="D722" s="27" t="s">
        <v>3037</v>
      </c>
      <c r="E722" s="27" t="s">
        <v>6117</v>
      </c>
      <c r="F722" s="27" t="s">
        <v>3034</v>
      </c>
      <c r="G722" s="27" t="s">
        <v>2999</v>
      </c>
      <c r="H722" s="28">
        <v>41000</v>
      </c>
      <c r="I722" s="29">
        <v>6.0038520000000002</v>
      </c>
      <c r="J722" s="28" t="s">
        <v>3241</v>
      </c>
    </row>
    <row r="723" spans="1:10" x14ac:dyDescent="0.3">
      <c r="A723" s="26">
        <v>2012</v>
      </c>
      <c r="B723" s="27" t="s">
        <v>3039</v>
      </c>
      <c r="C723" s="27" t="s">
        <v>3040</v>
      </c>
      <c r="D723" s="27" t="s">
        <v>3039</v>
      </c>
      <c r="E723" s="27" t="s">
        <v>6117</v>
      </c>
      <c r="F723" s="27" t="s">
        <v>2815</v>
      </c>
      <c r="G723" s="27" t="s">
        <v>2816</v>
      </c>
      <c r="H723" s="28">
        <v>41000</v>
      </c>
      <c r="I723" s="29">
        <v>0.82880299999999996</v>
      </c>
      <c r="J723" s="28" t="s">
        <v>3241</v>
      </c>
    </row>
    <row r="724" spans="1:10" x14ac:dyDescent="0.3">
      <c r="A724" s="26">
        <v>2012</v>
      </c>
      <c r="B724" s="27" t="s">
        <v>3041</v>
      </c>
      <c r="C724" s="27" t="s">
        <v>3042</v>
      </c>
      <c r="D724" s="27" t="s">
        <v>3041</v>
      </c>
      <c r="E724" s="27" t="s">
        <v>6117</v>
      </c>
      <c r="F724" s="27" t="s">
        <v>2825</v>
      </c>
      <c r="G724" s="27" t="s">
        <v>2826</v>
      </c>
      <c r="H724" s="28">
        <v>41000</v>
      </c>
      <c r="I724" s="29">
        <v>6.1019199999999998</v>
      </c>
      <c r="J724" s="28" t="s">
        <v>3241</v>
      </c>
    </row>
    <row r="725" spans="1:10" x14ac:dyDescent="0.3">
      <c r="A725" s="26">
        <v>2012</v>
      </c>
      <c r="B725" s="27" t="s">
        <v>3043</v>
      </c>
      <c r="C725" s="27" t="s">
        <v>3044</v>
      </c>
      <c r="D725" s="27" t="s">
        <v>3043</v>
      </c>
      <c r="E725" s="27" t="s">
        <v>6117</v>
      </c>
      <c r="F725" s="27" t="s">
        <v>2815</v>
      </c>
      <c r="G725" s="27" t="s">
        <v>2816</v>
      </c>
      <c r="H725" s="28">
        <v>41000</v>
      </c>
      <c r="I725" s="29">
        <v>5.1010739999999997</v>
      </c>
      <c r="J725" s="28" t="s">
        <v>3241</v>
      </c>
    </row>
    <row r="726" spans="1:10" x14ac:dyDescent="0.3">
      <c r="A726" s="26">
        <v>2012</v>
      </c>
      <c r="B726" s="27" t="s">
        <v>3045</v>
      </c>
      <c r="C726" s="27" t="s">
        <v>3046</v>
      </c>
      <c r="D726" s="27" t="s">
        <v>3045</v>
      </c>
      <c r="E726" s="27" t="s">
        <v>6117</v>
      </c>
      <c r="F726" s="27" t="s">
        <v>2815</v>
      </c>
      <c r="G726" s="27" t="s">
        <v>2816</v>
      </c>
      <c r="H726" s="28">
        <v>41000</v>
      </c>
      <c r="I726" s="29">
        <v>5.2835E-2</v>
      </c>
      <c r="J726" s="28" t="s">
        <v>3241</v>
      </c>
    </row>
    <row r="727" spans="1:10" x14ac:dyDescent="0.3">
      <c r="A727" s="26">
        <v>2012</v>
      </c>
      <c r="B727" s="27" t="s">
        <v>3143</v>
      </c>
      <c r="C727" s="27" t="s">
        <v>3144</v>
      </c>
      <c r="D727" s="27" t="s">
        <v>3143</v>
      </c>
      <c r="E727" s="27" t="s">
        <v>6117</v>
      </c>
      <c r="F727" s="27" t="s">
        <v>3145</v>
      </c>
      <c r="G727" s="27" t="s">
        <v>2803</v>
      </c>
      <c r="H727" s="28">
        <v>41000</v>
      </c>
      <c r="I727" s="29">
        <v>3.5239760000000002</v>
      </c>
      <c r="J727" s="28" t="s">
        <v>3241</v>
      </c>
    </row>
    <row r="728" spans="1:10" x14ac:dyDescent="0.3">
      <c r="A728" s="26">
        <v>2012</v>
      </c>
      <c r="B728" s="27" t="s">
        <v>3146</v>
      </c>
      <c r="C728" s="27" t="s">
        <v>3147</v>
      </c>
      <c r="D728" s="27" t="s">
        <v>3146</v>
      </c>
      <c r="E728" s="27" t="s">
        <v>6117</v>
      </c>
      <c r="F728" s="27" t="s">
        <v>3145</v>
      </c>
      <c r="G728" s="27" t="s">
        <v>2803</v>
      </c>
      <c r="H728" s="28">
        <v>41000</v>
      </c>
      <c r="I728" s="29">
        <v>2.9720459999999997</v>
      </c>
      <c r="J728" s="28" t="s">
        <v>3241</v>
      </c>
    </row>
    <row r="729" spans="1:10" x14ac:dyDescent="0.3">
      <c r="A729" s="26">
        <v>2012</v>
      </c>
      <c r="B729" s="27" t="s">
        <v>3047</v>
      </c>
      <c r="C729" s="27" t="s">
        <v>3048</v>
      </c>
      <c r="D729" s="27" t="s">
        <v>3047</v>
      </c>
      <c r="E729" s="27" t="s">
        <v>6117</v>
      </c>
      <c r="F729" s="27" t="s">
        <v>2825</v>
      </c>
      <c r="G729" s="27" t="s">
        <v>2826</v>
      </c>
      <c r="H729" s="28">
        <v>41000</v>
      </c>
      <c r="I729" s="29">
        <v>1.1769459999999998</v>
      </c>
      <c r="J729" s="28" t="s">
        <v>3241</v>
      </c>
    </row>
    <row r="730" spans="1:10" x14ac:dyDescent="0.3">
      <c r="A730" s="26">
        <v>2012</v>
      </c>
      <c r="B730" s="27" t="s">
        <v>3049</v>
      </c>
      <c r="C730" s="27" t="s">
        <v>3050</v>
      </c>
      <c r="D730" s="27" t="s">
        <v>3049</v>
      </c>
      <c r="E730" s="27" t="s">
        <v>6117</v>
      </c>
      <c r="F730" s="27" t="s">
        <v>2825</v>
      </c>
      <c r="G730" s="27" t="s">
        <v>2850</v>
      </c>
      <c r="H730" s="28">
        <v>41000</v>
      </c>
      <c r="I730" s="29">
        <v>1.278211</v>
      </c>
      <c r="J730" s="28" t="s">
        <v>3241</v>
      </c>
    </row>
    <row r="731" spans="1:10" x14ac:dyDescent="0.3">
      <c r="A731" s="26">
        <v>2012</v>
      </c>
      <c r="B731" s="27" t="s">
        <v>3051</v>
      </c>
      <c r="C731" s="27" t="s">
        <v>3051</v>
      </c>
      <c r="D731" s="27" t="s">
        <v>3051</v>
      </c>
      <c r="E731" s="27" t="s">
        <v>6118</v>
      </c>
      <c r="F731" s="27" t="s">
        <v>3051</v>
      </c>
      <c r="G731" s="27" t="s">
        <v>3051</v>
      </c>
      <c r="H731" s="28">
        <v>41000</v>
      </c>
      <c r="I731" s="29">
        <v>9008.2714099999994</v>
      </c>
      <c r="J731" s="28" t="s">
        <v>3241</v>
      </c>
    </row>
    <row r="732" spans="1:10" x14ac:dyDescent="0.3">
      <c r="A732" s="26">
        <v>2012</v>
      </c>
      <c r="B732" s="27" t="s">
        <v>3052</v>
      </c>
      <c r="C732" s="27" t="s">
        <v>3053</v>
      </c>
      <c r="D732" s="27" t="s">
        <v>3052</v>
      </c>
      <c r="E732" s="27" t="s">
        <v>3033</v>
      </c>
      <c r="F732" s="27" t="s">
        <v>2807</v>
      </c>
      <c r="G732" s="27" t="s">
        <v>2812</v>
      </c>
      <c r="H732" s="28">
        <v>41000</v>
      </c>
      <c r="I732" s="29">
        <v>2.177883</v>
      </c>
      <c r="J732" s="28" t="s">
        <v>3241</v>
      </c>
    </row>
    <row r="733" spans="1:10" x14ac:dyDescent="0.3">
      <c r="A733" s="26">
        <v>2012</v>
      </c>
      <c r="B733" s="27" t="s">
        <v>3054</v>
      </c>
      <c r="C733" s="27" t="s">
        <v>3055</v>
      </c>
      <c r="D733" s="27" t="s">
        <v>3054</v>
      </c>
      <c r="E733" s="27" t="s">
        <v>6117</v>
      </c>
      <c r="F733" s="27" t="s">
        <v>3034</v>
      </c>
      <c r="G733" s="27" t="s">
        <v>2999</v>
      </c>
      <c r="H733" s="28">
        <v>41000</v>
      </c>
      <c r="I733" s="29">
        <v>1.5720370000000001</v>
      </c>
      <c r="J733" s="28" t="s">
        <v>3241</v>
      </c>
    </row>
    <row r="734" spans="1:10" x14ac:dyDescent="0.3">
      <c r="A734" s="26">
        <v>2012</v>
      </c>
      <c r="B734" s="27" t="s">
        <v>3056</v>
      </c>
      <c r="C734" s="27" t="s">
        <v>3057</v>
      </c>
      <c r="D734" s="27" t="s">
        <v>3056</v>
      </c>
      <c r="E734" s="27" t="s">
        <v>6117</v>
      </c>
      <c r="F734" s="27" t="s">
        <v>2825</v>
      </c>
      <c r="G734" s="27" t="s">
        <v>2826</v>
      </c>
      <c r="H734" s="28">
        <v>41000</v>
      </c>
      <c r="I734" s="29">
        <v>1.891615</v>
      </c>
      <c r="J734" s="28" t="s">
        <v>3241</v>
      </c>
    </row>
    <row r="735" spans="1:10" x14ac:dyDescent="0.3">
      <c r="A735" s="26">
        <v>2012</v>
      </c>
      <c r="B735" s="27" t="s">
        <v>3058</v>
      </c>
      <c r="C735" s="27" t="s">
        <v>3059</v>
      </c>
      <c r="D735" s="27" t="s">
        <v>3058</v>
      </c>
      <c r="E735" s="27" t="s">
        <v>6117</v>
      </c>
      <c r="F735" s="27" t="s">
        <v>2815</v>
      </c>
      <c r="G735" s="27" t="s">
        <v>2816</v>
      </c>
      <c r="H735" s="28">
        <v>41000</v>
      </c>
      <c r="I735" s="29">
        <v>5.4802369999999998</v>
      </c>
      <c r="J735" s="28" t="s">
        <v>3241</v>
      </c>
    </row>
    <row r="736" spans="1:10" x14ac:dyDescent="0.3">
      <c r="A736" s="26">
        <v>2012</v>
      </c>
      <c r="B736" s="27" t="s">
        <v>3060</v>
      </c>
      <c r="C736" s="27" t="s">
        <v>3061</v>
      </c>
      <c r="D736" s="27" t="s">
        <v>3062</v>
      </c>
      <c r="E736" s="27" t="s">
        <v>3063</v>
      </c>
      <c r="F736" s="27" t="s">
        <v>3034</v>
      </c>
      <c r="G736" s="27" t="s">
        <v>2999</v>
      </c>
      <c r="H736" s="28">
        <v>41000</v>
      </c>
      <c r="I736" s="29">
        <v>0</v>
      </c>
      <c r="J736" s="28" t="s">
        <v>3241</v>
      </c>
    </row>
    <row r="737" spans="1:10" x14ac:dyDescent="0.3">
      <c r="A737" s="26">
        <v>2012</v>
      </c>
      <c r="B737" s="27" t="s">
        <v>3064</v>
      </c>
      <c r="C737" s="27" t="s">
        <v>3065</v>
      </c>
      <c r="D737" s="27" t="s">
        <v>3066</v>
      </c>
      <c r="E737" s="27" t="s">
        <v>3025</v>
      </c>
      <c r="F737" s="27" t="s">
        <v>2825</v>
      </c>
      <c r="G737" s="27" t="s">
        <v>2826</v>
      </c>
      <c r="H737" s="28">
        <v>41000</v>
      </c>
      <c r="I737" s="29">
        <v>0.11955</v>
      </c>
      <c r="J737" s="28" t="s">
        <v>3241</v>
      </c>
    </row>
    <row r="738" spans="1:10" x14ac:dyDescent="0.3">
      <c r="A738" s="26">
        <v>2012</v>
      </c>
      <c r="B738" s="27" t="s">
        <v>3064</v>
      </c>
      <c r="C738" s="27" t="s">
        <v>3065</v>
      </c>
      <c r="D738" s="27" t="s">
        <v>3067</v>
      </c>
      <c r="E738" s="27" t="s">
        <v>3025</v>
      </c>
      <c r="F738" s="27" t="s">
        <v>2825</v>
      </c>
      <c r="G738" s="27" t="s">
        <v>2826</v>
      </c>
      <c r="H738" s="28">
        <v>41000</v>
      </c>
      <c r="I738" s="29">
        <v>0.13113</v>
      </c>
      <c r="J738" s="28" t="s">
        <v>3241</v>
      </c>
    </row>
    <row r="739" spans="1:10" x14ac:dyDescent="0.3">
      <c r="A739" s="26">
        <v>2012</v>
      </c>
      <c r="B739" s="27" t="s">
        <v>3068</v>
      </c>
      <c r="C739" s="27" t="s">
        <v>3069</v>
      </c>
      <c r="D739" s="27" t="s">
        <v>3068</v>
      </c>
      <c r="E739" s="27" t="s">
        <v>6117</v>
      </c>
      <c r="F739" s="27" t="s">
        <v>3034</v>
      </c>
      <c r="G739" s="27" t="s">
        <v>2923</v>
      </c>
      <c r="H739" s="28">
        <v>41000</v>
      </c>
      <c r="I739" s="29">
        <v>13.375127000000001</v>
      </c>
      <c r="J739" s="28" t="s">
        <v>3241</v>
      </c>
    </row>
    <row r="740" spans="1:10" x14ac:dyDescent="0.3">
      <c r="A740" s="26">
        <v>2012</v>
      </c>
      <c r="B740" s="27" t="s">
        <v>3070</v>
      </c>
      <c r="C740" s="27" t="s">
        <v>3071</v>
      </c>
      <c r="D740" s="27" t="s">
        <v>3070</v>
      </c>
      <c r="E740" s="27" t="s">
        <v>6117</v>
      </c>
      <c r="F740" s="27" t="s">
        <v>2815</v>
      </c>
      <c r="G740" s="27" t="s">
        <v>2816</v>
      </c>
      <c r="H740" s="28">
        <v>41000</v>
      </c>
      <c r="I740" s="29">
        <v>0</v>
      </c>
      <c r="J740" s="28" t="s">
        <v>3241</v>
      </c>
    </row>
    <row r="741" spans="1:10" x14ac:dyDescent="0.3">
      <c r="A741" s="26">
        <v>2012</v>
      </c>
      <c r="B741" s="27" t="s">
        <v>3072</v>
      </c>
      <c r="C741" s="27" t="s">
        <v>3073</v>
      </c>
      <c r="D741" s="27" t="s">
        <v>3072</v>
      </c>
      <c r="E741" s="27" t="s">
        <v>6117</v>
      </c>
      <c r="F741" s="27" t="s">
        <v>3034</v>
      </c>
      <c r="G741" s="27" t="s">
        <v>3074</v>
      </c>
      <c r="H741" s="28">
        <v>41000</v>
      </c>
      <c r="I741" s="29">
        <v>1.298686</v>
      </c>
      <c r="J741" s="28" t="s">
        <v>3241</v>
      </c>
    </row>
    <row r="742" spans="1:10" x14ac:dyDescent="0.3">
      <c r="A742" s="26">
        <v>2012</v>
      </c>
      <c r="B742" s="27" t="s">
        <v>3075</v>
      </c>
      <c r="C742" s="27" t="s">
        <v>3076</v>
      </c>
      <c r="D742" s="27" t="s">
        <v>3075</v>
      </c>
      <c r="E742" s="27" t="s">
        <v>6117</v>
      </c>
      <c r="F742" s="27" t="s">
        <v>2815</v>
      </c>
      <c r="G742" s="27" t="s">
        <v>2816</v>
      </c>
      <c r="H742" s="28">
        <v>41000</v>
      </c>
      <c r="I742" s="29">
        <v>2.1056779999999997</v>
      </c>
      <c r="J742" s="28" t="s">
        <v>3241</v>
      </c>
    </row>
    <row r="743" spans="1:10" x14ac:dyDescent="0.3">
      <c r="A743" s="26">
        <v>2012</v>
      </c>
      <c r="B743" s="27" t="s">
        <v>3077</v>
      </c>
      <c r="C743" s="27" t="s">
        <v>3078</v>
      </c>
      <c r="D743" s="27" t="s">
        <v>3077</v>
      </c>
      <c r="E743" s="27" t="s">
        <v>3033</v>
      </c>
      <c r="F743" s="27" t="s">
        <v>2788</v>
      </c>
      <c r="G743" s="27" t="s">
        <v>2788</v>
      </c>
      <c r="H743" s="28">
        <v>41000</v>
      </c>
      <c r="I743" s="29">
        <v>2.8070000000000001E-2</v>
      </c>
      <c r="J743" s="28" t="s">
        <v>3241</v>
      </c>
    </row>
    <row r="744" spans="1:10" x14ac:dyDescent="0.3">
      <c r="A744" s="26">
        <v>2012</v>
      </c>
      <c r="B744" s="27" t="s">
        <v>3079</v>
      </c>
      <c r="C744" s="27" t="s">
        <v>3080</v>
      </c>
      <c r="D744" s="27" t="s">
        <v>3081</v>
      </c>
      <c r="E744" s="27" t="s">
        <v>3063</v>
      </c>
      <c r="F744" s="27" t="s">
        <v>2788</v>
      </c>
      <c r="G744" s="27" t="s">
        <v>2788</v>
      </c>
      <c r="H744" s="28">
        <v>41000</v>
      </c>
      <c r="I744" s="29">
        <v>0</v>
      </c>
      <c r="J744" s="28" t="s">
        <v>3241</v>
      </c>
    </row>
    <row r="745" spans="1:10" x14ac:dyDescent="0.3">
      <c r="A745" s="26">
        <v>2012</v>
      </c>
      <c r="B745" s="27" t="s">
        <v>3082</v>
      </c>
      <c r="C745" s="27" t="s">
        <v>3083</v>
      </c>
      <c r="D745" s="27" t="s">
        <v>3082</v>
      </c>
      <c r="E745" s="27" t="s">
        <v>6117</v>
      </c>
      <c r="F745" s="27" t="s">
        <v>2825</v>
      </c>
      <c r="G745" s="27" t="s">
        <v>2826</v>
      </c>
      <c r="H745" s="28">
        <v>41000</v>
      </c>
      <c r="I745" s="29">
        <v>4.1965170000000001</v>
      </c>
      <c r="J745" s="28" t="s">
        <v>3241</v>
      </c>
    </row>
    <row r="746" spans="1:10" x14ac:dyDescent="0.3">
      <c r="A746" s="26">
        <v>2012</v>
      </c>
      <c r="B746" s="27" t="s">
        <v>3084</v>
      </c>
      <c r="C746" s="27" t="s">
        <v>3085</v>
      </c>
      <c r="D746" s="27" t="s">
        <v>3086</v>
      </c>
      <c r="E746" s="27" t="s">
        <v>3025</v>
      </c>
      <c r="F746" s="27" t="s">
        <v>3087</v>
      </c>
      <c r="G746" s="27" t="s">
        <v>2788</v>
      </c>
      <c r="H746" s="28">
        <v>41000</v>
      </c>
      <c r="I746" s="29">
        <v>0</v>
      </c>
      <c r="J746" s="28" t="s">
        <v>3241</v>
      </c>
    </row>
    <row r="747" spans="1:10" x14ac:dyDescent="0.3">
      <c r="A747" s="26">
        <v>2012</v>
      </c>
      <c r="B747" s="27" t="s">
        <v>3084</v>
      </c>
      <c r="C747" s="27" t="s">
        <v>3085</v>
      </c>
      <c r="D747" s="27" t="s">
        <v>3088</v>
      </c>
      <c r="E747" s="27" t="s">
        <v>3025</v>
      </c>
      <c r="F747" s="27" t="s">
        <v>3087</v>
      </c>
      <c r="G747" s="27" t="s">
        <v>2788</v>
      </c>
      <c r="H747" s="28">
        <v>41000</v>
      </c>
      <c r="I747" s="29">
        <v>0</v>
      </c>
      <c r="J747" s="28" t="s">
        <v>3241</v>
      </c>
    </row>
    <row r="748" spans="1:10" x14ac:dyDescent="0.3">
      <c r="A748" s="26">
        <v>2012</v>
      </c>
      <c r="B748" s="27" t="s">
        <v>3089</v>
      </c>
      <c r="C748" s="27" t="s">
        <v>3090</v>
      </c>
      <c r="D748" s="27" t="s">
        <v>3089</v>
      </c>
      <c r="E748" s="27" t="s">
        <v>6117</v>
      </c>
      <c r="F748" s="27" t="s">
        <v>2815</v>
      </c>
      <c r="G748" s="27" t="s">
        <v>2816</v>
      </c>
      <c r="H748" s="28">
        <v>41000</v>
      </c>
      <c r="I748" s="29">
        <v>3.7714720000000002</v>
      </c>
      <c r="J748" s="28" t="s">
        <v>3241</v>
      </c>
    </row>
    <row r="749" spans="1:10" x14ac:dyDescent="0.3">
      <c r="A749" s="26">
        <v>2012</v>
      </c>
      <c r="B749" s="27" t="s">
        <v>3136</v>
      </c>
      <c r="C749" s="27" t="s">
        <v>3137</v>
      </c>
      <c r="D749" s="27" t="s">
        <v>3138</v>
      </c>
      <c r="E749" s="27" t="s">
        <v>3025</v>
      </c>
      <c r="F749" s="27" t="s">
        <v>3087</v>
      </c>
      <c r="G749" s="27" t="s">
        <v>2788</v>
      </c>
      <c r="H749" s="28">
        <v>41000</v>
      </c>
      <c r="I749" s="29">
        <v>0</v>
      </c>
      <c r="J749" s="28" t="s">
        <v>3241</v>
      </c>
    </row>
    <row r="750" spans="1:10" x14ac:dyDescent="0.3">
      <c r="A750" s="26">
        <v>2012</v>
      </c>
      <c r="B750" s="27" t="s">
        <v>3136</v>
      </c>
      <c r="C750" s="27" t="s">
        <v>3137</v>
      </c>
      <c r="D750" s="27" t="s">
        <v>3139</v>
      </c>
      <c r="E750" s="27" t="s">
        <v>3025</v>
      </c>
      <c r="F750" s="27" t="s">
        <v>3087</v>
      </c>
      <c r="G750" s="27" t="s">
        <v>2788</v>
      </c>
      <c r="H750" s="28">
        <v>41000</v>
      </c>
      <c r="I750" s="29">
        <v>0</v>
      </c>
      <c r="J750" s="28" t="s">
        <v>3241</v>
      </c>
    </row>
    <row r="751" spans="1:10" x14ac:dyDescent="0.3">
      <c r="A751" s="26">
        <v>2012</v>
      </c>
      <c r="B751" s="27" t="s">
        <v>3091</v>
      </c>
      <c r="C751" s="27" t="s">
        <v>3092</v>
      </c>
      <c r="D751" s="27" t="s">
        <v>3093</v>
      </c>
      <c r="E751" s="27" t="s">
        <v>3063</v>
      </c>
      <c r="F751" s="27" t="s">
        <v>3094</v>
      </c>
      <c r="G751" s="27" t="s">
        <v>2965</v>
      </c>
      <c r="H751" s="28">
        <v>41000</v>
      </c>
      <c r="I751" s="29">
        <v>6.2624690000000003</v>
      </c>
      <c r="J751" s="28" t="s">
        <v>3241</v>
      </c>
    </row>
    <row r="752" spans="1:10" x14ac:dyDescent="0.3">
      <c r="A752" s="26">
        <v>2012</v>
      </c>
      <c r="B752" s="27" t="s">
        <v>3095</v>
      </c>
      <c r="C752" s="27" t="s">
        <v>3096</v>
      </c>
      <c r="D752" s="27" t="s">
        <v>3095</v>
      </c>
      <c r="E752" s="27" t="s">
        <v>6117</v>
      </c>
      <c r="F752" s="27" t="s">
        <v>3034</v>
      </c>
      <c r="G752" s="27" t="s">
        <v>2999</v>
      </c>
      <c r="H752" s="28">
        <v>41000</v>
      </c>
      <c r="I752" s="29">
        <v>9.8382529999999999</v>
      </c>
      <c r="J752" s="28" t="s">
        <v>3241</v>
      </c>
    </row>
    <row r="753" spans="1:10" x14ac:dyDescent="0.3">
      <c r="A753" s="26">
        <v>2012</v>
      </c>
      <c r="B753" s="27" t="s">
        <v>3097</v>
      </c>
      <c r="C753" s="27" t="s">
        <v>3098</v>
      </c>
      <c r="D753" s="27" t="s">
        <v>3097</v>
      </c>
      <c r="E753" s="27" t="s">
        <v>6117</v>
      </c>
      <c r="F753" s="27" t="s">
        <v>2825</v>
      </c>
      <c r="G753" s="27" t="s">
        <v>2850</v>
      </c>
      <c r="H753" s="28">
        <v>41000</v>
      </c>
      <c r="I753" s="29">
        <v>3.4378920000000015</v>
      </c>
      <c r="J753" s="28" t="s">
        <v>3241</v>
      </c>
    </row>
    <row r="754" spans="1:10" x14ac:dyDescent="0.3">
      <c r="A754" s="26">
        <v>2012</v>
      </c>
      <c r="B754" s="27" t="s">
        <v>3132</v>
      </c>
      <c r="C754" s="27" t="s">
        <v>3133</v>
      </c>
      <c r="D754" s="27" t="s">
        <v>3132</v>
      </c>
      <c r="E754" s="27" t="s">
        <v>3033</v>
      </c>
      <c r="F754" s="27" t="s">
        <v>2807</v>
      </c>
      <c r="G754" s="27" t="s">
        <v>2812</v>
      </c>
      <c r="H754" s="28">
        <v>41000</v>
      </c>
      <c r="I754" s="29">
        <v>12.812666999999999</v>
      </c>
      <c r="J754" s="28" t="s">
        <v>3241</v>
      </c>
    </row>
    <row r="755" spans="1:10" x14ac:dyDescent="0.3">
      <c r="A755" s="26">
        <v>2012</v>
      </c>
      <c r="B755" s="27" t="s">
        <v>3134</v>
      </c>
      <c r="C755" s="27" t="s">
        <v>3135</v>
      </c>
      <c r="D755" s="27" t="s">
        <v>3134</v>
      </c>
      <c r="E755" s="27" t="s">
        <v>3033</v>
      </c>
      <c r="F755" s="27" t="s">
        <v>2807</v>
      </c>
      <c r="G755" s="27" t="s">
        <v>2812</v>
      </c>
      <c r="H755" s="28">
        <v>41000</v>
      </c>
      <c r="I755" s="29">
        <v>7.9264790000000005</v>
      </c>
      <c r="J755" s="28" t="s">
        <v>3241</v>
      </c>
    </row>
    <row r="756" spans="1:10" x14ac:dyDescent="0.3">
      <c r="A756" s="26">
        <v>2012</v>
      </c>
      <c r="B756" s="27" t="s">
        <v>3099</v>
      </c>
      <c r="C756" s="27" t="s">
        <v>3100</v>
      </c>
      <c r="D756" s="27" t="s">
        <v>3099</v>
      </c>
      <c r="E756" s="27" t="s">
        <v>6117</v>
      </c>
      <c r="F756" s="27" t="s">
        <v>2815</v>
      </c>
      <c r="G756" s="27" t="s">
        <v>2816</v>
      </c>
      <c r="H756" s="28">
        <v>41000</v>
      </c>
      <c r="I756" s="29">
        <v>4.3684780000000032</v>
      </c>
      <c r="J756" s="28" t="s">
        <v>3241</v>
      </c>
    </row>
    <row r="757" spans="1:10" x14ac:dyDescent="0.3">
      <c r="A757" s="26">
        <v>2012</v>
      </c>
      <c r="B757" s="27" t="s">
        <v>3101</v>
      </c>
      <c r="C757" s="27" t="s">
        <v>3102</v>
      </c>
      <c r="D757" s="27" t="s">
        <v>3101</v>
      </c>
      <c r="E757" s="27" t="s">
        <v>6117</v>
      </c>
      <c r="F757" s="27" t="s">
        <v>3034</v>
      </c>
      <c r="G757" s="27" t="s">
        <v>3074</v>
      </c>
      <c r="H757" s="28">
        <v>41000</v>
      </c>
      <c r="I757" s="29">
        <v>12.030010000000001</v>
      </c>
      <c r="J757" s="28" t="s">
        <v>3241</v>
      </c>
    </row>
    <row r="758" spans="1:10" x14ac:dyDescent="0.3">
      <c r="A758" s="26">
        <v>2012</v>
      </c>
      <c r="B758" s="27" t="s">
        <v>3148</v>
      </c>
      <c r="C758" s="27" t="s">
        <v>3149</v>
      </c>
      <c r="D758" s="27" t="s">
        <v>3148</v>
      </c>
      <c r="E758" s="27" t="s">
        <v>6117</v>
      </c>
      <c r="F758" s="27" t="s">
        <v>3145</v>
      </c>
      <c r="G758" s="27" t="s">
        <v>2803</v>
      </c>
      <c r="H758" s="28">
        <v>41000</v>
      </c>
      <c r="I758" s="29">
        <v>1.9380679999999999</v>
      </c>
      <c r="J758" s="28" t="s">
        <v>3241</v>
      </c>
    </row>
    <row r="759" spans="1:10" x14ac:dyDescent="0.3">
      <c r="A759" s="26">
        <v>2012</v>
      </c>
      <c r="B759" s="27" t="s">
        <v>3103</v>
      </c>
      <c r="C759" s="27" t="s">
        <v>3104</v>
      </c>
      <c r="D759" s="27" t="s">
        <v>3103</v>
      </c>
      <c r="E759" s="27" t="s">
        <v>6117</v>
      </c>
      <c r="F759" s="27" t="s">
        <v>3034</v>
      </c>
      <c r="G759" s="27" t="s">
        <v>2923</v>
      </c>
      <c r="H759" s="28">
        <v>41000</v>
      </c>
      <c r="I759" s="29">
        <v>3.460181</v>
      </c>
      <c r="J759" s="28" t="s">
        <v>3241</v>
      </c>
    </row>
    <row r="760" spans="1:10" x14ac:dyDescent="0.3">
      <c r="A760" s="26">
        <v>2012</v>
      </c>
      <c r="B760" s="27" t="s">
        <v>3150</v>
      </c>
      <c r="C760" s="27" t="s">
        <v>3151</v>
      </c>
      <c r="D760" s="27" t="s">
        <v>3150</v>
      </c>
      <c r="E760" s="27" t="s">
        <v>6117</v>
      </c>
      <c r="F760" s="27" t="s">
        <v>3142</v>
      </c>
      <c r="G760" s="27" t="s">
        <v>2850</v>
      </c>
      <c r="H760" s="28">
        <v>41000</v>
      </c>
      <c r="I760" s="29">
        <v>9.5843999999999999E-2</v>
      </c>
      <c r="J760" s="28" t="s">
        <v>3241</v>
      </c>
    </row>
    <row r="761" spans="1:10" x14ac:dyDescent="0.3">
      <c r="A761" s="26">
        <v>2012</v>
      </c>
      <c r="B761" s="27" t="s">
        <v>3105</v>
      </c>
      <c r="C761" s="27" t="s">
        <v>3106</v>
      </c>
      <c r="D761" s="27" t="s">
        <v>3105</v>
      </c>
      <c r="E761" s="27" t="s">
        <v>6117</v>
      </c>
      <c r="F761" s="27" t="s">
        <v>2798</v>
      </c>
      <c r="G761" s="27" t="s">
        <v>2803</v>
      </c>
      <c r="H761" s="28">
        <v>41000</v>
      </c>
      <c r="I761" s="29">
        <v>0.83087500000000003</v>
      </c>
      <c r="J761" s="28" t="s">
        <v>3241</v>
      </c>
    </row>
    <row r="762" spans="1:10" x14ac:dyDescent="0.3">
      <c r="A762" s="26">
        <v>2012</v>
      </c>
      <c r="B762" s="27" t="s">
        <v>3123</v>
      </c>
      <c r="C762" s="27" t="s">
        <v>3124</v>
      </c>
      <c r="D762" s="27" t="s">
        <v>3125</v>
      </c>
      <c r="E762" s="27" t="s">
        <v>3025</v>
      </c>
      <c r="F762" s="27" t="s">
        <v>2825</v>
      </c>
      <c r="G762" s="27" t="s">
        <v>2850</v>
      </c>
      <c r="H762" s="28">
        <v>41000</v>
      </c>
      <c r="I762" s="29">
        <v>0</v>
      </c>
      <c r="J762" s="28" t="s">
        <v>3241</v>
      </c>
    </row>
    <row r="763" spans="1:10" x14ac:dyDescent="0.3">
      <c r="A763" s="26">
        <v>2012</v>
      </c>
      <c r="B763" s="27" t="s">
        <v>3107</v>
      </c>
      <c r="C763" s="27" t="s">
        <v>3108</v>
      </c>
      <c r="D763" s="27" t="s">
        <v>3108</v>
      </c>
      <c r="E763" s="27" t="s">
        <v>6117</v>
      </c>
      <c r="F763" s="27" t="s">
        <v>3026</v>
      </c>
      <c r="G763" s="27" t="s">
        <v>2936</v>
      </c>
      <c r="H763" s="28">
        <v>41000</v>
      </c>
      <c r="I763" s="29">
        <v>0</v>
      </c>
      <c r="J763" s="28" t="s">
        <v>3241</v>
      </c>
    </row>
    <row r="764" spans="1:10" x14ac:dyDescent="0.3">
      <c r="A764" s="26">
        <v>2012</v>
      </c>
      <c r="B764" s="27" t="s">
        <v>3140</v>
      </c>
      <c r="C764" s="27" t="s">
        <v>3141</v>
      </c>
      <c r="D764" s="27" t="s">
        <v>3140</v>
      </c>
      <c r="E764" s="27" t="s">
        <v>6117</v>
      </c>
      <c r="F764" s="27" t="s">
        <v>3142</v>
      </c>
      <c r="G764" s="27" t="s">
        <v>2850</v>
      </c>
      <c r="H764" s="28">
        <v>41000</v>
      </c>
      <c r="I764" s="29">
        <v>7.9719999999999999E-3</v>
      </c>
      <c r="J764" s="28" t="s">
        <v>3241</v>
      </c>
    </row>
    <row r="765" spans="1:10" x14ac:dyDescent="0.3">
      <c r="A765" s="26">
        <v>2012</v>
      </c>
      <c r="B765" s="27" t="s">
        <v>3109</v>
      </c>
      <c r="C765" s="27" t="s">
        <v>3110</v>
      </c>
      <c r="D765" s="27" t="s">
        <v>3109</v>
      </c>
      <c r="E765" s="27" t="s">
        <v>3111</v>
      </c>
      <c r="F765" s="27" t="s">
        <v>2825</v>
      </c>
      <c r="G765" s="27" t="s">
        <v>2850</v>
      </c>
      <c r="H765" s="28">
        <v>41000</v>
      </c>
      <c r="I765" s="29">
        <v>0.172213</v>
      </c>
      <c r="J765" s="28" t="s">
        <v>3241</v>
      </c>
    </row>
    <row r="766" spans="1:10" x14ac:dyDescent="0.3">
      <c r="A766" s="26">
        <v>2012</v>
      </c>
      <c r="B766" s="27" t="s">
        <v>3112</v>
      </c>
      <c r="C766" s="27" t="s">
        <v>3113</v>
      </c>
      <c r="D766" s="27" t="s">
        <v>3112</v>
      </c>
      <c r="E766" s="27" t="s">
        <v>6117</v>
      </c>
      <c r="F766" s="27" t="s">
        <v>2825</v>
      </c>
      <c r="G766" s="27" t="s">
        <v>2826</v>
      </c>
      <c r="H766" s="28">
        <v>41000</v>
      </c>
      <c r="I766" s="29">
        <v>0.82647700000000002</v>
      </c>
      <c r="J766" s="28" t="s">
        <v>3241</v>
      </c>
    </row>
    <row r="767" spans="1:10" x14ac:dyDescent="0.3">
      <c r="A767" s="26">
        <v>2012</v>
      </c>
      <c r="B767" s="27" t="s">
        <v>3114</v>
      </c>
      <c r="C767" s="27" t="s">
        <v>3115</v>
      </c>
      <c r="D767" s="27" t="s">
        <v>3116</v>
      </c>
      <c r="E767" s="27" t="s">
        <v>3025</v>
      </c>
      <c r="F767" s="27" t="s">
        <v>3026</v>
      </c>
      <c r="G767" s="27" t="s">
        <v>2788</v>
      </c>
      <c r="H767" s="28">
        <v>41000</v>
      </c>
      <c r="I767" s="29">
        <v>0</v>
      </c>
      <c r="J767" s="28" t="s">
        <v>3241</v>
      </c>
    </row>
    <row r="768" spans="1:10" x14ac:dyDescent="0.3">
      <c r="A768" s="26">
        <v>2012</v>
      </c>
      <c r="B768" s="27" t="s">
        <v>3117</v>
      </c>
      <c r="C768" s="27" t="s">
        <v>3118</v>
      </c>
      <c r="D768" s="27" t="s">
        <v>3117</v>
      </c>
      <c r="E768" s="27" t="s">
        <v>6117</v>
      </c>
      <c r="F768" s="27" t="s">
        <v>2815</v>
      </c>
      <c r="G768" s="27" t="s">
        <v>2816</v>
      </c>
      <c r="H768" s="28">
        <v>41000</v>
      </c>
      <c r="I768" s="29">
        <v>4.4075319999999998</v>
      </c>
      <c r="J768" s="28" t="s">
        <v>3241</v>
      </c>
    </row>
    <row r="769" spans="1:10" x14ac:dyDescent="0.3">
      <c r="A769" s="26">
        <v>2012</v>
      </c>
      <c r="B769" s="27" t="s">
        <v>3129</v>
      </c>
      <c r="C769" s="27" t="s">
        <v>3130</v>
      </c>
      <c r="D769" s="27" t="s">
        <v>3131</v>
      </c>
      <c r="E769" s="27" t="s">
        <v>3063</v>
      </c>
      <c r="F769" s="27" t="s">
        <v>3034</v>
      </c>
      <c r="G769" s="27" t="s">
        <v>2840</v>
      </c>
      <c r="H769" s="28">
        <v>41000</v>
      </c>
      <c r="I769" s="29">
        <v>4.5889000000000006E-2</v>
      </c>
      <c r="J769" s="28" t="s">
        <v>3241</v>
      </c>
    </row>
    <row r="770" spans="1:10" x14ac:dyDescent="0.3">
      <c r="A770" s="26">
        <v>2012</v>
      </c>
      <c r="B770" s="27" t="s">
        <v>3126</v>
      </c>
      <c r="C770" s="27" t="s">
        <v>3127</v>
      </c>
      <c r="D770" s="27" t="s">
        <v>3128</v>
      </c>
      <c r="E770" s="27" t="s">
        <v>3025</v>
      </c>
      <c r="F770" s="27" t="s">
        <v>3026</v>
      </c>
      <c r="G770" s="27" t="s">
        <v>2936</v>
      </c>
      <c r="H770" s="28">
        <v>41000</v>
      </c>
      <c r="I770" s="29">
        <v>0</v>
      </c>
      <c r="J770" s="28" t="s">
        <v>3241</v>
      </c>
    </row>
    <row r="771" spans="1:10" x14ac:dyDescent="0.3">
      <c r="A771" s="26">
        <v>2012</v>
      </c>
      <c r="B771" s="27" t="s">
        <v>3119</v>
      </c>
      <c r="C771" s="27" t="s">
        <v>3120</v>
      </c>
      <c r="D771" s="27" t="s">
        <v>3119</v>
      </c>
      <c r="E771" s="27" t="s">
        <v>6117</v>
      </c>
      <c r="F771" s="27" t="s">
        <v>3034</v>
      </c>
      <c r="G771" s="27" t="s">
        <v>2840</v>
      </c>
      <c r="H771" s="28">
        <v>41000</v>
      </c>
      <c r="I771" s="29">
        <v>6.6759769999999996</v>
      </c>
      <c r="J771" s="28" t="s">
        <v>3241</v>
      </c>
    </row>
    <row r="772" spans="1:10" x14ac:dyDescent="0.3">
      <c r="A772" s="26">
        <v>2012</v>
      </c>
      <c r="B772" s="27" t="s">
        <v>3121</v>
      </c>
      <c r="C772" s="27" t="s">
        <v>3122</v>
      </c>
      <c r="D772" s="27" t="s">
        <v>3121</v>
      </c>
      <c r="E772" s="27" t="s">
        <v>6117</v>
      </c>
      <c r="F772" s="27" t="s">
        <v>2825</v>
      </c>
      <c r="G772" s="27" t="s">
        <v>2850</v>
      </c>
      <c r="H772" s="28">
        <v>41000</v>
      </c>
      <c r="I772" s="29">
        <v>9.199605</v>
      </c>
      <c r="J772" s="28" t="s">
        <v>3241</v>
      </c>
    </row>
    <row r="773" spans="1:10" x14ac:dyDescent="0.3">
      <c r="A773" s="26">
        <v>2012</v>
      </c>
      <c r="B773" s="27" t="s">
        <v>3022</v>
      </c>
      <c r="C773" s="27" t="s">
        <v>3023</v>
      </c>
      <c r="D773" s="27" t="s">
        <v>3024</v>
      </c>
      <c r="E773" s="27" t="s">
        <v>3025</v>
      </c>
      <c r="F773" s="27" t="s">
        <v>3026</v>
      </c>
      <c r="G773" s="27" t="s">
        <v>2788</v>
      </c>
      <c r="H773" s="28">
        <v>41030</v>
      </c>
      <c r="I773" s="29">
        <v>0</v>
      </c>
      <c r="J773" s="28" t="s">
        <v>3241</v>
      </c>
    </row>
    <row r="774" spans="1:10" x14ac:dyDescent="0.3">
      <c r="A774" s="26">
        <v>2012</v>
      </c>
      <c r="B774" s="27" t="s">
        <v>3022</v>
      </c>
      <c r="C774" s="27" t="s">
        <v>3023</v>
      </c>
      <c r="D774" s="27" t="s">
        <v>3027</v>
      </c>
      <c r="E774" s="27" t="s">
        <v>3025</v>
      </c>
      <c r="F774" s="27" t="s">
        <v>3026</v>
      </c>
      <c r="G774" s="27" t="s">
        <v>2788</v>
      </c>
      <c r="H774" s="28">
        <v>41030</v>
      </c>
      <c r="I774" s="29">
        <v>0</v>
      </c>
      <c r="J774" s="28" t="s">
        <v>3241</v>
      </c>
    </row>
    <row r="775" spans="1:10" x14ac:dyDescent="0.3">
      <c r="A775" s="26">
        <v>2012</v>
      </c>
      <c r="B775" s="27" t="s">
        <v>3028</v>
      </c>
      <c r="C775" s="27" t="s">
        <v>3029</v>
      </c>
      <c r="D775" s="27" t="s">
        <v>3028</v>
      </c>
      <c r="E775" s="27" t="s">
        <v>6117</v>
      </c>
      <c r="F775" s="27" t="s">
        <v>3030</v>
      </c>
      <c r="G775" s="27" t="s">
        <v>2812</v>
      </c>
      <c r="H775" s="28">
        <v>41030</v>
      </c>
      <c r="I775" s="29">
        <v>5.0873650000000037</v>
      </c>
      <c r="J775" s="28" t="s">
        <v>3241</v>
      </c>
    </row>
    <row r="776" spans="1:10" x14ac:dyDescent="0.3">
      <c r="A776" s="26">
        <v>2012</v>
      </c>
      <c r="B776" s="27" t="s">
        <v>3031</v>
      </c>
      <c r="C776" s="27" t="s">
        <v>3032</v>
      </c>
      <c r="D776" s="27" t="s">
        <v>3031</v>
      </c>
      <c r="E776" s="27" t="s">
        <v>3033</v>
      </c>
      <c r="F776" s="27" t="s">
        <v>3034</v>
      </c>
      <c r="G776" s="27" t="s">
        <v>2821</v>
      </c>
      <c r="H776" s="28">
        <v>41030</v>
      </c>
      <c r="I776" s="29">
        <v>2.6881390000000001</v>
      </c>
      <c r="J776" s="28" t="s">
        <v>3241</v>
      </c>
    </row>
    <row r="777" spans="1:10" x14ac:dyDescent="0.3">
      <c r="A777" s="26">
        <v>2012</v>
      </c>
      <c r="B777" s="27" t="s">
        <v>3035</v>
      </c>
      <c r="C777" s="27" t="s">
        <v>3036</v>
      </c>
      <c r="D777" s="27" t="s">
        <v>3035</v>
      </c>
      <c r="E777" s="27" t="s">
        <v>6117</v>
      </c>
      <c r="F777" s="27" t="s">
        <v>2825</v>
      </c>
      <c r="G777" s="27" t="s">
        <v>2826</v>
      </c>
      <c r="H777" s="28">
        <v>41030</v>
      </c>
      <c r="I777" s="29">
        <v>0</v>
      </c>
      <c r="J777" s="28" t="s">
        <v>3241</v>
      </c>
    </row>
    <row r="778" spans="1:10" x14ac:dyDescent="0.3">
      <c r="A778" s="26">
        <v>2012</v>
      </c>
      <c r="B778" s="27" t="s">
        <v>3037</v>
      </c>
      <c r="C778" s="27" t="s">
        <v>3038</v>
      </c>
      <c r="D778" s="27" t="s">
        <v>3037</v>
      </c>
      <c r="E778" s="27" t="s">
        <v>6117</v>
      </c>
      <c r="F778" s="27" t="s">
        <v>3034</v>
      </c>
      <c r="G778" s="27" t="s">
        <v>2999</v>
      </c>
      <c r="H778" s="28">
        <v>41030</v>
      </c>
      <c r="I778" s="29">
        <v>4.7293710000000004</v>
      </c>
      <c r="J778" s="28" t="s">
        <v>3241</v>
      </c>
    </row>
    <row r="779" spans="1:10" x14ac:dyDescent="0.3">
      <c r="A779" s="26">
        <v>2012</v>
      </c>
      <c r="B779" s="27" t="s">
        <v>3039</v>
      </c>
      <c r="C779" s="27" t="s">
        <v>3040</v>
      </c>
      <c r="D779" s="27" t="s">
        <v>3039</v>
      </c>
      <c r="E779" s="27" t="s">
        <v>6117</v>
      </c>
      <c r="F779" s="27" t="s">
        <v>2815</v>
      </c>
      <c r="G779" s="27" t="s">
        <v>2816</v>
      </c>
      <c r="H779" s="28">
        <v>41030</v>
      </c>
      <c r="I779" s="29">
        <v>0.84102199999999994</v>
      </c>
      <c r="J779" s="28" t="s">
        <v>3241</v>
      </c>
    </row>
    <row r="780" spans="1:10" x14ac:dyDescent="0.3">
      <c r="A780" s="26">
        <v>2012</v>
      </c>
      <c r="B780" s="27" t="s">
        <v>3041</v>
      </c>
      <c r="C780" s="27" t="s">
        <v>3042</v>
      </c>
      <c r="D780" s="27" t="s">
        <v>3041</v>
      </c>
      <c r="E780" s="27" t="s">
        <v>6117</v>
      </c>
      <c r="F780" s="27" t="s">
        <v>2825</v>
      </c>
      <c r="G780" s="27" t="s">
        <v>2826</v>
      </c>
      <c r="H780" s="28">
        <v>41030</v>
      </c>
      <c r="I780" s="29">
        <v>2.7900000000000001E-4</v>
      </c>
      <c r="J780" s="28" t="s">
        <v>3241</v>
      </c>
    </row>
    <row r="781" spans="1:10" x14ac:dyDescent="0.3">
      <c r="A781" s="26">
        <v>2012</v>
      </c>
      <c r="B781" s="27" t="s">
        <v>3043</v>
      </c>
      <c r="C781" s="27" t="s">
        <v>3044</v>
      </c>
      <c r="D781" s="27" t="s">
        <v>3043</v>
      </c>
      <c r="E781" s="27" t="s">
        <v>6117</v>
      </c>
      <c r="F781" s="27" t="s">
        <v>2815</v>
      </c>
      <c r="G781" s="27" t="s">
        <v>2816</v>
      </c>
      <c r="H781" s="28">
        <v>41030</v>
      </c>
      <c r="I781" s="29">
        <v>4.0787810000000011</v>
      </c>
      <c r="J781" s="28" t="s">
        <v>3241</v>
      </c>
    </row>
    <row r="782" spans="1:10" x14ac:dyDescent="0.3">
      <c r="A782" s="26">
        <v>2012</v>
      </c>
      <c r="B782" s="27" t="s">
        <v>3045</v>
      </c>
      <c r="C782" s="27" t="s">
        <v>3046</v>
      </c>
      <c r="D782" s="27" t="s">
        <v>3045</v>
      </c>
      <c r="E782" s="27" t="s">
        <v>6117</v>
      </c>
      <c r="F782" s="27" t="s">
        <v>2815</v>
      </c>
      <c r="G782" s="27" t="s">
        <v>2816</v>
      </c>
      <c r="H782" s="28">
        <v>41030</v>
      </c>
      <c r="I782" s="29">
        <v>8.3250000000000018E-2</v>
      </c>
      <c r="J782" s="28" t="s">
        <v>3241</v>
      </c>
    </row>
    <row r="783" spans="1:10" x14ac:dyDescent="0.3">
      <c r="A783" s="26">
        <v>2012</v>
      </c>
      <c r="B783" s="27" t="s">
        <v>3143</v>
      </c>
      <c r="C783" s="27" t="s">
        <v>3144</v>
      </c>
      <c r="D783" s="27" t="s">
        <v>3143</v>
      </c>
      <c r="E783" s="27" t="s">
        <v>6117</v>
      </c>
      <c r="F783" s="27" t="s">
        <v>3145</v>
      </c>
      <c r="G783" s="27" t="s">
        <v>2803</v>
      </c>
      <c r="H783" s="28">
        <v>41030</v>
      </c>
      <c r="I783" s="29">
        <v>3.9991560000000002</v>
      </c>
      <c r="J783" s="28" t="s">
        <v>3241</v>
      </c>
    </row>
    <row r="784" spans="1:10" x14ac:dyDescent="0.3">
      <c r="A784" s="26">
        <v>2012</v>
      </c>
      <c r="B784" s="27" t="s">
        <v>3146</v>
      </c>
      <c r="C784" s="27" t="s">
        <v>3147</v>
      </c>
      <c r="D784" s="27" t="s">
        <v>3146</v>
      </c>
      <c r="E784" s="27" t="s">
        <v>6117</v>
      </c>
      <c r="F784" s="27" t="s">
        <v>3145</v>
      </c>
      <c r="G784" s="27" t="s">
        <v>2803</v>
      </c>
      <c r="H784" s="28">
        <v>41030</v>
      </c>
      <c r="I784" s="29">
        <v>4.1673000000000002E-2</v>
      </c>
      <c r="J784" s="28" t="s">
        <v>3241</v>
      </c>
    </row>
    <row r="785" spans="1:10" x14ac:dyDescent="0.3">
      <c r="A785" s="26">
        <v>2012</v>
      </c>
      <c r="B785" s="27" t="s">
        <v>3047</v>
      </c>
      <c r="C785" s="27" t="s">
        <v>3048</v>
      </c>
      <c r="D785" s="27" t="s">
        <v>3047</v>
      </c>
      <c r="E785" s="27" t="s">
        <v>6117</v>
      </c>
      <c r="F785" s="27" t="s">
        <v>2825</v>
      </c>
      <c r="G785" s="27" t="s">
        <v>2826</v>
      </c>
      <c r="H785" s="28">
        <v>41030</v>
      </c>
      <c r="I785" s="29">
        <v>0.18523300000000001</v>
      </c>
      <c r="J785" s="28" t="s">
        <v>3241</v>
      </c>
    </row>
    <row r="786" spans="1:10" x14ac:dyDescent="0.3">
      <c r="A786" s="26">
        <v>2012</v>
      </c>
      <c r="B786" s="27" t="s">
        <v>3049</v>
      </c>
      <c r="C786" s="27" t="s">
        <v>3050</v>
      </c>
      <c r="D786" s="27" t="s">
        <v>3049</v>
      </c>
      <c r="E786" s="27" t="s">
        <v>6117</v>
      </c>
      <c r="F786" s="27" t="s">
        <v>2825</v>
      </c>
      <c r="G786" s="27" t="s">
        <v>2850</v>
      </c>
      <c r="H786" s="28">
        <v>41030</v>
      </c>
      <c r="I786" s="29">
        <v>1.2894520000000005</v>
      </c>
      <c r="J786" s="28" t="s">
        <v>3241</v>
      </c>
    </row>
    <row r="787" spans="1:10" x14ac:dyDescent="0.3">
      <c r="A787" s="26">
        <v>2012</v>
      </c>
      <c r="B787" s="27" t="s">
        <v>3051</v>
      </c>
      <c r="C787" s="27" t="s">
        <v>3051</v>
      </c>
      <c r="D787" s="27" t="s">
        <v>3051</v>
      </c>
      <c r="E787" s="27" t="s">
        <v>6118</v>
      </c>
      <c r="F787" s="27" t="s">
        <v>3051</v>
      </c>
      <c r="G787" s="27" t="s">
        <v>3051</v>
      </c>
      <c r="H787" s="28">
        <v>41030</v>
      </c>
      <c r="I787" s="29">
        <v>9616.0199599999996</v>
      </c>
      <c r="J787" s="28" t="s">
        <v>3241</v>
      </c>
    </row>
    <row r="788" spans="1:10" x14ac:dyDescent="0.3">
      <c r="A788" s="26">
        <v>2012</v>
      </c>
      <c r="B788" s="27" t="s">
        <v>3052</v>
      </c>
      <c r="C788" s="27" t="s">
        <v>3053</v>
      </c>
      <c r="D788" s="27" t="s">
        <v>3052</v>
      </c>
      <c r="E788" s="27" t="s">
        <v>3033</v>
      </c>
      <c r="F788" s="27" t="s">
        <v>2807</v>
      </c>
      <c r="G788" s="27" t="s">
        <v>2812</v>
      </c>
      <c r="H788" s="28">
        <v>41030</v>
      </c>
      <c r="I788" s="29">
        <v>2.6650680000000002</v>
      </c>
      <c r="J788" s="28" t="s">
        <v>3241</v>
      </c>
    </row>
    <row r="789" spans="1:10" x14ac:dyDescent="0.3">
      <c r="A789" s="26">
        <v>2012</v>
      </c>
      <c r="B789" s="27" t="s">
        <v>3054</v>
      </c>
      <c r="C789" s="27" t="s">
        <v>3055</v>
      </c>
      <c r="D789" s="27" t="s">
        <v>3054</v>
      </c>
      <c r="E789" s="27" t="s">
        <v>6117</v>
      </c>
      <c r="F789" s="27" t="s">
        <v>3034</v>
      </c>
      <c r="G789" s="27" t="s">
        <v>2999</v>
      </c>
      <c r="H789" s="28">
        <v>41030</v>
      </c>
      <c r="I789" s="29">
        <v>6.068884999999999</v>
      </c>
      <c r="J789" s="28" t="s">
        <v>3241</v>
      </c>
    </row>
    <row r="790" spans="1:10" x14ac:dyDescent="0.3">
      <c r="A790" s="26">
        <v>2012</v>
      </c>
      <c r="B790" s="27" t="s">
        <v>3056</v>
      </c>
      <c r="C790" s="27" t="s">
        <v>3057</v>
      </c>
      <c r="D790" s="27" t="s">
        <v>3056</v>
      </c>
      <c r="E790" s="27" t="s">
        <v>6117</v>
      </c>
      <c r="F790" s="27" t="s">
        <v>2825</v>
      </c>
      <c r="G790" s="27" t="s">
        <v>2826</v>
      </c>
      <c r="H790" s="28">
        <v>41030</v>
      </c>
      <c r="I790" s="29">
        <v>0.23532299999999998</v>
      </c>
      <c r="J790" s="28" t="s">
        <v>3241</v>
      </c>
    </row>
    <row r="791" spans="1:10" x14ac:dyDescent="0.3">
      <c r="A791" s="26">
        <v>2012</v>
      </c>
      <c r="B791" s="27" t="s">
        <v>3058</v>
      </c>
      <c r="C791" s="27" t="s">
        <v>3059</v>
      </c>
      <c r="D791" s="27" t="s">
        <v>3058</v>
      </c>
      <c r="E791" s="27" t="s">
        <v>6117</v>
      </c>
      <c r="F791" s="27" t="s">
        <v>2815</v>
      </c>
      <c r="G791" s="27" t="s">
        <v>2816</v>
      </c>
      <c r="H791" s="28">
        <v>41030</v>
      </c>
      <c r="I791" s="29">
        <v>4.4280540000000004</v>
      </c>
      <c r="J791" s="28" t="s">
        <v>3241</v>
      </c>
    </row>
    <row r="792" spans="1:10" x14ac:dyDescent="0.3">
      <c r="A792" s="26">
        <v>2012</v>
      </c>
      <c r="B792" s="27" t="s">
        <v>3152</v>
      </c>
      <c r="C792" s="27" t="s">
        <v>3153</v>
      </c>
      <c r="D792" s="27" t="s">
        <v>3152</v>
      </c>
      <c r="E792" s="27" t="s">
        <v>3111</v>
      </c>
      <c r="F792" s="27" t="s">
        <v>2825</v>
      </c>
      <c r="G792" s="27" t="s">
        <v>2850</v>
      </c>
      <c r="H792" s="28">
        <v>41030</v>
      </c>
      <c r="I792" s="29">
        <v>0.11586299999999999</v>
      </c>
      <c r="J792" s="28" t="s">
        <v>3241</v>
      </c>
    </row>
    <row r="793" spans="1:10" x14ac:dyDescent="0.3">
      <c r="A793" s="26">
        <v>2012</v>
      </c>
      <c r="B793" s="27" t="s">
        <v>3154</v>
      </c>
      <c r="C793" s="27" t="s">
        <v>3155</v>
      </c>
      <c r="D793" s="27" t="s">
        <v>3154</v>
      </c>
      <c r="E793" s="27" t="s">
        <v>3111</v>
      </c>
      <c r="F793" s="27" t="s">
        <v>2825</v>
      </c>
      <c r="G793" s="27" t="s">
        <v>2850</v>
      </c>
      <c r="H793" s="28">
        <v>41030</v>
      </c>
      <c r="I793" s="29">
        <v>0.174676</v>
      </c>
      <c r="J793" s="28" t="s">
        <v>3241</v>
      </c>
    </row>
    <row r="794" spans="1:10" x14ac:dyDescent="0.3">
      <c r="A794" s="26">
        <v>2012</v>
      </c>
      <c r="B794" s="27" t="s">
        <v>3156</v>
      </c>
      <c r="C794" s="27" t="s">
        <v>3157</v>
      </c>
      <c r="D794" s="27" t="s">
        <v>3156</v>
      </c>
      <c r="E794" s="27" t="s">
        <v>3111</v>
      </c>
      <c r="F794" s="27" t="s">
        <v>2825</v>
      </c>
      <c r="G794" s="27" t="s">
        <v>2850</v>
      </c>
      <c r="H794" s="28">
        <v>41030</v>
      </c>
      <c r="I794" s="29">
        <v>0</v>
      </c>
      <c r="J794" s="28" t="s">
        <v>3241</v>
      </c>
    </row>
    <row r="795" spans="1:10" x14ac:dyDescent="0.3">
      <c r="A795" s="26">
        <v>2012</v>
      </c>
      <c r="B795" s="27" t="s">
        <v>3060</v>
      </c>
      <c r="C795" s="27" t="s">
        <v>3061</v>
      </c>
      <c r="D795" s="27" t="s">
        <v>3062</v>
      </c>
      <c r="E795" s="27" t="s">
        <v>3063</v>
      </c>
      <c r="F795" s="27" t="s">
        <v>3034</v>
      </c>
      <c r="G795" s="27" t="s">
        <v>2999</v>
      </c>
      <c r="H795" s="28">
        <v>41030</v>
      </c>
      <c r="I795" s="29">
        <v>5.718E-3</v>
      </c>
      <c r="J795" s="28" t="s">
        <v>3241</v>
      </c>
    </row>
    <row r="796" spans="1:10" x14ac:dyDescent="0.3">
      <c r="A796" s="26">
        <v>2012</v>
      </c>
      <c r="B796" s="27" t="s">
        <v>3064</v>
      </c>
      <c r="C796" s="27" t="s">
        <v>3065</v>
      </c>
      <c r="D796" s="27" t="s">
        <v>3066</v>
      </c>
      <c r="E796" s="27" t="s">
        <v>3025</v>
      </c>
      <c r="F796" s="27" t="s">
        <v>2825</v>
      </c>
      <c r="G796" s="27" t="s">
        <v>2826</v>
      </c>
      <c r="H796" s="28">
        <v>41030</v>
      </c>
      <c r="I796" s="29">
        <v>0.12629000000000001</v>
      </c>
      <c r="J796" s="28" t="s">
        <v>3241</v>
      </c>
    </row>
    <row r="797" spans="1:10" x14ac:dyDescent="0.3">
      <c r="A797" s="26">
        <v>2012</v>
      </c>
      <c r="B797" s="27" t="s">
        <v>3064</v>
      </c>
      <c r="C797" s="27" t="s">
        <v>3065</v>
      </c>
      <c r="D797" s="27" t="s">
        <v>3067</v>
      </c>
      <c r="E797" s="27" t="s">
        <v>3025</v>
      </c>
      <c r="F797" s="27" t="s">
        <v>2825</v>
      </c>
      <c r="G797" s="27" t="s">
        <v>2826</v>
      </c>
      <c r="H797" s="28">
        <v>41030</v>
      </c>
      <c r="I797" s="29">
        <v>0.1368</v>
      </c>
      <c r="J797" s="28" t="s">
        <v>3241</v>
      </c>
    </row>
    <row r="798" spans="1:10" x14ac:dyDescent="0.3">
      <c r="A798" s="26">
        <v>2012</v>
      </c>
      <c r="B798" s="27" t="s">
        <v>3068</v>
      </c>
      <c r="C798" s="27" t="s">
        <v>3069</v>
      </c>
      <c r="D798" s="27" t="s">
        <v>3068</v>
      </c>
      <c r="E798" s="27" t="s">
        <v>6117</v>
      </c>
      <c r="F798" s="27" t="s">
        <v>3034</v>
      </c>
      <c r="G798" s="27" t="s">
        <v>2923</v>
      </c>
      <c r="H798" s="28">
        <v>41030</v>
      </c>
      <c r="I798" s="29">
        <v>12.320668000000001</v>
      </c>
      <c r="J798" s="28" t="s">
        <v>3241</v>
      </c>
    </row>
    <row r="799" spans="1:10" x14ac:dyDescent="0.3">
      <c r="A799" s="26">
        <v>2012</v>
      </c>
      <c r="B799" s="27" t="s">
        <v>3070</v>
      </c>
      <c r="C799" s="27" t="s">
        <v>3071</v>
      </c>
      <c r="D799" s="27" t="s">
        <v>3070</v>
      </c>
      <c r="E799" s="27" t="s">
        <v>6117</v>
      </c>
      <c r="F799" s="27" t="s">
        <v>2815</v>
      </c>
      <c r="G799" s="27" t="s">
        <v>2816</v>
      </c>
      <c r="H799" s="28">
        <v>41030</v>
      </c>
      <c r="I799" s="29">
        <v>0</v>
      </c>
      <c r="J799" s="28" t="s">
        <v>3241</v>
      </c>
    </row>
    <row r="800" spans="1:10" x14ac:dyDescent="0.3">
      <c r="A800" s="26">
        <v>2012</v>
      </c>
      <c r="B800" s="27" t="s">
        <v>3072</v>
      </c>
      <c r="C800" s="27" t="s">
        <v>3073</v>
      </c>
      <c r="D800" s="27" t="s">
        <v>3072</v>
      </c>
      <c r="E800" s="27" t="s">
        <v>6117</v>
      </c>
      <c r="F800" s="27" t="s">
        <v>3034</v>
      </c>
      <c r="G800" s="27" t="s">
        <v>3074</v>
      </c>
      <c r="H800" s="28">
        <v>41030</v>
      </c>
      <c r="I800" s="29">
        <v>0.89681000000000022</v>
      </c>
      <c r="J800" s="28" t="s">
        <v>3241</v>
      </c>
    </row>
    <row r="801" spans="1:10" x14ac:dyDescent="0.3">
      <c r="A801" s="26">
        <v>2012</v>
      </c>
      <c r="B801" s="27" t="s">
        <v>3075</v>
      </c>
      <c r="C801" s="27" t="s">
        <v>3076</v>
      </c>
      <c r="D801" s="27" t="s">
        <v>3075</v>
      </c>
      <c r="E801" s="27" t="s">
        <v>6117</v>
      </c>
      <c r="F801" s="27" t="s">
        <v>2815</v>
      </c>
      <c r="G801" s="27" t="s">
        <v>2816</v>
      </c>
      <c r="H801" s="28">
        <v>41030</v>
      </c>
      <c r="I801" s="29">
        <v>2.4135110000000006</v>
      </c>
      <c r="J801" s="28" t="s">
        <v>3241</v>
      </c>
    </row>
    <row r="802" spans="1:10" x14ac:dyDescent="0.3">
      <c r="A802" s="26">
        <v>2012</v>
      </c>
      <c r="B802" s="27" t="s">
        <v>3077</v>
      </c>
      <c r="C802" s="27" t="s">
        <v>3078</v>
      </c>
      <c r="D802" s="27" t="s">
        <v>3077</v>
      </c>
      <c r="E802" s="27" t="s">
        <v>3033</v>
      </c>
      <c r="F802" s="27" t="s">
        <v>2788</v>
      </c>
      <c r="G802" s="27" t="s">
        <v>2788</v>
      </c>
      <c r="H802" s="28">
        <v>41030</v>
      </c>
      <c r="I802" s="29">
        <v>7.724E-3</v>
      </c>
      <c r="J802" s="28" t="s">
        <v>3241</v>
      </c>
    </row>
    <row r="803" spans="1:10" x14ac:dyDescent="0.3">
      <c r="A803" s="26">
        <v>2012</v>
      </c>
      <c r="B803" s="27" t="s">
        <v>3079</v>
      </c>
      <c r="C803" s="27" t="s">
        <v>3080</v>
      </c>
      <c r="D803" s="27" t="s">
        <v>3081</v>
      </c>
      <c r="E803" s="27" t="s">
        <v>3063</v>
      </c>
      <c r="F803" s="27" t="s">
        <v>2788</v>
      </c>
      <c r="G803" s="27" t="s">
        <v>2788</v>
      </c>
      <c r="H803" s="28">
        <v>41030</v>
      </c>
      <c r="I803" s="29">
        <v>1.4840000000000001E-3</v>
      </c>
      <c r="J803" s="28" t="s">
        <v>3241</v>
      </c>
    </row>
    <row r="804" spans="1:10" x14ac:dyDescent="0.3">
      <c r="A804" s="26">
        <v>2012</v>
      </c>
      <c r="B804" s="27" t="s">
        <v>3082</v>
      </c>
      <c r="C804" s="27" t="s">
        <v>3083</v>
      </c>
      <c r="D804" s="27" t="s">
        <v>3082</v>
      </c>
      <c r="E804" s="27" t="s">
        <v>6117</v>
      </c>
      <c r="F804" s="27" t="s">
        <v>2825</v>
      </c>
      <c r="G804" s="27" t="s">
        <v>2826</v>
      </c>
      <c r="H804" s="28">
        <v>41030</v>
      </c>
      <c r="I804" s="29">
        <v>0</v>
      </c>
      <c r="J804" s="28" t="s">
        <v>3241</v>
      </c>
    </row>
    <row r="805" spans="1:10" x14ac:dyDescent="0.3">
      <c r="A805" s="26">
        <v>2012</v>
      </c>
      <c r="B805" s="27" t="s">
        <v>3084</v>
      </c>
      <c r="C805" s="27" t="s">
        <v>3085</v>
      </c>
      <c r="D805" s="27" t="s">
        <v>3086</v>
      </c>
      <c r="E805" s="27" t="s">
        <v>3025</v>
      </c>
      <c r="F805" s="27" t="s">
        <v>3087</v>
      </c>
      <c r="G805" s="27" t="s">
        <v>2788</v>
      </c>
      <c r="H805" s="28">
        <v>41030</v>
      </c>
      <c r="I805" s="29">
        <v>7.7338172581800011</v>
      </c>
      <c r="J805" s="28" t="s">
        <v>3241</v>
      </c>
    </row>
    <row r="806" spans="1:10" x14ac:dyDescent="0.3">
      <c r="A806" s="26">
        <v>2012</v>
      </c>
      <c r="B806" s="27" t="s">
        <v>3084</v>
      </c>
      <c r="C806" s="27" t="s">
        <v>3085</v>
      </c>
      <c r="D806" s="27" t="s">
        <v>3088</v>
      </c>
      <c r="E806" s="27" t="s">
        <v>3025</v>
      </c>
      <c r="F806" s="27" t="s">
        <v>3087</v>
      </c>
      <c r="G806" s="27" t="s">
        <v>2788</v>
      </c>
      <c r="H806" s="28">
        <v>41030</v>
      </c>
      <c r="I806" s="29">
        <v>0.28978493879000006</v>
      </c>
      <c r="J806" s="28" t="s">
        <v>3241</v>
      </c>
    </row>
    <row r="807" spans="1:10" x14ac:dyDescent="0.3">
      <c r="A807" s="26">
        <v>2012</v>
      </c>
      <c r="B807" s="27" t="s">
        <v>3089</v>
      </c>
      <c r="C807" s="27" t="s">
        <v>3090</v>
      </c>
      <c r="D807" s="27" t="s">
        <v>3089</v>
      </c>
      <c r="E807" s="27" t="s">
        <v>6117</v>
      </c>
      <c r="F807" s="27" t="s">
        <v>2815</v>
      </c>
      <c r="G807" s="27" t="s">
        <v>2816</v>
      </c>
      <c r="H807" s="28">
        <v>41030</v>
      </c>
      <c r="I807" s="29">
        <v>3.2475890000000005</v>
      </c>
      <c r="J807" s="28" t="s">
        <v>3241</v>
      </c>
    </row>
    <row r="808" spans="1:10" x14ac:dyDescent="0.3">
      <c r="A808" s="26">
        <v>2012</v>
      </c>
      <c r="B808" s="27" t="s">
        <v>3136</v>
      </c>
      <c r="C808" s="27" t="s">
        <v>3137</v>
      </c>
      <c r="D808" s="27" t="s">
        <v>3138</v>
      </c>
      <c r="E808" s="27" t="s">
        <v>3025</v>
      </c>
      <c r="F808" s="27" t="s">
        <v>3087</v>
      </c>
      <c r="G808" s="27" t="s">
        <v>2788</v>
      </c>
      <c r="H808" s="28">
        <v>41030</v>
      </c>
      <c r="I808" s="29">
        <v>0</v>
      </c>
      <c r="J808" s="28" t="s">
        <v>3241</v>
      </c>
    </row>
    <row r="809" spans="1:10" x14ac:dyDescent="0.3">
      <c r="A809" s="26">
        <v>2012</v>
      </c>
      <c r="B809" s="27" t="s">
        <v>3136</v>
      </c>
      <c r="C809" s="27" t="s">
        <v>3137</v>
      </c>
      <c r="D809" s="27" t="s">
        <v>3139</v>
      </c>
      <c r="E809" s="27" t="s">
        <v>3025</v>
      </c>
      <c r="F809" s="27" t="s">
        <v>3087</v>
      </c>
      <c r="G809" s="27" t="s">
        <v>2788</v>
      </c>
      <c r="H809" s="28">
        <v>41030</v>
      </c>
      <c r="I809" s="29">
        <v>0</v>
      </c>
      <c r="J809" s="28" t="s">
        <v>3241</v>
      </c>
    </row>
    <row r="810" spans="1:10" x14ac:dyDescent="0.3">
      <c r="A810" s="26">
        <v>2012</v>
      </c>
      <c r="B810" s="27" t="s">
        <v>3091</v>
      </c>
      <c r="C810" s="27" t="s">
        <v>3092</v>
      </c>
      <c r="D810" s="27" t="s">
        <v>3093</v>
      </c>
      <c r="E810" s="27" t="s">
        <v>3063</v>
      </c>
      <c r="F810" s="27" t="s">
        <v>3094</v>
      </c>
      <c r="G810" s="27" t="s">
        <v>2965</v>
      </c>
      <c r="H810" s="28">
        <v>41030</v>
      </c>
      <c r="I810" s="29">
        <v>7.5779430000000003</v>
      </c>
      <c r="J810" s="28" t="s">
        <v>3241</v>
      </c>
    </row>
    <row r="811" spans="1:10" x14ac:dyDescent="0.3">
      <c r="A811" s="26">
        <v>2012</v>
      </c>
      <c r="B811" s="27" t="s">
        <v>3095</v>
      </c>
      <c r="C811" s="27" t="s">
        <v>3096</v>
      </c>
      <c r="D811" s="27" t="s">
        <v>3095</v>
      </c>
      <c r="E811" s="27" t="s">
        <v>6117</v>
      </c>
      <c r="F811" s="27" t="s">
        <v>3034</v>
      </c>
      <c r="G811" s="27" t="s">
        <v>2999</v>
      </c>
      <c r="H811" s="28">
        <v>41030</v>
      </c>
      <c r="I811" s="29">
        <v>6.3807590000000003</v>
      </c>
      <c r="J811" s="28" t="s">
        <v>3241</v>
      </c>
    </row>
    <row r="812" spans="1:10" x14ac:dyDescent="0.3">
      <c r="A812" s="26">
        <v>2012</v>
      </c>
      <c r="B812" s="27" t="s">
        <v>3097</v>
      </c>
      <c r="C812" s="27" t="s">
        <v>3098</v>
      </c>
      <c r="D812" s="27" t="s">
        <v>3097</v>
      </c>
      <c r="E812" s="27" t="s">
        <v>6117</v>
      </c>
      <c r="F812" s="27" t="s">
        <v>2825</v>
      </c>
      <c r="G812" s="27" t="s">
        <v>2850</v>
      </c>
      <c r="H812" s="28">
        <v>41030</v>
      </c>
      <c r="I812" s="29">
        <v>3.6533250000000002</v>
      </c>
      <c r="J812" s="28" t="s">
        <v>3241</v>
      </c>
    </row>
    <row r="813" spans="1:10" x14ac:dyDescent="0.3">
      <c r="A813" s="26">
        <v>2012</v>
      </c>
      <c r="B813" s="27" t="s">
        <v>3132</v>
      </c>
      <c r="C813" s="27" t="s">
        <v>3133</v>
      </c>
      <c r="D813" s="27" t="s">
        <v>3132</v>
      </c>
      <c r="E813" s="27" t="s">
        <v>3033</v>
      </c>
      <c r="F813" s="27" t="s">
        <v>2807</v>
      </c>
      <c r="G813" s="27" t="s">
        <v>2812</v>
      </c>
      <c r="H813" s="28">
        <v>41030</v>
      </c>
      <c r="I813" s="29">
        <v>14.922797000000001</v>
      </c>
      <c r="J813" s="28" t="s">
        <v>3241</v>
      </c>
    </row>
    <row r="814" spans="1:10" x14ac:dyDescent="0.3">
      <c r="A814" s="26">
        <v>2012</v>
      </c>
      <c r="B814" s="27" t="s">
        <v>3134</v>
      </c>
      <c r="C814" s="27" t="s">
        <v>3135</v>
      </c>
      <c r="D814" s="27" t="s">
        <v>3134</v>
      </c>
      <c r="E814" s="27" t="s">
        <v>3033</v>
      </c>
      <c r="F814" s="27" t="s">
        <v>2807</v>
      </c>
      <c r="G814" s="27" t="s">
        <v>2812</v>
      </c>
      <c r="H814" s="28">
        <v>41030</v>
      </c>
      <c r="I814" s="29">
        <v>9.0108880000000013</v>
      </c>
      <c r="J814" s="28" t="s">
        <v>3241</v>
      </c>
    </row>
    <row r="815" spans="1:10" x14ac:dyDescent="0.3">
      <c r="A815" s="26">
        <v>2012</v>
      </c>
      <c r="B815" s="27" t="s">
        <v>3099</v>
      </c>
      <c r="C815" s="27" t="s">
        <v>3100</v>
      </c>
      <c r="D815" s="27" t="s">
        <v>3099</v>
      </c>
      <c r="E815" s="27" t="s">
        <v>6117</v>
      </c>
      <c r="F815" s="27" t="s">
        <v>2815</v>
      </c>
      <c r="G815" s="27" t="s">
        <v>2816</v>
      </c>
      <c r="H815" s="28">
        <v>41030</v>
      </c>
      <c r="I815" s="29">
        <v>3.2728110000000012</v>
      </c>
      <c r="J815" s="28" t="s">
        <v>3241</v>
      </c>
    </row>
    <row r="816" spans="1:10" x14ac:dyDescent="0.3">
      <c r="A816" s="26">
        <v>2012</v>
      </c>
      <c r="B816" s="27" t="s">
        <v>3101</v>
      </c>
      <c r="C816" s="27" t="s">
        <v>3102</v>
      </c>
      <c r="D816" s="27" t="s">
        <v>3101</v>
      </c>
      <c r="E816" s="27" t="s">
        <v>6117</v>
      </c>
      <c r="F816" s="27" t="s">
        <v>3034</v>
      </c>
      <c r="G816" s="27" t="s">
        <v>3074</v>
      </c>
      <c r="H816" s="28">
        <v>41030</v>
      </c>
      <c r="I816" s="29">
        <v>13.018745999999997</v>
      </c>
      <c r="J816" s="28" t="s">
        <v>3241</v>
      </c>
    </row>
    <row r="817" spans="1:10" x14ac:dyDescent="0.3">
      <c r="A817" s="26">
        <v>2012</v>
      </c>
      <c r="B817" s="27" t="s">
        <v>3148</v>
      </c>
      <c r="C817" s="27" t="s">
        <v>3149</v>
      </c>
      <c r="D817" s="27" t="s">
        <v>3148</v>
      </c>
      <c r="E817" s="27" t="s">
        <v>6117</v>
      </c>
      <c r="F817" s="27" t="s">
        <v>3145</v>
      </c>
      <c r="G817" s="27" t="s">
        <v>2803</v>
      </c>
      <c r="H817" s="28">
        <v>41030</v>
      </c>
      <c r="I817" s="29">
        <v>5.1686999999999997E-2</v>
      </c>
      <c r="J817" s="28" t="s">
        <v>3241</v>
      </c>
    </row>
    <row r="818" spans="1:10" x14ac:dyDescent="0.3">
      <c r="A818" s="26">
        <v>2012</v>
      </c>
      <c r="B818" s="27" t="s">
        <v>3103</v>
      </c>
      <c r="C818" s="27" t="s">
        <v>3104</v>
      </c>
      <c r="D818" s="27" t="s">
        <v>3103</v>
      </c>
      <c r="E818" s="27" t="s">
        <v>6117</v>
      </c>
      <c r="F818" s="27" t="s">
        <v>3034</v>
      </c>
      <c r="G818" s="27" t="s">
        <v>2923</v>
      </c>
      <c r="H818" s="28">
        <v>41030</v>
      </c>
      <c r="I818" s="29">
        <v>3.9366589999999988</v>
      </c>
      <c r="J818" s="28" t="s">
        <v>3241</v>
      </c>
    </row>
    <row r="819" spans="1:10" x14ac:dyDescent="0.3">
      <c r="A819" s="26">
        <v>2012</v>
      </c>
      <c r="B819" s="27" t="s">
        <v>3150</v>
      </c>
      <c r="C819" s="27" t="s">
        <v>3151</v>
      </c>
      <c r="D819" s="27" t="s">
        <v>3150</v>
      </c>
      <c r="E819" s="27" t="s">
        <v>6117</v>
      </c>
      <c r="F819" s="27" t="s">
        <v>3142</v>
      </c>
      <c r="G819" s="27" t="s">
        <v>2850</v>
      </c>
      <c r="H819" s="28">
        <v>41030</v>
      </c>
      <c r="I819" s="29">
        <v>9.4330000000000011E-2</v>
      </c>
      <c r="J819" s="28" t="s">
        <v>3241</v>
      </c>
    </row>
    <row r="820" spans="1:10" x14ac:dyDescent="0.3">
      <c r="A820" s="26">
        <v>2012</v>
      </c>
      <c r="B820" s="27" t="s">
        <v>3105</v>
      </c>
      <c r="C820" s="27" t="s">
        <v>3106</v>
      </c>
      <c r="D820" s="27" t="s">
        <v>3105</v>
      </c>
      <c r="E820" s="27" t="s">
        <v>6117</v>
      </c>
      <c r="F820" s="27" t="s">
        <v>2798</v>
      </c>
      <c r="G820" s="27" t="s">
        <v>2803</v>
      </c>
      <c r="H820" s="28">
        <v>41030</v>
      </c>
      <c r="I820" s="29">
        <v>0</v>
      </c>
      <c r="J820" s="28" t="s">
        <v>3241</v>
      </c>
    </row>
    <row r="821" spans="1:10" x14ac:dyDescent="0.3">
      <c r="A821" s="26">
        <v>2012</v>
      </c>
      <c r="B821" s="27" t="s">
        <v>3123</v>
      </c>
      <c r="C821" s="27" t="s">
        <v>3124</v>
      </c>
      <c r="D821" s="27" t="s">
        <v>3125</v>
      </c>
      <c r="E821" s="27" t="s">
        <v>3025</v>
      </c>
      <c r="F821" s="27" t="s">
        <v>2825</v>
      </c>
      <c r="G821" s="27" t="s">
        <v>2850</v>
      </c>
      <c r="H821" s="28">
        <v>41030</v>
      </c>
      <c r="I821" s="29">
        <v>9.2400000000000002E-4</v>
      </c>
      <c r="J821" s="28" t="s">
        <v>3241</v>
      </c>
    </row>
    <row r="822" spans="1:10" x14ac:dyDescent="0.3">
      <c r="A822" s="26">
        <v>2012</v>
      </c>
      <c r="B822" s="27" t="s">
        <v>3107</v>
      </c>
      <c r="C822" s="27" t="s">
        <v>3108</v>
      </c>
      <c r="D822" s="27" t="s">
        <v>3108</v>
      </c>
      <c r="E822" s="27" t="s">
        <v>6117</v>
      </c>
      <c r="F822" s="27" t="s">
        <v>3026</v>
      </c>
      <c r="G822" s="27" t="s">
        <v>2936</v>
      </c>
      <c r="H822" s="28">
        <v>41030</v>
      </c>
      <c r="I822" s="29">
        <v>0</v>
      </c>
      <c r="J822" s="28" t="s">
        <v>3241</v>
      </c>
    </row>
    <row r="823" spans="1:10" x14ac:dyDescent="0.3">
      <c r="A823" s="26">
        <v>2012</v>
      </c>
      <c r="B823" s="27" t="s">
        <v>3140</v>
      </c>
      <c r="C823" s="27" t="s">
        <v>3141</v>
      </c>
      <c r="D823" s="27" t="s">
        <v>3140</v>
      </c>
      <c r="E823" s="27" t="s">
        <v>6117</v>
      </c>
      <c r="F823" s="27" t="s">
        <v>3142</v>
      </c>
      <c r="G823" s="27" t="s">
        <v>2850</v>
      </c>
      <c r="H823" s="28">
        <v>41030</v>
      </c>
      <c r="I823" s="29">
        <v>3.0749999999999934E-2</v>
      </c>
      <c r="J823" s="28" t="s">
        <v>3241</v>
      </c>
    </row>
    <row r="824" spans="1:10" x14ac:dyDescent="0.3">
      <c r="A824" s="26">
        <v>2012</v>
      </c>
      <c r="B824" s="27" t="s">
        <v>3109</v>
      </c>
      <c r="C824" s="27" t="s">
        <v>3110</v>
      </c>
      <c r="D824" s="27" t="s">
        <v>3109</v>
      </c>
      <c r="E824" s="27" t="s">
        <v>3111</v>
      </c>
      <c r="F824" s="27" t="s">
        <v>2825</v>
      </c>
      <c r="G824" s="27" t="s">
        <v>2850</v>
      </c>
      <c r="H824" s="28">
        <v>41030</v>
      </c>
      <c r="I824" s="29">
        <v>0.15518499999999999</v>
      </c>
      <c r="J824" s="28" t="s">
        <v>3241</v>
      </c>
    </row>
    <row r="825" spans="1:10" x14ac:dyDescent="0.3">
      <c r="A825" s="26">
        <v>2012</v>
      </c>
      <c r="B825" s="27" t="s">
        <v>3158</v>
      </c>
      <c r="C825" s="27" t="s">
        <v>3159</v>
      </c>
      <c r="D825" s="27" t="s">
        <v>3160</v>
      </c>
      <c r="E825" s="27" t="s">
        <v>3161</v>
      </c>
      <c r="F825" s="27" t="s">
        <v>3087</v>
      </c>
      <c r="G825" s="27" t="s">
        <v>2788</v>
      </c>
      <c r="H825" s="28">
        <v>41030</v>
      </c>
      <c r="I825" s="29">
        <v>0.76492399999999983</v>
      </c>
      <c r="J825" s="28" t="s">
        <v>3241</v>
      </c>
    </row>
    <row r="826" spans="1:10" x14ac:dyDescent="0.3">
      <c r="A826" s="26">
        <v>2012</v>
      </c>
      <c r="B826" s="27" t="s">
        <v>3112</v>
      </c>
      <c r="C826" s="27" t="s">
        <v>3113</v>
      </c>
      <c r="D826" s="27" t="s">
        <v>3112</v>
      </c>
      <c r="E826" s="27" t="s">
        <v>6117</v>
      </c>
      <c r="F826" s="27" t="s">
        <v>2825</v>
      </c>
      <c r="G826" s="27" t="s">
        <v>2826</v>
      </c>
      <c r="H826" s="28">
        <v>41030</v>
      </c>
      <c r="I826" s="29">
        <v>1.1459859999999999</v>
      </c>
      <c r="J826" s="28" t="s">
        <v>3241</v>
      </c>
    </row>
    <row r="827" spans="1:10" x14ac:dyDescent="0.3">
      <c r="A827" s="26">
        <v>2012</v>
      </c>
      <c r="B827" s="27" t="s">
        <v>3114</v>
      </c>
      <c r="C827" s="27" t="s">
        <v>3115</v>
      </c>
      <c r="D827" s="27" t="s">
        <v>3116</v>
      </c>
      <c r="E827" s="27" t="s">
        <v>3025</v>
      </c>
      <c r="F827" s="27" t="s">
        <v>3026</v>
      </c>
      <c r="G827" s="27" t="s">
        <v>2788</v>
      </c>
      <c r="H827" s="28">
        <v>41030</v>
      </c>
      <c r="I827" s="29">
        <v>0</v>
      </c>
      <c r="J827" s="28" t="s">
        <v>3241</v>
      </c>
    </row>
    <row r="828" spans="1:10" x14ac:dyDescent="0.3">
      <c r="A828" s="26">
        <v>2012</v>
      </c>
      <c r="B828" s="27" t="s">
        <v>3117</v>
      </c>
      <c r="C828" s="27" t="s">
        <v>3118</v>
      </c>
      <c r="D828" s="27" t="s">
        <v>3117</v>
      </c>
      <c r="E828" s="27" t="s">
        <v>6117</v>
      </c>
      <c r="F828" s="27" t="s">
        <v>2815</v>
      </c>
      <c r="G828" s="27" t="s">
        <v>2816</v>
      </c>
      <c r="H828" s="28">
        <v>41030</v>
      </c>
      <c r="I828" s="29">
        <v>3.3575540000000004</v>
      </c>
      <c r="J828" s="28" t="s">
        <v>3241</v>
      </c>
    </row>
    <row r="829" spans="1:10" x14ac:dyDescent="0.3">
      <c r="A829" s="26">
        <v>2012</v>
      </c>
      <c r="B829" s="27" t="s">
        <v>3129</v>
      </c>
      <c r="C829" s="27" t="s">
        <v>3130</v>
      </c>
      <c r="D829" s="27" t="s">
        <v>3131</v>
      </c>
      <c r="E829" s="27" t="s">
        <v>3063</v>
      </c>
      <c r="F829" s="27" t="s">
        <v>3034</v>
      </c>
      <c r="G829" s="27" t="s">
        <v>2840</v>
      </c>
      <c r="H829" s="28">
        <v>41030</v>
      </c>
      <c r="I829" s="29">
        <v>3.4067979999999989</v>
      </c>
      <c r="J829" s="28" t="s">
        <v>3241</v>
      </c>
    </row>
    <row r="830" spans="1:10" x14ac:dyDescent="0.3">
      <c r="A830" s="26">
        <v>2012</v>
      </c>
      <c r="B830" s="27" t="s">
        <v>3126</v>
      </c>
      <c r="C830" s="27" t="s">
        <v>3127</v>
      </c>
      <c r="D830" s="27" t="s">
        <v>3128</v>
      </c>
      <c r="E830" s="27" t="s">
        <v>3025</v>
      </c>
      <c r="F830" s="27" t="s">
        <v>3026</v>
      </c>
      <c r="G830" s="27" t="s">
        <v>2936</v>
      </c>
      <c r="H830" s="28">
        <v>41030</v>
      </c>
      <c r="I830" s="29">
        <v>0</v>
      </c>
      <c r="J830" s="28" t="s">
        <v>3241</v>
      </c>
    </row>
    <row r="831" spans="1:10" x14ac:dyDescent="0.3">
      <c r="A831" s="26">
        <v>2012</v>
      </c>
      <c r="B831" s="27" t="s">
        <v>3119</v>
      </c>
      <c r="C831" s="27" t="s">
        <v>3120</v>
      </c>
      <c r="D831" s="27" t="s">
        <v>3119</v>
      </c>
      <c r="E831" s="27" t="s">
        <v>6117</v>
      </c>
      <c r="F831" s="27" t="s">
        <v>3034</v>
      </c>
      <c r="G831" s="27" t="s">
        <v>2840</v>
      </c>
      <c r="H831" s="28">
        <v>41030</v>
      </c>
      <c r="I831" s="29">
        <v>7.4934510000000003</v>
      </c>
      <c r="J831" s="28" t="s">
        <v>3241</v>
      </c>
    </row>
    <row r="832" spans="1:10" x14ac:dyDescent="0.3">
      <c r="A832" s="26">
        <v>2012</v>
      </c>
      <c r="B832" s="27" t="s">
        <v>3121</v>
      </c>
      <c r="C832" s="27" t="s">
        <v>3122</v>
      </c>
      <c r="D832" s="27" t="s">
        <v>3121</v>
      </c>
      <c r="E832" s="27" t="s">
        <v>6117</v>
      </c>
      <c r="F832" s="27" t="s">
        <v>2825</v>
      </c>
      <c r="G832" s="27" t="s">
        <v>2850</v>
      </c>
      <c r="H832" s="28">
        <v>41030</v>
      </c>
      <c r="I832" s="29">
        <v>12.232269000000001</v>
      </c>
      <c r="J832" s="28" t="s">
        <v>3241</v>
      </c>
    </row>
    <row r="833" spans="1:10" x14ac:dyDescent="0.3">
      <c r="A833" s="26">
        <v>2012</v>
      </c>
      <c r="B833" s="27" t="s">
        <v>3022</v>
      </c>
      <c r="C833" s="27" t="s">
        <v>3023</v>
      </c>
      <c r="D833" s="27" t="s">
        <v>3024</v>
      </c>
      <c r="E833" s="27" t="s">
        <v>3025</v>
      </c>
      <c r="F833" s="27" t="s">
        <v>3026</v>
      </c>
      <c r="G833" s="27" t="s">
        <v>2788</v>
      </c>
      <c r="H833" s="28">
        <v>41061</v>
      </c>
      <c r="I833" s="29">
        <v>3.7140236543899992</v>
      </c>
      <c r="J833" s="28" t="s">
        <v>3241</v>
      </c>
    </row>
    <row r="834" spans="1:10" x14ac:dyDescent="0.3">
      <c r="A834" s="26">
        <v>2012</v>
      </c>
      <c r="B834" s="27" t="s">
        <v>3022</v>
      </c>
      <c r="C834" s="27" t="s">
        <v>3023</v>
      </c>
      <c r="D834" s="27" t="s">
        <v>3027</v>
      </c>
      <c r="E834" s="27" t="s">
        <v>3025</v>
      </c>
      <c r="F834" s="27" t="s">
        <v>3026</v>
      </c>
      <c r="G834" s="27" t="s">
        <v>2788</v>
      </c>
      <c r="H834" s="28">
        <v>41061</v>
      </c>
      <c r="I834" s="29">
        <v>3.7946723539499998</v>
      </c>
      <c r="J834" s="28" t="s">
        <v>3241</v>
      </c>
    </row>
    <row r="835" spans="1:10" x14ac:dyDescent="0.3">
      <c r="A835" s="26">
        <v>2012</v>
      </c>
      <c r="B835" s="27" t="s">
        <v>3028</v>
      </c>
      <c r="C835" s="27" t="s">
        <v>3029</v>
      </c>
      <c r="D835" s="27" t="s">
        <v>3028</v>
      </c>
      <c r="E835" s="27" t="s">
        <v>6117</v>
      </c>
      <c r="F835" s="27" t="s">
        <v>3030</v>
      </c>
      <c r="G835" s="27" t="s">
        <v>2812</v>
      </c>
      <c r="H835" s="28">
        <v>41061</v>
      </c>
      <c r="I835" s="29">
        <v>4.3196509999999995</v>
      </c>
      <c r="J835" s="28" t="s">
        <v>3241</v>
      </c>
    </row>
    <row r="836" spans="1:10" x14ac:dyDescent="0.3">
      <c r="A836" s="26">
        <v>2012</v>
      </c>
      <c r="B836" s="27" t="s">
        <v>3031</v>
      </c>
      <c r="C836" s="27" t="s">
        <v>3032</v>
      </c>
      <c r="D836" s="27" t="s">
        <v>3031</v>
      </c>
      <c r="E836" s="27" t="s">
        <v>3033</v>
      </c>
      <c r="F836" s="27" t="s">
        <v>3034</v>
      </c>
      <c r="G836" s="27" t="s">
        <v>2821</v>
      </c>
      <c r="H836" s="28">
        <v>41061</v>
      </c>
      <c r="I836" s="29">
        <v>2.7620309999999999</v>
      </c>
      <c r="J836" s="28" t="s">
        <v>3241</v>
      </c>
    </row>
    <row r="837" spans="1:10" x14ac:dyDescent="0.3">
      <c r="A837" s="26">
        <v>2012</v>
      </c>
      <c r="B837" s="27" t="s">
        <v>3035</v>
      </c>
      <c r="C837" s="27" t="s">
        <v>3036</v>
      </c>
      <c r="D837" s="27" t="s">
        <v>3035</v>
      </c>
      <c r="E837" s="27" t="s">
        <v>6117</v>
      </c>
      <c r="F837" s="27" t="s">
        <v>2825</v>
      </c>
      <c r="G837" s="27" t="s">
        <v>2826</v>
      </c>
      <c r="H837" s="28">
        <v>41061</v>
      </c>
      <c r="I837" s="29">
        <v>0</v>
      </c>
      <c r="J837" s="28" t="s">
        <v>3241</v>
      </c>
    </row>
    <row r="838" spans="1:10" x14ac:dyDescent="0.3">
      <c r="A838" s="26">
        <v>2012</v>
      </c>
      <c r="B838" s="27" t="s">
        <v>3037</v>
      </c>
      <c r="C838" s="27" t="s">
        <v>3038</v>
      </c>
      <c r="D838" s="27" t="s">
        <v>3037</v>
      </c>
      <c r="E838" s="27" t="s">
        <v>6117</v>
      </c>
      <c r="F838" s="27" t="s">
        <v>3034</v>
      </c>
      <c r="G838" s="27" t="s">
        <v>2999</v>
      </c>
      <c r="H838" s="28">
        <v>41061</v>
      </c>
      <c r="I838" s="29">
        <v>2.5189870000000001</v>
      </c>
      <c r="J838" s="28" t="s">
        <v>3241</v>
      </c>
    </row>
    <row r="839" spans="1:10" x14ac:dyDescent="0.3">
      <c r="A839" s="26">
        <v>2012</v>
      </c>
      <c r="B839" s="27" t="s">
        <v>3039</v>
      </c>
      <c r="C839" s="27" t="s">
        <v>3040</v>
      </c>
      <c r="D839" s="27" t="s">
        <v>3039</v>
      </c>
      <c r="E839" s="27" t="s">
        <v>6117</v>
      </c>
      <c r="F839" s="27" t="s">
        <v>2815</v>
      </c>
      <c r="G839" s="27" t="s">
        <v>2816</v>
      </c>
      <c r="H839" s="28">
        <v>41061</v>
      </c>
      <c r="I839" s="29">
        <v>0.79507799999999973</v>
      </c>
      <c r="J839" s="28" t="s">
        <v>3241</v>
      </c>
    </row>
    <row r="840" spans="1:10" x14ac:dyDescent="0.3">
      <c r="A840" s="26">
        <v>2012</v>
      </c>
      <c r="B840" s="27" t="s">
        <v>3041</v>
      </c>
      <c r="C840" s="27" t="s">
        <v>3042</v>
      </c>
      <c r="D840" s="27" t="s">
        <v>3041</v>
      </c>
      <c r="E840" s="27" t="s">
        <v>6117</v>
      </c>
      <c r="F840" s="27" t="s">
        <v>2825</v>
      </c>
      <c r="G840" s="27" t="s">
        <v>2826</v>
      </c>
      <c r="H840" s="28">
        <v>41061</v>
      </c>
      <c r="I840" s="29">
        <v>0</v>
      </c>
      <c r="J840" s="28" t="s">
        <v>3241</v>
      </c>
    </row>
    <row r="841" spans="1:10" x14ac:dyDescent="0.3">
      <c r="A841" s="26">
        <v>2012</v>
      </c>
      <c r="B841" s="27" t="s">
        <v>3043</v>
      </c>
      <c r="C841" s="27" t="s">
        <v>3044</v>
      </c>
      <c r="D841" s="27" t="s">
        <v>3043</v>
      </c>
      <c r="E841" s="27" t="s">
        <v>6117</v>
      </c>
      <c r="F841" s="27" t="s">
        <v>2815</v>
      </c>
      <c r="G841" s="27" t="s">
        <v>2816</v>
      </c>
      <c r="H841" s="28">
        <v>41061</v>
      </c>
      <c r="I841" s="29">
        <v>3.6347260000000001</v>
      </c>
      <c r="J841" s="28" t="s">
        <v>3241</v>
      </c>
    </row>
    <row r="842" spans="1:10" x14ac:dyDescent="0.3">
      <c r="A842" s="26">
        <v>2012</v>
      </c>
      <c r="B842" s="27" t="s">
        <v>3045</v>
      </c>
      <c r="C842" s="27" t="s">
        <v>3046</v>
      </c>
      <c r="D842" s="27" t="s">
        <v>3045</v>
      </c>
      <c r="E842" s="27" t="s">
        <v>6117</v>
      </c>
      <c r="F842" s="27" t="s">
        <v>2815</v>
      </c>
      <c r="G842" s="27" t="s">
        <v>2816</v>
      </c>
      <c r="H842" s="28">
        <v>41061</v>
      </c>
      <c r="I842" s="29">
        <v>0.11351900000000001</v>
      </c>
      <c r="J842" s="28" t="s">
        <v>3241</v>
      </c>
    </row>
    <row r="843" spans="1:10" x14ac:dyDescent="0.3">
      <c r="A843" s="26">
        <v>2012</v>
      </c>
      <c r="B843" s="27" t="s">
        <v>3143</v>
      </c>
      <c r="C843" s="27" t="s">
        <v>3144</v>
      </c>
      <c r="D843" s="27" t="s">
        <v>3143</v>
      </c>
      <c r="E843" s="27" t="s">
        <v>6117</v>
      </c>
      <c r="F843" s="27" t="s">
        <v>3145</v>
      </c>
      <c r="G843" s="27" t="s">
        <v>2803</v>
      </c>
      <c r="H843" s="28">
        <v>41061</v>
      </c>
      <c r="I843" s="29">
        <v>3.8232230000000005</v>
      </c>
      <c r="J843" s="28" t="s">
        <v>3241</v>
      </c>
    </row>
    <row r="844" spans="1:10" x14ac:dyDescent="0.3">
      <c r="A844" s="26">
        <v>2012</v>
      </c>
      <c r="B844" s="27" t="s">
        <v>3146</v>
      </c>
      <c r="C844" s="27" t="s">
        <v>3147</v>
      </c>
      <c r="D844" s="27" t="s">
        <v>3146</v>
      </c>
      <c r="E844" s="27" t="s">
        <v>6117</v>
      </c>
      <c r="F844" s="27" t="s">
        <v>3145</v>
      </c>
      <c r="G844" s="27" t="s">
        <v>2803</v>
      </c>
      <c r="H844" s="28">
        <v>41061</v>
      </c>
      <c r="I844" s="29">
        <v>0</v>
      </c>
      <c r="J844" s="28" t="s">
        <v>3241</v>
      </c>
    </row>
    <row r="845" spans="1:10" x14ac:dyDescent="0.3">
      <c r="A845" s="26">
        <v>2012</v>
      </c>
      <c r="B845" s="27" t="s">
        <v>3047</v>
      </c>
      <c r="C845" s="27" t="s">
        <v>3048</v>
      </c>
      <c r="D845" s="27" t="s">
        <v>3047</v>
      </c>
      <c r="E845" s="27" t="s">
        <v>6117</v>
      </c>
      <c r="F845" s="27" t="s">
        <v>2825</v>
      </c>
      <c r="G845" s="27" t="s">
        <v>2826</v>
      </c>
      <c r="H845" s="28">
        <v>41061</v>
      </c>
      <c r="I845" s="29">
        <v>0.75182399999999994</v>
      </c>
      <c r="J845" s="28" t="s">
        <v>3241</v>
      </c>
    </row>
    <row r="846" spans="1:10" x14ac:dyDescent="0.3">
      <c r="A846" s="26">
        <v>2012</v>
      </c>
      <c r="B846" s="27" t="s">
        <v>3049</v>
      </c>
      <c r="C846" s="27" t="s">
        <v>3050</v>
      </c>
      <c r="D846" s="27" t="s">
        <v>3049</v>
      </c>
      <c r="E846" s="27" t="s">
        <v>6117</v>
      </c>
      <c r="F846" s="27" t="s">
        <v>2825</v>
      </c>
      <c r="G846" s="27" t="s">
        <v>2850</v>
      </c>
      <c r="H846" s="28">
        <v>41061</v>
      </c>
      <c r="I846" s="29">
        <v>1.0478810000000001</v>
      </c>
      <c r="J846" s="28" t="s">
        <v>3241</v>
      </c>
    </row>
    <row r="847" spans="1:10" x14ac:dyDescent="0.3">
      <c r="A847" s="26">
        <v>2012</v>
      </c>
      <c r="B847" s="27" t="s">
        <v>3051</v>
      </c>
      <c r="C847" s="27" t="s">
        <v>3051</v>
      </c>
      <c r="D847" s="27" t="s">
        <v>3051</v>
      </c>
      <c r="E847" s="27" t="s">
        <v>6118</v>
      </c>
      <c r="F847" s="27" t="s">
        <v>3051</v>
      </c>
      <c r="G847" s="27" t="s">
        <v>3051</v>
      </c>
      <c r="H847" s="28">
        <v>41061</v>
      </c>
      <c r="I847" s="29">
        <v>10322.992760000001</v>
      </c>
      <c r="J847" s="28" t="s">
        <v>3241</v>
      </c>
    </row>
    <row r="848" spans="1:10" x14ac:dyDescent="0.3">
      <c r="A848" s="26">
        <v>2012</v>
      </c>
      <c r="B848" s="27" t="s">
        <v>3052</v>
      </c>
      <c r="C848" s="27" t="s">
        <v>3053</v>
      </c>
      <c r="D848" s="27" t="s">
        <v>3052</v>
      </c>
      <c r="E848" s="27" t="s">
        <v>3033</v>
      </c>
      <c r="F848" s="27" t="s">
        <v>2807</v>
      </c>
      <c r="G848" s="27" t="s">
        <v>2812</v>
      </c>
      <c r="H848" s="28">
        <v>41061</v>
      </c>
      <c r="I848" s="29">
        <v>2.7027330000000003</v>
      </c>
      <c r="J848" s="28" t="s">
        <v>3241</v>
      </c>
    </row>
    <row r="849" spans="1:10" x14ac:dyDescent="0.3">
      <c r="A849" s="26">
        <v>2012</v>
      </c>
      <c r="B849" s="27" t="s">
        <v>3054</v>
      </c>
      <c r="C849" s="27" t="s">
        <v>3055</v>
      </c>
      <c r="D849" s="27" t="s">
        <v>3054</v>
      </c>
      <c r="E849" s="27" t="s">
        <v>6117</v>
      </c>
      <c r="F849" s="27" t="s">
        <v>3034</v>
      </c>
      <c r="G849" s="27" t="s">
        <v>2999</v>
      </c>
      <c r="H849" s="28">
        <v>41061</v>
      </c>
      <c r="I849" s="29">
        <v>5.8417940000000002</v>
      </c>
      <c r="J849" s="28" t="s">
        <v>3241</v>
      </c>
    </row>
    <row r="850" spans="1:10" x14ac:dyDescent="0.3">
      <c r="A850" s="26">
        <v>2012</v>
      </c>
      <c r="B850" s="27" t="s">
        <v>3056</v>
      </c>
      <c r="C850" s="27" t="s">
        <v>3057</v>
      </c>
      <c r="D850" s="27" t="s">
        <v>3056</v>
      </c>
      <c r="E850" s="27" t="s">
        <v>6117</v>
      </c>
      <c r="F850" s="27" t="s">
        <v>2825</v>
      </c>
      <c r="G850" s="27" t="s">
        <v>2826</v>
      </c>
      <c r="H850" s="28">
        <v>41061</v>
      </c>
      <c r="I850" s="29">
        <v>0</v>
      </c>
      <c r="J850" s="28" t="s">
        <v>3241</v>
      </c>
    </row>
    <row r="851" spans="1:10" x14ac:dyDescent="0.3">
      <c r="A851" s="26">
        <v>2012</v>
      </c>
      <c r="B851" s="27" t="s">
        <v>3058</v>
      </c>
      <c r="C851" s="27" t="s">
        <v>3059</v>
      </c>
      <c r="D851" s="27" t="s">
        <v>3058</v>
      </c>
      <c r="E851" s="27" t="s">
        <v>6117</v>
      </c>
      <c r="F851" s="27" t="s">
        <v>2815</v>
      </c>
      <c r="G851" s="27" t="s">
        <v>2816</v>
      </c>
      <c r="H851" s="28">
        <v>41061</v>
      </c>
      <c r="I851" s="29">
        <v>3.9585319999999991</v>
      </c>
      <c r="J851" s="28" t="s">
        <v>3241</v>
      </c>
    </row>
    <row r="852" spans="1:10" x14ac:dyDescent="0.3">
      <c r="A852" s="26">
        <v>2012</v>
      </c>
      <c r="B852" s="27" t="s">
        <v>3152</v>
      </c>
      <c r="C852" s="27" t="s">
        <v>3153</v>
      </c>
      <c r="D852" s="27" t="s">
        <v>3152</v>
      </c>
      <c r="E852" s="27" t="s">
        <v>3111</v>
      </c>
      <c r="F852" s="27" t="s">
        <v>2825</v>
      </c>
      <c r="G852" s="27" t="s">
        <v>2850</v>
      </c>
      <c r="H852" s="28">
        <v>41061</v>
      </c>
      <c r="I852" s="29">
        <v>0.13833400000000001</v>
      </c>
      <c r="J852" s="28" t="s">
        <v>3241</v>
      </c>
    </row>
    <row r="853" spans="1:10" x14ac:dyDescent="0.3">
      <c r="A853" s="26">
        <v>2012</v>
      </c>
      <c r="B853" s="27" t="s">
        <v>3154</v>
      </c>
      <c r="C853" s="27" t="s">
        <v>3155</v>
      </c>
      <c r="D853" s="27" t="s">
        <v>3154</v>
      </c>
      <c r="E853" s="27" t="s">
        <v>3111</v>
      </c>
      <c r="F853" s="27" t="s">
        <v>2825</v>
      </c>
      <c r="G853" s="27" t="s">
        <v>2850</v>
      </c>
      <c r="H853" s="28">
        <v>41061</v>
      </c>
      <c r="I853" s="29">
        <v>0.39973799999999993</v>
      </c>
      <c r="J853" s="28" t="s">
        <v>3241</v>
      </c>
    </row>
    <row r="854" spans="1:10" x14ac:dyDescent="0.3">
      <c r="A854" s="26">
        <v>2012</v>
      </c>
      <c r="B854" s="27" t="s">
        <v>3156</v>
      </c>
      <c r="C854" s="27" t="s">
        <v>3157</v>
      </c>
      <c r="D854" s="27" t="s">
        <v>3156</v>
      </c>
      <c r="E854" s="27" t="s">
        <v>3111</v>
      </c>
      <c r="F854" s="27" t="s">
        <v>2825</v>
      </c>
      <c r="G854" s="27" t="s">
        <v>2850</v>
      </c>
      <c r="H854" s="28">
        <v>41061</v>
      </c>
      <c r="I854" s="29">
        <v>0</v>
      </c>
      <c r="J854" s="28" t="s">
        <v>3241</v>
      </c>
    </row>
    <row r="855" spans="1:10" x14ac:dyDescent="0.3">
      <c r="A855" s="26">
        <v>2012</v>
      </c>
      <c r="B855" s="27" t="s">
        <v>3060</v>
      </c>
      <c r="C855" s="27" t="s">
        <v>3061</v>
      </c>
      <c r="D855" s="27" t="s">
        <v>3062</v>
      </c>
      <c r="E855" s="27" t="s">
        <v>3063</v>
      </c>
      <c r="F855" s="27" t="s">
        <v>3034</v>
      </c>
      <c r="G855" s="27" t="s">
        <v>2999</v>
      </c>
      <c r="H855" s="28">
        <v>41061</v>
      </c>
      <c r="I855" s="29">
        <v>1.4145110000000003</v>
      </c>
      <c r="J855" s="28" t="s">
        <v>3241</v>
      </c>
    </row>
    <row r="856" spans="1:10" x14ac:dyDescent="0.3">
      <c r="A856" s="26">
        <v>2012</v>
      </c>
      <c r="B856" s="27" t="s">
        <v>3064</v>
      </c>
      <c r="C856" s="27" t="s">
        <v>3065</v>
      </c>
      <c r="D856" s="27" t="s">
        <v>3066</v>
      </c>
      <c r="E856" s="27" t="s">
        <v>3025</v>
      </c>
      <c r="F856" s="27" t="s">
        <v>2825</v>
      </c>
      <c r="G856" s="27" t="s">
        <v>2826</v>
      </c>
      <c r="H856" s="28">
        <v>41061</v>
      </c>
      <c r="I856" s="29">
        <v>3.0625675784700008</v>
      </c>
      <c r="J856" s="28" t="s">
        <v>3241</v>
      </c>
    </row>
    <row r="857" spans="1:10" x14ac:dyDescent="0.3">
      <c r="A857" s="26">
        <v>2012</v>
      </c>
      <c r="B857" s="27" t="s">
        <v>3064</v>
      </c>
      <c r="C857" s="27" t="s">
        <v>3065</v>
      </c>
      <c r="D857" s="27" t="s">
        <v>3067</v>
      </c>
      <c r="E857" s="27" t="s">
        <v>3025</v>
      </c>
      <c r="F857" s="27" t="s">
        <v>2825</v>
      </c>
      <c r="G857" s="27" t="s">
        <v>2826</v>
      </c>
      <c r="H857" s="28">
        <v>41061</v>
      </c>
      <c r="I857" s="29">
        <v>2.3526302117600006</v>
      </c>
      <c r="J857" s="28" t="s">
        <v>3241</v>
      </c>
    </row>
    <row r="858" spans="1:10" x14ac:dyDescent="0.3">
      <c r="A858" s="26">
        <v>2012</v>
      </c>
      <c r="B858" s="27" t="s">
        <v>3068</v>
      </c>
      <c r="C858" s="27" t="s">
        <v>3069</v>
      </c>
      <c r="D858" s="27" t="s">
        <v>3068</v>
      </c>
      <c r="E858" s="27" t="s">
        <v>6117</v>
      </c>
      <c r="F858" s="27" t="s">
        <v>3034</v>
      </c>
      <c r="G858" s="27" t="s">
        <v>2923</v>
      </c>
      <c r="H858" s="28">
        <v>41061</v>
      </c>
      <c r="I858" s="29">
        <v>6.8702900000000007</v>
      </c>
      <c r="J858" s="28" t="s">
        <v>3241</v>
      </c>
    </row>
    <row r="859" spans="1:10" x14ac:dyDescent="0.3">
      <c r="A859" s="26">
        <v>2012</v>
      </c>
      <c r="B859" s="27" t="s">
        <v>3070</v>
      </c>
      <c r="C859" s="27" t="s">
        <v>3071</v>
      </c>
      <c r="D859" s="27" t="s">
        <v>3070</v>
      </c>
      <c r="E859" s="27" t="s">
        <v>6117</v>
      </c>
      <c r="F859" s="27" t="s">
        <v>2815</v>
      </c>
      <c r="G859" s="27" t="s">
        <v>2816</v>
      </c>
      <c r="H859" s="28">
        <v>41061</v>
      </c>
      <c r="I859" s="29">
        <v>0</v>
      </c>
      <c r="J859" s="28" t="s">
        <v>3241</v>
      </c>
    </row>
    <row r="860" spans="1:10" x14ac:dyDescent="0.3">
      <c r="A860" s="26">
        <v>2012</v>
      </c>
      <c r="B860" s="27" t="s">
        <v>3072</v>
      </c>
      <c r="C860" s="27" t="s">
        <v>3073</v>
      </c>
      <c r="D860" s="27" t="s">
        <v>3072</v>
      </c>
      <c r="E860" s="27" t="s">
        <v>6117</v>
      </c>
      <c r="F860" s="27" t="s">
        <v>3034</v>
      </c>
      <c r="G860" s="27" t="s">
        <v>3074</v>
      </c>
      <c r="H860" s="28">
        <v>41061</v>
      </c>
      <c r="I860" s="29">
        <v>0</v>
      </c>
      <c r="J860" s="28" t="s">
        <v>3241</v>
      </c>
    </row>
    <row r="861" spans="1:10" x14ac:dyDescent="0.3">
      <c r="A861" s="26">
        <v>2012</v>
      </c>
      <c r="B861" s="27" t="s">
        <v>3075</v>
      </c>
      <c r="C861" s="27" t="s">
        <v>3076</v>
      </c>
      <c r="D861" s="27" t="s">
        <v>3075</v>
      </c>
      <c r="E861" s="27" t="s">
        <v>6117</v>
      </c>
      <c r="F861" s="27" t="s">
        <v>2815</v>
      </c>
      <c r="G861" s="27" t="s">
        <v>2816</v>
      </c>
      <c r="H861" s="28">
        <v>41061</v>
      </c>
      <c r="I861" s="29">
        <v>1.6297170000000003</v>
      </c>
      <c r="J861" s="28" t="s">
        <v>3241</v>
      </c>
    </row>
    <row r="862" spans="1:10" x14ac:dyDescent="0.3">
      <c r="A862" s="26">
        <v>2012</v>
      </c>
      <c r="B862" s="27" t="s">
        <v>3077</v>
      </c>
      <c r="C862" s="27" t="s">
        <v>3078</v>
      </c>
      <c r="D862" s="27" t="s">
        <v>3077</v>
      </c>
      <c r="E862" s="27" t="s">
        <v>3033</v>
      </c>
      <c r="F862" s="27" t="s">
        <v>2788</v>
      </c>
      <c r="G862" s="27" t="s">
        <v>2788</v>
      </c>
      <c r="H862" s="28">
        <v>41061</v>
      </c>
      <c r="I862" s="29">
        <v>1.6260999999999998E-2</v>
      </c>
      <c r="J862" s="28" t="s">
        <v>3241</v>
      </c>
    </row>
    <row r="863" spans="1:10" x14ac:dyDescent="0.3">
      <c r="A863" s="26">
        <v>2012</v>
      </c>
      <c r="B863" s="27" t="s">
        <v>3079</v>
      </c>
      <c r="C863" s="27" t="s">
        <v>3080</v>
      </c>
      <c r="D863" s="27" t="s">
        <v>3081</v>
      </c>
      <c r="E863" s="27" t="s">
        <v>3063</v>
      </c>
      <c r="F863" s="27" t="s">
        <v>2788</v>
      </c>
      <c r="G863" s="27" t="s">
        <v>2788</v>
      </c>
      <c r="H863" s="28">
        <v>41061</v>
      </c>
      <c r="I863" s="29">
        <v>3.1E-4</v>
      </c>
      <c r="J863" s="28" t="s">
        <v>3241</v>
      </c>
    </row>
    <row r="864" spans="1:10" x14ac:dyDescent="0.3">
      <c r="A864" s="26">
        <v>2012</v>
      </c>
      <c r="B864" s="27" t="s">
        <v>3082</v>
      </c>
      <c r="C864" s="27" t="s">
        <v>3083</v>
      </c>
      <c r="D864" s="27" t="s">
        <v>3082</v>
      </c>
      <c r="E864" s="27" t="s">
        <v>6117</v>
      </c>
      <c r="F864" s="27" t="s">
        <v>2825</v>
      </c>
      <c r="G864" s="27" t="s">
        <v>2826</v>
      </c>
      <c r="H864" s="28">
        <v>41061</v>
      </c>
      <c r="I864" s="29">
        <v>0</v>
      </c>
      <c r="J864" s="28" t="s">
        <v>3241</v>
      </c>
    </row>
    <row r="865" spans="1:10" x14ac:dyDescent="0.3">
      <c r="A865" s="26">
        <v>2012</v>
      </c>
      <c r="B865" s="27" t="s">
        <v>3084</v>
      </c>
      <c r="C865" s="27" t="s">
        <v>3085</v>
      </c>
      <c r="D865" s="27" t="s">
        <v>3086</v>
      </c>
      <c r="E865" s="27" t="s">
        <v>3025</v>
      </c>
      <c r="F865" s="27" t="s">
        <v>3087</v>
      </c>
      <c r="G865" s="27" t="s">
        <v>2788</v>
      </c>
      <c r="H865" s="28">
        <v>41061</v>
      </c>
      <c r="I865" s="29">
        <v>25.925287796180001</v>
      </c>
      <c r="J865" s="28" t="s">
        <v>3241</v>
      </c>
    </row>
    <row r="866" spans="1:10" x14ac:dyDescent="0.3">
      <c r="A866" s="26">
        <v>2012</v>
      </c>
      <c r="B866" s="27" t="s">
        <v>3084</v>
      </c>
      <c r="C866" s="27" t="s">
        <v>3085</v>
      </c>
      <c r="D866" s="27" t="s">
        <v>3088</v>
      </c>
      <c r="E866" s="27" t="s">
        <v>3025</v>
      </c>
      <c r="F866" s="27" t="s">
        <v>3087</v>
      </c>
      <c r="G866" s="27" t="s">
        <v>2788</v>
      </c>
      <c r="H866" s="28">
        <v>41061</v>
      </c>
      <c r="I866" s="29">
        <v>8.0256696747600014</v>
      </c>
      <c r="J866" s="28" t="s">
        <v>3241</v>
      </c>
    </row>
    <row r="867" spans="1:10" x14ac:dyDescent="0.3">
      <c r="A867" s="26">
        <v>2012</v>
      </c>
      <c r="B867" s="27" t="s">
        <v>3089</v>
      </c>
      <c r="C867" s="27" t="s">
        <v>3090</v>
      </c>
      <c r="D867" s="27" t="s">
        <v>3089</v>
      </c>
      <c r="E867" s="27" t="s">
        <v>6117</v>
      </c>
      <c r="F867" s="27" t="s">
        <v>2815</v>
      </c>
      <c r="G867" s="27" t="s">
        <v>2816</v>
      </c>
      <c r="H867" s="28">
        <v>41061</v>
      </c>
      <c r="I867" s="29">
        <v>2.7571750000000002</v>
      </c>
      <c r="J867" s="28" t="s">
        <v>3241</v>
      </c>
    </row>
    <row r="868" spans="1:10" x14ac:dyDescent="0.3">
      <c r="A868" s="26">
        <v>2012</v>
      </c>
      <c r="B868" s="27" t="s">
        <v>3136</v>
      </c>
      <c r="C868" s="27" t="s">
        <v>3137</v>
      </c>
      <c r="D868" s="27" t="s">
        <v>3138</v>
      </c>
      <c r="E868" s="27" t="s">
        <v>3025</v>
      </c>
      <c r="F868" s="27" t="s">
        <v>3087</v>
      </c>
      <c r="G868" s="27" t="s">
        <v>2788</v>
      </c>
      <c r="H868" s="28">
        <v>41061</v>
      </c>
      <c r="I868" s="29">
        <v>0</v>
      </c>
      <c r="J868" s="28" t="s">
        <v>3241</v>
      </c>
    </row>
    <row r="869" spans="1:10" x14ac:dyDescent="0.3">
      <c r="A869" s="26">
        <v>2012</v>
      </c>
      <c r="B869" s="27" t="s">
        <v>3136</v>
      </c>
      <c r="C869" s="27" t="s">
        <v>3137</v>
      </c>
      <c r="D869" s="27" t="s">
        <v>3139</v>
      </c>
      <c r="E869" s="27" t="s">
        <v>3025</v>
      </c>
      <c r="F869" s="27" t="s">
        <v>3087</v>
      </c>
      <c r="G869" s="27" t="s">
        <v>2788</v>
      </c>
      <c r="H869" s="28">
        <v>41061</v>
      </c>
      <c r="I869" s="29">
        <v>0</v>
      </c>
      <c r="J869" s="28" t="s">
        <v>3241</v>
      </c>
    </row>
    <row r="870" spans="1:10" x14ac:dyDescent="0.3">
      <c r="A870" s="26">
        <v>2012</v>
      </c>
      <c r="B870" s="27" t="s">
        <v>3091</v>
      </c>
      <c r="C870" s="27" t="s">
        <v>3092</v>
      </c>
      <c r="D870" s="27" t="s">
        <v>3093</v>
      </c>
      <c r="E870" s="27" t="s">
        <v>3063</v>
      </c>
      <c r="F870" s="27" t="s">
        <v>3094</v>
      </c>
      <c r="G870" s="27" t="s">
        <v>2965</v>
      </c>
      <c r="H870" s="28">
        <v>41061</v>
      </c>
      <c r="I870" s="29">
        <v>6.4856449999999999</v>
      </c>
      <c r="J870" s="28" t="s">
        <v>3241</v>
      </c>
    </row>
    <row r="871" spans="1:10" x14ac:dyDescent="0.3">
      <c r="A871" s="26">
        <v>2012</v>
      </c>
      <c r="B871" s="27" t="s">
        <v>3095</v>
      </c>
      <c r="C871" s="27" t="s">
        <v>3096</v>
      </c>
      <c r="D871" s="27" t="s">
        <v>3095</v>
      </c>
      <c r="E871" s="27" t="s">
        <v>6117</v>
      </c>
      <c r="F871" s="27" t="s">
        <v>3034</v>
      </c>
      <c r="G871" s="27" t="s">
        <v>2999</v>
      </c>
      <c r="H871" s="28">
        <v>41061</v>
      </c>
      <c r="I871" s="29">
        <v>3.8120919999999998</v>
      </c>
      <c r="J871" s="28" t="s">
        <v>3241</v>
      </c>
    </row>
    <row r="872" spans="1:10" x14ac:dyDescent="0.3">
      <c r="A872" s="26">
        <v>2012</v>
      </c>
      <c r="B872" s="27" t="s">
        <v>3097</v>
      </c>
      <c r="C872" s="27" t="s">
        <v>3098</v>
      </c>
      <c r="D872" s="27" t="s">
        <v>3097</v>
      </c>
      <c r="E872" s="27" t="s">
        <v>6117</v>
      </c>
      <c r="F872" s="27" t="s">
        <v>2825</v>
      </c>
      <c r="G872" s="27" t="s">
        <v>2850</v>
      </c>
      <c r="H872" s="28">
        <v>41061</v>
      </c>
      <c r="I872" s="29">
        <v>0.89321400000000017</v>
      </c>
      <c r="J872" s="28" t="s">
        <v>3241</v>
      </c>
    </row>
    <row r="873" spans="1:10" x14ac:dyDescent="0.3">
      <c r="A873" s="26">
        <v>2012</v>
      </c>
      <c r="B873" s="27" t="s">
        <v>3132</v>
      </c>
      <c r="C873" s="27" t="s">
        <v>3133</v>
      </c>
      <c r="D873" s="27" t="s">
        <v>3132</v>
      </c>
      <c r="E873" s="27" t="s">
        <v>3033</v>
      </c>
      <c r="F873" s="27" t="s">
        <v>2807</v>
      </c>
      <c r="G873" s="27" t="s">
        <v>2812</v>
      </c>
      <c r="H873" s="28">
        <v>41061</v>
      </c>
      <c r="I873" s="29">
        <v>18.925464999999996</v>
      </c>
      <c r="J873" s="28" t="s">
        <v>3241</v>
      </c>
    </row>
    <row r="874" spans="1:10" x14ac:dyDescent="0.3">
      <c r="A874" s="26">
        <v>2012</v>
      </c>
      <c r="B874" s="27" t="s">
        <v>3134</v>
      </c>
      <c r="C874" s="27" t="s">
        <v>3135</v>
      </c>
      <c r="D874" s="27" t="s">
        <v>3134</v>
      </c>
      <c r="E874" s="27" t="s">
        <v>3033</v>
      </c>
      <c r="F874" s="27" t="s">
        <v>2807</v>
      </c>
      <c r="G874" s="27" t="s">
        <v>2812</v>
      </c>
      <c r="H874" s="28">
        <v>41061</v>
      </c>
      <c r="I874" s="29">
        <v>11.116154</v>
      </c>
      <c r="J874" s="28" t="s">
        <v>3241</v>
      </c>
    </row>
    <row r="875" spans="1:10" x14ac:dyDescent="0.3">
      <c r="A875" s="26">
        <v>2012</v>
      </c>
      <c r="B875" s="27" t="s">
        <v>3099</v>
      </c>
      <c r="C875" s="27" t="s">
        <v>3100</v>
      </c>
      <c r="D875" s="27" t="s">
        <v>3099</v>
      </c>
      <c r="E875" s="27" t="s">
        <v>6117</v>
      </c>
      <c r="F875" s="27" t="s">
        <v>2815</v>
      </c>
      <c r="G875" s="27" t="s">
        <v>2816</v>
      </c>
      <c r="H875" s="28">
        <v>41061</v>
      </c>
      <c r="I875" s="29">
        <v>2.9145109999999996</v>
      </c>
      <c r="J875" s="28" t="s">
        <v>3241</v>
      </c>
    </row>
    <row r="876" spans="1:10" x14ac:dyDescent="0.3">
      <c r="A876" s="26">
        <v>2012</v>
      </c>
      <c r="B876" s="27" t="s">
        <v>3101</v>
      </c>
      <c r="C876" s="27" t="s">
        <v>3102</v>
      </c>
      <c r="D876" s="27" t="s">
        <v>3101</v>
      </c>
      <c r="E876" s="27" t="s">
        <v>6117</v>
      </c>
      <c r="F876" s="27" t="s">
        <v>3034</v>
      </c>
      <c r="G876" s="27" t="s">
        <v>3074</v>
      </c>
      <c r="H876" s="28">
        <v>41061</v>
      </c>
      <c r="I876" s="29">
        <v>12.524268999999997</v>
      </c>
      <c r="J876" s="28" t="s">
        <v>3241</v>
      </c>
    </row>
    <row r="877" spans="1:10" x14ac:dyDescent="0.3">
      <c r="A877" s="26">
        <v>2012</v>
      </c>
      <c r="B877" s="27" t="s">
        <v>3148</v>
      </c>
      <c r="C877" s="27" t="s">
        <v>3149</v>
      </c>
      <c r="D877" s="27" t="s">
        <v>3148</v>
      </c>
      <c r="E877" s="27" t="s">
        <v>6117</v>
      </c>
      <c r="F877" s="27" t="s">
        <v>3145</v>
      </c>
      <c r="G877" s="27" t="s">
        <v>2803</v>
      </c>
      <c r="H877" s="28">
        <v>41061</v>
      </c>
      <c r="I877" s="29">
        <v>0</v>
      </c>
      <c r="J877" s="28" t="s">
        <v>3241</v>
      </c>
    </row>
    <row r="878" spans="1:10" x14ac:dyDescent="0.3">
      <c r="A878" s="26">
        <v>2012</v>
      </c>
      <c r="B878" s="27" t="s">
        <v>3103</v>
      </c>
      <c r="C878" s="27" t="s">
        <v>3104</v>
      </c>
      <c r="D878" s="27" t="s">
        <v>3103</v>
      </c>
      <c r="E878" s="27" t="s">
        <v>6117</v>
      </c>
      <c r="F878" s="27" t="s">
        <v>3034</v>
      </c>
      <c r="G878" s="27" t="s">
        <v>2923</v>
      </c>
      <c r="H878" s="28">
        <v>41061</v>
      </c>
      <c r="I878" s="29">
        <v>2.9915720000000001</v>
      </c>
      <c r="J878" s="28" t="s">
        <v>3241</v>
      </c>
    </row>
    <row r="879" spans="1:10" x14ac:dyDescent="0.3">
      <c r="A879" s="26">
        <v>2012</v>
      </c>
      <c r="B879" s="27" t="s">
        <v>3150</v>
      </c>
      <c r="C879" s="27" t="s">
        <v>3151</v>
      </c>
      <c r="D879" s="27" t="s">
        <v>3150</v>
      </c>
      <c r="E879" s="27" t="s">
        <v>6117</v>
      </c>
      <c r="F879" s="27" t="s">
        <v>3142</v>
      </c>
      <c r="G879" s="27" t="s">
        <v>2850</v>
      </c>
      <c r="H879" s="28">
        <v>41061</v>
      </c>
      <c r="I879" s="29">
        <v>0.106044</v>
      </c>
      <c r="J879" s="28" t="s">
        <v>3241</v>
      </c>
    </row>
    <row r="880" spans="1:10" x14ac:dyDescent="0.3">
      <c r="A880" s="26">
        <v>2012</v>
      </c>
      <c r="B880" s="27" t="s">
        <v>3105</v>
      </c>
      <c r="C880" s="27" t="s">
        <v>3106</v>
      </c>
      <c r="D880" s="27" t="s">
        <v>3105</v>
      </c>
      <c r="E880" s="27" t="s">
        <v>6117</v>
      </c>
      <c r="F880" s="27" t="s">
        <v>2798</v>
      </c>
      <c r="G880" s="27" t="s">
        <v>2803</v>
      </c>
      <c r="H880" s="28">
        <v>41061</v>
      </c>
      <c r="I880" s="29">
        <v>0</v>
      </c>
      <c r="J880" s="28" t="s">
        <v>3241</v>
      </c>
    </row>
    <row r="881" spans="1:10" x14ac:dyDescent="0.3">
      <c r="A881" s="26">
        <v>2012</v>
      </c>
      <c r="B881" s="27" t="s">
        <v>3123</v>
      </c>
      <c r="C881" s="27" t="s">
        <v>3124</v>
      </c>
      <c r="D881" s="27" t="s">
        <v>3125</v>
      </c>
      <c r="E881" s="27" t="s">
        <v>3025</v>
      </c>
      <c r="F881" s="27" t="s">
        <v>2825</v>
      </c>
      <c r="G881" s="27" t="s">
        <v>2850</v>
      </c>
      <c r="H881" s="28">
        <v>41061</v>
      </c>
      <c r="I881" s="29">
        <v>0</v>
      </c>
      <c r="J881" s="28" t="s">
        <v>3241</v>
      </c>
    </row>
    <row r="882" spans="1:10" x14ac:dyDescent="0.3">
      <c r="A882" s="26">
        <v>2012</v>
      </c>
      <c r="B882" s="27" t="s">
        <v>3107</v>
      </c>
      <c r="C882" s="27" t="s">
        <v>3108</v>
      </c>
      <c r="D882" s="27" t="s">
        <v>3108</v>
      </c>
      <c r="E882" s="27" t="s">
        <v>6117</v>
      </c>
      <c r="F882" s="27" t="s">
        <v>3026</v>
      </c>
      <c r="G882" s="27" t="s">
        <v>2936</v>
      </c>
      <c r="H882" s="28">
        <v>41061</v>
      </c>
      <c r="I882" s="29">
        <v>6.8539999999999998E-3</v>
      </c>
      <c r="J882" s="28" t="s">
        <v>3241</v>
      </c>
    </row>
    <row r="883" spans="1:10" x14ac:dyDescent="0.3">
      <c r="A883" s="26">
        <v>2012</v>
      </c>
      <c r="B883" s="27" t="s">
        <v>3140</v>
      </c>
      <c r="C883" s="27" t="s">
        <v>3141</v>
      </c>
      <c r="D883" s="27" t="s">
        <v>3140</v>
      </c>
      <c r="E883" s="27" t="s">
        <v>6117</v>
      </c>
      <c r="F883" s="27" t="s">
        <v>3142</v>
      </c>
      <c r="G883" s="27" t="s">
        <v>2850</v>
      </c>
      <c r="H883" s="28">
        <v>41061</v>
      </c>
      <c r="I883" s="29">
        <v>3.7114999999999988E-2</v>
      </c>
      <c r="J883" s="28" t="s">
        <v>3241</v>
      </c>
    </row>
    <row r="884" spans="1:10" x14ac:dyDescent="0.3">
      <c r="A884" s="26">
        <v>2012</v>
      </c>
      <c r="B884" s="27" t="s">
        <v>3109</v>
      </c>
      <c r="C884" s="27" t="s">
        <v>3110</v>
      </c>
      <c r="D884" s="27" t="s">
        <v>3109</v>
      </c>
      <c r="E884" s="27" t="s">
        <v>3111</v>
      </c>
      <c r="F884" s="27" t="s">
        <v>2825</v>
      </c>
      <c r="G884" s="27" t="s">
        <v>2850</v>
      </c>
      <c r="H884" s="28">
        <v>41061</v>
      </c>
      <c r="I884" s="29">
        <v>0.15655499999999994</v>
      </c>
      <c r="J884" s="28" t="s">
        <v>3241</v>
      </c>
    </row>
    <row r="885" spans="1:10" x14ac:dyDescent="0.3">
      <c r="A885" s="26">
        <v>2012</v>
      </c>
      <c r="B885" s="27" t="s">
        <v>3158</v>
      </c>
      <c r="C885" s="27" t="s">
        <v>3159</v>
      </c>
      <c r="D885" s="27" t="s">
        <v>3160</v>
      </c>
      <c r="E885" s="27" t="s">
        <v>3161</v>
      </c>
      <c r="F885" s="27" t="s">
        <v>3087</v>
      </c>
      <c r="G885" s="27" t="s">
        <v>2788</v>
      </c>
      <c r="H885" s="28">
        <v>41061</v>
      </c>
      <c r="I885" s="29">
        <v>3.4782320000000002</v>
      </c>
      <c r="J885" s="28" t="s">
        <v>3241</v>
      </c>
    </row>
    <row r="886" spans="1:10" x14ac:dyDescent="0.3">
      <c r="A886" s="26">
        <v>2012</v>
      </c>
      <c r="B886" s="27" t="s">
        <v>3112</v>
      </c>
      <c r="C886" s="27" t="s">
        <v>3113</v>
      </c>
      <c r="D886" s="27" t="s">
        <v>3112</v>
      </c>
      <c r="E886" s="27" t="s">
        <v>6117</v>
      </c>
      <c r="F886" s="27" t="s">
        <v>2825</v>
      </c>
      <c r="G886" s="27" t="s">
        <v>2826</v>
      </c>
      <c r="H886" s="28">
        <v>41061</v>
      </c>
      <c r="I886" s="29">
        <v>0</v>
      </c>
      <c r="J886" s="28" t="s">
        <v>3241</v>
      </c>
    </row>
    <row r="887" spans="1:10" x14ac:dyDescent="0.3">
      <c r="A887" s="26">
        <v>2012</v>
      </c>
      <c r="B887" s="27" t="s">
        <v>3114</v>
      </c>
      <c r="C887" s="27" t="s">
        <v>3115</v>
      </c>
      <c r="D887" s="27" t="s">
        <v>3116</v>
      </c>
      <c r="E887" s="27" t="s">
        <v>3025</v>
      </c>
      <c r="F887" s="27" t="s">
        <v>3026</v>
      </c>
      <c r="G887" s="27" t="s">
        <v>2788</v>
      </c>
      <c r="H887" s="28">
        <v>41061</v>
      </c>
      <c r="I887" s="29">
        <v>0</v>
      </c>
      <c r="J887" s="28" t="s">
        <v>3241</v>
      </c>
    </row>
    <row r="888" spans="1:10" x14ac:dyDescent="0.3">
      <c r="A888" s="26">
        <v>2012</v>
      </c>
      <c r="B888" s="27" t="s">
        <v>3117</v>
      </c>
      <c r="C888" s="27" t="s">
        <v>3118</v>
      </c>
      <c r="D888" s="27" t="s">
        <v>3117</v>
      </c>
      <c r="E888" s="27" t="s">
        <v>6117</v>
      </c>
      <c r="F888" s="27" t="s">
        <v>2815</v>
      </c>
      <c r="G888" s="27" t="s">
        <v>2816</v>
      </c>
      <c r="H888" s="28">
        <v>41061</v>
      </c>
      <c r="I888" s="29">
        <v>3.6659100000000002</v>
      </c>
      <c r="J888" s="28" t="s">
        <v>3241</v>
      </c>
    </row>
    <row r="889" spans="1:10" x14ac:dyDescent="0.3">
      <c r="A889" s="26">
        <v>2012</v>
      </c>
      <c r="B889" s="27" t="s">
        <v>3129</v>
      </c>
      <c r="C889" s="27" t="s">
        <v>3130</v>
      </c>
      <c r="D889" s="27" t="s">
        <v>3131</v>
      </c>
      <c r="E889" s="27" t="s">
        <v>3063</v>
      </c>
      <c r="F889" s="27" t="s">
        <v>3034</v>
      </c>
      <c r="G889" s="27" t="s">
        <v>2840</v>
      </c>
      <c r="H889" s="28">
        <v>41061</v>
      </c>
      <c r="I889" s="29">
        <v>6.0979519999999976</v>
      </c>
      <c r="J889" s="28" t="s">
        <v>3241</v>
      </c>
    </row>
    <row r="890" spans="1:10" x14ac:dyDescent="0.3">
      <c r="A890" s="26">
        <v>2012</v>
      </c>
      <c r="B890" s="27" t="s">
        <v>3126</v>
      </c>
      <c r="C890" s="27" t="s">
        <v>3127</v>
      </c>
      <c r="D890" s="27" t="s">
        <v>3128</v>
      </c>
      <c r="E890" s="27" t="s">
        <v>3025</v>
      </c>
      <c r="F890" s="27" t="s">
        <v>3026</v>
      </c>
      <c r="G890" s="27" t="s">
        <v>2936</v>
      </c>
      <c r="H890" s="28">
        <v>41061</v>
      </c>
      <c r="I890" s="29">
        <v>0</v>
      </c>
      <c r="J890" s="28" t="s">
        <v>3241</v>
      </c>
    </row>
    <row r="891" spans="1:10" x14ac:dyDescent="0.3">
      <c r="A891" s="26">
        <v>2012</v>
      </c>
      <c r="B891" s="27" t="s">
        <v>3119</v>
      </c>
      <c r="C891" s="27" t="s">
        <v>3120</v>
      </c>
      <c r="D891" s="27" t="s">
        <v>3119</v>
      </c>
      <c r="E891" s="27" t="s">
        <v>6117</v>
      </c>
      <c r="F891" s="27" t="s">
        <v>3034</v>
      </c>
      <c r="G891" s="27" t="s">
        <v>2840</v>
      </c>
      <c r="H891" s="28">
        <v>41061</v>
      </c>
      <c r="I891" s="29">
        <v>6.8650900000000004</v>
      </c>
      <c r="J891" s="28" t="s">
        <v>3241</v>
      </c>
    </row>
    <row r="892" spans="1:10" x14ac:dyDescent="0.3">
      <c r="A892" s="26">
        <v>2012</v>
      </c>
      <c r="B892" s="27" t="s">
        <v>3121</v>
      </c>
      <c r="C892" s="27" t="s">
        <v>3122</v>
      </c>
      <c r="D892" s="27" t="s">
        <v>3121</v>
      </c>
      <c r="E892" s="27" t="s">
        <v>6117</v>
      </c>
      <c r="F892" s="27" t="s">
        <v>2825</v>
      </c>
      <c r="G892" s="27" t="s">
        <v>2850</v>
      </c>
      <c r="H892" s="28">
        <v>41061</v>
      </c>
      <c r="I892" s="29">
        <v>2.7193449999999997</v>
      </c>
      <c r="J892" s="28" t="s">
        <v>3241</v>
      </c>
    </row>
    <row r="893" spans="1:10" x14ac:dyDescent="0.3">
      <c r="A893" s="26">
        <v>2012</v>
      </c>
      <c r="B893" s="27" t="s">
        <v>3022</v>
      </c>
      <c r="C893" s="27" t="s">
        <v>3023</v>
      </c>
      <c r="D893" s="27" t="s">
        <v>3024</v>
      </c>
      <c r="E893" s="27" t="s">
        <v>3025</v>
      </c>
      <c r="F893" s="27" t="s">
        <v>3026</v>
      </c>
      <c r="G893" s="27" t="s">
        <v>2788</v>
      </c>
      <c r="H893" s="28">
        <v>41091</v>
      </c>
      <c r="I893" s="29">
        <v>6.7604778674700015</v>
      </c>
      <c r="J893" s="28" t="s">
        <v>3241</v>
      </c>
    </row>
    <row r="894" spans="1:10" x14ac:dyDescent="0.3">
      <c r="A894" s="26">
        <v>2012</v>
      </c>
      <c r="B894" s="27" t="s">
        <v>3022</v>
      </c>
      <c r="C894" s="27" t="s">
        <v>3023</v>
      </c>
      <c r="D894" s="27" t="s">
        <v>3027</v>
      </c>
      <c r="E894" s="27" t="s">
        <v>3025</v>
      </c>
      <c r="F894" s="27" t="s">
        <v>3026</v>
      </c>
      <c r="G894" s="27" t="s">
        <v>2788</v>
      </c>
      <c r="H894" s="28">
        <v>41091</v>
      </c>
      <c r="I894" s="29">
        <v>7.3126301264300011</v>
      </c>
      <c r="J894" s="28" t="s">
        <v>3241</v>
      </c>
    </row>
    <row r="895" spans="1:10" x14ac:dyDescent="0.3">
      <c r="A895" s="26">
        <v>2012</v>
      </c>
      <c r="B895" s="27" t="s">
        <v>3028</v>
      </c>
      <c r="C895" s="27" t="s">
        <v>3029</v>
      </c>
      <c r="D895" s="27" t="s">
        <v>3028</v>
      </c>
      <c r="E895" s="27" t="s">
        <v>6117</v>
      </c>
      <c r="F895" s="27" t="s">
        <v>3030</v>
      </c>
      <c r="G895" s="27" t="s">
        <v>2812</v>
      </c>
      <c r="H895" s="28">
        <v>41091</v>
      </c>
      <c r="I895" s="29">
        <v>5.075406000000001</v>
      </c>
      <c r="J895" s="28" t="s">
        <v>3241</v>
      </c>
    </row>
    <row r="896" spans="1:10" x14ac:dyDescent="0.3">
      <c r="A896" s="26">
        <v>2012</v>
      </c>
      <c r="B896" s="27" t="s">
        <v>3031</v>
      </c>
      <c r="C896" s="27" t="s">
        <v>3032</v>
      </c>
      <c r="D896" s="27" t="s">
        <v>3031</v>
      </c>
      <c r="E896" s="27" t="s">
        <v>3033</v>
      </c>
      <c r="F896" s="27" t="s">
        <v>3034</v>
      </c>
      <c r="G896" s="27" t="s">
        <v>2821</v>
      </c>
      <c r="H896" s="28">
        <v>41091</v>
      </c>
      <c r="I896" s="29">
        <v>3.5215140000000003</v>
      </c>
      <c r="J896" s="28" t="s">
        <v>3241</v>
      </c>
    </row>
    <row r="897" spans="1:10" x14ac:dyDescent="0.3">
      <c r="A897" s="26">
        <v>2012</v>
      </c>
      <c r="B897" s="27" t="s">
        <v>3035</v>
      </c>
      <c r="C897" s="27" t="s">
        <v>3036</v>
      </c>
      <c r="D897" s="27" t="s">
        <v>3035</v>
      </c>
      <c r="E897" s="27" t="s">
        <v>6117</v>
      </c>
      <c r="F897" s="27" t="s">
        <v>2825</v>
      </c>
      <c r="G897" s="27" t="s">
        <v>2826</v>
      </c>
      <c r="H897" s="28">
        <v>41091</v>
      </c>
      <c r="I897" s="29">
        <v>0</v>
      </c>
      <c r="J897" s="28" t="s">
        <v>3241</v>
      </c>
    </row>
    <row r="898" spans="1:10" x14ac:dyDescent="0.3">
      <c r="A898" s="26">
        <v>2012</v>
      </c>
      <c r="B898" s="27" t="s">
        <v>3037</v>
      </c>
      <c r="C898" s="27" t="s">
        <v>3038</v>
      </c>
      <c r="D898" s="27" t="s">
        <v>3037</v>
      </c>
      <c r="E898" s="27" t="s">
        <v>6117</v>
      </c>
      <c r="F898" s="27" t="s">
        <v>3034</v>
      </c>
      <c r="G898" s="27" t="s">
        <v>2999</v>
      </c>
      <c r="H898" s="28">
        <v>41091</v>
      </c>
      <c r="I898" s="29">
        <v>3.1149279999999999</v>
      </c>
      <c r="J898" s="28" t="s">
        <v>3241</v>
      </c>
    </row>
    <row r="899" spans="1:10" x14ac:dyDescent="0.3">
      <c r="A899" s="26">
        <v>2012</v>
      </c>
      <c r="B899" s="27" t="s">
        <v>3039</v>
      </c>
      <c r="C899" s="27" t="s">
        <v>3040</v>
      </c>
      <c r="D899" s="27" t="s">
        <v>3039</v>
      </c>
      <c r="E899" s="27" t="s">
        <v>6117</v>
      </c>
      <c r="F899" s="27" t="s">
        <v>2815</v>
      </c>
      <c r="G899" s="27" t="s">
        <v>2816</v>
      </c>
      <c r="H899" s="28">
        <v>41091</v>
      </c>
      <c r="I899" s="29">
        <v>0.81336899999999979</v>
      </c>
      <c r="J899" s="28" t="s">
        <v>3241</v>
      </c>
    </row>
    <row r="900" spans="1:10" x14ac:dyDescent="0.3">
      <c r="A900" s="26">
        <v>2012</v>
      </c>
      <c r="B900" s="27" t="s">
        <v>3041</v>
      </c>
      <c r="C900" s="27" t="s">
        <v>3042</v>
      </c>
      <c r="D900" s="27" t="s">
        <v>3041</v>
      </c>
      <c r="E900" s="27" t="s">
        <v>6117</v>
      </c>
      <c r="F900" s="27" t="s">
        <v>2825</v>
      </c>
      <c r="G900" s="27" t="s">
        <v>2826</v>
      </c>
      <c r="H900" s="28">
        <v>41091</v>
      </c>
      <c r="I900" s="29">
        <v>1.0420000000000002E-3</v>
      </c>
      <c r="J900" s="28" t="s">
        <v>3241</v>
      </c>
    </row>
    <row r="901" spans="1:10" x14ac:dyDescent="0.3">
      <c r="A901" s="26">
        <v>2012</v>
      </c>
      <c r="B901" s="27" t="s">
        <v>3043</v>
      </c>
      <c r="C901" s="27" t="s">
        <v>3044</v>
      </c>
      <c r="D901" s="27" t="s">
        <v>3043</v>
      </c>
      <c r="E901" s="27" t="s">
        <v>6117</v>
      </c>
      <c r="F901" s="27" t="s">
        <v>2815</v>
      </c>
      <c r="G901" s="27" t="s">
        <v>2816</v>
      </c>
      <c r="H901" s="28">
        <v>41091</v>
      </c>
      <c r="I901" s="29">
        <v>3.5695740000000007</v>
      </c>
      <c r="J901" s="28" t="s">
        <v>3241</v>
      </c>
    </row>
    <row r="902" spans="1:10" x14ac:dyDescent="0.3">
      <c r="A902" s="26">
        <v>2012</v>
      </c>
      <c r="B902" s="27" t="s">
        <v>3045</v>
      </c>
      <c r="C902" s="27" t="s">
        <v>3046</v>
      </c>
      <c r="D902" s="27" t="s">
        <v>3045</v>
      </c>
      <c r="E902" s="27" t="s">
        <v>6117</v>
      </c>
      <c r="F902" s="27" t="s">
        <v>2815</v>
      </c>
      <c r="G902" s="27" t="s">
        <v>2816</v>
      </c>
      <c r="H902" s="28">
        <v>41091</v>
      </c>
      <c r="I902" s="29">
        <v>0.17087200000000005</v>
      </c>
      <c r="J902" s="28" t="s">
        <v>3241</v>
      </c>
    </row>
    <row r="903" spans="1:10" x14ac:dyDescent="0.3">
      <c r="A903" s="26">
        <v>2012</v>
      </c>
      <c r="B903" s="27" t="s">
        <v>3143</v>
      </c>
      <c r="C903" s="27" t="s">
        <v>3144</v>
      </c>
      <c r="D903" s="27" t="s">
        <v>3143</v>
      </c>
      <c r="E903" s="27" t="s">
        <v>6117</v>
      </c>
      <c r="F903" s="27" t="s">
        <v>3145</v>
      </c>
      <c r="G903" s="27" t="s">
        <v>2803</v>
      </c>
      <c r="H903" s="28">
        <v>41091</v>
      </c>
      <c r="I903" s="29">
        <v>3.8199759999999996</v>
      </c>
      <c r="J903" s="28" t="s">
        <v>3241</v>
      </c>
    </row>
    <row r="904" spans="1:10" x14ac:dyDescent="0.3">
      <c r="A904" s="26">
        <v>2012</v>
      </c>
      <c r="B904" s="27" t="s">
        <v>3146</v>
      </c>
      <c r="C904" s="27" t="s">
        <v>3147</v>
      </c>
      <c r="D904" s="27" t="s">
        <v>3146</v>
      </c>
      <c r="E904" s="27" t="s">
        <v>6117</v>
      </c>
      <c r="F904" s="27" t="s">
        <v>3145</v>
      </c>
      <c r="G904" s="27" t="s">
        <v>2803</v>
      </c>
      <c r="H904" s="28">
        <v>41091</v>
      </c>
      <c r="I904" s="29">
        <v>0</v>
      </c>
      <c r="J904" s="28" t="s">
        <v>3241</v>
      </c>
    </row>
    <row r="905" spans="1:10" x14ac:dyDescent="0.3">
      <c r="A905" s="26">
        <v>2012</v>
      </c>
      <c r="B905" s="27" t="s">
        <v>3047</v>
      </c>
      <c r="C905" s="27" t="s">
        <v>3048</v>
      </c>
      <c r="D905" s="27" t="s">
        <v>3047</v>
      </c>
      <c r="E905" s="27" t="s">
        <v>6117</v>
      </c>
      <c r="F905" s="27" t="s">
        <v>2825</v>
      </c>
      <c r="G905" s="27" t="s">
        <v>2826</v>
      </c>
      <c r="H905" s="28">
        <v>41091</v>
      </c>
      <c r="I905" s="29">
        <v>3.4E-5</v>
      </c>
      <c r="J905" s="28" t="s">
        <v>3241</v>
      </c>
    </row>
    <row r="906" spans="1:10" x14ac:dyDescent="0.3">
      <c r="A906" s="26">
        <v>2012</v>
      </c>
      <c r="B906" s="27" t="s">
        <v>3049</v>
      </c>
      <c r="C906" s="27" t="s">
        <v>3050</v>
      </c>
      <c r="D906" s="27" t="s">
        <v>3049</v>
      </c>
      <c r="E906" s="27" t="s">
        <v>6117</v>
      </c>
      <c r="F906" s="27" t="s">
        <v>2825</v>
      </c>
      <c r="G906" s="27" t="s">
        <v>2850</v>
      </c>
      <c r="H906" s="28">
        <v>41091</v>
      </c>
      <c r="I906" s="29">
        <v>0.83069300000000013</v>
      </c>
      <c r="J906" s="28" t="s">
        <v>3241</v>
      </c>
    </row>
    <row r="907" spans="1:10" x14ac:dyDescent="0.3">
      <c r="A907" s="26">
        <v>2012</v>
      </c>
      <c r="B907" s="27" t="s">
        <v>3051</v>
      </c>
      <c r="C907" s="27" t="s">
        <v>3051</v>
      </c>
      <c r="D907" s="27" t="s">
        <v>3051</v>
      </c>
      <c r="E907" s="27" t="s">
        <v>6118</v>
      </c>
      <c r="F907" s="27" t="s">
        <v>3051</v>
      </c>
      <c r="G907" s="27" t="s">
        <v>3051</v>
      </c>
      <c r="H907" s="28">
        <v>41091</v>
      </c>
      <c r="I907" s="29">
        <v>11071.743550000001</v>
      </c>
      <c r="J907" s="28" t="s">
        <v>3241</v>
      </c>
    </row>
    <row r="908" spans="1:10" x14ac:dyDescent="0.3">
      <c r="A908" s="26">
        <v>2012</v>
      </c>
      <c r="B908" s="27" t="s">
        <v>3052</v>
      </c>
      <c r="C908" s="27" t="s">
        <v>3053</v>
      </c>
      <c r="D908" s="27" t="s">
        <v>3052</v>
      </c>
      <c r="E908" s="27" t="s">
        <v>3033</v>
      </c>
      <c r="F908" s="27" t="s">
        <v>2807</v>
      </c>
      <c r="G908" s="27" t="s">
        <v>2812</v>
      </c>
      <c r="H908" s="28">
        <v>41091</v>
      </c>
      <c r="I908" s="29">
        <v>3.0229619999999997</v>
      </c>
      <c r="J908" s="28" t="s">
        <v>3241</v>
      </c>
    </row>
    <row r="909" spans="1:10" x14ac:dyDescent="0.3">
      <c r="A909" s="26">
        <v>2012</v>
      </c>
      <c r="B909" s="27" t="s">
        <v>3054</v>
      </c>
      <c r="C909" s="27" t="s">
        <v>3055</v>
      </c>
      <c r="D909" s="27" t="s">
        <v>3054</v>
      </c>
      <c r="E909" s="27" t="s">
        <v>6117</v>
      </c>
      <c r="F909" s="27" t="s">
        <v>3034</v>
      </c>
      <c r="G909" s="27" t="s">
        <v>2999</v>
      </c>
      <c r="H909" s="28">
        <v>41091</v>
      </c>
      <c r="I909" s="29">
        <v>4.8822990000000006</v>
      </c>
      <c r="J909" s="28" t="s">
        <v>3241</v>
      </c>
    </row>
    <row r="910" spans="1:10" x14ac:dyDescent="0.3">
      <c r="A910" s="26">
        <v>2012</v>
      </c>
      <c r="B910" s="27" t="s">
        <v>3056</v>
      </c>
      <c r="C910" s="27" t="s">
        <v>3057</v>
      </c>
      <c r="D910" s="27" t="s">
        <v>3056</v>
      </c>
      <c r="E910" s="27" t="s">
        <v>6117</v>
      </c>
      <c r="F910" s="27" t="s">
        <v>2825</v>
      </c>
      <c r="G910" s="27" t="s">
        <v>2826</v>
      </c>
      <c r="H910" s="28">
        <v>41091</v>
      </c>
      <c r="I910" s="29">
        <v>0</v>
      </c>
      <c r="J910" s="28" t="s">
        <v>3241</v>
      </c>
    </row>
    <row r="911" spans="1:10" x14ac:dyDescent="0.3">
      <c r="A911" s="26">
        <v>2012</v>
      </c>
      <c r="B911" s="27" t="s">
        <v>3058</v>
      </c>
      <c r="C911" s="27" t="s">
        <v>3059</v>
      </c>
      <c r="D911" s="27" t="s">
        <v>3058</v>
      </c>
      <c r="E911" s="27" t="s">
        <v>6117</v>
      </c>
      <c r="F911" s="27" t="s">
        <v>2815</v>
      </c>
      <c r="G911" s="27" t="s">
        <v>2816</v>
      </c>
      <c r="H911" s="28">
        <v>41091</v>
      </c>
      <c r="I911" s="29">
        <v>3.8613830000000005</v>
      </c>
      <c r="J911" s="28" t="s">
        <v>3241</v>
      </c>
    </row>
    <row r="912" spans="1:10" x14ac:dyDescent="0.3">
      <c r="A912" s="26">
        <v>2012</v>
      </c>
      <c r="B912" s="27" t="s">
        <v>3152</v>
      </c>
      <c r="C912" s="27" t="s">
        <v>3153</v>
      </c>
      <c r="D912" s="27" t="s">
        <v>3152</v>
      </c>
      <c r="E912" s="27" t="s">
        <v>3111</v>
      </c>
      <c r="F912" s="27" t="s">
        <v>2825</v>
      </c>
      <c r="G912" s="27" t="s">
        <v>2850</v>
      </c>
      <c r="H912" s="28">
        <v>41091</v>
      </c>
      <c r="I912" s="29">
        <v>0.22984200000000005</v>
      </c>
      <c r="J912" s="28" t="s">
        <v>3241</v>
      </c>
    </row>
    <row r="913" spans="1:10" x14ac:dyDescent="0.3">
      <c r="A913" s="26">
        <v>2012</v>
      </c>
      <c r="B913" s="27" t="s">
        <v>3154</v>
      </c>
      <c r="C913" s="27" t="s">
        <v>3155</v>
      </c>
      <c r="D913" s="27" t="s">
        <v>3154</v>
      </c>
      <c r="E913" s="27" t="s">
        <v>3111</v>
      </c>
      <c r="F913" s="27" t="s">
        <v>2825</v>
      </c>
      <c r="G913" s="27" t="s">
        <v>2850</v>
      </c>
      <c r="H913" s="28">
        <v>41091</v>
      </c>
      <c r="I913" s="29">
        <v>0.44886999999999994</v>
      </c>
      <c r="J913" s="28" t="s">
        <v>3241</v>
      </c>
    </row>
    <row r="914" spans="1:10" x14ac:dyDescent="0.3">
      <c r="A914" s="26">
        <v>2012</v>
      </c>
      <c r="B914" s="27" t="s">
        <v>3156</v>
      </c>
      <c r="C914" s="27" t="s">
        <v>3157</v>
      </c>
      <c r="D914" s="27" t="s">
        <v>3156</v>
      </c>
      <c r="E914" s="27" t="s">
        <v>3111</v>
      </c>
      <c r="F914" s="27" t="s">
        <v>2825</v>
      </c>
      <c r="G914" s="27" t="s">
        <v>2850</v>
      </c>
      <c r="H914" s="28">
        <v>41091</v>
      </c>
      <c r="I914" s="29">
        <v>0</v>
      </c>
      <c r="J914" s="28" t="s">
        <v>3241</v>
      </c>
    </row>
    <row r="915" spans="1:10" x14ac:dyDescent="0.3">
      <c r="A915" s="26">
        <v>2012</v>
      </c>
      <c r="B915" s="27" t="s">
        <v>3060</v>
      </c>
      <c r="C915" s="27" t="s">
        <v>3061</v>
      </c>
      <c r="D915" s="27" t="s">
        <v>3062</v>
      </c>
      <c r="E915" s="27" t="s">
        <v>3063</v>
      </c>
      <c r="F915" s="27" t="s">
        <v>3034</v>
      </c>
      <c r="G915" s="27" t="s">
        <v>2999</v>
      </c>
      <c r="H915" s="28">
        <v>41091</v>
      </c>
      <c r="I915" s="29">
        <v>1.890617</v>
      </c>
      <c r="J915" s="28" t="s">
        <v>3241</v>
      </c>
    </row>
    <row r="916" spans="1:10" x14ac:dyDescent="0.3">
      <c r="A916" s="26">
        <v>2012</v>
      </c>
      <c r="B916" s="27" t="s">
        <v>3064</v>
      </c>
      <c r="C916" s="27" t="s">
        <v>3065</v>
      </c>
      <c r="D916" s="27" t="s">
        <v>3066</v>
      </c>
      <c r="E916" s="27" t="s">
        <v>3025</v>
      </c>
      <c r="F916" s="27" t="s">
        <v>2825</v>
      </c>
      <c r="G916" s="27" t="s">
        <v>2826</v>
      </c>
      <c r="H916" s="28">
        <v>41091</v>
      </c>
      <c r="I916" s="29">
        <v>4.3139885880500017</v>
      </c>
      <c r="J916" s="28" t="s">
        <v>3241</v>
      </c>
    </row>
    <row r="917" spans="1:10" x14ac:dyDescent="0.3">
      <c r="A917" s="26">
        <v>2012</v>
      </c>
      <c r="B917" s="27" t="s">
        <v>3064</v>
      </c>
      <c r="C917" s="27" t="s">
        <v>3065</v>
      </c>
      <c r="D917" s="27" t="s">
        <v>3067</v>
      </c>
      <c r="E917" s="27" t="s">
        <v>3025</v>
      </c>
      <c r="F917" s="27" t="s">
        <v>2825</v>
      </c>
      <c r="G917" s="27" t="s">
        <v>2826</v>
      </c>
      <c r="H917" s="28">
        <v>41091</v>
      </c>
      <c r="I917" s="29">
        <v>7.7582046244000002</v>
      </c>
      <c r="J917" s="28" t="s">
        <v>3241</v>
      </c>
    </row>
    <row r="918" spans="1:10" x14ac:dyDescent="0.3">
      <c r="A918" s="26">
        <v>2012</v>
      </c>
      <c r="B918" s="27" t="s">
        <v>3068</v>
      </c>
      <c r="C918" s="27" t="s">
        <v>3069</v>
      </c>
      <c r="D918" s="27" t="s">
        <v>3068</v>
      </c>
      <c r="E918" s="27" t="s">
        <v>6117</v>
      </c>
      <c r="F918" s="27" t="s">
        <v>3034</v>
      </c>
      <c r="G918" s="27" t="s">
        <v>2923</v>
      </c>
      <c r="H918" s="28">
        <v>41091</v>
      </c>
      <c r="I918" s="29">
        <v>5.9273199999999999</v>
      </c>
      <c r="J918" s="28" t="s">
        <v>3241</v>
      </c>
    </row>
    <row r="919" spans="1:10" x14ac:dyDescent="0.3">
      <c r="A919" s="26">
        <v>2012</v>
      </c>
      <c r="B919" s="27" t="s">
        <v>3070</v>
      </c>
      <c r="C919" s="27" t="s">
        <v>3071</v>
      </c>
      <c r="D919" s="27" t="s">
        <v>3070</v>
      </c>
      <c r="E919" s="27" t="s">
        <v>6117</v>
      </c>
      <c r="F919" s="27" t="s">
        <v>2815</v>
      </c>
      <c r="G919" s="27" t="s">
        <v>2816</v>
      </c>
      <c r="H919" s="28">
        <v>41091</v>
      </c>
      <c r="I919" s="29">
        <v>0</v>
      </c>
      <c r="J919" s="28" t="s">
        <v>3241</v>
      </c>
    </row>
    <row r="920" spans="1:10" x14ac:dyDescent="0.3">
      <c r="A920" s="26">
        <v>2012</v>
      </c>
      <c r="B920" s="27" t="s">
        <v>3072</v>
      </c>
      <c r="C920" s="27" t="s">
        <v>3073</v>
      </c>
      <c r="D920" s="27" t="s">
        <v>3072</v>
      </c>
      <c r="E920" s="27" t="s">
        <v>6117</v>
      </c>
      <c r="F920" s="27" t="s">
        <v>3034</v>
      </c>
      <c r="G920" s="27" t="s">
        <v>3074</v>
      </c>
      <c r="H920" s="28">
        <v>41091</v>
      </c>
      <c r="I920" s="29">
        <v>0.62486699999999995</v>
      </c>
      <c r="J920" s="28" t="s">
        <v>3241</v>
      </c>
    </row>
    <row r="921" spans="1:10" x14ac:dyDescent="0.3">
      <c r="A921" s="26">
        <v>2012</v>
      </c>
      <c r="B921" s="27" t="s">
        <v>3075</v>
      </c>
      <c r="C921" s="27" t="s">
        <v>3076</v>
      </c>
      <c r="D921" s="27" t="s">
        <v>3075</v>
      </c>
      <c r="E921" s="27" t="s">
        <v>6117</v>
      </c>
      <c r="F921" s="27" t="s">
        <v>2815</v>
      </c>
      <c r="G921" s="27" t="s">
        <v>2816</v>
      </c>
      <c r="H921" s="28">
        <v>41091</v>
      </c>
      <c r="I921" s="29">
        <v>1.173959</v>
      </c>
      <c r="J921" s="28" t="s">
        <v>3241</v>
      </c>
    </row>
    <row r="922" spans="1:10" x14ac:dyDescent="0.3">
      <c r="A922" s="26">
        <v>2012</v>
      </c>
      <c r="B922" s="27" t="s">
        <v>3077</v>
      </c>
      <c r="C922" s="27" t="s">
        <v>3078</v>
      </c>
      <c r="D922" s="27" t="s">
        <v>3077</v>
      </c>
      <c r="E922" s="27" t="s">
        <v>3033</v>
      </c>
      <c r="F922" s="27" t="s">
        <v>2788</v>
      </c>
      <c r="G922" s="27" t="s">
        <v>2788</v>
      </c>
      <c r="H922" s="28">
        <v>41091</v>
      </c>
      <c r="I922" s="29">
        <v>3.8124999999999992E-2</v>
      </c>
      <c r="J922" s="28" t="s">
        <v>3241</v>
      </c>
    </row>
    <row r="923" spans="1:10" x14ac:dyDescent="0.3">
      <c r="A923" s="26">
        <v>2012</v>
      </c>
      <c r="B923" s="27" t="s">
        <v>3079</v>
      </c>
      <c r="C923" s="27" t="s">
        <v>3080</v>
      </c>
      <c r="D923" s="27" t="s">
        <v>3081</v>
      </c>
      <c r="E923" s="27" t="s">
        <v>3063</v>
      </c>
      <c r="F923" s="27" t="s">
        <v>2788</v>
      </c>
      <c r="G923" s="27" t="s">
        <v>2788</v>
      </c>
      <c r="H923" s="28">
        <v>41091</v>
      </c>
      <c r="I923" s="29">
        <v>1.0803E-2</v>
      </c>
      <c r="J923" s="28" t="s">
        <v>3241</v>
      </c>
    </row>
    <row r="924" spans="1:10" x14ac:dyDescent="0.3">
      <c r="A924" s="26">
        <v>2012</v>
      </c>
      <c r="B924" s="27" t="s">
        <v>3082</v>
      </c>
      <c r="C924" s="27" t="s">
        <v>3083</v>
      </c>
      <c r="D924" s="27" t="s">
        <v>3082</v>
      </c>
      <c r="E924" s="27" t="s">
        <v>6117</v>
      </c>
      <c r="F924" s="27" t="s">
        <v>2825</v>
      </c>
      <c r="G924" s="27" t="s">
        <v>2826</v>
      </c>
      <c r="H924" s="28">
        <v>41091</v>
      </c>
      <c r="I924" s="29">
        <v>0</v>
      </c>
      <c r="J924" s="28" t="s">
        <v>3241</v>
      </c>
    </row>
    <row r="925" spans="1:10" x14ac:dyDescent="0.3">
      <c r="A925" s="26">
        <v>2012</v>
      </c>
      <c r="B925" s="27" t="s">
        <v>3084</v>
      </c>
      <c r="C925" s="27" t="s">
        <v>3085</v>
      </c>
      <c r="D925" s="27" t="s">
        <v>3086</v>
      </c>
      <c r="E925" s="27" t="s">
        <v>3025</v>
      </c>
      <c r="F925" s="27" t="s">
        <v>3087</v>
      </c>
      <c r="G925" s="27" t="s">
        <v>2788</v>
      </c>
      <c r="H925" s="28">
        <v>41091</v>
      </c>
      <c r="I925" s="29">
        <v>16.03091359439</v>
      </c>
      <c r="J925" s="28" t="s">
        <v>3241</v>
      </c>
    </row>
    <row r="926" spans="1:10" x14ac:dyDescent="0.3">
      <c r="A926" s="26">
        <v>2012</v>
      </c>
      <c r="B926" s="27" t="s">
        <v>3084</v>
      </c>
      <c r="C926" s="27" t="s">
        <v>3085</v>
      </c>
      <c r="D926" s="27" t="s">
        <v>3088</v>
      </c>
      <c r="E926" s="27" t="s">
        <v>3025</v>
      </c>
      <c r="F926" s="27" t="s">
        <v>3087</v>
      </c>
      <c r="G926" s="27" t="s">
        <v>2788</v>
      </c>
      <c r="H926" s="28">
        <v>41091</v>
      </c>
      <c r="I926" s="29">
        <v>16.571693593400003</v>
      </c>
      <c r="J926" s="28" t="s">
        <v>3241</v>
      </c>
    </row>
    <row r="927" spans="1:10" x14ac:dyDescent="0.3">
      <c r="A927" s="26">
        <v>2012</v>
      </c>
      <c r="B927" s="27" t="s">
        <v>3089</v>
      </c>
      <c r="C927" s="27" t="s">
        <v>3090</v>
      </c>
      <c r="D927" s="27" t="s">
        <v>3089</v>
      </c>
      <c r="E927" s="27" t="s">
        <v>6117</v>
      </c>
      <c r="F927" s="27" t="s">
        <v>2815</v>
      </c>
      <c r="G927" s="27" t="s">
        <v>2816</v>
      </c>
      <c r="H927" s="28">
        <v>41091</v>
      </c>
      <c r="I927" s="29">
        <v>2.8680270000000001</v>
      </c>
      <c r="J927" s="28" t="s">
        <v>3241</v>
      </c>
    </row>
    <row r="928" spans="1:10" x14ac:dyDescent="0.3">
      <c r="A928" s="26">
        <v>2012</v>
      </c>
      <c r="B928" s="27" t="s">
        <v>3136</v>
      </c>
      <c r="C928" s="27" t="s">
        <v>3137</v>
      </c>
      <c r="D928" s="27" t="s">
        <v>3138</v>
      </c>
      <c r="E928" s="27" t="s">
        <v>3025</v>
      </c>
      <c r="F928" s="27" t="s">
        <v>3087</v>
      </c>
      <c r="G928" s="27" t="s">
        <v>2788</v>
      </c>
      <c r="H928" s="28">
        <v>41091</v>
      </c>
      <c r="I928" s="29">
        <v>0</v>
      </c>
      <c r="J928" s="28" t="s">
        <v>3241</v>
      </c>
    </row>
    <row r="929" spans="1:10" x14ac:dyDescent="0.3">
      <c r="A929" s="26">
        <v>2012</v>
      </c>
      <c r="B929" s="27" t="s">
        <v>3136</v>
      </c>
      <c r="C929" s="27" t="s">
        <v>3137</v>
      </c>
      <c r="D929" s="27" t="s">
        <v>3139</v>
      </c>
      <c r="E929" s="27" t="s">
        <v>3025</v>
      </c>
      <c r="F929" s="27" t="s">
        <v>3087</v>
      </c>
      <c r="G929" s="27" t="s">
        <v>2788</v>
      </c>
      <c r="H929" s="28">
        <v>41091</v>
      </c>
      <c r="I929" s="29">
        <v>0</v>
      </c>
      <c r="J929" s="28" t="s">
        <v>3241</v>
      </c>
    </row>
    <row r="930" spans="1:10" x14ac:dyDescent="0.3">
      <c r="A930" s="26">
        <v>2012</v>
      </c>
      <c r="B930" s="27" t="s">
        <v>3091</v>
      </c>
      <c r="C930" s="27" t="s">
        <v>3092</v>
      </c>
      <c r="D930" s="27" t="s">
        <v>3093</v>
      </c>
      <c r="E930" s="27" t="s">
        <v>3063</v>
      </c>
      <c r="F930" s="27" t="s">
        <v>3094</v>
      </c>
      <c r="G930" s="27" t="s">
        <v>2965</v>
      </c>
      <c r="H930" s="28">
        <v>41091</v>
      </c>
      <c r="I930" s="29">
        <v>6.7530480000000006</v>
      </c>
      <c r="J930" s="28" t="s">
        <v>3241</v>
      </c>
    </row>
    <row r="931" spans="1:10" x14ac:dyDescent="0.3">
      <c r="A931" s="26">
        <v>2012</v>
      </c>
      <c r="B931" s="27" t="s">
        <v>3095</v>
      </c>
      <c r="C931" s="27" t="s">
        <v>3096</v>
      </c>
      <c r="D931" s="27" t="s">
        <v>3095</v>
      </c>
      <c r="E931" s="27" t="s">
        <v>6117</v>
      </c>
      <c r="F931" s="27" t="s">
        <v>3034</v>
      </c>
      <c r="G931" s="27" t="s">
        <v>2999</v>
      </c>
      <c r="H931" s="28">
        <v>41091</v>
      </c>
      <c r="I931" s="29">
        <v>3.0277350000000007</v>
      </c>
      <c r="J931" s="28" t="s">
        <v>3241</v>
      </c>
    </row>
    <row r="932" spans="1:10" x14ac:dyDescent="0.3">
      <c r="A932" s="26">
        <v>2012</v>
      </c>
      <c r="B932" s="27" t="s">
        <v>3097</v>
      </c>
      <c r="C932" s="27" t="s">
        <v>3098</v>
      </c>
      <c r="D932" s="27" t="s">
        <v>3097</v>
      </c>
      <c r="E932" s="27" t="s">
        <v>6117</v>
      </c>
      <c r="F932" s="27" t="s">
        <v>2825</v>
      </c>
      <c r="G932" s="27" t="s">
        <v>2850</v>
      </c>
      <c r="H932" s="28">
        <v>41091</v>
      </c>
      <c r="I932" s="29">
        <v>1.1948760000000003</v>
      </c>
      <c r="J932" s="28" t="s">
        <v>3241</v>
      </c>
    </row>
    <row r="933" spans="1:10" x14ac:dyDescent="0.3">
      <c r="A933" s="26">
        <v>2012</v>
      </c>
      <c r="B933" s="27" t="s">
        <v>3132</v>
      </c>
      <c r="C933" s="27" t="s">
        <v>3133</v>
      </c>
      <c r="D933" s="27" t="s">
        <v>3132</v>
      </c>
      <c r="E933" s="27" t="s">
        <v>3033</v>
      </c>
      <c r="F933" s="27" t="s">
        <v>2807</v>
      </c>
      <c r="G933" s="27" t="s">
        <v>2812</v>
      </c>
      <c r="H933" s="28">
        <v>41091</v>
      </c>
      <c r="I933" s="29">
        <v>20.437206999999997</v>
      </c>
      <c r="J933" s="28" t="s">
        <v>3241</v>
      </c>
    </row>
    <row r="934" spans="1:10" x14ac:dyDescent="0.3">
      <c r="A934" s="26">
        <v>2012</v>
      </c>
      <c r="B934" s="27" t="s">
        <v>3134</v>
      </c>
      <c r="C934" s="27" t="s">
        <v>3135</v>
      </c>
      <c r="D934" s="27" t="s">
        <v>3134</v>
      </c>
      <c r="E934" s="27" t="s">
        <v>3033</v>
      </c>
      <c r="F934" s="27" t="s">
        <v>2807</v>
      </c>
      <c r="G934" s="27" t="s">
        <v>2812</v>
      </c>
      <c r="H934" s="28">
        <v>41091</v>
      </c>
      <c r="I934" s="29">
        <v>12.157999999999999</v>
      </c>
      <c r="J934" s="28" t="s">
        <v>3241</v>
      </c>
    </row>
    <row r="935" spans="1:10" x14ac:dyDescent="0.3">
      <c r="A935" s="26">
        <v>2012</v>
      </c>
      <c r="B935" s="27" t="s">
        <v>3099</v>
      </c>
      <c r="C935" s="27" t="s">
        <v>3100</v>
      </c>
      <c r="D935" s="27" t="s">
        <v>3099</v>
      </c>
      <c r="E935" s="27" t="s">
        <v>6117</v>
      </c>
      <c r="F935" s="27" t="s">
        <v>2815</v>
      </c>
      <c r="G935" s="27" t="s">
        <v>2816</v>
      </c>
      <c r="H935" s="28">
        <v>41091</v>
      </c>
      <c r="I935" s="29">
        <v>2.9942620000000026</v>
      </c>
      <c r="J935" s="28" t="s">
        <v>3241</v>
      </c>
    </row>
    <row r="936" spans="1:10" x14ac:dyDescent="0.3">
      <c r="A936" s="26">
        <v>2012</v>
      </c>
      <c r="B936" s="27" t="s">
        <v>3101</v>
      </c>
      <c r="C936" s="27" t="s">
        <v>3102</v>
      </c>
      <c r="D936" s="27" t="s">
        <v>3101</v>
      </c>
      <c r="E936" s="27" t="s">
        <v>6117</v>
      </c>
      <c r="F936" s="27" t="s">
        <v>3034</v>
      </c>
      <c r="G936" s="27" t="s">
        <v>3074</v>
      </c>
      <c r="H936" s="28">
        <v>41091</v>
      </c>
      <c r="I936" s="29">
        <v>12.543162999999998</v>
      </c>
      <c r="J936" s="28" t="s">
        <v>3241</v>
      </c>
    </row>
    <row r="937" spans="1:10" x14ac:dyDescent="0.3">
      <c r="A937" s="26">
        <v>2012</v>
      </c>
      <c r="B937" s="27" t="s">
        <v>3148</v>
      </c>
      <c r="C937" s="27" t="s">
        <v>3149</v>
      </c>
      <c r="D937" s="27" t="s">
        <v>3148</v>
      </c>
      <c r="E937" s="27" t="s">
        <v>6117</v>
      </c>
      <c r="F937" s="27" t="s">
        <v>3145</v>
      </c>
      <c r="G937" s="27" t="s">
        <v>2803</v>
      </c>
      <c r="H937" s="28">
        <v>41091</v>
      </c>
      <c r="I937" s="29">
        <v>0</v>
      </c>
      <c r="J937" s="28" t="s">
        <v>3241</v>
      </c>
    </row>
    <row r="938" spans="1:10" x14ac:dyDescent="0.3">
      <c r="A938" s="26">
        <v>2012</v>
      </c>
      <c r="B938" s="27" t="s">
        <v>3103</v>
      </c>
      <c r="C938" s="27" t="s">
        <v>3104</v>
      </c>
      <c r="D938" s="27" t="s">
        <v>3103</v>
      </c>
      <c r="E938" s="27" t="s">
        <v>6117</v>
      </c>
      <c r="F938" s="27" t="s">
        <v>3034</v>
      </c>
      <c r="G938" s="27" t="s">
        <v>2923</v>
      </c>
      <c r="H938" s="28">
        <v>41091</v>
      </c>
      <c r="I938" s="29">
        <v>2.5960869999999998</v>
      </c>
      <c r="J938" s="28" t="s">
        <v>3241</v>
      </c>
    </row>
    <row r="939" spans="1:10" x14ac:dyDescent="0.3">
      <c r="A939" s="26">
        <v>2012</v>
      </c>
      <c r="B939" s="27" t="s">
        <v>3150</v>
      </c>
      <c r="C939" s="27" t="s">
        <v>3151</v>
      </c>
      <c r="D939" s="27" t="s">
        <v>3150</v>
      </c>
      <c r="E939" s="27" t="s">
        <v>6117</v>
      </c>
      <c r="F939" s="27" t="s">
        <v>3142</v>
      </c>
      <c r="G939" s="27" t="s">
        <v>2850</v>
      </c>
      <c r="H939" s="28">
        <v>41091</v>
      </c>
      <c r="I939" s="29">
        <v>9.7693000000000016E-2</v>
      </c>
      <c r="J939" s="28" t="s">
        <v>3241</v>
      </c>
    </row>
    <row r="940" spans="1:10" x14ac:dyDescent="0.3">
      <c r="A940" s="26">
        <v>2012</v>
      </c>
      <c r="B940" s="27" t="s">
        <v>3105</v>
      </c>
      <c r="C940" s="27" t="s">
        <v>3106</v>
      </c>
      <c r="D940" s="27" t="s">
        <v>3105</v>
      </c>
      <c r="E940" s="27" t="s">
        <v>6117</v>
      </c>
      <c r="F940" s="27" t="s">
        <v>2798</v>
      </c>
      <c r="G940" s="27" t="s">
        <v>2803</v>
      </c>
      <c r="H940" s="28">
        <v>41091</v>
      </c>
      <c r="I940" s="29">
        <v>0.54773699999999981</v>
      </c>
      <c r="J940" s="28" t="s">
        <v>3241</v>
      </c>
    </row>
    <row r="941" spans="1:10" x14ac:dyDescent="0.3">
      <c r="A941" s="26">
        <v>2012</v>
      </c>
      <c r="B941" s="27" t="s">
        <v>3123</v>
      </c>
      <c r="C941" s="27" t="s">
        <v>3124</v>
      </c>
      <c r="D941" s="27" t="s">
        <v>3125</v>
      </c>
      <c r="E941" s="27" t="s">
        <v>3025</v>
      </c>
      <c r="F941" s="27" t="s">
        <v>2825</v>
      </c>
      <c r="G941" s="27" t="s">
        <v>2850</v>
      </c>
      <c r="H941" s="28">
        <v>41091</v>
      </c>
      <c r="I941" s="29">
        <v>0.53849180559999998</v>
      </c>
      <c r="J941" s="28" t="s">
        <v>3241</v>
      </c>
    </row>
    <row r="942" spans="1:10" x14ac:dyDescent="0.3">
      <c r="A942" s="26">
        <v>2012</v>
      </c>
      <c r="B942" s="27" t="s">
        <v>3107</v>
      </c>
      <c r="C942" s="27" t="s">
        <v>3108</v>
      </c>
      <c r="D942" s="27" t="s">
        <v>3108</v>
      </c>
      <c r="E942" s="27" t="s">
        <v>6117</v>
      </c>
      <c r="F942" s="27" t="s">
        <v>3026</v>
      </c>
      <c r="G942" s="27" t="s">
        <v>2936</v>
      </c>
      <c r="H942" s="28">
        <v>41091</v>
      </c>
      <c r="I942" s="29">
        <v>2.225E-3</v>
      </c>
      <c r="J942" s="28" t="s">
        <v>3241</v>
      </c>
    </row>
    <row r="943" spans="1:10" x14ac:dyDescent="0.3">
      <c r="A943" s="26">
        <v>2012</v>
      </c>
      <c r="B943" s="27" t="s">
        <v>3140</v>
      </c>
      <c r="C943" s="27" t="s">
        <v>3141</v>
      </c>
      <c r="D943" s="27" t="s">
        <v>3140</v>
      </c>
      <c r="E943" s="27" t="s">
        <v>6117</v>
      </c>
      <c r="F943" s="27" t="s">
        <v>3142</v>
      </c>
      <c r="G943" s="27" t="s">
        <v>2850</v>
      </c>
      <c r="H943" s="28">
        <v>41091</v>
      </c>
      <c r="I943" s="29">
        <v>3.8280999999999996E-2</v>
      </c>
      <c r="J943" s="28" t="s">
        <v>3241</v>
      </c>
    </row>
    <row r="944" spans="1:10" x14ac:dyDescent="0.3">
      <c r="A944" s="26">
        <v>2012</v>
      </c>
      <c r="B944" s="27" t="s">
        <v>3109</v>
      </c>
      <c r="C944" s="27" t="s">
        <v>3110</v>
      </c>
      <c r="D944" s="27" t="s">
        <v>3109</v>
      </c>
      <c r="E944" s="27" t="s">
        <v>3111</v>
      </c>
      <c r="F944" s="27" t="s">
        <v>2825</v>
      </c>
      <c r="G944" s="27" t="s">
        <v>2850</v>
      </c>
      <c r="H944" s="28">
        <v>41091</v>
      </c>
      <c r="I944" s="29">
        <v>0.17474300000000004</v>
      </c>
      <c r="J944" s="28" t="s">
        <v>3241</v>
      </c>
    </row>
    <row r="945" spans="1:10" x14ac:dyDescent="0.3">
      <c r="A945" s="26">
        <v>2012</v>
      </c>
      <c r="B945" s="27" t="s">
        <v>3158</v>
      </c>
      <c r="C945" s="27" t="s">
        <v>3159</v>
      </c>
      <c r="D945" s="27" t="s">
        <v>3160</v>
      </c>
      <c r="E945" s="27" t="s">
        <v>3161</v>
      </c>
      <c r="F945" s="27" t="s">
        <v>3087</v>
      </c>
      <c r="G945" s="27" t="s">
        <v>2788</v>
      </c>
      <c r="H945" s="28">
        <v>41091</v>
      </c>
      <c r="I945" s="29">
        <v>3.395954000000001</v>
      </c>
      <c r="J945" s="28" t="s">
        <v>3241</v>
      </c>
    </row>
    <row r="946" spans="1:10" x14ac:dyDescent="0.3">
      <c r="A946" s="26">
        <v>2012</v>
      </c>
      <c r="B946" s="27" t="s">
        <v>3112</v>
      </c>
      <c r="C946" s="27" t="s">
        <v>3113</v>
      </c>
      <c r="D946" s="27" t="s">
        <v>3112</v>
      </c>
      <c r="E946" s="27" t="s">
        <v>6117</v>
      </c>
      <c r="F946" s="27" t="s">
        <v>2825</v>
      </c>
      <c r="G946" s="27" t="s">
        <v>2826</v>
      </c>
      <c r="H946" s="28">
        <v>41091</v>
      </c>
      <c r="I946" s="29">
        <v>0</v>
      </c>
      <c r="J946" s="28" t="s">
        <v>3241</v>
      </c>
    </row>
    <row r="947" spans="1:10" x14ac:dyDescent="0.3">
      <c r="A947" s="26">
        <v>2012</v>
      </c>
      <c r="B947" s="27" t="s">
        <v>3114</v>
      </c>
      <c r="C947" s="27" t="s">
        <v>3115</v>
      </c>
      <c r="D947" s="27" t="s">
        <v>3116</v>
      </c>
      <c r="E947" s="27" t="s">
        <v>3025</v>
      </c>
      <c r="F947" s="27" t="s">
        <v>3026</v>
      </c>
      <c r="G947" s="27" t="s">
        <v>2788</v>
      </c>
      <c r="H947" s="28">
        <v>41091</v>
      </c>
      <c r="I947" s="29">
        <v>0</v>
      </c>
      <c r="J947" s="28" t="s">
        <v>3241</v>
      </c>
    </row>
    <row r="948" spans="1:10" x14ac:dyDescent="0.3">
      <c r="A948" s="26">
        <v>2012</v>
      </c>
      <c r="B948" s="27" t="s">
        <v>3117</v>
      </c>
      <c r="C948" s="27" t="s">
        <v>3118</v>
      </c>
      <c r="D948" s="27" t="s">
        <v>3117</v>
      </c>
      <c r="E948" s="27" t="s">
        <v>6117</v>
      </c>
      <c r="F948" s="27" t="s">
        <v>2815</v>
      </c>
      <c r="G948" s="27" t="s">
        <v>2816</v>
      </c>
      <c r="H948" s="28">
        <v>41091</v>
      </c>
      <c r="I948" s="29">
        <v>3.8318619999999997</v>
      </c>
      <c r="J948" s="28" t="s">
        <v>3241</v>
      </c>
    </row>
    <row r="949" spans="1:10" x14ac:dyDescent="0.3">
      <c r="A949" s="26">
        <v>2012</v>
      </c>
      <c r="B949" s="27" t="s">
        <v>3129</v>
      </c>
      <c r="C949" s="27" t="s">
        <v>3130</v>
      </c>
      <c r="D949" s="27" t="s">
        <v>3131</v>
      </c>
      <c r="E949" s="27" t="s">
        <v>3063</v>
      </c>
      <c r="F949" s="27" t="s">
        <v>3034</v>
      </c>
      <c r="G949" s="27" t="s">
        <v>2840</v>
      </c>
      <c r="H949" s="28">
        <v>41091</v>
      </c>
      <c r="I949" s="29">
        <v>7.2376720000000025</v>
      </c>
      <c r="J949" s="28" t="s">
        <v>3241</v>
      </c>
    </row>
    <row r="950" spans="1:10" x14ac:dyDescent="0.3">
      <c r="A950" s="26">
        <v>2012</v>
      </c>
      <c r="B950" s="27" t="s">
        <v>3126</v>
      </c>
      <c r="C950" s="27" t="s">
        <v>3127</v>
      </c>
      <c r="D950" s="27" t="s">
        <v>3128</v>
      </c>
      <c r="E950" s="27" t="s">
        <v>3025</v>
      </c>
      <c r="F950" s="27" t="s">
        <v>3026</v>
      </c>
      <c r="G950" s="27" t="s">
        <v>2936</v>
      </c>
      <c r="H950" s="28">
        <v>41091</v>
      </c>
      <c r="I950" s="29">
        <v>0</v>
      </c>
      <c r="J950" s="28" t="s">
        <v>3241</v>
      </c>
    </row>
    <row r="951" spans="1:10" x14ac:dyDescent="0.3">
      <c r="A951" s="26">
        <v>2012</v>
      </c>
      <c r="B951" s="27" t="s">
        <v>3119</v>
      </c>
      <c r="C951" s="27" t="s">
        <v>3120</v>
      </c>
      <c r="D951" s="27" t="s">
        <v>3119</v>
      </c>
      <c r="E951" s="27" t="s">
        <v>6117</v>
      </c>
      <c r="F951" s="27" t="s">
        <v>3034</v>
      </c>
      <c r="G951" s="27" t="s">
        <v>2840</v>
      </c>
      <c r="H951" s="28">
        <v>41091</v>
      </c>
      <c r="I951" s="29">
        <v>5.3921409999999987</v>
      </c>
      <c r="J951" s="28" t="s">
        <v>3241</v>
      </c>
    </row>
    <row r="952" spans="1:10" x14ac:dyDescent="0.3">
      <c r="A952" s="26">
        <v>2012</v>
      </c>
      <c r="B952" s="27" t="s">
        <v>3121</v>
      </c>
      <c r="C952" s="27" t="s">
        <v>3122</v>
      </c>
      <c r="D952" s="27" t="s">
        <v>3121</v>
      </c>
      <c r="E952" s="27" t="s">
        <v>6117</v>
      </c>
      <c r="F952" s="27" t="s">
        <v>2825</v>
      </c>
      <c r="G952" s="27" t="s">
        <v>2850</v>
      </c>
      <c r="H952" s="28">
        <v>41091</v>
      </c>
      <c r="I952" s="29">
        <v>2.9348720000000008</v>
      </c>
      <c r="J952" s="28" t="s">
        <v>3241</v>
      </c>
    </row>
    <row r="953" spans="1:10" x14ac:dyDescent="0.3">
      <c r="A953" s="26">
        <v>2012</v>
      </c>
      <c r="B953" s="27" t="s">
        <v>3022</v>
      </c>
      <c r="C953" s="27" t="s">
        <v>3023</v>
      </c>
      <c r="D953" s="27" t="s">
        <v>3024</v>
      </c>
      <c r="E953" s="27" t="s">
        <v>3025</v>
      </c>
      <c r="F953" s="27" t="s">
        <v>3026</v>
      </c>
      <c r="G953" s="27" t="s">
        <v>2788</v>
      </c>
      <c r="H953" s="28">
        <v>41122</v>
      </c>
      <c r="I953" s="29">
        <v>1.3547528222859999</v>
      </c>
      <c r="J953" s="28" t="s">
        <v>3241</v>
      </c>
    </row>
    <row r="954" spans="1:10" x14ac:dyDescent="0.3">
      <c r="A954" s="26">
        <v>2012</v>
      </c>
      <c r="B954" s="27" t="s">
        <v>3022</v>
      </c>
      <c r="C954" s="27" t="s">
        <v>3023</v>
      </c>
      <c r="D954" s="27" t="s">
        <v>3027</v>
      </c>
      <c r="E954" s="27" t="s">
        <v>3025</v>
      </c>
      <c r="F954" s="27" t="s">
        <v>3026</v>
      </c>
      <c r="G954" s="27" t="s">
        <v>2788</v>
      </c>
      <c r="H954" s="28">
        <v>41122</v>
      </c>
      <c r="I954" s="29">
        <v>2.8187184672310002</v>
      </c>
      <c r="J954" s="28" t="s">
        <v>3241</v>
      </c>
    </row>
    <row r="955" spans="1:10" x14ac:dyDescent="0.3">
      <c r="A955" s="26">
        <v>2012</v>
      </c>
      <c r="B955" s="27" t="s">
        <v>3028</v>
      </c>
      <c r="C955" s="27" t="s">
        <v>3029</v>
      </c>
      <c r="D955" s="27" t="s">
        <v>3028</v>
      </c>
      <c r="E955" s="27" t="s">
        <v>6117</v>
      </c>
      <c r="F955" s="27" t="s">
        <v>3030</v>
      </c>
      <c r="G955" s="27" t="s">
        <v>2812</v>
      </c>
      <c r="H955" s="28">
        <v>41122</v>
      </c>
      <c r="I955" s="29">
        <v>5.6521280000000012</v>
      </c>
      <c r="J955" s="28" t="s">
        <v>3241</v>
      </c>
    </row>
    <row r="956" spans="1:10" x14ac:dyDescent="0.3">
      <c r="A956" s="26">
        <v>2012</v>
      </c>
      <c r="B956" s="27" t="s">
        <v>3031</v>
      </c>
      <c r="C956" s="27" t="s">
        <v>3032</v>
      </c>
      <c r="D956" s="27" t="s">
        <v>3031</v>
      </c>
      <c r="E956" s="27" t="s">
        <v>3033</v>
      </c>
      <c r="F956" s="27" t="s">
        <v>3034</v>
      </c>
      <c r="G956" s="27" t="s">
        <v>2821</v>
      </c>
      <c r="H956" s="28">
        <v>41122</v>
      </c>
      <c r="I956" s="29">
        <v>3.6483579999999991</v>
      </c>
      <c r="J956" s="28" t="s">
        <v>3241</v>
      </c>
    </row>
    <row r="957" spans="1:10" x14ac:dyDescent="0.3">
      <c r="A957" s="26">
        <v>2012</v>
      </c>
      <c r="B957" s="27" t="s">
        <v>3035</v>
      </c>
      <c r="C957" s="27" t="s">
        <v>3036</v>
      </c>
      <c r="D957" s="27" t="s">
        <v>3035</v>
      </c>
      <c r="E957" s="27" t="s">
        <v>6117</v>
      </c>
      <c r="F957" s="27" t="s">
        <v>2825</v>
      </c>
      <c r="G957" s="27" t="s">
        <v>2826</v>
      </c>
      <c r="H957" s="28">
        <v>41122</v>
      </c>
      <c r="I957" s="29">
        <v>0</v>
      </c>
      <c r="J957" s="28" t="s">
        <v>3241</v>
      </c>
    </row>
    <row r="958" spans="1:10" x14ac:dyDescent="0.3">
      <c r="A958" s="26">
        <v>2012</v>
      </c>
      <c r="B958" s="27" t="s">
        <v>3037</v>
      </c>
      <c r="C958" s="27" t="s">
        <v>3038</v>
      </c>
      <c r="D958" s="27" t="s">
        <v>3037</v>
      </c>
      <c r="E958" s="27" t="s">
        <v>6117</v>
      </c>
      <c r="F958" s="27" t="s">
        <v>3034</v>
      </c>
      <c r="G958" s="27" t="s">
        <v>2999</v>
      </c>
      <c r="H958" s="28">
        <v>41122</v>
      </c>
      <c r="I958" s="29">
        <v>3.3948929999999993</v>
      </c>
      <c r="J958" s="28" t="s">
        <v>3241</v>
      </c>
    </row>
    <row r="959" spans="1:10" x14ac:dyDescent="0.3">
      <c r="A959" s="26">
        <v>2012</v>
      </c>
      <c r="B959" s="27" t="s">
        <v>3039</v>
      </c>
      <c r="C959" s="27" t="s">
        <v>3040</v>
      </c>
      <c r="D959" s="27" t="s">
        <v>3039</v>
      </c>
      <c r="E959" s="27" t="s">
        <v>6117</v>
      </c>
      <c r="F959" s="27" t="s">
        <v>2815</v>
      </c>
      <c r="G959" s="27" t="s">
        <v>2816</v>
      </c>
      <c r="H959" s="28">
        <v>41122</v>
      </c>
      <c r="I959" s="29">
        <v>0.81645599999999985</v>
      </c>
      <c r="J959" s="28" t="s">
        <v>3241</v>
      </c>
    </row>
    <row r="960" spans="1:10" x14ac:dyDescent="0.3">
      <c r="A960" s="26">
        <v>2012</v>
      </c>
      <c r="B960" s="27" t="s">
        <v>3041</v>
      </c>
      <c r="C960" s="27" t="s">
        <v>3042</v>
      </c>
      <c r="D960" s="27" t="s">
        <v>3041</v>
      </c>
      <c r="E960" s="27" t="s">
        <v>6117</v>
      </c>
      <c r="F960" s="27" t="s">
        <v>2825</v>
      </c>
      <c r="G960" s="27" t="s">
        <v>2826</v>
      </c>
      <c r="H960" s="28">
        <v>41122</v>
      </c>
      <c r="I960" s="29">
        <v>4.4165410000000005</v>
      </c>
      <c r="J960" s="28" t="s">
        <v>3241</v>
      </c>
    </row>
    <row r="961" spans="1:10" x14ac:dyDescent="0.3">
      <c r="A961" s="26">
        <v>2012</v>
      </c>
      <c r="B961" s="27" t="s">
        <v>3043</v>
      </c>
      <c r="C961" s="27" t="s">
        <v>3044</v>
      </c>
      <c r="D961" s="27" t="s">
        <v>3043</v>
      </c>
      <c r="E961" s="27" t="s">
        <v>6117</v>
      </c>
      <c r="F961" s="27" t="s">
        <v>2815</v>
      </c>
      <c r="G961" s="27" t="s">
        <v>2816</v>
      </c>
      <c r="H961" s="28">
        <v>41122</v>
      </c>
      <c r="I961" s="29">
        <v>3.9065469999999998</v>
      </c>
      <c r="J961" s="28" t="s">
        <v>3241</v>
      </c>
    </row>
    <row r="962" spans="1:10" x14ac:dyDescent="0.3">
      <c r="A962" s="26">
        <v>2012</v>
      </c>
      <c r="B962" s="27" t="s">
        <v>3045</v>
      </c>
      <c r="C962" s="27" t="s">
        <v>3046</v>
      </c>
      <c r="D962" s="27" t="s">
        <v>3045</v>
      </c>
      <c r="E962" s="27" t="s">
        <v>6117</v>
      </c>
      <c r="F962" s="27" t="s">
        <v>2815</v>
      </c>
      <c r="G962" s="27" t="s">
        <v>2816</v>
      </c>
      <c r="H962" s="28">
        <v>41122</v>
      </c>
      <c r="I962" s="29">
        <v>0.13121500000000003</v>
      </c>
      <c r="J962" s="28" t="s">
        <v>3241</v>
      </c>
    </row>
    <row r="963" spans="1:10" x14ac:dyDescent="0.3">
      <c r="A963" s="26">
        <v>2012</v>
      </c>
      <c r="B963" s="27" t="s">
        <v>3143</v>
      </c>
      <c r="C963" s="27" t="s">
        <v>3144</v>
      </c>
      <c r="D963" s="27" t="s">
        <v>3143</v>
      </c>
      <c r="E963" s="27" t="s">
        <v>6117</v>
      </c>
      <c r="F963" s="27" t="s">
        <v>3145</v>
      </c>
      <c r="G963" s="27" t="s">
        <v>2803</v>
      </c>
      <c r="H963" s="28">
        <v>41122</v>
      </c>
      <c r="I963" s="29">
        <v>3.7842210000000005</v>
      </c>
      <c r="J963" s="28" t="s">
        <v>3241</v>
      </c>
    </row>
    <row r="964" spans="1:10" x14ac:dyDescent="0.3">
      <c r="A964" s="26">
        <v>2012</v>
      </c>
      <c r="B964" s="27" t="s">
        <v>3146</v>
      </c>
      <c r="C964" s="27" t="s">
        <v>3147</v>
      </c>
      <c r="D964" s="27" t="s">
        <v>3146</v>
      </c>
      <c r="E964" s="27" t="s">
        <v>6117</v>
      </c>
      <c r="F964" s="27" t="s">
        <v>3145</v>
      </c>
      <c r="G964" s="27" t="s">
        <v>2803</v>
      </c>
      <c r="H964" s="28">
        <v>41122</v>
      </c>
      <c r="I964" s="29">
        <v>3.2225000000000004E-2</v>
      </c>
      <c r="J964" s="28" t="s">
        <v>3241</v>
      </c>
    </row>
    <row r="965" spans="1:10" x14ac:dyDescent="0.3">
      <c r="A965" s="26">
        <v>2012</v>
      </c>
      <c r="B965" s="27" t="s">
        <v>3047</v>
      </c>
      <c r="C965" s="27" t="s">
        <v>3048</v>
      </c>
      <c r="D965" s="27" t="s">
        <v>3047</v>
      </c>
      <c r="E965" s="27" t="s">
        <v>6117</v>
      </c>
      <c r="F965" s="27" t="s">
        <v>2825</v>
      </c>
      <c r="G965" s="27" t="s">
        <v>2826</v>
      </c>
      <c r="H965" s="28">
        <v>41122</v>
      </c>
      <c r="I965" s="29">
        <v>1.2187600000000001</v>
      </c>
      <c r="J965" s="28" t="s">
        <v>3241</v>
      </c>
    </row>
    <row r="966" spans="1:10" x14ac:dyDescent="0.3">
      <c r="A966" s="26">
        <v>2012</v>
      </c>
      <c r="B966" s="27" t="s">
        <v>3049</v>
      </c>
      <c r="C966" s="27" t="s">
        <v>3050</v>
      </c>
      <c r="D966" s="27" t="s">
        <v>3049</v>
      </c>
      <c r="E966" s="27" t="s">
        <v>6117</v>
      </c>
      <c r="F966" s="27" t="s">
        <v>2825</v>
      </c>
      <c r="G966" s="27" t="s">
        <v>2850</v>
      </c>
      <c r="H966" s="28">
        <v>41122</v>
      </c>
      <c r="I966" s="29">
        <v>0.66740299999999997</v>
      </c>
      <c r="J966" s="28" t="s">
        <v>3241</v>
      </c>
    </row>
    <row r="967" spans="1:10" x14ac:dyDescent="0.3">
      <c r="A967" s="26">
        <v>2012</v>
      </c>
      <c r="B967" s="27" t="s">
        <v>3051</v>
      </c>
      <c r="C967" s="27" t="s">
        <v>3051</v>
      </c>
      <c r="D967" s="27" t="s">
        <v>3051</v>
      </c>
      <c r="E967" s="27" t="s">
        <v>6118</v>
      </c>
      <c r="F967" s="27" t="s">
        <v>3051</v>
      </c>
      <c r="G967" s="27" t="s">
        <v>3051</v>
      </c>
      <c r="H967" s="28">
        <v>41122</v>
      </c>
      <c r="I967" s="29">
        <v>10407.448099999998</v>
      </c>
      <c r="J967" s="28" t="s">
        <v>3241</v>
      </c>
    </row>
    <row r="968" spans="1:10" x14ac:dyDescent="0.3">
      <c r="A968" s="26">
        <v>2012</v>
      </c>
      <c r="B968" s="27" t="s">
        <v>3052</v>
      </c>
      <c r="C968" s="27" t="s">
        <v>3053</v>
      </c>
      <c r="D968" s="27" t="s">
        <v>3052</v>
      </c>
      <c r="E968" s="27" t="s">
        <v>3033</v>
      </c>
      <c r="F968" s="27" t="s">
        <v>2807</v>
      </c>
      <c r="G968" s="27" t="s">
        <v>2812</v>
      </c>
      <c r="H968" s="28">
        <v>41122</v>
      </c>
      <c r="I968" s="29">
        <v>2.3169529999999994</v>
      </c>
      <c r="J968" s="28" t="s">
        <v>3241</v>
      </c>
    </row>
    <row r="969" spans="1:10" x14ac:dyDescent="0.3">
      <c r="A969" s="26">
        <v>2012</v>
      </c>
      <c r="B969" s="27" t="s">
        <v>3162</v>
      </c>
      <c r="C969" s="27" t="s">
        <v>3163</v>
      </c>
      <c r="D969" s="27" t="s">
        <v>3164</v>
      </c>
      <c r="E969" s="27" t="s">
        <v>3025</v>
      </c>
      <c r="F969" s="27" t="s">
        <v>3087</v>
      </c>
      <c r="G969" s="27" t="s">
        <v>2788</v>
      </c>
      <c r="H969" s="28">
        <v>41122</v>
      </c>
      <c r="I969" s="29">
        <v>2.5397182152299993</v>
      </c>
      <c r="J969" s="28" t="s">
        <v>3241</v>
      </c>
    </row>
    <row r="970" spans="1:10" x14ac:dyDescent="0.3">
      <c r="A970" s="26">
        <v>2012</v>
      </c>
      <c r="B970" s="27" t="s">
        <v>3162</v>
      </c>
      <c r="C970" s="27" t="s">
        <v>3163</v>
      </c>
      <c r="D970" s="27" t="s">
        <v>3165</v>
      </c>
      <c r="E970" s="27" t="s">
        <v>3025</v>
      </c>
      <c r="F970" s="27" t="s">
        <v>3087</v>
      </c>
      <c r="G970" s="27" t="s">
        <v>2788</v>
      </c>
      <c r="H970" s="28">
        <v>41122</v>
      </c>
      <c r="I970" s="29">
        <v>1.4336456113</v>
      </c>
      <c r="J970" s="28" t="s">
        <v>3241</v>
      </c>
    </row>
    <row r="971" spans="1:10" x14ac:dyDescent="0.3">
      <c r="A971" s="26">
        <v>2012</v>
      </c>
      <c r="B971" s="27" t="s">
        <v>3054</v>
      </c>
      <c r="C971" s="27" t="s">
        <v>3055</v>
      </c>
      <c r="D971" s="27" t="s">
        <v>3054</v>
      </c>
      <c r="E971" s="27" t="s">
        <v>6117</v>
      </c>
      <c r="F971" s="27" t="s">
        <v>3034</v>
      </c>
      <c r="G971" s="27" t="s">
        <v>2999</v>
      </c>
      <c r="H971" s="28">
        <v>41122</v>
      </c>
      <c r="I971" s="29">
        <v>3.3980519999999999</v>
      </c>
      <c r="J971" s="28" t="s">
        <v>3241</v>
      </c>
    </row>
    <row r="972" spans="1:10" x14ac:dyDescent="0.3">
      <c r="A972" s="26">
        <v>2012</v>
      </c>
      <c r="B972" s="27" t="s">
        <v>3056</v>
      </c>
      <c r="C972" s="27" t="s">
        <v>3057</v>
      </c>
      <c r="D972" s="27" t="s">
        <v>3056</v>
      </c>
      <c r="E972" s="27" t="s">
        <v>6117</v>
      </c>
      <c r="F972" s="27" t="s">
        <v>2825</v>
      </c>
      <c r="G972" s="27" t="s">
        <v>2826</v>
      </c>
      <c r="H972" s="28">
        <v>41122</v>
      </c>
      <c r="I972" s="29">
        <v>0</v>
      </c>
      <c r="J972" s="28" t="s">
        <v>3241</v>
      </c>
    </row>
    <row r="973" spans="1:10" x14ac:dyDescent="0.3">
      <c r="A973" s="26">
        <v>2012</v>
      </c>
      <c r="B973" s="27" t="s">
        <v>3058</v>
      </c>
      <c r="C973" s="27" t="s">
        <v>3059</v>
      </c>
      <c r="D973" s="27" t="s">
        <v>3058</v>
      </c>
      <c r="E973" s="27" t="s">
        <v>6117</v>
      </c>
      <c r="F973" s="27" t="s">
        <v>2815</v>
      </c>
      <c r="G973" s="27" t="s">
        <v>2816</v>
      </c>
      <c r="H973" s="28">
        <v>41122</v>
      </c>
      <c r="I973" s="29">
        <v>4.0482620000000002</v>
      </c>
      <c r="J973" s="28" t="s">
        <v>3241</v>
      </c>
    </row>
    <row r="974" spans="1:10" x14ac:dyDescent="0.3">
      <c r="A974" s="26">
        <v>2012</v>
      </c>
      <c r="B974" s="27" t="s">
        <v>3152</v>
      </c>
      <c r="C974" s="27" t="s">
        <v>3153</v>
      </c>
      <c r="D974" s="27" t="s">
        <v>3152</v>
      </c>
      <c r="E974" s="27" t="s">
        <v>3111</v>
      </c>
      <c r="F974" s="27" t="s">
        <v>2825</v>
      </c>
      <c r="G974" s="27" t="s">
        <v>2850</v>
      </c>
      <c r="H974" s="28">
        <v>41122</v>
      </c>
      <c r="I974" s="29">
        <v>0.29596100000000003</v>
      </c>
      <c r="J974" s="28" t="s">
        <v>3241</v>
      </c>
    </row>
    <row r="975" spans="1:10" x14ac:dyDescent="0.3">
      <c r="A975" s="26">
        <v>2012</v>
      </c>
      <c r="B975" s="27" t="s">
        <v>3154</v>
      </c>
      <c r="C975" s="27" t="s">
        <v>3155</v>
      </c>
      <c r="D975" s="27" t="s">
        <v>3154</v>
      </c>
      <c r="E975" s="27" t="s">
        <v>3111</v>
      </c>
      <c r="F975" s="27" t="s">
        <v>2825</v>
      </c>
      <c r="G975" s="27" t="s">
        <v>2850</v>
      </c>
      <c r="H975" s="28">
        <v>41122</v>
      </c>
      <c r="I975" s="29">
        <v>0.45533299999999993</v>
      </c>
      <c r="J975" s="28" t="s">
        <v>3241</v>
      </c>
    </row>
    <row r="976" spans="1:10" x14ac:dyDescent="0.3">
      <c r="A976" s="26">
        <v>2012</v>
      </c>
      <c r="B976" s="27" t="s">
        <v>3156</v>
      </c>
      <c r="C976" s="27" t="s">
        <v>3157</v>
      </c>
      <c r="D976" s="27" t="s">
        <v>3156</v>
      </c>
      <c r="E976" s="27" t="s">
        <v>3111</v>
      </c>
      <c r="F976" s="27" t="s">
        <v>2825</v>
      </c>
      <c r="G976" s="27" t="s">
        <v>2850</v>
      </c>
      <c r="H976" s="28">
        <v>41122</v>
      </c>
      <c r="I976" s="29">
        <v>0</v>
      </c>
      <c r="J976" s="28" t="s">
        <v>3241</v>
      </c>
    </row>
    <row r="977" spans="1:10" x14ac:dyDescent="0.3">
      <c r="A977" s="26">
        <v>2012</v>
      </c>
      <c r="B977" s="27" t="s">
        <v>3060</v>
      </c>
      <c r="C977" s="27" t="s">
        <v>3061</v>
      </c>
      <c r="D977" s="27" t="s">
        <v>3062</v>
      </c>
      <c r="E977" s="27" t="s">
        <v>3063</v>
      </c>
      <c r="F977" s="27" t="s">
        <v>3034</v>
      </c>
      <c r="G977" s="27" t="s">
        <v>2999</v>
      </c>
      <c r="H977" s="28">
        <v>41122</v>
      </c>
      <c r="I977" s="29">
        <v>0.27755599999999997</v>
      </c>
      <c r="J977" s="28" t="s">
        <v>3241</v>
      </c>
    </row>
    <row r="978" spans="1:10" x14ac:dyDescent="0.3">
      <c r="A978" s="26">
        <v>2012</v>
      </c>
      <c r="B978" s="27" t="s">
        <v>3064</v>
      </c>
      <c r="C978" s="27" t="s">
        <v>3065</v>
      </c>
      <c r="D978" s="27" t="s">
        <v>3066</v>
      </c>
      <c r="E978" s="27" t="s">
        <v>3025</v>
      </c>
      <c r="F978" s="27" t="s">
        <v>2825</v>
      </c>
      <c r="G978" s="27" t="s">
        <v>2826</v>
      </c>
      <c r="H978" s="28">
        <v>41122</v>
      </c>
      <c r="I978" s="29">
        <v>7.3708101750199999</v>
      </c>
      <c r="J978" s="28" t="s">
        <v>3241</v>
      </c>
    </row>
    <row r="979" spans="1:10" x14ac:dyDescent="0.3">
      <c r="A979" s="26">
        <v>2012</v>
      </c>
      <c r="B979" s="27" t="s">
        <v>3064</v>
      </c>
      <c r="C979" s="27" t="s">
        <v>3065</v>
      </c>
      <c r="D979" s="27" t="s">
        <v>3067</v>
      </c>
      <c r="E979" s="27" t="s">
        <v>3025</v>
      </c>
      <c r="F979" s="27" t="s">
        <v>2825</v>
      </c>
      <c r="G979" s="27" t="s">
        <v>2826</v>
      </c>
      <c r="H979" s="28">
        <v>41122</v>
      </c>
      <c r="I979" s="29">
        <v>8.4978834657399993</v>
      </c>
      <c r="J979" s="28" t="s">
        <v>3241</v>
      </c>
    </row>
    <row r="980" spans="1:10" x14ac:dyDescent="0.3">
      <c r="A980" s="26">
        <v>2012</v>
      </c>
      <c r="B980" s="27" t="s">
        <v>3068</v>
      </c>
      <c r="C980" s="27" t="s">
        <v>3069</v>
      </c>
      <c r="D980" s="27" t="s">
        <v>3068</v>
      </c>
      <c r="E980" s="27" t="s">
        <v>6117</v>
      </c>
      <c r="F980" s="27" t="s">
        <v>3034</v>
      </c>
      <c r="G980" s="27" t="s">
        <v>2923</v>
      </c>
      <c r="H980" s="28">
        <v>41122</v>
      </c>
      <c r="I980" s="29">
        <v>6.3873049999999996</v>
      </c>
      <c r="J980" s="28" t="s">
        <v>3241</v>
      </c>
    </row>
    <row r="981" spans="1:10" x14ac:dyDescent="0.3">
      <c r="A981" s="26">
        <v>2012</v>
      </c>
      <c r="B981" s="27" t="s">
        <v>3070</v>
      </c>
      <c r="C981" s="27" t="s">
        <v>3071</v>
      </c>
      <c r="D981" s="27" t="s">
        <v>3070</v>
      </c>
      <c r="E981" s="27" t="s">
        <v>6117</v>
      </c>
      <c r="F981" s="27" t="s">
        <v>2815</v>
      </c>
      <c r="G981" s="27" t="s">
        <v>2816</v>
      </c>
      <c r="H981" s="28">
        <v>41122</v>
      </c>
      <c r="I981" s="29">
        <v>0</v>
      </c>
      <c r="J981" s="28" t="s">
        <v>3241</v>
      </c>
    </row>
    <row r="982" spans="1:10" x14ac:dyDescent="0.3">
      <c r="A982" s="26">
        <v>2012</v>
      </c>
      <c r="B982" s="27" t="s">
        <v>3072</v>
      </c>
      <c r="C982" s="27" t="s">
        <v>3073</v>
      </c>
      <c r="D982" s="27" t="s">
        <v>3072</v>
      </c>
      <c r="E982" s="27" t="s">
        <v>6117</v>
      </c>
      <c r="F982" s="27" t="s">
        <v>3034</v>
      </c>
      <c r="G982" s="27" t="s">
        <v>3074</v>
      </c>
      <c r="H982" s="28">
        <v>41122</v>
      </c>
      <c r="I982" s="29">
        <v>1.0875339999999998</v>
      </c>
      <c r="J982" s="28" t="s">
        <v>3241</v>
      </c>
    </row>
    <row r="983" spans="1:10" x14ac:dyDescent="0.3">
      <c r="A983" s="26">
        <v>2012</v>
      </c>
      <c r="B983" s="27" t="s">
        <v>3075</v>
      </c>
      <c r="C983" s="27" t="s">
        <v>3076</v>
      </c>
      <c r="D983" s="27" t="s">
        <v>3075</v>
      </c>
      <c r="E983" s="27" t="s">
        <v>6117</v>
      </c>
      <c r="F983" s="27" t="s">
        <v>2815</v>
      </c>
      <c r="G983" s="27" t="s">
        <v>2816</v>
      </c>
      <c r="H983" s="28">
        <v>41122</v>
      </c>
      <c r="I983" s="29">
        <v>1.2722630000000004</v>
      </c>
      <c r="J983" s="28" t="s">
        <v>3241</v>
      </c>
    </row>
    <row r="984" spans="1:10" x14ac:dyDescent="0.3">
      <c r="A984" s="26">
        <v>2012</v>
      </c>
      <c r="B984" s="27" t="s">
        <v>3077</v>
      </c>
      <c r="C984" s="27" t="s">
        <v>3078</v>
      </c>
      <c r="D984" s="27" t="s">
        <v>3077</v>
      </c>
      <c r="E984" s="27" t="s">
        <v>3033</v>
      </c>
      <c r="F984" s="27" t="s">
        <v>2788</v>
      </c>
      <c r="G984" s="27" t="s">
        <v>2788</v>
      </c>
      <c r="H984" s="28">
        <v>41122</v>
      </c>
      <c r="I984" s="29">
        <v>1.8144999999999994E-2</v>
      </c>
      <c r="J984" s="28" t="s">
        <v>3241</v>
      </c>
    </row>
    <row r="985" spans="1:10" x14ac:dyDescent="0.3">
      <c r="A985" s="26">
        <v>2012</v>
      </c>
      <c r="B985" s="27" t="s">
        <v>3079</v>
      </c>
      <c r="C985" s="27" t="s">
        <v>3080</v>
      </c>
      <c r="D985" s="27" t="s">
        <v>3081</v>
      </c>
      <c r="E985" s="27" t="s">
        <v>3063</v>
      </c>
      <c r="F985" s="27" t="s">
        <v>2788</v>
      </c>
      <c r="G985" s="27" t="s">
        <v>2788</v>
      </c>
      <c r="H985" s="28">
        <v>41122</v>
      </c>
      <c r="I985" s="29">
        <v>7.8449999999999995E-3</v>
      </c>
      <c r="J985" s="28" t="s">
        <v>3241</v>
      </c>
    </row>
    <row r="986" spans="1:10" x14ac:dyDescent="0.3">
      <c r="A986" s="26">
        <v>2012</v>
      </c>
      <c r="B986" s="27" t="s">
        <v>3082</v>
      </c>
      <c r="C986" s="27" t="s">
        <v>3083</v>
      </c>
      <c r="D986" s="27" t="s">
        <v>3082</v>
      </c>
      <c r="E986" s="27" t="s">
        <v>6117</v>
      </c>
      <c r="F986" s="27" t="s">
        <v>2825</v>
      </c>
      <c r="G986" s="27" t="s">
        <v>2826</v>
      </c>
      <c r="H986" s="28">
        <v>41122</v>
      </c>
      <c r="I986" s="29">
        <v>6.0218459999999991</v>
      </c>
      <c r="J986" s="28" t="s">
        <v>3241</v>
      </c>
    </row>
    <row r="987" spans="1:10" x14ac:dyDescent="0.3">
      <c r="A987" s="26">
        <v>2012</v>
      </c>
      <c r="B987" s="27" t="s">
        <v>3084</v>
      </c>
      <c r="C987" s="27" t="s">
        <v>3085</v>
      </c>
      <c r="D987" s="27" t="s">
        <v>3086</v>
      </c>
      <c r="E987" s="27" t="s">
        <v>3025</v>
      </c>
      <c r="F987" s="27" t="s">
        <v>3087</v>
      </c>
      <c r="G987" s="27" t="s">
        <v>2788</v>
      </c>
      <c r="H987" s="28">
        <v>41122</v>
      </c>
      <c r="I987" s="29">
        <v>3.4246906705599995</v>
      </c>
      <c r="J987" s="28" t="s">
        <v>3241</v>
      </c>
    </row>
    <row r="988" spans="1:10" x14ac:dyDescent="0.3">
      <c r="A988" s="26">
        <v>2012</v>
      </c>
      <c r="B988" s="27" t="s">
        <v>3084</v>
      </c>
      <c r="C988" s="27" t="s">
        <v>3085</v>
      </c>
      <c r="D988" s="27" t="s">
        <v>3088</v>
      </c>
      <c r="E988" s="27" t="s">
        <v>3025</v>
      </c>
      <c r="F988" s="27" t="s">
        <v>3087</v>
      </c>
      <c r="G988" s="27" t="s">
        <v>2788</v>
      </c>
      <c r="H988" s="28">
        <v>41122</v>
      </c>
      <c r="I988" s="29">
        <v>15.796190542650006</v>
      </c>
      <c r="J988" s="28" t="s">
        <v>3241</v>
      </c>
    </row>
    <row r="989" spans="1:10" x14ac:dyDescent="0.3">
      <c r="A989" s="26">
        <v>2012</v>
      </c>
      <c r="B989" s="27" t="s">
        <v>3089</v>
      </c>
      <c r="C989" s="27" t="s">
        <v>3090</v>
      </c>
      <c r="D989" s="27" t="s">
        <v>3089</v>
      </c>
      <c r="E989" s="27" t="s">
        <v>6117</v>
      </c>
      <c r="F989" s="27" t="s">
        <v>2815</v>
      </c>
      <c r="G989" s="27" t="s">
        <v>2816</v>
      </c>
      <c r="H989" s="28">
        <v>41122</v>
      </c>
      <c r="I989" s="29">
        <v>2.677762</v>
      </c>
      <c r="J989" s="28" t="s">
        <v>3241</v>
      </c>
    </row>
    <row r="990" spans="1:10" x14ac:dyDescent="0.3">
      <c r="A990" s="26">
        <v>2012</v>
      </c>
      <c r="B990" s="27" t="s">
        <v>3136</v>
      </c>
      <c r="C990" s="27" t="s">
        <v>3137</v>
      </c>
      <c r="D990" s="27" t="s">
        <v>3138</v>
      </c>
      <c r="E990" s="27" t="s">
        <v>3025</v>
      </c>
      <c r="F990" s="27" t="s">
        <v>3087</v>
      </c>
      <c r="G990" s="27" t="s">
        <v>2788</v>
      </c>
      <c r="H990" s="28">
        <v>41122</v>
      </c>
      <c r="I990" s="29">
        <v>0</v>
      </c>
      <c r="J990" s="28" t="s">
        <v>3241</v>
      </c>
    </row>
    <row r="991" spans="1:10" x14ac:dyDescent="0.3">
      <c r="A991" s="26">
        <v>2012</v>
      </c>
      <c r="B991" s="27" t="s">
        <v>3136</v>
      </c>
      <c r="C991" s="27" t="s">
        <v>3137</v>
      </c>
      <c r="D991" s="27" t="s">
        <v>3139</v>
      </c>
      <c r="E991" s="27" t="s">
        <v>3025</v>
      </c>
      <c r="F991" s="27" t="s">
        <v>3087</v>
      </c>
      <c r="G991" s="27" t="s">
        <v>2788</v>
      </c>
      <c r="H991" s="28">
        <v>41122</v>
      </c>
      <c r="I991" s="29">
        <v>0</v>
      </c>
      <c r="J991" s="28" t="s">
        <v>3241</v>
      </c>
    </row>
    <row r="992" spans="1:10" x14ac:dyDescent="0.3">
      <c r="A992" s="26">
        <v>2012</v>
      </c>
      <c r="B992" s="27" t="s">
        <v>3091</v>
      </c>
      <c r="C992" s="27" t="s">
        <v>3092</v>
      </c>
      <c r="D992" s="27" t="s">
        <v>3093</v>
      </c>
      <c r="E992" s="27" t="s">
        <v>3063</v>
      </c>
      <c r="F992" s="27" t="s">
        <v>3094</v>
      </c>
      <c r="G992" s="27" t="s">
        <v>2965</v>
      </c>
      <c r="H992" s="28">
        <v>41122</v>
      </c>
      <c r="I992" s="29">
        <v>7.1181829999999993</v>
      </c>
      <c r="J992" s="28" t="s">
        <v>3241</v>
      </c>
    </row>
    <row r="993" spans="1:10" x14ac:dyDescent="0.3">
      <c r="A993" s="26">
        <v>2012</v>
      </c>
      <c r="B993" s="27" t="s">
        <v>3095</v>
      </c>
      <c r="C993" s="27" t="s">
        <v>3096</v>
      </c>
      <c r="D993" s="27" t="s">
        <v>3095</v>
      </c>
      <c r="E993" s="27" t="s">
        <v>6117</v>
      </c>
      <c r="F993" s="27" t="s">
        <v>3034</v>
      </c>
      <c r="G993" s="27" t="s">
        <v>2999</v>
      </c>
      <c r="H993" s="28">
        <v>41122</v>
      </c>
      <c r="I993" s="29">
        <v>2.4284199999999996</v>
      </c>
      <c r="J993" s="28" t="s">
        <v>3241</v>
      </c>
    </row>
    <row r="994" spans="1:10" x14ac:dyDescent="0.3">
      <c r="A994" s="26">
        <v>2012</v>
      </c>
      <c r="B994" s="27" t="s">
        <v>3097</v>
      </c>
      <c r="C994" s="27" t="s">
        <v>3098</v>
      </c>
      <c r="D994" s="27" t="s">
        <v>3097</v>
      </c>
      <c r="E994" s="27" t="s">
        <v>6117</v>
      </c>
      <c r="F994" s="27" t="s">
        <v>2825</v>
      </c>
      <c r="G994" s="27" t="s">
        <v>2850</v>
      </c>
      <c r="H994" s="28">
        <v>41122</v>
      </c>
      <c r="I994" s="29">
        <v>3.2826690000000003</v>
      </c>
      <c r="J994" s="28" t="s">
        <v>3241</v>
      </c>
    </row>
    <row r="995" spans="1:10" x14ac:dyDescent="0.3">
      <c r="A995" s="26">
        <v>2012</v>
      </c>
      <c r="B995" s="27" t="s">
        <v>3132</v>
      </c>
      <c r="C995" s="27" t="s">
        <v>3133</v>
      </c>
      <c r="D995" s="27" t="s">
        <v>3132</v>
      </c>
      <c r="E995" s="27" t="s">
        <v>3033</v>
      </c>
      <c r="F995" s="27" t="s">
        <v>2807</v>
      </c>
      <c r="G995" s="27" t="s">
        <v>2812</v>
      </c>
      <c r="H995" s="28">
        <v>41122</v>
      </c>
      <c r="I995" s="29">
        <v>13.760294000000002</v>
      </c>
      <c r="J995" s="28" t="s">
        <v>3241</v>
      </c>
    </row>
    <row r="996" spans="1:10" x14ac:dyDescent="0.3">
      <c r="A996" s="26">
        <v>2012</v>
      </c>
      <c r="B996" s="27" t="s">
        <v>3134</v>
      </c>
      <c r="C996" s="27" t="s">
        <v>3135</v>
      </c>
      <c r="D996" s="27" t="s">
        <v>3134</v>
      </c>
      <c r="E996" s="27" t="s">
        <v>3033</v>
      </c>
      <c r="F996" s="27" t="s">
        <v>2807</v>
      </c>
      <c r="G996" s="27" t="s">
        <v>2812</v>
      </c>
      <c r="H996" s="28">
        <v>41122</v>
      </c>
      <c r="I996" s="29">
        <v>8.5804890000000036</v>
      </c>
      <c r="J996" s="28" t="s">
        <v>3241</v>
      </c>
    </row>
    <row r="997" spans="1:10" x14ac:dyDescent="0.3">
      <c r="A997" s="26">
        <v>2012</v>
      </c>
      <c r="B997" s="27" t="s">
        <v>3099</v>
      </c>
      <c r="C997" s="27" t="s">
        <v>3100</v>
      </c>
      <c r="D997" s="27" t="s">
        <v>3099</v>
      </c>
      <c r="E997" s="27" t="s">
        <v>6117</v>
      </c>
      <c r="F997" s="27" t="s">
        <v>2815</v>
      </c>
      <c r="G997" s="27" t="s">
        <v>2816</v>
      </c>
      <c r="H997" s="28">
        <v>41122</v>
      </c>
      <c r="I997" s="29">
        <v>3.2157589999999971</v>
      </c>
      <c r="J997" s="28" t="s">
        <v>3241</v>
      </c>
    </row>
    <row r="998" spans="1:10" x14ac:dyDescent="0.3">
      <c r="A998" s="26">
        <v>2012</v>
      </c>
      <c r="B998" s="27" t="s">
        <v>3101</v>
      </c>
      <c r="C998" s="27" t="s">
        <v>3102</v>
      </c>
      <c r="D998" s="27" t="s">
        <v>3101</v>
      </c>
      <c r="E998" s="27" t="s">
        <v>6117</v>
      </c>
      <c r="F998" s="27" t="s">
        <v>3034</v>
      </c>
      <c r="G998" s="27" t="s">
        <v>3074</v>
      </c>
      <c r="H998" s="28">
        <v>41122</v>
      </c>
      <c r="I998" s="29">
        <v>12.356933000000001</v>
      </c>
      <c r="J998" s="28" t="s">
        <v>3241</v>
      </c>
    </row>
    <row r="999" spans="1:10" x14ac:dyDescent="0.3">
      <c r="A999" s="26">
        <v>2012</v>
      </c>
      <c r="B999" s="27" t="s">
        <v>3148</v>
      </c>
      <c r="C999" s="27" t="s">
        <v>3149</v>
      </c>
      <c r="D999" s="27" t="s">
        <v>3148</v>
      </c>
      <c r="E999" s="27" t="s">
        <v>6117</v>
      </c>
      <c r="F999" s="27" t="s">
        <v>3145</v>
      </c>
      <c r="G999" s="27" t="s">
        <v>2803</v>
      </c>
      <c r="H999" s="28">
        <v>41122</v>
      </c>
      <c r="I999" s="29">
        <v>0.40843899999999994</v>
      </c>
      <c r="J999" s="28" t="s">
        <v>3241</v>
      </c>
    </row>
    <row r="1000" spans="1:10" x14ac:dyDescent="0.3">
      <c r="A1000" s="26">
        <v>2012</v>
      </c>
      <c r="B1000" s="27" t="s">
        <v>3103</v>
      </c>
      <c r="C1000" s="27" t="s">
        <v>3104</v>
      </c>
      <c r="D1000" s="27" t="s">
        <v>3103</v>
      </c>
      <c r="E1000" s="27" t="s">
        <v>6117</v>
      </c>
      <c r="F1000" s="27" t="s">
        <v>3034</v>
      </c>
      <c r="G1000" s="27" t="s">
        <v>2923</v>
      </c>
      <c r="H1000" s="28">
        <v>41122</v>
      </c>
      <c r="I1000" s="29">
        <v>2.2032669999999994</v>
      </c>
      <c r="J1000" s="28" t="s">
        <v>3241</v>
      </c>
    </row>
    <row r="1001" spans="1:10" x14ac:dyDescent="0.3">
      <c r="A1001" s="26">
        <v>2012</v>
      </c>
      <c r="B1001" s="27" t="s">
        <v>3150</v>
      </c>
      <c r="C1001" s="27" t="s">
        <v>3151</v>
      </c>
      <c r="D1001" s="27" t="s">
        <v>3150</v>
      </c>
      <c r="E1001" s="27" t="s">
        <v>6117</v>
      </c>
      <c r="F1001" s="27" t="s">
        <v>3142</v>
      </c>
      <c r="G1001" s="27" t="s">
        <v>2850</v>
      </c>
      <c r="H1001" s="28">
        <v>41122</v>
      </c>
      <c r="I1001" s="29">
        <v>8.4943000000000018E-2</v>
      </c>
      <c r="J1001" s="28" t="s">
        <v>3241</v>
      </c>
    </row>
    <row r="1002" spans="1:10" x14ac:dyDescent="0.3">
      <c r="A1002" s="26">
        <v>2012</v>
      </c>
      <c r="B1002" s="27" t="s">
        <v>3105</v>
      </c>
      <c r="C1002" s="27" t="s">
        <v>3106</v>
      </c>
      <c r="D1002" s="27" t="s">
        <v>3105</v>
      </c>
      <c r="E1002" s="27" t="s">
        <v>6117</v>
      </c>
      <c r="F1002" s="27" t="s">
        <v>2798</v>
      </c>
      <c r="G1002" s="27" t="s">
        <v>2803</v>
      </c>
      <c r="H1002" s="28">
        <v>41122</v>
      </c>
      <c r="I1002" s="29">
        <v>1.3267630000000004</v>
      </c>
      <c r="J1002" s="28" t="s">
        <v>3241</v>
      </c>
    </row>
    <row r="1003" spans="1:10" x14ac:dyDescent="0.3">
      <c r="A1003" s="26">
        <v>2012</v>
      </c>
      <c r="B1003" s="27" t="s">
        <v>3123</v>
      </c>
      <c r="C1003" s="27" t="s">
        <v>3124</v>
      </c>
      <c r="D1003" s="27" t="s">
        <v>3125</v>
      </c>
      <c r="E1003" s="27" t="s">
        <v>3025</v>
      </c>
      <c r="F1003" s="27" t="s">
        <v>2825</v>
      </c>
      <c r="G1003" s="27" t="s">
        <v>2850</v>
      </c>
      <c r="H1003" s="28">
        <v>41122</v>
      </c>
      <c r="I1003" s="29">
        <v>0.34589399999999998</v>
      </c>
      <c r="J1003" s="28" t="s">
        <v>3241</v>
      </c>
    </row>
    <row r="1004" spans="1:10" x14ac:dyDescent="0.3">
      <c r="A1004" s="26">
        <v>2012</v>
      </c>
      <c r="B1004" s="27" t="s">
        <v>3107</v>
      </c>
      <c r="C1004" s="27" t="s">
        <v>3108</v>
      </c>
      <c r="D1004" s="27" t="s">
        <v>3108</v>
      </c>
      <c r="E1004" s="27" t="s">
        <v>6117</v>
      </c>
      <c r="F1004" s="27" t="s">
        <v>3026</v>
      </c>
      <c r="G1004" s="27" t="s">
        <v>2936</v>
      </c>
      <c r="H1004" s="28">
        <v>41122</v>
      </c>
      <c r="I1004" s="29">
        <v>4.4349999999999997E-3</v>
      </c>
      <c r="J1004" s="28" t="s">
        <v>3241</v>
      </c>
    </row>
    <row r="1005" spans="1:10" x14ac:dyDescent="0.3">
      <c r="A1005" s="26">
        <v>2012</v>
      </c>
      <c r="B1005" s="27" t="s">
        <v>3140</v>
      </c>
      <c r="C1005" s="27" t="s">
        <v>3141</v>
      </c>
      <c r="D1005" s="27" t="s">
        <v>3140</v>
      </c>
      <c r="E1005" s="27" t="s">
        <v>6117</v>
      </c>
      <c r="F1005" s="27" t="s">
        <v>3142</v>
      </c>
      <c r="G1005" s="27" t="s">
        <v>2850</v>
      </c>
      <c r="H1005" s="28">
        <v>41122</v>
      </c>
      <c r="I1005" s="29">
        <v>3.5887000000000002E-2</v>
      </c>
      <c r="J1005" s="28" t="s">
        <v>3241</v>
      </c>
    </row>
    <row r="1006" spans="1:10" x14ac:dyDescent="0.3">
      <c r="A1006" s="26">
        <v>2012</v>
      </c>
      <c r="B1006" s="27" t="s">
        <v>3109</v>
      </c>
      <c r="C1006" s="27" t="s">
        <v>3110</v>
      </c>
      <c r="D1006" s="27" t="s">
        <v>3109</v>
      </c>
      <c r="E1006" s="27" t="s">
        <v>3111</v>
      </c>
      <c r="F1006" s="27" t="s">
        <v>2825</v>
      </c>
      <c r="G1006" s="27" t="s">
        <v>2850</v>
      </c>
      <c r="H1006" s="28">
        <v>41122</v>
      </c>
      <c r="I1006" s="29">
        <v>0.17791300000000004</v>
      </c>
      <c r="J1006" s="28" t="s">
        <v>3241</v>
      </c>
    </row>
    <row r="1007" spans="1:10" x14ac:dyDescent="0.3">
      <c r="A1007" s="26">
        <v>2012</v>
      </c>
      <c r="B1007" s="27" t="s">
        <v>3158</v>
      </c>
      <c r="C1007" s="27" t="s">
        <v>3159</v>
      </c>
      <c r="D1007" s="27" t="s">
        <v>3160</v>
      </c>
      <c r="E1007" s="27" t="s">
        <v>3161</v>
      </c>
      <c r="F1007" s="27" t="s">
        <v>3087</v>
      </c>
      <c r="G1007" s="27" t="s">
        <v>2788</v>
      </c>
      <c r="H1007" s="28">
        <v>41122</v>
      </c>
      <c r="I1007" s="29">
        <v>2.9286670000000004</v>
      </c>
      <c r="J1007" s="28" t="s">
        <v>3241</v>
      </c>
    </row>
    <row r="1008" spans="1:10" x14ac:dyDescent="0.3">
      <c r="A1008" s="26">
        <v>2012</v>
      </c>
      <c r="B1008" s="27" t="s">
        <v>3112</v>
      </c>
      <c r="C1008" s="27" t="s">
        <v>3113</v>
      </c>
      <c r="D1008" s="27" t="s">
        <v>3112</v>
      </c>
      <c r="E1008" s="27" t="s">
        <v>6117</v>
      </c>
      <c r="F1008" s="27" t="s">
        <v>2825</v>
      </c>
      <c r="G1008" s="27" t="s">
        <v>2826</v>
      </c>
      <c r="H1008" s="28">
        <v>41122</v>
      </c>
      <c r="I1008" s="29">
        <v>0.86033900000000008</v>
      </c>
      <c r="J1008" s="28" t="s">
        <v>3241</v>
      </c>
    </row>
    <row r="1009" spans="1:10" x14ac:dyDescent="0.3">
      <c r="A1009" s="26">
        <v>2012</v>
      </c>
      <c r="B1009" s="27" t="s">
        <v>3114</v>
      </c>
      <c r="C1009" s="27" t="s">
        <v>3115</v>
      </c>
      <c r="D1009" s="27" t="s">
        <v>3116</v>
      </c>
      <c r="E1009" s="27" t="s">
        <v>3025</v>
      </c>
      <c r="F1009" s="27" t="s">
        <v>3026</v>
      </c>
      <c r="G1009" s="27" t="s">
        <v>2788</v>
      </c>
      <c r="H1009" s="28">
        <v>41122</v>
      </c>
      <c r="I1009" s="29">
        <v>5.6343999999999998E-2</v>
      </c>
      <c r="J1009" s="28" t="s">
        <v>3241</v>
      </c>
    </row>
    <row r="1010" spans="1:10" x14ac:dyDescent="0.3">
      <c r="A1010" s="26">
        <v>2012</v>
      </c>
      <c r="B1010" s="27" t="s">
        <v>3117</v>
      </c>
      <c r="C1010" s="27" t="s">
        <v>3118</v>
      </c>
      <c r="D1010" s="27" t="s">
        <v>3117</v>
      </c>
      <c r="E1010" s="27" t="s">
        <v>6117</v>
      </c>
      <c r="F1010" s="27" t="s">
        <v>2815</v>
      </c>
      <c r="G1010" s="27" t="s">
        <v>2816</v>
      </c>
      <c r="H1010" s="28">
        <v>41122</v>
      </c>
      <c r="I1010" s="29">
        <v>3.8077209999999995</v>
      </c>
      <c r="J1010" s="28" t="s">
        <v>3241</v>
      </c>
    </row>
    <row r="1011" spans="1:10" x14ac:dyDescent="0.3">
      <c r="A1011" s="26">
        <v>2012</v>
      </c>
      <c r="B1011" s="27" t="s">
        <v>3129</v>
      </c>
      <c r="C1011" s="27" t="s">
        <v>3130</v>
      </c>
      <c r="D1011" s="27" t="s">
        <v>3131</v>
      </c>
      <c r="E1011" s="27" t="s">
        <v>3063</v>
      </c>
      <c r="F1011" s="27" t="s">
        <v>3034</v>
      </c>
      <c r="G1011" s="27" t="s">
        <v>2840</v>
      </c>
      <c r="H1011" s="28">
        <v>41122</v>
      </c>
      <c r="I1011" s="29">
        <v>2.853213000000002</v>
      </c>
      <c r="J1011" s="28" t="s">
        <v>3241</v>
      </c>
    </row>
    <row r="1012" spans="1:10" x14ac:dyDescent="0.3">
      <c r="A1012" s="26">
        <v>2012</v>
      </c>
      <c r="B1012" s="27" t="s">
        <v>3126</v>
      </c>
      <c r="C1012" s="27" t="s">
        <v>3127</v>
      </c>
      <c r="D1012" s="27" t="s">
        <v>3128</v>
      </c>
      <c r="E1012" s="27" t="s">
        <v>3025</v>
      </c>
      <c r="F1012" s="27" t="s">
        <v>3026</v>
      </c>
      <c r="G1012" s="27" t="s">
        <v>2936</v>
      </c>
      <c r="H1012" s="28">
        <v>41122</v>
      </c>
      <c r="I1012" s="29">
        <v>0</v>
      </c>
      <c r="J1012" s="28" t="s">
        <v>3241</v>
      </c>
    </row>
    <row r="1013" spans="1:10" x14ac:dyDescent="0.3">
      <c r="A1013" s="26">
        <v>2012</v>
      </c>
      <c r="B1013" s="27" t="s">
        <v>3119</v>
      </c>
      <c r="C1013" s="27" t="s">
        <v>3120</v>
      </c>
      <c r="D1013" s="27" t="s">
        <v>3119</v>
      </c>
      <c r="E1013" s="27" t="s">
        <v>6117</v>
      </c>
      <c r="F1013" s="27" t="s">
        <v>3034</v>
      </c>
      <c r="G1013" s="27" t="s">
        <v>2840</v>
      </c>
      <c r="H1013" s="28">
        <v>41122</v>
      </c>
      <c r="I1013" s="29">
        <v>6.2998219999999998</v>
      </c>
      <c r="J1013" s="28" t="s">
        <v>3241</v>
      </c>
    </row>
    <row r="1014" spans="1:10" x14ac:dyDescent="0.3">
      <c r="A1014" s="26">
        <v>2012</v>
      </c>
      <c r="B1014" s="27" t="s">
        <v>3121</v>
      </c>
      <c r="C1014" s="27" t="s">
        <v>3122</v>
      </c>
      <c r="D1014" s="27" t="s">
        <v>3121</v>
      </c>
      <c r="E1014" s="27" t="s">
        <v>6117</v>
      </c>
      <c r="F1014" s="27" t="s">
        <v>2825</v>
      </c>
      <c r="G1014" s="27" t="s">
        <v>2850</v>
      </c>
      <c r="H1014" s="28">
        <v>41122</v>
      </c>
      <c r="I1014" s="29">
        <v>6.3798059999999968</v>
      </c>
      <c r="J1014" s="28" t="s">
        <v>3241</v>
      </c>
    </row>
    <row r="1015" spans="1:10" x14ac:dyDescent="0.3">
      <c r="A1015" s="26">
        <v>2012</v>
      </c>
      <c r="B1015" s="27" t="s">
        <v>3022</v>
      </c>
      <c r="C1015" s="27" t="s">
        <v>3023</v>
      </c>
      <c r="D1015" s="27" t="s">
        <v>3024</v>
      </c>
      <c r="E1015" s="27" t="s">
        <v>3025</v>
      </c>
      <c r="F1015" s="27" t="s">
        <v>3026</v>
      </c>
      <c r="G1015" s="27" t="s">
        <v>2788</v>
      </c>
      <c r="H1015" s="28">
        <v>41153</v>
      </c>
      <c r="I1015" s="29">
        <v>0</v>
      </c>
      <c r="J1015" s="28" t="s">
        <v>3241</v>
      </c>
    </row>
    <row r="1016" spans="1:10" x14ac:dyDescent="0.3">
      <c r="A1016" s="26">
        <v>2012</v>
      </c>
      <c r="B1016" s="27" t="s">
        <v>3022</v>
      </c>
      <c r="C1016" s="27" t="s">
        <v>3023</v>
      </c>
      <c r="D1016" s="27" t="s">
        <v>3027</v>
      </c>
      <c r="E1016" s="27" t="s">
        <v>3025</v>
      </c>
      <c r="F1016" s="27" t="s">
        <v>3026</v>
      </c>
      <c r="G1016" s="27" t="s">
        <v>2788</v>
      </c>
      <c r="H1016" s="28">
        <v>41153</v>
      </c>
      <c r="I1016" s="29">
        <v>0</v>
      </c>
      <c r="J1016" s="28" t="s">
        <v>3241</v>
      </c>
    </row>
    <row r="1017" spans="1:10" x14ac:dyDescent="0.3">
      <c r="A1017" s="26">
        <v>2012</v>
      </c>
      <c r="B1017" s="27" t="s">
        <v>3028</v>
      </c>
      <c r="C1017" s="27" t="s">
        <v>3029</v>
      </c>
      <c r="D1017" s="27" t="s">
        <v>3028</v>
      </c>
      <c r="E1017" s="27" t="s">
        <v>6117</v>
      </c>
      <c r="F1017" s="27" t="s">
        <v>3030</v>
      </c>
      <c r="G1017" s="27" t="s">
        <v>2812</v>
      </c>
      <c r="H1017" s="28">
        <v>41153</v>
      </c>
      <c r="I1017" s="29">
        <v>7.5182020000000076</v>
      </c>
      <c r="J1017" s="28" t="s">
        <v>3241</v>
      </c>
    </row>
    <row r="1018" spans="1:10" x14ac:dyDescent="0.3">
      <c r="A1018" s="26">
        <v>2012</v>
      </c>
      <c r="B1018" s="27" t="s">
        <v>3031</v>
      </c>
      <c r="C1018" s="27" t="s">
        <v>3032</v>
      </c>
      <c r="D1018" s="27" t="s">
        <v>3031</v>
      </c>
      <c r="E1018" s="27" t="s">
        <v>3033</v>
      </c>
      <c r="F1018" s="27" t="s">
        <v>3034</v>
      </c>
      <c r="G1018" s="27" t="s">
        <v>2821</v>
      </c>
      <c r="H1018" s="28">
        <v>41153</v>
      </c>
      <c r="I1018" s="29">
        <v>4.0414899999999996</v>
      </c>
      <c r="J1018" s="28" t="s">
        <v>3241</v>
      </c>
    </row>
    <row r="1019" spans="1:10" x14ac:dyDescent="0.3">
      <c r="A1019" s="26">
        <v>2012</v>
      </c>
      <c r="B1019" s="27" t="s">
        <v>3035</v>
      </c>
      <c r="C1019" s="27" t="s">
        <v>3036</v>
      </c>
      <c r="D1019" s="27" t="s">
        <v>3035</v>
      </c>
      <c r="E1019" s="27" t="s">
        <v>6117</v>
      </c>
      <c r="F1019" s="27" t="s">
        <v>2825</v>
      </c>
      <c r="G1019" s="27" t="s">
        <v>2826</v>
      </c>
      <c r="H1019" s="28">
        <v>41153</v>
      </c>
      <c r="I1019" s="29">
        <v>0</v>
      </c>
      <c r="J1019" s="28" t="s">
        <v>3241</v>
      </c>
    </row>
    <row r="1020" spans="1:10" x14ac:dyDescent="0.3">
      <c r="A1020" s="26">
        <v>2012</v>
      </c>
      <c r="B1020" s="27" t="s">
        <v>3037</v>
      </c>
      <c r="C1020" s="27" t="s">
        <v>3038</v>
      </c>
      <c r="D1020" s="27" t="s">
        <v>3037</v>
      </c>
      <c r="E1020" s="27" t="s">
        <v>6117</v>
      </c>
      <c r="F1020" s="27" t="s">
        <v>3034</v>
      </c>
      <c r="G1020" s="27" t="s">
        <v>2999</v>
      </c>
      <c r="H1020" s="28">
        <v>41153</v>
      </c>
      <c r="I1020" s="29">
        <v>3.5236640000000001</v>
      </c>
      <c r="J1020" s="28" t="s">
        <v>3241</v>
      </c>
    </row>
    <row r="1021" spans="1:10" x14ac:dyDescent="0.3">
      <c r="A1021" s="26">
        <v>2012</v>
      </c>
      <c r="B1021" s="27" t="s">
        <v>3039</v>
      </c>
      <c r="C1021" s="27" t="s">
        <v>3040</v>
      </c>
      <c r="D1021" s="27" t="s">
        <v>3039</v>
      </c>
      <c r="E1021" s="27" t="s">
        <v>6117</v>
      </c>
      <c r="F1021" s="27" t="s">
        <v>2815</v>
      </c>
      <c r="G1021" s="27" t="s">
        <v>2816</v>
      </c>
      <c r="H1021" s="28">
        <v>41153</v>
      </c>
      <c r="I1021" s="29">
        <v>0.69692200000000004</v>
      </c>
      <c r="J1021" s="28" t="s">
        <v>3241</v>
      </c>
    </row>
    <row r="1022" spans="1:10" x14ac:dyDescent="0.3">
      <c r="A1022" s="26">
        <v>2012</v>
      </c>
      <c r="B1022" s="27" t="s">
        <v>3041</v>
      </c>
      <c r="C1022" s="27" t="s">
        <v>3042</v>
      </c>
      <c r="D1022" s="27" t="s">
        <v>3041</v>
      </c>
      <c r="E1022" s="27" t="s">
        <v>6117</v>
      </c>
      <c r="F1022" s="27" t="s">
        <v>2825</v>
      </c>
      <c r="G1022" s="27" t="s">
        <v>2826</v>
      </c>
      <c r="H1022" s="28">
        <v>41153</v>
      </c>
      <c r="I1022" s="29">
        <v>5.8352949999999995</v>
      </c>
      <c r="J1022" s="28" t="s">
        <v>3241</v>
      </c>
    </row>
    <row r="1023" spans="1:10" x14ac:dyDescent="0.3">
      <c r="A1023" s="26">
        <v>2012</v>
      </c>
      <c r="B1023" s="27" t="s">
        <v>3043</v>
      </c>
      <c r="C1023" s="27" t="s">
        <v>3044</v>
      </c>
      <c r="D1023" s="27" t="s">
        <v>3043</v>
      </c>
      <c r="E1023" s="27" t="s">
        <v>6117</v>
      </c>
      <c r="F1023" s="27" t="s">
        <v>2815</v>
      </c>
      <c r="G1023" s="27" t="s">
        <v>2816</v>
      </c>
      <c r="H1023" s="28">
        <v>41153</v>
      </c>
      <c r="I1023" s="29">
        <v>3.5105880000000003</v>
      </c>
      <c r="J1023" s="28" t="s">
        <v>3241</v>
      </c>
    </row>
    <row r="1024" spans="1:10" x14ac:dyDescent="0.3">
      <c r="A1024" s="26">
        <v>2012</v>
      </c>
      <c r="B1024" s="27" t="s">
        <v>3045</v>
      </c>
      <c r="C1024" s="27" t="s">
        <v>3046</v>
      </c>
      <c r="D1024" s="27" t="s">
        <v>3045</v>
      </c>
      <c r="E1024" s="27" t="s">
        <v>6117</v>
      </c>
      <c r="F1024" s="27" t="s">
        <v>2815</v>
      </c>
      <c r="G1024" s="27" t="s">
        <v>2816</v>
      </c>
      <c r="H1024" s="28">
        <v>41153</v>
      </c>
      <c r="I1024" s="29">
        <v>0.19023100000000004</v>
      </c>
      <c r="J1024" s="28" t="s">
        <v>3241</v>
      </c>
    </row>
    <row r="1025" spans="1:10" x14ac:dyDescent="0.3">
      <c r="A1025" s="26">
        <v>2012</v>
      </c>
      <c r="B1025" s="27" t="s">
        <v>3143</v>
      </c>
      <c r="C1025" s="27" t="s">
        <v>3144</v>
      </c>
      <c r="D1025" s="27" t="s">
        <v>3143</v>
      </c>
      <c r="E1025" s="27" t="s">
        <v>6117</v>
      </c>
      <c r="F1025" s="27" t="s">
        <v>3145</v>
      </c>
      <c r="G1025" s="27" t="s">
        <v>2803</v>
      </c>
      <c r="H1025" s="28">
        <v>41153</v>
      </c>
      <c r="I1025" s="29">
        <v>3.6428990000000003</v>
      </c>
      <c r="J1025" s="28" t="s">
        <v>3241</v>
      </c>
    </row>
    <row r="1026" spans="1:10" x14ac:dyDescent="0.3">
      <c r="A1026" s="26">
        <v>2012</v>
      </c>
      <c r="B1026" s="27" t="s">
        <v>3146</v>
      </c>
      <c r="C1026" s="27" t="s">
        <v>3147</v>
      </c>
      <c r="D1026" s="27" t="s">
        <v>3146</v>
      </c>
      <c r="E1026" s="27" t="s">
        <v>6117</v>
      </c>
      <c r="F1026" s="27" t="s">
        <v>3145</v>
      </c>
      <c r="G1026" s="27" t="s">
        <v>2803</v>
      </c>
      <c r="H1026" s="28">
        <v>41153</v>
      </c>
      <c r="I1026" s="29">
        <v>2.1940849999999998</v>
      </c>
      <c r="J1026" s="28" t="s">
        <v>3241</v>
      </c>
    </row>
    <row r="1027" spans="1:10" x14ac:dyDescent="0.3">
      <c r="A1027" s="26">
        <v>2012</v>
      </c>
      <c r="B1027" s="27" t="s">
        <v>3047</v>
      </c>
      <c r="C1027" s="27" t="s">
        <v>3048</v>
      </c>
      <c r="D1027" s="27" t="s">
        <v>3047</v>
      </c>
      <c r="E1027" s="27" t="s">
        <v>6117</v>
      </c>
      <c r="F1027" s="27" t="s">
        <v>2825</v>
      </c>
      <c r="G1027" s="27" t="s">
        <v>2826</v>
      </c>
      <c r="H1027" s="28">
        <v>41153</v>
      </c>
      <c r="I1027" s="29">
        <v>1.970375</v>
      </c>
      <c r="J1027" s="28" t="s">
        <v>3241</v>
      </c>
    </row>
    <row r="1028" spans="1:10" x14ac:dyDescent="0.3">
      <c r="A1028" s="26">
        <v>2012</v>
      </c>
      <c r="B1028" s="27" t="s">
        <v>3049</v>
      </c>
      <c r="C1028" s="27" t="s">
        <v>3050</v>
      </c>
      <c r="D1028" s="27" t="s">
        <v>3049</v>
      </c>
      <c r="E1028" s="27" t="s">
        <v>6117</v>
      </c>
      <c r="F1028" s="27" t="s">
        <v>2825</v>
      </c>
      <c r="G1028" s="27" t="s">
        <v>2850</v>
      </c>
      <c r="H1028" s="28">
        <v>41153</v>
      </c>
      <c r="I1028" s="29">
        <v>2.3824059999999996</v>
      </c>
      <c r="J1028" s="28" t="s">
        <v>3241</v>
      </c>
    </row>
    <row r="1029" spans="1:10" x14ac:dyDescent="0.3">
      <c r="A1029" s="26">
        <v>2012</v>
      </c>
      <c r="B1029" s="27" t="s">
        <v>3051</v>
      </c>
      <c r="C1029" s="27" t="s">
        <v>3051</v>
      </c>
      <c r="D1029" s="27" t="s">
        <v>3051</v>
      </c>
      <c r="E1029" s="27" t="s">
        <v>6118</v>
      </c>
      <c r="F1029" s="27" t="s">
        <v>3051</v>
      </c>
      <c r="G1029" s="27" t="s">
        <v>3051</v>
      </c>
      <c r="H1029" s="28">
        <v>41153</v>
      </c>
      <c r="I1029" s="29">
        <v>9338.5449900000021</v>
      </c>
      <c r="J1029" s="28" t="s">
        <v>3241</v>
      </c>
    </row>
    <row r="1030" spans="1:10" x14ac:dyDescent="0.3">
      <c r="A1030" s="26">
        <v>2012</v>
      </c>
      <c r="B1030" s="27" t="s">
        <v>3052</v>
      </c>
      <c r="C1030" s="27" t="s">
        <v>3053</v>
      </c>
      <c r="D1030" s="27" t="s">
        <v>3052</v>
      </c>
      <c r="E1030" s="27" t="s">
        <v>3033</v>
      </c>
      <c r="F1030" s="27" t="s">
        <v>2807</v>
      </c>
      <c r="G1030" s="27" t="s">
        <v>2812</v>
      </c>
      <c r="H1030" s="28">
        <v>41153</v>
      </c>
      <c r="I1030" s="29">
        <v>2.3244319999999998</v>
      </c>
      <c r="J1030" s="28" t="s">
        <v>3241</v>
      </c>
    </row>
    <row r="1031" spans="1:10" x14ac:dyDescent="0.3">
      <c r="A1031" s="26">
        <v>2012</v>
      </c>
      <c r="B1031" s="27" t="s">
        <v>3162</v>
      </c>
      <c r="C1031" s="27" t="s">
        <v>3163</v>
      </c>
      <c r="D1031" s="27" t="s">
        <v>3164</v>
      </c>
      <c r="E1031" s="27" t="s">
        <v>3025</v>
      </c>
      <c r="F1031" s="27" t="s">
        <v>3087</v>
      </c>
      <c r="G1031" s="27" t="s">
        <v>2788</v>
      </c>
      <c r="H1031" s="28">
        <v>41153</v>
      </c>
      <c r="I1031" s="29">
        <v>0.30959129326000007</v>
      </c>
      <c r="J1031" s="28" t="s">
        <v>3241</v>
      </c>
    </row>
    <row r="1032" spans="1:10" x14ac:dyDescent="0.3">
      <c r="A1032" s="26">
        <v>2012</v>
      </c>
      <c r="B1032" s="27" t="s">
        <v>3162</v>
      </c>
      <c r="C1032" s="27" t="s">
        <v>3163</v>
      </c>
      <c r="D1032" s="27" t="s">
        <v>3165</v>
      </c>
      <c r="E1032" s="27" t="s">
        <v>3025</v>
      </c>
      <c r="F1032" s="27" t="s">
        <v>3087</v>
      </c>
      <c r="G1032" s="27" t="s">
        <v>2788</v>
      </c>
      <c r="H1032" s="28">
        <v>41153</v>
      </c>
      <c r="I1032" s="29">
        <v>0.64491620196999999</v>
      </c>
      <c r="J1032" s="28" t="s">
        <v>3241</v>
      </c>
    </row>
    <row r="1033" spans="1:10" x14ac:dyDescent="0.3">
      <c r="A1033" s="26">
        <v>2012</v>
      </c>
      <c r="B1033" s="27" t="s">
        <v>3054</v>
      </c>
      <c r="C1033" s="27" t="s">
        <v>3055</v>
      </c>
      <c r="D1033" s="27" t="s">
        <v>3054</v>
      </c>
      <c r="E1033" s="27" t="s">
        <v>6117</v>
      </c>
      <c r="F1033" s="27" t="s">
        <v>3034</v>
      </c>
      <c r="G1033" s="27" t="s">
        <v>2999</v>
      </c>
      <c r="H1033" s="28">
        <v>41153</v>
      </c>
      <c r="I1033" s="29">
        <v>5.0876190000000019</v>
      </c>
      <c r="J1033" s="28" t="s">
        <v>3241</v>
      </c>
    </row>
    <row r="1034" spans="1:10" x14ac:dyDescent="0.3">
      <c r="A1034" s="26">
        <v>2012</v>
      </c>
      <c r="B1034" s="27" t="s">
        <v>3056</v>
      </c>
      <c r="C1034" s="27" t="s">
        <v>3057</v>
      </c>
      <c r="D1034" s="27" t="s">
        <v>3056</v>
      </c>
      <c r="E1034" s="27" t="s">
        <v>6117</v>
      </c>
      <c r="F1034" s="27" t="s">
        <v>2825</v>
      </c>
      <c r="G1034" s="27" t="s">
        <v>2826</v>
      </c>
      <c r="H1034" s="28">
        <v>41153</v>
      </c>
      <c r="I1034" s="29">
        <v>1.104133</v>
      </c>
      <c r="J1034" s="28" t="s">
        <v>3241</v>
      </c>
    </row>
    <row r="1035" spans="1:10" x14ac:dyDescent="0.3">
      <c r="A1035" s="26">
        <v>2012</v>
      </c>
      <c r="B1035" s="27" t="s">
        <v>3058</v>
      </c>
      <c r="C1035" s="27" t="s">
        <v>3059</v>
      </c>
      <c r="D1035" s="27" t="s">
        <v>3058</v>
      </c>
      <c r="E1035" s="27" t="s">
        <v>6117</v>
      </c>
      <c r="F1035" s="27" t="s">
        <v>2815</v>
      </c>
      <c r="G1035" s="27" t="s">
        <v>2816</v>
      </c>
      <c r="H1035" s="28">
        <v>41153</v>
      </c>
      <c r="I1035" s="29">
        <v>3.4698900000000004</v>
      </c>
      <c r="J1035" s="28" t="s">
        <v>3241</v>
      </c>
    </row>
    <row r="1036" spans="1:10" x14ac:dyDescent="0.3">
      <c r="A1036" s="26">
        <v>2012</v>
      </c>
      <c r="B1036" s="27" t="s">
        <v>3152</v>
      </c>
      <c r="C1036" s="27" t="s">
        <v>3153</v>
      </c>
      <c r="D1036" s="27" t="s">
        <v>3152</v>
      </c>
      <c r="E1036" s="27" t="s">
        <v>3111</v>
      </c>
      <c r="F1036" s="27" t="s">
        <v>2825</v>
      </c>
      <c r="G1036" s="27" t="s">
        <v>2850</v>
      </c>
      <c r="H1036" s="28">
        <v>41153</v>
      </c>
      <c r="I1036" s="29">
        <v>0.33871700000000005</v>
      </c>
      <c r="J1036" s="28" t="s">
        <v>3241</v>
      </c>
    </row>
    <row r="1037" spans="1:10" x14ac:dyDescent="0.3">
      <c r="A1037" s="26">
        <v>2012</v>
      </c>
      <c r="B1037" s="27" t="s">
        <v>3154</v>
      </c>
      <c r="C1037" s="27" t="s">
        <v>3155</v>
      </c>
      <c r="D1037" s="27" t="s">
        <v>3154</v>
      </c>
      <c r="E1037" s="27" t="s">
        <v>3111</v>
      </c>
      <c r="F1037" s="27" t="s">
        <v>2825</v>
      </c>
      <c r="G1037" s="27" t="s">
        <v>2850</v>
      </c>
      <c r="H1037" s="28">
        <v>41153</v>
      </c>
      <c r="I1037" s="29">
        <v>0.48827799999999999</v>
      </c>
      <c r="J1037" s="28" t="s">
        <v>3241</v>
      </c>
    </row>
    <row r="1038" spans="1:10" x14ac:dyDescent="0.3">
      <c r="A1038" s="26">
        <v>2012</v>
      </c>
      <c r="B1038" s="27" t="s">
        <v>3156</v>
      </c>
      <c r="C1038" s="27" t="s">
        <v>3157</v>
      </c>
      <c r="D1038" s="27" t="s">
        <v>3156</v>
      </c>
      <c r="E1038" s="27" t="s">
        <v>3111</v>
      </c>
      <c r="F1038" s="27" t="s">
        <v>2825</v>
      </c>
      <c r="G1038" s="27" t="s">
        <v>2850</v>
      </c>
      <c r="H1038" s="28">
        <v>41153</v>
      </c>
      <c r="I1038" s="29">
        <v>0</v>
      </c>
      <c r="J1038" s="28" t="s">
        <v>3241</v>
      </c>
    </row>
    <row r="1039" spans="1:10" x14ac:dyDescent="0.3">
      <c r="A1039" s="26">
        <v>2012</v>
      </c>
      <c r="B1039" s="27" t="s">
        <v>3060</v>
      </c>
      <c r="C1039" s="27" t="s">
        <v>3061</v>
      </c>
      <c r="D1039" s="27" t="s">
        <v>3062</v>
      </c>
      <c r="E1039" s="27" t="s">
        <v>3063</v>
      </c>
      <c r="F1039" s="27" t="s">
        <v>3034</v>
      </c>
      <c r="G1039" s="27" t="s">
        <v>2999</v>
      </c>
      <c r="H1039" s="28">
        <v>41153</v>
      </c>
      <c r="I1039" s="29">
        <v>1.0799509999999999</v>
      </c>
      <c r="J1039" s="28" t="s">
        <v>3241</v>
      </c>
    </row>
    <row r="1040" spans="1:10" x14ac:dyDescent="0.3">
      <c r="A1040" s="26">
        <v>2012</v>
      </c>
      <c r="B1040" s="27" t="s">
        <v>3064</v>
      </c>
      <c r="C1040" s="27" t="s">
        <v>3065</v>
      </c>
      <c r="D1040" s="27" t="s">
        <v>3066</v>
      </c>
      <c r="E1040" s="27" t="s">
        <v>3025</v>
      </c>
      <c r="F1040" s="27" t="s">
        <v>2825</v>
      </c>
      <c r="G1040" s="27" t="s">
        <v>2826</v>
      </c>
      <c r="H1040" s="28">
        <v>41153</v>
      </c>
      <c r="I1040" s="29">
        <v>1.0298936036400002</v>
      </c>
      <c r="J1040" s="28" t="s">
        <v>3241</v>
      </c>
    </row>
    <row r="1041" spans="1:10" x14ac:dyDescent="0.3">
      <c r="A1041" s="26">
        <v>2012</v>
      </c>
      <c r="B1041" s="27" t="s">
        <v>3064</v>
      </c>
      <c r="C1041" s="27" t="s">
        <v>3065</v>
      </c>
      <c r="D1041" s="27" t="s">
        <v>3067</v>
      </c>
      <c r="E1041" s="27" t="s">
        <v>3025</v>
      </c>
      <c r="F1041" s="27" t="s">
        <v>2825</v>
      </c>
      <c r="G1041" s="27" t="s">
        <v>2826</v>
      </c>
      <c r="H1041" s="28">
        <v>41153</v>
      </c>
      <c r="I1041" s="29">
        <v>1.5165360000000004E-3</v>
      </c>
      <c r="J1041" s="28" t="s">
        <v>3241</v>
      </c>
    </row>
    <row r="1042" spans="1:10" x14ac:dyDescent="0.3">
      <c r="A1042" s="26">
        <v>2012</v>
      </c>
      <c r="B1042" s="27" t="s">
        <v>3068</v>
      </c>
      <c r="C1042" s="27" t="s">
        <v>3069</v>
      </c>
      <c r="D1042" s="27" t="s">
        <v>3068</v>
      </c>
      <c r="E1042" s="27" t="s">
        <v>6117</v>
      </c>
      <c r="F1042" s="27" t="s">
        <v>3034</v>
      </c>
      <c r="G1042" s="27" t="s">
        <v>2923</v>
      </c>
      <c r="H1042" s="28">
        <v>41153</v>
      </c>
      <c r="I1042" s="29">
        <v>7.5570090000000008</v>
      </c>
      <c r="J1042" s="28" t="s">
        <v>3241</v>
      </c>
    </row>
    <row r="1043" spans="1:10" x14ac:dyDescent="0.3">
      <c r="A1043" s="26">
        <v>2012</v>
      </c>
      <c r="B1043" s="27" t="s">
        <v>3070</v>
      </c>
      <c r="C1043" s="27" t="s">
        <v>3071</v>
      </c>
      <c r="D1043" s="27" t="s">
        <v>3070</v>
      </c>
      <c r="E1043" s="27" t="s">
        <v>6117</v>
      </c>
      <c r="F1043" s="27" t="s">
        <v>2815</v>
      </c>
      <c r="G1043" s="27" t="s">
        <v>2816</v>
      </c>
      <c r="H1043" s="28">
        <v>41153</v>
      </c>
      <c r="I1043" s="29">
        <v>0</v>
      </c>
      <c r="J1043" s="28" t="s">
        <v>3241</v>
      </c>
    </row>
    <row r="1044" spans="1:10" x14ac:dyDescent="0.3">
      <c r="A1044" s="26">
        <v>2012</v>
      </c>
      <c r="B1044" s="27" t="s">
        <v>3072</v>
      </c>
      <c r="C1044" s="27" t="s">
        <v>3073</v>
      </c>
      <c r="D1044" s="27" t="s">
        <v>3072</v>
      </c>
      <c r="E1044" s="27" t="s">
        <v>6117</v>
      </c>
      <c r="F1044" s="27" t="s">
        <v>3034</v>
      </c>
      <c r="G1044" s="27" t="s">
        <v>3074</v>
      </c>
      <c r="H1044" s="28">
        <v>41153</v>
      </c>
      <c r="I1044" s="29">
        <v>1.2257019999999996</v>
      </c>
      <c r="J1044" s="28" t="s">
        <v>3241</v>
      </c>
    </row>
    <row r="1045" spans="1:10" x14ac:dyDescent="0.3">
      <c r="A1045" s="26">
        <v>2012</v>
      </c>
      <c r="B1045" s="27" t="s">
        <v>3075</v>
      </c>
      <c r="C1045" s="27" t="s">
        <v>3076</v>
      </c>
      <c r="D1045" s="27" t="s">
        <v>3075</v>
      </c>
      <c r="E1045" s="27" t="s">
        <v>6117</v>
      </c>
      <c r="F1045" s="27" t="s">
        <v>2815</v>
      </c>
      <c r="G1045" s="27" t="s">
        <v>2816</v>
      </c>
      <c r="H1045" s="28">
        <v>41153</v>
      </c>
      <c r="I1045" s="29">
        <v>1.5279310000000002</v>
      </c>
      <c r="J1045" s="28" t="s">
        <v>3241</v>
      </c>
    </row>
    <row r="1046" spans="1:10" x14ac:dyDescent="0.3">
      <c r="A1046" s="26">
        <v>2012</v>
      </c>
      <c r="B1046" s="27" t="s">
        <v>3077</v>
      </c>
      <c r="C1046" s="27" t="s">
        <v>3078</v>
      </c>
      <c r="D1046" s="27" t="s">
        <v>3077</v>
      </c>
      <c r="E1046" s="27" t="s">
        <v>3033</v>
      </c>
      <c r="F1046" s="27" t="s">
        <v>2788</v>
      </c>
      <c r="G1046" s="27" t="s">
        <v>2788</v>
      </c>
      <c r="H1046" s="28">
        <v>41153</v>
      </c>
      <c r="I1046" s="29">
        <v>2.7393999999999998E-2</v>
      </c>
      <c r="J1046" s="28" t="s">
        <v>3241</v>
      </c>
    </row>
    <row r="1047" spans="1:10" x14ac:dyDescent="0.3">
      <c r="A1047" s="26">
        <v>2012</v>
      </c>
      <c r="B1047" s="27" t="s">
        <v>3079</v>
      </c>
      <c r="C1047" s="27" t="s">
        <v>3080</v>
      </c>
      <c r="D1047" s="27" t="s">
        <v>3081</v>
      </c>
      <c r="E1047" s="27" t="s">
        <v>3063</v>
      </c>
      <c r="F1047" s="27" t="s">
        <v>2788</v>
      </c>
      <c r="G1047" s="27" t="s">
        <v>2788</v>
      </c>
      <c r="H1047" s="28">
        <v>41153</v>
      </c>
      <c r="I1047" s="29">
        <v>3.9639999999999996E-3</v>
      </c>
      <c r="J1047" s="28" t="s">
        <v>3241</v>
      </c>
    </row>
    <row r="1048" spans="1:10" x14ac:dyDescent="0.3">
      <c r="A1048" s="26">
        <v>2012</v>
      </c>
      <c r="B1048" s="27" t="s">
        <v>3082</v>
      </c>
      <c r="C1048" s="27" t="s">
        <v>3083</v>
      </c>
      <c r="D1048" s="27" t="s">
        <v>3082</v>
      </c>
      <c r="E1048" s="27" t="s">
        <v>6117</v>
      </c>
      <c r="F1048" s="27" t="s">
        <v>2825</v>
      </c>
      <c r="G1048" s="27" t="s">
        <v>2826</v>
      </c>
      <c r="H1048" s="28">
        <v>41153</v>
      </c>
      <c r="I1048" s="29">
        <v>10.282555999999996</v>
      </c>
      <c r="J1048" s="28" t="s">
        <v>3241</v>
      </c>
    </row>
    <row r="1049" spans="1:10" x14ac:dyDescent="0.3">
      <c r="A1049" s="26">
        <v>2012</v>
      </c>
      <c r="B1049" s="27" t="s">
        <v>3084</v>
      </c>
      <c r="C1049" s="27" t="s">
        <v>3085</v>
      </c>
      <c r="D1049" s="27" t="s">
        <v>3086</v>
      </c>
      <c r="E1049" s="27" t="s">
        <v>3025</v>
      </c>
      <c r="F1049" s="27" t="s">
        <v>3087</v>
      </c>
      <c r="G1049" s="27" t="s">
        <v>2788</v>
      </c>
      <c r="H1049" s="28">
        <v>41153</v>
      </c>
      <c r="I1049" s="29">
        <v>0</v>
      </c>
      <c r="J1049" s="28" t="s">
        <v>3241</v>
      </c>
    </row>
    <row r="1050" spans="1:10" x14ac:dyDescent="0.3">
      <c r="A1050" s="26">
        <v>2012</v>
      </c>
      <c r="B1050" s="27" t="s">
        <v>3084</v>
      </c>
      <c r="C1050" s="27" t="s">
        <v>3085</v>
      </c>
      <c r="D1050" s="27" t="s">
        <v>3088</v>
      </c>
      <c r="E1050" s="27" t="s">
        <v>3025</v>
      </c>
      <c r="F1050" s="27" t="s">
        <v>3087</v>
      </c>
      <c r="G1050" s="27" t="s">
        <v>2788</v>
      </c>
      <c r="H1050" s="28">
        <v>41153</v>
      </c>
      <c r="I1050" s="29">
        <v>0</v>
      </c>
      <c r="J1050" s="28" t="s">
        <v>3241</v>
      </c>
    </row>
    <row r="1051" spans="1:10" x14ac:dyDescent="0.3">
      <c r="A1051" s="26">
        <v>2012</v>
      </c>
      <c r="B1051" s="27" t="s">
        <v>3089</v>
      </c>
      <c r="C1051" s="27" t="s">
        <v>3090</v>
      </c>
      <c r="D1051" s="27" t="s">
        <v>3089</v>
      </c>
      <c r="E1051" s="27" t="s">
        <v>6117</v>
      </c>
      <c r="F1051" s="27" t="s">
        <v>2815</v>
      </c>
      <c r="G1051" s="27" t="s">
        <v>2816</v>
      </c>
      <c r="H1051" s="28">
        <v>41153</v>
      </c>
      <c r="I1051" s="29">
        <v>2.5405189999999997</v>
      </c>
      <c r="J1051" s="28" t="s">
        <v>3241</v>
      </c>
    </row>
    <row r="1052" spans="1:10" x14ac:dyDescent="0.3">
      <c r="A1052" s="26">
        <v>2012</v>
      </c>
      <c r="B1052" s="27" t="s">
        <v>3136</v>
      </c>
      <c r="C1052" s="27" t="s">
        <v>3137</v>
      </c>
      <c r="D1052" s="27" t="s">
        <v>3138</v>
      </c>
      <c r="E1052" s="27" t="s">
        <v>3025</v>
      </c>
      <c r="F1052" s="27" t="s">
        <v>3087</v>
      </c>
      <c r="G1052" s="27" t="s">
        <v>2788</v>
      </c>
      <c r="H1052" s="28">
        <v>41153</v>
      </c>
      <c r="I1052" s="29">
        <v>0</v>
      </c>
      <c r="J1052" s="28" t="s">
        <v>3241</v>
      </c>
    </row>
    <row r="1053" spans="1:10" x14ac:dyDescent="0.3">
      <c r="A1053" s="26">
        <v>2012</v>
      </c>
      <c r="B1053" s="27" t="s">
        <v>3136</v>
      </c>
      <c r="C1053" s="27" t="s">
        <v>3137</v>
      </c>
      <c r="D1053" s="27" t="s">
        <v>3139</v>
      </c>
      <c r="E1053" s="27" t="s">
        <v>3025</v>
      </c>
      <c r="F1053" s="27" t="s">
        <v>3087</v>
      </c>
      <c r="G1053" s="27" t="s">
        <v>2788</v>
      </c>
      <c r="H1053" s="28">
        <v>41153</v>
      </c>
      <c r="I1053" s="29">
        <v>0</v>
      </c>
      <c r="J1053" s="28" t="s">
        <v>3241</v>
      </c>
    </row>
    <row r="1054" spans="1:10" x14ac:dyDescent="0.3">
      <c r="A1054" s="26">
        <v>2012</v>
      </c>
      <c r="B1054" s="27" t="s">
        <v>3091</v>
      </c>
      <c r="C1054" s="27" t="s">
        <v>3092</v>
      </c>
      <c r="D1054" s="27" t="s">
        <v>3093</v>
      </c>
      <c r="E1054" s="27" t="s">
        <v>3063</v>
      </c>
      <c r="F1054" s="27" t="s">
        <v>3094</v>
      </c>
      <c r="G1054" s="27" t="s">
        <v>2965</v>
      </c>
      <c r="H1054" s="28">
        <v>41153</v>
      </c>
      <c r="I1054" s="29">
        <v>6.8490480000000016</v>
      </c>
      <c r="J1054" s="28" t="s">
        <v>3241</v>
      </c>
    </row>
    <row r="1055" spans="1:10" x14ac:dyDescent="0.3">
      <c r="A1055" s="26">
        <v>2012</v>
      </c>
      <c r="B1055" s="27" t="s">
        <v>3095</v>
      </c>
      <c r="C1055" s="27" t="s">
        <v>3096</v>
      </c>
      <c r="D1055" s="27" t="s">
        <v>3095</v>
      </c>
      <c r="E1055" s="27" t="s">
        <v>6117</v>
      </c>
      <c r="F1055" s="27" t="s">
        <v>3034</v>
      </c>
      <c r="G1055" s="27" t="s">
        <v>2999</v>
      </c>
      <c r="H1055" s="28">
        <v>41153</v>
      </c>
      <c r="I1055" s="29">
        <v>2.2882709999999999</v>
      </c>
      <c r="J1055" s="28" t="s">
        <v>3241</v>
      </c>
    </row>
    <row r="1056" spans="1:10" x14ac:dyDescent="0.3">
      <c r="A1056" s="26">
        <v>2012</v>
      </c>
      <c r="B1056" s="27" t="s">
        <v>3097</v>
      </c>
      <c r="C1056" s="27" t="s">
        <v>3098</v>
      </c>
      <c r="D1056" s="27" t="s">
        <v>3097</v>
      </c>
      <c r="E1056" s="27" t="s">
        <v>6117</v>
      </c>
      <c r="F1056" s="27" t="s">
        <v>2825</v>
      </c>
      <c r="G1056" s="27" t="s">
        <v>2850</v>
      </c>
      <c r="H1056" s="28">
        <v>41153</v>
      </c>
      <c r="I1056" s="29">
        <v>4.8478589999999979</v>
      </c>
      <c r="J1056" s="28" t="s">
        <v>3241</v>
      </c>
    </row>
    <row r="1057" spans="1:10" x14ac:dyDescent="0.3">
      <c r="A1057" s="26">
        <v>2012</v>
      </c>
      <c r="B1057" s="27" t="s">
        <v>3132</v>
      </c>
      <c r="C1057" s="27" t="s">
        <v>3133</v>
      </c>
      <c r="D1057" s="27" t="s">
        <v>3132</v>
      </c>
      <c r="E1057" s="27" t="s">
        <v>3033</v>
      </c>
      <c r="F1057" s="27" t="s">
        <v>2807</v>
      </c>
      <c r="G1057" s="27" t="s">
        <v>2812</v>
      </c>
      <c r="H1057" s="28">
        <v>41153</v>
      </c>
      <c r="I1057" s="29">
        <v>14.367576999999999</v>
      </c>
      <c r="J1057" s="28" t="s">
        <v>3241</v>
      </c>
    </row>
    <row r="1058" spans="1:10" x14ac:dyDescent="0.3">
      <c r="A1058" s="26">
        <v>2012</v>
      </c>
      <c r="B1058" s="27" t="s">
        <v>3134</v>
      </c>
      <c r="C1058" s="27" t="s">
        <v>3135</v>
      </c>
      <c r="D1058" s="27" t="s">
        <v>3134</v>
      </c>
      <c r="E1058" s="27" t="s">
        <v>3033</v>
      </c>
      <c r="F1058" s="27" t="s">
        <v>2807</v>
      </c>
      <c r="G1058" s="27" t="s">
        <v>2812</v>
      </c>
      <c r="H1058" s="28">
        <v>41153</v>
      </c>
      <c r="I1058" s="29">
        <v>8.7962520000000026</v>
      </c>
      <c r="J1058" s="28" t="s">
        <v>3241</v>
      </c>
    </row>
    <row r="1059" spans="1:10" x14ac:dyDescent="0.3">
      <c r="A1059" s="26">
        <v>2012</v>
      </c>
      <c r="B1059" s="27" t="s">
        <v>3099</v>
      </c>
      <c r="C1059" s="27" t="s">
        <v>3100</v>
      </c>
      <c r="D1059" s="27" t="s">
        <v>3099</v>
      </c>
      <c r="E1059" s="27" t="s">
        <v>6117</v>
      </c>
      <c r="F1059" s="27" t="s">
        <v>2815</v>
      </c>
      <c r="G1059" s="27" t="s">
        <v>2816</v>
      </c>
      <c r="H1059" s="28">
        <v>41153</v>
      </c>
      <c r="I1059" s="29">
        <v>2.9003400000000008</v>
      </c>
      <c r="J1059" s="28" t="s">
        <v>3241</v>
      </c>
    </row>
    <row r="1060" spans="1:10" x14ac:dyDescent="0.3">
      <c r="A1060" s="26">
        <v>2012</v>
      </c>
      <c r="B1060" s="27" t="s">
        <v>3101</v>
      </c>
      <c r="C1060" s="27" t="s">
        <v>3102</v>
      </c>
      <c r="D1060" s="27" t="s">
        <v>3101</v>
      </c>
      <c r="E1060" s="27" t="s">
        <v>6117</v>
      </c>
      <c r="F1060" s="27" t="s">
        <v>3034</v>
      </c>
      <c r="G1060" s="27" t="s">
        <v>3074</v>
      </c>
      <c r="H1060" s="28">
        <v>41153</v>
      </c>
      <c r="I1060" s="29">
        <v>11.609259000000002</v>
      </c>
      <c r="J1060" s="28" t="s">
        <v>3241</v>
      </c>
    </row>
    <row r="1061" spans="1:10" x14ac:dyDescent="0.3">
      <c r="A1061" s="26">
        <v>2012</v>
      </c>
      <c r="B1061" s="27" t="s">
        <v>3148</v>
      </c>
      <c r="C1061" s="27" t="s">
        <v>3149</v>
      </c>
      <c r="D1061" s="27" t="s">
        <v>3148</v>
      </c>
      <c r="E1061" s="27" t="s">
        <v>6117</v>
      </c>
      <c r="F1061" s="27" t="s">
        <v>3145</v>
      </c>
      <c r="G1061" s="27" t="s">
        <v>2803</v>
      </c>
      <c r="H1061" s="28">
        <v>41153</v>
      </c>
      <c r="I1061" s="29">
        <v>2.887359</v>
      </c>
      <c r="J1061" s="28" t="s">
        <v>3241</v>
      </c>
    </row>
    <row r="1062" spans="1:10" x14ac:dyDescent="0.3">
      <c r="A1062" s="26">
        <v>2012</v>
      </c>
      <c r="B1062" s="27" t="s">
        <v>3103</v>
      </c>
      <c r="C1062" s="27" t="s">
        <v>3104</v>
      </c>
      <c r="D1062" s="27" t="s">
        <v>3103</v>
      </c>
      <c r="E1062" s="27" t="s">
        <v>6117</v>
      </c>
      <c r="F1062" s="27" t="s">
        <v>3034</v>
      </c>
      <c r="G1062" s="27" t="s">
        <v>2923</v>
      </c>
      <c r="H1062" s="28">
        <v>41153</v>
      </c>
      <c r="I1062" s="29">
        <v>1.9164939999999999</v>
      </c>
      <c r="J1062" s="28" t="s">
        <v>3241</v>
      </c>
    </row>
    <row r="1063" spans="1:10" x14ac:dyDescent="0.3">
      <c r="A1063" s="26">
        <v>2012</v>
      </c>
      <c r="B1063" s="27" t="s">
        <v>3150</v>
      </c>
      <c r="C1063" s="27" t="s">
        <v>3151</v>
      </c>
      <c r="D1063" s="27" t="s">
        <v>3150</v>
      </c>
      <c r="E1063" s="27" t="s">
        <v>6117</v>
      </c>
      <c r="F1063" s="27" t="s">
        <v>3142</v>
      </c>
      <c r="G1063" s="27" t="s">
        <v>2850</v>
      </c>
      <c r="H1063" s="28">
        <v>41153</v>
      </c>
      <c r="I1063" s="29">
        <v>0.16436999999999999</v>
      </c>
      <c r="J1063" s="28" t="s">
        <v>3241</v>
      </c>
    </row>
    <row r="1064" spans="1:10" x14ac:dyDescent="0.3">
      <c r="A1064" s="26">
        <v>2012</v>
      </c>
      <c r="B1064" s="27" t="s">
        <v>3105</v>
      </c>
      <c r="C1064" s="27" t="s">
        <v>3106</v>
      </c>
      <c r="D1064" s="27" t="s">
        <v>3105</v>
      </c>
      <c r="E1064" s="27" t="s">
        <v>6117</v>
      </c>
      <c r="F1064" s="27" t="s">
        <v>2798</v>
      </c>
      <c r="G1064" s="27" t="s">
        <v>2803</v>
      </c>
      <c r="H1064" s="28">
        <v>41153</v>
      </c>
      <c r="I1064" s="29">
        <v>1.2265890000000002</v>
      </c>
      <c r="J1064" s="28" t="s">
        <v>3241</v>
      </c>
    </row>
    <row r="1065" spans="1:10" x14ac:dyDescent="0.3">
      <c r="A1065" s="26">
        <v>2012</v>
      </c>
      <c r="B1065" s="27" t="s">
        <v>3123</v>
      </c>
      <c r="C1065" s="27" t="s">
        <v>3124</v>
      </c>
      <c r="D1065" s="27" t="s">
        <v>3125</v>
      </c>
      <c r="E1065" s="27" t="s">
        <v>3025</v>
      </c>
      <c r="F1065" s="27" t="s">
        <v>2825</v>
      </c>
      <c r="G1065" s="27" t="s">
        <v>2850</v>
      </c>
      <c r="H1065" s="28">
        <v>41153</v>
      </c>
      <c r="I1065" s="29">
        <v>2.0722000000000001E-2</v>
      </c>
      <c r="J1065" s="28" t="s">
        <v>3241</v>
      </c>
    </row>
    <row r="1066" spans="1:10" x14ac:dyDescent="0.3">
      <c r="A1066" s="26">
        <v>2012</v>
      </c>
      <c r="B1066" s="27" t="s">
        <v>3107</v>
      </c>
      <c r="C1066" s="27" t="s">
        <v>3108</v>
      </c>
      <c r="D1066" s="27" t="s">
        <v>3108</v>
      </c>
      <c r="E1066" s="27" t="s">
        <v>6117</v>
      </c>
      <c r="F1066" s="27" t="s">
        <v>3026</v>
      </c>
      <c r="G1066" s="27" t="s">
        <v>2936</v>
      </c>
      <c r="H1066" s="28">
        <v>41153</v>
      </c>
      <c r="I1066" s="29">
        <v>3.6950000000000004E-3</v>
      </c>
      <c r="J1066" s="28" t="s">
        <v>3241</v>
      </c>
    </row>
    <row r="1067" spans="1:10" x14ac:dyDescent="0.3">
      <c r="A1067" s="26">
        <v>2012</v>
      </c>
      <c r="B1067" s="27" t="s">
        <v>3140</v>
      </c>
      <c r="C1067" s="27" t="s">
        <v>3141</v>
      </c>
      <c r="D1067" s="27" t="s">
        <v>3140</v>
      </c>
      <c r="E1067" s="27" t="s">
        <v>6117</v>
      </c>
      <c r="F1067" s="27" t="s">
        <v>3142</v>
      </c>
      <c r="G1067" s="27" t="s">
        <v>2850</v>
      </c>
      <c r="H1067" s="28">
        <v>41153</v>
      </c>
      <c r="I1067" s="29">
        <v>2.7936000000000002E-2</v>
      </c>
      <c r="J1067" s="28" t="s">
        <v>3241</v>
      </c>
    </row>
    <row r="1068" spans="1:10" x14ac:dyDescent="0.3">
      <c r="A1068" s="26">
        <v>2012</v>
      </c>
      <c r="B1068" s="27" t="s">
        <v>3109</v>
      </c>
      <c r="C1068" s="27" t="s">
        <v>3110</v>
      </c>
      <c r="D1068" s="27" t="s">
        <v>3109</v>
      </c>
      <c r="E1068" s="27" t="s">
        <v>3111</v>
      </c>
      <c r="F1068" s="27" t="s">
        <v>2825</v>
      </c>
      <c r="G1068" s="27" t="s">
        <v>2850</v>
      </c>
      <c r="H1068" s="28">
        <v>41153</v>
      </c>
      <c r="I1068" s="29">
        <v>0.18326400000000001</v>
      </c>
      <c r="J1068" s="28" t="s">
        <v>3241</v>
      </c>
    </row>
    <row r="1069" spans="1:10" x14ac:dyDescent="0.3">
      <c r="A1069" s="26">
        <v>2012</v>
      </c>
      <c r="B1069" s="27" t="s">
        <v>3158</v>
      </c>
      <c r="C1069" s="27" t="s">
        <v>3159</v>
      </c>
      <c r="D1069" s="27" t="s">
        <v>3160</v>
      </c>
      <c r="E1069" s="27" t="s">
        <v>3161</v>
      </c>
      <c r="F1069" s="27" t="s">
        <v>3087</v>
      </c>
      <c r="G1069" s="27" t="s">
        <v>2788</v>
      </c>
      <c r="H1069" s="28">
        <v>41153</v>
      </c>
      <c r="I1069" s="29">
        <v>2.8417510000000008</v>
      </c>
      <c r="J1069" s="28" t="s">
        <v>3241</v>
      </c>
    </row>
    <row r="1070" spans="1:10" x14ac:dyDescent="0.3">
      <c r="A1070" s="26">
        <v>2012</v>
      </c>
      <c r="B1070" s="27" t="s">
        <v>3112</v>
      </c>
      <c r="C1070" s="27" t="s">
        <v>3113</v>
      </c>
      <c r="D1070" s="27" t="s">
        <v>3112</v>
      </c>
      <c r="E1070" s="27" t="s">
        <v>6117</v>
      </c>
      <c r="F1070" s="27" t="s">
        <v>2825</v>
      </c>
      <c r="G1070" s="27" t="s">
        <v>2826</v>
      </c>
      <c r="H1070" s="28">
        <v>41153</v>
      </c>
      <c r="I1070" s="29">
        <v>1.9445010000000005</v>
      </c>
      <c r="J1070" s="28" t="s">
        <v>3241</v>
      </c>
    </row>
    <row r="1071" spans="1:10" x14ac:dyDescent="0.3">
      <c r="A1071" s="26">
        <v>2012</v>
      </c>
      <c r="B1071" s="27" t="s">
        <v>3114</v>
      </c>
      <c r="C1071" s="27" t="s">
        <v>3115</v>
      </c>
      <c r="D1071" s="27" t="s">
        <v>3116</v>
      </c>
      <c r="E1071" s="27" t="s">
        <v>3025</v>
      </c>
      <c r="F1071" s="27" t="s">
        <v>3026</v>
      </c>
      <c r="G1071" s="27" t="s">
        <v>2788</v>
      </c>
      <c r="H1071" s="28">
        <v>41153</v>
      </c>
      <c r="I1071" s="29">
        <v>0</v>
      </c>
      <c r="J1071" s="28" t="s">
        <v>3241</v>
      </c>
    </row>
    <row r="1072" spans="1:10" x14ac:dyDescent="0.3">
      <c r="A1072" s="26">
        <v>2012</v>
      </c>
      <c r="B1072" s="27" t="s">
        <v>3117</v>
      </c>
      <c r="C1072" s="27" t="s">
        <v>3118</v>
      </c>
      <c r="D1072" s="27" t="s">
        <v>3117</v>
      </c>
      <c r="E1072" s="27" t="s">
        <v>6117</v>
      </c>
      <c r="F1072" s="27" t="s">
        <v>2815</v>
      </c>
      <c r="G1072" s="27" t="s">
        <v>2816</v>
      </c>
      <c r="H1072" s="28">
        <v>41153</v>
      </c>
      <c r="I1072" s="29">
        <v>4.1747699999999996</v>
      </c>
      <c r="J1072" s="28" t="s">
        <v>3241</v>
      </c>
    </row>
    <row r="1073" spans="1:10" x14ac:dyDescent="0.3">
      <c r="A1073" s="26">
        <v>2012</v>
      </c>
      <c r="B1073" s="27" t="s">
        <v>3129</v>
      </c>
      <c r="C1073" s="27" t="s">
        <v>3130</v>
      </c>
      <c r="D1073" s="27" t="s">
        <v>3131</v>
      </c>
      <c r="E1073" s="27" t="s">
        <v>3063</v>
      </c>
      <c r="F1073" s="27" t="s">
        <v>3034</v>
      </c>
      <c r="G1073" s="27" t="s">
        <v>2840</v>
      </c>
      <c r="H1073" s="28">
        <v>41153</v>
      </c>
      <c r="I1073" s="29">
        <v>12.145071000000002</v>
      </c>
      <c r="J1073" s="28" t="s">
        <v>3241</v>
      </c>
    </row>
    <row r="1074" spans="1:10" x14ac:dyDescent="0.3">
      <c r="A1074" s="26">
        <v>2012</v>
      </c>
      <c r="B1074" s="27" t="s">
        <v>3126</v>
      </c>
      <c r="C1074" s="27" t="s">
        <v>3127</v>
      </c>
      <c r="D1074" s="27" t="s">
        <v>3128</v>
      </c>
      <c r="E1074" s="27" t="s">
        <v>3025</v>
      </c>
      <c r="F1074" s="27" t="s">
        <v>3026</v>
      </c>
      <c r="G1074" s="27" t="s">
        <v>2936</v>
      </c>
      <c r="H1074" s="28">
        <v>41153</v>
      </c>
      <c r="I1074" s="29">
        <v>0</v>
      </c>
      <c r="J1074" s="28" t="s">
        <v>3241</v>
      </c>
    </row>
    <row r="1075" spans="1:10" x14ac:dyDescent="0.3">
      <c r="A1075" s="26">
        <v>2012</v>
      </c>
      <c r="B1075" s="27" t="s">
        <v>3119</v>
      </c>
      <c r="C1075" s="27" t="s">
        <v>3120</v>
      </c>
      <c r="D1075" s="27" t="s">
        <v>3119</v>
      </c>
      <c r="E1075" s="27" t="s">
        <v>6117</v>
      </c>
      <c r="F1075" s="27" t="s">
        <v>3034</v>
      </c>
      <c r="G1075" s="27" t="s">
        <v>2840</v>
      </c>
      <c r="H1075" s="28">
        <v>41153</v>
      </c>
      <c r="I1075" s="29">
        <v>6.6073069999999996</v>
      </c>
      <c r="J1075" s="28" t="s">
        <v>3241</v>
      </c>
    </row>
    <row r="1076" spans="1:10" x14ac:dyDescent="0.3">
      <c r="A1076" s="26">
        <v>2012</v>
      </c>
      <c r="B1076" s="27" t="s">
        <v>3121</v>
      </c>
      <c r="C1076" s="27" t="s">
        <v>3122</v>
      </c>
      <c r="D1076" s="27" t="s">
        <v>3121</v>
      </c>
      <c r="E1076" s="27" t="s">
        <v>6117</v>
      </c>
      <c r="F1076" s="27" t="s">
        <v>2825</v>
      </c>
      <c r="G1076" s="27" t="s">
        <v>2850</v>
      </c>
      <c r="H1076" s="28">
        <v>41153</v>
      </c>
      <c r="I1076" s="29">
        <v>13.590467</v>
      </c>
      <c r="J1076" s="28" t="s">
        <v>3241</v>
      </c>
    </row>
    <row r="1077" spans="1:10" x14ac:dyDescent="0.3">
      <c r="A1077" s="26">
        <v>2012</v>
      </c>
      <c r="B1077" s="27" t="s">
        <v>3022</v>
      </c>
      <c r="C1077" s="27" t="s">
        <v>3023</v>
      </c>
      <c r="D1077" s="27" t="s">
        <v>3024</v>
      </c>
      <c r="E1077" s="27" t="s">
        <v>3025</v>
      </c>
      <c r="F1077" s="27" t="s">
        <v>3026</v>
      </c>
      <c r="G1077" s="27" t="s">
        <v>2788</v>
      </c>
      <c r="H1077" s="28">
        <v>41183</v>
      </c>
      <c r="I1077" s="29">
        <v>0</v>
      </c>
      <c r="J1077" s="28" t="s">
        <v>3241</v>
      </c>
    </row>
    <row r="1078" spans="1:10" x14ac:dyDescent="0.3">
      <c r="A1078" s="26">
        <v>2012</v>
      </c>
      <c r="B1078" s="27" t="s">
        <v>3022</v>
      </c>
      <c r="C1078" s="27" t="s">
        <v>3023</v>
      </c>
      <c r="D1078" s="27" t="s">
        <v>3027</v>
      </c>
      <c r="E1078" s="27" t="s">
        <v>3025</v>
      </c>
      <c r="F1078" s="27" t="s">
        <v>3026</v>
      </c>
      <c r="G1078" s="27" t="s">
        <v>2788</v>
      </c>
      <c r="H1078" s="28">
        <v>41183</v>
      </c>
      <c r="I1078" s="29">
        <v>0.13014845087000002</v>
      </c>
      <c r="J1078" s="28" t="s">
        <v>3241</v>
      </c>
    </row>
    <row r="1079" spans="1:10" x14ac:dyDescent="0.3">
      <c r="A1079" s="26">
        <v>2012</v>
      </c>
      <c r="B1079" s="27" t="s">
        <v>3028</v>
      </c>
      <c r="C1079" s="27" t="s">
        <v>3029</v>
      </c>
      <c r="D1079" s="27" t="s">
        <v>3028</v>
      </c>
      <c r="E1079" s="27" t="s">
        <v>6117</v>
      </c>
      <c r="F1079" s="27" t="s">
        <v>3030</v>
      </c>
      <c r="G1079" s="27" t="s">
        <v>2812</v>
      </c>
      <c r="H1079" s="28">
        <v>41183</v>
      </c>
      <c r="I1079" s="29">
        <v>8.7561050000000016</v>
      </c>
      <c r="J1079" s="28" t="s">
        <v>3241</v>
      </c>
    </row>
    <row r="1080" spans="1:10" x14ac:dyDescent="0.3">
      <c r="A1080" s="26">
        <v>2012</v>
      </c>
      <c r="B1080" s="27" t="s">
        <v>3031</v>
      </c>
      <c r="C1080" s="27" t="s">
        <v>3032</v>
      </c>
      <c r="D1080" s="27" t="s">
        <v>3031</v>
      </c>
      <c r="E1080" s="27" t="s">
        <v>3033</v>
      </c>
      <c r="F1080" s="27" t="s">
        <v>3034</v>
      </c>
      <c r="G1080" s="27" t="s">
        <v>2821</v>
      </c>
      <c r="H1080" s="28">
        <v>41183</v>
      </c>
      <c r="I1080" s="29">
        <v>5.9284580000000009</v>
      </c>
      <c r="J1080" s="28" t="s">
        <v>3241</v>
      </c>
    </row>
    <row r="1081" spans="1:10" x14ac:dyDescent="0.3">
      <c r="A1081" s="26">
        <v>2012</v>
      </c>
      <c r="B1081" s="27" t="s">
        <v>3035</v>
      </c>
      <c r="C1081" s="27" t="s">
        <v>3036</v>
      </c>
      <c r="D1081" s="27" t="s">
        <v>3035</v>
      </c>
      <c r="E1081" s="27" t="s">
        <v>6117</v>
      </c>
      <c r="F1081" s="27" t="s">
        <v>2825</v>
      </c>
      <c r="G1081" s="27" t="s">
        <v>2826</v>
      </c>
      <c r="H1081" s="28">
        <v>41183</v>
      </c>
      <c r="I1081" s="29">
        <v>0</v>
      </c>
      <c r="J1081" s="28" t="s">
        <v>3241</v>
      </c>
    </row>
    <row r="1082" spans="1:10" x14ac:dyDescent="0.3">
      <c r="A1082" s="26">
        <v>2012</v>
      </c>
      <c r="B1082" s="27" t="s">
        <v>3037</v>
      </c>
      <c r="C1082" s="27" t="s">
        <v>3038</v>
      </c>
      <c r="D1082" s="27" t="s">
        <v>3037</v>
      </c>
      <c r="E1082" s="27" t="s">
        <v>6117</v>
      </c>
      <c r="F1082" s="27" t="s">
        <v>3034</v>
      </c>
      <c r="G1082" s="27" t="s">
        <v>2999</v>
      </c>
      <c r="H1082" s="28">
        <v>41183</v>
      </c>
      <c r="I1082" s="29">
        <v>3.9724369999999998</v>
      </c>
      <c r="J1082" s="28" t="s">
        <v>3241</v>
      </c>
    </row>
    <row r="1083" spans="1:10" x14ac:dyDescent="0.3">
      <c r="A1083" s="26">
        <v>2012</v>
      </c>
      <c r="B1083" s="27" t="s">
        <v>3039</v>
      </c>
      <c r="C1083" s="27" t="s">
        <v>3040</v>
      </c>
      <c r="D1083" s="27" t="s">
        <v>3039</v>
      </c>
      <c r="E1083" s="27" t="s">
        <v>6117</v>
      </c>
      <c r="F1083" s="27" t="s">
        <v>2815</v>
      </c>
      <c r="G1083" s="27" t="s">
        <v>2816</v>
      </c>
      <c r="H1083" s="28">
        <v>41183</v>
      </c>
      <c r="I1083" s="29">
        <v>0.97775900000000016</v>
      </c>
      <c r="J1083" s="28" t="s">
        <v>3241</v>
      </c>
    </row>
    <row r="1084" spans="1:10" x14ac:dyDescent="0.3">
      <c r="A1084" s="26">
        <v>2012</v>
      </c>
      <c r="B1084" s="27" t="s">
        <v>3041</v>
      </c>
      <c r="C1084" s="27" t="s">
        <v>3042</v>
      </c>
      <c r="D1084" s="27" t="s">
        <v>3041</v>
      </c>
      <c r="E1084" s="27" t="s">
        <v>6117</v>
      </c>
      <c r="F1084" s="27" t="s">
        <v>2825</v>
      </c>
      <c r="G1084" s="27" t="s">
        <v>2826</v>
      </c>
      <c r="H1084" s="28">
        <v>41183</v>
      </c>
      <c r="I1084" s="29">
        <v>6.9102969999999999</v>
      </c>
      <c r="J1084" s="28" t="s">
        <v>3241</v>
      </c>
    </row>
    <row r="1085" spans="1:10" x14ac:dyDescent="0.3">
      <c r="A1085" s="26">
        <v>2012</v>
      </c>
      <c r="B1085" s="27" t="s">
        <v>3043</v>
      </c>
      <c r="C1085" s="27" t="s">
        <v>3044</v>
      </c>
      <c r="D1085" s="27" t="s">
        <v>3043</v>
      </c>
      <c r="E1085" s="27" t="s">
        <v>6117</v>
      </c>
      <c r="F1085" s="27" t="s">
        <v>2815</v>
      </c>
      <c r="G1085" s="27" t="s">
        <v>2816</v>
      </c>
      <c r="H1085" s="28">
        <v>41183</v>
      </c>
      <c r="I1085" s="29">
        <v>3.9539430000000007</v>
      </c>
      <c r="J1085" s="28" t="s">
        <v>3241</v>
      </c>
    </row>
    <row r="1086" spans="1:10" x14ac:dyDescent="0.3">
      <c r="A1086" s="26">
        <v>2012</v>
      </c>
      <c r="B1086" s="27" t="s">
        <v>3045</v>
      </c>
      <c r="C1086" s="27" t="s">
        <v>3046</v>
      </c>
      <c r="D1086" s="27" t="s">
        <v>3045</v>
      </c>
      <c r="E1086" s="27" t="s">
        <v>6117</v>
      </c>
      <c r="F1086" s="27" t="s">
        <v>2815</v>
      </c>
      <c r="G1086" s="27" t="s">
        <v>2816</v>
      </c>
      <c r="H1086" s="28">
        <v>41183</v>
      </c>
      <c r="I1086" s="29">
        <v>0.23984499999999997</v>
      </c>
      <c r="J1086" s="28" t="s">
        <v>3241</v>
      </c>
    </row>
    <row r="1087" spans="1:10" x14ac:dyDescent="0.3">
      <c r="A1087" s="26">
        <v>2012</v>
      </c>
      <c r="B1087" s="27" t="s">
        <v>3143</v>
      </c>
      <c r="C1087" s="27" t="s">
        <v>3144</v>
      </c>
      <c r="D1087" s="27" t="s">
        <v>3143</v>
      </c>
      <c r="E1087" s="27" t="s">
        <v>6117</v>
      </c>
      <c r="F1087" s="27" t="s">
        <v>3145</v>
      </c>
      <c r="G1087" s="27" t="s">
        <v>2803</v>
      </c>
      <c r="H1087" s="28">
        <v>41183</v>
      </c>
      <c r="I1087" s="29">
        <v>3.4866939999999991</v>
      </c>
      <c r="J1087" s="28" t="s">
        <v>3241</v>
      </c>
    </row>
    <row r="1088" spans="1:10" x14ac:dyDescent="0.3">
      <c r="A1088" s="26">
        <v>2012</v>
      </c>
      <c r="B1088" s="27" t="s">
        <v>3146</v>
      </c>
      <c r="C1088" s="27" t="s">
        <v>3147</v>
      </c>
      <c r="D1088" s="27" t="s">
        <v>3146</v>
      </c>
      <c r="E1088" s="27" t="s">
        <v>6117</v>
      </c>
      <c r="F1088" s="27" t="s">
        <v>3145</v>
      </c>
      <c r="G1088" s="27" t="s">
        <v>2803</v>
      </c>
      <c r="H1088" s="28">
        <v>41183</v>
      </c>
      <c r="I1088" s="29">
        <v>3.0576490000000001</v>
      </c>
      <c r="J1088" s="28" t="s">
        <v>3241</v>
      </c>
    </row>
    <row r="1089" spans="1:10" x14ac:dyDescent="0.3">
      <c r="A1089" s="26">
        <v>2012</v>
      </c>
      <c r="B1089" s="27" t="s">
        <v>3047</v>
      </c>
      <c r="C1089" s="27" t="s">
        <v>3048</v>
      </c>
      <c r="D1089" s="27" t="s">
        <v>3047</v>
      </c>
      <c r="E1089" s="27" t="s">
        <v>6117</v>
      </c>
      <c r="F1089" s="27" t="s">
        <v>2825</v>
      </c>
      <c r="G1089" s="27" t="s">
        <v>2826</v>
      </c>
      <c r="H1089" s="28">
        <v>41183</v>
      </c>
      <c r="I1089" s="29">
        <v>2.4676830000000001</v>
      </c>
      <c r="J1089" s="28" t="s">
        <v>3241</v>
      </c>
    </row>
    <row r="1090" spans="1:10" x14ac:dyDescent="0.3">
      <c r="A1090" s="26">
        <v>2012</v>
      </c>
      <c r="B1090" s="27" t="s">
        <v>3049</v>
      </c>
      <c r="C1090" s="27" t="s">
        <v>3050</v>
      </c>
      <c r="D1090" s="27" t="s">
        <v>3049</v>
      </c>
      <c r="E1090" s="27" t="s">
        <v>6117</v>
      </c>
      <c r="F1090" s="27" t="s">
        <v>2825</v>
      </c>
      <c r="G1090" s="27" t="s">
        <v>2850</v>
      </c>
      <c r="H1090" s="28">
        <v>41183</v>
      </c>
      <c r="I1090" s="29">
        <v>2.7819470000000002</v>
      </c>
      <c r="J1090" s="28" t="s">
        <v>3241</v>
      </c>
    </row>
    <row r="1091" spans="1:10" x14ac:dyDescent="0.3">
      <c r="A1091" s="26">
        <v>2012</v>
      </c>
      <c r="B1091" s="27" t="s">
        <v>3051</v>
      </c>
      <c r="C1091" s="27" t="s">
        <v>3051</v>
      </c>
      <c r="D1091" s="27" t="s">
        <v>3051</v>
      </c>
      <c r="E1091" s="27" t="s">
        <v>6118</v>
      </c>
      <c r="F1091" s="27" t="s">
        <v>3051</v>
      </c>
      <c r="G1091" s="27" t="s">
        <v>3051</v>
      </c>
      <c r="H1091" s="28">
        <v>41183</v>
      </c>
      <c r="I1091" s="29">
        <v>9621.3949400000001</v>
      </c>
      <c r="J1091" s="28" t="s">
        <v>3241</v>
      </c>
    </row>
    <row r="1092" spans="1:10" x14ac:dyDescent="0.3">
      <c r="A1092" s="26">
        <v>2012</v>
      </c>
      <c r="B1092" s="27" t="s">
        <v>3052</v>
      </c>
      <c r="C1092" s="27" t="s">
        <v>3053</v>
      </c>
      <c r="D1092" s="27" t="s">
        <v>3052</v>
      </c>
      <c r="E1092" s="27" t="s">
        <v>3033</v>
      </c>
      <c r="F1092" s="27" t="s">
        <v>2807</v>
      </c>
      <c r="G1092" s="27" t="s">
        <v>2812</v>
      </c>
      <c r="H1092" s="28">
        <v>41183</v>
      </c>
      <c r="I1092" s="29">
        <v>2.1070170000000004</v>
      </c>
      <c r="J1092" s="28" t="s">
        <v>3241</v>
      </c>
    </row>
    <row r="1093" spans="1:10" x14ac:dyDescent="0.3">
      <c r="A1093" s="26">
        <v>2012</v>
      </c>
      <c r="B1093" s="27" t="s">
        <v>3162</v>
      </c>
      <c r="C1093" s="27" t="s">
        <v>3163</v>
      </c>
      <c r="D1093" s="27" t="s">
        <v>3164</v>
      </c>
      <c r="E1093" s="27" t="s">
        <v>3025</v>
      </c>
      <c r="F1093" s="27" t="s">
        <v>3087</v>
      </c>
      <c r="G1093" s="27" t="s">
        <v>2788</v>
      </c>
      <c r="H1093" s="28">
        <v>41183</v>
      </c>
      <c r="I1093" s="29">
        <v>0</v>
      </c>
      <c r="J1093" s="28" t="s">
        <v>3241</v>
      </c>
    </row>
    <row r="1094" spans="1:10" x14ac:dyDescent="0.3">
      <c r="A1094" s="26">
        <v>2012</v>
      </c>
      <c r="B1094" s="27" t="s">
        <v>3162</v>
      </c>
      <c r="C1094" s="27" t="s">
        <v>3163</v>
      </c>
      <c r="D1094" s="27" t="s">
        <v>3165</v>
      </c>
      <c r="E1094" s="27" t="s">
        <v>3025</v>
      </c>
      <c r="F1094" s="27" t="s">
        <v>3087</v>
      </c>
      <c r="G1094" s="27" t="s">
        <v>2788</v>
      </c>
      <c r="H1094" s="28">
        <v>41183</v>
      </c>
      <c r="I1094" s="29">
        <v>0</v>
      </c>
      <c r="J1094" s="28" t="s">
        <v>3241</v>
      </c>
    </row>
    <row r="1095" spans="1:10" x14ac:dyDescent="0.3">
      <c r="A1095" s="26">
        <v>2012</v>
      </c>
      <c r="B1095" s="27" t="s">
        <v>3054</v>
      </c>
      <c r="C1095" s="27" t="s">
        <v>3055</v>
      </c>
      <c r="D1095" s="27" t="s">
        <v>3054</v>
      </c>
      <c r="E1095" s="27" t="s">
        <v>6117</v>
      </c>
      <c r="F1095" s="27" t="s">
        <v>3034</v>
      </c>
      <c r="G1095" s="27" t="s">
        <v>2999</v>
      </c>
      <c r="H1095" s="28">
        <v>41183</v>
      </c>
      <c r="I1095" s="29">
        <v>5.4086989999999986</v>
      </c>
      <c r="J1095" s="28" t="s">
        <v>3241</v>
      </c>
    </row>
    <row r="1096" spans="1:10" x14ac:dyDescent="0.3">
      <c r="A1096" s="26">
        <v>2012</v>
      </c>
      <c r="B1096" s="27" t="s">
        <v>3056</v>
      </c>
      <c r="C1096" s="27" t="s">
        <v>3057</v>
      </c>
      <c r="D1096" s="27" t="s">
        <v>3056</v>
      </c>
      <c r="E1096" s="27" t="s">
        <v>6117</v>
      </c>
      <c r="F1096" s="27" t="s">
        <v>2825</v>
      </c>
      <c r="G1096" s="27" t="s">
        <v>2826</v>
      </c>
      <c r="H1096" s="28">
        <v>41183</v>
      </c>
      <c r="I1096" s="29">
        <v>3.81724</v>
      </c>
      <c r="J1096" s="28" t="s">
        <v>3241</v>
      </c>
    </row>
    <row r="1097" spans="1:10" x14ac:dyDescent="0.3">
      <c r="A1097" s="26">
        <v>2012</v>
      </c>
      <c r="B1097" s="27" t="s">
        <v>3058</v>
      </c>
      <c r="C1097" s="27" t="s">
        <v>3059</v>
      </c>
      <c r="D1097" s="27" t="s">
        <v>3058</v>
      </c>
      <c r="E1097" s="27" t="s">
        <v>6117</v>
      </c>
      <c r="F1097" s="27" t="s">
        <v>2815</v>
      </c>
      <c r="G1097" s="27" t="s">
        <v>2816</v>
      </c>
      <c r="H1097" s="28">
        <v>41183</v>
      </c>
      <c r="I1097" s="29">
        <v>3.9917829999999999</v>
      </c>
      <c r="J1097" s="28" t="s">
        <v>3241</v>
      </c>
    </row>
    <row r="1098" spans="1:10" x14ac:dyDescent="0.3">
      <c r="A1098" s="26">
        <v>2012</v>
      </c>
      <c r="B1098" s="27" t="s">
        <v>3152</v>
      </c>
      <c r="C1098" s="27" t="s">
        <v>3153</v>
      </c>
      <c r="D1098" s="27" t="s">
        <v>3152</v>
      </c>
      <c r="E1098" s="27" t="s">
        <v>3111</v>
      </c>
      <c r="F1098" s="27" t="s">
        <v>2825</v>
      </c>
      <c r="G1098" s="27" t="s">
        <v>2850</v>
      </c>
      <c r="H1098" s="28">
        <v>41183</v>
      </c>
      <c r="I1098" s="29">
        <v>0.29281799999999991</v>
      </c>
      <c r="J1098" s="28" t="s">
        <v>3241</v>
      </c>
    </row>
    <row r="1099" spans="1:10" x14ac:dyDescent="0.3">
      <c r="A1099" s="26">
        <v>2012</v>
      </c>
      <c r="B1099" s="27" t="s">
        <v>3154</v>
      </c>
      <c r="C1099" s="27" t="s">
        <v>3155</v>
      </c>
      <c r="D1099" s="27" t="s">
        <v>3154</v>
      </c>
      <c r="E1099" s="27" t="s">
        <v>3111</v>
      </c>
      <c r="F1099" s="27" t="s">
        <v>2825</v>
      </c>
      <c r="G1099" s="27" t="s">
        <v>2850</v>
      </c>
      <c r="H1099" s="28">
        <v>41183</v>
      </c>
      <c r="I1099" s="29">
        <v>0.54655100000000001</v>
      </c>
      <c r="J1099" s="28" t="s">
        <v>3241</v>
      </c>
    </row>
    <row r="1100" spans="1:10" x14ac:dyDescent="0.3">
      <c r="A1100" s="26">
        <v>2012</v>
      </c>
      <c r="B1100" s="27" t="s">
        <v>3156</v>
      </c>
      <c r="C1100" s="27" t="s">
        <v>3157</v>
      </c>
      <c r="D1100" s="27" t="s">
        <v>3156</v>
      </c>
      <c r="E1100" s="27" t="s">
        <v>3111</v>
      </c>
      <c r="F1100" s="27" t="s">
        <v>2825</v>
      </c>
      <c r="G1100" s="27" t="s">
        <v>2850</v>
      </c>
      <c r="H1100" s="28">
        <v>41183</v>
      </c>
      <c r="I1100" s="29">
        <v>0</v>
      </c>
      <c r="J1100" s="28" t="s">
        <v>3241</v>
      </c>
    </row>
    <row r="1101" spans="1:10" x14ac:dyDescent="0.3">
      <c r="A1101" s="26">
        <v>2012</v>
      </c>
      <c r="B1101" s="27" t="s">
        <v>3060</v>
      </c>
      <c r="C1101" s="27" t="s">
        <v>3061</v>
      </c>
      <c r="D1101" s="27" t="s">
        <v>3062</v>
      </c>
      <c r="E1101" s="27" t="s">
        <v>3063</v>
      </c>
      <c r="F1101" s="27" t="s">
        <v>3034</v>
      </c>
      <c r="G1101" s="27" t="s">
        <v>2999</v>
      </c>
      <c r="H1101" s="28">
        <v>41183</v>
      </c>
      <c r="I1101" s="29">
        <v>5.0000000000000001E-3</v>
      </c>
      <c r="J1101" s="28" t="s">
        <v>3241</v>
      </c>
    </row>
    <row r="1102" spans="1:10" x14ac:dyDescent="0.3">
      <c r="A1102" s="26">
        <v>2012</v>
      </c>
      <c r="B1102" s="27" t="s">
        <v>3064</v>
      </c>
      <c r="C1102" s="27" t="s">
        <v>3065</v>
      </c>
      <c r="D1102" s="27" t="s">
        <v>3066</v>
      </c>
      <c r="E1102" s="27" t="s">
        <v>3025</v>
      </c>
      <c r="F1102" s="27" t="s">
        <v>2825</v>
      </c>
      <c r="G1102" s="27" t="s">
        <v>2826</v>
      </c>
      <c r="H1102" s="28">
        <v>41183</v>
      </c>
      <c r="I1102" s="29">
        <v>0</v>
      </c>
      <c r="J1102" s="28" t="s">
        <v>3241</v>
      </c>
    </row>
    <row r="1103" spans="1:10" x14ac:dyDescent="0.3">
      <c r="A1103" s="26">
        <v>2012</v>
      </c>
      <c r="B1103" s="27" t="s">
        <v>3064</v>
      </c>
      <c r="C1103" s="27" t="s">
        <v>3065</v>
      </c>
      <c r="D1103" s="27" t="s">
        <v>3067</v>
      </c>
      <c r="E1103" s="27" t="s">
        <v>3025</v>
      </c>
      <c r="F1103" s="27" t="s">
        <v>2825</v>
      </c>
      <c r="G1103" s="27" t="s">
        <v>2826</v>
      </c>
      <c r="H1103" s="28">
        <v>41183</v>
      </c>
      <c r="I1103" s="29">
        <v>0</v>
      </c>
      <c r="J1103" s="28" t="s">
        <v>3241</v>
      </c>
    </row>
    <row r="1104" spans="1:10" x14ac:dyDescent="0.3">
      <c r="A1104" s="26">
        <v>2012</v>
      </c>
      <c r="B1104" s="27" t="s">
        <v>3068</v>
      </c>
      <c r="C1104" s="27" t="s">
        <v>3069</v>
      </c>
      <c r="D1104" s="27" t="s">
        <v>3068</v>
      </c>
      <c r="E1104" s="27" t="s">
        <v>6117</v>
      </c>
      <c r="F1104" s="27" t="s">
        <v>3034</v>
      </c>
      <c r="G1104" s="27" t="s">
        <v>2923</v>
      </c>
      <c r="H1104" s="28">
        <v>41183</v>
      </c>
      <c r="I1104" s="29">
        <v>8.6536519999999975</v>
      </c>
      <c r="J1104" s="28" t="s">
        <v>3241</v>
      </c>
    </row>
    <row r="1105" spans="1:10" x14ac:dyDescent="0.3">
      <c r="A1105" s="26">
        <v>2012</v>
      </c>
      <c r="B1105" s="27" t="s">
        <v>3070</v>
      </c>
      <c r="C1105" s="27" t="s">
        <v>3071</v>
      </c>
      <c r="D1105" s="27" t="s">
        <v>3070</v>
      </c>
      <c r="E1105" s="27" t="s">
        <v>6117</v>
      </c>
      <c r="F1105" s="27" t="s">
        <v>2815</v>
      </c>
      <c r="G1105" s="27" t="s">
        <v>2816</v>
      </c>
      <c r="H1105" s="28">
        <v>41183</v>
      </c>
      <c r="I1105" s="29">
        <v>0</v>
      </c>
      <c r="J1105" s="28" t="s">
        <v>3241</v>
      </c>
    </row>
    <row r="1106" spans="1:10" x14ac:dyDescent="0.3">
      <c r="A1106" s="26">
        <v>2012</v>
      </c>
      <c r="B1106" s="27" t="s">
        <v>3072</v>
      </c>
      <c r="C1106" s="27" t="s">
        <v>3073</v>
      </c>
      <c r="D1106" s="27" t="s">
        <v>3072</v>
      </c>
      <c r="E1106" s="27" t="s">
        <v>6117</v>
      </c>
      <c r="F1106" s="27" t="s">
        <v>3034</v>
      </c>
      <c r="G1106" s="27" t="s">
        <v>3074</v>
      </c>
      <c r="H1106" s="28">
        <v>41183</v>
      </c>
      <c r="I1106" s="29">
        <v>1.2114800000000001</v>
      </c>
      <c r="J1106" s="28" t="s">
        <v>3241</v>
      </c>
    </row>
    <row r="1107" spans="1:10" x14ac:dyDescent="0.3">
      <c r="A1107" s="26">
        <v>2012</v>
      </c>
      <c r="B1107" s="27" t="s">
        <v>3075</v>
      </c>
      <c r="C1107" s="27" t="s">
        <v>3076</v>
      </c>
      <c r="D1107" s="27" t="s">
        <v>3075</v>
      </c>
      <c r="E1107" s="27" t="s">
        <v>6117</v>
      </c>
      <c r="F1107" s="27" t="s">
        <v>2815</v>
      </c>
      <c r="G1107" s="27" t="s">
        <v>2816</v>
      </c>
      <c r="H1107" s="28">
        <v>41183</v>
      </c>
      <c r="I1107" s="29">
        <v>2.1696529999999998</v>
      </c>
      <c r="J1107" s="28" t="s">
        <v>3241</v>
      </c>
    </row>
    <row r="1108" spans="1:10" x14ac:dyDescent="0.3">
      <c r="A1108" s="26">
        <v>2012</v>
      </c>
      <c r="B1108" s="27" t="s">
        <v>3077</v>
      </c>
      <c r="C1108" s="27" t="s">
        <v>3078</v>
      </c>
      <c r="D1108" s="27" t="s">
        <v>3077</v>
      </c>
      <c r="E1108" s="27" t="s">
        <v>3033</v>
      </c>
      <c r="F1108" s="27" t="s">
        <v>2788</v>
      </c>
      <c r="G1108" s="27" t="s">
        <v>2788</v>
      </c>
      <c r="H1108" s="28">
        <v>41183</v>
      </c>
      <c r="I1108" s="29">
        <v>3.0284000000000005E-2</v>
      </c>
      <c r="J1108" s="28" t="s">
        <v>3241</v>
      </c>
    </row>
    <row r="1109" spans="1:10" x14ac:dyDescent="0.3">
      <c r="A1109" s="26">
        <v>2012</v>
      </c>
      <c r="B1109" s="27" t="s">
        <v>3079</v>
      </c>
      <c r="C1109" s="27" t="s">
        <v>3080</v>
      </c>
      <c r="D1109" s="27" t="s">
        <v>3081</v>
      </c>
      <c r="E1109" s="27" t="s">
        <v>3063</v>
      </c>
      <c r="F1109" s="27" t="s">
        <v>2788</v>
      </c>
      <c r="G1109" s="27" t="s">
        <v>2788</v>
      </c>
      <c r="H1109" s="28">
        <v>41183</v>
      </c>
      <c r="I1109" s="29">
        <v>9.77E-4</v>
      </c>
      <c r="J1109" s="28" t="s">
        <v>3241</v>
      </c>
    </row>
    <row r="1110" spans="1:10" x14ac:dyDescent="0.3">
      <c r="A1110" s="26">
        <v>2012</v>
      </c>
      <c r="B1110" s="27" t="s">
        <v>3082</v>
      </c>
      <c r="C1110" s="27" t="s">
        <v>3083</v>
      </c>
      <c r="D1110" s="27" t="s">
        <v>3082</v>
      </c>
      <c r="E1110" s="27" t="s">
        <v>6117</v>
      </c>
      <c r="F1110" s="27" t="s">
        <v>2825</v>
      </c>
      <c r="G1110" s="27" t="s">
        <v>2826</v>
      </c>
      <c r="H1110" s="28">
        <v>41183</v>
      </c>
      <c r="I1110" s="29">
        <v>8.0707880000000021</v>
      </c>
      <c r="J1110" s="28" t="s">
        <v>3241</v>
      </c>
    </row>
    <row r="1111" spans="1:10" x14ac:dyDescent="0.3">
      <c r="A1111" s="26">
        <v>2012</v>
      </c>
      <c r="B1111" s="27" t="s">
        <v>3084</v>
      </c>
      <c r="C1111" s="27" t="s">
        <v>3085</v>
      </c>
      <c r="D1111" s="27" t="s">
        <v>3086</v>
      </c>
      <c r="E1111" s="27" t="s">
        <v>3025</v>
      </c>
      <c r="F1111" s="27" t="s">
        <v>3087</v>
      </c>
      <c r="G1111" s="27" t="s">
        <v>2788</v>
      </c>
      <c r="H1111" s="28">
        <v>41183</v>
      </c>
      <c r="I1111" s="29">
        <v>0</v>
      </c>
      <c r="J1111" s="28" t="s">
        <v>3241</v>
      </c>
    </row>
    <row r="1112" spans="1:10" x14ac:dyDescent="0.3">
      <c r="A1112" s="26">
        <v>2012</v>
      </c>
      <c r="B1112" s="27" t="s">
        <v>3084</v>
      </c>
      <c r="C1112" s="27" t="s">
        <v>3085</v>
      </c>
      <c r="D1112" s="27" t="s">
        <v>3088</v>
      </c>
      <c r="E1112" s="27" t="s">
        <v>3025</v>
      </c>
      <c r="F1112" s="27" t="s">
        <v>3087</v>
      </c>
      <c r="G1112" s="27" t="s">
        <v>2788</v>
      </c>
      <c r="H1112" s="28">
        <v>41183</v>
      </c>
      <c r="I1112" s="29">
        <v>0</v>
      </c>
      <c r="J1112" s="28" t="s">
        <v>3241</v>
      </c>
    </row>
    <row r="1113" spans="1:10" x14ac:dyDescent="0.3">
      <c r="A1113" s="26">
        <v>2012</v>
      </c>
      <c r="B1113" s="27" t="s">
        <v>3089</v>
      </c>
      <c r="C1113" s="27" t="s">
        <v>3090</v>
      </c>
      <c r="D1113" s="27" t="s">
        <v>3089</v>
      </c>
      <c r="E1113" s="27" t="s">
        <v>6117</v>
      </c>
      <c r="F1113" s="27" t="s">
        <v>2815</v>
      </c>
      <c r="G1113" s="27" t="s">
        <v>2816</v>
      </c>
      <c r="H1113" s="28">
        <v>41183</v>
      </c>
      <c r="I1113" s="29">
        <v>3.1363489999999992</v>
      </c>
      <c r="J1113" s="28" t="s">
        <v>3241</v>
      </c>
    </row>
    <row r="1114" spans="1:10" x14ac:dyDescent="0.3">
      <c r="A1114" s="26">
        <v>2012</v>
      </c>
      <c r="B1114" s="27" t="s">
        <v>3136</v>
      </c>
      <c r="C1114" s="27" t="s">
        <v>3137</v>
      </c>
      <c r="D1114" s="27" t="s">
        <v>3138</v>
      </c>
      <c r="E1114" s="27" t="s">
        <v>3025</v>
      </c>
      <c r="F1114" s="27" t="s">
        <v>3087</v>
      </c>
      <c r="G1114" s="27" t="s">
        <v>2788</v>
      </c>
      <c r="H1114" s="28">
        <v>41183</v>
      </c>
      <c r="I1114" s="29">
        <v>0</v>
      </c>
      <c r="J1114" s="28" t="s">
        <v>3241</v>
      </c>
    </row>
    <row r="1115" spans="1:10" x14ac:dyDescent="0.3">
      <c r="A1115" s="26">
        <v>2012</v>
      </c>
      <c r="B1115" s="27" t="s">
        <v>3136</v>
      </c>
      <c r="C1115" s="27" t="s">
        <v>3137</v>
      </c>
      <c r="D1115" s="27" t="s">
        <v>3139</v>
      </c>
      <c r="E1115" s="27" t="s">
        <v>3025</v>
      </c>
      <c r="F1115" s="27" t="s">
        <v>3087</v>
      </c>
      <c r="G1115" s="27" t="s">
        <v>2788</v>
      </c>
      <c r="H1115" s="28">
        <v>41183</v>
      </c>
      <c r="I1115" s="29">
        <v>0</v>
      </c>
      <c r="J1115" s="28" t="s">
        <v>3241</v>
      </c>
    </row>
    <row r="1116" spans="1:10" x14ac:dyDescent="0.3">
      <c r="A1116" s="26">
        <v>2012</v>
      </c>
      <c r="B1116" s="27" t="s">
        <v>3091</v>
      </c>
      <c r="C1116" s="27" t="s">
        <v>3092</v>
      </c>
      <c r="D1116" s="27" t="s">
        <v>3093</v>
      </c>
      <c r="E1116" s="27" t="s">
        <v>3063</v>
      </c>
      <c r="F1116" s="27" t="s">
        <v>3094</v>
      </c>
      <c r="G1116" s="27" t="s">
        <v>2965</v>
      </c>
      <c r="H1116" s="28">
        <v>41183</v>
      </c>
      <c r="I1116" s="29">
        <v>7.3101249999999993</v>
      </c>
      <c r="J1116" s="28" t="s">
        <v>3241</v>
      </c>
    </row>
    <row r="1117" spans="1:10" x14ac:dyDescent="0.3">
      <c r="A1117" s="26">
        <v>2012</v>
      </c>
      <c r="B1117" s="27" t="s">
        <v>3095</v>
      </c>
      <c r="C1117" s="27" t="s">
        <v>3096</v>
      </c>
      <c r="D1117" s="27" t="s">
        <v>3095</v>
      </c>
      <c r="E1117" s="27" t="s">
        <v>6117</v>
      </c>
      <c r="F1117" s="27" t="s">
        <v>3034</v>
      </c>
      <c r="G1117" s="27" t="s">
        <v>2999</v>
      </c>
      <c r="H1117" s="28">
        <v>41183</v>
      </c>
      <c r="I1117" s="29">
        <v>2.1453749999999996</v>
      </c>
      <c r="J1117" s="28" t="s">
        <v>3241</v>
      </c>
    </row>
    <row r="1118" spans="1:10" x14ac:dyDescent="0.3">
      <c r="A1118" s="26">
        <v>2012</v>
      </c>
      <c r="B1118" s="27" t="s">
        <v>3097</v>
      </c>
      <c r="C1118" s="27" t="s">
        <v>3098</v>
      </c>
      <c r="D1118" s="27" t="s">
        <v>3097</v>
      </c>
      <c r="E1118" s="27" t="s">
        <v>6117</v>
      </c>
      <c r="F1118" s="27" t="s">
        <v>2825</v>
      </c>
      <c r="G1118" s="27" t="s">
        <v>2850</v>
      </c>
      <c r="H1118" s="28">
        <v>41183</v>
      </c>
      <c r="I1118" s="29">
        <v>7.0686630000000283</v>
      </c>
      <c r="J1118" s="28" t="s">
        <v>3241</v>
      </c>
    </row>
    <row r="1119" spans="1:10" x14ac:dyDescent="0.3">
      <c r="A1119" s="26">
        <v>2012</v>
      </c>
      <c r="B1119" s="27" t="s">
        <v>3132</v>
      </c>
      <c r="C1119" s="27" t="s">
        <v>3133</v>
      </c>
      <c r="D1119" s="27" t="s">
        <v>3132</v>
      </c>
      <c r="E1119" s="27" t="s">
        <v>3033</v>
      </c>
      <c r="F1119" s="27" t="s">
        <v>2807</v>
      </c>
      <c r="G1119" s="27" t="s">
        <v>2812</v>
      </c>
      <c r="H1119" s="28">
        <v>41183</v>
      </c>
      <c r="I1119" s="29">
        <v>11.156574000000003</v>
      </c>
      <c r="J1119" s="28" t="s">
        <v>3241</v>
      </c>
    </row>
    <row r="1120" spans="1:10" x14ac:dyDescent="0.3">
      <c r="A1120" s="26">
        <v>2012</v>
      </c>
      <c r="B1120" s="27" t="s">
        <v>3134</v>
      </c>
      <c r="C1120" s="27" t="s">
        <v>3135</v>
      </c>
      <c r="D1120" s="27" t="s">
        <v>3134</v>
      </c>
      <c r="E1120" s="27" t="s">
        <v>3033</v>
      </c>
      <c r="F1120" s="27" t="s">
        <v>2807</v>
      </c>
      <c r="G1120" s="27" t="s">
        <v>2812</v>
      </c>
      <c r="H1120" s="28">
        <v>41183</v>
      </c>
      <c r="I1120" s="29">
        <v>6.832357</v>
      </c>
      <c r="J1120" s="28" t="s">
        <v>3241</v>
      </c>
    </row>
    <row r="1121" spans="1:10" x14ac:dyDescent="0.3">
      <c r="A1121" s="26">
        <v>2012</v>
      </c>
      <c r="B1121" s="27" t="s">
        <v>3099</v>
      </c>
      <c r="C1121" s="27" t="s">
        <v>3100</v>
      </c>
      <c r="D1121" s="27" t="s">
        <v>3099</v>
      </c>
      <c r="E1121" s="27" t="s">
        <v>6117</v>
      </c>
      <c r="F1121" s="27" t="s">
        <v>2815</v>
      </c>
      <c r="G1121" s="27" t="s">
        <v>2816</v>
      </c>
      <c r="H1121" s="28">
        <v>41183</v>
      </c>
      <c r="I1121" s="29">
        <v>3.4141110000000019</v>
      </c>
      <c r="J1121" s="28" t="s">
        <v>3241</v>
      </c>
    </row>
    <row r="1122" spans="1:10" x14ac:dyDescent="0.3">
      <c r="A1122" s="26">
        <v>2012</v>
      </c>
      <c r="B1122" s="27" t="s">
        <v>3101</v>
      </c>
      <c r="C1122" s="27" t="s">
        <v>3102</v>
      </c>
      <c r="D1122" s="27" t="s">
        <v>3101</v>
      </c>
      <c r="E1122" s="27" t="s">
        <v>6117</v>
      </c>
      <c r="F1122" s="27" t="s">
        <v>3034</v>
      </c>
      <c r="G1122" s="27" t="s">
        <v>3074</v>
      </c>
      <c r="H1122" s="28">
        <v>41183</v>
      </c>
      <c r="I1122" s="29">
        <v>11.446817000000001</v>
      </c>
      <c r="J1122" s="28" t="s">
        <v>3241</v>
      </c>
    </row>
    <row r="1123" spans="1:10" x14ac:dyDescent="0.3">
      <c r="A1123" s="26">
        <v>2012</v>
      </c>
      <c r="B1123" s="27" t="s">
        <v>3148</v>
      </c>
      <c r="C1123" s="27" t="s">
        <v>3149</v>
      </c>
      <c r="D1123" s="27" t="s">
        <v>3148</v>
      </c>
      <c r="E1123" s="27" t="s">
        <v>6117</v>
      </c>
      <c r="F1123" s="27" t="s">
        <v>3145</v>
      </c>
      <c r="G1123" s="27" t="s">
        <v>2803</v>
      </c>
      <c r="H1123" s="28">
        <v>41183</v>
      </c>
      <c r="I1123" s="29">
        <v>2.9010569999999998</v>
      </c>
      <c r="J1123" s="28" t="s">
        <v>3241</v>
      </c>
    </row>
    <row r="1124" spans="1:10" x14ac:dyDescent="0.3">
      <c r="A1124" s="26">
        <v>2012</v>
      </c>
      <c r="B1124" s="27" t="s">
        <v>3103</v>
      </c>
      <c r="C1124" s="27" t="s">
        <v>3104</v>
      </c>
      <c r="D1124" s="27" t="s">
        <v>3103</v>
      </c>
      <c r="E1124" s="27" t="s">
        <v>6117</v>
      </c>
      <c r="F1124" s="27" t="s">
        <v>3034</v>
      </c>
      <c r="G1124" s="27" t="s">
        <v>2923</v>
      </c>
      <c r="H1124" s="28">
        <v>41183</v>
      </c>
      <c r="I1124" s="29">
        <v>1.7766859999999998</v>
      </c>
      <c r="J1124" s="28" t="s">
        <v>3241</v>
      </c>
    </row>
    <row r="1125" spans="1:10" x14ac:dyDescent="0.3">
      <c r="A1125" s="26">
        <v>2012</v>
      </c>
      <c r="B1125" s="27" t="s">
        <v>3150</v>
      </c>
      <c r="C1125" s="27" t="s">
        <v>3151</v>
      </c>
      <c r="D1125" s="27" t="s">
        <v>3150</v>
      </c>
      <c r="E1125" s="27" t="s">
        <v>6117</v>
      </c>
      <c r="F1125" s="27" t="s">
        <v>3142</v>
      </c>
      <c r="G1125" s="27" t="s">
        <v>2850</v>
      </c>
      <c r="H1125" s="28">
        <v>41183</v>
      </c>
      <c r="I1125" s="29">
        <v>0.15567300000000001</v>
      </c>
      <c r="J1125" s="28" t="s">
        <v>3241</v>
      </c>
    </row>
    <row r="1126" spans="1:10" x14ac:dyDescent="0.3">
      <c r="A1126" s="26">
        <v>2012</v>
      </c>
      <c r="B1126" s="27" t="s">
        <v>3105</v>
      </c>
      <c r="C1126" s="27" t="s">
        <v>3106</v>
      </c>
      <c r="D1126" s="27" t="s">
        <v>3105</v>
      </c>
      <c r="E1126" s="27" t="s">
        <v>6117</v>
      </c>
      <c r="F1126" s="27" t="s">
        <v>2798</v>
      </c>
      <c r="G1126" s="27" t="s">
        <v>2803</v>
      </c>
      <c r="H1126" s="28">
        <v>41183</v>
      </c>
      <c r="I1126" s="29">
        <v>1.3007620000000002</v>
      </c>
      <c r="J1126" s="28" t="s">
        <v>3241</v>
      </c>
    </row>
    <row r="1127" spans="1:10" x14ac:dyDescent="0.3">
      <c r="A1127" s="26">
        <v>2012</v>
      </c>
      <c r="B1127" s="27" t="s">
        <v>3123</v>
      </c>
      <c r="C1127" s="27" t="s">
        <v>3124</v>
      </c>
      <c r="D1127" s="27" t="s">
        <v>3166</v>
      </c>
      <c r="E1127" s="27" t="s">
        <v>3025</v>
      </c>
      <c r="F1127" s="27" t="s">
        <v>2825</v>
      </c>
      <c r="G1127" s="27" t="s">
        <v>2850</v>
      </c>
      <c r="H1127" s="28">
        <v>41183</v>
      </c>
      <c r="I1127" s="29">
        <v>0.10402088645</v>
      </c>
      <c r="J1127" s="28" t="s">
        <v>3241</v>
      </c>
    </row>
    <row r="1128" spans="1:10" x14ac:dyDescent="0.3">
      <c r="A1128" s="26">
        <v>2012</v>
      </c>
      <c r="B1128" s="27" t="s">
        <v>3123</v>
      </c>
      <c r="C1128" s="27" t="s">
        <v>3124</v>
      </c>
      <c r="D1128" s="27" t="s">
        <v>3125</v>
      </c>
      <c r="E1128" s="27" t="s">
        <v>3025</v>
      </c>
      <c r="F1128" s="27" t="s">
        <v>2825</v>
      </c>
      <c r="G1128" s="27" t="s">
        <v>2850</v>
      </c>
      <c r="H1128" s="28">
        <v>41183</v>
      </c>
      <c r="I1128" s="29">
        <v>0.12617996453000002</v>
      </c>
      <c r="J1128" s="28" t="s">
        <v>3241</v>
      </c>
    </row>
    <row r="1129" spans="1:10" x14ac:dyDescent="0.3">
      <c r="A1129" s="26">
        <v>2012</v>
      </c>
      <c r="B1129" s="27" t="s">
        <v>3107</v>
      </c>
      <c r="C1129" s="27" t="s">
        <v>3108</v>
      </c>
      <c r="D1129" s="27" t="s">
        <v>3108</v>
      </c>
      <c r="E1129" s="27" t="s">
        <v>6117</v>
      </c>
      <c r="F1129" s="27" t="s">
        <v>3026</v>
      </c>
      <c r="G1129" s="27" t="s">
        <v>2936</v>
      </c>
      <c r="H1129" s="28">
        <v>41183</v>
      </c>
      <c r="I1129" s="29">
        <v>0</v>
      </c>
      <c r="J1129" s="28" t="s">
        <v>3241</v>
      </c>
    </row>
    <row r="1130" spans="1:10" x14ac:dyDescent="0.3">
      <c r="A1130" s="26">
        <v>2012</v>
      </c>
      <c r="B1130" s="27" t="s">
        <v>3140</v>
      </c>
      <c r="C1130" s="27" t="s">
        <v>3141</v>
      </c>
      <c r="D1130" s="27" t="s">
        <v>3140</v>
      </c>
      <c r="E1130" s="27" t="s">
        <v>6117</v>
      </c>
      <c r="F1130" s="27" t="s">
        <v>3142</v>
      </c>
      <c r="G1130" s="27" t="s">
        <v>2850</v>
      </c>
      <c r="H1130" s="28">
        <v>41183</v>
      </c>
      <c r="I1130" s="29">
        <v>2.8995999999999997E-2</v>
      </c>
      <c r="J1130" s="28" t="s">
        <v>3241</v>
      </c>
    </row>
    <row r="1131" spans="1:10" x14ac:dyDescent="0.3">
      <c r="A1131" s="26">
        <v>2012</v>
      </c>
      <c r="B1131" s="27" t="s">
        <v>3109</v>
      </c>
      <c r="C1131" s="27" t="s">
        <v>3110</v>
      </c>
      <c r="D1131" s="27" t="s">
        <v>3109</v>
      </c>
      <c r="E1131" s="27" t="s">
        <v>3111</v>
      </c>
      <c r="F1131" s="27" t="s">
        <v>2825</v>
      </c>
      <c r="G1131" s="27" t="s">
        <v>2850</v>
      </c>
      <c r="H1131" s="28">
        <v>41183</v>
      </c>
      <c r="I1131" s="29">
        <v>0.21527800000000005</v>
      </c>
      <c r="J1131" s="28" t="s">
        <v>3241</v>
      </c>
    </row>
    <row r="1132" spans="1:10" x14ac:dyDescent="0.3">
      <c r="A1132" s="26">
        <v>2012</v>
      </c>
      <c r="B1132" s="27" t="s">
        <v>3158</v>
      </c>
      <c r="C1132" s="27" t="s">
        <v>3159</v>
      </c>
      <c r="D1132" s="27" t="s">
        <v>3160</v>
      </c>
      <c r="E1132" s="27" t="s">
        <v>3161</v>
      </c>
      <c r="F1132" s="27" t="s">
        <v>3087</v>
      </c>
      <c r="G1132" s="27" t="s">
        <v>2788</v>
      </c>
      <c r="H1132" s="28">
        <v>41183</v>
      </c>
      <c r="I1132" s="29">
        <v>3.4849979999999996</v>
      </c>
      <c r="J1132" s="28" t="s">
        <v>3241</v>
      </c>
    </row>
    <row r="1133" spans="1:10" x14ac:dyDescent="0.3">
      <c r="A1133" s="26">
        <v>2012</v>
      </c>
      <c r="B1133" s="27" t="s">
        <v>3112</v>
      </c>
      <c r="C1133" s="27" t="s">
        <v>3113</v>
      </c>
      <c r="D1133" s="27" t="s">
        <v>3112</v>
      </c>
      <c r="E1133" s="27" t="s">
        <v>6117</v>
      </c>
      <c r="F1133" s="27" t="s">
        <v>2825</v>
      </c>
      <c r="G1133" s="27" t="s">
        <v>2826</v>
      </c>
      <c r="H1133" s="28">
        <v>41183</v>
      </c>
      <c r="I1133" s="29">
        <v>2.2230650000000001</v>
      </c>
      <c r="J1133" s="28" t="s">
        <v>3241</v>
      </c>
    </row>
    <row r="1134" spans="1:10" x14ac:dyDescent="0.3">
      <c r="A1134" s="26">
        <v>2012</v>
      </c>
      <c r="B1134" s="27" t="s">
        <v>3167</v>
      </c>
      <c r="C1134" s="27" t="s">
        <v>3168</v>
      </c>
      <c r="D1134" s="27" t="s">
        <v>3169</v>
      </c>
      <c r="E1134" s="27" t="s">
        <v>3161</v>
      </c>
      <c r="F1134" s="27" t="s">
        <v>3087</v>
      </c>
      <c r="G1134" s="27" t="s">
        <v>2788</v>
      </c>
      <c r="H1134" s="28">
        <v>41183</v>
      </c>
      <c r="I1134" s="29">
        <v>3.4170350000000007</v>
      </c>
      <c r="J1134" s="28" t="s">
        <v>3241</v>
      </c>
    </row>
    <row r="1135" spans="1:10" x14ac:dyDescent="0.3">
      <c r="A1135" s="26">
        <v>2012</v>
      </c>
      <c r="B1135" s="27" t="s">
        <v>3114</v>
      </c>
      <c r="C1135" s="27" t="s">
        <v>3115</v>
      </c>
      <c r="D1135" s="27" t="s">
        <v>3116</v>
      </c>
      <c r="E1135" s="27" t="s">
        <v>3025</v>
      </c>
      <c r="F1135" s="27" t="s">
        <v>3026</v>
      </c>
      <c r="G1135" s="27" t="s">
        <v>2788</v>
      </c>
      <c r="H1135" s="28">
        <v>41183</v>
      </c>
      <c r="I1135" s="29">
        <v>0</v>
      </c>
      <c r="J1135" s="28" t="s">
        <v>3241</v>
      </c>
    </row>
    <row r="1136" spans="1:10" x14ac:dyDescent="0.3">
      <c r="A1136" s="26">
        <v>2012</v>
      </c>
      <c r="B1136" s="27" t="s">
        <v>3117</v>
      </c>
      <c r="C1136" s="27" t="s">
        <v>3118</v>
      </c>
      <c r="D1136" s="27" t="s">
        <v>3117</v>
      </c>
      <c r="E1136" s="27" t="s">
        <v>6117</v>
      </c>
      <c r="F1136" s="27" t="s">
        <v>2815</v>
      </c>
      <c r="G1136" s="27" t="s">
        <v>2816</v>
      </c>
      <c r="H1136" s="28">
        <v>41183</v>
      </c>
      <c r="I1136" s="29">
        <v>7.9906579999999989</v>
      </c>
      <c r="J1136" s="28" t="s">
        <v>3241</v>
      </c>
    </row>
    <row r="1137" spans="1:10" x14ac:dyDescent="0.3">
      <c r="A1137" s="26">
        <v>2012</v>
      </c>
      <c r="B1137" s="27" t="s">
        <v>3129</v>
      </c>
      <c r="C1137" s="27" t="s">
        <v>3130</v>
      </c>
      <c r="D1137" s="27" t="s">
        <v>3131</v>
      </c>
      <c r="E1137" s="27" t="s">
        <v>3063</v>
      </c>
      <c r="F1137" s="27" t="s">
        <v>3034</v>
      </c>
      <c r="G1137" s="27" t="s">
        <v>2840</v>
      </c>
      <c r="H1137" s="28">
        <v>41183</v>
      </c>
      <c r="I1137" s="29">
        <v>11.65497399999999</v>
      </c>
      <c r="J1137" s="28" t="s">
        <v>3241</v>
      </c>
    </row>
    <row r="1138" spans="1:10" x14ac:dyDescent="0.3">
      <c r="A1138" s="26">
        <v>2012</v>
      </c>
      <c r="B1138" s="27" t="s">
        <v>3126</v>
      </c>
      <c r="C1138" s="27" t="s">
        <v>3127</v>
      </c>
      <c r="D1138" s="27" t="s">
        <v>3128</v>
      </c>
      <c r="E1138" s="27" t="s">
        <v>3025</v>
      </c>
      <c r="F1138" s="27" t="s">
        <v>3026</v>
      </c>
      <c r="G1138" s="27" t="s">
        <v>2936</v>
      </c>
      <c r="H1138" s="28">
        <v>41183</v>
      </c>
      <c r="I1138" s="29">
        <v>0</v>
      </c>
      <c r="J1138" s="28" t="s">
        <v>3241</v>
      </c>
    </row>
    <row r="1139" spans="1:10" x14ac:dyDescent="0.3">
      <c r="A1139" s="26">
        <v>2012</v>
      </c>
      <c r="B1139" s="27" t="s">
        <v>3119</v>
      </c>
      <c r="C1139" s="27" t="s">
        <v>3120</v>
      </c>
      <c r="D1139" s="27" t="s">
        <v>3119</v>
      </c>
      <c r="E1139" s="27" t="s">
        <v>6117</v>
      </c>
      <c r="F1139" s="27" t="s">
        <v>3034</v>
      </c>
      <c r="G1139" s="27" t="s">
        <v>2840</v>
      </c>
      <c r="H1139" s="28">
        <v>41183</v>
      </c>
      <c r="I1139" s="29">
        <v>6.6444579999999993</v>
      </c>
      <c r="J1139" s="28" t="s">
        <v>3241</v>
      </c>
    </row>
    <row r="1140" spans="1:10" x14ac:dyDescent="0.3">
      <c r="A1140" s="26">
        <v>2012</v>
      </c>
      <c r="B1140" s="27" t="s">
        <v>3121</v>
      </c>
      <c r="C1140" s="27" t="s">
        <v>3122</v>
      </c>
      <c r="D1140" s="27" t="s">
        <v>3121</v>
      </c>
      <c r="E1140" s="27" t="s">
        <v>6117</v>
      </c>
      <c r="F1140" s="27" t="s">
        <v>2825</v>
      </c>
      <c r="G1140" s="27" t="s">
        <v>2850</v>
      </c>
      <c r="H1140" s="28">
        <v>41183</v>
      </c>
      <c r="I1140" s="29">
        <v>18.930913999999991</v>
      </c>
      <c r="J1140" s="28" t="s">
        <v>3241</v>
      </c>
    </row>
    <row r="1141" spans="1:10" x14ac:dyDescent="0.3">
      <c r="A1141" s="26">
        <v>2012</v>
      </c>
      <c r="B1141" s="27" t="s">
        <v>3022</v>
      </c>
      <c r="C1141" s="27" t="s">
        <v>3023</v>
      </c>
      <c r="D1141" s="27" t="s">
        <v>3024</v>
      </c>
      <c r="E1141" s="27" t="s">
        <v>3025</v>
      </c>
      <c r="F1141" s="27" t="s">
        <v>3026</v>
      </c>
      <c r="G1141" s="27" t="s">
        <v>2788</v>
      </c>
      <c r="H1141" s="28">
        <v>41214</v>
      </c>
      <c r="I1141" s="29">
        <v>0</v>
      </c>
      <c r="J1141" s="28" t="s">
        <v>3241</v>
      </c>
    </row>
    <row r="1142" spans="1:10" x14ac:dyDescent="0.3">
      <c r="A1142" s="26">
        <v>2012</v>
      </c>
      <c r="B1142" s="27" t="s">
        <v>3022</v>
      </c>
      <c r="C1142" s="27" t="s">
        <v>3023</v>
      </c>
      <c r="D1142" s="27" t="s">
        <v>3027</v>
      </c>
      <c r="E1142" s="27" t="s">
        <v>3025</v>
      </c>
      <c r="F1142" s="27" t="s">
        <v>3026</v>
      </c>
      <c r="G1142" s="27" t="s">
        <v>2788</v>
      </c>
      <c r="H1142" s="28">
        <v>41214</v>
      </c>
      <c r="I1142" s="29">
        <v>0</v>
      </c>
      <c r="J1142" s="28" t="s">
        <v>3241</v>
      </c>
    </row>
    <row r="1143" spans="1:10" x14ac:dyDescent="0.3">
      <c r="A1143" s="26">
        <v>2012</v>
      </c>
      <c r="B1143" s="27" t="s">
        <v>3028</v>
      </c>
      <c r="C1143" s="27" t="s">
        <v>3029</v>
      </c>
      <c r="D1143" s="27" t="s">
        <v>3028</v>
      </c>
      <c r="E1143" s="27" t="s">
        <v>6117</v>
      </c>
      <c r="F1143" s="27" t="s">
        <v>3030</v>
      </c>
      <c r="G1143" s="27" t="s">
        <v>2812</v>
      </c>
      <c r="H1143" s="28">
        <v>41214</v>
      </c>
      <c r="I1143" s="29">
        <v>10.912088999999995</v>
      </c>
      <c r="J1143" s="28" t="s">
        <v>3241</v>
      </c>
    </row>
    <row r="1144" spans="1:10" x14ac:dyDescent="0.3">
      <c r="A1144" s="26">
        <v>2012</v>
      </c>
      <c r="B1144" s="27" t="s">
        <v>3031</v>
      </c>
      <c r="C1144" s="27" t="s">
        <v>3032</v>
      </c>
      <c r="D1144" s="27" t="s">
        <v>3031</v>
      </c>
      <c r="E1144" s="27" t="s">
        <v>3033</v>
      </c>
      <c r="F1144" s="27" t="s">
        <v>3034</v>
      </c>
      <c r="G1144" s="27" t="s">
        <v>2821</v>
      </c>
      <c r="H1144" s="28">
        <v>41214</v>
      </c>
      <c r="I1144" s="29">
        <v>4.4046459999999996</v>
      </c>
      <c r="J1144" s="28" t="s">
        <v>3241</v>
      </c>
    </row>
    <row r="1145" spans="1:10" x14ac:dyDescent="0.3">
      <c r="A1145" s="26">
        <v>2012</v>
      </c>
      <c r="B1145" s="27" t="s">
        <v>3035</v>
      </c>
      <c r="C1145" s="27" t="s">
        <v>3036</v>
      </c>
      <c r="D1145" s="27" t="s">
        <v>3035</v>
      </c>
      <c r="E1145" s="27" t="s">
        <v>6117</v>
      </c>
      <c r="F1145" s="27" t="s">
        <v>2825</v>
      </c>
      <c r="G1145" s="27" t="s">
        <v>2826</v>
      </c>
      <c r="H1145" s="28">
        <v>41214</v>
      </c>
      <c r="I1145" s="29">
        <v>0</v>
      </c>
      <c r="J1145" s="28" t="s">
        <v>3241</v>
      </c>
    </row>
    <row r="1146" spans="1:10" x14ac:dyDescent="0.3">
      <c r="A1146" s="26">
        <v>2012</v>
      </c>
      <c r="B1146" s="27" t="s">
        <v>3037</v>
      </c>
      <c r="C1146" s="27" t="s">
        <v>3038</v>
      </c>
      <c r="D1146" s="27" t="s">
        <v>3037</v>
      </c>
      <c r="E1146" s="27" t="s">
        <v>6117</v>
      </c>
      <c r="F1146" s="27" t="s">
        <v>3034</v>
      </c>
      <c r="G1146" s="27" t="s">
        <v>2999</v>
      </c>
      <c r="H1146" s="28">
        <v>41214</v>
      </c>
      <c r="I1146" s="29">
        <v>3.8676640000000009</v>
      </c>
      <c r="J1146" s="28" t="s">
        <v>3241</v>
      </c>
    </row>
    <row r="1147" spans="1:10" x14ac:dyDescent="0.3">
      <c r="A1147" s="26">
        <v>2012</v>
      </c>
      <c r="B1147" s="27" t="s">
        <v>3039</v>
      </c>
      <c r="C1147" s="27" t="s">
        <v>3040</v>
      </c>
      <c r="D1147" s="27" t="s">
        <v>3039</v>
      </c>
      <c r="E1147" s="27" t="s">
        <v>6117</v>
      </c>
      <c r="F1147" s="27" t="s">
        <v>2815</v>
      </c>
      <c r="G1147" s="27" t="s">
        <v>2816</v>
      </c>
      <c r="H1147" s="28">
        <v>41214</v>
      </c>
      <c r="I1147" s="29">
        <v>1.1393830000000003</v>
      </c>
      <c r="J1147" s="28" t="s">
        <v>3241</v>
      </c>
    </row>
    <row r="1148" spans="1:10" x14ac:dyDescent="0.3">
      <c r="A1148" s="26">
        <v>2012</v>
      </c>
      <c r="B1148" s="27" t="s">
        <v>3041</v>
      </c>
      <c r="C1148" s="27" t="s">
        <v>3042</v>
      </c>
      <c r="D1148" s="27" t="s">
        <v>3041</v>
      </c>
      <c r="E1148" s="27" t="s">
        <v>6117</v>
      </c>
      <c r="F1148" s="27" t="s">
        <v>2825</v>
      </c>
      <c r="G1148" s="27" t="s">
        <v>2826</v>
      </c>
      <c r="H1148" s="28">
        <v>41214</v>
      </c>
      <c r="I1148" s="29">
        <v>6.8582659999999995</v>
      </c>
      <c r="J1148" s="28" t="s">
        <v>3241</v>
      </c>
    </row>
    <row r="1149" spans="1:10" x14ac:dyDescent="0.3">
      <c r="A1149" s="26">
        <v>2012</v>
      </c>
      <c r="B1149" s="27" t="s">
        <v>3043</v>
      </c>
      <c r="C1149" s="27" t="s">
        <v>3044</v>
      </c>
      <c r="D1149" s="27" t="s">
        <v>3043</v>
      </c>
      <c r="E1149" s="27" t="s">
        <v>6117</v>
      </c>
      <c r="F1149" s="27" t="s">
        <v>2815</v>
      </c>
      <c r="G1149" s="27" t="s">
        <v>2816</v>
      </c>
      <c r="H1149" s="28">
        <v>41214</v>
      </c>
      <c r="I1149" s="29">
        <v>3.7427859999999988</v>
      </c>
      <c r="J1149" s="28" t="s">
        <v>3241</v>
      </c>
    </row>
    <row r="1150" spans="1:10" x14ac:dyDescent="0.3">
      <c r="A1150" s="26">
        <v>2012</v>
      </c>
      <c r="B1150" s="27" t="s">
        <v>3045</v>
      </c>
      <c r="C1150" s="27" t="s">
        <v>3046</v>
      </c>
      <c r="D1150" s="27" t="s">
        <v>3045</v>
      </c>
      <c r="E1150" s="27" t="s">
        <v>6117</v>
      </c>
      <c r="F1150" s="27" t="s">
        <v>2815</v>
      </c>
      <c r="G1150" s="27" t="s">
        <v>2816</v>
      </c>
      <c r="H1150" s="28">
        <v>41214</v>
      </c>
      <c r="I1150" s="29">
        <v>0.28519299999999997</v>
      </c>
      <c r="J1150" s="28" t="s">
        <v>3241</v>
      </c>
    </row>
    <row r="1151" spans="1:10" x14ac:dyDescent="0.3">
      <c r="A1151" s="26">
        <v>2012</v>
      </c>
      <c r="B1151" s="27" t="s">
        <v>3143</v>
      </c>
      <c r="C1151" s="27" t="s">
        <v>3144</v>
      </c>
      <c r="D1151" s="27" t="s">
        <v>3143</v>
      </c>
      <c r="E1151" s="27" t="s">
        <v>6117</v>
      </c>
      <c r="F1151" s="27" t="s">
        <v>3145</v>
      </c>
      <c r="G1151" s="27" t="s">
        <v>2803</v>
      </c>
      <c r="H1151" s="28">
        <v>41214</v>
      </c>
      <c r="I1151" s="29">
        <v>3.2278409999999997</v>
      </c>
      <c r="J1151" s="28" t="s">
        <v>3241</v>
      </c>
    </row>
    <row r="1152" spans="1:10" x14ac:dyDescent="0.3">
      <c r="A1152" s="26">
        <v>2012</v>
      </c>
      <c r="B1152" s="27" t="s">
        <v>3146</v>
      </c>
      <c r="C1152" s="27" t="s">
        <v>3147</v>
      </c>
      <c r="D1152" s="27" t="s">
        <v>3146</v>
      </c>
      <c r="E1152" s="27" t="s">
        <v>6117</v>
      </c>
      <c r="F1152" s="27" t="s">
        <v>3145</v>
      </c>
      <c r="G1152" s="27" t="s">
        <v>2803</v>
      </c>
      <c r="H1152" s="28">
        <v>41214</v>
      </c>
      <c r="I1152" s="29">
        <v>3.4367030000000005</v>
      </c>
      <c r="J1152" s="28" t="s">
        <v>3241</v>
      </c>
    </row>
    <row r="1153" spans="1:10" x14ac:dyDescent="0.3">
      <c r="A1153" s="26">
        <v>2012</v>
      </c>
      <c r="B1153" s="27" t="s">
        <v>3047</v>
      </c>
      <c r="C1153" s="27" t="s">
        <v>3048</v>
      </c>
      <c r="D1153" s="27" t="s">
        <v>3047</v>
      </c>
      <c r="E1153" s="27" t="s">
        <v>6117</v>
      </c>
      <c r="F1153" s="27" t="s">
        <v>2825</v>
      </c>
      <c r="G1153" s="27" t="s">
        <v>2826</v>
      </c>
      <c r="H1153" s="28">
        <v>41214</v>
      </c>
      <c r="I1153" s="29">
        <v>2.8030330000000006</v>
      </c>
      <c r="J1153" s="28" t="s">
        <v>3241</v>
      </c>
    </row>
    <row r="1154" spans="1:10" x14ac:dyDescent="0.3">
      <c r="A1154" s="26">
        <v>2012</v>
      </c>
      <c r="B1154" s="27" t="s">
        <v>3049</v>
      </c>
      <c r="C1154" s="27" t="s">
        <v>3050</v>
      </c>
      <c r="D1154" s="27" t="s">
        <v>3049</v>
      </c>
      <c r="E1154" s="27" t="s">
        <v>6117</v>
      </c>
      <c r="F1154" s="27" t="s">
        <v>2825</v>
      </c>
      <c r="G1154" s="27" t="s">
        <v>2850</v>
      </c>
      <c r="H1154" s="28">
        <v>41214</v>
      </c>
      <c r="I1154" s="29">
        <v>3.0270470000000005</v>
      </c>
      <c r="J1154" s="28" t="s">
        <v>3241</v>
      </c>
    </row>
    <row r="1155" spans="1:10" x14ac:dyDescent="0.3">
      <c r="A1155" s="26">
        <v>2012</v>
      </c>
      <c r="B1155" s="27" t="s">
        <v>3051</v>
      </c>
      <c r="C1155" s="27" t="s">
        <v>3051</v>
      </c>
      <c r="D1155" s="27" t="s">
        <v>3051</v>
      </c>
      <c r="E1155" s="27" t="s">
        <v>6118</v>
      </c>
      <c r="F1155" s="27" t="s">
        <v>3051</v>
      </c>
      <c r="G1155" s="27" t="s">
        <v>3051</v>
      </c>
      <c r="H1155" s="28">
        <v>41214</v>
      </c>
      <c r="I1155" s="29">
        <v>10041.020669999998</v>
      </c>
      <c r="J1155" s="28" t="s">
        <v>3241</v>
      </c>
    </row>
    <row r="1156" spans="1:10" x14ac:dyDescent="0.3">
      <c r="A1156" s="26">
        <v>2012</v>
      </c>
      <c r="B1156" s="27" t="s">
        <v>3052</v>
      </c>
      <c r="C1156" s="27" t="s">
        <v>3053</v>
      </c>
      <c r="D1156" s="27" t="s">
        <v>3052</v>
      </c>
      <c r="E1156" s="27" t="s">
        <v>3033</v>
      </c>
      <c r="F1156" s="27" t="s">
        <v>2807</v>
      </c>
      <c r="G1156" s="27" t="s">
        <v>2812</v>
      </c>
      <c r="H1156" s="28">
        <v>41214</v>
      </c>
      <c r="I1156" s="29">
        <v>2.3315090000000005</v>
      </c>
      <c r="J1156" s="28" t="s">
        <v>3241</v>
      </c>
    </row>
    <row r="1157" spans="1:10" x14ac:dyDescent="0.3">
      <c r="A1157" s="26">
        <v>2012</v>
      </c>
      <c r="B1157" s="27" t="s">
        <v>3162</v>
      </c>
      <c r="C1157" s="27" t="s">
        <v>3163</v>
      </c>
      <c r="D1157" s="27" t="s">
        <v>3164</v>
      </c>
      <c r="E1157" s="27" t="s">
        <v>3025</v>
      </c>
      <c r="F1157" s="27" t="s">
        <v>3087</v>
      </c>
      <c r="G1157" s="27" t="s">
        <v>2788</v>
      </c>
      <c r="H1157" s="28">
        <v>41214</v>
      </c>
      <c r="I1157" s="29">
        <v>0</v>
      </c>
      <c r="J1157" s="28" t="s">
        <v>3241</v>
      </c>
    </row>
    <row r="1158" spans="1:10" x14ac:dyDescent="0.3">
      <c r="A1158" s="26">
        <v>2012</v>
      </c>
      <c r="B1158" s="27" t="s">
        <v>3162</v>
      </c>
      <c r="C1158" s="27" t="s">
        <v>3163</v>
      </c>
      <c r="D1158" s="27" t="s">
        <v>3165</v>
      </c>
      <c r="E1158" s="27" t="s">
        <v>3025</v>
      </c>
      <c r="F1158" s="27" t="s">
        <v>3087</v>
      </c>
      <c r="G1158" s="27" t="s">
        <v>2788</v>
      </c>
      <c r="H1158" s="28">
        <v>41214</v>
      </c>
      <c r="I1158" s="29">
        <v>0</v>
      </c>
      <c r="J1158" s="28" t="s">
        <v>3241</v>
      </c>
    </row>
    <row r="1159" spans="1:10" x14ac:dyDescent="0.3">
      <c r="A1159" s="26">
        <v>2012</v>
      </c>
      <c r="B1159" s="27" t="s">
        <v>3054</v>
      </c>
      <c r="C1159" s="27" t="s">
        <v>3055</v>
      </c>
      <c r="D1159" s="27" t="s">
        <v>3054</v>
      </c>
      <c r="E1159" s="27" t="s">
        <v>6117</v>
      </c>
      <c r="F1159" s="27" t="s">
        <v>3034</v>
      </c>
      <c r="G1159" s="27" t="s">
        <v>2999</v>
      </c>
      <c r="H1159" s="28">
        <v>41214</v>
      </c>
      <c r="I1159" s="29">
        <v>5.3253770000000005</v>
      </c>
      <c r="J1159" s="28" t="s">
        <v>3241</v>
      </c>
    </row>
    <row r="1160" spans="1:10" x14ac:dyDescent="0.3">
      <c r="A1160" s="26">
        <v>2012</v>
      </c>
      <c r="B1160" s="27" t="s">
        <v>3056</v>
      </c>
      <c r="C1160" s="27" t="s">
        <v>3057</v>
      </c>
      <c r="D1160" s="27" t="s">
        <v>3056</v>
      </c>
      <c r="E1160" s="27" t="s">
        <v>6117</v>
      </c>
      <c r="F1160" s="27" t="s">
        <v>2825</v>
      </c>
      <c r="G1160" s="27" t="s">
        <v>2826</v>
      </c>
      <c r="H1160" s="28">
        <v>41214</v>
      </c>
      <c r="I1160" s="29">
        <v>4.4231310000000006</v>
      </c>
      <c r="J1160" s="28" t="s">
        <v>3241</v>
      </c>
    </row>
    <row r="1161" spans="1:10" x14ac:dyDescent="0.3">
      <c r="A1161" s="26">
        <v>2012</v>
      </c>
      <c r="B1161" s="27" t="s">
        <v>3058</v>
      </c>
      <c r="C1161" s="27" t="s">
        <v>3059</v>
      </c>
      <c r="D1161" s="27" t="s">
        <v>3058</v>
      </c>
      <c r="E1161" s="27" t="s">
        <v>6117</v>
      </c>
      <c r="F1161" s="27" t="s">
        <v>2815</v>
      </c>
      <c r="G1161" s="27" t="s">
        <v>2816</v>
      </c>
      <c r="H1161" s="28">
        <v>41214</v>
      </c>
      <c r="I1161" s="29">
        <v>4.6688350000000005</v>
      </c>
      <c r="J1161" s="28" t="s">
        <v>3241</v>
      </c>
    </row>
    <row r="1162" spans="1:10" x14ac:dyDescent="0.3">
      <c r="A1162" s="26">
        <v>2012</v>
      </c>
      <c r="B1162" s="27" t="s">
        <v>3152</v>
      </c>
      <c r="C1162" s="27" t="s">
        <v>3153</v>
      </c>
      <c r="D1162" s="27" t="s">
        <v>3152</v>
      </c>
      <c r="E1162" s="27" t="s">
        <v>3111</v>
      </c>
      <c r="F1162" s="27" t="s">
        <v>2825</v>
      </c>
      <c r="G1162" s="27" t="s">
        <v>2850</v>
      </c>
      <c r="H1162" s="28">
        <v>41214</v>
      </c>
      <c r="I1162" s="29">
        <v>0.34409800000000001</v>
      </c>
      <c r="J1162" s="28" t="s">
        <v>3241</v>
      </c>
    </row>
    <row r="1163" spans="1:10" x14ac:dyDescent="0.3">
      <c r="A1163" s="26">
        <v>2012</v>
      </c>
      <c r="B1163" s="27" t="s">
        <v>3154</v>
      </c>
      <c r="C1163" s="27" t="s">
        <v>3155</v>
      </c>
      <c r="D1163" s="27" t="s">
        <v>3154</v>
      </c>
      <c r="E1163" s="27" t="s">
        <v>3111</v>
      </c>
      <c r="F1163" s="27" t="s">
        <v>2825</v>
      </c>
      <c r="G1163" s="27" t="s">
        <v>2850</v>
      </c>
      <c r="H1163" s="28">
        <v>41214</v>
      </c>
      <c r="I1163" s="29">
        <v>0.52892400000000017</v>
      </c>
      <c r="J1163" s="28" t="s">
        <v>3241</v>
      </c>
    </row>
    <row r="1164" spans="1:10" x14ac:dyDescent="0.3">
      <c r="A1164" s="26">
        <v>2012</v>
      </c>
      <c r="B1164" s="27" t="s">
        <v>3156</v>
      </c>
      <c r="C1164" s="27" t="s">
        <v>3157</v>
      </c>
      <c r="D1164" s="27" t="s">
        <v>3156</v>
      </c>
      <c r="E1164" s="27" t="s">
        <v>3111</v>
      </c>
      <c r="F1164" s="27" t="s">
        <v>2825</v>
      </c>
      <c r="G1164" s="27" t="s">
        <v>2850</v>
      </c>
      <c r="H1164" s="28">
        <v>41214</v>
      </c>
      <c r="I1164" s="29">
        <v>0</v>
      </c>
      <c r="J1164" s="28" t="s">
        <v>3241</v>
      </c>
    </row>
    <row r="1165" spans="1:10" x14ac:dyDescent="0.3">
      <c r="A1165" s="26">
        <v>2012</v>
      </c>
      <c r="B1165" s="27" t="s">
        <v>3060</v>
      </c>
      <c r="C1165" s="27" t="s">
        <v>3061</v>
      </c>
      <c r="D1165" s="27" t="s">
        <v>3062</v>
      </c>
      <c r="E1165" s="27" t="s">
        <v>3063</v>
      </c>
      <c r="F1165" s="27" t="s">
        <v>3034</v>
      </c>
      <c r="G1165" s="27" t="s">
        <v>2999</v>
      </c>
      <c r="H1165" s="28">
        <v>41214</v>
      </c>
      <c r="I1165" s="29">
        <v>0</v>
      </c>
      <c r="J1165" s="28" t="s">
        <v>3241</v>
      </c>
    </row>
    <row r="1166" spans="1:10" x14ac:dyDescent="0.3">
      <c r="A1166" s="26">
        <v>2012</v>
      </c>
      <c r="B1166" s="27" t="s">
        <v>3064</v>
      </c>
      <c r="C1166" s="27" t="s">
        <v>3065</v>
      </c>
      <c r="D1166" s="27" t="s">
        <v>3066</v>
      </c>
      <c r="E1166" s="27" t="s">
        <v>3025</v>
      </c>
      <c r="F1166" s="27" t="s">
        <v>2825</v>
      </c>
      <c r="G1166" s="27" t="s">
        <v>2826</v>
      </c>
      <c r="H1166" s="28">
        <v>41214</v>
      </c>
      <c r="I1166" s="29">
        <v>0</v>
      </c>
      <c r="J1166" s="28" t="s">
        <v>3241</v>
      </c>
    </row>
    <row r="1167" spans="1:10" x14ac:dyDescent="0.3">
      <c r="A1167" s="26">
        <v>2012</v>
      </c>
      <c r="B1167" s="27" t="s">
        <v>3064</v>
      </c>
      <c r="C1167" s="27" t="s">
        <v>3065</v>
      </c>
      <c r="D1167" s="27" t="s">
        <v>3067</v>
      </c>
      <c r="E1167" s="27" t="s">
        <v>3025</v>
      </c>
      <c r="F1167" s="27" t="s">
        <v>2825</v>
      </c>
      <c r="G1167" s="27" t="s">
        <v>2826</v>
      </c>
      <c r="H1167" s="28">
        <v>41214</v>
      </c>
      <c r="I1167" s="29">
        <v>0</v>
      </c>
      <c r="J1167" s="28" t="s">
        <v>3241</v>
      </c>
    </row>
    <row r="1168" spans="1:10" x14ac:dyDescent="0.3">
      <c r="A1168" s="26">
        <v>2012</v>
      </c>
      <c r="B1168" s="27" t="s">
        <v>3068</v>
      </c>
      <c r="C1168" s="27" t="s">
        <v>3069</v>
      </c>
      <c r="D1168" s="27" t="s">
        <v>3068</v>
      </c>
      <c r="E1168" s="27" t="s">
        <v>6117</v>
      </c>
      <c r="F1168" s="27" t="s">
        <v>3034</v>
      </c>
      <c r="G1168" s="27" t="s">
        <v>2923</v>
      </c>
      <c r="H1168" s="28">
        <v>41214</v>
      </c>
      <c r="I1168" s="29">
        <v>8.4746280000000009</v>
      </c>
      <c r="J1168" s="28" t="s">
        <v>3241</v>
      </c>
    </row>
    <row r="1169" spans="1:10" x14ac:dyDescent="0.3">
      <c r="A1169" s="26">
        <v>2012</v>
      </c>
      <c r="B1169" s="27" t="s">
        <v>3070</v>
      </c>
      <c r="C1169" s="27" t="s">
        <v>3071</v>
      </c>
      <c r="D1169" s="27" t="s">
        <v>3070</v>
      </c>
      <c r="E1169" s="27" t="s">
        <v>6117</v>
      </c>
      <c r="F1169" s="27" t="s">
        <v>2815</v>
      </c>
      <c r="G1169" s="27" t="s">
        <v>2816</v>
      </c>
      <c r="H1169" s="28">
        <v>41214</v>
      </c>
      <c r="I1169" s="29">
        <v>0</v>
      </c>
      <c r="J1169" s="28" t="s">
        <v>3241</v>
      </c>
    </row>
    <row r="1170" spans="1:10" x14ac:dyDescent="0.3">
      <c r="A1170" s="26">
        <v>2012</v>
      </c>
      <c r="B1170" s="27" t="s">
        <v>3072</v>
      </c>
      <c r="C1170" s="27" t="s">
        <v>3073</v>
      </c>
      <c r="D1170" s="27" t="s">
        <v>3072</v>
      </c>
      <c r="E1170" s="27" t="s">
        <v>6117</v>
      </c>
      <c r="F1170" s="27" t="s">
        <v>3034</v>
      </c>
      <c r="G1170" s="27" t="s">
        <v>3074</v>
      </c>
      <c r="H1170" s="28">
        <v>41214</v>
      </c>
      <c r="I1170" s="29">
        <v>1.0049610000000002</v>
      </c>
      <c r="J1170" s="28" t="s">
        <v>3241</v>
      </c>
    </row>
    <row r="1171" spans="1:10" x14ac:dyDescent="0.3">
      <c r="A1171" s="26">
        <v>2012</v>
      </c>
      <c r="B1171" s="27" t="s">
        <v>3075</v>
      </c>
      <c r="C1171" s="27" t="s">
        <v>3076</v>
      </c>
      <c r="D1171" s="27" t="s">
        <v>3075</v>
      </c>
      <c r="E1171" s="27" t="s">
        <v>6117</v>
      </c>
      <c r="F1171" s="27" t="s">
        <v>2815</v>
      </c>
      <c r="G1171" s="27" t="s">
        <v>2816</v>
      </c>
      <c r="H1171" s="28">
        <v>41214</v>
      </c>
      <c r="I1171" s="29">
        <v>0.76128899999999999</v>
      </c>
      <c r="J1171" s="28" t="s">
        <v>3241</v>
      </c>
    </row>
    <row r="1172" spans="1:10" x14ac:dyDescent="0.3">
      <c r="A1172" s="26">
        <v>2012</v>
      </c>
      <c r="B1172" s="27" t="s">
        <v>3077</v>
      </c>
      <c r="C1172" s="27" t="s">
        <v>3078</v>
      </c>
      <c r="D1172" s="27" t="s">
        <v>3077</v>
      </c>
      <c r="E1172" s="27" t="s">
        <v>3033</v>
      </c>
      <c r="F1172" s="27" t="s">
        <v>2788</v>
      </c>
      <c r="G1172" s="27" t="s">
        <v>2788</v>
      </c>
      <c r="H1172" s="28">
        <v>41214</v>
      </c>
      <c r="I1172" s="29">
        <v>1.7285000000000002E-2</v>
      </c>
      <c r="J1172" s="28" t="s">
        <v>3241</v>
      </c>
    </row>
    <row r="1173" spans="1:10" x14ac:dyDescent="0.3">
      <c r="A1173" s="26">
        <v>2012</v>
      </c>
      <c r="B1173" s="27" t="s">
        <v>3079</v>
      </c>
      <c r="C1173" s="27" t="s">
        <v>3080</v>
      </c>
      <c r="D1173" s="27" t="s">
        <v>3081</v>
      </c>
      <c r="E1173" s="27" t="s">
        <v>3063</v>
      </c>
      <c r="F1173" s="27" t="s">
        <v>2788</v>
      </c>
      <c r="G1173" s="27" t="s">
        <v>2788</v>
      </c>
      <c r="H1173" s="28">
        <v>41214</v>
      </c>
      <c r="I1173" s="29">
        <v>5.0637000000000001E-2</v>
      </c>
      <c r="J1173" s="28" t="s">
        <v>3241</v>
      </c>
    </row>
    <row r="1174" spans="1:10" x14ac:dyDescent="0.3">
      <c r="A1174" s="26">
        <v>2012</v>
      </c>
      <c r="B1174" s="27" t="s">
        <v>3082</v>
      </c>
      <c r="C1174" s="27" t="s">
        <v>3083</v>
      </c>
      <c r="D1174" s="27" t="s">
        <v>3082</v>
      </c>
      <c r="E1174" s="27" t="s">
        <v>6117</v>
      </c>
      <c r="F1174" s="27" t="s">
        <v>2825</v>
      </c>
      <c r="G1174" s="27" t="s">
        <v>2826</v>
      </c>
      <c r="H1174" s="28">
        <v>41214</v>
      </c>
      <c r="I1174" s="29">
        <v>14.084032000000002</v>
      </c>
      <c r="J1174" s="28" t="s">
        <v>3241</v>
      </c>
    </row>
    <row r="1175" spans="1:10" x14ac:dyDescent="0.3">
      <c r="A1175" s="26">
        <v>2012</v>
      </c>
      <c r="B1175" s="27" t="s">
        <v>3084</v>
      </c>
      <c r="C1175" s="27" t="s">
        <v>3085</v>
      </c>
      <c r="D1175" s="27" t="s">
        <v>3086</v>
      </c>
      <c r="E1175" s="27" t="s">
        <v>3025</v>
      </c>
      <c r="F1175" s="27" t="s">
        <v>3087</v>
      </c>
      <c r="G1175" s="27" t="s">
        <v>2788</v>
      </c>
      <c r="H1175" s="28">
        <v>41214</v>
      </c>
      <c r="I1175" s="29">
        <v>0</v>
      </c>
      <c r="J1175" s="28" t="s">
        <v>3241</v>
      </c>
    </row>
    <row r="1176" spans="1:10" x14ac:dyDescent="0.3">
      <c r="A1176" s="26">
        <v>2012</v>
      </c>
      <c r="B1176" s="27" t="s">
        <v>3084</v>
      </c>
      <c r="C1176" s="27" t="s">
        <v>3085</v>
      </c>
      <c r="D1176" s="27" t="s">
        <v>3088</v>
      </c>
      <c r="E1176" s="27" t="s">
        <v>3025</v>
      </c>
      <c r="F1176" s="27" t="s">
        <v>3087</v>
      </c>
      <c r="G1176" s="27" t="s">
        <v>2788</v>
      </c>
      <c r="H1176" s="28">
        <v>41214</v>
      </c>
      <c r="I1176" s="29">
        <v>0</v>
      </c>
      <c r="J1176" s="28" t="s">
        <v>3241</v>
      </c>
    </row>
    <row r="1177" spans="1:10" x14ac:dyDescent="0.3">
      <c r="A1177" s="26">
        <v>2012</v>
      </c>
      <c r="B1177" s="27" t="s">
        <v>3089</v>
      </c>
      <c r="C1177" s="27" t="s">
        <v>3090</v>
      </c>
      <c r="D1177" s="27" t="s">
        <v>3089</v>
      </c>
      <c r="E1177" s="27" t="s">
        <v>6117</v>
      </c>
      <c r="F1177" s="27" t="s">
        <v>2815</v>
      </c>
      <c r="G1177" s="27" t="s">
        <v>2816</v>
      </c>
      <c r="H1177" s="28">
        <v>41214</v>
      </c>
      <c r="I1177" s="29">
        <v>2.9536989999999994</v>
      </c>
      <c r="J1177" s="28" t="s">
        <v>3241</v>
      </c>
    </row>
    <row r="1178" spans="1:10" x14ac:dyDescent="0.3">
      <c r="A1178" s="26">
        <v>2012</v>
      </c>
      <c r="B1178" s="27" t="s">
        <v>3136</v>
      </c>
      <c r="C1178" s="27" t="s">
        <v>3137</v>
      </c>
      <c r="D1178" s="27" t="s">
        <v>3138</v>
      </c>
      <c r="E1178" s="27" t="s">
        <v>3025</v>
      </c>
      <c r="F1178" s="27" t="s">
        <v>3087</v>
      </c>
      <c r="G1178" s="27" t="s">
        <v>2788</v>
      </c>
      <c r="H1178" s="28">
        <v>41214</v>
      </c>
      <c r="I1178" s="29">
        <v>0</v>
      </c>
      <c r="J1178" s="28" t="s">
        <v>3241</v>
      </c>
    </row>
    <row r="1179" spans="1:10" x14ac:dyDescent="0.3">
      <c r="A1179" s="26">
        <v>2012</v>
      </c>
      <c r="B1179" s="27" t="s">
        <v>3136</v>
      </c>
      <c r="C1179" s="27" t="s">
        <v>3137</v>
      </c>
      <c r="D1179" s="27" t="s">
        <v>3139</v>
      </c>
      <c r="E1179" s="27" t="s">
        <v>3025</v>
      </c>
      <c r="F1179" s="27" t="s">
        <v>3087</v>
      </c>
      <c r="G1179" s="27" t="s">
        <v>2788</v>
      </c>
      <c r="H1179" s="28">
        <v>41214</v>
      </c>
      <c r="I1179" s="29">
        <v>0</v>
      </c>
      <c r="J1179" s="28" t="s">
        <v>3241</v>
      </c>
    </row>
    <row r="1180" spans="1:10" x14ac:dyDescent="0.3">
      <c r="A1180" s="26">
        <v>2012</v>
      </c>
      <c r="B1180" s="27" t="s">
        <v>3091</v>
      </c>
      <c r="C1180" s="27" t="s">
        <v>3092</v>
      </c>
      <c r="D1180" s="27" t="s">
        <v>3093</v>
      </c>
      <c r="E1180" s="27" t="s">
        <v>3063</v>
      </c>
      <c r="F1180" s="27" t="s">
        <v>3094</v>
      </c>
      <c r="G1180" s="27" t="s">
        <v>2965</v>
      </c>
      <c r="H1180" s="28">
        <v>41214</v>
      </c>
      <c r="I1180" s="29">
        <v>6.4380519999999999</v>
      </c>
      <c r="J1180" s="28" t="s">
        <v>3241</v>
      </c>
    </row>
    <row r="1181" spans="1:10" x14ac:dyDescent="0.3">
      <c r="A1181" s="26">
        <v>2012</v>
      </c>
      <c r="B1181" s="27" t="s">
        <v>3095</v>
      </c>
      <c r="C1181" s="27" t="s">
        <v>3096</v>
      </c>
      <c r="D1181" s="27" t="s">
        <v>3095</v>
      </c>
      <c r="E1181" s="27" t="s">
        <v>6117</v>
      </c>
      <c r="F1181" s="27" t="s">
        <v>3034</v>
      </c>
      <c r="G1181" s="27" t="s">
        <v>2999</v>
      </c>
      <c r="H1181" s="28">
        <v>41214</v>
      </c>
      <c r="I1181" s="29">
        <v>3.8332140000000003</v>
      </c>
      <c r="J1181" s="28" t="s">
        <v>3241</v>
      </c>
    </row>
    <row r="1182" spans="1:10" x14ac:dyDescent="0.3">
      <c r="A1182" s="26">
        <v>2012</v>
      </c>
      <c r="B1182" s="27" t="s">
        <v>3097</v>
      </c>
      <c r="C1182" s="27" t="s">
        <v>3098</v>
      </c>
      <c r="D1182" s="27" t="s">
        <v>3097</v>
      </c>
      <c r="E1182" s="27" t="s">
        <v>6117</v>
      </c>
      <c r="F1182" s="27" t="s">
        <v>2825</v>
      </c>
      <c r="G1182" s="27" t="s">
        <v>2850</v>
      </c>
      <c r="H1182" s="28">
        <v>41214</v>
      </c>
      <c r="I1182" s="29">
        <v>8.512821000000006</v>
      </c>
      <c r="J1182" s="28" t="s">
        <v>3241</v>
      </c>
    </row>
    <row r="1183" spans="1:10" x14ac:dyDescent="0.3">
      <c r="A1183" s="26">
        <v>2012</v>
      </c>
      <c r="B1183" s="27" t="s">
        <v>3132</v>
      </c>
      <c r="C1183" s="27" t="s">
        <v>3133</v>
      </c>
      <c r="D1183" s="27" t="s">
        <v>3132</v>
      </c>
      <c r="E1183" s="27" t="s">
        <v>3033</v>
      </c>
      <c r="F1183" s="27" t="s">
        <v>2807</v>
      </c>
      <c r="G1183" s="27" t="s">
        <v>2812</v>
      </c>
      <c r="H1183" s="28">
        <v>41214</v>
      </c>
      <c r="I1183" s="29">
        <v>15.425977</v>
      </c>
      <c r="J1183" s="28" t="s">
        <v>3241</v>
      </c>
    </row>
    <row r="1184" spans="1:10" x14ac:dyDescent="0.3">
      <c r="A1184" s="26">
        <v>2012</v>
      </c>
      <c r="B1184" s="27" t="s">
        <v>3134</v>
      </c>
      <c r="C1184" s="27" t="s">
        <v>3135</v>
      </c>
      <c r="D1184" s="27" t="s">
        <v>3134</v>
      </c>
      <c r="E1184" s="27" t="s">
        <v>3033</v>
      </c>
      <c r="F1184" s="27" t="s">
        <v>2807</v>
      </c>
      <c r="G1184" s="27" t="s">
        <v>2812</v>
      </c>
      <c r="H1184" s="28">
        <v>41214</v>
      </c>
      <c r="I1184" s="29">
        <v>9.5733810000000013</v>
      </c>
      <c r="J1184" s="28" t="s">
        <v>3241</v>
      </c>
    </row>
    <row r="1185" spans="1:10" x14ac:dyDescent="0.3">
      <c r="A1185" s="26">
        <v>2012</v>
      </c>
      <c r="B1185" s="27" t="s">
        <v>3099</v>
      </c>
      <c r="C1185" s="27" t="s">
        <v>3100</v>
      </c>
      <c r="D1185" s="27" t="s">
        <v>3099</v>
      </c>
      <c r="E1185" s="27" t="s">
        <v>6117</v>
      </c>
      <c r="F1185" s="27" t="s">
        <v>2815</v>
      </c>
      <c r="G1185" s="27" t="s">
        <v>2816</v>
      </c>
      <c r="H1185" s="28">
        <v>41214</v>
      </c>
      <c r="I1185" s="29">
        <v>3.6120749999999995</v>
      </c>
      <c r="J1185" s="28" t="s">
        <v>3241</v>
      </c>
    </row>
    <row r="1186" spans="1:10" x14ac:dyDescent="0.3">
      <c r="A1186" s="26">
        <v>2012</v>
      </c>
      <c r="B1186" s="27" t="s">
        <v>3101</v>
      </c>
      <c r="C1186" s="27" t="s">
        <v>3102</v>
      </c>
      <c r="D1186" s="27" t="s">
        <v>3101</v>
      </c>
      <c r="E1186" s="27" t="s">
        <v>6117</v>
      </c>
      <c r="F1186" s="27" t="s">
        <v>3034</v>
      </c>
      <c r="G1186" s="27" t="s">
        <v>3074</v>
      </c>
      <c r="H1186" s="28">
        <v>41214</v>
      </c>
      <c r="I1186" s="29">
        <v>10.564982000000002</v>
      </c>
      <c r="J1186" s="28" t="s">
        <v>3241</v>
      </c>
    </row>
    <row r="1187" spans="1:10" x14ac:dyDescent="0.3">
      <c r="A1187" s="26">
        <v>2012</v>
      </c>
      <c r="B1187" s="27" t="s">
        <v>3148</v>
      </c>
      <c r="C1187" s="27" t="s">
        <v>3149</v>
      </c>
      <c r="D1187" s="27" t="s">
        <v>3148</v>
      </c>
      <c r="E1187" s="27" t="s">
        <v>6117</v>
      </c>
      <c r="F1187" s="27" t="s">
        <v>3145</v>
      </c>
      <c r="G1187" s="27" t="s">
        <v>2803</v>
      </c>
      <c r="H1187" s="28">
        <v>41214</v>
      </c>
      <c r="I1187" s="29">
        <v>3.2615590000000005</v>
      </c>
      <c r="J1187" s="28" t="s">
        <v>3241</v>
      </c>
    </row>
    <row r="1188" spans="1:10" x14ac:dyDescent="0.3">
      <c r="A1188" s="26">
        <v>2012</v>
      </c>
      <c r="B1188" s="27" t="s">
        <v>3103</v>
      </c>
      <c r="C1188" s="27" t="s">
        <v>3104</v>
      </c>
      <c r="D1188" s="27" t="s">
        <v>3103</v>
      </c>
      <c r="E1188" s="27" t="s">
        <v>6117</v>
      </c>
      <c r="F1188" s="27" t="s">
        <v>3034</v>
      </c>
      <c r="G1188" s="27" t="s">
        <v>2923</v>
      </c>
      <c r="H1188" s="28">
        <v>41214</v>
      </c>
      <c r="I1188" s="29">
        <v>1.5641690000000006</v>
      </c>
      <c r="J1188" s="28" t="s">
        <v>3241</v>
      </c>
    </row>
    <row r="1189" spans="1:10" x14ac:dyDescent="0.3">
      <c r="A1189" s="26">
        <v>2012</v>
      </c>
      <c r="B1189" s="27" t="s">
        <v>3150</v>
      </c>
      <c r="C1189" s="27" t="s">
        <v>3151</v>
      </c>
      <c r="D1189" s="27" t="s">
        <v>3150</v>
      </c>
      <c r="E1189" s="27" t="s">
        <v>6117</v>
      </c>
      <c r="F1189" s="27" t="s">
        <v>3142</v>
      </c>
      <c r="G1189" s="27" t="s">
        <v>2850</v>
      </c>
      <c r="H1189" s="28">
        <v>41214</v>
      </c>
      <c r="I1189" s="29">
        <v>0.18220699999999992</v>
      </c>
      <c r="J1189" s="28" t="s">
        <v>3241</v>
      </c>
    </row>
    <row r="1190" spans="1:10" x14ac:dyDescent="0.3">
      <c r="A1190" s="26">
        <v>2012</v>
      </c>
      <c r="B1190" s="27" t="s">
        <v>3105</v>
      </c>
      <c r="C1190" s="27" t="s">
        <v>3106</v>
      </c>
      <c r="D1190" s="27" t="s">
        <v>3105</v>
      </c>
      <c r="E1190" s="27" t="s">
        <v>6117</v>
      </c>
      <c r="F1190" s="27" t="s">
        <v>2798</v>
      </c>
      <c r="G1190" s="27" t="s">
        <v>2803</v>
      </c>
      <c r="H1190" s="28">
        <v>41214</v>
      </c>
      <c r="I1190" s="29">
        <v>1.1227410000000002</v>
      </c>
      <c r="J1190" s="28" t="s">
        <v>3241</v>
      </c>
    </row>
    <row r="1191" spans="1:10" x14ac:dyDescent="0.3">
      <c r="A1191" s="26">
        <v>2012</v>
      </c>
      <c r="B1191" s="27" t="s">
        <v>3123</v>
      </c>
      <c r="C1191" s="27" t="s">
        <v>3124</v>
      </c>
      <c r="D1191" s="27" t="s">
        <v>3166</v>
      </c>
      <c r="E1191" s="27" t="s">
        <v>3025</v>
      </c>
      <c r="F1191" s="27" t="s">
        <v>2825</v>
      </c>
      <c r="G1191" s="27" t="s">
        <v>2850</v>
      </c>
      <c r="H1191" s="28">
        <v>41214</v>
      </c>
      <c r="I1191" s="29">
        <v>0</v>
      </c>
      <c r="J1191" s="28" t="s">
        <v>3241</v>
      </c>
    </row>
    <row r="1192" spans="1:10" x14ac:dyDescent="0.3">
      <c r="A1192" s="26">
        <v>2012</v>
      </c>
      <c r="B1192" s="27" t="s">
        <v>3123</v>
      </c>
      <c r="C1192" s="27" t="s">
        <v>3124</v>
      </c>
      <c r="D1192" s="27" t="s">
        <v>3125</v>
      </c>
      <c r="E1192" s="27" t="s">
        <v>3025</v>
      </c>
      <c r="F1192" s="27" t="s">
        <v>2825</v>
      </c>
      <c r="G1192" s="27" t="s">
        <v>2850</v>
      </c>
      <c r="H1192" s="28">
        <v>41214</v>
      </c>
      <c r="I1192" s="29">
        <v>0</v>
      </c>
      <c r="J1192" s="28" t="s">
        <v>3241</v>
      </c>
    </row>
    <row r="1193" spans="1:10" x14ac:dyDescent="0.3">
      <c r="A1193" s="26">
        <v>2012</v>
      </c>
      <c r="B1193" s="27" t="s">
        <v>3107</v>
      </c>
      <c r="C1193" s="27" t="s">
        <v>3108</v>
      </c>
      <c r="D1193" s="27" t="s">
        <v>3108</v>
      </c>
      <c r="E1193" s="27" t="s">
        <v>6117</v>
      </c>
      <c r="F1193" s="27" t="s">
        <v>3026</v>
      </c>
      <c r="G1193" s="27" t="s">
        <v>2936</v>
      </c>
      <c r="H1193" s="28">
        <v>41214</v>
      </c>
      <c r="I1193" s="29">
        <v>0</v>
      </c>
      <c r="J1193" s="28" t="s">
        <v>3241</v>
      </c>
    </row>
    <row r="1194" spans="1:10" x14ac:dyDescent="0.3">
      <c r="A1194" s="26">
        <v>2012</v>
      </c>
      <c r="B1194" s="27" t="s">
        <v>3140</v>
      </c>
      <c r="C1194" s="27" t="s">
        <v>3141</v>
      </c>
      <c r="D1194" s="27" t="s">
        <v>3140</v>
      </c>
      <c r="E1194" s="27" t="s">
        <v>6117</v>
      </c>
      <c r="F1194" s="27" t="s">
        <v>3142</v>
      </c>
      <c r="G1194" s="27" t="s">
        <v>2850</v>
      </c>
      <c r="H1194" s="28">
        <v>41214</v>
      </c>
      <c r="I1194" s="29">
        <v>2.5186E-2</v>
      </c>
      <c r="J1194" s="28" t="s">
        <v>3241</v>
      </c>
    </row>
    <row r="1195" spans="1:10" x14ac:dyDescent="0.3">
      <c r="A1195" s="26">
        <v>2012</v>
      </c>
      <c r="B1195" s="27" t="s">
        <v>3109</v>
      </c>
      <c r="C1195" s="27" t="s">
        <v>3110</v>
      </c>
      <c r="D1195" s="27" t="s">
        <v>3109</v>
      </c>
      <c r="E1195" s="27" t="s">
        <v>3111</v>
      </c>
      <c r="F1195" s="27" t="s">
        <v>2825</v>
      </c>
      <c r="G1195" s="27" t="s">
        <v>2850</v>
      </c>
      <c r="H1195" s="28">
        <v>41214</v>
      </c>
      <c r="I1195" s="29">
        <v>0.22225600000000001</v>
      </c>
      <c r="J1195" s="28" t="s">
        <v>3241</v>
      </c>
    </row>
    <row r="1196" spans="1:10" x14ac:dyDescent="0.3">
      <c r="A1196" s="26">
        <v>2012</v>
      </c>
      <c r="B1196" s="27" t="s">
        <v>3158</v>
      </c>
      <c r="C1196" s="27" t="s">
        <v>3159</v>
      </c>
      <c r="D1196" s="27" t="s">
        <v>3160</v>
      </c>
      <c r="E1196" s="27" t="s">
        <v>3161</v>
      </c>
      <c r="F1196" s="27" t="s">
        <v>3087</v>
      </c>
      <c r="G1196" s="27" t="s">
        <v>2788</v>
      </c>
      <c r="H1196" s="28">
        <v>41214</v>
      </c>
      <c r="I1196" s="29">
        <v>3.1754550000000004</v>
      </c>
      <c r="J1196" s="28" t="s">
        <v>3241</v>
      </c>
    </row>
    <row r="1197" spans="1:10" x14ac:dyDescent="0.3">
      <c r="A1197" s="26">
        <v>2012</v>
      </c>
      <c r="B1197" s="27" t="s">
        <v>3112</v>
      </c>
      <c r="C1197" s="27" t="s">
        <v>3113</v>
      </c>
      <c r="D1197" s="27" t="s">
        <v>3112</v>
      </c>
      <c r="E1197" s="27" t="s">
        <v>6117</v>
      </c>
      <c r="F1197" s="27" t="s">
        <v>2825</v>
      </c>
      <c r="G1197" s="27" t="s">
        <v>2826</v>
      </c>
      <c r="H1197" s="28">
        <v>41214</v>
      </c>
      <c r="I1197" s="29">
        <v>2.402155</v>
      </c>
      <c r="J1197" s="28" t="s">
        <v>3241</v>
      </c>
    </row>
    <row r="1198" spans="1:10" x14ac:dyDescent="0.3">
      <c r="A1198" s="26">
        <v>2012</v>
      </c>
      <c r="B1198" s="27" t="s">
        <v>3167</v>
      </c>
      <c r="C1198" s="27" t="s">
        <v>3168</v>
      </c>
      <c r="D1198" s="27" t="s">
        <v>3169</v>
      </c>
      <c r="E1198" s="27" t="s">
        <v>3161</v>
      </c>
      <c r="F1198" s="27" t="s">
        <v>3087</v>
      </c>
      <c r="G1198" s="27" t="s">
        <v>2788</v>
      </c>
      <c r="H1198" s="28">
        <v>41214</v>
      </c>
      <c r="I1198" s="29">
        <v>4.1822250000000007</v>
      </c>
      <c r="J1198" s="28" t="s">
        <v>3241</v>
      </c>
    </row>
    <row r="1199" spans="1:10" x14ac:dyDescent="0.3">
      <c r="A1199" s="26">
        <v>2012</v>
      </c>
      <c r="B1199" s="27" t="s">
        <v>3114</v>
      </c>
      <c r="C1199" s="27" t="s">
        <v>3115</v>
      </c>
      <c r="D1199" s="27" t="s">
        <v>3116</v>
      </c>
      <c r="E1199" s="27" t="s">
        <v>3025</v>
      </c>
      <c r="F1199" s="27" t="s">
        <v>3026</v>
      </c>
      <c r="G1199" s="27" t="s">
        <v>2788</v>
      </c>
      <c r="H1199" s="28">
        <v>41214</v>
      </c>
      <c r="I1199" s="29">
        <v>0</v>
      </c>
      <c r="J1199" s="28" t="s">
        <v>3241</v>
      </c>
    </row>
    <row r="1200" spans="1:10" x14ac:dyDescent="0.3">
      <c r="A1200" s="26">
        <v>2012</v>
      </c>
      <c r="B1200" s="27" t="s">
        <v>3117</v>
      </c>
      <c r="C1200" s="27" t="s">
        <v>3118</v>
      </c>
      <c r="D1200" s="27" t="s">
        <v>3117</v>
      </c>
      <c r="E1200" s="27" t="s">
        <v>6117</v>
      </c>
      <c r="F1200" s="27" t="s">
        <v>2815</v>
      </c>
      <c r="G1200" s="27" t="s">
        <v>2816</v>
      </c>
      <c r="H1200" s="28">
        <v>41214</v>
      </c>
      <c r="I1200" s="29">
        <v>5.0480750000000008</v>
      </c>
      <c r="J1200" s="28" t="s">
        <v>3241</v>
      </c>
    </row>
    <row r="1201" spans="1:10" x14ac:dyDescent="0.3">
      <c r="A1201" s="26">
        <v>2012</v>
      </c>
      <c r="B1201" s="27" t="s">
        <v>3129</v>
      </c>
      <c r="C1201" s="27" t="s">
        <v>3130</v>
      </c>
      <c r="D1201" s="27" t="s">
        <v>3131</v>
      </c>
      <c r="E1201" s="27" t="s">
        <v>3063</v>
      </c>
      <c r="F1201" s="27" t="s">
        <v>3034</v>
      </c>
      <c r="G1201" s="27" t="s">
        <v>2840</v>
      </c>
      <c r="H1201" s="28">
        <v>41214</v>
      </c>
      <c r="I1201" s="29">
        <v>10.561563000000012</v>
      </c>
      <c r="J1201" s="28" t="s">
        <v>3241</v>
      </c>
    </row>
    <row r="1202" spans="1:10" x14ac:dyDescent="0.3">
      <c r="A1202" s="26">
        <v>2012</v>
      </c>
      <c r="B1202" s="27" t="s">
        <v>3126</v>
      </c>
      <c r="C1202" s="27" t="s">
        <v>3127</v>
      </c>
      <c r="D1202" s="27" t="s">
        <v>3128</v>
      </c>
      <c r="E1202" s="27" t="s">
        <v>3025</v>
      </c>
      <c r="F1202" s="27" t="s">
        <v>3026</v>
      </c>
      <c r="G1202" s="27" t="s">
        <v>2936</v>
      </c>
      <c r="H1202" s="28">
        <v>41214</v>
      </c>
      <c r="I1202" s="29">
        <v>0</v>
      </c>
      <c r="J1202" s="28" t="s">
        <v>3241</v>
      </c>
    </row>
    <row r="1203" spans="1:10" x14ac:dyDescent="0.3">
      <c r="A1203" s="26">
        <v>2012</v>
      </c>
      <c r="B1203" s="27" t="s">
        <v>3119</v>
      </c>
      <c r="C1203" s="27" t="s">
        <v>3120</v>
      </c>
      <c r="D1203" s="27" t="s">
        <v>3119</v>
      </c>
      <c r="E1203" s="27" t="s">
        <v>6117</v>
      </c>
      <c r="F1203" s="27" t="s">
        <v>3034</v>
      </c>
      <c r="G1203" s="27" t="s">
        <v>2840</v>
      </c>
      <c r="H1203" s="28">
        <v>41214</v>
      </c>
      <c r="I1203" s="29">
        <v>6.0248389999999992</v>
      </c>
      <c r="J1203" s="28" t="s">
        <v>3241</v>
      </c>
    </row>
    <row r="1204" spans="1:10" x14ac:dyDescent="0.3">
      <c r="A1204" s="26">
        <v>2012</v>
      </c>
      <c r="B1204" s="27" t="s">
        <v>3121</v>
      </c>
      <c r="C1204" s="27" t="s">
        <v>3122</v>
      </c>
      <c r="D1204" s="27" t="s">
        <v>3121</v>
      </c>
      <c r="E1204" s="27" t="s">
        <v>6117</v>
      </c>
      <c r="F1204" s="27" t="s">
        <v>2825</v>
      </c>
      <c r="G1204" s="27" t="s">
        <v>2850</v>
      </c>
      <c r="H1204" s="28">
        <v>41214</v>
      </c>
      <c r="I1204" s="29">
        <v>25.066552999999999</v>
      </c>
      <c r="J1204" s="28" t="s">
        <v>3241</v>
      </c>
    </row>
    <row r="1205" spans="1:10" x14ac:dyDescent="0.3">
      <c r="A1205" s="26">
        <v>2012</v>
      </c>
      <c r="B1205" s="27" t="s">
        <v>3022</v>
      </c>
      <c r="C1205" s="27" t="s">
        <v>3023</v>
      </c>
      <c r="D1205" s="27" t="s">
        <v>3024</v>
      </c>
      <c r="E1205" s="27" t="s">
        <v>3025</v>
      </c>
      <c r="F1205" s="27" t="s">
        <v>3026</v>
      </c>
      <c r="G1205" s="27" t="s">
        <v>2788</v>
      </c>
      <c r="H1205" s="28">
        <v>41244</v>
      </c>
      <c r="I1205" s="29">
        <v>0</v>
      </c>
      <c r="J1205" s="28" t="s">
        <v>3241</v>
      </c>
    </row>
    <row r="1206" spans="1:10" x14ac:dyDescent="0.3">
      <c r="A1206" s="26">
        <v>2012</v>
      </c>
      <c r="B1206" s="27" t="s">
        <v>3022</v>
      </c>
      <c r="C1206" s="27" t="s">
        <v>3023</v>
      </c>
      <c r="D1206" s="27" t="s">
        <v>3027</v>
      </c>
      <c r="E1206" s="27" t="s">
        <v>3025</v>
      </c>
      <c r="F1206" s="27" t="s">
        <v>3026</v>
      </c>
      <c r="G1206" s="27" t="s">
        <v>2788</v>
      </c>
      <c r="H1206" s="28">
        <v>41244</v>
      </c>
      <c r="I1206" s="29">
        <v>0</v>
      </c>
      <c r="J1206" s="28" t="s">
        <v>3241</v>
      </c>
    </row>
    <row r="1207" spans="1:10" x14ac:dyDescent="0.3">
      <c r="A1207" s="26">
        <v>2012</v>
      </c>
      <c r="B1207" s="27" t="s">
        <v>3028</v>
      </c>
      <c r="C1207" s="27" t="s">
        <v>3029</v>
      </c>
      <c r="D1207" s="27" t="s">
        <v>3028</v>
      </c>
      <c r="E1207" s="27" t="s">
        <v>6117</v>
      </c>
      <c r="F1207" s="27" t="s">
        <v>3030</v>
      </c>
      <c r="G1207" s="27" t="s">
        <v>2812</v>
      </c>
      <c r="H1207" s="28">
        <v>41244</v>
      </c>
      <c r="I1207" s="29">
        <v>11.534337999999998</v>
      </c>
      <c r="J1207" s="28" t="s">
        <v>3241</v>
      </c>
    </row>
    <row r="1208" spans="1:10" x14ac:dyDescent="0.3">
      <c r="A1208" s="26">
        <v>2012</v>
      </c>
      <c r="B1208" s="27" t="s">
        <v>3031</v>
      </c>
      <c r="C1208" s="27" t="s">
        <v>3032</v>
      </c>
      <c r="D1208" s="27" t="s">
        <v>3031</v>
      </c>
      <c r="E1208" s="27" t="s">
        <v>3033</v>
      </c>
      <c r="F1208" s="27" t="s">
        <v>3034</v>
      </c>
      <c r="G1208" s="27" t="s">
        <v>2821</v>
      </c>
      <c r="H1208" s="28">
        <v>41244</v>
      </c>
      <c r="I1208" s="29">
        <v>4.4319199999999999</v>
      </c>
      <c r="J1208" s="28" t="s">
        <v>3241</v>
      </c>
    </row>
    <row r="1209" spans="1:10" x14ac:dyDescent="0.3">
      <c r="A1209" s="26">
        <v>2012</v>
      </c>
      <c r="B1209" s="27" t="s">
        <v>3035</v>
      </c>
      <c r="C1209" s="27" t="s">
        <v>3036</v>
      </c>
      <c r="D1209" s="27" t="s">
        <v>3035</v>
      </c>
      <c r="E1209" s="27" t="s">
        <v>6117</v>
      </c>
      <c r="F1209" s="27" t="s">
        <v>2825</v>
      </c>
      <c r="G1209" s="27" t="s">
        <v>2826</v>
      </c>
      <c r="H1209" s="28">
        <v>41244</v>
      </c>
      <c r="I1209" s="29">
        <v>0</v>
      </c>
      <c r="J1209" s="28" t="s">
        <v>3241</v>
      </c>
    </row>
    <row r="1210" spans="1:10" x14ac:dyDescent="0.3">
      <c r="A1210" s="26">
        <v>2012</v>
      </c>
      <c r="B1210" s="27" t="s">
        <v>3037</v>
      </c>
      <c r="C1210" s="27" t="s">
        <v>3038</v>
      </c>
      <c r="D1210" s="27" t="s">
        <v>3037</v>
      </c>
      <c r="E1210" s="27" t="s">
        <v>6117</v>
      </c>
      <c r="F1210" s="27" t="s">
        <v>3034</v>
      </c>
      <c r="G1210" s="27" t="s">
        <v>2999</v>
      </c>
      <c r="H1210" s="28">
        <v>41244</v>
      </c>
      <c r="I1210" s="29">
        <v>3.4598109999999997</v>
      </c>
      <c r="J1210" s="28" t="s">
        <v>3241</v>
      </c>
    </row>
    <row r="1211" spans="1:10" x14ac:dyDescent="0.3">
      <c r="A1211" s="26">
        <v>2012</v>
      </c>
      <c r="B1211" s="27" t="s">
        <v>3039</v>
      </c>
      <c r="C1211" s="27" t="s">
        <v>3040</v>
      </c>
      <c r="D1211" s="27" t="s">
        <v>3039</v>
      </c>
      <c r="E1211" s="27" t="s">
        <v>6117</v>
      </c>
      <c r="F1211" s="27" t="s">
        <v>2815</v>
      </c>
      <c r="G1211" s="27" t="s">
        <v>2816</v>
      </c>
      <c r="H1211" s="28">
        <v>41244</v>
      </c>
      <c r="I1211" s="29">
        <v>1.1117489999999999</v>
      </c>
      <c r="J1211" s="28" t="s">
        <v>3241</v>
      </c>
    </row>
    <row r="1212" spans="1:10" x14ac:dyDescent="0.3">
      <c r="A1212" s="26">
        <v>2012</v>
      </c>
      <c r="B1212" s="27" t="s">
        <v>3041</v>
      </c>
      <c r="C1212" s="27" t="s">
        <v>3042</v>
      </c>
      <c r="D1212" s="27" t="s">
        <v>3041</v>
      </c>
      <c r="E1212" s="27" t="s">
        <v>6117</v>
      </c>
      <c r="F1212" s="27" t="s">
        <v>2825</v>
      </c>
      <c r="G1212" s="27" t="s">
        <v>2826</v>
      </c>
      <c r="H1212" s="28">
        <v>41244</v>
      </c>
      <c r="I1212" s="29">
        <v>7.5249229999999994</v>
      </c>
      <c r="J1212" s="28" t="s">
        <v>3241</v>
      </c>
    </row>
    <row r="1213" spans="1:10" x14ac:dyDescent="0.3">
      <c r="A1213" s="26">
        <v>2012</v>
      </c>
      <c r="B1213" s="27" t="s">
        <v>3043</v>
      </c>
      <c r="C1213" s="27" t="s">
        <v>3044</v>
      </c>
      <c r="D1213" s="27" t="s">
        <v>3043</v>
      </c>
      <c r="E1213" s="27" t="s">
        <v>6117</v>
      </c>
      <c r="F1213" s="27" t="s">
        <v>2815</v>
      </c>
      <c r="G1213" s="27" t="s">
        <v>2816</v>
      </c>
      <c r="H1213" s="28">
        <v>41244</v>
      </c>
      <c r="I1213" s="29">
        <v>5.228949000000001</v>
      </c>
      <c r="J1213" s="28" t="s">
        <v>3241</v>
      </c>
    </row>
    <row r="1214" spans="1:10" x14ac:dyDescent="0.3">
      <c r="A1214" s="26">
        <v>2012</v>
      </c>
      <c r="B1214" s="27" t="s">
        <v>3045</v>
      </c>
      <c r="C1214" s="27" t="s">
        <v>3046</v>
      </c>
      <c r="D1214" s="27" t="s">
        <v>3045</v>
      </c>
      <c r="E1214" s="27" t="s">
        <v>6117</v>
      </c>
      <c r="F1214" s="27" t="s">
        <v>2815</v>
      </c>
      <c r="G1214" s="27" t="s">
        <v>2816</v>
      </c>
      <c r="H1214" s="28">
        <v>41244</v>
      </c>
      <c r="I1214" s="29">
        <v>0.31168699999999994</v>
      </c>
      <c r="J1214" s="28" t="s">
        <v>3241</v>
      </c>
    </row>
    <row r="1215" spans="1:10" x14ac:dyDescent="0.3">
      <c r="A1215" s="26">
        <v>2012</v>
      </c>
      <c r="B1215" s="27" t="s">
        <v>3143</v>
      </c>
      <c r="C1215" s="27" t="s">
        <v>3144</v>
      </c>
      <c r="D1215" s="27" t="s">
        <v>3143</v>
      </c>
      <c r="E1215" s="27" t="s">
        <v>6117</v>
      </c>
      <c r="F1215" s="27" t="s">
        <v>3145</v>
      </c>
      <c r="G1215" s="27" t="s">
        <v>2803</v>
      </c>
      <c r="H1215" s="28">
        <v>41244</v>
      </c>
      <c r="I1215" s="29">
        <v>2.9625229999999996</v>
      </c>
      <c r="J1215" s="28" t="s">
        <v>3241</v>
      </c>
    </row>
    <row r="1216" spans="1:10" x14ac:dyDescent="0.3">
      <c r="A1216" s="26">
        <v>2012</v>
      </c>
      <c r="B1216" s="27" t="s">
        <v>3146</v>
      </c>
      <c r="C1216" s="27" t="s">
        <v>3147</v>
      </c>
      <c r="D1216" s="27" t="s">
        <v>3146</v>
      </c>
      <c r="E1216" s="27" t="s">
        <v>6117</v>
      </c>
      <c r="F1216" s="27" t="s">
        <v>3145</v>
      </c>
      <c r="G1216" s="27" t="s">
        <v>2803</v>
      </c>
      <c r="H1216" s="28">
        <v>41244</v>
      </c>
      <c r="I1216" s="29">
        <v>3.2843800000000005</v>
      </c>
      <c r="J1216" s="28" t="s">
        <v>3241</v>
      </c>
    </row>
    <row r="1217" spans="1:10" x14ac:dyDescent="0.3">
      <c r="A1217" s="26">
        <v>2012</v>
      </c>
      <c r="B1217" s="27" t="s">
        <v>3047</v>
      </c>
      <c r="C1217" s="27" t="s">
        <v>3048</v>
      </c>
      <c r="D1217" s="27" t="s">
        <v>3047</v>
      </c>
      <c r="E1217" s="27" t="s">
        <v>6117</v>
      </c>
      <c r="F1217" s="27" t="s">
        <v>2825</v>
      </c>
      <c r="G1217" s="27" t="s">
        <v>2826</v>
      </c>
      <c r="H1217" s="28">
        <v>41244</v>
      </c>
      <c r="I1217" s="29">
        <v>3.4403349999999997</v>
      </c>
      <c r="J1217" s="28" t="s">
        <v>3241</v>
      </c>
    </row>
    <row r="1218" spans="1:10" x14ac:dyDescent="0.3">
      <c r="A1218" s="26">
        <v>2012</v>
      </c>
      <c r="B1218" s="27" t="s">
        <v>3049</v>
      </c>
      <c r="C1218" s="27" t="s">
        <v>3050</v>
      </c>
      <c r="D1218" s="27" t="s">
        <v>3049</v>
      </c>
      <c r="E1218" s="27" t="s">
        <v>6117</v>
      </c>
      <c r="F1218" s="27" t="s">
        <v>2825</v>
      </c>
      <c r="G1218" s="27" t="s">
        <v>2850</v>
      </c>
      <c r="H1218" s="28">
        <v>41244</v>
      </c>
      <c r="I1218" s="29">
        <v>3.0597040000000004</v>
      </c>
      <c r="J1218" s="28" t="s">
        <v>3241</v>
      </c>
    </row>
    <row r="1219" spans="1:10" x14ac:dyDescent="0.3">
      <c r="A1219" s="26">
        <v>2012</v>
      </c>
      <c r="B1219" s="27" t="s">
        <v>3051</v>
      </c>
      <c r="C1219" s="27" t="s">
        <v>3051</v>
      </c>
      <c r="D1219" s="27" t="s">
        <v>3051</v>
      </c>
      <c r="E1219" s="27" t="s">
        <v>6118</v>
      </c>
      <c r="F1219" s="27" t="s">
        <v>3051</v>
      </c>
      <c r="G1219" s="27" t="s">
        <v>3051</v>
      </c>
      <c r="H1219" s="28">
        <v>41244</v>
      </c>
      <c r="I1219" s="29">
        <v>10811.343919999999</v>
      </c>
      <c r="J1219" s="28" t="s">
        <v>3241</v>
      </c>
    </row>
    <row r="1220" spans="1:10" x14ac:dyDescent="0.3">
      <c r="A1220" s="26">
        <v>2012</v>
      </c>
      <c r="B1220" s="27" t="s">
        <v>3052</v>
      </c>
      <c r="C1220" s="27" t="s">
        <v>3053</v>
      </c>
      <c r="D1220" s="27" t="s">
        <v>3052</v>
      </c>
      <c r="E1220" s="27" t="s">
        <v>3033</v>
      </c>
      <c r="F1220" s="27" t="s">
        <v>2807</v>
      </c>
      <c r="G1220" s="27" t="s">
        <v>2812</v>
      </c>
      <c r="H1220" s="28">
        <v>41244</v>
      </c>
      <c r="I1220" s="29">
        <v>2.7409379999999994</v>
      </c>
      <c r="J1220" s="28" t="s">
        <v>3241</v>
      </c>
    </row>
    <row r="1221" spans="1:10" x14ac:dyDescent="0.3">
      <c r="A1221" s="26">
        <v>2012</v>
      </c>
      <c r="B1221" s="27" t="s">
        <v>3162</v>
      </c>
      <c r="C1221" s="27" t="s">
        <v>3163</v>
      </c>
      <c r="D1221" s="27" t="s">
        <v>3164</v>
      </c>
      <c r="E1221" s="27" t="s">
        <v>3025</v>
      </c>
      <c r="F1221" s="27" t="s">
        <v>3087</v>
      </c>
      <c r="G1221" s="27" t="s">
        <v>2788</v>
      </c>
      <c r="H1221" s="28">
        <v>41244</v>
      </c>
      <c r="I1221" s="29">
        <v>0</v>
      </c>
      <c r="J1221" s="28" t="s">
        <v>3241</v>
      </c>
    </row>
    <row r="1222" spans="1:10" x14ac:dyDescent="0.3">
      <c r="A1222" s="26">
        <v>2012</v>
      </c>
      <c r="B1222" s="27" t="s">
        <v>3162</v>
      </c>
      <c r="C1222" s="27" t="s">
        <v>3163</v>
      </c>
      <c r="D1222" s="27" t="s">
        <v>3165</v>
      </c>
      <c r="E1222" s="27" t="s">
        <v>3025</v>
      </c>
      <c r="F1222" s="27" t="s">
        <v>3087</v>
      </c>
      <c r="G1222" s="27" t="s">
        <v>2788</v>
      </c>
      <c r="H1222" s="28">
        <v>41244</v>
      </c>
      <c r="I1222" s="29">
        <v>0</v>
      </c>
      <c r="J1222" s="28" t="s">
        <v>3241</v>
      </c>
    </row>
    <row r="1223" spans="1:10" x14ac:dyDescent="0.3">
      <c r="A1223" s="26">
        <v>2012</v>
      </c>
      <c r="B1223" s="27" t="s">
        <v>3054</v>
      </c>
      <c r="C1223" s="27" t="s">
        <v>3055</v>
      </c>
      <c r="D1223" s="27" t="s">
        <v>3054</v>
      </c>
      <c r="E1223" s="27" t="s">
        <v>6117</v>
      </c>
      <c r="F1223" s="27" t="s">
        <v>3034</v>
      </c>
      <c r="G1223" s="27" t="s">
        <v>2999</v>
      </c>
      <c r="H1223" s="28">
        <v>41244</v>
      </c>
      <c r="I1223" s="29">
        <v>6.5357149999999988</v>
      </c>
      <c r="J1223" s="28" t="s">
        <v>3241</v>
      </c>
    </row>
    <row r="1224" spans="1:10" x14ac:dyDescent="0.3">
      <c r="A1224" s="26">
        <v>2012</v>
      </c>
      <c r="B1224" s="27" t="s">
        <v>3056</v>
      </c>
      <c r="C1224" s="27" t="s">
        <v>3057</v>
      </c>
      <c r="D1224" s="27" t="s">
        <v>3056</v>
      </c>
      <c r="E1224" s="27" t="s">
        <v>6117</v>
      </c>
      <c r="F1224" s="27" t="s">
        <v>2825</v>
      </c>
      <c r="G1224" s="27" t="s">
        <v>2826</v>
      </c>
      <c r="H1224" s="28">
        <v>41244</v>
      </c>
      <c r="I1224" s="29">
        <v>5.4122450000000004</v>
      </c>
      <c r="J1224" s="28" t="s">
        <v>3241</v>
      </c>
    </row>
    <row r="1225" spans="1:10" x14ac:dyDescent="0.3">
      <c r="A1225" s="26">
        <v>2012</v>
      </c>
      <c r="B1225" s="27" t="s">
        <v>3058</v>
      </c>
      <c r="C1225" s="27" t="s">
        <v>3059</v>
      </c>
      <c r="D1225" s="27" t="s">
        <v>3058</v>
      </c>
      <c r="E1225" s="27" t="s">
        <v>6117</v>
      </c>
      <c r="F1225" s="27" t="s">
        <v>2815</v>
      </c>
      <c r="G1225" s="27" t="s">
        <v>2816</v>
      </c>
      <c r="H1225" s="28">
        <v>41244</v>
      </c>
      <c r="I1225" s="29">
        <v>5.2385929999999998</v>
      </c>
      <c r="J1225" s="28" t="s">
        <v>3241</v>
      </c>
    </row>
    <row r="1226" spans="1:10" x14ac:dyDescent="0.3">
      <c r="A1226" s="26">
        <v>2012</v>
      </c>
      <c r="B1226" s="27" t="s">
        <v>3152</v>
      </c>
      <c r="C1226" s="27" t="s">
        <v>3153</v>
      </c>
      <c r="D1226" s="27" t="s">
        <v>3152</v>
      </c>
      <c r="E1226" s="27" t="s">
        <v>3111</v>
      </c>
      <c r="F1226" s="27" t="s">
        <v>2825</v>
      </c>
      <c r="G1226" s="27" t="s">
        <v>2850</v>
      </c>
      <c r="H1226" s="28">
        <v>41244</v>
      </c>
      <c r="I1226" s="29">
        <v>0.40435299999999996</v>
      </c>
      <c r="J1226" s="28" t="s">
        <v>3241</v>
      </c>
    </row>
    <row r="1227" spans="1:10" x14ac:dyDescent="0.3">
      <c r="A1227" s="26">
        <v>2012</v>
      </c>
      <c r="B1227" s="27" t="s">
        <v>3154</v>
      </c>
      <c r="C1227" s="27" t="s">
        <v>3155</v>
      </c>
      <c r="D1227" s="27" t="s">
        <v>3154</v>
      </c>
      <c r="E1227" s="27" t="s">
        <v>3111</v>
      </c>
      <c r="F1227" s="27" t="s">
        <v>2825</v>
      </c>
      <c r="G1227" s="27" t="s">
        <v>2850</v>
      </c>
      <c r="H1227" s="28">
        <v>41244</v>
      </c>
      <c r="I1227" s="29">
        <v>0.55703500000000006</v>
      </c>
      <c r="J1227" s="28" t="s">
        <v>3241</v>
      </c>
    </row>
    <row r="1228" spans="1:10" x14ac:dyDescent="0.3">
      <c r="A1228" s="26">
        <v>2012</v>
      </c>
      <c r="B1228" s="27" t="s">
        <v>3156</v>
      </c>
      <c r="C1228" s="27" t="s">
        <v>3157</v>
      </c>
      <c r="D1228" s="27" t="s">
        <v>3156</v>
      </c>
      <c r="E1228" s="27" t="s">
        <v>3111</v>
      </c>
      <c r="F1228" s="27" t="s">
        <v>2825</v>
      </c>
      <c r="G1228" s="27" t="s">
        <v>2850</v>
      </c>
      <c r="H1228" s="28">
        <v>41244</v>
      </c>
      <c r="I1228" s="29">
        <v>0</v>
      </c>
      <c r="J1228" s="28" t="s">
        <v>3241</v>
      </c>
    </row>
    <row r="1229" spans="1:10" x14ac:dyDescent="0.3">
      <c r="A1229" s="26">
        <v>2012</v>
      </c>
      <c r="B1229" s="27" t="s">
        <v>3060</v>
      </c>
      <c r="C1229" s="27" t="s">
        <v>3061</v>
      </c>
      <c r="D1229" s="27" t="s">
        <v>3062</v>
      </c>
      <c r="E1229" s="27" t="s">
        <v>3063</v>
      </c>
      <c r="F1229" s="27" t="s">
        <v>3034</v>
      </c>
      <c r="G1229" s="27" t="s">
        <v>2999</v>
      </c>
      <c r="H1229" s="28">
        <v>41244</v>
      </c>
      <c r="I1229" s="29">
        <v>0</v>
      </c>
      <c r="J1229" s="28" t="s">
        <v>3241</v>
      </c>
    </row>
    <row r="1230" spans="1:10" x14ac:dyDescent="0.3">
      <c r="A1230" s="26">
        <v>2012</v>
      </c>
      <c r="B1230" s="27" t="s">
        <v>3064</v>
      </c>
      <c r="C1230" s="27" t="s">
        <v>3065</v>
      </c>
      <c r="D1230" s="27" t="s">
        <v>3066</v>
      </c>
      <c r="E1230" s="27" t="s">
        <v>3025</v>
      </c>
      <c r="F1230" s="27" t="s">
        <v>2825</v>
      </c>
      <c r="G1230" s="27" t="s">
        <v>2826</v>
      </c>
      <c r="H1230" s="28">
        <v>41244</v>
      </c>
      <c r="I1230" s="29">
        <v>1.6413946030000001E-2</v>
      </c>
      <c r="J1230" s="28" t="s">
        <v>3241</v>
      </c>
    </row>
    <row r="1231" spans="1:10" x14ac:dyDescent="0.3">
      <c r="A1231" s="26">
        <v>2012</v>
      </c>
      <c r="B1231" s="27" t="s">
        <v>3064</v>
      </c>
      <c r="C1231" s="27" t="s">
        <v>3065</v>
      </c>
      <c r="D1231" s="27" t="s">
        <v>3067</v>
      </c>
      <c r="E1231" s="27" t="s">
        <v>3025</v>
      </c>
      <c r="F1231" s="27" t="s">
        <v>2825</v>
      </c>
      <c r="G1231" s="27" t="s">
        <v>2826</v>
      </c>
      <c r="H1231" s="28">
        <v>41244</v>
      </c>
      <c r="I1231" s="29">
        <v>0</v>
      </c>
      <c r="J1231" s="28" t="s">
        <v>3241</v>
      </c>
    </row>
    <row r="1232" spans="1:10" x14ac:dyDescent="0.3">
      <c r="A1232" s="26">
        <v>2012</v>
      </c>
      <c r="B1232" s="27" t="s">
        <v>3068</v>
      </c>
      <c r="C1232" s="27" t="s">
        <v>3069</v>
      </c>
      <c r="D1232" s="27" t="s">
        <v>3068</v>
      </c>
      <c r="E1232" s="27" t="s">
        <v>6117</v>
      </c>
      <c r="F1232" s="27" t="s">
        <v>3034</v>
      </c>
      <c r="G1232" s="27" t="s">
        <v>2923</v>
      </c>
      <c r="H1232" s="28">
        <v>41244</v>
      </c>
      <c r="I1232" s="29">
        <v>7.2217280000000006</v>
      </c>
      <c r="J1232" s="28" t="s">
        <v>3241</v>
      </c>
    </row>
    <row r="1233" spans="1:10" x14ac:dyDescent="0.3">
      <c r="A1233" s="26">
        <v>2012</v>
      </c>
      <c r="B1233" s="27" t="s">
        <v>3070</v>
      </c>
      <c r="C1233" s="27" t="s">
        <v>3071</v>
      </c>
      <c r="D1233" s="27" t="s">
        <v>3070</v>
      </c>
      <c r="E1233" s="27" t="s">
        <v>6117</v>
      </c>
      <c r="F1233" s="27" t="s">
        <v>2815</v>
      </c>
      <c r="G1233" s="27" t="s">
        <v>2816</v>
      </c>
      <c r="H1233" s="28">
        <v>41244</v>
      </c>
      <c r="I1233" s="29">
        <v>2.6499999999999999E-4</v>
      </c>
      <c r="J1233" s="28" t="s">
        <v>3241</v>
      </c>
    </row>
    <row r="1234" spans="1:10" x14ac:dyDescent="0.3">
      <c r="A1234" s="26">
        <v>2012</v>
      </c>
      <c r="B1234" s="27" t="s">
        <v>3072</v>
      </c>
      <c r="C1234" s="27" t="s">
        <v>3073</v>
      </c>
      <c r="D1234" s="27" t="s">
        <v>3072</v>
      </c>
      <c r="E1234" s="27" t="s">
        <v>6117</v>
      </c>
      <c r="F1234" s="27" t="s">
        <v>3034</v>
      </c>
      <c r="G1234" s="27" t="s">
        <v>3074</v>
      </c>
      <c r="H1234" s="28">
        <v>41244</v>
      </c>
      <c r="I1234" s="29">
        <v>0.96975799999999979</v>
      </c>
      <c r="J1234" s="28" t="s">
        <v>3241</v>
      </c>
    </row>
    <row r="1235" spans="1:10" x14ac:dyDescent="0.3">
      <c r="A1235" s="26">
        <v>2012</v>
      </c>
      <c r="B1235" s="27" t="s">
        <v>3075</v>
      </c>
      <c r="C1235" s="27" t="s">
        <v>3076</v>
      </c>
      <c r="D1235" s="27" t="s">
        <v>3075</v>
      </c>
      <c r="E1235" s="27" t="s">
        <v>6117</v>
      </c>
      <c r="F1235" s="27" t="s">
        <v>2815</v>
      </c>
      <c r="G1235" s="27" t="s">
        <v>2816</v>
      </c>
      <c r="H1235" s="28">
        <v>41244</v>
      </c>
      <c r="I1235" s="29">
        <v>2.7482659999999997</v>
      </c>
      <c r="J1235" s="28" t="s">
        <v>3241</v>
      </c>
    </row>
    <row r="1236" spans="1:10" x14ac:dyDescent="0.3">
      <c r="A1236" s="26">
        <v>2012</v>
      </c>
      <c r="B1236" s="27" t="s">
        <v>3077</v>
      </c>
      <c r="C1236" s="27" t="s">
        <v>3078</v>
      </c>
      <c r="D1236" s="27" t="s">
        <v>3077</v>
      </c>
      <c r="E1236" s="27" t="s">
        <v>3033</v>
      </c>
      <c r="F1236" s="27" t="s">
        <v>2788</v>
      </c>
      <c r="G1236" s="27" t="s">
        <v>2788</v>
      </c>
      <c r="H1236" s="28">
        <v>41244</v>
      </c>
      <c r="I1236" s="29">
        <v>3.0510000000000006E-2</v>
      </c>
      <c r="J1236" s="28" t="s">
        <v>3241</v>
      </c>
    </row>
    <row r="1237" spans="1:10" x14ac:dyDescent="0.3">
      <c r="A1237" s="26">
        <v>2012</v>
      </c>
      <c r="B1237" s="27" t="s">
        <v>3079</v>
      </c>
      <c r="C1237" s="27" t="s">
        <v>3080</v>
      </c>
      <c r="D1237" s="27" t="s">
        <v>3081</v>
      </c>
      <c r="E1237" s="27" t="s">
        <v>3063</v>
      </c>
      <c r="F1237" s="27" t="s">
        <v>2788</v>
      </c>
      <c r="G1237" s="27" t="s">
        <v>2788</v>
      </c>
      <c r="H1237" s="28">
        <v>41244</v>
      </c>
      <c r="I1237" s="29">
        <v>0</v>
      </c>
      <c r="J1237" s="28" t="s">
        <v>3241</v>
      </c>
    </row>
    <row r="1238" spans="1:10" x14ac:dyDescent="0.3">
      <c r="A1238" s="26">
        <v>2012</v>
      </c>
      <c r="B1238" s="27" t="s">
        <v>3082</v>
      </c>
      <c r="C1238" s="27" t="s">
        <v>3083</v>
      </c>
      <c r="D1238" s="27" t="s">
        <v>3082</v>
      </c>
      <c r="E1238" s="27" t="s">
        <v>6117</v>
      </c>
      <c r="F1238" s="27" t="s">
        <v>2825</v>
      </c>
      <c r="G1238" s="27" t="s">
        <v>2826</v>
      </c>
      <c r="H1238" s="28">
        <v>41244</v>
      </c>
      <c r="I1238" s="29">
        <v>13.631032000000001</v>
      </c>
      <c r="J1238" s="28" t="s">
        <v>3241</v>
      </c>
    </row>
    <row r="1239" spans="1:10" x14ac:dyDescent="0.3">
      <c r="A1239" s="26">
        <v>2012</v>
      </c>
      <c r="B1239" s="27" t="s">
        <v>3084</v>
      </c>
      <c r="C1239" s="27" t="s">
        <v>3085</v>
      </c>
      <c r="D1239" s="27" t="s">
        <v>3086</v>
      </c>
      <c r="E1239" s="27" t="s">
        <v>3025</v>
      </c>
      <c r="F1239" s="27" t="s">
        <v>3087</v>
      </c>
      <c r="G1239" s="27" t="s">
        <v>2788</v>
      </c>
      <c r="H1239" s="28">
        <v>41244</v>
      </c>
      <c r="I1239" s="29">
        <v>0</v>
      </c>
      <c r="J1239" s="28" t="s">
        <v>3241</v>
      </c>
    </row>
    <row r="1240" spans="1:10" x14ac:dyDescent="0.3">
      <c r="A1240" s="26">
        <v>2012</v>
      </c>
      <c r="B1240" s="27" t="s">
        <v>3084</v>
      </c>
      <c r="C1240" s="27" t="s">
        <v>3085</v>
      </c>
      <c r="D1240" s="27" t="s">
        <v>3088</v>
      </c>
      <c r="E1240" s="27" t="s">
        <v>3025</v>
      </c>
      <c r="F1240" s="27" t="s">
        <v>3087</v>
      </c>
      <c r="G1240" s="27" t="s">
        <v>2788</v>
      </c>
      <c r="H1240" s="28">
        <v>41244</v>
      </c>
      <c r="I1240" s="29">
        <v>0</v>
      </c>
      <c r="J1240" s="28" t="s">
        <v>3241</v>
      </c>
    </row>
    <row r="1241" spans="1:10" x14ac:dyDescent="0.3">
      <c r="A1241" s="26">
        <v>2012</v>
      </c>
      <c r="B1241" s="27" t="s">
        <v>3089</v>
      </c>
      <c r="C1241" s="27" t="s">
        <v>3090</v>
      </c>
      <c r="D1241" s="27" t="s">
        <v>3089</v>
      </c>
      <c r="E1241" s="27" t="s">
        <v>6117</v>
      </c>
      <c r="F1241" s="27" t="s">
        <v>2815</v>
      </c>
      <c r="G1241" s="27" t="s">
        <v>2816</v>
      </c>
      <c r="H1241" s="28">
        <v>41244</v>
      </c>
      <c r="I1241" s="29">
        <v>3.6822869999999996</v>
      </c>
      <c r="J1241" s="28" t="s">
        <v>3241</v>
      </c>
    </row>
    <row r="1242" spans="1:10" x14ac:dyDescent="0.3">
      <c r="A1242" s="26">
        <v>2012</v>
      </c>
      <c r="B1242" s="27" t="s">
        <v>3136</v>
      </c>
      <c r="C1242" s="27" t="s">
        <v>3137</v>
      </c>
      <c r="D1242" s="27" t="s">
        <v>3138</v>
      </c>
      <c r="E1242" s="27" t="s">
        <v>3025</v>
      </c>
      <c r="F1242" s="27" t="s">
        <v>3087</v>
      </c>
      <c r="G1242" s="27" t="s">
        <v>2788</v>
      </c>
      <c r="H1242" s="28">
        <v>41244</v>
      </c>
      <c r="I1242" s="29">
        <v>0</v>
      </c>
      <c r="J1242" s="28" t="s">
        <v>3241</v>
      </c>
    </row>
    <row r="1243" spans="1:10" x14ac:dyDescent="0.3">
      <c r="A1243" s="26">
        <v>2012</v>
      </c>
      <c r="B1243" s="27" t="s">
        <v>3136</v>
      </c>
      <c r="C1243" s="27" t="s">
        <v>3137</v>
      </c>
      <c r="D1243" s="27" t="s">
        <v>3139</v>
      </c>
      <c r="E1243" s="27" t="s">
        <v>3025</v>
      </c>
      <c r="F1243" s="27" t="s">
        <v>3087</v>
      </c>
      <c r="G1243" s="27" t="s">
        <v>2788</v>
      </c>
      <c r="H1243" s="28">
        <v>41244</v>
      </c>
      <c r="I1243" s="29">
        <v>0</v>
      </c>
      <c r="J1243" s="28" t="s">
        <v>3241</v>
      </c>
    </row>
    <row r="1244" spans="1:10" x14ac:dyDescent="0.3">
      <c r="A1244" s="26">
        <v>2012</v>
      </c>
      <c r="B1244" s="27" t="s">
        <v>3091</v>
      </c>
      <c r="C1244" s="27" t="s">
        <v>3092</v>
      </c>
      <c r="D1244" s="27" t="s">
        <v>3093</v>
      </c>
      <c r="E1244" s="27" t="s">
        <v>3063</v>
      </c>
      <c r="F1244" s="27" t="s">
        <v>3094</v>
      </c>
      <c r="G1244" s="27" t="s">
        <v>2965</v>
      </c>
      <c r="H1244" s="28">
        <v>41244</v>
      </c>
      <c r="I1244" s="29">
        <v>5.9834309999999995</v>
      </c>
      <c r="J1244" s="28" t="s">
        <v>3241</v>
      </c>
    </row>
    <row r="1245" spans="1:10" x14ac:dyDescent="0.3">
      <c r="A1245" s="26">
        <v>2012</v>
      </c>
      <c r="B1245" s="27" t="s">
        <v>3095</v>
      </c>
      <c r="C1245" s="27" t="s">
        <v>3096</v>
      </c>
      <c r="D1245" s="27" t="s">
        <v>3095</v>
      </c>
      <c r="E1245" s="27" t="s">
        <v>6117</v>
      </c>
      <c r="F1245" s="27" t="s">
        <v>3034</v>
      </c>
      <c r="G1245" s="27" t="s">
        <v>2999</v>
      </c>
      <c r="H1245" s="28">
        <v>41244</v>
      </c>
      <c r="I1245" s="29">
        <v>4.6809239999999992</v>
      </c>
      <c r="J1245" s="28" t="s">
        <v>3241</v>
      </c>
    </row>
    <row r="1246" spans="1:10" x14ac:dyDescent="0.3">
      <c r="A1246" s="26">
        <v>2012</v>
      </c>
      <c r="B1246" s="27" t="s">
        <v>3097</v>
      </c>
      <c r="C1246" s="27" t="s">
        <v>3098</v>
      </c>
      <c r="D1246" s="27" t="s">
        <v>3097</v>
      </c>
      <c r="E1246" s="27" t="s">
        <v>6117</v>
      </c>
      <c r="F1246" s="27" t="s">
        <v>2825</v>
      </c>
      <c r="G1246" s="27" t="s">
        <v>2850</v>
      </c>
      <c r="H1246" s="28">
        <v>41244</v>
      </c>
      <c r="I1246" s="29">
        <v>10.547190000000001</v>
      </c>
      <c r="J1246" s="28" t="s">
        <v>3241</v>
      </c>
    </row>
    <row r="1247" spans="1:10" x14ac:dyDescent="0.3">
      <c r="A1247" s="26">
        <v>2012</v>
      </c>
      <c r="B1247" s="27" t="s">
        <v>3132</v>
      </c>
      <c r="C1247" s="27" t="s">
        <v>3133</v>
      </c>
      <c r="D1247" s="27" t="s">
        <v>3132</v>
      </c>
      <c r="E1247" s="27" t="s">
        <v>3033</v>
      </c>
      <c r="F1247" s="27" t="s">
        <v>2807</v>
      </c>
      <c r="G1247" s="27" t="s">
        <v>2812</v>
      </c>
      <c r="H1247" s="28">
        <v>41244</v>
      </c>
      <c r="I1247" s="29">
        <v>18.668388000000004</v>
      </c>
      <c r="J1247" s="28" t="s">
        <v>3241</v>
      </c>
    </row>
    <row r="1248" spans="1:10" x14ac:dyDescent="0.3">
      <c r="A1248" s="26">
        <v>2012</v>
      </c>
      <c r="B1248" s="27" t="s">
        <v>3134</v>
      </c>
      <c r="C1248" s="27" t="s">
        <v>3135</v>
      </c>
      <c r="D1248" s="27" t="s">
        <v>3134</v>
      </c>
      <c r="E1248" s="27" t="s">
        <v>3033</v>
      </c>
      <c r="F1248" s="27" t="s">
        <v>2807</v>
      </c>
      <c r="G1248" s="27" t="s">
        <v>2812</v>
      </c>
      <c r="H1248" s="28">
        <v>41244</v>
      </c>
      <c r="I1248" s="29">
        <v>11.237529000000002</v>
      </c>
      <c r="J1248" s="28" t="s">
        <v>3241</v>
      </c>
    </row>
    <row r="1249" spans="1:10" x14ac:dyDescent="0.3">
      <c r="A1249" s="26">
        <v>2012</v>
      </c>
      <c r="B1249" s="27" t="s">
        <v>3099</v>
      </c>
      <c r="C1249" s="27" t="s">
        <v>3100</v>
      </c>
      <c r="D1249" s="27" t="s">
        <v>3099</v>
      </c>
      <c r="E1249" s="27" t="s">
        <v>6117</v>
      </c>
      <c r="F1249" s="27" t="s">
        <v>2815</v>
      </c>
      <c r="G1249" s="27" t="s">
        <v>2816</v>
      </c>
      <c r="H1249" s="28">
        <v>41244</v>
      </c>
      <c r="I1249" s="29">
        <v>5.3345159999999998</v>
      </c>
      <c r="J1249" s="28" t="s">
        <v>3241</v>
      </c>
    </row>
    <row r="1250" spans="1:10" x14ac:dyDescent="0.3">
      <c r="A1250" s="26">
        <v>2012</v>
      </c>
      <c r="B1250" s="27" t="s">
        <v>3101</v>
      </c>
      <c r="C1250" s="27" t="s">
        <v>3102</v>
      </c>
      <c r="D1250" s="27" t="s">
        <v>3101</v>
      </c>
      <c r="E1250" s="27" t="s">
        <v>6117</v>
      </c>
      <c r="F1250" s="27" t="s">
        <v>3034</v>
      </c>
      <c r="G1250" s="27" t="s">
        <v>3074</v>
      </c>
      <c r="H1250" s="28">
        <v>41244</v>
      </c>
      <c r="I1250" s="29">
        <v>11.003900999999997</v>
      </c>
      <c r="J1250" s="28" t="s">
        <v>3241</v>
      </c>
    </row>
    <row r="1251" spans="1:10" x14ac:dyDescent="0.3">
      <c r="A1251" s="26">
        <v>2012</v>
      </c>
      <c r="B1251" s="27" t="s">
        <v>3148</v>
      </c>
      <c r="C1251" s="27" t="s">
        <v>3149</v>
      </c>
      <c r="D1251" s="27" t="s">
        <v>3148</v>
      </c>
      <c r="E1251" s="27" t="s">
        <v>6117</v>
      </c>
      <c r="F1251" s="27" t="s">
        <v>3145</v>
      </c>
      <c r="G1251" s="27" t="s">
        <v>2803</v>
      </c>
      <c r="H1251" s="28">
        <v>41244</v>
      </c>
      <c r="I1251" s="29">
        <v>2.588587</v>
      </c>
      <c r="J1251" s="28" t="s">
        <v>3241</v>
      </c>
    </row>
    <row r="1252" spans="1:10" x14ac:dyDescent="0.3">
      <c r="A1252" s="26">
        <v>2012</v>
      </c>
      <c r="B1252" s="27" t="s">
        <v>3103</v>
      </c>
      <c r="C1252" s="27" t="s">
        <v>3104</v>
      </c>
      <c r="D1252" s="27" t="s">
        <v>3103</v>
      </c>
      <c r="E1252" s="27" t="s">
        <v>6117</v>
      </c>
      <c r="F1252" s="27" t="s">
        <v>3034</v>
      </c>
      <c r="G1252" s="27" t="s">
        <v>2923</v>
      </c>
      <c r="H1252" s="28">
        <v>41244</v>
      </c>
      <c r="I1252" s="29">
        <v>1.5613079999999999</v>
      </c>
      <c r="J1252" s="28" t="s">
        <v>3241</v>
      </c>
    </row>
    <row r="1253" spans="1:10" x14ac:dyDescent="0.3">
      <c r="A1253" s="26">
        <v>2012</v>
      </c>
      <c r="B1253" s="27" t="s">
        <v>3150</v>
      </c>
      <c r="C1253" s="27" t="s">
        <v>3151</v>
      </c>
      <c r="D1253" s="27" t="s">
        <v>3150</v>
      </c>
      <c r="E1253" s="27" t="s">
        <v>6117</v>
      </c>
      <c r="F1253" s="27" t="s">
        <v>3142</v>
      </c>
      <c r="G1253" s="27" t="s">
        <v>2850</v>
      </c>
      <c r="H1253" s="28">
        <v>41244</v>
      </c>
      <c r="I1253" s="29">
        <v>0.19399</v>
      </c>
      <c r="J1253" s="28" t="s">
        <v>3241</v>
      </c>
    </row>
    <row r="1254" spans="1:10" x14ac:dyDescent="0.3">
      <c r="A1254" s="26">
        <v>2012</v>
      </c>
      <c r="B1254" s="27" t="s">
        <v>3105</v>
      </c>
      <c r="C1254" s="27" t="s">
        <v>3106</v>
      </c>
      <c r="D1254" s="27" t="s">
        <v>3105</v>
      </c>
      <c r="E1254" s="27" t="s">
        <v>6117</v>
      </c>
      <c r="F1254" s="27" t="s">
        <v>2798</v>
      </c>
      <c r="G1254" s="27" t="s">
        <v>2803</v>
      </c>
      <c r="H1254" s="28">
        <v>41244</v>
      </c>
      <c r="I1254" s="29">
        <v>3.2441609999999996</v>
      </c>
      <c r="J1254" s="28" t="s">
        <v>3241</v>
      </c>
    </row>
    <row r="1255" spans="1:10" x14ac:dyDescent="0.3">
      <c r="A1255" s="26">
        <v>2012</v>
      </c>
      <c r="B1255" s="27" t="s">
        <v>3123</v>
      </c>
      <c r="C1255" s="27" t="s">
        <v>3124</v>
      </c>
      <c r="D1255" s="27" t="s">
        <v>3166</v>
      </c>
      <c r="E1255" s="27" t="s">
        <v>3025</v>
      </c>
      <c r="F1255" s="27" t="s">
        <v>2825</v>
      </c>
      <c r="G1255" s="27" t="s">
        <v>2850</v>
      </c>
      <c r="H1255" s="28">
        <v>41244</v>
      </c>
      <c r="I1255" s="29">
        <v>0</v>
      </c>
      <c r="J1255" s="28" t="s">
        <v>3241</v>
      </c>
    </row>
    <row r="1256" spans="1:10" x14ac:dyDescent="0.3">
      <c r="A1256" s="26">
        <v>2012</v>
      </c>
      <c r="B1256" s="27" t="s">
        <v>3123</v>
      </c>
      <c r="C1256" s="27" t="s">
        <v>3124</v>
      </c>
      <c r="D1256" s="27" t="s">
        <v>3125</v>
      </c>
      <c r="E1256" s="27" t="s">
        <v>3025</v>
      </c>
      <c r="F1256" s="27" t="s">
        <v>2825</v>
      </c>
      <c r="G1256" s="27" t="s">
        <v>2850</v>
      </c>
      <c r="H1256" s="28">
        <v>41244</v>
      </c>
      <c r="I1256" s="29">
        <v>0</v>
      </c>
      <c r="J1256" s="28" t="s">
        <v>3241</v>
      </c>
    </row>
    <row r="1257" spans="1:10" x14ac:dyDescent="0.3">
      <c r="A1257" s="26">
        <v>2012</v>
      </c>
      <c r="B1257" s="27" t="s">
        <v>3107</v>
      </c>
      <c r="C1257" s="27" t="s">
        <v>3108</v>
      </c>
      <c r="D1257" s="27" t="s">
        <v>3108</v>
      </c>
      <c r="E1257" s="27" t="s">
        <v>6117</v>
      </c>
      <c r="F1257" s="27" t="s">
        <v>3026</v>
      </c>
      <c r="G1257" s="27" t="s">
        <v>2936</v>
      </c>
      <c r="H1257" s="28">
        <v>41244</v>
      </c>
      <c r="I1257" s="29">
        <v>0</v>
      </c>
      <c r="J1257" s="28" t="s">
        <v>3241</v>
      </c>
    </row>
    <row r="1258" spans="1:10" x14ac:dyDescent="0.3">
      <c r="A1258" s="26">
        <v>2012</v>
      </c>
      <c r="B1258" s="27" t="s">
        <v>3140</v>
      </c>
      <c r="C1258" s="27" t="s">
        <v>3141</v>
      </c>
      <c r="D1258" s="27" t="s">
        <v>3140</v>
      </c>
      <c r="E1258" s="27" t="s">
        <v>6117</v>
      </c>
      <c r="F1258" s="27" t="s">
        <v>3142</v>
      </c>
      <c r="G1258" s="27" t="s">
        <v>2850</v>
      </c>
      <c r="H1258" s="28">
        <v>41244</v>
      </c>
      <c r="I1258" s="29">
        <v>2.2784999999999996E-2</v>
      </c>
      <c r="J1258" s="28" t="s">
        <v>3241</v>
      </c>
    </row>
    <row r="1259" spans="1:10" x14ac:dyDescent="0.3">
      <c r="A1259" s="26">
        <v>2012</v>
      </c>
      <c r="B1259" s="27" t="s">
        <v>3109</v>
      </c>
      <c r="C1259" s="27" t="s">
        <v>3110</v>
      </c>
      <c r="D1259" s="27" t="s">
        <v>3109</v>
      </c>
      <c r="E1259" s="27" t="s">
        <v>3111</v>
      </c>
      <c r="F1259" s="27" t="s">
        <v>2825</v>
      </c>
      <c r="G1259" s="27" t="s">
        <v>2850</v>
      </c>
      <c r="H1259" s="28">
        <v>41244</v>
      </c>
      <c r="I1259" s="29">
        <v>0.24126699999999995</v>
      </c>
      <c r="J1259" s="28" t="s">
        <v>3241</v>
      </c>
    </row>
    <row r="1260" spans="1:10" x14ac:dyDescent="0.3">
      <c r="A1260" s="26">
        <v>2012</v>
      </c>
      <c r="B1260" s="27" t="s">
        <v>3158</v>
      </c>
      <c r="C1260" s="27" t="s">
        <v>3159</v>
      </c>
      <c r="D1260" s="27" t="s">
        <v>3160</v>
      </c>
      <c r="E1260" s="27" t="s">
        <v>3161</v>
      </c>
      <c r="F1260" s="27" t="s">
        <v>3087</v>
      </c>
      <c r="G1260" s="27" t="s">
        <v>2788</v>
      </c>
      <c r="H1260" s="28">
        <v>41244</v>
      </c>
      <c r="I1260" s="29">
        <v>3.3656039999999994</v>
      </c>
      <c r="J1260" s="28" t="s">
        <v>3241</v>
      </c>
    </row>
    <row r="1261" spans="1:10" x14ac:dyDescent="0.3">
      <c r="A1261" s="26">
        <v>2012</v>
      </c>
      <c r="B1261" s="27" t="s">
        <v>3112</v>
      </c>
      <c r="C1261" s="27" t="s">
        <v>3113</v>
      </c>
      <c r="D1261" s="27" t="s">
        <v>3112</v>
      </c>
      <c r="E1261" s="27" t="s">
        <v>6117</v>
      </c>
      <c r="F1261" s="27" t="s">
        <v>2825</v>
      </c>
      <c r="G1261" s="27" t="s">
        <v>2826</v>
      </c>
      <c r="H1261" s="28">
        <v>41244</v>
      </c>
      <c r="I1261" s="29">
        <v>2.3638750000000002</v>
      </c>
      <c r="J1261" s="28" t="s">
        <v>3241</v>
      </c>
    </row>
    <row r="1262" spans="1:10" x14ac:dyDescent="0.3">
      <c r="A1262" s="26">
        <v>2012</v>
      </c>
      <c r="B1262" s="27" t="s">
        <v>3167</v>
      </c>
      <c r="C1262" s="27" t="s">
        <v>3168</v>
      </c>
      <c r="D1262" s="27" t="s">
        <v>3169</v>
      </c>
      <c r="E1262" s="27" t="s">
        <v>3161</v>
      </c>
      <c r="F1262" s="27" t="s">
        <v>3087</v>
      </c>
      <c r="G1262" s="27" t="s">
        <v>2788</v>
      </c>
      <c r="H1262" s="28">
        <v>41244</v>
      </c>
      <c r="I1262" s="29">
        <v>4.6058720000000006</v>
      </c>
      <c r="J1262" s="28" t="s">
        <v>3241</v>
      </c>
    </row>
    <row r="1263" spans="1:10" x14ac:dyDescent="0.3">
      <c r="A1263" s="26">
        <v>2012</v>
      </c>
      <c r="B1263" s="27" t="s">
        <v>3114</v>
      </c>
      <c r="C1263" s="27" t="s">
        <v>3115</v>
      </c>
      <c r="D1263" s="27" t="s">
        <v>3116</v>
      </c>
      <c r="E1263" s="27" t="s">
        <v>3025</v>
      </c>
      <c r="F1263" s="27" t="s">
        <v>3026</v>
      </c>
      <c r="G1263" s="27" t="s">
        <v>2788</v>
      </c>
      <c r="H1263" s="28">
        <v>41244</v>
      </c>
      <c r="I1263" s="29">
        <v>0</v>
      </c>
      <c r="J1263" s="28" t="s">
        <v>3241</v>
      </c>
    </row>
    <row r="1264" spans="1:10" x14ac:dyDescent="0.3">
      <c r="A1264" s="26">
        <v>2012</v>
      </c>
      <c r="B1264" s="27" t="s">
        <v>3117</v>
      </c>
      <c r="C1264" s="27" t="s">
        <v>3118</v>
      </c>
      <c r="D1264" s="27" t="s">
        <v>3117</v>
      </c>
      <c r="E1264" s="27" t="s">
        <v>6117</v>
      </c>
      <c r="F1264" s="27" t="s">
        <v>2815</v>
      </c>
      <c r="G1264" s="27" t="s">
        <v>2816</v>
      </c>
      <c r="H1264" s="28">
        <v>41244</v>
      </c>
      <c r="I1264" s="29">
        <v>9.9652650000000005</v>
      </c>
      <c r="J1264" s="28" t="s">
        <v>3241</v>
      </c>
    </row>
    <row r="1265" spans="1:10" x14ac:dyDescent="0.3">
      <c r="A1265" s="26">
        <v>2012</v>
      </c>
      <c r="B1265" s="27" t="s">
        <v>3129</v>
      </c>
      <c r="C1265" s="27" t="s">
        <v>3130</v>
      </c>
      <c r="D1265" s="27" t="s">
        <v>3131</v>
      </c>
      <c r="E1265" s="27" t="s">
        <v>3063</v>
      </c>
      <c r="F1265" s="27" t="s">
        <v>3034</v>
      </c>
      <c r="G1265" s="27" t="s">
        <v>2840</v>
      </c>
      <c r="H1265" s="28">
        <v>41244</v>
      </c>
      <c r="I1265" s="29">
        <v>1.9382479999999995</v>
      </c>
      <c r="J1265" s="28" t="s">
        <v>3241</v>
      </c>
    </row>
    <row r="1266" spans="1:10" x14ac:dyDescent="0.3">
      <c r="A1266" s="26">
        <v>2012</v>
      </c>
      <c r="B1266" s="27" t="s">
        <v>3126</v>
      </c>
      <c r="C1266" s="27" t="s">
        <v>3127</v>
      </c>
      <c r="D1266" s="27" t="s">
        <v>3128</v>
      </c>
      <c r="E1266" s="27" t="s">
        <v>3025</v>
      </c>
      <c r="F1266" s="27" t="s">
        <v>3026</v>
      </c>
      <c r="G1266" s="27" t="s">
        <v>2936</v>
      </c>
      <c r="H1266" s="28">
        <v>41244</v>
      </c>
      <c r="I1266" s="29">
        <v>0</v>
      </c>
      <c r="J1266" s="28" t="s">
        <v>3241</v>
      </c>
    </row>
    <row r="1267" spans="1:10" x14ac:dyDescent="0.3">
      <c r="A1267" s="26">
        <v>2012</v>
      </c>
      <c r="B1267" s="27" t="s">
        <v>3119</v>
      </c>
      <c r="C1267" s="27" t="s">
        <v>3120</v>
      </c>
      <c r="D1267" s="27" t="s">
        <v>3119</v>
      </c>
      <c r="E1267" s="27" t="s">
        <v>6117</v>
      </c>
      <c r="F1267" s="27" t="s">
        <v>3034</v>
      </c>
      <c r="G1267" s="27" t="s">
        <v>2840</v>
      </c>
      <c r="H1267" s="28">
        <v>41244</v>
      </c>
      <c r="I1267" s="29">
        <v>5.376517999999999</v>
      </c>
      <c r="J1267" s="28" t="s">
        <v>3241</v>
      </c>
    </row>
    <row r="1268" spans="1:10" x14ac:dyDescent="0.3">
      <c r="A1268" s="26">
        <v>2012</v>
      </c>
      <c r="B1268" s="27" t="s">
        <v>3121</v>
      </c>
      <c r="C1268" s="27" t="s">
        <v>3122</v>
      </c>
      <c r="D1268" s="27" t="s">
        <v>3121</v>
      </c>
      <c r="E1268" s="27" t="s">
        <v>6117</v>
      </c>
      <c r="F1268" s="27" t="s">
        <v>2825</v>
      </c>
      <c r="G1268" s="27" t="s">
        <v>2850</v>
      </c>
      <c r="H1268" s="28">
        <v>41244</v>
      </c>
      <c r="I1268" s="29">
        <v>28.272745999999998</v>
      </c>
      <c r="J1268" s="28" t="s">
        <v>3241</v>
      </c>
    </row>
    <row r="1269" spans="1:10" x14ac:dyDescent="0.3">
      <c r="A1269" s="26">
        <v>2013</v>
      </c>
      <c r="B1269" s="27" t="s">
        <v>3022</v>
      </c>
      <c r="C1269" s="27" t="s">
        <v>3023</v>
      </c>
      <c r="D1269" s="27" t="s">
        <v>3024</v>
      </c>
      <c r="E1269" s="27" t="s">
        <v>3025</v>
      </c>
      <c r="F1269" s="27" t="s">
        <v>3026</v>
      </c>
      <c r="G1269" s="27" t="s">
        <v>2788</v>
      </c>
      <c r="H1269" s="28">
        <v>41275</v>
      </c>
      <c r="I1269" s="29">
        <v>0</v>
      </c>
      <c r="J1269" s="28" t="s">
        <v>3241</v>
      </c>
    </row>
    <row r="1270" spans="1:10" x14ac:dyDescent="0.3">
      <c r="A1270" s="26">
        <v>2013</v>
      </c>
      <c r="B1270" s="27" t="s">
        <v>3022</v>
      </c>
      <c r="C1270" s="27" t="s">
        <v>3023</v>
      </c>
      <c r="D1270" s="27" t="s">
        <v>3027</v>
      </c>
      <c r="E1270" s="27" t="s">
        <v>3025</v>
      </c>
      <c r="F1270" s="27" t="s">
        <v>3026</v>
      </c>
      <c r="G1270" s="27" t="s">
        <v>2788</v>
      </c>
      <c r="H1270" s="28">
        <v>41275</v>
      </c>
      <c r="I1270" s="29">
        <v>0</v>
      </c>
      <c r="J1270" s="28" t="s">
        <v>3241</v>
      </c>
    </row>
    <row r="1271" spans="1:10" x14ac:dyDescent="0.3">
      <c r="A1271" s="26">
        <v>2013</v>
      </c>
      <c r="B1271" s="27" t="s">
        <v>3028</v>
      </c>
      <c r="C1271" s="27" t="s">
        <v>3029</v>
      </c>
      <c r="D1271" s="27" t="s">
        <v>3028</v>
      </c>
      <c r="E1271" s="27" t="s">
        <v>6117</v>
      </c>
      <c r="F1271" s="27" t="s">
        <v>3030</v>
      </c>
      <c r="G1271" s="27" t="s">
        <v>2812</v>
      </c>
      <c r="H1271" s="28">
        <v>41275</v>
      </c>
      <c r="I1271" s="29">
        <v>11.290364999999991</v>
      </c>
      <c r="J1271" s="28" t="s">
        <v>3241</v>
      </c>
    </row>
    <row r="1272" spans="1:10" x14ac:dyDescent="0.3">
      <c r="A1272" s="26">
        <v>2013</v>
      </c>
      <c r="B1272" s="27" t="s">
        <v>3031</v>
      </c>
      <c r="C1272" s="27" t="s">
        <v>3032</v>
      </c>
      <c r="D1272" s="27" t="s">
        <v>3031</v>
      </c>
      <c r="E1272" s="27" t="s">
        <v>3033</v>
      </c>
      <c r="F1272" s="27" t="s">
        <v>3034</v>
      </c>
      <c r="G1272" s="27" t="s">
        <v>2821</v>
      </c>
      <c r="H1272" s="28">
        <v>41275</v>
      </c>
      <c r="I1272" s="29">
        <v>3.8999360000000003</v>
      </c>
      <c r="J1272" s="28" t="s">
        <v>3241</v>
      </c>
    </row>
    <row r="1273" spans="1:10" x14ac:dyDescent="0.3">
      <c r="A1273" s="26">
        <v>2013</v>
      </c>
      <c r="B1273" s="27" t="s">
        <v>3035</v>
      </c>
      <c r="C1273" s="27" t="s">
        <v>3036</v>
      </c>
      <c r="D1273" s="27" t="s">
        <v>3035</v>
      </c>
      <c r="E1273" s="27" t="s">
        <v>6117</v>
      </c>
      <c r="F1273" s="27" t="s">
        <v>2825</v>
      </c>
      <c r="G1273" s="27" t="s">
        <v>2826</v>
      </c>
      <c r="H1273" s="28">
        <v>41275</v>
      </c>
      <c r="I1273" s="29">
        <v>0</v>
      </c>
      <c r="J1273" s="28" t="s">
        <v>3241</v>
      </c>
    </row>
    <row r="1274" spans="1:10" x14ac:dyDescent="0.3">
      <c r="A1274" s="26">
        <v>2013</v>
      </c>
      <c r="B1274" s="27" t="s">
        <v>3037</v>
      </c>
      <c r="C1274" s="27" t="s">
        <v>3038</v>
      </c>
      <c r="D1274" s="27" t="s">
        <v>3037</v>
      </c>
      <c r="E1274" s="27" t="s">
        <v>6117</v>
      </c>
      <c r="F1274" s="27" t="s">
        <v>3034</v>
      </c>
      <c r="G1274" s="27" t="s">
        <v>2999</v>
      </c>
      <c r="H1274" s="28">
        <v>41275</v>
      </c>
      <c r="I1274" s="29">
        <v>2.1107859999999996</v>
      </c>
      <c r="J1274" s="28" t="s">
        <v>3241</v>
      </c>
    </row>
    <row r="1275" spans="1:10" x14ac:dyDescent="0.3">
      <c r="A1275" s="26">
        <v>2013</v>
      </c>
      <c r="B1275" s="27" t="s">
        <v>3039</v>
      </c>
      <c r="C1275" s="27" t="s">
        <v>3040</v>
      </c>
      <c r="D1275" s="27" t="s">
        <v>3039</v>
      </c>
      <c r="E1275" s="27" t="s">
        <v>6117</v>
      </c>
      <c r="F1275" s="27" t="s">
        <v>2815</v>
      </c>
      <c r="G1275" s="27" t="s">
        <v>2816</v>
      </c>
      <c r="H1275" s="28">
        <v>41275</v>
      </c>
      <c r="I1275" s="29">
        <v>0.99566599999999994</v>
      </c>
      <c r="J1275" s="28" t="s">
        <v>3241</v>
      </c>
    </row>
    <row r="1276" spans="1:10" x14ac:dyDescent="0.3">
      <c r="A1276" s="26">
        <v>2013</v>
      </c>
      <c r="B1276" s="27" t="s">
        <v>3041</v>
      </c>
      <c r="C1276" s="27" t="s">
        <v>3042</v>
      </c>
      <c r="D1276" s="27" t="s">
        <v>3041</v>
      </c>
      <c r="E1276" s="27" t="s">
        <v>6117</v>
      </c>
      <c r="F1276" s="27" t="s">
        <v>2825</v>
      </c>
      <c r="G1276" s="27" t="s">
        <v>2826</v>
      </c>
      <c r="H1276" s="28">
        <v>41275</v>
      </c>
      <c r="I1276" s="29">
        <v>9.3195449999999997</v>
      </c>
      <c r="J1276" s="28" t="s">
        <v>3241</v>
      </c>
    </row>
    <row r="1277" spans="1:10" x14ac:dyDescent="0.3">
      <c r="A1277" s="26">
        <v>2013</v>
      </c>
      <c r="B1277" s="27" t="s">
        <v>3043</v>
      </c>
      <c r="C1277" s="27" t="s">
        <v>3044</v>
      </c>
      <c r="D1277" s="27" t="s">
        <v>3043</v>
      </c>
      <c r="E1277" s="27" t="s">
        <v>6117</v>
      </c>
      <c r="F1277" s="27" t="s">
        <v>2815</v>
      </c>
      <c r="G1277" s="27" t="s">
        <v>2816</v>
      </c>
      <c r="H1277" s="28">
        <v>41275</v>
      </c>
      <c r="I1277" s="29">
        <v>4.5207270000000008</v>
      </c>
      <c r="J1277" s="28" t="s">
        <v>3241</v>
      </c>
    </row>
    <row r="1278" spans="1:10" x14ac:dyDescent="0.3">
      <c r="A1278" s="26">
        <v>2013</v>
      </c>
      <c r="B1278" s="27" t="s">
        <v>3045</v>
      </c>
      <c r="C1278" s="27" t="s">
        <v>3046</v>
      </c>
      <c r="D1278" s="27" t="s">
        <v>3045</v>
      </c>
      <c r="E1278" s="27" t="s">
        <v>6117</v>
      </c>
      <c r="F1278" s="27" t="s">
        <v>2815</v>
      </c>
      <c r="G1278" s="27" t="s">
        <v>2816</v>
      </c>
      <c r="H1278" s="28">
        <v>41275</v>
      </c>
      <c r="I1278" s="29">
        <v>0.33804800000000007</v>
      </c>
      <c r="J1278" s="28" t="s">
        <v>3241</v>
      </c>
    </row>
    <row r="1279" spans="1:10" x14ac:dyDescent="0.3">
      <c r="A1279" s="26">
        <v>2013</v>
      </c>
      <c r="B1279" s="27" t="s">
        <v>3143</v>
      </c>
      <c r="C1279" s="27" t="s">
        <v>3144</v>
      </c>
      <c r="D1279" s="27" t="s">
        <v>3143</v>
      </c>
      <c r="E1279" s="27" t="s">
        <v>6117</v>
      </c>
      <c r="F1279" s="27" t="s">
        <v>3145</v>
      </c>
      <c r="G1279" s="27" t="s">
        <v>2803</v>
      </c>
      <c r="H1279" s="28">
        <v>41275</v>
      </c>
      <c r="I1279" s="29">
        <v>2.3851829999999996</v>
      </c>
      <c r="J1279" s="28" t="s">
        <v>3241</v>
      </c>
    </row>
    <row r="1280" spans="1:10" x14ac:dyDescent="0.3">
      <c r="A1280" s="26">
        <v>2013</v>
      </c>
      <c r="B1280" s="27" t="s">
        <v>3146</v>
      </c>
      <c r="C1280" s="27" t="s">
        <v>3147</v>
      </c>
      <c r="D1280" s="27" t="s">
        <v>3146</v>
      </c>
      <c r="E1280" s="27" t="s">
        <v>6117</v>
      </c>
      <c r="F1280" s="27" t="s">
        <v>3145</v>
      </c>
      <c r="G1280" s="27" t="s">
        <v>2803</v>
      </c>
      <c r="H1280" s="28">
        <v>41275</v>
      </c>
      <c r="I1280" s="29">
        <v>3.1606600000000014</v>
      </c>
      <c r="J1280" s="28" t="s">
        <v>3241</v>
      </c>
    </row>
    <row r="1281" spans="1:10" x14ac:dyDescent="0.3">
      <c r="A1281" s="26">
        <v>2013</v>
      </c>
      <c r="B1281" s="27" t="s">
        <v>3047</v>
      </c>
      <c r="C1281" s="27" t="s">
        <v>3048</v>
      </c>
      <c r="D1281" s="27" t="s">
        <v>3047</v>
      </c>
      <c r="E1281" s="27" t="s">
        <v>6117</v>
      </c>
      <c r="F1281" s="27" t="s">
        <v>2825</v>
      </c>
      <c r="G1281" s="27" t="s">
        <v>2826</v>
      </c>
      <c r="H1281" s="28">
        <v>41275</v>
      </c>
      <c r="I1281" s="29">
        <v>3.1640219999999992</v>
      </c>
      <c r="J1281" s="28" t="s">
        <v>3241</v>
      </c>
    </row>
    <row r="1282" spans="1:10" x14ac:dyDescent="0.3">
      <c r="A1282" s="26">
        <v>2013</v>
      </c>
      <c r="B1282" s="27" t="s">
        <v>3049</v>
      </c>
      <c r="C1282" s="27" t="s">
        <v>3050</v>
      </c>
      <c r="D1282" s="27" t="s">
        <v>3049</v>
      </c>
      <c r="E1282" s="27" t="s">
        <v>6117</v>
      </c>
      <c r="F1282" s="27" t="s">
        <v>2825</v>
      </c>
      <c r="G1282" s="27" t="s">
        <v>2850</v>
      </c>
      <c r="H1282" s="28">
        <v>41275</v>
      </c>
      <c r="I1282" s="29">
        <v>1.2105160000000001</v>
      </c>
      <c r="J1282" s="28" t="s">
        <v>3241</v>
      </c>
    </row>
    <row r="1283" spans="1:10" x14ac:dyDescent="0.3">
      <c r="A1283" s="26">
        <v>2013</v>
      </c>
      <c r="B1283" s="27" t="s">
        <v>3051</v>
      </c>
      <c r="C1283" s="27" t="s">
        <v>3051</v>
      </c>
      <c r="D1283" s="27" t="s">
        <v>3051</v>
      </c>
      <c r="E1283" s="27" t="s">
        <v>6118</v>
      </c>
      <c r="F1283" s="27" t="s">
        <v>3051</v>
      </c>
      <c r="G1283" s="27" t="s">
        <v>3051</v>
      </c>
      <c r="H1283" s="28">
        <v>41275</v>
      </c>
      <c r="I1283" s="29">
        <v>11128.767994999998</v>
      </c>
      <c r="J1283" s="28" t="s">
        <v>3241</v>
      </c>
    </row>
    <row r="1284" spans="1:10" x14ac:dyDescent="0.3">
      <c r="A1284" s="26">
        <v>2013</v>
      </c>
      <c r="B1284" s="27" t="s">
        <v>3052</v>
      </c>
      <c r="C1284" s="27" t="s">
        <v>3053</v>
      </c>
      <c r="D1284" s="27" t="s">
        <v>3052</v>
      </c>
      <c r="E1284" s="27" t="s">
        <v>3033</v>
      </c>
      <c r="F1284" s="27" t="s">
        <v>2807</v>
      </c>
      <c r="G1284" s="27" t="s">
        <v>2812</v>
      </c>
      <c r="H1284" s="28">
        <v>41275</v>
      </c>
      <c r="I1284" s="29">
        <v>2.1432659999999997</v>
      </c>
      <c r="J1284" s="28" t="s">
        <v>3241</v>
      </c>
    </row>
    <row r="1285" spans="1:10" x14ac:dyDescent="0.3">
      <c r="A1285" s="26">
        <v>2013</v>
      </c>
      <c r="B1285" s="27" t="s">
        <v>3162</v>
      </c>
      <c r="C1285" s="27" t="s">
        <v>3163</v>
      </c>
      <c r="D1285" s="27" t="s">
        <v>3164</v>
      </c>
      <c r="E1285" s="27" t="s">
        <v>3025</v>
      </c>
      <c r="F1285" s="27" t="s">
        <v>3087</v>
      </c>
      <c r="G1285" s="27" t="s">
        <v>2788</v>
      </c>
      <c r="H1285" s="28">
        <v>41275</v>
      </c>
      <c r="I1285" s="29">
        <v>0</v>
      </c>
      <c r="J1285" s="28" t="s">
        <v>3241</v>
      </c>
    </row>
    <row r="1286" spans="1:10" x14ac:dyDescent="0.3">
      <c r="A1286" s="26">
        <v>2013</v>
      </c>
      <c r="B1286" s="27" t="s">
        <v>3162</v>
      </c>
      <c r="C1286" s="27" t="s">
        <v>3163</v>
      </c>
      <c r="D1286" s="27" t="s">
        <v>3165</v>
      </c>
      <c r="E1286" s="27" t="s">
        <v>3025</v>
      </c>
      <c r="F1286" s="27" t="s">
        <v>3087</v>
      </c>
      <c r="G1286" s="27" t="s">
        <v>2788</v>
      </c>
      <c r="H1286" s="28">
        <v>41275</v>
      </c>
      <c r="I1286" s="29">
        <v>0</v>
      </c>
      <c r="J1286" s="28" t="s">
        <v>3241</v>
      </c>
    </row>
    <row r="1287" spans="1:10" x14ac:dyDescent="0.3">
      <c r="A1287" s="26">
        <v>2013</v>
      </c>
      <c r="B1287" s="27" t="s">
        <v>3054</v>
      </c>
      <c r="C1287" s="27" t="s">
        <v>3055</v>
      </c>
      <c r="D1287" s="27" t="s">
        <v>3054</v>
      </c>
      <c r="E1287" s="27" t="s">
        <v>6117</v>
      </c>
      <c r="F1287" s="27" t="s">
        <v>3034</v>
      </c>
      <c r="G1287" s="27" t="s">
        <v>2999</v>
      </c>
      <c r="H1287" s="28">
        <v>41275</v>
      </c>
      <c r="I1287" s="29">
        <v>2.3768939999999996</v>
      </c>
      <c r="J1287" s="28" t="s">
        <v>3241</v>
      </c>
    </row>
    <row r="1288" spans="1:10" x14ac:dyDescent="0.3">
      <c r="A1288" s="26">
        <v>2013</v>
      </c>
      <c r="B1288" s="27" t="s">
        <v>3056</v>
      </c>
      <c r="C1288" s="27" t="s">
        <v>3057</v>
      </c>
      <c r="D1288" s="27" t="s">
        <v>3056</v>
      </c>
      <c r="E1288" s="27" t="s">
        <v>6117</v>
      </c>
      <c r="F1288" s="27" t="s">
        <v>2825</v>
      </c>
      <c r="G1288" s="27" t="s">
        <v>2826</v>
      </c>
      <c r="H1288" s="28">
        <v>41275</v>
      </c>
      <c r="I1288" s="29">
        <v>4.9437549999999995</v>
      </c>
      <c r="J1288" s="28" t="s">
        <v>3241</v>
      </c>
    </row>
    <row r="1289" spans="1:10" x14ac:dyDescent="0.3">
      <c r="A1289" s="26">
        <v>2013</v>
      </c>
      <c r="B1289" s="27" t="s">
        <v>3058</v>
      </c>
      <c r="C1289" s="27" t="s">
        <v>3059</v>
      </c>
      <c r="D1289" s="27" t="s">
        <v>3058</v>
      </c>
      <c r="E1289" s="27" t="s">
        <v>6117</v>
      </c>
      <c r="F1289" s="27" t="s">
        <v>2815</v>
      </c>
      <c r="G1289" s="27" t="s">
        <v>2816</v>
      </c>
      <c r="H1289" s="28">
        <v>41275</v>
      </c>
      <c r="I1289" s="29">
        <v>5.0025889999999995</v>
      </c>
      <c r="J1289" s="28" t="s">
        <v>3241</v>
      </c>
    </row>
    <row r="1290" spans="1:10" x14ac:dyDescent="0.3">
      <c r="A1290" s="26">
        <v>2013</v>
      </c>
      <c r="B1290" s="27" t="s">
        <v>3152</v>
      </c>
      <c r="C1290" s="27" t="s">
        <v>3153</v>
      </c>
      <c r="D1290" s="27" t="s">
        <v>3152</v>
      </c>
      <c r="E1290" s="27" t="s">
        <v>3111</v>
      </c>
      <c r="F1290" s="27" t="s">
        <v>2825</v>
      </c>
      <c r="G1290" s="27" t="s">
        <v>2850</v>
      </c>
      <c r="H1290" s="28">
        <v>41275</v>
      </c>
      <c r="I1290" s="29">
        <v>0.31895499999999999</v>
      </c>
      <c r="J1290" s="28" t="s">
        <v>3241</v>
      </c>
    </row>
    <row r="1291" spans="1:10" x14ac:dyDescent="0.3">
      <c r="A1291" s="26">
        <v>2013</v>
      </c>
      <c r="B1291" s="27" t="s">
        <v>3154</v>
      </c>
      <c r="C1291" s="27" t="s">
        <v>3155</v>
      </c>
      <c r="D1291" s="27" t="s">
        <v>3154</v>
      </c>
      <c r="E1291" s="27" t="s">
        <v>3111</v>
      </c>
      <c r="F1291" s="27" t="s">
        <v>2825</v>
      </c>
      <c r="G1291" s="27" t="s">
        <v>2850</v>
      </c>
      <c r="H1291" s="28">
        <v>41275</v>
      </c>
      <c r="I1291" s="29">
        <v>0.50669900000000001</v>
      </c>
      <c r="J1291" s="28" t="s">
        <v>3241</v>
      </c>
    </row>
    <row r="1292" spans="1:10" x14ac:dyDescent="0.3">
      <c r="A1292" s="26">
        <v>2013</v>
      </c>
      <c r="B1292" s="27" t="s">
        <v>3156</v>
      </c>
      <c r="C1292" s="27" t="s">
        <v>3157</v>
      </c>
      <c r="D1292" s="27" t="s">
        <v>3156</v>
      </c>
      <c r="E1292" s="27" t="s">
        <v>3111</v>
      </c>
      <c r="F1292" s="27" t="s">
        <v>2825</v>
      </c>
      <c r="G1292" s="27" t="s">
        <v>2850</v>
      </c>
      <c r="H1292" s="28">
        <v>41275</v>
      </c>
      <c r="I1292" s="29">
        <v>0</v>
      </c>
      <c r="J1292" s="28" t="s">
        <v>3241</v>
      </c>
    </row>
    <row r="1293" spans="1:10" x14ac:dyDescent="0.3">
      <c r="A1293" s="26">
        <v>2013</v>
      </c>
      <c r="B1293" s="27" t="s">
        <v>3060</v>
      </c>
      <c r="C1293" s="27" t="s">
        <v>3061</v>
      </c>
      <c r="D1293" s="27" t="s">
        <v>3062</v>
      </c>
      <c r="E1293" s="27" t="s">
        <v>3063</v>
      </c>
      <c r="F1293" s="27" t="s">
        <v>3034</v>
      </c>
      <c r="G1293" s="27" t="s">
        <v>2999</v>
      </c>
      <c r="H1293" s="28">
        <v>41275</v>
      </c>
      <c r="I1293" s="29">
        <v>0</v>
      </c>
      <c r="J1293" s="28" t="s">
        <v>3241</v>
      </c>
    </row>
    <row r="1294" spans="1:10" x14ac:dyDescent="0.3">
      <c r="A1294" s="26">
        <v>2013</v>
      </c>
      <c r="B1294" s="27" t="s">
        <v>3064</v>
      </c>
      <c r="C1294" s="27" t="s">
        <v>3065</v>
      </c>
      <c r="D1294" s="27" t="s">
        <v>3066</v>
      </c>
      <c r="E1294" s="27" t="s">
        <v>3025</v>
      </c>
      <c r="F1294" s="27" t="s">
        <v>2825</v>
      </c>
      <c r="G1294" s="27" t="s">
        <v>2826</v>
      </c>
      <c r="H1294" s="28">
        <v>41275</v>
      </c>
      <c r="I1294" s="29">
        <v>0</v>
      </c>
      <c r="J1294" s="28" t="s">
        <v>3241</v>
      </c>
    </row>
    <row r="1295" spans="1:10" x14ac:dyDescent="0.3">
      <c r="A1295" s="26">
        <v>2013</v>
      </c>
      <c r="B1295" s="27" t="s">
        <v>3064</v>
      </c>
      <c r="C1295" s="27" t="s">
        <v>3065</v>
      </c>
      <c r="D1295" s="27" t="s">
        <v>3067</v>
      </c>
      <c r="E1295" s="27" t="s">
        <v>3025</v>
      </c>
      <c r="F1295" s="27" t="s">
        <v>2825</v>
      </c>
      <c r="G1295" s="27" t="s">
        <v>2826</v>
      </c>
      <c r="H1295" s="28">
        <v>41275</v>
      </c>
      <c r="I1295" s="29">
        <v>0</v>
      </c>
      <c r="J1295" s="28" t="s">
        <v>3241</v>
      </c>
    </row>
    <row r="1296" spans="1:10" x14ac:dyDescent="0.3">
      <c r="A1296" s="26">
        <v>2013</v>
      </c>
      <c r="B1296" s="27" t="s">
        <v>3068</v>
      </c>
      <c r="C1296" s="27" t="s">
        <v>3069</v>
      </c>
      <c r="D1296" s="27" t="s">
        <v>3068</v>
      </c>
      <c r="E1296" s="27" t="s">
        <v>6117</v>
      </c>
      <c r="F1296" s="27" t="s">
        <v>3034</v>
      </c>
      <c r="G1296" s="27" t="s">
        <v>2923</v>
      </c>
      <c r="H1296" s="28">
        <v>41275</v>
      </c>
      <c r="I1296" s="29">
        <v>5.0307350000000008</v>
      </c>
      <c r="J1296" s="28" t="s">
        <v>3241</v>
      </c>
    </row>
    <row r="1297" spans="1:10" x14ac:dyDescent="0.3">
      <c r="A1297" s="26">
        <v>2013</v>
      </c>
      <c r="B1297" s="27" t="s">
        <v>3070</v>
      </c>
      <c r="C1297" s="27" t="s">
        <v>3071</v>
      </c>
      <c r="D1297" s="27" t="s">
        <v>3070</v>
      </c>
      <c r="E1297" s="27" t="s">
        <v>6117</v>
      </c>
      <c r="F1297" s="27" t="s">
        <v>2815</v>
      </c>
      <c r="G1297" s="27" t="s">
        <v>2816</v>
      </c>
      <c r="H1297" s="28">
        <v>41275</v>
      </c>
      <c r="I1297" s="29">
        <v>0</v>
      </c>
      <c r="J1297" s="28" t="s">
        <v>3241</v>
      </c>
    </row>
    <row r="1298" spans="1:10" x14ac:dyDescent="0.3">
      <c r="A1298" s="26">
        <v>2013</v>
      </c>
      <c r="B1298" s="27" t="s">
        <v>3072</v>
      </c>
      <c r="C1298" s="27" t="s">
        <v>3073</v>
      </c>
      <c r="D1298" s="27" t="s">
        <v>3072</v>
      </c>
      <c r="E1298" s="27" t="s">
        <v>6117</v>
      </c>
      <c r="F1298" s="27" t="s">
        <v>3034</v>
      </c>
      <c r="G1298" s="27" t="s">
        <v>3074</v>
      </c>
      <c r="H1298" s="28">
        <v>41275</v>
      </c>
      <c r="I1298" s="29">
        <v>0.78563400000000005</v>
      </c>
      <c r="J1298" s="28" t="s">
        <v>3241</v>
      </c>
    </row>
    <row r="1299" spans="1:10" x14ac:dyDescent="0.3">
      <c r="A1299" s="26">
        <v>2013</v>
      </c>
      <c r="B1299" s="27" t="s">
        <v>3075</v>
      </c>
      <c r="C1299" s="27" t="s">
        <v>3076</v>
      </c>
      <c r="D1299" s="27" t="s">
        <v>3075</v>
      </c>
      <c r="E1299" s="27" t="s">
        <v>6117</v>
      </c>
      <c r="F1299" s="27" t="s">
        <v>2815</v>
      </c>
      <c r="G1299" s="27" t="s">
        <v>2816</v>
      </c>
      <c r="H1299" s="28">
        <v>41275</v>
      </c>
      <c r="I1299" s="29">
        <v>2.3168849999999996</v>
      </c>
      <c r="J1299" s="28" t="s">
        <v>3241</v>
      </c>
    </row>
    <row r="1300" spans="1:10" x14ac:dyDescent="0.3">
      <c r="A1300" s="26">
        <v>2013</v>
      </c>
      <c r="B1300" s="27" t="s">
        <v>3077</v>
      </c>
      <c r="C1300" s="27" t="s">
        <v>3078</v>
      </c>
      <c r="D1300" s="27" t="s">
        <v>3077</v>
      </c>
      <c r="E1300" s="27" t="s">
        <v>3033</v>
      </c>
      <c r="F1300" s="27" t="s">
        <v>2788</v>
      </c>
      <c r="G1300" s="27" t="s">
        <v>2788</v>
      </c>
      <c r="H1300" s="28">
        <v>41275</v>
      </c>
      <c r="I1300" s="29">
        <v>2.6646999999999994E-2</v>
      </c>
      <c r="J1300" s="28" t="s">
        <v>3241</v>
      </c>
    </row>
    <row r="1301" spans="1:10" x14ac:dyDescent="0.3">
      <c r="A1301" s="26">
        <v>2013</v>
      </c>
      <c r="B1301" s="27" t="s">
        <v>3079</v>
      </c>
      <c r="C1301" s="27" t="s">
        <v>3080</v>
      </c>
      <c r="D1301" s="27" t="s">
        <v>3081</v>
      </c>
      <c r="E1301" s="27" t="s">
        <v>3063</v>
      </c>
      <c r="F1301" s="27" t="s">
        <v>2788</v>
      </c>
      <c r="G1301" s="27" t="s">
        <v>2788</v>
      </c>
      <c r="H1301" s="28">
        <v>41275</v>
      </c>
      <c r="I1301" s="29">
        <v>5.1999999999999997E-5</v>
      </c>
      <c r="J1301" s="28" t="s">
        <v>3241</v>
      </c>
    </row>
    <row r="1302" spans="1:10" x14ac:dyDescent="0.3">
      <c r="A1302" s="26">
        <v>2013</v>
      </c>
      <c r="B1302" s="27" t="s">
        <v>3082</v>
      </c>
      <c r="C1302" s="27" t="s">
        <v>3083</v>
      </c>
      <c r="D1302" s="27" t="s">
        <v>3082</v>
      </c>
      <c r="E1302" s="27" t="s">
        <v>6117</v>
      </c>
      <c r="F1302" s="27" t="s">
        <v>2825</v>
      </c>
      <c r="G1302" s="27" t="s">
        <v>2826</v>
      </c>
      <c r="H1302" s="28">
        <v>41275</v>
      </c>
      <c r="I1302" s="29">
        <v>8.7995099999999997</v>
      </c>
      <c r="J1302" s="28" t="s">
        <v>3241</v>
      </c>
    </row>
    <row r="1303" spans="1:10" x14ac:dyDescent="0.3">
      <c r="A1303" s="26">
        <v>2013</v>
      </c>
      <c r="B1303" s="27" t="s">
        <v>3084</v>
      </c>
      <c r="C1303" s="27" t="s">
        <v>3085</v>
      </c>
      <c r="D1303" s="27" t="s">
        <v>3086</v>
      </c>
      <c r="E1303" s="27" t="s">
        <v>3025</v>
      </c>
      <c r="F1303" s="27" t="s">
        <v>3087</v>
      </c>
      <c r="G1303" s="27" t="s">
        <v>2788</v>
      </c>
      <c r="H1303" s="28">
        <v>41275</v>
      </c>
      <c r="I1303" s="29">
        <v>0</v>
      </c>
      <c r="J1303" s="28" t="s">
        <v>3241</v>
      </c>
    </row>
    <row r="1304" spans="1:10" x14ac:dyDescent="0.3">
      <c r="A1304" s="26">
        <v>2013</v>
      </c>
      <c r="B1304" s="27" t="s">
        <v>3084</v>
      </c>
      <c r="C1304" s="27" t="s">
        <v>3085</v>
      </c>
      <c r="D1304" s="27" t="s">
        <v>3088</v>
      </c>
      <c r="E1304" s="27" t="s">
        <v>3025</v>
      </c>
      <c r="F1304" s="27" t="s">
        <v>3087</v>
      </c>
      <c r="G1304" s="27" t="s">
        <v>2788</v>
      </c>
      <c r="H1304" s="28">
        <v>41275</v>
      </c>
      <c r="I1304" s="29">
        <v>0</v>
      </c>
      <c r="J1304" s="28" t="s">
        <v>3241</v>
      </c>
    </row>
    <row r="1305" spans="1:10" x14ac:dyDescent="0.3">
      <c r="A1305" s="26">
        <v>2013</v>
      </c>
      <c r="B1305" s="27" t="s">
        <v>3089</v>
      </c>
      <c r="C1305" s="27" t="s">
        <v>3090</v>
      </c>
      <c r="D1305" s="27" t="s">
        <v>3089</v>
      </c>
      <c r="E1305" s="27" t="s">
        <v>6117</v>
      </c>
      <c r="F1305" s="27" t="s">
        <v>2815</v>
      </c>
      <c r="G1305" s="27" t="s">
        <v>2816</v>
      </c>
      <c r="H1305" s="28">
        <v>41275</v>
      </c>
      <c r="I1305" s="29">
        <v>2.3785219999999994</v>
      </c>
      <c r="J1305" s="28" t="s">
        <v>3241</v>
      </c>
    </row>
    <row r="1306" spans="1:10" x14ac:dyDescent="0.3">
      <c r="A1306" s="26">
        <v>2013</v>
      </c>
      <c r="B1306" s="27" t="s">
        <v>3136</v>
      </c>
      <c r="C1306" s="27" t="s">
        <v>3137</v>
      </c>
      <c r="D1306" s="27" t="s">
        <v>3138</v>
      </c>
      <c r="E1306" s="27" t="s">
        <v>3025</v>
      </c>
      <c r="F1306" s="27" t="s">
        <v>3087</v>
      </c>
      <c r="G1306" s="27" t="s">
        <v>2788</v>
      </c>
      <c r="H1306" s="28">
        <v>41275</v>
      </c>
      <c r="I1306" s="29">
        <v>0</v>
      </c>
      <c r="J1306" s="28" t="s">
        <v>3241</v>
      </c>
    </row>
    <row r="1307" spans="1:10" x14ac:dyDescent="0.3">
      <c r="A1307" s="26">
        <v>2013</v>
      </c>
      <c r="B1307" s="27" t="s">
        <v>3136</v>
      </c>
      <c r="C1307" s="27" t="s">
        <v>3137</v>
      </c>
      <c r="D1307" s="27" t="s">
        <v>3139</v>
      </c>
      <c r="E1307" s="27" t="s">
        <v>3025</v>
      </c>
      <c r="F1307" s="27" t="s">
        <v>3087</v>
      </c>
      <c r="G1307" s="27" t="s">
        <v>2788</v>
      </c>
      <c r="H1307" s="28">
        <v>41275</v>
      </c>
      <c r="I1307" s="29">
        <v>0</v>
      </c>
      <c r="J1307" s="28" t="s">
        <v>3241</v>
      </c>
    </row>
    <row r="1308" spans="1:10" x14ac:dyDescent="0.3">
      <c r="A1308" s="26">
        <v>2013</v>
      </c>
      <c r="B1308" s="27" t="s">
        <v>3091</v>
      </c>
      <c r="C1308" s="27" t="s">
        <v>3092</v>
      </c>
      <c r="D1308" s="27" t="s">
        <v>3093</v>
      </c>
      <c r="E1308" s="27" t="s">
        <v>3063</v>
      </c>
      <c r="F1308" s="27" t="s">
        <v>3094</v>
      </c>
      <c r="G1308" s="27" t="s">
        <v>2965</v>
      </c>
      <c r="H1308" s="28">
        <v>41275</v>
      </c>
      <c r="I1308" s="29">
        <v>6.3984610000000002</v>
      </c>
      <c r="J1308" s="28" t="s">
        <v>3241</v>
      </c>
    </row>
    <row r="1309" spans="1:10" x14ac:dyDescent="0.3">
      <c r="A1309" s="26">
        <v>2013</v>
      </c>
      <c r="B1309" s="27" t="s">
        <v>3095</v>
      </c>
      <c r="C1309" s="27" t="s">
        <v>3096</v>
      </c>
      <c r="D1309" s="27" t="s">
        <v>3095</v>
      </c>
      <c r="E1309" s="27" t="s">
        <v>6117</v>
      </c>
      <c r="F1309" s="27" t="s">
        <v>3034</v>
      </c>
      <c r="G1309" s="27" t="s">
        <v>2999</v>
      </c>
      <c r="H1309" s="28">
        <v>41275</v>
      </c>
      <c r="I1309" s="29">
        <v>7.1077779999999997</v>
      </c>
      <c r="J1309" s="28" t="s">
        <v>3241</v>
      </c>
    </row>
    <row r="1310" spans="1:10" x14ac:dyDescent="0.3">
      <c r="A1310" s="26">
        <v>2013</v>
      </c>
      <c r="B1310" s="27" t="s">
        <v>3097</v>
      </c>
      <c r="C1310" s="27" t="s">
        <v>3098</v>
      </c>
      <c r="D1310" s="27" t="s">
        <v>3097</v>
      </c>
      <c r="E1310" s="27" t="s">
        <v>6117</v>
      </c>
      <c r="F1310" s="27" t="s">
        <v>2825</v>
      </c>
      <c r="G1310" s="27" t="s">
        <v>2850</v>
      </c>
      <c r="H1310" s="28">
        <v>41275</v>
      </c>
      <c r="I1310" s="29">
        <v>10.196172000000004</v>
      </c>
      <c r="J1310" s="28" t="s">
        <v>3241</v>
      </c>
    </row>
    <row r="1311" spans="1:10" x14ac:dyDescent="0.3">
      <c r="A1311" s="26">
        <v>2013</v>
      </c>
      <c r="B1311" s="27" t="s">
        <v>3132</v>
      </c>
      <c r="C1311" s="27" t="s">
        <v>3133</v>
      </c>
      <c r="D1311" s="27" t="s">
        <v>3132</v>
      </c>
      <c r="E1311" s="27" t="s">
        <v>3033</v>
      </c>
      <c r="F1311" s="27" t="s">
        <v>2807</v>
      </c>
      <c r="G1311" s="27" t="s">
        <v>2812</v>
      </c>
      <c r="H1311" s="28">
        <v>41275</v>
      </c>
      <c r="I1311" s="29">
        <v>14.345341000000003</v>
      </c>
      <c r="J1311" s="28" t="s">
        <v>3241</v>
      </c>
    </row>
    <row r="1312" spans="1:10" x14ac:dyDescent="0.3">
      <c r="A1312" s="26">
        <v>2013</v>
      </c>
      <c r="B1312" s="27" t="s">
        <v>3134</v>
      </c>
      <c r="C1312" s="27" t="s">
        <v>3135</v>
      </c>
      <c r="D1312" s="27" t="s">
        <v>3134</v>
      </c>
      <c r="E1312" s="27" t="s">
        <v>3033</v>
      </c>
      <c r="F1312" s="27" t="s">
        <v>2807</v>
      </c>
      <c r="G1312" s="27" t="s">
        <v>2812</v>
      </c>
      <c r="H1312" s="28">
        <v>41275</v>
      </c>
      <c r="I1312" s="29">
        <v>8.886315999999999</v>
      </c>
      <c r="J1312" s="28" t="s">
        <v>3241</v>
      </c>
    </row>
    <row r="1313" spans="1:10" x14ac:dyDescent="0.3">
      <c r="A1313" s="26">
        <v>2013</v>
      </c>
      <c r="B1313" s="27" t="s">
        <v>3099</v>
      </c>
      <c r="C1313" s="27" t="s">
        <v>3100</v>
      </c>
      <c r="D1313" s="27" t="s">
        <v>3099</v>
      </c>
      <c r="E1313" s="27" t="s">
        <v>6117</v>
      </c>
      <c r="F1313" s="27" t="s">
        <v>2815</v>
      </c>
      <c r="G1313" s="27" t="s">
        <v>2816</v>
      </c>
      <c r="H1313" s="28">
        <v>41275</v>
      </c>
      <c r="I1313" s="29">
        <v>3.7881960000000015</v>
      </c>
      <c r="J1313" s="28" t="s">
        <v>3241</v>
      </c>
    </row>
    <row r="1314" spans="1:10" x14ac:dyDescent="0.3">
      <c r="A1314" s="26">
        <v>2013</v>
      </c>
      <c r="B1314" s="27" t="s">
        <v>3101</v>
      </c>
      <c r="C1314" s="27" t="s">
        <v>3102</v>
      </c>
      <c r="D1314" s="27" t="s">
        <v>3101</v>
      </c>
      <c r="E1314" s="27" t="s">
        <v>6117</v>
      </c>
      <c r="F1314" s="27" t="s">
        <v>3034</v>
      </c>
      <c r="G1314" s="27" t="s">
        <v>3074</v>
      </c>
      <c r="H1314" s="28">
        <v>41275</v>
      </c>
      <c r="I1314" s="29">
        <v>11.053475000000001</v>
      </c>
      <c r="J1314" s="28" t="s">
        <v>3241</v>
      </c>
    </row>
    <row r="1315" spans="1:10" x14ac:dyDescent="0.3">
      <c r="A1315" s="26">
        <v>2013</v>
      </c>
      <c r="B1315" s="27" t="s">
        <v>3148</v>
      </c>
      <c r="C1315" s="27" t="s">
        <v>3149</v>
      </c>
      <c r="D1315" s="27" t="s">
        <v>3148</v>
      </c>
      <c r="E1315" s="27" t="s">
        <v>6117</v>
      </c>
      <c r="F1315" s="27" t="s">
        <v>3145</v>
      </c>
      <c r="G1315" s="27" t="s">
        <v>2803</v>
      </c>
      <c r="H1315" s="28">
        <v>41275</v>
      </c>
      <c r="I1315" s="29">
        <v>1.1068670000000005</v>
      </c>
      <c r="J1315" s="28" t="s">
        <v>3241</v>
      </c>
    </row>
    <row r="1316" spans="1:10" x14ac:dyDescent="0.3">
      <c r="A1316" s="26">
        <v>2013</v>
      </c>
      <c r="B1316" s="27" t="s">
        <v>3103</v>
      </c>
      <c r="C1316" s="27" t="s">
        <v>3104</v>
      </c>
      <c r="D1316" s="27" t="s">
        <v>3103</v>
      </c>
      <c r="E1316" s="27" t="s">
        <v>6117</v>
      </c>
      <c r="F1316" s="27" t="s">
        <v>3034</v>
      </c>
      <c r="G1316" s="27" t="s">
        <v>2923</v>
      </c>
      <c r="H1316" s="28">
        <v>41275</v>
      </c>
      <c r="I1316" s="29">
        <v>1.8842430000000006</v>
      </c>
      <c r="J1316" s="28" t="s">
        <v>3241</v>
      </c>
    </row>
    <row r="1317" spans="1:10" x14ac:dyDescent="0.3">
      <c r="A1317" s="26">
        <v>2013</v>
      </c>
      <c r="B1317" s="27" t="s">
        <v>3150</v>
      </c>
      <c r="C1317" s="27" t="s">
        <v>3151</v>
      </c>
      <c r="D1317" s="27" t="s">
        <v>3150</v>
      </c>
      <c r="E1317" s="27" t="s">
        <v>6117</v>
      </c>
      <c r="F1317" s="27" t="s">
        <v>3142</v>
      </c>
      <c r="G1317" s="27" t="s">
        <v>2850</v>
      </c>
      <c r="H1317" s="28">
        <v>41275</v>
      </c>
      <c r="I1317" s="29">
        <v>0.109447</v>
      </c>
      <c r="J1317" s="28" t="s">
        <v>3241</v>
      </c>
    </row>
    <row r="1318" spans="1:10" x14ac:dyDescent="0.3">
      <c r="A1318" s="26">
        <v>2013</v>
      </c>
      <c r="B1318" s="27" t="s">
        <v>3105</v>
      </c>
      <c r="C1318" s="27" t="s">
        <v>3106</v>
      </c>
      <c r="D1318" s="27" t="s">
        <v>3105</v>
      </c>
      <c r="E1318" s="27" t="s">
        <v>6117</v>
      </c>
      <c r="F1318" s="27" t="s">
        <v>2798</v>
      </c>
      <c r="G1318" s="27" t="s">
        <v>2803</v>
      </c>
      <c r="H1318" s="28">
        <v>41275</v>
      </c>
      <c r="I1318" s="29">
        <v>4.2751010000000003</v>
      </c>
      <c r="J1318" s="28" t="s">
        <v>3241</v>
      </c>
    </row>
    <row r="1319" spans="1:10" x14ac:dyDescent="0.3">
      <c r="A1319" s="26">
        <v>2013</v>
      </c>
      <c r="B1319" s="27" t="s">
        <v>3123</v>
      </c>
      <c r="C1319" s="27" t="s">
        <v>3124</v>
      </c>
      <c r="D1319" s="27" t="s">
        <v>3166</v>
      </c>
      <c r="E1319" s="27" t="s">
        <v>3025</v>
      </c>
      <c r="F1319" s="27" t="s">
        <v>2825</v>
      </c>
      <c r="G1319" s="27" t="s">
        <v>2850</v>
      </c>
      <c r="H1319" s="28">
        <v>41275</v>
      </c>
      <c r="I1319" s="29">
        <v>0</v>
      </c>
      <c r="J1319" s="28" t="s">
        <v>3241</v>
      </c>
    </row>
    <row r="1320" spans="1:10" x14ac:dyDescent="0.3">
      <c r="A1320" s="26">
        <v>2013</v>
      </c>
      <c r="B1320" s="27" t="s">
        <v>3123</v>
      </c>
      <c r="C1320" s="27" t="s">
        <v>3124</v>
      </c>
      <c r="D1320" s="27" t="s">
        <v>3125</v>
      </c>
      <c r="E1320" s="27" t="s">
        <v>3025</v>
      </c>
      <c r="F1320" s="27" t="s">
        <v>2825</v>
      </c>
      <c r="G1320" s="27" t="s">
        <v>2850</v>
      </c>
      <c r="H1320" s="28">
        <v>41275</v>
      </c>
      <c r="I1320" s="29">
        <v>0</v>
      </c>
      <c r="J1320" s="28" t="s">
        <v>3241</v>
      </c>
    </row>
    <row r="1321" spans="1:10" x14ac:dyDescent="0.3">
      <c r="A1321" s="26">
        <v>2013</v>
      </c>
      <c r="B1321" s="27" t="s">
        <v>3123</v>
      </c>
      <c r="C1321" s="27" t="s">
        <v>3124</v>
      </c>
      <c r="D1321" s="27" t="s">
        <v>3170</v>
      </c>
      <c r="E1321" s="27" t="s">
        <v>3025</v>
      </c>
      <c r="F1321" s="27" t="s">
        <v>2825</v>
      </c>
      <c r="G1321" s="27" t="s">
        <v>2850</v>
      </c>
      <c r="H1321" s="28">
        <v>41275</v>
      </c>
      <c r="I1321" s="29">
        <v>5.3414100226000016E-2</v>
      </c>
      <c r="J1321" s="28" t="s">
        <v>3241</v>
      </c>
    </row>
    <row r="1322" spans="1:10" x14ac:dyDescent="0.3">
      <c r="A1322" s="26">
        <v>2013</v>
      </c>
      <c r="B1322" s="27" t="s">
        <v>3107</v>
      </c>
      <c r="C1322" s="27" t="s">
        <v>3108</v>
      </c>
      <c r="D1322" s="27" t="s">
        <v>3108</v>
      </c>
      <c r="E1322" s="27" t="s">
        <v>6117</v>
      </c>
      <c r="F1322" s="27" t="s">
        <v>3026</v>
      </c>
      <c r="G1322" s="27" t="s">
        <v>2936</v>
      </c>
      <c r="H1322" s="28">
        <v>41275</v>
      </c>
      <c r="I1322" s="29">
        <v>0</v>
      </c>
      <c r="J1322" s="28" t="s">
        <v>3241</v>
      </c>
    </row>
    <row r="1323" spans="1:10" x14ac:dyDescent="0.3">
      <c r="A1323" s="26">
        <v>2013</v>
      </c>
      <c r="B1323" s="27" t="s">
        <v>3140</v>
      </c>
      <c r="C1323" s="27" t="s">
        <v>3141</v>
      </c>
      <c r="D1323" s="27" t="s">
        <v>3140</v>
      </c>
      <c r="E1323" s="27" t="s">
        <v>6117</v>
      </c>
      <c r="F1323" s="27" t="s">
        <v>3142</v>
      </c>
      <c r="G1323" s="27" t="s">
        <v>2850</v>
      </c>
      <c r="H1323" s="28">
        <v>41275</v>
      </c>
      <c r="I1323" s="29">
        <v>8.4229999999999982E-3</v>
      </c>
      <c r="J1323" s="28" t="s">
        <v>3241</v>
      </c>
    </row>
    <row r="1324" spans="1:10" x14ac:dyDescent="0.3">
      <c r="A1324" s="26">
        <v>2013</v>
      </c>
      <c r="B1324" s="27" t="s">
        <v>3109</v>
      </c>
      <c r="C1324" s="27" t="s">
        <v>3110</v>
      </c>
      <c r="D1324" s="27" t="s">
        <v>3109</v>
      </c>
      <c r="E1324" s="27" t="s">
        <v>3111</v>
      </c>
      <c r="F1324" s="27" t="s">
        <v>2825</v>
      </c>
      <c r="G1324" s="27" t="s">
        <v>2850</v>
      </c>
      <c r="H1324" s="28">
        <v>41275</v>
      </c>
      <c r="I1324" s="29">
        <v>0.21047199999999999</v>
      </c>
      <c r="J1324" s="28" t="s">
        <v>3241</v>
      </c>
    </row>
    <row r="1325" spans="1:10" x14ac:dyDescent="0.3">
      <c r="A1325" s="26">
        <v>2013</v>
      </c>
      <c r="B1325" s="27" t="s">
        <v>3158</v>
      </c>
      <c r="C1325" s="27" t="s">
        <v>3159</v>
      </c>
      <c r="D1325" s="27" t="s">
        <v>3160</v>
      </c>
      <c r="E1325" s="27" t="s">
        <v>3161</v>
      </c>
      <c r="F1325" s="27" t="s">
        <v>3087</v>
      </c>
      <c r="G1325" s="27" t="s">
        <v>2788</v>
      </c>
      <c r="H1325" s="28">
        <v>41275</v>
      </c>
      <c r="I1325" s="29">
        <v>2.8513290000000002</v>
      </c>
      <c r="J1325" s="28" t="s">
        <v>3241</v>
      </c>
    </row>
    <row r="1326" spans="1:10" x14ac:dyDescent="0.3">
      <c r="A1326" s="26">
        <v>2013</v>
      </c>
      <c r="B1326" s="27" t="s">
        <v>3112</v>
      </c>
      <c r="C1326" s="27" t="s">
        <v>3113</v>
      </c>
      <c r="D1326" s="27" t="s">
        <v>3112</v>
      </c>
      <c r="E1326" s="27" t="s">
        <v>6117</v>
      </c>
      <c r="F1326" s="27" t="s">
        <v>2825</v>
      </c>
      <c r="G1326" s="27" t="s">
        <v>2826</v>
      </c>
      <c r="H1326" s="28">
        <v>41275</v>
      </c>
      <c r="I1326" s="29">
        <v>2.1802790000000001</v>
      </c>
      <c r="J1326" s="28" t="s">
        <v>3241</v>
      </c>
    </row>
    <row r="1327" spans="1:10" x14ac:dyDescent="0.3">
      <c r="A1327" s="26">
        <v>2013</v>
      </c>
      <c r="B1327" s="27" t="s">
        <v>3167</v>
      </c>
      <c r="C1327" s="27" t="s">
        <v>3168</v>
      </c>
      <c r="D1327" s="27" t="s">
        <v>3169</v>
      </c>
      <c r="E1327" s="27" t="s">
        <v>3161</v>
      </c>
      <c r="F1327" s="27" t="s">
        <v>3087</v>
      </c>
      <c r="G1327" s="27" t="s">
        <v>2788</v>
      </c>
      <c r="H1327" s="28">
        <v>41275</v>
      </c>
      <c r="I1327" s="29">
        <v>5.0426580000000003</v>
      </c>
      <c r="J1327" s="28" t="s">
        <v>3241</v>
      </c>
    </row>
    <row r="1328" spans="1:10" x14ac:dyDescent="0.3">
      <c r="A1328" s="26">
        <v>2013</v>
      </c>
      <c r="B1328" s="27" t="s">
        <v>3114</v>
      </c>
      <c r="C1328" s="27" t="s">
        <v>3115</v>
      </c>
      <c r="D1328" s="27" t="s">
        <v>3116</v>
      </c>
      <c r="E1328" s="27" t="s">
        <v>3025</v>
      </c>
      <c r="F1328" s="27" t="s">
        <v>3026</v>
      </c>
      <c r="G1328" s="27" t="s">
        <v>2788</v>
      </c>
      <c r="H1328" s="28">
        <v>41275</v>
      </c>
      <c r="I1328" s="29">
        <v>0</v>
      </c>
      <c r="J1328" s="28" t="s">
        <v>3241</v>
      </c>
    </row>
    <row r="1329" spans="1:10" x14ac:dyDescent="0.3">
      <c r="A1329" s="26">
        <v>2013</v>
      </c>
      <c r="B1329" s="27" t="s">
        <v>3117</v>
      </c>
      <c r="C1329" s="27" t="s">
        <v>3118</v>
      </c>
      <c r="D1329" s="27" t="s">
        <v>3117</v>
      </c>
      <c r="E1329" s="27" t="s">
        <v>6117</v>
      </c>
      <c r="F1329" s="27" t="s">
        <v>2815</v>
      </c>
      <c r="G1329" s="27" t="s">
        <v>2816</v>
      </c>
      <c r="H1329" s="28">
        <v>41275</v>
      </c>
      <c r="I1329" s="29">
        <v>5.4328969999999996</v>
      </c>
      <c r="J1329" s="28" t="s">
        <v>3241</v>
      </c>
    </row>
    <row r="1330" spans="1:10" x14ac:dyDescent="0.3">
      <c r="A1330" s="26">
        <v>2013</v>
      </c>
      <c r="B1330" s="27" t="s">
        <v>3129</v>
      </c>
      <c r="C1330" s="27" t="s">
        <v>3130</v>
      </c>
      <c r="D1330" s="27" t="s">
        <v>3131</v>
      </c>
      <c r="E1330" s="27" t="s">
        <v>3063</v>
      </c>
      <c r="F1330" s="27" t="s">
        <v>3034</v>
      </c>
      <c r="G1330" s="27" t="s">
        <v>2840</v>
      </c>
      <c r="H1330" s="28">
        <v>41275</v>
      </c>
      <c r="I1330" s="29">
        <v>0</v>
      </c>
      <c r="J1330" s="28" t="s">
        <v>3241</v>
      </c>
    </row>
    <row r="1331" spans="1:10" x14ac:dyDescent="0.3">
      <c r="A1331" s="26">
        <v>2013</v>
      </c>
      <c r="B1331" s="27" t="s">
        <v>3126</v>
      </c>
      <c r="C1331" s="27" t="s">
        <v>3127</v>
      </c>
      <c r="D1331" s="27" t="s">
        <v>3128</v>
      </c>
      <c r="E1331" s="27" t="s">
        <v>3025</v>
      </c>
      <c r="F1331" s="27" t="s">
        <v>3026</v>
      </c>
      <c r="G1331" s="27" t="s">
        <v>2936</v>
      </c>
      <c r="H1331" s="28">
        <v>41275</v>
      </c>
      <c r="I1331" s="29">
        <v>0</v>
      </c>
      <c r="J1331" s="28" t="s">
        <v>3241</v>
      </c>
    </row>
    <row r="1332" spans="1:10" x14ac:dyDescent="0.3">
      <c r="A1332" s="26">
        <v>2013</v>
      </c>
      <c r="B1332" s="27" t="s">
        <v>3119</v>
      </c>
      <c r="C1332" s="27" t="s">
        <v>3120</v>
      </c>
      <c r="D1332" s="27" t="s">
        <v>3119</v>
      </c>
      <c r="E1332" s="27" t="s">
        <v>6117</v>
      </c>
      <c r="F1332" s="27" t="s">
        <v>3034</v>
      </c>
      <c r="G1332" s="27" t="s">
        <v>2840</v>
      </c>
      <c r="H1332" s="28">
        <v>41275</v>
      </c>
      <c r="I1332" s="29">
        <v>3.8479079999999999</v>
      </c>
      <c r="J1332" s="28" t="s">
        <v>3241</v>
      </c>
    </row>
    <row r="1333" spans="1:10" x14ac:dyDescent="0.3">
      <c r="A1333" s="26">
        <v>2013</v>
      </c>
      <c r="B1333" s="27" t="s">
        <v>3121</v>
      </c>
      <c r="C1333" s="27" t="s">
        <v>3122</v>
      </c>
      <c r="D1333" s="27" t="s">
        <v>3121</v>
      </c>
      <c r="E1333" s="27" t="s">
        <v>6117</v>
      </c>
      <c r="F1333" s="27" t="s">
        <v>2825</v>
      </c>
      <c r="G1333" s="27" t="s">
        <v>2850</v>
      </c>
      <c r="H1333" s="28">
        <v>41275</v>
      </c>
      <c r="I1333" s="29">
        <v>20.517433000000004</v>
      </c>
      <c r="J1333" s="28" t="s">
        <v>3241</v>
      </c>
    </row>
    <row r="1334" spans="1:10" x14ac:dyDescent="0.3">
      <c r="A1334" s="26">
        <v>2013</v>
      </c>
      <c r="B1334" s="27" t="s">
        <v>3022</v>
      </c>
      <c r="C1334" s="27" t="s">
        <v>3023</v>
      </c>
      <c r="D1334" s="27" t="s">
        <v>3024</v>
      </c>
      <c r="E1334" s="27" t="s">
        <v>3025</v>
      </c>
      <c r="F1334" s="27" t="s">
        <v>3026</v>
      </c>
      <c r="G1334" s="27" t="s">
        <v>2788</v>
      </c>
      <c r="H1334" s="28">
        <v>41306</v>
      </c>
      <c r="I1334" s="29">
        <v>0</v>
      </c>
      <c r="J1334" s="28" t="s">
        <v>3241</v>
      </c>
    </row>
    <row r="1335" spans="1:10" x14ac:dyDescent="0.3">
      <c r="A1335" s="26">
        <v>2013</v>
      </c>
      <c r="B1335" s="27" t="s">
        <v>3022</v>
      </c>
      <c r="C1335" s="27" t="s">
        <v>3023</v>
      </c>
      <c r="D1335" s="27" t="s">
        <v>3027</v>
      </c>
      <c r="E1335" s="27" t="s">
        <v>3025</v>
      </c>
      <c r="F1335" s="27" t="s">
        <v>3026</v>
      </c>
      <c r="G1335" s="27" t="s">
        <v>2788</v>
      </c>
      <c r="H1335" s="28">
        <v>41306</v>
      </c>
      <c r="I1335" s="29">
        <v>0</v>
      </c>
      <c r="J1335" s="28" t="s">
        <v>3241</v>
      </c>
    </row>
    <row r="1336" spans="1:10" x14ac:dyDescent="0.3">
      <c r="A1336" s="26">
        <v>2013</v>
      </c>
      <c r="B1336" s="27" t="s">
        <v>3028</v>
      </c>
      <c r="C1336" s="27" t="s">
        <v>3029</v>
      </c>
      <c r="D1336" s="27" t="s">
        <v>3028</v>
      </c>
      <c r="E1336" s="27" t="s">
        <v>6117</v>
      </c>
      <c r="F1336" s="27" t="s">
        <v>3030</v>
      </c>
      <c r="G1336" s="27" t="s">
        <v>2812</v>
      </c>
      <c r="H1336" s="28">
        <v>41306</v>
      </c>
      <c r="I1336" s="29">
        <v>9.2172270000000029</v>
      </c>
      <c r="J1336" s="28" t="s">
        <v>3241</v>
      </c>
    </row>
    <row r="1337" spans="1:10" x14ac:dyDescent="0.3">
      <c r="A1337" s="26">
        <v>2013</v>
      </c>
      <c r="B1337" s="27" t="s">
        <v>3031</v>
      </c>
      <c r="C1337" s="27" t="s">
        <v>3032</v>
      </c>
      <c r="D1337" s="27" t="s">
        <v>3031</v>
      </c>
      <c r="E1337" s="27" t="s">
        <v>3033</v>
      </c>
      <c r="F1337" s="27" t="s">
        <v>3034</v>
      </c>
      <c r="G1337" s="27" t="s">
        <v>2821</v>
      </c>
      <c r="H1337" s="28">
        <v>41306</v>
      </c>
      <c r="I1337" s="29">
        <v>3.7323079999999997</v>
      </c>
      <c r="J1337" s="28" t="s">
        <v>3241</v>
      </c>
    </row>
    <row r="1338" spans="1:10" x14ac:dyDescent="0.3">
      <c r="A1338" s="26">
        <v>2013</v>
      </c>
      <c r="B1338" s="27" t="s">
        <v>3035</v>
      </c>
      <c r="C1338" s="27" t="s">
        <v>3036</v>
      </c>
      <c r="D1338" s="27" t="s">
        <v>3035</v>
      </c>
      <c r="E1338" s="27" t="s">
        <v>6117</v>
      </c>
      <c r="F1338" s="27" t="s">
        <v>2825</v>
      </c>
      <c r="G1338" s="27" t="s">
        <v>2826</v>
      </c>
      <c r="H1338" s="28">
        <v>41306</v>
      </c>
      <c r="I1338" s="29">
        <v>0</v>
      </c>
      <c r="J1338" s="28" t="s">
        <v>3241</v>
      </c>
    </row>
    <row r="1339" spans="1:10" x14ac:dyDescent="0.3">
      <c r="A1339" s="26">
        <v>2013</v>
      </c>
      <c r="B1339" s="27" t="s">
        <v>3037</v>
      </c>
      <c r="C1339" s="27" t="s">
        <v>3038</v>
      </c>
      <c r="D1339" s="27" t="s">
        <v>3037</v>
      </c>
      <c r="E1339" s="27" t="s">
        <v>6117</v>
      </c>
      <c r="F1339" s="27" t="s">
        <v>3034</v>
      </c>
      <c r="G1339" s="27" t="s">
        <v>2999</v>
      </c>
      <c r="H1339" s="28">
        <v>41306</v>
      </c>
      <c r="I1339" s="29">
        <v>3.0360469999999995</v>
      </c>
      <c r="J1339" s="28" t="s">
        <v>3241</v>
      </c>
    </row>
    <row r="1340" spans="1:10" x14ac:dyDescent="0.3">
      <c r="A1340" s="26">
        <v>2013</v>
      </c>
      <c r="B1340" s="27" t="s">
        <v>3039</v>
      </c>
      <c r="C1340" s="27" t="s">
        <v>3040</v>
      </c>
      <c r="D1340" s="27" t="s">
        <v>3039</v>
      </c>
      <c r="E1340" s="27" t="s">
        <v>6117</v>
      </c>
      <c r="F1340" s="27" t="s">
        <v>2815</v>
      </c>
      <c r="G1340" s="27" t="s">
        <v>2816</v>
      </c>
      <c r="H1340" s="28">
        <v>41306</v>
      </c>
      <c r="I1340" s="29">
        <v>0.82469799999999982</v>
      </c>
      <c r="J1340" s="28" t="s">
        <v>3241</v>
      </c>
    </row>
    <row r="1341" spans="1:10" x14ac:dyDescent="0.3">
      <c r="A1341" s="26">
        <v>2013</v>
      </c>
      <c r="B1341" s="27" t="s">
        <v>3041</v>
      </c>
      <c r="C1341" s="27" t="s">
        <v>3042</v>
      </c>
      <c r="D1341" s="27" t="s">
        <v>3041</v>
      </c>
      <c r="E1341" s="27" t="s">
        <v>6117</v>
      </c>
      <c r="F1341" s="27" t="s">
        <v>2825</v>
      </c>
      <c r="G1341" s="27" t="s">
        <v>2826</v>
      </c>
      <c r="H1341" s="28">
        <v>41306</v>
      </c>
      <c r="I1341" s="29">
        <v>5.9388959999999997</v>
      </c>
      <c r="J1341" s="28" t="s">
        <v>3241</v>
      </c>
    </row>
    <row r="1342" spans="1:10" x14ac:dyDescent="0.3">
      <c r="A1342" s="26">
        <v>2013</v>
      </c>
      <c r="B1342" s="27" t="s">
        <v>3043</v>
      </c>
      <c r="C1342" s="27" t="s">
        <v>3044</v>
      </c>
      <c r="D1342" s="27" t="s">
        <v>3043</v>
      </c>
      <c r="E1342" s="27" t="s">
        <v>6117</v>
      </c>
      <c r="F1342" s="27" t="s">
        <v>2815</v>
      </c>
      <c r="G1342" s="27" t="s">
        <v>2816</v>
      </c>
      <c r="H1342" s="28">
        <v>41306</v>
      </c>
      <c r="I1342" s="29">
        <v>5.6950219999999998</v>
      </c>
      <c r="J1342" s="28" t="s">
        <v>3241</v>
      </c>
    </row>
    <row r="1343" spans="1:10" x14ac:dyDescent="0.3">
      <c r="A1343" s="26">
        <v>2013</v>
      </c>
      <c r="B1343" s="27" t="s">
        <v>3045</v>
      </c>
      <c r="C1343" s="27" t="s">
        <v>3046</v>
      </c>
      <c r="D1343" s="27" t="s">
        <v>3045</v>
      </c>
      <c r="E1343" s="27" t="s">
        <v>6117</v>
      </c>
      <c r="F1343" s="27" t="s">
        <v>2815</v>
      </c>
      <c r="G1343" s="27" t="s">
        <v>2816</v>
      </c>
      <c r="H1343" s="28">
        <v>41306</v>
      </c>
      <c r="I1343" s="29">
        <v>0.29124500000000009</v>
      </c>
      <c r="J1343" s="28" t="s">
        <v>3241</v>
      </c>
    </row>
    <row r="1344" spans="1:10" x14ac:dyDescent="0.3">
      <c r="A1344" s="26">
        <v>2013</v>
      </c>
      <c r="B1344" s="27" t="s">
        <v>3143</v>
      </c>
      <c r="C1344" s="27" t="s">
        <v>3144</v>
      </c>
      <c r="D1344" s="27" t="s">
        <v>3143</v>
      </c>
      <c r="E1344" s="27" t="s">
        <v>6117</v>
      </c>
      <c r="F1344" s="27" t="s">
        <v>3145</v>
      </c>
      <c r="G1344" s="27" t="s">
        <v>2803</v>
      </c>
      <c r="H1344" s="28">
        <v>41306</v>
      </c>
      <c r="I1344" s="29">
        <v>2.3546260000000001</v>
      </c>
      <c r="J1344" s="28" t="s">
        <v>3241</v>
      </c>
    </row>
    <row r="1345" spans="1:10" x14ac:dyDescent="0.3">
      <c r="A1345" s="26">
        <v>2013</v>
      </c>
      <c r="B1345" s="27" t="s">
        <v>3146</v>
      </c>
      <c r="C1345" s="27" t="s">
        <v>3147</v>
      </c>
      <c r="D1345" s="27" t="s">
        <v>3146</v>
      </c>
      <c r="E1345" s="27" t="s">
        <v>6117</v>
      </c>
      <c r="F1345" s="27" t="s">
        <v>3145</v>
      </c>
      <c r="G1345" s="27" t="s">
        <v>2803</v>
      </c>
      <c r="H1345" s="28">
        <v>41306</v>
      </c>
      <c r="I1345" s="29">
        <v>3.0782860000000012</v>
      </c>
      <c r="J1345" s="28" t="s">
        <v>3241</v>
      </c>
    </row>
    <row r="1346" spans="1:10" x14ac:dyDescent="0.3">
      <c r="A1346" s="26">
        <v>2013</v>
      </c>
      <c r="B1346" s="27" t="s">
        <v>3047</v>
      </c>
      <c r="C1346" s="27" t="s">
        <v>3048</v>
      </c>
      <c r="D1346" s="27" t="s">
        <v>3047</v>
      </c>
      <c r="E1346" s="27" t="s">
        <v>6117</v>
      </c>
      <c r="F1346" s="27" t="s">
        <v>2825</v>
      </c>
      <c r="G1346" s="27" t="s">
        <v>2826</v>
      </c>
      <c r="H1346" s="28">
        <v>41306</v>
      </c>
      <c r="I1346" s="29">
        <v>2.5298720000000006</v>
      </c>
      <c r="J1346" s="28" t="s">
        <v>3241</v>
      </c>
    </row>
    <row r="1347" spans="1:10" x14ac:dyDescent="0.3">
      <c r="A1347" s="26">
        <v>2013</v>
      </c>
      <c r="B1347" s="27" t="s">
        <v>3049</v>
      </c>
      <c r="C1347" s="27" t="s">
        <v>3050</v>
      </c>
      <c r="D1347" s="27" t="s">
        <v>3049</v>
      </c>
      <c r="E1347" s="27" t="s">
        <v>6117</v>
      </c>
      <c r="F1347" s="27" t="s">
        <v>2825</v>
      </c>
      <c r="G1347" s="27" t="s">
        <v>2850</v>
      </c>
      <c r="H1347" s="28">
        <v>41306</v>
      </c>
      <c r="I1347" s="29">
        <v>1.5563710000000004</v>
      </c>
      <c r="J1347" s="28" t="s">
        <v>3241</v>
      </c>
    </row>
    <row r="1348" spans="1:10" x14ac:dyDescent="0.3">
      <c r="A1348" s="26">
        <v>2013</v>
      </c>
      <c r="B1348" s="27" t="s">
        <v>3051</v>
      </c>
      <c r="C1348" s="27" t="s">
        <v>3051</v>
      </c>
      <c r="D1348" s="27" t="s">
        <v>3051</v>
      </c>
      <c r="E1348" s="27" t="s">
        <v>6118</v>
      </c>
      <c r="F1348" s="27" t="s">
        <v>3051</v>
      </c>
      <c r="G1348" s="27" t="s">
        <v>3051</v>
      </c>
      <c r="H1348" s="28">
        <v>41306</v>
      </c>
      <c r="I1348" s="29">
        <v>9831.8546100000003</v>
      </c>
      <c r="J1348" s="28" t="s">
        <v>3241</v>
      </c>
    </row>
    <row r="1349" spans="1:10" x14ac:dyDescent="0.3">
      <c r="A1349" s="26">
        <v>2013</v>
      </c>
      <c r="B1349" s="27" t="s">
        <v>3052</v>
      </c>
      <c r="C1349" s="27" t="s">
        <v>3053</v>
      </c>
      <c r="D1349" s="27" t="s">
        <v>3052</v>
      </c>
      <c r="E1349" s="27" t="s">
        <v>3033</v>
      </c>
      <c r="F1349" s="27" t="s">
        <v>2807</v>
      </c>
      <c r="G1349" s="27" t="s">
        <v>2812</v>
      </c>
      <c r="H1349" s="28">
        <v>41306</v>
      </c>
      <c r="I1349" s="29">
        <v>1.4831580000000004</v>
      </c>
      <c r="J1349" s="28" t="s">
        <v>3241</v>
      </c>
    </row>
    <row r="1350" spans="1:10" x14ac:dyDescent="0.3">
      <c r="A1350" s="26">
        <v>2013</v>
      </c>
      <c r="B1350" s="27" t="s">
        <v>3162</v>
      </c>
      <c r="C1350" s="27" t="s">
        <v>3163</v>
      </c>
      <c r="D1350" s="27" t="s">
        <v>3164</v>
      </c>
      <c r="E1350" s="27" t="s">
        <v>3025</v>
      </c>
      <c r="F1350" s="27" t="s">
        <v>3087</v>
      </c>
      <c r="G1350" s="27" t="s">
        <v>2788</v>
      </c>
      <c r="H1350" s="28">
        <v>41306</v>
      </c>
      <c r="I1350" s="29">
        <v>0</v>
      </c>
      <c r="J1350" s="28" t="s">
        <v>3241</v>
      </c>
    </row>
    <row r="1351" spans="1:10" x14ac:dyDescent="0.3">
      <c r="A1351" s="26">
        <v>2013</v>
      </c>
      <c r="B1351" s="27" t="s">
        <v>3162</v>
      </c>
      <c r="C1351" s="27" t="s">
        <v>3163</v>
      </c>
      <c r="D1351" s="27" t="s">
        <v>3165</v>
      </c>
      <c r="E1351" s="27" t="s">
        <v>3025</v>
      </c>
      <c r="F1351" s="27" t="s">
        <v>3087</v>
      </c>
      <c r="G1351" s="27" t="s">
        <v>2788</v>
      </c>
      <c r="H1351" s="28">
        <v>41306</v>
      </c>
      <c r="I1351" s="29">
        <v>0</v>
      </c>
      <c r="J1351" s="28" t="s">
        <v>3241</v>
      </c>
    </row>
    <row r="1352" spans="1:10" x14ac:dyDescent="0.3">
      <c r="A1352" s="26">
        <v>2013</v>
      </c>
      <c r="B1352" s="27" t="s">
        <v>3054</v>
      </c>
      <c r="C1352" s="27" t="s">
        <v>3055</v>
      </c>
      <c r="D1352" s="27" t="s">
        <v>3054</v>
      </c>
      <c r="E1352" s="27" t="s">
        <v>6117</v>
      </c>
      <c r="F1352" s="27" t="s">
        <v>3034</v>
      </c>
      <c r="G1352" s="27" t="s">
        <v>2999</v>
      </c>
      <c r="H1352" s="28">
        <v>41306</v>
      </c>
      <c r="I1352" s="29">
        <v>2.6753279999999995</v>
      </c>
      <c r="J1352" s="28" t="s">
        <v>3241</v>
      </c>
    </row>
    <row r="1353" spans="1:10" x14ac:dyDescent="0.3">
      <c r="A1353" s="26">
        <v>2013</v>
      </c>
      <c r="B1353" s="27" t="s">
        <v>3056</v>
      </c>
      <c r="C1353" s="27" t="s">
        <v>3057</v>
      </c>
      <c r="D1353" s="27" t="s">
        <v>3056</v>
      </c>
      <c r="E1353" s="27" t="s">
        <v>6117</v>
      </c>
      <c r="F1353" s="27" t="s">
        <v>2825</v>
      </c>
      <c r="G1353" s="27" t="s">
        <v>2826</v>
      </c>
      <c r="H1353" s="28">
        <v>41306</v>
      </c>
      <c r="I1353" s="29">
        <v>4.0284320000000005</v>
      </c>
      <c r="J1353" s="28" t="s">
        <v>3241</v>
      </c>
    </row>
    <row r="1354" spans="1:10" x14ac:dyDescent="0.3">
      <c r="A1354" s="26">
        <v>2013</v>
      </c>
      <c r="B1354" s="27" t="s">
        <v>3058</v>
      </c>
      <c r="C1354" s="27" t="s">
        <v>3059</v>
      </c>
      <c r="D1354" s="27" t="s">
        <v>3058</v>
      </c>
      <c r="E1354" s="27" t="s">
        <v>6117</v>
      </c>
      <c r="F1354" s="27" t="s">
        <v>2815</v>
      </c>
      <c r="G1354" s="27" t="s">
        <v>2816</v>
      </c>
      <c r="H1354" s="28">
        <v>41306</v>
      </c>
      <c r="I1354" s="29">
        <v>5.0629379999999991</v>
      </c>
      <c r="J1354" s="28" t="s">
        <v>3241</v>
      </c>
    </row>
    <row r="1355" spans="1:10" x14ac:dyDescent="0.3">
      <c r="A1355" s="26">
        <v>2013</v>
      </c>
      <c r="B1355" s="27" t="s">
        <v>3152</v>
      </c>
      <c r="C1355" s="27" t="s">
        <v>3153</v>
      </c>
      <c r="D1355" s="27" t="s">
        <v>3152</v>
      </c>
      <c r="E1355" s="27" t="s">
        <v>3111</v>
      </c>
      <c r="F1355" s="27" t="s">
        <v>2825</v>
      </c>
      <c r="G1355" s="27" t="s">
        <v>2850</v>
      </c>
      <c r="H1355" s="28">
        <v>41306</v>
      </c>
      <c r="I1355" s="29">
        <v>0.30164299999999999</v>
      </c>
      <c r="J1355" s="28" t="s">
        <v>3241</v>
      </c>
    </row>
    <row r="1356" spans="1:10" x14ac:dyDescent="0.3">
      <c r="A1356" s="26">
        <v>2013</v>
      </c>
      <c r="B1356" s="27" t="s">
        <v>3154</v>
      </c>
      <c r="C1356" s="27" t="s">
        <v>3155</v>
      </c>
      <c r="D1356" s="27" t="s">
        <v>3154</v>
      </c>
      <c r="E1356" s="27" t="s">
        <v>3111</v>
      </c>
      <c r="F1356" s="27" t="s">
        <v>2825</v>
      </c>
      <c r="G1356" s="27" t="s">
        <v>2850</v>
      </c>
      <c r="H1356" s="28">
        <v>41306</v>
      </c>
      <c r="I1356" s="29">
        <v>0.52690700000000001</v>
      </c>
      <c r="J1356" s="28" t="s">
        <v>3241</v>
      </c>
    </row>
    <row r="1357" spans="1:10" x14ac:dyDescent="0.3">
      <c r="A1357" s="26">
        <v>2013</v>
      </c>
      <c r="B1357" s="27" t="s">
        <v>3156</v>
      </c>
      <c r="C1357" s="27" t="s">
        <v>3157</v>
      </c>
      <c r="D1357" s="27" t="s">
        <v>3156</v>
      </c>
      <c r="E1357" s="27" t="s">
        <v>3111</v>
      </c>
      <c r="F1357" s="27" t="s">
        <v>2825</v>
      </c>
      <c r="G1357" s="27" t="s">
        <v>2850</v>
      </c>
      <c r="H1357" s="28">
        <v>41306</v>
      </c>
      <c r="I1357" s="29">
        <v>0</v>
      </c>
      <c r="J1357" s="28" t="s">
        <v>3241</v>
      </c>
    </row>
    <row r="1358" spans="1:10" x14ac:dyDescent="0.3">
      <c r="A1358" s="26">
        <v>2013</v>
      </c>
      <c r="B1358" s="27" t="s">
        <v>3060</v>
      </c>
      <c r="C1358" s="27" t="s">
        <v>3061</v>
      </c>
      <c r="D1358" s="27" t="s">
        <v>3062</v>
      </c>
      <c r="E1358" s="27" t="s">
        <v>3063</v>
      </c>
      <c r="F1358" s="27" t="s">
        <v>3034</v>
      </c>
      <c r="G1358" s="27" t="s">
        <v>2999</v>
      </c>
      <c r="H1358" s="28">
        <v>41306</v>
      </c>
      <c r="I1358" s="29">
        <v>0</v>
      </c>
      <c r="J1358" s="28" t="s">
        <v>3241</v>
      </c>
    </row>
    <row r="1359" spans="1:10" x14ac:dyDescent="0.3">
      <c r="A1359" s="26">
        <v>2013</v>
      </c>
      <c r="B1359" s="27" t="s">
        <v>3064</v>
      </c>
      <c r="C1359" s="27" t="s">
        <v>3065</v>
      </c>
      <c r="D1359" s="27" t="s">
        <v>3066</v>
      </c>
      <c r="E1359" s="27" t="s">
        <v>3025</v>
      </c>
      <c r="F1359" s="27" t="s">
        <v>2825</v>
      </c>
      <c r="G1359" s="27" t="s">
        <v>2826</v>
      </c>
      <c r="H1359" s="28">
        <v>41306</v>
      </c>
      <c r="I1359" s="29">
        <v>0</v>
      </c>
      <c r="J1359" s="28" t="s">
        <v>3241</v>
      </c>
    </row>
    <row r="1360" spans="1:10" x14ac:dyDescent="0.3">
      <c r="A1360" s="26">
        <v>2013</v>
      </c>
      <c r="B1360" s="27" t="s">
        <v>3064</v>
      </c>
      <c r="C1360" s="27" t="s">
        <v>3065</v>
      </c>
      <c r="D1360" s="27" t="s">
        <v>3067</v>
      </c>
      <c r="E1360" s="27" t="s">
        <v>3025</v>
      </c>
      <c r="F1360" s="27" t="s">
        <v>2825</v>
      </c>
      <c r="G1360" s="27" t="s">
        <v>2826</v>
      </c>
      <c r="H1360" s="28">
        <v>41306</v>
      </c>
      <c r="I1360" s="29">
        <v>0</v>
      </c>
      <c r="J1360" s="28" t="s">
        <v>3241</v>
      </c>
    </row>
    <row r="1361" spans="1:10" x14ac:dyDescent="0.3">
      <c r="A1361" s="26">
        <v>2013</v>
      </c>
      <c r="B1361" s="27" t="s">
        <v>3068</v>
      </c>
      <c r="C1361" s="27" t="s">
        <v>3069</v>
      </c>
      <c r="D1361" s="27" t="s">
        <v>3068</v>
      </c>
      <c r="E1361" s="27" t="s">
        <v>6117</v>
      </c>
      <c r="F1361" s="27" t="s">
        <v>3034</v>
      </c>
      <c r="G1361" s="27" t="s">
        <v>2923</v>
      </c>
      <c r="H1361" s="28">
        <v>41306</v>
      </c>
      <c r="I1361" s="29">
        <v>6.0650240000000002</v>
      </c>
      <c r="J1361" s="28" t="s">
        <v>3241</v>
      </c>
    </row>
    <row r="1362" spans="1:10" x14ac:dyDescent="0.3">
      <c r="A1362" s="26">
        <v>2013</v>
      </c>
      <c r="B1362" s="27" t="s">
        <v>3070</v>
      </c>
      <c r="C1362" s="27" t="s">
        <v>3071</v>
      </c>
      <c r="D1362" s="27" t="s">
        <v>3070</v>
      </c>
      <c r="E1362" s="27" t="s">
        <v>6117</v>
      </c>
      <c r="F1362" s="27" t="s">
        <v>2815</v>
      </c>
      <c r="G1362" s="27" t="s">
        <v>2816</v>
      </c>
      <c r="H1362" s="28">
        <v>41306</v>
      </c>
      <c r="I1362" s="29">
        <v>0</v>
      </c>
      <c r="J1362" s="28" t="s">
        <v>3241</v>
      </c>
    </row>
    <row r="1363" spans="1:10" x14ac:dyDescent="0.3">
      <c r="A1363" s="26">
        <v>2013</v>
      </c>
      <c r="B1363" s="27" t="s">
        <v>3072</v>
      </c>
      <c r="C1363" s="27" t="s">
        <v>3073</v>
      </c>
      <c r="D1363" s="27" t="s">
        <v>3072</v>
      </c>
      <c r="E1363" s="27" t="s">
        <v>6117</v>
      </c>
      <c r="F1363" s="27" t="s">
        <v>3034</v>
      </c>
      <c r="G1363" s="27" t="s">
        <v>3074</v>
      </c>
      <c r="H1363" s="28">
        <v>41306</v>
      </c>
      <c r="I1363" s="29">
        <v>0.33030300000000001</v>
      </c>
      <c r="J1363" s="28" t="s">
        <v>3241</v>
      </c>
    </row>
    <row r="1364" spans="1:10" x14ac:dyDescent="0.3">
      <c r="A1364" s="26">
        <v>2013</v>
      </c>
      <c r="B1364" s="27" t="s">
        <v>3075</v>
      </c>
      <c r="C1364" s="27" t="s">
        <v>3076</v>
      </c>
      <c r="D1364" s="27" t="s">
        <v>3075</v>
      </c>
      <c r="E1364" s="27" t="s">
        <v>6117</v>
      </c>
      <c r="F1364" s="27" t="s">
        <v>2815</v>
      </c>
      <c r="G1364" s="27" t="s">
        <v>2816</v>
      </c>
      <c r="H1364" s="28">
        <v>41306</v>
      </c>
      <c r="I1364" s="29">
        <v>0.99684300000000015</v>
      </c>
      <c r="J1364" s="28" t="s">
        <v>3241</v>
      </c>
    </row>
    <row r="1365" spans="1:10" x14ac:dyDescent="0.3">
      <c r="A1365" s="26">
        <v>2013</v>
      </c>
      <c r="B1365" s="27" t="s">
        <v>3077</v>
      </c>
      <c r="C1365" s="27" t="s">
        <v>3078</v>
      </c>
      <c r="D1365" s="27" t="s">
        <v>3077</v>
      </c>
      <c r="E1365" s="27" t="s">
        <v>3033</v>
      </c>
      <c r="F1365" s="27" t="s">
        <v>2788</v>
      </c>
      <c r="G1365" s="27" t="s">
        <v>2788</v>
      </c>
      <c r="H1365" s="28">
        <v>41306</v>
      </c>
      <c r="I1365" s="29">
        <v>2.9364000000000001E-2</v>
      </c>
      <c r="J1365" s="28" t="s">
        <v>3241</v>
      </c>
    </row>
    <row r="1366" spans="1:10" x14ac:dyDescent="0.3">
      <c r="A1366" s="26">
        <v>2013</v>
      </c>
      <c r="B1366" s="27" t="s">
        <v>3079</v>
      </c>
      <c r="C1366" s="27" t="s">
        <v>3080</v>
      </c>
      <c r="D1366" s="27" t="s">
        <v>3081</v>
      </c>
      <c r="E1366" s="27" t="s">
        <v>3063</v>
      </c>
      <c r="F1366" s="27" t="s">
        <v>2788</v>
      </c>
      <c r="G1366" s="27" t="s">
        <v>2788</v>
      </c>
      <c r="H1366" s="28">
        <v>41306</v>
      </c>
      <c r="I1366" s="29">
        <v>6.0800000000000003E-4</v>
      </c>
      <c r="J1366" s="28" t="s">
        <v>3241</v>
      </c>
    </row>
    <row r="1367" spans="1:10" x14ac:dyDescent="0.3">
      <c r="A1367" s="26">
        <v>2013</v>
      </c>
      <c r="B1367" s="27" t="s">
        <v>3082</v>
      </c>
      <c r="C1367" s="27" t="s">
        <v>3083</v>
      </c>
      <c r="D1367" s="27" t="s">
        <v>3082</v>
      </c>
      <c r="E1367" s="27" t="s">
        <v>6117</v>
      </c>
      <c r="F1367" s="27" t="s">
        <v>2825</v>
      </c>
      <c r="G1367" s="27" t="s">
        <v>2826</v>
      </c>
      <c r="H1367" s="28">
        <v>41306</v>
      </c>
      <c r="I1367" s="29">
        <v>6.0686039999999997</v>
      </c>
      <c r="J1367" s="28" t="s">
        <v>3241</v>
      </c>
    </row>
    <row r="1368" spans="1:10" x14ac:dyDescent="0.3">
      <c r="A1368" s="26">
        <v>2013</v>
      </c>
      <c r="B1368" s="27" t="s">
        <v>3084</v>
      </c>
      <c r="C1368" s="27" t="s">
        <v>3085</v>
      </c>
      <c r="D1368" s="27" t="s">
        <v>3086</v>
      </c>
      <c r="E1368" s="27" t="s">
        <v>3025</v>
      </c>
      <c r="F1368" s="27" t="s">
        <v>3087</v>
      </c>
      <c r="G1368" s="27" t="s">
        <v>2788</v>
      </c>
      <c r="H1368" s="28">
        <v>41306</v>
      </c>
      <c r="I1368" s="29">
        <v>0</v>
      </c>
      <c r="J1368" s="28" t="s">
        <v>3241</v>
      </c>
    </row>
    <row r="1369" spans="1:10" x14ac:dyDescent="0.3">
      <c r="A1369" s="26">
        <v>2013</v>
      </c>
      <c r="B1369" s="27" t="s">
        <v>3084</v>
      </c>
      <c r="C1369" s="27" t="s">
        <v>3085</v>
      </c>
      <c r="D1369" s="27" t="s">
        <v>3088</v>
      </c>
      <c r="E1369" s="27" t="s">
        <v>3025</v>
      </c>
      <c r="F1369" s="27" t="s">
        <v>3087</v>
      </c>
      <c r="G1369" s="27" t="s">
        <v>2788</v>
      </c>
      <c r="H1369" s="28">
        <v>41306</v>
      </c>
      <c r="I1369" s="29">
        <v>0</v>
      </c>
      <c r="J1369" s="28" t="s">
        <v>3241</v>
      </c>
    </row>
    <row r="1370" spans="1:10" x14ac:dyDescent="0.3">
      <c r="A1370" s="26">
        <v>2013</v>
      </c>
      <c r="B1370" s="27" t="s">
        <v>3089</v>
      </c>
      <c r="C1370" s="27" t="s">
        <v>3090</v>
      </c>
      <c r="D1370" s="27" t="s">
        <v>3089</v>
      </c>
      <c r="E1370" s="27" t="s">
        <v>6117</v>
      </c>
      <c r="F1370" s="27" t="s">
        <v>2815</v>
      </c>
      <c r="G1370" s="27" t="s">
        <v>2816</v>
      </c>
      <c r="H1370" s="28">
        <v>41306</v>
      </c>
      <c r="I1370" s="29">
        <v>3.7528460000000008</v>
      </c>
      <c r="J1370" s="28" t="s">
        <v>3241</v>
      </c>
    </row>
    <row r="1371" spans="1:10" x14ac:dyDescent="0.3">
      <c r="A1371" s="26">
        <v>2013</v>
      </c>
      <c r="B1371" s="27" t="s">
        <v>3136</v>
      </c>
      <c r="C1371" s="27" t="s">
        <v>3137</v>
      </c>
      <c r="D1371" s="27" t="s">
        <v>3138</v>
      </c>
      <c r="E1371" s="27" t="s">
        <v>3025</v>
      </c>
      <c r="F1371" s="27" t="s">
        <v>3087</v>
      </c>
      <c r="G1371" s="27" t="s">
        <v>2788</v>
      </c>
      <c r="H1371" s="28">
        <v>41306</v>
      </c>
      <c r="I1371" s="29">
        <v>0</v>
      </c>
      <c r="J1371" s="28" t="s">
        <v>3241</v>
      </c>
    </row>
    <row r="1372" spans="1:10" x14ac:dyDescent="0.3">
      <c r="A1372" s="26">
        <v>2013</v>
      </c>
      <c r="B1372" s="27" t="s">
        <v>3136</v>
      </c>
      <c r="C1372" s="27" t="s">
        <v>3137</v>
      </c>
      <c r="D1372" s="27" t="s">
        <v>3139</v>
      </c>
      <c r="E1372" s="27" t="s">
        <v>3025</v>
      </c>
      <c r="F1372" s="27" t="s">
        <v>3087</v>
      </c>
      <c r="G1372" s="27" t="s">
        <v>2788</v>
      </c>
      <c r="H1372" s="28">
        <v>41306</v>
      </c>
      <c r="I1372" s="29">
        <v>0</v>
      </c>
      <c r="J1372" s="28" t="s">
        <v>3241</v>
      </c>
    </row>
    <row r="1373" spans="1:10" x14ac:dyDescent="0.3">
      <c r="A1373" s="26">
        <v>2013</v>
      </c>
      <c r="B1373" s="27" t="s">
        <v>3091</v>
      </c>
      <c r="C1373" s="27" t="s">
        <v>3092</v>
      </c>
      <c r="D1373" s="27" t="s">
        <v>3093</v>
      </c>
      <c r="E1373" s="27" t="s">
        <v>3063</v>
      </c>
      <c r="F1373" s="27" t="s">
        <v>3094</v>
      </c>
      <c r="G1373" s="27" t="s">
        <v>2965</v>
      </c>
      <c r="H1373" s="28">
        <v>41306</v>
      </c>
      <c r="I1373" s="29">
        <v>5.9331160000000001</v>
      </c>
      <c r="J1373" s="28" t="s">
        <v>3241</v>
      </c>
    </row>
    <row r="1374" spans="1:10" x14ac:dyDescent="0.3">
      <c r="A1374" s="26">
        <v>2013</v>
      </c>
      <c r="B1374" s="27" t="s">
        <v>3095</v>
      </c>
      <c r="C1374" s="27" t="s">
        <v>3096</v>
      </c>
      <c r="D1374" s="27" t="s">
        <v>3095</v>
      </c>
      <c r="E1374" s="27" t="s">
        <v>6117</v>
      </c>
      <c r="F1374" s="27" t="s">
        <v>3034</v>
      </c>
      <c r="G1374" s="27" t="s">
        <v>2999</v>
      </c>
      <c r="H1374" s="28">
        <v>41306</v>
      </c>
      <c r="I1374" s="29">
        <v>5.7293759999999994</v>
      </c>
      <c r="J1374" s="28" t="s">
        <v>3241</v>
      </c>
    </row>
    <row r="1375" spans="1:10" x14ac:dyDescent="0.3">
      <c r="A1375" s="26">
        <v>2013</v>
      </c>
      <c r="B1375" s="27" t="s">
        <v>3097</v>
      </c>
      <c r="C1375" s="27" t="s">
        <v>3098</v>
      </c>
      <c r="D1375" s="27" t="s">
        <v>3097</v>
      </c>
      <c r="E1375" s="27" t="s">
        <v>6117</v>
      </c>
      <c r="F1375" s="27" t="s">
        <v>2825</v>
      </c>
      <c r="G1375" s="27" t="s">
        <v>2850</v>
      </c>
      <c r="H1375" s="28">
        <v>41306</v>
      </c>
      <c r="I1375" s="29">
        <v>9.8926019999999824</v>
      </c>
      <c r="J1375" s="28" t="s">
        <v>3241</v>
      </c>
    </row>
    <row r="1376" spans="1:10" x14ac:dyDescent="0.3">
      <c r="A1376" s="26">
        <v>2013</v>
      </c>
      <c r="B1376" s="27" t="s">
        <v>3132</v>
      </c>
      <c r="C1376" s="27" t="s">
        <v>3133</v>
      </c>
      <c r="D1376" s="27" t="s">
        <v>3132</v>
      </c>
      <c r="E1376" s="27" t="s">
        <v>3033</v>
      </c>
      <c r="F1376" s="27" t="s">
        <v>2807</v>
      </c>
      <c r="G1376" s="27" t="s">
        <v>2812</v>
      </c>
      <c r="H1376" s="28">
        <v>41306</v>
      </c>
      <c r="I1376" s="29">
        <v>13.341477999999999</v>
      </c>
      <c r="J1376" s="28" t="s">
        <v>3241</v>
      </c>
    </row>
    <row r="1377" spans="1:10" x14ac:dyDescent="0.3">
      <c r="A1377" s="26">
        <v>2013</v>
      </c>
      <c r="B1377" s="27" t="s">
        <v>3134</v>
      </c>
      <c r="C1377" s="27" t="s">
        <v>3135</v>
      </c>
      <c r="D1377" s="27" t="s">
        <v>3134</v>
      </c>
      <c r="E1377" s="27" t="s">
        <v>3033</v>
      </c>
      <c r="F1377" s="27" t="s">
        <v>2807</v>
      </c>
      <c r="G1377" s="27" t="s">
        <v>2812</v>
      </c>
      <c r="H1377" s="28">
        <v>41306</v>
      </c>
      <c r="I1377" s="29">
        <v>8.2533159999999981</v>
      </c>
      <c r="J1377" s="28" t="s">
        <v>3241</v>
      </c>
    </row>
    <row r="1378" spans="1:10" x14ac:dyDescent="0.3">
      <c r="A1378" s="26">
        <v>2013</v>
      </c>
      <c r="B1378" s="27" t="s">
        <v>3099</v>
      </c>
      <c r="C1378" s="27" t="s">
        <v>3100</v>
      </c>
      <c r="D1378" s="27" t="s">
        <v>3099</v>
      </c>
      <c r="E1378" s="27" t="s">
        <v>6117</v>
      </c>
      <c r="F1378" s="27" t="s">
        <v>2815</v>
      </c>
      <c r="G1378" s="27" t="s">
        <v>2816</v>
      </c>
      <c r="H1378" s="28">
        <v>41306</v>
      </c>
      <c r="I1378" s="29">
        <v>4.7668370000000042</v>
      </c>
      <c r="J1378" s="28" t="s">
        <v>3241</v>
      </c>
    </row>
    <row r="1379" spans="1:10" x14ac:dyDescent="0.3">
      <c r="A1379" s="26">
        <v>2013</v>
      </c>
      <c r="B1379" s="27" t="s">
        <v>3101</v>
      </c>
      <c r="C1379" s="27" t="s">
        <v>3102</v>
      </c>
      <c r="D1379" s="27" t="s">
        <v>3101</v>
      </c>
      <c r="E1379" s="27" t="s">
        <v>6117</v>
      </c>
      <c r="F1379" s="27" t="s">
        <v>3034</v>
      </c>
      <c r="G1379" s="27" t="s">
        <v>3074</v>
      </c>
      <c r="H1379" s="28">
        <v>41306</v>
      </c>
      <c r="I1379" s="29">
        <v>10.018851</v>
      </c>
      <c r="J1379" s="28" t="s">
        <v>3241</v>
      </c>
    </row>
    <row r="1380" spans="1:10" x14ac:dyDescent="0.3">
      <c r="A1380" s="26">
        <v>2013</v>
      </c>
      <c r="B1380" s="27" t="s">
        <v>3148</v>
      </c>
      <c r="C1380" s="27" t="s">
        <v>3149</v>
      </c>
      <c r="D1380" s="27" t="s">
        <v>3148</v>
      </c>
      <c r="E1380" s="27" t="s">
        <v>6117</v>
      </c>
      <c r="F1380" s="27" t="s">
        <v>3145</v>
      </c>
      <c r="G1380" s="27" t="s">
        <v>2803</v>
      </c>
      <c r="H1380" s="28">
        <v>41306</v>
      </c>
      <c r="I1380" s="29">
        <v>1.808616</v>
      </c>
      <c r="J1380" s="28" t="s">
        <v>3241</v>
      </c>
    </row>
    <row r="1381" spans="1:10" x14ac:dyDescent="0.3">
      <c r="A1381" s="26">
        <v>2013</v>
      </c>
      <c r="B1381" s="27" t="s">
        <v>3103</v>
      </c>
      <c r="C1381" s="27" t="s">
        <v>3104</v>
      </c>
      <c r="D1381" s="27" t="s">
        <v>3103</v>
      </c>
      <c r="E1381" s="27" t="s">
        <v>6117</v>
      </c>
      <c r="F1381" s="27" t="s">
        <v>3034</v>
      </c>
      <c r="G1381" s="27" t="s">
        <v>2923</v>
      </c>
      <c r="H1381" s="28">
        <v>41306</v>
      </c>
      <c r="I1381" s="29">
        <v>3.7200839999999999</v>
      </c>
      <c r="J1381" s="28" t="s">
        <v>3241</v>
      </c>
    </row>
    <row r="1382" spans="1:10" x14ac:dyDescent="0.3">
      <c r="A1382" s="26">
        <v>2013</v>
      </c>
      <c r="B1382" s="27" t="s">
        <v>3150</v>
      </c>
      <c r="C1382" s="27" t="s">
        <v>3151</v>
      </c>
      <c r="D1382" s="27" t="s">
        <v>3150</v>
      </c>
      <c r="E1382" s="27" t="s">
        <v>6117</v>
      </c>
      <c r="F1382" s="27" t="s">
        <v>3142</v>
      </c>
      <c r="G1382" s="27" t="s">
        <v>2850</v>
      </c>
      <c r="H1382" s="28">
        <v>41306</v>
      </c>
      <c r="I1382" s="29">
        <v>0.16742099999999999</v>
      </c>
      <c r="J1382" s="28" t="s">
        <v>3241</v>
      </c>
    </row>
    <row r="1383" spans="1:10" x14ac:dyDescent="0.3">
      <c r="A1383" s="26">
        <v>2013</v>
      </c>
      <c r="B1383" s="27" t="s">
        <v>3105</v>
      </c>
      <c r="C1383" s="27" t="s">
        <v>3106</v>
      </c>
      <c r="D1383" s="27" t="s">
        <v>3105</v>
      </c>
      <c r="E1383" s="27" t="s">
        <v>6117</v>
      </c>
      <c r="F1383" s="27" t="s">
        <v>2798</v>
      </c>
      <c r="G1383" s="27" t="s">
        <v>2803</v>
      </c>
      <c r="H1383" s="28">
        <v>41306</v>
      </c>
      <c r="I1383" s="29">
        <v>2.8405730000000005</v>
      </c>
      <c r="J1383" s="28" t="s">
        <v>3241</v>
      </c>
    </row>
    <row r="1384" spans="1:10" x14ac:dyDescent="0.3">
      <c r="A1384" s="26">
        <v>2013</v>
      </c>
      <c r="B1384" s="27" t="s">
        <v>3123</v>
      </c>
      <c r="C1384" s="27" t="s">
        <v>3124</v>
      </c>
      <c r="D1384" s="27" t="s">
        <v>3166</v>
      </c>
      <c r="E1384" s="27" t="s">
        <v>3025</v>
      </c>
      <c r="F1384" s="27" t="s">
        <v>2825</v>
      </c>
      <c r="G1384" s="27" t="s">
        <v>2850</v>
      </c>
      <c r="H1384" s="28">
        <v>41306</v>
      </c>
      <c r="I1384" s="29">
        <v>0</v>
      </c>
      <c r="J1384" s="28" t="s">
        <v>3241</v>
      </c>
    </row>
    <row r="1385" spans="1:10" x14ac:dyDescent="0.3">
      <c r="A1385" s="26">
        <v>2013</v>
      </c>
      <c r="B1385" s="27" t="s">
        <v>3123</v>
      </c>
      <c r="C1385" s="27" t="s">
        <v>3124</v>
      </c>
      <c r="D1385" s="27" t="s">
        <v>3125</v>
      </c>
      <c r="E1385" s="27" t="s">
        <v>3025</v>
      </c>
      <c r="F1385" s="27" t="s">
        <v>2825</v>
      </c>
      <c r="G1385" s="27" t="s">
        <v>2850</v>
      </c>
      <c r="H1385" s="28">
        <v>41306</v>
      </c>
      <c r="I1385" s="29">
        <v>0</v>
      </c>
      <c r="J1385" s="28" t="s">
        <v>3241</v>
      </c>
    </row>
    <row r="1386" spans="1:10" x14ac:dyDescent="0.3">
      <c r="A1386" s="26">
        <v>2013</v>
      </c>
      <c r="B1386" s="27" t="s">
        <v>3123</v>
      </c>
      <c r="C1386" s="27" t="s">
        <v>3124</v>
      </c>
      <c r="D1386" s="27" t="s">
        <v>3170</v>
      </c>
      <c r="E1386" s="27" t="s">
        <v>3025</v>
      </c>
      <c r="F1386" s="27" t="s">
        <v>2825</v>
      </c>
      <c r="G1386" s="27" t="s">
        <v>2850</v>
      </c>
      <c r="H1386" s="28">
        <v>41306</v>
      </c>
      <c r="I1386" s="29">
        <v>1.4010937636859999</v>
      </c>
      <c r="J1386" s="28" t="s">
        <v>3241</v>
      </c>
    </row>
    <row r="1387" spans="1:10" x14ac:dyDescent="0.3">
      <c r="A1387" s="26">
        <v>2013</v>
      </c>
      <c r="B1387" s="27" t="s">
        <v>3107</v>
      </c>
      <c r="C1387" s="27" t="s">
        <v>3108</v>
      </c>
      <c r="D1387" s="27" t="s">
        <v>3108</v>
      </c>
      <c r="E1387" s="27" t="s">
        <v>6117</v>
      </c>
      <c r="F1387" s="27" t="s">
        <v>3026</v>
      </c>
      <c r="G1387" s="27" t="s">
        <v>2936</v>
      </c>
      <c r="H1387" s="28">
        <v>41306</v>
      </c>
      <c r="I1387" s="29">
        <v>0</v>
      </c>
      <c r="J1387" s="28" t="s">
        <v>3241</v>
      </c>
    </row>
    <row r="1388" spans="1:10" x14ac:dyDescent="0.3">
      <c r="A1388" s="26">
        <v>2013</v>
      </c>
      <c r="B1388" s="27" t="s">
        <v>3140</v>
      </c>
      <c r="C1388" s="27" t="s">
        <v>3141</v>
      </c>
      <c r="D1388" s="27" t="s">
        <v>3140</v>
      </c>
      <c r="E1388" s="27" t="s">
        <v>6117</v>
      </c>
      <c r="F1388" s="27" t="s">
        <v>3142</v>
      </c>
      <c r="G1388" s="27" t="s">
        <v>2850</v>
      </c>
      <c r="H1388" s="28">
        <v>41306</v>
      </c>
      <c r="I1388" s="29">
        <v>4.1920000000000004E-3</v>
      </c>
      <c r="J1388" s="28" t="s">
        <v>3241</v>
      </c>
    </row>
    <row r="1389" spans="1:10" x14ac:dyDescent="0.3">
      <c r="A1389" s="26">
        <v>2013</v>
      </c>
      <c r="B1389" s="27" t="s">
        <v>3109</v>
      </c>
      <c r="C1389" s="27" t="s">
        <v>3110</v>
      </c>
      <c r="D1389" s="27" t="s">
        <v>3109</v>
      </c>
      <c r="E1389" s="27" t="s">
        <v>3111</v>
      </c>
      <c r="F1389" s="27" t="s">
        <v>2825</v>
      </c>
      <c r="G1389" s="27" t="s">
        <v>2850</v>
      </c>
      <c r="H1389" s="28">
        <v>41306</v>
      </c>
      <c r="I1389" s="29">
        <v>0.19922899999999999</v>
      </c>
      <c r="J1389" s="28" t="s">
        <v>3241</v>
      </c>
    </row>
    <row r="1390" spans="1:10" x14ac:dyDescent="0.3">
      <c r="A1390" s="26">
        <v>2013</v>
      </c>
      <c r="B1390" s="27" t="s">
        <v>3158</v>
      </c>
      <c r="C1390" s="27" t="s">
        <v>3159</v>
      </c>
      <c r="D1390" s="27" t="s">
        <v>3160</v>
      </c>
      <c r="E1390" s="27" t="s">
        <v>3161</v>
      </c>
      <c r="F1390" s="27" t="s">
        <v>3087</v>
      </c>
      <c r="G1390" s="27" t="s">
        <v>2788</v>
      </c>
      <c r="H1390" s="28">
        <v>41306</v>
      </c>
      <c r="I1390" s="29">
        <v>2.6037510000000004</v>
      </c>
      <c r="J1390" s="28" t="s">
        <v>3241</v>
      </c>
    </row>
    <row r="1391" spans="1:10" x14ac:dyDescent="0.3">
      <c r="A1391" s="26">
        <v>2013</v>
      </c>
      <c r="B1391" s="27" t="s">
        <v>3112</v>
      </c>
      <c r="C1391" s="27" t="s">
        <v>3113</v>
      </c>
      <c r="D1391" s="27" t="s">
        <v>3112</v>
      </c>
      <c r="E1391" s="27" t="s">
        <v>6117</v>
      </c>
      <c r="F1391" s="27" t="s">
        <v>2825</v>
      </c>
      <c r="G1391" s="27" t="s">
        <v>2826</v>
      </c>
      <c r="H1391" s="28">
        <v>41306</v>
      </c>
      <c r="I1391" s="29">
        <v>2.3479670000000001</v>
      </c>
      <c r="J1391" s="28" t="s">
        <v>3241</v>
      </c>
    </row>
    <row r="1392" spans="1:10" x14ac:dyDescent="0.3">
      <c r="A1392" s="26">
        <v>2013</v>
      </c>
      <c r="B1392" s="27" t="s">
        <v>3167</v>
      </c>
      <c r="C1392" s="27" t="s">
        <v>3168</v>
      </c>
      <c r="D1392" s="27" t="s">
        <v>3169</v>
      </c>
      <c r="E1392" s="27" t="s">
        <v>3161</v>
      </c>
      <c r="F1392" s="27" t="s">
        <v>3087</v>
      </c>
      <c r="G1392" s="27" t="s">
        <v>2788</v>
      </c>
      <c r="H1392" s="28">
        <v>41306</v>
      </c>
      <c r="I1392" s="29">
        <v>5.0444590000000007</v>
      </c>
      <c r="J1392" s="28" t="s">
        <v>3241</v>
      </c>
    </row>
    <row r="1393" spans="1:10" x14ac:dyDescent="0.3">
      <c r="A1393" s="26">
        <v>2013</v>
      </c>
      <c r="B1393" s="27" t="s">
        <v>3114</v>
      </c>
      <c r="C1393" s="27" t="s">
        <v>3115</v>
      </c>
      <c r="D1393" s="27" t="s">
        <v>3116</v>
      </c>
      <c r="E1393" s="27" t="s">
        <v>3025</v>
      </c>
      <c r="F1393" s="27" t="s">
        <v>3026</v>
      </c>
      <c r="G1393" s="27" t="s">
        <v>2788</v>
      </c>
      <c r="H1393" s="28">
        <v>41306</v>
      </c>
      <c r="I1393" s="29">
        <v>0</v>
      </c>
      <c r="J1393" s="28" t="s">
        <v>3241</v>
      </c>
    </row>
    <row r="1394" spans="1:10" x14ac:dyDescent="0.3">
      <c r="A1394" s="26">
        <v>2013</v>
      </c>
      <c r="B1394" s="27" t="s">
        <v>3117</v>
      </c>
      <c r="C1394" s="27" t="s">
        <v>3118</v>
      </c>
      <c r="D1394" s="27" t="s">
        <v>3117</v>
      </c>
      <c r="E1394" s="27" t="s">
        <v>6117</v>
      </c>
      <c r="F1394" s="27" t="s">
        <v>2815</v>
      </c>
      <c r="G1394" s="27" t="s">
        <v>2816</v>
      </c>
      <c r="H1394" s="28">
        <v>41306</v>
      </c>
      <c r="I1394" s="29">
        <v>4.0612629999999994</v>
      </c>
      <c r="J1394" s="28" t="s">
        <v>3241</v>
      </c>
    </row>
    <row r="1395" spans="1:10" x14ac:dyDescent="0.3">
      <c r="A1395" s="26">
        <v>2013</v>
      </c>
      <c r="B1395" s="27" t="s">
        <v>3129</v>
      </c>
      <c r="C1395" s="27" t="s">
        <v>3130</v>
      </c>
      <c r="D1395" s="27" t="s">
        <v>3131</v>
      </c>
      <c r="E1395" s="27" t="s">
        <v>3063</v>
      </c>
      <c r="F1395" s="27" t="s">
        <v>3034</v>
      </c>
      <c r="G1395" s="27" t="s">
        <v>2840</v>
      </c>
      <c r="H1395" s="28">
        <v>41306</v>
      </c>
      <c r="I1395" s="29">
        <v>0</v>
      </c>
      <c r="J1395" s="28" t="s">
        <v>3241</v>
      </c>
    </row>
    <row r="1396" spans="1:10" x14ac:dyDescent="0.3">
      <c r="A1396" s="26">
        <v>2013</v>
      </c>
      <c r="B1396" s="27" t="s">
        <v>3126</v>
      </c>
      <c r="C1396" s="27" t="s">
        <v>3127</v>
      </c>
      <c r="D1396" s="27" t="s">
        <v>3128</v>
      </c>
      <c r="E1396" s="27" t="s">
        <v>3025</v>
      </c>
      <c r="F1396" s="27" t="s">
        <v>3026</v>
      </c>
      <c r="G1396" s="27" t="s">
        <v>2936</v>
      </c>
      <c r="H1396" s="28">
        <v>41306</v>
      </c>
      <c r="I1396" s="29">
        <v>0</v>
      </c>
      <c r="J1396" s="28" t="s">
        <v>3241</v>
      </c>
    </row>
    <row r="1397" spans="1:10" x14ac:dyDescent="0.3">
      <c r="A1397" s="26">
        <v>2013</v>
      </c>
      <c r="B1397" s="27" t="s">
        <v>3119</v>
      </c>
      <c r="C1397" s="27" t="s">
        <v>3120</v>
      </c>
      <c r="D1397" s="27" t="s">
        <v>3119</v>
      </c>
      <c r="E1397" s="27" t="s">
        <v>6117</v>
      </c>
      <c r="F1397" s="27" t="s">
        <v>3034</v>
      </c>
      <c r="G1397" s="27" t="s">
        <v>2840</v>
      </c>
      <c r="H1397" s="28">
        <v>41306</v>
      </c>
      <c r="I1397" s="29">
        <v>4.6907710000000007</v>
      </c>
      <c r="J1397" s="28" t="s">
        <v>3241</v>
      </c>
    </row>
    <row r="1398" spans="1:10" x14ac:dyDescent="0.3">
      <c r="A1398" s="26">
        <v>2013</v>
      </c>
      <c r="B1398" s="27" t="s">
        <v>3121</v>
      </c>
      <c r="C1398" s="27" t="s">
        <v>3122</v>
      </c>
      <c r="D1398" s="27" t="s">
        <v>3121</v>
      </c>
      <c r="E1398" s="27" t="s">
        <v>6117</v>
      </c>
      <c r="F1398" s="27" t="s">
        <v>2825</v>
      </c>
      <c r="G1398" s="27" t="s">
        <v>2850</v>
      </c>
      <c r="H1398" s="28">
        <v>41306</v>
      </c>
      <c r="I1398" s="29">
        <v>24.047242000000011</v>
      </c>
      <c r="J1398" s="28" t="s">
        <v>3241</v>
      </c>
    </row>
    <row r="1399" spans="1:10" x14ac:dyDescent="0.3">
      <c r="A1399" s="26">
        <v>2013</v>
      </c>
      <c r="B1399" s="27" t="s">
        <v>3022</v>
      </c>
      <c r="C1399" s="27" t="s">
        <v>3023</v>
      </c>
      <c r="D1399" s="27" t="s">
        <v>3024</v>
      </c>
      <c r="E1399" s="27" t="s">
        <v>3025</v>
      </c>
      <c r="F1399" s="27" t="s">
        <v>3026</v>
      </c>
      <c r="G1399" s="27" t="s">
        <v>2788</v>
      </c>
      <c r="H1399" s="28">
        <v>41334</v>
      </c>
      <c r="I1399" s="29">
        <v>0</v>
      </c>
      <c r="J1399" s="28" t="s">
        <v>3241</v>
      </c>
    </row>
    <row r="1400" spans="1:10" x14ac:dyDescent="0.3">
      <c r="A1400" s="26">
        <v>2013</v>
      </c>
      <c r="B1400" s="27" t="s">
        <v>3022</v>
      </c>
      <c r="C1400" s="27" t="s">
        <v>3023</v>
      </c>
      <c r="D1400" s="27" t="s">
        <v>3027</v>
      </c>
      <c r="E1400" s="27" t="s">
        <v>3025</v>
      </c>
      <c r="F1400" s="27" t="s">
        <v>3026</v>
      </c>
      <c r="G1400" s="27" t="s">
        <v>2788</v>
      </c>
      <c r="H1400" s="28">
        <v>41334</v>
      </c>
      <c r="I1400" s="29">
        <v>0</v>
      </c>
      <c r="J1400" s="28" t="s">
        <v>3241</v>
      </c>
    </row>
    <row r="1401" spans="1:10" x14ac:dyDescent="0.3">
      <c r="A1401" s="26">
        <v>2013</v>
      </c>
      <c r="B1401" s="27" t="s">
        <v>3028</v>
      </c>
      <c r="C1401" s="27" t="s">
        <v>3029</v>
      </c>
      <c r="D1401" s="27" t="s">
        <v>3028</v>
      </c>
      <c r="E1401" s="27" t="s">
        <v>6117</v>
      </c>
      <c r="F1401" s="27" t="s">
        <v>3030</v>
      </c>
      <c r="G1401" s="27" t="s">
        <v>2812</v>
      </c>
      <c r="H1401" s="28">
        <v>41334</v>
      </c>
      <c r="I1401" s="29">
        <v>9.1108050000000134</v>
      </c>
      <c r="J1401" s="28" t="s">
        <v>3241</v>
      </c>
    </row>
    <row r="1402" spans="1:10" x14ac:dyDescent="0.3">
      <c r="A1402" s="26">
        <v>2013</v>
      </c>
      <c r="B1402" s="27" t="s">
        <v>3031</v>
      </c>
      <c r="C1402" s="27" t="s">
        <v>3032</v>
      </c>
      <c r="D1402" s="27" t="s">
        <v>3031</v>
      </c>
      <c r="E1402" s="27" t="s">
        <v>3033</v>
      </c>
      <c r="F1402" s="27" t="s">
        <v>3034</v>
      </c>
      <c r="G1402" s="27" t="s">
        <v>2821</v>
      </c>
      <c r="H1402" s="28">
        <v>41334</v>
      </c>
      <c r="I1402" s="29">
        <v>4.3222329999999998</v>
      </c>
      <c r="J1402" s="28" t="s">
        <v>3241</v>
      </c>
    </row>
    <row r="1403" spans="1:10" x14ac:dyDescent="0.3">
      <c r="A1403" s="26">
        <v>2013</v>
      </c>
      <c r="B1403" s="27" t="s">
        <v>3035</v>
      </c>
      <c r="C1403" s="27" t="s">
        <v>3036</v>
      </c>
      <c r="D1403" s="27" t="s">
        <v>3035</v>
      </c>
      <c r="E1403" s="27" t="s">
        <v>6117</v>
      </c>
      <c r="F1403" s="27" t="s">
        <v>2825</v>
      </c>
      <c r="G1403" s="27" t="s">
        <v>2826</v>
      </c>
      <c r="H1403" s="28">
        <v>41334</v>
      </c>
      <c r="I1403" s="29">
        <v>0</v>
      </c>
      <c r="J1403" s="28" t="s">
        <v>3241</v>
      </c>
    </row>
    <row r="1404" spans="1:10" x14ac:dyDescent="0.3">
      <c r="A1404" s="26">
        <v>2013</v>
      </c>
      <c r="B1404" s="27" t="s">
        <v>3037</v>
      </c>
      <c r="C1404" s="27" t="s">
        <v>3038</v>
      </c>
      <c r="D1404" s="27" t="s">
        <v>3037</v>
      </c>
      <c r="E1404" s="27" t="s">
        <v>6117</v>
      </c>
      <c r="F1404" s="27" t="s">
        <v>3034</v>
      </c>
      <c r="G1404" s="27" t="s">
        <v>2999</v>
      </c>
      <c r="H1404" s="28">
        <v>41334</v>
      </c>
      <c r="I1404" s="29">
        <v>0.76468199999999997</v>
      </c>
      <c r="J1404" s="28" t="s">
        <v>3241</v>
      </c>
    </row>
    <row r="1405" spans="1:10" x14ac:dyDescent="0.3">
      <c r="A1405" s="26">
        <v>2013</v>
      </c>
      <c r="B1405" s="27" t="s">
        <v>3039</v>
      </c>
      <c r="C1405" s="27" t="s">
        <v>3040</v>
      </c>
      <c r="D1405" s="27" t="s">
        <v>3039</v>
      </c>
      <c r="E1405" s="27" t="s">
        <v>6117</v>
      </c>
      <c r="F1405" s="27" t="s">
        <v>2815</v>
      </c>
      <c r="G1405" s="27" t="s">
        <v>2816</v>
      </c>
      <c r="H1405" s="28">
        <v>41334</v>
      </c>
      <c r="I1405" s="29">
        <v>0.86764800000000009</v>
      </c>
      <c r="J1405" s="28" t="s">
        <v>3241</v>
      </c>
    </row>
    <row r="1406" spans="1:10" x14ac:dyDescent="0.3">
      <c r="A1406" s="26">
        <v>2013</v>
      </c>
      <c r="B1406" s="27" t="s">
        <v>3041</v>
      </c>
      <c r="C1406" s="27" t="s">
        <v>3042</v>
      </c>
      <c r="D1406" s="27" t="s">
        <v>3041</v>
      </c>
      <c r="E1406" s="27" t="s">
        <v>6117</v>
      </c>
      <c r="F1406" s="27" t="s">
        <v>2825</v>
      </c>
      <c r="G1406" s="27" t="s">
        <v>2826</v>
      </c>
      <c r="H1406" s="28">
        <v>41334</v>
      </c>
      <c r="I1406" s="29">
        <v>4.0094330000000005</v>
      </c>
      <c r="J1406" s="28" t="s">
        <v>3241</v>
      </c>
    </row>
    <row r="1407" spans="1:10" x14ac:dyDescent="0.3">
      <c r="A1407" s="26">
        <v>2013</v>
      </c>
      <c r="B1407" s="27" t="s">
        <v>3043</v>
      </c>
      <c r="C1407" s="27" t="s">
        <v>3044</v>
      </c>
      <c r="D1407" s="27" t="s">
        <v>3043</v>
      </c>
      <c r="E1407" s="27" t="s">
        <v>6117</v>
      </c>
      <c r="F1407" s="27" t="s">
        <v>2815</v>
      </c>
      <c r="G1407" s="27" t="s">
        <v>2816</v>
      </c>
      <c r="H1407" s="28">
        <v>41334</v>
      </c>
      <c r="I1407" s="29">
        <v>6.0378459999999992</v>
      </c>
      <c r="J1407" s="28" t="s">
        <v>3241</v>
      </c>
    </row>
    <row r="1408" spans="1:10" x14ac:dyDescent="0.3">
      <c r="A1408" s="26">
        <v>2013</v>
      </c>
      <c r="B1408" s="27" t="s">
        <v>3045</v>
      </c>
      <c r="C1408" s="27" t="s">
        <v>3046</v>
      </c>
      <c r="D1408" s="27" t="s">
        <v>3045</v>
      </c>
      <c r="E1408" s="27" t="s">
        <v>6117</v>
      </c>
      <c r="F1408" s="27" t="s">
        <v>2815</v>
      </c>
      <c r="G1408" s="27" t="s">
        <v>2816</v>
      </c>
      <c r="H1408" s="28">
        <v>41334</v>
      </c>
      <c r="I1408" s="29">
        <v>7.9736000000000001E-2</v>
      </c>
      <c r="J1408" s="28" t="s">
        <v>3241</v>
      </c>
    </row>
    <row r="1409" spans="1:10" x14ac:dyDescent="0.3">
      <c r="A1409" s="26">
        <v>2013</v>
      </c>
      <c r="B1409" s="27" t="s">
        <v>3143</v>
      </c>
      <c r="C1409" s="27" t="s">
        <v>3144</v>
      </c>
      <c r="D1409" s="27" t="s">
        <v>3143</v>
      </c>
      <c r="E1409" s="27" t="s">
        <v>6117</v>
      </c>
      <c r="F1409" s="27" t="s">
        <v>3145</v>
      </c>
      <c r="G1409" s="27" t="s">
        <v>2803</v>
      </c>
      <c r="H1409" s="28">
        <v>41334</v>
      </c>
      <c r="I1409" s="29">
        <v>2.092562</v>
      </c>
      <c r="J1409" s="28" t="s">
        <v>3241</v>
      </c>
    </row>
    <row r="1410" spans="1:10" x14ac:dyDescent="0.3">
      <c r="A1410" s="26">
        <v>2013</v>
      </c>
      <c r="B1410" s="27" t="s">
        <v>3171</v>
      </c>
      <c r="C1410" s="27" t="s">
        <v>3172</v>
      </c>
      <c r="D1410" s="27" t="s">
        <v>3173</v>
      </c>
      <c r="E1410" s="27" t="s">
        <v>3111</v>
      </c>
      <c r="F1410" s="27" t="s">
        <v>2825</v>
      </c>
      <c r="G1410" s="27" t="s">
        <v>2850</v>
      </c>
      <c r="H1410" s="28">
        <v>41334</v>
      </c>
      <c r="I1410" s="29">
        <v>8.3680000000000004E-3</v>
      </c>
      <c r="J1410" s="28" t="s">
        <v>3241</v>
      </c>
    </row>
    <row r="1411" spans="1:10" x14ac:dyDescent="0.3">
      <c r="A1411" s="26">
        <v>2013</v>
      </c>
      <c r="B1411" s="27" t="s">
        <v>3146</v>
      </c>
      <c r="C1411" s="27" t="s">
        <v>3147</v>
      </c>
      <c r="D1411" s="27" t="s">
        <v>3146</v>
      </c>
      <c r="E1411" s="27" t="s">
        <v>6117</v>
      </c>
      <c r="F1411" s="27" t="s">
        <v>3145</v>
      </c>
      <c r="G1411" s="27" t="s">
        <v>2803</v>
      </c>
      <c r="H1411" s="28">
        <v>41334</v>
      </c>
      <c r="I1411" s="29">
        <v>3.1963270000000001</v>
      </c>
      <c r="J1411" s="28" t="s">
        <v>3241</v>
      </c>
    </row>
    <row r="1412" spans="1:10" x14ac:dyDescent="0.3">
      <c r="A1412" s="26">
        <v>2013</v>
      </c>
      <c r="B1412" s="27" t="s">
        <v>3047</v>
      </c>
      <c r="C1412" s="27" t="s">
        <v>3048</v>
      </c>
      <c r="D1412" s="27" t="s">
        <v>3047</v>
      </c>
      <c r="E1412" s="27" t="s">
        <v>6117</v>
      </c>
      <c r="F1412" s="27" t="s">
        <v>2825</v>
      </c>
      <c r="G1412" s="27" t="s">
        <v>2826</v>
      </c>
      <c r="H1412" s="28">
        <v>41334</v>
      </c>
      <c r="I1412" s="29">
        <v>2.3294449999999998</v>
      </c>
      <c r="J1412" s="28" t="s">
        <v>3241</v>
      </c>
    </row>
    <row r="1413" spans="1:10" x14ac:dyDescent="0.3">
      <c r="A1413" s="26">
        <v>2013</v>
      </c>
      <c r="B1413" s="27" t="s">
        <v>3049</v>
      </c>
      <c r="C1413" s="27" t="s">
        <v>3050</v>
      </c>
      <c r="D1413" s="27" t="s">
        <v>3049</v>
      </c>
      <c r="E1413" s="27" t="s">
        <v>6117</v>
      </c>
      <c r="F1413" s="27" t="s">
        <v>2825</v>
      </c>
      <c r="G1413" s="27" t="s">
        <v>2850</v>
      </c>
      <c r="H1413" s="28">
        <v>41334</v>
      </c>
      <c r="I1413" s="29">
        <v>1.8789320000000003</v>
      </c>
      <c r="J1413" s="28" t="s">
        <v>3241</v>
      </c>
    </row>
    <row r="1414" spans="1:10" x14ac:dyDescent="0.3">
      <c r="A1414" s="26">
        <v>2013</v>
      </c>
      <c r="B1414" s="27" t="s">
        <v>3051</v>
      </c>
      <c r="C1414" s="27" t="s">
        <v>3051</v>
      </c>
      <c r="D1414" s="27" t="s">
        <v>3051</v>
      </c>
      <c r="E1414" s="27" t="s">
        <v>6118</v>
      </c>
      <c r="F1414" s="27" t="s">
        <v>3051</v>
      </c>
      <c r="G1414" s="27" t="s">
        <v>3051</v>
      </c>
      <c r="H1414" s="28">
        <v>41334</v>
      </c>
      <c r="I1414" s="29">
        <v>9756.8399300000001</v>
      </c>
      <c r="J1414" s="28" t="s">
        <v>3241</v>
      </c>
    </row>
    <row r="1415" spans="1:10" x14ac:dyDescent="0.3">
      <c r="A1415" s="26">
        <v>2013</v>
      </c>
      <c r="B1415" s="27" t="s">
        <v>3052</v>
      </c>
      <c r="C1415" s="27" t="s">
        <v>3053</v>
      </c>
      <c r="D1415" s="27" t="s">
        <v>3052</v>
      </c>
      <c r="E1415" s="27" t="s">
        <v>3033</v>
      </c>
      <c r="F1415" s="27" t="s">
        <v>2807</v>
      </c>
      <c r="G1415" s="27" t="s">
        <v>2812</v>
      </c>
      <c r="H1415" s="28">
        <v>41334</v>
      </c>
      <c r="I1415" s="29">
        <v>1.7214040000000002</v>
      </c>
      <c r="J1415" s="28" t="s">
        <v>3241</v>
      </c>
    </row>
    <row r="1416" spans="1:10" x14ac:dyDescent="0.3">
      <c r="A1416" s="26">
        <v>2013</v>
      </c>
      <c r="B1416" s="27" t="s">
        <v>3162</v>
      </c>
      <c r="C1416" s="27" t="s">
        <v>3163</v>
      </c>
      <c r="D1416" s="27" t="s">
        <v>3164</v>
      </c>
      <c r="E1416" s="27" t="s">
        <v>3025</v>
      </c>
      <c r="F1416" s="27" t="s">
        <v>3087</v>
      </c>
      <c r="G1416" s="27" t="s">
        <v>2788</v>
      </c>
      <c r="H1416" s="28">
        <v>41334</v>
      </c>
      <c r="I1416" s="29">
        <v>0</v>
      </c>
      <c r="J1416" s="28" t="s">
        <v>3241</v>
      </c>
    </row>
    <row r="1417" spans="1:10" x14ac:dyDescent="0.3">
      <c r="A1417" s="26">
        <v>2013</v>
      </c>
      <c r="B1417" s="27" t="s">
        <v>3162</v>
      </c>
      <c r="C1417" s="27" t="s">
        <v>3163</v>
      </c>
      <c r="D1417" s="27" t="s">
        <v>3165</v>
      </c>
      <c r="E1417" s="27" t="s">
        <v>3025</v>
      </c>
      <c r="F1417" s="27" t="s">
        <v>3087</v>
      </c>
      <c r="G1417" s="27" t="s">
        <v>2788</v>
      </c>
      <c r="H1417" s="28">
        <v>41334</v>
      </c>
      <c r="I1417" s="29">
        <v>0</v>
      </c>
      <c r="J1417" s="28" t="s">
        <v>3241</v>
      </c>
    </row>
    <row r="1418" spans="1:10" x14ac:dyDescent="0.3">
      <c r="A1418" s="26">
        <v>2013</v>
      </c>
      <c r="B1418" s="27" t="s">
        <v>3054</v>
      </c>
      <c r="C1418" s="27" t="s">
        <v>3055</v>
      </c>
      <c r="D1418" s="27" t="s">
        <v>3054</v>
      </c>
      <c r="E1418" s="27" t="s">
        <v>6117</v>
      </c>
      <c r="F1418" s="27" t="s">
        <v>3034</v>
      </c>
      <c r="G1418" s="27" t="s">
        <v>2999</v>
      </c>
      <c r="H1418" s="28">
        <v>41334</v>
      </c>
      <c r="I1418" s="29">
        <v>0.57466899999999999</v>
      </c>
      <c r="J1418" s="28" t="s">
        <v>3241</v>
      </c>
    </row>
    <row r="1419" spans="1:10" x14ac:dyDescent="0.3">
      <c r="A1419" s="26">
        <v>2013</v>
      </c>
      <c r="B1419" s="27" t="s">
        <v>3056</v>
      </c>
      <c r="C1419" s="27" t="s">
        <v>3057</v>
      </c>
      <c r="D1419" s="27" t="s">
        <v>3056</v>
      </c>
      <c r="E1419" s="27" t="s">
        <v>6117</v>
      </c>
      <c r="F1419" s="27" t="s">
        <v>2825</v>
      </c>
      <c r="G1419" s="27" t="s">
        <v>2826</v>
      </c>
      <c r="H1419" s="28">
        <v>41334</v>
      </c>
      <c r="I1419" s="29">
        <v>3.6661450000000007</v>
      </c>
      <c r="J1419" s="28" t="s">
        <v>3241</v>
      </c>
    </row>
    <row r="1420" spans="1:10" x14ac:dyDescent="0.3">
      <c r="A1420" s="26">
        <v>2013</v>
      </c>
      <c r="B1420" s="27" t="s">
        <v>3058</v>
      </c>
      <c r="C1420" s="27" t="s">
        <v>3059</v>
      </c>
      <c r="D1420" s="27" t="s">
        <v>3058</v>
      </c>
      <c r="E1420" s="27" t="s">
        <v>6117</v>
      </c>
      <c r="F1420" s="27" t="s">
        <v>2815</v>
      </c>
      <c r="G1420" s="27" t="s">
        <v>2816</v>
      </c>
      <c r="H1420" s="28">
        <v>41334</v>
      </c>
      <c r="I1420" s="29">
        <v>5.5161769999999999</v>
      </c>
      <c r="J1420" s="28" t="s">
        <v>3241</v>
      </c>
    </row>
    <row r="1421" spans="1:10" x14ac:dyDescent="0.3">
      <c r="A1421" s="26">
        <v>2013</v>
      </c>
      <c r="B1421" s="27" t="s">
        <v>3152</v>
      </c>
      <c r="C1421" s="27" t="s">
        <v>3153</v>
      </c>
      <c r="D1421" s="27" t="s">
        <v>3152</v>
      </c>
      <c r="E1421" s="27" t="s">
        <v>3111</v>
      </c>
      <c r="F1421" s="27" t="s">
        <v>2825</v>
      </c>
      <c r="G1421" s="27" t="s">
        <v>2850</v>
      </c>
      <c r="H1421" s="28">
        <v>41334</v>
      </c>
      <c r="I1421" s="29">
        <v>0.33391599999999994</v>
      </c>
      <c r="J1421" s="28" t="s">
        <v>3241</v>
      </c>
    </row>
    <row r="1422" spans="1:10" x14ac:dyDescent="0.3">
      <c r="A1422" s="26">
        <v>2013</v>
      </c>
      <c r="B1422" s="27" t="s">
        <v>3154</v>
      </c>
      <c r="C1422" s="27" t="s">
        <v>3155</v>
      </c>
      <c r="D1422" s="27" t="s">
        <v>3154</v>
      </c>
      <c r="E1422" s="27" t="s">
        <v>3111</v>
      </c>
      <c r="F1422" s="27" t="s">
        <v>2825</v>
      </c>
      <c r="G1422" s="27" t="s">
        <v>2850</v>
      </c>
      <c r="H1422" s="28">
        <v>41334</v>
      </c>
      <c r="I1422" s="29">
        <v>0.50956199999999996</v>
      </c>
      <c r="J1422" s="28" t="s">
        <v>3241</v>
      </c>
    </row>
    <row r="1423" spans="1:10" x14ac:dyDescent="0.3">
      <c r="A1423" s="26">
        <v>2013</v>
      </c>
      <c r="B1423" s="27" t="s">
        <v>3156</v>
      </c>
      <c r="C1423" s="27" t="s">
        <v>3157</v>
      </c>
      <c r="D1423" s="27" t="s">
        <v>3156</v>
      </c>
      <c r="E1423" s="27" t="s">
        <v>3111</v>
      </c>
      <c r="F1423" s="27" t="s">
        <v>2825</v>
      </c>
      <c r="G1423" s="27" t="s">
        <v>2850</v>
      </c>
      <c r="H1423" s="28">
        <v>41334</v>
      </c>
      <c r="I1423" s="29">
        <v>0</v>
      </c>
      <c r="J1423" s="28" t="s">
        <v>3241</v>
      </c>
    </row>
    <row r="1424" spans="1:10" x14ac:dyDescent="0.3">
      <c r="A1424" s="26">
        <v>2013</v>
      </c>
      <c r="B1424" s="27" t="s">
        <v>3060</v>
      </c>
      <c r="C1424" s="27" t="s">
        <v>3061</v>
      </c>
      <c r="D1424" s="27" t="s">
        <v>3062</v>
      </c>
      <c r="E1424" s="27" t="s">
        <v>3063</v>
      </c>
      <c r="F1424" s="27" t="s">
        <v>3034</v>
      </c>
      <c r="G1424" s="27" t="s">
        <v>2999</v>
      </c>
      <c r="H1424" s="28">
        <v>41334</v>
      </c>
      <c r="I1424" s="29">
        <v>0</v>
      </c>
      <c r="J1424" s="28" t="s">
        <v>3241</v>
      </c>
    </row>
    <row r="1425" spans="1:10" x14ac:dyDescent="0.3">
      <c r="A1425" s="26">
        <v>2013</v>
      </c>
      <c r="B1425" s="27" t="s">
        <v>3064</v>
      </c>
      <c r="C1425" s="27" t="s">
        <v>3065</v>
      </c>
      <c r="D1425" s="27" t="s">
        <v>3066</v>
      </c>
      <c r="E1425" s="27" t="s">
        <v>3025</v>
      </c>
      <c r="F1425" s="27" t="s">
        <v>2825</v>
      </c>
      <c r="G1425" s="27" t="s">
        <v>2826</v>
      </c>
      <c r="H1425" s="28">
        <v>41334</v>
      </c>
      <c r="I1425" s="29">
        <v>0</v>
      </c>
      <c r="J1425" s="28" t="s">
        <v>3241</v>
      </c>
    </row>
    <row r="1426" spans="1:10" x14ac:dyDescent="0.3">
      <c r="A1426" s="26">
        <v>2013</v>
      </c>
      <c r="B1426" s="27" t="s">
        <v>3064</v>
      </c>
      <c r="C1426" s="27" t="s">
        <v>3065</v>
      </c>
      <c r="D1426" s="27" t="s">
        <v>3067</v>
      </c>
      <c r="E1426" s="27" t="s">
        <v>3025</v>
      </c>
      <c r="F1426" s="27" t="s">
        <v>2825</v>
      </c>
      <c r="G1426" s="27" t="s">
        <v>2826</v>
      </c>
      <c r="H1426" s="28">
        <v>41334</v>
      </c>
      <c r="I1426" s="29">
        <v>0</v>
      </c>
      <c r="J1426" s="28" t="s">
        <v>3241</v>
      </c>
    </row>
    <row r="1427" spans="1:10" x14ac:dyDescent="0.3">
      <c r="A1427" s="26">
        <v>2013</v>
      </c>
      <c r="B1427" s="27" t="s">
        <v>3068</v>
      </c>
      <c r="C1427" s="27" t="s">
        <v>3069</v>
      </c>
      <c r="D1427" s="27" t="s">
        <v>3068</v>
      </c>
      <c r="E1427" s="27" t="s">
        <v>6117</v>
      </c>
      <c r="F1427" s="27" t="s">
        <v>3034</v>
      </c>
      <c r="G1427" s="27" t="s">
        <v>2923</v>
      </c>
      <c r="H1427" s="28">
        <v>41334</v>
      </c>
      <c r="I1427" s="29">
        <v>4.3966660000000015</v>
      </c>
      <c r="J1427" s="28" t="s">
        <v>3241</v>
      </c>
    </row>
    <row r="1428" spans="1:10" x14ac:dyDescent="0.3">
      <c r="A1428" s="26">
        <v>2013</v>
      </c>
      <c r="B1428" s="27" t="s">
        <v>3070</v>
      </c>
      <c r="C1428" s="27" t="s">
        <v>3071</v>
      </c>
      <c r="D1428" s="27" t="s">
        <v>3070</v>
      </c>
      <c r="E1428" s="27" t="s">
        <v>6117</v>
      </c>
      <c r="F1428" s="27" t="s">
        <v>2815</v>
      </c>
      <c r="G1428" s="27" t="s">
        <v>2816</v>
      </c>
      <c r="H1428" s="28">
        <v>41334</v>
      </c>
      <c r="I1428" s="29">
        <v>0</v>
      </c>
      <c r="J1428" s="28" t="s">
        <v>3241</v>
      </c>
    </row>
    <row r="1429" spans="1:10" x14ac:dyDescent="0.3">
      <c r="A1429" s="26">
        <v>2013</v>
      </c>
      <c r="B1429" s="27" t="s">
        <v>3072</v>
      </c>
      <c r="C1429" s="27" t="s">
        <v>3073</v>
      </c>
      <c r="D1429" s="27" t="s">
        <v>3072</v>
      </c>
      <c r="E1429" s="27" t="s">
        <v>6117</v>
      </c>
      <c r="F1429" s="27" t="s">
        <v>3034</v>
      </c>
      <c r="G1429" s="27" t="s">
        <v>3074</v>
      </c>
      <c r="H1429" s="28">
        <v>41334</v>
      </c>
      <c r="I1429" s="29">
        <v>0.73232499999999989</v>
      </c>
      <c r="J1429" s="28" t="s">
        <v>3241</v>
      </c>
    </row>
    <row r="1430" spans="1:10" x14ac:dyDescent="0.3">
      <c r="A1430" s="26">
        <v>2013</v>
      </c>
      <c r="B1430" s="27" t="s">
        <v>3075</v>
      </c>
      <c r="C1430" s="27" t="s">
        <v>3076</v>
      </c>
      <c r="D1430" s="27" t="s">
        <v>3075</v>
      </c>
      <c r="E1430" s="27" t="s">
        <v>6117</v>
      </c>
      <c r="F1430" s="27" t="s">
        <v>2815</v>
      </c>
      <c r="G1430" s="27" t="s">
        <v>2816</v>
      </c>
      <c r="H1430" s="28">
        <v>41334</v>
      </c>
      <c r="I1430" s="29">
        <v>2.2336550000000002</v>
      </c>
      <c r="J1430" s="28" t="s">
        <v>3241</v>
      </c>
    </row>
    <row r="1431" spans="1:10" x14ac:dyDescent="0.3">
      <c r="A1431" s="26">
        <v>2013</v>
      </c>
      <c r="B1431" s="27" t="s">
        <v>3077</v>
      </c>
      <c r="C1431" s="27" t="s">
        <v>3078</v>
      </c>
      <c r="D1431" s="27" t="s">
        <v>3077</v>
      </c>
      <c r="E1431" s="27" t="s">
        <v>3033</v>
      </c>
      <c r="F1431" s="27" t="s">
        <v>2788</v>
      </c>
      <c r="G1431" s="27" t="s">
        <v>2788</v>
      </c>
      <c r="H1431" s="28">
        <v>41334</v>
      </c>
      <c r="I1431" s="29">
        <v>1.3329999999999998E-2</v>
      </c>
      <c r="J1431" s="28" t="s">
        <v>3241</v>
      </c>
    </row>
    <row r="1432" spans="1:10" x14ac:dyDescent="0.3">
      <c r="A1432" s="26">
        <v>2013</v>
      </c>
      <c r="B1432" s="27" t="s">
        <v>3079</v>
      </c>
      <c r="C1432" s="27" t="s">
        <v>3080</v>
      </c>
      <c r="D1432" s="27" t="s">
        <v>3081</v>
      </c>
      <c r="E1432" s="27" t="s">
        <v>3063</v>
      </c>
      <c r="F1432" s="27" t="s">
        <v>2788</v>
      </c>
      <c r="G1432" s="27" t="s">
        <v>2788</v>
      </c>
      <c r="H1432" s="28">
        <v>41334</v>
      </c>
      <c r="I1432" s="29">
        <v>2.8E-5</v>
      </c>
      <c r="J1432" s="28" t="s">
        <v>3241</v>
      </c>
    </row>
    <row r="1433" spans="1:10" x14ac:dyDescent="0.3">
      <c r="A1433" s="26">
        <v>2013</v>
      </c>
      <c r="B1433" s="27" t="s">
        <v>3082</v>
      </c>
      <c r="C1433" s="27" t="s">
        <v>3083</v>
      </c>
      <c r="D1433" s="27" t="s">
        <v>3082</v>
      </c>
      <c r="E1433" s="27" t="s">
        <v>6117</v>
      </c>
      <c r="F1433" s="27" t="s">
        <v>2825</v>
      </c>
      <c r="G1433" s="27" t="s">
        <v>2826</v>
      </c>
      <c r="H1433" s="28">
        <v>41334</v>
      </c>
      <c r="I1433" s="29">
        <v>6.7232280000000006</v>
      </c>
      <c r="J1433" s="28" t="s">
        <v>3241</v>
      </c>
    </row>
    <row r="1434" spans="1:10" x14ac:dyDescent="0.3">
      <c r="A1434" s="26">
        <v>2013</v>
      </c>
      <c r="B1434" s="27" t="s">
        <v>3084</v>
      </c>
      <c r="C1434" s="27" t="s">
        <v>3085</v>
      </c>
      <c r="D1434" s="27" t="s">
        <v>3086</v>
      </c>
      <c r="E1434" s="27" t="s">
        <v>3025</v>
      </c>
      <c r="F1434" s="27" t="s">
        <v>3087</v>
      </c>
      <c r="G1434" s="27" t="s">
        <v>2788</v>
      </c>
      <c r="H1434" s="28">
        <v>41334</v>
      </c>
      <c r="I1434" s="29">
        <v>0</v>
      </c>
      <c r="J1434" s="28" t="s">
        <v>3241</v>
      </c>
    </row>
    <row r="1435" spans="1:10" x14ac:dyDescent="0.3">
      <c r="A1435" s="26">
        <v>2013</v>
      </c>
      <c r="B1435" s="27" t="s">
        <v>3084</v>
      </c>
      <c r="C1435" s="27" t="s">
        <v>3085</v>
      </c>
      <c r="D1435" s="27" t="s">
        <v>3088</v>
      </c>
      <c r="E1435" s="27" t="s">
        <v>3025</v>
      </c>
      <c r="F1435" s="27" t="s">
        <v>3087</v>
      </c>
      <c r="G1435" s="27" t="s">
        <v>2788</v>
      </c>
      <c r="H1435" s="28">
        <v>41334</v>
      </c>
      <c r="I1435" s="29">
        <v>0</v>
      </c>
      <c r="J1435" s="28" t="s">
        <v>3241</v>
      </c>
    </row>
    <row r="1436" spans="1:10" x14ac:dyDescent="0.3">
      <c r="A1436" s="26">
        <v>2013</v>
      </c>
      <c r="B1436" s="27" t="s">
        <v>3089</v>
      </c>
      <c r="C1436" s="27" t="s">
        <v>3090</v>
      </c>
      <c r="D1436" s="27" t="s">
        <v>3089</v>
      </c>
      <c r="E1436" s="27" t="s">
        <v>6117</v>
      </c>
      <c r="F1436" s="27" t="s">
        <v>2815</v>
      </c>
      <c r="G1436" s="27" t="s">
        <v>2816</v>
      </c>
      <c r="H1436" s="28">
        <v>41334</v>
      </c>
      <c r="I1436" s="29">
        <v>3.725527</v>
      </c>
      <c r="J1436" s="28" t="s">
        <v>3241</v>
      </c>
    </row>
    <row r="1437" spans="1:10" x14ac:dyDescent="0.3">
      <c r="A1437" s="26">
        <v>2013</v>
      </c>
      <c r="B1437" s="27" t="s">
        <v>3136</v>
      </c>
      <c r="C1437" s="27" t="s">
        <v>3137</v>
      </c>
      <c r="D1437" s="27" t="s">
        <v>3138</v>
      </c>
      <c r="E1437" s="27" t="s">
        <v>3025</v>
      </c>
      <c r="F1437" s="27" t="s">
        <v>3087</v>
      </c>
      <c r="G1437" s="27" t="s">
        <v>2788</v>
      </c>
      <c r="H1437" s="28">
        <v>41334</v>
      </c>
      <c r="I1437" s="29">
        <v>0</v>
      </c>
      <c r="J1437" s="28" t="s">
        <v>3241</v>
      </c>
    </row>
    <row r="1438" spans="1:10" x14ac:dyDescent="0.3">
      <c r="A1438" s="26">
        <v>2013</v>
      </c>
      <c r="B1438" s="27" t="s">
        <v>3136</v>
      </c>
      <c r="C1438" s="27" t="s">
        <v>3137</v>
      </c>
      <c r="D1438" s="27" t="s">
        <v>3139</v>
      </c>
      <c r="E1438" s="27" t="s">
        <v>3025</v>
      </c>
      <c r="F1438" s="27" t="s">
        <v>3087</v>
      </c>
      <c r="G1438" s="27" t="s">
        <v>2788</v>
      </c>
      <c r="H1438" s="28">
        <v>41334</v>
      </c>
      <c r="I1438" s="29">
        <v>0</v>
      </c>
      <c r="J1438" s="28" t="s">
        <v>3241</v>
      </c>
    </row>
    <row r="1439" spans="1:10" x14ac:dyDescent="0.3">
      <c r="A1439" s="26">
        <v>2013</v>
      </c>
      <c r="B1439" s="27" t="s">
        <v>3091</v>
      </c>
      <c r="C1439" s="27" t="s">
        <v>3092</v>
      </c>
      <c r="D1439" s="27" t="s">
        <v>3093</v>
      </c>
      <c r="E1439" s="27" t="s">
        <v>3063</v>
      </c>
      <c r="F1439" s="27" t="s">
        <v>3094</v>
      </c>
      <c r="G1439" s="27" t="s">
        <v>2965</v>
      </c>
      <c r="H1439" s="28">
        <v>41334</v>
      </c>
      <c r="I1439" s="29">
        <v>6.3259249999999998</v>
      </c>
      <c r="J1439" s="28" t="s">
        <v>3241</v>
      </c>
    </row>
    <row r="1440" spans="1:10" x14ac:dyDescent="0.3">
      <c r="A1440" s="26">
        <v>2013</v>
      </c>
      <c r="B1440" s="27" t="s">
        <v>3095</v>
      </c>
      <c r="C1440" s="27" t="s">
        <v>3096</v>
      </c>
      <c r="D1440" s="27" t="s">
        <v>3095</v>
      </c>
      <c r="E1440" s="27" t="s">
        <v>6117</v>
      </c>
      <c r="F1440" s="27" t="s">
        <v>3034</v>
      </c>
      <c r="G1440" s="27" t="s">
        <v>2999</v>
      </c>
      <c r="H1440" s="28">
        <v>41334</v>
      </c>
      <c r="I1440" s="29">
        <v>8.8905219999999989</v>
      </c>
      <c r="J1440" s="28" t="s">
        <v>3241</v>
      </c>
    </row>
    <row r="1441" spans="1:10" x14ac:dyDescent="0.3">
      <c r="A1441" s="26">
        <v>2013</v>
      </c>
      <c r="B1441" s="27" t="s">
        <v>3097</v>
      </c>
      <c r="C1441" s="27" t="s">
        <v>3098</v>
      </c>
      <c r="D1441" s="27" t="s">
        <v>3097</v>
      </c>
      <c r="E1441" s="27" t="s">
        <v>6117</v>
      </c>
      <c r="F1441" s="27" t="s">
        <v>2825</v>
      </c>
      <c r="G1441" s="27" t="s">
        <v>2850</v>
      </c>
      <c r="H1441" s="28">
        <v>41334</v>
      </c>
      <c r="I1441" s="29">
        <v>6.2982719999999963</v>
      </c>
      <c r="J1441" s="28" t="s">
        <v>3241</v>
      </c>
    </row>
    <row r="1442" spans="1:10" x14ac:dyDescent="0.3">
      <c r="A1442" s="26">
        <v>2013</v>
      </c>
      <c r="B1442" s="27" t="s">
        <v>3132</v>
      </c>
      <c r="C1442" s="27" t="s">
        <v>3133</v>
      </c>
      <c r="D1442" s="27" t="s">
        <v>3132</v>
      </c>
      <c r="E1442" s="27" t="s">
        <v>3033</v>
      </c>
      <c r="F1442" s="27" t="s">
        <v>2807</v>
      </c>
      <c r="G1442" s="27" t="s">
        <v>2812</v>
      </c>
      <c r="H1442" s="28">
        <v>41334</v>
      </c>
      <c r="I1442" s="29">
        <v>15.538843999999999</v>
      </c>
      <c r="J1442" s="28" t="s">
        <v>3241</v>
      </c>
    </row>
    <row r="1443" spans="1:10" x14ac:dyDescent="0.3">
      <c r="A1443" s="26">
        <v>2013</v>
      </c>
      <c r="B1443" s="27" t="s">
        <v>3134</v>
      </c>
      <c r="C1443" s="27" t="s">
        <v>3135</v>
      </c>
      <c r="D1443" s="27" t="s">
        <v>3134</v>
      </c>
      <c r="E1443" s="27" t="s">
        <v>3033</v>
      </c>
      <c r="F1443" s="27" t="s">
        <v>2807</v>
      </c>
      <c r="G1443" s="27" t="s">
        <v>2812</v>
      </c>
      <c r="H1443" s="28">
        <v>41334</v>
      </c>
      <c r="I1443" s="29">
        <v>9.6096199999999996</v>
      </c>
      <c r="J1443" s="28" t="s">
        <v>3241</v>
      </c>
    </row>
    <row r="1444" spans="1:10" x14ac:dyDescent="0.3">
      <c r="A1444" s="26">
        <v>2013</v>
      </c>
      <c r="B1444" s="27" t="s">
        <v>3099</v>
      </c>
      <c r="C1444" s="27" t="s">
        <v>3100</v>
      </c>
      <c r="D1444" s="27" t="s">
        <v>3099</v>
      </c>
      <c r="E1444" s="27" t="s">
        <v>6117</v>
      </c>
      <c r="F1444" s="27" t="s">
        <v>2815</v>
      </c>
      <c r="G1444" s="27" t="s">
        <v>2816</v>
      </c>
      <c r="H1444" s="28">
        <v>41334</v>
      </c>
      <c r="I1444" s="29">
        <v>6.5921440000000002</v>
      </c>
      <c r="J1444" s="28" t="s">
        <v>3241</v>
      </c>
    </row>
    <row r="1445" spans="1:10" x14ac:dyDescent="0.3">
      <c r="A1445" s="26">
        <v>2013</v>
      </c>
      <c r="B1445" s="27" t="s">
        <v>3101</v>
      </c>
      <c r="C1445" s="27" t="s">
        <v>3102</v>
      </c>
      <c r="D1445" s="27" t="s">
        <v>3101</v>
      </c>
      <c r="E1445" s="27" t="s">
        <v>6117</v>
      </c>
      <c r="F1445" s="27" t="s">
        <v>3034</v>
      </c>
      <c r="G1445" s="27" t="s">
        <v>3074</v>
      </c>
      <c r="H1445" s="28">
        <v>41334</v>
      </c>
      <c r="I1445" s="29">
        <v>11.475925</v>
      </c>
      <c r="J1445" s="28" t="s">
        <v>3241</v>
      </c>
    </row>
    <row r="1446" spans="1:10" x14ac:dyDescent="0.3">
      <c r="A1446" s="26">
        <v>2013</v>
      </c>
      <c r="B1446" s="27" t="s">
        <v>3148</v>
      </c>
      <c r="C1446" s="27" t="s">
        <v>3149</v>
      </c>
      <c r="D1446" s="27" t="s">
        <v>3148</v>
      </c>
      <c r="E1446" s="27" t="s">
        <v>6117</v>
      </c>
      <c r="F1446" s="27" t="s">
        <v>3145</v>
      </c>
      <c r="G1446" s="27" t="s">
        <v>2803</v>
      </c>
      <c r="H1446" s="28">
        <v>41334</v>
      </c>
      <c r="I1446" s="29">
        <v>2.4240839999999992</v>
      </c>
      <c r="J1446" s="28" t="s">
        <v>3241</v>
      </c>
    </row>
    <row r="1447" spans="1:10" x14ac:dyDescent="0.3">
      <c r="A1447" s="26">
        <v>2013</v>
      </c>
      <c r="B1447" s="27" t="s">
        <v>3103</v>
      </c>
      <c r="C1447" s="27" t="s">
        <v>3104</v>
      </c>
      <c r="D1447" s="27" t="s">
        <v>3103</v>
      </c>
      <c r="E1447" s="27" t="s">
        <v>6117</v>
      </c>
      <c r="F1447" s="27" t="s">
        <v>3034</v>
      </c>
      <c r="G1447" s="27" t="s">
        <v>2923</v>
      </c>
      <c r="H1447" s="28">
        <v>41334</v>
      </c>
      <c r="I1447" s="29">
        <v>3.711376</v>
      </c>
      <c r="J1447" s="28" t="s">
        <v>3241</v>
      </c>
    </row>
    <row r="1448" spans="1:10" x14ac:dyDescent="0.3">
      <c r="A1448" s="26">
        <v>2013</v>
      </c>
      <c r="B1448" s="27" t="s">
        <v>3150</v>
      </c>
      <c r="C1448" s="27" t="s">
        <v>3151</v>
      </c>
      <c r="D1448" s="27" t="s">
        <v>3150</v>
      </c>
      <c r="E1448" s="27" t="s">
        <v>6117</v>
      </c>
      <c r="F1448" s="27" t="s">
        <v>3142</v>
      </c>
      <c r="G1448" s="27" t="s">
        <v>2850</v>
      </c>
      <c r="H1448" s="28">
        <v>41334</v>
      </c>
      <c r="I1448" s="29">
        <v>0.18808699999999998</v>
      </c>
      <c r="J1448" s="28" t="s">
        <v>3241</v>
      </c>
    </row>
    <row r="1449" spans="1:10" x14ac:dyDescent="0.3">
      <c r="A1449" s="26">
        <v>2013</v>
      </c>
      <c r="B1449" s="27" t="s">
        <v>3105</v>
      </c>
      <c r="C1449" s="27" t="s">
        <v>3106</v>
      </c>
      <c r="D1449" s="27" t="s">
        <v>3105</v>
      </c>
      <c r="E1449" s="27" t="s">
        <v>6117</v>
      </c>
      <c r="F1449" s="27" t="s">
        <v>2798</v>
      </c>
      <c r="G1449" s="27" t="s">
        <v>2803</v>
      </c>
      <c r="H1449" s="28">
        <v>41334</v>
      </c>
      <c r="I1449" s="29">
        <v>2.2108310000000002</v>
      </c>
      <c r="J1449" s="28" t="s">
        <v>3241</v>
      </c>
    </row>
    <row r="1450" spans="1:10" x14ac:dyDescent="0.3">
      <c r="A1450" s="26">
        <v>2013</v>
      </c>
      <c r="B1450" s="27" t="s">
        <v>3123</v>
      </c>
      <c r="C1450" s="27" t="s">
        <v>3124</v>
      </c>
      <c r="D1450" s="27" t="s">
        <v>3166</v>
      </c>
      <c r="E1450" s="27" t="s">
        <v>3025</v>
      </c>
      <c r="F1450" s="27" t="s">
        <v>2825</v>
      </c>
      <c r="G1450" s="27" t="s">
        <v>2850</v>
      </c>
      <c r="H1450" s="28">
        <v>41334</v>
      </c>
      <c r="I1450" s="29">
        <v>0</v>
      </c>
      <c r="J1450" s="28" t="s">
        <v>3241</v>
      </c>
    </row>
    <row r="1451" spans="1:10" x14ac:dyDescent="0.3">
      <c r="A1451" s="26">
        <v>2013</v>
      </c>
      <c r="B1451" s="27" t="s">
        <v>3123</v>
      </c>
      <c r="C1451" s="27" t="s">
        <v>3124</v>
      </c>
      <c r="D1451" s="27" t="s">
        <v>3125</v>
      </c>
      <c r="E1451" s="27" t="s">
        <v>3025</v>
      </c>
      <c r="F1451" s="27" t="s">
        <v>2825</v>
      </c>
      <c r="G1451" s="27" t="s">
        <v>2850</v>
      </c>
      <c r="H1451" s="28">
        <v>41334</v>
      </c>
      <c r="I1451" s="29">
        <v>0</v>
      </c>
      <c r="J1451" s="28" t="s">
        <v>3241</v>
      </c>
    </row>
    <row r="1452" spans="1:10" x14ac:dyDescent="0.3">
      <c r="A1452" s="26">
        <v>2013</v>
      </c>
      <c r="B1452" s="27" t="s">
        <v>3123</v>
      </c>
      <c r="C1452" s="27" t="s">
        <v>3124</v>
      </c>
      <c r="D1452" s="27" t="s">
        <v>3170</v>
      </c>
      <c r="E1452" s="27" t="s">
        <v>3025</v>
      </c>
      <c r="F1452" s="27" t="s">
        <v>2825</v>
      </c>
      <c r="G1452" s="27" t="s">
        <v>2850</v>
      </c>
      <c r="H1452" s="28">
        <v>41334</v>
      </c>
      <c r="I1452" s="29">
        <v>8.4900000000000003E-2</v>
      </c>
      <c r="J1452" s="28" t="s">
        <v>3241</v>
      </c>
    </row>
    <row r="1453" spans="1:10" x14ac:dyDescent="0.3">
      <c r="A1453" s="26">
        <v>2013</v>
      </c>
      <c r="B1453" s="27" t="s">
        <v>3107</v>
      </c>
      <c r="C1453" s="27" t="s">
        <v>3108</v>
      </c>
      <c r="D1453" s="27" t="s">
        <v>3108</v>
      </c>
      <c r="E1453" s="27" t="s">
        <v>6117</v>
      </c>
      <c r="F1453" s="27" t="s">
        <v>3026</v>
      </c>
      <c r="G1453" s="27" t="s">
        <v>2936</v>
      </c>
      <c r="H1453" s="28">
        <v>41334</v>
      </c>
      <c r="I1453" s="29">
        <v>0</v>
      </c>
      <c r="J1453" s="28" t="s">
        <v>3241</v>
      </c>
    </row>
    <row r="1454" spans="1:10" x14ac:dyDescent="0.3">
      <c r="A1454" s="26">
        <v>2013</v>
      </c>
      <c r="B1454" s="27" t="s">
        <v>3140</v>
      </c>
      <c r="C1454" s="27" t="s">
        <v>3141</v>
      </c>
      <c r="D1454" s="27" t="s">
        <v>3140</v>
      </c>
      <c r="E1454" s="27" t="s">
        <v>6117</v>
      </c>
      <c r="F1454" s="27" t="s">
        <v>3142</v>
      </c>
      <c r="G1454" s="27" t="s">
        <v>2850</v>
      </c>
      <c r="H1454" s="28">
        <v>41334</v>
      </c>
      <c r="I1454" s="29">
        <v>1.9265000000000001E-2</v>
      </c>
      <c r="J1454" s="28" t="s">
        <v>3241</v>
      </c>
    </row>
    <row r="1455" spans="1:10" x14ac:dyDescent="0.3">
      <c r="A1455" s="26">
        <v>2013</v>
      </c>
      <c r="B1455" s="27" t="s">
        <v>3109</v>
      </c>
      <c r="C1455" s="27" t="s">
        <v>3110</v>
      </c>
      <c r="D1455" s="27" t="s">
        <v>3109</v>
      </c>
      <c r="E1455" s="27" t="s">
        <v>3111</v>
      </c>
      <c r="F1455" s="27" t="s">
        <v>2825</v>
      </c>
      <c r="G1455" s="27" t="s">
        <v>2850</v>
      </c>
      <c r="H1455" s="28">
        <v>41334</v>
      </c>
      <c r="I1455" s="29">
        <v>0.17610900000000002</v>
      </c>
      <c r="J1455" s="28" t="s">
        <v>3241</v>
      </c>
    </row>
    <row r="1456" spans="1:10" x14ac:dyDescent="0.3">
      <c r="A1456" s="26">
        <v>2013</v>
      </c>
      <c r="B1456" s="27" t="s">
        <v>3158</v>
      </c>
      <c r="C1456" s="27" t="s">
        <v>3159</v>
      </c>
      <c r="D1456" s="27" t="s">
        <v>3160</v>
      </c>
      <c r="E1456" s="27" t="s">
        <v>3161</v>
      </c>
      <c r="F1456" s="27" t="s">
        <v>3087</v>
      </c>
      <c r="G1456" s="27" t="s">
        <v>2788</v>
      </c>
      <c r="H1456" s="28">
        <v>41334</v>
      </c>
      <c r="I1456" s="29">
        <v>3.0379369999999994</v>
      </c>
      <c r="J1456" s="28" t="s">
        <v>3241</v>
      </c>
    </row>
    <row r="1457" spans="1:10" x14ac:dyDescent="0.3">
      <c r="A1457" s="26">
        <v>2013</v>
      </c>
      <c r="B1457" s="27" t="s">
        <v>3112</v>
      </c>
      <c r="C1457" s="27" t="s">
        <v>3113</v>
      </c>
      <c r="D1457" s="27" t="s">
        <v>3112</v>
      </c>
      <c r="E1457" s="27" t="s">
        <v>6117</v>
      </c>
      <c r="F1457" s="27" t="s">
        <v>2825</v>
      </c>
      <c r="G1457" s="27" t="s">
        <v>2826</v>
      </c>
      <c r="H1457" s="28">
        <v>41334</v>
      </c>
      <c r="I1457" s="29">
        <v>2.0617199999999998</v>
      </c>
      <c r="J1457" s="28" t="s">
        <v>3241</v>
      </c>
    </row>
    <row r="1458" spans="1:10" x14ac:dyDescent="0.3">
      <c r="A1458" s="26">
        <v>2013</v>
      </c>
      <c r="B1458" s="27" t="s">
        <v>3167</v>
      </c>
      <c r="C1458" s="27" t="s">
        <v>3168</v>
      </c>
      <c r="D1458" s="27" t="s">
        <v>3169</v>
      </c>
      <c r="E1458" s="27" t="s">
        <v>3161</v>
      </c>
      <c r="F1458" s="27" t="s">
        <v>3087</v>
      </c>
      <c r="G1458" s="27" t="s">
        <v>2788</v>
      </c>
      <c r="H1458" s="28">
        <v>41334</v>
      </c>
      <c r="I1458" s="29">
        <v>5.9736770000000012</v>
      </c>
      <c r="J1458" s="28" t="s">
        <v>3241</v>
      </c>
    </row>
    <row r="1459" spans="1:10" x14ac:dyDescent="0.3">
      <c r="A1459" s="26">
        <v>2013</v>
      </c>
      <c r="B1459" s="27" t="s">
        <v>3114</v>
      </c>
      <c r="C1459" s="27" t="s">
        <v>3115</v>
      </c>
      <c r="D1459" s="27" t="s">
        <v>3116</v>
      </c>
      <c r="E1459" s="27" t="s">
        <v>3025</v>
      </c>
      <c r="F1459" s="27" t="s">
        <v>3026</v>
      </c>
      <c r="G1459" s="27" t="s">
        <v>2788</v>
      </c>
      <c r="H1459" s="28">
        <v>41334</v>
      </c>
      <c r="I1459" s="29">
        <v>0</v>
      </c>
      <c r="J1459" s="28" t="s">
        <v>3241</v>
      </c>
    </row>
    <row r="1460" spans="1:10" x14ac:dyDescent="0.3">
      <c r="A1460" s="26">
        <v>2013</v>
      </c>
      <c r="B1460" s="27" t="s">
        <v>3117</v>
      </c>
      <c r="C1460" s="27" t="s">
        <v>3118</v>
      </c>
      <c r="D1460" s="27" t="s">
        <v>3117</v>
      </c>
      <c r="E1460" s="27" t="s">
        <v>6117</v>
      </c>
      <c r="F1460" s="27" t="s">
        <v>2815</v>
      </c>
      <c r="G1460" s="27" t="s">
        <v>2816</v>
      </c>
      <c r="H1460" s="28">
        <v>41334</v>
      </c>
      <c r="I1460" s="29">
        <v>4.4574340000000001</v>
      </c>
      <c r="J1460" s="28" t="s">
        <v>3241</v>
      </c>
    </row>
    <row r="1461" spans="1:10" x14ac:dyDescent="0.3">
      <c r="A1461" s="26">
        <v>2013</v>
      </c>
      <c r="B1461" s="27" t="s">
        <v>3129</v>
      </c>
      <c r="C1461" s="27" t="s">
        <v>3130</v>
      </c>
      <c r="D1461" s="27" t="s">
        <v>3131</v>
      </c>
      <c r="E1461" s="27" t="s">
        <v>3063</v>
      </c>
      <c r="F1461" s="27" t="s">
        <v>3034</v>
      </c>
      <c r="G1461" s="27" t="s">
        <v>2840</v>
      </c>
      <c r="H1461" s="28">
        <v>41334</v>
      </c>
      <c r="I1461" s="29">
        <v>1.2518000000000003E-2</v>
      </c>
      <c r="J1461" s="28" t="s">
        <v>3241</v>
      </c>
    </row>
    <row r="1462" spans="1:10" x14ac:dyDescent="0.3">
      <c r="A1462" s="26">
        <v>2013</v>
      </c>
      <c r="B1462" s="27" t="s">
        <v>3126</v>
      </c>
      <c r="C1462" s="27" t="s">
        <v>3127</v>
      </c>
      <c r="D1462" s="27" t="s">
        <v>3128</v>
      </c>
      <c r="E1462" s="27" t="s">
        <v>3025</v>
      </c>
      <c r="F1462" s="27" t="s">
        <v>3026</v>
      </c>
      <c r="G1462" s="27" t="s">
        <v>2936</v>
      </c>
      <c r="H1462" s="28">
        <v>41334</v>
      </c>
      <c r="I1462" s="29">
        <v>0</v>
      </c>
      <c r="J1462" s="28" t="s">
        <v>3241</v>
      </c>
    </row>
    <row r="1463" spans="1:10" x14ac:dyDescent="0.3">
      <c r="A1463" s="26">
        <v>2013</v>
      </c>
      <c r="B1463" s="27" t="s">
        <v>3119</v>
      </c>
      <c r="C1463" s="27" t="s">
        <v>3120</v>
      </c>
      <c r="D1463" s="27" t="s">
        <v>3119</v>
      </c>
      <c r="E1463" s="27" t="s">
        <v>6117</v>
      </c>
      <c r="F1463" s="27" t="s">
        <v>3034</v>
      </c>
      <c r="G1463" s="27" t="s">
        <v>2840</v>
      </c>
      <c r="H1463" s="28">
        <v>41334</v>
      </c>
      <c r="I1463" s="29">
        <v>4.23733</v>
      </c>
      <c r="J1463" s="28" t="s">
        <v>3241</v>
      </c>
    </row>
    <row r="1464" spans="1:10" x14ac:dyDescent="0.3">
      <c r="A1464" s="26">
        <v>2013</v>
      </c>
      <c r="B1464" s="27" t="s">
        <v>3121</v>
      </c>
      <c r="C1464" s="27" t="s">
        <v>3122</v>
      </c>
      <c r="D1464" s="27" t="s">
        <v>3121</v>
      </c>
      <c r="E1464" s="27" t="s">
        <v>6117</v>
      </c>
      <c r="F1464" s="27" t="s">
        <v>2825</v>
      </c>
      <c r="G1464" s="27" t="s">
        <v>2850</v>
      </c>
      <c r="H1464" s="28">
        <v>41334</v>
      </c>
      <c r="I1464" s="29">
        <v>11.891044000000006</v>
      </c>
      <c r="J1464" s="28" t="s">
        <v>3241</v>
      </c>
    </row>
    <row r="1465" spans="1:10" x14ac:dyDescent="0.3">
      <c r="A1465" s="26">
        <v>2013</v>
      </c>
      <c r="B1465" s="27" t="s">
        <v>3022</v>
      </c>
      <c r="C1465" s="27" t="s">
        <v>3023</v>
      </c>
      <c r="D1465" s="27" t="s">
        <v>3024</v>
      </c>
      <c r="E1465" s="27" t="s">
        <v>3025</v>
      </c>
      <c r="F1465" s="27" t="s">
        <v>3026</v>
      </c>
      <c r="G1465" s="27" t="s">
        <v>2788</v>
      </c>
      <c r="H1465" s="28">
        <v>41365</v>
      </c>
      <c r="I1465" s="29">
        <v>0</v>
      </c>
      <c r="J1465" s="28" t="s">
        <v>3241</v>
      </c>
    </row>
    <row r="1466" spans="1:10" x14ac:dyDescent="0.3">
      <c r="A1466" s="26">
        <v>2013</v>
      </c>
      <c r="B1466" s="27" t="s">
        <v>3022</v>
      </c>
      <c r="C1466" s="27" t="s">
        <v>3023</v>
      </c>
      <c r="D1466" s="27" t="s">
        <v>3027</v>
      </c>
      <c r="E1466" s="27" t="s">
        <v>3025</v>
      </c>
      <c r="F1466" s="27" t="s">
        <v>3026</v>
      </c>
      <c r="G1466" s="27" t="s">
        <v>2788</v>
      </c>
      <c r="H1466" s="28">
        <v>41365</v>
      </c>
      <c r="I1466" s="29">
        <v>0</v>
      </c>
      <c r="J1466" s="28" t="s">
        <v>3241</v>
      </c>
    </row>
    <row r="1467" spans="1:10" x14ac:dyDescent="0.3">
      <c r="A1467" s="26">
        <v>2013</v>
      </c>
      <c r="B1467" s="27" t="s">
        <v>3028</v>
      </c>
      <c r="C1467" s="27" t="s">
        <v>3029</v>
      </c>
      <c r="D1467" s="27" t="s">
        <v>3028</v>
      </c>
      <c r="E1467" s="27" t="s">
        <v>6117</v>
      </c>
      <c r="F1467" s="27" t="s">
        <v>3030</v>
      </c>
      <c r="G1467" s="27" t="s">
        <v>2812</v>
      </c>
      <c r="H1467" s="28">
        <v>41365</v>
      </c>
      <c r="I1467" s="29">
        <v>6.6030909999999983</v>
      </c>
      <c r="J1467" s="28" t="s">
        <v>3241</v>
      </c>
    </row>
    <row r="1468" spans="1:10" x14ac:dyDescent="0.3">
      <c r="A1468" s="26">
        <v>2013</v>
      </c>
      <c r="B1468" s="27" t="s">
        <v>3031</v>
      </c>
      <c r="C1468" s="27" t="s">
        <v>3032</v>
      </c>
      <c r="D1468" s="27" t="s">
        <v>3031</v>
      </c>
      <c r="E1468" s="27" t="s">
        <v>3033</v>
      </c>
      <c r="F1468" s="27" t="s">
        <v>3034</v>
      </c>
      <c r="G1468" s="27" t="s">
        <v>2821</v>
      </c>
      <c r="H1468" s="28">
        <v>41365</v>
      </c>
      <c r="I1468" s="29">
        <v>2.7961130000000001</v>
      </c>
      <c r="J1468" s="28" t="s">
        <v>3241</v>
      </c>
    </row>
    <row r="1469" spans="1:10" x14ac:dyDescent="0.3">
      <c r="A1469" s="26">
        <v>2013</v>
      </c>
      <c r="B1469" s="27" t="s">
        <v>3035</v>
      </c>
      <c r="C1469" s="27" t="s">
        <v>3036</v>
      </c>
      <c r="D1469" s="27" t="s">
        <v>3035</v>
      </c>
      <c r="E1469" s="27" t="s">
        <v>6117</v>
      </c>
      <c r="F1469" s="27" t="s">
        <v>2825</v>
      </c>
      <c r="G1469" s="27" t="s">
        <v>2826</v>
      </c>
      <c r="H1469" s="28">
        <v>41365</v>
      </c>
      <c r="I1469" s="29">
        <v>0</v>
      </c>
      <c r="J1469" s="28" t="s">
        <v>3241</v>
      </c>
    </row>
    <row r="1470" spans="1:10" x14ac:dyDescent="0.3">
      <c r="A1470" s="26">
        <v>2013</v>
      </c>
      <c r="B1470" s="27" t="s">
        <v>3037</v>
      </c>
      <c r="C1470" s="27" t="s">
        <v>3038</v>
      </c>
      <c r="D1470" s="27" t="s">
        <v>3037</v>
      </c>
      <c r="E1470" s="27" t="s">
        <v>6117</v>
      </c>
      <c r="F1470" s="27" t="s">
        <v>3034</v>
      </c>
      <c r="G1470" s="27" t="s">
        <v>2999</v>
      </c>
      <c r="H1470" s="28">
        <v>41365</v>
      </c>
      <c r="I1470" s="29">
        <v>0</v>
      </c>
      <c r="J1470" s="28" t="s">
        <v>3241</v>
      </c>
    </row>
    <row r="1471" spans="1:10" x14ac:dyDescent="0.3">
      <c r="A1471" s="26">
        <v>2013</v>
      </c>
      <c r="B1471" s="27" t="s">
        <v>3039</v>
      </c>
      <c r="C1471" s="27" t="s">
        <v>3040</v>
      </c>
      <c r="D1471" s="27" t="s">
        <v>3039</v>
      </c>
      <c r="E1471" s="27" t="s">
        <v>6117</v>
      </c>
      <c r="F1471" s="27" t="s">
        <v>2815</v>
      </c>
      <c r="G1471" s="27" t="s">
        <v>2816</v>
      </c>
      <c r="H1471" s="28">
        <v>41365</v>
      </c>
      <c r="I1471" s="29">
        <v>0.40309599999999995</v>
      </c>
      <c r="J1471" s="28" t="s">
        <v>3241</v>
      </c>
    </row>
    <row r="1472" spans="1:10" x14ac:dyDescent="0.3">
      <c r="A1472" s="26">
        <v>2013</v>
      </c>
      <c r="B1472" s="27" t="s">
        <v>3041</v>
      </c>
      <c r="C1472" s="27" t="s">
        <v>3042</v>
      </c>
      <c r="D1472" s="27" t="s">
        <v>3041</v>
      </c>
      <c r="E1472" s="27" t="s">
        <v>6117</v>
      </c>
      <c r="F1472" s="27" t="s">
        <v>2825</v>
      </c>
      <c r="G1472" s="27" t="s">
        <v>2826</v>
      </c>
      <c r="H1472" s="28">
        <v>41365</v>
      </c>
      <c r="I1472" s="29">
        <v>8.192934000000001</v>
      </c>
      <c r="J1472" s="28" t="s">
        <v>3241</v>
      </c>
    </row>
    <row r="1473" spans="1:10" x14ac:dyDescent="0.3">
      <c r="A1473" s="26">
        <v>2013</v>
      </c>
      <c r="B1473" s="27" t="s">
        <v>3043</v>
      </c>
      <c r="C1473" s="27" t="s">
        <v>3044</v>
      </c>
      <c r="D1473" s="27" t="s">
        <v>3043</v>
      </c>
      <c r="E1473" s="27" t="s">
        <v>6117</v>
      </c>
      <c r="F1473" s="27" t="s">
        <v>2815</v>
      </c>
      <c r="G1473" s="27" t="s">
        <v>2816</v>
      </c>
      <c r="H1473" s="28">
        <v>41365</v>
      </c>
      <c r="I1473" s="29">
        <v>7.0308320000000011</v>
      </c>
      <c r="J1473" s="28" t="s">
        <v>3241</v>
      </c>
    </row>
    <row r="1474" spans="1:10" x14ac:dyDescent="0.3">
      <c r="A1474" s="26">
        <v>2013</v>
      </c>
      <c r="B1474" s="27" t="s">
        <v>3045</v>
      </c>
      <c r="C1474" s="27" t="s">
        <v>3046</v>
      </c>
      <c r="D1474" s="27" t="s">
        <v>3045</v>
      </c>
      <c r="E1474" s="27" t="s">
        <v>6117</v>
      </c>
      <c r="F1474" s="27" t="s">
        <v>2815</v>
      </c>
      <c r="G1474" s="27" t="s">
        <v>2816</v>
      </c>
      <c r="H1474" s="28">
        <v>41365</v>
      </c>
      <c r="I1474" s="29">
        <v>0.148843</v>
      </c>
      <c r="J1474" s="28" t="s">
        <v>3241</v>
      </c>
    </row>
    <row r="1475" spans="1:10" x14ac:dyDescent="0.3">
      <c r="A1475" s="26">
        <v>2013</v>
      </c>
      <c r="B1475" s="27" t="s">
        <v>3143</v>
      </c>
      <c r="C1475" s="27" t="s">
        <v>3144</v>
      </c>
      <c r="D1475" s="27" t="s">
        <v>3143</v>
      </c>
      <c r="E1475" s="27" t="s">
        <v>6117</v>
      </c>
      <c r="F1475" s="27" t="s">
        <v>3145</v>
      </c>
      <c r="G1475" s="27" t="s">
        <v>2803</v>
      </c>
      <c r="H1475" s="28">
        <v>41365</v>
      </c>
      <c r="I1475" s="29">
        <v>1.4696219999999995</v>
      </c>
      <c r="J1475" s="28" t="s">
        <v>3241</v>
      </c>
    </row>
    <row r="1476" spans="1:10" x14ac:dyDescent="0.3">
      <c r="A1476" s="26">
        <v>2013</v>
      </c>
      <c r="B1476" s="27" t="s">
        <v>3171</v>
      </c>
      <c r="C1476" s="27" t="s">
        <v>3172</v>
      </c>
      <c r="D1476" s="27" t="s">
        <v>3173</v>
      </c>
      <c r="E1476" s="27" t="s">
        <v>3111</v>
      </c>
      <c r="F1476" s="27" t="s">
        <v>2825</v>
      </c>
      <c r="G1476" s="27" t="s">
        <v>2850</v>
      </c>
      <c r="H1476" s="28">
        <v>41365</v>
      </c>
      <c r="I1476" s="29">
        <v>0.20640499999999998</v>
      </c>
      <c r="J1476" s="28" t="s">
        <v>3241</v>
      </c>
    </row>
    <row r="1477" spans="1:10" x14ac:dyDescent="0.3">
      <c r="A1477" s="26">
        <v>2013</v>
      </c>
      <c r="B1477" s="27" t="s">
        <v>3146</v>
      </c>
      <c r="C1477" s="27" t="s">
        <v>3147</v>
      </c>
      <c r="D1477" s="27" t="s">
        <v>3146</v>
      </c>
      <c r="E1477" s="27" t="s">
        <v>6117</v>
      </c>
      <c r="F1477" s="27" t="s">
        <v>3145</v>
      </c>
      <c r="G1477" s="27" t="s">
        <v>2803</v>
      </c>
      <c r="H1477" s="28">
        <v>41365</v>
      </c>
      <c r="I1477" s="29">
        <v>2.6167579999999999</v>
      </c>
      <c r="J1477" s="28" t="s">
        <v>3241</v>
      </c>
    </row>
    <row r="1478" spans="1:10" x14ac:dyDescent="0.3">
      <c r="A1478" s="26">
        <v>2013</v>
      </c>
      <c r="B1478" s="27" t="s">
        <v>3047</v>
      </c>
      <c r="C1478" s="27" t="s">
        <v>3048</v>
      </c>
      <c r="D1478" s="27" t="s">
        <v>3047</v>
      </c>
      <c r="E1478" s="27" t="s">
        <v>6117</v>
      </c>
      <c r="F1478" s="27" t="s">
        <v>2825</v>
      </c>
      <c r="G1478" s="27" t="s">
        <v>2826</v>
      </c>
      <c r="H1478" s="28">
        <v>41365</v>
      </c>
      <c r="I1478" s="29">
        <v>1.102168</v>
      </c>
      <c r="J1478" s="28" t="s">
        <v>3241</v>
      </c>
    </row>
    <row r="1479" spans="1:10" x14ac:dyDescent="0.3">
      <c r="A1479" s="26">
        <v>2013</v>
      </c>
      <c r="B1479" s="27" t="s">
        <v>3049</v>
      </c>
      <c r="C1479" s="27" t="s">
        <v>3050</v>
      </c>
      <c r="D1479" s="27" t="s">
        <v>3049</v>
      </c>
      <c r="E1479" s="27" t="s">
        <v>6117</v>
      </c>
      <c r="F1479" s="27" t="s">
        <v>2825</v>
      </c>
      <c r="G1479" s="27" t="s">
        <v>2850</v>
      </c>
      <c r="H1479" s="28">
        <v>41365</v>
      </c>
      <c r="I1479" s="29">
        <v>1.1207179999999997</v>
      </c>
      <c r="J1479" s="28" t="s">
        <v>3241</v>
      </c>
    </row>
    <row r="1480" spans="1:10" x14ac:dyDescent="0.3">
      <c r="A1480" s="26">
        <v>2013</v>
      </c>
      <c r="B1480" s="27" t="s">
        <v>3051</v>
      </c>
      <c r="C1480" s="27" t="s">
        <v>3051</v>
      </c>
      <c r="D1480" s="27" t="s">
        <v>3051</v>
      </c>
      <c r="E1480" s="27" t="s">
        <v>6118</v>
      </c>
      <c r="F1480" s="27" t="s">
        <v>3051</v>
      </c>
      <c r="G1480" s="27" t="s">
        <v>3051</v>
      </c>
      <c r="H1480" s="28">
        <v>41365</v>
      </c>
      <c r="I1480" s="29">
        <v>9298.3621500000008</v>
      </c>
      <c r="J1480" s="28" t="s">
        <v>3241</v>
      </c>
    </row>
    <row r="1481" spans="1:10" x14ac:dyDescent="0.3">
      <c r="A1481" s="26">
        <v>2013</v>
      </c>
      <c r="B1481" s="27" t="s">
        <v>3052</v>
      </c>
      <c r="C1481" s="27" t="s">
        <v>3053</v>
      </c>
      <c r="D1481" s="27" t="s">
        <v>3052</v>
      </c>
      <c r="E1481" s="27" t="s">
        <v>3033</v>
      </c>
      <c r="F1481" s="27" t="s">
        <v>2807</v>
      </c>
      <c r="G1481" s="27" t="s">
        <v>2812</v>
      </c>
      <c r="H1481" s="28">
        <v>41365</v>
      </c>
      <c r="I1481" s="29">
        <v>1.95567</v>
      </c>
      <c r="J1481" s="28" t="s">
        <v>3241</v>
      </c>
    </row>
    <row r="1482" spans="1:10" x14ac:dyDescent="0.3">
      <c r="A1482" s="26">
        <v>2013</v>
      </c>
      <c r="B1482" s="27" t="s">
        <v>3162</v>
      </c>
      <c r="C1482" s="27" t="s">
        <v>3163</v>
      </c>
      <c r="D1482" s="27" t="s">
        <v>3164</v>
      </c>
      <c r="E1482" s="27" t="s">
        <v>3025</v>
      </c>
      <c r="F1482" s="27" t="s">
        <v>3087</v>
      </c>
      <c r="G1482" s="27" t="s">
        <v>2788</v>
      </c>
      <c r="H1482" s="28">
        <v>41365</v>
      </c>
      <c r="I1482" s="29">
        <v>0</v>
      </c>
      <c r="J1482" s="28" t="s">
        <v>3241</v>
      </c>
    </row>
    <row r="1483" spans="1:10" x14ac:dyDescent="0.3">
      <c r="A1483" s="26">
        <v>2013</v>
      </c>
      <c r="B1483" s="27" t="s">
        <v>3162</v>
      </c>
      <c r="C1483" s="27" t="s">
        <v>3163</v>
      </c>
      <c r="D1483" s="27" t="s">
        <v>3165</v>
      </c>
      <c r="E1483" s="27" t="s">
        <v>3025</v>
      </c>
      <c r="F1483" s="27" t="s">
        <v>3087</v>
      </c>
      <c r="G1483" s="27" t="s">
        <v>2788</v>
      </c>
      <c r="H1483" s="28">
        <v>41365</v>
      </c>
      <c r="I1483" s="29">
        <v>0</v>
      </c>
      <c r="J1483" s="28" t="s">
        <v>3241</v>
      </c>
    </row>
    <row r="1484" spans="1:10" x14ac:dyDescent="0.3">
      <c r="A1484" s="26">
        <v>2013</v>
      </c>
      <c r="B1484" s="27" t="s">
        <v>3054</v>
      </c>
      <c r="C1484" s="27" t="s">
        <v>3055</v>
      </c>
      <c r="D1484" s="27" t="s">
        <v>3054</v>
      </c>
      <c r="E1484" s="27" t="s">
        <v>6117</v>
      </c>
      <c r="F1484" s="27" t="s">
        <v>3034</v>
      </c>
      <c r="G1484" s="27" t="s">
        <v>2999</v>
      </c>
      <c r="H1484" s="28">
        <v>41365</v>
      </c>
      <c r="I1484" s="29">
        <v>0</v>
      </c>
      <c r="J1484" s="28" t="s">
        <v>3241</v>
      </c>
    </row>
    <row r="1485" spans="1:10" x14ac:dyDescent="0.3">
      <c r="A1485" s="26">
        <v>2013</v>
      </c>
      <c r="B1485" s="27" t="s">
        <v>3056</v>
      </c>
      <c r="C1485" s="27" t="s">
        <v>3057</v>
      </c>
      <c r="D1485" s="27" t="s">
        <v>3056</v>
      </c>
      <c r="E1485" s="27" t="s">
        <v>6117</v>
      </c>
      <c r="F1485" s="27" t="s">
        <v>2825</v>
      </c>
      <c r="G1485" s="27" t="s">
        <v>2826</v>
      </c>
      <c r="H1485" s="28">
        <v>41365</v>
      </c>
      <c r="I1485" s="29">
        <v>1.7925989999999998</v>
      </c>
      <c r="J1485" s="28" t="s">
        <v>3241</v>
      </c>
    </row>
    <row r="1486" spans="1:10" x14ac:dyDescent="0.3">
      <c r="A1486" s="26">
        <v>2013</v>
      </c>
      <c r="B1486" s="27" t="s">
        <v>3058</v>
      </c>
      <c r="C1486" s="27" t="s">
        <v>3059</v>
      </c>
      <c r="D1486" s="27" t="s">
        <v>3058</v>
      </c>
      <c r="E1486" s="27" t="s">
        <v>6117</v>
      </c>
      <c r="F1486" s="27" t="s">
        <v>2815</v>
      </c>
      <c r="G1486" s="27" t="s">
        <v>2816</v>
      </c>
      <c r="H1486" s="28">
        <v>41365</v>
      </c>
      <c r="I1486" s="29">
        <v>5.5149819999999998</v>
      </c>
      <c r="J1486" s="28" t="s">
        <v>3241</v>
      </c>
    </row>
    <row r="1487" spans="1:10" x14ac:dyDescent="0.3">
      <c r="A1487" s="26">
        <v>2013</v>
      </c>
      <c r="B1487" s="27" t="s">
        <v>3152</v>
      </c>
      <c r="C1487" s="27" t="s">
        <v>3153</v>
      </c>
      <c r="D1487" s="27" t="s">
        <v>3152</v>
      </c>
      <c r="E1487" s="27" t="s">
        <v>3111</v>
      </c>
      <c r="F1487" s="27" t="s">
        <v>2825</v>
      </c>
      <c r="G1487" s="27" t="s">
        <v>2850</v>
      </c>
      <c r="H1487" s="28">
        <v>41365</v>
      </c>
      <c r="I1487" s="29">
        <v>0.34158800000000006</v>
      </c>
      <c r="J1487" s="28" t="s">
        <v>3241</v>
      </c>
    </row>
    <row r="1488" spans="1:10" x14ac:dyDescent="0.3">
      <c r="A1488" s="26">
        <v>2013</v>
      </c>
      <c r="B1488" s="27" t="s">
        <v>3154</v>
      </c>
      <c r="C1488" s="27" t="s">
        <v>3155</v>
      </c>
      <c r="D1488" s="27" t="s">
        <v>3154</v>
      </c>
      <c r="E1488" s="27" t="s">
        <v>3111</v>
      </c>
      <c r="F1488" s="27" t="s">
        <v>2825</v>
      </c>
      <c r="G1488" s="27" t="s">
        <v>2850</v>
      </c>
      <c r="H1488" s="28">
        <v>41365</v>
      </c>
      <c r="I1488" s="29">
        <v>0.51162299999999994</v>
      </c>
      <c r="J1488" s="28" t="s">
        <v>3241</v>
      </c>
    </row>
    <row r="1489" spans="1:10" x14ac:dyDescent="0.3">
      <c r="A1489" s="26">
        <v>2013</v>
      </c>
      <c r="B1489" s="27" t="s">
        <v>3156</v>
      </c>
      <c r="C1489" s="27" t="s">
        <v>3157</v>
      </c>
      <c r="D1489" s="27" t="s">
        <v>3156</v>
      </c>
      <c r="E1489" s="27" t="s">
        <v>3111</v>
      </c>
      <c r="F1489" s="27" t="s">
        <v>2825</v>
      </c>
      <c r="G1489" s="27" t="s">
        <v>2850</v>
      </c>
      <c r="H1489" s="28">
        <v>41365</v>
      </c>
      <c r="I1489" s="29">
        <v>0</v>
      </c>
      <c r="J1489" s="28" t="s">
        <v>3241</v>
      </c>
    </row>
    <row r="1490" spans="1:10" x14ac:dyDescent="0.3">
      <c r="A1490" s="26">
        <v>2013</v>
      </c>
      <c r="B1490" s="27" t="s">
        <v>3060</v>
      </c>
      <c r="C1490" s="27" t="s">
        <v>3061</v>
      </c>
      <c r="D1490" s="27" t="s">
        <v>3062</v>
      </c>
      <c r="E1490" s="27" t="s">
        <v>3063</v>
      </c>
      <c r="F1490" s="27" t="s">
        <v>3034</v>
      </c>
      <c r="G1490" s="27" t="s">
        <v>2999</v>
      </c>
      <c r="H1490" s="28">
        <v>41365</v>
      </c>
      <c r="I1490" s="29">
        <v>0</v>
      </c>
      <c r="J1490" s="28" t="s">
        <v>3241</v>
      </c>
    </row>
    <row r="1491" spans="1:10" x14ac:dyDescent="0.3">
      <c r="A1491" s="26">
        <v>2013</v>
      </c>
      <c r="B1491" s="27" t="s">
        <v>3064</v>
      </c>
      <c r="C1491" s="27" t="s">
        <v>3065</v>
      </c>
      <c r="D1491" s="27" t="s">
        <v>3066</v>
      </c>
      <c r="E1491" s="27" t="s">
        <v>3025</v>
      </c>
      <c r="F1491" s="27" t="s">
        <v>2825</v>
      </c>
      <c r="G1491" s="27" t="s">
        <v>2826</v>
      </c>
      <c r="H1491" s="28">
        <v>41365</v>
      </c>
      <c r="I1491" s="29">
        <v>6.5500000000000003E-3</v>
      </c>
      <c r="J1491" s="28" t="s">
        <v>3241</v>
      </c>
    </row>
    <row r="1492" spans="1:10" x14ac:dyDescent="0.3">
      <c r="A1492" s="26">
        <v>2013</v>
      </c>
      <c r="B1492" s="27" t="s">
        <v>3064</v>
      </c>
      <c r="C1492" s="27" t="s">
        <v>3065</v>
      </c>
      <c r="D1492" s="27" t="s">
        <v>3067</v>
      </c>
      <c r="E1492" s="27" t="s">
        <v>3025</v>
      </c>
      <c r="F1492" s="27" t="s">
        <v>2825</v>
      </c>
      <c r="G1492" s="27" t="s">
        <v>2826</v>
      </c>
      <c r="H1492" s="28">
        <v>41365</v>
      </c>
      <c r="I1492" s="29">
        <v>6.7799999999999996E-3</v>
      </c>
      <c r="J1492" s="28" t="s">
        <v>3241</v>
      </c>
    </row>
    <row r="1493" spans="1:10" x14ac:dyDescent="0.3">
      <c r="A1493" s="26">
        <v>2013</v>
      </c>
      <c r="B1493" s="27" t="s">
        <v>3068</v>
      </c>
      <c r="C1493" s="27" t="s">
        <v>3069</v>
      </c>
      <c r="D1493" s="27" t="s">
        <v>3068</v>
      </c>
      <c r="E1493" s="27" t="s">
        <v>6117</v>
      </c>
      <c r="F1493" s="27" t="s">
        <v>3034</v>
      </c>
      <c r="G1493" s="27" t="s">
        <v>2923</v>
      </c>
      <c r="H1493" s="28">
        <v>41365</v>
      </c>
      <c r="I1493" s="29">
        <v>4.2165809999999988</v>
      </c>
      <c r="J1493" s="28" t="s">
        <v>3241</v>
      </c>
    </row>
    <row r="1494" spans="1:10" x14ac:dyDescent="0.3">
      <c r="A1494" s="26">
        <v>2013</v>
      </c>
      <c r="B1494" s="27" t="s">
        <v>3070</v>
      </c>
      <c r="C1494" s="27" t="s">
        <v>3071</v>
      </c>
      <c r="D1494" s="27" t="s">
        <v>3070</v>
      </c>
      <c r="E1494" s="27" t="s">
        <v>6117</v>
      </c>
      <c r="F1494" s="27" t="s">
        <v>2815</v>
      </c>
      <c r="G1494" s="27" t="s">
        <v>2816</v>
      </c>
      <c r="H1494" s="28">
        <v>41365</v>
      </c>
      <c r="I1494" s="29">
        <v>0</v>
      </c>
      <c r="J1494" s="28" t="s">
        <v>3241</v>
      </c>
    </row>
    <row r="1495" spans="1:10" x14ac:dyDescent="0.3">
      <c r="A1495" s="26">
        <v>2013</v>
      </c>
      <c r="B1495" s="27" t="s">
        <v>3072</v>
      </c>
      <c r="C1495" s="27" t="s">
        <v>3073</v>
      </c>
      <c r="D1495" s="27" t="s">
        <v>3072</v>
      </c>
      <c r="E1495" s="27" t="s">
        <v>6117</v>
      </c>
      <c r="F1495" s="27" t="s">
        <v>3034</v>
      </c>
      <c r="G1495" s="27" t="s">
        <v>3074</v>
      </c>
      <c r="H1495" s="28">
        <v>41365</v>
      </c>
      <c r="I1495" s="29">
        <v>0.84556000000000009</v>
      </c>
      <c r="J1495" s="28" t="s">
        <v>3241</v>
      </c>
    </row>
    <row r="1496" spans="1:10" x14ac:dyDescent="0.3">
      <c r="A1496" s="26">
        <v>2013</v>
      </c>
      <c r="B1496" s="27" t="s">
        <v>3075</v>
      </c>
      <c r="C1496" s="27" t="s">
        <v>3076</v>
      </c>
      <c r="D1496" s="27" t="s">
        <v>3075</v>
      </c>
      <c r="E1496" s="27" t="s">
        <v>6117</v>
      </c>
      <c r="F1496" s="27" t="s">
        <v>2815</v>
      </c>
      <c r="G1496" s="27" t="s">
        <v>2816</v>
      </c>
      <c r="H1496" s="28">
        <v>41365</v>
      </c>
      <c r="I1496" s="29">
        <v>3.0583050000000003</v>
      </c>
      <c r="J1496" s="28" t="s">
        <v>3241</v>
      </c>
    </row>
    <row r="1497" spans="1:10" x14ac:dyDescent="0.3">
      <c r="A1497" s="26">
        <v>2013</v>
      </c>
      <c r="B1497" s="27" t="s">
        <v>3077</v>
      </c>
      <c r="C1497" s="27" t="s">
        <v>3078</v>
      </c>
      <c r="D1497" s="27" t="s">
        <v>3077</v>
      </c>
      <c r="E1497" s="27" t="s">
        <v>3033</v>
      </c>
      <c r="F1497" s="27" t="s">
        <v>2788</v>
      </c>
      <c r="G1497" s="27" t="s">
        <v>2788</v>
      </c>
      <c r="H1497" s="28">
        <v>41365</v>
      </c>
      <c r="I1497" s="29">
        <v>2.3817000000000005E-2</v>
      </c>
      <c r="J1497" s="28" t="s">
        <v>3241</v>
      </c>
    </row>
    <row r="1498" spans="1:10" x14ac:dyDescent="0.3">
      <c r="A1498" s="26">
        <v>2013</v>
      </c>
      <c r="B1498" s="27" t="s">
        <v>3079</v>
      </c>
      <c r="C1498" s="27" t="s">
        <v>3080</v>
      </c>
      <c r="D1498" s="27" t="s">
        <v>3081</v>
      </c>
      <c r="E1498" s="27" t="s">
        <v>3063</v>
      </c>
      <c r="F1498" s="27" t="s">
        <v>2788</v>
      </c>
      <c r="G1498" s="27" t="s">
        <v>2788</v>
      </c>
      <c r="H1498" s="28">
        <v>41365</v>
      </c>
      <c r="I1498" s="29">
        <v>2.0049999999999998E-3</v>
      </c>
      <c r="J1498" s="28" t="s">
        <v>3241</v>
      </c>
    </row>
    <row r="1499" spans="1:10" x14ac:dyDescent="0.3">
      <c r="A1499" s="26">
        <v>2013</v>
      </c>
      <c r="B1499" s="27" t="s">
        <v>3082</v>
      </c>
      <c r="C1499" s="27" t="s">
        <v>3083</v>
      </c>
      <c r="D1499" s="27" t="s">
        <v>3082</v>
      </c>
      <c r="E1499" s="27" t="s">
        <v>6117</v>
      </c>
      <c r="F1499" s="27" t="s">
        <v>2825</v>
      </c>
      <c r="G1499" s="27" t="s">
        <v>2826</v>
      </c>
      <c r="H1499" s="28">
        <v>41365</v>
      </c>
      <c r="I1499" s="29">
        <v>3.3804659999999997</v>
      </c>
      <c r="J1499" s="28" t="s">
        <v>3241</v>
      </c>
    </row>
    <row r="1500" spans="1:10" x14ac:dyDescent="0.3">
      <c r="A1500" s="26">
        <v>2013</v>
      </c>
      <c r="B1500" s="27" t="s">
        <v>3084</v>
      </c>
      <c r="C1500" s="27" t="s">
        <v>3085</v>
      </c>
      <c r="D1500" s="27" t="s">
        <v>3086</v>
      </c>
      <c r="E1500" s="27" t="s">
        <v>3025</v>
      </c>
      <c r="F1500" s="27" t="s">
        <v>3087</v>
      </c>
      <c r="G1500" s="27" t="s">
        <v>2788</v>
      </c>
      <c r="H1500" s="28">
        <v>41365</v>
      </c>
      <c r="I1500" s="29">
        <v>0</v>
      </c>
      <c r="J1500" s="28" t="s">
        <v>3241</v>
      </c>
    </row>
    <row r="1501" spans="1:10" x14ac:dyDescent="0.3">
      <c r="A1501" s="26">
        <v>2013</v>
      </c>
      <c r="B1501" s="27" t="s">
        <v>3084</v>
      </c>
      <c r="C1501" s="27" t="s">
        <v>3085</v>
      </c>
      <c r="D1501" s="27" t="s">
        <v>3088</v>
      </c>
      <c r="E1501" s="27" t="s">
        <v>3025</v>
      </c>
      <c r="F1501" s="27" t="s">
        <v>3087</v>
      </c>
      <c r="G1501" s="27" t="s">
        <v>2788</v>
      </c>
      <c r="H1501" s="28">
        <v>41365</v>
      </c>
      <c r="I1501" s="29">
        <v>0</v>
      </c>
      <c r="J1501" s="28" t="s">
        <v>3241</v>
      </c>
    </row>
    <row r="1502" spans="1:10" x14ac:dyDescent="0.3">
      <c r="A1502" s="26">
        <v>2013</v>
      </c>
      <c r="B1502" s="27" t="s">
        <v>3089</v>
      </c>
      <c r="C1502" s="27" t="s">
        <v>3090</v>
      </c>
      <c r="D1502" s="27" t="s">
        <v>3089</v>
      </c>
      <c r="E1502" s="27" t="s">
        <v>6117</v>
      </c>
      <c r="F1502" s="27" t="s">
        <v>2815</v>
      </c>
      <c r="G1502" s="27" t="s">
        <v>2816</v>
      </c>
      <c r="H1502" s="28">
        <v>41365</v>
      </c>
      <c r="I1502" s="29">
        <v>4.0830370000000009</v>
      </c>
      <c r="J1502" s="28" t="s">
        <v>3241</v>
      </c>
    </row>
    <row r="1503" spans="1:10" x14ac:dyDescent="0.3">
      <c r="A1503" s="26">
        <v>2013</v>
      </c>
      <c r="B1503" s="27" t="s">
        <v>3136</v>
      </c>
      <c r="C1503" s="27" t="s">
        <v>3137</v>
      </c>
      <c r="D1503" s="27" t="s">
        <v>3138</v>
      </c>
      <c r="E1503" s="27" t="s">
        <v>3025</v>
      </c>
      <c r="F1503" s="27" t="s">
        <v>3087</v>
      </c>
      <c r="G1503" s="27" t="s">
        <v>2788</v>
      </c>
      <c r="H1503" s="28">
        <v>41365</v>
      </c>
      <c r="I1503" s="29">
        <v>0</v>
      </c>
      <c r="J1503" s="28" t="s">
        <v>3241</v>
      </c>
    </row>
    <row r="1504" spans="1:10" x14ac:dyDescent="0.3">
      <c r="A1504" s="26">
        <v>2013</v>
      </c>
      <c r="B1504" s="27" t="s">
        <v>3136</v>
      </c>
      <c r="C1504" s="27" t="s">
        <v>3137</v>
      </c>
      <c r="D1504" s="27" t="s">
        <v>3139</v>
      </c>
      <c r="E1504" s="27" t="s">
        <v>3025</v>
      </c>
      <c r="F1504" s="27" t="s">
        <v>3087</v>
      </c>
      <c r="G1504" s="27" t="s">
        <v>2788</v>
      </c>
      <c r="H1504" s="28">
        <v>41365</v>
      </c>
      <c r="I1504" s="29">
        <v>0</v>
      </c>
      <c r="J1504" s="28" t="s">
        <v>3241</v>
      </c>
    </row>
    <row r="1505" spans="1:10" x14ac:dyDescent="0.3">
      <c r="A1505" s="26">
        <v>2013</v>
      </c>
      <c r="B1505" s="27" t="s">
        <v>3091</v>
      </c>
      <c r="C1505" s="27" t="s">
        <v>3092</v>
      </c>
      <c r="D1505" s="27" t="s">
        <v>3093</v>
      </c>
      <c r="E1505" s="27" t="s">
        <v>3063</v>
      </c>
      <c r="F1505" s="27" t="s">
        <v>3094</v>
      </c>
      <c r="G1505" s="27" t="s">
        <v>2965</v>
      </c>
      <c r="H1505" s="28">
        <v>41365</v>
      </c>
      <c r="I1505" s="29">
        <v>6.7161350000000004</v>
      </c>
      <c r="J1505" s="28" t="s">
        <v>3241</v>
      </c>
    </row>
    <row r="1506" spans="1:10" x14ac:dyDescent="0.3">
      <c r="A1506" s="26">
        <v>2013</v>
      </c>
      <c r="B1506" s="27" t="s">
        <v>3095</v>
      </c>
      <c r="C1506" s="27" t="s">
        <v>3096</v>
      </c>
      <c r="D1506" s="27" t="s">
        <v>3095</v>
      </c>
      <c r="E1506" s="27" t="s">
        <v>6117</v>
      </c>
      <c r="F1506" s="27" t="s">
        <v>3034</v>
      </c>
      <c r="G1506" s="27" t="s">
        <v>2999</v>
      </c>
      <c r="H1506" s="28">
        <v>41365</v>
      </c>
      <c r="I1506" s="29">
        <v>5.7491670000000008</v>
      </c>
      <c r="J1506" s="28" t="s">
        <v>3241</v>
      </c>
    </row>
    <row r="1507" spans="1:10" x14ac:dyDescent="0.3">
      <c r="A1507" s="26">
        <v>2013</v>
      </c>
      <c r="B1507" s="27" t="s">
        <v>3097</v>
      </c>
      <c r="C1507" s="27" t="s">
        <v>3098</v>
      </c>
      <c r="D1507" s="27" t="s">
        <v>3097</v>
      </c>
      <c r="E1507" s="27" t="s">
        <v>6117</v>
      </c>
      <c r="F1507" s="27" t="s">
        <v>2825</v>
      </c>
      <c r="G1507" s="27" t="s">
        <v>2850</v>
      </c>
      <c r="H1507" s="28">
        <v>41365</v>
      </c>
      <c r="I1507" s="29">
        <v>5.031081000000011</v>
      </c>
      <c r="J1507" s="28" t="s">
        <v>3241</v>
      </c>
    </row>
    <row r="1508" spans="1:10" x14ac:dyDescent="0.3">
      <c r="A1508" s="26">
        <v>2013</v>
      </c>
      <c r="B1508" s="27" t="s">
        <v>3132</v>
      </c>
      <c r="C1508" s="27" t="s">
        <v>3133</v>
      </c>
      <c r="D1508" s="27" t="s">
        <v>3132</v>
      </c>
      <c r="E1508" s="27" t="s">
        <v>3033</v>
      </c>
      <c r="F1508" s="27" t="s">
        <v>2807</v>
      </c>
      <c r="G1508" s="27" t="s">
        <v>2812</v>
      </c>
      <c r="H1508" s="28">
        <v>41365</v>
      </c>
      <c r="I1508" s="29">
        <v>10.308327999999999</v>
      </c>
      <c r="J1508" s="28" t="s">
        <v>3241</v>
      </c>
    </row>
    <row r="1509" spans="1:10" x14ac:dyDescent="0.3">
      <c r="A1509" s="26">
        <v>2013</v>
      </c>
      <c r="B1509" s="27" t="s">
        <v>3134</v>
      </c>
      <c r="C1509" s="27" t="s">
        <v>3135</v>
      </c>
      <c r="D1509" s="27" t="s">
        <v>3134</v>
      </c>
      <c r="E1509" s="27" t="s">
        <v>3033</v>
      </c>
      <c r="F1509" s="27" t="s">
        <v>2807</v>
      </c>
      <c r="G1509" s="27" t="s">
        <v>2812</v>
      </c>
      <c r="H1509" s="28">
        <v>41365</v>
      </c>
      <c r="I1509" s="29">
        <v>6.5043210000000018</v>
      </c>
      <c r="J1509" s="28" t="s">
        <v>3241</v>
      </c>
    </row>
    <row r="1510" spans="1:10" x14ac:dyDescent="0.3">
      <c r="A1510" s="26">
        <v>2013</v>
      </c>
      <c r="B1510" s="27" t="s">
        <v>3099</v>
      </c>
      <c r="C1510" s="27" t="s">
        <v>3100</v>
      </c>
      <c r="D1510" s="27" t="s">
        <v>3099</v>
      </c>
      <c r="E1510" s="27" t="s">
        <v>6117</v>
      </c>
      <c r="F1510" s="27" t="s">
        <v>2815</v>
      </c>
      <c r="G1510" s="27" t="s">
        <v>2816</v>
      </c>
      <c r="H1510" s="28">
        <v>41365</v>
      </c>
      <c r="I1510" s="29">
        <v>7.0103699999999973</v>
      </c>
      <c r="J1510" s="28" t="s">
        <v>3241</v>
      </c>
    </row>
    <row r="1511" spans="1:10" x14ac:dyDescent="0.3">
      <c r="A1511" s="26">
        <v>2013</v>
      </c>
      <c r="B1511" s="27" t="s">
        <v>3101</v>
      </c>
      <c r="C1511" s="27" t="s">
        <v>3102</v>
      </c>
      <c r="D1511" s="27" t="s">
        <v>3101</v>
      </c>
      <c r="E1511" s="27" t="s">
        <v>6117</v>
      </c>
      <c r="F1511" s="27" t="s">
        <v>3034</v>
      </c>
      <c r="G1511" s="27" t="s">
        <v>3074</v>
      </c>
      <c r="H1511" s="28">
        <v>41365</v>
      </c>
      <c r="I1511" s="29">
        <v>8.0684709999999988</v>
      </c>
      <c r="J1511" s="28" t="s">
        <v>3241</v>
      </c>
    </row>
    <row r="1512" spans="1:10" x14ac:dyDescent="0.3">
      <c r="A1512" s="26">
        <v>2013</v>
      </c>
      <c r="B1512" s="27" t="s">
        <v>3148</v>
      </c>
      <c r="C1512" s="27" t="s">
        <v>3149</v>
      </c>
      <c r="D1512" s="27" t="s">
        <v>3148</v>
      </c>
      <c r="E1512" s="27" t="s">
        <v>6117</v>
      </c>
      <c r="F1512" s="27" t="s">
        <v>3145</v>
      </c>
      <c r="G1512" s="27" t="s">
        <v>2803</v>
      </c>
      <c r="H1512" s="28">
        <v>41365</v>
      </c>
      <c r="I1512" s="29">
        <v>2.4470290000000001</v>
      </c>
      <c r="J1512" s="28" t="s">
        <v>3241</v>
      </c>
    </row>
    <row r="1513" spans="1:10" x14ac:dyDescent="0.3">
      <c r="A1513" s="26">
        <v>2013</v>
      </c>
      <c r="B1513" s="27" t="s">
        <v>3103</v>
      </c>
      <c r="C1513" s="27" t="s">
        <v>3104</v>
      </c>
      <c r="D1513" s="27" t="s">
        <v>3103</v>
      </c>
      <c r="E1513" s="27" t="s">
        <v>6117</v>
      </c>
      <c r="F1513" s="27" t="s">
        <v>3034</v>
      </c>
      <c r="G1513" s="27" t="s">
        <v>2923</v>
      </c>
      <c r="H1513" s="28">
        <v>41365</v>
      </c>
      <c r="I1513" s="29">
        <v>2.7801780000000003</v>
      </c>
      <c r="J1513" s="28" t="s">
        <v>3241</v>
      </c>
    </row>
    <row r="1514" spans="1:10" x14ac:dyDescent="0.3">
      <c r="A1514" s="26">
        <v>2013</v>
      </c>
      <c r="B1514" s="27" t="s">
        <v>3150</v>
      </c>
      <c r="C1514" s="27" t="s">
        <v>3151</v>
      </c>
      <c r="D1514" s="27" t="s">
        <v>3150</v>
      </c>
      <c r="E1514" s="27" t="s">
        <v>6117</v>
      </c>
      <c r="F1514" s="27" t="s">
        <v>3142</v>
      </c>
      <c r="G1514" s="27" t="s">
        <v>2850</v>
      </c>
      <c r="H1514" s="28">
        <v>41365</v>
      </c>
      <c r="I1514" s="29">
        <v>0.147031</v>
      </c>
      <c r="J1514" s="28" t="s">
        <v>3241</v>
      </c>
    </row>
    <row r="1515" spans="1:10" x14ac:dyDescent="0.3">
      <c r="A1515" s="26">
        <v>2013</v>
      </c>
      <c r="B1515" s="27" t="s">
        <v>3105</v>
      </c>
      <c r="C1515" s="27" t="s">
        <v>3106</v>
      </c>
      <c r="D1515" s="27" t="s">
        <v>3105</v>
      </c>
      <c r="E1515" s="27" t="s">
        <v>6117</v>
      </c>
      <c r="F1515" s="27" t="s">
        <v>2798</v>
      </c>
      <c r="G1515" s="27" t="s">
        <v>2803</v>
      </c>
      <c r="H1515" s="28">
        <v>41365</v>
      </c>
      <c r="I1515" s="29">
        <v>1.9484380000000001</v>
      </c>
      <c r="J1515" s="28" t="s">
        <v>3241</v>
      </c>
    </row>
    <row r="1516" spans="1:10" x14ac:dyDescent="0.3">
      <c r="A1516" s="26">
        <v>2013</v>
      </c>
      <c r="B1516" s="27" t="s">
        <v>3123</v>
      </c>
      <c r="C1516" s="27" t="s">
        <v>3124</v>
      </c>
      <c r="D1516" s="27" t="s">
        <v>3166</v>
      </c>
      <c r="E1516" s="27" t="s">
        <v>3025</v>
      </c>
      <c r="F1516" s="27" t="s">
        <v>2825</v>
      </c>
      <c r="G1516" s="27" t="s">
        <v>2850</v>
      </c>
      <c r="H1516" s="28">
        <v>41365</v>
      </c>
      <c r="I1516" s="29">
        <v>0</v>
      </c>
      <c r="J1516" s="28" t="s">
        <v>3241</v>
      </c>
    </row>
    <row r="1517" spans="1:10" x14ac:dyDescent="0.3">
      <c r="A1517" s="26">
        <v>2013</v>
      </c>
      <c r="B1517" s="27" t="s">
        <v>3123</v>
      </c>
      <c r="C1517" s="27" t="s">
        <v>3124</v>
      </c>
      <c r="D1517" s="27" t="s">
        <v>3125</v>
      </c>
      <c r="E1517" s="27" t="s">
        <v>3025</v>
      </c>
      <c r="F1517" s="27" t="s">
        <v>2825</v>
      </c>
      <c r="G1517" s="27" t="s">
        <v>2850</v>
      </c>
      <c r="H1517" s="28">
        <v>41365</v>
      </c>
      <c r="I1517" s="29">
        <v>0</v>
      </c>
      <c r="J1517" s="28" t="s">
        <v>3241</v>
      </c>
    </row>
    <row r="1518" spans="1:10" x14ac:dyDescent="0.3">
      <c r="A1518" s="26">
        <v>2013</v>
      </c>
      <c r="B1518" s="27" t="s">
        <v>3123</v>
      </c>
      <c r="C1518" s="27" t="s">
        <v>3124</v>
      </c>
      <c r="D1518" s="27" t="s">
        <v>3170</v>
      </c>
      <c r="E1518" s="27" t="s">
        <v>3025</v>
      </c>
      <c r="F1518" s="27" t="s">
        <v>2825</v>
      </c>
      <c r="G1518" s="27" t="s">
        <v>2850</v>
      </c>
      <c r="H1518" s="28">
        <v>41365</v>
      </c>
      <c r="I1518" s="29">
        <v>0</v>
      </c>
      <c r="J1518" s="28" t="s">
        <v>3241</v>
      </c>
    </row>
    <row r="1519" spans="1:10" x14ac:dyDescent="0.3">
      <c r="A1519" s="26">
        <v>2013</v>
      </c>
      <c r="B1519" s="27" t="s">
        <v>3107</v>
      </c>
      <c r="C1519" s="27" t="s">
        <v>3108</v>
      </c>
      <c r="D1519" s="27" t="s">
        <v>3108</v>
      </c>
      <c r="E1519" s="27" t="s">
        <v>6117</v>
      </c>
      <c r="F1519" s="27" t="s">
        <v>3026</v>
      </c>
      <c r="G1519" s="27" t="s">
        <v>2936</v>
      </c>
      <c r="H1519" s="28">
        <v>41365</v>
      </c>
      <c r="I1519" s="29">
        <v>0</v>
      </c>
      <c r="J1519" s="28" t="s">
        <v>3241</v>
      </c>
    </row>
    <row r="1520" spans="1:10" x14ac:dyDescent="0.3">
      <c r="A1520" s="26">
        <v>2013</v>
      </c>
      <c r="B1520" s="27" t="s">
        <v>3140</v>
      </c>
      <c r="C1520" s="27" t="s">
        <v>3141</v>
      </c>
      <c r="D1520" s="27" t="s">
        <v>3140</v>
      </c>
      <c r="E1520" s="27" t="s">
        <v>6117</v>
      </c>
      <c r="F1520" s="27" t="s">
        <v>3142</v>
      </c>
      <c r="G1520" s="27" t="s">
        <v>2850</v>
      </c>
      <c r="H1520" s="28">
        <v>41365</v>
      </c>
      <c r="I1520" s="29">
        <v>1.6281E-2</v>
      </c>
      <c r="J1520" s="28" t="s">
        <v>3241</v>
      </c>
    </row>
    <row r="1521" spans="1:10" x14ac:dyDescent="0.3">
      <c r="A1521" s="26">
        <v>2013</v>
      </c>
      <c r="B1521" s="27" t="s">
        <v>3109</v>
      </c>
      <c r="C1521" s="27" t="s">
        <v>3110</v>
      </c>
      <c r="D1521" s="27" t="s">
        <v>3109</v>
      </c>
      <c r="E1521" s="27" t="s">
        <v>3111</v>
      </c>
      <c r="F1521" s="27" t="s">
        <v>2825</v>
      </c>
      <c r="G1521" s="27" t="s">
        <v>2850</v>
      </c>
      <c r="H1521" s="28">
        <v>41365</v>
      </c>
      <c r="I1521" s="29">
        <v>0.18256000000000003</v>
      </c>
      <c r="J1521" s="28" t="s">
        <v>3241</v>
      </c>
    </row>
    <row r="1522" spans="1:10" x14ac:dyDescent="0.3">
      <c r="A1522" s="26">
        <v>2013</v>
      </c>
      <c r="B1522" s="27" t="s">
        <v>3158</v>
      </c>
      <c r="C1522" s="27" t="s">
        <v>3159</v>
      </c>
      <c r="D1522" s="27" t="s">
        <v>3160</v>
      </c>
      <c r="E1522" s="27" t="s">
        <v>3161</v>
      </c>
      <c r="F1522" s="27" t="s">
        <v>3087</v>
      </c>
      <c r="G1522" s="27" t="s">
        <v>2788</v>
      </c>
      <c r="H1522" s="28">
        <v>41365</v>
      </c>
      <c r="I1522" s="29">
        <v>3.0869180000000003</v>
      </c>
      <c r="J1522" s="28" t="s">
        <v>3241</v>
      </c>
    </row>
    <row r="1523" spans="1:10" x14ac:dyDescent="0.3">
      <c r="A1523" s="26">
        <v>2013</v>
      </c>
      <c r="B1523" s="27" t="s">
        <v>3112</v>
      </c>
      <c r="C1523" s="27" t="s">
        <v>3113</v>
      </c>
      <c r="D1523" s="27" t="s">
        <v>3112</v>
      </c>
      <c r="E1523" s="27" t="s">
        <v>6117</v>
      </c>
      <c r="F1523" s="27" t="s">
        <v>2825</v>
      </c>
      <c r="G1523" s="27" t="s">
        <v>2826</v>
      </c>
      <c r="H1523" s="28">
        <v>41365</v>
      </c>
      <c r="I1523" s="29">
        <v>1.5965910000000001</v>
      </c>
      <c r="J1523" s="28" t="s">
        <v>3241</v>
      </c>
    </row>
    <row r="1524" spans="1:10" x14ac:dyDescent="0.3">
      <c r="A1524" s="26">
        <v>2013</v>
      </c>
      <c r="B1524" s="27" t="s">
        <v>3167</v>
      </c>
      <c r="C1524" s="27" t="s">
        <v>3168</v>
      </c>
      <c r="D1524" s="27" t="s">
        <v>3169</v>
      </c>
      <c r="E1524" s="27" t="s">
        <v>3161</v>
      </c>
      <c r="F1524" s="27" t="s">
        <v>3087</v>
      </c>
      <c r="G1524" s="27" t="s">
        <v>2788</v>
      </c>
      <c r="H1524" s="28">
        <v>41365</v>
      </c>
      <c r="I1524" s="29">
        <v>5.3010959999999994</v>
      </c>
      <c r="J1524" s="28" t="s">
        <v>3241</v>
      </c>
    </row>
    <row r="1525" spans="1:10" x14ac:dyDescent="0.3">
      <c r="A1525" s="26">
        <v>2013</v>
      </c>
      <c r="B1525" s="27" t="s">
        <v>3114</v>
      </c>
      <c r="C1525" s="27" t="s">
        <v>3115</v>
      </c>
      <c r="D1525" s="27" t="s">
        <v>3116</v>
      </c>
      <c r="E1525" s="27" t="s">
        <v>3025</v>
      </c>
      <c r="F1525" s="27" t="s">
        <v>3026</v>
      </c>
      <c r="G1525" s="27" t="s">
        <v>2788</v>
      </c>
      <c r="H1525" s="28">
        <v>41365</v>
      </c>
      <c r="I1525" s="29">
        <v>0</v>
      </c>
      <c r="J1525" s="28" t="s">
        <v>3241</v>
      </c>
    </row>
    <row r="1526" spans="1:10" x14ac:dyDescent="0.3">
      <c r="A1526" s="26">
        <v>2013</v>
      </c>
      <c r="B1526" s="27" t="s">
        <v>3117</v>
      </c>
      <c r="C1526" s="27" t="s">
        <v>3118</v>
      </c>
      <c r="D1526" s="27" t="s">
        <v>3117</v>
      </c>
      <c r="E1526" s="27" t="s">
        <v>6117</v>
      </c>
      <c r="F1526" s="27" t="s">
        <v>2815</v>
      </c>
      <c r="G1526" s="27" t="s">
        <v>2816</v>
      </c>
      <c r="H1526" s="28">
        <v>41365</v>
      </c>
      <c r="I1526" s="29">
        <v>6.6395209999999993</v>
      </c>
      <c r="J1526" s="28" t="s">
        <v>3241</v>
      </c>
    </row>
    <row r="1527" spans="1:10" x14ac:dyDescent="0.3">
      <c r="A1527" s="26">
        <v>2013</v>
      </c>
      <c r="B1527" s="27" t="s">
        <v>3129</v>
      </c>
      <c r="C1527" s="27" t="s">
        <v>3130</v>
      </c>
      <c r="D1527" s="27" t="s">
        <v>3131</v>
      </c>
      <c r="E1527" s="27" t="s">
        <v>3063</v>
      </c>
      <c r="F1527" s="27" t="s">
        <v>3034</v>
      </c>
      <c r="G1527" s="27" t="s">
        <v>2840</v>
      </c>
      <c r="H1527" s="28">
        <v>41365</v>
      </c>
      <c r="I1527" s="29">
        <v>3.1244999999999985E-2</v>
      </c>
      <c r="J1527" s="28" t="s">
        <v>3241</v>
      </c>
    </row>
    <row r="1528" spans="1:10" x14ac:dyDescent="0.3">
      <c r="A1528" s="26">
        <v>2013</v>
      </c>
      <c r="B1528" s="27" t="s">
        <v>3126</v>
      </c>
      <c r="C1528" s="27" t="s">
        <v>3127</v>
      </c>
      <c r="D1528" s="27" t="s">
        <v>3128</v>
      </c>
      <c r="E1528" s="27" t="s">
        <v>3025</v>
      </c>
      <c r="F1528" s="27" t="s">
        <v>3026</v>
      </c>
      <c r="G1528" s="27" t="s">
        <v>2936</v>
      </c>
      <c r="H1528" s="28">
        <v>41365</v>
      </c>
      <c r="I1528" s="29">
        <v>0</v>
      </c>
      <c r="J1528" s="28" t="s">
        <v>3241</v>
      </c>
    </row>
    <row r="1529" spans="1:10" x14ac:dyDescent="0.3">
      <c r="A1529" s="26">
        <v>2013</v>
      </c>
      <c r="B1529" s="27" t="s">
        <v>3119</v>
      </c>
      <c r="C1529" s="27" t="s">
        <v>3120</v>
      </c>
      <c r="D1529" s="27" t="s">
        <v>3119</v>
      </c>
      <c r="E1529" s="27" t="s">
        <v>6117</v>
      </c>
      <c r="F1529" s="27" t="s">
        <v>3034</v>
      </c>
      <c r="G1529" s="27" t="s">
        <v>2840</v>
      </c>
      <c r="H1529" s="28">
        <v>41365</v>
      </c>
      <c r="I1529" s="29">
        <v>3.1312970000000004</v>
      </c>
      <c r="J1529" s="28" t="s">
        <v>3241</v>
      </c>
    </row>
    <row r="1530" spans="1:10" x14ac:dyDescent="0.3">
      <c r="A1530" s="26">
        <v>2013</v>
      </c>
      <c r="B1530" s="27" t="s">
        <v>3121</v>
      </c>
      <c r="C1530" s="27" t="s">
        <v>3122</v>
      </c>
      <c r="D1530" s="27" t="s">
        <v>3121</v>
      </c>
      <c r="E1530" s="27" t="s">
        <v>6117</v>
      </c>
      <c r="F1530" s="27" t="s">
        <v>2825</v>
      </c>
      <c r="G1530" s="27" t="s">
        <v>2850</v>
      </c>
      <c r="H1530" s="28">
        <v>41365</v>
      </c>
      <c r="I1530" s="29">
        <v>9.7598779999999898</v>
      </c>
      <c r="J1530" s="28" t="s">
        <v>3241</v>
      </c>
    </row>
    <row r="1531" spans="1:10" x14ac:dyDescent="0.3">
      <c r="A1531" s="26">
        <v>2013</v>
      </c>
      <c r="B1531" s="27" t="s">
        <v>3022</v>
      </c>
      <c r="C1531" s="27" t="s">
        <v>3023</v>
      </c>
      <c r="D1531" s="27" t="s">
        <v>3024</v>
      </c>
      <c r="E1531" s="27" t="s">
        <v>3025</v>
      </c>
      <c r="F1531" s="27" t="s">
        <v>3026</v>
      </c>
      <c r="G1531" s="27" t="s">
        <v>2788</v>
      </c>
      <c r="H1531" s="28">
        <v>41395</v>
      </c>
      <c r="I1531" s="29">
        <v>0</v>
      </c>
      <c r="J1531" s="28" t="s">
        <v>3241</v>
      </c>
    </row>
    <row r="1532" spans="1:10" x14ac:dyDescent="0.3">
      <c r="A1532" s="26">
        <v>2013</v>
      </c>
      <c r="B1532" s="27" t="s">
        <v>3022</v>
      </c>
      <c r="C1532" s="27" t="s">
        <v>3023</v>
      </c>
      <c r="D1532" s="27" t="s">
        <v>3027</v>
      </c>
      <c r="E1532" s="27" t="s">
        <v>3025</v>
      </c>
      <c r="F1532" s="27" t="s">
        <v>3026</v>
      </c>
      <c r="G1532" s="27" t="s">
        <v>2788</v>
      </c>
      <c r="H1532" s="28">
        <v>41395</v>
      </c>
      <c r="I1532" s="29">
        <v>0</v>
      </c>
      <c r="J1532" s="28" t="s">
        <v>3241</v>
      </c>
    </row>
    <row r="1533" spans="1:10" x14ac:dyDescent="0.3">
      <c r="A1533" s="26">
        <v>2013</v>
      </c>
      <c r="B1533" s="27" t="s">
        <v>3028</v>
      </c>
      <c r="C1533" s="27" t="s">
        <v>3029</v>
      </c>
      <c r="D1533" s="27" t="s">
        <v>3028</v>
      </c>
      <c r="E1533" s="27" t="s">
        <v>6117</v>
      </c>
      <c r="F1533" s="27" t="s">
        <v>3030</v>
      </c>
      <c r="G1533" s="27" t="s">
        <v>2812</v>
      </c>
      <c r="H1533" s="28">
        <v>41395</v>
      </c>
      <c r="I1533" s="29">
        <v>5.8526259999999999</v>
      </c>
      <c r="J1533" s="28" t="s">
        <v>3241</v>
      </c>
    </row>
    <row r="1534" spans="1:10" x14ac:dyDescent="0.3">
      <c r="A1534" s="26">
        <v>2013</v>
      </c>
      <c r="B1534" s="27" t="s">
        <v>3031</v>
      </c>
      <c r="C1534" s="27" t="s">
        <v>3032</v>
      </c>
      <c r="D1534" s="27" t="s">
        <v>3031</v>
      </c>
      <c r="E1534" s="27" t="s">
        <v>3033</v>
      </c>
      <c r="F1534" s="27" t="s">
        <v>3034</v>
      </c>
      <c r="G1534" s="27" t="s">
        <v>2821</v>
      </c>
      <c r="H1534" s="28">
        <v>41395</v>
      </c>
      <c r="I1534" s="29">
        <v>2.7371440000000002</v>
      </c>
      <c r="J1534" s="28" t="s">
        <v>3241</v>
      </c>
    </row>
    <row r="1535" spans="1:10" x14ac:dyDescent="0.3">
      <c r="A1535" s="26">
        <v>2013</v>
      </c>
      <c r="B1535" s="27" t="s">
        <v>3035</v>
      </c>
      <c r="C1535" s="27" t="s">
        <v>3036</v>
      </c>
      <c r="D1535" s="27" t="s">
        <v>3035</v>
      </c>
      <c r="E1535" s="27" t="s">
        <v>6117</v>
      </c>
      <c r="F1535" s="27" t="s">
        <v>2825</v>
      </c>
      <c r="G1535" s="27" t="s">
        <v>2826</v>
      </c>
      <c r="H1535" s="28">
        <v>41395</v>
      </c>
      <c r="I1535" s="29">
        <v>0</v>
      </c>
      <c r="J1535" s="28" t="s">
        <v>3241</v>
      </c>
    </row>
    <row r="1536" spans="1:10" x14ac:dyDescent="0.3">
      <c r="A1536" s="26">
        <v>2013</v>
      </c>
      <c r="B1536" s="27" t="s">
        <v>3037</v>
      </c>
      <c r="C1536" s="27" t="s">
        <v>3038</v>
      </c>
      <c r="D1536" s="27" t="s">
        <v>3037</v>
      </c>
      <c r="E1536" s="27" t="s">
        <v>6117</v>
      </c>
      <c r="F1536" s="27" t="s">
        <v>3034</v>
      </c>
      <c r="G1536" s="27" t="s">
        <v>2999</v>
      </c>
      <c r="H1536" s="28">
        <v>41395</v>
      </c>
      <c r="I1536" s="29">
        <v>0.17483299999999999</v>
      </c>
      <c r="J1536" s="28" t="s">
        <v>3241</v>
      </c>
    </row>
    <row r="1537" spans="1:10" x14ac:dyDescent="0.3">
      <c r="A1537" s="26">
        <v>2013</v>
      </c>
      <c r="B1537" s="27" t="s">
        <v>3039</v>
      </c>
      <c r="C1537" s="27" t="s">
        <v>3040</v>
      </c>
      <c r="D1537" s="27" t="s">
        <v>3039</v>
      </c>
      <c r="E1537" s="27" t="s">
        <v>6117</v>
      </c>
      <c r="F1537" s="27" t="s">
        <v>2815</v>
      </c>
      <c r="G1537" s="27" t="s">
        <v>2816</v>
      </c>
      <c r="H1537" s="28">
        <v>41395</v>
      </c>
      <c r="I1537" s="29">
        <v>0.63051200000000007</v>
      </c>
      <c r="J1537" s="28" t="s">
        <v>3241</v>
      </c>
    </row>
    <row r="1538" spans="1:10" x14ac:dyDescent="0.3">
      <c r="A1538" s="26">
        <v>2013</v>
      </c>
      <c r="B1538" s="27" t="s">
        <v>3041</v>
      </c>
      <c r="C1538" s="27" t="s">
        <v>3042</v>
      </c>
      <c r="D1538" s="27" t="s">
        <v>3041</v>
      </c>
      <c r="E1538" s="27" t="s">
        <v>6117</v>
      </c>
      <c r="F1538" s="27" t="s">
        <v>2825</v>
      </c>
      <c r="G1538" s="27" t="s">
        <v>2826</v>
      </c>
      <c r="H1538" s="28">
        <v>41395</v>
      </c>
      <c r="I1538" s="29">
        <v>1.835145</v>
      </c>
      <c r="J1538" s="28" t="s">
        <v>3241</v>
      </c>
    </row>
    <row r="1539" spans="1:10" x14ac:dyDescent="0.3">
      <c r="A1539" s="26">
        <v>2013</v>
      </c>
      <c r="B1539" s="27" t="s">
        <v>3043</v>
      </c>
      <c r="C1539" s="27" t="s">
        <v>3044</v>
      </c>
      <c r="D1539" s="27" t="s">
        <v>3043</v>
      </c>
      <c r="E1539" s="27" t="s">
        <v>6117</v>
      </c>
      <c r="F1539" s="27" t="s">
        <v>2815</v>
      </c>
      <c r="G1539" s="27" t="s">
        <v>2816</v>
      </c>
      <c r="H1539" s="28">
        <v>41395</v>
      </c>
      <c r="I1539" s="29">
        <v>5.1973410000000007</v>
      </c>
      <c r="J1539" s="28" t="s">
        <v>3241</v>
      </c>
    </row>
    <row r="1540" spans="1:10" x14ac:dyDescent="0.3">
      <c r="A1540" s="26">
        <v>2013</v>
      </c>
      <c r="B1540" s="27" t="s">
        <v>3045</v>
      </c>
      <c r="C1540" s="27" t="s">
        <v>3046</v>
      </c>
      <c r="D1540" s="27" t="s">
        <v>3045</v>
      </c>
      <c r="E1540" s="27" t="s">
        <v>6117</v>
      </c>
      <c r="F1540" s="27" t="s">
        <v>2815</v>
      </c>
      <c r="G1540" s="27" t="s">
        <v>2816</v>
      </c>
      <c r="H1540" s="28">
        <v>41395</v>
      </c>
      <c r="I1540" s="29">
        <v>6.4060000000000006E-2</v>
      </c>
      <c r="J1540" s="28" t="s">
        <v>3241</v>
      </c>
    </row>
    <row r="1541" spans="1:10" x14ac:dyDescent="0.3">
      <c r="A1541" s="26">
        <v>2013</v>
      </c>
      <c r="B1541" s="27" t="s">
        <v>3143</v>
      </c>
      <c r="C1541" s="27" t="s">
        <v>3144</v>
      </c>
      <c r="D1541" s="27" t="s">
        <v>3143</v>
      </c>
      <c r="E1541" s="27" t="s">
        <v>6117</v>
      </c>
      <c r="F1541" s="27" t="s">
        <v>3145</v>
      </c>
      <c r="G1541" s="27" t="s">
        <v>2803</v>
      </c>
      <c r="H1541" s="28">
        <v>41395</v>
      </c>
      <c r="I1541" s="29">
        <v>1.6970619999999998</v>
      </c>
      <c r="J1541" s="28" t="s">
        <v>3241</v>
      </c>
    </row>
    <row r="1542" spans="1:10" x14ac:dyDescent="0.3">
      <c r="A1542" s="26">
        <v>2013</v>
      </c>
      <c r="B1542" s="27" t="s">
        <v>3171</v>
      </c>
      <c r="C1542" s="27" t="s">
        <v>3172</v>
      </c>
      <c r="D1542" s="27" t="s">
        <v>3173</v>
      </c>
      <c r="E1542" s="27" t="s">
        <v>3111</v>
      </c>
      <c r="F1542" s="27" t="s">
        <v>2825</v>
      </c>
      <c r="G1542" s="27" t="s">
        <v>2850</v>
      </c>
      <c r="H1542" s="28">
        <v>41395</v>
      </c>
      <c r="I1542" s="29">
        <v>0.26967900000000006</v>
      </c>
      <c r="J1542" s="28" t="s">
        <v>3241</v>
      </c>
    </row>
    <row r="1543" spans="1:10" x14ac:dyDescent="0.3">
      <c r="A1543" s="26">
        <v>2013</v>
      </c>
      <c r="B1543" s="27" t="s">
        <v>3146</v>
      </c>
      <c r="C1543" s="27" t="s">
        <v>3147</v>
      </c>
      <c r="D1543" s="27" t="s">
        <v>3146</v>
      </c>
      <c r="E1543" s="27" t="s">
        <v>6117</v>
      </c>
      <c r="F1543" s="27" t="s">
        <v>3145</v>
      </c>
      <c r="G1543" s="27" t="s">
        <v>2803</v>
      </c>
      <c r="H1543" s="28">
        <v>41395</v>
      </c>
      <c r="I1543" s="29">
        <v>0</v>
      </c>
      <c r="J1543" s="28" t="s">
        <v>3241</v>
      </c>
    </row>
    <row r="1544" spans="1:10" x14ac:dyDescent="0.3">
      <c r="A1544" s="26">
        <v>2013</v>
      </c>
      <c r="B1544" s="27" t="s">
        <v>3047</v>
      </c>
      <c r="C1544" s="27" t="s">
        <v>3048</v>
      </c>
      <c r="D1544" s="27" t="s">
        <v>3047</v>
      </c>
      <c r="E1544" s="27" t="s">
        <v>6117</v>
      </c>
      <c r="F1544" s="27" t="s">
        <v>2825</v>
      </c>
      <c r="G1544" s="27" t="s">
        <v>2826</v>
      </c>
      <c r="H1544" s="28">
        <v>41395</v>
      </c>
      <c r="I1544" s="29">
        <v>1.2269859999999999</v>
      </c>
      <c r="J1544" s="28" t="s">
        <v>3241</v>
      </c>
    </row>
    <row r="1545" spans="1:10" x14ac:dyDescent="0.3">
      <c r="A1545" s="26">
        <v>2013</v>
      </c>
      <c r="B1545" s="27" t="s">
        <v>3049</v>
      </c>
      <c r="C1545" s="27" t="s">
        <v>3050</v>
      </c>
      <c r="D1545" s="27" t="s">
        <v>3049</v>
      </c>
      <c r="E1545" s="27" t="s">
        <v>6117</v>
      </c>
      <c r="F1545" s="27" t="s">
        <v>2825</v>
      </c>
      <c r="G1545" s="27" t="s">
        <v>2850</v>
      </c>
      <c r="H1545" s="28">
        <v>41395</v>
      </c>
      <c r="I1545" s="29">
        <v>1.4590390000000002</v>
      </c>
      <c r="J1545" s="28" t="s">
        <v>3241</v>
      </c>
    </row>
    <row r="1546" spans="1:10" x14ac:dyDescent="0.3">
      <c r="A1546" s="26">
        <v>2013</v>
      </c>
      <c r="B1546" s="27" t="s">
        <v>3051</v>
      </c>
      <c r="C1546" s="27" t="s">
        <v>3051</v>
      </c>
      <c r="D1546" s="27" t="s">
        <v>3051</v>
      </c>
      <c r="E1546" s="27" t="s">
        <v>6118</v>
      </c>
      <c r="F1546" s="27" t="s">
        <v>3051</v>
      </c>
      <c r="G1546" s="27" t="s">
        <v>3051</v>
      </c>
      <c r="H1546" s="28">
        <v>41395</v>
      </c>
      <c r="I1546" s="29">
        <v>10217.3202</v>
      </c>
      <c r="J1546" s="28" t="s">
        <v>3241</v>
      </c>
    </row>
    <row r="1547" spans="1:10" x14ac:dyDescent="0.3">
      <c r="A1547" s="26">
        <v>2013</v>
      </c>
      <c r="B1547" s="27" t="s">
        <v>3052</v>
      </c>
      <c r="C1547" s="27" t="s">
        <v>3053</v>
      </c>
      <c r="D1547" s="27" t="s">
        <v>3052</v>
      </c>
      <c r="E1547" s="27" t="s">
        <v>3033</v>
      </c>
      <c r="F1547" s="27" t="s">
        <v>2807</v>
      </c>
      <c r="G1547" s="27" t="s">
        <v>2812</v>
      </c>
      <c r="H1547" s="28">
        <v>41395</v>
      </c>
      <c r="I1547" s="29">
        <v>2.2064429999999997</v>
      </c>
      <c r="J1547" s="28" t="s">
        <v>3241</v>
      </c>
    </row>
    <row r="1548" spans="1:10" x14ac:dyDescent="0.3">
      <c r="A1548" s="26">
        <v>2013</v>
      </c>
      <c r="B1548" s="27" t="s">
        <v>3162</v>
      </c>
      <c r="C1548" s="27" t="s">
        <v>3163</v>
      </c>
      <c r="D1548" s="27" t="s">
        <v>3164</v>
      </c>
      <c r="E1548" s="27" t="s">
        <v>3025</v>
      </c>
      <c r="F1548" s="27" t="s">
        <v>3087</v>
      </c>
      <c r="G1548" s="27" t="s">
        <v>2788</v>
      </c>
      <c r="H1548" s="28">
        <v>41395</v>
      </c>
      <c r="I1548" s="29">
        <v>0</v>
      </c>
      <c r="J1548" s="28" t="s">
        <v>3241</v>
      </c>
    </row>
    <row r="1549" spans="1:10" x14ac:dyDescent="0.3">
      <c r="A1549" s="26">
        <v>2013</v>
      </c>
      <c r="B1549" s="27" t="s">
        <v>3162</v>
      </c>
      <c r="C1549" s="27" t="s">
        <v>3163</v>
      </c>
      <c r="D1549" s="27" t="s">
        <v>3165</v>
      </c>
      <c r="E1549" s="27" t="s">
        <v>3025</v>
      </c>
      <c r="F1549" s="27" t="s">
        <v>3087</v>
      </c>
      <c r="G1549" s="27" t="s">
        <v>2788</v>
      </c>
      <c r="H1549" s="28">
        <v>41395</v>
      </c>
      <c r="I1549" s="29">
        <v>0</v>
      </c>
      <c r="J1549" s="28" t="s">
        <v>3241</v>
      </c>
    </row>
    <row r="1550" spans="1:10" x14ac:dyDescent="0.3">
      <c r="A1550" s="26">
        <v>2013</v>
      </c>
      <c r="B1550" s="27" t="s">
        <v>3054</v>
      </c>
      <c r="C1550" s="27" t="s">
        <v>3055</v>
      </c>
      <c r="D1550" s="27" t="s">
        <v>3054</v>
      </c>
      <c r="E1550" s="27" t="s">
        <v>6117</v>
      </c>
      <c r="F1550" s="27" t="s">
        <v>3034</v>
      </c>
      <c r="G1550" s="27" t="s">
        <v>2999</v>
      </c>
      <c r="H1550" s="28">
        <v>41395</v>
      </c>
      <c r="I1550" s="29">
        <v>0.519814</v>
      </c>
      <c r="J1550" s="28" t="s">
        <v>3241</v>
      </c>
    </row>
    <row r="1551" spans="1:10" x14ac:dyDescent="0.3">
      <c r="A1551" s="26">
        <v>2013</v>
      </c>
      <c r="B1551" s="27" t="s">
        <v>3056</v>
      </c>
      <c r="C1551" s="27" t="s">
        <v>3057</v>
      </c>
      <c r="D1551" s="27" t="s">
        <v>3056</v>
      </c>
      <c r="E1551" s="27" t="s">
        <v>6117</v>
      </c>
      <c r="F1551" s="27" t="s">
        <v>2825</v>
      </c>
      <c r="G1551" s="27" t="s">
        <v>2826</v>
      </c>
      <c r="H1551" s="28">
        <v>41395</v>
      </c>
      <c r="I1551" s="29">
        <v>2.0199589999999996</v>
      </c>
      <c r="J1551" s="28" t="s">
        <v>3241</v>
      </c>
    </row>
    <row r="1552" spans="1:10" x14ac:dyDescent="0.3">
      <c r="A1552" s="26">
        <v>2013</v>
      </c>
      <c r="B1552" s="27" t="s">
        <v>3058</v>
      </c>
      <c r="C1552" s="27" t="s">
        <v>3059</v>
      </c>
      <c r="D1552" s="27" t="s">
        <v>3058</v>
      </c>
      <c r="E1552" s="27" t="s">
        <v>6117</v>
      </c>
      <c r="F1552" s="27" t="s">
        <v>2815</v>
      </c>
      <c r="G1552" s="27" t="s">
        <v>2816</v>
      </c>
      <c r="H1552" s="28">
        <v>41395</v>
      </c>
      <c r="I1552" s="29">
        <v>5.5638889999999996</v>
      </c>
      <c r="J1552" s="28" t="s">
        <v>3241</v>
      </c>
    </row>
    <row r="1553" spans="1:10" x14ac:dyDescent="0.3">
      <c r="A1553" s="26">
        <v>2013</v>
      </c>
      <c r="B1553" s="27" t="s">
        <v>3152</v>
      </c>
      <c r="C1553" s="27" t="s">
        <v>3153</v>
      </c>
      <c r="D1553" s="27" t="s">
        <v>3152</v>
      </c>
      <c r="E1553" s="27" t="s">
        <v>3111</v>
      </c>
      <c r="F1553" s="27" t="s">
        <v>2825</v>
      </c>
      <c r="G1553" s="27" t="s">
        <v>2850</v>
      </c>
      <c r="H1553" s="28">
        <v>41395</v>
      </c>
      <c r="I1553" s="29">
        <v>0.31492599999999998</v>
      </c>
      <c r="J1553" s="28" t="s">
        <v>3241</v>
      </c>
    </row>
    <row r="1554" spans="1:10" x14ac:dyDescent="0.3">
      <c r="A1554" s="26">
        <v>2013</v>
      </c>
      <c r="B1554" s="27" t="s">
        <v>3154</v>
      </c>
      <c r="C1554" s="27" t="s">
        <v>3155</v>
      </c>
      <c r="D1554" s="27" t="s">
        <v>3154</v>
      </c>
      <c r="E1554" s="27" t="s">
        <v>3111</v>
      </c>
      <c r="F1554" s="27" t="s">
        <v>2825</v>
      </c>
      <c r="G1554" s="27" t="s">
        <v>2850</v>
      </c>
      <c r="H1554" s="28">
        <v>41395</v>
      </c>
      <c r="I1554" s="29">
        <v>0.46855200000000002</v>
      </c>
      <c r="J1554" s="28" t="s">
        <v>3241</v>
      </c>
    </row>
    <row r="1555" spans="1:10" x14ac:dyDescent="0.3">
      <c r="A1555" s="26">
        <v>2013</v>
      </c>
      <c r="B1555" s="27" t="s">
        <v>3156</v>
      </c>
      <c r="C1555" s="27" t="s">
        <v>3157</v>
      </c>
      <c r="D1555" s="27" t="s">
        <v>3156</v>
      </c>
      <c r="E1555" s="27" t="s">
        <v>3111</v>
      </c>
      <c r="F1555" s="27" t="s">
        <v>2825</v>
      </c>
      <c r="G1555" s="27" t="s">
        <v>2850</v>
      </c>
      <c r="H1555" s="28">
        <v>41395</v>
      </c>
      <c r="I1555" s="29">
        <v>0</v>
      </c>
      <c r="J1555" s="28" t="s">
        <v>3241</v>
      </c>
    </row>
    <row r="1556" spans="1:10" x14ac:dyDescent="0.3">
      <c r="A1556" s="26">
        <v>2013</v>
      </c>
      <c r="B1556" s="27" t="s">
        <v>3060</v>
      </c>
      <c r="C1556" s="27" t="s">
        <v>3061</v>
      </c>
      <c r="D1556" s="27" t="s">
        <v>3062</v>
      </c>
      <c r="E1556" s="27" t="s">
        <v>3063</v>
      </c>
      <c r="F1556" s="27" t="s">
        <v>3034</v>
      </c>
      <c r="G1556" s="27" t="s">
        <v>2999</v>
      </c>
      <c r="H1556" s="28">
        <v>41395</v>
      </c>
      <c r="I1556" s="29">
        <v>0</v>
      </c>
      <c r="J1556" s="28" t="s">
        <v>3241</v>
      </c>
    </row>
    <row r="1557" spans="1:10" x14ac:dyDescent="0.3">
      <c r="A1557" s="26">
        <v>2013</v>
      </c>
      <c r="B1557" s="27" t="s">
        <v>3064</v>
      </c>
      <c r="C1557" s="27" t="s">
        <v>3065</v>
      </c>
      <c r="D1557" s="27" t="s">
        <v>3066</v>
      </c>
      <c r="E1557" s="27" t="s">
        <v>3025</v>
      </c>
      <c r="F1557" s="27" t="s">
        <v>2825</v>
      </c>
      <c r="G1557" s="27" t="s">
        <v>2826</v>
      </c>
      <c r="H1557" s="28">
        <v>41395</v>
      </c>
      <c r="I1557" s="29">
        <v>0.19331999999999999</v>
      </c>
      <c r="J1557" s="28" t="s">
        <v>3241</v>
      </c>
    </row>
    <row r="1558" spans="1:10" x14ac:dyDescent="0.3">
      <c r="A1558" s="26">
        <v>2013</v>
      </c>
      <c r="B1558" s="27" t="s">
        <v>3064</v>
      </c>
      <c r="C1558" s="27" t="s">
        <v>3065</v>
      </c>
      <c r="D1558" s="27" t="s">
        <v>3067</v>
      </c>
      <c r="E1558" s="27" t="s">
        <v>3025</v>
      </c>
      <c r="F1558" s="27" t="s">
        <v>2825</v>
      </c>
      <c r="G1558" s="27" t="s">
        <v>2826</v>
      </c>
      <c r="H1558" s="28">
        <v>41395</v>
      </c>
      <c r="I1558" s="29">
        <v>2.716E-2</v>
      </c>
      <c r="J1558" s="28" t="s">
        <v>3241</v>
      </c>
    </row>
    <row r="1559" spans="1:10" x14ac:dyDescent="0.3">
      <c r="A1559" s="26">
        <v>2013</v>
      </c>
      <c r="B1559" s="27" t="s">
        <v>3174</v>
      </c>
      <c r="C1559" s="27" t="s">
        <v>3175</v>
      </c>
      <c r="D1559" s="27" t="s">
        <v>3174</v>
      </c>
      <c r="E1559" s="27" t="s">
        <v>6117</v>
      </c>
      <c r="F1559" s="27" t="s">
        <v>2825</v>
      </c>
      <c r="G1559" s="27" t="s">
        <v>2826</v>
      </c>
      <c r="H1559" s="28">
        <v>41395</v>
      </c>
      <c r="I1559" s="29">
        <v>0.11286499999999988</v>
      </c>
      <c r="J1559" s="28" t="s">
        <v>3241</v>
      </c>
    </row>
    <row r="1560" spans="1:10" x14ac:dyDescent="0.3">
      <c r="A1560" s="26">
        <v>2013</v>
      </c>
      <c r="B1560" s="27" t="s">
        <v>3068</v>
      </c>
      <c r="C1560" s="27" t="s">
        <v>3069</v>
      </c>
      <c r="D1560" s="27" t="s">
        <v>3068</v>
      </c>
      <c r="E1560" s="27" t="s">
        <v>6117</v>
      </c>
      <c r="F1560" s="27" t="s">
        <v>3034</v>
      </c>
      <c r="G1560" s="27" t="s">
        <v>2923</v>
      </c>
      <c r="H1560" s="28">
        <v>41395</v>
      </c>
      <c r="I1560" s="29">
        <v>3.3302969999999998</v>
      </c>
      <c r="J1560" s="28" t="s">
        <v>3241</v>
      </c>
    </row>
    <row r="1561" spans="1:10" x14ac:dyDescent="0.3">
      <c r="A1561" s="26">
        <v>2013</v>
      </c>
      <c r="B1561" s="27" t="s">
        <v>3070</v>
      </c>
      <c r="C1561" s="27" t="s">
        <v>3071</v>
      </c>
      <c r="D1561" s="27" t="s">
        <v>3070</v>
      </c>
      <c r="E1561" s="27" t="s">
        <v>6117</v>
      </c>
      <c r="F1561" s="27" t="s">
        <v>2815</v>
      </c>
      <c r="G1561" s="27" t="s">
        <v>2816</v>
      </c>
      <c r="H1561" s="28">
        <v>41395</v>
      </c>
      <c r="I1561" s="29">
        <v>0.9397390000000001</v>
      </c>
      <c r="J1561" s="28" t="s">
        <v>3241</v>
      </c>
    </row>
    <row r="1562" spans="1:10" x14ac:dyDescent="0.3">
      <c r="A1562" s="26">
        <v>2013</v>
      </c>
      <c r="B1562" s="27" t="s">
        <v>3072</v>
      </c>
      <c r="C1562" s="27" t="s">
        <v>3073</v>
      </c>
      <c r="D1562" s="27" t="s">
        <v>3072</v>
      </c>
      <c r="E1562" s="27" t="s">
        <v>6117</v>
      </c>
      <c r="F1562" s="27" t="s">
        <v>3034</v>
      </c>
      <c r="G1562" s="27" t="s">
        <v>3074</v>
      </c>
      <c r="H1562" s="28">
        <v>41395</v>
      </c>
      <c r="I1562" s="29">
        <v>0.65713300000000019</v>
      </c>
      <c r="J1562" s="28" t="s">
        <v>3241</v>
      </c>
    </row>
    <row r="1563" spans="1:10" x14ac:dyDescent="0.3">
      <c r="A1563" s="26">
        <v>2013</v>
      </c>
      <c r="B1563" s="27" t="s">
        <v>3075</v>
      </c>
      <c r="C1563" s="27" t="s">
        <v>3076</v>
      </c>
      <c r="D1563" s="27" t="s">
        <v>3075</v>
      </c>
      <c r="E1563" s="27" t="s">
        <v>6117</v>
      </c>
      <c r="F1563" s="27" t="s">
        <v>2815</v>
      </c>
      <c r="G1563" s="27" t="s">
        <v>2816</v>
      </c>
      <c r="H1563" s="28">
        <v>41395</v>
      </c>
      <c r="I1563" s="29">
        <v>3.7414679999999993</v>
      </c>
      <c r="J1563" s="28" t="s">
        <v>3241</v>
      </c>
    </row>
    <row r="1564" spans="1:10" x14ac:dyDescent="0.3">
      <c r="A1564" s="26">
        <v>2013</v>
      </c>
      <c r="B1564" s="27" t="s">
        <v>3077</v>
      </c>
      <c r="C1564" s="27" t="s">
        <v>3078</v>
      </c>
      <c r="D1564" s="27" t="s">
        <v>3077</v>
      </c>
      <c r="E1564" s="27" t="s">
        <v>3033</v>
      </c>
      <c r="F1564" s="27" t="s">
        <v>2788</v>
      </c>
      <c r="G1564" s="27" t="s">
        <v>2788</v>
      </c>
      <c r="H1564" s="28">
        <v>41395</v>
      </c>
      <c r="I1564" s="29">
        <v>1.6924000000000002E-2</v>
      </c>
      <c r="J1564" s="28" t="s">
        <v>3241</v>
      </c>
    </row>
    <row r="1565" spans="1:10" x14ac:dyDescent="0.3">
      <c r="A1565" s="26">
        <v>2013</v>
      </c>
      <c r="B1565" s="27" t="s">
        <v>3079</v>
      </c>
      <c r="C1565" s="27" t="s">
        <v>3080</v>
      </c>
      <c r="D1565" s="27" t="s">
        <v>3081</v>
      </c>
      <c r="E1565" s="27" t="s">
        <v>3063</v>
      </c>
      <c r="F1565" s="27" t="s">
        <v>2788</v>
      </c>
      <c r="G1565" s="27" t="s">
        <v>2788</v>
      </c>
      <c r="H1565" s="28">
        <v>41395</v>
      </c>
      <c r="I1565" s="29">
        <v>3.1129999999999999E-3</v>
      </c>
      <c r="J1565" s="28" t="s">
        <v>3241</v>
      </c>
    </row>
    <row r="1566" spans="1:10" x14ac:dyDescent="0.3">
      <c r="A1566" s="26">
        <v>2013</v>
      </c>
      <c r="B1566" s="27" t="s">
        <v>3082</v>
      </c>
      <c r="C1566" s="27" t="s">
        <v>3083</v>
      </c>
      <c r="D1566" s="27" t="s">
        <v>3082</v>
      </c>
      <c r="E1566" s="27" t="s">
        <v>6117</v>
      </c>
      <c r="F1566" s="27" t="s">
        <v>2825</v>
      </c>
      <c r="G1566" s="27" t="s">
        <v>2826</v>
      </c>
      <c r="H1566" s="28">
        <v>41395</v>
      </c>
      <c r="I1566" s="29">
        <v>0</v>
      </c>
      <c r="J1566" s="28" t="s">
        <v>3241</v>
      </c>
    </row>
    <row r="1567" spans="1:10" x14ac:dyDescent="0.3">
      <c r="A1567" s="26">
        <v>2013</v>
      </c>
      <c r="B1567" s="27" t="s">
        <v>3084</v>
      </c>
      <c r="C1567" s="27" t="s">
        <v>3085</v>
      </c>
      <c r="D1567" s="27" t="s">
        <v>3086</v>
      </c>
      <c r="E1567" s="27" t="s">
        <v>3025</v>
      </c>
      <c r="F1567" s="27" t="s">
        <v>3087</v>
      </c>
      <c r="G1567" s="27" t="s">
        <v>2788</v>
      </c>
      <c r="H1567" s="28">
        <v>41395</v>
      </c>
      <c r="I1567" s="29">
        <v>0</v>
      </c>
      <c r="J1567" s="28" t="s">
        <v>3241</v>
      </c>
    </row>
    <row r="1568" spans="1:10" x14ac:dyDescent="0.3">
      <c r="A1568" s="26">
        <v>2013</v>
      </c>
      <c r="B1568" s="27" t="s">
        <v>3084</v>
      </c>
      <c r="C1568" s="27" t="s">
        <v>3085</v>
      </c>
      <c r="D1568" s="27" t="s">
        <v>3088</v>
      </c>
      <c r="E1568" s="27" t="s">
        <v>3025</v>
      </c>
      <c r="F1568" s="27" t="s">
        <v>3087</v>
      </c>
      <c r="G1568" s="27" t="s">
        <v>2788</v>
      </c>
      <c r="H1568" s="28">
        <v>41395</v>
      </c>
      <c r="I1568" s="29">
        <v>0</v>
      </c>
      <c r="J1568" s="28" t="s">
        <v>3241</v>
      </c>
    </row>
    <row r="1569" spans="1:10" x14ac:dyDescent="0.3">
      <c r="A1569" s="26">
        <v>2013</v>
      </c>
      <c r="B1569" s="27" t="s">
        <v>3089</v>
      </c>
      <c r="C1569" s="27" t="s">
        <v>3090</v>
      </c>
      <c r="D1569" s="27" t="s">
        <v>3089</v>
      </c>
      <c r="E1569" s="27" t="s">
        <v>6117</v>
      </c>
      <c r="F1569" s="27" t="s">
        <v>2815</v>
      </c>
      <c r="G1569" s="27" t="s">
        <v>2816</v>
      </c>
      <c r="H1569" s="28">
        <v>41395</v>
      </c>
      <c r="I1569" s="29">
        <v>4.0926150000000003</v>
      </c>
      <c r="J1569" s="28" t="s">
        <v>3241</v>
      </c>
    </row>
    <row r="1570" spans="1:10" x14ac:dyDescent="0.3">
      <c r="A1570" s="26">
        <v>2013</v>
      </c>
      <c r="B1570" s="27" t="s">
        <v>3136</v>
      </c>
      <c r="C1570" s="27" t="s">
        <v>3137</v>
      </c>
      <c r="D1570" s="27" t="s">
        <v>3138</v>
      </c>
      <c r="E1570" s="27" t="s">
        <v>3025</v>
      </c>
      <c r="F1570" s="27" t="s">
        <v>3087</v>
      </c>
      <c r="G1570" s="27" t="s">
        <v>2788</v>
      </c>
      <c r="H1570" s="28">
        <v>41395</v>
      </c>
      <c r="I1570" s="29">
        <v>0</v>
      </c>
      <c r="J1570" s="28" t="s">
        <v>3241</v>
      </c>
    </row>
    <row r="1571" spans="1:10" x14ac:dyDescent="0.3">
      <c r="A1571" s="26">
        <v>2013</v>
      </c>
      <c r="B1571" s="27" t="s">
        <v>3136</v>
      </c>
      <c r="C1571" s="27" t="s">
        <v>3137</v>
      </c>
      <c r="D1571" s="27" t="s">
        <v>3139</v>
      </c>
      <c r="E1571" s="27" t="s">
        <v>3025</v>
      </c>
      <c r="F1571" s="27" t="s">
        <v>3087</v>
      </c>
      <c r="G1571" s="27" t="s">
        <v>2788</v>
      </c>
      <c r="H1571" s="28">
        <v>41395</v>
      </c>
      <c r="I1571" s="29">
        <v>0</v>
      </c>
      <c r="J1571" s="28" t="s">
        <v>3241</v>
      </c>
    </row>
    <row r="1572" spans="1:10" x14ac:dyDescent="0.3">
      <c r="A1572" s="26">
        <v>2013</v>
      </c>
      <c r="B1572" s="27" t="s">
        <v>3091</v>
      </c>
      <c r="C1572" s="27" t="s">
        <v>3092</v>
      </c>
      <c r="D1572" s="27" t="s">
        <v>3093</v>
      </c>
      <c r="E1572" s="27" t="s">
        <v>3063</v>
      </c>
      <c r="F1572" s="27" t="s">
        <v>3094</v>
      </c>
      <c r="G1572" s="27" t="s">
        <v>2965</v>
      </c>
      <c r="H1572" s="28">
        <v>41395</v>
      </c>
      <c r="I1572" s="29">
        <v>5.875896</v>
      </c>
      <c r="J1572" s="28" t="s">
        <v>3241</v>
      </c>
    </row>
    <row r="1573" spans="1:10" x14ac:dyDescent="0.3">
      <c r="A1573" s="26">
        <v>2013</v>
      </c>
      <c r="B1573" s="27" t="s">
        <v>3095</v>
      </c>
      <c r="C1573" s="27" t="s">
        <v>3096</v>
      </c>
      <c r="D1573" s="27" t="s">
        <v>3095</v>
      </c>
      <c r="E1573" s="27" t="s">
        <v>6117</v>
      </c>
      <c r="F1573" s="27" t="s">
        <v>3034</v>
      </c>
      <c r="G1573" s="27" t="s">
        <v>2999</v>
      </c>
      <c r="H1573" s="28">
        <v>41395</v>
      </c>
      <c r="I1573" s="29">
        <v>3.5030349999999997</v>
      </c>
      <c r="J1573" s="28" t="s">
        <v>3241</v>
      </c>
    </row>
    <row r="1574" spans="1:10" x14ac:dyDescent="0.3">
      <c r="A1574" s="26">
        <v>2013</v>
      </c>
      <c r="B1574" s="27" t="s">
        <v>3097</v>
      </c>
      <c r="C1574" s="27" t="s">
        <v>3098</v>
      </c>
      <c r="D1574" s="27" t="s">
        <v>3097</v>
      </c>
      <c r="E1574" s="27" t="s">
        <v>6117</v>
      </c>
      <c r="F1574" s="27" t="s">
        <v>2825</v>
      </c>
      <c r="G1574" s="27" t="s">
        <v>2850</v>
      </c>
      <c r="H1574" s="28">
        <v>41395</v>
      </c>
      <c r="I1574" s="29">
        <v>2.1511080000000011</v>
      </c>
      <c r="J1574" s="28" t="s">
        <v>3241</v>
      </c>
    </row>
    <row r="1575" spans="1:10" x14ac:dyDescent="0.3">
      <c r="A1575" s="26">
        <v>2013</v>
      </c>
      <c r="B1575" s="27" t="s">
        <v>3132</v>
      </c>
      <c r="C1575" s="27" t="s">
        <v>3133</v>
      </c>
      <c r="D1575" s="27" t="s">
        <v>3132</v>
      </c>
      <c r="E1575" s="27" t="s">
        <v>3033</v>
      </c>
      <c r="F1575" s="27" t="s">
        <v>2807</v>
      </c>
      <c r="G1575" s="27" t="s">
        <v>2812</v>
      </c>
      <c r="H1575" s="28">
        <v>41395</v>
      </c>
      <c r="I1575" s="29">
        <v>15.531743999999998</v>
      </c>
      <c r="J1575" s="28" t="s">
        <v>3241</v>
      </c>
    </row>
    <row r="1576" spans="1:10" x14ac:dyDescent="0.3">
      <c r="A1576" s="26">
        <v>2013</v>
      </c>
      <c r="B1576" s="27" t="s">
        <v>3134</v>
      </c>
      <c r="C1576" s="27" t="s">
        <v>3135</v>
      </c>
      <c r="D1576" s="27" t="s">
        <v>3134</v>
      </c>
      <c r="E1576" s="27" t="s">
        <v>3033</v>
      </c>
      <c r="F1576" s="27" t="s">
        <v>2807</v>
      </c>
      <c r="G1576" s="27" t="s">
        <v>2812</v>
      </c>
      <c r="H1576" s="28">
        <v>41395</v>
      </c>
      <c r="I1576" s="29">
        <v>9.3911100000000012</v>
      </c>
      <c r="J1576" s="28" t="s">
        <v>3241</v>
      </c>
    </row>
    <row r="1577" spans="1:10" x14ac:dyDescent="0.3">
      <c r="A1577" s="26">
        <v>2013</v>
      </c>
      <c r="B1577" s="27" t="s">
        <v>3099</v>
      </c>
      <c r="C1577" s="27" t="s">
        <v>3100</v>
      </c>
      <c r="D1577" s="27" t="s">
        <v>3099</v>
      </c>
      <c r="E1577" s="27" t="s">
        <v>6117</v>
      </c>
      <c r="F1577" s="27" t="s">
        <v>2815</v>
      </c>
      <c r="G1577" s="27" t="s">
        <v>2816</v>
      </c>
      <c r="H1577" s="28">
        <v>41395</v>
      </c>
      <c r="I1577" s="29">
        <v>4.3133469999999976</v>
      </c>
      <c r="J1577" s="28" t="s">
        <v>3241</v>
      </c>
    </row>
    <row r="1578" spans="1:10" x14ac:dyDescent="0.3">
      <c r="A1578" s="26">
        <v>2013</v>
      </c>
      <c r="B1578" s="27" t="s">
        <v>3101</v>
      </c>
      <c r="C1578" s="27" t="s">
        <v>3102</v>
      </c>
      <c r="D1578" s="27" t="s">
        <v>3101</v>
      </c>
      <c r="E1578" s="27" t="s">
        <v>6117</v>
      </c>
      <c r="F1578" s="27" t="s">
        <v>3034</v>
      </c>
      <c r="G1578" s="27" t="s">
        <v>3074</v>
      </c>
      <c r="H1578" s="28">
        <v>41395</v>
      </c>
      <c r="I1578" s="29">
        <v>5.5475760000000003</v>
      </c>
      <c r="J1578" s="28" t="s">
        <v>3241</v>
      </c>
    </row>
    <row r="1579" spans="1:10" x14ac:dyDescent="0.3">
      <c r="A1579" s="26">
        <v>2013</v>
      </c>
      <c r="B1579" s="27" t="s">
        <v>3148</v>
      </c>
      <c r="C1579" s="27" t="s">
        <v>3149</v>
      </c>
      <c r="D1579" s="27" t="s">
        <v>3148</v>
      </c>
      <c r="E1579" s="27" t="s">
        <v>6117</v>
      </c>
      <c r="F1579" s="27" t="s">
        <v>3145</v>
      </c>
      <c r="G1579" s="27" t="s">
        <v>2803</v>
      </c>
      <c r="H1579" s="28">
        <v>41395</v>
      </c>
      <c r="I1579" s="29">
        <v>0</v>
      </c>
      <c r="J1579" s="28" t="s">
        <v>3241</v>
      </c>
    </row>
    <row r="1580" spans="1:10" x14ac:dyDescent="0.3">
      <c r="A1580" s="26">
        <v>2013</v>
      </c>
      <c r="B1580" s="27" t="s">
        <v>3103</v>
      </c>
      <c r="C1580" s="27" t="s">
        <v>3104</v>
      </c>
      <c r="D1580" s="27" t="s">
        <v>3103</v>
      </c>
      <c r="E1580" s="27" t="s">
        <v>6117</v>
      </c>
      <c r="F1580" s="27" t="s">
        <v>3034</v>
      </c>
      <c r="G1580" s="27" t="s">
        <v>2923</v>
      </c>
      <c r="H1580" s="28">
        <v>41395</v>
      </c>
      <c r="I1580" s="29">
        <v>2.3541889999999999</v>
      </c>
      <c r="J1580" s="28" t="s">
        <v>3241</v>
      </c>
    </row>
    <row r="1581" spans="1:10" x14ac:dyDescent="0.3">
      <c r="A1581" s="26">
        <v>2013</v>
      </c>
      <c r="B1581" s="27" t="s">
        <v>3150</v>
      </c>
      <c r="C1581" s="27" t="s">
        <v>3151</v>
      </c>
      <c r="D1581" s="27" t="s">
        <v>3150</v>
      </c>
      <c r="E1581" s="27" t="s">
        <v>6117</v>
      </c>
      <c r="F1581" s="27" t="s">
        <v>3142</v>
      </c>
      <c r="G1581" s="27" t="s">
        <v>2850</v>
      </c>
      <c r="H1581" s="28">
        <v>41395</v>
      </c>
      <c r="I1581" s="29">
        <v>0.14816400000000005</v>
      </c>
      <c r="J1581" s="28" t="s">
        <v>3241</v>
      </c>
    </row>
    <row r="1582" spans="1:10" x14ac:dyDescent="0.3">
      <c r="A1582" s="26">
        <v>2013</v>
      </c>
      <c r="B1582" s="27" t="s">
        <v>3105</v>
      </c>
      <c r="C1582" s="27" t="s">
        <v>3106</v>
      </c>
      <c r="D1582" s="27" t="s">
        <v>3105</v>
      </c>
      <c r="E1582" s="27" t="s">
        <v>6117</v>
      </c>
      <c r="F1582" s="27" t="s">
        <v>2798</v>
      </c>
      <c r="G1582" s="27" t="s">
        <v>2803</v>
      </c>
      <c r="H1582" s="28">
        <v>41395</v>
      </c>
      <c r="I1582" s="29">
        <v>0</v>
      </c>
      <c r="J1582" s="28" t="s">
        <v>3241</v>
      </c>
    </row>
    <row r="1583" spans="1:10" x14ac:dyDescent="0.3">
      <c r="A1583" s="26">
        <v>2013</v>
      </c>
      <c r="B1583" s="27" t="s">
        <v>3123</v>
      </c>
      <c r="C1583" s="27" t="s">
        <v>3124</v>
      </c>
      <c r="D1583" s="27" t="s">
        <v>3166</v>
      </c>
      <c r="E1583" s="27" t="s">
        <v>3025</v>
      </c>
      <c r="F1583" s="27" t="s">
        <v>2825</v>
      </c>
      <c r="G1583" s="27" t="s">
        <v>2850</v>
      </c>
      <c r="H1583" s="28">
        <v>41395</v>
      </c>
      <c r="I1583" s="29">
        <v>0</v>
      </c>
      <c r="J1583" s="28" t="s">
        <v>3241</v>
      </c>
    </row>
    <row r="1584" spans="1:10" x14ac:dyDescent="0.3">
      <c r="A1584" s="26">
        <v>2013</v>
      </c>
      <c r="B1584" s="27" t="s">
        <v>3123</v>
      </c>
      <c r="C1584" s="27" t="s">
        <v>3124</v>
      </c>
      <c r="D1584" s="27" t="s">
        <v>3125</v>
      </c>
      <c r="E1584" s="27" t="s">
        <v>3025</v>
      </c>
      <c r="F1584" s="27" t="s">
        <v>2825</v>
      </c>
      <c r="G1584" s="27" t="s">
        <v>2850</v>
      </c>
      <c r="H1584" s="28">
        <v>41395</v>
      </c>
      <c r="I1584" s="29">
        <v>0</v>
      </c>
      <c r="J1584" s="28" t="s">
        <v>3241</v>
      </c>
    </row>
    <row r="1585" spans="1:10" x14ac:dyDescent="0.3">
      <c r="A1585" s="26">
        <v>2013</v>
      </c>
      <c r="B1585" s="27" t="s">
        <v>3123</v>
      </c>
      <c r="C1585" s="27" t="s">
        <v>3124</v>
      </c>
      <c r="D1585" s="27" t="s">
        <v>3170</v>
      </c>
      <c r="E1585" s="27" t="s">
        <v>3025</v>
      </c>
      <c r="F1585" s="27" t="s">
        <v>2825</v>
      </c>
      <c r="G1585" s="27" t="s">
        <v>2850</v>
      </c>
      <c r="H1585" s="28">
        <v>41395</v>
      </c>
      <c r="I1585" s="29">
        <v>0</v>
      </c>
      <c r="J1585" s="28" t="s">
        <v>3241</v>
      </c>
    </row>
    <row r="1586" spans="1:10" x14ac:dyDescent="0.3">
      <c r="A1586" s="26">
        <v>2013</v>
      </c>
      <c r="B1586" s="27" t="s">
        <v>3107</v>
      </c>
      <c r="C1586" s="27" t="s">
        <v>3108</v>
      </c>
      <c r="D1586" s="27" t="s">
        <v>3108</v>
      </c>
      <c r="E1586" s="27" t="s">
        <v>6117</v>
      </c>
      <c r="F1586" s="27" t="s">
        <v>3026</v>
      </c>
      <c r="G1586" s="27" t="s">
        <v>2936</v>
      </c>
      <c r="H1586" s="28">
        <v>41395</v>
      </c>
      <c r="I1586" s="29">
        <v>0</v>
      </c>
      <c r="J1586" s="28" t="s">
        <v>3241</v>
      </c>
    </row>
    <row r="1587" spans="1:10" x14ac:dyDescent="0.3">
      <c r="A1587" s="26">
        <v>2013</v>
      </c>
      <c r="B1587" s="27" t="s">
        <v>3140</v>
      </c>
      <c r="C1587" s="27" t="s">
        <v>3141</v>
      </c>
      <c r="D1587" s="27" t="s">
        <v>3140</v>
      </c>
      <c r="E1587" s="27" t="s">
        <v>6117</v>
      </c>
      <c r="F1587" s="27" t="s">
        <v>3142</v>
      </c>
      <c r="G1587" s="27" t="s">
        <v>2850</v>
      </c>
      <c r="H1587" s="28">
        <v>41395</v>
      </c>
      <c r="I1587" s="29">
        <v>1.47E-2</v>
      </c>
      <c r="J1587" s="28" t="s">
        <v>3241</v>
      </c>
    </row>
    <row r="1588" spans="1:10" x14ac:dyDescent="0.3">
      <c r="A1588" s="26">
        <v>2013</v>
      </c>
      <c r="B1588" s="27" t="s">
        <v>3109</v>
      </c>
      <c r="C1588" s="27" t="s">
        <v>3110</v>
      </c>
      <c r="D1588" s="27" t="s">
        <v>3109</v>
      </c>
      <c r="E1588" s="27" t="s">
        <v>3111</v>
      </c>
      <c r="F1588" s="27" t="s">
        <v>2825</v>
      </c>
      <c r="G1588" s="27" t="s">
        <v>2850</v>
      </c>
      <c r="H1588" s="28">
        <v>41395</v>
      </c>
      <c r="I1588" s="29">
        <v>0.16806199999999996</v>
      </c>
      <c r="J1588" s="28" t="s">
        <v>3241</v>
      </c>
    </row>
    <row r="1589" spans="1:10" x14ac:dyDescent="0.3">
      <c r="A1589" s="26">
        <v>2013</v>
      </c>
      <c r="B1589" s="27" t="s">
        <v>3158</v>
      </c>
      <c r="C1589" s="27" t="s">
        <v>3159</v>
      </c>
      <c r="D1589" s="27" t="s">
        <v>3160</v>
      </c>
      <c r="E1589" s="27" t="s">
        <v>3161</v>
      </c>
      <c r="F1589" s="27" t="s">
        <v>3087</v>
      </c>
      <c r="G1589" s="27" t="s">
        <v>2788</v>
      </c>
      <c r="H1589" s="28">
        <v>41395</v>
      </c>
      <c r="I1589" s="29">
        <v>3.2643370000000003</v>
      </c>
      <c r="J1589" s="28" t="s">
        <v>3241</v>
      </c>
    </row>
    <row r="1590" spans="1:10" x14ac:dyDescent="0.3">
      <c r="A1590" s="26">
        <v>2013</v>
      </c>
      <c r="B1590" s="27" t="s">
        <v>3112</v>
      </c>
      <c r="C1590" s="27" t="s">
        <v>3113</v>
      </c>
      <c r="D1590" s="27" t="s">
        <v>3112</v>
      </c>
      <c r="E1590" s="27" t="s">
        <v>6117</v>
      </c>
      <c r="F1590" s="27" t="s">
        <v>2825</v>
      </c>
      <c r="G1590" s="27" t="s">
        <v>2826</v>
      </c>
      <c r="H1590" s="28">
        <v>41395</v>
      </c>
      <c r="I1590" s="29">
        <v>1.172844</v>
      </c>
      <c r="J1590" s="28" t="s">
        <v>3241</v>
      </c>
    </row>
    <row r="1591" spans="1:10" x14ac:dyDescent="0.3">
      <c r="A1591" s="26">
        <v>2013</v>
      </c>
      <c r="B1591" s="27" t="s">
        <v>3167</v>
      </c>
      <c r="C1591" s="27" t="s">
        <v>3168</v>
      </c>
      <c r="D1591" s="27" t="s">
        <v>3169</v>
      </c>
      <c r="E1591" s="27" t="s">
        <v>3161</v>
      </c>
      <c r="F1591" s="27" t="s">
        <v>3087</v>
      </c>
      <c r="G1591" s="27" t="s">
        <v>2788</v>
      </c>
      <c r="H1591" s="28">
        <v>41395</v>
      </c>
      <c r="I1591" s="29">
        <v>6.1167280000000002</v>
      </c>
      <c r="J1591" s="28" t="s">
        <v>3241</v>
      </c>
    </row>
    <row r="1592" spans="1:10" x14ac:dyDescent="0.3">
      <c r="A1592" s="26">
        <v>2013</v>
      </c>
      <c r="B1592" s="27" t="s">
        <v>3114</v>
      </c>
      <c r="C1592" s="27" t="s">
        <v>3115</v>
      </c>
      <c r="D1592" s="27" t="s">
        <v>3116</v>
      </c>
      <c r="E1592" s="27" t="s">
        <v>3025</v>
      </c>
      <c r="F1592" s="27" t="s">
        <v>3026</v>
      </c>
      <c r="G1592" s="27" t="s">
        <v>2788</v>
      </c>
      <c r="H1592" s="28">
        <v>41395</v>
      </c>
      <c r="I1592" s="29">
        <v>0</v>
      </c>
      <c r="J1592" s="28" t="s">
        <v>3241</v>
      </c>
    </row>
    <row r="1593" spans="1:10" x14ac:dyDescent="0.3">
      <c r="A1593" s="26">
        <v>2013</v>
      </c>
      <c r="B1593" s="27" t="s">
        <v>3117</v>
      </c>
      <c r="C1593" s="27" t="s">
        <v>3118</v>
      </c>
      <c r="D1593" s="27" t="s">
        <v>3117</v>
      </c>
      <c r="E1593" s="27" t="s">
        <v>6117</v>
      </c>
      <c r="F1593" s="27" t="s">
        <v>2815</v>
      </c>
      <c r="G1593" s="27" t="s">
        <v>2816</v>
      </c>
      <c r="H1593" s="28">
        <v>41395</v>
      </c>
      <c r="I1593" s="29">
        <v>4.9237339999999996</v>
      </c>
      <c r="J1593" s="28" t="s">
        <v>3241</v>
      </c>
    </row>
    <row r="1594" spans="1:10" x14ac:dyDescent="0.3">
      <c r="A1594" s="26">
        <v>2013</v>
      </c>
      <c r="B1594" s="27" t="s">
        <v>3129</v>
      </c>
      <c r="C1594" s="27" t="s">
        <v>3130</v>
      </c>
      <c r="D1594" s="27" t="s">
        <v>3131</v>
      </c>
      <c r="E1594" s="27" t="s">
        <v>3063</v>
      </c>
      <c r="F1594" s="27" t="s">
        <v>3034</v>
      </c>
      <c r="G1594" s="27" t="s">
        <v>2840</v>
      </c>
      <c r="H1594" s="28">
        <v>41395</v>
      </c>
      <c r="I1594" s="29">
        <v>5.6926169999999985</v>
      </c>
      <c r="J1594" s="28" t="s">
        <v>3241</v>
      </c>
    </row>
    <row r="1595" spans="1:10" x14ac:dyDescent="0.3">
      <c r="A1595" s="26">
        <v>2013</v>
      </c>
      <c r="B1595" s="27" t="s">
        <v>3126</v>
      </c>
      <c r="C1595" s="27" t="s">
        <v>3127</v>
      </c>
      <c r="D1595" s="27" t="s">
        <v>3128</v>
      </c>
      <c r="E1595" s="27" t="s">
        <v>3025</v>
      </c>
      <c r="F1595" s="27" t="s">
        <v>3026</v>
      </c>
      <c r="G1595" s="27" t="s">
        <v>2936</v>
      </c>
      <c r="H1595" s="28">
        <v>41395</v>
      </c>
      <c r="I1595" s="29">
        <v>0</v>
      </c>
      <c r="J1595" s="28" t="s">
        <v>3241</v>
      </c>
    </row>
    <row r="1596" spans="1:10" x14ac:dyDescent="0.3">
      <c r="A1596" s="26">
        <v>2013</v>
      </c>
      <c r="B1596" s="27" t="s">
        <v>3119</v>
      </c>
      <c r="C1596" s="27" t="s">
        <v>3120</v>
      </c>
      <c r="D1596" s="27" t="s">
        <v>3119</v>
      </c>
      <c r="E1596" s="27" t="s">
        <v>6117</v>
      </c>
      <c r="F1596" s="27" t="s">
        <v>3034</v>
      </c>
      <c r="G1596" s="27" t="s">
        <v>2840</v>
      </c>
      <c r="H1596" s="28">
        <v>41395</v>
      </c>
      <c r="I1596" s="29">
        <v>3.6422580000000004</v>
      </c>
      <c r="J1596" s="28" t="s">
        <v>3241</v>
      </c>
    </row>
    <row r="1597" spans="1:10" x14ac:dyDescent="0.3">
      <c r="A1597" s="26">
        <v>2013</v>
      </c>
      <c r="B1597" s="27" t="s">
        <v>3121</v>
      </c>
      <c r="C1597" s="27" t="s">
        <v>3122</v>
      </c>
      <c r="D1597" s="27" t="s">
        <v>3121</v>
      </c>
      <c r="E1597" s="27" t="s">
        <v>6117</v>
      </c>
      <c r="F1597" s="27" t="s">
        <v>2825</v>
      </c>
      <c r="G1597" s="27" t="s">
        <v>2850</v>
      </c>
      <c r="H1597" s="28">
        <v>41395</v>
      </c>
      <c r="I1597" s="29">
        <v>8.5459210000000034</v>
      </c>
      <c r="J1597" s="28" t="s">
        <v>3241</v>
      </c>
    </row>
    <row r="1598" spans="1:10" x14ac:dyDescent="0.3">
      <c r="A1598" s="26">
        <v>2013</v>
      </c>
      <c r="B1598" s="27" t="s">
        <v>3022</v>
      </c>
      <c r="C1598" s="27" t="s">
        <v>3023</v>
      </c>
      <c r="D1598" s="27" t="s">
        <v>3024</v>
      </c>
      <c r="E1598" s="27" t="s">
        <v>3025</v>
      </c>
      <c r="F1598" s="27" t="s">
        <v>3026</v>
      </c>
      <c r="G1598" s="27" t="s">
        <v>2788</v>
      </c>
      <c r="H1598" s="28">
        <v>41426</v>
      </c>
      <c r="I1598" s="29">
        <v>0</v>
      </c>
      <c r="J1598" s="28" t="s">
        <v>3241</v>
      </c>
    </row>
    <row r="1599" spans="1:10" x14ac:dyDescent="0.3">
      <c r="A1599" s="26">
        <v>2013</v>
      </c>
      <c r="B1599" s="27" t="s">
        <v>3022</v>
      </c>
      <c r="C1599" s="27" t="s">
        <v>3023</v>
      </c>
      <c r="D1599" s="27" t="s">
        <v>3027</v>
      </c>
      <c r="E1599" s="27" t="s">
        <v>3025</v>
      </c>
      <c r="F1599" s="27" t="s">
        <v>3026</v>
      </c>
      <c r="G1599" s="27" t="s">
        <v>2788</v>
      </c>
      <c r="H1599" s="28">
        <v>41426</v>
      </c>
      <c r="I1599" s="29">
        <v>0</v>
      </c>
      <c r="J1599" s="28" t="s">
        <v>3241</v>
      </c>
    </row>
    <row r="1600" spans="1:10" x14ac:dyDescent="0.3">
      <c r="A1600" s="26">
        <v>2013</v>
      </c>
      <c r="B1600" s="27" t="s">
        <v>3028</v>
      </c>
      <c r="C1600" s="27" t="s">
        <v>3029</v>
      </c>
      <c r="D1600" s="27" t="s">
        <v>3028</v>
      </c>
      <c r="E1600" s="27" t="s">
        <v>6117</v>
      </c>
      <c r="F1600" s="27" t="s">
        <v>3030</v>
      </c>
      <c r="G1600" s="27" t="s">
        <v>2812</v>
      </c>
      <c r="H1600" s="28">
        <v>41426</v>
      </c>
      <c r="I1600" s="29">
        <v>4.4211780000000083</v>
      </c>
      <c r="J1600" s="28" t="s">
        <v>3241</v>
      </c>
    </row>
    <row r="1601" spans="1:10" x14ac:dyDescent="0.3">
      <c r="A1601" s="26">
        <v>2013</v>
      </c>
      <c r="B1601" s="27" t="s">
        <v>3031</v>
      </c>
      <c r="C1601" s="27" t="s">
        <v>3032</v>
      </c>
      <c r="D1601" s="27" t="s">
        <v>3031</v>
      </c>
      <c r="E1601" s="27" t="s">
        <v>3033</v>
      </c>
      <c r="F1601" s="27" t="s">
        <v>3034</v>
      </c>
      <c r="G1601" s="27" t="s">
        <v>2821</v>
      </c>
      <c r="H1601" s="28">
        <v>41426</v>
      </c>
      <c r="I1601" s="29">
        <v>2.4693099999999997</v>
      </c>
      <c r="J1601" s="28" t="s">
        <v>3241</v>
      </c>
    </row>
    <row r="1602" spans="1:10" x14ac:dyDescent="0.3">
      <c r="A1602" s="26">
        <v>2013</v>
      </c>
      <c r="B1602" s="27" t="s">
        <v>3035</v>
      </c>
      <c r="C1602" s="27" t="s">
        <v>3036</v>
      </c>
      <c r="D1602" s="27" t="s">
        <v>3035</v>
      </c>
      <c r="E1602" s="27" t="s">
        <v>6117</v>
      </c>
      <c r="F1602" s="27" t="s">
        <v>2825</v>
      </c>
      <c r="G1602" s="27" t="s">
        <v>2826</v>
      </c>
      <c r="H1602" s="28">
        <v>41426</v>
      </c>
      <c r="I1602" s="29">
        <v>0</v>
      </c>
      <c r="J1602" s="28" t="s">
        <v>3241</v>
      </c>
    </row>
    <row r="1603" spans="1:10" x14ac:dyDescent="0.3">
      <c r="A1603" s="26">
        <v>2013</v>
      </c>
      <c r="B1603" s="27" t="s">
        <v>3037</v>
      </c>
      <c r="C1603" s="27" t="s">
        <v>3038</v>
      </c>
      <c r="D1603" s="27" t="s">
        <v>3037</v>
      </c>
      <c r="E1603" s="27" t="s">
        <v>6117</v>
      </c>
      <c r="F1603" s="27" t="s">
        <v>3034</v>
      </c>
      <c r="G1603" s="27" t="s">
        <v>2999</v>
      </c>
      <c r="H1603" s="28">
        <v>41426</v>
      </c>
      <c r="I1603" s="29">
        <v>1.9721980000000001</v>
      </c>
      <c r="J1603" s="28" t="s">
        <v>3241</v>
      </c>
    </row>
    <row r="1604" spans="1:10" x14ac:dyDescent="0.3">
      <c r="A1604" s="26">
        <v>2013</v>
      </c>
      <c r="B1604" s="27" t="s">
        <v>3039</v>
      </c>
      <c r="C1604" s="27" t="s">
        <v>3040</v>
      </c>
      <c r="D1604" s="27" t="s">
        <v>3039</v>
      </c>
      <c r="E1604" s="27" t="s">
        <v>6117</v>
      </c>
      <c r="F1604" s="27" t="s">
        <v>2815</v>
      </c>
      <c r="G1604" s="27" t="s">
        <v>2816</v>
      </c>
      <c r="H1604" s="28">
        <v>41426</v>
      </c>
      <c r="I1604" s="29">
        <v>0.64235699999999996</v>
      </c>
      <c r="J1604" s="28" t="s">
        <v>3241</v>
      </c>
    </row>
    <row r="1605" spans="1:10" x14ac:dyDescent="0.3">
      <c r="A1605" s="26">
        <v>2013</v>
      </c>
      <c r="B1605" s="27" t="s">
        <v>3041</v>
      </c>
      <c r="C1605" s="27" t="s">
        <v>3042</v>
      </c>
      <c r="D1605" s="27" t="s">
        <v>3041</v>
      </c>
      <c r="E1605" s="27" t="s">
        <v>6117</v>
      </c>
      <c r="F1605" s="27" t="s">
        <v>2825</v>
      </c>
      <c r="G1605" s="27" t="s">
        <v>2826</v>
      </c>
      <c r="H1605" s="28">
        <v>41426</v>
      </c>
      <c r="I1605" s="29">
        <v>1.3300000000000001E-4</v>
      </c>
      <c r="J1605" s="28" t="s">
        <v>3241</v>
      </c>
    </row>
    <row r="1606" spans="1:10" x14ac:dyDescent="0.3">
      <c r="A1606" s="26">
        <v>2013</v>
      </c>
      <c r="B1606" s="27" t="s">
        <v>3043</v>
      </c>
      <c r="C1606" s="27" t="s">
        <v>3044</v>
      </c>
      <c r="D1606" s="27" t="s">
        <v>3043</v>
      </c>
      <c r="E1606" s="27" t="s">
        <v>6117</v>
      </c>
      <c r="F1606" s="27" t="s">
        <v>2815</v>
      </c>
      <c r="G1606" s="27" t="s">
        <v>2816</v>
      </c>
      <c r="H1606" s="28">
        <v>41426</v>
      </c>
      <c r="I1606" s="29">
        <v>4.7496169999999998</v>
      </c>
      <c r="J1606" s="28" t="s">
        <v>3241</v>
      </c>
    </row>
    <row r="1607" spans="1:10" x14ac:dyDescent="0.3">
      <c r="A1607" s="26">
        <v>2013</v>
      </c>
      <c r="B1607" s="27" t="s">
        <v>3045</v>
      </c>
      <c r="C1607" s="27" t="s">
        <v>3046</v>
      </c>
      <c r="D1607" s="27" t="s">
        <v>3045</v>
      </c>
      <c r="E1607" s="27" t="s">
        <v>6117</v>
      </c>
      <c r="F1607" s="27" t="s">
        <v>2815</v>
      </c>
      <c r="G1607" s="27" t="s">
        <v>2816</v>
      </c>
      <c r="H1607" s="28">
        <v>41426</v>
      </c>
      <c r="I1607" s="29">
        <v>0.14857699999999999</v>
      </c>
      <c r="J1607" s="28" t="s">
        <v>3241</v>
      </c>
    </row>
    <row r="1608" spans="1:10" x14ac:dyDescent="0.3">
      <c r="A1608" s="26">
        <v>2013</v>
      </c>
      <c r="B1608" s="27" t="s">
        <v>3143</v>
      </c>
      <c r="C1608" s="27" t="s">
        <v>3144</v>
      </c>
      <c r="D1608" s="27" t="s">
        <v>3143</v>
      </c>
      <c r="E1608" s="27" t="s">
        <v>6117</v>
      </c>
      <c r="F1608" s="27" t="s">
        <v>3145</v>
      </c>
      <c r="G1608" s="27" t="s">
        <v>2803</v>
      </c>
      <c r="H1608" s="28">
        <v>41426</v>
      </c>
      <c r="I1608" s="29">
        <v>2.020594</v>
      </c>
      <c r="J1608" s="28" t="s">
        <v>3241</v>
      </c>
    </row>
    <row r="1609" spans="1:10" x14ac:dyDescent="0.3">
      <c r="A1609" s="26">
        <v>2013</v>
      </c>
      <c r="B1609" s="27" t="s">
        <v>3171</v>
      </c>
      <c r="C1609" s="27" t="s">
        <v>3172</v>
      </c>
      <c r="D1609" s="27" t="s">
        <v>3173</v>
      </c>
      <c r="E1609" s="27" t="s">
        <v>3111</v>
      </c>
      <c r="F1609" s="27" t="s">
        <v>2825</v>
      </c>
      <c r="G1609" s="27" t="s">
        <v>2850</v>
      </c>
      <c r="H1609" s="28">
        <v>41426</v>
      </c>
      <c r="I1609" s="29">
        <v>0.23425400000000002</v>
      </c>
      <c r="J1609" s="28" t="s">
        <v>3241</v>
      </c>
    </row>
    <row r="1610" spans="1:10" x14ac:dyDescent="0.3">
      <c r="A1610" s="26">
        <v>2013</v>
      </c>
      <c r="B1610" s="27" t="s">
        <v>3146</v>
      </c>
      <c r="C1610" s="27" t="s">
        <v>3147</v>
      </c>
      <c r="D1610" s="27" t="s">
        <v>3146</v>
      </c>
      <c r="E1610" s="27" t="s">
        <v>6117</v>
      </c>
      <c r="F1610" s="27" t="s">
        <v>3145</v>
      </c>
      <c r="G1610" s="27" t="s">
        <v>2803</v>
      </c>
      <c r="H1610" s="28">
        <v>41426</v>
      </c>
      <c r="I1610" s="29">
        <v>0</v>
      </c>
      <c r="J1610" s="28" t="s">
        <v>3241</v>
      </c>
    </row>
    <row r="1611" spans="1:10" x14ac:dyDescent="0.3">
      <c r="A1611" s="26">
        <v>2013</v>
      </c>
      <c r="B1611" s="27" t="s">
        <v>3047</v>
      </c>
      <c r="C1611" s="27" t="s">
        <v>3048</v>
      </c>
      <c r="D1611" s="27" t="s">
        <v>3047</v>
      </c>
      <c r="E1611" s="27" t="s">
        <v>6117</v>
      </c>
      <c r="F1611" s="27" t="s">
        <v>2825</v>
      </c>
      <c r="G1611" s="27" t="s">
        <v>2826</v>
      </c>
      <c r="H1611" s="28">
        <v>41426</v>
      </c>
      <c r="I1611" s="29">
        <v>0.146288</v>
      </c>
      <c r="J1611" s="28" t="s">
        <v>3241</v>
      </c>
    </row>
    <row r="1612" spans="1:10" x14ac:dyDescent="0.3">
      <c r="A1612" s="26">
        <v>2013</v>
      </c>
      <c r="B1612" s="27" t="s">
        <v>3049</v>
      </c>
      <c r="C1612" s="27" t="s">
        <v>3050</v>
      </c>
      <c r="D1612" s="27" t="s">
        <v>3049</v>
      </c>
      <c r="E1612" s="27" t="s">
        <v>6117</v>
      </c>
      <c r="F1612" s="27" t="s">
        <v>2825</v>
      </c>
      <c r="G1612" s="27" t="s">
        <v>2850</v>
      </c>
      <c r="H1612" s="28">
        <v>41426</v>
      </c>
      <c r="I1612" s="29">
        <v>0.91577399999999987</v>
      </c>
      <c r="J1612" s="28" t="s">
        <v>3241</v>
      </c>
    </row>
    <row r="1613" spans="1:10" x14ac:dyDescent="0.3">
      <c r="A1613" s="26">
        <v>2013</v>
      </c>
      <c r="B1613" s="27" t="s">
        <v>3051</v>
      </c>
      <c r="C1613" s="27" t="s">
        <v>3051</v>
      </c>
      <c r="D1613" s="27" t="s">
        <v>3051</v>
      </c>
      <c r="E1613" s="27" t="s">
        <v>6118</v>
      </c>
      <c r="F1613" s="27" t="s">
        <v>3051</v>
      </c>
      <c r="G1613" s="27" t="s">
        <v>3051</v>
      </c>
      <c r="H1613" s="28">
        <v>41426</v>
      </c>
      <c r="I1613" s="29">
        <v>10346.45131</v>
      </c>
      <c r="J1613" s="28" t="s">
        <v>3241</v>
      </c>
    </row>
    <row r="1614" spans="1:10" x14ac:dyDescent="0.3">
      <c r="A1614" s="26">
        <v>2013</v>
      </c>
      <c r="B1614" s="27" t="s">
        <v>3052</v>
      </c>
      <c r="C1614" s="27" t="s">
        <v>3053</v>
      </c>
      <c r="D1614" s="27" t="s">
        <v>3052</v>
      </c>
      <c r="E1614" s="27" t="s">
        <v>3033</v>
      </c>
      <c r="F1614" s="27" t="s">
        <v>2807</v>
      </c>
      <c r="G1614" s="27" t="s">
        <v>2812</v>
      </c>
      <c r="H1614" s="28">
        <v>41426</v>
      </c>
      <c r="I1614" s="29">
        <v>3.0527059999999997</v>
      </c>
      <c r="J1614" s="28" t="s">
        <v>3241</v>
      </c>
    </row>
    <row r="1615" spans="1:10" x14ac:dyDescent="0.3">
      <c r="A1615" s="26">
        <v>2013</v>
      </c>
      <c r="B1615" s="27" t="s">
        <v>3162</v>
      </c>
      <c r="C1615" s="27" t="s">
        <v>3163</v>
      </c>
      <c r="D1615" s="27" t="s">
        <v>3164</v>
      </c>
      <c r="E1615" s="27" t="s">
        <v>3025</v>
      </c>
      <c r="F1615" s="27" t="s">
        <v>3087</v>
      </c>
      <c r="G1615" s="27" t="s">
        <v>2788</v>
      </c>
      <c r="H1615" s="28">
        <v>41426</v>
      </c>
      <c r="I1615" s="29">
        <v>0</v>
      </c>
      <c r="J1615" s="28" t="s">
        <v>3241</v>
      </c>
    </row>
    <row r="1616" spans="1:10" x14ac:dyDescent="0.3">
      <c r="A1616" s="26">
        <v>2013</v>
      </c>
      <c r="B1616" s="27" t="s">
        <v>3162</v>
      </c>
      <c r="C1616" s="27" t="s">
        <v>3163</v>
      </c>
      <c r="D1616" s="27" t="s">
        <v>3165</v>
      </c>
      <c r="E1616" s="27" t="s">
        <v>3025</v>
      </c>
      <c r="F1616" s="27" t="s">
        <v>3087</v>
      </c>
      <c r="G1616" s="27" t="s">
        <v>2788</v>
      </c>
      <c r="H1616" s="28">
        <v>41426</v>
      </c>
      <c r="I1616" s="29">
        <v>0</v>
      </c>
      <c r="J1616" s="28" t="s">
        <v>3241</v>
      </c>
    </row>
    <row r="1617" spans="1:10" x14ac:dyDescent="0.3">
      <c r="A1617" s="26">
        <v>2013</v>
      </c>
      <c r="B1617" s="27" t="s">
        <v>3054</v>
      </c>
      <c r="C1617" s="27" t="s">
        <v>3055</v>
      </c>
      <c r="D1617" s="27" t="s">
        <v>3054</v>
      </c>
      <c r="E1617" s="27" t="s">
        <v>6117</v>
      </c>
      <c r="F1617" s="27" t="s">
        <v>3034</v>
      </c>
      <c r="G1617" s="27" t="s">
        <v>2999</v>
      </c>
      <c r="H1617" s="28">
        <v>41426</v>
      </c>
      <c r="I1617" s="29">
        <v>0.86050700000000024</v>
      </c>
      <c r="J1617" s="28" t="s">
        <v>3241</v>
      </c>
    </row>
    <row r="1618" spans="1:10" x14ac:dyDescent="0.3">
      <c r="A1618" s="26">
        <v>2013</v>
      </c>
      <c r="B1618" s="27" t="s">
        <v>3056</v>
      </c>
      <c r="C1618" s="27" t="s">
        <v>3057</v>
      </c>
      <c r="D1618" s="27" t="s">
        <v>3056</v>
      </c>
      <c r="E1618" s="27" t="s">
        <v>6117</v>
      </c>
      <c r="F1618" s="27" t="s">
        <v>2825</v>
      </c>
      <c r="G1618" s="27" t="s">
        <v>2826</v>
      </c>
      <c r="H1618" s="28">
        <v>41426</v>
      </c>
      <c r="I1618" s="29">
        <v>0.333899</v>
      </c>
      <c r="J1618" s="28" t="s">
        <v>3241</v>
      </c>
    </row>
    <row r="1619" spans="1:10" x14ac:dyDescent="0.3">
      <c r="A1619" s="26">
        <v>2013</v>
      </c>
      <c r="B1619" s="27" t="s">
        <v>3058</v>
      </c>
      <c r="C1619" s="27" t="s">
        <v>3059</v>
      </c>
      <c r="D1619" s="27" t="s">
        <v>3058</v>
      </c>
      <c r="E1619" s="27" t="s">
        <v>6117</v>
      </c>
      <c r="F1619" s="27" t="s">
        <v>2815</v>
      </c>
      <c r="G1619" s="27" t="s">
        <v>2816</v>
      </c>
      <c r="H1619" s="28">
        <v>41426</v>
      </c>
      <c r="I1619" s="29">
        <v>5.1071590000000002</v>
      </c>
      <c r="J1619" s="28" t="s">
        <v>3241</v>
      </c>
    </row>
    <row r="1620" spans="1:10" x14ac:dyDescent="0.3">
      <c r="A1620" s="26">
        <v>2013</v>
      </c>
      <c r="B1620" s="27" t="s">
        <v>3152</v>
      </c>
      <c r="C1620" s="27" t="s">
        <v>3153</v>
      </c>
      <c r="D1620" s="27" t="s">
        <v>3152</v>
      </c>
      <c r="E1620" s="27" t="s">
        <v>3111</v>
      </c>
      <c r="F1620" s="27" t="s">
        <v>2825</v>
      </c>
      <c r="G1620" s="27" t="s">
        <v>2850</v>
      </c>
      <c r="H1620" s="28">
        <v>41426</v>
      </c>
      <c r="I1620" s="29">
        <v>0.25777800000000006</v>
      </c>
      <c r="J1620" s="28" t="s">
        <v>3241</v>
      </c>
    </row>
    <row r="1621" spans="1:10" x14ac:dyDescent="0.3">
      <c r="A1621" s="26">
        <v>2013</v>
      </c>
      <c r="B1621" s="27" t="s">
        <v>3154</v>
      </c>
      <c r="C1621" s="27" t="s">
        <v>3155</v>
      </c>
      <c r="D1621" s="27" t="s">
        <v>3154</v>
      </c>
      <c r="E1621" s="27" t="s">
        <v>3111</v>
      </c>
      <c r="F1621" s="27" t="s">
        <v>2825</v>
      </c>
      <c r="G1621" s="27" t="s">
        <v>2850</v>
      </c>
      <c r="H1621" s="28">
        <v>41426</v>
      </c>
      <c r="I1621" s="29">
        <v>0.40008400000000005</v>
      </c>
      <c r="J1621" s="28" t="s">
        <v>3241</v>
      </c>
    </row>
    <row r="1622" spans="1:10" x14ac:dyDescent="0.3">
      <c r="A1622" s="26">
        <v>2013</v>
      </c>
      <c r="B1622" s="27" t="s">
        <v>3156</v>
      </c>
      <c r="C1622" s="27" t="s">
        <v>3157</v>
      </c>
      <c r="D1622" s="27" t="s">
        <v>3156</v>
      </c>
      <c r="E1622" s="27" t="s">
        <v>3111</v>
      </c>
      <c r="F1622" s="27" t="s">
        <v>2825</v>
      </c>
      <c r="G1622" s="27" t="s">
        <v>2850</v>
      </c>
      <c r="H1622" s="28">
        <v>41426</v>
      </c>
      <c r="I1622" s="29">
        <v>0</v>
      </c>
      <c r="J1622" s="28" t="s">
        <v>3241</v>
      </c>
    </row>
    <row r="1623" spans="1:10" x14ac:dyDescent="0.3">
      <c r="A1623" s="26">
        <v>2013</v>
      </c>
      <c r="B1623" s="27" t="s">
        <v>3060</v>
      </c>
      <c r="C1623" s="27" t="s">
        <v>3061</v>
      </c>
      <c r="D1623" s="27" t="s">
        <v>3062</v>
      </c>
      <c r="E1623" s="27" t="s">
        <v>3063</v>
      </c>
      <c r="F1623" s="27" t="s">
        <v>3034</v>
      </c>
      <c r="G1623" s="27" t="s">
        <v>2999</v>
      </c>
      <c r="H1623" s="28">
        <v>41426</v>
      </c>
      <c r="I1623" s="29">
        <v>0</v>
      </c>
      <c r="J1623" s="28" t="s">
        <v>3241</v>
      </c>
    </row>
    <row r="1624" spans="1:10" x14ac:dyDescent="0.3">
      <c r="A1624" s="26">
        <v>2013</v>
      </c>
      <c r="B1624" s="27" t="s">
        <v>3064</v>
      </c>
      <c r="C1624" s="27" t="s">
        <v>3065</v>
      </c>
      <c r="D1624" s="27" t="s">
        <v>3066</v>
      </c>
      <c r="E1624" s="27" t="s">
        <v>3025</v>
      </c>
      <c r="F1624" s="27" t="s">
        <v>2825</v>
      </c>
      <c r="G1624" s="27" t="s">
        <v>2826</v>
      </c>
      <c r="H1624" s="28">
        <v>41426</v>
      </c>
      <c r="I1624" s="29">
        <v>0</v>
      </c>
      <c r="J1624" s="28" t="s">
        <v>3241</v>
      </c>
    </row>
    <row r="1625" spans="1:10" x14ac:dyDescent="0.3">
      <c r="A1625" s="26">
        <v>2013</v>
      </c>
      <c r="B1625" s="27" t="s">
        <v>3064</v>
      </c>
      <c r="C1625" s="27" t="s">
        <v>3065</v>
      </c>
      <c r="D1625" s="27" t="s">
        <v>3067</v>
      </c>
      <c r="E1625" s="27" t="s">
        <v>3025</v>
      </c>
      <c r="F1625" s="27" t="s">
        <v>2825</v>
      </c>
      <c r="G1625" s="27" t="s">
        <v>2826</v>
      </c>
      <c r="H1625" s="28">
        <v>41426</v>
      </c>
      <c r="I1625" s="29">
        <v>0</v>
      </c>
      <c r="J1625" s="28" t="s">
        <v>3241</v>
      </c>
    </row>
    <row r="1626" spans="1:10" x14ac:dyDescent="0.3">
      <c r="A1626" s="26">
        <v>2013</v>
      </c>
      <c r="B1626" s="27" t="s">
        <v>3174</v>
      </c>
      <c r="C1626" s="27" t="s">
        <v>3175</v>
      </c>
      <c r="D1626" s="27" t="s">
        <v>3174</v>
      </c>
      <c r="E1626" s="27" t="s">
        <v>6117</v>
      </c>
      <c r="F1626" s="27" t="s">
        <v>2825</v>
      </c>
      <c r="G1626" s="27" t="s">
        <v>2826</v>
      </c>
      <c r="H1626" s="28">
        <v>41426</v>
      </c>
      <c r="I1626" s="29">
        <v>3.0394000000000001E-2</v>
      </c>
      <c r="J1626" s="28" t="s">
        <v>3241</v>
      </c>
    </row>
    <row r="1627" spans="1:10" x14ac:dyDescent="0.3">
      <c r="A1627" s="26">
        <v>2013</v>
      </c>
      <c r="B1627" s="27" t="s">
        <v>3068</v>
      </c>
      <c r="C1627" s="27" t="s">
        <v>3069</v>
      </c>
      <c r="D1627" s="27" t="s">
        <v>3068</v>
      </c>
      <c r="E1627" s="27" t="s">
        <v>6117</v>
      </c>
      <c r="F1627" s="27" t="s">
        <v>3034</v>
      </c>
      <c r="G1627" s="27" t="s">
        <v>2923</v>
      </c>
      <c r="H1627" s="28">
        <v>41426</v>
      </c>
      <c r="I1627" s="29">
        <v>3.2792430000000001</v>
      </c>
      <c r="J1627" s="28" t="s">
        <v>3241</v>
      </c>
    </row>
    <row r="1628" spans="1:10" x14ac:dyDescent="0.3">
      <c r="A1628" s="26">
        <v>2013</v>
      </c>
      <c r="B1628" s="27" t="s">
        <v>3070</v>
      </c>
      <c r="C1628" s="27" t="s">
        <v>3071</v>
      </c>
      <c r="D1628" s="27" t="s">
        <v>3070</v>
      </c>
      <c r="E1628" s="27" t="s">
        <v>6117</v>
      </c>
      <c r="F1628" s="27" t="s">
        <v>2815</v>
      </c>
      <c r="G1628" s="27" t="s">
        <v>2816</v>
      </c>
      <c r="H1628" s="28">
        <v>41426</v>
      </c>
      <c r="I1628" s="29">
        <v>1.1356030000000001</v>
      </c>
      <c r="J1628" s="28" t="s">
        <v>3241</v>
      </c>
    </row>
    <row r="1629" spans="1:10" x14ac:dyDescent="0.3">
      <c r="A1629" s="26">
        <v>2013</v>
      </c>
      <c r="B1629" s="27" t="s">
        <v>3072</v>
      </c>
      <c r="C1629" s="27" t="s">
        <v>3073</v>
      </c>
      <c r="D1629" s="27" t="s">
        <v>3072</v>
      </c>
      <c r="E1629" s="27" t="s">
        <v>6117</v>
      </c>
      <c r="F1629" s="27" t="s">
        <v>3034</v>
      </c>
      <c r="G1629" s="27" t="s">
        <v>3074</v>
      </c>
      <c r="H1629" s="28">
        <v>41426</v>
      </c>
      <c r="I1629" s="29">
        <v>0</v>
      </c>
      <c r="J1629" s="28" t="s">
        <v>3241</v>
      </c>
    </row>
    <row r="1630" spans="1:10" x14ac:dyDescent="0.3">
      <c r="A1630" s="26">
        <v>2013</v>
      </c>
      <c r="B1630" s="27" t="s">
        <v>3075</v>
      </c>
      <c r="C1630" s="27" t="s">
        <v>3076</v>
      </c>
      <c r="D1630" s="27" t="s">
        <v>3075</v>
      </c>
      <c r="E1630" s="27" t="s">
        <v>6117</v>
      </c>
      <c r="F1630" s="27" t="s">
        <v>2815</v>
      </c>
      <c r="G1630" s="27" t="s">
        <v>2816</v>
      </c>
      <c r="H1630" s="28">
        <v>41426</v>
      </c>
      <c r="I1630" s="29">
        <v>2.0434260000000002</v>
      </c>
      <c r="J1630" s="28" t="s">
        <v>3241</v>
      </c>
    </row>
    <row r="1631" spans="1:10" x14ac:dyDescent="0.3">
      <c r="A1631" s="26">
        <v>2013</v>
      </c>
      <c r="B1631" s="27" t="s">
        <v>3077</v>
      </c>
      <c r="C1631" s="27" t="s">
        <v>3078</v>
      </c>
      <c r="D1631" s="27" t="s">
        <v>3077</v>
      </c>
      <c r="E1631" s="27" t="s">
        <v>3033</v>
      </c>
      <c r="F1631" s="27" t="s">
        <v>2788</v>
      </c>
      <c r="G1631" s="27" t="s">
        <v>2788</v>
      </c>
      <c r="H1631" s="28">
        <v>41426</v>
      </c>
      <c r="I1631" s="29">
        <v>2.1440000000000001E-2</v>
      </c>
      <c r="J1631" s="28" t="s">
        <v>3241</v>
      </c>
    </row>
    <row r="1632" spans="1:10" x14ac:dyDescent="0.3">
      <c r="A1632" s="26">
        <v>2013</v>
      </c>
      <c r="B1632" s="27" t="s">
        <v>3079</v>
      </c>
      <c r="C1632" s="27" t="s">
        <v>3080</v>
      </c>
      <c r="D1632" s="27" t="s">
        <v>3081</v>
      </c>
      <c r="E1632" s="27" t="s">
        <v>3063</v>
      </c>
      <c r="F1632" s="27" t="s">
        <v>2788</v>
      </c>
      <c r="G1632" s="27" t="s">
        <v>2788</v>
      </c>
      <c r="H1632" s="28">
        <v>41426</v>
      </c>
      <c r="I1632" s="29">
        <v>0</v>
      </c>
      <c r="J1632" s="28" t="s">
        <v>3241</v>
      </c>
    </row>
    <row r="1633" spans="1:10" x14ac:dyDescent="0.3">
      <c r="A1633" s="26">
        <v>2013</v>
      </c>
      <c r="B1633" s="27" t="s">
        <v>3082</v>
      </c>
      <c r="C1633" s="27" t="s">
        <v>3083</v>
      </c>
      <c r="D1633" s="27" t="s">
        <v>3082</v>
      </c>
      <c r="E1633" s="27" t="s">
        <v>6117</v>
      </c>
      <c r="F1633" s="27" t="s">
        <v>2825</v>
      </c>
      <c r="G1633" s="27" t="s">
        <v>2826</v>
      </c>
      <c r="H1633" s="28">
        <v>41426</v>
      </c>
      <c r="I1633" s="29">
        <v>0</v>
      </c>
      <c r="J1633" s="28" t="s">
        <v>3241</v>
      </c>
    </row>
    <row r="1634" spans="1:10" x14ac:dyDescent="0.3">
      <c r="A1634" s="26">
        <v>2013</v>
      </c>
      <c r="B1634" s="27" t="s">
        <v>3084</v>
      </c>
      <c r="C1634" s="27" t="s">
        <v>3085</v>
      </c>
      <c r="D1634" s="27" t="s">
        <v>3086</v>
      </c>
      <c r="E1634" s="27" t="s">
        <v>3025</v>
      </c>
      <c r="F1634" s="27" t="s">
        <v>3087</v>
      </c>
      <c r="G1634" s="27" t="s">
        <v>2788</v>
      </c>
      <c r="H1634" s="28">
        <v>41426</v>
      </c>
      <c r="I1634" s="29">
        <v>0</v>
      </c>
      <c r="J1634" s="28" t="s">
        <v>3241</v>
      </c>
    </row>
    <row r="1635" spans="1:10" x14ac:dyDescent="0.3">
      <c r="A1635" s="26">
        <v>2013</v>
      </c>
      <c r="B1635" s="27" t="s">
        <v>3084</v>
      </c>
      <c r="C1635" s="27" t="s">
        <v>3085</v>
      </c>
      <c r="D1635" s="27" t="s">
        <v>3088</v>
      </c>
      <c r="E1635" s="27" t="s">
        <v>3025</v>
      </c>
      <c r="F1635" s="27" t="s">
        <v>3087</v>
      </c>
      <c r="G1635" s="27" t="s">
        <v>2788</v>
      </c>
      <c r="H1635" s="28">
        <v>41426</v>
      </c>
      <c r="I1635" s="29">
        <v>0</v>
      </c>
      <c r="J1635" s="28" t="s">
        <v>3241</v>
      </c>
    </row>
    <row r="1636" spans="1:10" x14ac:dyDescent="0.3">
      <c r="A1636" s="26">
        <v>2013</v>
      </c>
      <c r="B1636" s="27" t="s">
        <v>3089</v>
      </c>
      <c r="C1636" s="27" t="s">
        <v>3090</v>
      </c>
      <c r="D1636" s="27" t="s">
        <v>3089</v>
      </c>
      <c r="E1636" s="27" t="s">
        <v>6117</v>
      </c>
      <c r="F1636" s="27" t="s">
        <v>2815</v>
      </c>
      <c r="G1636" s="27" t="s">
        <v>2816</v>
      </c>
      <c r="H1636" s="28">
        <v>41426</v>
      </c>
      <c r="I1636" s="29">
        <v>3.1782500000000002</v>
      </c>
      <c r="J1636" s="28" t="s">
        <v>3241</v>
      </c>
    </row>
    <row r="1637" spans="1:10" x14ac:dyDescent="0.3">
      <c r="A1637" s="26">
        <v>2013</v>
      </c>
      <c r="B1637" s="27" t="s">
        <v>3136</v>
      </c>
      <c r="C1637" s="27" t="s">
        <v>3137</v>
      </c>
      <c r="D1637" s="27" t="s">
        <v>3138</v>
      </c>
      <c r="E1637" s="27" t="s">
        <v>3025</v>
      </c>
      <c r="F1637" s="27" t="s">
        <v>3087</v>
      </c>
      <c r="G1637" s="27" t="s">
        <v>2788</v>
      </c>
      <c r="H1637" s="28">
        <v>41426</v>
      </c>
      <c r="I1637" s="29">
        <v>0</v>
      </c>
      <c r="J1637" s="28" t="s">
        <v>3241</v>
      </c>
    </row>
    <row r="1638" spans="1:10" x14ac:dyDescent="0.3">
      <c r="A1638" s="26">
        <v>2013</v>
      </c>
      <c r="B1638" s="27" t="s">
        <v>3136</v>
      </c>
      <c r="C1638" s="27" t="s">
        <v>3137</v>
      </c>
      <c r="D1638" s="27" t="s">
        <v>3139</v>
      </c>
      <c r="E1638" s="27" t="s">
        <v>3025</v>
      </c>
      <c r="F1638" s="27" t="s">
        <v>3087</v>
      </c>
      <c r="G1638" s="27" t="s">
        <v>2788</v>
      </c>
      <c r="H1638" s="28">
        <v>41426</v>
      </c>
      <c r="I1638" s="29">
        <v>0</v>
      </c>
      <c r="J1638" s="28" t="s">
        <v>3241</v>
      </c>
    </row>
    <row r="1639" spans="1:10" x14ac:dyDescent="0.3">
      <c r="A1639" s="26">
        <v>2013</v>
      </c>
      <c r="B1639" s="27" t="s">
        <v>3091</v>
      </c>
      <c r="C1639" s="27" t="s">
        <v>3092</v>
      </c>
      <c r="D1639" s="27" t="s">
        <v>3093</v>
      </c>
      <c r="E1639" s="27" t="s">
        <v>3063</v>
      </c>
      <c r="F1639" s="27" t="s">
        <v>3094</v>
      </c>
      <c r="G1639" s="27" t="s">
        <v>2965</v>
      </c>
      <c r="H1639" s="28">
        <v>41426</v>
      </c>
      <c r="I1639" s="29">
        <v>3.6358720000000004</v>
      </c>
      <c r="J1639" s="28" t="s">
        <v>3241</v>
      </c>
    </row>
    <row r="1640" spans="1:10" x14ac:dyDescent="0.3">
      <c r="A1640" s="26">
        <v>2013</v>
      </c>
      <c r="B1640" s="27" t="s">
        <v>3095</v>
      </c>
      <c r="C1640" s="27" t="s">
        <v>3096</v>
      </c>
      <c r="D1640" s="27" t="s">
        <v>3095</v>
      </c>
      <c r="E1640" s="27" t="s">
        <v>6117</v>
      </c>
      <c r="F1640" s="27" t="s">
        <v>3034</v>
      </c>
      <c r="G1640" s="27" t="s">
        <v>2999</v>
      </c>
      <c r="H1640" s="28">
        <v>41426</v>
      </c>
      <c r="I1640" s="29">
        <v>2.572619</v>
      </c>
      <c r="J1640" s="28" t="s">
        <v>3241</v>
      </c>
    </row>
    <row r="1641" spans="1:10" x14ac:dyDescent="0.3">
      <c r="A1641" s="26">
        <v>2013</v>
      </c>
      <c r="B1641" s="27" t="s">
        <v>3097</v>
      </c>
      <c r="C1641" s="27" t="s">
        <v>3098</v>
      </c>
      <c r="D1641" s="27" t="s">
        <v>3097</v>
      </c>
      <c r="E1641" s="27" t="s">
        <v>6117</v>
      </c>
      <c r="F1641" s="27" t="s">
        <v>2825</v>
      </c>
      <c r="G1641" s="27" t="s">
        <v>2850</v>
      </c>
      <c r="H1641" s="28">
        <v>41426</v>
      </c>
      <c r="I1641" s="29">
        <v>7.3161000000000004E-2</v>
      </c>
      <c r="J1641" s="28" t="s">
        <v>3241</v>
      </c>
    </row>
    <row r="1642" spans="1:10" x14ac:dyDescent="0.3">
      <c r="A1642" s="26">
        <v>2013</v>
      </c>
      <c r="B1642" s="27" t="s">
        <v>3132</v>
      </c>
      <c r="C1642" s="27" t="s">
        <v>3133</v>
      </c>
      <c r="D1642" s="27" t="s">
        <v>3132</v>
      </c>
      <c r="E1642" s="27" t="s">
        <v>3033</v>
      </c>
      <c r="F1642" s="27" t="s">
        <v>2807</v>
      </c>
      <c r="G1642" s="27" t="s">
        <v>2812</v>
      </c>
      <c r="H1642" s="28">
        <v>41426</v>
      </c>
      <c r="I1642" s="29">
        <v>18.655654999999999</v>
      </c>
      <c r="J1642" s="28" t="s">
        <v>3241</v>
      </c>
    </row>
    <row r="1643" spans="1:10" x14ac:dyDescent="0.3">
      <c r="A1643" s="26">
        <v>2013</v>
      </c>
      <c r="B1643" s="27" t="s">
        <v>3134</v>
      </c>
      <c r="C1643" s="27" t="s">
        <v>3135</v>
      </c>
      <c r="D1643" s="27" t="s">
        <v>3134</v>
      </c>
      <c r="E1643" s="27" t="s">
        <v>3033</v>
      </c>
      <c r="F1643" s="27" t="s">
        <v>2807</v>
      </c>
      <c r="G1643" s="27" t="s">
        <v>2812</v>
      </c>
      <c r="H1643" s="28">
        <v>41426</v>
      </c>
      <c r="I1643" s="29">
        <v>10.774261999999998</v>
      </c>
      <c r="J1643" s="28" t="s">
        <v>3241</v>
      </c>
    </row>
    <row r="1644" spans="1:10" x14ac:dyDescent="0.3">
      <c r="A1644" s="26">
        <v>2013</v>
      </c>
      <c r="B1644" s="27" t="s">
        <v>3099</v>
      </c>
      <c r="C1644" s="27" t="s">
        <v>3100</v>
      </c>
      <c r="D1644" s="27" t="s">
        <v>3099</v>
      </c>
      <c r="E1644" s="27" t="s">
        <v>6117</v>
      </c>
      <c r="F1644" s="27" t="s">
        <v>2815</v>
      </c>
      <c r="G1644" s="27" t="s">
        <v>2816</v>
      </c>
      <c r="H1644" s="28">
        <v>41426</v>
      </c>
      <c r="I1644" s="29">
        <v>4.116233000000002</v>
      </c>
      <c r="J1644" s="28" t="s">
        <v>3241</v>
      </c>
    </row>
    <row r="1645" spans="1:10" x14ac:dyDescent="0.3">
      <c r="A1645" s="26">
        <v>2013</v>
      </c>
      <c r="B1645" s="27" t="s">
        <v>3101</v>
      </c>
      <c r="C1645" s="27" t="s">
        <v>3102</v>
      </c>
      <c r="D1645" s="27" t="s">
        <v>3101</v>
      </c>
      <c r="E1645" s="27" t="s">
        <v>6117</v>
      </c>
      <c r="F1645" s="27" t="s">
        <v>3034</v>
      </c>
      <c r="G1645" s="27" t="s">
        <v>3074</v>
      </c>
      <c r="H1645" s="28">
        <v>41426</v>
      </c>
      <c r="I1645" s="29">
        <v>2.3926940000000005</v>
      </c>
      <c r="J1645" s="28" t="s">
        <v>3241</v>
      </c>
    </row>
    <row r="1646" spans="1:10" x14ac:dyDescent="0.3">
      <c r="A1646" s="26">
        <v>2013</v>
      </c>
      <c r="B1646" s="27" t="s">
        <v>3148</v>
      </c>
      <c r="C1646" s="27" t="s">
        <v>3149</v>
      </c>
      <c r="D1646" s="27" t="s">
        <v>3148</v>
      </c>
      <c r="E1646" s="27" t="s">
        <v>6117</v>
      </c>
      <c r="F1646" s="27" t="s">
        <v>3145</v>
      </c>
      <c r="G1646" s="27" t="s">
        <v>2803</v>
      </c>
      <c r="H1646" s="28">
        <v>41426</v>
      </c>
      <c r="I1646" s="29">
        <v>0</v>
      </c>
      <c r="J1646" s="28" t="s">
        <v>3241</v>
      </c>
    </row>
    <row r="1647" spans="1:10" x14ac:dyDescent="0.3">
      <c r="A1647" s="26">
        <v>2013</v>
      </c>
      <c r="B1647" s="27" t="s">
        <v>3103</v>
      </c>
      <c r="C1647" s="27" t="s">
        <v>3104</v>
      </c>
      <c r="D1647" s="27" t="s">
        <v>3103</v>
      </c>
      <c r="E1647" s="27" t="s">
        <v>6117</v>
      </c>
      <c r="F1647" s="27" t="s">
        <v>3034</v>
      </c>
      <c r="G1647" s="27" t="s">
        <v>2923</v>
      </c>
      <c r="H1647" s="28">
        <v>41426</v>
      </c>
      <c r="I1647" s="29">
        <v>2.0219199999999997</v>
      </c>
      <c r="J1647" s="28" t="s">
        <v>3241</v>
      </c>
    </row>
    <row r="1648" spans="1:10" x14ac:dyDescent="0.3">
      <c r="A1648" s="26">
        <v>2013</v>
      </c>
      <c r="B1648" s="27" t="s">
        <v>3150</v>
      </c>
      <c r="C1648" s="27" t="s">
        <v>3151</v>
      </c>
      <c r="D1648" s="27" t="s">
        <v>3150</v>
      </c>
      <c r="E1648" s="27" t="s">
        <v>6117</v>
      </c>
      <c r="F1648" s="27" t="s">
        <v>3142</v>
      </c>
      <c r="G1648" s="27" t="s">
        <v>2850</v>
      </c>
      <c r="H1648" s="28">
        <v>41426</v>
      </c>
      <c r="I1648" s="29">
        <v>6.9726999999999983E-2</v>
      </c>
      <c r="J1648" s="28" t="s">
        <v>3241</v>
      </c>
    </row>
    <row r="1649" spans="1:10" x14ac:dyDescent="0.3">
      <c r="A1649" s="26">
        <v>2013</v>
      </c>
      <c r="B1649" s="27" t="s">
        <v>3105</v>
      </c>
      <c r="C1649" s="27" t="s">
        <v>3106</v>
      </c>
      <c r="D1649" s="27" t="s">
        <v>3105</v>
      </c>
      <c r="E1649" s="27" t="s">
        <v>6117</v>
      </c>
      <c r="F1649" s="27" t="s">
        <v>2798</v>
      </c>
      <c r="G1649" s="27" t="s">
        <v>2803</v>
      </c>
      <c r="H1649" s="28">
        <v>41426</v>
      </c>
      <c r="I1649" s="29">
        <v>0</v>
      </c>
      <c r="J1649" s="28" t="s">
        <v>3241</v>
      </c>
    </row>
    <row r="1650" spans="1:10" x14ac:dyDescent="0.3">
      <c r="A1650" s="26">
        <v>2013</v>
      </c>
      <c r="B1650" s="27" t="s">
        <v>3123</v>
      </c>
      <c r="C1650" s="27" t="s">
        <v>3124</v>
      </c>
      <c r="D1650" s="27" t="s">
        <v>3166</v>
      </c>
      <c r="E1650" s="27" t="s">
        <v>3025</v>
      </c>
      <c r="F1650" s="27" t="s">
        <v>2825</v>
      </c>
      <c r="G1650" s="27" t="s">
        <v>2850</v>
      </c>
      <c r="H1650" s="28">
        <v>41426</v>
      </c>
      <c r="I1650" s="29">
        <v>5.3519999999999998E-2</v>
      </c>
      <c r="J1650" s="28" t="s">
        <v>3241</v>
      </c>
    </row>
    <row r="1651" spans="1:10" x14ac:dyDescent="0.3">
      <c r="A1651" s="26">
        <v>2013</v>
      </c>
      <c r="B1651" s="27" t="s">
        <v>3123</v>
      </c>
      <c r="C1651" s="27" t="s">
        <v>3124</v>
      </c>
      <c r="D1651" s="27" t="s">
        <v>3125</v>
      </c>
      <c r="E1651" s="27" t="s">
        <v>3025</v>
      </c>
      <c r="F1651" s="27" t="s">
        <v>2825</v>
      </c>
      <c r="G1651" s="27" t="s">
        <v>2850</v>
      </c>
      <c r="H1651" s="28">
        <v>41426</v>
      </c>
      <c r="I1651" s="29">
        <v>0.27706999999999998</v>
      </c>
      <c r="J1651" s="28" t="s">
        <v>3241</v>
      </c>
    </row>
    <row r="1652" spans="1:10" x14ac:dyDescent="0.3">
      <c r="A1652" s="26">
        <v>2013</v>
      </c>
      <c r="B1652" s="27" t="s">
        <v>3123</v>
      </c>
      <c r="C1652" s="27" t="s">
        <v>3124</v>
      </c>
      <c r="D1652" s="27" t="s">
        <v>3170</v>
      </c>
      <c r="E1652" s="27" t="s">
        <v>3025</v>
      </c>
      <c r="F1652" s="27" t="s">
        <v>2825</v>
      </c>
      <c r="G1652" s="27" t="s">
        <v>2850</v>
      </c>
      <c r="H1652" s="28">
        <v>41426</v>
      </c>
      <c r="I1652" s="29">
        <v>0.11638</v>
      </c>
      <c r="J1652" s="28" t="s">
        <v>3241</v>
      </c>
    </row>
    <row r="1653" spans="1:10" x14ac:dyDescent="0.3">
      <c r="A1653" s="26">
        <v>2013</v>
      </c>
      <c r="B1653" s="27" t="s">
        <v>3107</v>
      </c>
      <c r="C1653" s="27" t="s">
        <v>3108</v>
      </c>
      <c r="D1653" s="27" t="s">
        <v>3108</v>
      </c>
      <c r="E1653" s="27" t="s">
        <v>6117</v>
      </c>
      <c r="F1653" s="27" t="s">
        <v>3026</v>
      </c>
      <c r="G1653" s="27" t="s">
        <v>2936</v>
      </c>
      <c r="H1653" s="28">
        <v>41426</v>
      </c>
      <c r="I1653" s="29">
        <v>0</v>
      </c>
      <c r="J1653" s="28" t="s">
        <v>3241</v>
      </c>
    </row>
    <row r="1654" spans="1:10" x14ac:dyDescent="0.3">
      <c r="A1654" s="26">
        <v>2013</v>
      </c>
      <c r="B1654" s="27" t="s">
        <v>3140</v>
      </c>
      <c r="C1654" s="27" t="s">
        <v>3141</v>
      </c>
      <c r="D1654" s="27" t="s">
        <v>3140</v>
      </c>
      <c r="E1654" s="27" t="s">
        <v>6117</v>
      </c>
      <c r="F1654" s="27" t="s">
        <v>3142</v>
      </c>
      <c r="G1654" s="27" t="s">
        <v>2850</v>
      </c>
      <c r="H1654" s="28">
        <v>41426</v>
      </c>
      <c r="I1654" s="29">
        <v>1.4673000000000002E-2</v>
      </c>
      <c r="J1654" s="28" t="s">
        <v>3241</v>
      </c>
    </row>
    <row r="1655" spans="1:10" x14ac:dyDescent="0.3">
      <c r="A1655" s="26">
        <v>2013</v>
      </c>
      <c r="B1655" s="27" t="s">
        <v>3109</v>
      </c>
      <c r="C1655" s="27" t="s">
        <v>3110</v>
      </c>
      <c r="D1655" s="27" t="s">
        <v>3109</v>
      </c>
      <c r="E1655" s="27" t="s">
        <v>3111</v>
      </c>
      <c r="F1655" s="27" t="s">
        <v>2825</v>
      </c>
      <c r="G1655" s="27" t="s">
        <v>2850</v>
      </c>
      <c r="H1655" s="28">
        <v>41426</v>
      </c>
      <c r="I1655" s="29">
        <v>0.15468100000000001</v>
      </c>
      <c r="J1655" s="28" t="s">
        <v>3241</v>
      </c>
    </row>
    <row r="1656" spans="1:10" x14ac:dyDescent="0.3">
      <c r="A1656" s="26">
        <v>2013</v>
      </c>
      <c r="B1656" s="27" t="s">
        <v>3158</v>
      </c>
      <c r="C1656" s="27" t="s">
        <v>3159</v>
      </c>
      <c r="D1656" s="27" t="s">
        <v>3160</v>
      </c>
      <c r="E1656" s="27" t="s">
        <v>3161</v>
      </c>
      <c r="F1656" s="27" t="s">
        <v>3087</v>
      </c>
      <c r="G1656" s="27" t="s">
        <v>2788</v>
      </c>
      <c r="H1656" s="28">
        <v>41426</v>
      </c>
      <c r="I1656" s="29">
        <v>2.8473690000000005</v>
      </c>
      <c r="J1656" s="28" t="s">
        <v>3241</v>
      </c>
    </row>
    <row r="1657" spans="1:10" x14ac:dyDescent="0.3">
      <c r="A1657" s="26">
        <v>2013</v>
      </c>
      <c r="B1657" s="27" t="s">
        <v>3112</v>
      </c>
      <c r="C1657" s="27" t="s">
        <v>3113</v>
      </c>
      <c r="D1657" s="27" t="s">
        <v>3112</v>
      </c>
      <c r="E1657" s="27" t="s">
        <v>6117</v>
      </c>
      <c r="F1657" s="27" t="s">
        <v>2825</v>
      </c>
      <c r="G1657" s="27" t="s">
        <v>2826</v>
      </c>
      <c r="H1657" s="28">
        <v>41426</v>
      </c>
      <c r="I1657" s="29">
        <v>0</v>
      </c>
      <c r="J1657" s="28" t="s">
        <v>3241</v>
      </c>
    </row>
    <row r="1658" spans="1:10" x14ac:dyDescent="0.3">
      <c r="A1658" s="26">
        <v>2013</v>
      </c>
      <c r="B1658" s="27" t="s">
        <v>3167</v>
      </c>
      <c r="C1658" s="27" t="s">
        <v>3168</v>
      </c>
      <c r="D1658" s="27" t="s">
        <v>3169</v>
      </c>
      <c r="E1658" s="27" t="s">
        <v>3161</v>
      </c>
      <c r="F1658" s="27" t="s">
        <v>3087</v>
      </c>
      <c r="G1658" s="27" t="s">
        <v>2788</v>
      </c>
      <c r="H1658" s="28">
        <v>41426</v>
      </c>
      <c r="I1658" s="29">
        <v>6.3201650000000011</v>
      </c>
      <c r="J1658" s="28" t="s">
        <v>3241</v>
      </c>
    </row>
    <row r="1659" spans="1:10" x14ac:dyDescent="0.3">
      <c r="A1659" s="26">
        <v>2013</v>
      </c>
      <c r="B1659" s="27" t="s">
        <v>3114</v>
      </c>
      <c r="C1659" s="27" t="s">
        <v>3115</v>
      </c>
      <c r="D1659" s="27" t="s">
        <v>3116</v>
      </c>
      <c r="E1659" s="27" t="s">
        <v>3025</v>
      </c>
      <c r="F1659" s="27" t="s">
        <v>3026</v>
      </c>
      <c r="G1659" s="27" t="s">
        <v>2788</v>
      </c>
      <c r="H1659" s="28">
        <v>41426</v>
      </c>
      <c r="I1659" s="29">
        <v>0</v>
      </c>
      <c r="J1659" s="28" t="s">
        <v>3241</v>
      </c>
    </row>
    <row r="1660" spans="1:10" x14ac:dyDescent="0.3">
      <c r="A1660" s="26">
        <v>2013</v>
      </c>
      <c r="B1660" s="27" t="s">
        <v>3117</v>
      </c>
      <c r="C1660" s="27" t="s">
        <v>3118</v>
      </c>
      <c r="D1660" s="27" t="s">
        <v>3117</v>
      </c>
      <c r="E1660" s="27" t="s">
        <v>6117</v>
      </c>
      <c r="F1660" s="27" t="s">
        <v>2815</v>
      </c>
      <c r="G1660" s="27" t="s">
        <v>2816</v>
      </c>
      <c r="H1660" s="28">
        <v>41426</v>
      </c>
      <c r="I1660" s="29">
        <v>4.1448500000000017</v>
      </c>
      <c r="J1660" s="28" t="s">
        <v>3241</v>
      </c>
    </row>
    <row r="1661" spans="1:10" x14ac:dyDescent="0.3">
      <c r="A1661" s="26">
        <v>2013</v>
      </c>
      <c r="B1661" s="27" t="s">
        <v>3129</v>
      </c>
      <c r="C1661" s="27" t="s">
        <v>3130</v>
      </c>
      <c r="D1661" s="27" t="s">
        <v>3131</v>
      </c>
      <c r="E1661" s="27" t="s">
        <v>3063</v>
      </c>
      <c r="F1661" s="27" t="s">
        <v>3034</v>
      </c>
      <c r="G1661" s="27" t="s">
        <v>2840</v>
      </c>
      <c r="H1661" s="28">
        <v>41426</v>
      </c>
      <c r="I1661" s="29">
        <v>11.694689999999998</v>
      </c>
      <c r="J1661" s="28" t="s">
        <v>3241</v>
      </c>
    </row>
    <row r="1662" spans="1:10" x14ac:dyDescent="0.3">
      <c r="A1662" s="26">
        <v>2013</v>
      </c>
      <c r="B1662" s="27" t="s">
        <v>3126</v>
      </c>
      <c r="C1662" s="27" t="s">
        <v>3127</v>
      </c>
      <c r="D1662" s="27" t="s">
        <v>3128</v>
      </c>
      <c r="E1662" s="27" t="s">
        <v>3025</v>
      </c>
      <c r="F1662" s="27" t="s">
        <v>3026</v>
      </c>
      <c r="G1662" s="27" t="s">
        <v>2936</v>
      </c>
      <c r="H1662" s="28">
        <v>41426</v>
      </c>
      <c r="I1662" s="29">
        <v>0</v>
      </c>
      <c r="J1662" s="28" t="s">
        <v>3241</v>
      </c>
    </row>
    <row r="1663" spans="1:10" x14ac:dyDescent="0.3">
      <c r="A1663" s="26">
        <v>2013</v>
      </c>
      <c r="B1663" s="27" t="s">
        <v>3119</v>
      </c>
      <c r="C1663" s="27" t="s">
        <v>3120</v>
      </c>
      <c r="D1663" s="27" t="s">
        <v>3119</v>
      </c>
      <c r="E1663" s="27" t="s">
        <v>6117</v>
      </c>
      <c r="F1663" s="27" t="s">
        <v>3034</v>
      </c>
      <c r="G1663" s="27" t="s">
        <v>2840</v>
      </c>
      <c r="H1663" s="28">
        <v>41426</v>
      </c>
      <c r="I1663" s="29">
        <v>4.3655559999999998</v>
      </c>
      <c r="J1663" s="28" t="s">
        <v>3241</v>
      </c>
    </row>
    <row r="1664" spans="1:10" x14ac:dyDescent="0.3">
      <c r="A1664" s="26">
        <v>2013</v>
      </c>
      <c r="B1664" s="27" t="s">
        <v>3121</v>
      </c>
      <c r="C1664" s="27" t="s">
        <v>3122</v>
      </c>
      <c r="D1664" s="27" t="s">
        <v>3121</v>
      </c>
      <c r="E1664" s="27" t="s">
        <v>6117</v>
      </c>
      <c r="F1664" s="27" t="s">
        <v>2825</v>
      </c>
      <c r="G1664" s="27" t="s">
        <v>2850</v>
      </c>
      <c r="H1664" s="28">
        <v>41426</v>
      </c>
      <c r="I1664" s="29">
        <v>0.5383420000000001</v>
      </c>
      <c r="J1664" s="28" t="s">
        <v>3241</v>
      </c>
    </row>
    <row r="1665" spans="1:10" x14ac:dyDescent="0.3">
      <c r="A1665" s="26">
        <v>2013</v>
      </c>
      <c r="B1665" s="27" t="s">
        <v>3022</v>
      </c>
      <c r="C1665" s="27" t="s">
        <v>3023</v>
      </c>
      <c r="D1665" s="27" t="s">
        <v>3024</v>
      </c>
      <c r="E1665" s="27" t="s">
        <v>3025</v>
      </c>
      <c r="F1665" s="27" t="s">
        <v>3026</v>
      </c>
      <c r="G1665" s="27" t="s">
        <v>2788</v>
      </c>
      <c r="H1665" s="28">
        <v>41456</v>
      </c>
      <c r="I1665" s="29">
        <v>0</v>
      </c>
      <c r="J1665" s="28" t="s">
        <v>3241</v>
      </c>
    </row>
    <row r="1666" spans="1:10" x14ac:dyDescent="0.3">
      <c r="A1666" s="26">
        <v>2013</v>
      </c>
      <c r="B1666" s="27" t="s">
        <v>3022</v>
      </c>
      <c r="C1666" s="27" t="s">
        <v>3023</v>
      </c>
      <c r="D1666" s="27" t="s">
        <v>3027</v>
      </c>
      <c r="E1666" s="27" t="s">
        <v>3025</v>
      </c>
      <c r="F1666" s="27" t="s">
        <v>3026</v>
      </c>
      <c r="G1666" s="27" t="s">
        <v>2788</v>
      </c>
      <c r="H1666" s="28">
        <v>41456</v>
      </c>
      <c r="I1666" s="29">
        <v>0</v>
      </c>
      <c r="J1666" s="28" t="s">
        <v>3241</v>
      </c>
    </row>
    <row r="1667" spans="1:10" x14ac:dyDescent="0.3">
      <c r="A1667" s="26">
        <v>2013</v>
      </c>
      <c r="B1667" s="27" t="s">
        <v>3028</v>
      </c>
      <c r="C1667" s="27" t="s">
        <v>3029</v>
      </c>
      <c r="D1667" s="27" t="s">
        <v>3028</v>
      </c>
      <c r="E1667" s="27" t="s">
        <v>6117</v>
      </c>
      <c r="F1667" s="27" t="s">
        <v>3030</v>
      </c>
      <c r="G1667" s="27" t="s">
        <v>2812</v>
      </c>
      <c r="H1667" s="28">
        <v>41456</v>
      </c>
      <c r="I1667" s="29">
        <v>4.5889090000000046</v>
      </c>
      <c r="J1667" s="28" t="s">
        <v>3241</v>
      </c>
    </row>
    <row r="1668" spans="1:10" x14ac:dyDescent="0.3">
      <c r="A1668" s="26">
        <v>2013</v>
      </c>
      <c r="B1668" s="27" t="s">
        <v>3031</v>
      </c>
      <c r="C1668" s="27" t="s">
        <v>3032</v>
      </c>
      <c r="D1668" s="27" t="s">
        <v>3031</v>
      </c>
      <c r="E1668" s="27" t="s">
        <v>3033</v>
      </c>
      <c r="F1668" s="27" t="s">
        <v>3034</v>
      </c>
      <c r="G1668" s="27" t="s">
        <v>2821</v>
      </c>
      <c r="H1668" s="28">
        <v>41456</v>
      </c>
      <c r="I1668" s="29">
        <v>4.4416230000000008</v>
      </c>
      <c r="J1668" s="28" t="s">
        <v>3241</v>
      </c>
    </row>
    <row r="1669" spans="1:10" x14ac:dyDescent="0.3">
      <c r="A1669" s="26">
        <v>2013</v>
      </c>
      <c r="B1669" s="27" t="s">
        <v>3035</v>
      </c>
      <c r="C1669" s="27" t="s">
        <v>3036</v>
      </c>
      <c r="D1669" s="27" t="s">
        <v>3035</v>
      </c>
      <c r="E1669" s="27" t="s">
        <v>6117</v>
      </c>
      <c r="F1669" s="27" t="s">
        <v>2825</v>
      </c>
      <c r="G1669" s="27" t="s">
        <v>2826</v>
      </c>
      <c r="H1669" s="28">
        <v>41456</v>
      </c>
      <c r="I1669" s="29">
        <v>0</v>
      </c>
      <c r="J1669" s="28" t="s">
        <v>3241</v>
      </c>
    </row>
    <row r="1670" spans="1:10" x14ac:dyDescent="0.3">
      <c r="A1670" s="26">
        <v>2013</v>
      </c>
      <c r="B1670" s="27" t="s">
        <v>3037</v>
      </c>
      <c r="C1670" s="27" t="s">
        <v>3038</v>
      </c>
      <c r="D1670" s="27" t="s">
        <v>3037</v>
      </c>
      <c r="E1670" s="27" t="s">
        <v>6117</v>
      </c>
      <c r="F1670" s="27" t="s">
        <v>3034</v>
      </c>
      <c r="G1670" s="27" t="s">
        <v>2999</v>
      </c>
      <c r="H1670" s="28">
        <v>41456</v>
      </c>
      <c r="I1670" s="29">
        <v>2.330006</v>
      </c>
      <c r="J1670" s="28" t="s">
        <v>3241</v>
      </c>
    </row>
    <row r="1671" spans="1:10" x14ac:dyDescent="0.3">
      <c r="A1671" s="26">
        <v>2013</v>
      </c>
      <c r="B1671" s="27" t="s">
        <v>3039</v>
      </c>
      <c r="C1671" s="27" t="s">
        <v>3040</v>
      </c>
      <c r="D1671" s="27" t="s">
        <v>3039</v>
      </c>
      <c r="E1671" s="27" t="s">
        <v>6117</v>
      </c>
      <c r="F1671" s="27" t="s">
        <v>2815</v>
      </c>
      <c r="G1671" s="27" t="s">
        <v>2816</v>
      </c>
      <c r="H1671" s="28">
        <v>41456</v>
      </c>
      <c r="I1671" s="29">
        <v>0.57893799999999995</v>
      </c>
      <c r="J1671" s="28" t="s">
        <v>3241</v>
      </c>
    </row>
    <row r="1672" spans="1:10" x14ac:dyDescent="0.3">
      <c r="A1672" s="26">
        <v>2013</v>
      </c>
      <c r="B1672" s="27" t="s">
        <v>3041</v>
      </c>
      <c r="C1672" s="27" t="s">
        <v>3042</v>
      </c>
      <c r="D1672" s="27" t="s">
        <v>3041</v>
      </c>
      <c r="E1672" s="27" t="s">
        <v>6117</v>
      </c>
      <c r="F1672" s="27" t="s">
        <v>2825</v>
      </c>
      <c r="G1672" s="27" t="s">
        <v>2826</v>
      </c>
      <c r="H1672" s="28">
        <v>41456</v>
      </c>
      <c r="I1672" s="29">
        <v>5.3899999999999987E-4</v>
      </c>
      <c r="J1672" s="28" t="s">
        <v>3241</v>
      </c>
    </row>
    <row r="1673" spans="1:10" x14ac:dyDescent="0.3">
      <c r="A1673" s="26">
        <v>2013</v>
      </c>
      <c r="B1673" s="27" t="s">
        <v>3043</v>
      </c>
      <c r="C1673" s="27" t="s">
        <v>3044</v>
      </c>
      <c r="D1673" s="27" t="s">
        <v>3043</v>
      </c>
      <c r="E1673" s="27" t="s">
        <v>6117</v>
      </c>
      <c r="F1673" s="27" t="s">
        <v>2815</v>
      </c>
      <c r="G1673" s="27" t="s">
        <v>2816</v>
      </c>
      <c r="H1673" s="28">
        <v>41456</v>
      </c>
      <c r="I1673" s="29">
        <v>3.8544870000000002</v>
      </c>
      <c r="J1673" s="28" t="s">
        <v>3241</v>
      </c>
    </row>
    <row r="1674" spans="1:10" x14ac:dyDescent="0.3">
      <c r="A1674" s="26">
        <v>2013</v>
      </c>
      <c r="B1674" s="27" t="s">
        <v>3045</v>
      </c>
      <c r="C1674" s="27" t="s">
        <v>3046</v>
      </c>
      <c r="D1674" s="27" t="s">
        <v>3045</v>
      </c>
      <c r="E1674" s="27" t="s">
        <v>6117</v>
      </c>
      <c r="F1674" s="27" t="s">
        <v>2815</v>
      </c>
      <c r="G1674" s="27" t="s">
        <v>2816</v>
      </c>
      <c r="H1674" s="28">
        <v>41456</v>
      </c>
      <c r="I1674" s="29">
        <v>4.6511999999999991E-2</v>
      </c>
      <c r="J1674" s="28" t="s">
        <v>3241</v>
      </c>
    </row>
    <row r="1675" spans="1:10" x14ac:dyDescent="0.3">
      <c r="A1675" s="26">
        <v>2013</v>
      </c>
      <c r="B1675" s="27" t="s">
        <v>3143</v>
      </c>
      <c r="C1675" s="27" t="s">
        <v>3144</v>
      </c>
      <c r="D1675" s="27" t="s">
        <v>3143</v>
      </c>
      <c r="E1675" s="27" t="s">
        <v>6117</v>
      </c>
      <c r="F1675" s="27" t="s">
        <v>3145</v>
      </c>
      <c r="G1675" s="27" t="s">
        <v>2803</v>
      </c>
      <c r="H1675" s="28">
        <v>41456</v>
      </c>
      <c r="I1675" s="29">
        <v>2.0848109999999997</v>
      </c>
      <c r="J1675" s="28" t="s">
        <v>3241</v>
      </c>
    </row>
    <row r="1676" spans="1:10" x14ac:dyDescent="0.3">
      <c r="A1676" s="26">
        <v>2013</v>
      </c>
      <c r="B1676" s="27" t="s">
        <v>3171</v>
      </c>
      <c r="C1676" s="27" t="s">
        <v>3172</v>
      </c>
      <c r="D1676" s="27" t="s">
        <v>3173</v>
      </c>
      <c r="E1676" s="27" t="s">
        <v>3111</v>
      </c>
      <c r="F1676" s="27" t="s">
        <v>2825</v>
      </c>
      <c r="G1676" s="27" t="s">
        <v>2850</v>
      </c>
      <c r="H1676" s="28">
        <v>41456</v>
      </c>
      <c r="I1676" s="29">
        <v>0.24751699999999993</v>
      </c>
      <c r="J1676" s="28" t="s">
        <v>3241</v>
      </c>
    </row>
    <row r="1677" spans="1:10" x14ac:dyDescent="0.3">
      <c r="A1677" s="26">
        <v>2013</v>
      </c>
      <c r="B1677" s="27" t="s">
        <v>3146</v>
      </c>
      <c r="C1677" s="27" t="s">
        <v>3147</v>
      </c>
      <c r="D1677" s="27" t="s">
        <v>3146</v>
      </c>
      <c r="E1677" s="27" t="s">
        <v>6117</v>
      </c>
      <c r="F1677" s="27" t="s">
        <v>3145</v>
      </c>
      <c r="G1677" s="27" t="s">
        <v>2803</v>
      </c>
      <c r="H1677" s="28">
        <v>41456</v>
      </c>
      <c r="I1677" s="29">
        <v>0</v>
      </c>
      <c r="J1677" s="28" t="s">
        <v>3241</v>
      </c>
    </row>
    <row r="1678" spans="1:10" x14ac:dyDescent="0.3">
      <c r="A1678" s="26">
        <v>2013</v>
      </c>
      <c r="B1678" s="27" t="s">
        <v>3047</v>
      </c>
      <c r="C1678" s="27" t="s">
        <v>3048</v>
      </c>
      <c r="D1678" s="27" t="s">
        <v>3047</v>
      </c>
      <c r="E1678" s="27" t="s">
        <v>6117</v>
      </c>
      <c r="F1678" s="27" t="s">
        <v>2825</v>
      </c>
      <c r="G1678" s="27" t="s">
        <v>2826</v>
      </c>
      <c r="H1678" s="28">
        <v>41456</v>
      </c>
      <c r="I1678" s="29">
        <v>0</v>
      </c>
      <c r="J1678" s="28" t="s">
        <v>3241</v>
      </c>
    </row>
    <row r="1679" spans="1:10" x14ac:dyDescent="0.3">
      <c r="A1679" s="26">
        <v>2013</v>
      </c>
      <c r="B1679" s="27" t="s">
        <v>3049</v>
      </c>
      <c r="C1679" s="27" t="s">
        <v>3050</v>
      </c>
      <c r="D1679" s="27" t="s">
        <v>3049</v>
      </c>
      <c r="E1679" s="27" t="s">
        <v>6117</v>
      </c>
      <c r="F1679" s="27" t="s">
        <v>2825</v>
      </c>
      <c r="G1679" s="27" t="s">
        <v>2850</v>
      </c>
      <c r="H1679" s="28">
        <v>41456</v>
      </c>
      <c r="I1679" s="29">
        <v>1.1595359999999999</v>
      </c>
      <c r="J1679" s="28" t="s">
        <v>3241</v>
      </c>
    </row>
    <row r="1680" spans="1:10" x14ac:dyDescent="0.3">
      <c r="A1680" s="26">
        <v>2013</v>
      </c>
      <c r="B1680" s="27" t="s">
        <v>3051</v>
      </c>
      <c r="C1680" s="27" t="s">
        <v>3051</v>
      </c>
      <c r="D1680" s="27" t="s">
        <v>3051</v>
      </c>
      <c r="E1680" s="27" t="s">
        <v>6118</v>
      </c>
      <c r="F1680" s="27" t="s">
        <v>3051</v>
      </c>
      <c r="G1680" s="27" t="s">
        <v>3051</v>
      </c>
      <c r="H1680" s="28">
        <v>41456</v>
      </c>
      <c r="I1680" s="29">
        <v>11156.11958</v>
      </c>
      <c r="J1680" s="28" t="s">
        <v>3241</v>
      </c>
    </row>
    <row r="1681" spans="1:10" x14ac:dyDescent="0.3">
      <c r="A1681" s="26">
        <v>2013</v>
      </c>
      <c r="B1681" s="27" t="s">
        <v>3052</v>
      </c>
      <c r="C1681" s="27" t="s">
        <v>3053</v>
      </c>
      <c r="D1681" s="27" t="s">
        <v>3052</v>
      </c>
      <c r="E1681" s="27" t="s">
        <v>3033</v>
      </c>
      <c r="F1681" s="27" t="s">
        <v>2807</v>
      </c>
      <c r="G1681" s="27" t="s">
        <v>2812</v>
      </c>
      <c r="H1681" s="28">
        <v>41456</v>
      </c>
      <c r="I1681" s="29">
        <v>2.5202990000000005</v>
      </c>
      <c r="J1681" s="28" t="s">
        <v>3241</v>
      </c>
    </row>
    <row r="1682" spans="1:10" x14ac:dyDescent="0.3">
      <c r="A1682" s="26">
        <v>2013</v>
      </c>
      <c r="B1682" s="27" t="s">
        <v>3162</v>
      </c>
      <c r="C1682" s="27" t="s">
        <v>3163</v>
      </c>
      <c r="D1682" s="27" t="s">
        <v>3164</v>
      </c>
      <c r="E1682" s="27" t="s">
        <v>3025</v>
      </c>
      <c r="F1682" s="27" t="s">
        <v>3087</v>
      </c>
      <c r="G1682" s="27" t="s">
        <v>2788</v>
      </c>
      <c r="H1682" s="28">
        <v>41456</v>
      </c>
      <c r="I1682" s="29">
        <v>0</v>
      </c>
      <c r="J1682" s="28" t="s">
        <v>3241</v>
      </c>
    </row>
    <row r="1683" spans="1:10" x14ac:dyDescent="0.3">
      <c r="A1683" s="26">
        <v>2013</v>
      </c>
      <c r="B1683" s="27" t="s">
        <v>3162</v>
      </c>
      <c r="C1683" s="27" t="s">
        <v>3163</v>
      </c>
      <c r="D1683" s="27" t="s">
        <v>3165</v>
      </c>
      <c r="E1683" s="27" t="s">
        <v>3025</v>
      </c>
      <c r="F1683" s="27" t="s">
        <v>3087</v>
      </c>
      <c r="G1683" s="27" t="s">
        <v>2788</v>
      </c>
      <c r="H1683" s="28">
        <v>41456</v>
      </c>
      <c r="I1683" s="29">
        <v>0</v>
      </c>
      <c r="J1683" s="28" t="s">
        <v>3241</v>
      </c>
    </row>
    <row r="1684" spans="1:10" x14ac:dyDescent="0.3">
      <c r="A1684" s="26">
        <v>2013</v>
      </c>
      <c r="B1684" s="27" t="s">
        <v>3054</v>
      </c>
      <c r="C1684" s="27" t="s">
        <v>3055</v>
      </c>
      <c r="D1684" s="27" t="s">
        <v>3054</v>
      </c>
      <c r="E1684" s="27" t="s">
        <v>6117</v>
      </c>
      <c r="F1684" s="27" t="s">
        <v>3034</v>
      </c>
      <c r="G1684" s="27" t="s">
        <v>2999</v>
      </c>
      <c r="H1684" s="28">
        <v>41456</v>
      </c>
      <c r="I1684" s="29">
        <v>0.8781850000000001</v>
      </c>
      <c r="J1684" s="28" t="s">
        <v>3241</v>
      </c>
    </row>
    <row r="1685" spans="1:10" x14ac:dyDescent="0.3">
      <c r="A1685" s="26">
        <v>2013</v>
      </c>
      <c r="B1685" s="27" t="s">
        <v>3056</v>
      </c>
      <c r="C1685" s="27" t="s">
        <v>3057</v>
      </c>
      <c r="D1685" s="27" t="s">
        <v>3056</v>
      </c>
      <c r="E1685" s="27" t="s">
        <v>6117</v>
      </c>
      <c r="F1685" s="27" t="s">
        <v>2825</v>
      </c>
      <c r="G1685" s="27" t="s">
        <v>2826</v>
      </c>
      <c r="H1685" s="28">
        <v>41456</v>
      </c>
      <c r="I1685" s="29">
        <v>0</v>
      </c>
      <c r="J1685" s="28" t="s">
        <v>3241</v>
      </c>
    </row>
    <row r="1686" spans="1:10" x14ac:dyDescent="0.3">
      <c r="A1686" s="26">
        <v>2013</v>
      </c>
      <c r="B1686" s="27" t="s">
        <v>3058</v>
      </c>
      <c r="C1686" s="27" t="s">
        <v>3059</v>
      </c>
      <c r="D1686" s="27" t="s">
        <v>3058</v>
      </c>
      <c r="E1686" s="27" t="s">
        <v>6117</v>
      </c>
      <c r="F1686" s="27" t="s">
        <v>2815</v>
      </c>
      <c r="G1686" s="27" t="s">
        <v>2816</v>
      </c>
      <c r="H1686" s="28">
        <v>41456</v>
      </c>
      <c r="I1686" s="29">
        <v>4.3760040000000009</v>
      </c>
      <c r="J1686" s="28" t="s">
        <v>3241</v>
      </c>
    </row>
    <row r="1687" spans="1:10" x14ac:dyDescent="0.3">
      <c r="A1687" s="26">
        <v>2013</v>
      </c>
      <c r="B1687" s="27" t="s">
        <v>3152</v>
      </c>
      <c r="C1687" s="27" t="s">
        <v>3153</v>
      </c>
      <c r="D1687" s="27" t="s">
        <v>3152</v>
      </c>
      <c r="E1687" s="27" t="s">
        <v>3111</v>
      </c>
      <c r="F1687" s="27" t="s">
        <v>2825</v>
      </c>
      <c r="G1687" s="27" t="s">
        <v>2850</v>
      </c>
      <c r="H1687" s="28">
        <v>41456</v>
      </c>
      <c r="I1687" s="29">
        <v>0.28581600000000001</v>
      </c>
      <c r="J1687" s="28" t="s">
        <v>3241</v>
      </c>
    </row>
    <row r="1688" spans="1:10" x14ac:dyDescent="0.3">
      <c r="A1688" s="26">
        <v>2013</v>
      </c>
      <c r="B1688" s="27" t="s">
        <v>3154</v>
      </c>
      <c r="C1688" s="27" t="s">
        <v>3155</v>
      </c>
      <c r="D1688" s="27" t="s">
        <v>3154</v>
      </c>
      <c r="E1688" s="27" t="s">
        <v>3111</v>
      </c>
      <c r="F1688" s="27" t="s">
        <v>2825</v>
      </c>
      <c r="G1688" s="27" t="s">
        <v>2850</v>
      </c>
      <c r="H1688" s="28">
        <v>41456</v>
      </c>
      <c r="I1688" s="29">
        <v>0.42599999999999993</v>
      </c>
      <c r="J1688" s="28" t="s">
        <v>3241</v>
      </c>
    </row>
    <row r="1689" spans="1:10" x14ac:dyDescent="0.3">
      <c r="A1689" s="26">
        <v>2013</v>
      </c>
      <c r="B1689" s="27" t="s">
        <v>3156</v>
      </c>
      <c r="C1689" s="27" t="s">
        <v>3157</v>
      </c>
      <c r="D1689" s="27" t="s">
        <v>3156</v>
      </c>
      <c r="E1689" s="27" t="s">
        <v>3111</v>
      </c>
      <c r="F1689" s="27" t="s">
        <v>2825</v>
      </c>
      <c r="G1689" s="27" t="s">
        <v>2850</v>
      </c>
      <c r="H1689" s="28">
        <v>41456</v>
      </c>
      <c r="I1689" s="29">
        <v>0</v>
      </c>
      <c r="J1689" s="28" t="s">
        <v>3241</v>
      </c>
    </row>
    <row r="1690" spans="1:10" x14ac:dyDescent="0.3">
      <c r="A1690" s="26">
        <v>2013</v>
      </c>
      <c r="B1690" s="27" t="s">
        <v>3060</v>
      </c>
      <c r="C1690" s="27" t="s">
        <v>3061</v>
      </c>
      <c r="D1690" s="27" t="s">
        <v>3062</v>
      </c>
      <c r="E1690" s="27" t="s">
        <v>3063</v>
      </c>
      <c r="F1690" s="27" t="s">
        <v>3034</v>
      </c>
      <c r="G1690" s="27" t="s">
        <v>2999</v>
      </c>
      <c r="H1690" s="28">
        <v>41456</v>
      </c>
      <c r="I1690" s="29">
        <v>1.3339380000000001</v>
      </c>
      <c r="J1690" s="28" t="s">
        <v>3241</v>
      </c>
    </row>
    <row r="1691" spans="1:10" x14ac:dyDescent="0.3">
      <c r="A1691" s="26">
        <v>2013</v>
      </c>
      <c r="B1691" s="27" t="s">
        <v>3064</v>
      </c>
      <c r="C1691" s="27" t="s">
        <v>3065</v>
      </c>
      <c r="D1691" s="27" t="s">
        <v>3066</v>
      </c>
      <c r="E1691" s="27" t="s">
        <v>3025</v>
      </c>
      <c r="F1691" s="27" t="s">
        <v>2825</v>
      </c>
      <c r="G1691" s="27" t="s">
        <v>2826</v>
      </c>
      <c r="H1691" s="28">
        <v>41456</v>
      </c>
      <c r="I1691" s="29">
        <v>0</v>
      </c>
      <c r="J1691" s="28" t="s">
        <v>3241</v>
      </c>
    </row>
    <row r="1692" spans="1:10" x14ac:dyDescent="0.3">
      <c r="A1692" s="26">
        <v>2013</v>
      </c>
      <c r="B1692" s="27" t="s">
        <v>3064</v>
      </c>
      <c r="C1692" s="27" t="s">
        <v>3065</v>
      </c>
      <c r="D1692" s="27" t="s">
        <v>3067</v>
      </c>
      <c r="E1692" s="27" t="s">
        <v>3025</v>
      </c>
      <c r="F1692" s="27" t="s">
        <v>2825</v>
      </c>
      <c r="G1692" s="27" t="s">
        <v>2826</v>
      </c>
      <c r="H1692" s="28">
        <v>41456</v>
      </c>
      <c r="I1692" s="29">
        <v>0</v>
      </c>
      <c r="J1692" s="28" t="s">
        <v>3241</v>
      </c>
    </row>
    <row r="1693" spans="1:10" x14ac:dyDescent="0.3">
      <c r="A1693" s="26">
        <v>2013</v>
      </c>
      <c r="B1693" s="27" t="s">
        <v>3174</v>
      </c>
      <c r="C1693" s="27" t="s">
        <v>3175</v>
      </c>
      <c r="D1693" s="27" t="s">
        <v>3174</v>
      </c>
      <c r="E1693" s="27" t="s">
        <v>6117</v>
      </c>
      <c r="F1693" s="27" t="s">
        <v>2825</v>
      </c>
      <c r="G1693" s="27" t="s">
        <v>2826</v>
      </c>
      <c r="H1693" s="28">
        <v>41456</v>
      </c>
      <c r="I1693" s="29">
        <v>0</v>
      </c>
      <c r="J1693" s="28" t="s">
        <v>3241</v>
      </c>
    </row>
    <row r="1694" spans="1:10" x14ac:dyDescent="0.3">
      <c r="A1694" s="26">
        <v>2013</v>
      </c>
      <c r="B1694" s="27" t="s">
        <v>3068</v>
      </c>
      <c r="C1694" s="27" t="s">
        <v>3069</v>
      </c>
      <c r="D1694" s="27" t="s">
        <v>3068</v>
      </c>
      <c r="E1694" s="27" t="s">
        <v>6117</v>
      </c>
      <c r="F1694" s="27" t="s">
        <v>3034</v>
      </c>
      <c r="G1694" s="27" t="s">
        <v>2923</v>
      </c>
      <c r="H1694" s="28">
        <v>41456</v>
      </c>
      <c r="I1694" s="29">
        <v>2.9381940000000002</v>
      </c>
      <c r="J1694" s="28" t="s">
        <v>3241</v>
      </c>
    </row>
    <row r="1695" spans="1:10" x14ac:dyDescent="0.3">
      <c r="A1695" s="26">
        <v>2013</v>
      </c>
      <c r="B1695" s="27" t="s">
        <v>3070</v>
      </c>
      <c r="C1695" s="27" t="s">
        <v>3071</v>
      </c>
      <c r="D1695" s="27" t="s">
        <v>3070</v>
      </c>
      <c r="E1695" s="27" t="s">
        <v>6117</v>
      </c>
      <c r="F1695" s="27" t="s">
        <v>2815</v>
      </c>
      <c r="G1695" s="27" t="s">
        <v>2816</v>
      </c>
      <c r="H1695" s="28">
        <v>41456</v>
      </c>
      <c r="I1695" s="29">
        <v>1.5202430000000002</v>
      </c>
      <c r="J1695" s="28" t="s">
        <v>3241</v>
      </c>
    </row>
    <row r="1696" spans="1:10" x14ac:dyDescent="0.3">
      <c r="A1696" s="26">
        <v>2013</v>
      </c>
      <c r="B1696" s="27" t="s">
        <v>3176</v>
      </c>
      <c r="C1696" s="27" t="s">
        <v>3177</v>
      </c>
      <c r="D1696" s="27" t="s">
        <v>3176</v>
      </c>
      <c r="E1696" s="27" t="s">
        <v>3033</v>
      </c>
      <c r="F1696" s="27" t="s">
        <v>2807</v>
      </c>
      <c r="G1696" s="27" t="s">
        <v>2812</v>
      </c>
      <c r="H1696" s="28">
        <v>41456</v>
      </c>
      <c r="I1696" s="29">
        <v>3.3111580000000012</v>
      </c>
      <c r="J1696" s="28" t="s">
        <v>3241</v>
      </c>
    </row>
    <row r="1697" spans="1:10" x14ac:dyDescent="0.3">
      <c r="A1697" s="26">
        <v>2013</v>
      </c>
      <c r="B1697" s="27" t="s">
        <v>3072</v>
      </c>
      <c r="C1697" s="27" t="s">
        <v>3073</v>
      </c>
      <c r="D1697" s="27" t="s">
        <v>3072</v>
      </c>
      <c r="E1697" s="27" t="s">
        <v>6117</v>
      </c>
      <c r="F1697" s="27" t="s">
        <v>3034</v>
      </c>
      <c r="G1697" s="27" t="s">
        <v>3074</v>
      </c>
      <c r="H1697" s="28">
        <v>41456</v>
      </c>
      <c r="I1697" s="29">
        <v>3.4000000000000002E-2</v>
      </c>
      <c r="J1697" s="28" t="s">
        <v>3241</v>
      </c>
    </row>
    <row r="1698" spans="1:10" x14ac:dyDescent="0.3">
      <c r="A1698" s="26">
        <v>2013</v>
      </c>
      <c r="B1698" s="27" t="s">
        <v>3075</v>
      </c>
      <c r="C1698" s="27" t="s">
        <v>3076</v>
      </c>
      <c r="D1698" s="27" t="s">
        <v>3075</v>
      </c>
      <c r="E1698" s="27" t="s">
        <v>6117</v>
      </c>
      <c r="F1698" s="27" t="s">
        <v>2815</v>
      </c>
      <c r="G1698" s="27" t="s">
        <v>2816</v>
      </c>
      <c r="H1698" s="28">
        <v>41456</v>
      </c>
      <c r="I1698" s="29">
        <v>1.6961849999999996</v>
      </c>
      <c r="J1698" s="28" t="s">
        <v>3241</v>
      </c>
    </row>
    <row r="1699" spans="1:10" x14ac:dyDescent="0.3">
      <c r="A1699" s="26">
        <v>2013</v>
      </c>
      <c r="B1699" s="27" t="s">
        <v>3077</v>
      </c>
      <c r="C1699" s="27" t="s">
        <v>3078</v>
      </c>
      <c r="D1699" s="27" t="s">
        <v>3077</v>
      </c>
      <c r="E1699" s="27" t="s">
        <v>3033</v>
      </c>
      <c r="F1699" s="27" t="s">
        <v>2788</v>
      </c>
      <c r="G1699" s="27" t="s">
        <v>2788</v>
      </c>
      <c r="H1699" s="28">
        <v>41456</v>
      </c>
      <c r="I1699" s="29">
        <v>2.2934E-2</v>
      </c>
      <c r="J1699" s="28" t="s">
        <v>3241</v>
      </c>
    </row>
    <row r="1700" spans="1:10" x14ac:dyDescent="0.3">
      <c r="A1700" s="26">
        <v>2013</v>
      </c>
      <c r="B1700" s="27" t="s">
        <v>3079</v>
      </c>
      <c r="C1700" s="27" t="s">
        <v>3080</v>
      </c>
      <c r="D1700" s="27" t="s">
        <v>3081</v>
      </c>
      <c r="E1700" s="27" t="s">
        <v>3063</v>
      </c>
      <c r="F1700" s="27" t="s">
        <v>2788</v>
      </c>
      <c r="G1700" s="27" t="s">
        <v>2788</v>
      </c>
      <c r="H1700" s="28">
        <v>41456</v>
      </c>
      <c r="I1700" s="29">
        <v>0</v>
      </c>
      <c r="J1700" s="28" t="s">
        <v>3241</v>
      </c>
    </row>
    <row r="1701" spans="1:10" x14ac:dyDescent="0.3">
      <c r="A1701" s="26">
        <v>2013</v>
      </c>
      <c r="B1701" s="27" t="s">
        <v>3082</v>
      </c>
      <c r="C1701" s="27" t="s">
        <v>3083</v>
      </c>
      <c r="D1701" s="27" t="s">
        <v>3082</v>
      </c>
      <c r="E1701" s="27" t="s">
        <v>6117</v>
      </c>
      <c r="F1701" s="27" t="s">
        <v>2825</v>
      </c>
      <c r="G1701" s="27" t="s">
        <v>2826</v>
      </c>
      <c r="H1701" s="28">
        <v>41456</v>
      </c>
      <c r="I1701" s="29">
        <v>0</v>
      </c>
      <c r="J1701" s="28" t="s">
        <v>3241</v>
      </c>
    </row>
    <row r="1702" spans="1:10" x14ac:dyDescent="0.3">
      <c r="A1702" s="26">
        <v>2013</v>
      </c>
      <c r="B1702" s="27" t="s">
        <v>3084</v>
      </c>
      <c r="C1702" s="27" t="s">
        <v>3085</v>
      </c>
      <c r="D1702" s="27" t="s">
        <v>3086</v>
      </c>
      <c r="E1702" s="27" t="s">
        <v>3025</v>
      </c>
      <c r="F1702" s="27" t="s">
        <v>3087</v>
      </c>
      <c r="G1702" s="27" t="s">
        <v>2788</v>
      </c>
      <c r="H1702" s="28">
        <v>41456</v>
      </c>
      <c r="I1702" s="29">
        <v>0</v>
      </c>
      <c r="J1702" s="28" t="s">
        <v>3241</v>
      </c>
    </row>
    <row r="1703" spans="1:10" x14ac:dyDescent="0.3">
      <c r="A1703" s="26">
        <v>2013</v>
      </c>
      <c r="B1703" s="27" t="s">
        <v>3084</v>
      </c>
      <c r="C1703" s="27" t="s">
        <v>3085</v>
      </c>
      <c r="D1703" s="27" t="s">
        <v>3088</v>
      </c>
      <c r="E1703" s="27" t="s">
        <v>3025</v>
      </c>
      <c r="F1703" s="27" t="s">
        <v>3087</v>
      </c>
      <c r="G1703" s="27" t="s">
        <v>2788</v>
      </c>
      <c r="H1703" s="28">
        <v>41456</v>
      </c>
      <c r="I1703" s="29">
        <v>0</v>
      </c>
      <c r="J1703" s="28" t="s">
        <v>3241</v>
      </c>
    </row>
    <row r="1704" spans="1:10" x14ac:dyDescent="0.3">
      <c r="A1704" s="26">
        <v>2013</v>
      </c>
      <c r="B1704" s="27" t="s">
        <v>3089</v>
      </c>
      <c r="C1704" s="27" t="s">
        <v>3090</v>
      </c>
      <c r="D1704" s="27" t="s">
        <v>3089</v>
      </c>
      <c r="E1704" s="27" t="s">
        <v>6117</v>
      </c>
      <c r="F1704" s="27" t="s">
        <v>2815</v>
      </c>
      <c r="G1704" s="27" t="s">
        <v>2816</v>
      </c>
      <c r="H1704" s="28">
        <v>41456</v>
      </c>
      <c r="I1704" s="29">
        <v>3.2196670000000007</v>
      </c>
      <c r="J1704" s="28" t="s">
        <v>3241</v>
      </c>
    </row>
    <row r="1705" spans="1:10" x14ac:dyDescent="0.3">
      <c r="A1705" s="26">
        <v>2013</v>
      </c>
      <c r="B1705" s="27" t="s">
        <v>3136</v>
      </c>
      <c r="C1705" s="27" t="s">
        <v>3137</v>
      </c>
      <c r="D1705" s="27" t="s">
        <v>3138</v>
      </c>
      <c r="E1705" s="27" t="s">
        <v>3025</v>
      </c>
      <c r="F1705" s="27" t="s">
        <v>3087</v>
      </c>
      <c r="G1705" s="27" t="s">
        <v>2788</v>
      </c>
      <c r="H1705" s="28">
        <v>41456</v>
      </c>
      <c r="I1705" s="29">
        <v>0</v>
      </c>
      <c r="J1705" s="28" t="s">
        <v>3241</v>
      </c>
    </row>
    <row r="1706" spans="1:10" x14ac:dyDescent="0.3">
      <c r="A1706" s="26">
        <v>2013</v>
      </c>
      <c r="B1706" s="27" t="s">
        <v>3136</v>
      </c>
      <c r="C1706" s="27" t="s">
        <v>3137</v>
      </c>
      <c r="D1706" s="27" t="s">
        <v>3139</v>
      </c>
      <c r="E1706" s="27" t="s">
        <v>3025</v>
      </c>
      <c r="F1706" s="27" t="s">
        <v>3087</v>
      </c>
      <c r="G1706" s="27" t="s">
        <v>2788</v>
      </c>
      <c r="H1706" s="28">
        <v>41456</v>
      </c>
      <c r="I1706" s="29">
        <v>0</v>
      </c>
      <c r="J1706" s="28" t="s">
        <v>3241</v>
      </c>
    </row>
    <row r="1707" spans="1:10" x14ac:dyDescent="0.3">
      <c r="A1707" s="26">
        <v>2013</v>
      </c>
      <c r="B1707" s="27" t="s">
        <v>3091</v>
      </c>
      <c r="C1707" s="27" t="s">
        <v>3092</v>
      </c>
      <c r="D1707" s="27" t="s">
        <v>3093</v>
      </c>
      <c r="E1707" s="27" t="s">
        <v>3063</v>
      </c>
      <c r="F1707" s="27" t="s">
        <v>3094</v>
      </c>
      <c r="G1707" s="27" t="s">
        <v>2965</v>
      </c>
      <c r="H1707" s="28">
        <v>41456</v>
      </c>
      <c r="I1707" s="29">
        <v>6.3952949999999991</v>
      </c>
      <c r="J1707" s="28" t="s">
        <v>3241</v>
      </c>
    </row>
    <row r="1708" spans="1:10" x14ac:dyDescent="0.3">
      <c r="A1708" s="26">
        <v>2013</v>
      </c>
      <c r="B1708" s="27" t="s">
        <v>3095</v>
      </c>
      <c r="C1708" s="27" t="s">
        <v>3096</v>
      </c>
      <c r="D1708" s="27" t="s">
        <v>3095</v>
      </c>
      <c r="E1708" s="27" t="s">
        <v>6117</v>
      </c>
      <c r="F1708" s="27" t="s">
        <v>3034</v>
      </c>
      <c r="G1708" s="27" t="s">
        <v>2999</v>
      </c>
      <c r="H1708" s="28">
        <v>41456</v>
      </c>
      <c r="I1708" s="29">
        <v>2.1205439999999998</v>
      </c>
      <c r="J1708" s="28" t="s">
        <v>3241</v>
      </c>
    </row>
    <row r="1709" spans="1:10" x14ac:dyDescent="0.3">
      <c r="A1709" s="26">
        <v>2013</v>
      </c>
      <c r="B1709" s="27" t="s">
        <v>3097</v>
      </c>
      <c r="C1709" s="27" t="s">
        <v>3098</v>
      </c>
      <c r="D1709" s="27" t="s">
        <v>3097</v>
      </c>
      <c r="E1709" s="27" t="s">
        <v>6117</v>
      </c>
      <c r="F1709" s="27" t="s">
        <v>2825</v>
      </c>
      <c r="G1709" s="27" t="s">
        <v>2850</v>
      </c>
      <c r="H1709" s="28">
        <v>41456</v>
      </c>
      <c r="I1709" s="29">
        <v>1.0300319999999998</v>
      </c>
      <c r="J1709" s="28" t="s">
        <v>3241</v>
      </c>
    </row>
    <row r="1710" spans="1:10" x14ac:dyDescent="0.3">
      <c r="A1710" s="26">
        <v>2013</v>
      </c>
      <c r="B1710" s="27" t="s">
        <v>3132</v>
      </c>
      <c r="C1710" s="27" t="s">
        <v>3133</v>
      </c>
      <c r="D1710" s="27" t="s">
        <v>3132</v>
      </c>
      <c r="E1710" s="27" t="s">
        <v>3033</v>
      </c>
      <c r="F1710" s="27" t="s">
        <v>2807</v>
      </c>
      <c r="G1710" s="27" t="s">
        <v>2812</v>
      </c>
      <c r="H1710" s="28">
        <v>41456</v>
      </c>
      <c r="I1710" s="29">
        <v>15.66906</v>
      </c>
      <c r="J1710" s="28" t="s">
        <v>3241</v>
      </c>
    </row>
    <row r="1711" spans="1:10" x14ac:dyDescent="0.3">
      <c r="A1711" s="26">
        <v>2013</v>
      </c>
      <c r="B1711" s="27" t="s">
        <v>3134</v>
      </c>
      <c r="C1711" s="27" t="s">
        <v>3135</v>
      </c>
      <c r="D1711" s="27" t="s">
        <v>3134</v>
      </c>
      <c r="E1711" s="27" t="s">
        <v>3033</v>
      </c>
      <c r="F1711" s="27" t="s">
        <v>2807</v>
      </c>
      <c r="G1711" s="27" t="s">
        <v>2812</v>
      </c>
      <c r="H1711" s="28">
        <v>41456</v>
      </c>
      <c r="I1711" s="29">
        <v>9.3839929999999967</v>
      </c>
      <c r="J1711" s="28" t="s">
        <v>3241</v>
      </c>
    </row>
    <row r="1712" spans="1:10" x14ac:dyDescent="0.3">
      <c r="A1712" s="26">
        <v>2013</v>
      </c>
      <c r="B1712" s="27" t="s">
        <v>3099</v>
      </c>
      <c r="C1712" s="27" t="s">
        <v>3100</v>
      </c>
      <c r="D1712" s="27" t="s">
        <v>3099</v>
      </c>
      <c r="E1712" s="27" t="s">
        <v>6117</v>
      </c>
      <c r="F1712" s="27" t="s">
        <v>2815</v>
      </c>
      <c r="G1712" s="27" t="s">
        <v>2816</v>
      </c>
      <c r="H1712" s="28">
        <v>41456</v>
      </c>
      <c r="I1712" s="29">
        <v>3.436446000000001</v>
      </c>
      <c r="J1712" s="28" t="s">
        <v>3241</v>
      </c>
    </row>
    <row r="1713" spans="1:10" x14ac:dyDescent="0.3">
      <c r="A1713" s="26">
        <v>2013</v>
      </c>
      <c r="B1713" s="27" t="s">
        <v>3101</v>
      </c>
      <c r="C1713" s="27" t="s">
        <v>3102</v>
      </c>
      <c r="D1713" s="27" t="s">
        <v>3101</v>
      </c>
      <c r="E1713" s="27" t="s">
        <v>6117</v>
      </c>
      <c r="F1713" s="27" t="s">
        <v>3034</v>
      </c>
      <c r="G1713" s="27" t="s">
        <v>3074</v>
      </c>
      <c r="H1713" s="28">
        <v>41456</v>
      </c>
      <c r="I1713" s="29">
        <v>3.2000180000000005</v>
      </c>
      <c r="J1713" s="28" t="s">
        <v>3241</v>
      </c>
    </row>
    <row r="1714" spans="1:10" x14ac:dyDescent="0.3">
      <c r="A1714" s="26">
        <v>2013</v>
      </c>
      <c r="B1714" s="27" t="s">
        <v>3148</v>
      </c>
      <c r="C1714" s="27" t="s">
        <v>3149</v>
      </c>
      <c r="D1714" s="27" t="s">
        <v>3148</v>
      </c>
      <c r="E1714" s="27" t="s">
        <v>6117</v>
      </c>
      <c r="F1714" s="27" t="s">
        <v>3145</v>
      </c>
      <c r="G1714" s="27" t="s">
        <v>2803</v>
      </c>
      <c r="H1714" s="28">
        <v>41456</v>
      </c>
      <c r="I1714" s="29">
        <v>0</v>
      </c>
      <c r="J1714" s="28" t="s">
        <v>3241</v>
      </c>
    </row>
    <row r="1715" spans="1:10" x14ac:dyDescent="0.3">
      <c r="A1715" s="26">
        <v>2013</v>
      </c>
      <c r="B1715" s="27" t="s">
        <v>3103</v>
      </c>
      <c r="C1715" s="27" t="s">
        <v>3104</v>
      </c>
      <c r="D1715" s="27" t="s">
        <v>3103</v>
      </c>
      <c r="E1715" s="27" t="s">
        <v>6117</v>
      </c>
      <c r="F1715" s="27" t="s">
        <v>3034</v>
      </c>
      <c r="G1715" s="27" t="s">
        <v>2923</v>
      </c>
      <c r="H1715" s="28">
        <v>41456</v>
      </c>
      <c r="I1715" s="29">
        <v>1.838347</v>
      </c>
      <c r="J1715" s="28" t="s">
        <v>3241</v>
      </c>
    </row>
    <row r="1716" spans="1:10" x14ac:dyDescent="0.3">
      <c r="A1716" s="26">
        <v>2013</v>
      </c>
      <c r="B1716" s="27" t="s">
        <v>3150</v>
      </c>
      <c r="C1716" s="27" t="s">
        <v>3151</v>
      </c>
      <c r="D1716" s="27" t="s">
        <v>3150</v>
      </c>
      <c r="E1716" s="27" t="s">
        <v>6117</v>
      </c>
      <c r="F1716" s="27" t="s">
        <v>3142</v>
      </c>
      <c r="G1716" s="27" t="s">
        <v>2850</v>
      </c>
      <c r="H1716" s="28">
        <v>41456</v>
      </c>
      <c r="I1716" s="29">
        <v>0.12244499999999998</v>
      </c>
      <c r="J1716" s="28" t="s">
        <v>3241</v>
      </c>
    </row>
    <row r="1717" spans="1:10" x14ac:dyDescent="0.3">
      <c r="A1717" s="26">
        <v>2013</v>
      </c>
      <c r="B1717" s="27" t="s">
        <v>3105</v>
      </c>
      <c r="C1717" s="27" t="s">
        <v>3106</v>
      </c>
      <c r="D1717" s="27" t="s">
        <v>3105</v>
      </c>
      <c r="E1717" s="27" t="s">
        <v>6117</v>
      </c>
      <c r="F1717" s="27" t="s">
        <v>2798</v>
      </c>
      <c r="G1717" s="27" t="s">
        <v>2803</v>
      </c>
      <c r="H1717" s="28">
        <v>41456</v>
      </c>
      <c r="I1717" s="29">
        <v>5.0000000000000004E-6</v>
      </c>
      <c r="J1717" s="28" t="s">
        <v>3241</v>
      </c>
    </row>
    <row r="1718" spans="1:10" x14ac:dyDescent="0.3">
      <c r="A1718" s="26">
        <v>2013</v>
      </c>
      <c r="B1718" s="27" t="s">
        <v>3123</v>
      </c>
      <c r="C1718" s="27" t="s">
        <v>3124</v>
      </c>
      <c r="D1718" s="27" t="s">
        <v>3166</v>
      </c>
      <c r="E1718" s="27" t="s">
        <v>3025</v>
      </c>
      <c r="F1718" s="27" t="s">
        <v>2825</v>
      </c>
      <c r="G1718" s="27" t="s">
        <v>2850</v>
      </c>
      <c r="H1718" s="28">
        <v>41456</v>
      </c>
      <c r="I1718" s="29">
        <v>0</v>
      </c>
      <c r="J1718" s="28" t="s">
        <v>3241</v>
      </c>
    </row>
    <row r="1719" spans="1:10" x14ac:dyDescent="0.3">
      <c r="A1719" s="26">
        <v>2013</v>
      </c>
      <c r="B1719" s="27" t="s">
        <v>3123</v>
      </c>
      <c r="C1719" s="27" t="s">
        <v>3124</v>
      </c>
      <c r="D1719" s="27" t="s">
        <v>3125</v>
      </c>
      <c r="E1719" s="27" t="s">
        <v>3025</v>
      </c>
      <c r="F1719" s="27" t="s">
        <v>2825</v>
      </c>
      <c r="G1719" s="27" t="s">
        <v>2850</v>
      </c>
      <c r="H1719" s="28">
        <v>41456</v>
      </c>
      <c r="I1719" s="29">
        <v>0</v>
      </c>
      <c r="J1719" s="28" t="s">
        <v>3241</v>
      </c>
    </row>
    <row r="1720" spans="1:10" x14ac:dyDescent="0.3">
      <c r="A1720" s="26">
        <v>2013</v>
      </c>
      <c r="B1720" s="27" t="s">
        <v>3123</v>
      </c>
      <c r="C1720" s="27" t="s">
        <v>3124</v>
      </c>
      <c r="D1720" s="27" t="s">
        <v>3170</v>
      </c>
      <c r="E1720" s="27" t="s">
        <v>3025</v>
      </c>
      <c r="F1720" s="27" t="s">
        <v>2825</v>
      </c>
      <c r="G1720" s="27" t="s">
        <v>2850</v>
      </c>
      <c r="H1720" s="28">
        <v>41456</v>
      </c>
      <c r="I1720" s="29">
        <v>0</v>
      </c>
      <c r="J1720" s="28" t="s">
        <v>3241</v>
      </c>
    </row>
    <row r="1721" spans="1:10" x14ac:dyDescent="0.3">
      <c r="A1721" s="26">
        <v>2013</v>
      </c>
      <c r="B1721" s="27" t="s">
        <v>3107</v>
      </c>
      <c r="C1721" s="27" t="s">
        <v>3108</v>
      </c>
      <c r="D1721" s="27" t="s">
        <v>3108</v>
      </c>
      <c r="E1721" s="27" t="s">
        <v>6117</v>
      </c>
      <c r="F1721" s="27" t="s">
        <v>3026</v>
      </c>
      <c r="G1721" s="27" t="s">
        <v>2936</v>
      </c>
      <c r="H1721" s="28">
        <v>41456</v>
      </c>
      <c r="I1721" s="29">
        <v>0</v>
      </c>
      <c r="J1721" s="28" t="s">
        <v>3241</v>
      </c>
    </row>
    <row r="1722" spans="1:10" x14ac:dyDescent="0.3">
      <c r="A1722" s="26">
        <v>2013</v>
      </c>
      <c r="B1722" s="27" t="s">
        <v>3140</v>
      </c>
      <c r="C1722" s="27" t="s">
        <v>3141</v>
      </c>
      <c r="D1722" s="27" t="s">
        <v>3140</v>
      </c>
      <c r="E1722" s="27" t="s">
        <v>6117</v>
      </c>
      <c r="F1722" s="27" t="s">
        <v>3142</v>
      </c>
      <c r="G1722" s="27" t="s">
        <v>2850</v>
      </c>
      <c r="H1722" s="28">
        <v>41456</v>
      </c>
      <c r="I1722" s="29">
        <v>2.1495999999999998E-2</v>
      </c>
      <c r="J1722" s="28" t="s">
        <v>3241</v>
      </c>
    </row>
    <row r="1723" spans="1:10" x14ac:dyDescent="0.3">
      <c r="A1723" s="26">
        <v>2013</v>
      </c>
      <c r="B1723" s="27" t="s">
        <v>3109</v>
      </c>
      <c r="C1723" s="27" t="s">
        <v>3110</v>
      </c>
      <c r="D1723" s="27" t="s">
        <v>3109</v>
      </c>
      <c r="E1723" s="27" t="s">
        <v>3111</v>
      </c>
      <c r="F1723" s="27" t="s">
        <v>2825</v>
      </c>
      <c r="G1723" s="27" t="s">
        <v>2850</v>
      </c>
      <c r="H1723" s="28">
        <v>41456</v>
      </c>
      <c r="I1723" s="29">
        <v>0.15684999999999999</v>
      </c>
      <c r="J1723" s="28" t="s">
        <v>3241</v>
      </c>
    </row>
    <row r="1724" spans="1:10" x14ac:dyDescent="0.3">
      <c r="A1724" s="26">
        <v>2013</v>
      </c>
      <c r="B1724" s="27" t="s">
        <v>3158</v>
      </c>
      <c r="C1724" s="27" t="s">
        <v>3159</v>
      </c>
      <c r="D1724" s="27" t="s">
        <v>3160</v>
      </c>
      <c r="E1724" s="27" t="s">
        <v>3161</v>
      </c>
      <c r="F1724" s="27" t="s">
        <v>3087</v>
      </c>
      <c r="G1724" s="27" t="s">
        <v>2788</v>
      </c>
      <c r="H1724" s="28">
        <v>41456</v>
      </c>
      <c r="I1724" s="29">
        <v>3.0679369999999997</v>
      </c>
      <c r="J1724" s="28" t="s">
        <v>3241</v>
      </c>
    </row>
    <row r="1725" spans="1:10" x14ac:dyDescent="0.3">
      <c r="A1725" s="26">
        <v>2013</v>
      </c>
      <c r="B1725" s="27" t="s">
        <v>3112</v>
      </c>
      <c r="C1725" s="27" t="s">
        <v>3113</v>
      </c>
      <c r="D1725" s="27" t="s">
        <v>3112</v>
      </c>
      <c r="E1725" s="27" t="s">
        <v>6117</v>
      </c>
      <c r="F1725" s="27" t="s">
        <v>2825</v>
      </c>
      <c r="G1725" s="27" t="s">
        <v>2826</v>
      </c>
      <c r="H1725" s="28">
        <v>41456</v>
      </c>
      <c r="I1725" s="29">
        <v>0</v>
      </c>
      <c r="J1725" s="28" t="s">
        <v>3241</v>
      </c>
    </row>
    <row r="1726" spans="1:10" x14ac:dyDescent="0.3">
      <c r="A1726" s="26">
        <v>2013</v>
      </c>
      <c r="B1726" s="27" t="s">
        <v>3167</v>
      </c>
      <c r="C1726" s="27" t="s">
        <v>3168</v>
      </c>
      <c r="D1726" s="27" t="s">
        <v>3169</v>
      </c>
      <c r="E1726" s="27" t="s">
        <v>3161</v>
      </c>
      <c r="F1726" s="27" t="s">
        <v>3087</v>
      </c>
      <c r="G1726" s="27" t="s">
        <v>2788</v>
      </c>
      <c r="H1726" s="28">
        <v>41456</v>
      </c>
      <c r="I1726" s="29">
        <v>7.4344400000000004</v>
      </c>
      <c r="J1726" s="28" t="s">
        <v>3241</v>
      </c>
    </row>
    <row r="1727" spans="1:10" x14ac:dyDescent="0.3">
      <c r="A1727" s="26">
        <v>2013</v>
      </c>
      <c r="B1727" s="27" t="s">
        <v>3114</v>
      </c>
      <c r="C1727" s="27" t="s">
        <v>3115</v>
      </c>
      <c r="D1727" s="27" t="s">
        <v>3116</v>
      </c>
      <c r="E1727" s="27" t="s">
        <v>3025</v>
      </c>
      <c r="F1727" s="27" t="s">
        <v>3026</v>
      </c>
      <c r="G1727" s="27" t="s">
        <v>2788</v>
      </c>
      <c r="H1727" s="28">
        <v>41456</v>
      </c>
      <c r="I1727" s="29">
        <v>0</v>
      </c>
      <c r="J1727" s="28" t="s">
        <v>3241</v>
      </c>
    </row>
    <row r="1728" spans="1:10" x14ac:dyDescent="0.3">
      <c r="A1728" s="26">
        <v>2013</v>
      </c>
      <c r="B1728" s="27" t="s">
        <v>3117</v>
      </c>
      <c r="C1728" s="27" t="s">
        <v>3118</v>
      </c>
      <c r="D1728" s="27" t="s">
        <v>3117</v>
      </c>
      <c r="E1728" s="27" t="s">
        <v>6117</v>
      </c>
      <c r="F1728" s="27" t="s">
        <v>2815</v>
      </c>
      <c r="G1728" s="27" t="s">
        <v>2816</v>
      </c>
      <c r="H1728" s="28">
        <v>41456</v>
      </c>
      <c r="I1728" s="29">
        <v>3.868449</v>
      </c>
      <c r="J1728" s="28" t="s">
        <v>3241</v>
      </c>
    </row>
    <row r="1729" spans="1:10" x14ac:dyDescent="0.3">
      <c r="A1729" s="26">
        <v>2013</v>
      </c>
      <c r="B1729" s="27" t="s">
        <v>3129</v>
      </c>
      <c r="C1729" s="27" t="s">
        <v>3130</v>
      </c>
      <c r="D1729" s="27" t="s">
        <v>3131</v>
      </c>
      <c r="E1729" s="27" t="s">
        <v>3063</v>
      </c>
      <c r="F1729" s="27" t="s">
        <v>3034</v>
      </c>
      <c r="G1729" s="27" t="s">
        <v>2840</v>
      </c>
      <c r="H1729" s="28">
        <v>41456</v>
      </c>
      <c r="I1729" s="29">
        <v>11.667137000000002</v>
      </c>
      <c r="J1729" s="28" t="s">
        <v>3241</v>
      </c>
    </row>
    <row r="1730" spans="1:10" x14ac:dyDescent="0.3">
      <c r="A1730" s="26">
        <v>2013</v>
      </c>
      <c r="B1730" s="27" t="s">
        <v>3126</v>
      </c>
      <c r="C1730" s="27" t="s">
        <v>3127</v>
      </c>
      <c r="D1730" s="27" t="s">
        <v>3128</v>
      </c>
      <c r="E1730" s="27" t="s">
        <v>3025</v>
      </c>
      <c r="F1730" s="27" t="s">
        <v>3026</v>
      </c>
      <c r="G1730" s="27" t="s">
        <v>2936</v>
      </c>
      <c r="H1730" s="28">
        <v>41456</v>
      </c>
      <c r="I1730" s="29">
        <v>0</v>
      </c>
      <c r="J1730" s="28" t="s">
        <v>3241</v>
      </c>
    </row>
    <row r="1731" spans="1:10" x14ac:dyDescent="0.3">
      <c r="A1731" s="26">
        <v>2013</v>
      </c>
      <c r="B1731" s="27" t="s">
        <v>3178</v>
      </c>
      <c r="C1731" s="27" t="s">
        <v>3179</v>
      </c>
      <c r="D1731" s="27" t="s">
        <v>3178</v>
      </c>
      <c r="E1731" s="27" t="s">
        <v>3033</v>
      </c>
      <c r="F1731" s="27" t="s">
        <v>2807</v>
      </c>
      <c r="G1731" s="27" t="s">
        <v>2812</v>
      </c>
      <c r="H1731" s="28">
        <v>41456</v>
      </c>
      <c r="I1731" s="29">
        <v>7.9901E-2</v>
      </c>
      <c r="J1731" s="28" t="s">
        <v>3241</v>
      </c>
    </row>
    <row r="1732" spans="1:10" x14ac:dyDescent="0.3">
      <c r="A1732" s="26">
        <v>2013</v>
      </c>
      <c r="B1732" s="27" t="s">
        <v>3119</v>
      </c>
      <c r="C1732" s="27" t="s">
        <v>3120</v>
      </c>
      <c r="D1732" s="27" t="s">
        <v>3119</v>
      </c>
      <c r="E1732" s="27" t="s">
        <v>6117</v>
      </c>
      <c r="F1732" s="27" t="s">
        <v>3034</v>
      </c>
      <c r="G1732" s="27" t="s">
        <v>2840</v>
      </c>
      <c r="H1732" s="28">
        <v>41456</v>
      </c>
      <c r="I1732" s="29">
        <v>4.1358750000000004</v>
      </c>
      <c r="J1732" s="28" t="s">
        <v>3241</v>
      </c>
    </row>
    <row r="1733" spans="1:10" x14ac:dyDescent="0.3">
      <c r="A1733" s="26">
        <v>2013</v>
      </c>
      <c r="B1733" s="27" t="s">
        <v>3121</v>
      </c>
      <c r="C1733" s="27" t="s">
        <v>3122</v>
      </c>
      <c r="D1733" s="27" t="s">
        <v>3121</v>
      </c>
      <c r="E1733" s="27" t="s">
        <v>6117</v>
      </c>
      <c r="F1733" s="27" t="s">
        <v>2825</v>
      </c>
      <c r="G1733" s="27" t="s">
        <v>2850</v>
      </c>
      <c r="H1733" s="28">
        <v>41456</v>
      </c>
      <c r="I1733" s="29">
        <v>0</v>
      </c>
      <c r="J1733" s="28" t="s">
        <v>3241</v>
      </c>
    </row>
    <row r="1734" spans="1:10" x14ac:dyDescent="0.3">
      <c r="A1734" s="26">
        <v>2013</v>
      </c>
      <c r="B1734" s="27" t="s">
        <v>3022</v>
      </c>
      <c r="C1734" s="27" t="s">
        <v>3023</v>
      </c>
      <c r="D1734" s="27" t="s">
        <v>3024</v>
      </c>
      <c r="E1734" s="27" t="s">
        <v>3025</v>
      </c>
      <c r="F1734" s="27" t="s">
        <v>3026</v>
      </c>
      <c r="G1734" s="27" t="s">
        <v>2788</v>
      </c>
      <c r="H1734" s="28">
        <v>41487</v>
      </c>
      <c r="I1734" s="29">
        <v>0</v>
      </c>
      <c r="J1734" s="28" t="s">
        <v>3241</v>
      </c>
    </row>
    <row r="1735" spans="1:10" x14ac:dyDescent="0.3">
      <c r="A1735" s="26">
        <v>2013</v>
      </c>
      <c r="B1735" s="27" t="s">
        <v>3022</v>
      </c>
      <c r="C1735" s="27" t="s">
        <v>3023</v>
      </c>
      <c r="D1735" s="27" t="s">
        <v>3027</v>
      </c>
      <c r="E1735" s="27" t="s">
        <v>3025</v>
      </c>
      <c r="F1735" s="27" t="s">
        <v>3026</v>
      </c>
      <c r="G1735" s="27" t="s">
        <v>2788</v>
      </c>
      <c r="H1735" s="28">
        <v>41487</v>
      </c>
      <c r="I1735" s="29">
        <v>0</v>
      </c>
      <c r="J1735" s="28" t="s">
        <v>3241</v>
      </c>
    </row>
    <row r="1736" spans="1:10" x14ac:dyDescent="0.3">
      <c r="A1736" s="26">
        <v>2013</v>
      </c>
      <c r="B1736" s="27" t="s">
        <v>3028</v>
      </c>
      <c r="C1736" s="27" t="s">
        <v>3029</v>
      </c>
      <c r="D1736" s="27" t="s">
        <v>3028</v>
      </c>
      <c r="E1736" s="27" t="s">
        <v>6117</v>
      </c>
      <c r="F1736" s="27" t="s">
        <v>3030</v>
      </c>
      <c r="G1736" s="27" t="s">
        <v>2812</v>
      </c>
      <c r="H1736" s="28">
        <v>41487</v>
      </c>
      <c r="I1736" s="29">
        <v>5.0175209999999995</v>
      </c>
      <c r="J1736" s="28" t="s">
        <v>3241</v>
      </c>
    </row>
    <row r="1737" spans="1:10" x14ac:dyDescent="0.3">
      <c r="A1737" s="26">
        <v>2013</v>
      </c>
      <c r="B1737" s="27" t="s">
        <v>3031</v>
      </c>
      <c r="C1737" s="27" t="s">
        <v>3032</v>
      </c>
      <c r="D1737" s="27" t="s">
        <v>3031</v>
      </c>
      <c r="E1737" s="27" t="s">
        <v>3033</v>
      </c>
      <c r="F1737" s="27" t="s">
        <v>3034</v>
      </c>
      <c r="G1737" s="27" t="s">
        <v>2821</v>
      </c>
      <c r="H1737" s="28">
        <v>41487</v>
      </c>
      <c r="I1737" s="29">
        <v>5.8731800000000023</v>
      </c>
      <c r="J1737" s="28" t="s">
        <v>3241</v>
      </c>
    </row>
    <row r="1738" spans="1:10" x14ac:dyDescent="0.3">
      <c r="A1738" s="26">
        <v>2013</v>
      </c>
      <c r="B1738" s="27" t="s">
        <v>3035</v>
      </c>
      <c r="C1738" s="27" t="s">
        <v>3036</v>
      </c>
      <c r="D1738" s="27" t="s">
        <v>3035</v>
      </c>
      <c r="E1738" s="27" t="s">
        <v>6117</v>
      </c>
      <c r="F1738" s="27" t="s">
        <v>2825</v>
      </c>
      <c r="G1738" s="27" t="s">
        <v>2826</v>
      </c>
      <c r="H1738" s="28">
        <v>41487</v>
      </c>
      <c r="I1738" s="29">
        <v>0</v>
      </c>
      <c r="J1738" s="28" t="s">
        <v>3241</v>
      </c>
    </row>
    <row r="1739" spans="1:10" x14ac:dyDescent="0.3">
      <c r="A1739" s="26">
        <v>2013</v>
      </c>
      <c r="B1739" s="27" t="s">
        <v>3037</v>
      </c>
      <c r="C1739" s="27" t="s">
        <v>3038</v>
      </c>
      <c r="D1739" s="27" t="s">
        <v>3037</v>
      </c>
      <c r="E1739" s="27" t="s">
        <v>6117</v>
      </c>
      <c r="F1739" s="27" t="s">
        <v>3034</v>
      </c>
      <c r="G1739" s="27" t="s">
        <v>2999</v>
      </c>
      <c r="H1739" s="28">
        <v>41487</v>
      </c>
      <c r="I1739" s="29">
        <v>2.2793330000000007</v>
      </c>
      <c r="J1739" s="28" t="s">
        <v>3241</v>
      </c>
    </row>
    <row r="1740" spans="1:10" x14ac:dyDescent="0.3">
      <c r="A1740" s="26">
        <v>2013</v>
      </c>
      <c r="B1740" s="27" t="s">
        <v>3039</v>
      </c>
      <c r="C1740" s="27" t="s">
        <v>3040</v>
      </c>
      <c r="D1740" s="27" t="s">
        <v>3039</v>
      </c>
      <c r="E1740" s="27" t="s">
        <v>6117</v>
      </c>
      <c r="F1740" s="27" t="s">
        <v>2815</v>
      </c>
      <c r="G1740" s="27" t="s">
        <v>2816</v>
      </c>
      <c r="H1740" s="28">
        <v>41487</v>
      </c>
      <c r="I1740" s="29">
        <v>0.66299600000000003</v>
      </c>
      <c r="J1740" s="28" t="s">
        <v>3241</v>
      </c>
    </row>
    <row r="1741" spans="1:10" x14ac:dyDescent="0.3">
      <c r="A1741" s="26">
        <v>2013</v>
      </c>
      <c r="B1741" s="27" t="s">
        <v>3041</v>
      </c>
      <c r="C1741" s="27" t="s">
        <v>3042</v>
      </c>
      <c r="D1741" s="27" t="s">
        <v>3041</v>
      </c>
      <c r="E1741" s="27" t="s">
        <v>6117</v>
      </c>
      <c r="F1741" s="27" t="s">
        <v>2825</v>
      </c>
      <c r="G1741" s="27" t="s">
        <v>2826</v>
      </c>
      <c r="H1741" s="28">
        <v>41487</v>
      </c>
      <c r="I1741" s="29">
        <v>5.2115410000000004</v>
      </c>
      <c r="J1741" s="28" t="s">
        <v>3241</v>
      </c>
    </row>
    <row r="1742" spans="1:10" x14ac:dyDescent="0.3">
      <c r="A1742" s="26">
        <v>2013</v>
      </c>
      <c r="B1742" s="27" t="s">
        <v>3043</v>
      </c>
      <c r="C1742" s="27" t="s">
        <v>3044</v>
      </c>
      <c r="D1742" s="27" t="s">
        <v>3043</v>
      </c>
      <c r="E1742" s="27" t="s">
        <v>6117</v>
      </c>
      <c r="F1742" s="27" t="s">
        <v>2815</v>
      </c>
      <c r="G1742" s="27" t="s">
        <v>2816</v>
      </c>
      <c r="H1742" s="28">
        <v>41487</v>
      </c>
      <c r="I1742" s="29">
        <v>3.4769810000000003</v>
      </c>
      <c r="J1742" s="28" t="s">
        <v>3241</v>
      </c>
    </row>
    <row r="1743" spans="1:10" x14ac:dyDescent="0.3">
      <c r="A1743" s="26">
        <v>2013</v>
      </c>
      <c r="B1743" s="27" t="s">
        <v>3045</v>
      </c>
      <c r="C1743" s="27" t="s">
        <v>3046</v>
      </c>
      <c r="D1743" s="27" t="s">
        <v>3045</v>
      </c>
      <c r="E1743" s="27" t="s">
        <v>6117</v>
      </c>
      <c r="F1743" s="27" t="s">
        <v>2815</v>
      </c>
      <c r="G1743" s="27" t="s">
        <v>2816</v>
      </c>
      <c r="H1743" s="28">
        <v>41487</v>
      </c>
      <c r="I1743" s="29">
        <v>0.106671</v>
      </c>
      <c r="J1743" s="28" t="s">
        <v>3241</v>
      </c>
    </row>
    <row r="1744" spans="1:10" x14ac:dyDescent="0.3">
      <c r="A1744" s="26">
        <v>2013</v>
      </c>
      <c r="B1744" s="27" t="s">
        <v>3143</v>
      </c>
      <c r="C1744" s="27" t="s">
        <v>3144</v>
      </c>
      <c r="D1744" s="27" t="s">
        <v>3143</v>
      </c>
      <c r="E1744" s="27" t="s">
        <v>6117</v>
      </c>
      <c r="F1744" s="27" t="s">
        <v>3145</v>
      </c>
      <c r="G1744" s="27" t="s">
        <v>2803</v>
      </c>
      <c r="H1744" s="28">
        <v>41487</v>
      </c>
      <c r="I1744" s="29">
        <v>2.092422</v>
      </c>
      <c r="J1744" s="28" t="s">
        <v>3241</v>
      </c>
    </row>
    <row r="1745" spans="1:10" x14ac:dyDescent="0.3">
      <c r="A1745" s="26">
        <v>2013</v>
      </c>
      <c r="B1745" s="27" t="s">
        <v>3171</v>
      </c>
      <c r="C1745" s="27" t="s">
        <v>3172</v>
      </c>
      <c r="D1745" s="27" t="s">
        <v>3173</v>
      </c>
      <c r="E1745" s="27" t="s">
        <v>3111</v>
      </c>
      <c r="F1745" s="27" t="s">
        <v>2825</v>
      </c>
      <c r="G1745" s="27" t="s">
        <v>2850</v>
      </c>
      <c r="H1745" s="28">
        <v>41487</v>
      </c>
      <c r="I1745" s="29">
        <v>0.314886</v>
      </c>
      <c r="J1745" s="28" t="s">
        <v>3241</v>
      </c>
    </row>
    <row r="1746" spans="1:10" x14ac:dyDescent="0.3">
      <c r="A1746" s="26">
        <v>2013</v>
      </c>
      <c r="B1746" s="27" t="s">
        <v>3146</v>
      </c>
      <c r="C1746" s="27" t="s">
        <v>3147</v>
      </c>
      <c r="D1746" s="27" t="s">
        <v>3146</v>
      </c>
      <c r="E1746" s="27" t="s">
        <v>6117</v>
      </c>
      <c r="F1746" s="27" t="s">
        <v>3145</v>
      </c>
      <c r="G1746" s="27" t="s">
        <v>2803</v>
      </c>
      <c r="H1746" s="28">
        <v>41487</v>
      </c>
      <c r="I1746" s="29">
        <v>0</v>
      </c>
      <c r="J1746" s="28" t="s">
        <v>3241</v>
      </c>
    </row>
    <row r="1747" spans="1:10" x14ac:dyDescent="0.3">
      <c r="A1747" s="26">
        <v>2013</v>
      </c>
      <c r="B1747" s="27" t="s">
        <v>3047</v>
      </c>
      <c r="C1747" s="27" t="s">
        <v>3048</v>
      </c>
      <c r="D1747" s="27" t="s">
        <v>3047</v>
      </c>
      <c r="E1747" s="27" t="s">
        <v>6117</v>
      </c>
      <c r="F1747" s="27" t="s">
        <v>2825</v>
      </c>
      <c r="G1747" s="27" t="s">
        <v>2826</v>
      </c>
      <c r="H1747" s="28">
        <v>41487</v>
      </c>
      <c r="I1747" s="29">
        <v>1.211951</v>
      </c>
      <c r="J1747" s="28" t="s">
        <v>3241</v>
      </c>
    </row>
    <row r="1748" spans="1:10" x14ac:dyDescent="0.3">
      <c r="A1748" s="26">
        <v>2013</v>
      </c>
      <c r="B1748" s="27" t="s">
        <v>3049</v>
      </c>
      <c r="C1748" s="27" t="s">
        <v>3050</v>
      </c>
      <c r="D1748" s="27" t="s">
        <v>3049</v>
      </c>
      <c r="E1748" s="27" t="s">
        <v>6117</v>
      </c>
      <c r="F1748" s="27" t="s">
        <v>2825</v>
      </c>
      <c r="G1748" s="27" t="s">
        <v>2850</v>
      </c>
      <c r="H1748" s="28">
        <v>41487</v>
      </c>
      <c r="I1748" s="29">
        <v>1.7219959999999996</v>
      </c>
      <c r="J1748" s="28" t="s">
        <v>3241</v>
      </c>
    </row>
    <row r="1749" spans="1:10" x14ac:dyDescent="0.3">
      <c r="A1749" s="26">
        <v>2013</v>
      </c>
      <c r="B1749" s="27" t="s">
        <v>3051</v>
      </c>
      <c r="C1749" s="27" t="s">
        <v>3051</v>
      </c>
      <c r="D1749" s="27" t="s">
        <v>3051</v>
      </c>
      <c r="E1749" s="27" t="s">
        <v>6118</v>
      </c>
      <c r="F1749" s="27" t="s">
        <v>3051</v>
      </c>
      <c r="G1749" s="27" t="s">
        <v>3051</v>
      </c>
      <c r="H1749" s="28">
        <v>41487</v>
      </c>
      <c r="I1749" s="29">
        <v>10902.749320000001</v>
      </c>
      <c r="J1749" s="28" t="s">
        <v>3241</v>
      </c>
    </row>
    <row r="1750" spans="1:10" x14ac:dyDescent="0.3">
      <c r="A1750" s="26">
        <v>2013</v>
      </c>
      <c r="B1750" s="27" t="s">
        <v>3052</v>
      </c>
      <c r="C1750" s="27" t="s">
        <v>3053</v>
      </c>
      <c r="D1750" s="27" t="s">
        <v>3052</v>
      </c>
      <c r="E1750" s="27" t="s">
        <v>3033</v>
      </c>
      <c r="F1750" s="27" t="s">
        <v>2807</v>
      </c>
      <c r="G1750" s="27" t="s">
        <v>2812</v>
      </c>
      <c r="H1750" s="28">
        <v>41487</v>
      </c>
      <c r="I1750" s="29">
        <v>2.6904600000000003</v>
      </c>
      <c r="J1750" s="28" t="s">
        <v>3241</v>
      </c>
    </row>
    <row r="1751" spans="1:10" x14ac:dyDescent="0.3">
      <c r="A1751" s="26">
        <v>2013</v>
      </c>
      <c r="B1751" s="27" t="s">
        <v>3162</v>
      </c>
      <c r="C1751" s="27" t="s">
        <v>3163</v>
      </c>
      <c r="D1751" s="27" t="s">
        <v>3164</v>
      </c>
      <c r="E1751" s="27" t="s">
        <v>3025</v>
      </c>
      <c r="F1751" s="27" t="s">
        <v>3087</v>
      </c>
      <c r="G1751" s="27" t="s">
        <v>2788</v>
      </c>
      <c r="H1751" s="28">
        <v>41487</v>
      </c>
      <c r="I1751" s="29">
        <v>0</v>
      </c>
      <c r="J1751" s="28" t="s">
        <v>3241</v>
      </c>
    </row>
    <row r="1752" spans="1:10" x14ac:dyDescent="0.3">
      <c r="A1752" s="26">
        <v>2013</v>
      </c>
      <c r="B1752" s="27" t="s">
        <v>3162</v>
      </c>
      <c r="C1752" s="27" t="s">
        <v>3163</v>
      </c>
      <c r="D1752" s="27" t="s">
        <v>3165</v>
      </c>
      <c r="E1752" s="27" t="s">
        <v>3025</v>
      </c>
      <c r="F1752" s="27" t="s">
        <v>3087</v>
      </c>
      <c r="G1752" s="27" t="s">
        <v>2788</v>
      </c>
      <c r="H1752" s="28">
        <v>41487</v>
      </c>
      <c r="I1752" s="29">
        <v>0</v>
      </c>
      <c r="J1752" s="28" t="s">
        <v>3241</v>
      </c>
    </row>
    <row r="1753" spans="1:10" x14ac:dyDescent="0.3">
      <c r="A1753" s="26">
        <v>2013</v>
      </c>
      <c r="B1753" s="27" t="s">
        <v>3054</v>
      </c>
      <c r="C1753" s="27" t="s">
        <v>3055</v>
      </c>
      <c r="D1753" s="27" t="s">
        <v>3054</v>
      </c>
      <c r="E1753" s="27" t="s">
        <v>6117</v>
      </c>
      <c r="F1753" s="27" t="s">
        <v>3034</v>
      </c>
      <c r="G1753" s="27" t="s">
        <v>2999</v>
      </c>
      <c r="H1753" s="28">
        <v>41487</v>
      </c>
      <c r="I1753" s="29">
        <v>1.8772850000000001</v>
      </c>
      <c r="J1753" s="28" t="s">
        <v>3241</v>
      </c>
    </row>
    <row r="1754" spans="1:10" x14ac:dyDescent="0.3">
      <c r="A1754" s="26">
        <v>2013</v>
      </c>
      <c r="B1754" s="27" t="s">
        <v>3056</v>
      </c>
      <c r="C1754" s="27" t="s">
        <v>3057</v>
      </c>
      <c r="D1754" s="27" t="s">
        <v>3056</v>
      </c>
      <c r="E1754" s="27" t="s">
        <v>6117</v>
      </c>
      <c r="F1754" s="27" t="s">
        <v>2825</v>
      </c>
      <c r="G1754" s="27" t="s">
        <v>2826</v>
      </c>
      <c r="H1754" s="28">
        <v>41487</v>
      </c>
      <c r="I1754" s="29">
        <v>1.9699880000000001</v>
      </c>
      <c r="J1754" s="28" t="s">
        <v>3241</v>
      </c>
    </row>
    <row r="1755" spans="1:10" x14ac:dyDescent="0.3">
      <c r="A1755" s="26">
        <v>2013</v>
      </c>
      <c r="B1755" s="27" t="s">
        <v>3058</v>
      </c>
      <c r="C1755" s="27" t="s">
        <v>3059</v>
      </c>
      <c r="D1755" s="27" t="s">
        <v>3058</v>
      </c>
      <c r="E1755" s="27" t="s">
        <v>6117</v>
      </c>
      <c r="F1755" s="27" t="s">
        <v>2815</v>
      </c>
      <c r="G1755" s="27" t="s">
        <v>2816</v>
      </c>
      <c r="H1755" s="28">
        <v>41487</v>
      </c>
      <c r="I1755" s="29">
        <v>4.0081489999999995</v>
      </c>
      <c r="J1755" s="28" t="s">
        <v>3241</v>
      </c>
    </row>
    <row r="1756" spans="1:10" x14ac:dyDescent="0.3">
      <c r="A1756" s="26">
        <v>2013</v>
      </c>
      <c r="B1756" s="27" t="s">
        <v>3152</v>
      </c>
      <c r="C1756" s="27" t="s">
        <v>3153</v>
      </c>
      <c r="D1756" s="27" t="s">
        <v>3152</v>
      </c>
      <c r="E1756" s="27" t="s">
        <v>3111</v>
      </c>
      <c r="F1756" s="27" t="s">
        <v>2825</v>
      </c>
      <c r="G1756" s="27" t="s">
        <v>2850</v>
      </c>
      <c r="H1756" s="28">
        <v>41487</v>
      </c>
      <c r="I1756" s="29">
        <v>0.35424099999999997</v>
      </c>
      <c r="J1756" s="28" t="s">
        <v>3241</v>
      </c>
    </row>
    <row r="1757" spans="1:10" x14ac:dyDescent="0.3">
      <c r="A1757" s="26">
        <v>2013</v>
      </c>
      <c r="B1757" s="27" t="s">
        <v>3154</v>
      </c>
      <c r="C1757" s="27" t="s">
        <v>3155</v>
      </c>
      <c r="D1757" s="27" t="s">
        <v>3154</v>
      </c>
      <c r="E1757" s="27" t="s">
        <v>3111</v>
      </c>
      <c r="F1757" s="27" t="s">
        <v>2825</v>
      </c>
      <c r="G1757" s="27" t="s">
        <v>2850</v>
      </c>
      <c r="H1757" s="28">
        <v>41487</v>
      </c>
      <c r="I1757" s="29">
        <v>0.51328999999999991</v>
      </c>
      <c r="J1757" s="28" t="s">
        <v>3241</v>
      </c>
    </row>
    <row r="1758" spans="1:10" x14ac:dyDescent="0.3">
      <c r="A1758" s="26">
        <v>2013</v>
      </c>
      <c r="B1758" s="27" t="s">
        <v>3156</v>
      </c>
      <c r="C1758" s="27" t="s">
        <v>3157</v>
      </c>
      <c r="D1758" s="27" t="s">
        <v>3156</v>
      </c>
      <c r="E1758" s="27" t="s">
        <v>3111</v>
      </c>
      <c r="F1758" s="27" t="s">
        <v>2825</v>
      </c>
      <c r="G1758" s="27" t="s">
        <v>2850</v>
      </c>
      <c r="H1758" s="28">
        <v>41487</v>
      </c>
      <c r="I1758" s="29">
        <v>0</v>
      </c>
      <c r="J1758" s="28" t="s">
        <v>3241</v>
      </c>
    </row>
    <row r="1759" spans="1:10" x14ac:dyDescent="0.3">
      <c r="A1759" s="26">
        <v>2013</v>
      </c>
      <c r="B1759" s="27" t="s">
        <v>3060</v>
      </c>
      <c r="C1759" s="27" t="s">
        <v>3061</v>
      </c>
      <c r="D1759" s="27" t="s">
        <v>3062</v>
      </c>
      <c r="E1759" s="27" t="s">
        <v>3063</v>
      </c>
      <c r="F1759" s="27" t="s">
        <v>3034</v>
      </c>
      <c r="G1759" s="27" t="s">
        <v>2999</v>
      </c>
      <c r="H1759" s="28">
        <v>41487</v>
      </c>
      <c r="I1759" s="29">
        <v>1.7579500000000001</v>
      </c>
      <c r="J1759" s="28" t="s">
        <v>3241</v>
      </c>
    </row>
    <row r="1760" spans="1:10" x14ac:dyDescent="0.3">
      <c r="A1760" s="26">
        <v>2013</v>
      </c>
      <c r="B1760" s="27" t="s">
        <v>3064</v>
      </c>
      <c r="C1760" s="27" t="s">
        <v>3065</v>
      </c>
      <c r="D1760" s="27" t="s">
        <v>3066</v>
      </c>
      <c r="E1760" s="27" t="s">
        <v>3025</v>
      </c>
      <c r="F1760" s="27" t="s">
        <v>2825</v>
      </c>
      <c r="G1760" s="27" t="s">
        <v>2826</v>
      </c>
      <c r="H1760" s="28">
        <v>41487</v>
      </c>
      <c r="I1760" s="29">
        <v>0</v>
      </c>
      <c r="J1760" s="28" t="s">
        <v>3241</v>
      </c>
    </row>
    <row r="1761" spans="1:10" x14ac:dyDescent="0.3">
      <c r="A1761" s="26">
        <v>2013</v>
      </c>
      <c r="B1761" s="27" t="s">
        <v>3064</v>
      </c>
      <c r="C1761" s="27" t="s">
        <v>3065</v>
      </c>
      <c r="D1761" s="27" t="s">
        <v>3067</v>
      </c>
      <c r="E1761" s="27" t="s">
        <v>3025</v>
      </c>
      <c r="F1761" s="27" t="s">
        <v>2825</v>
      </c>
      <c r="G1761" s="27" t="s">
        <v>2826</v>
      </c>
      <c r="H1761" s="28">
        <v>41487</v>
      </c>
      <c r="I1761" s="29">
        <v>0</v>
      </c>
      <c r="J1761" s="28" t="s">
        <v>3241</v>
      </c>
    </row>
    <row r="1762" spans="1:10" x14ac:dyDescent="0.3">
      <c r="A1762" s="26">
        <v>2013</v>
      </c>
      <c r="B1762" s="27" t="s">
        <v>3174</v>
      </c>
      <c r="C1762" s="27" t="s">
        <v>3175</v>
      </c>
      <c r="D1762" s="27" t="s">
        <v>3174</v>
      </c>
      <c r="E1762" s="27" t="s">
        <v>6117</v>
      </c>
      <c r="F1762" s="27" t="s">
        <v>2825</v>
      </c>
      <c r="G1762" s="27" t="s">
        <v>2826</v>
      </c>
      <c r="H1762" s="28">
        <v>41487</v>
      </c>
      <c r="I1762" s="29">
        <v>8.159000000000001E-2</v>
      </c>
      <c r="J1762" s="28" t="s">
        <v>3241</v>
      </c>
    </row>
    <row r="1763" spans="1:10" x14ac:dyDescent="0.3">
      <c r="A1763" s="26">
        <v>2013</v>
      </c>
      <c r="B1763" s="27" t="s">
        <v>3068</v>
      </c>
      <c r="C1763" s="27" t="s">
        <v>3069</v>
      </c>
      <c r="D1763" s="27" t="s">
        <v>3068</v>
      </c>
      <c r="E1763" s="27" t="s">
        <v>6117</v>
      </c>
      <c r="F1763" s="27" t="s">
        <v>3034</v>
      </c>
      <c r="G1763" s="27" t="s">
        <v>2923</v>
      </c>
      <c r="H1763" s="28">
        <v>41487</v>
      </c>
      <c r="I1763" s="29">
        <v>4.8225929999999986</v>
      </c>
      <c r="J1763" s="28" t="s">
        <v>3241</v>
      </c>
    </row>
    <row r="1764" spans="1:10" x14ac:dyDescent="0.3">
      <c r="A1764" s="26">
        <v>2013</v>
      </c>
      <c r="B1764" s="27" t="s">
        <v>3070</v>
      </c>
      <c r="C1764" s="27" t="s">
        <v>3071</v>
      </c>
      <c r="D1764" s="27" t="s">
        <v>3070</v>
      </c>
      <c r="E1764" s="27" t="s">
        <v>6117</v>
      </c>
      <c r="F1764" s="27" t="s">
        <v>2815</v>
      </c>
      <c r="G1764" s="27" t="s">
        <v>2816</v>
      </c>
      <c r="H1764" s="28">
        <v>41487</v>
      </c>
      <c r="I1764" s="29">
        <v>1.5274769999999998</v>
      </c>
      <c r="J1764" s="28" t="s">
        <v>3241</v>
      </c>
    </row>
    <row r="1765" spans="1:10" x14ac:dyDescent="0.3">
      <c r="A1765" s="26">
        <v>2013</v>
      </c>
      <c r="B1765" s="27" t="s">
        <v>3176</v>
      </c>
      <c r="C1765" s="27" t="s">
        <v>3177</v>
      </c>
      <c r="D1765" s="27" t="s">
        <v>3176</v>
      </c>
      <c r="E1765" s="27" t="s">
        <v>3033</v>
      </c>
      <c r="F1765" s="27" t="s">
        <v>2807</v>
      </c>
      <c r="G1765" s="27" t="s">
        <v>2812</v>
      </c>
      <c r="H1765" s="28">
        <v>41487</v>
      </c>
      <c r="I1765" s="29">
        <v>11.584245999999997</v>
      </c>
      <c r="J1765" s="28" t="s">
        <v>3241</v>
      </c>
    </row>
    <row r="1766" spans="1:10" x14ac:dyDescent="0.3">
      <c r="A1766" s="26">
        <v>2013</v>
      </c>
      <c r="B1766" s="27" t="s">
        <v>3072</v>
      </c>
      <c r="C1766" s="27" t="s">
        <v>3073</v>
      </c>
      <c r="D1766" s="27" t="s">
        <v>3072</v>
      </c>
      <c r="E1766" s="27" t="s">
        <v>6117</v>
      </c>
      <c r="F1766" s="27" t="s">
        <v>3034</v>
      </c>
      <c r="G1766" s="27" t="s">
        <v>3074</v>
      </c>
      <c r="H1766" s="28">
        <v>41487</v>
      </c>
      <c r="I1766" s="29">
        <v>0.51378900000000005</v>
      </c>
      <c r="J1766" s="28" t="s">
        <v>3241</v>
      </c>
    </row>
    <row r="1767" spans="1:10" x14ac:dyDescent="0.3">
      <c r="A1767" s="26">
        <v>2013</v>
      </c>
      <c r="B1767" s="27" t="s">
        <v>3075</v>
      </c>
      <c r="C1767" s="27" t="s">
        <v>3076</v>
      </c>
      <c r="D1767" s="27" t="s">
        <v>3075</v>
      </c>
      <c r="E1767" s="27" t="s">
        <v>6117</v>
      </c>
      <c r="F1767" s="27" t="s">
        <v>2815</v>
      </c>
      <c r="G1767" s="27" t="s">
        <v>2816</v>
      </c>
      <c r="H1767" s="28">
        <v>41487</v>
      </c>
      <c r="I1767" s="29">
        <v>2.0001219999999997</v>
      </c>
      <c r="J1767" s="28" t="s">
        <v>3241</v>
      </c>
    </row>
    <row r="1768" spans="1:10" x14ac:dyDescent="0.3">
      <c r="A1768" s="26">
        <v>2013</v>
      </c>
      <c r="B1768" s="27" t="s">
        <v>3077</v>
      </c>
      <c r="C1768" s="27" t="s">
        <v>3078</v>
      </c>
      <c r="D1768" s="27" t="s">
        <v>3077</v>
      </c>
      <c r="E1768" s="27" t="s">
        <v>3033</v>
      </c>
      <c r="F1768" s="27" t="s">
        <v>2788</v>
      </c>
      <c r="G1768" s="27" t="s">
        <v>2788</v>
      </c>
      <c r="H1768" s="28">
        <v>41487</v>
      </c>
      <c r="I1768" s="29">
        <v>1.5552999999999997E-2</v>
      </c>
      <c r="J1768" s="28" t="s">
        <v>3241</v>
      </c>
    </row>
    <row r="1769" spans="1:10" x14ac:dyDescent="0.3">
      <c r="A1769" s="26">
        <v>2013</v>
      </c>
      <c r="B1769" s="27" t="s">
        <v>3079</v>
      </c>
      <c r="C1769" s="27" t="s">
        <v>3080</v>
      </c>
      <c r="D1769" s="27" t="s">
        <v>3081</v>
      </c>
      <c r="E1769" s="27" t="s">
        <v>3063</v>
      </c>
      <c r="F1769" s="27" t="s">
        <v>2788</v>
      </c>
      <c r="G1769" s="27" t="s">
        <v>2788</v>
      </c>
      <c r="H1769" s="28">
        <v>41487</v>
      </c>
      <c r="I1769" s="29">
        <v>1.591E-3</v>
      </c>
      <c r="J1769" s="28" t="s">
        <v>3241</v>
      </c>
    </row>
    <row r="1770" spans="1:10" x14ac:dyDescent="0.3">
      <c r="A1770" s="26">
        <v>2013</v>
      </c>
      <c r="B1770" s="27" t="s">
        <v>3082</v>
      </c>
      <c r="C1770" s="27" t="s">
        <v>3083</v>
      </c>
      <c r="D1770" s="27" t="s">
        <v>3082</v>
      </c>
      <c r="E1770" s="27" t="s">
        <v>6117</v>
      </c>
      <c r="F1770" s="27" t="s">
        <v>2825</v>
      </c>
      <c r="G1770" s="27" t="s">
        <v>2826</v>
      </c>
      <c r="H1770" s="28">
        <v>41487</v>
      </c>
      <c r="I1770" s="29">
        <v>6.2325939999999997</v>
      </c>
      <c r="J1770" s="28" t="s">
        <v>3241</v>
      </c>
    </row>
    <row r="1771" spans="1:10" x14ac:dyDescent="0.3">
      <c r="A1771" s="26">
        <v>2013</v>
      </c>
      <c r="B1771" s="27" t="s">
        <v>3084</v>
      </c>
      <c r="C1771" s="27" t="s">
        <v>3085</v>
      </c>
      <c r="D1771" s="27" t="s">
        <v>3086</v>
      </c>
      <c r="E1771" s="27" t="s">
        <v>3025</v>
      </c>
      <c r="F1771" s="27" t="s">
        <v>3087</v>
      </c>
      <c r="G1771" s="27" t="s">
        <v>2788</v>
      </c>
      <c r="H1771" s="28">
        <v>41487</v>
      </c>
      <c r="I1771" s="29">
        <v>0</v>
      </c>
      <c r="J1771" s="28" t="s">
        <v>3241</v>
      </c>
    </row>
    <row r="1772" spans="1:10" x14ac:dyDescent="0.3">
      <c r="A1772" s="26">
        <v>2013</v>
      </c>
      <c r="B1772" s="27" t="s">
        <v>3084</v>
      </c>
      <c r="C1772" s="27" t="s">
        <v>3085</v>
      </c>
      <c r="D1772" s="27" t="s">
        <v>3088</v>
      </c>
      <c r="E1772" s="27" t="s">
        <v>3025</v>
      </c>
      <c r="F1772" s="27" t="s">
        <v>3087</v>
      </c>
      <c r="G1772" s="27" t="s">
        <v>2788</v>
      </c>
      <c r="H1772" s="28">
        <v>41487</v>
      </c>
      <c r="I1772" s="29">
        <v>0</v>
      </c>
      <c r="J1772" s="28" t="s">
        <v>3241</v>
      </c>
    </row>
    <row r="1773" spans="1:10" x14ac:dyDescent="0.3">
      <c r="A1773" s="26">
        <v>2013</v>
      </c>
      <c r="B1773" s="27" t="s">
        <v>3089</v>
      </c>
      <c r="C1773" s="27" t="s">
        <v>3090</v>
      </c>
      <c r="D1773" s="27" t="s">
        <v>3089</v>
      </c>
      <c r="E1773" s="27" t="s">
        <v>6117</v>
      </c>
      <c r="F1773" s="27" t="s">
        <v>2815</v>
      </c>
      <c r="G1773" s="27" t="s">
        <v>2816</v>
      </c>
      <c r="H1773" s="28">
        <v>41487</v>
      </c>
      <c r="I1773" s="29">
        <v>3.2818620000000007</v>
      </c>
      <c r="J1773" s="28" t="s">
        <v>3241</v>
      </c>
    </row>
    <row r="1774" spans="1:10" x14ac:dyDescent="0.3">
      <c r="A1774" s="26">
        <v>2013</v>
      </c>
      <c r="B1774" s="27" t="s">
        <v>3136</v>
      </c>
      <c r="C1774" s="27" t="s">
        <v>3137</v>
      </c>
      <c r="D1774" s="27" t="s">
        <v>3138</v>
      </c>
      <c r="E1774" s="27" t="s">
        <v>3025</v>
      </c>
      <c r="F1774" s="27" t="s">
        <v>3087</v>
      </c>
      <c r="G1774" s="27" t="s">
        <v>2788</v>
      </c>
      <c r="H1774" s="28">
        <v>41487</v>
      </c>
      <c r="I1774" s="29">
        <v>0</v>
      </c>
      <c r="J1774" s="28" t="s">
        <v>3241</v>
      </c>
    </row>
    <row r="1775" spans="1:10" x14ac:dyDescent="0.3">
      <c r="A1775" s="26">
        <v>2013</v>
      </c>
      <c r="B1775" s="27" t="s">
        <v>3136</v>
      </c>
      <c r="C1775" s="27" t="s">
        <v>3137</v>
      </c>
      <c r="D1775" s="27" t="s">
        <v>3139</v>
      </c>
      <c r="E1775" s="27" t="s">
        <v>3025</v>
      </c>
      <c r="F1775" s="27" t="s">
        <v>3087</v>
      </c>
      <c r="G1775" s="27" t="s">
        <v>2788</v>
      </c>
      <c r="H1775" s="28">
        <v>41487</v>
      </c>
      <c r="I1775" s="29">
        <v>0</v>
      </c>
      <c r="J1775" s="28" t="s">
        <v>3241</v>
      </c>
    </row>
    <row r="1776" spans="1:10" x14ac:dyDescent="0.3">
      <c r="A1776" s="26">
        <v>2013</v>
      </c>
      <c r="B1776" s="27" t="s">
        <v>3091</v>
      </c>
      <c r="C1776" s="27" t="s">
        <v>3092</v>
      </c>
      <c r="D1776" s="27" t="s">
        <v>3093</v>
      </c>
      <c r="E1776" s="27" t="s">
        <v>3063</v>
      </c>
      <c r="F1776" s="27" t="s">
        <v>3094</v>
      </c>
      <c r="G1776" s="27" t="s">
        <v>2965</v>
      </c>
      <c r="H1776" s="28">
        <v>41487</v>
      </c>
      <c r="I1776" s="29">
        <v>6.8985900000000022</v>
      </c>
      <c r="J1776" s="28" t="s">
        <v>3241</v>
      </c>
    </row>
    <row r="1777" spans="1:10" x14ac:dyDescent="0.3">
      <c r="A1777" s="26">
        <v>2013</v>
      </c>
      <c r="B1777" s="27" t="s">
        <v>3095</v>
      </c>
      <c r="C1777" s="27" t="s">
        <v>3096</v>
      </c>
      <c r="D1777" s="27" t="s">
        <v>3095</v>
      </c>
      <c r="E1777" s="27" t="s">
        <v>6117</v>
      </c>
      <c r="F1777" s="27" t="s">
        <v>3034</v>
      </c>
      <c r="G1777" s="27" t="s">
        <v>2999</v>
      </c>
      <c r="H1777" s="28">
        <v>41487</v>
      </c>
      <c r="I1777" s="29">
        <v>1.7459110000000002</v>
      </c>
      <c r="J1777" s="28" t="s">
        <v>3241</v>
      </c>
    </row>
    <row r="1778" spans="1:10" x14ac:dyDescent="0.3">
      <c r="A1778" s="26">
        <v>2013</v>
      </c>
      <c r="B1778" s="27" t="s">
        <v>3097</v>
      </c>
      <c r="C1778" s="27" t="s">
        <v>3098</v>
      </c>
      <c r="D1778" s="27" t="s">
        <v>3097</v>
      </c>
      <c r="E1778" s="27" t="s">
        <v>6117</v>
      </c>
      <c r="F1778" s="27" t="s">
        <v>2825</v>
      </c>
      <c r="G1778" s="27" t="s">
        <v>2850</v>
      </c>
      <c r="H1778" s="28">
        <v>41487</v>
      </c>
      <c r="I1778" s="29">
        <v>3.5670689999999996</v>
      </c>
      <c r="J1778" s="28" t="s">
        <v>3241</v>
      </c>
    </row>
    <row r="1779" spans="1:10" x14ac:dyDescent="0.3">
      <c r="A1779" s="26">
        <v>2013</v>
      </c>
      <c r="B1779" s="27" t="s">
        <v>3132</v>
      </c>
      <c r="C1779" s="27" t="s">
        <v>3133</v>
      </c>
      <c r="D1779" s="27" t="s">
        <v>3132</v>
      </c>
      <c r="E1779" s="27" t="s">
        <v>3033</v>
      </c>
      <c r="F1779" s="27" t="s">
        <v>2807</v>
      </c>
      <c r="G1779" s="27" t="s">
        <v>2812</v>
      </c>
      <c r="H1779" s="28">
        <v>41487</v>
      </c>
      <c r="I1779" s="29">
        <v>19.217943999999996</v>
      </c>
      <c r="J1779" s="28" t="s">
        <v>3241</v>
      </c>
    </row>
    <row r="1780" spans="1:10" x14ac:dyDescent="0.3">
      <c r="A1780" s="26">
        <v>2013</v>
      </c>
      <c r="B1780" s="27" t="s">
        <v>3134</v>
      </c>
      <c r="C1780" s="27" t="s">
        <v>3135</v>
      </c>
      <c r="D1780" s="27" t="s">
        <v>3134</v>
      </c>
      <c r="E1780" s="27" t="s">
        <v>3033</v>
      </c>
      <c r="F1780" s="27" t="s">
        <v>2807</v>
      </c>
      <c r="G1780" s="27" t="s">
        <v>2812</v>
      </c>
      <c r="H1780" s="28">
        <v>41487</v>
      </c>
      <c r="I1780" s="29">
        <v>11.197398000000002</v>
      </c>
      <c r="J1780" s="28" t="s">
        <v>3241</v>
      </c>
    </row>
    <row r="1781" spans="1:10" x14ac:dyDescent="0.3">
      <c r="A1781" s="26">
        <v>2013</v>
      </c>
      <c r="B1781" s="27" t="s">
        <v>3099</v>
      </c>
      <c r="C1781" s="27" t="s">
        <v>3100</v>
      </c>
      <c r="D1781" s="27" t="s">
        <v>3099</v>
      </c>
      <c r="E1781" s="27" t="s">
        <v>6117</v>
      </c>
      <c r="F1781" s="27" t="s">
        <v>2815</v>
      </c>
      <c r="G1781" s="27" t="s">
        <v>2816</v>
      </c>
      <c r="H1781" s="28">
        <v>41487</v>
      </c>
      <c r="I1781" s="29">
        <v>3.1858090000000003</v>
      </c>
      <c r="J1781" s="28" t="s">
        <v>3241</v>
      </c>
    </row>
    <row r="1782" spans="1:10" x14ac:dyDescent="0.3">
      <c r="A1782" s="26">
        <v>2013</v>
      </c>
      <c r="B1782" s="27" t="s">
        <v>3101</v>
      </c>
      <c r="C1782" s="27" t="s">
        <v>3102</v>
      </c>
      <c r="D1782" s="27" t="s">
        <v>3101</v>
      </c>
      <c r="E1782" s="27" t="s">
        <v>6117</v>
      </c>
      <c r="F1782" s="27" t="s">
        <v>3034</v>
      </c>
      <c r="G1782" s="27" t="s">
        <v>3074</v>
      </c>
      <c r="H1782" s="28">
        <v>41487</v>
      </c>
      <c r="I1782" s="29">
        <v>4.3208210000000005</v>
      </c>
      <c r="J1782" s="28" t="s">
        <v>3241</v>
      </c>
    </row>
    <row r="1783" spans="1:10" x14ac:dyDescent="0.3">
      <c r="A1783" s="26">
        <v>2013</v>
      </c>
      <c r="B1783" s="27" t="s">
        <v>3148</v>
      </c>
      <c r="C1783" s="27" t="s">
        <v>3149</v>
      </c>
      <c r="D1783" s="27" t="s">
        <v>3148</v>
      </c>
      <c r="E1783" s="27" t="s">
        <v>6117</v>
      </c>
      <c r="F1783" s="27" t="s">
        <v>3145</v>
      </c>
      <c r="G1783" s="27" t="s">
        <v>2803</v>
      </c>
      <c r="H1783" s="28">
        <v>41487</v>
      </c>
      <c r="I1783" s="29">
        <v>0.15329300000000001</v>
      </c>
      <c r="J1783" s="28" t="s">
        <v>3241</v>
      </c>
    </row>
    <row r="1784" spans="1:10" x14ac:dyDescent="0.3">
      <c r="A1784" s="26">
        <v>2013</v>
      </c>
      <c r="B1784" s="27" t="s">
        <v>3103</v>
      </c>
      <c r="C1784" s="27" t="s">
        <v>3104</v>
      </c>
      <c r="D1784" s="27" t="s">
        <v>3103</v>
      </c>
      <c r="E1784" s="27" t="s">
        <v>6117</v>
      </c>
      <c r="F1784" s="27" t="s">
        <v>3034</v>
      </c>
      <c r="G1784" s="27" t="s">
        <v>2923</v>
      </c>
      <c r="H1784" s="28">
        <v>41487</v>
      </c>
      <c r="I1784" s="29">
        <v>1.6730619999999998</v>
      </c>
      <c r="J1784" s="28" t="s">
        <v>3241</v>
      </c>
    </row>
    <row r="1785" spans="1:10" x14ac:dyDescent="0.3">
      <c r="A1785" s="26">
        <v>2013</v>
      </c>
      <c r="B1785" s="27" t="s">
        <v>3150</v>
      </c>
      <c r="C1785" s="27" t="s">
        <v>3151</v>
      </c>
      <c r="D1785" s="27" t="s">
        <v>3150</v>
      </c>
      <c r="E1785" s="27" t="s">
        <v>6117</v>
      </c>
      <c r="F1785" s="27" t="s">
        <v>3142</v>
      </c>
      <c r="G1785" s="27" t="s">
        <v>2850</v>
      </c>
      <c r="H1785" s="28">
        <v>41487</v>
      </c>
      <c r="I1785" s="29">
        <v>0.18704600000000005</v>
      </c>
      <c r="J1785" s="28" t="s">
        <v>3241</v>
      </c>
    </row>
    <row r="1786" spans="1:10" x14ac:dyDescent="0.3">
      <c r="A1786" s="26">
        <v>2013</v>
      </c>
      <c r="B1786" s="27" t="s">
        <v>3105</v>
      </c>
      <c r="C1786" s="27" t="s">
        <v>3106</v>
      </c>
      <c r="D1786" s="27" t="s">
        <v>3105</v>
      </c>
      <c r="E1786" s="27" t="s">
        <v>6117</v>
      </c>
      <c r="F1786" s="27" t="s">
        <v>2798</v>
      </c>
      <c r="G1786" s="27" t="s">
        <v>2803</v>
      </c>
      <c r="H1786" s="28">
        <v>41487</v>
      </c>
      <c r="I1786" s="29">
        <v>1.4711099999999999</v>
      </c>
      <c r="J1786" s="28" t="s">
        <v>3241</v>
      </c>
    </row>
    <row r="1787" spans="1:10" x14ac:dyDescent="0.3">
      <c r="A1787" s="26">
        <v>2013</v>
      </c>
      <c r="B1787" s="27" t="s">
        <v>3123</v>
      </c>
      <c r="C1787" s="27" t="s">
        <v>3124</v>
      </c>
      <c r="D1787" s="27" t="s">
        <v>3166</v>
      </c>
      <c r="E1787" s="27" t="s">
        <v>3025</v>
      </c>
      <c r="F1787" s="27" t="s">
        <v>2825</v>
      </c>
      <c r="G1787" s="27" t="s">
        <v>2850</v>
      </c>
      <c r="H1787" s="28">
        <v>41487</v>
      </c>
      <c r="I1787" s="29">
        <v>0</v>
      </c>
      <c r="J1787" s="28" t="s">
        <v>3241</v>
      </c>
    </row>
    <row r="1788" spans="1:10" x14ac:dyDescent="0.3">
      <c r="A1788" s="26">
        <v>2013</v>
      </c>
      <c r="B1788" s="27" t="s">
        <v>3123</v>
      </c>
      <c r="C1788" s="27" t="s">
        <v>3124</v>
      </c>
      <c r="D1788" s="27" t="s">
        <v>3125</v>
      </c>
      <c r="E1788" s="27" t="s">
        <v>3025</v>
      </c>
      <c r="F1788" s="27" t="s">
        <v>2825</v>
      </c>
      <c r="G1788" s="27" t="s">
        <v>2850</v>
      </c>
      <c r="H1788" s="28">
        <v>41487</v>
      </c>
      <c r="I1788" s="29">
        <v>0</v>
      </c>
      <c r="J1788" s="28" t="s">
        <v>3241</v>
      </c>
    </row>
    <row r="1789" spans="1:10" x14ac:dyDescent="0.3">
      <c r="A1789" s="26">
        <v>2013</v>
      </c>
      <c r="B1789" s="27" t="s">
        <v>3123</v>
      </c>
      <c r="C1789" s="27" t="s">
        <v>3124</v>
      </c>
      <c r="D1789" s="27" t="s">
        <v>3170</v>
      </c>
      <c r="E1789" s="27" t="s">
        <v>3025</v>
      </c>
      <c r="F1789" s="27" t="s">
        <v>2825</v>
      </c>
      <c r="G1789" s="27" t="s">
        <v>2850</v>
      </c>
      <c r="H1789" s="28">
        <v>41487</v>
      </c>
      <c r="I1789" s="29">
        <v>0</v>
      </c>
      <c r="J1789" s="28" t="s">
        <v>3241</v>
      </c>
    </row>
    <row r="1790" spans="1:10" x14ac:dyDescent="0.3">
      <c r="A1790" s="26">
        <v>2013</v>
      </c>
      <c r="B1790" s="27" t="s">
        <v>3107</v>
      </c>
      <c r="C1790" s="27" t="s">
        <v>3108</v>
      </c>
      <c r="D1790" s="27" t="s">
        <v>3108</v>
      </c>
      <c r="E1790" s="27" t="s">
        <v>6117</v>
      </c>
      <c r="F1790" s="27" t="s">
        <v>3026</v>
      </c>
      <c r="G1790" s="27" t="s">
        <v>2936</v>
      </c>
      <c r="H1790" s="28">
        <v>41487</v>
      </c>
      <c r="I1790" s="29">
        <v>0</v>
      </c>
      <c r="J1790" s="28" t="s">
        <v>3241</v>
      </c>
    </row>
    <row r="1791" spans="1:10" x14ac:dyDescent="0.3">
      <c r="A1791" s="26">
        <v>2013</v>
      </c>
      <c r="B1791" s="27" t="s">
        <v>3140</v>
      </c>
      <c r="C1791" s="27" t="s">
        <v>3141</v>
      </c>
      <c r="D1791" s="27" t="s">
        <v>3140</v>
      </c>
      <c r="E1791" s="27" t="s">
        <v>6117</v>
      </c>
      <c r="F1791" s="27" t="s">
        <v>3142</v>
      </c>
      <c r="G1791" s="27" t="s">
        <v>2850</v>
      </c>
      <c r="H1791" s="28">
        <v>41487</v>
      </c>
      <c r="I1791" s="29">
        <v>2.0323999999999998E-2</v>
      </c>
      <c r="J1791" s="28" t="s">
        <v>3241</v>
      </c>
    </row>
    <row r="1792" spans="1:10" x14ac:dyDescent="0.3">
      <c r="A1792" s="26">
        <v>2013</v>
      </c>
      <c r="B1792" s="27" t="s">
        <v>3109</v>
      </c>
      <c r="C1792" s="27" t="s">
        <v>3110</v>
      </c>
      <c r="D1792" s="27" t="s">
        <v>3109</v>
      </c>
      <c r="E1792" s="27" t="s">
        <v>3111</v>
      </c>
      <c r="F1792" s="27" t="s">
        <v>2825</v>
      </c>
      <c r="G1792" s="27" t="s">
        <v>2850</v>
      </c>
      <c r="H1792" s="28">
        <v>41487</v>
      </c>
      <c r="I1792" s="29">
        <v>0.17882599999999998</v>
      </c>
      <c r="J1792" s="28" t="s">
        <v>3241</v>
      </c>
    </row>
    <row r="1793" spans="1:10" x14ac:dyDescent="0.3">
      <c r="A1793" s="26">
        <v>2013</v>
      </c>
      <c r="B1793" s="27" t="s">
        <v>3158</v>
      </c>
      <c r="C1793" s="27" t="s">
        <v>3159</v>
      </c>
      <c r="D1793" s="27" t="s">
        <v>3160</v>
      </c>
      <c r="E1793" s="27" t="s">
        <v>3161</v>
      </c>
      <c r="F1793" s="27" t="s">
        <v>3087</v>
      </c>
      <c r="G1793" s="27" t="s">
        <v>2788</v>
      </c>
      <c r="H1793" s="28">
        <v>41487</v>
      </c>
      <c r="I1793" s="29">
        <v>3.018311999999999</v>
      </c>
      <c r="J1793" s="28" t="s">
        <v>3241</v>
      </c>
    </row>
    <row r="1794" spans="1:10" x14ac:dyDescent="0.3">
      <c r="A1794" s="26">
        <v>2013</v>
      </c>
      <c r="B1794" s="27" t="s">
        <v>3112</v>
      </c>
      <c r="C1794" s="27" t="s">
        <v>3113</v>
      </c>
      <c r="D1794" s="27" t="s">
        <v>3112</v>
      </c>
      <c r="E1794" s="27" t="s">
        <v>6117</v>
      </c>
      <c r="F1794" s="27" t="s">
        <v>2825</v>
      </c>
      <c r="G1794" s="27" t="s">
        <v>2826</v>
      </c>
      <c r="H1794" s="28">
        <v>41487</v>
      </c>
      <c r="I1794" s="29">
        <v>1.2226329999999999</v>
      </c>
      <c r="J1794" s="28" t="s">
        <v>3241</v>
      </c>
    </row>
    <row r="1795" spans="1:10" x14ac:dyDescent="0.3">
      <c r="A1795" s="26">
        <v>2013</v>
      </c>
      <c r="B1795" s="27" t="s">
        <v>3167</v>
      </c>
      <c r="C1795" s="27" t="s">
        <v>3168</v>
      </c>
      <c r="D1795" s="27" t="s">
        <v>3169</v>
      </c>
      <c r="E1795" s="27" t="s">
        <v>3161</v>
      </c>
      <c r="F1795" s="27" t="s">
        <v>3087</v>
      </c>
      <c r="G1795" s="27" t="s">
        <v>2788</v>
      </c>
      <c r="H1795" s="28">
        <v>41487</v>
      </c>
      <c r="I1795" s="29">
        <v>6.7532330000000007</v>
      </c>
      <c r="J1795" s="28" t="s">
        <v>3241</v>
      </c>
    </row>
    <row r="1796" spans="1:10" x14ac:dyDescent="0.3">
      <c r="A1796" s="26">
        <v>2013</v>
      </c>
      <c r="B1796" s="27" t="s">
        <v>3114</v>
      </c>
      <c r="C1796" s="27" t="s">
        <v>3115</v>
      </c>
      <c r="D1796" s="27" t="s">
        <v>3116</v>
      </c>
      <c r="E1796" s="27" t="s">
        <v>3025</v>
      </c>
      <c r="F1796" s="27" t="s">
        <v>3026</v>
      </c>
      <c r="G1796" s="27" t="s">
        <v>2788</v>
      </c>
      <c r="H1796" s="28">
        <v>41487</v>
      </c>
      <c r="I1796" s="29">
        <v>0</v>
      </c>
      <c r="J1796" s="28" t="s">
        <v>3241</v>
      </c>
    </row>
    <row r="1797" spans="1:10" x14ac:dyDescent="0.3">
      <c r="A1797" s="26">
        <v>2013</v>
      </c>
      <c r="B1797" s="27" t="s">
        <v>3117</v>
      </c>
      <c r="C1797" s="27" t="s">
        <v>3118</v>
      </c>
      <c r="D1797" s="27" t="s">
        <v>3117</v>
      </c>
      <c r="E1797" s="27" t="s">
        <v>6117</v>
      </c>
      <c r="F1797" s="27" t="s">
        <v>2815</v>
      </c>
      <c r="G1797" s="27" t="s">
        <v>2816</v>
      </c>
      <c r="H1797" s="28">
        <v>41487</v>
      </c>
      <c r="I1797" s="29">
        <v>4.3655309999999998</v>
      </c>
      <c r="J1797" s="28" t="s">
        <v>3241</v>
      </c>
    </row>
    <row r="1798" spans="1:10" x14ac:dyDescent="0.3">
      <c r="A1798" s="26">
        <v>2013</v>
      </c>
      <c r="B1798" s="27" t="s">
        <v>3129</v>
      </c>
      <c r="C1798" s="27" t="s">
        <v>3130</v>
      </c>
      <c r="D1798" s="27" t="s">
        <v>3131</v>
      </c>
      <c r="E1798" s="27" t="s">
        <v>3063</v>
      </c>
      <c r="F1798" s="27" t="s">
        <v>3034</v>
      </c>
      <c r="G1798" s="27" t="s">
        <v>2840</v>
      </c>
      <c r="H1798" s="28">
        <v>41487</v>
      </c>
      <c r="I1798" s="29">
        <v>6.6296049999999989</v>
      </c>
      <c r="J1798" s="28" t="s">
        <v>3241</v>
      </c>
    </row>
    <row r="1799" spans="1:10" x14ac:dyDescent="0.3">
      <c r="A1799" s="26">
        <v>2013</v>
      </c>
      <c r="B1799" s="27" t="s">
        <v>3126</v>
      </c>
      <c r="C1799" s="27" t="s">
        <v>3127</v>
      </c>
      <c r="D1799" s="27" t="s">
        <v>3128</v>
      </c>
      <c r="E1799" s="27" t="s">
        <v>3025</v>
      </c>
      <c r="F1799" s="27" t="s">
        <v>3026</v>
      </c>
      <c r="G1799" s="27" t="s">
        <v>2936</v>
      </c>
      <c r="H1799" s="28">
        <v>41487</v>
      </c>
      <c r="I1799" s="29">
        <v>0</v>
      </c>
      <c r="J1799" s="28" t="s">
        <v>3241</v>
      </c>
    </row>
    <row r="1800" spans="1:10" x14ac:dyDescent="0.3">
      <c r="A1800" s="26">
        <v>2013</v>
      </c>
      <c r="B1800" s="27" t="s">
        <v>3178</v>
      </c>
      <c r="C1800" s="27" t="s">
        <v>3179</v>
      </c>
      <c r="D1800" s="27" t="s">
        <v>3178</v>
      </c>
      <c r="E1800" s="27" t="s">
        <v>3033</v>
      </c>
      <c r="F1800" s="27" t="s">
        <v>2807</v>
      </c>
      <c r="G1800" s="27" t="s">
        <v>2812</v>
      </c>
      <c r="H1800" s="28">
        <v>41487</v>
      </c>
      <c r="I1800" s="29">
        <v>0.20688699999999996</v>
      </c>
      <c r="J1800" s="28" t="s">
        <v>3241</v>
      </c>
    </row>
    <row r="1801" spans="1:10" x14ac:dyDescent="0.3">
      <c r="A1801" s="26">
        <v>2013</v>
      </c>
      <c r="B1801" s="27" t="s">
        <v>3119</v>
      </c>
      <c r="C1801" s="27" t="s">
        <v>3120</v>
      </c>
      <c r="D1801" s="27" t="s">
        <v>3119</v>
      </c>
      <c r="E1801" s="27" t="s">
        <v>6117</v>
      </c>
      <c r="F1801" s="27" t="s">
        <v>3034</v>
      </c>
      <c r="G1801" s="27" t="s">
        <v>2840</v>
      </c>
      <c r="H1801" s="28">
        <v>41487</v>
      </c>
      <c r="I1801" s="29">
        <v>4.9393890000000011</v>
      </c>
      <c r="J1801" s="28" t="s">
        <v>3241</v>
      </c>
    </row>
    <row r="1802" spans="1:10" x14ac:dyDescent="0.3">
      <c r="A1802" s="26">
        <v>2013</v>
      </c>
      <c r="B1802" s="27" t="s">
        <v>3121</v>
      </c>
      <c r="C1802" s="27" t="s">
        <v>3122</v>
      </c>
      <c r="D1802" s="27" t="s">
        <v>3121</v>
      </c>
      <c r="E1802" s="27" t="s">
        <v>6117</v>
      </c>
      <c r="F1802" s="27" t="s">
        <v>2825</v>
      </c>
      <c r="G1802" s="27" t="s">
        <v>2850</v>
      </c>
      <c r="H1802" s="28">
        <v>41487</v>
      </c>
      <c r="I1802" s="29">
        <v>6.1708240000000023</v>
      </c>
      <c r="J1802" s="28" t="s">
        <v>3241</v>
      </c>
    </row>
    <row r="1803" spans="1:10" x14ac:dyDescent="0.3">
      <c r="A1803" s="26">
        <v>2013</v>
      </c>
      <c r="B1803" s="27" t="s">
        <v>3022</v>
      </c>
      <c r="C1803" s="27" t="s">
        <v>3023</v>
      </c>
      <c r="D1803" s="27" t="s">
        <v>3024</v>
      </c>
      <c r="E1803" s="27" t="s">
        <v>3025</v>
      </c>
      <c r="F1803" s="27" t="s">
        <v>3026</v>
      </c>
      <c r="G1803" s="27" t="s">
        <v>2788</v>
      </c>
      <c r="H1803" s="28">
        <v>41518</v>
      </c>
      <c r="I1803" s="29">
        <v>0</v>
      </c>
      <c r="J1803" s="28" t="s">
        <v>3241</v>
      </c>
    </row>
    <row r="1804" spans="1:10" x14ac:dyDescent="0.3">
      <c r="A1804" s="26">
        <v>2013</v>
      </c>
      <c r="B1804" s="27" t="s">
        <v>3022</v>
      </c>
      <c r="C1804" s="27" t="s">
        <v>3023</v>
      </c>
      <c r="D1804" s="27" t="s">
        <v>3027</v>
      </c>
      <c r="E1804" s="27" t="s">
        <v>3025</v>
      </c>
      <c r="F1804" s="27" t="s">
        <v>3026</v>
      </c>
      <c r="G1804" s="27" t="s">
        <v>2788</v>
      </c>
      <c r="H1804" s="28">
        <v>41518</v>
      </c>
      <c r="I1804" s="29">
        <v>0</v>
      </c>
      <c r="J1804" s="28" t="s">
        <v>3241</v>
      </c>
    </row>
    <row r="1805" spans="1:10" x14ac:dyDescent="0.3">
      <c r="A1805" s="26">
        <v>2013</v>
      </c>
      <c r="B1805" s="27" t="s">
        <v>3028</v>
      </c>
      <c r="C1805" s="27" t="s">
        <v>3029</v>
      </c>
      <c r="D1805" s="27" t="s">
        <v>3028</v>
      </c>
      <c r="E1805" s="27" t="s">
        <v>6117</v>
      </c>
      <c r="F1805" s="27" t="s">
        <v>3030</v>
      </c>
      <c r="G1805" s="27" t="s">
        <v>2812</v>
      </c>
      <c r="H1805" s="28">
        <v>41518</v>
      </c>
      <c r="I1805" s="29">
        <v>6.4578040000000012</v>
      </c>
      <c r="J1805" s="28" t="s">
        <v>3241</v>
      </c>
    </row>
    <row r="1806" spans="1:10" x14ac:dyDescent="0.3">
      <c r="A1806" s="26">
        <v>2013</v>
      </c>
      <c r="B1806" s="27" t="s">
        <v>3031</v>
      </c>
      <c r="C1806" s="27" t="s">
        <v>3032</v>
      </c>
      <c r="D1806" s="27" t="s">
        <v>3031</v>
      </c>
      <c r="E1806" s="27" t="s">
        <v>3033</v>
      </c>
      <c r="F1806" s="27" t="s">
        <v>3034</v>
      </c>
      <c r="G1806" s="27" t="s">
        <v>2821</v>
      </c>
      <c r="H1806" s="28">
        <v>41518</v>
      </c>
      <c r="I1806" s="29">
        <v>6.1165090000000015</v>
      </c>
      <c r="J1806" s="28" t="s">
        <v>3241</v>
      </c>
    </row>
    <row r="1807" spans="1:10" x14ac:dyDescent="0.3">
      <c r="A1807" s="26">
        <v>2013</v>
      </c>
      <c r="B1807" s="27" t="s">
        <v>3035</v>
      </c>
      <c r="C1807" s="27" t="s">
        <v>3036</v>
      </c>
      <c r="D1807" s="27" t="s">
        <v>3035</v>
      </c>
      <c r="E1807" s="27" t="s">
        <v>6117</v>
      </c>
      <c r="F1807" s="27" t="s">
        <v>2825</v>
      </c>
      <c r="G1807" s="27" t="s">
        <v>2826</v>
      </c>
      <c r="H1807" s="28">
        <v>41518</v>
      </c>
      <c r="I1807" s="29">
        <v>0</v>
      </c>
      <c r="J1807" s="28" t="s">
        <v>3241</v>
      </c>
    </row>
    <row r="1808" spans="1:10" x14ac:dyDescent="0.3">
      <c r="A1808" s="26">
        <v>2013</v>
      </c>
      <c r="B1808" s="27" t="s">
        <v>3037</v>
      </c>
      <c r="C1808" s="27" t="s">
        <v>3038</v>
      </c>
      <c r="D1808" s="27" t="s">
        <v>3037</v>
      </c>
      <c r="E1808" s="27" t="s">
        <v>6117</v>
      </c>
      <c r="F1808" s="27" t="s">
        <v>3034</v>
      </c>
      <c r="G1808" s="27" t="s">
        <v>2999</v>
      </c>
      <c r="H1808" s="28">
        <v>41518</v>
      </c>
      <c r="I1808" s="29">
        <v>2.2068279999999993</v>
      </c>
      <c r="J1808" s="28" t="s">
        <v>3241</v>
      </c>
    </row>
    <row r="1809" spans="1:10" x14ac:dyDescent="0.3">
      <c r="A1809" s="26">
        <v>2013</v>
      </c>
      <c r="B1809" s="27" t="s">
        <v>3039</v>
      </c>
      <c r="C1809" s="27" t="s">
        <v>3040</v>
      </c>
      <c r="D1809" s="27" t="s">
        <v>3039</v>
      </c>
      <c r="E1809" s="27" t="s">
        <v>6117</v>
      </c>
      <c r="F1809" s="27" t="s">
        <v>2815</v>
      </c>
      <c r="G1809" s="27" t="s">
        <v>2816</v>
      </c>
      <c r="H1809" s="28">
        <v>41518</v>
      </c>
      <c r="I1809" s="29">
        <v>0.71829399999999999</v>
      </c>
      <c r="J1809" s="28" t="s">
        <v>3241</v>
      </c>
    </row>
    <row r="1810" spans="1:10" x14ac:dyDescent="0.3">
      <c r="A1810" s="26">
        <v>2013</v>
      </c>
      <c r="B1810" s="27" t="s">
        <v>3041</v>
      </c>
      <c r="C1810" s="27" t="s">
        <v>3042</v>
      </c>
      <c r="D1810" s="27" t="s">
        <v>3041</v>
      </c>
      <c r="E1810" s="27" t="s">
        <v>6117</v>
      </c>
      <c r="F1810" s="27" t="s">
        <v>2825</v>
      </c>
      <c r="G1810" s="27" t="s">
        <v>2826</v>
      </c>
      <c r="H1810" s="28">
        <v>41518</v>
      </c>
      <c r="I1810" s="29">
        <v>7.3510519999999993</v>
      </c>
      <c r="J1810" s="28" t="s">
        <v>3241</v>
      </c>
    </row>
    <row r="1811" spans="1:10" x14ac:dyDescent="0.3">
      <c r="A1811" s="26">
        <v>2013</v>
      </c>
      <c r="B1811" s="27" t="s">
        <v>3043</v>
      </c>
      <c r="C1811" s="27" t="s">
        <v>3044</v>
      </c>
      <c r="D1811" s="27" t="s">
        <v>3043</v>
      </c>
      <c r="E1811" s="27" t="s">
        <v>6117</v>
      </c>
      <c r="F1811" s="27" t="s">
        <v>2815</v>
      </c>
      <c r="G1811" s="27" t="s">
        <v>2816</v>
      </c>
      <c r="H1811" s="28">
        <v>41518</v>
      </c>
      <c r="I1811" s="29">
        <v>3.0088349999999995</v>
      </c>
      <c r="J1811" s="28" t="s">
        <v>3241</v>
      </c>
    </row>
    <row r="1812" spans="1:10" x14ac:dyDescent="0.3">
      <c r="A1812" s="26">
        <v>2013</v>
      </c>
      <c r="B1812" s="27" t="s">
        <v>3045</v>
      </c>
      <c r="C1812" s="27" t="s">
        <v>3046</v>
      </c>
      <c r="D1812" s="27" t="s">
        <v>3045</v>
      </c>
      <c r="E1812" s="27" t="s">
        <v>6117</v>
      </c>
      <c r="F1812" s="27" t="s">
        <v>2815</v>
      </c>
      <c r="G1812" s="27" t="s">
        <v>2816</v>
      </c>
      <c r="H1812" s="28">
        <v>41518</v>
      </c>
      <c r="I1812" s="29">
        <v>2.2405999999999999E-2</v>
      </c>
      <c r="J1812" s="28" t="s">
        <v>3241</v>
      </c>
    </row>
    <row r="1813" spans="1:10" x14ac:dyDescent="0.3">
      <c r="A1813" s="26">
        <v>2013</v>
      </c>
      <c r="B1813" s="27" t="s">
        <v>3143</v>
      </c>
      <c r="C1813" s="27" t="s">
        <v>3144</v>
      </c>
      <c r="D1813" s="27" t="s">
        <v>3143</v>
      </c>
      <c r="E1813" s="27" t="s">
        <v>6117</v>
      </c>
      <c r="F1813" s="27" t="s">
        <v>3145</v>
      </c>
      <c r="G1813" s="27" t="s">
        <v>2803</v>
      </c>
      <c r="H1813" s="28">
        <v>41518</v>
      </c>
      <c r="I1813" s="29">
        <v>1.9867869999999999</v>
      </c>
      <c r="J1813" s="28" t="s">
        <v>3241</v>
      </c>
    </row>
    <row r="1814" spans="1:10" x14ac:dyDescent="0.3">
      <c r="A1814" s="26">
        <v>2013</v>
      </c>
      <c r="B1814" s="27" t="s">
        <v>3171</v>
      </c>
      <c r="C1814" s="27" t="s">
        <v>3172</v>
      </c>
      <c r="D1814" s="27" t="s">
        <v>3173</v>
      </c>
      <c r="E1814" s="27" t="s">
        <v>3111</v>
      </c>
      <c r="F1814" s="27" t="s">
        <v>2825</v>
      </c>
      <c r="G1814" s="27" t="s">
        <v>2850</v>
      </c>
      <c r="H1814" s="28">
        <v>41518</v>
      </c>
      <c r="I1814" s="29">
        <v>0.30216799999999988</v>
      </c>
      <c r="J1814" s="28" t="s">
        <v>3241</v>
      </c>
    </row>
    <row r="1815" spans="1:10" x14ac:dyDescent="0.3">
      <c r="A1815" s="26">
        <v>2013</v>
      </c>
      <c r="B1815" s="27" t="s">
        <v>3146</v>
      </c>
      <c r="C1815" s="27" t="s">
        <v>3147</v>
      </c>
      <c r="D1815" s="27" t="s">
        <v>3146</v>
      </c>
      <c r="E1815" s="27" t="s">
        <v>6117</v>
      </c>
      <c r="F1815" s="27" t="s">
        <v>3145</v>
      </c>
      <c r="G1815" s="27" t="s">
        <v>2803</v>
      </c>
      <c r="H1815" s="28">
        <v>41518</v>
      </c>
      <c r="I1815" s="29">
        <v>2.951366000000001</v>
      </c>
      <c r="J1815" s="28" t="s">
        <v>3241</v>
      </c>
    </row>
    <row r="1816" spans="1:10" x14ac:dyDescent="0.3">
      <c r="A1816" s="26">
        <v>2013</v>
      </c>
      <c r="B1816" s="27" t="s">
        <v>3047</v>
      </c>
      <c r="C1816" s="27" t="s">
        <v>3048</v>
      </c>
      <c r="D1816" s="27" t="s">
        <v>3047</v>
      </c>
      <c r="E1816" s="27" t="s">
        <v>6117</v>
      </c>
      <c r="F1816" s="27" t="s">
        <v>2825</v>
      </c>
      <c r="G1816" s="27" t="s">
        <v>2826</v>
      </c>
      <c r="H1816" s="28">
        <v>41518</v>
      </c>
      <c r="I1816" s="29">
        <v>2.0497020000000004</v>
      </c>
      <c r="J1816" s="28" t="s">
        <v>3241</v>
      </c>
    </row>
    <row r="1817" spans="1:10" x14ac:dyDescent="0.3">
      <c r="A1817" s="26">
        <v>2013</v>
      </c>
      <c r="B1817" s="27" t="s">
        <v>3049</v>
      </c>
      <c r="C1817" s="27" t="s">
        <v>3050</v>
      </c>
      <c r="D1817" s="27" t="s">
        <v>3049</v>
      </c>
      <c r="E1817" s="27" t="s">
        <v>6117</v>
      </c>
      <c r="F1817" s="27" t="s">
        <v>2825</v>
      </c>
      <c r="G1817" s="27" t="s">
        <v>2850</v>
      </c>
      <c r="H1817" s="28">
        <v>41518</v>
      </c>
      <c r="I1817" s="29">
        <v>2.1249880000000001</v>
      </c>
      <c r="J1817" s="28" t="s">
        <v>3241</v>
      </c>
    </row>
    <row r="1818" spans="1:10" x14ac:dyDescent="0.3">
      <c r="A1818" s="26">
        <v>2013</v>
      </c>
      <c r="B1818" s="27" t="s">
        <v>3051</v>
      </c>
      <c r="C1818" s="27" t="s">
        <v>3051</v>
      </c>
      <c r="D1818" s="27" t="s">
        <v>3051</v>
      </c>
      <c r="E1818" s="27" t="s">
        <v>6118</v>
      </c>
      <c r="F1818" s="27" t="s">
        <v>3051</v>
      </c>
      <c r="G1818" s="27" t="s">
        <v>3051</v>
      </c>
      <c r="H1818" s="28">
        <v>41518</v>
      </c>
      <c r="I1818" s="29">
        <v>10191.467129999997</v>
      </c>
      <c r="J1818" s="28" t="s">
        <v>3241</v>
      </c>
    </row>
    <row r="1819" spans="1:10" x14ac:dyDescent="0.3">
      <c r="A1819" s="26">
        <v>2013</v>
      </c>
      <c r="B1819" s="27" t="s">
        <v>3052</v>
      </c>
      <c r="C1819" s="27" t="s">
        <v>3053</v>
      </c>
      <c r="D1819" s="27" t="s">
        <v>3052</v>
      </c>
      <c r="E1819" s="27" t="s">
        <v>3033</v>
      </c>
      <c r="F1819" s="27" t="s">
        <v>2807</v>
      </c>
      <c r="G1819" s="27" t="s">
        <v>2812</v>
      </c>
      <c r="H1819" s="28">
        <v>41518</v>
      </c>
      <c r="I1819" s="29">
        <v>1.4647149999999998</v>
      </c>
      <c r="J1819" s="28" t="s">
        <v>3241</v>
      </c>
    </row>
    <row r="1820" spans="1:10" x14ac:dyDescent="0.3">
      <c r="A1820" s="26">
        <v>2013</v>
      </c>
      <c r="B1820" s="27" t="s">
        <v>3162</v>
      </c>
      <c r="C1820" s="27" t="s">
        <v>3163</v>
      </c>
      <c r="D1820" s="27" t="s">
        <v>3164</v>
      </c>
      <c r="E1820" s="27" t="s">
        <v>3025</v>
      </c>
      <c r="F1820" s="27" t="s">
        <v>3087</v>
      </c>
      <c r="G1820" s="27" t="s">
        <v>2788</v>
      </c>
      <c r="H1820" s="28">
        <v>41518</v>
      </c>
      <c r="I1820" s="29">
        <v>0</v>
      </c>
      <c r="J1820" s="28" t="s">
        <v>3241</v>
      </c>
    </row>
    <row r="1821" spans="1:10" x14ac:dyDescent="0.3">
      <c r="A1821" s="26">
        <v>2013</v>
      </c>
      <c r="B1821" s="27" t="s">
        <v>3162</v>
      </c>
      <c r="C1821" s="27" t="s">
        <v>3163</v>
      </c>
      <c r="D1821" s="27" t="s">
        <v>3165</v>
      </c>
      <c r="E1821" s="27" t="s">
        <v>3025</v>
      </c>
      <c r="F1821" s="27" t="s">
        <v>3087</v>
      </c>
      <c r="G1821" s="27" t="s">
        <v>2788</v>
      </c>
      <c r="H1821" s="28">
        <v>41518</v>
      </c>
      <c r="I1821" s="29">
        <v>0</v>
      </c>
      <c r="J1821" s="28" t="s">
        <v>3241</v>
      </c>
    </row>
    <row r="1822" spans="1:10" x14ac:dyDescent="0.3">
      <c r="A1822" s="26">
        <v>2013</v>
      </c>
      <c r="B1822" s="27" t="s">
        <v>3054</v>
      </c>
      <c r="C1822" s="27" t="s">
        <v>3055</v>
      </c>
      <c r="D1822" s="27" t="s">
        <v>3054</v>
      </c>
      <c r="E1822" s="27" t="s">
        <v>6117</v>
      </c>
      <c r="F1822" s="27" t="s">
        <v>3034</v>
      </c>
      <c r="G1822" s="27" t="s">
        <v>2999</v>
      </c>
      <c r="H1822" s="28">
        <v>41518</v>
      </c>
      <c r="I1822" s="29">
        <v>3.7897669999999999</v>
      </c>
      <c r="J1822" s="28" t="s">
        <v>3241</v>
      </c>
    </row>
    <row r="1823" spans="1:10" x14ac:dyDescent="0.3">
      <c r="A1823" s="26">
        <v>2013</v>
      </c>
      <c r="B1823" s="27" t="s">
        <v>3056</v>
      </c>
      <c r="C1823" s="27" t="s">
        <v>3057</v>
      </c>
      <c r="D1823" s="27" t="s">
        <v>3056</v>
      </c>
      <c r="E1823" s="27" t="s">
        <v>6117</v>
      </c>
      <c r="F1823" s="27" t="s">
        <v>2825</v>
      </c>
      <c r="G1823" s="27" t="s">
        <v>2826</v>
      </c>
      <c r="H1823" s="28">
        <v>41518</v>
      </c>
      <c r="I1823" s="29">
        <v>3.3663600000000007</v>
      </c>
      <c r="J1823" s="28" t="s">
        <v>3241</v>
      </c>
    </row>
    <row r="1824" spans="1:10" x14ac:dyDescent="0.3">
      <c r="A1824" s="26">
        <v>2013</v>
      </c>
      <c r="B1824" s="27" t="s">
        <v>3058</v>
      </c>
      <c r="C1824" s="27" t="s">
        <v>3059</v>
      </c>
      <c r="D1824" s="27" t="s">
        <v>3058</v>
      </c>
      <c r="E1824" s="27" t="s">
        <v>6117</v>
      </c>
      <c r="F1824" s="27" t="s">
        <v>2815</v>
      </c>
      <c r="G1824" s="27" t="s">
        <v>2816</v>
      </c>
      <c r="H1824" s="28">
        <v>41518</v>
      </c>
      <c r="I1824" s="29">
        <v>3.3817450000000004</v>
      </c>
      <c r="J1824" s="28" t="s">
        <v>3241</v>
      </c>
    </row>
    <row r="1825" spans="1:10" x14ac:dyDescent="0.3">
      <c r="A1825" s="26">
        <v>2013</v>
      </c>
      <c r="B1825" s="27" t="s">
        <v>3152</v>
      </c>
      <c r="C1825" s="27" t="s">
        <v>3153</v>
      </c>
      <c r="D1825" s="27" t="s">
        <v>3152</v>
      </c>
      <c r="E1825" s="27" t="s">
        <v>3111</v>
      </c>
      <c r="F1825" s="27" t="s">
        <v>2825</v>
      </c>
      <c r="G1825" s="27" t="s">
        <v>2850</v>
      </c>
      <c r="H1825" s="28">
        <v>41518</v>
      </c>
      <c r="I1825" s="29">
        <v>0.33544000000000013</v>
      </c>
      <c r="J1825" s="28" t="s">
        <v>3241</v>
      </c>
    </row>
    <row r="1826" spans="1:10" x14ac:dyDescent="0.3">
      <c r="A1826" s="26">
        <v>2013</v>
      </c>
      <c r="B1826" s="27" t="s">
        <v>3154</v>
      </c>
      <c r="C1826" s="27" t="s">
        <v>3155</v>
      </c>
      <c r="D1826" s="27" t="s">
        <v>3154</v>
      </c>
      <c r="E1826" s="27" t="s">
        <v>3111</v>
      </c>
      <c r="F1826" s="27" t="s">
        <v>2825</v>
      </c>
      <c r="G1826" s="27" t="s">
        <v>2850</v>
      </c>
      <c r="H1826" s="28">
        <v>41518</v>
      </c>
      <c r="I1826" s="29">
        <v>0.49730800000000008</v>
      </c>
      <c r="J1826" s="28" t="s">
        <v>3241</v>
      </c>
    </row>
    <row r="1827" spans="1:10" x14ac:dyDescent="0.3">
      <c r="A1827" s="26">
        <v>2013</v>
      </c>
      <c r="B1827" s="27" t="s">
        <v>3156</v>
      </c>
      <c r="C1827" s="27" t="s">
        <v>3157</v>
      </c>
      <c r="D1827" s="27" t="s">
        <v>3156</v>
      </c>
      <c r="E1827" s="27" t="s">
        <v>3111</v>
      </c>
      <c r="F1827" s="27" t="s">
        <v>2825</v>
      </c>
      <c r="G1827" s="27" t="s">
        <v>2850</v>
      </c>
      <c r="H1827" s="28">
        <v>41518</v>
      </c>
      <c r="I1827" s="29">
        <v>0</v>
      </c>
      <c r="J1827" s="28" t="s">
        <v>3241</v>
      </c>
    </row>
    <row r="1828" spans="1:10" x14ac:dyDescent="0.3">
      <c r="A1828" s="26">
        <v>2013</v>
      </c>
      <c r="B1828" s="27" t="s">
        <v>3060</v>
      </c>
      <c r="C1828" s="27" t="s">
        <v>3061</v>
      </c>
      <c r="D1828" s="27" t="s">
        <v>3062</v>
      </c>
      <c r="E1828" s="27" t="s">
        <v>3063</v>
      </c>
      <c r="F1828" s="27" t="s">
        <v>3034</v>
      </c>
      <c r="G1828" s="27" t="s">
        <v>2999</v>
      </c>
      <c r="H1828" s="28">
        <v>41518</v>
      </c>
      <c r="I1828" s="29">
        <v>1.8692819999999999</v>
      </c>
      <c r="J1828" s="28" t="s">
        <v>3241</v>
      </c>
    </row>
    <row r="1829" spans="1:10" x14ac:dyDescent="0.3">
      <c r="A1829" s="26">
        <v>2013</v>
      </c>
      <c r="B1829" s="27" t="s">
        <v>3064</v>
      </c>
      <c r="C1829" s="27" t="s">
        <v>3065</v>
      </c>
      <c r="D1829" s="27" t="s">
        <v>3066</v>
      </c>
      <c r="E1829" s="27" t="s">
        <v>3025</v>
      </c>
      <c r="F1829" s="27" t="s">
        <v>2825</v>
      </c>
      <c r="G1829" s="27" t="s">
        <v>2826</v>
      </c>
      <c r="H1829" s="28">
        <v>41518</v>
      </c>
      <c r="I1829" s="29">
        <v>0</v>
      </c>
      <c r="J1829" s="28" t="s">
        <v>3241</v>
      </c>
    </row>
    <row r="1830" spans="1:10" x14ac:dyDescent="0.3">
      <c r="A1830" s="26">
        <v>2013</v>
      </c>
      <c r="B1830" s="27" t="s">
        <v>3064</v>
      </c>
      <c r="C1830" s="27" t="s">
        <v>3065</v>
      </c>
      <c r="D1830" s="27" t="s">
        <v>3067</v>
      </c>
      <c r="E1830" s="27" t="s">
        <v>3025</v>
      </c>
      <c r="F1830" s="27" t="s">
        <v>2825</v>
      </c>
      <c r="G1830" s="27" t="s">
        <v>2826</v>
      </c>
      <c r="H1830" s="28">
        <v>41518</v>
      </c>
      <c r="I1830" s="29">
        <v>0</v>
      </c>
      <c r="J1830" s="28" t="s">
        <v>3241</v>
      </c>
    </row>
    <row r="1831" spans="1:10" x14ac:dyDescent="0.3">
      <c r="A1831" s="26">
        <v>2013</v>
      </c>
      <c r="B1831" s="27" t="s">
        <v>3174</v>
      </c>
      <c r="C1831" s="27" t="s">
        <v>3175</v>
      </c>
      <c r="D1831" s="27" t="s">
        <v>3174</v>
      </c>
      <c r="E1831" s="27" t="s">
        <v>6117</v>
      </c>
      <c r="F1831" s="27" t="s">
        <v>2825</v>
      </c>
      <c r="G1831" s="27" t="s">
        <v>2826</v>
      </c>
      <c r="H1831" s="28">
        <v>41518</v>
      </c>
      <c r="I1831" s="29">
        <v>0.46342100000000008</v>
      </c>
      <c r="J1831" s="28" t="s">
        <v>3241</v>
      </c>
    </row>
    <row r="1832" spans="1:10" x14ac:dyDescent="0.3">
      <c r="A1832" s="26">
        <v>2013</v>
      </c>
      <c r="B1832" s="27" t="s">
        <v>3068</v>
      </c>
      <c r="C1832" s="27" t="s">
        <v>3069</v>
      </c>
      <c r="D1832" s="27" t="s">
        <v>3068</v>
      </c>
      <c r="E1832" s="27" t="s">
        <v>6117</v>
      </c>
      <c r="F1832" s="27" t="s">
        <v>3034</v>
      </c>
      <c r="G1832" s="27" t="s">
        <v>2923</v>
      </c>
      <c r="H1832" s="28">
        <v>41518</v>
      </c>
      <c r="I1832" s="29">
        <v>6.0258779999999978</v>
      </c>
      <c r="J1832" s="28" t="s">
        <v>3241</v>
      </c>
    </row>
    <row r="1833" spans="1:10" x14ac:dyDescent="0.3">
      <c r="A1833" s="26">
        <v>2013</v>
      </c>
      <c r="B1833" s="27" t="s">
        <v>3070</v>
      </c>
      <c r="C1833" s="27" t="s">
        <v>3071</v>
      </c>
      <c r="D1833" s="27" t="s">
        <v>3070</v>
      </c>
      <c r="E1833" s="27" t="s">
        <v>6117</v>
      </c>
      <c r="F1833" s="27" t="s">
        <v>2815</v>
      </c>
      <c r="G1833" s="27" t="s">
        <v>2816</v>
      </c>
      <c r="H1833" s="28">
        <v>41518</v>
      </c>
      <c r="I1833" s="29">
        <v>1.4065430000000001</v>
      </c>
      <c r="J1833" s="28" t="s">
        <v>3241</v>
      </c>
    </row>
    <row r="1834" spans="1:10" x14ac:dyDescent="0.3">
      <c r="A1834" s="26">
        <v>2013</v>
      </c>
      <c r="B1834" s="27" t="s">
        <v>3176</v>
      </c>
      <c r="C1834" s="27" t="s">
        <v>3177</v>
      </c>
      <c r="D1834" s="27" t="s">
        <v>3176</v>
      </c>
      <c r="E1834" s="27" t="s">
        <v>3033</v>
      </c>
      <c r="F1834" s="27" t="s">
        <v>2807</v>
      </c>
      <c r="G1834" s="27" t="s">
        <v>2812</v>
      </c>
      <c r="H1834" s="28">
        <v>41518</v>
      </c>
      <c r="I1834" s="29">
        <v>11.526326999999997</v>
      </c>
      <c r="J1834" s="28" t="s">
        <v>3241</v>
      </c>
    </row>
    <row r="1835" spans="1:10" x14ac:dyDescent="0.3">
      <c r="A1835" s="26">
        <v>2013</v>
      </c>
      <c r="B1835" s="27" t="s">
        <v>3072</v>
      </c>
      <c r="C1835" s="27" t="s">
        <v>3073</v>
      </c>
      <c r="D1835" s="27" t="s">
        <v>3072</v>
      </c>
      <c r="E1835" s="27" t="s">
        <v>6117</v>
      </c>
      <c r="F1835" s="27" t="s">
        <v>3034</v>
      </c>
      <c r="G1835" s="27" t="s">
        <v>3074</v>
      </c>
      <c r="H1835" s="28">
        <v>41518</v>
      </c>
      <c r="I1835" s="29">
        <v>1.3237580000000002</v>
      </c>
      <c r="J1835" s="28" t="s">
        <v>3241</v>
      </c>
    </row>
    <row r="1836" spans="1:10" x14ac:dyDescent="0.3">
      <c r="A1836" s="26">
        <v>2013</v>
      </c>
      <c r="B1836" s="27" t="s">
        <v>3075</v>
      </c>
      <c r="C1836" s="27" t="s">
        <v>3076</v>
      </c>
      <c r="D1836" s="27" t="s">
        <v>3075</v>
      </c>
      <c r="E1836" s="27" t="s">
        <v>6117</v>
      </c>
      <c r="F1836" s="27" t="s">
        <v>2815</v>
      </c>
      <c r="G1836" s="27" t="s">
        <v>2816</v>
      </c>
      <c r="H1836" s="28">
        <v>41518</v>
      </c>
      <c r="I1836" s="29">
        <v>2.5863140000000002</v>
      </c>
      <c r="J1836" s="28" t="s">
        <v>3241</v>
      </c>
    </row>
    <row r="1837" spans="1:10" x14ac:dyDescent="0.3">
      <c r="A1837" s="26">
        <v>2013</v>
      </c>
      <c r="B1837" s="27" t="s">
        <v>3077</v>
      </c>
      <c r="C1837" s="27" t="s">
        <v>3078</v>
      </c>
      <c r="D1837" s="27" t="s">
        <v>3077</v>
      </c>
      <c r="E1837" s="27" t="s">
        <v>3033</v>
      </c>
      <c r="F1837" s="27" t="s">
        <v>2788</v>
      </c>
      <c r="G1837" s="27" t="s">
        <v>2788</v>
      </c>
      <c r="H1837" s="28">
        <v>41518</v>
      </c>
      <c r="I1837" s="29">
        <v>0</v>
      </c>
      <c r="J1837" s="28" t="s">
        <v>3241</v>
      </c>
    </row>
    <row r="1838" spans="1:10" x14ac:dyDescent="0.3">
      <c r="A1838" s="26">
        <v>2013</v>
      </c>
      <c r="B1838" s="27" t="s">
        <v>3079</v>
      </c>
      <c r="C1838" s="27" t="s">
        <v>3080</v>
      </c>
      <c r="D1838" s="27" t="s">
        <v>3081</v>
      </c>
      <c r="E1838" s="27" t="s">
        <v>3063</v>
      </c>
      <c r="F1838" s="27" t="s">
        <v>2788</v>
      </c>
      <c r="G1838" s="27" t="s">
        <v>2788</v>
      </c>
      <c r="H1838" s="28">
        <v>41518</v>
      </c>
      <c r="I1838" s="29">
        <v>5.1E-5</v>
      </c>
      <c r="J1838" s="28" t="s">
        <v>3241</v>
      </c>
    </row>
    <row r="1839" spans="1:10" x14ac:dyDescent="0.3">
      <c r="A1839" s="26">
        <v>2013</v>
      </c>
      <c r="B1839" s="27" t="s">
        <v>3082</v>
      </c>
      <c r="C1839" s="27" t="s">
        <v>3083</v>
      </c>
      <c r="D1839" s="27" t="s">
        <v>3082</v>
      </c>
      <c r="E1839" s="27" t="s">
        <v>6117</v>
      </c>
      <c r="F1839" s="27" t="s">
        <v>2825</v>
      </c>
      <c r="G1839" s="27" t="s">
        <v>2826</v>
      </c>
      <c r="H1839" s="28">
        <v>41518</v>
      </c>
      <c r="I1839" s="29">
        <v>12.736072000000005</v>
      </c>
      <c r="J1839" s="28" t="s">
        <v>3241</v>
      </c>
    </row>
    <row r="1840" spans="1:10" x14ac:dyDescent="0.3">
      <c r="A1840" s="26">
        <v>2013</v>
      </c>
      <c r="B1840" s="27" t="s">
        <v>3084</v>
      </c>
      <c r="C1840" s="27" t="s">
        <v>3085</v>
      </c>
      <c r="D1840" s="27" t="s">
        <v>3086</v>
      </c>
      <c r="E1840" s="27" t="s">
        <v>3025</v>
      </c>
      <c r="F1840" s="27" t="s">
        <v>3087</v>
      </c>
      <c r="G1840" s="27" t="s">
        <v>2788</v>
      </c>
      <c r="H1840" s="28">
        <v>41518</v>
      </c>
      <c r="I1840" s="29">
        <v>0</v>
      </c>
      <c r="J1840" s="28" t="s">
        <v>3241</v>
      </c>
    </row>
    <row r="1841" spans="1:10" x14ac:dyDescent="0.3">
      <c r="A1841" s="26">
        <v>2013</v>
      </c>
      <c r="B1841" s="27" t="s">
        <v>3084</v>
      </c>
      <c r="C1841" s="27" t="s">
        <v>3085</v>
      </c>
      <c r="D1841" s="27" t="s">
        <v>3088</v>
      </c>
      <c r="E1841" s="27" t="s">
        <v>3025</v>
      </c>
      <c r="F1841" s="27" t="s">
        <v>3087</v>
      </c>
      <c r="G1841" s="27" t="s">
        <v>2788</v>
      </c>
      <c r="H1841" s="28">
        <v>41518</v>
      </c>
      <c r="I1841" s="29">
        <v>0</v>
      </c>
      <c r="J1841" s="28" t="s">
        <v>3241</v>
      </c>
    </row>
    <row r="1842" spans="1:10" x14ac:dyDescent="0.3">
      <c r="A1842" s="26">
        <v>2013</v>
      </c>
      <c r="B1842" s="27" t="s">
        <v>3089</v>
      </c>
      <c r="C1842" s="27" t="s">
        <v>3090</v>
      </c>
      <c r="D1842" s="27" t="s">
        <v>3089</v>
      </c>
      <c r="E1842" s="27" t="s">
        <v>6117</v>
      </c>
      <c r="F1842" s="27" t="s">
        <v>2815</v>
      </c>
      <c r="G1842" s="27" t="s">
        <v>2816</v>
      </c>
      <c r="H1842" s="28">
        <v>41518</v>
      </c>
      <c r="I1842" s="29">
        <v>2.4884980000000003</v>
      </c>
      <c r="J1842" s="28" t="s">
        <v>3241</v>
      </c>
    </row>
    <row r="1843" spans="1:10" x14ac:dyDescent="0.3">
      <c r="A1843" s="26">
        <v>2013</v>
      </c>
      <c r="B1843" s="27" t="s">
        <v>3136</v>
      </c>
      <c r="C1843" s="27" t="s">
        <v>3137</v>
      </c>
      <c r="D1843" s="27" t="s">
        <v>3138</v>
      </c>
      <c r="E1843" s="27" t="s">
        <v>3025</v>
      </c>
      <c r="F1843" s="27" t="s">
        <v>3087</v>
      </c>
      <c r="G1843" s="27" t="s">
        <v>2788</v>
      </c>
      <c r="H1843" s="28">
        <v>41518</v>
      </c>
      <c r="I1843" s="29">
        <v>0</v>
      </c>
      <c r="J1843" s="28" t="s">
        <v>3241</v>
      </c>
    </row>
    <row r="1844" spans="1:10" x14ac:dyDescent="0.3">
      <c r="A1844" s="26">
        <v>2013</v>
      </c>
      <c r="B1844" s="27" t="s">
        <v>3136</v>
      </c>
      <c r="C1844" s="27" t="s">
        <v>3137</v>
      </c>
      <c r="D1844" s="27" t="s">
        <v>3139</v>
      </c>
      <c r="E1844" s="27" t="s">
        <v>3025</v>
      </c>
      <c r="F1844" s="27" t="s">
        <v>3087</v>
      </c>
      <c r="G1844" s="27" t="s">
        <v>2788</v>
      </c>
      <c r="H1844" s="28">
        <v>41518</v>
      </c>
      <c r="I1844" s="29">
        <v>0</v>
      </c>
      <c r="J1844" s="28" t="s">
        <v>3241</v>
      </c>
    </row>
    <row r="1845" spans="1:10" x14ac:dyDescent="0.3">
      <c r="A1845" s="26">
        <v>2013</v>
      </c>
      <c r="B1845" s="27" t="s">
        <v>3091</v>
      </c>
      <c r="C1845" s="27" t="s">
        <v>3092</v>
      </c>
      <c r="D1845" s="27" t="s">
        <v>3093</v>
      </c>
      <c r="E1845" s="27" t="s">
        <v>3063</v>
      </c>
      <c r="F1845" s="27" t="s">
        <v>3094</v>
      </c>
      <c r="G1845" s="27" t="s">
        <v>2965</v>
      </c>
      <c r="H1845" s="28">
        <v>41518</v>
      </c>
      <c r="I1845" s="29">
        <v>7.0609129999999984</v>
      </c>
      <c r="J1845" s="28" t="s">
        <v>3241</v>
      </c>
    </row>
    <row r="1846" spans="1:10" x14ac:dyDescent="0.3">
      <c r="A1846" s="26">
        <v>2013</v>
      </c>
      <c r="B1846" s="27" t="s">
        <v>3095</v>
      </c>
      <c r="C1846" s="27" t="s">
        <v>3096</v>
      </c>
      <c r="D1846" s="27" t="s">
        <v>3095</v>
      </c>
      <c r="E1846" s="27" t="s">
        <v>6117</v>
      </c>
      <c r="F1846" s="27" t="s">
        <v>3034</v>
      </c>
      <c r="G1846" s="27" t="s">
        <v>2999</v>
      </c>
      <c r="H1846" s="28">
        <v>41518</v>
      </c>
      <c r="I1846" s="29">
        <v>1.5876520000000001</v>
      </c>
      <c r="J1846" s="28" t="s">
        <v>3241</v>
      </c>
    </row>
    <row r="1847" spans="1:10" x14ac:dyDescent="0.3">
      <c r="A1847" s="26">
        <v>2013</v>
      </c>
      <c r="B1847" s="27" t="s">
        <v>3097</v>
      </c>
      <c r="C1847" s="27" t="s">
        <v>3098</v>
      </c>
      <c r="D1847" s="27" t="s">
        <v>3097</v>
      </c>
      <c r="E1847" s="27" t="s">
        <v>6117</v>
      </c>
      <c r="F1847" s="27" t="s">
        <v>2825</v>
      </c>
      <c r="G1847" s="27" t="s">
        <v>2850</v>
      </c>
      <c r="H1847" s="28">
        <v>41518</v>
      </c>
      <c r="I1847" s="29">
        <v>4.4704529999999991</v>
      </c>
      <c r="J1847" s="28" t="s">
        <v>3241</v>
      </c>
    </row>
    <row r="1848" spans="1:10" x14ac:dyDescent="0.3">
      <c r="A1848" s="26">
        <v>2013</v>
      </c>
      <c r="B1848" s="27" t="s">
        <v>3132</v>
      </c>
      <c r="C1848" s="27" t="s">
        <v>3133</v>
      </c>
      <c r="D1848" s="27" t="s">
        <v>3132</v>
      </c>
      <c r="E1848" s="27" t="s">
        <v>3033</v>
      </c>
      <c r="F1848" s="27" t="s">
        <v>2807</v>
      </c>
      <c r="G1848" s="27" t="s">
        <v>2812</v>
      </c>
      <c r="H1848" s="28">
        <v>41518</v>
      </c>
      <c r="I1848" s="29">
        <v>12.419452</v>
      </c>
      <c r="J1848" s="28" t="s">
        <v>3241</v>
      </c>
    </row>
    <row r="1849" spans="1:10" x14ac:dyDescent="0.3">
      <c r="A1849" s="26">
        <v>2013</v>
      </c>
      <c r="B1849" s="27" t="s">
        <v>3134</v>
      </c>
      <c r="C1849" s="27" t="s">
        <v>3135</v>
      </c>
      <c r="D1849" s="27" t="s">
        <v>3134</v>
      </c>
      <c r="E1849" s="27" t="s">
        <v>3033</v>
      </c>
      <c r="F1849" s="27" t="s">
        <v>2807</v>
      </c>
      <c r="G1849" s="27" t="s">
        <v>2812</v>
      </c>
      <c r="H1849" s="28">
        <v>41518</v>
      </c>
      <c r="I1849" s="29">
        <v>7.2990879999999976</v>
      </c>
      <c r="J1849" s="28" t="s">
        <v>3241</v>
      </c>
    </row>
    <row r="1850" spans="1:10" x14ac:dyDescent="0.3">
      <c r="A1850" s="26">
        <v>2013</v>
      </c>
      <c r="B1850" s="27" t="s">
        <v>3099</v>
      </c>
      <c r="C1850" s="27" t="s">
        <v>3100</v>
      </c>
      <c r="D1850" s="27" t="s">
        <v>3099</v>
      </c>
      <c r="E1850" s="27" t="s">
        <v>6117</v>
      </c>
      <c r="F1850" s="27" t="s">
        <v>2815</v>
      </c>
      <c r="G1850" s="27" t="s">
        <v>2816</v>
      </c>
      <c r="H1850" s="28">
        <v>41518</v>
      </c>
      <c r="I1850" s="29">
        <v>2.7799360000000002</v>
      </c>
      <c r="J1850" s="28" t="s">
        <v>3241</v>
      </c>
    </row>
    <row r="1851" spans="1:10" x14ac:dyDescent="0.3">
      <c r="A1851" s="26">
        <v>2013</v>
      </c>
      <c r="B1851" s="27" t="s">
        <v>3101</v>
      </c>
      <c r="C1851" s="27" t="s">
        <v>3102</v>
      </c>
      <c r="D1851" s="27" t="s">
        <v>3101</v>
      </c>
      <c r="E1851" s="27" t="s">
        <v>6117</v>
      </c>
      <c r="F1851" s="27" t="s">
        <v>3034</v>
      </c>
      <c r="G1851" s="27" t="s">
        <v>3074</v>
      </c>
      <c r="H1851" s="28">
        <v>41518</v>
      </c>
      <c r="I1851" s="29">
        <v>10.584921000000001</v>
      </c>
      <c r="J1851" s="28" t="s">
        <v>3241</v>
      </c>
    </row>
    <row r="1852" spans="1:10" x14ac:dyDescent="0.3">
      <c r="A1852" s="26">
        <v>2013</v>
      </c>
      <c r="B1852" s="27" t="s">
        <v>3148</v>
      </c>
      <c r="C1852" s="27" t="s">
        <v>3149</v>
      </c>
      <c r="D1852" s="27" t="s">
        <v>3148</v>
      </c>
      <c r="E1852" s="27" t="s">
        <v>6117</v>
      </c>
      <c r="F1852" s="27" t="s">
        <v>3145</v>
      </c>
      <c r="G1852" s="27" t="s">
        <v>2803</v>
      </c>
      <c r="H1852" s="28">
        <v>41518</v>
      </c>
      <c r="I1852" s="29">
        <v>3.130843</v>
      </c>
      <c r="J1852" s="28" t="s">
        <v>3241</v>
      </c>
    </row>
    <row r="1853" spans="1:10" x14ac:dyDescent="0.3">
      <c r="A1853" s="26">
        <v>2013</v>
      </c>
      <c r="B1853" s="27" t="s">
        <v>3103</v>
      </c>
      <c r="C1853" s="27" t="s">
        <v>3104</v>
      </c>
      <c r="D1853" s="27" t="s">
        <v>3103</v>
      </c>
      <c r="E1853" s="27" t="s">
        <v>6117</v>
      </c>
      <c r="F1853" s="27" t="s">
        <v>3034</v>
      </c>
      <c r="G1853" s="27" t="s">
        <v>2923</v>
      </c>
      <c r="H1853" s="28">
        <v>41518</v>
      </c>
      <c r="I1853" s="29">
        <v>1.4320520000000001</v>
      </c>
      <c r="J1853" s="28" t="s">
        <v>3241</v>
      </c>
    </row>
    <row r="1854" spans="1:10" x14ac:dyDescent="0.3">
      <c r="A1854" s="26">
        <v>2013</v>
      </c>
      <c r="B1854" s="27" t="s">
        <v>3150</v>
      </c>
      <c r="C1854" s="27" t="s">
        <v>3151</v>
      </c>
      <c r="D1854" s="27" t="s">
        <v>3150</v>
      </c>
      <c r="E1854" s="27" t="s">
        <v>6117</v>
      </c>
      <c r="F1854" s="27" t="s">
        <v>3142</v>
      </c>
      <c r="G1854" s="27" t="s">
        <v>2850</v>
      </c>
      <c r="H1854" s="28">
        <v>41518</v>
      </c>
      <c r="I1854" s="29">
        <v>0.18034299999999998</v>
      </c>
      <c r="J1854" s="28" t="s">
        <v>3241</v>
      </c>
    </row>
    <row r="1855" spans="1:10" x14ac:dyDescent="0.3">
      <c r="A1855" s="26">
        <v>2013</v>
      </c>
      <c r="B1855" s="27" t="s">
        <v>3105</v>
      </c>
      <c r="C1855" s="27" t="s">
        <v>3106</v>
      </c>
      <c r="D1855" s="27" t="s">
        <v>3105</v>
      </c>
      <c r="E1855" s="27" t="s">
        <v>6117</v>
      </c>
      <c r="F1855" s="27" t="s">
        <v>2798</v>
      </c>
      <c r="G1855" s="27" t="s">
        <v>2803</v>
      </c>
      <c r="H1855" s="28">
        <v>41518</v>
      </c>
      <c r="I1855" s="29">
        <v>3.1238099999999998</v>
      </c>
      <c r="J1855" s="28" t="s">
        <v>3241</v>
      </c>
    </row>
    <row r="1856" spans="1:10" x14ac:dyDescent="0.3">
      <c r="A1856" s="26">
        <v>2013</v>
      </c>
      <c r="B1856" s="27" t="s">
        <v>3123</v>
      </c>
      <c r="C1856" s="27" t="s">
        <v>3124</v>
      </c>
      <c r="D1856" s="27" t="s">
        <v>3166</v>
      </c>
      <c r="E1856" s="27" t="s">
        <v>3025</v>
      </c>
      <c r="F1856" s="27" t="s">
        <v>2825</v>
      </c>
      <c r="G1856" s="27" t="s">
        <v>2850</v>
      </c>
      <c r="H1856" s="28">
        <v>41518</v>
      </c>
      <c r="I1856" s="29">
        <v>0</v>
      </c>
      <c r="J1856" s="28" t="s">
        <v>3241</v>
      </c>
    </row>
    <row r="1857" spans="1:10" x14ac:dyDescent="0.3">
      <c r="A1857" s="26">
        <v>2013</v>
      </c>
      <c r="B1857" s="27" t="s">
        <v>3123</v>
      </c>
      <c r="C1857" s="27" t="s">
        <v>3124</v>
      </c>
      <c r="D1857" s="27" t="s">
        <v>3125</v>
      </c>
      <c r="E1857" s="27" t="s">
        <v>3025</v>
      </c>
      <c r="F1857" s="27" t="s">
        <v>2825</v>
      </c>
      <c r="G1857" s="27" t="s">
        <v>2850</v>
      </c>
      <c r="H1857" s="28">
        <v>41518</v>
      </c>
      <c r="I1857" s="29">
        <v>0</v>
      </c>
      <c r="J1857" s="28" t="s">
        <v>3241</v>
      </c>
    </row>
    <row r="1858" spans="1:10" x14ac:dyDescent="0.3">
      <c r="A1858" s="26">
        <v>2013</v>
      </c>
      <c r="B1858" s="27" t="s">
        <v>3123</v>
      </c>
      <c r="C1858" s="27" t="s">
        <v>3124</v>
      </c>
      <c r="D1858" s="27" t="s">
        <v>3170</v>
      </c>
      <c r="E1858" s="27" t="s">
        <v>3025</v>
      </c>
      <c r="F1858" s="27" t="s">
        <v>2825</v>
      </c>
      <c r="G1858" s="27" t="s">
        <v>2850</v>
      </c>
      <c r="H1858" s="28">
        <v>41518</v>
      </c>
      <c r="I1858" s="29">
        <v>0</v>
      </c>
      <c r="J1858" s="28" t="s">
        <v>3241</v>
      </c>
    </row>
    <row r="1859" spans="1:10" x14ac:dyDescent="0.3">
      <c r="A1859" s="26">
        <v>2013</v>
      </c>
      <c r="B1859" s="27" t="s">
        <v>3107</v>
      </c>
      <c r="C1859" s="27" t="s">
        <v>3108</v>
      </c>
      <c r="D1859" s="27" t="s">
        <v>3108</v>
      </c>
      <c r="E1859" s="27" t="s">
        <v>6117</v>
      </c>
      <c r="F1859" s="27" t="s">
        <v>3026</v>
      </c>
      <c r="G1859" s="27" t="s">
        <v>2936</v>
      </c>
      <c r="H1859" s="28">
        <v>41518</v>
      </c>
      <c r="I1859" s="29">
        <v>0</v>
      </c>
      <c r="J1859" s="28" t="s">
        <v>3241</v>
      </c>
    </row>
    <row r="1860" spans="1:10" x14ac:dyDescent="0.3">
      <c r="A1860" s="26">
        <v>2013</v>
      </c>
      <c r="B1860" s="27" t="s">
        <v>3140</v>
      </c>
      <c r="C1860" s="27" t="s">
        <v>3141</v>
      </c>
      <c r="D1860" s="27" t="s">
        <v>3140</v>
      </c>
      <c r="E1860" s="27" t="s">
        <v>6117</v>
      </c>
      <c r="F1860" s="27" t="s">
        <v>3142</v>
      </c>
      <c r="G1860" s="27" t="s">
        <v>2850</v>
      </c>
      <c r="H1860" s="28">
        <v>41518</v>
      </c>
      <c r="I1860" s="29">
        <v>1.3566E-2</v>
      </c>
      <c r="J1860" s="28" t="s">
        <v>3241</v>
      </c>
    </row>
    <row r="1861" spans="1:10" x14ac:dyDescent="0.3">
      <c r="A1861" s="26">
        <v>2013</v>
      </c>
      <c r="B1861" s="27" t="s">
        <v>3109</v>
      </c>
      <c r="C1861" s="27" t="s">
        <v>3110</v>
      </c>
      <c r="D1861" s="27" t="s">
        <v>3109</v>
      </c>
      <c r="E1861" s="27" t="s">
        <v>3111</v>
      </c>
      <c r="F1861" s="27" t="s">
        <v>2825</v>
      </c>
      <c r="G1861" s="27" t="s">
        <v>2850</v>
      </c>
      <c r="H1861" s="28">
        <v>41518</v>
      </c>
      <c r="I1861" s="29">
        <v>0.17389999999999997</v>
      </c>
      <c r="J1861" s="28" t="s">
        <v>3241</v>
      </c>
    </row>
    <row r="1862" spans="1:10" x14ac:dyDescent="0.3">
      <c r="A1862" s="26">
        <v>2013</v>
      </c>
      <c r="B1862" s="27" t="s">
        <v>3158</v>
      </c>
      <c r="C1862" s="27" t="s">
        <v>3159</v>
      </c>
      <c r="D1862" s="27" t="s">
        <v>3160</v>
      </c>
      <c r="E1862" s="27" t="s">
        <v>3161</v>
      </c>
      <c r="F1862" s="27" t="s">
        <v>3087</v>
      </c>
      <c r="G1862" s="27" t="s">
        <v>2788</v>
      </c>
      <c r="H1862" s="28">
        <v>41518</v>
      </c>
      <c r="I1862" s="29">
        <v>2.8080899999999995</v>
      </c>
      <c r="J1862" s="28" t="s">
        <v>3241</v>
      </c>
    </row>
    <row r="1863" spans="1:10" x14ac:dyDescent="0.3">
      <c r="A1863" s="26">
        <v>2013</v>
      </c>
      <c r="B1863" s="27" t="s">
        <v>3112</v>
      </c>
      <c r="C1863" s="27" t="s">
        <v>3113</v>
      </c>
      <c r="D1863" s="27" t="s">
        <v>3112</v>
      </c>
      <c r="E1863" s="27" t="s">
        <v>6117</v>
      </c>
      <c r="F1863" s="27" t="s">
        <v>2825</v>
      </c>
      <c r="G1863" s="27" t="s">
        <v>2826</v>
      </c>
      <c r="H1863" s="28">
        <v>41518</v>
      </c>
      <c r="I1863" s="29">
        <v>2.0597309999999998</v>
      </c>
      <c r="J1863" s="28" t="s">
        <v>3241</v>
      </c>
    </row>
    <row r="1864" spans="1:10" x14ac:dyDescent="0.3">
      <c r="A1864" s="26">
        <v>2013</v>
      </c>
      <c r="B1864" s="27" t="s">
        <v>3167</v>
      </c>
      <c r="C1864" s="27" t="s">
        <v>3168</v>
      </c>
      <c r="D1864" s="27" t="s">
        <v>3169</v>
      </c>
      <c r="E1864" s="27" t="s">
        <v>3161</v>
      </c>
      <c r="F1864" s="27" t="s">
        <v>3087</v>
      </c>
      <c r="G1864" s="27" t="s">
        <v>2788</v>
      </c>
      <c r="H1864" s="28">
        <v>41518</v>
      </c>
      <c r="I1864" s="29">
        <v>5.7245369999999998</v>
      </c>
      <c r="J1864" s="28" t="s">
        <v>3241</v>
      </c>
    </row>
    <row r="1865" spans="1:10" x14ac:dyDescent="0.3">
      <c r="A1865" s="26">
        <v>2013</v>
      </c>
      <c r="B1865" s="27" t="s">
        <v>3114</v>
      </c>
      <c r="C1865" s="27" t="s">
        <v>3115</v>
      </c>
      <c r="D1865" s="27" t="s">
        <v>3116</v>
      </c>
      <c r="E1865" s="27" t="s">
        <v>3025</v>
      </c>
      <c r="F1865" s="27" t="s">
        <v>3026</v>
      </c>
      <c r="G1865" s="27" t="s">
        <v>2788</v>
      </c>
      <c r="H1865" s="28">
        <v>41518</v>
      </c>
      <c r="I1865" s="29">
        <v>0</v>
      </c>
      <c r="J1865" s="28" t="s">
        <v>3241</v>
      </c>
    </row>
    <row r="1866" spans="1:10" x14ac:dyDescent="0.3">
      <c r="A1866" s="26">
        <v>2013</v>
      </c>
      <c r="B1866" s="27" t="s">
        <v>3117</v>
      </c>
      <c r="C1866" s="27" t="s">
        <v>3118</v>
      </c>
      <c r="D1866" s="27" t="s">
        <v>3117</v>
      </c>
      <c r="E1866" s="27" t="s">
        <v>6117</v>
      </c>
      <c r="F1866" s="27" t="s">
        <v>2815</v>
      </c>
      <c r="G1866" s="27" t="s">
        <v>2816</v>
      </c>
      <c r="H1866" s="28">
        <v>41518</v>
      </c>
      <c r="I1866" s="29">
        <v>4.1566650000000003</v>
      </c>
      <c r="J1866" s="28" t="s">
        <v>3241</v>
      </c>
    </row>
    <row r="1867" spans="1:10" x14ac:dyDescent="0.3">
      <c r="A1867" s="26">
        <v>2013</v>
      </c>
      <c r="B1867" s="27" t="s">
        <v>3129</v>
      </c>
      <c r="C1867" s="27" t="s">
        <v>3130</v>
      </c>
      <c r="D1867" s="27" t="s">
        <v>3131</v>
      </c>
      <c r="E1867" s="27" t="s">
        <v>3063</v>
      </c>
      <c r="F1867" s="27" t="s">
        <v>3034</v>
      </c>
      <c r="G1867" s="27" t="s">
        <v>2840</v>
      </c>
      <c r="H1867" s="28">
        <v>41518</v>
      </c>
      <c r="I1867" s="29">
        <v>7.7125679999999992</v>
      </c>
      <c r="J1867" s="28" t="s">
        <v>3241</v>
      </c>
    </row>
    <row r="1868" spans="1:10" x14ac:dyDescent="0.3">
      <c r="A1868" s="26">
        <v>2013</v>
      </c>
      <c r="B1868" s="27" t="s">
        <v>3126</v>
      </c>
      <c r="C1868" s="27" t="s">
        <v>3127</v>
      </c>
      <c r="D1868" s="27" t="s">
        <v>3128</v>
      </c>
      <c r="E1868" s="27" t="s">
        <v>3025</v>
      </c>
      <c r="F1868" s="27" t="s">
        <v>3026</v>
      </c>
      <c r="G1868" s="27" t="s">
        <v>2936</v>
      </c>
      <c r="H1868" s="28">
        <v>41518</v>
      </c>
      <c r="I1868" s="29">
        <v>0</v>
      </c>
      <c r="J1868" s="28" t="s">
        <v>3241</v>
      </c>
    </row>
    <row r="1869" spans="1:10" x14ac:dyDescent="0.3">
      <c r="A1869" s="26">
        <v>2013</v>
      </c>
      <c r="B1869" s="27" t="s">
        <v>3178</v>
      </c>
      <c r="C1869" s="27" t="s">
        <v>3179</v>
      </c>
      <c r="D1869" s="27" t="s">
        <v>3178</v>
      </c>
      <c r="E1869" s="27" t="s">
        <v>3033</v>
      </c>
      <c r="F1869" s="27" t="s">
        <v>2807</v>
      </c>
      <c r="G1869" s="27" t="s">
        <v>2812</v>
      </c>
      <c r="H1869" s="28">
        <v>41518</v>
      </c>
      <c r="I1869" s="29">
        <v>0.139734</v>
      </c>
      <c r="J1869" s="28" t="s">
        <v>3241</v>
      </c>
    </row>
    <row r="1870" spans="1:10" x14ac:dyDescent="0.3">
      <c r="A1870" s="26">
        <v>2013</v>
      </c>
      <c r="B1870" s="27" t="s">
        <v>3119</v>
      </c>
      <c r="C1870" s="27" t="s">
        <v>3120</v>
      </c>
      <c r="D1870" s="27" t="s">
        <v>3119</v>
      </c>
      <c r="E1870" s="27" t="s">
        <v>6117</v>
      </c>
      <c r="F1870" s="27" t="s">
        <v>3034</v>
      </c>
      <c r="G1870" s="27" t="s">
        <v>2840</v>
      </c>
      <c r="H1870" s="28">
        <v>41518</v>
      </c>
      <c r="I1870" s="29">
        <v>5.0575720000000004</v>
      </c>
      <c r="J1870" s="28" t="s">
        <v>3241</v>
      </c>
    </row>
    <row r="1871" spans="1:10" x14ac:dyDescent="0.3">
      <c r="A1871" s="26">
        <v>2013</v>
      </c>
      <c r="B1871" s="27" t="s">
        <v>3121</v>
      </c>
      <c r="C1871" s="27" t="s">
        <v>3122</v>
      </c>
      <c r="D1871" s="27" t="s">
        <v>3121</v>
      </c>
      <c r="E1871" s="27" t="s">
        <v>6117</v>
      </c>
      <c r="F1871" s="27" t="s">
        <v>2825</v>
      </c>
      <c r="G1871" s="27" t="s">
        <v>2850</v>
      </c>
      <c r="H1871" s="28">
        <v>41518</v>
      </c>
      <c r="I1871" s="29">
        <v>10.268708</v>
      </c>
      <c r="J1871" s="28" t="s">
        <v>3241</v>
      </c>
    </row>
    <row r="1872" spans="1:10" x14ac:dyDescent="0.3">
      <c r="A1872" s="26">
        <v>2013</v>
      </c>
      <c r="B1872" s="27" t="s">
        <v>3022</v>
      </c>
      <c r="C1872" s="27" t="s">
        <v>3023</v>
      </c>
      <c r="D1872" s="27" t="s">
        <v>3024</v>
      </c>
      <c r="E1872" s="27" t="s">
        <v>3025</v>
      </c>
      <c r="F1872" s="27" t="s">
        <v>3026</v>
      </c>
      <c r="G1872" s="27" t="s">
        <v>2788</v>
      </c>
      <c r="H1872" s="28">
        <v>41548</v>
      </c>
      <c r="I1872" s="29">
        <v>0</v>
      </c>
      <c r="J1872" s="28" t="s">
        <v>3241</v>
      </c>
    </row>
    <row r="1873" spans="1:10" x14ac:dyDescent="0.3">
      <c r="A1873" s="26">
        <v>2013</v>
      </c>
      <c r="B1873" s="27" t="s">
        <v>3022</v>
      </c>
      <c r="C1873" s="27" t="s">
        <v>3023</v>
      </c>
      <c r="D1873" s="27" t="s">
        <v>3027</v>
      </c>
      <c r="E1873" s="27" t="s">
        <v>3025</v>
      </c>
      <c r="F1873" s="27" t="s">
        <v>3026</v>
      </c>
      <c r="G1873" s="27" t="s">
        <v>2788</v>
      </c>
      <c r="H1873" s="28">
        <v>41548</v>
      </c>
      <c r="I1873" s="29">
        <v>0</v>
      </c>
      <c r="J1873" s="28" t="s">
        <v>3241</v>
      </c>
    </row>
    <row r="1874" spans="1:10" x14ac:dyDescent="0.3">
      <c r="A1874" s="26">
        <v>2013</v>
      </c>
      <c r="B1874" s="27" t="s">
        <v>3028</v>
      </c>
      <c r="C1874" s="27" t="s">
        <v>3029</v>
      </c>
      <c r="D1874" s="27" t="s">
        <v>3028</v>
      </c>
      <c r="E1874" s="27" t="s">
        <v>6117</v>
      </c>
      <c r="F1874" s="27" t="s">
        <v>3030</v>
      </c>
      <c r="G1874" s="27" t="s">
        <v>2812</v>
      </c>
      <c r="H1874" s="28">
        <v>41548</v>
      </c>
      <c r="I1874" s="29">
        <v>9.986422000000001</v>
      </c>
      <c r="J1874" s="28" t="s">
        <v>3241</v>
      </c>
    </row>
    <row r="1875" spans="1:10" x14ac:dyDescent="0.3">
      <c r="A1875" s="26">
        <v>2013</v>
      </c>
      <c r="B1875" s="27" t="s">
        <v>3031</v>
      </c>
      <c r="C1875" s="27" t="s">
        <v>3032</v>
      </c>
      <c r="D1875" s="27" t="s">
        <v>3031</v>
      </c>
      <c r="E1875" s="27" t="s">
        <v>3033</v>
      </c>
      <c r="F1875" s="27" t="s">
        <v>3034</v>
      </c>
      <c r="G1875" s="27" t="s">
        <v>2821</v>
      </c>
      <c r="H1875" s="28">
        <v>41548</v>
      </c>
      <c r="I1875" s="29">
        <v>7.6322040000000024</v>
      </c>
      <c r="J1875" s="28" t="s">
        <v>3241</v>
      </c>
    </row>
    <row r="1876" spans="1:10" x14ac:dyDescent="0.3">
      <c r="A1876" s="26">
        <v>2013</v>
      </c>
      <c r="B1876" s="27" t="s">
        <v>3035</v>
      </c>
      <c r="C1876" s="27" t="s">
        <v>3036</v>
      </c>
      <c r="D1876" s="27" t="s">
        <v>3035</v>
      </c>
      <c r="E1876" s="27" t="s">
        <v>6117</v>
      </c>
      <c r="F1876" s="27" t="s">
        <v>2825</v>
      </c>
      <c r="G1876" s="27" t="s">
        <v>2826</v>
      </c>
      <c r="H1876" s="28">
        <v>41548</v>
      </c>
      <c r="I1876" s="29">
        <v>0</v>
      </c>
      <c r="J1876" s="28" t="s">
        <v>3241</v>
      </c>
    </row>
    <row r="1877" spans="1:10" x14ac:dyDescent="0.3">
      <c r="A1877" s="26">
        <v>2013</v>
      </c>
      <c r="B1877" s="27" t="s">
        <v>3037</v>
      </c>
      <c r="C1877" s="27" t="s">
        <v>3038</v>
      </c>
      <c r="D1877" s="27" t="s">
        <v>3037</v>
      </c>
      <c r="E1877" s="27" t="s">
        <v>6117</v>
      </c>
      <c r="F1877" s="27" t="s">
        <v>3034</v>
      </c>
      <c r="G1877" s="27" t="s">
        <v>2999</v>
      </c>
      <c r="H1877" s="28">
        <v>41548</v>
      </c>
      <c r="I1877" s="29">
        <v>2.5145130000000018</v>
      </c>
      <c r="J1877" s="28" t="s">
        <v>3241</v>
      </c>
    </row>
    <row r="1878" spans="1:10" x14ac:dyDescent="0.3">
      <c r="A1878" s="26">
        <v>2013</v>
      </c>
      <c r="B1878" s="27" t="s">
        <v>3039</v>
      </c>
      <c r="C1878" s="27" t="s">
        <v>3040</v>
      </c>
      <c r="D1878" s="27" t="s">
        <v>3039</v>
      </c>
      <c r="E1878" s="27" t="s">
        <v>6117</v>
      </c>
      <c r="F1878" s="27" t="s">
        <v>2815</v>
      </c>
      <c r="G1878" s="27" t="s">
        <v>2816</v>
      </c>
      <c r="H1878" s="28">
        <v>41548</v>
      </c>
      <c r="I1878" s="29">
        <v>0.70989100000000005</v>
      </c>
      <c r="J1878" s="28" t="s">
        <v>3241</v>
      </c>
    </row>
    <row r="1879" spans="1:10" x14ac:dyDescent="0.3">
      <c r="A1879" s="26">
        <v>2013</v>
      </c>
      <c r="B1879" s="27" t="s">
        <v>3041</v>
      </c>
      <c r="C1879" s="27" t="s">
        <v>3042</v>
      </c>
      <c r="D1879" s="27" t="s">
        <v>3041</v>
      </c>
      <c r="E1879" s="27" t="s">
        <v>6117</v>
      </c>
      <c r="F1879" s="27" t="s">
        <v>2825</v>
      </c>
      <c r="G1879" s="27" t="s">
        <v>2826</v>
      </c>
      <c r="H1879" s="28">
        <v>41548</v>
      </c>
      <c r="I1879" s="29">
        <v>7.0827330000000011</v>
      </c>
      <c r="J1879" s="28" t="s">
        <v>3241</v>
      </c>
    </row>
    <row r="1880" spans="1:10" x14ac:dyDescent="0.3">
      <c r="A1880" s="26">
        <v>2013</v>
      </c>
      <c r="B1880" s="27" t="s">
        <v>3043</v>
      </c>
      <c r="C1880" s="27" t="s">
        <v>3044</v>
      </c>
      <c r="D1880" s="27" t="s">
        <v>3043</v>
      </c>
      <c r="E1880" s="27" t="s">
        <v>6117</v>
      </c>
      <c r="F1880" s="27" t="s">
        <v>2815</v>
      </c>
      <c r="G1880" s="27" t="s">
        <v>2816</v>
      </c>
      <c r="H1880" s="28">
        <v>41548</v>
      </c>
      <c r="I1880" s="29">
        <v>2.5253350000000001</v>
      </c>
      <c r="J1880" s="28" t="s">
        <v>3241</v>
      </c>
    </row>
    <row r="1881" spans="1:10" x14ac:dyDescent="0.3">
      <c r="A1881" s="26">
        <v>2013</v>
      </c>
      <c r="B1881" s="27" t="s">
        <v>3045</v>
      </c>
      <c r="C1881" s="27" t="s">
        <v>3046</v>
      </c>
      <c r="D1881" s="27" t="s">
        <v>3045</v>
      </c>
      <c r="E1881" s="27" t="s">
        <v>6117</v>
      </c>
      <c r="F1881" s="27" t="s">
        <v>2815</v>
      </c>
      <c r="G1881" s="27" t="s">
        <v>2816</v>
      </c>
      <c r="H1881" s="28">
        <v>41548</v>
      </c>
      <c r="I1881" s="29">
        <v>0</v>
      </c>
      <c r="J1881" s="28" t="s">
        <v>3241</v>
      </c>
    </row>
    <row r="1882" spans="1:10" x14ac:dyDescent="0.3">
      <c r="A1882" s="26">
        <v>2013</v>
      </c>
      <c r="B1882" s="27" t="s">
        <v>3143</v>
      </c>
      <c r="C1882" s="27" t="s">
        <v>3144</v>
      </c>
      <c r="D1882" s="27" t="s">
        <v>3143</v>
      </c>
      <c r="E1882" s="27" t="s">
        <v>6117</v>
      </c>
      <c r="F1882" s="27" t="s">
        <v>3145</v>
      </c>
      <c r="G1882" s="27" t="s">
        <v>2803</v>
      </c>
      <c r="H1882" s="28">
        <v>41548</v>
      </c>
      <c r="I1882" s="29">
        <v>2.0888550000000001</v>
      </c>
      <c r="J1882" s="28" t="s">
        <v>3241</v>
      </c>
    </row>
    <row r="1883" spans="1:10" x14ac:dyDescent="0.3">
      <c r="A1883" s="26">
        <v>2013</v>
      </c>
      <c r="B1883" s="27" t="s">
        <v>3171</v>
      </c>
      <c r="C1883" s="27" t="s">
        <v>3172</v>
      </c>
      <c r="D1883" s="27" t="s">
        <v>3173</v>
      </c>
      <c r="E1883" s="27" t="s">
        <v>3111</v>
      </c>
      <c r="F1883" s="27" t="s">
        <v>2825</v>
      </c>
      <c r="G1883" s="27" t="s">
        <v>2850</v>
      </c>
      <c r="H1883" s="28">
        <v>41548</v>
      </c>
      <c r="I1883" s="29">
        <v>0.36077600000000004</v>
      </c>
      <c r="J1883" s="28" t="s">
        <v>3241</v>
      </c>
    </row>
    <row r="1884" spans="1:10" x14ac:dyDescent="0.3">
      <c r="A1884" s="26">
        <v>2013</v>
      </c>
      <c r="B1884" s="27" t="s">
        <v>3146</v>
      </c>
      <c r="C1884" s="27" t="s">
        <v>3147</v>
      </c>
      <c r="D1884" s="27" t="s">
        <v>3146</v>
      </c>
      <c r="E1884" s="27" t="s">
        <v>6117</v>
      </c>
      <c r="F1884" s="27" t="s">
        <v>3145</v>
      </c>
      <c r="G1884" s="27" t="s">
        <v>2803</v>
      </c>
      <c r="H1884" s="28">
        <v>41548</v>
      </c>
      <c r="I1884" s="29">
        <v>3.7069000000000005</v>
      </c>
      <c r="J1884" s="28" t="s">
        <v>3241</v>
      </c>
    </row>
    <row r="1885" spans="1:10" x14ac:dyDescent="0.3">
      <c r="A1885" s="26">
        <v>2013</v>
      </c>
      <c r="B1885" s="27" t="s">
        <v>3047</v>
      </c>
      <c r="C1885" s="27" t="s">
        <v>3048</v>
      </c>
      <c r="D1885" s="27" t="s">
        <v>3047</v>
      </c>
      <c r="E1885" s="27" t="s">
        <v>6117</v>
      </c>
      <c r="F1885" s="27" t="s">
        <v>2825</v>
      </c>
      <c r="G1885" s="27" t="s">
        <v>2826</v>
      </c>
      <c r="H1885" s="28">
        <v>41548</v>
      </c>
      <c r="I1885" s="29">
        <v>2.4623269999999997</v>
      </c>
      <c r="J1885" s="28" t="s">
        <v>3241</v>
      </c>
    </row>
    <row r="1886" spans="1:10" x14ac:dyDescent="0.3">
      <c r="A1886" s="26">
        <v>2013</v>
      </c>
      <c r="B1886" s="27" t="s">
        <v>3049</v>
      </c>
      <c r="C1886" s="27" t="s">
        <v>3050</v>
      </c>
      <c r="D1886" s="27" t="s">
        <v>3049</v>
      </c>
      <c r="E1886" s="27" t="s">
        <v>6117</v>
      </c>
      <c r="F1886" s="27" t="s">
        <v>2825</v>
      </c>
      <c r="G1886" s="27" t="s">
        <v>2850</v>
      </c>
      <c r="H1886" s="28">
        <v>41548</v>
      </c>
      <c r="I1886" s="29">
        <v>2.4237420000000003</v>
      </c>
      <c r="J1886" s="28" t="s">
        <v>3241</v>
      </c>
    </row>
    <row r="1887" spans="1:10" x14ac:dyDescent="0.3">
      <c r="A1887" s="26">
        <v>2013</v>
      </c>
      <c r="B1887" s="27" t="s">
        <v>3051</v>
      </c>
      <c r="C1887" s="27" t="s">
        <v>3051</v>
      </c>
      <c r="D1887" s="27" t="s">
        <v>3051</v>
      </c>
      <c r="E1887" s="27" t="s">
        <v>6118</v>
      </c>
      <c r="F1887" s="27" t="s">
        <v>3051</v>
      </c>
      <c r="G1887" s="27" t="s">
        <v>3051</v>
      </c>
      <c r="H1887" s="28">
        <v>41548</v>
      </c>
      <c r="I1887" s="29">
        <v>10047.31632</v>
      </c>
      <c r="J1887" s="28" t="s">
        <v>3241</v>
      </c>
    </row>
    <row r="1888" spans="1:10" x14ac:dyDescent="0.3">
      <c r="A1888" s="26">
        <v>2013</v>
      </c>
      <c r="B1888" s="27" t="s">
        <v>3052</v>
      </c>
      <c r="C1888" s="27" t="s">
        <v>3053</v>
      </c>
      <c r="D1888" s="27" t="s">
        <v>3052</v>
      </c>
      <c r="E1888" s="27" t="s">
        <v>3033</v>
      </c>
      <c r="F1888" s="27" t="s">
        <v>2807</v>
      </c>
      <c r="G1888" s="27" t="s">
        <v>2812</v>
      </c>
      <c r="H1888" s="28">
        <v>41548</v>
      </c>
      <c r="I1888" s="29">
        <v>2.3202720000000006</v>
      </c>
      <c r="J1888" s="28" t="s">
        <v>3241</v>
      </c>
    </row>
    <row r="1889" spans="1:10" x14ac:dyDescent="0.3">
      <c r="A1889" s="26">
        <v>2013</v>
      </c>
      <c r="B1889" s="27" t="s">
        <v>3162</v>
      </c>
      <c r="C1889" s="27" t="s">
        <v>3163</v>
      </c>
      <c r="D1889" s="27" t="s">
        <v>3164</v>
      </c>
      <c r="E1889" s="27" t="s">
        <v>3025</v>
      </c>
      <c r="F1889" s="27" t="s">
        <v>3087</v>
      </c>
      <c r="G1889" s="27" t="s">
        <v>2788</v>
      </c>
      <c r="H1889" s="28">
        <v>41548</v>
      </c>
      <c r="I1889" s="29">
        <v>0</v>
      </c>
      <c r="J1889" s="28" t="s">
        <v>3241</v>
      </c>
    </row>
    <row r="1890" spans="1:10" x14ac:dyDescent="0.3">
      <c r="A1890" s="26">
        <v>2013</v>
      </c>
      <c r="B1890" s="27" t="s">
        <v>3162</v>
      </c>
      <c r="C1890" s="27" t="s">
        <v>3163</v>
      </c>
      <c r="D1890" s="27" t="s">
        <v>3165</v>
      </c>
      <c r="E1890" s="27" t="s">
        <v>3025</v>
      </c>
      <c r="F1890" s="27" t="s">
        <v>3087</v>
      </c>
      <c r="G1890" s="27" t="s">
        <v>2788</v>
      </c>
      <c r="H1890" s="28">
        <v>41548</v>
      </c>
      <c r="I1890" s="29">
        <v>0</v>
      </c>
      <c r="J1890" s="28" t="s">
        <v>3241</v>
      </c>
    </row>
    <row r="1891" spans="1:10" x14ac:dyDescent="0.3">
      <c r="A1891" s="26">
        <v>2013</v>
      </c>
      <c r="B1891" s="27" t="s">
        <v>3054</v>
      </c>
      <c r="C1891" s="27" t="s">
        <v>3055</v>
      </c>
      <c r="D1891" s="27" t="s">
        <v>3054</v>
      </c>
      <c r="E1891" s="27" t="s">
        <v>6117</v>
      </c>
      <c r="F1891" s="27" t="s">
        <v>3034</v>
      </c>
      <c r="G1891" s="27" t="s">
        <v>2999</v>
      </c>
      <c r="H1891" s="28">
        <v>41548</v>
      </c>
      <c r="I1891" s="29">
        <v>4.9466429999999981</v>
      </c>
      <c r="J1891" s="28" t="s">
        <v>3241</v>
      </c>
    </row>
    <row r="1892" spans="1:10" x14ac:dyDescent="0.3">
      <c r="A1892" s="26">
        <v>2013</v>
      </c>
      <c r="B1892" s="27" t="s">
        <v>3056</v>
      </c>
      <c r="C1892" s="27" t="s">
        <v>3057</v>
      </c>
      <c r="D1892" s="27" t="s">
        <v>3056</v>
      </c>
      <c r="E1892" s="27" t="s">
        <v>6117</v>
      </c>
      <c r="F1892" s="27" t="s">
        <v>2825</v>
      </c>
      <c r="G1892" s="27" t="s">
        <v>2826</v>
      </c>
      <c r="H1892" s="28">
        <v>41548</v>
      </c>
      <c r="I1892" s="29">
        <v>3.9135110000000002</v>
      </c>
      <c r="J1892" s="28" t="s">
        <v>3241</v>
      </c>
    </row>
    <row r="1893" spans="1:10" x14ac:dyDescent="0.3">
      <c r="A1893" s="26">
        <v>2013</v>
      </c>
      <c r="B1893" s="27" t="s">
        <v>3058</v>
      </c>
      <c r="C1893" s="27" t="s">
        <v>3059</v>
      </c>
      <c r="D1893" s="27" t="s">
        <v>3058</v>
      </c>
      <c r="E1893" s="27" t="s">
        <v>6117</v>
      </c>
      <c r="F1893" s="27" t="s">
        <v>2815</v>
      </c>
      <c r="G1893" s="27" t="s">
        <v>2816</v>
      </c>
      <c r="H1893" s="28">
        <v>41548</v>
      </c>
      <c r="I1893" s="29">
        <v>2.5190920000000001</v>
      </c>
      <c r="J1893" s="28" t="s">
        <v>3241</v>
      </c>
    </row>
    <row r="1894" spans="1:10" x14ac:dyDescent="0.3">
      <c r="A1894" s="26">
        <v>2013</v>
      </c>
      <c r="B1894" s="27" t="s">
        <v>3152</v>
      </c>
      <c r="C1894" s="27" t="s">
        <v>3153</v>
      </c>
      <c r="D1894" s="27" t="s">
        <v>3152</v>
      </c>
      <c r="E1894" s="27" t="s">
        <v>3111</v>
      </c>
      <c r="F1894" s="27" t="s">
        <v>2825</v>
      </c>
      <c r="G1894" s="27" t="s">
        <v>2850</v>
      </c>
      <c r="H1894" s="28">
        <v>41548</v>
      </c>
      <c r="I1894" s="29">
        <v>0.39632499999999998</v>
      </c>
      <c r="J1894" s="28" t="s">
        <v>3241</v>
      </c>
    </row>
    <row r="1895" spans="1:10" x14ac:dyDescent="0.3">
      <c r="A1895" s="26">
        <v>2013</v>
      </c>
      <c r="B1895" s="27" t="s">
        <v>3154</v>
      </c>
      <c r="C1895" s="27" t="s">
        <v>3155</v>
      </c>
      <c r="D1895" s="27" t="s">
        <v>3154</v>
      </c>
      <c r="E1895" s="27" t="s">
        <v>3111</v>
      </c>
      <c r="F1895" s="27" t="s">
        <v>2825</v>
      </c>
      <c r="G1895" s="27" t="s">
        <v>2850</v>
      </c>
      <c r="H1895" s="28">
        <v>41548</v>
      </c>
      <c r="I1895" s="29">
        <v>0.59283500000000011</v>
      </c>
      <c r="J1895" s="28" t="s">
        <v>3241</v>
      </c>
    </row>
    <row r="1896" spans="1:10" x14ac:dyDescent="0.3">
      <c r="A1896" s="26">
        <v>2013</v>
      </c>
      <c r="B1896" s="27" t="s">
        <v>3156</v>
      </c>
      <c r="C1896" s="27" t="s">
        <v>3157</v>
      </c>
      <c r="D1896" s="27" t="s">
        <v>3156</v>
      </c>
      <c r="E1896" s="27" t="s">
        <v>3111</v>
      </c>
      <c r="F1896" s="27" t="s">
        <v>2825</v>
      </c>
      <c r="G1896" s="27" t="s">
        <v>2850</v>
      </c>
      <c r="H1896" s="28">
        <v>41548</v>
      </c>
      <c r="I1896" s="29">
        <v>0</v>
      </c>
      <c r="J1896" s="28" t="s">
        <v>3241</v>
      </c>
    </row>
    <row r="1897" spans="1:10" x14ac:dyDescent="0.3">
      <c r="A1897" s="26">
        <v>2013</v>
      </c>
      <c r="B1897" s="27" t="s">
        <v>3060</v>
      </c>
      <c r="C1897" s="27" t="s">
        <v>3061</v>
      </c>
      <c r="D1897" s="27" t="s">
        <v>3062</v>
      </c>
      <c r="E1897" s="27" t="s">
        <v>3063</v>
      </c>
      <c r="F1897" s="27" t="s">
        <v>3034</v>
      </c>
      <c r="G1897" s="27" t="s">
        <v>2999</v>
      </c>
      <c r="H1897" s="28">
        <v>41548</v>
      </c>
      <c r="I1897" s="29">
        <v>1.0458190000000005</v>
      </c>
      <c r="J1897" s="28" t="s">
        <v>3241</v>
      </c>
    </row>
    <row r="1898" spans="1:10" x14ac:dyDescent="0.3">
      <c r="A1898" s="26">
        <v>2013</v>
      </c>
      <c r="B1898" s="27" t="s">
        <v>3064</v>
      </c>
      <c r="C1898" s="27" t="s">
        <v>3065</v>
      </c>
      <c r="D1898" s="27" t="s">
        <v>3066</v>
      </c>
      <c r="E1898" s="27" t="s">
        <v>3025</v>
      </c>
      <c r="F1898" s="27" t="s">
        <v>2825</v>
      </c>
      <c r="G1898" s="27" t="s">
        <v>2826</v>
      </c>
      <c r="H1898" s="28">
        <v>41548</v>
      </c>
      <c r="I1898" s="29">
        <v>0</v>
      </c>
      <c r="J1898" s="28" t="s">
        <v>3241</v>
      </c>
    </row>
    <row r="1899" spans="1:10" x14ac:dyDescent="0.3">
      <c r="A1899" s="26">
        <v>2013</v>
      </c>
      <c r="B1899" s="27" t="s">
        <v>3064</v>
      </c>
      <c r="C1899" s="27" t="s">
        <v>3065</v>
      </c>
      <c r="D1899" s="27" t="s">
        <v>3067</v>
      </c>
      <c r="E1899" s="27" t="s">
        <v>3025</v>
      </c>
      <c r="F1899" s="27" t="s">
        <v>2825</v>
      </c>
      <c r="G1899" s="27" t="s">
        <v>2826</v>
      </c>
      <c r="H1899" s="28">
        <v>41548</v>
      </c>
      <c r="I1899" s="29">
        <v>0</v>
      </c>
      <c r="J1899" s="28" t="s">
        <v>3241</v>
      </c>
    </row>
    <row r="1900" spans="1:10" x14ac:dyDescent="0.3">
      <c r="A1900" s="26">
        <v>2013</v>
      </c>
      <c r="B1900" s="27" t="s">
        <v>3174</v>
      </c>
      <c r="C1900" s="27" t="s">
        <v>3175</v>
      </c>
      <c r="D1900" s="27" t="s">
        <v>3174</v>
      </c>
      <c r="E1900" s="27" t="s">
        <v>6117</v>
      </c>
      <c r="F1900" s="27" t="s">
        <v>2825</v>
      </c>
      <c r="G1900" s="27" t="s">
        <v>2826</v>
      </c>
      <c r="H1900" s="28">
        <v>41548</v>
      </c>
      <c r="I1900" s="29">
        <v>0.47196300000000002</v>
      </c>
      <c r="J1900" s="28" t="s">
        <v>3241</v>
      </c>
    </row>
    <row r="1901" spans="1:10" x14ac:dyDescent="0.3">
      <c r="A1901" s="26">
        <v>2013</v>
      </c>
      <c r="B1901" s="27" t="s">
        <v>3068</v>
      </c>
      <c r="C1901" s="27" t="s">
        <v>3069</v>
      </c>
      <c r="D1901" s="27" t="s">
        <v>3068</v>
      </c>
      <c r="E1901" s="27" t="s">
        <v>6117</v>
      </c>
      <c r="F1901" s="27" t="s">
        <v>3034</v>
      </c>
      <c r="G1901" s="27" t="s">
        <v>2923</v>
      </c>
      <c r="H1901" s="28">
        <v>41548</v>
      </c>
      <c r="I1901" s="29">
        <v>7.2417870000000004</v>
      </c>
      <c r="J1901" s="28" t="s">
        <v>3241</v>
      </c>
    </row>
    <row r="1902" spans="1:10" x14ac:dyDescent="0.3">
      <c r="A1902" s="26">
        <v>2013</v>
      </c>
      <c r="B1902" s="27" t="s">
        <v>3070</v>
      </c>
      <c r="C1902" s="27" t="s">
        <v>3071</v>
      </c>
      <c r="D1902" s="27" t="s">
        <v>3070</v>
      </c>
      <c r="E1902" s="27" t="s">
        <v>6117</v>
      </c>
      <c r="F1902" s="27" t="s">
        <v>2815</v>
      </c>
      <c r="G1902" s="27" t="s">
        <v>2816</v>
      </c>
      <c r="H1902" s="28">
        <v>41548</v>
      </c>
      <c r="I1902" s="29">
        <v>1.3568390000000001</v>
      </c>
      <c r="J1902" s="28" t="s">
        <v>3241</v>
      </c>
    </row>
    <row r="1903" spans="1:10" x14ac:dyDescent="0.3">
      <c r="A1903" s="26">
        <v>2013</v>
      </c>
      <c r="B1903" s="27" t="s">
        <v>3176</v>
      </c>
      <c r="C1903" s="27" t="s">
        <v>3177</v>
      </c>
      <c r="D1903" s="27" t="s">
        <v>3176</v>
      </c>
      <c r="E1903" s="27" t="s">
        <v>3033</v>
      </c>
      <c r="F1903" s="27" t="s">
        <v>2807</v>
      </c>
      <c r="G1903" s="27" t="s">
        <v>2812</v>
      </c>
      <c r="H1903" s="28">
        <v>41548</v>
      </c>
      <c r="I1903" s="29">
        <v>15.026218000000002</v>
      </c>
      <c r="J1903" s="28" t="s">
        <v>3241</v>
      </c>
    </row>
    <row r="1904" spans="1:10" x14ac:dyDescent="0.3">
      <c r="A1904" s="26">
        <v>2013</v>
      </c>
      <c r="B1904" s="27" t="s">
        <v>3072</v>
      </c>
      <c r="C1904" s="27" t="s">
        <v>3073</v>
      </c>
      <c r="D1904" s="27" t="s">
        <v>3072</v>
      </c>
      <c r="E1904" s="27" t="s">
        <v>6117</v>
      </c>
      <c r="F1904" s="27" t="s">
        <v>3034</v>
      </c>
      <c r="G1904" s="27" t="s">
        <v>3074</v>
      </c>
      <c r="H1904" s="28">
        <v>41548</v>
      </c>
      <c r="I1904" s="29">
        <v>0.91146500000000041</v>
      </c>
      <c r="J1904" s="28" t="s">
        <v>3241</v>
      </c>
    </row>
    <row r="1905" spans="1:10" x14ac:dyDescent="0.3">
      <c r="A1905" s="26">
        <v>2013</v>
      </c>
      <c r="B1905" s="27" t="s">
        <v>3075</v>
      </c>
      <c r="C1905" s="27" t="s">
        <v>3076</v>
      </c>
      <c r="D1905" s="27" t="s">
        <v>3075</v>
      </c>
      <c r="E1905" s="27" t="s">
        <v>6117</v>
      </c>
      <c r="F1905" s="27" t="s">
        <v>2815</v>
      </c>
      <c r="G1905" s="27" t="s">
        <v>2816</v>
      </c>
      <c r="H1905" s="28">
        <v>41548</v>
      </c>
      <c r="I1905" s="29">
        <v>3.0324339999999999</v>
      </c>
      <c r="J1905" s="28" t="s">
        <v>3241</v>
      </c>
    </row>
    <row r="1906" spans="1:10" x14ac:dyDescent="0.3">
      <c r="A1906" s="26">
        <v>2013</v>
      </c>
      <c r="B1906" s="27" t="s">
        <v>3077</v>
      </c>
      <c r="C1906" s="27" t="s">
        <v>3078</v>
      </c>
      <c r="D1906" s="27" t="s">
        <v>3077</v>
      </c>
      <c r="E1906" s="27" t="s">
        <v>3033</v>
      </c>
      <c r="F1906" s="27" t="s">
        <v>2788</v>
      </c>
      <c r="G1906" s="27" t="s">
        <v>2788</v>
      </c>
      <c r="H1906" s="28">
        <v>41548</v>
      </c>
      <c r="I1906" s="29">
        <v>1.3738999999999994E-2</v>
      </c>
      <c r="J1906" s="28" t="s">
        <v>3241</v>
      </c>
    </row>
    <row r="1907" spans="1:10" x14ac:dyDescent="0.3">
      <c r="A1907" s="26">
        <v>2013</v>
      </c>
      <c r="B1907" s="27" t="s">
        <v>3079</v>
      </c>
      <c r="C1907" s="27" t="s">
        <v>3080</v>
      </c>
      <c r="D1907" s="27" t="s">
        <v>3081</v>
      </c>
      <c r="E1907" s="27" t="s">
        <v>3063</v>
      </c>
      <c r="F1907" s="27" t="s">
        <v>2788</v>
      </c>
      <c r="G1907" s="27" t="s">
        <v>2788</v>
      </c>
      <c r="H1907" s="28">
        <v>41548</v>
      </c>
      <c r="I1907" s="29">
        <v>1.3800000000000002E-4</v>
      </c>
      <c r="J1907" s="28" t="s">
        <v>3241</v>
      </c>
    </row>
    <row r="1908" spans="1:10" x14ac:dyDescent="0.3">
      <c r="A1908" s="26">
        <v>2013</v>
      </c>
      <c r="B1908" s="27" t="s">
        <v>3082</v>
      </c>
      <c r="C1908" s="27" t="s">
        <v>3083</v>
      </c>
      <c r="D1908" s="27" t="s">
        <v>3082</v>
      </c>
      <c r="E1908" s="27" t="s">
        <v>6117</v>
      </c>
      <c r="F1908" s="27" t="s">
        <v>2825</v>
      </c>
      <c r="G1908" s="27" t="s">
        <v>2826</v>
      </c>
      <c r="H1908" s="28">
        <v>41548</v>
      </c>
      <c r="I1908" s="29">
        <v>8.1858080000000033</v>
      </c>
      <c r="J1908" s="28" t="s">
        <v>3241</v>
      </c>
    </row>
    <row r="1909" spans="1:10" x14ac:dyDescent="0.3">
      <c r="A1909" s="26">
        <v>2013</v>
      </c>
      <c r="B1909" s="27" t="s">
        <v>3084</v>
      </c>
      <c r="C1909" s="27" t="s">
        <v>3085</v>
      </c>
      <c r="D1909" s="27" t="s">
        <v>3086</v>
      </c>
      <c r="E1909" s="27" t="s">
        <v>3025</v>
      </c>
      <c r="F1909" s="27" t="s">
        <v>3087</v>
      </c>
      <c r="G1909" s="27" t="s">
        <v>2788</v>
      </c>
      <c r="H1909" s="28">
        <v>41548</v>
      </c>
      <c r="I1909" s="29">
        <v>0</v>
      </c>
      <c r="J1909" s="28" t="s">
        <v>3241</v>
      </c>
    </row>
    <row r="1910" spans="1:10" x14ac:dyDescent="0.3">
      <c r="A1910" s="26">
        <v>2013</v>
      </c>
      <c r="B1910" s="27" t="s">
        <v>3084</v>
      </c>
      <c r="C1910" s="27" t="s">
        <v>3085</v>
      </c>
      <c r="D1910" s="27" t="s">
        <v>3088</v>
      </c>
      <c r="E1910" s="27" t="s">
        <v>3025</v>
      </c>
      <c r="F1910" s="27" t="s">
        <v>3087</v>
      </c>
      <c r="G1910" s="27" t="s">
        <v>2788</v>
      </c>
      <c r="H1910" s="28">
        <v>41548</v>
      </c>
      <c r="I1910" s="29">
        <v>0</v>
      </c>
      <c r="J1910" s="28" t="s">
        <v>3241</v>
      </c>
    </row>
    <row r="1911" spans="1:10" x14ac:dyDescent="0.3">
      <c r="A1911" s="26">
        <v>2013</v>
      </c>
      <c r="B1911" s="27" t="s">
        <v>3089</v>
      </c>
      <c r="C1911" s="27" t="s">
        <v>3090</v>
      </c>
      <c r="D1911" s="27" t="s">
        <v>3089</v>
      </c>
      <c r="E1911" s="27" t="s">
        <v>6117</v>
      </c>
      <c r="F1911" s="27" t="s">
        <v>2815</v>
      </c>
      <c r="G1911" s="27" t="s">
        <v>2816</v>
      </c>
      <c r="H1911" s="28">
        <v>41548</v>
      </c>
      <c r="I1911" s="29">
        <v>1.535299</v>
      </c>
      <c r="J1911" s="28" t="s">
        <v>3241</v>
      </c>
    </row>
    <row r="1912" spans="1:10" x14ac:dyDescent="0.3">
      <c r="A1912" s="26">
        <v>2013</v>
      </c>
      <c r="B1912" s="27" t="s">
        <v>3136</v>
      </c>
      <c r="C1912" s="27" t="s">
        <v>3137</v>
      </c>
      <c r="D1912" s="27" t="s">
        <v>3138</v>
      </c>
      <c r="E1912" s="27" t="s">
        <v>3025</v>
      </c>
      <c r="F1912" s="27" t="s">
        <v>3087</v>
      </c>
      <c r="G1912" s="27" t="s">
        <v>2788</v>
      </c>
      <c r="H1912" s="28">
        <v>41548</v>
      </c>
      <c r="I1912" s="29">
        <v>0</v>
      </c>
      <c r="J1912" s="28" t="s">
        <v>3241</v>
      </c>
    </row>
    <row r="1913" spans="1:10" x14ac:dyDescent="0.3">
      <c r="A1913" s="26">
        <v>2013</v>
      </c>
      <c r="B1913" s="27" t="s">
        <v>3136</v>
      </c>
      <c r="C1913" s="27" t="s">
        <v>3137</v>
      </c>
      <c r="D1913" s="27" t="s">
        <v>3139</v>
      </c>
      <c r="E1913" s="27" t="s">
        <v>3025</v>
      </c>
      <c r="F1913" s="27" t="s">
        <v>3087</v>
      </c>
      <c r="G1913" s="27" t="s">
        <v>2788</v>
      </c>
      <c r="H1913" s="28">
        <v>41548</v>
      </c>
      <c r="I1913" s="29">
        <v>0</v>
      </c>
      <c r="J1913" s="28" t="s">
        <v>3241</v>
      </c>
    </row>
    <row r="1914" spans="1:10" x14ac:dyDescent="0.3">
      <c r="A1914" s="26">
        <v>2013</v>
      </c>
      <c r="B1914" s="27" t="s">
        <v>3091</v>
      </c>
      <c r="C1914" s="27" t="s">
        <v>3092</v>
      </c>
      <c r="D1914" s="27" t="s">
        <v>3093</v>
      </c>
      <c r="E1914" s="27" t="s">
        <v>3063</v>
      </c>
      <c r="F1914" s="27" t="s">
        <v>3094</v>
      </c>
      <c r="G1914" s="27" t="s">
        <v>2965</v>
      </c>
      <c r="H1914" s="28">
        <v>41548</v>
      </c>
      <c r="I1914" s="29">
        <v>6.7033700000000023</v>
      </c>
      <c r="J1914" s="28" t="s">
        <v>3241</v>
      </c>
    </row>
    <row r="1915" spans="1:10" x14ac:dyDescent="0.3">
      <c r="A1915" s="26">
        <v>2013</v>
      </c>
      <c r="B1915" s="27" t="s">
        <v>3095</v>
      </c>
      <c r="C1915" s="27" t="s">
        <v>3096</v>
      </c>
      <c r="D1915" s="27" t="s">
        <v>3095</v>
      </c>
      <c r="E1915" s="27" t="s">
        <v>6117</v>
      </c>
      <c r="F1915" s="27" t="s">
        <v>3034</v>
      </c>
      <c r="G1915" s="27" t="s">
        <v>2999</v>
      </c>
      <c r="H1915" s="28">
        <v>41548</v>
      </c>
      <c r="I1915" s="29">
        <v>1.6096540000000004</v>
      </c>
      <c r="J1915" s="28" t="s">
        <v>3241</v>
      </c>
    </row>
    <row r="1916" spans="1:10" x14ac:dyDescent="0.3">
      <c r="A1916" s="26">
        <v>2013</v>
      </c>
      <c r="B1916" s="27" t="s">
        <v>3097</v>
      </c>
      <c r="C1916" s="27" t="s">
        <v>3098</v>
      </c>
      <c r="D1916" s="27" t="s">
        <v>3097</v>
      </c>
      <c r="E1916" s="27" t="s">
        <v>6117</v>
      </c>
      <c r="F1916" s="27" t="s">
        <v>2825</v>
      </c>
      <c r="G1916" s="27" t="s">
        <v>2850</v>
      </c>
      <c r="H1916" s="28">
        <v>41548</v>
      </c>
      <c r="I1916" s="29">
        <v>3.0684959999999992</v>
      </c>
      <c r="J1916" s="28" t="s">
        <v>3241</v>
      </c>
    </row>
    <row r="1917" spans="1:10" x14ac:dyDescent="0.3">
      <c r="A1917" s="26">
        <v>2013</v>
      </c>
      <c r="B1917" s="27" t="s">
        <v>3132</v>
      </c>
      <c r="C1917" s="27" t="s">
        <v>3133</v>
      </c>
      <c r="D1917" s="27" t="s">
        <v>3132</v>
      </c>
      <c r="E1917" s="27" t="s">
        <v>3033</v>
      </c>
      <c r="F1917" s="27" t="s">
        <v>2807</v>
      </c>
      <c r="G1917" s="27" t="s">
        <v>2812</v>
      </c>
      <c r="H1917" s="28">
        <v>41548</v>
      </c>
      <c r="I1917" s="29">
        <v>14.612734999999999</v>
      </c>
      <c r="J1917" s="28" t="s">
        <v>3241</v>
      </c>
    </row>
    <row r="1918" spans="1:10" x14ac:dyDescent="0.3">
      <c r="A1918" s="26">
        <v>2013</v>
      </c>
      <c r="B1918" s="27" t="s">
        <v>3134</v>
      </c>
      <c r="C1918" s="27" t="s">
        <v>3135</v>
      </c>
      <c r="D1918" s="27" t="s">
        <v>3134</v>
      </c>
      <c r="E1918" s="27" t="s">
        <v>3033</v>
      </c>
      <c r="F1918" s="27" t="s">
        <v>2807</v>
      </c>
      <c r="G1918" s="27" t="s">
        <v>2812</v>
      </c>
      <c r="H1918" s="28">
        <v>41548</v>
      </c>
      <c r="I1918" s="29">
        <v>8.9047970000000003</v>
      </c>
      <c r="J1918" s="28" t="s">
        <v>3241</v>
      </c>
    </row>
    <row r="1919" spans="1:10" x14ac:dyDescent="0.3">
      <c r="A1919" s="26">
        <v>2013</v>
      </c>
      <c r="B1919" s="27" t="s">
        <v>3099</v>
      </c>
      <c r="C1919" s="27" t="s">
        <v>3100</v>
      </c>
      <c r="D1919" s="27" t="s">
        <v>3099</v>
      </c>
      <c r="E1919" s="27" t="s">
        <v>6117</v>
      </c>
      <c r="F1919" s="27" t="s">
        <v>2815</v>
      </c>
      <c r="G1919" s="27" t="s">
        <v>2816</v>
      </c>
      <c r="H1919" s="28">
        <v>41548</v>
      </c>
      <c r="I1919" s="29">
        <v>1.9146779999999999</v>
      </c>
      <c r="J1919" s="28" t="s">
        <v>3241</v>
      </c>
    </row>
    <row r="1920" spans="1:10" x14ac:dyDescent="0.3">
      <c r="A1920" s="26">
        <v>2013</v>
      </c>
      <c r="B1920" s="27" t="s">
        <v>3101</v>
      </c>
      <c r="C1920" s="27" t="s">
        <v>3102</v>
      </c>
      <c r="D1920" s="27" t="s">
        <v>3101</v>
      </c>
      <c r="E1920" s="27" t="s">
        <v>6117</v>
      </c>
      <c r="F1920" s="27" t="s">
        <v>3034</v>
      </c>
      <c r="G1920" s="27" t="s">
        <v>3074</v>
      </c>
      <c r="H1920" s="28">
        <v>41548</v>
      </c>
      <c r="I1920" s="29">
        <v>6.4548390000000015</v>
      </c>
      <c r="J1920" s="28" t="s">
        <v>3241</v>
      </c>
    </row>
    <row r="1921" spans="1:10" x14ac:dyDescent="0.3">
      <c r="A1921" s="26">
        <v>2013</v>
      </c>
      <c r="B1921" s="27" t="s">
        <v>3148</v>
      </c>
      <c r="C1921" s="27" t="s">
        <v>3149</v>
      </c>
      <c r="D1921" s="27" t="s">
        <v>3148</v>
      </c>
      <c r="E1921" s="27" t="s">
        <v>6117</v>
      </c>
      <c r="F1921" s="27" t="s">
        <v>3145</v>
      </c>
      <c r="G1921" s="27" t="s">
        <v>2803</v>
      </c>
      <c r="H1921" s="28">
        <v>41548</v>
      </c>
      <c r="I1921" s="29">
        <v>3.8127160000000013</v>
      </c>
      <c r="J1921" s="28" t="s">
        <v>3241</v>
      </c>
    </row>
    <row r="1922" spans="1:10" x14ac:dyDescent="0.3">
      <c r="A1922" s="26">
        <v>2013</v>
      </c>
      <c r="B1922" s="27" t="s">
        <v>3103</v>
      </c>
      <c r="C1922" s="27" t="s">
        <v>3104</v>
      </c>
      <c r="D1922" s="27" t="s">
        <v>3103</v>
      </c>
      <c r="E1922" s="27" t="s">
        <v>6117</v>
      </c>
      <c r="F1922" s="27" t="s">
        <v>3034</v>
      </c>
      <c r="G1922" s="27" t="s">
        <v>2923</v>
      </c>
      <c r="H1922" s="28">
        <v>41548</v>
      </c>
      <c r="I1922" s="29">
        <v>1.3708360000000004</v>
      </c>
      <c r="J1922" s="28" t="s">
        <v>3241</v>
      </c>
    </row>
    <row r="1923" spans="1:10" x14ac:dyDescent="0.3">
      <c r="A1923" s="26">
        <v>2013</v>
      </c>
      <c r="B1923" s="27" t="s">
        <v>3150</v>
      </c>
      <c r="C1923" s="27" t="s">
        <v>3151</v>
      </c>
      <c r="D1923" s="27" t="s">
        <v>3150</v>
      </c>
      <c r="E1923" s="27" t="s">
        <v>6117</v>
      </c>
      <c r="F1923" s="27" t="s">
        <v>3142</v>
      </c>
      <c r="G1923" s="27" t="s">
        <v>2850</v>
      </c>
      <c r="H1923" s="28">
        <v>41548</v>
      </c>
      <c r="I1923" s="29">
        <v>0.23128400000000007</v>
      </c>
      <c r="J1923" s="28" t="s">
        <v>3241</v>
      </c>
    </row>
    <row r="1924" spans="1:10" x14ac:dyDescent="0.3">
      <c r="A1924" s="26">
        <v>2013</v>
      </c>
      <c r="B1924" s="27" t="s">
        <v>3105</v>
      </c>
      <c r="C1924" s="27" t="s">
        <v>3106</v>
      </c>
      <c r="D1924" s="27" t="s">
        <v>3105</v>
      </c>
      <c r="E1924" s="27" t="s">
        <v>6117</v>
      </c>
      <c r="F1924" s="27" t="s">
        <v>2798</v>
      </c>
      <c r="G1924" s="27" t="s">
        <v>2803</v>
      </c>
      <c r="H1924" s="28">
        <v>41548</v>
      </c>
      <c r="I1924" s="29">
        <v>2.3590379999999982</v>
      </c>
      <c r="J1924" s="28" t="s">
        <v>3241</v>
      </c>
    </row>
    <row r="1925" spans="1:10" x14ac:dyDescent="0.3">
      <c r="A1925" s="26">
        <v>2013</v>
      </c>
      <c r="B1925" s="27" t="s">
        <v>3123</v>
      </c>
      <c r="C1925" s="27" t="s">
        <v>3124</v>
      </c>
      <c r="D1925" s="27" t="s">
        <v>3166</v>
      </c>
      <c r="E1925" s="27" t="s">
        <v>3025</v>
      </c>
      <c r="F1925" s="27" t="s">
        <v>2825</v>
      </c>
      <c r="G1925" s="27" t="s">
        <v>2850</v>
      </c>
      <c r="H1925" s="28">
        <v>41548</v>
      </c>
      <c r="I1925" s="29">
        <v>0</v>
      </c>
      <c r="J1925" s="28" t="s">
        <v>3241</v>
      </c>
    </row>
    <row r="1926" spans="1:10" x14ac:dyDescent="0.3">
      <c r="A1926" s="26">
        <v>2013</v>
      </c>
      <c r="B1926" s="27" t="s">
        <v>3123</v>
      </c>
      <c r="C1926" s="27" t="s">
        <v>3124</v>
      </c>
      <c r="D1926" s="27" t="s">
        <v>3125</v>
      </c>
      <c r="E1926" s="27" t="s">
        <v>3025</v>
      </c>
      <c r="F1926" s="27" t="s">
        <v>2825</v>
      </c>
      <c r="G1926" s="27" t="s">
        <v>2850</v>
      </c>
      <c r="H1926" s="28">
        <v>41548</v>
      </c>
      <c r="I1926" s="29">
        <v>0</v>
      </c>
      <c r="J1926" s="28" t="s">
        <v>3241</v>
      </c>
    </row>
    <row r="1927" spans="1:10" x14ac:dyDescent="0.3">
      <c r="A1927" s="26">
        <v>2013</v>
      </c>
      <c r="B1927" s="27" t="s">
        <v>3123</v>
      </c>
      <c r="C1927" s="27" t="s">
        <v>3124</v>
      </c>
      <c r="D1927" s="27" t="s">
        <v>3170</v>
      </c>
      <c r="E1927" s="27" t="s">
        <v>3025</v>
      </c>
      <c r="F1927" s="27" t="s">
        <v>2825</v>
      </c>
      <c r="G1927" s="27" t="s">
        <v>2850</v>
      </c>
      <c r="H1927" s="28">
        <v>41548</v>
      </c>
      <c r="I1927" s="29">
        <v>0</v>
      </c>
      <c r="J1927" s="28" t="s">
        <v>3241</v>
      </c>
    </row>
    <row r="1928" spans="1:10" x14ac:dyDescent="0.3">
      <c r="A1928" s="26">
        <v>2013</v>
      </c>
      <c r="B1928" s="27" t="s">
        <v>3107</v>
      </c>
      <c r="C1928" s="27" t="s">
        <v>3108</v>
      </c>
      <c r="D1928" s="27" t="s">
        <v>3108</v>
      </c>
      <c r="E1928" s="27" t="s">
        <v>6117</v>
      </c>
      <c r="F1928" s="27" t="s">
        <v>3026</v>
      </c>
      <c r="G1928" s="27" t="s">
        <v>2936</v>
      </c>
      <c r="H1928" s="28">
        <v>41548</v>
      </c>
      <c r="I1928" s="29">
        <v>5.6860000000000001E-3</v>
      </c>
      <c r="J1928" s="28" t="s">
        <v>3241</v>
      </c>
    </row>
    <row r="1929" spans="1:10" x14ac:dyDescent="0.3">
      <c r="A1929" s="26">
        <v>2013</v>
      </c>
      <c r="B1929" s="27" t="s">
        <v>3140</v>
      </c>
      <c r="C1929" s="27" t="s">
        <v>3141</v>
      </c>
      <c r="D1929" s="27" t="s">
        <v>3140</v>
      </c>
      <c r="E1929" s="27" t="s">
        <v>6117</v>
      </c>
      <c r="F1929" s="27" t="s">
        <v>3142</v>
      </c>
      <c r="G1929" s="27" t="s">
        <v>2850</v>
      </c>
      <c r="H1929" s="28">
        <v>41548</v>
      </c>
      <c r="I1929" s="29">
        <v>2.5897999999999973E-2</v>
      </c>
      <c r="J1929" s="28" t="s">
        <v>3241</v>
      </c>
    </row>
    <row r="1930" spans="1:10" x14ac:dyDescent="0.3">
      <c r="A1930" s="26">
        <v>2013</v>
      </c>
      <c r="B1930" s="27" t="s">
        <v>3109</v>
      </c>
      <c r="C1930" s="27" t="s">
        <v>3110</v>
      </c>
      <c r="D1930" s="27" t="s">
        <v>3109</v>
      </c>
      <c r="E1930" s="27" t="s">
        <v>3111</v>
      </c>
      <c r="F1930" s="27" t="s">
        <v>2825</v>
      </c>
      <c r="G1930" s="27" t="s">
        <v>2850</v>
      </c>
      <c r="H1930" s="28">
        <v>41548</v>
      </c>
      <c r="I1930" s="29">
        <v>0.21425600000000003</v>
      </c>
      <c r="J1930" s="28" t="s">
        <v>3241</v>
      </c>
    </row>
    <row r="1931" spans="1:10" x14ac:dyDescent="0.3">
      <c r="A1931" s="26">
        <v>2013</v>
      </c>
      <c r="B1931" s="27" t="s">
        <v>3158</v>
      </c>
      <c r="C1931" s="27" t="s">
        <v>3159</v>
      </c>
      <c r="D1931" s="27" t="s">
        <v>3160</v>
      </c>
      <c r="E1931" s="27" t="s">
        <v>3161</v>
      </c>
      <c r="F1931" s="27" t="s">
        <v>3087</v>
      </c>
      <c r="G1931" s="27" t="s">
        <v>2788</v>
      </c>
      <c r="H1931" s="28">
        <v>41548</v>
      </c>
      <c r="I1931" s="29">
        <v>2.8393029999999992</v>
      </c>
      <c r="J1931" s="28" t="s">
        <v>3241</v>
      </c>
    </row>
    <row r="1932" spans="1:10" x14ac:dyDescent="0.3">
      <c r="A1932" s="26">
        <v>2013</v>
      </c>
      <c r="B1932" s="27" t="s">
        <v>3112</v>
      </c>
      <c r="C1932" s="27" t="s">
        <v>3113</v>
      </c>
      <c r="D1932" s="27" t="s">
        <v>3112</v>
      </c>
      <c r="E1932" s="27" t="s">
        <v>6117</v>
      </c>
      <c r="F1932" s="27" t="s">
        <v>2825</v>
      </c>
      <c r="G1932" s="27" t="s">
        <v>2826</v>
      </c>
      <c r="H1932" s="28">
        <v>41548</v>
      </c>
      <c r="I1932" s="29">
        <v>2.2265689999999996</v>
      </c>
      <c r="J1932" s="28" t="s">
        <v>3241</v>
      </c>
    </row>
    <row r="1933" spans="1:10" x14ac:dyDescent="0.3">
      <c r="A1933" s="26">
        <v>2013</v>
      </c>
      <c r="B1933" s="27" t="s">
        <v>3167</v>
      </c>
      <c r="C1933" s="27" t="s">
        <v>3168</v>
      </c>
      <c r="D1933" s="27" t="s">
        <v>3169</v>
      </c>
      <c r="E1933" s="27" t="s">
        <v>3161</v>
      </c>
      <c r="F1933" s="27" t="s">
        <v>3087</v>
      </c>
      <c r="G1933" s="27" t="s">
        <v>2788</v>
      </c>
      <c r="H1933" s="28">
        <v>41548</v>
      </c>
      <c r="I1933" s="29">
        <v>6.3927370000000012</v>
      </c>
      <c r="J1933" s="28" t="s">
        <v>3241</v>
      </c>
    </row>
    <row r="1934" spans="1:10" x14ac:dyDescent="0.3">
      <c r="A1934" s="26">
        <v>2013</v>
      </c>
      <c r="B1934" s="27" t="s">
        <v>3114</v>
      </c>
      <c r="C1934" s="27" t="s">
        <v>3115</v>
      </c>
      <c r="D1934" s="27" t="s">
        <v>3116</v>
      </c>
      <c r="E1934" s="27" t="s">
        <v>3025</v>
      </c>
      <c r="F1934" s="27" t="s">
        <v>3026</v>
      </c>
      <c r="G1934" s="27" t="s">
        <v>2788</v>
      </c>
      <c r="H1934" s="28">
        <v>41548</v>
      </c>
      <c r="I1934" s="29">
        <v>0</v>
      </c>
      <c r="J1934" s="28" t="s">
        <v>3241</v>
      </c>
    </row>
    <row r="1935" spans="1:10" x14ac:dyDescent="0.3">
      <c r="A1935" s="26">
        <v>2013</v>
      </c>
      <c r="B1935" s="27" t="s">
        <v>3117</v>
      </c>
      <c r="C1935" s="27" t="s">
        <v>3118</v>
      </c>
      <c r="D1935" s="27" t="s">
        <v>3117</v>
      </c>
      <c r="E1935" s="27" t="s">
        <v>6117</v>
      </c>
      <c r="F1935" s="27" t="s">
        <v>2815</v>
      </c>
      <c r="G1935" s="27" t="s">
        <v>2816</v>
      </c>
      <c r="H1935" s="28">
        <v>41548</v>
      </c>
      <c r="I1935" s="29">
        <v>4.1629659999999999</v>
      </c>
      <c r="J1935" s="28" t="s">
        <v>3241</v>
      </c>
    </row>
    <row r="1936" spans="1:10" x14ac:dyDescent="0.3">
      <c r="A1936" s="26">
        <v>2013</v>
      </c>
      <c r="B1936" s="27" t="s">
        <v>3129</v>
      </c>
      <c r="C1936" s="27" t="s">
        <v>3130</v>
      </c>
      <c r="D1936" s="27" t="s">
        <v>3131</v>
      </c>
      <c r="E1936" s="27" t="s">
        <v>3063</v>
      </c>
      <c r="F1936" s="27" t="s">
        <v>3034</v>
      </c>
      <c r="G1936" s="27" t="s">
        <v>2840</v>
      </c>
      <c r="H1936" s="28">
        <v>41548</v>
      </c>
      <c r="I1936" s="29">
        <v>7.3491060000000008</v>
      </c>
      <c r="J1936" s="28" t="s">
        <v>3241</v>
      </c>
    </row>
    <row r="1937" spans="1:10" x14ac:dyDescent="0.3">
      <c r="A1937" s="26">
        <v>2013</v>
      </c>
      <c r="B1937" s="27" t="s">
        <v>3126</v>
      </c>
      <c r="C1937" s="27" t="s">
        <v>3127</v>
      </c>
      <c r="D1937" s="27" t="s">
        <v>3128</v>
      </c>
      <c r="E1937" s="27" t="s">
        <v>3025</v>
      </c>
      <c r="F1937" s="27" t="s">
        <v>3026</v>
      </c>
      <c r="G1937" s="27" t="s">
        <v>2936</v>
      </c>
      <c r="H1937" s="28">
        <v>41548</v>
      </c>
      <c r="I1937" s="29">
        <v>0</v>
      </c>
      <c r="J1937" s="28" t="s">
        <v>3241</v>
      </c>
    </row>
    <row r="1938" spans="1:10" x14ac:dyDescent="0.3">
      <c r="A1938" s="26">
        <v>2013</v>
      </c>
      <c r="B1938" s="27" t="s">
        <v>3178</v>
      </c>
      <c r="C1938" s="27" t="s">
        <v>3179</v>
      </c>
      <c r="D1938" s="27" t="s">
        <v>3178</v>
      </c>
      <c r="E1938" s="27" t="s">
        <v>3033</v>
      </c>
      <c r="F1938" s="27" t="s">
        <v>2807</v>
      </c>
      <c r="G1938" s="27" t="s">
        <v>2812</v>
      </c>
      <c r="H1938" s="28">
        <v>41548</v>
      </c>
      <c r="I1938" s="29">
        <v>0.30863600000000008</v>
      </c>
      <c r="J1938" s="28" t="s">
        <v>3241</v>
      </c>
    </row>
    <row r="1939" spans="1:10" x14ac:dyDescent="0.3">
      <c r="A1939" s="26">
        <v>2013</v>
      </c>
      <c r="B1939" s="27" t="s">
        <v>3119</v>
      </c>
      <c r="C1939" s="27" t="s">
        <v>3120</v>
      </c>
      <c r="D1939" s="27" t="s">
        <v>3119</v>
      </c>
      <c r="E1939" s="27" t="s">
        <v>6117</v>
      </c>
      <c r="F1939" s="27" t="s">
        <v>3034</v>
      </c>
      <c r="G1939" s="27" t="s">
        <v>2840</v>
      </c>
      <c r="H1939" s="28">
        <v>41548</v>
      </c>
      <c r="I1939" s="29">
        <v>5.0525509999999985</v>
      </c>
      <c r="J1939" s="28" t="s">
        <v>3241</v>
      </c>
    </row>
    <row r="1940" spans="1:10" x14ac:dyDescent="0.3">
      <c r="A1940" s="26">
        <v>2013</v>
      </c>
      <c r="B1940" s="27" t="s">
        <v>3121</v>
      </c>
      <c r="C1940" s="27" t="s">
        <v>3122</v>
      </c>
      <c r="D1940" s="27" t="s">
        <v>3121</v>
      </c>
      <c r="E1940" s="27" t="s">
        <v>6117</v>
      </c>
      <c r="F1940" s="27" t="s">
        <v>2825</v>
      </c>
      <c r="G1940" s="27" t="s">
        <v>2850</v>
      </c>
      <c r="H1940" s="28">
        <v>41548</v>
      </c>
      <c r="I1940" s="29">
        <v>22.687088000000003</v>
      </c>
      <c r="J1940" s="28" t="s">
        <v>3241</v>
      </c>
    </row>
    <row r="1941" spans="1:10" x14ac:dyDescent="0.3">
      <c r="A1941" s="26">
        <v>2013</v>
      </c>
      <c r="B1941" s="27" t="s">
        <v>3022</v>
      </c>
      <c r="C1941" s="27" t="s">
        <v>3023</v>
      </c>
      <c r="D1941" s="27" t="s">
        <v>3024</v>
      </c>
      <c r="E1941" s="27" t="s">
        <v>3025</v>
      </c>
      <c r="F1941" s="27" t="s">
        <v>3026</v>
      </c>
      <c r="G1941" s="27" t="s">
        <v>2788</v>
      </c>
      <c r="H1941" s="28">
        <v>41579</v>
      </c>
      <c r="I1941" s="29">
        <v>0</v>
      </c>
      <c r="J1941" s="28" t="s">
        <v>3241</v>
      </c>
    </row>
    <row r="1942" spans="1:10" x14ac:dyDescent="0.3">
      <c r="A1942" s="26">
        <v>2013</v>
      </c>
      <c r="B1942" s="27" t="s">
        <v>3022</v>
      </c>
      <c r="C1942" s="27" t="s">
        <v>3023</v>
      </c>
      <c r="D1942" s="27" t="s">
        <v>3027</v>
      </c>
      <c r="E1942" s="27" t="s">
        <v>3025</v>
      </c>
      <c r="F1942" s="27" t="s">
        <v>3026</v>
      </c>
      <c r="G1942" s="27" t="s">
        <v>2788</v>
      </c>
      <c r="H1942" s="28">
        <v>41579</v>
      </c>
      <c r="I1942" s="29">
        <v>0</v>
      </c>
      <c r="J1942" s="28" t="s">
        <v>3241</v>
      </c>
    </row>
    <row r="1943" spans="1:10" x14ac:dyDescent="0.3">
      <c r="A1943" s="26">
        <v>2013</v>
      </c>
      <c r="B1943" s="27" t="s">
        <v>3028</v>
      </c>
      <c r="C1943" s="27" t="s">
        <v>3029</v>
      </c>
      <c r="D1943" s="27" t="s">
        <v>3028</v>
      </c>
      <c r="E1943" s="27" t="s">
        <v>6117</v>
      </c>
      <c r="F1943" s="27" t="s">
        <v>3030</v>
      </c>
      <c r="G1943" s="27" t="s">
        <v>2812</v>
      </c>
      <c r="H1943" s="28">
        <v>41579</v>
      </c>
      <c r="I1943" s="29">
        <v>12.942341000000001</v>
      </c>
      <c r="J1943" s="28" t="s">
        <v>3241</v>
      </c>
    </row>
    <row r="1944" spans="1:10" x14ac:dyDescent="0.3">
      <c r="A1944" s="26">
        <v>2013</v>
      </c>
      <c r="B1944" s="27" t="s">
        <v>3031</v>
      </c>
      <c r="C1944" s="27" t="s">
        <v>3032</v>
      </c>
      <c r="D1944" s="27" t="s">
        <v>3031</v>
      </c>
      <c r="E1944" s="27" t="s">
        <v>3033</v>
      </c>
      <c r="F1944" s="27" t="s">
        <v>3034</v>
      </c>
      <c r="G1944" s="27" t="s">
        <v>2821</v>
      </c>
      <c r="H1944" s="28">
        <v>41579</v>
      </c>
      <c r="I1944" s="29">
        <v>7.4065400000000015</v>
      </c>
      <c r="J1944" s="28" t="s">
        <v>3241</v>
      </c>
    </row>
    <row r="1945" spans="1:10" x14ac:dyDescent="0.3">
      <c r="A1945" s="26">
        <v>2013</v>
      </c>
      <c r="B1945" s="27" t="s">
        <v>3035</v>
      </c>
      <c r="C1945" s="27" t="s">
        <v>3036</v>
      </c>
      <c r="D1945" s="27" t="s">
        <v>3035</v>
      </c>
      <c r="E1945" s="27" t="s">
        <v>6117</v>
      </c>
      <c r="F1945" s="27" t="s">
        <v>2825</v>
      </c>
      <c r="G1945" s="27" t="s">
        <v>2826</v>
      </c>
      <c r="H1945" s="28">
        <v>41579</v>
      </c>
      <c r="I1945" s="29">
        <v>0</v>
      </c>
      <c r="J1945" s="28" t="s">
        <v>3241</v>
      </c>
    </row>
    <row r="1946" spans="1:10" x14ac:dyDescent="0.3">
      <c r="A1946" s="26">
        <v>2013</v>
      </c>
      <c r="B1946" s="27" t="s">
        <v>3037</v>
      </c>
      <c r="C1946" s="27" t="s">
        <v>3038</v>
      </c>
      <c r="D1946" s="27" t="s">
        <v>3037</v>
      </c>
      <c r="E1946" s="27" t="s">
        <v>6117</v>
      </c>
      <c r="F1946" s="27" t="s">
        <v>3034</v>
      </c>
      <c r="G1946" s="27" t="s">
        <v>2999</v>
      </c>
      <c r="H1946" s="28">
        <v>41579</v>
      </c>
      <c r="I1946" s="29">
        <v>3.3255560000000002</v>
      </c>
      <c r="J1946" s="28" t="s">
        <v>3241</v>
      </c>
    </row>
    <row r="1947" spans="1:10" x14ac:dyDescent="0.3">
      <c r="A1947" s="26">
        <v>2013</v>
      </c>
      <c r="B1947" s="27" t="s">
        <v>3039</v>
      </c>
      <c r="C1947" s="27" t="s">
        <v>3040</v>
      </c>
      <c r="D1947" s="27" t="s">
        <v>3039</v>
      </c>
      <c r="E1947" s="27" t="s">
        <v>6117</v>
      </c>
      <c r="F1947" s="27" t="s">
        <v>2815</v>
      </c>
      <c r="G1947" s="27" t="s">
        <v>2816</v>
      </c>
      <c r="H1947" s="28">
        <v>41579</v>
      </c>
      <c r="I1947" s="29">
        <v>4.3571000000000006E-2</v>
      </c>
      <c r="J1947" s="28" t="s">
        <v>3241</v>
      </c>
    </row>
    <row r="1948" spans="1:10" x14ac:dyDescent="0.3">
      <c r="A1948" s="26">
        <v>2013</v>
      </c>
      <c r="B1948" s="27" t="s">
        <v>3041</v>
      </c>
      <c r="C1948" s="27" t="s">
        <v>3042</v>
      </c>
      <c r="D1948" s="27" t="s">
        <v>3041</v>
      </c>
      <c r="E1948" s="27" t="s">
        <v>6117</v>
      </c>
      <c r="F1948" s="27" t="s">
        <v>2825</v>
      </c>
      <c r="G1948" s="27" t="s">
        <v>2826</v>
      </c>
      <c r="H1948" s="28">
        <v>41579</v>
      </c>
      <c r="I1948" s="29">
        <v>5.627683000000002</v>
      </c>
      <c r="J1948" s="28" t="s">
        <v>3241</v>
      </c>
    </row>
    <row r="1949" spans="1:10" x14ac:dyDescent="0.3">
      <c r="A1949" s="26">
        <v>2013</v>
      </c>
      <c r="B1949" s="27" t="s">
        <v>3043</v>
      </c>
      <c r="C1949" s="27" t="s">
        <v>3044</v>
      </c>
      <c r="D1949" s="27" t="s">
        <v>3043</v>
      </c>
      <c r="E1949" s="27" t="s">
        <v>6117</v>
      </c>
      <c r="F1949" s="27" t="s">
        <v>2815</v>
      </c>
      <c r="G1949" s="27" t="s">
        <v>2816</v>
      </c>
      <c r="H1949" s="28">
        <v>41579</v>
      </c>
      <c r="I1949" s="29">
        <v>1.9393309999999999</v>
      </c>
      <c r="J1949" s="28" t="s">
        <v>3241</v>
      </c>
    </row>
    <row r="1950" spans="1:10" x14ac:dyDescent="0.3">
      <c r="A1950" s="26">
        <v>2013</v>
      </c>
      <c r="B1950" s="27" t="s">
        <v>3045</v>
      </c>
      <c r="C1950" s="27" t="s">
        <v>3046</v>
      </c>
      <c r="D1950" s="27" t="s">
        <v>3045</v>
      </c>
      <c r="E1950" s="27" t="s">
        <v>6117</v>
      </c>
      <c r="F1950" s="27" t="s">
        <v>2815</v>
      </c>
      <c r="G1950" s="27" t="s">
        <v>2816</v>
      </c>
      <c r="H1950" s="28">
        <v>41579</v>
      </c>
      <c r="I1950" s="29">
        <v>3.2527000000000014E-2</v>
      </c>
      <c r="J1950" s="28" t="s">
        <v>3241</v>
      </c>
    </row>
    <row r="1951" spans="1:10" x14ac:dyDescent="0.3">
      <c r="A1951" s="26">
        <v>2013</v>
      </c>
      <c r="B1951" s="27" t="s">
        <v>3143</v>
      </c>
      <c r="C1951" s="27" t="s">
        <v>3144</v>
      </c>
      <c r="D1951" s="27" t="s">
        <v>3143</v>
      </c>
      <c r="E1951" s="27" t="s">
        <v>6117</v>
      </c>
      <c r="F1951" s="27" t="s">
        <v>3145</v>
      </c>
      <c r="G1951" s="27" t="s">
        <v>2803</v>
      </c>
      <c r="H1951" s="28">
        <v>41579</v>
      </c>
      <c r="I1951" s="29">
        <v>2.0297340000000004</v>
      </c>
      <c r="J1951" s="28" t="s">
        <v>3241</v>
      </c>
    </row>
    <row r="1952" spans="1:10" x14ac:dyDescent="0.3">
      <c r="A1952" s="26">
        <v>2013</v>
      </c>
      <c r="B1952" s="27" t="s">
        <v>3171</v>
      </c>
      <c r="C1952" s="27" t="s">
        <v>3172</v>
      </c>
      <c r="D1952" s="27" t="s">
        <v>3173</v>
      </c>
      <c r="E1952" s="27" t="s">
        <v>3111</v>
      </c>
      <c r="F1952" s="27" t="s">
        <v>2825</v>
      </c>
      <c r="G1952" s="27" t="s">
        <v>2850</v>
      </c>
      <c r="H1952" s="28">
        <v>41579</v>
      </c>
      <c r="I1952" s="29">
        <v>0.34911600000000009</v>
      </c>
      <c r="J1952" s="28" t="s">
        <v>3241</v>
      </c>
    </row>
    <row r="1953" spans="1:10" x14ac:dyDescent="0.3">
      <c r="A1953" s="26">
        <v>2013</v>
      </c>
      <c r="B1953" s="27" t="s">
        <v>3146</v>
      </c>
      <c r="C1953" s="27" t="s">
        <v>3147</v>
      </c>
      <c r="D1953" s="27" t="s">
        <v>3146</v>
      </c>
      <c r="E1953" s="27" t="s">
        <v>6117</v>
      </c>
      <c r="F1953" s="27" t="s">
        <v>3145</v>
      </c>
      <c r="G1953" s="27" t="s">
        <v>2803</v>
      </c>
      <c r="H1953" s="28">
        <v>41579</v>
      </c>
      <c r="I1953" s="29">
        <v>3.5152269999999999</v>
      </c>
      <c r="J1953" s="28" t="s">
        <v>3241</v>
      </c>
    </row>
    <row r="1954" spans="1:10" x14ac:dyDescent="0.3">
      <c r="A1954" s="26">
        <v>2013</v>
      </c>
      <c r="B1954" s="27" t="s">
        <v>3047</v>
      </c>
      <c r="C1954" s="27" t="s">
        <v>3048</v>
      </c>
      <c r="D1954" s="27" t="s">
        <v>3047</v>
      </c>
      <c r="E1954" s="27" t="s">
        <v>6117</v>
      </c>
      <c r="F1954" s="27" t="s">
        <v>2825</v>
      </c>
      <c r="G1954" s="27" t="s">
        <v>2826</v>
      </c>
      <c r="H1954" s="28">
        <v>41579</v>
      </c>
      <c r="I1954" s="29">
        <v>2.511806</v>
      </c>
      <c r="J1954" s="28" t="s">
        <v>3241</v>
      </c>
    </row>
    <row r="1955" spans="1:10" x14ac:dyDescent="0.3">
      <c r="A1955" s="26">
        <v>2013</v>
      </c>
      <c r="B1955" s="27" t="s">
        <v>3049</v>
      </c>
      <c r="C1955" s="27" t="s">
        <v>3050</v>
      </c>
      <c r="D1955" s="27" t="s">
        <v>3049</v>
      </c>
      <c r="E1955" s="27" t="s">
        <v>6117</v>
      </c>
      <c r="F1955" s="27" t="s">
        <v>2825</v>
      </c>
      <c r="G1955" s="27" t="s">
        <v>2850</v>
      </c>
      <c r="H1955" s="28">
        <v>41579</v>
      </c>
      <c r="I1955" s="29">
        <v>2.6140519999999996</v>
      </c>
      <c r="J1955" s="28" t="s">
        <v>3241</v>
      </c>
    </row>
    <row r="1956" spans="1:10" x14ac:dyDescent="0.3">
      <c r="A1956" s="26">
        <v>2013</v>
      </c>
      <c r="B1956" s="27" t="s">
        <v>3051</v>
      </c>
      <c r="C1956" s="27" t="s">
        <v>3051</v>
      </c>
      <c r="D1956" s="27" t="s">
        <v>3051</v>
      </c>
      <c r="E1956" s="27" t="s">
        <v>6118</v>
      </c>
      <c r="F1956" s="27" t="s">
        <v>3051</v>
      </c>
      <c r="G1956" s="27" t="s">
        <v>3051</v>
      </c>
      <c r="H1956" s="28">
        <v>41579</v>
      </c>
      <c r="I1956" s="29">
        <v>10011.006069999999</v>
      </c>
      <c r="J1956" s="28" t="s">
        <v>3241</v>
      </c>
    </row>
    <row r="1957" spans="1:10" x14ac:dyDescent="0.3">
      <c r="A1957" s="26">
        <v>2013</v>
      </c>
      <c r="B1957" s="27" t="s">
        <v>3052</v>
      </c>
      <c r="C1957" s="27" t="s">
        <v>3053</v>
      </c>
      <c r="D1957" s="27" t="s">
        <v>3052</v>
      </c>
      <c r="E1957" s="27" t="s">
        <v>3033</v>
      </c>
      <c r="F1957" s="27" t="s">
        <v>2807</v>
      </c>
      <c r="G1957" s="27" t="s">
        <v>2812</v>
      </c>
      <c r="H1957" s="28">
        <v>41579</v>
      </c>
      <c r="I1957" s="29">
        <v>2.1689820000000006</v>
      </c>
      <c r="J1957" s="28" t="s">
        <v>3241</v>
      </c>
    </row>
    <row r="1958" spans="1:10" x14ac:dyDescent="0.3">
      <c r="A1958" s="26">
        <v>2013</v>
      </c>
      <c r="B1958" s="27" t="s">
        <v>3162</v>
      </c>
      <c r="C1958" s="27" t="s">
        <v>3163</v>
      </c>
      <c r="D1958" s="27" t="s">
        <v>3164</v>
      </c>
      <c r="E1958" s="27" t="s">
        <v>3025</v>
      </c>
      <c r="F1958" s="27" t="s">
        <v>3087</v>
      </c>
      <c r="G1958" s="27" t="s">
        <v>2788</v>
      </c>
      <c r="H1958" s="28">
        <v>41579</v>
      </c>
      <c r="I1958" s="29">
        <v>0</v>
      </c>
      <c r="J1958" s="28" t="s">
        <v>3241</v>
      </c>
    </row>
    <row r="1959" spans="1:10" x14ac:dyDescent="0.3">
      <c r="A1959" s="26">
        <v>2013</v>
      </c>
      <c r="B1959" s="27" t="s">
        <v>3162</v>
      </c>
      <c r="C1959" s="27" t="s">
        <v>3163</v>
      </c>
      <c r="D1959" s="27" t="s">
        <v>3165</v>
      </c>
      <c r="E1959" s="27" t="s">
        <v>3025</v>
      </c>
      <c r="F1959" s="27" t="s">
        <v>3087</v>
      </c>
      <c r="G1959" s="27" t="s">
        <v>2788</v>
      </c>
      <c r="H1959" s="28">
        <v>41579</v>
      </c>
      <c r="I1959" s="29">
        <v>0</v>
      </c>
      <c r="J1959" s="28" t="s">
        <v>3241</v>
      </c>
    </row>
    <row r="1960" spans="1:10" x14ac:dyDescent="0.3">
      <c r="A1960" s="26">
        <v>2013</v>
      </c>
      <c r="B1960" s="27" t="s">
        <v>3054</v>
      </c>
      <c r="C1960" s="27" t="s">
        <v>3055</v>
      </c>
      <c r="D1960" s="27" t="s">
        <v>3054</v>
      </c>
      <c r="E1960" s="27" t="s">
        <v>6117</v>
      </c>
      <c r="F1960" s="27" t="s">
        <v>3034</v>
      </c>
      <c r="G1960" s="27" t="s">
        <v>2999</v>
      </c>
      <c r="H1960" s="28">
        <v>41579</v>
      </c>
      <c r="I1960" s="29">
        <v>4.6643500000000007</v>
      </c>
      <c r="J1960" s="28" t="s">
        <v>3241</v>
      </c>
    </row>
    <row r="1961" spans="1:10" x14ac:dyDescent="0.3">
      <c r="A1961" s="26">
        <v>2013</v>
      </c>
      <c r="B1961" s="27" t="s">
        <v>3056</v>
      </c>
      <c r="C1961" s="27" t="s">
        <v>3057</v>
      </c>
      <c r="D1961" s="27" t="s">
        <v>3056</v>
      </c>
      <c r="E1961" s="27" t="s">
        <v>6117</v>
      </c>
      <c r="F1961" s="27" t="s">
        <v>2825</v>
      </c>
      <c r="G1961" s="27" t="s">
        <v>2826</v>
      </c>
      <c r="H1961" s="28">
        <v>41579</v>
      </c>
      <c r="I1961" s="29">
        <v>3.5970490000000002</v>
      </c>
      <c r="J1961" s="28" t="s">
        <v>3241</v>
      </c>
    </row>
    <row r="1962" spans="1:10" x14ac:dyDescent="0.3">
      <c r="A1962" s="26">
        <v>2013</v>
      </c>
      <c r="B1962" s="27" t="s">
        <v>3058</v>
      </c>
      <c r="C1962" s="27" t="s">
        <v>3059</v>
      </c>
      <c r="D1962" s="27" t="s">
        <v>3058</v>
      </c>
      <c r="E1962" s="27" t="s">
        <v>6117</v>
      </c>
      <c r="F1962" s="27" t="s">
        <v>2815</v>
      </c>
      <c r="G1962" s="27" t="s">
        <v>2816</v>
      </c>
      <c r="H1962" s="28">
        <v>41579</v>
      </c>
      <c r="I1962" s="29">
        <v>1.7769970000000004</v>
      </c>
      <c r="J1962" s="28" t="s">
        <v>3241</v>
      </c>
    </row>
    <row r="1963" spans="1:10" x14ac:dyDescent="0.3">
      <c r="A1963" s="26">
        <v>2013</v>
      </c>
      <c r="B1963" s="27" t="s">
        <v>3152</v>
      </c>
      <c r="C1963" s="27" t="s">
        <v>3153</v>
      </c>
      <c r="D1963" s="27" t="s">
        <v>3152</v>
      </c>
      <c r="E1963" s="27" t="s">
        <v>3111</v>
      </c>
      <c r="F1963" s="27" t="s">
        <v>2825</v>
      </c>
      <c r="G1963" s="27" t="s">
        <v>2850</v>
      </c>
      <c r="H1963" s="28">
        <v>41579</v>
      </c>
      <c r="I1963" s="29">
        <v>0.36563900000000005</v>
      </c>
      <c r="J1963" s="28" t="s">
        <v>3241</v>
      </c>
    </row>
    <row r="1964" spans="1:10" x14ac:dyDescent="0.3">
      <c r="A1964" s="26">
        <v>2013</v>
      </c>
      <c r="B1964" s="27" t="s">
        <v>3154</v>
      </c>
      <c r="C1964" s="27" t="s">
        <v>3155</v>
      </c>
      <c r="D1964" s="27" t="s">
        <v>3154</v>
      </c>
      <c r="E1964" s="27" t="s">
        <v>3111</v>
      </c>
      <c r="F1964" s="27" t="s">
        <v>2825</v>
      </c>
      <c r="G1964" s="27" t="s">
        <v>2850</v>
      </c>
      <c r="H1964" s="28">
        <v>41579</v>
      </c>
      <c r="I1964" s="29">
        <v>0.55007199999999989</v>
      </c>
      <c r="J1964" s="28" t="s">
        <v>3241</v>
      </c>
    </row>
    <row r="1965" spans="1:10" x14ac:dyDescent="0.3">
      <c r="A1965" s="26">
        <v>2013</v>
      </c>
      <c r="B1965" s="27" t="s">
        <v>3156</v>
      </c>
      <c r="C1965" s="27" t="s">
        <v>3157</v>
      </c>
      <c r="D1965" s="27" t="s">
        <v>3156</v>
      </c>
      <c r="E1965" s="27" t="s">
        <v>3111</v>
      </c>
      <c r="F1965" s="27" t="s">
        <v>2825</v>
      </c>
      <c r="G1965" s="27" t="s">
        <v>2850</v>
      </c>
      <c r="H1965" s="28">
        <v>41579</v>
      </c>
      <c r="I1965" s="29">
        <v>0</v>
      </c>
      <c r="J1965" s="28" t="s">
        <v>3241</v>
      </c>
    </row>
    <row r="1966" spans="1:10" x14ac:dyDescent="0.3">
      <c r="A1966" s="26">
        <v>2013</v>
      </c>
      <c r="B1966" s="27" t="s">
        <v>3060</v>
      </c>
      <c r="C1966" s="27" t="s">
        <v>3061</v>
      </c>
      <c r="D1966" s="27" t="s">
        <v>3062</v>
      </c>
      <c r="E1966" s="27" t="s">
        <v>3063</v>
      </c>
      <c r="F1966" s="27" t="s">
        <v>3034</v>
      </c>
      <c r="G1966" s="27" t="s">
        <v>2999</v>
      </c>
      <c r="H1966" s="28">
        <v>41579</v>
      </c>
      <c r="I1966" s="29">
        <v>0</v>
      </c>
      <c r="J1966" s="28" t="s">
        <v>3241</v>
      </c>
    </row>
    <row r="1967" spans="1:10" x14ac:dyDescent="0.3">
      <c r="A1967" s="26">
        <v>2013</v>
      </c>
      <c r="B1967" s="27" t="s">
        <v>3064</v>
      </c>
      <c r="C1967" s="27" t="s">
        <v>3065</v>
      </c>
      <c r="D1967" s="27" t="s">
        <v>3066</v>
      </c>
      <c r="E1967" s="27" t="s">
        <v>3025</v>
      </c>
      <c r="F1967" s="27" t="s">
        <v>2825</v>
      </c>
      <c r="G1967" s="27" t="s">
        <v>2826</v>
      </c>
      <c r="H1967" s="28">
        <v>41579</v>
      </c>
      <c r="I1967" s="29">
        <v>0</v>
      </c>
      <c r="J1967" s="28" t="s">
        <v>3241</v>
      </c>
    </row>
    <row r="1968" spans="1:10" x14ac:dyDescent="0.3">
      <c r="A1968" s="26">
        <v>2013</v>
      </c>
      <c r="B1968" s="27" t="s">
        <v>3064</v>
      </c>
      <c r="C1968" s="27" t="s">
        <v>3065</v>
      </c>
      <c r="D1968" s="27" t="s">
        <v>3067</v>
      </c>
      <c r="E1968" s="27" t="s">
        <v>3025</v>
      </c>
      <c r="F1968" s="27" t="s">
        <v>2825</v>
      </c>
      <c r="G1968" s="27" t="s">
        <v>2826</v>
      </c>
      <c r="H1968" s="28">
        <v>41579</v>
      </c>
      <c r="I1968" s="29">
        <v>0</v>
      </c>
      <c r="J1968" s="28" t="s">
        <v>3241</v>
      </c>
    </row>
    <row r="1969" spans="1:10" x14ac:dyDescent="0.3">
      <c r="A1969" s="26">
        <v>2013</v>
      </c>
      <c r="B1969" s="27" t="s">
        <v>3174</v>
      </c>
      <c r="C1969" s="27" t="s">
        <v>3175</v>
      </c>
      <c r="D1969" s="27" t="s">
        <v>3174</v>
      </c>
      <c r="E1969" s="27" t="s">
        <v>6117</v>
      </c>
      <c r="F1969" s="27" t="s">
        <v>2825</v>
      </c>
      <c r="G1969" s="27" t="s">
        <v>2826</v>
      </c>
      <c r="H1969" s="28">
        <v>41579</v>
      </c>
      <c r="I1969" s="29">
        <v>0.65088599999999996</v>
      </c>
      <c r="J1969" s="28" t="s">
        <v>3241</v>
      </c>
    </row>
    <row r="1970" spans="1:10" x14ac:dyDescent="0.3">
      <c r="A1970" s="26">
        <v>2013</v>
      </c>
      <c r="B1970" s="27" t="s">
        <v>3068</v>
      </c>
      <c r="C1970" s="27" t="s">
        <v>3069</v>
      </c>
      <c r="D1970" s="27" t="s">
        <v>3068</v>
      </c>
      <c r="E1970" s="27" t="s">
        <v>6117</v>
      </c>
      <c r="F1970" s="27" t="s">
        <v>3034</v>
      </c>
      <c r="G1970" s="27" t="s">
        <v>2923</v>
      </c>
      <c r="H1970" s="28">
        <v>41579</v>
      </c>
      <c r="I1970" s="29">
        <v>8.6166120000000017</v>
      </c>
      <c r="J1970" s="28" t="s">
        <v>3241</v>
      </c>
    </row>
    <row r="1971" spans="1:10" x14ac:dyDescent="0.3">
      <c r="A1971" s="26">
        <v>2013</v>
      </c>
      <c r="B1971" s="27" t="s">
        <v>3070</v>
      </c>
      <c r="C1971" s="27" t="s">
        <v>3071</v>
      </c>
      <c r="D1971" s="27" t="s">
        <v>3070</v>
      </c>
      <c r="E1971" s="27" t="s">
        <v>6117</v>
      </c>
      <c r="F1971" s="27" t="s">
        <v>2815</v>
      </c>
      <c r="G1971" s="27" t="s">
        <v>2816</v>
      </c>
      <c r="H1971" s="28">
        <v>41579</v>
      </c>
      <c r="I1971" s="29">
        <v>1.4517470000000006</v>
      </c>
      <c r="J1971" s="28" t="s">
        <v>3241</v>
      </c>
    </row>
    <row r="1972" spans="1:10" x14ac:dyDescent="0.3">
      <c r="A1972" s="26">
        <v>2013</v>
      </c>
      <c r="B1972" s="27" t="s">
        <v>3176</v>
      </c>
      <c r="C1972" s="27" t="s">
        <v>3177</v>
      </c>
      <c r="D1972" s="27" t="s">
        <v>3176</v>
      </c>
      <c r="E1972" s="27" t="s">
        <v>3033</v>
      </c>
      <c r="F1972" s="27" t="s">
        <v>2807</v>
      </c>
      <c r="G1972" s="27" t="s">
        <v>2812</v>
      </c>
      <c r="H1972" s="28">
        <v>41579</v>
      </c>
      <c r="I1972" s="29">
        <v>13.999682999999997</v>
      </c>
      <c r="J1972" s="28" t="s">
        <v>3241</v>
      </c>
    </row>
    <row r="1973" spans="1:10" x14ac:dyDescent="0.3">
      <c r="A1973" s="26">
        <v>2013</v>
      </c>
      <c r="B1973" s="27" t="s">
        <v>3072</v>
      </c>
      <c r="C1973" s="27" t="s">
        <v>3073</v>
      </c>
      <c r="D1973" s="27" t="s">
        <v>3072</v>
      </c>
      <c r="E1973" s="27" t="s">
        <v>6117</v>
      </c>
      <c r="F1973" s="27" t="s">
        <v>3034</v>
      </c>
      <c r="G1973" s="27" t="s">
        <v>3074</v>
      </c>
      <c r="H1973" s="28">
        <v>41579</v>
      </c>
      <c r="I1973" s="29">
        <v>0.18064100000000002</v>
      </c>
      <c r="J1973" s="28" t="s">
        <v>3241</v>
      </c>
    </row>
    <row r="1974" spans="1:10" x14ac:dyDescent="0.3">
      <c r="A1974" s="26">
        <v>2013</v>
      </c>
      <c r="B1974" s="27" t="s">
        <v>3075</v>
      </c>
      <c r="C1974" s="27" t="s">
        <v>3076</v>
      </c>
      <c r="D1974" s="27" t="s">
        <v>3075</v>
      </c>
      <c r="E1974" s="27" t="s">
        <v>6117</v>
      </c>
      <c r="F1974" s="27" t="s">
        <v>2815</v>
      </c>
      <c r="G1974" s="27" t="s">
        <v>2816</v>
      </c>
      <c r="H1974" s="28">
        <v>41579</v>
      </c>
      <c r="I1974" s="29">
        <v>2.0250760000000003</v>
      </c>
      <c r="J1974" s="28" t="s">
        <v>3241</v>
      </c>
    </row>
    <row r="1975" spans="1:10" x14ac:dyDescent="0.3">
      <c r="A1975" s="26">
        <v>2013</v>
      </c>
      <c r="B1975" s="27" t="s">
        <v>3077</v>
      </c>
      <c r="C1975" s="27" t="s">
        <v>3078</v>
      </c>
      <c r="D1975" s="27" t="s">
        <v>3077</v>
      </c>
      <c r="E1975" s="27" t="s">
        <v>3033</v>
      </c>
      <c r="F1975" s="27" t="s">
        <v>2788</v>
      </c>
      <c r="G1975" s="27" t="s">
        <v>2788</v>
      </c>
      <c r="H1975" s="28">
        <v>41579</v>
      </c>
      <c r="I1975" s="29">
        <v>2.8522000000000006E-2</v>
      </c>
      <c r="J1975" s="28" t="s">
        <v>3241</v>
      </c>
    </row>
    <row r="1976" spans="1:10" x14ac:dyDescent="0.3">
      <c r="A1976" s="26">
        <v>2013</v>
      </c>
      <c r="B1976" s="27" t="s">
        <v>3079</v>
      </c>
      <c r="C1976" s="27" t="s">
        <v>3080</v>
      </c>
      <c r="D1976" s="27" t="s">
        <v>3081</v>
      </c>
      <c r="E1976" s="27" t="s">
        <v>3063</v>
      </c>
      <c r="F1976" s="27" t="s">
        <v>2788</v>
      </c>
      <c r="G1976" s="27" t="s">
        <v>2788</v>
      </c>
      <c r="H1976" s="28">
        <v>41579</v>
      </c>
      <c r="I1976" s="29">
        <v>6.1929999999999997E-3</v>
      </c>
      <c r="J1976" s="28" t="s">
        <v>3241</v>
      </c>
    </row>
    <row r="1977" spans="1:10" x14ac:dyDescent="0.3">
      <c r="A1977" s="26">
        <v>2013</v>
      </c>
      <c r="B1977" s="27" t="s">
        <v>3082</v>
      </c>
      <c r="C1977" s="27" t="s">
        <v>3083</v>
      </c>
      <c r="D1977" s="27" t="s">
        <v>3082</v>
      </c>
      <c r="E1977" s="27" t="s">
        <v>6117</v>
      </c>
      <c r="F1977" s="27" t="s">
        <v>2825</v>
      </c>
      <c r="G1977" s="27" t="s">
        <v>2826</v>
      </c>
      <c r="H1977" s="28">
        <v>41579</v>
      </c>
      <c r="I1977" s="29">
        <v>11.567025000000001</v>
      </c>
      <c r="J1977" s="28" t="s">
        <v>3241</v>
      </c>
    </row>
    <row r="1978" spans="1:10" x14ac:dyDescent="0.3">
      <c r="A1978" s="26">
        <v>2013</v>
      </c>
      <c r="B1978" s="27" t="s">
        <v>3084</v>
      </c>
      <c r="C1978" s="27" t="s">
        <v>3085</v>
      </c>
      <c r="D1978" s="27" t="s">
        <v>3086</v>
      </c>
      <c r="E1978" s="27" t="s">
        <v>3025</v>
      </c>
      <c r="F1978" s="27" t="s">
        <v>3087</v>
      </c>
      <c r="G1978" s="27" t="s">
        <v>2788</v>
      </c>
      <c r="H1978" s="28">
        <v>41579</v>
      </c>
      <c r="I1978" s="29">
        <v>0</v>
      </c>
      <c r="J1978" s="28" t="s">
        <v>3241</v>
      </c>
    </row>
    <row r="1979" spans="1:10" x14ac:dyDescent="0.3">
      <c r="A1979" s="26">
        <v>2013</v>
      </c>
      <c r="B1979" s="27" t="s">
        <v>3084</v>
      </c>
      <c r="C1979" s="27" t="s">
        <v>3085</v>
      </c>
      <c r="D1979" s="27" t="s">
        <v>3088</v>
      </c>
      <c r="E1979" s="27" t="s">
        <v>3025</v>
      </c>
      <c r="F1979" s="27" t="s">
        <v>3087</v>
      </c>
      <c r="G1979" s="27" t="s">
        <v>2788</v>
      </c>
      <c r="H1979" s="28">
        <v>41579</v>
      </c>
      <c r="I1979" s="29">
        <v>0</v>
      </c>
      <c r="J1979" s="28" t="s">
        <v>3241</v>
      </c>
    </row>
    <row r="1980" spans="1:10" x14ac:dyDescent="0.3">
      <c r="A1980" s="26">
        <v>2013</v>
      </c>
      <c r="B1980" s="27" t="s">
        <v>3089</v>
      </c>
      <c r="C1980" s="27" t="s">
        <v>3090</v>
      </c>
      <c r="D1980" s="27" t="s">
        <v>3089</v>
      </c>
      <c r="E1980" s="27" t="s">
        <v>6117</v>
      </c>
      <c r="F1980" s="27" t="s">
        <v>2815</v>
      </c>
      <c r="G1980" s="27" t="s">
        <v>2816</v>
      </c>
      <c r="H1980" s="28">
        <v>41579</v>
      </c>
      <c r="I1980" s="29">
        <v>1.1761249999999999</v>
      </c>
      <c r="J1980" s="28" t="s">
        <v>3241</v>
      </c>
    </row>
    <row r="1981" spans="1:10" x14ac:dyDescent="0.3">
      <c r="A1981" s="26">
        <v>2013</v>
      </c>
      <c r="B1981" s="27" t="s">
        <v>3136</v>
      </c>
      <c r="C1981" s="27" t="s">
        <v>3137</v>
      </c>
      <c r="D1981" s="27" t="s">
        <v>3138</v>
      </c>
      <c r="E1981" s="27" t="s">
        <v>3025</v>
      </c>
      <c r="F1981" s="27" t="s">
        <v>3087</v>
      </c>
      <c r="G1981" s="27" t="s">
        <v>2788</v>
      </c>
      <c r="H1981" s="28">
        <v>41579</v>
      </c>
      <c r="I1981" s="29">
        <v>0</v>
      </c>
      <c r="J1981" s="28" t="s">
        <v>3241</v>
      </c>
    </row>
    <row r="1982" spans="1:10" x14ac:dyDescent="0.3">
      <c r="A1982" s="26">
        <v>2013</v>
      </c>
      <c r="B1982" s="27" t="s">
        <v>3136</v>
      </c>
      <c r="C1982" s="27" t="s">
        <v>3137</v>
      </c>
      <c r="D1982" s="27" t="s">
        <v>3139</v>
      </c>
      <c r="E1982" s="27" t="s">
        <v>3025</v>
      </c>
      <c r="F1982" s="27" t="s">
        <v>3087</v>
      </c>
      <c r="G1982" s="27" t="s">
        <v>2788</v>
      </c>
      <c r="H1982" s="28">
        <v>41579</v>
      </c>
      <c r="I1982" s="29">
        <v>0</v>
      </c>
      <c r="J1982" s="28" t="s">
        <v>3241</v>
      </c>
    </row>
    <row r="1983" spans="1:10" x14ac:dyDescent="0.3">
      <c r="A1983" s="26">
        <v>2013</v>
      </c>
      <c r="B1983" s="27" t="s">
        <v>3091</v>
      </c>
      <c r="C1983" s="27" t="s">
        <v>3092</v>
      </c>
      <c r="D1983" s="27" t="s">
        <v>3093</v>
      </c>
      <c r="E1983" s="27" t="s">
        <v>3063</v>
      </c>
      <c r="F1983" s="27" t="s">
        <v>3094</v>
      </c>
      <c r="G1983" s="27" t="s">
        <v>2965</v>
      </c>
      <c r="H1983" s="28">
        <v>41579</v>
      </c>
      <c r="I1983" s="29">
        <v>5.1367310000000002</v>
      </c>
      <c r="J1983" s="28" t="s">
        <v>3241</v>
      </c>
    </row>
    <row r="1984" spans="1:10" x14ac:dyDescent="0.3">
      <c r="A1984" s="26">
        <v>2013</v>
      </c>
      <c r="B1984" s="27" t="s">
        <v>3095</v>
      </c>
      <c r="C1984" s="27" t="s">
        <v>3096</v>
      </c>
      <c r="D1984" s="27" t="s">
        <v>3095</v>
      </c>
      <c r="E1984" s="27" t="s">
        <v>6117</v>
      </c>
      <c r="F1984" s="27" t="s">
        <v>3034</v>
      </c>
      <c r="G1984" s="27" t="s">
        <v>2999</v>
      </c>
      <c r="H1984" s="28">
        <v>41579</v>
      </c>
      <c r="I1984" s="29">
        <v>2.0333079999999999</v>
      </c>
      <c r="J1984" s="28" t="s">
        <v>3241</v>
      </c>
    </row>
    <row r="1985" spans="1:10" x14ac:dyDescent="0.3">
      <c r="A1985" s="26">
        <v>2013</v>
      </c>
      <c r="B1985" s="27" t="s">
        <v>3097</v>
      </c>
      <c r="C1985" s="27" t="s">
        <v>3098</v>
      </c>
      <c r="D1985" s="27" t="s">
        <v>3097</v>
      </c>
      <c r="E1985" s="27" t="s">
        <v>6117</v>
      </c>
      <c r="F1985" s="27" t="s">
        <v>2825</v>
      </c>
      <c r="G1985" s="27" t="s">
        <v>2850</v>
      </c>
      <c r="H1985" s="28">
        <v>41579</v>
      </c>
      <c r="I1985" s="29">
        <v>8.6992020000000014</v>
      </c>
      <c r="J1985" s="28" t="s">
        <v>3241</v>
      </c>
    </row>
    <row r="1986" spans="1:10" x14ac:dyDescent="0.3">
      <c r="A1986" s="26">
        <v>2013</v>
      </c>
      <c r="B1986" s="27" t="s">
        <v>3132</v>
      </c>
      <c r="C1986" s="27" t="s">
        <v>3133</v>
      </c>
      <c r="D1986" s="27" t="s">
        <v>3132</v>
      </c>
      <c r="E1986" s="27" t="s">
        <v>3033</v>
      </c>
      <c r="F1986" s="27" t="s">
        <v>2807</v>
      </c>
      <c r="G1986" s="27" t="s">
        <v>2812</v>
      </c>
      <c r="H1986" s="28">
        <v>41579</v>
      </c>
      <c r="I1986" s="29">
        <v>13.976791</v>
      </c>
      <c r="J1986" s="28" t="s">
        <v>3241</v>
      </c>
    </row>
    <row r="1987" spans="1:10" x14ac:dyDescent="0.3">
      <c r="A1987" s="26">
        <v>2013</v>
      </c>
      <c r="B1987" s="27" t="s">
        <v>3134</v>
      </c>
      <c r="C1987" s="27" t="s">
        <v>3135</v>
      </c>
      <c r="D1987" s="27" t="s">
        <v>3134</v>
      </c>
      <c r="E1987" s="27" t="s">
        <v>3033</v>
      </c>
      <c r="F1987" s="27" t="s">
        <v>2807</v>
      </c>
      <c r="G1987" s="27" t="s">
        <v>2812</v>
      </c>
      <c r="H1987" s="28">
        <v>41579</v>
      </c>
      <c r="I1987" s="29">
        <v>7.9301270000000015</v>
      </c>
      <c r="J1987" s="28" t="s">
        <v>3241</v>
      </c>
    </row>
    <row r="1988" spans="1:10" x14ac:dyDescent="0.3">
      <c r="A1988" s="26">
        <v>2013</v>
      </c>
      <c r="B1988" s="27" t="s">
        <v>3099</v>
      </c>
      <c r="C1988" s="27" t="s">
        <v>3100</v>
      </c>
      <c r="D1988" s="27" t="s">
        <v>3099</v>
      </c>
      <c r="E1988" s="27" t="s">
        <v>6117</v>
      </c>
      <c r="F1988" s="27" t="s">
        <v>2815</v>
      </c>
      <c r="G1988" s="27" t="s">
        <v>2816</v>
      </c>
      <c r="H1988" s="28">
        <v>41579</v>
      </c>
      <c r="I1988" s="29">
        <v>1.3087599999999999</v>
      </c>
      <c r="J1988" s="28" t="s">
        <v>3241</v>
      </c>
    </row>
    <row r="1989" spans="1:10" x14ac:dyDescent="0.3">
      <c r="A1989" s="26">
        <v>2013</v>
      </c>
      <c r="B1989" s="27" t="s">
        <v>3101</v>
      </c>
      <c r="C1989" s="27" t="s">
        <v>3102</v>
      </c>
      <c r="D1989" s="27" t="s">
        <v>3101</v>
      </c>
      <c r="E1989" s="27" t="s">
        <v>6117</v>
      </c>
      <c r="F1989" s="27" t="s">
        <v>3034</v>
      </c>
      <c r="G1989" s="27" t="s">
        <v>3074</v>
      </c>
      <c r="H1989" s="28">
        <v>41579</v>
      </c>
      <c r="I1989" s="29">
        <v>2.4145919999999994</v>
      </c>
      <c r="J1989" s="28" t="s">
        <v>3241</v>
      </c>
    </row>
    <row r="1990" spans="1:10" x14ac:dyDescent="0.3">
      <c r="A1990" s="26">
        <v>2013</v>
      </c>
      <c r="B1990" s="27" t="s">
        <v>3148</v>
      </c>
      <c r="C1990" s="27" t="s">
        <v>3149</v>
      </c>
      <c r="D1990" s="27" t="s">
        <v>3148</v>
      </c>
      <c r="E1990" s="27" t="s">
        <v>6117</v>
      </c>
      <c r="F1990" s="27" t="s">
        <v>3145</v>
      </c>
      <c r="G1990" s="27" t="s">
        <v>2803</v>
      </c>
      <c r="H1990" s="28">
        <v>41579</v>
      </c>
      <c r="I1990" s="29">
        <v>3.4918460000000011</v>
      </c>
      <c r="J1990" s="28" t="s">
        <v>3241</v>
      </c>
    </row>
    <row r="1991" spans="1:10" x14ac:dyDescent="0.3">
      <c r="A1991" s="26">
        <v>2013</v>
      </c>
      <c r="B1991" s="27" t="s">
        <v>3103</v>
      </c>
      <c r="C1991" s="27" t="s">
        <v>3104</v>
      </c>
      <c r="D1991" s="27" t="s">
        <v>3103</v>
      </c>
      <c r="E1991" s="27" t="s">
        <v>6117</v>
      </c>
      <c r="F1991" s="27" t="s">
        <v>3034</v>
      </c>
      <c r="G1991" s="27" t="s">
        <v>2923</v>
      </c>
      <c r="H1991" s="28">
        <v>41579</v>
      </c>
      <c r="I1991" s="29">
        <v>1.2870179999999998</v>
      </c>
      <c r="J1991" s="28" t="s">
        <v>3241</v>
      </c>
    </row>
    <row r="1992" spans="1:10" x14ac:dyDescent="0.3">
      <c r="A1992" s="26">
        <v>2013</v>
      </c>
      <c r="B1992" s="27" t="s">
        <v>3150</v>
      </c>
      <c r="C1992" s="27" t="s">
        <v>3151</v>
      </c>
      <c r="D1992" s="27" t="s">
        <v>3150</v>
      </c>
      <c r="E1992" s="27" t="s">
        <v>6117</v>
      </c>
      <c r="F1992" s="27" t="s">
        <v>3142</v>
      </c>
      <c r="G1992" s="27" t="s">
        <v>2850</v>
      </c>
      <c r="H1992" s="28">
        <v>41579</v>
      </c>
      <c r="I1992" s="29">
        <v>0.23342199999999996</v>
      </c>
      <c r="J1992" s="28" t="s">
        <v>3241</v>
      </c>
    </row>
    <row r="1993" spans="1:10" x14ac:dyDescent="0.3">
      <c r="A1993" s="26">
        <v>2013</v>
      </c>
      <c r="B1993" s="27" t="s">
        <v>3105</v>
      </c>
      <c r="C1993" s="27" t="s">
        <v>3106</v>
      </c>
      <c r="D1993" s="27" t="s">
        <v>3105</v>
      </c>
      <c r="E1993" s="27" t="s">
        <v>6117</v>
      </c>
      <c r="F1993" s="27" t="s">
        <v>2798</v>
      </c>
      <c r="G1993" s="27" t="s">
        <v>2803</v>
      </c>
      <c r="H1993" s="28">
        <v>41579</v>
      </c>
      <c r="I1993" s="29">
        <v>2.8836479999999991</v>
      </c>
      <c r="J1993" s="28" t="s">
        <v>3241</v>
      </c>
    </row>
    <row r="1994" spans="1:10" x14ac:dyDescent="0.3">
      <c r="A1994" s="26">
        <v>2013</v>
      </c>
      <c r="B1994" s="27" t="s">
        <v>3123</v>
      </c>
      <c r="C1994" s="27" t="s">
        <v>3124</v>
      </c>
      <c r="D1994" s="27" t="s">
        <v>3166</v>
      </c>
      <c r="E1994" s="27" t="s">
        <v>3025</v>
      </c>
      <c r="F1994" s="27" t="s">
        <v>2825</v>
      </c>
      <c r="G1994" s="27" t="s">
        <v>2850</v>
      </c>
      <c r="H1994" s="28">
        <v>41579</v>
      </c>
      <c r="I1994" s="29">
        <v>0</v>
      </c>
      <c r="J1994" s="28" t="s">
        <v>3241</v>
      </c>
    </row>
    <row r="1995" spans="1:10" x14ac:dyDescent="0.3">
      <c r="A1995" s="26">
        <v>2013</v>
      </c>
      <c r="B1995" s="27" t="s">
        <v>3123</v>
      </c>
      <c r="C1995" s="27" t="s">
        <v>3124</v>
      </c>
      <c r="D1995" s="27" t="s">
        <v>3125</v>
      </c>
      <c r="E1995" s="27" t="s">
        <v>3025</v>
      </c>
      <c r="F1995" s="27" t="s">
        <v>2825</v>
      </c>
      <c r="G1995" s="27" t="s">
        <v>2850</v>
      </c>
      <c r="H1995" s="28">
        <v>41579</v>
      </c>
      <c r="I1995" s="29">
        <v>0</v>
      </c>
      <c r="J1995" s="28" t="s">
        <v>3241</v>
      </c>
    </row>
    <row r="1996" spans="1:10" x14ac:dyDescent="0.3">
      <c r="A1996" s="26">
        <v>2013</v>
      </c>
      <c r="B1996" s="27" t="s">
        <v>3123</v>
      </c>
      <c r="C1996" s="27" t="s">
        <v>3124</v>
      </c>
      <c r="D1996" s="27" t="s">
        <v>3170</v>
      </c>
      <c r="E1996" s="27" t="s">
        <v>3025</v>
      </c>
      <c r="F1996" s="27" t="s">
        <v>2825</v>
      </c>
      <c r="G1996" s="27" t="s">
        <v>2850</v>
      </c>
      <c r="H1996" s="28">
        <v>41579</v>
      </c>
      <c r="I1996" s="29">
        <v>0</v>
      </c>
      <c r="J1996" s="28" t="s">
        <v>3241</v>
      </c>
    </row>
    <row r="1997" spans="1:10" x14ac:dyDescent="0.3">
      <c r="A1997" s="26">
        <v>2013</v>
      </c>
      <c r="B1997" s="27" t="s">
        <v>3107</v>
      </c>
      <c r="C1997" s="27" t="s">
        <v>3108</v>
      </c>
      <c r="D1997" s="27" t="s">
        <v>3108</v>
      </c>
      <c r="E1997" s="27" t="s">
        <v>6117</v>
      </c>
      <c r="F1997" s="27" t="s">
        <v>3026</v>
      </c>
      <c r="G1997" s="27" t="s">
        <v>2936</v>
      </c>
      <c r="H1997" s="28">
        <v>41579</v>
      </c>
      <c r="I1997" s="29">
        <v>9.4260000000000004E-3</v>
      </c>
      <c r="J1997" s="28" t="s">
        <v>3241</v>
      </c>
    </row>
    <row r="1998" spans="1:10" x14ac:dyDescent="0.3">
      <c r="A1998" s="26">
        <v>2013</v>
      </c>
      <c r="B1998" s="27" t="s">
        <v>3140</v>
      </c>
      <c r="C1998" s="27" t="s">
        <v>3141</v>
      </c>
      <c r="D1998" s="27" t="s">
        <v>3140</v>
      </c>
      <c r="E1998" s="27" t="s">
        <v>6117</v>
      </c>
      <c r="F1998" s="27" t="s">
        <v>3142</v>
      </c>
      <c r="G1998" s="27" t="s">
        <v>2850</v>
      </c>
      <c r="H1998" s="28">
        <v>41579</v>
      </c>
      <c r="I1998" s="29">
        <v>7.7559999999999999E-3</v>
      </c>
      <c r="J1998" s="28" t="s">
        <v>3241</v>
      </c>
    </row>
    <row r="1999" spans="1:10" x14ac:dyDescent="0.3">
      <c r="A1999" s="26">
        <v>2013</v>
      </c>
      <c r="B1999" s="27" t="s">
        <v>3109</v>
      </c>
      <c r="C1999" s="27" t="s">
        <v>3110</v>
      </c>
      <c r="D1999" s="27" t="s">
        <v>3109</v>
      </c>
      <c r="E1999" s="27" t="s">
        <v>3111</v>
      </c>
      <c r="F1999" s="27" t="s">
        <v>2825</v>
      </c>
      <c r="G1999" s="27" t="s">
        <v>2850</v>
      </c>
      <c r="H1999" s="28">
        <v>41579</v>
      </c>
      <c r="I1999" s="29">
        <v>0.22075900000000001</v>
      </c>
      <c r="J1999" s="28" t="s">
        <v>3241</v>
      </c>
    </row>
    <row r="2000" spans="1:10" x14ac:dyDescent="0.3">
      <c r="A2000" s="26">
        <v>2013</v>
      </c>
      <c r="B2000" s="27" t="s">
        <v>3158</v>
      </c>
      <c r="C2000" s="27" t="s">
        <v>3159</v>
      </c>
      <c r="D2000" s="27" t="s">
        <v>3160</v>
      </c>
      <c r="E2000" s="27" t="s">
        <v>3161</v>
      </c>
      <c r="F2000" s="27" t="s">
        <v>3087</v>
      </c>
      <c r="G2000" s="27" t="s">
        <v>2788</v>
      </c>
      <c r="H2000" s="28">
        <v>41579</v>
      </c>
      <c r="I2000" s="29">
        <v>2.8044859999999998</v>
      </c>
      <c r="J2000" s="28" t="s">
        <v>3241</v>
      </c>
    </row>
    <row r="2001" spans="1:10" x14ac:dyDescent="0.3">
      <c r="A2001" s="26">
        <v>2013</v>
      </c>
      <c r="B2001" s="27" t="s">
        <v>3112</v>
      </c>
      <c r="C2001" s="27" t="s">
        <v>3113</v>
      </c>
      <c r="D2001" s="27" t="s">
        <v>3112</v>
      </c>
      <c r="E2001" s="27" t="s">
        <v>6117</v>
      </c>
      <c r="F2001" s="27" t="s">
        <v>2825</v>
      </c>
      <c r="G2001" s="27" t="s">
        <v>2826</v>
      </c>
      <c r="H2001" s="28">
        <v>41579</v>
      </c>
      <c r="I2001" s="29">
        <v>2.1480320000000002</v>
      </c>
      <c r="J2001" s="28" t="s">
        <v>3241</v>
      </c>
    </row>
    <row r="2002" spans="1:10" x14ac:dyDescent="0.3">
      <c r="A2002" s="26">
        <v>2013</v>
      </c>
      <c r="B2002" s="27" t="s">
        <v>3167</v>
      </c>
      <c r="C2002" s="27" t="s">
        <v>3168</v>
      </c>
      <c r="D2002" s="27" t="s">
        <v>3169</v>
      </c>
      <c r="E2002" s="27" t="s">
        <v>3161</v>
      </c>
      <c r="F2002" s="27" t="s">
        <v>3087</v>
      </c>
      <c r="G2002" s="27" t="s">
        <v>2788</v>
      </c>
      <c r="H2002" s="28">
        <v>41579</v>
      </c>
      <c r="I2002" s="29">
        <v>6.8236939999999997</v>
      </c>
      <c r="J2002" s="28" t="s">
        <v>3241</v>
      </c>
    </row>
    <row r="2003" spans="1:10" x14ac:dyDescent="0.3">
      <c r="A2003" s="26">
        <v>2013</v>
      </c>
      <c r="B2003" s="27" t="s">
        <v>3114</v>
      </c>
      <c r="C2003" s="27" t="s">
        <v>3115</v>
      </c>
      <c r="D2003" s="27" t="s">
        <v>3116</v>
      </c>
      <c r="E2003" s="27" t="s">
        <v>3025</v>
      </c>
      <c r="F2003" s="27" t="s">
        <v>3026</v>
      </c>
      <c r="G2003" s="27" t="s">
        <v>2788</v>
      </c>
      <c r="H2003" s="28">
        <v>41579</v>
      </c>
      <c r="I2003" s="29">
        <v>0</v>
      </c>
      <c r="J2003" s="28" t="s">
        <v>3241</v>
      </c>
    </row>
    <row r="2004" spans="1:10" x14ac:dyDescent="0.3">
      <c r="A2004" s="26">
        <v>2013</v>
      </c>
      <c r="B2004" s="27" t="s">
        <v>3117</v>
      </c>
      <c r="C2004" s="27" t="s">
        <v>3118</v>
      </c>
      <c r="D2004" s="27" t="s">
        <v>3117</v>
      </c>
      <c r="E2004" s="27" t="s">
        <v>6117</v>
      </c>
      <c r="F2004" s="27" t="s">
        <v>2815</v>
      </c>
      <c r="G2004" s="27" t="s">
        <v>2816</v>
      </c>
      <c r="H2004" s="28">
        <v>41579</v>
      </c>
      <c r="I2004" s="29">
        <v>4.3398520000000005</v>
      </c>
      <c r="J2004" s="28" t="s">
        <v>3241</v>
      </c>
    </row>
    <row r="2005" spans="1:10" x14ac:dyDescent="0.3">
      <c r="A2005" s="26">
        <v>2013</v>
      </c>
      <c r="B2005" s="27" t="s">
        <v>3129</v>
      </c>
      <c r="C2005" s="27" t="s">
        <v>3130</v>
      </c>
      <c r="D2005" s="27" t="s">
        <v>3131</v>
      </c>
      <c r="E2005" s="27" t="s">
        <v>3063</v>
      </c>
      <c r="F2005" s="27" t="s">
        <v>3034</v>
      </c>
      <c r="G2005" s="27" t="s">
        <v>2840</v>
      </c>
      <c r="H2005" s="28">
        <v>41579</v>
      </c>
      <c r="I2005" s="29">
        <v>4.1368479999999899</v>
      </c>
      <c r="J2005" s="28" t="s">
        <v>3241</v>
      </c>
    </row>
    <row r="2006" spans="1:10" x14ac:dyDescent="0.3">
      <c r="A2006" s="26">
        <v>2013</v>
      </c>
      <c r="B2006" s="27" t="s">
        <v>3126</v>
      </c>
      <c r="C2006" s="27" t="s">
        <v>3127</v>
      </c>
      <c r="D2006" s="27" t="s">
        <v>3128</v>
      </c>
      <c r="E2006" s="27" t="s">
        <v>3025</v>
      </c>
      <c r="F2006" s="27" t="s">
        <v>3026</v>
      </c>
      <c r="G2006" s="27" t="s">
        <v>2936</v>
      </c>
      <c r="H2006" s="28">
        <v>41579</v>
      </c>
      <c r="I2006" s="29">
        <v>0</v>
      </c>
      <c r="J2006" s="28" t="s">
        <v>3241</v>
      </c>
    </row>
    <row r="2007" spans="1:10" x14ac:dyDescent="0.3">
      <c r="A2007" s="26">
        <v>2013</v>
      </c>
      <c r="B2007" s="27" t="s">
        <v>3178</v>
      </c>
      <c r="C2007" s="27" t="s">
        <v>3179</v>
      </c>
      <c r="D2007" s="27" t="s">
        <v>3178</v>
      </c>
      <c r="E2007" s="27" t="s">
        <v>3033</v>
      </c>
      <c r="F2007" s="27" t="s">
        <v>2807</v>
      </c>
      <c r="G2007" s="27" t="s">
        <v>2812</v>
      </c>
      <c r="H2007" s="28">
        <v>41579</v>
      </c>
      <c r="I2007" s="29">
        <v>0.44309900000000002</v>
      </c>
      <c r="J2007" s="28" t="s">
        <v>3241</v>
      </c>
    </row>
    <row r="2008" spans="1:10" x14ac:dyDescent="0.3">
      <c r="A2008" s="26">
        <v>2013</v>
      </c>
      <c r="B2008" s="27" t="s">
        <v>3119</v>
      </c>
      <c r="C2008" s="27" t="s">
        <v>3120</v>
      </c>
      <c r="D2008" s="27" t="s">
        <v>3119</v>
      </c>
      <c r="E2008" s="27" t="s">
        <v>6117</v>
      </c>
      <c r="F2008" s="27" t="s">
        <v>3034</v>
      </c>
      <c r="G2008" s="27" t="s">
        <v>2840</v>
      </c>
      <c r="H2008" s="28">
        <v>41579</v>
      </c>
      <c r="I2008" s="29">
        <v>4.0228639999999993</v>
      </c>
      <c r="J2008" s="28" t="s">
        <v>3241</v>
      </c>
    </row>
    <row r="2009" spans="1:10" x14ac:dyDescent="0.3">
      <c r="A2009" s="26">
        <v>2013</v>
      </c>
      <c r="B2009" s="27" t="s">
        <v>3121</v>
      </c>
      <c r="C2009" s="27" t="s">
        <v>3122</v>
      </c>
      <c r="D2009" s="27" t="s">
        <v>3121</v>
      </c>
      <c r="E2009" s="27" t="s">
        <v>6117</v>
      </c>
      <c r="F2009" s="27" t="s">
        <v>2825</v>
      </c>
      <c r="G2009" s="27" t="s">
        <v>2850</v>
      </c>
      <c r="H2009" s="28">
        <v>41579</v>
      </c>
      <c r="I2009" s="29">
        <v>25.977944999999998</v>
      </c>
      <c r="J2009" s="28" t="s">
        <v>3241</v>
      </c>
    </row>
    <row r="2010" spans="1:10" x14ac:dyDescent="0.3">
      <c r="A2010" s="26">
        <v>2013</v>
      </c>
      <c r="B2010" s="27" t="s">
        <v>3022</v>
      </c>
      <c r="C2010" s="27" t="s">
        <v>3023</v>
      </c>
      <c r="D2010" s="27" t="s">
        <v>3024</v>
      </c>
      <c r="E2010" s="27" t="s">
        <v>3025</v>
      </c>
      <c r="F2010" s="27" t="s">
        <v>3026</v>
      </c>
      <c r="G2010" s="27" t="s">
        <v>2788</v>
      </c>
      <c r="H2010" s="28">
        <v>41609</v>
      </c>
      <c r="I2010" s="29">
        <v>0</v>
      </c>
      <c r="J2010" s="28" t="s">
        <v>3241</v>
      </c>
    </row>
    <row r="2011" spans="1:10" x14ac:dyDescent="0.3">
      <c r="A2011" s="26">
        <v>2013</v>
      </c>
      <c r="B2011" s="27" t="s">
        <v>3022</v>
      </c>
      <c r="C2011" s="27" t="s">
        <v>3023</v>
      </c>
      <c r="D2011" s="27" t="s">
        <v>3027</v>
      </c>
      <c r="E2011" s="27" t="s">
        <v>3025</v>
      </c>
      <c r="F2011" s="27" t="s">
        <v>3026</v>
      </c>
      <c r="G2011" s="27" t="s">
        <v>2788</v>
      </c>
      <c r="H2011" s="28">
        <v>41609</v>
      </c>
      <c r="I2011" s="29">
        <v>0</v>
      </c>
      <c r="J2011" s="28" t="s">
        <v>3241</v>
      </c>
    </row>
    <row r="2012" spans="1:10" x14ac:dyDescent="0.3">
      <c r="A2012" s="26">
        <v>2013</v>
      </c>
      <c r="B2012" s="27" t="s">
        <v>3028</v>
      </c>
      <c r="C2012" s="27" t="s">
        <v>3029</v>
      </c>
      <c r="D2012" s="27" t="s">
        <v>3028</v>
      </c>
      <c r="E2012" s="27" t="s">
        <v>6117</v>
      </c>
      <c r="F2012" s="27" t="s">
        <v>3030</v>
      </c>
      <c r="G2012" s="27" t="s">
        <v>2812</v>
      </c>
      <c r="H2012" s="28">
        <v>41609</v>
      </c>
      <c r="I2012" s="29">
        <v>16.176341000000001</v>
      </c>
      <c r="J2012" s="28" t="s">
        <v>3241</v>
      </c>
    </row>
    <row r="2013" spans="1:10" x14ac:dyDescent="0.3">
      <c r="A2013" s="26">
        <v>2013</v>
      </c>
      <c r="B2013" s="27" t="s">
        <v>3031</v>
      </c>
      <c r="C2013" s="27" t="s">
        <v>3032</v>
      </c>
      <c r="D2013" s="27" t="s">
        <v>3031</v>
      </c>
      <c r="E2013" s="27" t="s">
        <v>3033</v>
      </c>
      <c r="F2013" s="27" t="s">
        <v>3034</v>
      </c>
      <c r="G2013" s="27" t="s">
        <v>2821</v>
      </c>
      <c r="H2013" s="28">
        <v>41609</v>
      </c>
      <c r="I2013" s="29">
        <v>6.3496720000000035</v>
      </c>
      <c r="J2013" s="28" t="s">
        <v>3241</v>
      </c>
    </row>
    <row r="2014" spans="1:10" x14ac:dyDescent="0.3">
      <c r="A2014" s="26">
        <v>2013</v>
      </c>
      <c r="B2014" s="27" t="s">
        <v>3035</v>
      </c>
      <c r="C2014" s="27" t="s">
        <v>3036</v>
      </c>
      <c r="D2014" s="27" t="s">
        <v>3035</v>
      </c>
      <c r="E2014" s="27" t="s">
        <v>6117</v>
      </c>
      <c r="F2014" s="27" t="s">
        <v>2825</v>
      </c>
      <c r="G2014" s="27" t="s">
        <v>2826</v>
      </c>
      <c r="H2014" s="28">
        <v>41609</v>
      </c>
      <c r="I2014" s="29">
        <v>0</v>
      </c>
      <c r="J2014" s="28" t="s">
        <v>3241</v>
      </c>
    </row>
    <row r="2015" spans="1:10" x14ac:dyDescent="0.3">
      <c r="A2015" s="26">
        <v>2013</v>
      </c>
      <c r="B2015" s="27" t="s">
        <v>3037</v>
      </c>
      <c r="C2015" s="27" t="s">
        <v>3038</v>
      </c>
      <c r="D2015" s="27" t="s">
        <v>3037</v>
      </c>
      <c r="E2015" s="27" t="s">
        <v>6117</v>
      </c>
      <c r="F2015" s="27" t="s">
        <v>3034</v>
      </c>
      <c r="G2015" s="27" t="s">
        <v>2999</v>
      </c>
      <c r="H2015" s="28">
        <v>41609</v>
      </c>
      <c r="I2015" s="29">
        <v>2.5627450000000009</v>
      </c>
      <c r="J2015" s="28" t="s">
        <v>3241</v>
      </c>
    </row>
    <row r="2016" spans="1:10" x14ac:dyDescent="0.3">
      <c r="A2016" s="26">
        <v>2013</v>
      </c>
      <c r="B2016" s="27" t="s">
        <v>3039</v>
      </c>
      <c r="C2016" s="27" t="s">
        <v>3040</v>
      </c>
      <c r="D2016" s="27" t="s">
        <v>3039</v>
      </c>
      <c r="E2016" s="27" t="s">
        <v>6117</v>
      </c>
      <c r="F2016" s="27" t="s">
        <v>2815</v>
      </c>
      <c r="G2016" s="27" t="s">
        <v>2816</v>
      </c>
      <c r="H2016" s="28">
        <v>41609</v>
      </c>
      <c r="I2016" s="29">
        <v>0.407302</v>
      </c>
      <c r="J2016" s="28" t="s">
        <v>3241</v>
      </c>
    </row>
    <row r="2017" spans="1:10" x14ac:dyDescent="0.3">
      <c r="A2017" s="26">
        <v>2013</v>
      </c>
      <c r="B2017" s="27" t="s">
        <v>3041</v>
      </c>
      <c r="C2017" s="27" t="s">
        <v>3042</v>
      </c>
      <c r="D2017" s="27" t="s">
        <v>3041</v>
      </c>
      <c r="E2017" s="27" t="s">
        <v>6117</v>
      </c>
      <c r="F2017" s="27" t="s">
        <v>2825</v>
      </c>
      <c r="G2017" s="27" t="s">
        <v>2826</v>
      </c>
      <c r="H2017" s="28">
        <v>41609</v>
      </c>
      <c r="I2017" s="29">
        <v>6.9346470000000018</v>
      </c>
      <c r="J2017" s="28" t="s">
        <v>3241</v>
      </c>
    </row>
    <row r="2018" spans="1:10" x14ac:dyDescent="0.3">
      <c r="A2018" s="26">
        <v>2013</v>
      </c>
      <c r="B2018" s="27" t="s">
        <v>3043</v>
      </c>
      <c r="C2018" s="27" t="s">
        <v>3044</v>
      </c>
      <c r="D2018" s="27" t="s">
        <v>3043</v>
      </c>
      <c r="E2018" s="27" t="s">
        <v>6117</v>
      </c>
      <c r="F2018" s="27" t="s">
        <v>2815</v>
      </c>
      <c r="G2018" s="27" t="s">
        <v>2816</v>
      </c>
      <c r="H2018" s="28">
        <v>41609</v>
      </c>
      <c r="I2018" s="29">
        <v>3.3125180000000007</v>
      </c>
      <c r="J2018" s="28" t="s">
        <v>3241</v>
      </c>
    </row>
    <row r="2019" spans="1:10" x14ac:dyDescent="0.3">
      <c r="A2019" s="26">
        <v>2013</v>
      </c>
      <c r="B2019" s="27" t="s">
        <v>3045</v>
      </c>
      <c r="C2019" s="27" t="s">
        <v>3046</v>
      </c>
      <c r="D2019" s="27" t="s">
        <v>3045</v>
      </c>
      <c r="E2019" s="27" t="s">
        <v>6117</v>
      </c>
      <c r="F2019" s="27" t="s">
        <v>2815</v>
      </c>
      <c r="G2019" s="27" t="s">
        <v>2816</v>
      </c>
      <c r="H2019" s="28">
        <v>41609</v>
      </c>
      <c r="I2019" s="29">
        <v>0.12270900000000005</v>
      </c>
      <c r="J2019" s="28" t="s">
        <v>3241</v>
      </c>
    </row>
    <row r="2020" spans="1:10" x14ac:dyDescent="0.3">
      <c r="A2020" s="26">
        <v>2013</v>
      </c>
      <c r="B2020" s="27" t="s">
        <v>3143</v>
      </c>
      <c r="C2020" s="27" t="s">
        <v>3144</v>
      </c>
      <c r="D2020" s="27" t="s">
        <v>3143</v>
      </c>
      <c r="E2020" s="27" t="s">
        <v>6117</v>
      </c>
      <c r="F2020" s="27" t="s">
        <v>3145</v>
      </c>
      <c r="G2020" s="27" t="s">
        <v>2803</v>
      </c>
      <c r="H2020" s="28">
        <v>41609</v>
      </c>
      <c r="I2020" s="29">
        <v>2.0641139999999996</v>
      </c>
      <c r="J2020" s="28" t="s">
        <v>3241</v>
      </c>
    </row>
    <row r="2021" spans="1:10" x14ac:dyDescent="0.3">
      <c r="A2021" s="26">
        <v>2013</v>
      </c>
      <c r="B2021" s="27" t="s">
        <v>3171</v>
      </c>
      <c r="C2021" s="27" t="s">
        <v>3172</v>
      </c>
      <c r="D2021" s="27" t="s">
        <v>3173</v>
      </c>
      <c r="E2021" s="27" t="s">
        <v>3111</v>
      </c>
      <c r="F2021" s="27" t="s">
        <v>2825</v>
      </c>
      <c r="G2021" s="27" t="s">
        <v>2850</v>
      </c>
      <c r="H2021" s="28">
        <v>41609</v>
      </c>
      <c r="I2021" s="29">
        <v>0.36657400000000001</v>
      </c>
      <c r="J2021" s="28" t="s">
        <v>3241</v>
      </c>
    </row>
    <row r="2022" spans="1:10" x14ac:dyDescent="0.3">
      <c r="A2022" s="26">
        <v>2013</v>
      </c>
      <c r="B2022" s="27" t="s">
        <v>3146</v>
      </c>
      <c r="C2022" s="27" t="s">
        <v>3147</v>
      </c>
      <c r="D2022" s="27" t="s">
        <v>3146</v>
      </c>
      <c r="E2022" s="27" t="s">
        <v>6117</v>
      </c>
      <c r="F2022" s="27" t="s">
        <v>3145</v>
      </c>
      <c r="G2022" s="27" t="s">
        <v>2803</v>
      </c>
      <c r="H2022" s="28">
        <v>41609</v>
      </c>
      <c r="I2022" s="29">
        <v>3.4979939999999998</v>
      </c>
      <c r="J2022" s="28" t="s">
        <v>3241</v>
      </c>
    </row>
    <row r="2023" spans="1:10" x14ac:dyDescent="0.3">
      <c r="A2023" s="26">
        <v>2013</v>
      </c>
      <c r="B2023" s="27" t="s">
        <v>3047</v>
      </c>
      <c r="C2023" s="27" t="s">
        <v>3048</v>
      </c>
      <c r="D2023" s="27" t="s">
        <v>3047</v>
      </c>
      <c r="E2023" s="27" t="s">
        <v>6117</v>
      </c>
      <c r="F2023" s="27" t="s">
        <v>2825</v>
      </c>
      <c r="G2023" s="27" t="s">
        <v>2826</v>
      </c>
      <c r="H2023" s="28">
        <v>41609</v>
      </c>
      <c r="I2023" s="29">
        <v>3.3919940000000008</v>
      </c>
      <c r="J2023" s="28" t="s">
        <v>3241</v>
      </c>
    </row>
    <row r="2024" spans="1:10" x14ac:dyDescent="0.3">
      <c r="A2024" s="26">
        <v>2013</v>
      </c>
      <c r="B2024" s="27" t="s">
        <v>3049</v>
      </c>
      <c r="C2024" s="27" t="s">
        <v>3050</v>
      </c>
      <c r="D2024" s="27" t="s">
        <v>3049</v>
      </c>
      <c r="E2024" s="27" t="s">
        <v>6117</v>
      </c>
      <c r="F2024" s="27" t="s">
        <v>2825</v>
      </c>
      <c r="G2024" s="27" t="s">
        <v>2850</v>
      </c>
      <c r="H2024" s="28">
        <v>41609</v>
      </c>
      <c r="I2024" s="29">
        <v>2.1247089999999997</v>
      </c>
      <c r="J2024" s="28" t="s">
        <v>3241</v>
      </c>
    </row>
    <row r="2025" spans="1:10" x14ac:dyDescent="0.3">
      <c r="A2025" s="26">
        <v>2013</v>
      </c>
      <c r="B2025" s="27" t="s">
        <v>3051</v>
      </c>
      <c r="C2025" s="27" t="s">
        <v>3051</v>
      </c>
      <c r="D2025" s="27" t="s">
        <v>3051</v>
      </c>
      <c r="E2025" s="27" t="s">
        <v>6118</v>
      </c>
      <c r="F2025" s="27" t="s">
        <v>3051</v>
      </c>
      <c r="G2025" s="27" t="s">
        <v>3051</v>
      </c>
      <c r="H2025" s="28">
        <v>41609</v>
      </c>
      <c r="I2025" s="29">
        <v>12278.098</v>
      </c>
      <c r="J2025" s="28" t="s">
        <v>3241</v>
      </c>
    </row>
    <row r="2026" spans="1:10" x14ac:dyDescent="0.3">
      <c r="A2026" s="26">
        <v>2013</v>
      </c>
      <c r="B2026" s="27" t="s">
        <v>3052</v>
      </c>
      <c r="C2026" s="27" t="s">
        <v>3053</v>
      </c>
      <c r="D2026" s="27" t="s">
        <v>3052</v>
      </c>
      <c r="E2026" s="27" t="s">
        <v>3033</v>
      </c>
      <c r="F2026" s="27" t="s">
        <v>2807</v>
      </c>
      <c r="G2026" s="27" t="s">
        <v>2812</v>
      </c>
      <c r="H2026" s="28">
        <v>41609</v>
      </c>
      <c r="I2026" s="29">
        <v>2.7261130000000002</v>
      </c>
      <c r="J2026" s="28" t="s">
        <v>3241</v>
      </c>
    </row>
    <row r="2027" spans="1:10" x14ac:dyDescent="0.3">
      <c r="A2027" s="26">
        <v>2013</v>
      </c>
      <c r="B2027" s="27" t="s">
        <v>3162</v>
      </c>
      <c r="C2027" s="27" t="s">
        <v>3163</v>
      </c>
      <c r="D2027" s="27" t="s">
        <v>3164</v>
      </c>
      <c r="E2027" s="27" t="s">
        <v>3025</v>
      </c>
      <c r="F2027" s="27" t="s">
        <v>3087</v>
      </c>
      <c r="G2027" s="27" t="s">
        <v>2788</v>
      </c>
      <c r="H2027" s="28">
        <v>41609</v>
      </c>
      <c r="I2027" s="29">
        <v>0</v>
      </c>
      <c r="J2027" s="28" t="s">
        <v>3241</v>
      </c>
    </row>
    <row r="2028" spans="1:10" x14ac:dyDescent="0.3">
      <c r="A2028" s="26">
        <v>2013</v>
      </c>
      <c r="B2028" s="27" t="s">
        <v>3162</v>
      </c>
      <c r="C2028" s="27" t="s">
        <v>3163</v>
      </c>
      <c r="D2028" s="27" t="s">
        <v>3165</v>
      </c>
      <c r="E2028" s="27" t="s">
        <v>3025</v>
      </c>
      <c r="F2028" s="27" t="s">
        <v>3087</v>
      </c>
      <c r="G2028" s="27" t="s">
        <v>2788</v>
      </c>
      <c r="H2028" s="28">
        <v>41609</v>
      </c>
      <c r="I2028" s="29">
        <v>0</v>
      </c>
      <c r="J2028" s="28" t="s">
        <v>3241</v>
      </c>
    </row>
    <row r="2029" spans="1:10" x14ac:dyDescent="0.3">
      <c r="A2029" s="26">
        <v>2013</v>
      </c>
      <c r="B2029" s="27" t="s">
        <v>3054</v>
      </c>
      <c r="C2029" s="27" t="s">
        <v>3055</v>
      </c>
      <c r="D2029" s="27" t="s">
        <v>3054</v>
      </c>
      <c r="E2029" s="27" t="s">
        <v>6117</v>
      </c>
      <c r="F2029" s="27" t="s">
        <v>3034</v>
      </c>
      <c r="G2029" s="27" t="s">
        <v>2999</v>
      </c>
      <c r="H2029" s="28">
        <v>41609</v>
      </c>
      <c r="I2029" s="29">
        <v>2.9404729999999994</v>
      </c>
      <c r="J2029" s="28" t="s">
        <v>3241</v>
      </c>
    </row>
    <row r="2030" spans="1:10" x14ac:dyDescent="0.3">
      <c r="A2030" s="26">
        <v>2013</v>
      </c>
      <c r="B2030" s="27" t="s">
        <v>3056</v>
      </c>
      <c r="C2030" s="27" t="s">
        <v>3057</v>
      </c>
      <c r="D2030" s="27" t="s">
        <v>3056</v>
      </c>
      <c r="E2030" s="27" t="s">
        <v>6117</v>
      </c>
      <c r="F2030" s="27" t="s">
        <v>2825</v>
      </c>
      <c r="G2030" s="27" t="s">
        <v>2826</v>
      </c>
      <c r="H2030" s="28">
        <v>41609</v>
      </c>
      <c r="I2030" s="29">
        <v>5.6298649999999997</v>
      </c>
      <c r="J2030" s="28" t="s">
        <v>3241</v>
      </c>
    </row>
    <row r="2031" spans="1:10" x14ac:dyDescent="0.3">
      <c r="A2031" s="26">
        <v>2013</v>
      </c>
      <c r="B2031" s="27" t="s">
        <v>3058</v>
      </c>
      <c r="C2031" s="27" t="s">
        <v>3059</v>
      </c>
      <c r="D2031" s="27" t="s">
        <v>3058</v>
      </c>
      <c r="E2031" s="27" t="s">
        <v>6117</v>
      </c>
      <c r="F2031" s="27" t="s">
        <v>2815</v>
      </c>
      <c r="G2031" s="27" t="s">
        <v>2816</v>
      </c>
      <c r="H2031" s="28">
        <v>41609</v>
      </c>
      <c r="I2031" s="29">
        <v>2.9718649999999998</v>
      </c>
      <c r="J2031" s="28" t="s">
        <v>3241</v>
      </c>
    </row>
    <row r="2032" spans="1:10" x14ac:dyDescent="0.3">
      <c r="A2032" s="26">
        <v>2013</v>
      </c>
      <c r="B2032" s="27" t="s">
        <v>3152</v>
      </c>
      <c r="C2032" s="27" t="s">
        <v>3153</v>
      </c>
      <c r="D2032" s="27" t="s">
        <v>3152</v>
      </c>
      <c r="E2032" s="27" t="s">
        <v>3111</v>
      </c>
      <c r="F2032" s="27" t="s">
        <v>2825</v>
      </c>
      <c r="G2032" s="27" t="s">
        <v>2850</v>
      </c>
      <c r="H2032" s="28">
        <v>41609</v>
      </c>
      <c r="I2032" s="29">
        <v>0.37731500000000001</v>
      </c>
      <c r="J2032" s="28" t="s">
        <v>3241</v>
      </c>
    </row>
    <row r="2033" spans="1:10" x14ac:dyDescent="0.3">
      <c r="A2033" s="26">
        <v>2013</v>
      </c>
      <c r="B2033" s="27" t="s">
        <v>3154</v>
      </c>
      <c r="C2033" s="27" t="s">
        <v>3155</v>
      </c>
      <c r="D2033" s="27" t="s">
        <v>3154</v>
      </c>
      <c r="E2033" s="27" t="s">
        <v>3111</v>
      </c>
      <c r="F2033" s="27" t="s">
        <v>2825</v>
      </c>
      <c r="G2033" s="27" t="s">
        <v>2850</v>
      </c>
      <c r="H2033" s="28">
        <v>41609</v>
      </c>
      <c r="I2033" s="29">
        <v>0.5774109999999999</v>
      </c>
      <c r="J2033" s="28" t="s">
        <v>3241</v>
      </c>
    </row>
    <row r="2034" spans="1:10" x14ac:dyDescent="0.3">
      <c r="A2034" s="26">
        <v>2013</v>
      </c>
      <c r="B2034" s="27" t="s">
        <v>3156</v>
      </c>
      <c r="C2034" s="27" t="s">
        <v>3157</v>
      </c>
      <c r="D2034" s="27" t="s">
        <v>3156</v>
      </c>
      <c r="E2034" s="27" t="s">
        <v>3111</v>
      </c>
      <c r="F2034" s="27" t="s">
        <v>2825</v>
      </c>
      <c r="G2034" s="27" t="s">
        <v>2850</v>
      </c>
      <c r="H2034" s="28">
        <v>41609</v>
      </c>
      <c r="I2034" s="29">
        <v>0</v>
      </c>
      <c r="J2034" s="28" t="s">
        <v>3241</v>
      </c>
    </row>
    <row r="2035" spans="1:10" x14ac:dyDescent="0.3">
      <c r="A2035" s="26">
        <v>2013</v>
      </c>
      <c r="B2035" s="27" t="s">
        <v>3060</v>
      </c>
      <c r="C2035" s="27" t="s">
        <v>3061</v>
      </c>
      <c r="D2035" s="27" t="s">
        <v>3062</v>
      </c>
      <c r="E2035" s="27" t="s">
        <v>3063</v>
      </c>
      <c r="F2035" s="27" t="s">
        <v>3034</v>
      </c>
      <c r="G2035" s="27" t="s">
        <v>2999</v>
      </c>
      <c r="H2035" s="28">
        <v>41609</v>
      </c>
      <c r="I2035" s="29">
        <v>0</v>
      </c>
      <c r="J2035" s="28" t="s">
        <v>3241</v>
      </c>
    </row>
    <row r="2036" spans="1:10" x14ac:dyDescent="0.3">
      <c r="A2036" s="26">
        <v>2013</v>
      </c>
      <c r="B2036" s="27" t="s">
        <v>3064</v>
      </c>
      <c r="C2036" s="27" t="s">
        <v>3065</v>
      </c>
      <c r="D2036" s="27" t="s">
        <v>3066</v>
      </c>
      <c r="E2036" s="27" t="s">
        <v>3025</v>
      </c>
      <c r="F2036" s="27" t="s">
        <v>2825</v>
      </c>
      <c r="G2036" s="27" t="s">
        <v>2826</v>
      </c>
      <c r="H2036" s="28">
        <v>41609</v>
      </c>
      <c r="I2036" s="29">
        <v>0</v>
      </c>
      <c r="J2036" s="28" t="s">
        <v>3241</v>
      </c>
    </row>
    <row r="2037" spans="1:10" x14ac:dyDescent="0.3">
      <c r="A2037" s="26">
        <v>2013</v>
      </c>
      <c r="B2037" s="27" t="s">
        <v>3064</v>
      </c>
      <c r="C2037" s="27" t="s">
        <v>3065</v>
      </c>
      <c r="D2037" s="27" t="s">
        <v>3067</v>
      </c>
      <c r="E2037" s="27" t="s">
        <v>3025</v>
      </c>
      <c r="F2037" s="27" t="s">
        <v>2825</v>
      </c>
      <c r="G2037" s="27" t="s">
        <v>2826</v>
      </c>
      <c r="H2037" s="28">
        <v>41609</v>
      </c>
      <c r="I2037" s="29">
        <v>0</v>
      </c>
      <c r="J2037" s="28" t="s">
        <v>3241</v>
      </c>
    </row>
    <row r="2038" spans="1:10" x14ac:dyDescent="0.3">
      <c r="A2038" s="26">
        <v>2013</v>
      </c>
      <c r="B2038" s="27" t="s">
        <v>3174</v>
      </c>
      <c r="C2038" s="27" t="s">
        <v>3175</v>
      </c>
      <c r="D2038" s="27" t="s">
        <v>3174</v>
      </c>
      <c r="E2038" s="27" t="s">
        <v>6117</v>
      </c>
      <c r="F2038" s="27" t="s">
        <v>2825</v>
      </c>
      <c r="G2038" s="27" t="s">
        <v>2826</v>
      </c>
      <c r="H2038" s="28">
        <v>41609</v>
      </c>
      <c r="I2038" s="29">
        <v>0.58014500000000002</v>
      </c>
      <c r="J2038" s="28" t="s">
        <v>3241</v>
      </c>
    </row>
    <row r="2039" spans="1:10" x14ac:dyDescent="0.3">
      <c r="A2039" s="26">
        <v>2013</v>
      </c>
      <c r="B2039" s="27" t="s">
        <v>3068</v>
      </c>
      <c r="C2039" s="27" t="s">
        <v>3069</v>
      </c>
      <c r="D2039" s="27" t="s">
        <v>3068</v>
      </c>
      <c r="E2039" s="27" t="s">
        <v>6117</v>
      </c>
      <c r="F2039" s="27" t="s">
        <v>3034</v>
      </c>
      <c r="G2039" s="27" t="s">
        <v>2923</v>
      </c>
      <c r="H2039" s="28">
        <v>41609</v>
      </c>
      <c r="I2039" s="29">
        <v>5.2751520000000012</v>
      </c>
      <c r="J2039" s="28" t="s">
        <v>3241</v>
      </c>
    </row>
    <row r="2040" spans="1:10" x14ac:dyDescent="0.3">
      <c r="A2040" s="26">
        <v>2013</v>
      </c>
      <c r="B2040" s="27" t="s">
        <v>3070</v>
      </c>
      <c r="C2040" s="27" t="s">
        <v>3071</v>
      </c>
      <c r="D2040" s="27" t="s">
        <v>3070</v>
      </c>
      <c r="E2040" s="27" t="s">
        <v>6117</v>
      </c>
      <c r="F2040" s="27" t="s">
        <v>2815</v>
      </c>
      <c r="G2040" s="27" t="s">
        <v>2816</v>
      </c>
      <c r="H2040" s="28">
        <v>41609</v>
      </c>
      <c r="I2040" s="29">
        <v>1.2980980000000002</v>
      </c>
      <c r="J2040" s="28" t="s">
        <v>3241</v>
      </c>
    </row>
    <row r="2041" spans="1:10" x14ac:dyDescent="0.3">
      <c r="A2041" s="26">
        <v>2013</v>
      </c>
      <c r="B2041" s="27" t="s">
        <v>3176</v>
      </c>
      <c r="C2041" s="27" t="s">
        <v>3177</v>
      </c>
      <c r="D2041" s="27" t="s">
        <v>3176</v>
      </c>
      <c r="E2041" s="27" t="s">
        <v>3033</v>
      </c>
      <c r="F2041" s="27" t="s">
        <v>2807</v>
      </c>
      <c r="G2041" s="27" t="s">
        <v>2812</v>
      </c>
      <c r="H2041" s="28">
        <v>41609</v>
      </c>
      <c r="I2041" s="29">
        <v>15.692038000000004</v>
      </c>
      <c r="J2041" s="28" t="s">
        <v>3241</v>
      </c>
    </row>
    <row r="2042" spans="1:10" x14ac:dyDescent="0.3">
      <c r="A2042" s="26">
        <v>2013</v>
      </c>
      <c r="B2042" s="27" t="s">
        <v>3072</v>
      </c>
      <c r="C2042" s="27" t="s">
        <v>3073</v>
      </c>
      <c r="D2042" s="27" t="s">
        <v>3072</v>
      </c>
      <c r="E2042" s="27" t="s">
        <v>6117</v>
      </c>
      <c r="F2042" s="27" t="s">
        <v>3034</v>
      </c>
      <c r="G2042" s="27" t="s">
        <v>3074</v>
      </c>
      <c r="H2042" s="28">
        <v>41609</v>
      </c>
      <c r="I2042" s="29">
        <v>7.3554000000000008E-2</v>
      </c>
      <c r="J2042" s="28" t="s">
        <v>3241</v>
      </c>
    </row>
    <row r="2043" spans="1:10" x14ac:dyDescent="0.3">
      <c r="A2043" s="26">
        <v>2013</v>
      </c>
      <c r="B2043" s="27" t="s">
        <v>3075</v>
      </c>
      <c r="C2043" s="27" t="s">
        <v>3076</v>
      </c>
      <c r="D2043" s="27" t="s">
        <v>3075</v>
      </c>
      <c r="E2043" s="27" t="s">
        <v>6117</v>
      </c>
      <c r="F2043" s="27" t="s">
        <v>2815</v>
      </c>
      <c r="G2043" s="27" t="s">
        <v>2816</v>
      </c>
      <c r="H2043" s="28">
        <v>41609</v>
      </c>
      <c r="I2043" s="29">
        <v>3.4003670000000001</v>
      </c>
      <c r="J2043" s="28" t="s">
        <v>3241</v>
      </c>
    </row>
    <row r="2044" spans="1:10" x14ac:dyDescent="0.3">
      <c r="A2044" s="26">
        <v>2013</v>
      </c>
      <c r="B2044" s="27" t="s">
        <v>3077</v>
      </c>
      <c r="C2044" s="27" t="s">
        <v>3078</v>
      </c>
      <c r="D2044" s="27" t="s">
        <v>3077</v>
      </c>
      <c r="E2044" s="27" t="s">
        <v>3033</v>
      </c>
      <c r="F2044" s="27" t="s">
        <v>2788</v>
      </c>
      <c r="G2044" s="27" t="s">
        <v>2788</v>
      </c>
      <c r="H2044" s="28">
        <v>41609</v>
      </c>
      <c r="I2044" s="29">
        <v>2.3145000000000002E-2</v>
      </c>
      <c r="J2044" s="28" t="s">
        <v>3241</v>
      </c>
    </row>
    <row r="2045" spans="1:10" x14ac:dyDescent="0.3">
      <c r="A2045" s="26">
        <v>2013</v>
      </c>
      <c r="B2045" s="27" t="s">
        <v>3079</v>
      </c>
      <c r="C2045" s="27" t="s">
        <v>3080</v>
      </c>
      <c r="D2045" s="27" t="s">
        <v>3081</v>
      </c>
      <c r="E2045" s="27" t="s">
        <v>3063</v>
      </c>
      <c r="F2045" s="27" t="s">
        <v>2788</v>
      </c>
      <c r="G2045" s="27" t="s">
        <v>2788</v>
      </c>
      <c r="H2045" s="28">
        <v>41609</v>
      </c>
      <c r="I2045" s="29">
        <v>6.8300000000000001E-4</v>
      </c>
      <c r="J2045" s="28" t="s">
        <v>3241</v>
      </c>
    </row>
    <row r="2046" spans="1:10" x14ac:dyDescent="0.3">
      <c r="A2046" s="26">
        <v>2013</v>
      </c>
      <c r="B2046" s="27" t="s">
        <v>3082</v>
      </c>
      <c r="C2046" s="27" t="s">
        <v>3083</v>
      </c>
      <c r="D2046" s="27" t="s">
        <v>3082</v>
      </c>
      <c r="E2046" s="27" t="s">
        <v>6117</v>
      </c>
      <c r="F2046" s="27" t="s">
        <v>2825</v>
      </c>
      <c r="G2046" s="27" t="s">
        <v>2826</v>
      </c>
      <c r="H2046" s="28">
        <v>41609</v>
      </c>
      <c r="I2046" s="29">
        <v>13.173942</v>
      </c>
      <c r="J2046" s="28" t="s">
        <v>3241</v>
      </c>
    </row>
    <row r="2047" spans="1:10" x14ac:dyDescent="0.3">
      <c r="A2047" s="26">
        <v>2013</v>
      </c>
      <c r="B2047" s="27" t="s">
        <v>3084</v>
      </c>
      <c r="C2047" s="27" t="s">
        <v>3085</v>
      </c>
      <c r="D2047" s="27" t="s">
        <v>3086</v>
      </c>
      <c r="E2047" s="27" t="s">
        <v>3025</v>
      </c>
      <c r="F2047" s="27" t="s">
        <v>3087</v>
      </c>
      <c r="G2047" s="27" t="s">
        <v>2788</v>
      </c>
      <c r="H2047" s="28">
        <v>41609</v>
      </c>
      <c r="I2047" s="29">
        <v>0</v>
      </c>
      <c r="J2047" s="28" t="s">
        <v>3241</v>
      </c>
    </row>
    <row r="2048" spans="1:10" x14ac:dyDescent="0.3">
      <c r="A2048" s="26">
        <v>2013</v>
      </c>
      <c r="B2048" s="27" t="s">
        <v>3084</v>
      </c>
      <c r="C2048" s="27" t="s">
        <v>3085</v>
      </c>
      <c r="D2048" s="27" t="s">
        <v>3088</v>
      </c>
      <c r="E2048" s="27" t="s">
        <v>3025</v>
      </c>
      <c r="F2048" s="27" t="s">
        <v>3087</v>
      </c>
      <c r="G2048" s="27" t="s">
        <v>2788</v>
      </c>
      <c r="H2048" s="28">
        <v>41609</v>
      </c>
      <c r="I2048" s="29">
        <v>0</v>
      </c>
      <c r="J2048" s="28" t="s">
        <v>3241</v>
      </c>
    </row>
    <row r="2049" spans="1:10" x14ac:dyDescent="0.3">
      <c r="A2049" s="26">
        <v>2013</v>
      </c>
      <c r="B2049" s="27" t="s">
        <v>3089</v>
      </c>
      <c r="C2049" s="27" t="s">
        <v>3090</v>
      </c>
      <c r="D2049" s="27" t="s">
        <v>3089</v>
      </c>
      <c r="E2049" s="27" t="s">
        <v>6117</v>
      </c>
      <c r="F2049" s="27" t="s">
        <v>2815</v>
      </c>
      <c r="G2049" s="27" t="s">
        <v>2816</v>
      </c>
      <c r="H2049" s="28">
        <v>41609</v>
      </c>
      <c r="I2049" s="29">
        <v>1.7980900000000002</v>
      </c>
      <c r="J2049" s="28" t="s">
        <v>3241</v>
      </c>
    </row>
    <row r="2050" spans="1:10" x14ac:dyDescent="0.3">
      <c r="A2050" s="26">
        <v>2013</v>
      </c>
      <c r="B2050" s="27" t="s">
        <v>3136</v>
      </c>
      <c r="C2050" s="27" t="s">
        <v>3137</v>
      </c>
      <c r="D2050" s="27" t="s">
        <v>3138</v>
      </c>
      <c r="E2050" s="27" t="s">
        <v>3025</v>
      </c>
      <c r="F2050" s="27" t="s">
        <v>3087</v>
      </c>
      <c r="G2050" s="27" t="s">
        <v>2788</v>
      </c>
      <c r="H2050" s="28">
        <v>41609</v>
      </c>
      <c r="I2050" s="29">
        <v>0</v>
      </c>
      <c r="J2050" s="28" t="s">
        <v>3241</v>
      </c>
    </row>
    <row r="2051" spans="1:10" x14ac:dyDescent="0.3">
      <c r="A2051" s="26">
        <v>2013</v>
      </c>
      <c r="B2051" s="27" t="s">
        <v>3136</v>
      </c>
      <c r="C2051" s="27" t="s">
        <v>3137</v>
      </c>
      <c r="D2051" s="27" t="s">
        <v>3139</v>
      </c>
      <c r="E2051" s="27" t="s">
        <v>3025</v>
      </c>
      <c r="F2051" s="27" t="s">
        <v>3087</v>
      </c>
      <c r="G2051" s="27" t="s">
        <v>2788</v>
      </c>
      <c r="H2051" s="28">
        <v>41609</v>
      </c>
      <c r="I2051" s="29">
        <v>0</v>
      </c>
      <c r="J2051" s="28" t="s">
        <v>3241</v>
      </c>
    </row>
    <row r="2052" spans="1:10" x14ac:dyDescent="0.3">
      <c r="A2052" s="26">
        <v>2013</v>
      </c>
      <c r="B2052" s="27" t="s">
        <v>3091</v>
      </c>
      <c r="C2052" s="27" t="s">
        <v>3092</v>
      </c>
      <c r="D2052" s="27" t="s">
        <v>3093</v>
      </c>
      <c r="E2052" s="27" t="s">
        <v>3063</v>
      </c>
      <c r="F2052" s="27" t="s">
        <v>3094</v>
      </c>
      <c r="G2052" s="27" t="s">
        <v>2965</v>
      </c>
      <c r="H2052" s="28">
        <v>41609</v>
      </c>
      <c r="I2052" s="29">
        <v>5.856647999999999</v>
      </c>
      <c r="J2052" s="28" t="s">
        <v>3241</v>
      </c>
    </row>
    <row r="2053" spans="1:10" x14ac:dyDescent="0.3">
      <c r="A2053" s="26">
        <v>2013</v>
      </c>
      <c r="B2053" s="27" t="s">
        <v>3095</v>
      </c>
      <c r="C2053" s="27" t="s">
        <v>3096</v>
      </c>
      <c r="D2053" s="27" t="s">
        <v>3095</v>
      </c>
      <c r="E2053" s="27" t="s">
        <v>6117</v>
      </c>
      <c r="F2053" s="27" t="s">
        <v>3034</v>
      </c>
      <c r="G2053" s="27" t="s">
        <v>2999</v>
      </c>
      <c r="H2053" s="28">
        <v>41609</v>
      </c>
      <c r="I2053" s="29">
        <v>4.2911550000000007</v>
      </c>
      <c r="J2053" s="28" t="s">
        <v>3241</v>
      </c>
    </row>
    <row r="2054" spans="1:10" x14ac:dyDescent="0.3">
      <c r="A2054" s="26">
        <v>2013</v>
      </c>
      <c r="B2054" s="27" t="s">
        <v>3097</v>
      </c>
      <c r="C2054" s="27" t="s">
        <v>3098</v>
      </c>
      <c r="D2054" s="27" t="s">
        <v>3097</v>
      </c>
      <c r="E2054" s="27" t="s">
        <v>6117</v>
      </c>
      <c r="F2054" s="27" t="s">
        <v>2825</v>
      </c>
      <c r="G2054" s="27" t="s">
        <v>2850</v>
      </c>
      <c r="H2054" s="28">
        <v>41609</v>
      </c>
      <c r="I2054" s="29">
        <v>10.209338999999998</v>
      </c>
      <c r="J2054" s="28" t="s">
        <v>3241</v>
      </c>
    </row>
    <row r="2055" spans="1:10" x14ac:dyDescent="0.3">
      <c r="A2055" s="26">
        <v>2013</v>
      </c>
      <c r="B2055" s="27" t="s">
        <v>3132</v>
      </c>
      <c r="C2055" s="27" t="s">
        <v>3133</v>
      </c>
      <c r="D2055" s="27" t="s">
        <v>3132</v>
      </c>
      <c r="E2055" s="27" t="s">
        <v>3033</v>
      </c>
      <c r="F2055" s="27" t="s">
        <v>2807</v>
      </c>
      <c r="G2055" s="27" t="s">
        <v>2812</v>
      </c>
      <c r="H2055" s="28">
        <v>41609</v>
      </c>
      <c r="I2055" s="29">
        <v>17.163383000000007</v>
      </c>
      <c r="J2055" s="28" t="s">
        <v>3241</v>
      </c>
    </row>
    <row r="2056" spans="1:10" x14ac:dyDescent="0.3">
      <c r="A2056" s="26">
        <v>2013</v>
      </c>
      <c r="B2056" s="27" t="s">
        <v>3134</v>
      </c>
      <c r="C2056" s="27" t="s">
        <v>3135</v>
      </c>
      <c r="D2056" s="27" t="s">
        <v>3134</v>
      </c>
      <c r="E2056" s="27" t="s">
        <v>3033</v>
      </c>
      <c r="F2056" s="27" t="s">
        <v>2807</v>
      </c>
      <c r="G2056" s="27" t="s">
        <v>2812</v>
      </c>
      <c r="H2056" s="28">
        <v>41609</v>
      </c>
      <c r="I2056" s="29">
        <v>10.603122999999998</v>
      </c>
      <c r="J2056" s="28" t="s">
        <v>3241</v>
      </c>
    </row>
    <row r="2057" spans="1:10" x14ac:dyDescent="0.3">
      <c r="A2057" s="26">
        <v>2013</v>
      </c>
      <c r="B2057" s="27" t="s">
        <v>3099</v>
      </c>
      <c r="C2057" s="27" t="s">
        <v>3100</v>
      </c>
      <c r="D2057" s="27" t="s">
        <v>3099</v>
      </c>
      <c r="E2057" s="27" t="s">
        <v>6117</v>
      </c>
      <c r="F2057" s="27" t="s">
        <v>2815</v>
      </c>
      <c r="G2057" s="27" t="s">
        <v>2816</v>
      </c>
      <c r="H2057" s="28">
        <v>41609</v>
      </c>
      <c r="I2057" s="29">
        <v>2.5852870000000006</v>
      </c>
      <c r="J2057" s="28" t="s">
        <v>3241</v>
      </c>
    </row>
    <row r="2058" spans="1:10" x14ac:dyDescent="0.3">
      <c r="A2058" s="26">
        <v>2013</v>
      </c>
      <c r="B2058" s="27" t="s">
        <v>3101</v>
      </c>
      <c r="C2058" s="27" t="s">
        <v>3102</v>
      </c>
      <c r="D2058" s="27" t="s">
        <v>3101</v>
      </c>
      <c r="E2058" s="27" t="s">
        <v>6117</v>
      </c>
      <c r="F2058" s="27" t="s">
        <v>3034</v>
      </c>
      <c r="G2058" s="27" t="s">
        <v>3074</v>
      </c>
      <c r="H2058" s="28">
        <v>41609</v>
      </c>
      <c r="I2058" s="29">
        <v>2.449905999999999</v>
      </c>
      <c r="J2058" s="28" t="s">
        <v>3241</v>
      </c>
    </row>
    <row r="2059" spans="1:10" x14ac:dyDescent="0.3">
      <c r="A2059" s="26">
        <v>2013</v>
      </c>
      <c r="B2059" s="27" t="s">
        <v>3148</v>
      </c>
      <c r="C2059" s="27" t="s">
        <v>3149</v>
      </c>
      <c r="D2059" s="27" t="s">
        <v>3148</v>
      </c>
      <c r="E2059" s="27" t="s">
        <v>6117</v>
      </c>
      <c r="F2059" s="27" t="s">
        <v>3145</v>
      </c>
      <c r="G2059" s="27" t="s">
        <v>2803</v>
      </c>
      <c r="H2059" s="28">
        <v>41609</v>
      </c>
      <c r="I2059" s="29">
        <v>3.2673960000000002</v>
      </c>
      <c r="J2059" s="28" t="s">
        <v>3241</v>
      </c>
    </row>
    <row r="2060" spans="1:10" x14ac:dyDescent="0.3">
      <c r="A2060" s="26">
        <v>2013</v>
      </c>
      <c r="B2060" s="27" t="s">
        <v>3103</v>
      </c>
      <c r="C2060" s="27" t="s">
        <v>3104</v>
      </c>
      <c r="D2060" s="27" t="s">
        <v>3103</v>
      </c>
      <c r="E2060" s="27" t="s">
        <v>6117</v>
      </c>
      <c r="F2060" s="27" t="s">
        <v>3034</v>
      </c>
      <c r="G2060" s="27" t="s">
        <v>2923</v>
      </c>
      <c r="H2060" s="28">
        <v>41609</v>
      </c>
      <c r="I2060" s="29">
        <v>2.1102930000000004</v>
      </c>
      <c r="J2060" s="28" t="s">
        <v>3241</v>
      </c>
    </row>
    <row r="2061" spans="1:10" x14ac:dyDescent="0.3">
      <c r="A2061" s="26">
        <v>2013</v>
      </c>
      <c r="B2061" s="27" t="s">
        <v>3150</v>
      </c>
      <c r="C2061" s="27" t="s">
        <v>3151</v>
      </c>
      <c r="D2061" s="27" t="s">
        <v>3150</v>
      </c>
      <c r="E2061" s="27" t="s">
        <v>6117</v>
      </c>
      <c r="F2061" s="27" t="s">
        <v>3142</v>
      </c>
      <c r="G2061" s="27" t="s">
        <v>2850</v>
      </c>
      <c r="H2061" s="28">
        <v>41609</v>
      </c>
      <c r="I2061" s="29">
        <v>0.16379200000000005</v>
      </c>
      <c r="J2061" s="28" t="s">
        <v>3241</v>
      </c>
    </row>
    <row r="2062" spans="1:10" x14ac:dyDescent="0.3">
      <c r="A2062" s="26">
        <v>2013</v>
      </c>
      <c r="B2062" s="27" t="s">
        <v>3105</v>
      </c>
      <c r="C2062" s="27" t="s">
        <v>3106</v>
      </c>
      <c r="D2062" s="27" t="s">
        <v>3105</v>
      </c>
      <c r="E2062" s="27" t="s">
        <v>6117</v>
      </c>
      <c r="F2062" s="27" t="s">
        <v>2798</v>
      </c>
      <c r="G2062" s="27" t="s">
        <v>2803</v>
      </c>
      <c r="H2062" s="28">
        <v>41609</v>
      </c>
      <c r="I2062" s="29">
        <v>4.059107</v>
      </c>
      <c r="J2062" s="28" t="s">
        <v>3241</v>
      </c>
    </row>
    <row r="2063" spans="1:10" x14ac:dyDescent="0.3">
      <c r="A2063" s="26">
        <v>2013</v>
      </c>
      <c r="B2063" s="27" t="s">
        <v>3123</v>
      </c>
      <c r="C2063" s="27" t="s">
        <v>3124</v>
      </c>
      <c r="D2063" s="27" t="s">
        <v>3166</v>
      </c>
      <c r="E2063" s="27" t="s">
        <v>3025</v>
      </c>
      <c r="F2063" s="27" t="s">
        <v>2825</v>
      </c>
      <c r="G2063" s="27" t="s">
        <v>2850</v>
      </c>
      <c r="H2063" s="28">
        <v>41609</v>
      </c>
      <c r="I2063" s="29">
        <v>0</v>
      </c>
      <c r="J2063" s="28" t="s">
        <v>3241</v>
      </c>
    </row>
    <row r="2064" spans="1:10" x14ac:dyDescent="0.3">
      <c r="A2064" s="26">
        <v>2013</v>
      </c>
      <c r="B2064" s="27" t="s">
        <v>3123</v>
      </c>
      <c r="C2064" s="27" t="s">
        <v>3124</v>
      </c>
      <c r="D2064" s="27" t="s">
        <v>3125</v>
      </c>
      <c r="E2064" s="27" t="s">
        <v>3025</v>
      </c>
      <c r="F2064" s="27" t="s">
        <v>2825</v>
      </c>
      <c r="G2064" s="27" t="s">
        <v>2850</v>
      </c>
      <c r="H2064" s="28">
        <v>41609</v>
      </c>
      <c r="I2064" s="29">
        <v>0</v>
      </c>
      <c r="J2064" s="28" t="s">
        <v>3241</v>
      </c>
    </row>
    <row r="2065" spans="1:10" x14ac:dyDescent="0.3">
      <c r="A2065" s="26">
        <v>2013</v>
      </c>
      <c r="B2065" s="27" t="s">
        <v>3123</v>
      </c>
      <c r="C2065" s="27" t="s">
        <v>3124</v>
      </c>
      <c r="D2065" s="27" t="s">
        <v>3170</v>
      </c>
      <c r="E2065" s="27" t="s">
        <v>3025</v>
      </c>
      <c r="F2065" s="27" t="s">
        <v>2825</v>
      </c>
      <c r="G2065" s="27" t="s">
        <v>2850</v>
      </c>
      <c r="H2065" s="28">
        <v>41609</v>
      </c>
      <c r="I2065" s="29">
        <v>0</v>
      </c>
      <c r="J2065" s="28" t="s">
        <v>3241</v>
      </c>
    </row>
    <row r="2066" spans="1:10" x14ac:dyDescent="0.3">
      <c r="A2066" s="26">
        <v>2013</v>
      </c>
      <c r="B2066" s="27" t="s">
        <v>3107</v>
      </c>
      <c r="C2066" s="27" t="s">
        <v>3108</v>
      </c>
      <c r="D2066" s="27" t="s">
        <v>3108</v>
      </c>
      <c r="E2066" s="27" t="s">
        <v>6117</v>
      </c>
      <c r="F2066" s="27" t="s">
        <v>3026</v>
      </c>
      <c r="G2066" s="27" t="s">
        <v>2936</v>
      </c>
      <c r="H2066" s="28">
        <v>41609</v>
      </c>
      <c r="I2066" s="29">
        <v>4.3209999999999993E-3</v>
      </c>
      <c r="J2066" s="28" t="s">
        <v>3241</v>
      </c>
    </row>
    <row r="2067" spans="1:10" x14ac:dyDescent="0.3">
      <c r="A2067" s="26">
        <v>2013</v>
      </c>
      <c r="B2067" s="27" t="s">
        <v>3140</v>
      </c>
      <c r="C2067" s="27" t="s">
        <v>3141</v>
      </c>
      <c r="D2067" s="27" t="s">
        <v>3140</v>
      </c>
      <c r="E2067" s="27" t="s">
        <v>6117</v>
      </c>
      <c r="F2067" s="27" t="s">
        <v>3142</v>
      </c>
      <c r="G2067" s="27" t="s">
        <v>2850</v>
      </c>
      <c r="H2067" s="28">
        <v>41609</v>
      </c>
      <c r="I2067" s="29">
        <v>1.4502999999999979E-2</v>
      </c>
      <c r="J2067" s="28" t="s">
        <v>3241</v>
      </c>
    </row>
    <row r="2068" spans="1:10" x14ac:dyDescent="0.3">
      <c r="A2068" s="26">
        <v>2013</v>
      </c>
      <c r="B2068" s="27" t="s">
        <v>3109</v>
      </c>
      <c r="C2068" s="27" t="s">
        <v>3110</v>
      </c>
      <c r="D2068" s="27" t="s">
        <v>3109</v>
      </c>
      <c r="E2068" s="27" t="s">
        <v>3111</v>
      </c>
      <c r="F2068" s="27" t="s">
        <v>2825</v>
      </c>
      <c r="G2068" s="27" t="s">
        <v>2850</v>
      </c>
      <c r="H2068" s="28">
        <v>41609</v>
      </c>
      <c r="I2068" s="29">
        <v>0.25218400000000002</v>
      </c>
      <c r="J2068" s="28" t="s">
        <v>3241</v>
      </c>
    </row>
    <row r="2069" spans="1:10" x14ac:dyDescent="0.3">
      <c r="A2069" s="26">
        <v>2013</v>
      </c>
      <c r="B2069" s="27" t="s">
        <v>3158</v>
      </c>
      <c r="C2069" s="27" t="s">
        <v>3159</v>
      </c>
      <c r="D2069" s="27" t="s">
        <v>3160</v>
      </c>
      <c r="E2069" s="27" t="s">
        <v>3161</v>
      </c>
      <c r="F2069" s="27" t="s">
        <v>3087</v>
      </c>
      <c r="G2069" s="27" t="s">
        <v>2788</v>
      </c>
      <c r="H2069" s="28">
        <v>41609</v>
      </c>
      <c r="I2069" s="29">
        <v>2.5464099999999998</v>
      </c>
      <c r="J2069" s="28" t="s">
        <v>3241</v>
      </c>
    </row>
    <row r="2070" spans="1:10" x14ac:dyDescent="0.3">
      <c r="A2070" s="26">
        <v>2013</v>
      </c>
      <c r="B2070" s="27" t="s">
        <v>3112</v>
      </c>
      <c r="C2070" s="27" t="s">
        <v>3113</v>
      </c>
      <c r="D2070" s="27" t="s">
        <v>3112</v>
      </c>
      <c r="E2070" s="27" t="s">
        <v>6117</v>
      </c>
      <c r="F2070" s="27" t="s">
        <v>2825</v>
      </c>
      <c r="G2070" s="27" t="s">
        <v>2826</v>
      </c>
      <c r="H2070" s="28">
        <v>41609</v>
      </c>
      <c r="I2070" s="29">
        <v>2.3379799999999995</v>
      </c>
      <c r="J2070" s="28" t="s">
        <v>3241</v>
      </c>
    </row>
    <row r="2071" spans="1:10" x14ac:dyDescent="0.3">
      <c r="A2071" s="26">
        <v>2013</v>
      </c>
      <c r="B2071" s="27" t="s">
        <v>3167</v>
      </c>
      <c r="C2071" s="27" t="s">
        <v>3168</v>
      </c>
      <c r="D2071" s="27" t="s">
        <v>3169</v>
      </c>
      <c r="E2071" s="27" t="s">
        <v>3161</v>
      </c>
      <c r="F2071" s="27" t="s">
        <v>3087</v>
      </c>
      <c r="G2071" s="27" t="s">
        <v>2788</v>
      </c>
      <c r="H2071" s="28">
        <v>41609</v>
      </c>
      <c r="I2071" s="29">
        <v>6.7775240000000014</v>
      </c>
      <c r="J2071" s="28" t="s">
        <v>3241</v>
      </c>
    </row>
    <row r="2072" spans="1:10" x14ac:dyDescent="0.3">
      <c r="A2072" s="26">
        <v>2013</v>
      </c>
      <c r="B2072" s="27" t="s">
        <v>3114</v>
      </c>
      <c r="C2072" s="27" t="s">
        <v>3115</v>
      </c>
      <c r="D2072" s="27" t="s">
        <v>3116</v>
      </c>
      <c r="E2072" s="27" t="s">
        <v>3025</v>
      </c>
      <c r="F2072" s="27" t="s">
        <v>3026</v>
      </c>
      <c r="G2072" s="27" t="s">
        <v>2788</v>
      </c>
      <c r="H2072" s="28">
        <v>41609</v>
      </c>
      <c r="I2072" s="29">
        <v>0</v>
      </c>
      <c r="J2072" s="28" t="s">
        <v>3241</v>
      </c>
    </row>
    <row r="2073" spans="1:10" x14ac:dyDescent="0.3">
      <c r="A2073" s="26">
        <v>2013</v>
      </c>
      <c r="B2073" s="27" t="s">
        <v>3117</v>
      </c>
      <c r="C2073" s="27" t="s">
        <v>3118</v>
      </c>
      <c r="D2073" s="27" t="s">
        <v>3117</v>
      </c>
      <c r="E2073" s="27" t="s">
        <v>6117</v>
      </c>
      <c r="F2073" s="27" t="s">
        <v>2815</v>
      </c>
      <c r="G2073" s="27" t="s">
        <v>2816</v>
      </c>
      <c r="H2073" s="28">
        <v>41609</v>
      </c>
      <c r="I2073" s="29">
        <v>4.5483850000000023</v>
      </c>
      <c r="J2073" s="28" t="s">
        <v>3241</v>
      </c>
    </row>
    <row r="2074" spans="1:10" x14ac:dyDescent="0.3">
      <c r="A2074" s="26">
        <v>2013</v>
      </c>
      <c r="B2074" s="27" t="s">
        <v>3129</v>
      </c>
      <c r="C2074" s="27" t="s">
        <v>3130</v>
      </c>
      <c r="D2074" s="27" t="s">
        <v>3131</v>
      </c>
      <c r="E2074" s="27" t="s">
        <v>3063</v>
      </c>
      <c r="F2074" s="27" t="s">
        <v>3034</v>
      </c>
      <c r="G2074" s="27" t="s">
        <v>2840</v>
      </c>
      <c r="H2074" s="28">
        <v>41609</v>
      </c>
      <c r="I2074" s="29">
        <v>0</v>
      </c>
      <c r="J2074" s="28" t="s">
        <v>3241</v>
      </c>
    </row>
    <row r="2075" spans="1:10" x14ac:dyDescent="0.3">
      <c r="A2075" s="26">
        <v>2013</v>
      </c>
      <c r="B2075" s="27" t="s">
        <v>3126</v>
      </c>
      <c r="C2075" s="27" t="s">
        <v>3127</v>
      </c>
      <c r="D2075" s="27" t="s">
        <v>3128</v>
      </c>
      <c r="E2075" s="27" t="s">
        <v>3025</v>
      </c>
      <c r="F2075" s="27" t="s">
        <v>3026</v>
      </c>
      <c r="G2075" s="27" t="s">
        <v>2936</v>
      </c>
      <c r="H2075" s="28">
        <v>41609</v>
      </c>
      <c r="I2075" s="29">
        <v>0</v>
      </c>
      <c r="J2075" s="28" t="s">
        <v>3241</v>
      </c>
    </row>
    <row r="2076" spans="1:10" x14ac:dyDescent="0.3">
      <c r="A2076" s="26">
        <v>2013</v>
      </c>
      <c r="B2076" s="27" t="s">
        <v>3178</v>
      </c>
      <c r="C2076" s="27" t="s">
        <v>3179</v>
      </c>
      <c r="D2076" s="27" t="s">
        <v>3178</v>
      </c>
      <c r="E2076" s="27" t="s">
        <v>3033</v>
      </c>
      <c r="F2076" s="27" t="s">
        <v>2807</v>
      </c>
      <c r="G2076" s="27" t="s">
        <v>2812</v>
      </c>
      <c r="H2076" s="28">
        <v>41609</v>
      </c>
      <c r="I2076" s="29">
        <v>0.62756300000000009</v>
      </c>
      <c r="J2076" s="28" t="s">
        <v>3241</v>
      </c>
    </row>
    <row r="2077" spans="1:10" x14ac:dyDescent="0.3">
      <c r="A2077" s="26">
        <v>2013</v>
      </c>
      <c r="B2077" s="27" t="s">
        <v>3119</v>
      </c>
      <c r="C2077" s="27" t="s">
        <v>3120</v>
      </c>
      <c r="D2077" s="27" t="s">
        <v>3119</v>
      </c>
      <c r="E2077" s="27" t="s">
        <v>6117</v>
      </c>
      <c r="F2077" s="27" t="s">
        <v>3034</v>
      </c>
      <c r="G2077" s="27" t="s">
        <v>2840</v>
      </c>
      <c r="H2077" s="28">
        <v>41609</v>
      </c>
      <c r="I2077" s="29">
        <v>3.0987930000000006</v>
      </c>
      <c r="J2077" s="28" t="s">
        <v>3241</v>
      </c>
    </row>
    <row r="2078" spans="1:10" x14ac:dyDescent="0.3">
      <c r="A2078" s="26">
        <v>2013</v>
      </c>
      <c r="B2078" s="27" t="s">
        <v>3121</v>
      </c>
      <c r="C2078" s="27" t="s">
        <v>3122</v>
      </c>
      <c r="D2078" s="27" t="s">
        <v>3121</v>
      </c>
      <c r="E2078" s="27" t="s">
        <v>6117</v>
      </c>
      <c r="F2078" s="27" t="s">
        <v>2825</v>
      </c>
      <c r="G2078" s="27" t="s">
        <v>2850</v>
      </c>
      <c r="H2078" s="28">
        <v>41609</v>
      </c>
      <c r="I2078" s="29">
        <v>25.665223000000008</v>
      </c>
      <c r="J2078" s="28" t="s">
        <v>3241</v>
      </c>
    </row>
    <row r="2079" spans="1:10" x14ac:dyDescent="0.3">
      <c r="A2079" s="26">
        <v>2014</v>
      </c>
      <c r="B2079" s="27" t="s">
        <v>3022</v>
      </c>
      <c r="C2079" s="27" t="s">
        <v>3023</v>
      </c>
      <c r="D2079" s="27" t="s">
        <v>3024</v>
      </c>
      <c r="E2079" s="27" t="s">
        <v>3025</v>
      </c>
      <c r="F2079" s="27" t="s">
        <v>3026</v>
      </c>
      <c r="G2079" s="27" t="s">
        <v>2788</v>
      </c>
      <c r="H2079" s="28">
        <v>41640</v>
      </c>
      <c r="I2079" s="29">
        <v>0</v>
      </c>
      <c r="J2079" s="28" t="s">
        <v>3241</v>
      </c>
    </row>
    <row r="2080" spans="1:10" x14ac:dyDescent="0.3">
      <c r="A2080" s="26">
        <v>2014</v>
      </c>
      <c r="B2080" s="27" t="s">
        <v>3022</v>
      </c>
      <c r="C2080" s="27" t="s">
        <v>3023</v>
      </c>
      <c r="D2080" s="27" t="s">
        <v>3027</v>
      </c>
      <c r="E2080" s="27" t="s">
        <v>3025</v>
      </c>
      <c r="F2080" s="27" t="s">
        <v>3026</v>
      </c>
      <c r="G2080" s="27" t="s">
        <v>2788</v>
      </c>
      <c r="H2080" s="28">
        <v>41640</v>
      </c>
      <c r="I2080" s="29">
        <v>0</v>
      </c>
      <c r="J2080" s="28" t="s">
        <v>3241</v>
      </c>
    </row>
    <row r="2081" spans="1:10" x14ac:dyDescent="0.3">
      <c r="A2081" s="26">
        <v>2014</v>
      </c>
      <c r="B2081" s="27" t="s">
        <v>3028</v>
      </c>
      <c r="C2081" s="27" t="s">
        <v>3029</v>
      </c>
      <c r="D2081" s="27" t="s">
        <v>3028</v>
      </c>
      <c r="E2081" s="27" t="s">
        <v>6117</v>
      </c>
      <c r="F2081" s="27" t="s">
        <v>3030</v>
      </c>
      <c r="G2081" s="27" t="s">
        <v>2812</v>
      </c>
      <c r="H2081" s="28">
        <v>41640</v>
      </c>
      <c r="I2081" s="29">
        <v>15.882983999999997</v>
      </c>
      <c r="J2081" s="28" t="s">
        <v>3241</v>
      </c>
    </row>
    <row r="2082" spans="1:10" x14ac:dyDescent="0.3">
      <c r="A2082" s="26">
        <v>2014</v>
      </c>
      <c r="B2082" s="27" t="s">
        <v>3031</v>
      </c>
      <c r="C2082" s="27" t="s">
        <v>3032</v>
      </c>
      <c r="D2082" s="27" t="s">
        <v>3031</v>
      </c>
      <c r="E2082" s="27" t="s">
        <v>3033</v>
      </c>
      <c r="F2082" s="27" t="s">
        <v>3034</v>
      </c>
      <c r="G2082" s="27" t="s">
        <v>2821</v>
      </c>
      <c r="H2082" s="28">
        <v>41640</v>
      </c>
      <c r="I2082" s="29">
        <v>3.4461349999999991</v>
      </c>
      <c r="J2082" s="28" t="s">
        <v>3241</v>
      </c>
    </row>
    <row r="2083" spans="1:10" x14ac:dyDescent="0.3">
      <c r="A2083" s="26">
        <v>2014</v>
      </c>
      <c r="B2083" s="27" t="s">
        <v>3035</v>
      </c>
      <c r="C2083" s="27" t="s">
        <v>3036</v>
      </c>
      <c r="D2083" s="27" t="s">
        <v>3035</v>
      </c>
      <c r="E2083" s="27" t="s">
        <v>6117</v>
      </c>
      <c r="F2083" s="27" t="s">
        <v>2825</v>
      </c>
      <c r="G2083" s="27" t="s">
        <v>2826</v>
      </c>
      <c r="H2083" s="28">
        <v>41640</v>
      </c>
      <c r="I2083" s="29">
        <v>0</v>
      </c>
      <c r="J2083" s="28" t="s">
        <v>3241</v>
      </c>
    </row>
    <row r="2084" spans="1:10" x14ac:dyDescent="0.3">
      <c r="A2084" s="26">
        <v>2014</v>
      </c>
      <c r="B2084" s="27" t="s">
        <v>3037</v>
      </c>
      <c r="C2084" s="27" t="s">
        <v>3038</v>
      </c>
      <c r="D2084" s="27" t="s">
        <v>3037</v>
      </c>
      <c r="E2084" s="27" t="s">
        <v>6117</v>
      </c>
      <c r="F2084" s="27" t="s">
        <v>3034</v>
      </c>
      <c r="G2084" s="27" t="s">
        <v>2999</v>
      </c>
      <c r="H2084" s="28">
        <v>41640</v>
      </c>
      <c r="I2084" s="29">
        <v>1.4513110000000005</v>
      </c>
      <c r="J2084" s="28" t="s">
        <v>3241</v>
      </c>
    </row>
    <row r="2085" spans="1:10" x14ac:dyDescent="0.3">
      <c r="A2085" s="26">
        <v>2014</v>
      </c>
      <c r="B2085" s="27" t="s">
        <v>3039</v>
      </c>
      <c r="C2085" s="27" t="s">
        <v>3040</v>
      </c>
      <c r="D2085" s="27" t="s">
        <v>3039</v>
      </c>
      <c r="E2085" s="27" t="s">
        <v>6117</v>
      </c>
      <c r="F2085" s="27" t="s">
        <v>2815</v>
      </c>
      <c r="G2085" s="27" t="s">
        <v>2816</v>
      </c>
      <c r="H2085" s="28">
        <v>41640</v>
      </c>
      <c r="I2085" s="29">
        <v>0.41360600000000008</v>
      </c>
      <c r="J2085" s="28" t="s">
        <v>3241</v>
      </c>
    </row>
    <row r="2086" spans="1:10" x14ac:dyDescent="0.3">
      <c r="A2086" s="26">
        <v>2014</v>
      </c>
      <c r="B2086" s="27" t="s">
        <v>3041</v>
      </c>
      <c r="C2086" s="27" t="s">
        <v>3042</v>
      </c>
      <c r="D2086" s="27" t="s">
        <v>3041</v>
      </c>
      <c r="E2086" s="27" t="s">
        <v>6117</v>
      </c>
      <c r="F2086" s="27" t="s">
        <v>2825</v>
      </c>
      <c r="G2086" s="27" t="s">
        <v>2826</v>
      </c>
      <c r="H2086" s="28">
        <v>41640</v>
      </c>
      <c r="I2086" s="29">
        <v>11.883975</v>
      </c>
      <c r="J2086" s="28" t="s">
        <v>3241</v>
      </c>
    </row>
    <row r="2087" spans="1:10" x14ac:dyDescent="0.3">
      <c r="A2087" s="26">
        <v>2014</v>
      </c>
      <c r="B2087" s="27" t="s">
        <v>3043</v>
      </c>
      <c r="C2087" s="27" t="s">
        <v>3044</v>
      </c>
      <c r="D2087" s="27" t="s">
        <v>3043</v>
      </c>
      <c r="E2087" s="27" t="s">
        <v>6117</v>
      </c>
      <c r="F2087" s="27" t="s">
        <v>2815</v>
      </c>
      <c r="G2087" s="27" t="s">
        <v>2816</v>
      </c>
      <c r="H2087" s="28">
        <v>41640</v>
      </c>
      <c r="I2087" s="29">
        <v>3.880507000000001</v>
      </c>
      <c r="J2087" s="28" t="s">
        <v>3241</v>
      </c>
    </row>
    <row r="2088" spans="1:10" x14ac:dyDescent="0.3">
      <c r="A2088" s="26">
        <v>2014</v>
      </c>
      <c r="B2088" s="27" t="s">
        <v>3045</v>
      </c>
      <c r="C2088" s="27" t="s">
        <v>3046</v>
      </c>
      <c r="D2088" s="27" t="s">
        <v>3045</v>
      </c>
      <c r="E2088" s="27" t="s">
        <v>6117</v>
      </c>
      <c r="F2088" s="27" t="s">
        <v>2815</v>
      </c>
      <c r="G2088" s="27" t="s">
        <v>2816</v>
      </c>
      <c r="H2088" s="28">
        <v>41640</v>
      </c>
      <c r="I2088" s="29">
        <v>5.3171000000000017E-2</v>
      </c>
      <c r="J2088" s="28" t="s">
        <v>3241</v>
      </c>
    </row>
    <row r="2089" spans="1:10" x14ac:dyDescent="0.3">
      <c r="A2089" s="26">
        <v>2014</v>
      </c>
      <c r="B2089" s="27" t="s">
        <v>3143</v>
      </c>
      <c r="C2089" s="27" t="s">
        <v>3144</v>
      </c>
      <c r="D2089" s="27" t="s">
        <v>3143</v>
      </c>
      <c r="E2089" s="27" t="s">
        <v>6117</v>
      </c>
      <c r="F2089" s="27" t="s">
        <v>3145</v>
      </c>
      <c r="G2089" s="27" t="s">
        <v>2803</v>
      </c>
      <c r="H2089" s="28">
        <v>41640</v>
      </c>
      <c r="I2089" s="29">
        <v>2.0696089999999998</v>
      </c>
      <c r="J2089" s="28" t="s">
        <v>3241</v>
      </c>
    </row>
    <row r="2090" spans="1:10" x14ac:dyDescent="0.3">
      <c r="A2090" s="26">
        <v>2014</v>
      </c>
      <c r="B2090" s="27" t="s">
        <v>3171</v>
      </c>
      <c r="C2090" s="27" t="s">
        <v>3172</v>
      </c>
      <c r="D2090" s="27" t="s">
        <v>3173</v>
      </c>
      <c r="E2090" s="27" t="s">
        <v>3111</v>
      </c>
      <c r="F2090" s="27" t="s">
        <v>2825</v>
      </c>
      <c r="G2090" s="27" t="s">
        <v>2850</v>
      </c>
      <c r="H2090" s="28">
        <v>41640</v>
      </c>
      <c r="I2090" s="29">
        <v>0.37483100000000003</v>
      </c>
      <c r="J2090" s="28" t="s">
        <v>3241</v>
      </c>
    </row>
    <row r="2091" spans="1:10" x14ac:dyDescent="0.3">
      <c r="A2091" s="26">
        <v>2014</v>
      </c>
      <c r="B2091" s="27" t="s">
        <v>3146</v>
      </c>
      <c r="C2091" s="27" t="s">
        <v>3147</v>
      </c>
      <c r="D2091" s="27" t="s">
        <v>3146</v>
      </c>
      <c r="E2091" s="27" t="s">
        <v>6117</v>
      </c>
      <c r="F2091" s="27" t="s">
        <v>3145</v>
      </c>
      <c r="G2091" s="27" t="s">
        <v>2803</v>
      </c>
      <c r="H2091" s="28">
        <v>41640</v>
      </c>
      <c r="I2091" s="29">
        <v>3.3291210000000011</v>
      </c>
      <c r="J2091" s="28" t="s">
        <v>3241</v>
      </c>
    </row>
    <row r="2092" spans="1:10" x14ac:dyDescent="0.3">
      <c r="A2092" s="26">
        <v>2014</v>
      </c>
      <c r="B2092" s="27" t="s">
        <v>3047</v>
      </c>
      <c r="C2092" s="27" t="s">
        <v>3048</v>
      </c>
      <c r="D2092" s="27" t="s">
        <v>3047</v>
      </c>
      <c r="E2092" s="27" t="s">
        <v>6117</v>
      </c>
      <c r="F2092" s="27" t="s">
        <v>2825</v>
      </c>
      <c r="G2092" s="27" t="s">
        <v>2826</v>
      </c>
      <c r="H2092" s="28">
        <v>41640</v>
      </c>
      <c r="I2092" s="29">
        <v>3.3492060000000001</v>
      </c>
      <c r="J2092" s="28" t="s">
        <v>3241</v>
      </c>
    </row>
    <row r="2093" spans="1:10" x14ac:dyDescent="0.3">
      <c r="A2093" s="26">
        <v>2014</v>
      </c>
      <c r="B2093" s="27" t="s">
        <v>3049</v>
      </c>
      <c r="C2093" s="27" t="s">
        <v>3050</v>
      </c>
      <c r="D2093" s="27" t="s">
        <v>3049</v>
      </c>
      <c r="E2093" s="27" t="s">
        <v>6117</v>
      </c>
      <c r="F2093" s="27" t="s">
        <v>2825</v>
      </c>
      <c r="G2093" s="27" t="s">
        <v>2850</v>
      </c>
      <c r="H2093" s="28">
        <v>41640</v>
      </c>
      <c r="I2093" s="29">
        <v>2.7437869999999993</v>
      </c>
      <c r="J2093" s="28" t="s">
        <v>3241</v>
      </c>
    </row>
    <row r="2094" spans="1:10" x14ac:dyDescent="0.3">
      <c r="A2094" s="26">
        <v>2014</v>
      </c>
      <c r="B2094" s="27" t="s">
        <v>3051</v>
      </c>
      <c r="C2094" s="27" t="s">
        <v>3051</v>
      </c>
      <c r="D2094" s="27" t="s">
        <v>3051</v>
      </c>
      <c r="E2094" s="27" t="s">
        <v>6118</v>
      </c>
      <c r="F2094" s="27" t="s">
        <v>3051</v>
      </c>
      <c r="G2094" s="27" t="s">
        <v>3051</v>
      </c>
      <c r="H2094" s="28">
        <v>41640</v>
      </c>
      <c r="I2094" s="29">
        <v>12004.342368000012</v>
      </c>
      <c r="J2094" s="28" t="s">
        <v>3241</v>
      </c>
    </row>
    <row r="2095" spans="1:10" x14ac:dyDescent="0.3">
      <c r="A2095" s="26">
        <v>2014</v>
      </c>
      <c r="B2095" s="27" t="s">
        <v>3052</v>
      </c>
      <c r="C2095" s="27" t="s">
        <v>3053</v>
      </c>
      <c r="D2095" s="27" t="s">
        <v>3052</v>
      </c>
      <c r="E2095" s="27" t="s">
        <v>3033</v>
      </c>
      <c r="F2095" s="27" t="s">
        <v>2807</v>
      </c>
      <c r="G2095" s="27" t="s">
        <v>2812</v>
      </c>
      <c r="H2095" s="28">
        <v>41640</v>
      </c>
      <c r="I2095" s="29">
        <v>3.0270270000000004</v>
      </c>
      <c r="J2095" s="28" t="s">
        <v>3241</v>
      </c>
    </row>
    <row r="2096" spans="1:10" x14ac:dyDescent="0.3">
      <c r="A2096" s="26">
        <v>2014</v>
      </c>
      <c r="B2096" s="27" t="s">
        <v>3162</v>
      </c>
      <c r="C2096" s="27" t="s">
        <v>3163</v>
      </c>
      <c r="D2096" s="27" t="s">
        <v>3164</v>
      </c>
      <c r="E2096" s="27" t="s">
        <v>3025</v>
      </c>
      <c r="F2096" s="27" t="s">
        <v>3087</v>
      </c>
      <c r="G2096" s="27" t="s">
        <v>2788</v>
      </c>
      <c r="H2096" s="28">
        <v>41640</v>
      </c>
      <c r="I2096" s="29">
        <v>0</v>
      </c>
      <c r="J2096" s="28" t="s">
        <v>3241</v>
      </c>
    </row>
    <row r="2097" spans="1:10" x14ac:dyDescent="0.3">
      <c r="A2097" s="26">
        <v>2014</v>
      </c>
      <c r="B2097" s="27" t="s">
        <v>3162</v>
      </c>
      <c r="C2097" s="27" t="s">
        <v>3163</v>
      </c>
      <c r="D2097" s="27" t="s">
        <v>3165</v>
      </c>
      <c r="E2097" s="27" t="s">
        <v>3025</v>
      </c>
      <c r="F2097" s="27" t="s">
        <v>3087</v>
      </c>
      <c r="G2097" s="27" t="s">
        <v>2788</v>
      </c>
      <c r="H2097" s="28">
        <v>41640</v>
      </c>
      <c r="I2097" s="29">
        <v>0</v>
      </c>
      <c r="J2097" s="28" t="s">
        <v>3241</v>
      </c>
    </row>
    <row r="2098" spans="1:10" x14ac:dyDescent="0.3">
      <c r="A2098" s="26">
        <v>2014</v>
      </c>
      <c r="B2098" s="27" t="s">
        <v>3054</v>
      </c>
      <c r="C2098" s="27" t="s">
        <v>3055</v>
      </c>
      <c r="D2098" s="27" t="s">
        <v>3054</v>
      </c>
      <c r="E2098" s="27" t="s">
        <v>6117</v>
      </c>
      <c r="F2098" s="27" t="s">
        <v>3034</v>
      </c>
      <c r="G2098" s="27" t="s">
        <v>2999</v>
      </c>
      <c r="H2098" s="28">
        <v>41640</v>
      </c>
      <c r="I2098" s="29">
        <v>0.64530200000000004</v>
      </c>
      <c r="J2098" s="28" t="s">
        <v>3241</v>
      </c>
    </row>
    <row r="2099" spans="1:10" x14ac:dyDescent="0.3">
      <c r="A2099" s="26">
        <v>2014</v>
      </c>
      <c r="B2099" s="27" t="s">
        <v>3056</v>
      </c>
      <c r="C2099" s="27" t="s">
        <v>3057</v>
      </c>
      <c r="D2099" s="27" t="s">
        <v>3056</v>
      </c>
      <c r="E2099" s="27" t="s">
        <v>6117</v>
      </c>
      <c r="F2099" s="27" t="s">
        <v>2825</v>
      </c>
      <c r="G2099" s="27" t="s">
        <v>2826</v>
      </c>
      <c r="H2099" s="28">
        <v>41640</v>
      </c>
      <c r="I2099" s="29">
        <v>5.2293000000000003</v>
      </c>
      <c r="J2099" s="28" t="s">
        <v>3241</v>
      </c>
    </row>
    <row r="2100" spans="1:10" x14ac:dyDescent="0.3">
      <c r="A2100" s="26">
        <v>2014</v>
      </c>
      <c r="B2100" s="27" t="s">
        <v>3058</v>
      </c>
      <c r="C2100" s="27" t="s">
        <v>3059</v>
      </c>
      <c r="D2100" s="27" t="s">
        <v>3058</v>
      </c>
      <c r="E2100" s="27" t="s">
        <v>6117</v>
      </c>
      <c r="F2100" s="27" t="s">
        <v>2815</v>
      </c>
      <c r="G2100" s="27" t="s">
        <v>2816</v>
      </c>
      <c r="H2100" s="28">
        <v>41640</v>
      </c>
      <c r="I2100" s="29">
        <v>2.3962129999999999</v>
      </c>
      <c r="J2100" s="28" t="s">
        <v>3241</v>
      </c>
    </row>
    <row r="2101" spans="1:10" x14ac:dyDescent="0.3">
      <c r="A2101" s="26">
        <v>2014</v>
      </c>
      <c r="B2101" s="27" t="s">
        <v>3152</v>
      </c>
      <c r="C2101" s="27" t="s">
        <v>3153</v>
      </c>
      <c r="D2101" s="27" t="s">
        <v>3152</v>
      </c>
      <c r="E2101" s="27" t="s">
        <v>3111</v>
      </c>
      <c r="F2101" s="27" t="s">
        <v>2825</v>
      </c>
      <c r="G2101" s="27" t="s">
        <v>2850</v>
      </c>
      <c r="H2101" s="28">
        <v>41640</v>
      </c>
      <c r="I2101" s="29">
        <v>0.37918100000000005</v>
      </c>
      <c r="J2101" s="28" t="s">
        <v>3241</v>
      </c>
    </row>
    <row r="2102" spans="1:10" x14ac:dyDescent="0.3">
      <c r="A2102" s="26">
        <v>2014</v>
      </c>
      <c r="B2102" s="27" t="s">
        <v>3154</v>
      </c>
      <c r="C2102" s="27" t="s">
        <v>3155</v>
      </c>
      <c r="D2102" s="27" t="s">
        <v>3154</v>
      </c>
      <c r="E2102" s="27" t="s">
        <v>3111</v>
      </c>
      <c r="F2102" s="27" t="s">
        <v>2825</v>
      </c>
      <c r="G2102" s="27" t="s">
        <v>2850</v>
      </c>
      <c r="H2102" s="28">
        <v>41640</v>
      </c>
      <c r="I2102" s="29">
        <v>0.58259800000000006</v>
      </c>
      <c r="J2102" s="28" t="s">
        <v>3241</v>
      </c>
    </row>
    <row r="2103" spans="1:10" x14ac:dyDescent="0.3">
      <c r="A2103" s="26">
        <v>2014</v>
      </c>
      <c r="B2103" s="27" t="s">
        <v>3156</v>
      </c>
      <c r="C2103" s="27" t="s">
        <v>3157</v>
      </c>
      <c r="D2103" s="27" t="s">
        <v>3156</v>
      </c>
      <c r="E2103" s="27" t="s">
        <v>3111</v>
      </c>
      <c r="F2103" s="27" t="s">
        <v>2825</v>
      </c>
      <c r="G2103" s="27" t="s">
        <v>2850</v>
      </c>
      <c r="H2103" s="28">
        <v>41640</v>
      </c>
      <c r="I2103" s="29">
        <v>0</v>
      </c>
      <c r="J2103" s="28" t="s">
        <v>3241</v>
      </c>
    </row>
    <row r="2104" spans="1:10" x14ac:dyDescent="0.3">
      <c r="A2104" s="26">
        <v>2014</v>
      </c>
      <c r="B2104" s="27" t="s">
        <v>3060</v>
      </c>
      <c r="C2104" s="27" t="s">
        <v>3061</v>
      </c>
      <c r="D2104" s="27" t="s">
        <v>3062</v>
      </c>
      <c r="E2104" s="27" t="s">
        <v>3063</v>
      </c>
      <c r="F2104" s="27" t="s">
        <v>3034</v>
      </c>
      <c r="G2104" s="27" t="s">
        <v>2999</v>
      </c>
      <c r="H2104" s="28">
        <v>41640</v>
      </c>
      <c r="I2104" s="29">
        <v>0</v>
      </c>
      <c r="J2104" s="28" t="s">
        <v>3241</v>
      </c>
    </row>
    <row r="2105" spans="1:10" x14ac:dyDescent="0.3">
      <c r="A2105" s="26">
        <v>2014</v>
      </c>
      <c r="B2105" s="27" t="s">
        <v>3064</v>
      </c>
      <c r="C2105" s="27" t="s">
        <v>3065</v>
      </c>
      <c r="D2105" s="27" t="s">
        <v>3066</v>
      </c>
      <c r="E2105" s="27" t="s">
        <v>3025</v>
      </c>
      <c r="F2105" s="27" t="s">
        <v>2825</v>
      </c>
      <c r="G2105" s="27" t="s">
        <v>2826</v>
      </c>
      <c r="H2105" s="28">
        <v>41640</v>
      </c>
      <c r="I2105" s="29">
        <v>0</v>
      </c>
      <c r="J2105" s="28" t="s">
        <v>3241</v>
      </c>
    </row>
    <row r="2106" spans="1:10" x14ac:dyDescent="0.3">
      <c r="A2106" s="26">
        <v>2014</v>
      </c>
      <c r="B2106" s="27" t="s">
        <v>3064</v>
      </c>
      <c r="C2106" s="27" t="s">
        <v>3065</v>
      </c>
      <c r="D2106" s="27" t="s">
        <v>3067</v>
      </c>
      <c r="E2106" s="27" t="s">
        <v>3025</v>
      </c>
      <c r="F2106" s="27" t="s">
        <v>2825</v>
      </c>
      <c r="G2106" s="27" t="s">
        <v>2826</v>
      </c>
      <c r="H2106" s="28">
        <v>41640</v>
      </c>
      <c r="I2106" s="29">
        <v>0</v>
      </c>
      <c r="J2106" s="28" t="s">
        <v>3241</v>
      </c>
    </row>
    <row r="2107" spans="1:10" x14ac:dyDescent="0.3">
      <c r="A2107" s="26">
        <v>2014</v>
      </c>
      <c r="B2107" s="27" t="s">
        <v>3174</v>
      </c>
      <c r="C2107" s="27" t="s">
        <v>3175</v>
      </c>
      <c r="D2107" s="27" t="s">
        <v>3174</v>
      </c>
      <c r="E2107" s="27" t="s">
        <v>6117</v>
      </c>
      <c r="F2107" s="27" t="s">
        <v>2825</v>
      </c>
      <c r="G2107" s="27" t="s">
        <v>2826</v>
      </c>
      <c r="H2107" s="28">
        <v>41640</v>
      </c>
      <c r="I2107" s="29">
        <v>0.67871599999999987</v>
      </c>
      <c r="J2107" s="28" t="s">
        <v>3241</v>
      </c>
    </row>
    <row r="2108" spans="1:10" x14ac:dyDescent="0.3">
      <c r="A2108" s="26">
        <v>2014</v>
      </c>
      <c r="B2108" s="27" t="s">
        <v>3068</v>
      </c>
      <c r="C2108" s="27" t="s">
        <v>3069</v>
      </c>
      <c r="D2108" s="27" t="s">
        <v>3068</v>
      </c>
      <c r="E2108" s="27" t="s">
        <v>6117</v>
      </c>
      <c r="F2108" s="27" t="s">
        <v>3034</v>
      </c>
      <c r="G2108" s="27" t="s">
        <v>2923</v>
      </c>
      <c r="H2108" s="28">
        <v>41640</v>
      </c>
      <c r="I2108" s="29">
        <v>6.9177749999999998</v>
      </c>
      <c r="J2108" s="28" t="s">
        <v>3241</v>
      </c>
    </row>
    <row r="2109" spans="1:10" x14ac:dyDescent="0.3">
      <c r="A2109" s="26">
        <v>2014</v>
      </c>
      <c r="B2109" s="27" t="s">
        <v>3070</v>
      </c>
      <c r="C2109" s="27" t="s">
        <v>3071</v>
      </c>
      <c r="D2109" s="27" t="s">
        <v>3070</v>
      </c>
      <c r="E2109" s="27" t="s">
        <v>6117</v>
      </c>
      <c r="F2109" s="27" t="s">
        <v>2815</v>
      </c>
      <c r="G2109" s="27" t="s">
        <v>2816</v>
      </c>
      <c r="H2109" s="28">
        <v>41640</v>
      </c>
      <c r="I2109" s="29">
        <v>1.1407070000000004</v>
      </c>
      <c r="J2109" s="28" t="s">
        <v>3241</v>
      </c>
    </row>
    <row r="2110" spans="1:10" x14ac:dyDescent="0.3">
      <c r="A2110" s="26">
        <v>2014</v>
      </c>
      <c r="B2110" s="27" t="s">
        <v>3176</v>
      </c>
      <c r="C2110" s="27" t="s">
        <v>3177</v>
      </c>
      <c r="D2110" s="27" t="s">
        <v>3176</v>
      </c>
      <c r="E2110" s="27" t="s">
        <v>3033</v>
      </c>
      <c r="F2110" s="27" t="s">
        <v>2807</v>
      </c>
      <c r="G2110" s="27" t="s">
        <v>2812</v>
      </c>
      <c r="H2110" s="28">
        <v>41640</v>
      </c>
      <c r="I2110" s="29">
        <v>17.155469000000004</v>
      </c>
      <c r="J2110" s="28" t="s">
        <v>3241</v>
      </c>
    </row>
    <row r="2111" spans="1:10" x14ac:dyDescent="0.3">
      <c r="A2111" s="26">
        <v>2014</v>
      </c>
      <c r="B2111" s="27" t="s">
        <v>3072</v>
      </c>
      <c r="C2111" s="27" t="s">
        <v>3073</v>
      </c>
      <c r="D2111" s="27" t="s">
        <v>3072</v>
      </c>
      <c r="E2111" s="27" t="s">
        <v>6117</v>
      </c>
      <c r="F2111" s="27" t="s">
        <v>3034</v>
      </c>
      <c r="G2111" s="27" t="s">
        <v>3074</v>
      </c>
      <c r="H2111" s="28">
        <v>41640</v>
      </c>
      <c r="I2111" s="29">
        <v>0.25041499999999994</v>
      </c>
      <c r="J2111" s="28" t="s">
        <v>3241</v>
      </c>
    </row>
    <row r="2112" spans="1:10" x14ac:dyDescent="0.3">
      <c r="A2112" s="26">
        <v>2014</v>
      </c>
      <c r="B2112" s="27" t="s">
        <v>3075</v>
      </c>
      <c r="C2112" s="27" t="s">
        <v>3076</v>
      </c>
      <c r="D2112" s="27" t="s">
        <v>3075</v>
      </c>
      <c r="E2112" s="27" t="s">
        <v>6117</v>
      </c>
      <c r="F2112" s="27" t="s">
        <v>2815</v>
      </c>
      <c r="G2112" s="27" t="s">
        <v>2816</v>
      </c>
      <c r="H2112" s="28">
        <v>41640</v>
      </c>
      <c r="I2112" s="29">
        <v>2.195144</v>
      </c>
      <c r="J2112" s="28" t="s">
        <v>3241</v>
      </c>
    </row>
    <row r="2113" spans="1:10" x14ac:dyDescent="0.3">
      <c r="A2113" s="26">
        <v>2014</v>
      </c>
      <c r="B2113" s="27" t="s">
        <v>3077</v>
      </c>
      <c r="C2113" s="27" t="s">
        <v>3078</v>
      </c>
      <c r="D2113" s="27" t="s">
        <v>3077</v>
      </c>
      <c r="E2113" s="27" t="s">
        <v>3033</v>
      </c>
      <c r="F2113" s="27" t="s">
        <v>2788</v>
      </c>
      <c r="G2113" s="27" t="s">
        <v>2788</v>
      </c>
      <c r="H2113" s="28">
        <v>41640</v>
      </c>
      <c r="I2113" s="29">
        <v>3.1124000000000002E-2</v>
      </c>
      <c r="J2113" s="28" t="s">
        <v>3241</v>
      </c>
    </row>
    <row r="2114" spans="1:10" x14ac:dyDescent="0.3">
      <c r="A2114" s="26">
        <v>2014</v>
      </c>
      <c r="B2114" s="27" t="s">
        <v>3079</v>
      </c>
      <c r="C2114" s="27" t="s">
        <v>3080</v>
      </c>
      <c r="D2114" s="27" t="s">
        <v>3081</v>
      </c>
      <c r="E2114" s="27" t="s">
        <v>3063</v>
      </c>
      <c r="F2114" s="27" t="s">
        <v>2788</v>
      </c>
      <c r="G2114" s="27" t="s">
        <v>2788</v>
      </c>
      <c r="H2114" s="28">
        <v>41640</v>
      </c>
      <c r="I2114" s="29">
        <v>6.3999999999999997E-5</v>
      </c>
      <c r="J2114" s="28" t="s">
        <v>3241</v>
      </c>
    </row>
    <row r="2115" spans="1:10" x14ac:dyDescent="0.3">
      <c r="A2115" s="26">
        <v>2014</v>
      </c>
      <c r="B2115" s="27" t="s">
        <v>3082</v>
      </c>
      <c r="C2115" s="27" t="s">
        <v>3083</v>
      </c>
      <c r="D2115" s="27" t="s">
        <v>3082</v>
      </c>
      <c r="E2115" s="27" t="s">
        <v>6117</v>
      </c>
      <c r="F2115" s="27" t="s">
        <v>2825</v>
      </c>
      <c r="G2115" s="27" t="s">
        <v>2826</v>
      </c>
      <c r="H2115" s="28">
        <v>41640</v>
      </c>
      <c r="I2115" s="29">
        <v>8.1892169999999975</v>
      </c>
      <c r="J2115" s="28" t="s">
        <v>3241</v>
      </c>
    </row>
    <row r="2116" spans="1:10" x14ac:dyDescent="0.3">
      <c r="A2116" s="26">
        <v>2014</v>
      </c>
      <c r="B2116" s="27" t="s">
        <v>3084</v>
      </c>
      <c r="C2116" s="27" t="s">
        <v>3085</v>
      </c>
      <c r="D2116" s="27" t="s">
        <v>3086</v>
      </c>
      <c r="E2116" s="27" t="s">
        <v>3025</v>
      </c>
      <c r="F2116" s="27" t="s">
        <v>3087</v>
      </c>
      <c r="G2116" s="27" t="s">
        <v>2788</v>
      </c>
      <c r="H2116" s="28">
        <v>41640</v>
      </c>
      <c r="I2116" s="29">
        <v>0</v>
      </c>
      <c r="J2116" s="28" t="s">
        <v>3241</v>
      </c>
    </row>
    <row r="2117" spans="1:10" x14ac:dyDescent="0.3">
      <c r="A2117" s="26">
        <v>2014</v>
      </c>
      <c r="B2117" s="27" t="s">
        <v>3084</v>
      </c>
      <c r="C2117" s="27" t="s">
        <v>3085</v>
      </c>
      <c r="D2117" s="27" t="s">
        <v>3088</v>
      </c>
      <c r="E2117" s="27" t="s">
        <v>3025</v>
      </c>
      <c r="F2117" s="27" t="s">
        <v>3087</v>
      </c>
      <c r="G2117" s="27" t="s">
        <v>2788</v>
      </c>
      <c r="H2117" s="28">
        <v>41640</v>
      </c>
      <c r="I2117" s="29">
        <v>0</v>
      </c>
      <c r="J2117" s="28" t="s">
        <v>3241</v>
      </c>
    </row>
    <row r="2118" spans="1:10" x14ac:dyDescent="0.3">
      <c r="A2118" s="26">
        <v>2014</v>
      </c>
      <c r="B2118" s="27" t="s">
        <v>3089</v>
      </c>
      <c r="C2118" s="27" t="s">
        <v>3090</v>
      </c>
      <c r="D2118" s="27" t="s">
        <v>3089</v>
      </c>
      <c r="E2118" s="27" t="s">
        <v>6117</v>
      </c>
      <c r="F2118" s="27" t="s">
        <v>2815</v>
      </c>
      <c r="G2118" s="27" t="s">
        <v>2816</v>
      </c>
      <c r="H2118" s="28">
        <v>41640</v>
      </c>
      <c r="I2118" s="29">
        <v>2.5008530000000002</v>
      </c>
      <c r="J2118" s="28" t="s">
        <v>3241</v>
      </c>
    </row>
    <row r="2119" spans="1:10" x14ac:dyDescent="0.3">
      <c r="A2119" s="26">
        <v>2014</v>
      </c>
      <c r="B2119" s="27" t="s">
        <v>3136</v>
      </c>
      <c r="C2119" s="27" t="s">
        <v>3137</v>
      </c>
      <c r="D2119" s="27" t="s">
        <v>3138</v>
      </c>
      <c r="E2119" s="27" t="s">
        <v>3025</v>
      </c>
      <c r="F2119" s="27" t="s">
        <v>3087</v>
      </c>
      <c r="G2119" s="27" t="s">
        <v>2788</v>
      </c>
      <c r="H2119" s="28">
        <v>41640</v>
      </c>
      <c r="I2119" s="29">
        <v>0</v>
      </c>
      <c r="J2119" s="28" t="s">
        <v>3241</v>
      </c>
    </row>
    <row r="2120" spans="1:10" x14ac:dyDescent="0.3">
      <c r="A2120" s="26">
        <v>2014</v>
      </c>
      <c r="B2120" s="27" t="s">
        <v>3136</v>
      </c>
      <c r="C2120" s="27" t="s">
        <v>3137</v>
      </c>
      <c r="D2120" s="27" t="s">
        <v>3139</v>
      </c>
      <c r="E2120" s="27" t="s">
        <v>3025</v>
      </c>
      <c r="F2120" s="27" t="s">
        <v>3087</v>
      </c>
      <c r="G2120" s="27" t="s">
        <v>2788</v>
      </c>
      <c r="H2120" s="28">
        <v>41640</v>
      </c>
      <c r="I2120" s="29">
        <v>0</v>
      </c>
      <c r="J2120" s="28" t="s">
        <v>3241</v>
      </c>
    </row>
    <row r="2121" spans="1:10" x14ac:dyDescent="0.3">
      <c r="A2121" s="26">
        <v>2014</v>
      </c>
      <c r="B2121" s="27" t="s">
        <v>3091</v>
      </c>
      <c r="C2121" s="27" t="s">
        <v>3092</v>
      </c>
      <c r="D2121" s="27" t="s">
        <v>3093</v>
      </c>
      <c r="E2121" s="27" t="s">
        <v>3063</v>
      </c>
      <c r="F2121" s="27" t="s">
        <v>3094</v>
      </c>
      <c r="G2121" s="27" t="s">
        <v>2965</v>
      </c>
      <c r="H2121" s="28">
        <v>41640</v>
      </c>
      <c r="I2121" s="29">
        <v>5.880892000000002</v>
      </c>
      <c r="J2121" s="28" t="s">
        <v>3241</v>
      </c>
    </row>
    <row r="2122" spans="1:10" x14ac:dyDescent="0.3">
      <c r="A2122" s="26">
        <v>2014</v>
      </c>
      <c r="B2122" s="27" t="s">
        <v>3095</v>
      </c>
      <c r="C2122" s="27" t="s">
        <v>3096</v>
      </c>
      <c r="D2122" s="27" t="s">
        <v>3095</v>
      </c>
      <c r="E2122" s="27" t="s">
        <v>6117</v>
      </c>
      <c r="F2122" s="27" t="s">
        <v>3034</v>
      </c>
      <c r="G2122" s="27" t="s">
        <v>2999</v>
      </c>
      <c r="H2122" s="28">
        <v>41640</v>
      </c>
      <c r="I2122" s="29">
        <v>6.1539069999999993</v>
      </c>
      <c r="J2122" s="28" t="s">
        <v>3241</v>
      </c>
    </row>
    <row r="2123" spans="1:10" x14ac:dyDescent="0.3">
      <c r="A2123" s="26">
        <v>2014</v>
      </c>
      <c r="B2123" s="27" t="s">
        <v>3097</v>
      </c>
      <c r="C2123" s="27" t="s">
        <v>3098</v>
      </c>
      <c r="D2123" s="27" t="s">
        <v>3097</v>
      </c>
      <c r="E2123" s="27" t="s">
        <v>6117</v>
      </c>
      <c r="F2123" s="27" t="s">
        <v>2825</v>
      </c>
      <c r="G2123" s="27" t="s">
        <v>2850</v>
      </c>
      <c r="H2123" s="28">
        <v>41640</v>
      </c>
      <c r="I2123" s="29">
        <v>12.793473000000002</v>
      </c>
      <c r="J2123" s="28" t="s">
        <v>3241</v>
      </c>
    </row>
    <row r="2124" spans="1:10" x14ac:dyDescent="0.3">
      <c r="A2124" s="26">
        <v>2014</v>
      </c>
      <c r="B2124" s="27" t="s">
        <v>3132</v>
      </c>
      <c r="C2124" s="27" t="s">
        <v>3133</v>
      </c>
      <c r="D2124" s="27" t="s">
        <v>3132</v>
      </c>
      <c r="E2124" s="27" t="s">
        <v>3033</v>
      </c>
      <c r="F2124" s="27" t="s">
        <v>2807</v>
      </c>
      <c r="G2124" s="27" t="s">
        <v>2812</v>
      </c>
      <c r="H2124" s="28">
        <v>41640</v>
      </c>
      <c r="I2124" s="29">
        <v>15.995913999999997</v>
      </c>
      <c r="J2124" s="28" t="s">
        <v>3241</v>
      </c>
    </row>
    <row r="2125" spans="1:10" x14ac:dyDescent="0.3">
      <c r="A2125" s="26">
        <v>2014</v>
      </c>
      <c r="B2125" s="27" t="s">
        <v>3134</v>
      </c>
      <c r="C2125" s="27" t="s">
        <v>3135</v>
      </c>
      <c r="D2125" s="27" t="s">
        <v>3134</v>
      </c>
      <c r="E2125" s="27" t="s">
        <v>3033</v>
      </c>
      <c r="F2125" s="27" t="s">
        <v>2807</v>
      </c>
      <c r="G2125" s="27" t="s">
        <v>2812</v>
      </c>
      <c r="H2125" s="28">
        <v>41640</v>
      </c>
      <c r="I2125" s="29">
        <v>10.388682000000001</v>
      </c>
      <c r="J2125" s="28" t="s">
        <v>3241</v>
      </c>
    </row>
    <row r="2126" spans="1:10" x14ac:dyDescent="0.3">
      <c r="A2126" s="26">
        <v>2014</v>
      </c>
      <c r="B2126" s="27" t="s">
        <v>3099</v>
      </c>
      <c r="C2126" s="27" t="s">
        <v>3100</v>
      </c>
      <c r="D2126" s="27" t="s">
        <v>3099</v>
      </c>
      <c r="E2126" s="27" t="s">
        <v>6117</v>
      </c>
      <c r="F2126" s="27" t="s">
        <v>2815</v>
      </c>
      <c r="G2126" s="27" t="s">
        <v>2816</v>
      </c>
      <c r="H2126" s="28">
        <v>41640</v>
      </c>
      <c r="I2126" s="29">
        <v>3.2842379999999998</v>
      </c>
      <c r="J2126" s="28" t="s">
        <v>3241</v>
      </c>
    </row>
    <row r="2127" spans="1:10" x14ac:dyDescent="0.3">
      <c r="A2127" s="26">
        <v>2014</v>
      </c>
      <c r="B2127" s="27" t="s">
        <v>3101</v>
      </c>
      <c r="C2127" s="27" t="s">
        <v>3102</v>
      </c>
      <c r="D2127" s="27" t="s">
        <v>3101</v>
      </c>
      <c r="E2127" s="27" t="s">
        <v>6117</v>
      </c>
      <c r="F2127" s="27" t="s">
        <v>3034</v>
      </c>
      <c r="G2127" s="27" t="s">
        <v>3074</v>
      </c>
      <c r="H2127" s="28">
        <v>41640</v>
      </c>
      <c r="I2127" s="29">
        <v>3.0293370000000004</v>
      </c>
      <c r="J2127" s="28" t="s">
        <v>3241</v>
      </c>
    </row>
    <row r="2128" spans="1:10" x14ac:dyDescent="0.3">
      <c r="A2128" s="26">
        <v>2014</v>
      </c>
      <c r="B2128" s="27" t="s">
        <v>3148</v>
      </c>
      <c r="C2128" s="27" t="s">
        <v>3149</v>
      </c>
      <c r="D2128" s="27" t="s">
        <v>3148</v>
      </c>
      <c r="E2128" s="27" t="s">
        <v>6117</v>
      </c>
      <c r="F2128" s="27" t="s">
        <v>3145</v>
      </c>
      <c r="G2128" s="27" t="s">
        <v>2803</v>
      </c>
      <c r="H2128" s="28">
        <v>41640</v>
      </c>
      <c r="I2128" s="29">
        <v>1.899065</v>
      </c>
      <c r="J2128" s="28" t="s">
        <v>3241</v>
      </c>
    </row>
    <row r="2129" spans="1:10" x14ac:dyDescent="0.3">
      <c r="A2129" s="26">
        <v>2014</v>
      </c>
      <c r="B2129" s="27" t="s">
        <v>3103</v>
      </c>
      <c r="C2129" s="27" t="s">
        <v>3104</v>
      </c>
      <c r="D2129" s="27" t="s">
        <v>3103</v>
      </c>
      <c r="E2129" s="27" t="s">
        <v>6117</v>
      </c>
      <c r="F2129" s="27" t="s">
        <v>3034</v>
      </c>
      <c r="G2129" s="27" t="s">
        <v>2923</v>
      </c>
      <c r="H2129" s="28">
        <v>41640</v>
      </c>
      <c r="I2129" s="29">
        <v>1.9319520000000003</v>
      </c>
      <c r="J2129" s="28" t="s">
        <v>3241</v>
      </c>
    </row>
    <row r="2130" spans="1:10" x14ac:dyDescent="0.3">
      <c r="A2130" s="26">
        <v>2014</v>
      </c>
      <c r="B2130" s="27" t="s">
        <v>3150</v>
      </c>
      <c r="C2130" s="27" t="s">
        <v>3151</v>
      </c>
      <c r="D2130" s="27" t="s">
        <v>3150</v>
      </c>
      <c r="E2130" s="27" t="s">
        <v>6117</v>
      </c>
      <c r="F2130" s="27" t="s">
        <v>3142</v>
      </c>
      <c r="G2130" s="27" t="s">
        <v>2850</v>
      </c>
      <c r="H2130" s="28">
        <v>41640</v>
      </c>
      <c r="I2130" s="29">
        <v>0.19148200000000004</v>
      </c>
      <c r="J2130" s="28" t="s">
        <v>3241</v>
      </c>
    </row>
    <row r="2131" spans="1:10" x14ac:dyDescent="0.3">
      <c r="A2131" s="26">
        <v>2014</v>
      </c>
      <c r="B2131" s="27" t="s">
        <v>3105</v>
      </c>
      <c r="C2131" s="27" t="s">
        <v>3106</v>
      </c>
      <c r="D2131" s="27" t="s">
        <v>3105</v>
      </c>
      <c r="E2131" s="27" t="s">
        <v>6117</v>
      </c>
      <c r="F2131" s="27" t="s">
        <v>2798</v>
      </c>
      <c r="G2131" s="27" t="s">
        <v>2803</v>
      </c>
      <c r="H2131" s="28">
        <v>41640</v>
      </c>
      <c r="I2131" s="29">
        <v>4.5365969999999995</v>
      </c>
      <c r="J2131" s="28" t="s">
        <v>3241</v>
      </c>
    </row>
    <row r="2132" spans="1:10" x14ac:dyDescent="0.3">
      <c r="A2132" s="26">
        <v>2014</v>
      </c>
      <c r="B2132" s="27" t="s">
        <v>3123</v>
      </c>
      <c r="C2132" s="27" t="s">
        <v>3124</v>
      </c>
      <c r="D2132" s="27" t="s">
        <v>3166</v>
      </c>
      <c r="E2132" s="27" t="s">
        <v>3025</v>
      </c>
      <c r="F2132" s="27" t="s">
        <v>2825</v>
      </c>
      <c r="G2132" s="27" t="s">
        <v>2850</v>
      </c>
      <c r="H2132" s="28">
        <v>41640</v>
      </c>
      <c r="I2132" s="29">
        <v>0</v>
      </c>
      <c r="J2132" s="28" t="s">
        <v>3241</v>
      </c>
    </row>
    <row r="2133" spans="1:10" x14ac:dyDescent="0.3">
      <c r="A2133" s="26">
        <v>2014</v>
      </c>
      <c r="B2133" s="27" t="s">
        <v>3123</v>
      </c>
      <c r="C2133" s="27" t="s">
        <v>3124</v>
      </c>
      <c r="D2133" s="27" t="s">
        <v>3125</v>
      </c>
      <c r="E2133" s="27" t="s">
        <v>3025</v>
      </c>
      <c r="F2133" s="27" t="s">
        <v>2825</v>
      </c>
      <c r="G2133" s="27" t="s">
        <v>2850</v>
      </c>
      <c r="H2133" s="28">
        <v>41640</v>
      </c>
      <c r="I2133" s="29">
        <v>0</v>
      </c>
      <c r="J2133" s="28" t="s">
        <v>3241</v>
      </c>
    </row>
    <row r="2134" spans="1:10" x14ac:dyDescent="0.3">
      <c r="A2134" s="26">
        <v>2014</v>
      </c>
      <c r="B2134" s="27" t="s">
        <v>3123</v>
      </c>
      <c r="C2134" s="27" t="s">
        <v>3124</v>
      </c>
      <c r="D2134" s="27" t="s">
        <v>3170</v>
      </c>
      <c r="E2134" s="27" t="s">
        <v>3025</v>
      </c>
      <c r="F2134" s="27" t="s">
        <v>2825</v>
      </c>
      <c r="G2134" s="27" t="s">
        <v>2850</v>
      </c>
      <c r="H2134" s="28">
        <v>41640</v>
      </c>
      <c r="I2134" s="29">
        <v>0</v>
      </c>
      <c r="J2134" s="28" t="s">
        <v>3241</v>
      </c>
    </row>
    <row r="2135" spans="1:10" x14ac:dyDescent="0.3">
      <c r="A2135" s="26">
        <v>2014</v>
      </c>
      <c r="B2135" s="27" t="s">
        <v>3107</v>
      </c>
      <c r="C2135" s="27" t="s">
        <v>3108</v>
      </c>
      <c r="D2135" s="27" t="s">
        <v>3108</v>
      </c>
      <c r="E2135" s="27" t="s">
        <v>6117</v>
      </c>
      <c r="F2135" s="27" t="s">
        <v>3026</v>
      </c>
      <c r="G2135" s="27" t="s">
        <v>2936</v>
      </c>
      <c r="H2135" s="28">
        <v>41640</v>
      </c>
      <c r="I2135" s="29">
        <v>2.686E-3</v>
      </c>
      <c r="J2135" s="28" t="s">
        <v>3241</v>
      </c>
    </row>
    <row r="2136" spans="1:10" x14ac:dyDescent="0.3">
      <c r="A2136" s="26">
        <v>2014</v>
      </c>
      <c r="B2136" s="27" t="s">
        <v>3140</v>
      </c>
      <c r="C2136" s="27" t="s">
        <v>3141</v>
      </c>
      <c r="D2136" s="27" t="s">
        <v>3140</v>
      </c>
      <c r="E2136" s="27" t="s">
        <v>6117</v>
      </c>
      <c r="F2136" s="27" t="s">
        <v>3142</v>
      </c>
      <c r="G2136" s="27" t="s">
        <v>2850</v>
      </c>
      <c r="H2136" s="28">
        <v>41640</v>
      </c>
      <c r="I2136" s="29">
        <v>0</v>
      </c>
      <c r="J2136" s="28" t="s">
        <v>3241</v>
      </c>
    </row>
    <row r="2137" spans="1:10" x14ac:dyDescent="0.3">
      <c r="A2137" s="26">
        <v>2014</v>
      </c>
      <c r="B2137" s="27" t="s">
        <v>3109</v>
      </c>
      <c r="C2137" s="27" t="s">
        <v>3110</v>
      </c>
      <c r="D2137" s="27" t="s">
        <v>3109</v>
      </c>
      <c r="E2137" s="27" t="s">
        <v>3111</v>
      </c>
      <c r="F2137" s="27" t="s">
        <v>2825</v>
      </c>
      <c r="G2137" s="27" t="s">
        <v>2850</v>
      </c>
      <c r="H2137" s="28">
        <v>41640</v>
      </c>
      <c r="I2137" s="29">
        <v>0.24587000000000006</v>
      </c>
      <c r="J2137" s="28" t="s">
        <v>3241</v>
      </c>
    </row>
    <row r="2138" spans="1:10" x14ac:dyDescent="0.3">
      <c r="A2138" s="26">
        <v>2014</v>
      </c>
      <c r="B2138" s="27" t="s">
        <v>3158</v>
      </c>
      <c r="C2138" s="27" t="s">
        <v>3159</v>
      </c>
      <c r="D2138" s="27" t="s">
        <v>3160</v>
      </c>
      <c r="E2138" s="27" t="s">
        <v>3161</v>
      </c>
      <c r="F2138" s="27" t="s">
        <v>3087</v>
      </c>
      <c r="G2138" s="27" t="s">
        <v>2788</v>
      </c>
      <c r="H2138" s="28">
        <v>41640</v>
      </c>
      <c r="I2138" s="29">
        <v>2.6018050000000006</v>
      </c>
      <c r="J2138" s="28" t="s">
        <v>3241</v>
      </c>
    </row>
    <row r="2139" spans="1:10" x14ac:dyDescent="0.3">
      <c r="A2139" s="26">
        <v>2014</v>
      </c>
      <c r="B2139" s="27" t="s">
        <v>3112</v>
      </c>
      <c r="C2139" s="27" t="s">
        <v>3113</v>
      </c>
      <c r="D2139" s="27" t="s">
        <v>3112</v>
      </c>
      <c r="E2139" s="27" t="s">
        <v>6117</v>
      </c>
      <c r="F2139" s="27" t="s">
        <v>2825</v>
      </c>
      <c r="G2139" s="27" t="s">
        <v>2826</v>
      </c>
      <c r="H2139" s="28">
        <v>41640</v>
      </c>
      <c r="I2139" s="29">
        <v>2.4411849999999991</v>
      </c>
      <c r="J2139" s="28" t="s">
        <v>3241</v>
      </c>
    </row>
    <row r="2140" spans="1:10" x14ac:dyDescent="0.3">
      <c r="A2140" s="26">
        <v>2014</v>
      </c>
      <c r="B2140" s="27" t="s">
        <v>3167</v>
      </c>
      <c r="C2140" s="27" t="s">
        <v>3168</v>
      </c>
      <c r="D2140" s="27" t="s">
        <v>3169</v>
      </c>
      <c r="E2140" s="27" t="s">
        <v>3161</v>
      </c>
      <c r="F2140" s="27" t="s">
        <v>3087</v>
      </c>
      <c r="G2140" s="27" t="s">
        <v>2788</v>
      </c>
      <c r="H2140" s="28">
        <v>41640</v>
      </c>
      <c r="I2140" s="29">
        <v>6.2443729999999995</v>
      </c>
      <c r="J2140" s="28" t="s">
        <v>3241</v>
      </c>
    </row>
    <row r="2141" spans="1:10" x14ac:dyDescent="0.3">
      <c r="A2141" s="26">
        <v>2014</v>
      </c>
      <c r="B2141" s="27" t="s">
        <v>3114</v>
      </c>
      <c r="C2141" s="27" t="s">
        <v>3115</v>
      </c>
      <c r="D2141" s="27" t="s">
        <v>3116</v>
      </c>
      <c r="E2141" s="27" t="s">
        <v>3025</v>
      </c>
      <c r="F2141" s="27" t="s">
        <v>3026</v>
      </c>
      <c r="G2141" s="27" t="s">
        <v>2788</v>
      </c>
      <c r="H2141" s="28">
        <v>41640</v>
      </c>
      <c r="I2141" s="29">
        <v>0</v>
      </c>
      <c r="J2141" s="28" t="s">
        <v>3241</v>
      </c>
    </row>
    <row r="2142" spans="1:10" x14ac:dyDescent="0.3">
      <c r="A2142" s="26">
        <v>2014</v>
      </c>
      <c r="B2142" s="27" t="s">
        <v>3117</v>
      </c>
      <c r="C2142" s="27" t="s">
        <v>3118</v>
      </c>
      <c r="D2142" s="27" t="s">
        <v>3117</v>
      </c>
      <c r="E2142" s="27" t="s">
        <v>6117</v>
      </c>
      <c r="F2142" s="27" t="s">
        <v>2815</v>
      </c>
      <c r="G2142" s="27" t="s">
        <v>2816</v>
      </c>
      <c r="H2142" s="28">
        <v>41640</v>
      </c>
      <c r="I2142" s="29">
        <v>4.8815700000000009</v>
      </c>
      <c r="J2142" s="28" t="s">
        <v>3241</v>
      </c>
    </row>
    <row r="2143" spans="1:10" x14ac:dyDescent="0.3">
      <c r="A2143" s="26">
        <v>2014</v>
      </c>
      <c r="B2143" s="27" t="s">
        <v>3129</v>
      </c>
      <c r="C2143" s="27" t="s">
        <v>3130</v>
      </c>
      <c r="D2143" s="27" t="s">
        <v>3131</v>
      </c>
      <c r="E2143" s="27" t="s">
        <v>3063</v>
      </c>
      <c r="F2143" s="27" t="s">
        <v>3034</v>
      </c>
      <c r="G2143" s="27" t="s">
        <v>2840</v>
      </c>
      <c r="H2143" s="28">
        <v>41640</v>
      </c>
      <c r="I2143" s="29">
        <v>0</v>
      </c>
      <c r="J2143" s="28" t="s">
        <v>3241</v>
      </c>
    </row>
    <row r="2144" spans="1:10" x14ac:dyDescent="0.3">
      <c r="A2144" s="26">
        <v>2014</v>
      </c>
      <c r="B2144" s="27" t="s">
        <v>3126</v>
      </c>
      <c r="C2144" s="27" t="s">
        <v>3127</v>
      </c>
      <c r="D2144" s="27" t="s">
        <v>3128</v>
      </c>
      <c r="E2144" s="27" t="s">
        <v>3025</v>
      </c>
      <c r="F2144" s="27" t="s">
        <v>3026</v>
      </c>
      <c r="G2144" s="27" t="s">
        <v>2936</v>
      </c>
      <c r="H2144" s="28">
        <v>41640</v>
      </c>
      <c r="I2144" s="29">
        <v>0</v>
      </c>
      <c r="J2144" s="28" t="s">
        <v>3241</v>
      </c>
    </row>
    <row r="2145" spans="1:10" x14ac:dyDescent="0.3">
      <c r="A2145" s="26">
        <v>2014</v>
      </c>
      <c r="B2145" s="27" t="s">
        <v>3178</v>
      </c>
      <c r="C2145" s="27" t="s">
        <v>3179</v>
      </c>
      <c r="D2145" s="27" t="s">
        <v>3178</v>
      </c>
      <c r="E2145" s="27" t="s">
        <v>3033</v>
      </c>
      <c r="F2145" s="27" t="s">
        <v>2807</v>
      </c>
      <c r="G2145" s="27" t="s">
        <v>2812</v>
      </c>
      <c r="H2145" s="28">
        <v>41640</v>
      </c>
      <c r="I2145" s="29">
        <v>0.77213500000000024</v>
      </c>
      <c r="J2145" s="28" t="s">
        <v>3241</v>
      </c>
    </row>
    <row r="2146" spans="1:10" x14ac:dyDescent="0.3">
      <c r="A2146" s="26">
        <v>2014</v>
      </c>
      <c r="B2146" s="27" t="s">
        <v>3119</v>
      </c>
      <c r="C2146" s="27" t="s">
        <v>3120</v>
      </c>
      <c r="D2146" s="27" t="s">
        <v>3119</v>
      </c>
      <c r="E2146" s="27" t="s">
        <v>6117</v>
      </c>
      <c r="F2146" s="27" t="s">
        <v>3034</v>
      </c>
      <c r="G2146" s="27" t="s">
        <v>2840</v>
      </c>
      <c r="H2146" s="28">
        <v>41640</v>
      </c>
      <c r="I2146" s="29">
        <v>2.838425</v>
      </c>
      <c r="J2146" s="28" t="s">
        <v>3241</v>
      </c>
    </row>
    <row r="2147" spans="1:10" x14ac:dyDescent="0.3">
      <c r="A2147" s="26">
        <v>2014</v>
      </c>
      <c r="B2147" s="27" t="s">
        <v>3121</v>
      </c>
      <c r="C2147" s="27" t="s">
        <v>3122</v>
      </c>
      <c r="D2147" s="27" t="s">
        <v>3121</v>
      </c>
      <c r="E2147" s="27" t="s">
        <v>6117</v>
      </c>
      <c r="F2147" s="27" t="s">
        <v>2825</v>
      </c>
      <c r="G2147" s="27" t="s">
        <v>2850</v>
      </c>
      <c r="H2147" s="28">
        <v>41640</v>
      </c>
      <c r="I2147" s="29">
        <v>26.995146999999996</v>
      </c>
      <c r="J2147" s="28" t="s">
        <v>3241</v>
      </c>
    </row>
    <row r="2148" spans="1:10" x14ac:dyDescent="0.3">
      <c r="A2148" s="26">
        <v>2014</v>
      </c>
      <c r="B2148" s="27" t="s">
        <v>3022</v>
      </c>
      <c r="C2148" s="27" t="s">
        <v>3023</v>
      </c>
      <c r="D2148" s="27" t="s">
        <v>3024</v>
      </c>
      <c r="E2148" s="27" t="s">
        <v>3025</v>
      </c>
      <c r="F2148" s="27" t="s">
        <v>3026</v>
      </c>
      <c r="G2148" s="27" t="s">
        <v>2788</v>
      </c>
      <c r="H2148" s="28">
        <v>41671</v>
      </c>
      <c r="I2148" s="29">
        <v>0</v>
      </c>
      <c r="J2148" s="28" t="s">
        <v>3241</v>
      </c>
    </row>
    <row r="2149" spans="1:10" x14ac:dyDescent="0.3">
      <c r="A2149" s="26">
        <v>2014</v>
      </c>
      <c r="B2149" s="27" t="s">
        <v>3022</v>
      </c>
      <c r="C2149" s="27" t="s">
        <v>3023</v>
      </c>
      <c r="D2149" s="27" t="s">
        <v>3027</v>
      </c>
      <c r="E2149" s="27" t="s">
        <v>3025</v>
      </c>
      <c r="F2149" s="27" t="s">
        <v>3026</v>
      </c>
      <c r="G2149" s="27" t="s">
        <v>2788</v>
      </c>
      <c r="H2149" s="28">
        <v>41671</v>
      </c>
      <c r="I2149" s="29">
        <v>0</v>
      </c>
      <c r="J2149" s="28" t="s">
        <v>3241</v>
      </c>
    </row>
    <row r="2150" spans="1:10" x14ac:dyDescent="0.3">
      <c r="A2150" s="26">
        <v>2014</v>
      </c>
      <c r="B2150" s="27" t="s">
        <v>3028</v>
      </c>
      <c r="C2150" s="27" t="s">
        <v>3029</v>
      </c>
      <c r="D2150" s="27" t="s">
        <v>3028</v>
      </c>
      <c r="E2150" s="27" t="s">
        <v>6117</v>
      </c>
      <c r="F2150" s="27" t="s">
        <v>3030</v>
      </c>
      <c r="G2150" s="27" t="s">
        <v>2812</v>
      </c>
      <c r="H2150" s="28">
        <v>41671</v>
      </c>
      <c r="I2150" s="29">
        <v>10.152159000000001</v>
      </c>
      <c r="J2150" s="28" t="s">
        <v>3241</v>
      </c>
    </row>
    <row r="2151" spans="1:10" x14ac:dyDescent="0.3">
      <c r="A2151" s="26">
        <v>2014</v>
      </c>
      <c r="B2151" s="27" t="s">
        <v>3031</v>
      </c>
      <c r="C2151" s="27" t="s">
        <v>3032</v>
      </c>
      <c r="D2151" s="27" t="s">
        <v>3031</v>
      </c>
      <c r="E2151" s="27" t="s">
        <v>3033</v>
      </c>
      <c r="F2151" s="27" t="s">
        <v>3034</v>
      </c>
      <c r="G2151" s="27" t="s">
        <v>2821</v>
      </c>
      <c r="H2151" s="28">
        <v>41671</v>
      </c>
      <c r="I2151" s="29">
        <v>3.0992520000000017</v>
      </c>
      <c r="J2151" s="28" t="s">
        <v>3241</v>
      </c>
    </row>
    <row r="2152" spans="1:10" x14ac:dyDescent="0.3">
      <c r="A2152" s="26">
        <v>2014</v>
      </c>
      <c r="B2152" s="27" t="s">
        <v>3031</v>
      </c>
      <c r="C2152" s="27" t="s">
        <v>3180</v>
      </c>
      <c r="D2152" s="27" t="s">
        <v>3181</v>
      </c>
      <c r="E2152" s="27" t="s">
        <v>3033</v>
      </c>
      <c r="F2152" s="27" t="s">
        <v>3034</v>
      </c>
      <c r="G2152" s="27" t="s">
        <v>2821</v>
      </c>
      <c r="H2152" s="28">
        <v>41671</v>
      </c>
      <c r="I2152" s="29">
        <v>4.4303279999999985</v>
      </c>
      <c r="J2152" s="28" t="s">
        <v>3241</v>
      </c>
    </row>
    <row r="2153" spans="1:10" x14ac:dyDescent="0.3">
      <c r="A2153" s="26">
        <v>2014</v>
      </c>
      <c r="B2153" s="27" t="s">
        <v>3035</v>
      </c>
      <c r="C2153" s="27" t="s">
        <v>3036</v>
      </c>
      <c r="D2153" s="27" t="s">
        <v>3035</v>
      </c>
      <c r="E2153" s="27" t="s">
        <v>6117</v>
      </c>
      <c r="F2153" s="27" t="s">
        <v>2825</v>
      </c>
      <c r="G2153" s="27" t="s">
        <v>2826</v>
      </c>
      <c r="H2153" s="28">
        <v>41671</v>
      </c>
      <c r="I2153" s="29">
        <v>0</v>
      </c>
      <c r="J2153" s="28" t="s">
        <v>3241</v>
      </c>
    </row>
    <row r="2154" spans="1:10" x14ac:dyDescent="0.3">
      <c r="A2154" s="26">
        <v>2014</v>
      </c>
      <c r="B2154" s="27" t="s">
        <v>3037</v>
      </c>
      <c r="C2154" s="27" t="s">
        <v>3038</v>
      </c>
      <c r="D2154" s="27" t="s">
        <v>3037</v>
      </c>
      <c r="E2154" s="27" t="s">
        <v>6117</v>
      </c>
      <c r="F2154" s="27" t="s">
        <v>3034</v>
      </c>
      <c r="G2154" s="27" t="s">
        <v>2999</v>
      </c>
      <c r="H2154" s="28">
        <v>41671</v>
      </c>
      <c r="I2154" s="29">
        <v>0.52923399999999998</v>
      </c>
      <c r="J2154" s="28" t="s">
        <v>3241</v>
      </c>
    </row>
    <row r="2155" spans="1:10" x14ac:dyDescent="0.3">
      <c r="A2155" s="26">
        <v>2014</v>
      </c>
      <c r="B2155" s="27" t="s">
        <v>3039</v>
      </c>
      <c r="C2155" s="27" t="s">
        <v>3040</v>
      </c>
      <c r="D2155" s="27" t="s">
        <v>3039</v>
      </c>
      <c r="E2155" s="27" t="s">
        <v>6117</v>
      </c>
      <c r="F2155" s="27" t="s">
        <v>2815</v>
      </c>
      <c r="G2155" s="27" t="s">
        <v>2816</v>
      </c>
      <c r="H2155" s="28">
        <v>41671</v>
      </c>
      <c r="I2155" s="29">
        <v>0.48972500000000013</v>
      </c>
      <c r="J2155" s="28" t="s">
        <v>3241</v>
      </c>
    </row>
    <row r="2156" spans="1:10" x14ac:dyDescent="0.3">
      <c r="A2156" s="26">
        <v>2014</v>
      </c>
      <c r="B2156" s="27" t="s">
        <v>3041</v>
      </c>
      <c r="C2156" s="27" t="s">
        <v>3042</v>
      </c>
      <c r="D2156" s="27" t="s">
        <v>3041</v>
      </c>
      <c r="E2156" s="27" t="s">
        <v>6117</v>
      </c>
      <c r="F2156" s="27" t="s">
        <v>2825</v>
      </c>
      <c r="G2156" s="27" t="s">
        <v>2826</v>
      </c>
      <c r="H2156" s="28">
        <v>41671</v>
      </c>
      <c r="I2156" s="29">
        <v>1.9254</v>
      </c>
      <c r="J2156" s="28" t="s">
        <v>3241</v>
      </c>
    </row>
    <row r="2157" spans="1:10" x14ac:dyDescent="0.3">
      <c r="A2157" s="26">
        <v>2014</v>
      </c>
      <c r="B2157" s="27" t="s">
        <v>3043</v>
      </c>
      <c r="C2157" s="27" t="s">
        <v>3044</v>
      </c>
      <c r="D2157" s="27" t="s">
        <v>3043</v>
      </c>
      <c r="E2157" s="27" t="s">
        <v>6117</v>
      </c>
      <c r="F2157" s="27" t="s">
        <v>2815</v>
      </c>
      <c r="G2157" s="27" t="s">
        <v>2816</v>
      </c>
      <c r="H2157" s="28">
        <v>41671</v>
      </c>
      <c r="I2157" s="29">
        <v>4.4184169999999998</v>
      </c>
      <c r="J2157" s="28" t="s">
        <v>3241</v>
      </c>
    </row>
    <row r="2158" spans="1:10" x14ac:dyDescent="0.3">
      <c r="A2158" s="26">
        <v>2014</v>
      </c>
      <c r="B2158" s="27" t="s">
        <v>3045</v>
      </c>
      <c r="C2158" s="27" t="s">
        <v>3046</v>
      </c>
      <c r="D2158" s="27" t="s">
        <v>3045</v>
      </c>
      <c r="E2158" s="27" t="s">
        <v>6117</v>
      </c>
      <c r="F2158" s="27" t="s">
        <v>2815</v>
      </c>
      <c r="G2158" s="27" t="s">
        <v>2816</v>
      </c>
      <c r="H2158" s="28">
        <v>41671</v>
      </c>
      <c r="I2158" s="29">
        <v>0</v>
      </c>
      <c r="J2158" s="28" t="s">
        <v>3241</v>
      </c>
    </row>
    <row r="2159" spans="1:10" x14ac:dyDescent="0.3">
      <c r="A2159" s="26">
        <v>2014</v>
      </c>
      <c r="B2159" s="27" t="s">
        <v>3143</v>
      </c>
      <c r="C2159" s="27" t="s">
        <v>3144</v>
      </c>
      <c r="D2159" s="27" t="s">
        <v>3143</v>
      </c>
      <c r="E2159" s="27" t="s">
        <v>6117</v>
      </c>
      <c r="F2159" s="27" t="s">
        <v>3145</v>
      </c>
      <c r="G2159" s="27" t="s">
        <v>2803</v>
      </c>
      <c r="H2159" s="28">
        <v>41671</v>
      </c>
      <c r="I2159" s="29">
        <v>1.9004370000000006</v>
      </c>
      <c r="J2159" s="28" t="s">
        <v>3241</v>
      </c>
    </row>
    <row r="2160" spans="1:10" x14ac:dyDescent="0.3">
      <c r="A2160" s="26">
        <v>2014</v>
      </c>
      <c r="B2160" s="27" t="s">
        <v>3171</v>
      </c>
      <c r="C2160" s="27" t="s">
        <v>3172</v>
      </c>
      <c r="D2160" s="27" t="s">
        <v>3173</v>
      </c>
      <c r="E2160" s="27" t="s">
        <v>3111</v>
      </c>
      <c r="F2160" s="27" t="s">
        <v>2825</v>
      </c>
      <c r="G2160" s="27" t="s">
        <v>2850</v>
      </c>
      <c r="H2160" s="28">
        <v>41671</v>
      </c>
      <c r="I2160" s="29">
        <v>0.25184800000000002</v>
      </c>
      <c r="J2160" s="28" t="s">
        <v>3241</v>
      </c>
    </row>
    <row r="2161" spans="1:10" x14ac:dyDescent="0.3">
      <c r="A2161" s="26">
        <v>2014</v>
      </c>
      <c r="B2161" s="27" t="s">
        <v>3146</v>
      </c>
      <c r="C2161" s="27" t="s">
        <v>3147</v>
      </c>
      <c r="D2161" s="27" t="s">
        <v>3146</v>
      </c>
      <c r="E2161" s="27" t="s">
        <v>6117</v>
      </c>
      <c r="F2161" s="27" t="s">
        <v>3145</v>
      </c>
      <c r="G2161" s="27" t="s">
        <v>2803</v>
      </c>
      <c r="H2161" s="28">
        <v>41671</v>
      </c>
      <c r="I2161" s="29">
        <v>3.1099520000000007</v>
      </c>
      <c r="J2161" s="28" t="s">
        <v>3241</v>
      </c>
    </row>
    <row r="2162" spans="1:10" x14ac:dyDescent="0.3">
      <c r="A2162" s="26">
        <v>2014</v>
      </c>
      <c r="B2162" s="27" t="s">
        <v>3047</v>
      </c>
      <c r="C2162" s="27" t="s">
        <v>3048</v>
      </c>
      <c r="D2162" s="27" t="s">
        <v>3047</v>
      </c>
      <c r="E2162" s="27" t="s">
        <v>6117</v>
      </c>
      <c r="F2162" s="27" t="s">
        <v>2825</v>
      </c>
      <c r="G2162" s="27" t="s">
        <v>2826</v>
      </c>
      <c r="H2162" s="28">
        <v>41671</v>
      </c>
      <c r="I2162" s="29">
        <v>1.2594689999999999</v>
      </c>
      <c r="J2162" s="28" t="s">
        <v>3241</v>
      </c>
    </row>
    <row r="2163" spans="1:10" x14ac:dyDescent="0.3">
      <c r="A2163" s="26">
        <v>2014</v>
      </c>
      <c r="B2163" s="27" t="s">
        <v>3049</v>
      </c>
      <c r="C2163" s="27" t="s">
        <v>3050</v>
      </c>
      <c r="D2163" s="27" t="s">
        <v>3049</v>
      </c>
      <c r="E2163" s="27" t="s">
        <v>6117</v>
      </c>
      <c r="F2163" s="27" t="s">
        <v>2825</v>
      </c>
      <c r="G2163" s="27" t="s">
        <v>2850</v>
      </c>
      <c r="H2163" s="28">
        <v>41671</v>
      </c>
      <c r="I2163" s="29">
        <v>1.5402659999999999</v>
      </c>
      <c r="J2163" s="28" t="s">
        <v>3241</v>
      </c>
    </row>
    <row r="2164" spans="1:10" x14ac:dyDescent="0.3">
      <c r="A2164" s="26">
        <v>2014</v>
      </c>
      <c r="B2164" s="27" t="s">
        <v>3051</v>
      </c>
      <c r="C2164" s="27" t="s">
        <v>3051</v>
      </c>
      <c r="D2164" s="27" t="s">
        <v>3051</v>
      </c>
      <c r="E2164" s="27" t="s">
        <v>6118</v>
      </c>
      <c r="F2164" s="27" t="s">
        <v>3051</v>
      </c>
      <c r="G2164" s="27" t="s">
        <v>3051</v>
      </c>
      <c r="H2164" s="28">
        <v>41671</v>
      </c>
      <c r="I2164" s="29">
        <v>9823.9682010000161</v>
      </c>
      <c r="J2164" s="28" t="s">
        <v>3241</v>
      </c>
    </row>
    <row r="2165" spans="1:10" x14ac:dyDescent="0.3">
      <c r="A2165" s="26">
        <v>2014</v>
      </c>
      <c r="B2165" s="27" t="s">
        <v>3052</v>
      </c>
      <c r="C2165" s="27" t="s">
        <v>3053</v>
      </c>
      <c r="D2165" s="27" t="s">
        <v>3052</v>
      </c>
      <c r="E2165" s="27" t="s">
        <v>3033</v>
      </c>
      <c r="F2165" s="27" t="s">
        <v>2807</v>
      </c>
      <c r="G2165" s="27" t="s">
        <v>2812</v>
      </c>
      <c r="H2165" s="28">
        <v>41671</v>
      </c>
      <c r="I2165" s="29">
        <v>2.3025980000000001</v>
      </c>
      <c r="J2165" s="28" t="s">
        <v>3241</v>
      </c>
    </row>
    <row r="2166" spans="1:10" x14ac:dyDescent="0.3">
      <c r="A2166" s="26">
        <v>2014</v>
      </c>
      <c r="B2166" s="27" t="s">
        <v>3162</v>
      </c>
      <c r="C2166" s="27" t="s">
        <v>3163</v>
      </c>
      <c r="D2166" s="27" t="s">
        <v>3164</v>
      </c>
      <c r="E2166" s="27" t="s">
        <v>3025</v>
      </c>
      <c r="F2166" s="27" t="s">
        <v>3087</v>
      </c>
      <c r="G2166" s="27" t="s">
        <v>2788</v>
      </c>
      <c r="H2166" s="28">
        <v>41671</v>
      </c>
      <c r="I2166" s="29">
        <v>0</v>
      </c>
      <c r="J2166" s="28" t="s">
        <v>3241</v>
      </c>
    </row>
    <row r="2167" spans="1:10" x14ac:dyDescent="0.3">
      <c r="A2167" s="26">
        <v>2014</v>
      </c>
      <c r="B2167" s="27" t="s">
        <v>3162</v>
      </c>
      <c r="C2167" s="27" t="s">
        <v>3163</v>
      </c>
      <c r="D2167" s="27" t="s">
        <v>3165</v>
      </c>
      <c r="E2167" s="27" t="s">
        <v>3025</v>
      </c>
      <c r="F2167" s="27" t="s">
        <v>3087</v>
      </c>
      <c r="G2167" s="27" t="s">
        <v>2788</v>
      </c>
      <c r="H2167" s="28">
        <v>41671</v>
      </c>
      <c r="I2167" s="29">
        <v>0</v>
      </c>
      <c r="J2167" s="28" t="s">
        <v>3241</v>
      </c>
    </row>
    <row r="2168" spans="1:10" x14ac:dyDescent="0.3">
      <c r="A2168" s="26">
        <v>2014</v>
      </c>
      <c r="B2168" s="27" t="s">
        <v>3054</v>
      </c>
      <c r="C2168" s="27" t="s">
        <v>3055</v>
      </c>
      <c r="D2168" s="27" t="s">
        <v>3054</v>
      </c>
      <c r="E2168" s="27" t="s">
        <v>6117</v>
      </c>
      <c r="F2168" s="27" t="s">
        <v>3034</v>
      </c>
      <c r="G2168" s="27" t="s">
        <v>2999</v>
      </c>
      <c r="H2168" s="28">
        <v>41671</v>
      </c>
      <c r="I2168" s="29">
        <v>4.9263229999999991</v>
      </c>
      <c r="J2168" s="28" t="s">
        <v>3241</v>
      </c>
    </row>
    <row r="2169" spans="1:10" x14ac:dyDescent="0.3">
      <c r="A2169" s="26">
        <v>2014</v>
      </c>
      <c r="B2169" s="27" t="s">
        <v>3056</v>
      </c>
      <c r="C2169" s="27" t="s">
        <v>3057</v>
      </c>
      <c r="D2169" s="27" t="s">
        <v>3056</v>
      </c>
      <c r="E2169" s="27" t="s">
        <v>6117</v>
      </c>
      <c r="F2169" s="27" t="s">
        <v>2825</v>
      </c>
      <c r="G2169" s="27" t="s">
        <v>2826</v>
      </c>
      <c r="H2169" s="28">
        <v>41671</v>
      </c>
      <c r="I2169" s="29">
        <v>1.9363440000000001</v>
      </c>
      <c r="J2169" s="28" t="s">
        <v>3241</v>
      </c>
    </row>
    <row r="2170" spans="1:10" x14ac:dyDescent="0.3">
      <c r="A2170" s="26">
        <v>2014</v>
      </c>
      <c r="B2170" s="27" t="s">
        <v>3058</v>
      </c>
      <c r="C2170" s="27" t="s">
        <v>3059</v>
      </c>
      <c r="D2170" s="27" t="s">
        <v>3058</v>
      </c>
      <c r="E2170" s="27" t="s">
        <v>6117</v>
      </c>
      <c r="F2170" s="27" t="s">
        <v>2815</v>
      </c>
      <c r="G2170" s="27" t="s">
        <v>2816</v>
      </c>
      <c r="H2170" s="28">
        <v>41671</v>
      </c>
      <c r="I2170" s="29">
        <v>3.9023799999999991</v>
      </c>
      <c r="J2170" s="28" t="s">
        <v>3241</v>
      </c>
    </row>
    <row r="2171" spans="1:10" x14ac:dyDescent="0.3">
      <c r="A2171" s="26">
        <v>2014</v>
      </c>
      <c r="B2171" s="27" t="s">
        <v>3152</v>
      </c>
      <c r="C2171" s="27" t="s">
        <v>3153</v>
      </c>
      <c r="D2171" s="27" t="s">
        <v>3152</v>
      </c>
      <c r="E2171" s="27" t="s">
        <v>3111</v>
      </c>
      <c r="F2171" s="27" t="s">
        <v>2825</v>
      </c>
      <c r="G2171" s="27" t="s">
        <v>2850</v>
      </c>
      <c r="H2171" s="28">
        <v>41671</v>
      </c>
      <c r="I2171" s="29">
        <v>0.29049599999999998</v>
      </c>
      <c r="J2171" s="28" t="s">
        <v>3241</v>
      </c>
    </row>
    <row r="2172" spans="1:10" x14ac:dyDescent="0.3">
      <c r="A2172" s="26">
        <v>2014</v>
      </c>
      <c r="B2172" s="27" t="s">
        <v>3154</v>
      </c>
      <c r="C2172" s="27" t="s">
        <v>3155</v>
      </c>
      <c r="D2172" s="27" t="s">
        <v>3154</v>
      </c>
      <c r="E2172" s="27" t="s">
        <v>3111</v>
      </c>
      <c r="F2172" s="27" t="s">
        <v>2825</v>
      </c>
      <c r="G2172" s="27" t="s">
        <v>2850</v>
      </c>
      <c r="H2172" s="28">
        <v>41671</v>
      </c>
      <c r="I2172" s="29">
        <v>0.43990599999999991</v>
      </c>
      <c r="J2172" s="28" t="s">
        <v>3241</v>
      </c>
    </row>
    <row r="2173" spans="1:10" x14ac:dyDescent="0.3">
      <c r="A2173" s="26">
        <v>2014</v>
      </c>
      <c r="B2173" s="27" t="s">
        <v>3156</v>
      </c>
      <c r="C2173" s="27" t="s">
        <v>3157</v>
      </c>
      <c r="D2173" s="27" t="s">
        <v>3156</v>
      </c>
      <c r="E2173" s="27" t="s">
        <v>3111</v>
      </c>
      <c r="F2173" s="27" t="s">
        <v>2825</v>
      </c>
      <c r="G2173" s="27" t="s">
        <v>2850</v>
      </c>
      <c r="H2173" s="28">
        <v>41671</v>
      </c>
      <c r="I2173" s="29">
        <v>0</v>
      </c>
      <c r="J2173" s="28" t="s">
        <v>3241</v>
      </c>
    </row>
    <row r="2174" spans="1:10" x14ac:dyDescent="0.3">
      <c r="A2174" s="26">
        <v>2014</v>
      </c>
      <c r="B2174" s="27" t="s">
        <v>3060</v>
      </c>
      <c r="C2174" s="27" t="s">
        <v>3061</v>
      </c>
      <c r="D2174" s="27" t="s">
        <v>3062</v>
      </c>
      <c r="E2174" s="27" t="s">
        <v>3063</v>
      </c>
      <c r="F2174" s="27" t="s">
        <v>3034</v>
      </c>
      <c r="G2174" s="27" t="s">
        <v>2999</v>
      </c>
      <c r="H2174" s="28">
        <v>41671</v>
      </c>
      <c r="I2174" s="29">
        <v>0</v>
      </c>
      <c r="J2174" s="28" t="s">
        <v>3241</v>
      </c>
    </row>
    <row r="2175" spans="1:10" x14ac:dyDescent="0.3">
      <c r="A2175" s="26">
        <v>2014</v>
      </c>
      <c r="B2175" s="27" t="s">
        <v>3064</v>
      </c>
      <c r="C2175" s="27" t="s">
        <v>3065</v>
      </c>
      <c r="D2175" s="27" t="s">
        <v>3066</v>
      </c>
      <c r="E2175" s="27" t="s">
        <v>3025</v>
      </c>
      <c r="F2175" s="27" t="s">
        <v>2825</v>
      </c>
      <c r="G2175" s="27" t="s">
        <v>2826</v>
      </c>
      <c r="H2175" s="28">
        <v>41671</v>
      </c>
      <c r="I2175" s="29">
        <v>0</v>
      </c>
      <c r="J2175" s="28" t="s">
        <v>3241</v>
      </c>
    </row>
    <row r="2176" spans="1:10" x14ac:dyDescent="0.3">
      <c r="A2176" s="26">
        <v>2014</v>
      </c>
      <c r="B2176" s="27" t="s">
        <v>3064</v>
      </c>
      <c r="C2176" s="27" t="s">
        <v>3065</v>
      </c>
      <c r="D2176" s="27" t="s">
        <v>3067</v>
      </c>
      <c r="E2176" s="27" t="s">
        <v>3025</v>
      </c>
      <c r="F2176" s="27" t="s">
        <v>2825</v>
      </c>
      <c r="G2176" s="27" t="s">
        <v>2826</v>
      </c>
      <c r="H2176" s="28">
        <v>41671</v>
      </c>
      <c r="I2176" s="29">
        <v>0</v>
      </c>
      <c r="J2176" s="28" t="s">
        <v>3241</v>
      </c>
    </row>
    <row r="2177" spans="1:10" x14ac:dyDescent="0.3">
      <c r="A2177" s="26">
        <v>2014</v>
      </c>
      <c r="B2177" s="27" t="s">
        <v>3174</v>
      </c>
      <c r="C2177" s="27" t="s">
        <v>3175</v>
      </c>
      <c r="D2177" s="27" t="s">
        <v>3174</v>
      </c>
      <c r="E2177" s="27" t="s">
        <v>6117</v>
      </c>
      <c r="F2177" s="27" t="s">
        <v>2825</v>
      </c>
      <c r="G2177" s="27" t="s">
        <v>2826</v>
      </c>
      <c r="H2177" s="28">
        <v>41671</v>
      </c>
      <c r="I2177" s="29">
        <v>0.508961</v>
      </c>
      <c r="J2177" s="28" t="s">
        <v>3241</v>
      </c>
    </row>
    <row r="2178" spans="1:10" x14ac:dyDescent="0.3">
      <c r="A2178" s="26">
        <v>2014</v>
      </c>
      <c r="B2178" s="27" t="s">
        <v>3068</v>
      </c>
      <c r="C2178" s="27" t="s">
        <v>3069</v>
      </c>
      <c r="D2178" s="27" t="s">
        <v>3068</v>
      </c>
      <c r="E2178" s="27" t="s">
        <v>6117</v>
      </c>
      <c r="F2178" s="27" t="s">
        <v>3034</v>
      </c>
      <c r="G2178" s="27" t="s">
        <v>2923</v>
      </c>
      <c r="H2178" s="28">
        <v>41671</v>
      </c>
      <c r="I2178" s="29">
        <v>5.615168999999999</v>
      </c>
      <c r="J2178" s="28" t="s">
        <v>3241</v>
      </c>
    </row>
    <row r="2179" spans="1:10" x14ac:dyDescent="0.3">
      <c r="A2179" s="26">
        <v>2014</v>
      </c>
      <c r="B2179" s="27" t="s">
        <v>3070</v>
      </c>
      <c r="C2179" s="27" t="s">
        <v>3071</v>
      </c>
      <c r="D2179" s="27" t="s">
        <v>3070</v>
      </c>
      <c r="E2179" s="27" t="s">
        <v>6117</v>
      </c>
      <c r="F2179" s="27" t="s">
        <v>2815</v>
      </c>
      <c r="G2179" s="27" t="s">
        <v>2816</v>
      </c>
      <c r="H2179" s="28">
        <v>41671</v>
      </c>
      <c r="I2179" s="29">
        <v>1.8169970000000002</v>
      </c>
      <c r="J2179" s="28" t="s">
        <v>3241</v>
      </c>
    </row>
    <row r="2180" spans="1:10" x14ac:dyDescent="0.3">
      <c r="A2180" s="26">
        <v>2014</v>
      </c>
      <c r="B2180" s="27" t="s">
        <v>3176</v>
      </c>
      <c r="C2180" s="27" t="s">
        <v>3177</v>
      </c>
      <c r="D2180" s="27" t="s">
        <v>3176</v>
      </c>
      <c r="E2180" s="27" t="s">
        <v>3033</v>
      </c>
      <c r="F2180" s="27" t="s">
        <v>2807</v>
      </c>
      <c r="G2180" s="27" t="s">
        <v>2812</v>
      </c>
      <c r="H2180" s="28">
        <v>41671</v>
      </c>
      <c r="I2180" s="29">
        <v>14.881481000000003</v>
      </c>
      <c r="J2180" s="28" t="s">
        <v>3241</v>
      </c>
    </row>
    <row r="2181" spans="1:10" x14ac:dyDescent="0.3">
      <c r="A2181" s="26">
        <v>2014</v>
      </c>
      <c r="B2181" s="27" t="s">
        <v>3072</v>
      </c>
      <c r="C2181" s="27" t="s">
        <v>3073</v>
      </c>
      <c r="D2181" s="27" t="s">
        <v>3072</v>
      </c>
      <c r="E2181" s="27" t="s">
        <v>6117</v>
      </c>
      <c r="F2181" s="27" t="s">
        <v>3034</v>
      </c>
      <c r="G2181" s="27" t="s">
        <v>3074</v>
      </c>
      <c r="H2181" s="28">
        <v>41671</v>
      </c>
      <c r="I2181" s="29">
        <v>0.25348900000000002</v>
      </c>
      <c r="J2181" s="28" t="s">
        <v>3241</v>
      </c>
    </row>
    <row r="2182" spans="1:10" x14ac:dyDescent="0.3">
      <c r="A2182" s="26">
        <v>2014</v>
      </c>
      <c r="B2182" s="27" t="s">
        <v>3075</v>
      </c>
      <c r="C2182" s="27" t="s">
        <v>3076</v>
      </c>
      <c r="D2182" s="27" t="s">
        <v>3075</v>
      </c>
      <c r="E2182" s="27" t="s">
        <v>6117</v>
      </c>
      <c r="F2182" s="27" t="s">
        <v>2815</v>
      </c>
      <c r="G2182" s="27" t="s">
        <v>2816</v>
      </c>
      <c r="H2182" s="28">
        <v>41671</v>
      </c>
      <c r="I2182" s="29">
        <v>0.41811800000000005</v>
      </c>
      <c r="J2182" s="28" t="s">
        <v>3241</v>
      </c>
    </row>
    <row r="2183" spans="1:10" x14ac:dyDescent="0.3">
      <c r="A2183" s="26">
        <v>2014</v>
      </c>
      <c r="B2183" s="27" t="s">
        <v>3077</v>
      </c>
      <c r="C2183" s="27" t="s">
        <v>3078</v>
      </c>
      <c r="D2183" s="27" t="s">
        <v>3077</v>
      </c>
      <c r="E2183" s="27" t="s">
        <v>3033</v>
      </c>
      <c r="F2183" s="27" t="s">
        <v>2788</v>
      </c>
      <c r="G2183" s="27" t="s">
        <v>2788</v>
      </c>
      <c r="H2183" s="28">
        <v>41671</v>
      </c>
      <c r="I2183" s="29">
        <v>1.704799999999999E-2</v>
      </c>
      <c r="J2183" s="28" t="s">
        <v>3241</v>
      </c>
    </row>
    <row r="2184" spans="1:10" x14ac:dyDescent="0.3">
      <c r="A2184" s="26">
        <v>2014</v>
      </c>
      <c r="B2184" s="27" t="s">
        <v>3079</v>
      </c>
      <c r="C2184" s="27" t="s">
        <v>3080</v>
      </c>
      <c r="D2184" s="27" t="s">
        <v>3081</v>
      </c>
      <c r="E2184" s="27" t="s">
        <v>3063</v>
      </c>
      <c r="F2184" s="27" t="s">
        <v>2788</v>
      </c>
      <c r="G2184" s="27" t="s">
        <v>2788</v>
      </c>
      <c r="H2184" s="28">
        <v>41671</v>
      </c>
      <c r="I2184" s="29">
        <v>0</v>
      </c>
      <c r="J2184" s="28" t="s">
        <v>3241</v>
      </c>
    </row>
    <row r="2185" spans="1:10" x14ac:dyDescent="0.3">
      <c r="A2185" s="26">
        <v>2014</v>
      </c>
      <c r="B2185" s="27" t="s">
        <v>3082</v>
      </c>
      <c r="C2185" s="27" t="s">
        <v>3083</v>
      </c>
      <c r="D2185" s="27" t="s">
        <v>3082</v>
      </c>
      <c r="E2185" s="27" t="s">
        <v>6117</v>
      </c>
      <c r="F2185" s="27" t="s">
        <v>2825</v>
      </c>
      <c r="G2185" s="27" t="s">
        <v>2826</v>
      </c>
      <c r="H2185" s="28">
        <v>41671</v>
      </c>
      <c r="I2185" s="29">
        <v>2.4056890000000002</v>
      </c>
      <c r="J2185" s="28" t="s">
        <v>3241</v>
      </c>
    </row>
    <row r="2186" spans="1:10" x14ac:dyDescent="0.3">
      <c r="A2186" s="26">
        <v>2014</v>
      </c>
      <c r="B2186" s="27" t="s">
        <v>3084</v>
      </c>
      <c r="C2186" s="27" t="s">
        <v>3085</v>
      </c>
      <c r="D2186" s="27" t="s">
        <v>3086</v>
      </c>
      <c r="E2186" s="27" t="s">
        <v>3025</v>
      </c>
      <c r="F2186" s="27" t="s">
        <v>3087</v>
      </c>
      <c r="G2186" s="27" t="s">
        <v>2788</v>
      </c>
      <c r="H2186" s="28">
        <v>41671</v>
      </c>
      <c r="I2186" s="29">
        <v>0</v>
      </c>
      <c r="J2186" s="28" t="s">
        <v>3241</v>
      </c>
    </row>
    <row r="2187" spans="1:10" x14ac:dyDescent="0.3">
      <c r="A2187" s="26">
        <v>2014</v>
      </c>
      <c r="B2187" s="27" t="s">
        <v>3084</v>
      </c>
      <c r="C2187" s="27" t="s">
        <v>3085</v>
      </c>
      <c r="D2187" s="27" t="s">
        <v>3088</v>
      </c>
      <c r="E2187" s="27" t="s">
        <v>3025</v>
      </c>
      <c r="F2187" s="27" t="s">
        <v>3087</v>
      </c>
      <c r="G2187" s="27" t="s">
        <v>2788</v>
      </c>
      <c r="H2187" s="28">
        <v>41671</v>
      </c>
      <c r="I2187" s="29">
        <v>0</v>
      </c>
      <c r="J2187" s="28" t="s">
        <v>3241</v>
      </c>
    </row>
    <row r="2188" spans="1:10" x14ac:dyDescent="0.3">
      <c r="A2188" s="26">
        <v>2014</v>
      </c>
      <c r="B2188" s="27" t="s">
        <v>3089</v>
      </c>
      <c r="C2188" s="27" t="s">
        <v>3090</v>
      </c>
      <c r="D2188" s="27" t="s">
        <v>3089</v>
      </c>
      <c r="E2188" s="27" t="s">
        <v>6117</v>
      </c>
      <c r="F2188" s="27" t="s">
        <v>2815</v>
      </c>
      <c r="G2188" s="27" t="s">
        <v>2816</v>
      </c>
      <c r="H2188" s="28">
        <v>41671</v>
      </c>
      <c r="I2188" s="29">
        <v>2.9654800000000003</v>
      </c>
      <c r="J2188" s="28" t="s">
        <v>3241</v>
      </c>
    </row>
    <row r="2189" spans="1:10" x14ac:dyDescent="0.3">
      <c r="A2189" s="26">
        <v>2014</v>
      </c>
      <c r="B2189" s="27" t="s">
        <v>3136</v>
      </c>
      <c r="C2189" s="27" t="s">
        <v>3137</v>
      </c>
      <c r="D2189" s="27" t="s">
        <v>3138</v>
      </c>
      <c r="E2189" s="27" t="s">
        <v>3025</v>
      </c>
      <c r="F2189" s="27" t="s">
        <v>3087</v>
      </c>
      <c r="G2189" s="27" t="s">
        <v>2788</v>
      </c>
      <c r="H2189" s="28">
        <v>41671</v>
      </c>
      <c r="I2189" s="29">
        <v>0</v>
      </c>
      <c r="J2189" s="28" t="s">
        <v>3241</v>
      </c>
    </row>
    <row r="2190" spans="1:10" x14ac:dyDescent="0.3">
      <c r="A2190" s="26">
        <v>2014</v>
      </c>
      <c r="B2190" s="27" t="s">
        <v>3136</v>
      </c>
      <c r="C2190" s="27" t="s">
        <v>3137</v>
      </c>
      <c r="D2190" s="27" t="s">
        <v>3139</v>
      </c>
      <c r="E2190" s="27" t="s">
        <v>3025</v>
      </c>
      <c r="F2190" s="27" t="s">
        <v>3087</v>
      </c>
      <c r="G2190" s="27" t="s">
        <v>2788</v>
      </c>
      <c r="H2190" s="28">
        <v>41671</v>
      </c>
      <c r="I2190" s="29">
        <v>0</v>
      </c>
      <c r="J2190" s="28" t="s">
        <v>3241</v>
      </c>
    </row>
    <row r="2191" spans="1:10" x14ac:dyDescent="0.3">
      <c r="A2191" s="26">
        <v>2014</v>
      </c>
      <c r="B2191" s="27" t="s">
        <v>3091</v>
      </c>
      <c r="C2191" s="27" t="s">
        <v>3092</v>
      </c>
      <c r="D2191" s="27" t="s">
        <v>3093</v>
      </c>
      <c r="E2191" s="27" t="s">
        <v>3063</v>
      </c>
      <c r="F2191" s="27" t="s">
        <v>3094</v>
      </c>
      <c r="G2191" s="27" t="s">
        <v>2965</v>
      </c>
      <c r="H2191" s="28">
        <v>41671</v>
      </c>
      <c r="I2191" s="29">
        <v>5.6496420000000001</v>
      </c>
      <c r="J2191" s="28" t="s">
        <v>3241</v>
      </c>
    </row>
    <row r="2192" spans="1:10" x14ac:dyDescent="0.3">
      <c r="A2192" s="26">
        <v>2014</v>
      </c>
      <c r="B2192" s="27" t="s">
        <v>3095</v>
      </c>
      <c r="C2192" s="27" t="s">
        <v>3096</v>
      </c>
      <c r="D2192" s="27" t="s">
        <v>3095</v>
      </c>
      <c r="E2192" s="27" t="s">
        <v>6117</v>
      </c>
      <c r="F2192" s="27" t="s">
        <v>3034</v>
      </c>
      <c r="G2192" s="27" t="s">
        <v>2999</v>
      </c>
      <c r="H2192" s="28">
        <v>41671</v>
      </c>
      <c r="I2192" s="29">
        <v>7.7885940000000007</v>
      </c>
      <c r="J2192" s="28" t="s">
        <v>3241</v>
      </c>
    </row>
    <row r="2193" spans="1:10" x14ac:dyDescent="0.3">
      <c r="A2193" s="26">
        <v>2014</v>
      </c>
      <c r="B2193" s="27" t="s">
        <v>3097</v>
      </c>
      <c r="C2193" s="27" t="s">
        <v>3098</v>
      </c>
      <c r="D2193" s="27" t="s">
        <v>3097</v>
      </c>
      <c r="E2193" s="27" t="s">
        <v>6117</v>
      </c>
      <c r="F2193" s="27" t="s">
        <v>2825</v>
      </c>
      <c r="G2193" s="27" t="s">
        <v>2850</v>
      </c>
      <c r="H2193" s="28">
        <v>41671</v>
      </c>
      <c r="I2193" s="29">
        <v>5.3124930000000008</v>
      </c>
      <c r="J2193" s="28" t="s">
        <v>3241</v>
      </c>
    </row>
    <row r="2194" spans="1:10" x14ac:dyDescent="0.3">
      <c r="A2194" s="26">
        <v>2014</v>
      </c>
      <c r="B2194" s="27" t="s">
        <v>3132</v>
      </c>
      <c r="C2194" s="27" t="s">
        <v>3133</v>
      </c>
      <c r="D2194" s="27" t="s">
        <v>3132</v>
      </c>
      <c r="E2194" s="27" t="s">
        <v>3033</v>
      </c>
      <c r="F2194" s="27" t="s">
        <v>2807</v>
      </c>
      <c r="G2194" s="27" t="s">
        <v>2812</v>
      </c>
      <c r="H2194" s="28">
        <v>41671</v>
      </c>
      <c r="I2194" s="29">
        <v>13.846209000000002</v>
      </c>
      <c r="J2194" s="28" t="s">
        <v>3241</v>
      </c>
    </row>
    <row r="2195" spans="1:10" x14ac:dyDescent="0.3">
      <c r="A2195" s="26">
        <v>2014</v>
      </c>
      <c r="B2195" s="27" t="s">
        <v>3134</v>
      </c>
      <c r="C2195" s="27" t="s">
        <v>3135</v>
      </c>
      <c r="D2195" s="27" t="s">
        <v>3134</v>
      </c>
      <c r="E2195" s="27" t="s">
        <v>3033</v>
      </c>
      <c r="F2195" s="27" t="s">
        <v>2807</v>
      </c>
      <c r="G2195" s="27" t="s">
        <v>2812</v>
      </c>
      <c r="H2195" s="28">
        <v>41671</v>
      </c>
      <c r="I2195" s="29">
        <v>8.918671999999999</v>
      </c>
      <c r="J2195" s="28" t="s">
        <v>3241</v>
      </c>
    </row>
    <row r="2196" spans="1:10" x14ac:dyDescent="0.3">
      <c r="A2196" s="26">
        <v>2014</v>
      </c>
      <c r="B2196" s="27" t="s">
        <v>3099</v>
      </c>
      <c r="C2196" s="27" t="s">
        <v>3100</v>
      </c>
      <c r="D2196" s="27" t="s">
        <v>3099</v>
      </c>
      <c r="E2196" s="27" t="s">
        <v>6117</v>
      </c>
      <c r="F2196" s="27" t="s">
        <v>2815</v>
      </c>
      <c r="G2196" s="27" t="s">
        <v>2816</v>
      </c>
      <c r="H2196" s="28">
        <v>41671</v>
      </c>
      <c r="I2196" s="29">
        <v>11.544413</v>
      </c>
      <c r="J2196" s="28" t="s">
        <v>3241</v>
      </c>
    </row>
    <row r="2197" spans="1:10" x14ac:dyDescent="0.3">
      <c r="A2197" s="26">
        <v>2014</v>
      </c>
      <c r="B2197" s="27" t="s">
        <v>3101</v>
      </c>
      <c r="C2197" s="27" t="s">
        <v>3102</v>
      </c>
      <c r="D2197" s="27" t="s">
        <v>3101</v>
      </c>
      <c r="E2197" s="27" t="s">
        <v>6117</v>
      </c>
      <c r="F2197" s="27" t="s">
        <v>3034</v>
      </c>
      <c r="G2197" s="27" t="s">
        <v>3074</v>
      </c>
      <c r="H2197" s="28">
        <v>41671</v>
      </c>
      <c r="I2197" s="29">
        <v>3.3672719999999998</v>
      </c>
      <c r="J2197" s="28" t="s">
        <v>3241</v>
      </c>
    </row>
    <row r="2198" spans="1:10" x14ac:dyDescent="0.3">
      <c r="A2198" s="26">
        <v>2014</v>
      </c>
      <c r="B2198" s="27" t="s">
        <v>3148</v>
      </c>
      <c r="C2198" s="27" t="s">
        <v>3149</v>
      </c>
      <c r="D2198" s="27" t="s">
        <v>3148</v>
      </c>
      <c r="E2198" s="27" t="s">
        <v>6117</v>
      </c>
      <c r="F2198" s="27" t="s">
        <v>3145</v>
      </c>
      <c r="G2198" s="27" t="s">
        <v>2803</v>
      </c>
      <c r="H2198" s="28">
        <v>41671</v>
      </c>
      <c r="I2198" s="29">
        <v>1.9666460000000003</v>
      </c>
      <c r="J2198" s="28" t="s">
        <v>3241</v>
      </c>
    </row>
    <row r="2199" spans="1:10" x14ac:dyDescent="0.3">
      <c r="A2199" s="26">
        <v>2014</v>
      </c>
      <c r="B2199" s="27" t="s">
        <v>3103</v>
      </c>
      <c r="C2199" s="27" t="s">
        <v>3104</v>
      </c>
      <c r="D2199" s="27" t="s">
        <v>3103</v>
      </c>
      <c r="E2199" s="27" t="s">
        <v>6117</v>
      </c>
      <c r="F2199" s="27" t="s">
        <v>3034</v>
      </c>
      <c r="G2199" s="27" t="s">
        <v>2923</v>
      </c>
      <c r="H2199" s="28">
        <v>41671</v>
      </c>
      <c r="I2199" s="29">
        <v>1.3874060000000008</v>
      </c>
      <c r="J2199" s="28" t="s">
        <v>3241</v>
      </c>
    </row>
    <row r="2200" spans="1:10" x14ac:dyDescent="0.3">
      <c r="A2200" s="26">
        <v>2014</v>
      </c>
      <c r="B2200" s="27" t="s">
        <v>3150</v>
      </c>
      <c r="C2200" s="27" t="s">
        <v>3151</v>
      </c>
      <c r="D2200" s="27" t="s">
        <v>3150</v>
      </c>
      <c r="E2200" s="27" t="s">
        <v>6117</v>
      </c>
      <c r="F2200" s="27" t="s">
        <v>3142</v>
      </c>
      <c r="G2200" s="27" t="s">
        <v>2850</v>
      </c>
      <c r="H2200" s="28">
        <v>41671</v>
      </c>
      <c r="I2200" s="29">
        <v>0.13709800000000005</v>
      </c>
      <c r="J2200" s="28" t="s">
        <v>3241</v>
      </c>
    </row>
    <row r="2201" spans="1:10" x14ac:dyDescent="0.3">
      <c r="A2201" s="26">
        <v>2014</v>
      </c>
      <c r="B2201" s="27" t="s">
        <v>3105</v>
      </c>
      <c r="C2201" s="27" t="s">
        <v>3106</v>
      </c>
      <c r="D2201" s="27" t="s">
        <v>3105</v>
      </c>
      <c r="E2201" s="27" t="s">
        <v>6117</v>
      </c>
      <c r="F2201" s="27" t="s">
        <v>2798</v>
      </c>
      <c r="G2201" s="27" t="s">
        <v>2803</v>
      </c>
      <c r="H2201" s="28">
        <v>41671</v>
      </c>
      <c r="I2201" s="29">
        <v>2.4986120000000001</v>
      </c>
      <c r="J2201" s="28" t="s">
        <v>3241</v>
      </c>
    </row>
    <row r="2202" spans="1:10" x14ac:dyDescent="0.3">
      <c r="A2202" s="26">
        <v>2014</v>
      </c>
      <c r="B2202" s="27" t="s">
        <v>3123</v>
      </c>
      <c r="C2202" s="27" t="s">
        <v>3124</v>
      </c>
      <c r="D2202" s="27" t="s">
        <v>3166</v>
      </c>
      <c r="E2202" s="27" t="s">
        <v>3025</v>
      </c>
      <c r="F2202" s="27" t="s">
        <v>2825</v>
      </c>
      <c r="G2202" s="27" t="s">
        <v>2850</v>
      </c>
      <c r="H2202" s="28">
        <v>41671</v>
      </c>
      <c r="I2202" s="29">
        <v>0</v>
      </c>
      <c r="J2202" s="28" t="s">
        <v>3241</v>
      </c>
    </row>
    <row r="2203" spans="1:10" x14ac:dyDescent="0.3">
      <c r="A2203" s="26">
        <v>2014</v>
      </c>
      <c r="B2203" s="27" t="s">
        <v>3123</v>
      </c>
      <c r="C2203" s="27" t="s">
        <v>3124</v>
      </c>
      <c r="D2203" s="27" t="s">
        <v>3125</v>
      </c>
      <c r="E2203" s="27" t="s">
        <v>3025</v>
      </c>
      <c r="F2203" s="27" t="s">
        <v>2825</v>
      </c>
      <c r="G2203" s="27" t="s">
        <v>2850</v>
      </c>
      <c r="H2203" s="28">
        <v>41671</v>
      </c>
      <c r="I2203" s="29">
        <v>0</v>
      </c>
      <c r="J2203" s="28" t="s">
        <v>3241</v>
      </c>
    </row>
    <row r="2204" spans="1:10" x14ac:dyDescent="0.3">
      <c r="A2204" s="26">
        <v>2014</v>
      </c>
      <c r="B2204" s="27" t="s">
        <v>3123</v>
      </c>
      <c r="C2204" s="27" t="s">
        <v>3124</v>
      </c>
      <c r="D2204" s="27" t="s">
        <v>3170</v>
      </c>
      <c r="E2204" s="27" t="s">
        <v>3025</v>
      </c>
      <c r="F2204" s="27" t="s">
        <v>2825</v>
      </c>
      <c r="G2204" s="27" t="s">
        <v>2850</v>
      </c>
      <c r="H2204" s="28">
        <v>41671</v>
      </c>
      <c r="I2204" s="29">
        <v>0</v>
      </c>
      <c r="J2204" s="28" t="s">
        <v>3241</v>
      </c>
    </row>
    <row r="2205" spans="1:10" x14ac:dyDescent="0.3">
      <c r="A2205" s="26">
        <v>2014</v>
      </c>
      <c r="B2205" s="27" t="s">
        <v>3107</v>
      </c>
      <c r="C2205" s="27" t="s">
        <v>3108</v>
      </c>
      <c r="D2205" s="27" t="s">
        <v>3108</v>
      </c>
      <c r="E2205" s="27" t="s">
        <v>6117</v>
      </c>
      <c r="F2205" s="27" t="s">
        <v>3026</v>
      </c>
      <c r="G2205" s="27" t="s">
        <v>2936</v>
      </c>
      <c r="H2205" s="28">
        <v>41671</v>
      </c>
      <c r="I2205" s="29">
        <v>2.6310000000000001E-3</v>
      </c>
      <c r="J2205" s="28" t="s">
        <v>3241</v>
      </c>
    </row>
    <row r="2206" spans="1:10" x14ac:dyDescent="0.3">
      <c r="A2206" s="26">
        <v>2014</v>
      </c>
      <c r="B2206" s="27" t="s">
        <v>3140</v>
      </c>
      <c r="C2206" s="27" t="s">
        <v>3141</v>
      </c>
      <c r="D2206" s="27" t="s">
        <v>3140</v>
      </c>
      <c r="E2206" s="27" t="s">
        <v>6117</v>
      </c>
      <c r="F2206" s="27" t="s">
        <v>3142</v>
      </c>
      <c r="G2206" s="27" t="s">
        <v>2850</v>
      </c>
      <c r="H2206" s="28">
        <v>41671</v>
      </c>
      <c r="I2206" s="29">
        <v>1.2106000000000004E-2</v>
      </c>
      <c r="J2206" s="28" t="s">
        <v>3241</v>
      </c>
    </row>
    <row r="2207" spans="1:10" x14ac:dyDescent="0.3">
      <c r="A2207" s="26">
        <v>2014</v>
      </c>
      <c r="B2207" s="27" t="s">
        <v>3109</v>
      </c>
      <c r="C2207" s="27" t="s">
        <v>3110</v>
      </c>
      <c r="D2207" s="27" t="s">
        <v>3109</v>
      </c>
      <c r="E2207" s="27" t="s">
        <v>3111</v>
      </c>
      <c r="F2207" s="27" t="s">
        <v>2825</v>
      </c>
      <c r="G2207" s="27" t="s">
        <v>2850</v>
      </c>
      <c r="H2207" s="28">
        <v>41671</v>
      </c>
      <c r="I2207" s="29">
        <v>0.17387600000000003</v>
      </c>
      <c r="J2207" s="28" t="s">
        <v>3241</v>
      </c>
    </row>
    <row r="2208" spans="1:10" x14ac:dyDescent="0.3">
      <c r="A2208" s="26">
        <v>2014</v>
      </c>
      <c r="B2208" s="27" t="s">
        <v>3158</v>
      </c>
      <c r="C2208" s="27" t="s">
        <v>3159</v>
      </c>
      <c r="D2208" s="27" t="s">
        <v>3160</v>
      </c>
      <c r="E2208" s="27" t="s">
        <v>3161</v>
      </c>
      <c r="F2208" s="27" t="s">
        <v>3087</v>
      </c>
      <c r="G2208" s="27" t="s">
        <v>2788</v>
      </c>
      <c r="H2208" s="28">
        <v>41671</v>
      </c>
      <c r="I2208" s="29">
        <v>2.2058559999999998</v>
      </c>
      <c r="J2208" s="28" t="s">
        <v>3241</v>
      </c>
    </row>
    <row r="2209" spans="1:10" x14ac:dyDescent="0.3">
      <c r="A2209" s="26">
        <v>2014</v>
      </c>
      <c r="B2209" s="27" t="s">
        <v>3112</v>
      </c>
      <c r="C2209" s="27" t="s">
        <v>3113</v>
      </c>
      <c r="D2209" s="27" t="s">
        <v>3112</v>
      </c>
      <c r="E2209" s="27" t="s">
        <v>6117</v>
      </c>
      <c r="F2209" s="27" t="s">
        <v>2825</v>
      </c>
      <c r="G2209" s="27" t="s">
        <v>2826</v>
      </c>
      <c r="H2209" s="28">
        <v>41671</v>
      </c>
      <c r="I2209" s="29">
        <v>1.436911</v>
      </c>
      <c r="J2209" s="28" t="s">
        <v>3241</v>
      </c>
    </row>
    <row r="2210" spans="1:10" x14ac:dyDescent="0.3">
      <c r="A2210" s="26">
        <v>2014</v>
      </c>
      <c r="B2210" s="27" t="s">
        <v>3167</v>
      </c>
      <c r="C2210" s="27" t="s">
        <v>3168</v>
      </c>
      <c r="D2210" s="27" t="s">
        <v>3169</v>
      </c>
      <c r="E2210" s="27" t="s">
        <v>3161</v>
      </c>
      <c r="F2210" s="27" t="s">
        <v>3087</v>
      </c>
      <c r="G2210" s="27" t="s">
        <v>2788</v>
      </c>
      <c r="H2210" s="28">
        <v>41671</v>
      </c>
      <c r="I2210" s="29">
        <v>6.0752660000000009</v>
      </c>
      <c r="J2210" s="28" t="s">
        <v>3241</v>
      </c>
    </row>
    <row r="2211" spans="1:10" x14ac:dyDescent="0.3">
      <c r="A2211" s="26">
        <v>2014</v>
      </c>
      <c r="B2211" s="27" t="s">
        <v>3114</v>
      </c>
      <c r="C2211" s="27" t="s">
        <v>3115</v>
      </c>
      <c r="D2211" s="27" t="s">
        <v>3116</v>
      </c>
      <c r="E2211" s="27" t="s">
        <v>3025</v>
      </c>
      <c r="F2211" s="27" t="s">
        <v>3026</v>
      </c>
      <c r="G2211" s="27" t="s">
        <v>2788</v>
      </c>
      <c r="H2211" s="28">
        <v>41671</v>
      </c>
      <c r="I2211" s="29">
        <v>0</v>
      </c>
      <c r="J2211" s="28" t="s">
        <v>3241</v>
      </c>
    </row>
    <row r="2212" spans="1:10" x14ac:dyDescent="0.3">
      <c r="A2212" s="26">
        <v>2014</v>
      </c>
      <c r="B2212" s="27" t="s">
        <v>3117</v>
      </c>
      <c r="C2212" s="27" t="s">
        <v>3118</v>
      </c>
      <c r="D2212" s="27" t="s">
        <v>3117</v>
      </c>
      <c r="E2212" s="27" t="s">
        <v>6117</v>
      </c>
      <c r="F2212" s="27" t="s">
        <v>2815</v>
      </c>
      <c r="G2212" s="27" t="s">
        <v>2816</v>
      </c>
      <c r="H2212" s="28">
        <v>41671</v>
      </c>
      <c r="I2212" s="29">
        <v>8.6689060000000033</v>
      </c>
      <c r="J2212" s="28" t="s">
        <v>3241</v>
      </c>
    </row>
    <row r="2213" spans="1:10" x14ac:dyDescent="0.3">
      <c r="A2213" s="26">
        <v>2014</v>
      </c>
      <c r="B2213" s="27" t="s">
        <v>3129</v>
      </c>
      <c r="C2213" s="27" t="s">
        <v>3130</v>
      </c>
      <c r="D2213" s="27" t="s">
        <v>3131</v>
      </c>
      <c r="E2213" s="27" t="s">
        <v>3063</v>
      </c>
      <c r="F2213" s="27" t="s">
        <v>3034</v>
      </c>
      <c r="G2213" s="27" t="s">
        <v>2840</v>
      </c>
      <c r="H2213" s="28">
        <v>41671</v>
      </c>
      <c r="I2213" s="29">
        <v>0</v>
      </c>
      <c r="J2213" s="28" t="s">
        <v>3241</v>
      </c>
    </row>
    <row r="2214" spans="1:10" x14ac:dyDescent="0.3">
      <c r="A2214" s="26">
        <v>2014</v>
      </c>
      <c r="B2214" s="27" t="s">
        <v>3126</v>
      </c>
      <c r="C2214" s="27" t="s">
        <v>3127</v>
      </c>
      <c r="D2214" s="27" t="s">
        <v>3128</v>
      </c>
      <c r="E2214" s="27" t="s">
        <v>3025</v>
      </c>
      <c r="F2214" s="27" t="s">
        <v>3026</v>
      </c>
      <c r="G2214" s="27" t="s">
        <v>2936</v>
      </c>
      <c r="H2214" s="28">
        <v>41671</v>
      </c>
      <c r="I2214" s="29">
        <v>0</v>
      </c>
      <c r="J2214" s="28" t="s">
        <v>3241</v>
      </c>
    </row>
    <row r="2215" spans="1:10" x14ac:dyDescent="0.3">
      <c r="A2215" s="26">
        <v>2014</v>
      </c>
      <c r="B2215" s="27" t="s">
        <v>3178</v>
      </c>
      <c r="C2215" s="27" t="s">
        <v>3179</v>
      </c>
      <c r="D2215" s="27" t="s">
        <v>3178</v>
      </c>
      <c r="E2215" s="27" t="s">
        <v>3033</v>
      </c>
      <c r="F2215" s="27" t="s">
        <v>2807</v>
      </c>
      <c r="G2215" s="27" t="s">
        <v>2812</v>
      </c>
      <c r="H2215" s="28">
        <v>41671</v>
      </c>
      <c r="I2215" s="29">
        <v>0.40625199999999989</v>
      </c>
      <c r="J2215" s="28" t="s">
        <v>3241</v>
      </c>
    </row>
    <row r="2216" spans="1:10" x14ac:dyDescent="0.3">
      <c r="A2216" s="26">
        <v>2014</v>
      </c>
      <c r="B2216" s="27" t="s">
        <v>3119</v>
      </c>
      <c r="C2216" s="27" t="s">
        <v>3120</v>
      </c>
      <c r="D2216" s="27" t="s">
        <v>3119</v>
      </c>
      <c r="E2216" s="27" t="s">
        <v>6117</v>
      </c>
      <c r="F2216" s="27" t="s">
        <v>3034</v>
      </c>
      <c r="G2216" s="27" t="s">
        <v>2840</v>
      </c>
      <c r="H2216" s="28">
        <v>41671</v>
      </c>
      <c r="I2216" s="29">
        <v>3.5616499999999998</v>
      </c>
      <c r="J2216" s="28" t="s">
        <v>3241</v>
      </c>
    </row>
    <row r="2217" spans="1:10" x14ac:dyDescent="0.3">
      <c r="A2217" s="26">
        <v>2014</v>
      </c>
      <c r="B2217" s="27" t="s">
        <v>3121</v>
      </c>
      <c r="C2217" s="27" t="s">
        <v>3122</v>
      </c>
      <c r="D2217" s="27" t="s">
        <v>3121</v>
      </c>
      <c r="E2217" s="27" t="s">
        <v>6117</v>
      </c>
      <c r="F2217" s="27" t="s">
        <v>2825</v>
      </c>
      <c r="G2217" s="27" t="s">
        <v>2850</v>
      </c>
      <c r="H2217" s="28">
        <v>41671</v>
      </c>
      <c r="I2217" s="29">
        <v>15.206617999999999</v>
      </c>
      <c r="J2217" s="28" t="s">
        <v>3241</v>
      </c>
    </row>
    <row r="2218" spans="1:10" x14ac:dyDescent="0.3">
      <c r="A2218" s="26">
        <v>2014</v>
      </c>
      <c r="B2218" s="27" t="s">
        <v>3022</v>
      </c>
      <c r="C2218" s="27" t="s">
        <v>3023</v>
      </c>
      <c r="D2218" s="27" t="s">
        <v>3024</v>
      </c>
      <c r="E2218" s="27" t="s">
        <v>3025</v>
      </c>
      <c r="F2218" s="27" t="s">
        <v>3026</v>
      </c>
      <c r="G2218" s="27" t="s">
        <v>2788</v>
      </c>
      <c r="H2218" s="28">
        <v>41699</v>
      </c>
      <c r="I2218" s="29">
        <v>0</v>
      </c>
      <c r="J2218" s="28" t="s">
        <v>3241</v>
      </c>
    </row>
    <row r="2219" spans="1:10" x14ac:dyDescent="0.3">
      <c r="A2219" s="26">
        <v>2014</v>
      </c>
      <c r="B2219" s="27" t="s">
        <v>3022</v>
      </c>
      <c r="C2219" s="27" t="s">
        <v>3023</v>
      </c>
      <c r="D2219" s="27" t="s">
        <v>3027</v>
      </c>
      <c r="E2219" s="27" t="s">
        <v>3025</v>
      </c>
      <c r="F2219" s="27" t="s">
        <v>3026</v>
      </c>
      <c r="G2219" s="27" t="s">
        <v>2788</v>
      </c>
      <c r="H2219" s="28">
        <v>41699</v>
      </c>
      <c r="I2219" s="29">
        <v>0</v>
      </c>
      <c r="J2219" s="28" t="s">
        <v>3241</v>
      </c>
    </row>
    <row r="2220" spans="1:10" x14ac:dyDescent="0.3">
      <c r="A2220" s="26">
        <v>2014</v>
      </c>
      <c r="B2220" s="27" t="s">
        <v>3028</v>
      </c>
      <c r="C2220" s="27" t="s">
        <v>3029</v>
      </c>
      <c r="D2220" s="27" t="s">
        <v>3028</v>
      </c>
      <c r="E2220" s="27" t="s">
        <v>6117</v>
      </c>
      <c r="F2220" s="27" t="s">
        <v>3030</v>
      </c>
      <c r="G2220" s="27" t="s">
        <v>2812</v>
      </c>
      <c r="H2220" s="28">
        <v>41699</v>
      </c>
      <c r="I2220" s="29">
        <v>9.545397000000003</v>
      </c>
      <c r="J2220" s="28" t="s">
        <v>3241</v>
      </c>
    </row>
    <row r="2221" spans="1:10" x14ac:dyDescent="0.3">
      <c r="A2221" s="26">
        <v>2014</v>
      </c>
      <c r="B2221" s="27" t="s">
        <v>3031</v>
      </c>
      <c r="C2221" s="27" t="s">
        <v>3032</v>
      </c>
      <c r="D2221" s="27" t="s">
        <v>3031</v>
      </c>
      <c r="E2221" s="27" t="s">
        <v>3033</v>
      </c>
      <c r="F2221" s="27" t="s">
        <v>3034</v>
      </c>
      <c r="G2221" s="27" t="s">
        <v>2821</v>
      </c>
      <c r="H2221" s="28">
        <v>41699</v>
      </c>
      <c r="I2221" s="29">
        <v>2.6044209999999999</v>
      </c>
      <c r="J2221" s="28" t="s">
        <v>3241</v>
      </c>
    </row>
    <row r="2222" spans="1:10" x14ac:dyDescent="0.3">
      <c r="A2222" s="26">
        <v>2014</v>
      </c>
      <c r="B2222" s="27" t="s">
        <v>3031</v>
      </c>
      <c r="C2222" s="27" t="s">
        <v>3180</v>
      </c>
      <c r="D2222" s="27" t="s">
        <v>3181</v>
      </c>
      <c r="E2222" s="27" t="s">
        <v>3033</v>
      </c>
      <c r="F2222" s="27" t="s">
        <v>3034</v>
      </c>
      <c r="G2222" s="27" t="s">
        <v>2821</v>
      </c>
      <c r="H2222" s="28">
        <v>41699</v>
      </c>
      <c r="I2222" s="29">
        <v>4.5798360000000011</v>
      </c>
      <c r="J2222" s="28" t="s">
        <v>3241</v>
      </c>
    </row>
    <row r="2223" spans="1:10" x14ac:dyDescent="0.3">
      <c r="A2223" s="26">
        <v>2014</v>
      </c>
      <c r="B2223" s="27" t="s">
        <v>3035</v>
      </c>
      <c r="C2223" s="27" t="s">
        <v>3036</v>
      </c>
      <c r="D2223" s="27" t="s">
        <v>3035</v>
      </c>
      <c r="E2223" s="27" t="s">
        <v>6117</v>
      </c>
      <c r="F2223" s="27" t="s">
        <v>2825</v>
      </c>
      <c r="G2223" s="27" t="s">
        <v>2826</v>
      </c>
      <c r="H2223" s="28">
        <v>41699</v>
      </c>
      <c r="I2223" s="29">
        <v>0</v>
      </c>
      <c r="J2223" s="28" t="s">
        <v>3241</v>
      </c>
    </row>
    <row r="2224" spans="1:10" x14ac:dyDescent="0.3">
      <c r="A2224" s="26">
        <v>2014</v>
      </c>
      <c r="B2224" s="27" t="s">
        <v>3037</v>
      </c>
      <c r="C2224" s="27" t="s">
        <v>3038</v>
      </c>
      <c r="D2224" s="27" t="s">
        <v>3037</v>
      </c>
      <c r="E2224" s="27" t="s">
        <v>6117</v>
      </c>
      <c r="F2224" s="27" t="s">
        <v>3034</v>
      </c>
      <c r="G2224" s="27" t="s">
        <v>2999</v>
      </c>
      <c r="H2224" s="28">
        <v>41699</v>
      </c>
      <c r="I2224" s="29">
        <v>0.87113600000000024</v>
      </c>
      <c r="J2224" s="28" t="s">
        <v>3241</v>
      </c>
    </row>
    <row r="2225" spans="1:10" x14ac:dyDescent="0.3">
      <c r="A2225" s="26">
        <v>2014</v>
      </c>
      <c r="B2225" s="27" t="s">
        <v>3039</v>
      </c>
      <c r="C2225" s="27" t="s">
        <v>3040</v>
      </c>
      <c r="D2225" s="27" t="s">
        <v>3039</v>
      </c>
      <c r="E2225" s="27" t="s">
        <v>6117</v>
      </c>
      <c r="F2225" s="27" t="s">
        <v>2815</v>
      </c>
      <c r="G2225" s="27" t="s">
        <v>2816</v>
      </c>
      <c r="H2225" s="28">
        <v>41699</v>
      </c>
      <c r="I2225" s="29">
        <v>0.60279999999999978</v>
      </c>
      <c r="J2225" s="28" t="s">
        <v>3241</v>
      </c>
    </row>
    <row r="2226" spans="1:10" x14ac:dyDescent="0.3">
      <c r="A2226" s="26">
        <v>2014</v>
      </c>
      <c r="B2226" s="27" t="s">
        <v>3041</v>
      </c>
      <c r="C2226" s="27" t="s">
        <v>3042</v>
      </c>
      <c r="D2226" s="27" t="s">
        <v>3041</v>
      </c>
      <c r="E2226" s="27" t="s">
        <v>6117</v>
      </c>
      <c r="F2226" s="27" t="s">
        <v>2825</v>
      </c>
      <c r="G2226" s="27" t="s">
        <v>2826</v>
      </c>
      <c r="H2226" s="28">
        <v>41699</v>
      </c>
      <c r="I2226" s="29">
        <v>2.7091829999999999</v>
      </c>
      <c r="J2226" s="28" t="s">
        <v>3241</v>
      </c>
    </row>
    <row r="2227" spans="1:10" x14ac:dyDescent="0.3">
      <c r="A2227" s="26">
        <v>2014</v>
      </c>
      <c r="B2227" s="27" t="s">
        <v>3043</v>
      </c>
      <c r="C2227" s="27" t="s">
        <v>3044</v>
      </c>
      <c r="D2227" s="27" t="s">
        <v>3043</v>
      </c>
      <c r="E2227" s="27" t="s">
        <v>6117</v>
      </c>
      <c r="F2227" s="27" t="s">
        <v>2815</v>
      </c>
      <c r="G2227" s="27" t="s">
        <v>2816</v>
      </c>
      <c r="H2227" s="28">
        <v>41699</v>
      </c>
      <c r="I2227" s="29">
        <v>7.4056100000000011</v>
      </c>
      <c r="J2227" s="28" t="s">
        <v>3241</v>
      </c>
    </row>
    <row r="2228" spans="1:10" x14ac:dyDescent="0.3">
      <c r="A2228" s="26">
        <v>2014</v>
      </c>
      <c r="B2228" s="27" t="s">
        <v>3045</v>
      </c>
      <c r="C2228" s="27" t="s">
        <v>3046</v>
      </c>
      <c r="D2228" s="27" t="s">
        <v>3045</v>
      </c>
      <c r="E2228" s="27" t="s">
        <v>6117</v>
      </c>
      <c r="F2228" s="27" t="s">
        <v>2815</v>
      </c>
      <c r="G2228" s="27" t="s">
        <v>2816</v>
      </c>
      <c r="H2228" s="28">
        <v>41699</v>
      </c>
      <c r="I2228" s="29">
        <v>0</v>
      </c>
      <c r="J2228" s="28" t="s">
        <v>3241</v>
      </c>
    </row>
    <row r="2229" spans="1:10" x14ac:dyDescent="0.3">
      <c r="A2229" s="26">
        <v>2014</v>
      </c>
      <c r="B2229" s="27" t="s">
        <v>3143</v>
      </c>
      <c r="C2229" s="27" t="s">
        <v>3144</v>
      </c>
      <c r="D2229" s="27" t="s">
        <v>3143</v>
      </c>
      <c r="E2229" s="27" t="s">
        <v>6117</v>
      </c>
      <c r="F2229" s="27" t="s">
        <v>3145</v>
      </c>
      <c r="G2229" s="27" t="s">
        <v>2803</v>
      </c>
      <c r="H2229" s="28">
        <v>41699</v>
      </c>
      <c r="I2229" s="29">
        <v>2.159057999999999</v>
      </c>
      <c r="J2229" s="28" t="s">
        <v>3241</v>
      </c>
    </row>
    <row r="2230" spans="1:10" x14ac:dyDescent="0.3">
      <c r="A2230" s="26">
        <v>2014</v>
      </c>
      <c r="B2230" s="27" t="s">
        <v>3171</v>
      </c>
      <c r="C2230" s="27" t="s">
        <v>3172</v>
      </c>
      <c r="D2230" s="27" t="s">
        <v>3173</v>
      </c>
      <c r="E2230" s="27" t="s">
        <v>3111</v>
      </c>
      <c r="F2230" s="27" t="s">
        <v>2825</v>
      </c>
      <c r="G2230" s="27" t="s">
        <v>2850</v>
      </c>
      <c r="H2230" s="28">
        <v>41699</v>
      </c>
      <c r="I2230" s="29">
        <v>0.33726200000000006</v>
      </c>
      <c r="J2230" s="28" t="s">
        <v>3241</v>
      </c>
    </row>
    <row r="2231" spans="1:10" x14ac:dyDescent="0.3">
      <c r="A2231" s="26">
        <v>2014</v>
      </c>
      <c r="B2231" s="27" t="s">
        <v>3146</v>
      </c>
      <c r="C2231" s="27" t="s">
        <v>3147</v>
      </c>
      <c r="D2231" s="27" t="s">
        <v>3146</v>
      </c>
      <c r="E2231" s="27" t="s">
        <v>6117</v>
      </c>
      <c r="F2231" s="27" t="s">
        <v>3145</v>
      </c>
      <c r="G2231" s="27" t="s">
        <v>2803</v>
      </c>
      <c r="H2231" s="28">
        <v>41699</v>
      </c>
      <c r="I2231" s="29">
        <v>3.6456390000000001</v>
      </c>
      <c r="J2231" s="28" t="s">
        <v>3241</v>
      </c>
    </row>
    <row r="2232" spans="1:10" x14ac:dyDescent="0.3">
      <c r="A2232" s="26">
        <v>2014</v>
      </c>
      <c r="B2232" s="27" t="s">
        <v>3047</v>
      </c>
      <c r="C2232" s="27" t="s">
        <v>3048</v>
      </c>
      <c r="D2232" s="27" t="s">
        <v>3047</v>
      </c>
      <c r="E2232" s="27" t="s">
        <v>6117</v>
      </c>
      <c r="F2232" s="27" t="s">
        <v>2825</v>
      </c>
      <c r="G2232" s="27" t="s">
        <v>2826</v>
      </c>
      <c r="H2232" s="28">
        <v>41699</v>
      </c>
      <c r="I2232" s="29">
        <v>1.8448000000000002</v>
      </c>
      <c r="J2232" s="28" t="s">
        <v>3241</v>
      </c>
    </row>
    <row r="2233" spans="1:10" x14ac:dyDescent="0.3">
      <c r="A2233" s="26">
        <v>2014</v>
      </c>
      <c r="B2233" s="27" t="s">
        <v>3049</v>
      </c>
      <c r="C2233" s="27" t="s">
        <v>3050</v>
      </c>
      <c r="D2233" s="27" t="s">
        <v>3049</v>
      </c>
      <c r="E2233" s="27" t="s">
        <v>6117</v>
      </c>
      <c r="F2233" s="27" t="s">
        <v>2825</v>
      </c>
      <c r="G2233" s="27" t="s">
        <v>2850</v>
      </c>
      <c r="H2233" s="28">
        <v>41699</v>
      </c>
      <c r="I2233" s="29">
        <v>1.4253160000000005</v>
      </c>
      <c r="J2233" s="28" t="s">
        <v>3241</v>
      </c>
    </row>
    <row r="2234" spans="1:10" x14ac:dyDescent="0.3">
      <c r="A2234" s="26">
        <v>2014</v>
      </c>
      <c r="B2234" s="27" t="s">
        <v>3051</v>
      </c>
      <c r="C2234" s="27" t="s">
        <v>3051</v>
      </c>
      <c r="D2234" s="27" t="s">
        <v>3051</v>
      </c>
      <c r="E2234" s="27" t="s">
        <v>6118</v>
      </c>
      <c r="F2234" s="27" t="s">
        <v>3051</v>
      </c>
      <c r="G2234" s="27" t="s">
        <v>3051</v>
      </c>
      <c r="H2234" s="28">
        <v>41699</v>
      </c>
      <c r="I2234" s="29">
        <v>9789.798789000004</v>
      </c>
      <c r="J2234" s="28" t="s">
        <v>3241</v>
      </c>
    </row>
    <row r="2235" spans="1:10" x14ac:dyDescent="0.3">
      <c r="A2235" s="26">
        <v>2014</v>
      </c>
      <c r="B2235" s="27" t="s">
        <v>3052</v>
      </c>
      <c r="C2235" s="27" t="s">
        <v>3053</v>
      </c>
      <c r="D2235" s="27" t="s">
        <v>3052</v>
      </c>
      <c r="E2235" s="27" t="s">
        <v>3033</v>
      </c>
      <c r="F2235" s="27" t="s">
        <v>2807</v>
      </c>
      <c r="G2235" s="27" t="s">
        <v>2812</v>
      </c>
      <c r="H2235" s="28">
        <v>41699</v>
      </c>
      <c r="I2235" s="29">
        <v>2.4881969999999995</v>
      </c>
      <c r="J2235" s="28" t="s">
        <v>3241</v>
      </c>
    </row>
    <row r="2236" spans="1:10" x14ac:dyDescent="0.3">
      <c r="A2236" s="26">
        <v>2014</v>
      </c>
      <c r="B2236" s="27" t="s">
        <v>3162</v>
      </c>
      <c r="C2236" s="27" t="s">
        <v>3163</v>
      </c>
      <c r="D2236" s="27" t="s">
        <v>3164</v>
      </c>
      <c r="E2236" s="27" t="s">
        <v>3025</v>
      </c>
      <c r="F2236" s="27" t="s">
        <v>3087</v>
      </c>
      <c r="G2236" s="27" t="s">
        <v>2788</v>
      </c>
      <c r="H2236" s="28">
        <v>41699</v>
      </c>
      <c r="I2236" s="29">
        <v>0</v>
      </c>
      <c r="J2236" s="28" t="s">
        <v>3241</v>
      </c>
    </row>
    <row r="2237" spans="1:10" x14ac:dyDescent="0.3">
      <c r="A2237" s="26">
        <v>2014</v>
      </c>
      <c r="B2237" s="27" t="s">
        <v>3162</v>
      </c>
      <c r="C2237" s="27" t="s">
        <v>3163</v>
      </c>
      <c r="D2237" s="27" t="s">
        <v>3165</v>
      </c>
      <c r="E2237" s="27" t="s">
        <v>3025</v>
      </c>
      <c r="F2237" s="27" t="s">
        <v>3087</v>
      </c>
      <c r="G2237" s="27" t="s">
        <v>2788</v>
      </c>
      <c r="H2237" s="28">
        <v>41699</v>
      </c>
      <c r="I2237" s="29">
        <v>0</v>
      </c>
      <c r="J2237" s="28" t="s">
        <v>3241</v>
      </c>
    </row>
    <row r="2238" spans="1:10" x14ac:dyDescent="0.3">
      <c r="A2238" s="26">
        <v>2014</v>
      </c>
      <c r="B2238" s="27" t="s">
        <v>3054</v>
      </c>
      <c r="C2238" s="27" t="s">
        <v>3055</v>
      </c>
      <c r="D2238" s="27" t="s">
        <v>3054</v>
      </c>
      <c r="E2238" s="27" t="s">
        <v>6117</v>
      </c>
      <c r="F2238" s="27" t="s">
        <v>3034</v>
      </c>
      <c r="G2238" s="27" t="s">
        <v>2999</v>
      </c>
      <c r="H2238" s="28">
        <v>41699</v>
      </c>
      <c r="I2238" s="29">
        <v>12.850877999999996</v>
      </c>
      <c r="J2238" s="28" t="s">
        <v>3241</v>
      </c>
    </row>
    <row r="2239" spans="1:10" x14ac:dyDescent="0.3">
      <c r="A2239" s="26">
        <v>2014</v>
      </c>
      <c r="B2239" s="27" t="s">
        <v>3056</v>
      </c>
      <c r="C2239" s="27" t="s">
        <v>3057</v>
      </c>
      <c r="D2239" s="27" t="s">
        <v>3056</v>
      </c>
      <c r="E2239" s="27" t="s">
        <v>6117</v>
      </c>
      <c r="F2239" s="27" t="s">
        <v>2825</v>
      </c>
      <c r="G2239" s="27" t="s">
        <v>2826</v>
      </c>
      <c r="H2239" s="28">
        <v>41699</v>
      </c>
      <c r="I2239" s="29">
        <v>3.0172219999999998</v>
      </c>
      <c r="J2239" s="28" t="s">
        <v>3241</v>
      </c>
    </row>
    <row r="2240" spans="1:10" x14ac:dyDescent="0.3">
      <c r="A2240" s="26">
        <v>2014</v>
      </c>
      <c r="B2240" s="27" t="s">
        <v>3058</v>
      </c>
      <c r="C2240" s="27" t="s">
        <v>3059</v>
      </c>
      <c r="D2240" s="27" t="s">
        <v>3058</v>
      </c>
      <c r="E2240" s="27" t="s">
        <v>6117</v>
      </c>
      <c r="F2240" s="27" t="s">
        <v>2815</v>
      </c>
      <c r="G2240" s="27" t="s">
        <v>2816</v>
      </c>
      <c r="H2240" s="28">
        <v>41699</v>
      </c>
      <c r="I2240" s="29">
        <v>4.5557980000000011</v>
      </c>
      <c r="J2240" s="28" t="s">
        <v>3241</v>
      </c>
    </row>
    <row r="2241" spans="1:10" x14ac:dyDescent="0.3">
      <c r="A2241" s="26">
        <v>2014</v>
      </c>
      <c r="B2241" s="27" t="s">
        <v>3152</v>
      </c>
      <c r="C2241" s="27" t="s">
        <v>3153</v>
      </c>
      <c r="D2241" s="27" t="s">
        <v>3152</v>
      </c>
      <c r="E2241" s="27" t="s">
        <v>3111</v>
      </c>
      <c r="F2241" s="27" t="s">
        <v>2825</v>
      </c>
      <c r="G2241" s="27" t="s">
        <v>2850</v>
      </c>
      <c r="H2241" s="28">
        <v>41699</v>
      </c>
      <c r="I2241" s="29">
        <v>0.37178699999999998</v>
      </c>
      <c r="J2241" s="28" t="s">
        <v>3241</v>
      </c>
    </row>
    <row r="2242" spans="1:10" x14ac:dyDescent="0.3">
      <c r="A2242" s="26">
        <v>2014</v>
      </c>
      <c r="B2242" s="27" t="s">
        <v>3154</v>
      </c>
      <c r="C2242" s="27" t="s">
        <v>3155</v>
      </c>
      <c r="D2242" s="27" t="s">
        <v>3154</v>
      </c>
      <c r="E2242" s="27" t="s">
        <v>3111</v>
      </c>
      <c r="F2242" s="27" t="s">
        <v>2825</v>
      </c>
      <c r="G2242" s="27" t="s">
        <v>2850</v>
      </c>
      <c r="H2242" s="28">
        <v>41699</v>
      </c>
      <c r="I2242" s="29">
        <v>0.54692099999999999</v>
      </c>
      <c r="J2242" s="28" t="s">
        <v>3241</v>
      </c>
    </row>
    <row r="2243" spans="1:10" x14ac:dyDescent="0.3">
      <c r="A2243" s="26">
        <v>2014</v>
      </c>
      <c r="B2243" s="27" t="s">
        <v>3156</v>
      </c>
      <c r="C2243" s="27" t="s">
        <v>3157</v>
      </c>
      <c r="D2243" s="27" t="s">
        <v>3156</v>
      </c>
      <c r="E2243" s="27" t="s">
        <v>3111</v>
      </c>
      <c r="F2243" s="27" t="s">
        <v>2825</v>
      </c>
      <c r="G2243" s="27" t="s">
        <v>2850</v>
      </c>
      <c r="H2243" s="28">
        <v>41699</v>
      </c>
      <c r="I2243" s="29">
        <v>0</v>
      </c>
      <c r="J2243" s="28" t="s">
        <v>3241</v>
      </c>
    </row>
    <row r="2244" spans="1:10" x14ac:dyDescent="0.3">
      <c r="A2244" s="26">
        <v>2014</v>
      </c>
      <c r="B2244" s="27" t="s">
        <v>3060</v>
      </c>
      <c r="C2244" s="27" t="s">
        <v>3061</v>
      </c>
      <c r="D2244" s="27" t="s">
        <v>3062</v>
      </c>
      <c r="E2244" s="27" t="s">
        <v>3063</v>
      </c>
      <c r="F2244" s="27" t="s">
        <v>3034</v>
      </c>
      <c r="G2244" s="27" t="s">
        <v>2999</v>
      </c>
      <c r="H2244" s="28">
        <v>41699</v>
      </c>
      <c r="I2244" s="29">
        <v>0</v>
      </c>
      <c r="J2244" s="28" t="s">
        <v>3241</v>
      </c>
    </row>
    <row r="2245" spans="1:10" x14ac:dyDescent="0.3">
      <c r="A2245" s="26">
        <v>2014</v>
      </c>
      <c r="B2245" s="27" t="s">
        <v>3064</v>
      </c>
      <c r="C2245" s="27" t="s">
        <v>3065</v>
      </c>
      <c r="D2245" s="27" t="s">
        <v>3066</v>
      </c>
      <c r="E2245" s="27" t="s">
        <v>3025</v>
      </c>
      <c r="F2245" s="27" t="s">
        <v>2825</v>
      </c>
      <c r="G2245" s="27" t="s">
        <v>2826</v>
      </c>
      <c r="H2245" s="28">
        <v>41699</v>
      </c>
      <c r="I2245" s="29">
        <v>0</v>
      </c>
      <c r="J2245" s="28" t="s">
        <v>3241</v>
      </c>
    </row>
    <row r="2246" spans="1:10" x14ac:dyDescent="0.3">
      <c r="A2246" s="26">
        <v>2014</v>
      </c>
      <c r="B2246" s="27" t="s">
        <v>3064</v>
      </c>
      <c r="C2246" s="27" t="s">
        <v>3065</v>
      </c>
      <c r="D2246" s="27" t="s">
        <v>3067</v>
      </c>
      <c r="E2246" s="27" t="s">
        <v>3025</v>
      </c>
      <c r="F2246" s="27" t="s">
        <v>2825</v>
      </c>
      <c r="G2246" s="27" t="s">
        <v>2826</v>
      </c>
      <c r="H2246" s="28">
        <v>41699</v>
      </c>
      <c r="I2246" s="29">
        <v>0</v>
      </c>
      <c r="J2246" s="28" t="s">
        <v>3241</v>
      </c>
    </row>
    <row r="2247" spans="1:10" x14ac:dyDescent="0.3">
      <c r="A2247" s="26">
        <v>2014</v>
      </c>
      <c r="B2247" s="27" t="s">
        <v>3174</v>
      </c>
      <c r="C2247" s="27" t="s">
        <v>3175</v>
      </c>
      <c r="D2247" s="27" t="s">
        <v>3174</v>
      </c>
      <c r="E2247" s="27" t="s">
        <v>6117</v>
      </c>
      <c r="F2247" s="27" t="s">
        <v>2825</v>
      </c>
      <c r="G2247" s="27" t="s">
        <v>2826</v>
      </c>
      <c r="H2247" s="28">
        <v>41699</v>
      </c>
      <c r="I2247" s="29">
        <v>0.48648900000000006</v>
      </c>
      <c r="J2247" s="28" t="s">
        <v>3241</v>
      </c>
    </row>
    <row r="2248" spans="1:10" x14ac:dyDescent="0.3">
      <c r="A2248" s="26">
        <v>2014</v>
      </c>
      <c r="B2248" s="27" t="s">
        <v>3068</v>
      </c>
      <c r="C2248" s="27" t="s">
        <v>3069</v>
      </c>
      <c r="D2248" s="27" t="s">
        <v>3068</v>
      </c>
      <c r="E2248" s="27" t="s">
        <v>6117</v>
      </c>
      <c r="F2248" s="27" t="s">
        <v>3034</v>
      </c>
      <c r="G2248" s="27" t="s">
        <v>2923</v>
      </c>
      <c r="H2248" s="28">
        <v>41699</v>
      </c>
      <c r="I2248" s="29">
        <v>7.7283689999999989</v>
      </c>
      <c r="J2248" s="28" t="s">
        <v>3241</v>
      </c>
    </row>
    <row r="2249" spans="1:10" x14ac:dyDescent="0.3">
      <c r="A2249" s="26">
        <v>2014</v>
      </c>
      <c r="B2249" s="27" t="s">
        <v>3070</v>
      </c>
      <c r="C2249" s="27" t="s">
        <v>3071</v>
      </c>
      <c r="D2249" s="27" t="s">
        <v>3070</v>
      </c>
      <c r="E2249" s="27" t="s">
        <v>6117</v>
      </c>
      <c r="F2249" s="27" t="s">
        <v>2815</v>
      </c>
      <c r="G2249" s="27" t="s">
        <v>2816</v>
      </c>
      <c r="H2249" s="28">
        <v>41699</v>
      </c>
      <c r="I2249" s="29">
        <v>2.8828660000000004</v>
      </c>
      <c r="J2249" s="28" t="s">
        <v>3241</v>
      </c>
    </row>
    <row r="2250" spans="1:10" x14ac:dyDescent="0.3">
      <c r="A2250" s="26">
        <v>2014</v>
      </c>
      <c r="B2250" s="27" t="s">
        <v>3176</v>
      </c>
      <c r="C2250" s="27" t="s">
        <v>3177</v>
      </c>
      <c r="D2250" s="27" t="s">
        <v>3176</v>
      </c>
      <c r="E2250" s="27" t="s">
        <v>3033</v>
      </c>
      <c r="F2250" s="27" t="s">
        <v>2807</v>
      </c>
      <c r="G2250" s="27" t="s">
        <v>2812</v>
      </c>
      <c r="H2250" s="28">
        <v>41699</v>
      </c>
      <c r="I2250" s="29">
        <v>16.592223000000004</v>
      </c>
      <c r="J2250" s="28" t="s">
        <v>3241</v>
      </c>
    </row>
    <row r="2251" spans="1:10" x14ac:dyDescent="0.3">
      <c r="A2251" s="26">
        <v>2014</v>
      </c>
      <c r="B2251" s="27" t="s">
        <v>3072</v>
      </c>
      <c r="C2251" s="27" t="s">
        <v>3073</v>
      </c>
      <c r="D2251" s="27" t="s">
        <v>3072</v>
      </c>
      <c r="E2251" s="27" t="s">
        <v>6117</v>
      </c>
      <c r="F2251" s="27" t="s">
        <v>3034</v>
      </c>
      <c r="G2251" s="27" t="s">
        <v>3074</v>
      </c>
      <c r="H2251" s="28">
        <v>41699</v>
      </c>
      <c r="I2251" s="29">
        <v>0.52846800000000005</v>
      </c>
      <c r="J2251" s="28" t="s">
        <v>3241</v>
      </c>
    </row>
    <row r="2252" spans="1:10" x14ac:dyDescent="0.3">
      <c r="A2252" s="26">
        <v>2014</v>
      </c>
      <c r="B2252" s="27" t="s">
        <v>3075</v>
      </c>
      <c r="C2252" s="27" t="s">
        <v>3076</v>
      </c>
      <c r="D2252" s="27" t="s">
        <v>3075</v>
      </c>
      <c r="E2252" s="27" t="s">
        <v>6117</v>
      </c>
      <c r="F2252" s="27" t="s">
        <v>2815</v>
      </c>
      <c r="G2252" s="27" t="s">
        <v>2816</v>
      </c>
      <c r="H2252" s="28">
        <v>41699</v>
      </c>
      <c r="I2252" s="29">
        <v>0.34595599999999999</v>
      </c>
      <c r="J2252" s="28" t="s">
        <v>3241</v>
      </c>
    </row>
    <row r="2253" spans="1:10" x14ac:dyDescent="0.3">
      <c r="A2253" s="26">
        <v>2014</v>
      </c>
      <c r="B2253" s="27" t="s">
        <v>3077</v>
      </c>
      <c r="C2253" s="27" t="s">
        <v>3078</v>
      </c>
      <c r="D2253" s="27" t="s">
        <v>3077</v>
      </c>
      <c r="E2253" s="27" t="s">
        <v>3033</v>
      </c>
      <c r="F2253" s="27" t="s">
        <v>2788</v>
      </c>
      <c r="G2253" s="27" t="s">
        <v>2788</v>
      </c>
      <c r="H2253" s="28">
        <v>41699</v>
      </c>
      <c r="I2253" s="29">
        <v>2.289699999999999E-2</v>
      </c>
      <c r="J2253" s="28" t="s">
        <v>3241</v>
      </c>
    </row>
    <row r="2254" spans="1:10" x14ac:dyDescent="0.3">
      <c r="A2254" s="26">
        <v>2014</v>
      </c>
      <c r="B2254" s="27" t="s">
        <v>3079</v>
      </c>
      <c r="C2254" s="27" t="s">
        <v>3080</v>
      </c>
      <c r="D2254" s="27" t="s">
        <v>3081</v>
      </c>
      <c r="E2254" s="27" t="s">
        <v>3063</v>
      </c>
      <c r="F2254" s="27" t="s">
        <v>2788</v>
      </c>
      <c r="G2254" s="27" t="s">
        <v>2788</v>
      </c>
      <c r="H2254" s="28">
        <v>41699</v>
      </c>
      <c r="I2254" s="29">
        <v>0</v>
      </c>
      <c r="J2254" s="28" t="s">
        <v>3241</v>
      </c>
    </row>
    <row r="2255" spans="1:10" x14ac:dyDescent="0.3">
      <c r="A2255" s="26">
        <v>2014</v>
      </c>
      <c r="B2255" s="27" t="s">
        <v>3082</v>
      </c>
      <c r="C2255" s="27" t="s">
        <v>3083</v>
      </c>
      <c r="D2255" s="27" t="s">
        <v>3082</v>
      </c>
      <c r="E2255" s="27" t="s">
        <v>6117</v>
      </c>
      <c r="F2255" s="27" t="s">
        <v>2825</v>
      </c>
      <c r="G2255" s="27" t="s">
        <v>2826</v>
      </c>
      <c r="H2255" s="28">
        <v>41699</v>
      </c>
      <c r="I2255" s="29">
        <v>0</v>
      </c>
      <c r="J2255" s="28" t="s">
        <v>3241</v>
      </c>
    </row>
    <row r="2256" spans="1:10" x14ac:dyDescent="0.3">
      <c r="A2256" s="26">
        <v>2014</v>
      </c>
      <c r="B2256" s="27" t="s">
        <v>3084</v>
      </c>
      <c r="C2256" s="27" t="s">
        <v>3085</v>
      </c>
      <c r="D2256" s="27" t="s">
        <v>3086</v>
      </c>
      <c r="E2256" s="27" t="s">
        <v>3025</v>
      </c>
      <c r="F2256" s="27" t="s">
        <v>3087</v>
      </c>
      <c r="G2256" s="27" t="s">
        <v>2788</v>
      </c>
      <c r="H2256" s="28">
        <v>41699</v>
      </c>
      <c r="I2256" s="29">
        <v>0</v>
      </c>
      <c r="J2256" s="28" t="s">
        <v>3241</v>
      </c>
    </row>
    <row r="2257" spans="1:10" x14ac:dyDescent="0.3">
      <c r="A2257" s="26">
        <v>2014</v>
      </c>
      <c r="B2257" s="27" t="s">
        <v>3084</v>
      </c>
      <c r="C2257" s="27" t="s">
        <v>3085</v>
      </c>
      <c r="D2257" s="27" t="s">
        <v>3088</v>
      </c>
      <c r="E2257" s="27" t="s">
        <v>3025</v>
      </c>
      <c r="F2257" s="27" t="s">
        <v>3087</v>
      </c>
      <c r="G2257" s="27" t="s">
        <v>2788</v>
      </c>
      <c r="H2257" s="28">
        <v>41699</v>
      </c>
      <c r="I2257" s="29">
        <v>0</v>
      </c>
      <c r="J2257" s="28" t="s">
        <v>3241</v>
      </c>
    </row>
    <row r="2258" spans="1:10" x14ac:dyDescent="0.3">
      <c r="A2258" s="26">
        <v>2014</v>
      </c>
      <c r="B2258" s="27" t="s">
        <v>3089</v>
      </c>
      <c r="C2258" s="27" t="s">
        <v>3090</v>
      </c>
      <c r="D2258" s="27" t="s">
        <v>3089</v>
      </c>
      <c r="E2258" s="27" t="s">
        <v>6117</v>
      </c>
      <c r="F2258" s="27" t="s">
        <v>2815</v>
      </c>
      <c r="G2258" s="27" t="s">
        <v>2816</v>
      </c>
      <c r="H2258" s="28">
        <v>41699</v>
      </c>
      <c r="I2258" s="29">
        <v>4.2242910000000009</v>
      </c>
      <c r="J2258" s="28" t="s">
        <v>3241</v>
      </c>
    </row>
    <row r="2259" spans="1:10" x14ac:dyDescent="0.3">
      <c r="A2259" s="26">
        <v>2014</v>
      </c>
      <c r="B2259" s="27" t="s">
        <v>3136</v>
      </c>
      <c r="C2259" s="27" t="s">
        <v>3137</v>
      </c>
      <c r="D2259" s="27" t="s">
        <v>3138</v>
      </c>
      <c r="E2259" s="27" t="s">
        <v>3025</v>
      </c>
      <c r="F2259" s="27" t="s">
        <v>3087</v>
      </c>
      <c r="G2259" s="27" t="s">
        <v>2788</v>
      </c>
      <c r="H2259" s="28">
        <v>41699</v>
      </c>
      <c r="I2259" s="29">
        <v>0</v>
      </c>
      <c r="J2259" s="28" t="s">
        <v>3241</v>
      </c>
    </row>
    <row r="2260" spans="1:10" x14ac:dyDescent="0.3">
      <c r="A2260" s="26">
        <v>2014</v>
      </c>
      <c r="B2260" s="27" t="s">
        <v>3136</v>
      </c>
      <c r="C2260" s="27" t="s">
        <v>3137</v>
      </c>
      <c r="D2260" s="27" t="s">
        <v>3139</v>
      </c>
      <c r="E2260" s="27" t="s">
        <v>3025</v>
      </c>
      <c r="F2260" s="27" t="s">
        <v>3087</v>
      </c>
      <c r="G2260" s="27" t="s">
        <v>2788</v>
      </c>
      <c r="H2260" s="28">
        <v>41699</v>
      </c>
      <c r="I2260" s="29">
        <v>0</v>
      </c>
      <c r="J2260" s="28" t="s">
        <v>3241</v>
      </c>
    </row>
    <row r="2261" spans="1:10" x14ac:dyDescent="0.3">
      <c r="A2261" s="26">
        <v>2014</v>
      </c>
      <c r="B2261" s="27" t="s">
        <v>3091</v>
      </c>
      <c r="C2261" s="27" t="s">
        <v>3092</v>
      </c>
      <c r="D2261" s="27" t="s">
        <v>3093</v>
      </c>
      <c r="E2261" s="27" t="s">
        <v>3063</v>
      </c>
      <c r="F2261" s="27" t="s">
        <v>3094</v>
      </c>
      <c r="G2261" s="27" t="s">
        <v>2965</v>
      </c>
      <c r="H2261" s="28">
        <v>41699</v>
      </c>
      <c r="I2261" s="29">
        <v>6.8032580000000005</v>
      </c>
      <c r="J2261" s="28" t="s">
        <v>3241</v>
      </c>
    </row>
    <row r="2262" spans="1:10" x14ac:dyDescent="0.3">
      <c r="A2262" s="26">
        <v>2014</v>
      </c>
      <c r="B2262" s="27" t="s">
        <v>3095</v>
      </c>
      <c r="C2262" s="27" t="s">
        <v>3096</v>
      </c>
      <c r="D2262" s="27" t="s">
        <v>3095</v>
      </c>
      <c r="E2262" s="27" t="s">
        <v>6117</v>
      </c>
      <c r="F2262" s="27" t="s">
        <v>3034</v>
      </c>
      <c r="G2262" s="27" t="s">
        <v>2999</v>
      </c>
      <c r="H2262" s="28">
        <v>41699</v>
      </c>
      <c r="I2262" s="29">
        <v>9.9559420000000021</v>
      </c>
      <c r="J2262" s="28" t="s">
        <v>3241</v>
      </c>
    </row>
    <row r="2263" spans="1:10" x14ac:dyDescent="0.3">
      <c r="A2263" s="26">
        <v>2014</v>
      </c>
      <c r="B2263" s="27" t="s">
        <v>3097</v>
      </c>
      <c r="C2263" s="27" t="s">
        <v>3098</v>
      </c>
      <c r="D2263" s="27" t="s">
        <v>3097</v>
      </c>
      <c r="E2263" s="27" t="s">
        <v>6117</v>
      </c>
      <c r="F2263" s="27" t="s">
        <v>2825</v>
      </c>
      <c r="G2263" s="27" t="s">
        <v>2850</v>
      </c>
      <c r="H2263" s="28">
        <v>41699</v>
      </c>
      <c r="I2263" s="29">
        <v>2.1890160000000001</v>
      </c>
      <c r="J2263" s="28" t="s">
        <v>3241</v>
      </c>
    </row>
    <row r="2264" spans="1:10" x14ac:dyDescent="0.3">
      <c r="A2264" s="26">
        <v>2014</v>
      </c>
      <c r="B2264" s="27" t="s">
        <v>3132</v>
      </c>
      <c r="C2264" s="27" t="s">
        <v>3133</v>
      </c>
      <c r="D2264" s="27" t="s">
        <v>3132</v>
      </c>
      <c r="E2264" s="27" t="s">
        <v>3033</v>
      </c>
      <c r="F2264" s="27" t="s">
        <v>2807</v>
      </c>
      <c r="G2264" s="27" t="s">
        <v>2812</v>
      </c>
      <c r="H2264" s="28">
        <v>41699</v>
      </c>
      <c r="I2264" s="29">
        <v>15.865132999999998</v>
      </c>
      <c r="J2264" s="28" t="s">
        <v>3241</v>
      </c>
    </row>
    <row r="2265" spans="1:10" x14ac:dyDescent="0.3">
      <c r="A2265" s="26">
        <v>2014</v>
      </c>
      <c r="B2265" s="27" t="s">
        <v>3134</v>
      </c>
      <c r="C2265" s="27" t="s">
        <v>3135</v>
      </c>
      <c r="D2265" s="27" t="s">
        <v>3134</v>
      </c>
      <c r="E2265" s="27" t="s">
        <v>3033</v>
      </c>
      <c r="F2265" s="27" t="s">
        <v>2807</v>
      </c>
      <c r="G2265" s="27" t="s">
        <v>2812</v>
      </c>
      <c r="H2265" s="28">
        <v>41699</v>
      </c>
      <c r="I2265" s="29">
        <v>9.667605</v>
      </c>
      <c r="J2265" s="28" t="s">
        <v>3241</v>
      </c>
    </row>
    <row r="2266" spans="1:10" x14ac:dyDescent="0.3">
      <c r="A2266" s="26">
        <v>2014</v>
      </c>
      <c r="B2266" s="27" t="s">
        <v>3099</v>
      </c>
      <c r="C2266" s="27" t="s">
        <v>3100</v>
      </c>
      <c r="D2266" s="27" t="s">
        <v>3099</v>
      </c>
      <c r="E2266" s="27" t="s">
        <v>6117</v>
      </c>
      <c r="F2266" s="27" t="s">
        <v>2815</v>
      </c>
      <c r="G2266" s="27" t="s">
        <v>2816</v>
      </c>
      <c r="H2266" s="28">
        <v>41699</v>
      </c>
      <c r="I2266" s="29">
        <v>20.08249</v>
      </c>
      <c r="J2266" s="28" t="s">
        <v>3241</v>
      </c>
    </row>
    <row r="2267" spans="1:10" x14ac:dyDescent="0.3">
      <c r="A2267" s="26">
        <v>2014</v>
      </c>
      <c r="B2267" s="27" t="s">
        <v>3101</v>
      </c>
      <c r="C2267" s="27" t="s">
        <v>3102</v>
      </c>
      <c r="D2267" s="27" t="s">
        <v>3101</v>
      </c>
      <c r="E2267" s="27" t="s">
        <v>6117</v>
      </c>
      <c r="F2267" s="27" t="s">
        <v>3034</v>
      </c>
      <c r="G2267" s="27" t="s">
        <v>3074</v>
      </c>
      <c r="H2267" s="28">
        <v>41699</v>
      </c>
      <c r="I2267" s="29">
        <v>12.551422000000002</v>
      </c>
      <c r="J2267" s="28" t="s">
        <v>3241</v>
      </c>
    </row>
    <row r="2268" spans="1:10" x14ac:dyDescent="0.3">
      <c r="A2268" s="26">
        <v>2014</v>
      </c>
      <c r="B2268" s="27" t="s">
        <v>3148</v>
      </c>
      <c r="C2268" s="27" t="s">
        <v>3149</v>
      </c>
      <c r="D2268" s="27" t="s">
        <v>3148</v>
      </c>
      <c r="E2268" s="27" t="s">
        <v>6117</v>
      </c>
      <c r="F2268" s="27" t="s">
        <v>3145</v>
      </c>
      <c r="G2268" s="27" t="s">
        <v>2803</v>
      </c>
      <c r="H2268" s="28">
        <v>41699</v>
      </c>
      <c r="I2268" s="29">
        <v>3.2642790000000006</v>
      </c>
      <c r="J2268" s="28" t="s">
        <v>3241</v>
      </c>
    </row>
    <row r="2269" spans="1:10" x14ac:dyDescent="0.3">
      <c r="A2269" s="26">
        <v>2014</v>
      </c>
      <c r="B2269" s="27" t="s">
        <v>3103</v>
      </c>
      <c r="C2269" s="27" t="s">
        <v>3104</v>
      </c>
      <c r="D2269" s="27" t="s">
        <v>3103</v>
      </c>
      <c r="E2269" s="27" t="s">
        <v>6117</v>
      </c>
      <c r="F2269" s="27" t="s">
        <v>3034</v>
      </c>
      <c r="G2269" s="27" t="s">
        <v>2923</v>
      </c>
      <c r="H2269" s="28">
        <v>41699</v>
      </c>
      <c r="I2269" s="29">
        <v>3.8037510000000001</v>
      </c>
      <c r="J2269" s="28" t="s">
        <v>3241</v>
      </c>
    </row>
    <row r="2270" spans="1:10" x14ac:dyDescent="0.3">
      <c r="A2270" s="26">
        <v>2014</v>
      </c>
      <c r="B2270" s="27" t="s">
        <v>3150</v>
      </c>
      <c r="C2270" s="27" t="s">
        <v>3151</v>
      </c>
      <c r="D2270" s="27" t="s">
        <v>3150</v>
      </c>
      <c r="E2270" s="27" t="s">
        <v>6117</v>
      </c>
      <c r="F2270" s="27" t="s">
        <v>3142</v>
      </c>
      <c r="G2270" s="27" t="s">
        <v>2850</v>
      </c>
      <c r="H2270" s="28">
        <v>41699</v>
      </c>
      <c r="I2270" s="29">
        <v>0.156939</v>
      </c>
      <c r="J2270" s="28" t="s">
        <v>3241</v>
      </c>
    </row>
    <row r="2271" spans="1:10" x14ac:dyDescent="0.3">
      <c r="A2271" s="26">
        <v>2014</v>
      </c>
      <c r="B2271" s="27" t="s">
        <v>3105</v>
      </c>
      <c r="C2271" s="27" t="s">
        <v>3106</v>
      </c>
      <c r="D2271" s="27" t="s">
        <v>3105</v>
      </c>
      <c r="E2271" s="27" t="s">
        <v>6117</v>
      </c>
      <c r="F2271" s="27" t="s">
        <v>2798</v>
      </c>
      <c r="G2271" s="27" t="s">
        <v>2803</v>
      </c>
      <c r="H2271" s="28">
        <v>41699</v>
      </c>
      <c r="I2271" s="29">
        <v>1.347269</v>
      </c>
      <c r="J2271" s="28" t="s">
        <v>3241</v>
      </c>
    </row>
    <row r="2272" spans="1:10" x14ac:dyDescent="0.3">
      <c r="A2272" s="26">
        <v>2014</v>
      </c>
      <c r="B2272" s="27" t="s">
        <v>3123</v>
      </c>
      <c r="C2272" s="27" t="s">
        <v>3124</v>
      </c>
      <c r="D2272" s="27" t="s">
        <v>3166</v>
      </c>
      <c r="E2272" s="27" t="s">
        <v>3025</v>
      </c>
      <c r="F2272" s="27" t="s">
        <v>2825</v>
      </c>
      <c r="G2272" s="27" t="s">
        <v>2850</v>
      </c>
      <c r="H2272" s="28">
        <v>41699</v>
      </c>
      <c r="I2272" s="29">
        <v>0</v>
      </c>
      <c r="J2272" s="28" t="s">
        <v>3241</v>
      </c>
    </row>
    <row r="2273" spans="1:10" x14ac:dyDescent="0.3">
      <c r="A2273" s="26">
        <v>2014</v>
      </c>
      <c r="B2273" s="27" t="s">
        <v>3123</v>
      </c>
      <c r="C2273" s="27" t="s">
        <v>3124</v>
      </c>
      <c r="D2273" s="27" t="s">
        <v>3125</v>
      </c>
      <c r="E2273" s="27" t="s">
        <v>3025</v>
      </c>
      <c r="F2273" s="27" t="s">
        <v>2825</v>
      </c>
      <c r="G2273" s="27" t="s">
        <v>2850</v>
      </c>
      <c r="H2273" s="28">
        <v>41699</v>
      </c>
      <c r="I2273" s="29">
        <v>0</v>
      </c>
      <c r="J2273" s="28" t="s">
        <v>3241</v>
      </c>
    </row>
    <row r="2274" spans="1:10" x14ac:dyDescent="0.3">
      <c r="A2274" s="26">
        <v>2014</v>
      </c>
      <c r="B2274" s="27" t="s">
        <v>3123</v>
      </c>
      <c r="C2274" s="27" t="s">
        <v>3124</v>
      </c>
      <c r="D2274" s="27" t="s">
        <v>3170</v>
      </c>
      <c r="E2274" s="27" t="s">
        <v>3025</v>
      </c>
      <c r="F2274" s="27" t="s">
        <v>2825</v>
      </c>
      <c r="G2274" s="27" t="s">
        <v>2850</v>
      </c>
      <c r="H2274" s="28">
        <v>41699</v>
      </c>
      <c r="I2274" s="29">
        <v>0</v>
      </c>
      <c r="J2274" s="28" t="s">
        <v>3241</v>
      </c>
    </row>
    <row r="2275" spans="1:10" x14ac:dyDescent="0.3">
      <c r="A2275" s="26">
        <v>2014</v>
      </c>
      <c r="B2275" s="27" t="s">
        <v>3107</v>
      </c>
      <c r="C2275" s="27" t="s">
        <v>3108</v>
      </c>
      <c r="D2275" s="27" t="s">
        <v>3108</v>
      </c>
      <c r="E2275" s="27" t="s">
        <v>6117</v>
      </c>
      <c r="F2275" s="27" t="s">
        <v>3026</v>
      </c>
      <c r="G2275" s="27" t="s">
        <v>2936</v>
      </c>
      <c r="H2275" s="28">
        <v>41699</v>
      </c>
      <c r="I2275" s="29">
        <v>0</v>
      </c>
      <c r="J2275" s="28" t="s">
        <v>3241</v>
      </c>
    </row>
    <row r="2276" spans="1:10" x14ac:dyDescent="0.3">
      <c r="A2276" s="26">
        <v>2014</v>
      </c>
      <c r="B2276" s="27" t="s">
        <v>3140</v>
      </c>
      <c r="C2276" s="27" t="s">
        <v>3141</v>
      </c>
      <c r="D2276" s="27" t="s">
        <v>3140</v>
      </c>
      <c r="E2276" s="27" t="s">
        <v>6117</v>
      </c>
      <c r="F2276" s="27" t="s">
        <v>3142</v>
      </c>
      <c r="G2276" s="27" t="s">
        <v>2850</v>
      </c>
      <c r="H2276" s="28">
        <v>41699</v>
      </c>
      <c r="I2276" s="29">
        <v>8.0640000000000017E-3</v>
      </c>
      <c r="J2276" s="28" t="s">
        <v>3241</v>
      </c>
    </row>
    <row r="2277" spans="1:10" x14ac:dyDescent="0.3">
      <c r="A2277" s="26">
        <v>2014</v>
      </c>
      <c r="B2277" s="27" t="s">
        <v>3109</v>
      </c>
      <c r="C2277" s="27" t="s">
        <v>3110</v>
      </c>
      <c r="D2277" s="27" t="s">
        <v>3109</v>
      </c>
      <c r="E2277" s="27" t="s">
        <v>3111</v>
      </c>
      <c r="F2277" s="27" t="s">
        <v>2825</v>
      </c>
      <c r="G2277" s="27" t="s">
        <v>2850</v>
      </c>
      <c r="H2277" s="28">
        <v>41699</v>
      </c>
      <c r="I2277" s="29">
        <v>0.19504100000000002</v>
      </c>
      <c r="J2277" s="28" t="s">
        <v>3241</v>
      </c>
    </row>
    <row r="2278" spans="1:10" x14ac:dyDescent="0.3">
      <c r="A2278" s="26">
        <v>2014</v>
      </c>
      <c r="B2278" s="27" t="s">
        <v>3158</v>
      </c>
      <c r="C2278" s="27" t="s">
        <v>3159</v>
      </c>
      <c r="D2278" s="27" t="s">
        <v>3160</v>
      </c>
      <c r="E2278" s="27" t="s">
        <v>3161</v>
      </c>
      <c r="F2278" s="27" t="s">
        <v>3087</v>
      </c>
      <c r="G2278" s="27" t="s">
        <v>2788</v>
      </c>
      <c r="H2278" s="28">
        <v>41699</v>
      </c>
      <c r="I2278" s="29">
        <v>2.2096</v>
      </c>
      <c r="J2278" s="28" t="s">
        <v>3241</v>
      </c>
    </row>
    <row r="2279" spans="1:10" x14ac:dyDescent="0.3">
      <c r="A2279" s="26">
        <v>2014</v>
      </c>
      <c r="B2279" s="27" t="s">
        <v>3112</v>
      </c>
      <c r="C2279" s="27" t="s">
        <v>3113</v>
      </c>
      <c r="D2279" s="27" t="s">
        <v>3112</v>
      </c>
      <c r="E2279" s="27" t="s">
        <v>6117</v>
      </c>
      <c r="F2279" s="27" t="s">
        <v>2825</v>
      </c>
      <c r="G2279" s="27" t="s">
        <v>2826</v>
      </c>
      <c r="H2279" s="28">
        <v>41699</v>
      </c>
      <c r="I2279" s="29">
        <v>1.9112640000000001</v>
      </c>
      <c r="J2279" s="28" t="s">
        <v>3241</v>
      </c>
    </row>
    <row r="2280" spans="1:10" x14ac:dyDescent="0.3">
      <c r="A2280" s="26">
        <v>2014</v>
      </c>
      <c r="B2280" s="27" t="s">
        <v>3167</v>
      </c>
      <c r="C2280" s="27" t="s">
        <v>3168</v>
      </c>
      <c r="D2280" s="27" t="s">
        <v>3169</v>
      </c>
      <c r="E2280" s="27" t="s">
        <v>3161</v>
      </c>
      <c r="F2280" s="27" t="s">
        <v>3087</v>
      </c>
      <c r="G2280" s="27" t="s">
        <v>2788</v>
      </c>
      <c r="H2280" s="28">
        <v>41699</v>
      </c>
      <c r="I2280" s="29">
        <v>6.5559580000000004</v>
      </c>
      <c r="J2280" s="28" t="s">
        <v>3241</v>
      </c>
    </row>
    <row r="2281" spans="1:10" x14ac:dyDescent="0.3">
      <c r="A2281" s="26">
        <v>2014</v>
      </c>
      <c r="B2281" s="27" t="s">
        <v>3114</v>
      </c>
      <c r="C2281" s="27" t="s">
        <v>3115</v>
      </c>
      <c r="D2281" s="27" t="s">
        <v>3116</v>
      </c>
      <c r="E2281" s="27" t="s">
        <v>3025</v>
      </c>
      <c r="F2281" s="27" t="s">
        <v>3026</v>
      </c>
      <c r="G2281" s="27" t="s">
        <v>2788</v>
      </c>
      <c r="H2281" s="28">
        <v>41699</v>
      </c>
      <c r="I2281" s="29">
        <v>0</v>
      </c>
      <c r="J2281" s="28" t="s">
        <v>3241</v>
      </c>
    </row>
    <row r="2282" spans="1:10" x14ac:dyDescent="0.3">
      <c r="A2282" s="26">
        <v>2014</v>
      </c>
      <c r="B2282" s="27" t="s">
        <v>3117</v>
      </c>
      <c r="C2282" s="27" t="s">
        <v>3118</v>
      </c>
      <c r="D2282" s="27" t="s">
        <v>3117</v>
      </c>
      <c r="E2282" s="27" t="s">
        <v>6117</v>
      </c>
      <c r="F2282" s="27" t="s">
        <v>2815</v>
      </c>
      <c r="G2282" s="27" t="s">
        <v>2816</v>
      </c>
      <c r="H2282" s="28">
        <v>41699</v>
      </c>
      <c r="I2282" s="29">
        <v>13.476845000000001</v>
      </c>
      <c r="J2282" s="28" t="s">
        <v>3241</v>
      </c>
    </row>
    <row r="2283" spans="1:10" x14ac:dyDescent="0.3">
      <c r="A2283" s="26">
        <v>2014</v>
      </c>
      <c r="B2283" s="27" t="s">
        <v>3129</v>
      </c>
      <c r="C2283" s="27" t="s">
        <v>3130</v>
      </c>
      <c r="D2283" s="27" t="s">
        <v>3131</v>
      </c>
      <c r="E2283" s="27" t="s">
        <v>3063</v>
      </c>
      <c r="F2283" s="27" t="s">
        <v>3034</v>
      </c>
      <c r="G2283" s="27" t="s">
        <v>2840</v>
      </c>
      <c r="H2283" s="28">
        <v>41699</v>
      </c>
      <c r="I2283" s="29">
        <v>0</v>
      </c>
      <c r="J2283" s="28" t="s">
        <v>3241</v>
      </c>
    </row>
    <row r="2284" spans="1:10" x14ac:dyDescent="0.3">
      <c r="A2284" s="26">
        <v>2014</v>
      </c>
      <c r="B2284" s="27" t="s">
        <v>3126</v>
      </c>
      <c r="C2284" s="27" t="s">
        <v>3127</v>
      </c>
      <c r="D2284" s="27" t="s">
        <v>3128</v>
      </c>
      <c r="E2284" s="27" t="s">
        <v>3025</v>
      </c>
      <c r="F2284" s="27" t="s">
        <v>3026</v>
      </c>
      <c r="G2284" s="27" t="s">
        <v>2936</v>
      </c>
      <c r="H2284" s="28">
        <v>41699</v>
      </c>
      <c r="I2284" s="29">
        <v>0</v>
      </c>
      <c r="J2284" s="28" t="s">
        <v>3241</v>
      </c>
    </row>
    <row r="2285" spans="1:10" x14ac:dyDescent="0.3">
      <c r="A2285" s="26">
        <v>2014</v>
      </c>
      <c r="B2285" s="27" t="s">
        <v>3178</v>
      </c>
      <c r="C2285" s="27" t="s">
        <v>3179</v>
      </c>
      <c r="D2285" s="27" t="s">
        <v>3178</v>
      </c>
      <c r="E2285" s="27" t="s">
        <v>3033</v>
      </c>
      <c r="F2285" s="27" t="s">
        <v>2807</v>
      </c>
      <c r="G2285" s="27" t="s">
        <v>2812</v>
      </c>
      <c r="H2285" s="28">
        <v>41699</v>
      </c>
      <c r="I2285" s="29">
        <v>0.54119600000000012</v>
      </c>
      <c r="J2285" s="28" t="s">
        <v>3241</v>
      </c>
    </row>
    <row r="2286" spans="1:10" x14ac:dyDescent="0.3">
      <c r="A2286" s="26">
        <v>2014</v>
      </c>
      <c r="B2286" s="27" t="s">
        <v>3119</v>
      </c>
      <c r="C2286" s="27" t="s">
        <v>3120</v>
      </c>
      <c r="D2286" s="27" t="s">
        <v>3119</v>
      </c>
      <c r="E2286" s="27" t="s">
        <v>6117</v>
      </c>
      <c r="F2286" s="27" t="s">
        <v>3034</v>
      </c>
      <c r="G2286" s="27" t="s">
        <v>2840</v>
      </c>
      <c r="H2286" s="28">
        <v>41699</v>
      </c>
      <c r="I2286" s="29">
        <v>3.4181790000000003</v>
      </c>
      <c r="J2286" s="28" t="s">
        <v>3241</v>
      </c>
    </row>
    <row r="2287" spans="1:10" x14ac:dyDescent="0.3">
      <c r="A2287" s="26">
        <v>2014</v>
      </c>
      <c r="B2287" s="27" t="s">
        <v>3121</v>
      </c>
      <c r="C2287" s="27" t="s">
        <v>3122</v>
      </c>
      <c r="D2287" s="27" t="s">
        <v>3121</v>
      </c>
      <c r="E2287" s="27" t="s">
        <v>6117</v>
      </c>
      <c r="F2287" s="27" t="s">
        <v>2825</v>
      </c>
      <c r="G2287" s="27" t="s">
        <v>2850</v>
      </c>
      <c r="H2287" s="28">
        <v>41699</v>
      </c>
      <c r="I2287" s="29">
        <v>10.994481000000002</v>
      </c>
      <c r="J2287" s="28" t="s">
        <v>3241</v>
      </c>
    </row>
    <row r="2288" spans="1:10" x14ac:dyDescent="0.3">
      <c r="A2288" s="26">
        <v>2014</v>
      </c>
      <c r="B2288" s="27" t="s">
        <v>3022</v>
      </c>
      <c r="C2288" s="27" t="s">
        <v>3023</v>
      </c>
      <c r="D2288" s="27" t="s">
        <v>3024</v>
      </c>
      <c r="E2288" s="27" t="s">
        <v>3025</v>
      </c>
      <c r="F2288" s="27" t="s">
        <v>3026</v>
      </c>
      <c r="G2288" s="27" t="s">
        <v>2788</v>
      </c>
      <c r="H2288" s="28">
        <v>41730</v>
      </c>
      <c r="I2288" s="29">
        <v>0</v>
      </c>
      <c r="J2288" s="28" t="s">
        <v>3241</v>
      </c>
    </row>
    <row r="2289" spans="1:10" x14ac:dyDescent="0.3">
      <c r="A2289" s="26">
        <v>2014</v>
      </c>
      <c r="B2289" s="27" t="s">
        <v>3022</v>
      </c>
      <c r="C2289" s="27" t="s">
        <v>3023</v>
      </c>
      <c r="D2289" s="27" t="s">
        <v>3027</v>
      </c>
      <c r="E2289" s="27" t="s">
        <v>3025</v>
      </c>
      <c r="F2289" s="27" t="s">
        <v>3026</v>
      </c>
      <c r="G2289" s="27" t="s">
        <v>2788</v>
      </c>
      <c r="H2289" s="28">
        <v>41730</v>
      </c>
      <c r="I2289" s="29">
        <v>0</v>
      </c>
      <c r="J2289" s="28" t="s">
        <v>3241</v>
      </c>
    </row>
    <row r="2290" spans="1:10" x14ac:dyDescent="0.3">
      <c r="A2290" s="26">
        <v>2014</v>
      </c>
      <c r="B2290" s="27" t="s">
        <v>3028</v>
      </c>
      <c r="C2290" s="27" t="s">
        <v>3029</v>
      </c>
      <c r="D2290" s="27" t="s">
        <v>3028</v>
      </c>
      <c r="E2290" s="27" t="s">
        <v>6117</v>
      </c>
      <c r="F2290" s="27" t="s">
        <v>3030</v>
      </c>
      <c r="G2290" s="27" t="s">
        <v>2812</v>
      </c>
      <c r="H2290" s="28">
        <v>41730</v>
      </c>
      <c r="I2290" s="29">
        <v>8.5799669999999999</v>
      </c>
      <c r="J2290" s="28" t="s">
        <v>3241</v>
      </c>
    </row>
    <row r="2291" spans="1:10" x14ac:dyDescent="0.3">
      <c r="A2291" s="26">
        <v>2014</v>
      </c>
      <c r="B2291" s="27" t="s">
        <v>3031</v>
      </c>
      <c r="C2291" s="27" t="s">
        <v>3032</v>
      </c>
      <c r="D2291" s="27" t="s">
        <v>3031</v>
      </c>
      <c r="E2291" s="27" t="s">
        <v>3033</v>
      </c>
      <c r="F2291" s="27" t="s">
        <v>3034</v>
      </c>
      <c r="G2291" s="27" t="s">
        <v>2821</v>
      </c>
      <c r="H2291" s="28">
        <v>41730</v>
      </c>
      <c r="I2291" s="29">
        <v>2.6953849999999995</v>
      </c>
      <c r="J2291" s="28" t="s">
        <v>3241</v>
      </c>
    </row>
    <row r="2292" spans="1:10" x14ac:dyDescent="0.3">
      <c r="A2292" s="26">
        <v>2014</v>
      </c>
      <c r="B2292" s="27" t="s">
        <v>3031</v>
      </c>
      <c r="C2292" s="27" t="s">
        <v>3180</v>
      </c>
      <c r="D2292" s="27" t="s">
        <v>3181</v>
      </c>
      <c r="E2292" s="27" t="s">
        <v>3033</v>
      </c>
      <c r="F2292" s="27" t="s">
        <v>3034</v>
      </c>
      <c r="G2292" s="27" t="s">
        <v>2821</v>
      </c>
      <c r="H2292" s="28">
        <v>41730</v>
      </c>
      <c r="I2292" s="29">
        <v>4.9886540000000004</v>
      </c>
      <c r="J2292" s="28" t="s">
        <v>3241</v>
      </c>
    </row>
    <row r="2293" spans="1:10" x14ac:dyDescent="0.3">
      <c r="A2293" s="26">
        <v>2014</v>
      </c>
      <c r="B2293" s="27" t="s">
        <v>3035</v>
      </c>
      <c r="C2293" s="27" t="s">
        <v>3036</v>
      </c>
      <c r="D2293" s="27" t="s">
        <v>3035</v>
      </c>
      <c r="E2293" s="27" t="s">
        <v>6117</v>
      </c>
      <c r="F2293" s="27" t="s">
        <v>2825</v>
      </c>
      <c r="G2293" s="27" t="s">
        <v>2826</v>
      </c>
      <c r="H2293" s="28">
        <v>41730</v>
      </c>
      <c r="I2293" s="29">
        <v>0</v>
      </c>
      <c r="J2293" s="28" t="s">
        <v>3241</v>
      </c>
    </row>
    <row r="2294" spans="1:10" x14ac:dyDescent="0.3">
      <c r="A2294" s="26">
        <v>2014</v>
      </c>
      <c r="B2294" s="27" t="s">
        <v>3037</v>
      </c>
      <c r="C2294" s="27" t="s">
        <v>3038</v>
      </c>
      <c r="D2294" s="27" t="s">
        <v>3037</v>
      </c>
      <c r="E2294" s="27" t="s">
        <v>6117</v>
      </c>
      <c r="F2294" s="27" t="s">
        <v>3034</v>
      </c>
      <c r="G2294" s="27" t="s">
        <v>2999</v>
      </c>
      <c r="H2294" s="28">
        <v>41730</v>
      </c>
      <c r="I2294" s="29">
        <v>0</v>
      </c>
      <c r="J2294" s="28" t="s">
        <v>3241</v>
      </c>
    </row>
    <row r="2295" spans="1:10" x14ac:dyDescent="0.3">
      <c r="A2295" s="26">
        <v>2014</v>
      </c>
      <c r="B2295" s="27" t="s">
        <v>3039</v>
      </c>
      <c r="C2295" s="27" t="s">
        <v>3040</v>
      </c>
      <c r="D2295" s="27" t="s">
        <v>3039</v>
      </c>
      <c r="E2295" s="27" t="s">
        <v>6117</v>
      </c>
      <c r="F2295" s="27" t="s">
        <v>2815</v>
      </c>
      <c r="G2295" s="27" t="s">
        <v>2816</v>
      </c>
      <c r="H2295" s="28">
        <v>41730</v>
      </c>
      <c r="I2295" s="29">
        <v>0.51132599999999995</v>
      </c>
      <c r="J2295" s="28" t="s">
        <v>3241</v>
      </c>
    </row>
    <row r="2296" spans="1:10" x14ac:dyDescent="0.3">
      <c r="A2296" s="26">
        <v>2014</v>
      </c>
      <c r="B2296" s="27" t="s">
        <v>3041</v>
      </c>
      <c r="C2296" s="27" t="s">
        <v>3042</v>
      </c>
      <c r="D2296" s="27" t="s">
        <v>3041</v>
      </c>
      <c r="E2296" s="27" t="s">
        <v>6117</v>
      </c>
      <c r="F2296" s="27" t="s">
        <v>2825</v>
      </c>
      <c r="G2296" s="27" t="s">
        <v>2826</v>
      </c>
      <c r="H2296" s="28">
        <v>41730</v>
      </c>
      <c r="I2296" s="29">
        <v>11.048437999999999</v>
      </c>
      <c r="J2296" s="28" t="s">
        <v>3241</v>
      </c>
    </row>
    <row r="2297" spans="1:10" x14ac:dyDescent="0.3">
      <c r="A2297" s="26">
        <v>2014</v>
      </c>
      <c r="B2297" s="27" t="s">
        <v>3043</v>
      </c>
      <c r="C2297" s="27" t="s">
        <v>3044</v>
      </c>
      <c r="D2297" s="27" t="s">
        <v>3043</v>
      </c>
      <c r="E2297" s="27" t="s">
        <v>6117</v>
      </c>
      <c r="F2297" s="27" t="s">
        <v>2815</v>
      </c>
      <c r="G2297" s="27" t="s">
        <v>2816</v>
      </c>
      <c r="H2297" s="28">
        <v>41730</v>
      </c>
      <c r="I2297" s="29">
        <v>7.2066640000000017</v>
      </c>
      <c r="J2297" s="28" t="s">
        <v>3241</v>
      </c>
    </row>
    <row r="2298" spans="1:10" x14ac:dyDescent="0.3">
      <c r="A2298" s="26">
        <v>2014</v>
      </c>
      <c r="B2298" s="27" t="s">
        <v>3045</v>
      </c>
      <c r="C2298" s="27" t="s">
        <v>3046</v>
      </c>
      <c r="D2298" s="27" t="s">
        <v>3045</v>
      </c>
      <c r="E2298" s="27" t="s">
        <v>6117</v>
      </c>
      <c r="F2298" s="27" t="s">
        <v>2815</v>
      </c>
      <c r="G2298" s="27" t="s">
        <v>2816</v>
      </c>
      <c r="H2298" s="28">
        <v>41730</v>
      </c>
      <c r="I2298" s="29">
        <v>0</v>
      </c>
      <c r="J2298" s="28" t="s">
        <v>3241</v>
      </c>
    </row>
    <row r="2299" spans="1:10" x14ac:dyDescent="0.3">
      <c r="A2299" s="26">
        <v>2014</v>
      </c>
      <c r="B2299" s="27" t="s">
        <v>3143</v>
      </c>
      <c r="C2299" s="27" t="s">
        <v>3144</v>
      </c>
      <c r="D2299" s="27" t="s">
        <v>3143</v>
      </c>
      <c r="E2299" s="27" t="s">
        <v>6117</v>
      </c>
      <c r="F2299" s="27" t="s">
        <v>3145</v>
      </c>
      <c r="G2299" s="27" t="s">
        <v>2803</v>
      </c>
      <c r="H2299" s="28">
        <v>41730</v>
      </c>
      <c r="I2299" s="29">
        <v>2.0466039999999999</v>
      </c>
      <c r="J2299" s="28" t="s">
        <v>3241</v>
      </c>
    </row>
    <row r="2300" spans="1:10" x14ac:dyDescent="0.3">
      <c r="A2300" s="26">
        <v>2014</v>
      </c>
      <c r="B2300" s="27" t="s">
        <v>3171</v>
      </c>
      <c r="C2300" s="27" t="s">
        <v>3172</v>
      </c>
      <c r="D2300" s="27" t="s">
        <v>3173</v>
      </c>
      <c r="E2300" s="27" t="s">
        <v>3111</v>
      </c>
      <c r="F2300" s="27" t="s">
        <v>2825</v>
      </c>
      <c r="G2300" s="27" t="s">
        <v>2850</v>
      </c>
      <c r="H2300" s="28">
        <v>41730</v>
      </c>
      <c r="I2300" s="29">
        <v>0.25667000000000001</v>
      </c>
      <c r="J2300" s="28" t="s">
        <v>3241</v>
      </c>
    </row>
    <row r="2301" spans="1:10" x14ac:dyDescent="0.3">
      <c r="A2301" s="26">
        <v>2014</v>
      </c>
      <c r="B2301" s="27" t="s">
        <v>3146</v>
      </c>
      <c r="C2301" s="27" t="s">
        <v>3147</v>
      </c>
      <c r="D2301" s="27" t="s">
        <v>3146</v>
      </c>
      <c r="E2301" s="27" t="s">
        <v>6117</v>
      </c>
      <c r="F2301" s="27" t="s">
        <v>3145</v>
      </c>
      <c r="G2301" s="27" t="s">
        <v>2803</v>
      </c>
      <c r="H2301" s="28">
        <v>41730</v>
      </c>
      <c r="I2301" s="29">
        <v>0.6138340000000001</v>
      </c>
      <c r="J2301" s="28" t="s">
        <v>3241</v>
      </c>
    </row>
    <row r="2302" spans="1:10" x14ac:dyDescent="0.3">
      <c r="A2302" s="26">
        <v>2014</v>
      </c>
      <c r="B2302" s="27" t="s">
        <v>3047</v>
      </c>
      <c r="C2302" s="27" t="s">
        <v>3048</v>
      </c>
      <c r="D2302" s="27" t="s">
        <v>3047</v>
      </c>
      <c r="E2302" s="27" t="s">
        <v>6117</v>
      </c>
      <c r="F2302" s="27" t="s">
        <v>2825</v>
      </c>
      <c r="G2302" s="27" t="s">
        <v>2826</v>
      </c>
      <c r="H2302" s="28">
        <v>41730</v>
      </c>
      <c r="I2302" s="29">
        <v>0.76044200000000017</v>
      </c>
      <c r="J2302" s="28" t="s">
        <v>3241</v>
      </c>
    </row>
    <row r="2303" spans="1:10" x14ac:dyDescent="0.3">
      <c r="A2303" s="26">
        <v>2014</v>
      </c>
      <c r="B2303" s="27" t="s">
        <v>3049</v>
      </c>
      <c r="C2303" s="27" t="s">
        <v>3050</v>
      </c>
      <c r="D2303" s="27" t="s">
        <v>3049</v>
      </c>
      <c r="E2303" s="27" t="s">
        <v>6117</v>
      </c>
      <c r="F2303" s="27" t="s">
        <v>2825</v>
      </c>
      <c r="G2303" s="27" t="s">
        <v>2850</v>
      </c>
      <c r="H2303" s="28">
        <v>41730</v>
      </c>
      <c r="I2303" s="29">
        <v>1.4673379999999998</v>
      </c>
      <c r="J2303" s="28" t="s">
        <v>3241</v>
      </c>
    </row>
    <row r="2304" spans="1:10" x14ac:dyDescent="0.3">
      <c r="A2304" s="26">
        <v>2014</v>
      </c>
      <c r="B2304" s="27" t="s">
        <v>3051</v>
      </c>
      <c r="C2304" s="27" t="s">
        <v>3051</v>
      </c>
      <c r="D2304" s="27" t="s">
        <v>3051</v>
      </c>
      <c r="E2304" s="27" t="s">
        <v>6118</v>
      </c>
      <c r="F2304" s="27" t="s">
        <v>3051</v>
      </c>
      <c r="G2304" s="27" t="s">
        <v>3051</v>
      </c>
      <c r="H2304" s="28">
        <v>41730</v>
      </c>
      <c r="I2304" s="29">
        <v>9595.3743499999855</v>
      </c>
      <c r="J2304" s="28" t="s">
        <v>3241</v>
      </c>
    </row>
    <row r="2305" spans="1:10" x14ac:dyDescent="0.3">
      <c r="A2305" s="26">
        <v>2014</v>
      </c>
      <c r="B2305" s="27" t="s">
        <v>3052</v>
      </c>
      <c r="C2305" s="27" t="s">
        <v>3053</v>
      </c>
      <c r="D2305" s="27" t="s">
        <v>3052</v>
      </c>
      <c r="E2305" s="27" t="s">
        <v>3033</v>
      </c>
      <c r="F2305" s="27" t="s">
        <v>2807</v>
      </c>
      <c r="G2305" s="27" t="s">
        <v>2812</v>
      </c>
      <c r="H2305" s="28">
        <v>41730</v>
      </c>
      <c r="I2305" s="29">
        <v>1.8847399999999999</v>
      </c>
      <c r="J2305" s="28" t="s">
        <v>3241</v>
      </c>
    </row>
    <row r="2306" spans="1:10" x14ac:dyDescent="0.3">
      <c r="A2306" s="26">
        <v>2014</v>
      </c>
      <c r="B2306" s="27" t="s">
        <v>3162</v>
      </c>
      <c r="C2306" s="27" t="s">
        <v>3163</v>
      </c>
      <c r="D2306" s="27" t="s">
        <v>3164</v>
      </c>
      <c r="E2306" s="27" t="s">
        <v>3025</v>
      </c>
      <c r="F2306" s="27" t="s">
        <v>3087</v>
      </c>
      <c r="G2306" s="27" t="s">
        <v>2788</v>
      </c>
      <c r="H2306" s="28">
        <v>41730</v>
      </c>
      <c r="I2306" s="29">
        <v>0</v>
      </c>
      <c r="J2306" s="28" t="s">
        <v>3241</v>
      </c>
    </row>
    <row r="2307" spans="1:10" x14ac:dyDescent="0.3">
      <c r="A2307" s="26">
        <v>2014</v>
      </c>
      <c r="B2307" s="27" t="s">
        <v>3162</v>
      </c>
      <c r="C2307" s="27" t="s">
        <v>3163</v>
      </c>
      <c r="D2307" s="27" t="s">
        <v>3165</v>
      </c>
      <c r="E2307" s="27" t="s">
        <v>3025</v>
      </c>
      <c r="F2307" s="27" t="s">
        <v>3087</v>
      </c>
      <c r="G2307" s="27" t="s">
        <v>2788</v>
      </c>
      <c r="H2307" s="28">
        <v>41730</v>
      </c>
      <c r="I2307" s="29">
        <v>0</v>
      </c>
      <c r="J2307" s="28" t="s">
        <v>3241</v>
      </c>
    </row>
    <row r="2308" spans="1:10" x14ac:dyDescent="0.3">
      <c r="A2308" s="26">
        <v>2014</v>
      </c>
      <c r="B2308" s="27" t="s">
        <v>3054</v>
      </c>
      <c r="C2308" s="27" t="s">
        <v>3055</v>
      </c>
      <c r="D2308" s="27" t="s">
        <v>3054</v>
      </c>
      <c r="E2308" s="27" t="s">
        <v>6117</v>
      </c>
      <c r="F2308" s="27" t="s">
        <v>3034</v>
      </c>
      <c r="G2308" s="27" t="s">
        <v>2999</v>
      </c>
      <c r="H2308" s="28">
        <v>41730</v>
      </c>
      <c r="I2308" s="29">
        <v>12.567631999999998</v>
      </c>
      <c r="J2308" s="28" t="s">
        <v>3241</v>
      </c>
    </row>
    <row r="2309" spans="1:10" x14ac:dyDescent="0.3">
      <c r="A2309" s="26">
        <v>2014</v>
      </c>
      <c r="B2309" s="27" t="s">
        <v>3056</v>
      </c>
      <c r="C2309" s="27" t="s">
        <v>3057</v>
      </c>
      <c r="D2309" s="27" t="s">
        <v>3056</v>
      </c>
      <c r="E2309" s="27" t="s">
        <v>6117</v>
      </c>
      <c r="F2309" s="27" t="s">
        <v>2825</v>
      </c>
      <c r="G2309" s="27" t="s">
        <v>2826</v>
      </c>
      <c r="H2309" s="28">
        <v>41730</v>
      </c>
      <c r="I2309" s="29">
        <v>1.2149489999999994</v>
      </c>
      <c r="J2309" s="28" t="s">
        <v>3241</v>
      </c>
    </row>
    <row r="2310" spans="1:10" x14ac:dyDescent="0.3">
      <c r="A2310" s="26">
        <v>2014</v>
      </c>
      <c r="B2310" s="27" t="s">
        <v>3058</v>
      </c>
      <c r="C2310" s="27" t="s">
        <v>3059</v>
      </c>
      <c r="D2310" s="27" t="s">
        <v>3058</v>
      </c>
      <c r="E2310" s="27" t="s">
        <v>6117</v>
      </c>
      <c r="F2310" s="27" t="s">
        <v>2815</v>
      </c>
      <c r="G2310" s="27" t="s">
        <v>2816</v>
      </c>
      <c r="H2310" s="28">
        <v>41730</v>
      </c>
      <c r="I2310" s="29">
        <v>4.1884769999999989</v>
      </c>
      <c r="J2310" s="28" t="s">
        <v>3241</v>
      </c>
    </row>
    <row r="2311" spans="1:10" x14ac:dyDescent="0.3">
      <c r="A2311" s="26">
        <v>2014</v>
      </c>
      <c r="B2311" s="27" t="s">
        <v>3152</v>
      </c>
      <c r="C2311" s="27" t="s">
        <v>3153</v>
      </c>
      <c r="D2311" s="27" t="s">
        <v>3152</v>
      </c>
      <c r="E2311" s="27" t="s">
        <v>3111</v>
      </c>
      <c r="F2311" s="27" t="s">
        <v>2825</v>
      </c>
      <c r="G2311" s="27" t="s">
        <v>2850</v>
      </c>
      <c r="H2311" s="28">
        <v>41730</v>
      </c>
      <c r="I2311" s="29">
        <v>0.28742800000000007</v>
      </c>
      <c r="J2311" s="28" t="s">
        <v>3241</v>
      </c>
    </row>
    <row r="2312" spans="1:10" x14ac:dyDescent="0.3">
      <c r="A2312" s="26">
        <v>2014</v>
      </c>
      <c r="B2312" s="27" t="s">
        <v>3154</v>
      </c>
      <c r="C2312" s="27" t="s">
        <v>3155</v>
      </c>
      <c r="D2312" s="27" t="s">
        <v>3154</v>
      </c>
      <c r="E2312" s="27" t="s">
        <v>3111</v>
      </c>
      <c r="F2312" s="27" t="s">
        <v>2825</v>
      </c>
      <c r="G2312" s="27" t="s">
        <v>2850</v>
      </c>
      <c r="H2312" s="28">
        <v>41730</v>
      </c>
      <c r="I2312" s="29">
        <v>0.42417300000000002</v>
      </c>
      <c r="J2312" s="28" t="s">
        <v>3241</v>
      </c>
    </row>
    <row r="2313" spans="1:10" x14ac:dyDescent="0.3">
      <c r="A2313" s="26">
        <v>2014</v>
      </c>
      <c r="B2313" s="27" t="s">
        <v>3156</v>
      </c>
      <c r="C2313" s="27" t="s">
        <v>3157</v>
      </c>
      <c r="D2313" s="27" t="s">
        <v>3156</v>
      </c>
      <c r="E2313" s="27" t="s">
        <v>3111</v>
      </c>
      <c r="F2313" s="27" t="s">
        <v>2825</v>
      </c>
      <c r="G2313" s="27" t="s">
        <v>2850</v>
      </c>
      <c r="H2313" s="28">
        <v>41730</v>
      </c>
      <c r="I2313" s="29">
        <v>0</v>
      </c>
      <c r="J2313" s="28" t="s">
        <v>3241</v>
      </c>
    </row>
    <row r="2314" spans="1:10" x14ac:dyDescent="0.3">
      <c r="A2314" s="26">
        <v>2014</v>
      </c>
      <c r="B2314" s="27" t="s">
        <v>3060</v>
      </c>
      <c r="C2314" s="27" t="s">
        <v>3061</v>
      </c>
      <c r="D2314" s="27" t="s">
        <v>3062</v>
      </c>
      <c r="E2314" s="27" t="s">
        <v>3063</v>
      </c>
      <c r="F2314" s="27" t="s">
        <v>3034</v>
      </c>
      <c r="G2314" s="27" t="s">
        <v>2999</v>
      </c>
      <c r="H2314" s="28">
        <v>41730</v>
      </c>
      <c r="I2314" s="29">
        <v>0</v>
      </c>
      <c r="J2314" s="28" t="s">
        <v>3241</v>
      </c>
    </row>
    <row r="2315" spans="1:10" x14ac:dyDescent="0.3">
      <c r="A2315" s="26">
        <v>2014</v>
      </c>
      <c r="B2315" s="27" t="s">
        <v>3064</v>
      </c>
      <c r="C2315" s="27" t="s">
        <v>3065</v>
      </c>
      <c r="D2315" s="27" t="s">
        <v>3066</v>
      </c>
      <c r="E2315" s="27" t="s">
        <v>3025</v>
      </c>
      <c r="F2315" s="27" t="s">
        <v>2825</v>
      </c>
      <c r="G2315" s="27" t="s">
        <v>2826</v>
      </c>
      <c r="H2315" s="28">
        <v>41730</v>
      </c>
      <c r="I2315" s="29">
        <v>0</v>
      </c>
      <c r="J2315" s="28" t="s">
        <v>3241</v>
      </c>
    </row>
    <row r="2316" spans="1:10" x14ac:dyDescent="0.3">
      <c r="A2316" s="26">
        <v>2014</v>
      </c>
      <c r="B2316" s="27" t="s">
        <v>3064</v>
      </c>
      <c r="C2316" s="27" t="s">
        <v>3065</v>
      </c>
      <c r="D2316" s="27" t="s">
        <v>3067</v>
      </c>
      <c r="E2316" s="27" t="s">
        <v>3025</v>
      </c>
      <c r="F2316" s="27" t="s">
        <v>2825</v>
      </c>
      <c r="G2316" s="27" t="s">
        <v>2826</v>
      </c>
      <c r="H2316" s="28">
        <v>41730</v>
      </c>
      <c r="I2316" s="29">
        <v>0</v>
      </c>
      <c r="J2316" s="28" t="s">
        <v>3241</v>
      </c>
    </row>
    <row r="2317" spans="1:10" x14ac:dyDescent="0.3">
      <c r="A2317" s="26">
        <v>2014</v>
      </c>
      <c r="B2317" s="27" t="s">
        <v>3174</v>
      </c>
      <c r="C2317" s="27" t="s">
        <v>3175</v>
      </c>
      <c r="D2317" s="27" t="s">
        <v>3174</v>
      </c>
      <c r="E2317" s="27" t="s">
        <v>6117</v>
      </c>
      <c r="F2317" s="27" t="s">
        <v>2825</v>
      </c>
      <c r="G2317" s="27" t="s">
        <v>2826</v>
      </c>
      <c r="H2317" s="28">
        <v>41730</v>
      </c>
      <c r="I2317" s="29">
        <v>0.64897399999999994</v>
      </c>
      <c r="J2317" s="28" t="s">
        <v>3241</v>
      </c>
    </row>
    <row r="2318" spans="1:10" x14ac:dyDescent="0.3">
      <c r="A2318" s="26">
        <v>2014</v>
      </c>
      <c r="B2318" s="27" t="s">
        <v>3068</v>
      </c>
      <c r="C2318" s="27" t="s">
        <v>3069</v>
      </c>
      <c r="D2318" s="27" t="s">
        <v>3068</v>
      </c>
      <c r="E2318" s="27" t="s">
        <v>6117</v>
      </c>
      <c r="F2318" s="27" t="s">
        <v>3034</v>
      </c>
      <c r="G2318" s="27" t="s">
        <v>2923</v>
      </c>
      <c r="H2318" s="28">
        <v>41730</v>
      </c>
      <c r="I2318" s="29">
        <v>3.2136629999999995</v>
      </c>
      <c r="J2318" s="28" t="s">
        <v>3241</v>
      </c>
    </row>
    <row r="2319" spans="1:10" x14ac:dyDescent="0.3">
      <c r="A2319" s="26">
        <v>2014</v>
      </c>
      <c r="B2319" s="27" t="s">
        <v>3070</v>
      </c>
      <c r="C2319" s="27" t="s">
        <v>3071</v>
      </c>
      <c r="D2319" s="27" t="s">
        <v>3070</v>
      </c>
      <c r="E2319" s="27" t="s">
        <v>6117</v>
      </c>
      <c r="F2319" s="27" t="s">
        <v>2815</v>
      </c>
      <c r="G2319" s="27" t="s">
        <v>2816</v>
      </c>
      <c r="H2319" s="28">
        <v>41730</v>
      </c>
      <c r="I2319" s="29">
        <v>2.8066940000000007</v>
      </c>
      <c r="J2319" s="28" t="s">
        <v>3241</v>
      </c>
    </row>
    <row r="2320" spans="1:10" x14ac:dyDescent="0.3">
      <c r="A2320" s="26">
        <v>2014</v>
      </c>
      <c r="B2320" s="27" t="s">
        <v>3176</v>
      </c>
      <c r="C2320" s="27" t="s">
        <v>3177</v>
      </c>
      <c r="D2320" s="27" t="s">
        <v>3176</v>
      </c>
      <c r="E2320" s="27" t="s">
        <v>3033</v>
      </c>
      <c r="F2320" s="27" t="s">
        <v>2807</v>
      </c>
      <c r="G2320" s="27" t="s">
        <v>2812</v>
      </c>
      <c r="H2320" s="28">
        <v>41730</v>
      </c>
      <c r="I2320" s="29">
        <v>15.312994000000005</v>
      </c>
      <c r="J2320" s="28" t="s">
        <v>3241</v>
      </c>
    </row>
    <row r="2321" spans="1:10" x14ac:dyDescent="0.3">
      <c r="A2321" s="26">
        <v>2014</v>
      </c>
      <c r="B2321" s="27" t="s">
        <v>3072</v>
      </c>
      <c r="C2321" s="27" t="s">
        <v>3073</v>
      </c>
      <c r="D2321" s="27" t="s">
        <v>3072</v>
      </c>
      <c r="E2321" s="27" t="s">
        <v>6117</v>
      </c>
      <c r="F2321" s="27" t="s">
        <v>3034</v>
      </c>
      <c r="G2321" s="27" t="s">
        <v>3074</v>
      </c>
      <c r="H2321" s="28">
        <v>41730</v>
      </c>
      <c r="I2321" s="29">
        <v>0.65989700000000051</v>
      </c>
      <c r="J2321" s="28" t="s">
        <v>3241</v>
      </c>
    </row>
    <row r="2322" spans="1:10" x14ac:dyDescent="0.3">
      <c r="A2322" s="26">
        <v>2014</v>
      </c>
      <c r="B2322" s="27" t="s">
        <v>3075</v>
      </c>
      <c r="C2322" s="27" t="s">
        <v>3076</v>
      </c>
      <c r="D2322" s="27" t="s">
        <v>3075</v>
      </c>
      <c r="E2322" s="27" t="s">
        <v>6117</v>
      </c>
      <c r="F2322" s="27" t="s">
        <v>2815</v>
      </c>
      <c r="G2322" s="27" t="s">
        <v>2816</v>
      </c>
      <c r="H2322" s="28">
        <v>41730</v>
      </c>
      <c r="I2322" s="29">
        <v>1.9694139999999996</v>
      </c>
      <c r="J2322" s="28" t="s">
        <v>3241</v>
      </c>
    </row>
    <row r="2323" spans="1:10" x14ac:dyDescent="0.3">
      <c r="A2323" s="26">
        <v>2014</v>
      </c>
      <c r="B2323" s="27" t="s">
        <v>3077</v>
      </c>
      <c r="C2323" s="27" t="s">
        <v>3078</v>
      </c>
      <c r="D2323" s="27" t="s">
        <v>3077</v>
      </c>
      <c r="E2323" s="27" t="s">
        <v>3033</v>
      </c>
      <c r="F2323" s="27" t="s">
        <v>2788</v>
      </c>
      <c r="G2323" s="27" t="s">
        <v>2788</v>
      </c>
      <c r="H2323" s="28">
        <v>41730</v>
      </c>
      <c r="I2323" s="29">
        <v>1.0004999999999998E-2</v>
      </c>
      <c r="J2323" s="28" t="s">
        <v>3241</v>
      </c>
    </row>
    <row r="2324" spans="1:10" x14ac:dyDescent="0.3">
      <c r="A2324" s="26">
        <v>2014</v>
      </c>
      <c r="B2324" s="27" t="s">
        <v>3079</v>
      </c>
      <c r="C2324" s="27" t="s">
        <v>3080</v>
      </c>
      <c r="D2324" s="27" t="s">
        <v>3081</v>
      </c>
      <c r="E2324" s="27" t="s">
        <v>3063</v>
      </c>
      <c r="F2324" s="27" t="s">
        <v>2788</v>
      </c>
      <c r="G2324" s="27" t="s">
        <v>2788</v>
      </c>
      <c r="H2324" s="28">
        <v>41730</v>
      </c>
      <c r="I2324" s="29">
        <v>3.6099999999999999E-4</v>
      </c>
      <c r="J2324" s="28" t="s">
        <v>3241</v>
      </c>
    </row>
    <row r="2325" spans="1:10" x14ac:dyDescent="0.3">
      <c r="A2325" s="26">
        <v>2014</v>
      </c>
      <c r="B2325" s="27" t="s">
        <v>3082</v>
      </c>
      <c r="C2325" s="27" t="s">
        <v>3083</v>
      </c>
      <c r="D2325" s="27" t="s">
        <v>3082</v>
      </c>
      <c r="E2325" s="27" t="s">
        <v>6117</v>
      </c>
      <c r="F2325" s="27" t="s">
        <v>2825</v>
      </c>
      <c r="G2325" s="27" t="s">
        <v>2826</v>
      </c>
      <c r="H2325" s="28">
        <v>41730</v>
      </c>
      <c r="I2325" s="29">
        <v>0.17154999999999998</v>
      </c>
      <c r="J2325" s="28" t="s">
        <v>3241</v>
      </c>
    </row>
    <row r="2326" spans="1:10" x14ac:dyDescent="0.3">
      <c r="A2326" s="26">
        <v>2014</v>
      </c>
      <c r="B2326" s="27" t="s">
        <v>3084</v>
      </c>
      <c r="C2326" s="27" t="s">
        <v>3085</v>
      </c>
      <c r="D2326" s="27" t="s">
        <v>3086</v>
      </c>
      <c r="E2326" s="27" t="s">
        <v>3025</v>
      </c>
      <c r="F2326" s="27" t="s">
        <v>3087</v>
      </c>
      <c r="G2326" s="27" t="s">
        <v>2788</v>
      </c>
      <c r="H2326" s="28">
        <v>41730</v>
      </c>
      <c r="I2326" s="29">
        <v>0</v>
      </c>
      <c r="J2326" s="28" t="s">
        <v>3241</v>
      </c>
    </row>
    <row r="2327" spans="1:10" x14ac:dyDescent="0.3">
      <c r="A2327" s="26">
        <v>2014</v>
      </c>
      <c r="B2327" s="27" t="s">
        <v>3084</v>
      </c>
      <c r="C2327" s="27" t="s">
        <v>3085</v>
      </c>
      <c r="D2327" s="27" t="s">
        <v>3088</v>
      </c>
      <c r="E2327" s="27" t="s">
        <v>3025</v>
      </c>
      <c r="F2327" s="27" t="s">
        <v>3087</v>
      </c>
      <c r="G2327" s="27" t="s">
        <v>2788</v>
      </c>
      <c r="H2327" s="28">
        <v>41730</v>
      </c>
      <c r="I2327" s="29">
        <v>0</v>
      </c>
      <c r="J2327" s="28" t="s">
        <v>3241</v>
      </c>
    </row>
    <row r="2328" spans="1:10" x14ac:dyDescent="0.3">
      <c r="A2328" s="26">
        <v>2014</v>
      </c>
      <c r="B2328" s="27" t="s">
        <v>3089</v>
      </c>
      <c r="C2328" s="27" t="s">
        <v>3090</v>
      </c>
      <c r="D2328" s="27" t="s">
        <v>3089</v>
      </c>
      <c r="E2328" s="27" t="s">
        <v>6117</v>
      </c>
      <c r="F2328" s="27" t="s">
        <v>2815</v>
      </c>
      <c r="G2328" s="27" t="s">
        <v>2816</v>
      </c>
      <c r="H2328" s="28">
        <v>41730</v>
      </c>
      <c r="I2328" s="29">
        <v>4.0206699999999991</v>
      </c>
      <c r="J2328" s="28" t="s">
        <v>3241</v>
      </c>
    </row>
    <row r="2329" spans="1:10" x14ac:dyDescent="0.3">
      <c r="A2329" s="26">
        <v>2014</v>
      </c>
      <c r="B2329" s="27" t="s">
        <v>3136</v>
      </c>
      <c r="C2329" s="27" t="s">
        <v>3137</v>
      </c>
      <c r="D2329" s="27" t="s">
        <v>3138</v>
      </c>
      <c r="E2329" s="27" t="s">
        <v>3025</v>
      </c>
      <c r="F2329" s="27" t="s">
        <v>3087</v>
      </c>
      <c r="G2329" s="27" t="s">
        <v>2788</v>
      </c>
      <c r="H2329" s="28">
        <v>41730</v>
      </c>
      <c r="I2329" s="29">
        <v>0</v>
      </c>
      <c r="J2329" s="28" t="s">
        <v>3241</v>
      </c>
    </row>
    <row r="2330" spans="1:10" x14ac:dyDescent="0.3">
      <c r="A2330" s="26">
        <v>2014</v>
      </c>
      <c r="B2330" s="27" t="s">
        <v>3136</v>
      </c>
      <c r="C2330" s="27" t="s">
        <v>3137</v>
      </c>
      <c r="D2330" s="27" t="s">
        <v>3139</v>
      </c>
      <c r="E2330" s="27" t="s">
        <v>3025</v>
      </c>
      <c r="F2330" s="27" t="s">
        <v>3087</v>
      </c>
      <c r="G2330" s="27" t="s">
        <v>2788</v>
      </c>
      <c r="H2330" s="28">
        <v>41730</v>
      </c>
      <c r="I2330" s="29">
        <v>0</v>
      </c>
      <c r="J2330" s="28" t="s">
        <v>3241</v>
      </c>
    </row>
    <row r="2331" spans="1:10" x14ac:dyDescent="0.3">
      <c r="A2331" s="26">
        <v>2014</v>
      </c>
      <c r="B2331" s="27" t="s">
        <v>3091</v>
      </c>
      <c r="C2331" s="27" t="s">
        <v>3092</v>
      </c>
      <c r="D2331" s="27" t="s">
        <v>3093</v>
      </c>
      <c r="E2331" s="27" t="s">
        <v>3063</v>
      </c>
      <c r="F2331" s="27" t="s">
        <v>3094</v>
      </c>
      <c r="G2331" s="27" t="s">
        <v>2965</v>
      </c>
      <c r="H2331" s="28">
        <v>41730</v>
      </c>
      <c r="I2331" s="29">
        <v>6.031388999999999</v>
      </c>
      <c r="J2331" s="28" t="s">
        <v>3241</v>
      </c>
    </row>
    <row r="2332" spans="1:10" x14ac:dyDescent="0.3">
      <c r="A2332" s="26">
        <v>2014</v>
      </c>
      <c r="B2332" s="27" t="s">
        <v>3095</v>
      </c>
      <c r="C2332" s="27" t="s">
        <v>3096</v>
      </c>
      <c r="D2332" s="27" t="s">
        <v>3095</v>
      </c>
      <c r="E2332" s="27" t="s">
        <v>6117</v>
      </c>
      <c r="F2332" s="27" t="s">
        <v>3034</v>
      </c>
      <c r="G2332" s="27" t="s">
        <v>2999</v>
      </c>
      <c r="H2332" s="28">
        <v>41730</v>
      </c>
      <c r="I2332" s="29">
        <v>6.7388009999999987</v>
      </c>
      <c r="J2332" s="28" t="s">
        <v>3241</v>
      </c>
    </row>
    <row r="2333" spans="1:10" x14ac:dyDescent="0.3">
      <c r="A2333" s="26">
        <v>2014</v>
      </c>
      <c r="B2333" s="27" t="s">
        <v>3097</v>
      </c>
      <c r="C2333" s="27" t="s">
        <v>3098</v>
      </c>
      <c r="D2333" s="27" t="s">
        <v>3097</v>
      </c>
      <c r="E2333" s="27" t="s">
        <v>6117</v>
      </c>
      <c r="F2333" s="27" t="s">
        <v>2825</v>
      </c>
      <c r="G2333" s="27" t="s">
        <v>2850</v>
      </c>
      <c r="H2333" s="28">
        <v>41730</v>
      </c>
      <c r="I2333" s="29">
        <v>5.9596560000000007</v>
      </c>
      <c r="J2333" s="28" t="s">
        <v>3241</v>
      </c>
    </row>
    <row r="2334" spans="1:10" x14ac:dyDescent="0.3">
      <c r="A2334" s="26">
        <v>2014</v>
      </c>
      <c r="B2334" s="27" t="s">
        <v>3132</v>
      </c>
      <c r="C2334" s="27" t="s">
        <v>3133</v>
      </c>
      <c r="D2334" s="27" t="s">
        <v>3132</v>
      </c>
      <c r="E2334" s="27" t="s">
        <v>3033</v>
      </c>
      <c r="F2334" s="27" t="s">
        <v>2807</v>
      </c>
      <c r="G2334" s="27" t="s">
        <v>2812</v>
      </c>
      <c r="H2334" s="28">
        <v>41730</v>
      </c>
      <c r="I2334" s="29">
        <v>13.468822000000003</v>
      </c>
      <c r="J2334" s="28" t="s">
        <v>3241</v>
      </c>
    </row>
    <row r="2335" spans="1:10" x14ac:dyDescent="0.3">
      <c r="A2335" s="26">
        <v>2014</v>
      </c>
      <c r="B2335" s="27" t="s">
        <v>3134</v>
      </c>
      <c r="C2335" s="27" t="s">
        <v>3135</v>
      </c>
      <c r="D2335" s="27" t="s">
        <v>3134</v>
      </c>
      <c r="E2335" s="27" t="s">
        <v>3033</v>
      </c>
      <c r="F2335" s="27" t="s">
        <v>2807</v>
      </c>
      <c r="G2335" s="27" t="s">
        <v>2812</v>
      </c>
      <c r="H2335" s="28">
        <v>41730</v>
      </c>
      <c r="I2335" s="29">
        <v>8.2041009999999979</v>
      </c>
      <c r="J2335" s="28" t="s">
        <v>3241</v>
      </c>
    </row>
    <row r="2336" spans="1:10" x14ac:dyDescent="0.3">
      <c r="A2336" s="26">
        <v>2014</v>
      </c>
      <c r="B2336" s="27" t="s">
        <v>3099</v>
      </c>
      <c r="C2336" s="27" t="s">
        <v>3100</v>
      </c>
      <c r="D2336" s="27" t="s">
        <v>3099</v>
      </c>
      <c r="E2336" s="27" t="s">
        <v>6117</v>
      </c>
      <c r="F2336" s="27" t="s">
        <v>2815</v>
      </c>
      <c r="G2336" s="27" t="s">
        <v>2816</v>
      </c>
      <c r="H2336" s="28">
        <v>41730</v>
      </c>
      <c r="I2336" s="29">
        <v>12.034196999999999</v>
      </c>
      <c r="J2336" s="28" t="s">
        <v>3241</v>
      </c>
    </row>
    <row r="2337" spans="1:10" x14ac:dyDescent="0.3">
      <c r="A2337" s="26">
        <v>2014</v>
      </c>
      <c r="B2337" s="27" t="s">
        <v>3101</v>
      </c>
      <c r="C2337" s="27" t="s">
        <v>3102</v>
      </c>
      <c r="D2337" s="27" t="s">
        <v>3101</v>
      </c>
      <c r="E2337" s="27" t="s">
        <v>6117</v>
      </c>
      <c r="F2337" s="27" t="s">
        <v>3034</v>
      </c>
      <c r="G2337" s="27" t="s">
        <v>3074</v>
      </c>
      <c r="H2337" s="28">
        <v>41730</v>
      </c>
      <c r="I2337" s="29">
        <v>12.726514000000005</v>
      </c>
      <c r="J2337" s="28" t="s">
        <v>3241</v>
      </c>
    </row>
    <row r="2338" spans="1:10" x14ac:dyDescent="0.3">
      <c r="A2338" s="26">
        <v>2014</v>
      </c>
      <c r="B2338" s="27" t="s">
        <v>3148</v>
      </c>
      <c r="C2338" s="27" t="s">
        <v>3149</v>
      </c>
      <c r="D2338" s="27" t="s">
        <v>3148</v>
      </c>
      <c r="E2338" s="27" t="s">
        <v>6117</v>
      </c>
      <c r="F2338" s="27" t="s">
        <v>3145</v>
      </c>
      <c r="G2338" s="27" t="s">
        <v>2803</v>
      </c>
      <c r="H2338" s="28">
        <v>41730</v>
      </c>
      <c r="I2338" s="29">
        <v>0.44115000000000004</v>
      </c>
      <c r="J2338" s="28" t="s">
        <v>3241</v>
      </c>
    </row>
    <row r="2339" spans="1:10" x14ac:dyDescent="0.3">
      <c r="A2339" s="26">
        <v>2014</v>
      </c>
      <c r="B2339" s="27" t="s">
        <v>3103</v>
      </c>
      <c r="C2339" s="27" t="s">
        <v>3104</v>
      </c>
      <c r="D2339" s="27" t="s">
        <v>3103</v>
      </c>
      <c r="E2339" s="27" t="s">
        <v>6117</v>
      </c>
      <c r="F2339" s="27" t="s">
        <v>3034</v>
      </c>
      <c r="G2339" s="27" t="s">
        <v>2923</v>
      </c>
      <c r="H2339" s="28">
        <v>41730</v>
      </c>
      <c r="I2339" s="29">
        <v>3.2030510000000021</v>
      </c>
      <c r="J2339" s="28" t="s">
        <v>3241</v>
      </c>
    </row>
    <row r="2340" spans="1:10" x14ac:dyDescent="0.3">
      <c r="A2340" s="26">
        <v>2014</v>
      </c>
      <c r="B2340" s="27" t="s">
        <v>3150</v>
      </c>
      <c r="C2340" s="27" t="s">
        <v>3151</v>
      </c>
      <c r="D2340" s="27" t="s">
        <v>3150</v>
      </c>
      <c r="E2340" s="27" t="s">
        <v>6117</v>
      </c>
      <c r="F2340" s="27" t="s">
        <v>3142</v>
      </c>
      <c r="G2340" s="27" t="s">
        <v>2850</v>
      </c>
      <c r="H2340" s="28">
        <v>41730</v>
      </c>
      <c r="I2340" s="29">
        <v>0.13363600000000012</v>
      </c>
      <c r="J2340" s="28" t="s">
        <v>3241</v>
      </c>
    </row>
    <row r="2341" spans="1:10" x14ac:dyDescent="0.3">
      <c r="A2341" s="26">
        <v>2014</v>
      </c>
      <c r="B2341" s="27" t="s">
        <v>3105</v>
      </c>
      <c r="C2341" s="27" t="s">
        <v>3106</v>
      </c>
      <c r="D2341" s="27" t="s">
        <v>3105</v>
      </c>
      <c r="E2341" s="27" t="s">
        <v>6117</v>
      </c>
      <c r="F2341" s="27" t="s">
        <v>2798</v>
      </c>
      <c r="G2341" s="27" t="s">
        <v>2803</v>
      </c>
      <c r="H2341" s="28">
        <v>41730</v>
      </c>
      <c r="I2341" s="29">
        <v>0.75966500000000015</v>
      </c>
      <c r="J2341" s="28" t="s">
        <v>3241</v>
      </c>
    </row>
    <row r="2342" spans="1:10" x14ac:dyDescent="0.3">
      <c r="A2342" s="26">
        <v>2014</v>
      </c>
      <c r="B2342" s="27" t="s">
        <v>3123</v>
      </c>
      <c r="C2342" s="27" t="s">
        <v>3124</v>
      </c>
      <c r="D2342" s="27" t="s">
        <v>3166</v>
      </c>
      <c r="E2342" s="27" t="s">
        <v>3025</v>
      </c>
      <c r="F2342" s="27" t="s">
        <v>2825</v>
      </c>
      <c r="G2342" s="27" t="s">
        <v>2850</v>
      </c>
      <c r="H2342" s="28">
        <v>41730</v>
      </c>
      <c r="I2342" s="29">
        <v>0</v>
      </c>
      <c r="J2342" s="28" t="s">
        <v>3241</v>
      </c>
    </row>
    <row r="2343" spans="1:10" x14ac:dyDescent="0.3">
      <c r="A2343" s="26">
        <v>2014</v>
      </c>
      <c r="B2343" s="27" t="s">
        <v>3123</v>
      </c>
      <c r="C2343" s="27" t="s">
        <v>3124</v>
      </c>
      <c r="D2343" s="27" t="s">
        <v>3125</v>
      </c>
      <c r="E2343" s="27" t="s">
        <v>3025</v>
      </c>
      <c r="F2343" s="27" t="s">
        <v>2825</v>
      </c>
      <c r="G2343" s="27" t="s">
        <v>2850</v>
      </c>
      <c r="H2343" s="28">
        <v>41730</v>
      </c>
      <c r="I2343" s="29">
        <v>0</v>
      </c>
      <c r="J2343" s="28" t="s">
        <v>3241</v>
      </c>
    </row>
    <row r="2344" spans="1:10" x14ac:dyDescent="0.3">
      <c r="A2344" s="26">
        <v>2014</v>
      </c>
      <c r="B2344" s="27" t="s">
        <v>3123</v>
      </c>
      <c r="C2344" s="27" t="s">
        <v>3124</v>
      </c>
      <c r="D2344" s="27" t="s">
        <v>3170</v>
      </c>
      <c r="E2344" s="27" t="s">
        <v>3025</v>
      </c>
      <c r="F2344" s="27" t="s">
        <v>2825</v>
      </c>
      <c r="G2344" s="27" t="s">
        <v>2850</v>
      </c>
      <c r="H2344" s="28">
        <v>41730</v>
      </c>
      <c r="I2344" s="29">
        <v>0</v>
      </c>
      <c r="J2344" s="28" t="s">
        <v>3241</v>
      </c>
    </row>
    <row r="2345" spans="1:10" x14ac:dyDescent="0.3">
      <c r="A2345" s="26">
        <v>2014</v>
      </c>
      <c r="B2345" s="27" t="s">
        <v>3107</v>
      </c>
      <c r="C2345" s="27" t="s">
        <v>3108</v>
      </c>
      <c r="D2345" s="27" t="s">
        <v>3108</v>
      </c>
      <c r="E2345" s="27" t="s">
        <v>6117</v>
      </c>
      <c r="F2345" s="27" t="s">
        <v>3026</v>
      </c>
      <c r="G2345" s="27" t="s">
        <v>2936</v>
      </c>
      <c r="H2345" s="28">
        <v>41730</v>
      </c>
      <c r="I2345" s="29">
        <v>0</v>
      </c>
      <c r="J2345" s="28" t="s">
        <v>3241</v>
      </c>
    </row>
    <row r="2346" spans="1:10" x14ac:dyDescent="0.3">
      <c r="A2346" s="26">
        <v>2014</v>
      </c>
      <c r="B2346" s="27" t="s">
        <v>3140</v>
      </c>
      <c r="C2346" s="27" t="s">
        <v>3141</v>
      </c>
      <c r="D2346" s="27" t="s">
        <v>3140</v>
      </c>
      <c r="E2346" s="27" t="s">
        <v>6117</v>
      </c>
      <c r="F2346" s="27" t="s">
        <v>3142</v>
      </c>
      <c r="G2346" s="27" t="s">
        <v>2850</v>
      </c>
      <c r="H2346" s="28">
        <v>41730</v>
      </c>
      <c r="I2346" s="29">
        <v>1.0669000000000007E-2</v>
      </c>
      <c r="J2346" s="28" t="s">
        <v>3241</v>
      </c>
    </row>
    <row r="2347" spans="1:10" x14ac:dyDescent="0.3">
      <c r="A2347" s="26">
        <v>2014</v>
      </c>
      <c r="B2347" s="27" t="s">
        <v>3109</v>
      </c>
      <c r="C2347" s="27" t="s">
        <v>3110</v>
      </c>
      <c r="D2347" s="27" t="s">
        <v>3109</v>
      </c>
      <c r="E2347" s="27" t="s">
        <v>3111</v>
      </c>
      <c r="F2347" s="27" t="s">
        <v>2825</v>
      </c>
      <c r="G2347" s="27" t="s">
        <v>2850</v>
      </c>
      <c r="H2347" s="28">
        <v>41730</v>
      </c>
      <c r="I2347" s="29">
        <v>0.168382</v>
      </c>
      <c r="J2347" s="28" t="s">
        <v>3241</v>
      </c>
    </row>
    <row r="2348" spans="1:10" x14ac:dyDescent="0.3">
      <c r="A2348" s="26">
        <v>2014</v>
      </c>
      <c r="B2348" s="27" t="s">
        <v>3158</v>
      </c>
      <c r="C2348" s="27" t="s">
        <v>3159</v>
      </c>
      <c r="D2348" s="27" t="s">
        <v>3160</v>
      </c>
      <c r="E2348" s="27" t="s">
        <v>3161</v>
      </c>
      <c r="F2348" s="27" t="s">
        <v>3087</v>
      </c>
      <c r="G2348" s="27" t="s">
        <v>2788</v>
      </c>
      <c r="H2348" s="28">
        <v>41730</v>
      </c>
      <c r="I2348" s="29">
        <v>2.1380710000000001</v>
      </c>
      <c r="J2348" s="28" t="s">
        <v>3241</v>
      </c>
    </row>
    <row r="2349" spans="1:10" x14ac:dyDescent="0.3">
      <c r="A2349" s="26">
        <v>2014</v>
      </c>
      <c r="B2349" s="27" t="s">
        <v>3112</v>
      </c>
      <c r="C2349" s="27" t="s">
        <v>3113</v>
      </c>
      <c r="D2349" s="27" t="s">
        <v>3112</v>
      </c>
      <c r="E2349" s="27" t="s">
        <v>6117</v>
      </c>
      <c r="F2349" s="27" t="s">
        <v>2825</v>
      </c>
      <c r="G2349" s="27" t="s">
        <v>2826</v>
      </c>
      <c r="H2349" s="28">
        <v>41730</v>
      </c>
      <c r="I2349" s="29">
        <v>1.6198140000000003</v>
      </c>
      <c r="J2349" s="28" t="s">
        <v>3241</v>
      </c>
    </row>
    <row r="2350" spans="1:10" x14ac:dyDescent="0.3">
      <c r="A2350" s="26">
        <v>2014</v>
      </c>
      <c r="B2350" s="27" t="s">
        <v>3167</v>
      </c>
      <c r="C2350" s="27" t="s">
        <v>3168</v>
      </c>
      <c r="D2350" s="27" t="s">
        <v>3169</v>
      </c>
      <c r="E2350" s="27" t="s">
        <v>3161</v>
      </c>
      <c r="F2350" s="27" t="s">
        <v>3087</v>
      </c>
      <c r="G2350" s="27" t="s">
        <v>2788</v>
      </c>
      <c r="H2350" s="28">
        <v>41730</v>
      </c>
      <c r="I2350" s="29">
        <v>5.9161860000000006</v>
      </c>
      <c r="J2350" s="28" t="s">
        <v>3241</v>
      </c>
    </row>
    <row r="2351" spans="1:10" x14ac:dyDescent="0.3">
      <c r="A2351" s="26">
        <v>2014</v>
      </c>
      <c r="B2351" s="27" t="s">
        <v>3114</v>
      </c>
      <c r="C2351" s="27" t="s">
        <v>3115</v>
      </c>
      <c r="D2351" s="27" t="s">
        <v>3116</v>
      </c>
      <c r="E2351" s="27" t="s">
        <v>3025</v>
      </c>
      <c r="F2351" s="27" t="s">
        <v>3026</v>
      </c>
      <c r="G2351" s="27" t="s">
        <v>2788</v>
      </c>
      <c r="H2351" s="28">
        <v>41730</v>
      </c>
      <c r="I2351" s="29">
        <v>0</v>
      </c>
      <c r="J2351" s="28" t="s">
        <v>3241</v>
      </c>
    </row>
    <row r="2352" spans="1:10" x14ac:dyDescent="0.3">
      <c r="A2352" s="26">
        <v>2014</v>
      </c>
      <c r="B2352" s="27" t="s">
        <v>3117</v>
      </c>
      <c r="C2352" s="27" t="s">
        <v>3118</v>
      </c>
      <c r="D2352" s="27" t="s">
        <v>3117</v>
      </c>
      <c r="E2352" s="27" t="s">
        <v>6117</v>
      </c>
      <c r="F2352" s="27" t="s">
        <v>2815</v>
      </c>
      <c r="G2352" s="27" t="s">
        <v>2816</v>
      </c>
      <c r="H2352" s="28">
        <v>41730</v>
      </c>
      <c r="I2352" s="29">
        <v>9.4857939999999967</v>
      </c>
      <c r="J2352" s="28" t="s">
        <v>3241</v>
      </c>
    </row>
    <row r="2353" spans="1:10" x14ac:dyDescent="0.3">
      <c r="A2353" s="26">
        <v>2014</v>
      </c>
      <c r="B2353" s="27" t="s">
        <v>3129</v>
      </c>
      <c r="C2353" s="27" t="s">
        <v>3130</v>
      </c>
      <c r="D2353" s="27" t="s">
        <v>3131</v>
      </c>
      <c r="E2353" s="27" t="s">
        <v>3063</v>
      </c>
      <c r="F2353" s="27" t="s">
        <v>3034</v>
      </c>
      <c r="G2353" s="27" t="s">
        <v>2840</v>
      </c>
      <c r="H2353" s="28">
        <v>41730</v>
      </c>
      <c r="I2353" s="29">
        <v>3.2917999999999996E-2</v>
      </c>
      <c r="J2353" s="28" t="s">
        <v>3241</v>
      </c>
    </row>
    <row r="2354" spans="1:10" x14ac:dyDescent="0.3">
      <c r="A2354" s="26">
        <v>2014</v>
      </c>
      <c r="B2354" s="27" t="s">
        <v>3126</v>
      </c>
      <c r="C2354" s="27" t="s">
        <v>3127</v>
      </c>
      <c r="D2354" s="27" t="s">
        <v>3128</v>
      </c>
      <c r="E2354" s="27" t="s">
        <v>3025</v>
      </c>
      <c r="F2354" s="27" t="s">
        <v>3026</v>
      </c>
      <c r="G2354" s="27" t="s">
        <v>2936</v>
      </c>
      <c r="H2354" s="28">
        <v>41730</v>
      </c>
      <c r="I2354" s="29">
        <v>0</v>
      </c>
      <c r="J2354" s="28" t="s">
        <v>3241</v>
      </c>
    </row>
    <row r="2355" spans="1:10" x14ac:dyDescent="0.3">
      <c r="A2355" s="26">
        <v>2014</v>
      </c>
      <c r="B2355" s="27" t="s">
        <v>3178</v>
      </c>
      <c r="C2355" s="27" t="s">
        <v>3179</v>
      </c>
      <c r="D2355" s="27" t="s">
        <v>3178</v>
      </c>
      <c r="E2355" s="27" t="s">
        <v>3033</v>
      </c>
      <c r="F2355" s="27" t="s">
        <v>2807</v>
      </c>
      <c r="G2355" s="27" t="s">
        <v>2812</v>
      </c>
      <c r="H2355" s="28">
        <v>41730</v>
      </c>
      <c r="I2355" s="29">
        <v>0.28164599999999995</v>
      </c>
      <c r="J2355" s="28" t="s">
        <v>3241</v>
      </c>
    </row>
    <row r="2356" spans="1:10" x14ac:dyDescent="0.3">
      <c r="A2356" s="26">
        <v>2014</v>
      </c>
      <c r="B2356" s="27" t="s">
        <v>3119</v>
      </c>
      <c r="C2356" s="27" t="s">
        <v>3120</v>
      </c>
      <c r="D2356" s="27" t="s">
        <v>3119</v>
      </c>
      <c r="E2356" s="27" t="s">
        <v>6117</v>
      </c>
      <c r="F2356" s="27" t="s">
        <v>3034</v>
      </c>
      <c r="G2356" s="27" t="s">
        <v>2840</v>
      </c>
      <c r="H2356" s="28">
        <v>41730</v>
      </c>
      <c r="I2356" s="29">
        <v>2.3145959999999994</v>
      </c>
      <c r="J2356" s="28" t="s">
        <v>3241</v>
      </c>
    </row>
    <row r="2357" spans="1:10" x14ac:dyDescent="0.3">
      <c r="A2357" s="26">
        <v>2014</v>
      </c>
      <c r="B2357" s="27" t="s">
        <v>3121</v>
      </c>
      <c r="C2357" s="27" t="s">
        <v>3122</v>
      </c>
      <c r="D2357" s="27" t="s">
        <v>3121</v>
      </c>
      <c r="E2357" s="27" t="s">
        <v>6117</v>
      </c>
      <c r="F2357" s="27" t="s">
        <v>2825</v>
      </c>
      <c r="G2357" s="27" t="s">
        <v>2850</v>
      </c>
      <c r="H2357" s="28">
        <v>41730</v>
      </c>
      <c r="I2357" s="29">
        <v>9.8170640000000002</v>
      </c>
      <c r="J2357" s="28" t="s">
        <v>3241</v>
      </c>
    </row>
    <row r="2358" spans="1:10" x14ac:dyDescent="0.3">
      <c r="A2358" s="26">
        <v>2014</v>
      </c>
      <c r="B2358" s="27" t="s">
        <v>3022</v>
      </c>
      <c r="C2358" s="27" t="s">
        <v>3023</v>
      </c>
      <c r="D2358" s="27" t="s">
        <v>3024</v>
      </c>
      <c r="E2358" s="27" t="s">
        <v>3025</v>
      </c>
      <c r="F2358" s="27" t="s">
        <v>3026</v>
      </c>
      <c r="G2358" s="27" t="s">
        <v>2788</v>
      </c>
      <c r="H2358" s="28">
        <v>41760</v>
      </c>
      <c r="I2358" s="29">
        <v>0</v>
      </c>
      <c r="J2358" s="28" t="s">
        <v>3241</v>
      </c>
    </row>
    <row r="2359" spans="1:10" x14ac:dyDescent="0.3">
      <c r="A2359" s="26">
        <v>2014</v>
      </c>
      <c r="B2359" s="27" t="s">
        <v>3022</v>
      </c>
      <c r="C2359" s="27" t="s">
        <v>3023</v>
      </c>
      <c r="D2359" s="27" t="s">
        <v>3027</v>
      </c>
      <c r="E2359" s="27" t="s">
        <v>3025</v>
      </c>
      <c r="F2359" s="27" t="s">
        <v>3026</v>
      </c>
      <c r="G2359" s="27" t="s">
        <v>2788</v>
      </c>
      <c r="H2359" s="28">
        <v>41760</v>
      </c>
      <c r="I2359" s="29">
        <v>0</v>
      </c>
      <c r="J2359" s="28" t="s">
        <v>3241</v>
      </c>
    </row>
    <row r="2360" spans="1:10" x14ac:dyDescent="0.3">
      <c r="A2360" s="26">
        <v>2014</v>
      </c>
      <c r="B2360" s="27" t="s">
        <v>3028</v>
      </c>
      <c r="C2360" s="27" t="s">
        <v>3029</v>
      </c>
      <c r="D2360" s="27" t="s">
        <v>3028</v>
      </c>
      <c r="E2360" s="27" t="s">
        <v>6117</v>
      </c>
      <c r="F2360" s="27" t="s">
        <v>3030</v>
      </c>
      <c r="G2360" s="27" t="s">
        <v>2812</v>
      </c>
      <c r="H2360" s="28">
        <v>41760</v>
      </c>
      <c r="I2360" s="29">
        <v>8.9548809999999985</v>
      </c>
      <c r="J2360" s="28" t="s">
        <v>3241</v>
      </c>
    </row>
    <row r="2361" spans="1:10" x14ac:dyDescent="0.3">
      <c r="A2361" s="26">
        <v>2014</v>
      </c>
      <c r="B2361" s="27" t="s">
        <v>3031</v>
      </c>
      <c r="C2361" s="27" t="s">
        <v>3032</v>
      </c>
      <c r="D2361" s="27" t="s">
        <v>3031</v>
      </c>
      <c r="E2361" s="27" t="s">
        <v>3033</v>
      </c>
      <c r="F2361" s="27" t="s">
        <v>3034</v>
      </c>
      <c r="G2361" s="27" t="s">
        <v>2821</v>
      </c>
      <c r="H2361" s="28">
        <v>41760</v>
      </c>
      <c r="I2361" s="29">
        <v>2.295001000000001</v>
      </c>
      <c r="J2361" s="28" t="s">
        <v>3241</v>
      </c>
    </row>
    <row r="2362" spans="1:10" x14ac:dyDescent="0.3">
      <c r="A2362" s="26">
        <v>2014</v>
      </c>
      <c r="B2362" s="27" t="s">
        <v>3031</v>
      </c>
      <c r="C2362" s="27" t="s">
        <v>3180</v>
      </c>
      <c r="D2362" s="27" t="s">
        <v>3181</v>
      </c>
      <c r="E2362" s="27" t="s">
        <v>3033</v>
      </c>
      <c r="F2362" s="27" t="s">
        <v>3034</v>
      </c>
      <c r="G2362" s="27" t="s">
        <v>2821</v>
      </c>
      <c r="H2362" s="28">
        <v>41760</v>
      </c>
      <c r="I2362" s="29">
        <v>3.5438410000000014</v>
      </c>
      <c r="J2362" s="28" t="s">
        <v>3241</v>
      </c>
    </row>
    <row r="2363" spans="1:10" x14ac:dyDescent="0.3">
      <c r="A2363" s="26">
        <v>2014</v>
      </c>
      <c r="B2363" s="27" t="s">
        <v>3035</v>
      </c>
      <c r="C2363" s="27" t="s">
        <v>3036</v>
      </c>
      <c r="D2363" s="27" t="s">
        <v>3035</v>
      </c>
      <c r="E2363" s="27" t="s">
        <v>6117</v>
      </c>
      <c r="F2363" s="27" t="s">
        <v>2825</v>
      </c>
      <c r="G2363" s="27" t="s">
        <v>2826</v>
      </c>
      <c r="H2363" s="28">
        <v>41760</v>
      </c>
      <c r="I2363" s="29">
        <v>0</v>
      </c>
      <c r="J2363" s="28" t="s">
        <v>3241</v>
      </c>
    </row>
    <row r="2364" spans="1:10" x14ac:dyDescent="0.3">
      <c r="A2364" s="26">
        <v>2014</v>
      </c>
      <c r="B2364" s="27" t="s">
        <v>3037</v>
      </c>
      <c r="C2364" s="27" t="s">
        <v>3038</v>
      </c>
      <c r="D2364" s="27" t="s">
        <v>3037</v>
      </c>
      <c r="E2364" s="27" t="s">
        <v>6117</v>
      </c>
      <c r="F2364" s="27" t="s">
        <v>3034</v>
      </c>
      <c r="G2364" s="27" t="s">
        <v>2999</v>
      </c>
      <c r="H2364" s="28">
        <v>41760</v>
      </c>
      <c r="I2364" s="29">
        <v>0.16380999999999998</v>
      </c>
      <c r="J2364" s="28" t="s">
        <v>3241</v>
      </c>
    </row>
    <row r="2365" spans="1:10" x14ac:dyDescent="0.3">
      <c r="A2365" s="26">
        <v>2014</v>
      </c>
      <c r="B2365" s="27" t="s">
        <v>3039</v>
      </c>
      <c r="C2365" s="27" t="s">
        <v>3040</v>
      </c>
      <c r="D2365" s="27" t="s">
        <v>3039</v>
      </c>
      <c r="E2365" s="27" t="s">
        <v>6117</v>
      </c>
      <c r="F2365" s="27" t="s">
        <v>2815</v>
      </c>
      <c r="G2365" s="27" t="s">
        <v>2816</v>
      </c>
      <c r="H2365" s="28">
        <v>41760</v>
      </c>
      <c r="I2365" s="29">
        <v>0.59725200000000001</v>
      </c>
      <c r="J2365" s="28" t="s">
        <v>3241</v>
      </c>
    </row>
    <row r="2366" spans="1:10" x14ac:dyDescent="0.3">
      <c r="A2366" s="26">
        <v>2014</v>
      </c>
      <c r="B2366" s="27" t="s">
        <v>3041</v>
      </c>
      <c r="C2366" s="27" t="s">
        <v>3042</v>
      </c>
      <c r="D2366" s="27" t="s">
        <v>3041</v>
      </c>
      <c r="E2366" s="27" t="s">
        <v>6117</v>
      </c>
      <c r="F2366" s="27" t="s">
        <v>2825</v>
      </c>
      <c r="G2366" s="27" t="s">
        <v>2826</v>
      </c>
      <c r="H2366" s="28">
        <v>41760</v>
      </c>
      <c r="I2366" s="29">
        <v>7.4794990000000015</v>
      </c>
      <c r="J2366" s="28" t="s">
        <v>3241</v>
      </c>
    </row>
    <row r="2367" spans="1:10" x14ac:dyDescent="0.3">
      <c r="A2367" s="26">
        <v>2014</v>
      </c>
      <c r="B2367" s="27" t="s">
        <v>3043</v>
      </c>
      <c r="C2367" s="27" t="s">
        <v>3044</v>
      </c>
      <c r="D2367" s="27" t="s">
        <v>3043</v>
      </c>
      <c r="E2367" s="27" t="s">
        <v>6117</v>
      </c>
      <c r="F2367" s="27" t="s">
        <v>2815</v>
      </c>
      <c r="G2367" s="27" t="s">
        <v>2816</v>
      </c>
      <c r="H2367" s="28">
        <v>41760</v>
      </c>
      <c r="I2367" s="29">
        <v>5.4774950000000011</v>
      </c>
      <c r="J2367" s="28" t="s">
        <v>3241</v>
      </c>
    </row>
    <row r="2368" spans="1:10" x14ac:dyDescent="0.3">
      <c r="A2368" s="26">
        <v>2014</v>
      </c>
      <c r="B2368" s="27" t="s">
        <v>3045</v>
      </c>
      <c r="C2368" s="27" t="s">
        <v>3046</v>
      </c>
      <c r="D2368" s="27" t="s">
        <v>3045</v>
      </c>
      <c r="E2368" s="27" t="s">
        <v>6117</v>
      </c>
      <c r="F2368" s="27" t="s">
        <v>2815</v>
      </c>
      <c r="G2368" s="27" t="s">
        <v>2816</v>
      </c>
      <c r="H2368" s="28">
        <v>41760</v>
      </c>
      <c r="I2368" s="29">
        <v>0</v>
      </c>
      <c r="J2368" s="28" t="s">
        <v>3241</v>
      </c>
    </row>
    <row r="2369" spans="1:10" x14ac:dyDescent="0.3">
      <c r="A2369" s="26">
        <v>2014</v>
      </c>
      <c r="B2369" s="27" t="s">
        <v>3143</v>
      </c>
      <c r="C2369" s="27" t="s">
        <v>3144</v>
      </c>
      <c r="D2369" s="27" t="s">
        <v>3143</v>
      </c>
      <c r="E2369" s="27" t="s">
        <v>6117</v>
      </c>
      <c r="F2369" s="27" t="s">
        <v>3145</v>
      </c>
      <c r="G2369" s="27" t="s">
        <v>2803</v>
      </c>
      <c r="H2369" s="28">
        <v>41760</v>
      </c>
      <c r="I2369" s="29">
        <v>1.8422840000000005</v>
      </c>
      <c r="J2369" s="28" t="s">
        <v>3241</v>
      </c>
    </row>
    <row r="2370" spans="1:10" x14ac:dyDescent="0.3">
      <c r="A2370" s="26">
        <v>2014</v>
      </c>
      <c r="B2370" s="27" t="s">
        <v>3171</v>
      </c>
      <c r="C2370" s="27" t="s">
        <v>3172</v>
      </c>
      <c r="D2370" s="27" t="s">
        <v>3173</v>
      </c>
      <c r="E2370" s="27" t="s">
        <v>3111</v>
      </c>
      <c r="F2370" s="27" t="s">
        <v>2825</v>
      </c>
      <c r="G2370" s="27" t="s">
        <v>2850</v>
      </c>
      <c r="H2370" s="28">
        <v>41760</v>
      </c>
      <c r="I2370" s="29">
        <v>0.22298299999999999</v>
      </c>
      <c r="J2370" s="28" t="s">
        <v>3241</v>
      </c>
    </row>
    <row r="2371" spans="1:10" x14ac:dyDescent="0.3">
      <c r="A2371" s="26">
        <v>2014</v>
      </c>
      <c r="B2371" s="27" t="s">
        <v>3146</v>
      </c>
      <c r="C2371" s="27" t="s">
        <v>3147</v>
      </c>
      <c r="D2371" s="27" t="s">
        <v>3146</v>
      </c>
      <c r="E2371" s="27" t="s">
        <v>6117</v>
      </c>
      <c r="F2371" s="27" t="s">
        <v>3145</v>
      </c>
      <c r="G2371" s="27" t="s">
        <v>2803</v>
      </c>
      <c r="H2371" s="28">
        <v>41760</v>
      </c>
      <c r="I2371" s="29">
        <v>0</v>
      </c>
      <c r="J2371" s="28" t="s">
        <v>3241</v>
      </c>
    </row>
    <row r="2372" spans="1:10" x14ac:dyDescent="0.3">
      <c r="A2372" s="26">
        <v>2014</v>
      </c>
      <c r="B2372" s="27" t="s">
        <v>3047</v>
      </c>
      <c r="C2372" s="27" t="s">
        <v>3048</v>
      </c>
      <c r="D2372" s="27" t="s">
        <v>3047</v>
      </c>
      <c r="E2372" s="27" t="s">
        <v>6117</v>
      </c>
      <c r="F2372" s="27" t="s">
        <v>2825</v>
      </c>
      <c r="G2372" s="27" t="s">
        <v>2826</v>
      </c>
      <c r="H2372" s="28">
        <v>41760</v>
      </c>
      <c r="I2372" s="29">
        <v>1.2993030000000001</v>
      </c>
      <c r="J2372" s="28" t="s">
        <v>3241</v>
      </c>
    </row>
    <row r="2373" spans="1:10" x14ac:dyDescent="0.3">
      <c r="A2373" s="26">
        <v>2014</v>
      </c>
      <c r="B2373" s="27" t="s">
        <v>3049</v>
      </c>
      <c r="C2373" s="27" t="s">
        <v>3050</v>
      </c>
      <c r="D2373" s="27" t="s">
        <v>3049</v>
      </c>
      <c r="E2373" s="27" t="s">
        <v>6117</v>
      </c>
      <c r="F2373" s="27" t="s">
        <v>2825</v>
      </c>
      <c r="G2373" s="27" t="s">
        <v>2850</v>
      </c>
      <c r="H2373" s="28">
        <v>41760</v>
      </c>
      <c r="I2373" s="29">
        <v>1.1537780000000002</v>
      </c>
      <c r="J2373" s="28" t="s">
        <v>3241</v>
      </c>
    </row>
    <row r="2374" spans="1:10" x14ac:dyDescent="0.3">
      <c r="A2374" s="26">
        <v>2014</v>
      </c>
      <c r="B2374" s="27" t="s">
        <v>3051</v>
      </c>
      <c r="C2374" s="27" t="s">
        <v>3051</v>
      </c>
      <c r="D2374" s="27" t="s">
        <v>3051</v>
      </c>
      <c r="E2374" s="27" t="s">
        <v>6118</v>
      </c>
      <c r="F2374" s="27" t="s">
        <v>3051</v>
      </c>
      <c r="G2374" s="27" t="s">
        <v>3051</v>
      </c>
      <c r="H2374" s="28">
        <v>41760</v>
      </c>
      <c r="I2374" s="29">
        <v>10409.105006000003</v>
      </c>
      <c r="J2374" s="28" t="s">
        <v>3241</v>
      </c>
    </row>
    <row r="2375" spans="1:10" x14ac:dyDescent="0.3">
      <c r="A2375" s="26">
        <v>2014</v>
      </c>
      <c r="B2375" s="27" t="s">
        <v>3052</v>
      </c>
      <c r="C2375" s="27" t="s">
        <v>3053</v>
      </c>
      <c r="D2375" s="27" t="s">
        <v>3052</v>
      </c>
      <c r="E2375" s="27" t="s">
        <v>3033</v>
      </c>
      <c r="F2375" s="27" t="s">
        <v>2807</v>
      </c>
      <c r="G2375" s="27" t="s">
        <v>2812</v>
      </c>
      <c r="H2375" s="28">
        <v>41760</v>
      </c>
      <c r="I2375" s="29">
        <v>2.4193800000000008</v>
      </c>
      <c r="J2375" s="28" t="s">
        <v>3241</v>
      </c>
    </row>
    <row r="2376" spans="1:10" x14ac:dyDescent="0.3">
      <c r="A2376" s="26">
        <v>2014</v>
      </c>
      <c r="B2376" s="27" t="s">
        <v>3162</v>
      </c>
      <c r="C2376" s="27" t="s">
        <v>3163</v>
      </c>
      <c r="D2376" s="27" t="s">
        <v>3164</v>
      </c>
      <c r="E2376" s="27" t="s">
        <v>3025</v>
      </c>
      <c r="F2376" s="27" t="s">
        <v>3087</v>
      </c>
      <c r="G2376" s="27" t="s">
        <v>2788</v>
      </c>
      <c r="H2376" s="28">
        <v>41760</v>
      </c>
      <c r="I2376" s="29">
        <v>0.68897766937000005</v>
      </c>
      <c r="J2376" s="28" t="s">
        <v>3241</v>
      </c>
    </row>
    <row r="2377" spans="1:10" x14ac:dyDescent="0.3">
      <c r="A2377" s="26">
        <v>2014</v>
      </c>
      <c r="B2377" s="27" t="s">
        <v>3162</v>
      </c>
      <c r="C2377" s="27" t="s">
        <v>3163</v>
      </c>
      <c r="D2377" s="27" t="s">
        <v>3165</v>
      </c>
      <c r="E2377" s="27" t="s">
        <v>3025</v>
      </c>
      <c r="F2377" s="27" t="s">
        <v>3087</v>
      </c>
      <c r="G2377" s="27" t="s">
        <v>2788</v>
      </c>
      <c r="H2377" s="28">
        <v>41760</v>
      </c>
      <c r="I2377" s="29">
        <v>0.25067940392999999</v>
      </c>
      <c r="J2377" s="28" t="s">
        <v>3241</v>
      </c>
    </row>
    <row r="2378" spans="1:10" x14ac:dyDescent="0.3">
      <c r="A2378" s="26">
        <v>2014</v>
      </c>
      <c r="B2378" s="27" t="s">
        <v>3054</v>
      </c>
      <c r="C2378" s="27" t="s">
        <v>3055</v>
      </c>
      <c r="D2378" s="27" t="s">
        <v>3054</v>
      </c>
      <c r="E2378" s="27" t="s">
        <v>6117</v>
      </c>
      <c r="F2378" s="27" t="s">
        <v>3034</v>
      </c>
      <c r="G2378" s="27" t="s">
        <v>2999</v>
      </c>
      <c r="H2378" s="28">
        <v>41760</v>
      </c>
      <c r="I2378" s="29">
        <v>13.075262000000002</v>
      </c>
      <c r="J2378" s="28" t="s">
        <v>3241</v>
      </c>
    </row>
    <row r="2379" spans="1:10" x14ac:dyDescent="0.3">
      <c r="A2379" s="26">
        <v>2014</v>
      </c>
      <c r="B2379" s="27" t="s">
        <v>3056</v>
      </c>
      <c r="C2379" s="27" t="s">
        <v>3057</v>
      </c>
      <c r="D2379" s="27" t="s">
        <v>3056</v>
      </c>
      <c r="E2379" s="27" t="s">
        <v>6117</v>
      </c>
      <c r="F2379" s="27" t="s">
        <v>2825</v>
      </c>
      <c r="G2379" s="27" t="s">
        <v>2826</v>
      </c>
      <c r="H2379" s="28">
        <v>41760</v>
      </c>
      <c r="I2379" s="29">
        <v>2.0165350000000002</v>
      </c>
      <c r="J2379" s="28" t="s">
        <v>3241</v>
      </c>
    </row>
    <row r="2380" spans="1:10" x14ac:dyDescent="0.3">
      <c r="A2380" s="26">
        <v>2014</v>
      </c>
      <c r="B2380" s="27" t="s">
        <v>3058</v>
      </c>
      <c r="C2380" s="27" t="s">
        <v>3059</v>
      </c>
      <c r="D2380" s="27" t="s">
        <v>3058</v>
      </c>
      <c r="E2380" s="27" t="s">
        <v>6117</v>
      </c>
      <c r="F2380" s="27" t="s">
        <v>2815</v>
      </c>
      <c r="G2380" s="27" t="s">
        <v>2816</v>
      </c>
      <c r="H2380" s="28">
        <v>41760</v>
      </c>
      <c r="I2380" s="29">
        <v>4.5623019999999999</v>
      </c>
      <c r="J2380" s="28" t="s">
        <v>3241</v>
      </c>
    </row>
    <row r="2381" spans="1:10" x14ac:dyDescent="0.3">
      <c r="A2381" s="26">
        <v>2014</v>
      </c>
      <c r="B2381" s="27" t="s">
        <v>3152</v>
      </c>
      <c r="C2381" s="27" t="s">
        <v>3153</v>
      </c>
      <c r="D2381" s="27" t="s">
        <v>3152</v>
      </c>
      <c r="E2381" s="27" t="s">
        <v>3111</v>
      </c>
      <c r="F2381" s="27" t="s">
        <v>2825</v>
      </c>
      <c r="G2381" s="27" t="s">
        <v>2850</v>
      </c>
      <c r="H2381" s="28">
        <v>41760</v>
      </c>
      <c r="I2381" s="29">
        <v>0.25266200000000005</v>
      </c>
      <c r="J2381" s="28" t="s">
        <v>3241</v>
      </c>
    </row>
    <row r="2382" spans="1:10" x14ac:dyDescent="0.3">
      <c r="A2382" s="26">
        <v>2014</v>
      </c>
      <c r="B2382" s="27" t="s">
        <v>3154</v>
      </c>
      <c r="C2382" s="27" t="s">
        <v>3155</v>
      </c>
      <c r="D2382" s="27" t="s">
        <v>3154</v>
      </c>
      <c r="E2382" s="27" t="s">
        <v>3111</v>
      </c>
      <c r="F2382" s="27" t="s">
        <v>2825</v>
      </c>
      <c r="G2382" s="27" t="s">
        <v>2850</v>
      </c>
      <c r="H2382" s="28">
        <v>41760</v>
      </c>
      <c r="I2382" s="29">
        <v>0.37295599999999995</v>
      </c>
      <c r="J2382" s="28" t="s">
        <v>3241</v>
      </c>
    </row>
    <row r="2383" spans="1:10" x14ac:dyDescent="0.3">
      <c r="A2383" s="26">
        <v>2014</v>
      </c>
      <c r="B2383" s="27" t="s">
        <v>3156</v>
      </c>
      <c r="C2383" s="27" t="s">
        <v>3157</v>
      </c>
      <c r="D2383" s="27" t="s">
        <v>3156</v>
      </c>
      <c r="E2383" s="27" t="s">
        <v>3111</v>
      </c>
      <c r="F2383" s="27" t="s">
        <v>2825</v>
      </c>
      <c r="G2383" s="27" t="s">
        <v>2850</v>
      </c>
      <c r="H2383" s="28">
        <v>41760</v>
      </c>
      <c r="I2383" s="29">
        <v>0</v>
      </c>
      <c r="J2383" s="28" t="s">
        <v>3241</v>
      </c>
    </row>
    <row r="2384" spans="1:10" x14ac:dyDescent="0.3">
      <c r="A2384" s="26">
        <v>2014</v>
      </c>
      <c r="B2384" s="27" t="s">
        <v>3060</v>
      </c>
      <c r="C2384" s="27" t="s">
        <v>3061</v>
      </c>
      <c r="D2384" s="27" t="s">
        <v>3062</v>
      </c>
      <c r="E2384" s="27" t="s">
        <v>3063</v>
      </c>
      <c r="F2384" s="27" t="s">
        <v>3034</v>
      </c>
      <c r="G2384" s="27" t="s">
        <v>2999</v>
      </c>
      <c r="H2384" s="28">
        <v>41760</v>
      </c>
      <c r="I2384" s="29">
        <v>0</v>
      </c>
      <c r="J2384" s="28" t="s">
        <v>3241</v>
      </c>
    </row>
    <row r="2385" spans="1:10" x14ac:dyDescent="0.3">
      <c r="A2385" s="26">
        <v>2014</v>
      </c>
      <c r="B2385" s="27" t="s">
        <v>3064</v>
      </c>
      <c r="C2385" s="27" t="s">
        <v>3065</v>
      </c>
      <c r="D2385" s="27" t="s">
        <v>3066</v>
      </c>
      <c r="E2385" s="27" t="s">
        <v>3025</v>
      </c>
      <c r="F2385" s="27" t="s">
        <v>2825</v>
      </c>
      <c r="G2385" s="27" t="s">
        <v>2826</v>
      </c>
      <c r="H2385" s="28">
        <v>41760</v>
      </c>
      <c r="I2385" s="29">
        <v>0</v>
      </c>
      <c r="J2385" s="28" t="s">
        <v>3241</v>
      </c>
    </row>
    <row r="2386" spans="1:10" x14ac:dyDescent="0.3">
      <c r="A2386" s="26">
        <v>2014</v>
      </c>
      <c r="B2386" s="27" t="s">
        <v>3064</v>
      </c>
      <c r="C2386" s="27" t="s">
        <v>3065</v>
      </c>
      <c r="D2386" s="27" t="s">
        <v>3067</v>
      </c>
      <c r="E2386" s="27" t="s">
        <v>3025</v>
      </c>
      <c r="F2386" s="27" t="s">
        <v>2825</v>
      </c>
      <c r="G2386" s="27" t="s">
        <v>2826</v>
      </c>
      <c r="H2386" s="28">
        <v>41760</v>
      </c>
      <c r="I2386" s="29">
        <v>0</v>
      </c>
      <c r="J2386" s="28" t="s">
        <v>3241</v>
      </c>
    </row>
    <row r="2387" spans="1:10" x14ac:dyDescent="0.3">
      <c r="A2387" s="26">
        <v>2014</v>
      </c>
      <c r="B2387" s="27" t="s">
        <v>3174</v>
      </c>
      <c r="C2387" s="27" t="s">
        <v>3175</v>
      </c>
      <c r="D2387" s="27" t="s">
        <v>3174</v>
      </c>
      <c r="E2387" s="27" t="s">
        <v>6117</v>
      </c>
      <c r="F2387" s="27" t="s">
        <v>2825</v>
      </c>
      <c r="G2387" s="27" t="s">
        <v>2826</v>
      </c>
      <c r="H2387" s="28">
        <v>41760</v>
      </c>
      <c r="I2387" s="29">
        <v>0.61435200000000001</v>
      </c>
      <c r="J2387" s="28" t="s">
        <v>3241</v>
      </c>
    </row>
    <row r="2388" spans="1:10" x14ac:dyDescent="0.3">
      <c r="A2388" s="26">
        <v>2014</v>
      </c>
      <c r="B2388" s="27" t="s">
        <v>3068</v>
      </c>
      <c r="C2388" s="27" t="s">
        <v>3069</v>
      </c>
      <c r="D2388" s="27" t="s">
        <v>3068</v>
      </c>
      <c r="E2388" s="27" t="s">
        <v>6117</v>
      </c>
      <c r="F2388" s="27" t="s">
        <v>3034</v>
      </c>
      <c r="G2388" s="27" t="s">
        <v>2923</v>
      </c>
      <c r="H2388" s="28">
        <v>41760</v>
      </c>
      <c r="I2388" s="29">
        <v>2.7119189999999995</v>
      </c>
      <c r="J2388" s="28" t="s">
        <v>3241</v>
      </c>
    </row>
    <row r="2389" spans="1:10" x14ac:dyDescent="0.3">
      <c r="A2389" s="26">
        <v>2014</v>
      </c>
      <c r="B2389" s="27" t="s">
        <v>3070</v>
      </c>
      <c r="C2389" s="27" t="s">
        <v>3071</v>
      </c>
      <c r="D2389" s="27" t="s">
        <v>3070</v>
      </c>
      <c r="E2389" s="27" t="s">
        <v>6117</v>
      </c>
      <c r="F2389" s="27" t="s">
        <v>2815</v>
      </c>
      <c r="G2389" s="27" t="s">
        <v>2816</v>
      </c>
      <c r="H2389" s="28">
        <v>41760</v>
      </c>
      <c r="I2389" s="29">
        <v>2.4283120000000005</v>
      </c>
      <c r="J2389" s="28" t="s">
        <v>3241</v>
      </c>
    </row>
    <row r="2390" spans="1:10" x14ac:dyDescent="0.3">
      <c r="A2390" s="26">
        <v>2014</v>
      </c>
      <c r="B2390" s="27" t="s">
        <v>3176</v>
      </c>
      <c r="C2390" s="27" t="s">
        <v>3177</v>
      </c>
      <c r="D2390" s="27" t="s">
        <v>3176</v>
      </c>
      <c r="E2390" s="27" t="s">
        <v>3033</v>
      </c>
      <c r="F2390" s="27" t="s">
        <v>2807</v>
      </c>
      <c r="G2390" s="27" t="s">
        <v>2812</v>
      </c>
      <c r="H2390" s="28">
        <v>41760</v>
      </c>
      <c r="I2390" s="29">
        <v>14.572786000000001</v>
      </c>
      <c r="J2390" s="28" t="s">
        <v>3241</v>
      </c>
    </row>
    <row r="2391" spans="1:10" x14ac:dyDescent="0.3">
      <c r="A2391" s="26">
        <v>2014</v>
      </c>
      <c r="B2391" s="27" t="s">
        <v>3072</v>
      </c>
      <c r="C2391" s="27" t="s">
        <v>3073</v>
      </c>
      <c r="D2391" s="27" t="s">
        <v>3072</v>
      </c>
      <c r="E2391" s="27" t="s">
        <v>6117</v>
      </c>
      <c r="F2391" s="27" t="s">
        <v>3034</v>
      </c>
      <c r="G2391" s="27" t="s">
        <v>3074</v>
      </c>
      <c r="H2391" s="28">
        <v>41760</v>
      </c>
      <c r="I2391" s="29">
        <v>1.1029939999999998</v>
      </c>
      <c r="J2391" s="28" t="s">
        <v>3241</v>
      </c>
    </row>
    <row r="2392" spans="1:10" x14ac:dyDescent="0.3">
      <c r="A2392" s="26">
        <v>2014</v>
      </c>
      <c r="B2392" s="27" t="s">
        <v>3075</v>
      </c>
      <c r="C2392" s="27" t="s">
        <v>3076</v>
      </c>
      <c r="D2392" s="27" t="s">
        <v>3075</v>
      </c>
      <c r="E2392" s="27" t="s">
        <v>6117</v>
      </c>
      <c r="F2392" s="27" t="s">
        <v>2815</v>
      </c>
      <c r="G2392" s="27" t="s">
        <v>2816</v>
      </c>
      <c r="H2392" s="28">
        <v>41760</v>
      </c>
      <c r="I2392" s="29">
        <v>2.0745290000000001</v>
      </c>
      <c r="J2392" s="28" t="s">
        <v>3241</v>
      </c>
    </row>
    <row r="2393" spans="1:10" x14ac:dyDescent="0.3">
      <c r="A2393" s="26">
        <v>2014</v>
      </c>
      <c r="B2393" s="27" t="s">
        <v>3077</v>
      </c>
      <c r="C2393" s="27" t="s">
        <v>3078</v>
      </c>
      <c r="D2393" s="27" t="s">
        <v>3077</v>
      </c>
      <c r="E2393" s="27" t="s">
        <v>3033</v>
      </c>
      <c r="F2393" s="27" t="s">
        <v>2788</v>
      </c>
      <c r="G2393" s="27" t="s">
        <v>2788</v>
      </c>
      <c r="H2393" s="28">
        <v>41760</v>
      </c>
      <c r="I2393" s="29">
        <v>6.1309999999999967E-3</v>
      </c>
      <c r="J2393" s="28" t="s">
        <v>3241</v>
      </c>
    </row>
    <row r="2394" spans="1:10" x14ac:dyDescent="0.3">
      <c r="A2394" s="26">
        <v>2014</v>
      </c>
      <c r="B2394" s="27" t="s">
        <v>3079</v>
      </c>
      <c r="C2394" s="27" t="s">
        <v>3080</v>
      </c>
      <c r="D2394" s="27" t="s">
        <v>3081</v>
      </c>
      <c r="E2394" s="27" t="s">
        <v>3063</v>
      </c>
      <c r="F2394" s="27" t="s">
        <v>2788</v>
      </c>
      <c r="G2394" s="27" t="s">
        <v>2788</v>
      </c>
      <c r="H2394" s="28">
        <v>41760</v>
      </c>
      <c r="I2394" s="29">
        <v>0</v>
      </c>
      <c r="J2394" s="28" t="s">
        <v>3241</v>
      </c>
    </row>
    <row r="2395" spans="1:10" x14ac:dyDescent="0.3">
      <c r="A2395" s="26">
        <v>2014</v>
      </c>
      <c r="B2395" s="27" t="s">
        <v>3082</v>
      </c>
      <c r="C2395" s="27" t="s">
        <v>3083</v>
      </c>
      <c r="D2395" s="27" t="s">
        <v>3082</v>
      </c>
      <c r="E2395" s="27" t="s">
        <v>6117</v>
      </c>
      <c r="F2395" s="27" t="s">
        <v>2825</v>
      </c>
      <c r="G2395" s="27" t="s">
        <v>2826</v>
      </c>
      <c r="H2395" s="28">
        <v>41760</v>
      </c>
      <c r="I2395" s="29">
        <v>0</v>
      </c>
      <c r="J2395" s="28" t="s">
        <v>3241</v>
      </c>
    </row>
    <row r="2396" spans="1:10" x14ac:dyDescent="0.3">
      <c r="A2396" s="26">
        <v>2014</v>
      </c>
      <c r="B2396" s="27" t="s">
        <v>3084</v>
      </c>
      <c r="C2396" s="27" t="s">
        <v>3085</v>
      </c>
      <c r="D2396" s="27" t="s">
        <v>3086</v>
      </c>
      <c r="E2396" s="27" t="s">
        <v>3025</v>
      </c>
      <c r="F2396" s="27" t="s">
        <v>3087</v>
      </c>
      <c r="G2396" s="27" t="s">
        <v>2788</v>
      </c>
      <c r="H2396" s="28">
        <v>41760</v>
      </c>
      <c r="I2396" s="29">
        <v>0</v>
      </c>
      <c r="J2396" s="28" t="s">
        <v>3241</v>
      </c>
    </row>
    <row r="2397" spans="1:10" x14ac:dyDescent="0.3">
      <c r="A2397" s="26">
        <v>2014</v>
      </c>
      <c r="B2397" s="27" t="s">
        <v>3084</v>
      </c>
      <c r="C2397" s="27" t="s">
        <v>3085</v>
      </c>
      <c r="D2397" s="27" t="s">
        <v>3088</v>
      </c>
      <c r="E2397" s="27" t="s">
        <v>3025</v>
      </c>
      <c r="F2397" s="27" t="s">
        <v>3087</v>
      </c>
      <c r="G2397" s="27" t="s">
        <v>2788</v>
      </c>
      <c r="H2397" s="28">
        <v>41760</v>
      </c>
      <c r="I2397" s="29">
        <v>0</v>
      </c>
      <c r="J2397" s="28" t="s">
        <v>3241</v>
      </c>
    </row>
    <row r="2398" spans="1:10" x14ac:dyDescent="0.3">
      <c r="A2398" s="26">
        <v>2014</v>
      </c>
      <c r="B2398" s="27" t="s">
        <v>3089</v>
      </c>
      <c r="C2398" s="27" t="s">
        <v>3090</v>
      </c>
      <c r="D2398" s="27" t="s">
        <v>3089</v>
      </c>
      <c r="E2398" s="27" t="s">
        <v>6117</v>
      </c>
      <c r="F2398" s="27" t="s">
        <v>2815</v>
      </c>
      <c r="G2398" s="27" t="s">
        <v>2816</v>
      </c>
      <c r="H2398" s="28">
        <v>41760</v>
      </c>
      <c r="I2398" s="29">
        <v>3.8605290000000001</v>
      </c>
      <c r="J2398" s="28" t="s">
        <v>3241</v>
      </c>
    </row>
    <row r="2399" spans="1:10" x14ac:dyDescent="0.3">
      <c r="A2399" s="26">
        <v>2014</v>
      </c>
      <c r="B2399" s="27" t="s">
        <v>3136</v>
      </c>
      <c r="C2399" s="27" t="s">
        <v>3137</v>
      </c>
      <c r="D2399" s="27" t="s">
        <v>3138</v>
      </c>
      <c r="E2399" s="27" t="s">
        <v>3025</v>
      </c>
      <c r="F2399" s="27" t="s">
        <v>3087</v>
      </c>
      <c r="G2399" s="27" t="s">
        <v>2788</v>
      </c>
      <c r="H2399" s="28">
        <v>41760</v>
      </c>
      <c r="I2399" s="29">
        <v>0</v>
      </c>
      <c r="J2399" s="28" t="s">
        <v>3241</v>
      </c>
    </row>
    <row r="2400" spans="1:10" x14ac:dyDescent="0.3">
      <c r="A2400" s="26">
        <v>2014</v>
      </c>
      <c r="B2400" s="27" t="s">
        <v>3136</v>
      </c>
      <c r="C2400" s="27" t="s">
        <v>3137</v>
      </c>
      <c r="D2400" s="27" t="s">
        <v>3139</v>
      </c>
      <c r="E2400" s="27" t="s">
        <v>3025</v>
      </c>
      <c r="F2400" s="27" t="s">
        <v>3087</v>
      </c>
      <c r="G2400" s="27" t="s">
        <v>2788</v>
      </c>
      <c r="H2400" s="28">
        <v>41760</v>
      </c>
      <c r="I2400" s="29">
        <v>0</v>
      </c>
      <c r="J2400" s="28" t="s">
        <v>3241</v>
      </c>
    </row>
    <row r="2401" spans="1:10" x14ac:dyDescent="0.3">
      <c r="A2401" s="26">
        <v>2014</v>
      </c>
      <c r="B2401" s="27" t="s">
        <v>3091</v>
      </c>
      <c r="C2401" s="27" t="s">
        <v>3092</v>
      </c>
      <c r="D2401" s="27" t="s">
        <v>3093</v>
      </c>
      <c r="E2401" s="27" t="s">
        <v>3063</v>
      </c>
      <c r="F2401" s="27" t="s">
        <v>3094</v>
      </c>
      <c r="G2401" s="27" t="s">
        <v>2965</v>
      </c>
      <c r="H2401" s="28">
        <v>41760</v>
      </c>
      <c r="I2401" s="29">
        <v>5.8015179999999997</v>
      </c>
      <c r="J2401" s="28" t="s">
        <v>3241</v>
      </c>
    </row>
    <row r="2402" spans="1:10" x14ac:dyDescent="0.3">
      <c r="A2402" s="26">
        <v>2014</v>
      </c>
      <c r="B2402" s="27" t="s">
        <v>3095</v>
      </c>
      <c r="C2402" s="27" t="s">
        <v>3096</v>
      </c>
      <c r="D2402" s="27" t="s">
        <v>3095</v>
      </c>
      <c r="E2402" s="27" t="s">
        <v>6117</v>
      </c>
      <c r="F2402" s="27" t="s">
        <v>3034</v>
      </c>
      <c r="G2402" s="27" t="s">
        <v>2999</v>
      </c>
      <c r="H2402" s="28">
        <v>41760</v>
      </c>
      <c r="I2402" s="29">
        <v>4.946829000000001</v>
      </c>
      <c r="J2402" s="28" t="s">
        <v>3241</v>
      </c>
    </row>
    <row r="2403" spans="1:10" x14ac:dyDescent="0.3">
      <c r="A2403" s="26">
        <v>2014</v>
      </c>
      <c r="B2403" s="27" t="s">
        <v>3097</v>
      </c>
      <c r="C2403" s="27" t="s">
        <v>3098</v>
      </c>
      <c r="D2403" s="27" t="s">
        <v>3097</v>
      </c>
      <c r="E2403" s="27" t="s">
        <v>6117</v>
      </c>
      <c r="F2403" s="27" t="s">
        <v>2825</v>
      </c>
      <c r="G2403" s="27" t="s">
        <v>2850</v>
      </c>
      <c r="H2403" s="28">
        <v>41760</v>
      </c>
      <c r="I2403" s="29">
        <v>4.1895269999999991</v>
      </c>
      <c r="J2403" s="28" t="s">
        <v>3241</v>
      </c>
    </row>
    <row r="2404" spans="1:10" x14ac:dyDescent="0.3">
      <c r="A2404" s="26">
        <v>2014</v>
      </c>
      <c r="B2404" s="27" t="s">
        <v>3132</v>
      </c>
      <c r="C2404" s="27" t="s">
        <v>3133</v>
      </c>
      <c r="D2404" s="27" t="s">
        <v>3132</v>
      </c>
      <c r="E2404" s="27" t="s">
        <v>3033</v>
      </c>
      <c r="F2404" s="27" t="s">
        <v>2807</v>
      </c>
      <c r="G2404" s="27" t="s">
        <v>2812</v>
      </c>
      <c r="H2404" s="28">
        <v>41760</v>
      </c>
      <c r="I2404" s="29">
        <v>13.165940000000001</v>
      </c>
      <c r="J2404" s="28" t="s">
        <v>3241</v>
      </c>
    </row>
    <row r="2405" spans="1:10" x14ac:dyDescent="0.3">
      <c r="A2405" s="26">
        <v>2014</v>
      </c>
      <c r="B2405" s="27" t="s">
        <v>3134</v>
      </c>
      <c r="C2405" s="27" t="s">
        <v>3135</v>
      </c>
      <c r="D2405" s="27" t="s">
        <v>3134</v>
      </c>
      <c r="E2405" s="27" t="s">
        <v>3033</v>
      </c>
      <c r="F2405" s="27" t="s">
        <v>2807</v>
      </c>
      <c r="G2405" s="27" t="s">
        <v>2812</v>
      </c>
      <c r="H2405" s="28">
        <v>41760</v>
      </c>
      <c r="I2405" s="29">
        <v>8.320428999999999</v>
      </c>
      <c r="J2405" s="28" t="s">
        <v>3241</v>
      </c>
    </row>
    <row r="2406" spans="1:10" x14ac:dyDescent="0.3">
      <c r="A2406" s="26">
        <v>2014</v>
      </c>
      <c r="B2406" s="27" t="s">
        <v>3099</v>
      </c>
      <c r="C2406" s="27" t="s">
        <v>3100</v>
      </c>
      <c r="D2406" s="27" t="s">
        <v>3099</v>
      </c>
      <c r="E2406" s="27" t="s">
        <v>6117</v>
      </c>
      <c r="F2406" s="27" t="s">
        <v>2815</v>
      </c>
      <c r="G2406" s="27" t="s">
        <v>2816</v>
      </c>
      <c r="H2406" s="28">
        <v>41760</v>
      </c>
      <c r="I2406" s="29">
        <v>5.0916940000000004</v>
      </c>
      <c r="J2406" s="28" t="s">
        <v>3241</v>
      </c>
    </row>
    <row r="2407" spans="1:10" x14ac:dyDescent="0.3">
      <c r="A2407" s="26">
        <v>2014</v>
      </c>
      <c r="B2407" s="27" t="s">
        <v>3101</v>
      </c>
      <c r="C2407" s="27" t="s">
        <v>3102</v>
      </c>
      <c r="D2407" s="27" t="s">
        <v>3101</v>
      </c>
      <c r="E2407" s="27" t="s">
        <v>6117</v>
      </c>
      <c r="F2407" s="27" t="s">
        <v>3034</v>
      </c>
      <c r="G2407" s="27" t="s">
        <v>3074</v>
      </c>
      <c r="H2407" s="28">
        <v>41760</v>
      </c>
      <c r="I2407" s="29">
        <v>13.243664999999996</v>
      </c>
      <c r="J2407" s="28" t="s">
        <v>3241</v>
      </c>
    </row>
    <row r="2408" spans="1:10" x14ac:dyDescent="0.3">
      <c r="A2408" s="26">
        <v>2014</v>
      </c>
      <c r="B2408" s="27" t="s">
        <v>3148</v>
      </c>
      <c r="C2408" s="27" t="s">
        <v>3149</v>
      </c>
      <c r="D2408" s="27" t="s">
        <v>3148</v>
      </c>
      <c r="E2408" s="27" t="s">
        <v>6117</v>
      </c>
      <c r="F2408" s="27" t="s">
        <v>3145</v>
      </c>
      <c r="G2408" s="27" t="s">
        <v>2803</v>
      </c>
      <c r="H2408" s="28">
        <v>41760</v>
      </c>
      <c r="I2408" s="29">
        <v>0</v>
      </c>
      <c r="J2408" s="28" t="s">
        <v>3241</v>
      </c>
    </row>
    <row r="2409" spans="1:10" x14ac:dyDescent="0.3">
      <c r="A2409" s="26">
        <v>2014</v>
      </c>
      <c r="B2409" s="27" t="s">
        <v>3103</v>
      </c>
      <c r="C2409" s="27" t="s">
        <v>3104</v>
      </c>
      <c r="D2409" s="27" t="s">
        <v>3103</v>
      </c>
      <c r="E2409" s="27" t="s">
        <v>6117</v>
      </c>
      <c r="F2409" s="27" t="s">
        <v>3034</v>
      </c>
      <c r="G2409" s="27" t="s">
        <v>2923</v>
      </c>
      <c r="H2409" s="28">
        <v>41760</v>
      </c>
      <c r="I2409" s="29">
        <v>2.4717170000000004</v>
      </c>
      <c r="J2409" s="28" t="s">
        <v>3241</v>
      </c>
    </row>
    <row r="2410" spans="1:10" x14ac:dyDescent="0.3">
      <c r="A2410" s="26">
        <v>2014</v>
      </c>
      <c r="B2410" s="27" t="s">
        <v>3150</v>
      </c>
      <c r="C2410" s="27" t="s">
        <v>3151</v>
      </c>
      <c r="D2410" s="27" t="s">
        <v>3150</v>
      </c>
      <c r="E2410" s="27" t="s">
        <v>6117</v>
      </c>
      <c r="F2410" s="27" t="s">
        <v>3142</v>
      </c>
      <c r="G2410" s="27" t="s">
        <v>2850</v>
      </c>
      <c r="H2410" s="28">
        <v>41760</v>
      </c>
      <c r="I2410" s="29">
        <v>0.12302700000000003</v>
      </c>
      <c r="J2410" s="28" t="s">
        <v>3241</v>
      </c>
    </row>
    <row r="2411" spans="1:10" x14ac:dyDescent="0.3">
      <c r="A2411" s="26">
        <v>2014</v>
      </c>
      <c r="B2411" s="27" t="s">
        <v>3105</v>
      </c>
      <c r="C2411" s="27" t="s">
        <v>3106</v>
      </c>
      <c r="D2411" s="27" t="s">
        <v>3105</v>
      </c>
      <c r="E2411" s="27" t="s">
        <v>6117</v>
      </c>
      <c r="F2411" s="27" t="s">
        <v>2798</v>
      </c>
      <c r="G2411" s="27" t="s">
        <v>2803</v>
      </c>
      <c r="H2411" s="28">
        <v>41760</v>
      </c>
      <c r="I2411" s="29">
        <v>0</v>
      </c>
      <c r="J2411" s="28" t="s">
        <v>3241</v>
      </c>
    </row>
    <row r="2412" spans="1:10" x14ac:dyDescent="0.3">
      <c r="A2412" s="26">
        <v>2014</v>
      </c>
      <c r="B2412" s="27" t="s">
        <v>3123</v>
      </c>
      <c r="C2412" s="27" t="s">
        <v>3124</v>
      </c>
      <c r="D2412" s="27" t="s">
        <v>3166</v>
      </c>
      <c r="E2412" s="27" t="s">
        <v>3025</v>
      </c>
      <c r="F2412" s="27" t="s">
        <v>2825</v>
      </c>
      <c r="G2412" s="27" t="s">
        <v>2850</v>
      </c>
      <c r="H2412" s="28">
        <v>41760</v>
      </c>
      <c r="I2412" s="29">
        <v>0</v>
      </c>
      <c r="J2412" s="28" t="s">
        <v>3241</v>
      </c>
    </row>
    <row r="2413" spans="1:10" x14ac:dyDescent="0.3">
      <c r="A2413" s="26">
        <v>2014</v>
      </c>
      <c r="B2413" s="27" t="s">
        <v>3123</v>
      </c>
      <c r="C2413" s="27" t="s">
        <v>3124</v>
      </c>
      <c r="D2413" s="27" t="s">
        <v>3125</v>
      </c>
      <c r="E2413" s="27" t="s">
        <v>3025</v>
      </c>
      <c r="F2413" s="27" t="s">
        <v>2825</v>
      </c>
      <c r="G2413" s="27" t="s">
        <v>2850</v>
      </c>
      <c r="H2413" s="28">
        <v>41760</v>
      </c>
      <c r="I2413" s="29">
        <v>0</v>
      </c>
      <c r="J2413" s="28" t="s">
        <v>3241</v>
      </c>
    </row>
    <row r="2414" spans="1:10" x14ac:dyDescent="0.3">
      <c r="A2414" s="26">
        <v>2014</v>
      </c>
      <c r="B2414" s="27" t="s">
        <v>3123</v>
      </c>
      <c r="C2414" s="27" t="s">
        <v>3124</v>
      </c>
      <c r="D2414" s="27" t="s">
        <v>3170</v>
      </c>
      <c r="E2414" s="27" t="s">
        <v>3025</v>
      </c>
      <c r="F2414" s="27" t="s">
        <v>2825</v>
      </c>
      <c r="G2414" s="27" t="s">
        <v>2850</v>
      </c>
      <c r="H2414" s="28">
        <v>41760</v>
      </c>
      <c r="I2414" s="29">
        <v>0</v>
      </c>
      <c r="J2414" s="28" t="s">
        <v>3241</v>
      </c>
    </row>
    <row r="2415" spans="1:10" x14ac:dyDescent="0.3">
      <c r="A2415" s="26">
        <v>2014</v>
      </c>
      <c r="B2415" s="27" t="s">
        <v>3107</v>
      </c>
      <c r="C2415" s="27" t="s">
        <v>3108</v>
      </c>
      <c r="D2415" s="27" t="s">
        <v>3108</v>
      </c>
      <c r="E2415" s="27" t="s">
        <v>6117</v>
      </c>
      <c r="F2415" s="27" t="s">
        <v>3026</v>
      </c>
      <c r="G2415" s="27" t="s">
        <v>2936</v>
      </c>
      <c r="H2415" s="28">
        <v>41760</v>
      </c>
      <c r="I2415" s="29">
        <v>3.1242000000000002E-2</v>
      </c>
      <c r="J2415" s="28" t="s">
        <v>3241</v>
      </c>
    </row>
    <row r="2416" spans="1:10" x14ac:dyDescent="0.3">
      <c r="A2416" s="26">
        <v>2014</v>
      </c>
      <c r="B2416" s="27" t="s">
        <v>3140</v>
      </c>
      <c r="C2416" s="27" t="s">
        <v>3141</v>
      </c>
      <c r="D2416" s="27" t="s">
        <v>3140</v>
      </c>
      <c r="E2416" s="27" t="s">
        <v>6117</v>
      </c>
      <c r="F2416" s="27" t="s">
        <v>3142</v>
      </c>
      <c r="G2416" s="27" t="s">
        <v>2850</v>
      </c>
      <c r="H2416" s="28">
        <v>41760</v>
      </c>
      <c r="I2416" s="29">
        <v>2.8420000000000003E-3</v>
      </c>
      <c r="J2416" s="28" t="s">
        <v>3241</v>
      </c>
    </row>
    <row r="2417" spans="1:10" x14ac:dyDescent="0.3">
      <c r="A2417" s="26">
        <v>2014</v>
      </c>
      <c r="B2417" s="27" t="s">
        <v>3109</v>
      </c>
      <c r="C2417" s="27" t="s">
        <v>3110</v>
      </c>
      <c r="D2417" s="27" t="s">
        <v>3109</v>
      </c>
      <c r="E2417" s="27" t="s">
        <v>3111</v>
      </c>
      <c r="F2417" s="27" t="s">
        <v>2825</v>
      </c>
      <c r="G2417" s="27" t="s">
        <v>2850</v>
      </c>
      <c r="H2417" s="28">
        <v>41760</v>
      </c>
      <c r="I2417" s="29">
        <v>0.15316400000000005</v>
      </c>
      <c r="J2417" s="28" t="s">
        <v>3241</v>
      </c>
    </row>
    <row r="2418" spans="1:10" x14ac:dyDescent="0.3">
      <c r="A2418" s="26">
        <v>2014</v>
      </c>
      <c r="B2418" s="27" t="s">
        <v>3158</v>
      </c>
      <c r="C2418" s="27" t="s">
        <v>3159</v>
      </c>
      <c r="D2418" s="27" t="s">
        <v>3160</v>
      </c>
      <c r="E2418" s="27" t="s">
        <v>3161</v>
      </c>
      <c r="F2418" s="27" t="s">
        <v>3087</v>
      </c>
      <c r="G2418" s="27" t="s">
        <v>2788</v>
      </c>
      <c r="H2418" s="28">
        <v>41760</v>
      </c>
      <c r="I2418" s="29">
        <v>2.1409799999999999</v>
      </c>
      <c r="J2418" s="28" t="s">
        <v>3241</v>
      </c>
    </row>
    <row r="2419" spans="1:10" x14ac:dyDescent="0.3">
      <c r="A2419" s="26">
        <v>2014</v>
      </c>
      <c r="B2419" s="27" t="s">
        <v>3112</v>
      </c>
      <c r="C2419" s="27" t="s">
        <v>3113</v>
      </c>
      <c r="D2419" s="27" t="s">
        <v>3112</v>
      </c>
      <c r="E2419" s="27" t="s">
        <v>6117</v>
      </c>
      <c r="F2419" s="27" t="s">
        <v>2825</v>
      </c>
      <c r="G2419" s="27" t="s">
        <v>2826</v>
      </c>
      <c r="H2419" s="28">
        <v>41760</v>
      </c>
      <c r="I2419" s="29">
        <v>1.6140410000000012</v>
      </c>
      <c r="J2419" s="28" t="s">
        <v>3241</v>
      </c>
    </row>
    <row r="2420" spans="1:10" x14ac:dyDescent="0.3">
      <c r="A2420" s="26">
        <v>2014</v>
      </c>
      <c r="B2420" s="27" t="s">
        <v>3167</v>
      </c>
      <c r="C2420" s="27" t="s">
        <v>3168</v>
      </c>
      <c r="D2420" s="27" t="s">
        <v>3169</v>
      </c>
      <c r="E2420" s="27" t="s">
        <v>3161</v>
      </c>
      <c r="F2420" s="27" t="s">
        <v>3087</v>
      </c>
      <c r="G2420" s="27" t="s">
        <v>2788</v>
      </c>
      <c r="H2420" s="28">
        <v>41760</v>
      </c>
      <c r="I2420" s="29">
        <v>7.0732200000000027</v>
      </c>
      <c r="J2420" s="28" t="s">
        <v>3241</v>
      </c>
    </row>
    <row r="2421" spans="1:10" x14ac:dyDescent="0.3">
      <c r="A2421" s="26">
        <v>2014</v>
      </c>
      <c r="B2421" s="27" t="s">
        <v>3114</v>
      </c>
      <c r="C2421" s="27" t="s">
        <v>3115</v>
      </c>
      <c r="D2421" s="27" t="s">
        <v>3116</v>
      </c>
      <c r="E2421" s="27" t="s">
        <v>3025</v>
      </c>
      <c r="F2421" s="27" t="s">
        <v>3026</v>
      </c>
      <c r="G2421" s="27" t="s">
        <v>2788</v>
      </c>
      <c r="H2421" s="28">
        <v>41760</v>
      </c>
      <c r="I2421" s="29">
        <v>0</v>
      </c>
      <c r="J2421" s="28" t="s">
        <v>3241</v>
      </c>
    </row>
    <row r="2422" spans="1:10" x14ac:dyDescent="0.3">
      <c r="A2422" s="26">
        <v>2014</v>
      </c>
      <c r="B2422" s="27" t="s">
        <v>3117</v>
      </c>
      <c r="C2422" s="27" t="s">
        <v>3118</v>
      </c>
      <c r="D2422" s="27" t="s">
        <v>3117</v>
      </c>
      <c r="E2422" s="27" t="s">
        <v>6117</v>
      </c>
      <c r="F2422" s="27" t="s">
        <v>2815</v>
      </c>
      <c r="G2422" s="27" t="s">
        <v>2816</v>
      </c>
      <c r="H2422" s="28">
        <v>41760</v>
      </c>
      <c r="I2422" s="29">
        <v>6.1167930000000004</v>
      </c>
      <c r="J2422" s="28" t="s">
        <v>3241</v>
      </c>
    </row>
    <row r="2423" spans="1:10" x14ac:dyDescent="0.3">
      <c r="A2423" s="26">
        <v>2014</v>
      </c>
      <c r="B2423" s="27" t="s">
        <v>3129</v>
      </c>
      <c r="C2423" s="27" t="s">
        <v>3130</v>
      </c>
      <c r="D2423" s="27" t="s">
        <v>3131</v>
      </c>
      <c r="E2423" s="27" t="s">
        <v>3063</v>
      </c>
      <c r="F2423" s="27" t="s">
        <v>3034</v>
      </c>
      <c r="G2423" s="27" t="s">
        <v>2840</v>
      </c>
      <c r="H2423" s="28">
        <v>41760</v>
      </c>
      <c r="I2423" s="29">
        <v>3.4429529999999993</v>
      </c>
      <c r="J2423" s="28" t="s">
        <v>3241</v>
      </c>
    </row>
    <row r="2424" spans="1:10" x14ac:dyDescent="0.3">
      <c r="A2424" s="26">
        <v>2014</v>
      </c>
      <c r="B2424" s="27" t="s">
        <v>3126</v>
      </c>
      <c r="C2424" s="27" t="s">
        <v>3127</v>
      </c>
      <c r="D2424" s="27" t="s">
        <v>3128</v>
      </c>
      <c r="E2424" s="27" t="s">
        <v>3025</v>
      </c>
      <c r="F2424" s="27" t="s">
        <v>3026</v>
      </c>
      <c r="G2424" s="27" t="s">
        <v>2936</v>
      </c>
      <c r="H2424" s="28">
        <v>41760</v>
      </c>
      <c r="I2424" s="29">
        <v>0</v>
      </c>
      <c r="J2424" s="28" t="s">
        <v>3241</v>
      </c>
    </row>
    <row r="2425" spans="1:10" x14ac:dyDescent="0.3">
      <c r="A2425" s="26">
        <v>2014</v>
      </c>
      <c r="B2425" s="27" t="s">
        <v>3178</v>
      </c>
      <c r="C2425" s="27" t="s">
        <v>3179</v>
      </c>
      <c r="D2425" s="27" t="s">
        <v>3178</v>
      </c>
      <c r="E2425" s="27" t="s">
        <v>3033</v>
      </c>
      <c r="F2425" s="27" t="s">
        <v>2807</v>
      </c>
      <c r="G2425" s="27" t="s">
        <v>2812</v>
      </c>
      <c r="H2425" s="28">
        <v>41760</v>
      </c>
      <c r="I2425" s="29">
        <v>0.50391100000000022</v>
      </c>
      <c r="J2425" s="28" t="s">
        <v>3241</v>
      </c>
    </row>
    <row r="2426" spans="1:10" x14ac:dyDescent="0.3">
      <c r="A2426" s="26">
        <v>2014</v>
      </c>
      <c r="B2426" s="27" t="s">
        <v>3119</v>
      </c>
      <c r="C2426" s="27" t="s">
        <v>3120</v>
      </c>
      <c r="D2426" s="27" t="s">
        <v>3119</v>
      </c>
      <c r="E2426" s="27" t="s">
        <v>6117</v>
      </c>
      <c r="F2426" s="27" t="s">
        <v>3034</v>
      </c>
      <c r="G2426" s="27" t="s">
        <v>2840</v>
      </c>
      <c r="H2426" s="28">
        <v>41760</v>
      </c>
      <c r="I2426" s="29">
        <v>3.0897419999999998</v>
      </c>
      <c r="J2426" s="28" t="s">
        <v>3241</v>
      </c>
    </row>
    <row r="2427" spans="1:10" x14ac:dyDescent="0.3">
      <c r="A2427" s="26">
        <v>2014</v>
      </c>
      <c r="B2427" s="27" t="s">
        <v>3121</v>
      </c>
      <c r="C2427" s="27" t="s">
        <v>3122</v>
      </c>
      <c r="D2427" s="27" t="s">
        <v>3121</v>
      </c>
      <c r="E2427" s="27" t="s">
        <v>6117</v>
      </c>
      <c r="F2427" s="27" t="s">
        <v>2825</v>
      </c>
      <c r="G2427" s="27" t="s">
        <v>2850</v>
      </c>
      <c r="H2427" s="28">
        <v>41760</v>
      </c>
      <c r="I2427" s="29">
        <v>0</v>
      </c>
      <c r="J2427" s="28" t="s">
        <v>3241</v>
      </c>
    </row>
    <row r="2428" spans="1:10" x14ac:dyDescent="0.3">
      <c r="A2428" s="26">
        <v>2014</v>
      </c>
      <c r="B2428" s="27" t="s">
        <v>3022</v>
      </c>
      <c r="C2428" s="27" t="s">
        <v>3023</v>
      </c>
      <c r="D2428" s="27" t="s">
        <v>3024</v>
      </c>
      <c r="E2428" s="27" t="s">
        <v>3025</v>
      </c>
      <c r="F2428" s="27" t="s">
        <v>3026</v>
      </c>
      <c r="G2428" s="27" t="s">
        <v>2788</v>
      </c>
      <c r="H2428" s="28">
        <v>41791</v>
      </c>
      <c r="I2428" s="29">
        <v>0</v>
      </c>
      <c r="J2428" s="28" t="s">
        <v>3241</v>
      </c>
    </row>
    <row r="2429" spans="1:10" x14ac:dyDescent="0.3">
      <c r="A2429" s="26">
        <v>2014</v>
      </c>
      <c r="B2429" s="27" t="s">
        <v>3022</v>
      </c>
      <c r="C2429" s="27" t="s">
        <v>3023</v>
      </c>
      <c r="D2429" s="27" t="s">
        <v>3027</v>
      </c>
      <c r="E2429" s="27" t="s">
        <v>3025</v>
      </c>
      <c r="F2429" s="27" t="s">
        <v>3026</v>
      </c>
      <c r="G2429" s="27" t="s">
        <v>2788</v>
      </c>
      <c r="H2429" s="28">
        <v>41791</v>
      </c>
      <c r="I2429" s="29">
        <v>0</v>
      </c>
      <c r="J2429" s="28" t="s">
        <v>3241</v>
      </c>
    </row>
    <row r="2430" spans="1:10" x14ac:dyDescent="0.3">
      <c r="A2430" s="26">
        <v>2014</v>
      </c>
      <c r="B2430" s="27" t="s">
        <v>3028</v>
      </c>
      <c r="C2430" s="27" t="s">
        <v>3029</v>
      </c>
      <c r="D2430" s="27" t="s">
        <v>3028</v>
      </c>
      <c r="E2430" s="27" t="s">
        <v>6117</v>
      </c>
      <c r="F2430" s="27" t="s">
        <v>3030</v>
      </c>
      <c r="G2430" s="27" t="s">
        <v>2812</v>
      </c>
      <c r="H2430" s="28">
        <v>41791</v>
      </c>
      <c r="I2430" s="29">
        <v>8.7976500000000009</v>
      </c>
      <c r="J2430" s="28" t="s">
        <v>3241</v>
      </c>
    </row>
    <row r="2431" spans="1:10" x14ac:dyDescent="0.3">
      <c r="A2431" s="26">
        <v>2014</v>
      </c>
      <c r="B2431" s="27" t="s">
        <v>3031</v>
      </c>
      <c r="C2431" s="27" t="s">
        <v>3032</v>
      </c>
      <c r="D2431" s="27" t="s">
        <v>3031</v>
      </c>
      <c r="E2431" s="27" t="s">
        <v>3033</v>
      </c>
      <c r="F2431" s="27" t="s">
        <v>3034</v>
      </c>
      <c r="G2431" s="27" t="s">
        <v>2821</v>
      </c>
      <c r="H2431" s="28">
        <v>41791</v>
      </c>
      <c r="I2431" s="29">
        <v>2.1935890000000002</v>
      </c>
      <c r="J2431" s="28" t="s">
        <v>3241</v>
      </c>
    </row>
    <row r="2432" spans="1:10" x14ac:dyDescent="0.3">
      <c r="A2432" s="26">
        <v>2014</v>
      </c>
      <c r="B2432" s="27" t="s">
        <v>3031</v>
      </c>
      <c r="C2432" s="27" t="s">
        <v>3180</v>
      </c>
      <c r="D2432" s="27" t="s">
        <v>3181</v>
      </c>
      <c r="E2432" s="27" t="s">
        <v>3033</v>
      </c>
      <c r="F2432" s="27" t="s">
        <v>3034</v>
      </c>
      <c r="G2432" s="27" t="s">
        <v>2821</v>
      </c>
      <c r="H2432" s="28">
        <v>41791</v>
      </c>
      <c r="I2432" s="29">
        <v>4.0196819999999995</v>
      </c>
      <c r="J2432" s="28" t="s">
        <v>3241</v>
      </c>
    </row>
    <row r="2433" spans="1:10" x14ac:dyDescent="0.3">
      <c r="A2433" s="26">
        <v>2014</v>
      </c>
      <c r="B2433" s="27" t="s">
        <v>3035</v>
      </c>
      <c r="C2433" s="27" t="s">
        <v>3036</v>
      </c>
      <c r="D2433" s="27" t="s">
        <v>3035</v>
      </c>
      <c r="E2433" s="27" t="s">
        <v>6117</v>
      </c>
      <c r="F2433" s="27" t="s">
        <v>2825</v>
      </c>
      <c r="G2433" s="27" t="s">
        <v>2826</v>
      </c>
      <c r="H2433" s="28">
        <v>41791</v>
      </c>
      <c r="I2433" s="29">
        <v>0</v>
      </c>
      <c r="J2433" s="28" t="s">
        <v>3241</v>
      </c>
    </row>
    <row r="2434" spans="1:10" x14ac:dyDescent="0.3">
      <c r="A2434" s="26">
        <v>2014</v>
      </c>
      <c r="B2434" s="27" t="s">
        <v>3037</v>
      </c>
      <c r="C2434" s="27" t="s">
        <v>3038</v>
      </c>
      <c r="D2434" s="27" t="s">
        <v>3037</v>
      </c>
      <c r="E2434" s="27" t="s">
        <v>6117</v>
      </c>
      <c r="F2434" s="27" t="s">
        <v>3034</v>
      </c>
      <c r="G2434" s="27" t="s">
        <v>2999</v>
      </c>
      <c r="H2434" s="28">
        <v>41791</v>
      </c>
      <c r="I2434" s="29">
        <v>2.4452239999999996</v>
      </c>
      <c r="J2434" s="28" t="s">
        <v>3241</v>
      </c>
    </row>
    <row r="2435" spans="1:10" x14ac:dyDescent="0.3">
      <c r="A2435" s="26">
        <v>2014</v>
      </c>
      <c r="B2435" s="27" t="s">
        <v>3039</v>
      </c>
      <c r="C2435" s="27" t="s">
        <v>3040</v>
      </c>
      <c r="D2435" s="27" t="s">
        <v>3039</v>
      </c>
      <c r="E2435" s="27" t="s">
        <v>6117</v>
      </c>
      <c r="F2435" s="27" t="s">
        <v>2815</v>
      </c>
      <c r="G2435" s="27" t="s">
        <v>2816</v>
      </c>
      <c r="H2435" s="28">
        <v>41791</v>
      </c>
      <c r="I2435" s="29">
        <v>0.68545199999999973</v>
      </c>
      <c r="J2435" s="28" t="s">
        <v>3241</v>
      </c>
    </row>
    <row r="2436" spans="1:10" x14ac:dyDescent="0.3">
      <c r="A2436" s="26">
        <v>2014</v>
      </c>
      <c r="B2436" s="27" t="s">
        <v>3041</v>
      </c>
      <c r="C2436" s="27" t="s">
        <v>3042</v>
      </c>
      <c r="D2436" s="27" t="s">
        <v>3041</v>
      </c>
      <c r="E2436" s="27" t="s">
        <v>6117</v>
      </c>
      <c r="F2436" s="27" t="s">
        <v>2825</v>
      </c>
      <c r="G2436" s="27" t="s">
        <v>2826</v>
      </c>
      <c r="H2436" s="28">
        <v>41791</v>
      </c>
      <c r="I2436" s="29">
        <v>0</v>
      </c>
      <c r="J2436" s="28" t="s">
        <v>3241</v>
      </c>
    </row>
    <row r="2437" spans="1:10" x14ac:dyDescent="0.3">
      <c r="A2437" s="26">
        <v>2014</v>
      </c>
      <c r="B2437" s="27" t="s">
        <v>3043</v>
      </c>
      <c r="C2437" s="27" t="s">
        <v>3044</v>
      </c>
      <c r="D2437" s="27" t="s">
        <v>3043</v>
      </c>
      <c r="E2437" s="27" t="s">
        <v>6117</v>
      </c>
      <c r="F2437" s="27" t="s">
        <v>2815</v>
      </c>
      <c r="G2437" s="27" t="s">
        <v>2816</v>
      </c>
      <c r="H2437" s="28">
        <v>41791</v>
      </c>
      <c r="I2437" s="29">
        <v>2.9046779999999988</v>
      </c>
      <c r="J2437" s="28" t="s">
        <v>3241</v>
      </c>
    </row>
    <row r="2438" spans="1:10" x14ac:dyDescent="0.3">
      <c r="A2438" s="26">
        <v>2014</v>
      </c>
      <c r="B2438" s="27" t="s">
        <v>3045</v>
      </c>
      <c r="C2438" s="27" t="s">
        <v>3046</v>
      </c>
      <c r="D2438" s="27" t="s">
        <v>3045</v>
      </c>
      <c r="E2438" s="27" t="s">
        <v>6117</v>
      </c>
      <c r="F2438" s="27" t="s">
        <v>2815</v>
      </c>
      <c r="G2438" s="27" t="s">
        <v>2816</v>
      </c>
      <c r="H2438" s="28">
        <v>41791</v>
      </c>
      <c r="I2438" s="29">
        <v>0</v>
      </c>
      <c r="J2438" s="28" t="s">
        <v>3241</v>
      </c>
    </row>
    <row r="2439" spans="1:10" x14ac:dyDescent="0.3">
      <c r="A2439" s="26">
        <v>2014</v>
      </c>
      <c r="B2439" s="27" t="s">
        <v>3143</v>
      </c>
      <c r="C2439" s="27" t="s">
        <v>3144</v>
      </c>
      <c r="D2439" s="27" t="s">
        <v>3143</v>
      </c>
      <c r="E2439" s="27" t="s">
        <v>6117</v>
      </c>
      <c r="F2439" s="27" t="s">
        <v>3145</v>
      </c>
      <c r="G2439" s="27" t="s">
        <v>2803</v>
      </c>
      <c r="H2439" s="28">
        <v>41791</v>
      </c>
      <c r="I2439" s="29">
        <v>2.0889670000000007</v>
      </c>
      <c r="J2439" s="28" t="s">
        <v>3241</v>
      </c>
    </row>
    <row r="2440" spans="1:10" x14ac:dyDescent="0.3">
      <c r="A2440" s="26">
        <v>2014</v>
      </c>
      <c r="B2440" s="27" t="s">
        <v>3171</v>
      </c>
      <c r="C2440" s="27" t="s">
        <v>3172</v>
      </c>
      <c r="D2440" s="27" t="s">
        <v>3173</v>
      </c>
      <c r="E2440" s="27" t="s">
        <v>3111</v>
      </c>
      <c r="F2440" s="27" t="s">
        <v>2825</v>
      </c>
      <c r="G2440" s="27" t="s">
        <v>2850</v>
      </c>
      <c r="H2440" s="28">
        <v>41791</v>
      </c>
      <c r="I2440" s="29">
        <v>0.22579500000000002</v>
      </c>
      <c r="J2440" s="28" t="s">
        <v>3241</v>
      </c>
    </row>
    <row r="2441" spans="1:10" x14ac:dyDescent="0.3">
      <c r="A2441" s="26">
        <v>2014</v>
      </c>
      <c r="B2441" s="27" t="s">
        <v>3146</v>
      </c>
      <c r="C2441" s="27" t="s">
        <v>3147</v>
      </c>
      <c r="D2441" s="27" t="s">
        <v>3146</v>
      </c>
      <c r="E2441" s="27" t="s">
        <v>6117</v>
      </c>
      <c r="F2441" s="27" t="s">
        <v>3145</v>
      </c>
      <c r="G2441" s="27" t="s">
        <v>2803</v>
      </c>
      <c r="H2441" s="28">
        <v>41791</v>
      </c>
      <c r="I2441" s="29">
        <v>0</v>
      </c>
      <c r="J2441" s="28" t="s">
        <v>3241</v>
      </c>
    </row>
    <row r="2442" spans="1:10" x14ac:dyDescent="0.3">
      <c r="A2442" s="26">
        <v>2014</v>
      </c>
      <c r="B2442" s="27" t="s">
        <v>3047</v>
      </c>
      <c r="C2442" s="27" t="s">
        <v>3048</v>
      </c>
      <c r="D2442" s="27" t="s">
        <v>3047</v>
      </c>
      <c r="E2442" s="27" t="s">
        <v>6117</v>
      </c>
      <c r="F2442" s="27" t="s">
        <v>2825</v>
      </c>
      <c r="G2442" s="27" t="s">
        <v>2826</v>
      </c>
      <c r="H2442" s="28">
        <v>41791</v>
      </c>
      <c r="I2442" s="29">
        <v>0.114923</v>
      </c>
      <c r="J2442" s="28" t="s">
        <v>3241</v>
      </c>
    </row>
    <row r="2443" spans="1:10" x14ac:dyDescent="0.3">
      <c r="A2443" s="26">
        <v>2014</v>
      </c>
      <c r="B2443" s="27" t="s">
        <v>3049</v>
      </c>
      <c r="C2443" s="27" t="s">
        <v>3050</v>
      </c>
      <c r="D2443" s="27" t="s">
        <v>3049</v>
      </c>
      <c r="E2443" s="27" t="s">
        <v>6117</v>
      </c>
      <c r="F2443" s="27" t="s">
        <v>2825</v>
      </c>
      <c r="G2443" s="27" t="s">
        <v>2850</v>
      </c>
      <c r="H2443" s="28">
        <v>41791</v>
      </c>
      <c r="I2443" s="29">
        <v>0.52655800000000008</v>
      </c>
      <c r="J2443" s="28" t="s">
        <v>3241</v>
      </c>
    </row>
    <row r="2444" spans="1:10" x14ac:dyDescent="0.3">
      <c r="A2444" s="26">
        <v>2014</v>
      </c>
      <c r="B2444" s="27" t="s">
        <v>3051</v>
      </c>
      <c r="C2444" s="27" t="s">
        <v>3051</v>
      </c>
      <c r="D2444" s="27" t="s">
        <v>3051</v>
      </c>
      <c r="E2444" s="27" t="s">
        <v>6118</v>
      </c>
      <c r="F2444" s="27" t="s">
        <v>3051</v>
      </c>
      <c r="G2444" s="27" t="s">
        <v>3051</v>
      </c>
      <c r="H2444" s="28">
        <v>41791</v>
      </c>
      <c r="I2444" s="29">
        <v>10901.714975999996</v>
      </c>
      <c r="J2444" s="28" t="s">
        <v>3241</v>
      </c>
    </row>
    <row r="2445" spans="1:10" x14ac:dyDescent="0.3">
      <c r="A2445" s="26">
        <v>2014</v>
      </c>
      <c r="B2445" s="27" t="s">
        <v>3052</v>
      </c>
      <c r="C2445" s="27" t="s">
        <v>3053</v>
      </c>
      <c r="D2445" s="27" t="s">
        <v>3052</v>
      </c>
      <c r="E2445" s="27" t="s">
        <v>3033</v>
      </c>
      <c r="F2445" s="27" t="s">
        <v>2807</v>
      </c>
      <c r="G2445" s="27" t="s">
        <v>2812</v>
      </c>
      <c r="H2445" s="28">
        <v>41791</v>
      </c>
      <c r="I2445" s="29">
        <v>2.524187</v>
      </c>
      <c r="J2445" s="28" t="s">
        <v>3241</v>
      </c>
    </row>
    <row r="2446" spans="1:10" x14ac:dyDescent="0.3">
      <c r="A2446" s="26">
        <v>2014</v>
      </c>
      <c r="B2446" s="27" t="s">
        <v>3162</v>
      </c>
      <c r="C2446" s="27" t="s">
        <v>3163</v>
      </c>
      <c r="D2446" s="27" t="s">
        <v>3164</v>
      </c>
      <c r="E2446" s="27" t="s">
        <v>3025</v>
      </c>
      <c r="F2446" s="27" t="s">
        <v>3087</v>
      </c>
      <c r="G2446" s="27" t="s">
        <v>2788</v>
      </c>
      <c r="H2446" s="28">
        <v>41791</v>
      </c>
      <c r="I2446" s="29">
        <v>9.2176604800000006E-3</v>
      </c>
      <c r="J2446" s="28" t="s">
        <v>3241</v>
      </c>
    </row>
    <row r="2447" spans="1:10" x14ac:dyDescent="0.3">
      <c r="A2447" s="26">
        <v>2014</v>
      </c>
      <c r="B2447" s="27" t="s">
        <v>3162</v>
      </c>
      <c r="C2447" s="27" t="s">
        <v>3163</v>
      </c>
      <c r="D2447" s="27" t="s">
        <v>3165</v>
      </c>
      <c r="E2447" s="27" t="s">
        <v>3025</v>
      </c>
      <c r="F2447" s="27" t="s">
        <v>3087</v>
      </c>
      <c r="G2447" s="27" t="s">
        <v>2788</v>
      </c>
      <c r="H2447" s="28">
        <v>41791</v>
      </c>
      <c r="I2447" s="29">
        <v>0.45176431271000012</v>
      </c>
      <c r="J2447" s="28" t="s">
        <v>3241</v>
      </c>
    </row>
    <row r="2448" spans="1:10" x14ac:dyDescent="0.3">
      <c r="A2448" s="26">
        <v>2014</v>
      </c>
      <c r="B2448" s="27" t="s">
        <v>3054</v>
      </c>
      <c r="C2448" s="27" t="s">
        <v>3055</v>
      </c>
      <c r="D2448" s="27" t="s">
        <v>3054</v>
      </c>
      <c r="E2448" s="27" t="s">
        <v>6117</v>
      </c>
      <c r="F2448" s="27" t="s">
        <v>3034</v>
      </c>
      <c r="G2448" s="27" t="s">
        <v>2999</v>
      </c>
      <c r="H2448" s="28">
        <v>41791</v>
      </c>
      <c r="I2448" s="29">
        <v>10.014272</v>
      </c>
      <c r="J2448" s="28" t="s">
        <v>3241</v>
      </c>
    </row>
    <row r="2449" spans="1:10" x14ac:dyDescent="0.3">
      <c r="A2449" s="26">
        <v>2014</v>
      </c>
      <c r="B2449" s="27" t="s">
        <v>3056</v>
      </c>
      <c r="C2449" s="27" t="s">
        <v>3057</v>
      </c>
      <c r="D2449" s="27" t="s">
        <v>3056</v>
      </c>
      <c r="E2449" s="27" t="s">
        <v>6117</v>
      </c>
      <c r="F2449" s="27" t="s">
        <v>2825</v>
      </c>
      <c r="G2449" s="27" t="s">
        <v>2826</v>
      </c>
      <c r="H2449" s="28">
        <v>41791</v>
      </c>
      <c r="I2449" s="29">
        <v>0.21372800000000003</v>
      </c>
      <c r="J2449" s="28" t="s">
        <v>3241</v>
      </c>
    </row>
    <row r="2450" spans="1:10" x14ac:dyDescent="0.3">
      <c r="A2450" s="26">
        <v>2014</v>
      </c>
      <c r="B2450" s="27" t="s">
        <v>3058</v>
      </c>
      <c r="C2450" s="27" t="s">
        <v>3059</v>
      </c>
      <c r="D2450" s="27" t="s">
        <v>3058</v>
      </c>
      <c r="E2450" s="27" t="s">
        <v>6117</v>
      </c>
      <c r="F2450" s="27" t="s">
        <v>2815</v>
      </c>
      <c r="G2450" s="27" t="s">
        <v>2816</v>
      </c>
      <c r="H2450" s="28">
        <v>41791</v>
      </c>
      <c r="I2450" s="29">
        <v>3.1570449999999997</v>
      </c>
      <c r="J2450" s="28" t="s">
        <v>3241</v>
      </c>
    </row>
    <row r="2451" spans="1:10" x14ac:dyDescent="0.3">
      <c r="A2451" s="26">
        <v>2014</v>
      </c>
      <c r="B2451" s="27" t="s">
        <v>3152</v>
      </c>
      <c r="C2451" s="27" t="s">
        <v>3153</v>
      </c>
      <c r="D2451" s="27" t="s">
        <v>3152</v>
      </c>
      <c r="E2451" s="27" t="s">
        <v>3111</v>
      </c>
      <c r="F2451" s="27" t="s">
        <v>2825</v>
      </c>
      <c r="G2451" s="27" t="s">
        <v>2850</v>
      </c>
      <c r="H2451" s="28">
        <v>41791</v>
      </c>
      <c r="I2451" s="29">
        <v>0.256745</v>
      </c>
      <c r="J2451" s="28" t="s">
        <v>3241</v>
      </c>
    </row>
    <row r="2452" spans="1:10" x14ac:dyDescent="0.3">
      <c r="A2452" s="26">
        <v>2014</v>
      </c>
      <c r="B2452" s="27" t="s">
        <v>3154</v>
      </c>
      <c r="C2452" s="27" t="s">
        <v>3155</v>
      </c>
      <c r="D2452" s="27" t="s">
        <v>3154</v>
      </c>
      <c r="E2452" s="27" t="s">
        <v>3111</v>
      </c>
      <c r="F2452" s="27" t="s">
        <v>2825</v>
      </c>
      <c r="G2452" s="27" t="s">
        <v>2850</v>
      </c>
      <c r="H2452" s="28">
        <v>41791</v>
      </c>
      <c r="I2452" s="29">
        <v>0.38115500000000008</v>
      </c>
      <c r="J2452" s="28" t="s">
        <v>3241</v>
      </c>
    </row>
    <row r="2453" spans="1:10" x14ac:dyDescent="0.3">
      <c r="A2453" s="26">
        <v>2014</v>
      </c>
      <c r="B2453" s="27" t="s">
        <v>3156</v>
      </c>
      <c r="C2453" s="27" t="s">
        <v>3157</v>
      </c>
      <c r="D2453" s="27" t="s">
        <v>3156</v>
      </c>
      <c r="E2453" s="27" t="s">
        <v>3111</v>
      </c>
      <c r="F2453" s="27" t="s">
        <v>2825</v>
      </c>
      <c r="G2453" s="27" t="s">
        <v>2850</v>
      </c>
      <c r="H2453" s="28">
        <v>41791</v>
      </c>
      <c r="I2453" s="29">
        <v>0</v>
      </c>
      <c r="J2453" s="28" t="s">
        <v>3241</v>
      </c>
    </row>
    <row r="2454" spans="1:10" x14ac:dyDescent="0.3">
      <c r="A2454" s="26">
        <v>2014</v>
      </c>
      <c r="B2454" s="27" t="s">
        <v>3060</v>
      </c>
      <c r="C2454" s="27" t="s">
        <v>3061</v>
      </c>
      <c r="D2454" s="27" t="s">
        <v>3062</v>
      </c>
      <c r="E2454" s="27" t="s">
        <v>3063</v>
      </c>
      <c r="F2454" s="27" t="s">
        <v>3034</v>
      </c>
      <c r="G2454" s="27" t="s">
        <v>2999</v>
      </c>
      <c r="H2454" s="28">
        <v>41791</v>
      </c>
      <c r="I2454" s="29">
        <v>0</v>
      </c>
      <c r="J2454" s="28" t="s">
        <v>3241</v>
      </c>
    </row>
    <row r="2455" spans="1:10" x14ac:dyDescent="0.3">
      <c r="A2455" s="26">
        <v>2014</v>
      </c>
      <c r="B2455" s="27" t="s">
        <v>3064</v>
      </c>
      <c r="C2455" s="27" t="s">
        <v>3065</v>
      </c>
      <c r="D2455" s="27" t="s">
        <v>3066</v>
      </c>
      <c r="E2455" s="27" t="s">
        <v>3025</v>
      </c>
      <c r="F2455" s="27" t="s">
        <v>2825</v>
      </c>
      <c r="G2455" s="27" t="s">
        <v>2826</v>
      </c>
      <c r="H2455" s="28">
        <v>41791</v>
      </c>
      <c r="I2455" s="29">
        <v>0</v>
      </c>
      <c r="J2455" s="28" t="s">
        <v>3241</v>
      </c>
    </row>
    <row r="2456" spans="1:10" x14ac:dyDescent="0.3">
      <c r="A2456" s="26">
        <v>2014</v>
      </c>
      <c r="B2456" s="27" t="s">
        <v>3064</v>
      </c>
      <c r="C2456" s="27" t="s">
        <v>3065</v>
      </c>
      <c r="D2456" s="27" t="s">
        <v>3067</v>
      </c>
      <c r="E2456" s="27" t="s">
        <v>3025</v>
      </c>
      <c r="F2456" s="27" t="s">
        <v>2825</v>
      </c>
      <c r="G2456" s="27" t="s">
        <v>2826</v>
      </c>
      <c r="H2456" s="28">
        <v>41791</v>
      </c>
      <c r="I2456" s="29">
        <v>0</v>
      </c>
      <c r="J2456" s="28" t="s">
        <v>3241</v>
      </c>
    </row>
    <row r="2457" spans="1:10" x14ac:dyDescent="0.3">
      <c r="A2457" s="26">
        <v>2014</v>
      </c>
      <c r="B2457" s="27" t="s">
        <v>3174</v>
      </c>
      <c r="C2457" s="27" t="s">
        <v>3175</v>
      </c>
      <c r="D2457" s="27" t="s">
        <v>3174</v>
      </c>
      <c r="E2457" s="27" t="s">
        <v>6117</v>
      </c>
      <c r="F2457" s="27" t="s">
        <v>2825</v>
      </c>
      <c r="G2457" s="27" t="s">
        <v>2826</v>
      </c>
      <c r="H2457" s="28">
        <v>41791</v>
      </c>
      <c r="I2457" s="29">
        <v>0.43042199999999986</v>
      </c>
      <c r="J2457" s="28" t="s">
        <v>3241</v>
      </c>
    </row>
    <row r="2458" spans="1:10" x14ac:dyDescent="0.3">
      <c r="A2458" s="26">
        <v>2014</v>
      </c>
      <c r="B2458" s="27" t="s">
        <v>3068</v>
      </c>
      <c r="C2458" s="27" t="s">
        <v>3069</v>
      </c>
      <c r="D2458" s="27" t="s">
        <v>3068</v>
      </c>
      <c r="E2458" s="27" t="s">
        <v>6117</v>
      </c>
      <c r="F2458" s="27" t="s">
        <v>3034</v>
      </c>
      <c r="G2458" s="27" t="s">
        <v>2923</v>
      </c>
      <c r="H2458" s="28">
        <v>41791</v>
      </c>
      <c r="I2458" s="29">
        <v>2.5789260000000001</v>
      </c>
      <c r="J2458" s="28" t="s">
        <v>3241</v>
      </c>
    </row>
    <row r="2459" spans="1:10" x14ac:dyDescent="0.3">
      <c r="A2459" s="26">
        <v>2014</v>
      </c>
      <c r="B2459" s="27" t="s">
        <v>3070</v>
      </c>
      <c r="C2459" s="27" t="s">
        <v>3071</v>
      </c>
      <c r="D2459" s="27" t="s">
        <v>3070</v>
      </c>
      <c r="E2459" s="27" t="s">
        <v>6117</v>
      </c>
      <c r="F2459" s="27" t="s">
        <v>2815</v>
      </c>
      <c r="G2459" s="27" t="s">
        <v>2816</v>
      </c>
      <c r="H2459" s="28">
        <v>41791</v>
      </c>
      <c r="I2459" s="29">
        <v>0.53667999999999993</v>
      </c>
      <c r="J2459" s="28" t="s">
        <v>3241</v>
      </c>
    </row>
    <row r="2460" spans="1:10" x14ac:dyDescent="0.3">
      <c r="A2460" s="26">
        <v>2014</v>
      </c>
      <c r="B2460" s="27" t="s">
        <v>3176</v>
      </c>
      <c r="C2460" s="27" t="s">
        <v>3177</v>
      </c>
      <c r="D2460" s="27" t="s">
        <v>3176</v>
      </c>
      <c r="E2460" s="27" t="s">
        <v>3033</v>
      </c>
      <c r="F2460" s="27" t="s">
        <v>2807</v>
      </c>
      <c r="G2460" s="27" t="s">
        <v>2812</v>
      </c>
      <c r="H2460" s="28">
        <v>41791</v>
      </c>
      <c r="I2460" s="29">
        <v>14.503671999999996</v>
      </c>
      <c r="J2460" s="28" t="s">
        <v>3241</v>
      </c>
    </row>
    <row r="2461" spans="1:10" x14ac:dyDescent="0.3">
      <c r="A2461" s="26">
        <v>2014</v>
      </c>
      <c r="B2461" s="27" t="s">
        <v>3072</v>
      </c>
      <c r="C2461" s="27" t="s">
        <v>3073</v>
      </c>
      <c r="D2461" s="27" t="s">
        <v>3072</v>
      </c>
      <c r="E2461" s="27" t="s">
        <v>6117</v>
      </c>
      <c r="F2461" s="27" t="s">
        <v>3034</v>
      </c>
      <c r="G2461" s="27" t="s">
        <v>3074</v>
      </c>
      <c r="H2461" s="28">
        <v>41791</v>
      </c>
      <c r="I2461" s="29">
        <v>5.6485E-2</v>
      </c>
      <c r="J2461" s="28" t="s">
        <v>3241</v>
      </c>
    </row>
    <row r="2462" spans="1:10" x14ac:dyDescent="0.3">
      <c r="A2462" s="26">
        <v>2014</v>
      </c>
      <c r="B2462" s="27" t="s">
        <v>3075</v>
      </c>
      <c r="C2462" s="27" t="s">
        <v>3076</v>
      </c>
      <c r="D2462" s="27" t="s">
        <v>3075</v>
      </c>
      <c r="E2462" s="27" t="s">
        <v>6117</v>
      </c>
      <c r="F2462" s="27" t="s">
        <v>2815</v>
      </c>
      <c r="G2462" s="27" t="s">
        <v>2816</v>
      </c>
      <c r="H2462" s="28">
        <v>41791</v>
      </c>
      <c r="I2462" s="29">
        <v>1.6126280000000002</v>
      </c>
      <c r="J2462" s="28" t="s">
        <v>3241</v>
      </c>
    </row>
    <row r="2463" spans="1:10" x14ac:dyDescent="0.3">
      <c r="A2463" s="26">
        <v>2014</v>
      </c>
      <c r="B2463" s="27" t="s">
        <v>3077</v>
      </c>
      <c r="C2463" s="27" t="s">
        <v>3078</v>
      </c>
      <c r="D2463" s="27" t="s">
        <v>3077</v>
      </c>
      <c r="E2463" s="27" t="s">
        <v>3033</v>
      </c>
      <c r="F2463" s="27" t="s">
        <v>2788</v>
      </c>
      <c r="G2463" s="27" t="s">
        <v>2788</v>
      </c>
      <c r="H2463" s="28">
        <v>41791</v>
      </c>
      <c r="I2463" s="29">
        <v>8.1649999999999952E-3</v>
      </c>
      <c r="J2463" s="28" t="s">
        <v>3241</v>
      </c>
    </row>
    <row r="2464" spans="1:10" x14ac:dyDescent="0.3">
      <c r="A2464" s="26">
        <v>2014</v>
      </c>
      <c r="B2464" s="27" t="s">
        <v>3079</v>
      </c>
      <c r="C2464" s="27" t="s">
        <v>3080</v>
      </c>
      <c r="D2464" s="27" t="s">
        <v>3081</v>
      </c>
      <c r="E2464" s="27" t="s">
        <v>3063</v>
      </c>
      <c r="F2464" s="27" t="s">
        <v>2788</v>
      </c>
      <c r="G2464" s="27" t="s">
        <v>2788</v>
      </c>
      <c r="H2464" s="28">
        <v>41791</v>
      </c>
      <c r="I2464" s="29">
        <v>0</v>
      </c>
      <c r="J2464" s="28" t="s">
        <v>3241</v>
      </c>
    </row>
    <row r="2465" spans="1:10" x14ac:dyDescent="0.3">
      <c r="A2465" s="26">
        <v>2014</v>
      </c>
      <c r="B2465" s="27" t="s">
        <v>3082</v>
      </c>
      <c r="C2465" s="27" t="s">
        <v>3083</v>
      </c>
      <c r="D2465" s="27" t="s">
        <v>3082</v>
      </c>
      <c r="E2465" s="27" t="s">
        <v>6117</v>
      </c>
      <c r="F2465" s="27" t="s">
        <v>2825</v>
      </c>
      <c r="G2465" s="27" t="s">
        <v>2826</v>
      </c>
      <c r="H2465" s="28">
        <v>41791</v>
      </c>
      <c r="I2465" s="29">
        <v>0</v>
      </c>
      <c r="J2465" s="28" t="s">
        <v>3241</v>
      </c>
    </row>
    <row r="2466" spans="1:10" x14ac:dyDescent="0.3">
      <c r="A2466" s="26">
        <v>2014</v>
      </c>
      <c r="B2466" s="27" t="s">
        <v>3084</v>
      </c>
      <c r="C2466" s="27" t="s">
        <v>3085</v>
      </c>
      <c r="D2466" s="27" t="s">
        <v>3086</v>
      </c>
      <c r="E2466" s="27" t="s">
        <v>3025</v>
      </c>
      <c r="F2466" s="27" t="s">
        <v>3087</v>
      </c>
      <c r="G2466" s="27" t="s">
        <v>2788</v>
      </c>
      <c r="H2466" s="28">
        <v>41791</v>
      </c>
      <c r="I2466" s="29">
        <v>0</v>
      </c>
      <c r="J2466" s="28" t="s">
        <v>3241</v>
      </c>
    </row>
    <row r="2467" spans="1:10" x14ac:dyDescent="0.3">
      <c r="A2467" s="26">
        <v>2014</v>
      </c>
      <c r="B2467" s="27" t="s">
        <v>3084</v>
      </c>
      <c r="C2467" s="27" t="s">
        <v>3085</v>
      </c>
      <c r="D2467" s="27" t="s">
        <v>3088</v>
      </c>
      <c r="E2467" s="27" t="s">
        <v>3025</v>
      </c>
      <c r="F2467" s="27" t="s">
        <v>3087</v>
      </c>
      <c r="G2467" s="27" t="s">
        <v>2788</v>
      </c>
      <c r="H2467" s="28">
        <v>41791</v>
      </c>
      <c r="I2467" s="29">
        <v>0</v>
      </c>
      <c r="J2467" s="28" t="s">
        <v>3241</v>
      </c>
    </row>
    <row r="2468" spans="1:10" x14ac:dyDescent="0.3">
      <c r="A2468" s="26">
        <v>2014</v>
      </c>
      <c r="B2468" s="27" t="s">
        <v>3089</v>
      </c>
      <c r="C2468" s="27" t="s">
        <v>3090</v>
      </c>
      <c r="D2468" s="27" t="s">
        <v>3089</v>
      </c>
      <c r="E2468" s="27" t="s">
        <v>6117</v>
      </c>
      <c r="F2468" s="27" t="s">
        <v>2815</v>
      </c>
      <c r="G2468" s="27" t="s">
        <v>2816</v>
      </c>
      <c r="H2468" s="28">
        <v>41791</v>
      </c>
      <c r="I2468" s="29">
        <v>3.6077140000000005</v>
      </c>
      <c r="J2468" s="28" t="s">
        <v>3241</v>
      </c>
    </row>
    <row r="2469" spans="1:10" x14ac:dyDescent="0.3">
      <c r="A2469" s="26">
        <v>2014</v>
      </c>
      <c r="B2469" s="27" t="s">
        <v>3136</v>
      </c>
      <c r="C2469" s="27" t="s">
        <v>3137</v>
      </c>
      <c r="D2469" s="27" t="s">
        <v>3138</v>
      </c>
      <c r="E2469" s="27" t="s">
        <v>3025</v>
      </c>
      <c r="F2469" s="27" t="s">
        <v>3087</v>
      </c>
      <c r="G2469" s="27" t="s">
        <v>2788</v>
      </c>
      <c r="H2469" s="28">
        <v>41791</v>
      </c>
      <c r="I2469" s="29">
        <v>0</v>
      </c>
      <c r="J2469" s="28" t="s">
        <v>3241</v>
      </c>
    </row>
    <row r="2470" spans="1:10" x14ac:dyDescent="0.3">
      <c r="A2470" s="26">
        <v>2014</v>
      </c>
      <c r="B2470" s="27" t="s">
        <v>3136</v>
      </c>
      <c r="C2470" s="27" t="s">
        <v>3137</v>
      </c>
      <c r="D2470" s="27" t="s">
        <v>3139</v>
      </c>
      <c r="E2470" s="27" t="s">
        <v>3025</v>
      </c>
      <c r="F2470" s="27" t="s">
        <v>3087</v>
      </c>
      <c r="G2470" s="27" t="s">
        <v>2788</v>
      </c>
      <c r="H2470" s="28">
        <v>41791</v>
      </c>
      <c r="I2470" s="29">
        <v>0</v>
      </c>
      <c r="J2470" s="28" t="s">
        <v>3241</v>
      </c>
    </row>
    <row r="2471" spans="1:10" x14ac:dyDescent="0.3">
      <c r="A2471" s="26">
        <v>2014</v>
      </c>
      <c r="B2471" s="27" t="s">
        <v>3091</v>
      </c>
      <c r="C2471" s="27" t="s">
        <v>3092</v>
      </c>
      <c r="D2471" s="27" t="s">
        <v>3093</v>
      </c>
      <c r="E2471" s="27" t="s">
        <v>3063</v>
      </c>
      <c r="F2471" s="27" t="s">
        <v>3094</v>
      </c>
      <c r="G2471" s="27" t="s">
        <v>2965</v>
      </c>
      <c r="H2471" s="28">
        <v>41791</v>
      </c>
      <c r="I2471" s="29">
        <v>3.3460810000000003</v>
      </c>
      <c r="J2471" s="28" t="s">
        <v>3241</v>
      </c>
    </row>
    <row r="2472" spans="1:10" x14ac:dyDescent="0.3">
      <c r="A2472" s="26">
        <v>2014</v>
      </c>
      <c r="B2472" s="27" t="s">
        <v>3095</v>
      </c>
      <c r="C2472" s="27" t="s">
        <v>3096</v>
      </c>
      <c r="D2472" s="27" t="s">
        <v>3095</v>
      </c>
      <c r="E2472" s="27" t="s">
        <v>6117</v>
      </c>
      <c r="F2472" s="27" t="s">
        <v>3034</v>
      </c>
      <c r="G2472" s="27" t="s">
        <v>2999</v>
      </c>
      <c r="H2472" s="28">
        <v>41791</v>
      </c>
      <c r="I2472" s="29">
        <v>3.4814320000000039</v>
      </c>
      <c r="J2472" s="28" t="s">
        <v>3241</v>
      </c>
    </row>
    <row r="2473" spans="1:10" x14ac:dyDescent="0.3">
      <c r="A2473" s="26">
        <v>2014</v>
      </c>
      <c r="B2473" s="27" t="s">
        <v>3097</v>
      </c>
      <c r="C2473" s="27" t="s">
        <v>3098</v>
      </c>
      <c r="D2473" s="27" t="s">
        <v>3097</v>
      </c>
      <c r="E2473" s="27" t="s">
        <v>6117</v>
      </c>
      <c r="F2473" s="27" t="s">
        <v>2825</v>
      </c>
      <c r="G2473" s="27" t="s">
        <v>2850</v>
      </c>
      <c r="H2473" s="28">
        <v>41791</v>
      </c>
      <c r="I2473" s="29">
        <v>0.116469</v>
      </c>
      <c r="J2473" s="28" t="s">
        <v>3241</v>
      </c>
    </row>
    <row r="2474" spans="1:10" x14ac:dyDescent="0.3">
      <c r="A2474" s="26">
        <v>2014</v>
      </c>
      <c r="B2474" s="27" t="s">
        <v>3132</v>
      </c>
      <c r="C2474" s="27" t="s">
        <v>3133</v>
      </c>
      <c r="D2474" s="27" t="s">
        <v>3132</v>
      </c>
      <c r="E2474" s="27" t="s">
        <v>3033</v>
      </c>
      <c r="F2474" s="27" t="s">
        <v>2807</v>
      </c>
      <c r="G2474" s="27" t="s">
        <v>2812</v>
      </c>
      <c r="H2474" s="28">
        <v>41791</v>
      </c>
      <c r="I2474" s="29">
        <v>13.355831000000004</v>
      </c>
      <c r="J2474" s="28" t="s">
        <v>3241</v>
      </c>
    </row>
    <row r="2475" spans="1:10" x14ac:dyDescent="0.3">
      <c r="A2475" s="26">
        <v>2014</v>
      </c>
      <c r="B2475" s="27" t="s">
        <v>3134</v>
      </c>
      <c r="C2475" s="27" t="s">
        <v>3135</v>
      </c>
      <c r="D2475" s="27" t="s">
        <v>3134</v>
      </c>
      <c r="E2475" s="27" t="s">
        <v>3033</v>
      </c>
      <c r="F2475" s="27" t="s">
        <v>2807</v>
      </c>
      <c r="G2475" s="27" t="s">
        <v>2812</v>
      </c>
      <c r="H2475" s="28">
        <v>41791</v>
      </c>
      <c r="I2475" s="29">
        <v>8.1297379999999979</v>
      </c>
      <c r="J2475" s="28" t="s">
        <v>3241</v>
      </c>
    </row>
    <row r="2476" spans="1:10" x14ac:dyDescent="0.3">
      <c r="A2476" s="26">
        <v>2014</v>
      </c>
      <c r="B2476" s="27" t="s">
        <v>3099</v>
      </c>
      <c r="C2476" s="27" t="s">
        <v>3100</v>
      </c>
      <c r="D2476" s="27" t="s">
        <v>3099</v>
      </c>
      <c r="E2476" s="27" t="s">
        <v>6117</v>
      </c>
      <c r="F2476" s="27" t="s">
        <v>2815</v>
      </c>
      <c r="G2476" s="27" t="s">
        <v>2816</v>
      </c>
      <c r="H2476" s="28">
        <v>41791</v>
      </c>
      <c r="I2476" s="29">
        <v>2.3854839999999999</v>
      </c>
      <c r="J2476" s="28" t="s">
        <v>3241</v>
      </c>
    </row>
    <row r="2477" spans="1:10" x14ac:dyDescent="0.3">
      <c r="A2477" s="26">
        <v>2014</v>
      </c>
      <c r="B2477" s="27" t="s">
        <v>3101</v>
      </c>
      <c r="C2477" s="27" t="s">
        <v>3102</v>
      </c>
      <c r="D2477" s="27" t="s">
        <v>3101</v>
      </c>
      <c r="E2477" s="27" t="s">
        <v>6117</v>
      </c>
      <c r="F2477" s="27" t="s">
        <v>3034</v>
      </c>
      <c r="G2477" s="27" t="s">
        <v>3074</v>
      </c>
      <c r="H2477" s="28">
        <v>41791</v>
      </c>
      <c r="I2477" s="29">
        <v>12.703557999999996</v>
      </c>
      <c r="J2477" s="28" t="s">
        <v>3241</v>
      </c>
    </row>
    <row r="2478" spans="1:10" x14ac:dyDescent="0.3">
      <c r="A2478" s="26">
        <v>2014</v>
      </c>
      <c r="B2478" s="27" t="s">
        <v>3148</v>
      </c>
      <c r="C2478" s="27" t="s">
        <v>3149</v>
      </c>
      <c r="D2478" s="27" t="s">
        <v>3148</v>
      </c>
      <c r="E2478" s="27" t="s">
        <v>6117</v>
      </c>
      <c r="F2478" s="27" t="s">
        <v>3145</v>
      </c>
      <c r="G2478" s="27" t="s">
        <v>2803</v>
      </c>
      <c r="H2478" s="28">
        <v>41791</v>
      </c>
      <c r="I2478" s="29">
        <v>0</v>
      </c>
      <c r="J2478" s="28" t="s">
        <v>3241</v>
      </c>
    </row>
    <row r="2479" spans="1:10" x14ac:dyDescent="0.3">
      <c r="A2479" s="26">
        <v>2014</v>
      </c>
      <c r="B2479" s="27" t="s">
        <v>3103</v>
      </c>
      <c r="C2479" s="27" t="s">
        <v>3104</v>
      </c>
      <c r="D2479" s="27" t="s">
        <v>3103</v>
      </c>
      <c r="E2479" s="27" t="s">
        <v>6117</v>
      </c>
      <c r="F2479" s="27" t="s">
        <v>3034</v>
      </c>
      <c r="G2479" s="27" t="s">
        <v>2923</v>
      </c>
      <c r="H2479" s="28">
        <v>41791</v>
      </c>
      <c r="I2479" s="29">
        <v>1.9684479999999991</v>
      </c>
      <c r="J2479" s="28" t="s">
        <v>3241</v>
      </c>
    </row>
    <row r="2480" spans="1:10" x14ac:dyDescent="0.3">
      <c r="A2480" s="26">
        <v>2014</v>
      </c>
      <c r="B2480" s="27" t="s">
        <v>3150</v>
      </c>
      <c r="C2480" s="27" t="s">
        <v>3151</v>
      </c>
      <c r="D2480" s="27" t="s">
        <v>3150</v>
      </c>
      <c r="E2480" s="27" t="s">
        <v>6117</v>
      </c>
      <c r="F2480" s="27" t="s">
        <v>3142</v>
      </c>
      <c r="G2480" s="27" t="s">
        <v>2850</v>
      </c>
      <c r="H2480" s="28">
        <v>41791</v>
      </c>
      <c r="I2480" s="29">
        <v>5.7457000000000008E-2</v>
      </c>
      <c r="J2480" s="28" t="s">
        <v>3241</v>
      </c>
    </row>
    <row r="2481" spans="1:10" x14ac:dyDescent="0.3">
      <c r="A2481" s="26">
        <v>2014</v>
      </c>
      <c r="B2481" s="27" t="s">
        <v>3105</v>
      </c>
      <c r="C2481" s="27" t="s">
        <v>3106</v>
      </c>
      <c r="D2481" s="27" t="s">
        <v>3105</v>
      </c>
      <c r="E2481" s="27" t="s">
        <v>6117</v>
      </c>
      <c r="F2481" s="27" t="s">
        <v>2798</v>
      </c>
      <c r="G2481" s="27" t="s">
        <v>2803</v>
      </c>
      <c r="H2481" s="28">
        <v>41791</v>
      </c>
      <c r="I2481" s="29">
        <v>0</v>
      </c>
      <c r="J2481" s="28" t="s">
        <v>3241</v>
      </c>
    </row>
    <row r="2482" spans="1:10" x14ac:dyDescent="0.3">
      <c r="A2482" s="26">
        <v>2014</v>
      </c>
      <c r="B2482" s="27" t="s">
        <v>3123</v>
      </c>
      <c r="C2482" s="27" t="s">
        <v>3124</v>
      </c>
      <c r="D2482" s="27" t="s">
        <v>3166</v>
      </c>
      <c r="E2482" s="27" t="s">
        <v>3025</v>
      </c>
      <c r="F2482" s="27" t="s">
        <v>2825</v>
      </c>
      <c r="G2482" s="27" t="s">
        <v>2850</v>
      </c>
      <c r="H2482" s="28">
        <v>41791</v>
      </c>
      <c r="I2482" s="29">
        <v>0</v>
      </c>
      <c r="J2482" s="28" t="s">
        <v>3241</v>
      </c>
    </row>
    <row r="2483" spans="1:10" x14ac:dyDescent="0.3">
      <c r="A2483" s="26">
        <v>2014</v>
      </c>
      <c r="B2483" s="27" t="s">
        <v>3123</v>
      </c>
      <c r="C2483" s="27" t="s">
        <v>3124</v>
      </c>
      <c r="D2483" s="27" t="s">
        <v>3125</v>
      </c>
      <c r="E2483" s="27" t="s">
        <v>3025</v>
      </c>
      <c r="F2483" s="27" t="s">
        <v>2825</v>
      </c>
      <c r="G2483" s="27" t="s">
        <v>2850</v>
      </c>
      <c r="H2483" s="28">
        <v>41791</v>
      </c>
      <c r="I2483" s="29">
        <v>0</v>
      </c>
      <c r="J2483" s="28" t="s">
        <v>3241</v>
      </c>
    </row>
    <row r="2484" spans="1:10" x14ac:dyDescent="0.3">
      <c r="A2484" s="26">
        <v>2014</v>
      </c>
      <c r="B2484" s="27" t="s">
        <v>3123</v>
      </c>
      <c r="C2484" s="27" t="s">
        <v>3124</v>
      </c>
      <c r="D2484" s="27" t="s">
        <v>3170</v>
      </c>
      <c r="E2484" s="27" t="s">
        <v>3025</v>
      </c>
      <c r="F2484" s="27" t="s">
        <v>2825</v>
      </c>
      <c r="G2484" s="27" t="s">
        <v>2850</v>
      </c>
      <c r="H2484" s="28">
        <v>41791</v>
      </c>
      <c r="I2484" s="29">
        <v>0</v>
      </c>
      <c r="J2484" s="28" t="s">
        <v>3241</v>
      </c>
    </row>
    <row r="2485" spans="1:10" x14ac:dyDescent="0.3">
      <c r="A2485" s="26">
        <v>2014</v>
      </c>
      <c r="B2485" s="27" t="s">
        <v>3107</v>
      </c>
      <c r="C2485" s="27" t="s">
        <v>3108</v>
      </c>
      <c r="D2485" s="27" t="s">
        <v>3108</v>
      </c>
      <c r="E2485" s="27" t="s">
        <v>6117</v>
      </c>
      <c r="F2485" s="27" t="s">
        <v>3026</v>
      </c>
      <c r="G2485" s="27" t="s">
        <v>2936</v>
      </c>
      <c r="H2485" s="28">
        <v>41791</v>
      </c>
      <c r="I2485" s="29">
        <v>3.1969000000000004E-2</v>
      </c>
      <c r="J2485" s="28" t="s">
        <v>3241</v>
      </c>
    </row>
    <row r="2486" spans="1:10" x14ac:dyDescent="0.3">
      <c r="A2486" s="26">
        <v>2014</v>
      </c>
      <c r="B2486" s="27" t="s">
        <v>3140</v>
      </c>
      <c r="C2486" s="27" t="s">
        <v>3141</v>
      </c>
      <c r="D2486" s="27" t="s">
        <v>3140</v>
      </c>
      <c r="E2486" s="27" t="s">
        <v>6117</v>
      </c>
      <c r="F2486" s="27" t="s">
        <v>3142</v>
      </c>
      <c r="G2486" s="27" t="s">
        <v>2850</v>
      </c>
      <c r="H2486" s="28">
        <v>41791</v>
      </c>
      <c r="I2486" s="29">
        <v>1.4506999999999938E-2</v>
      </c>
      <c r="J2486" s="28" t="s">
        <v>3241</v>
      </c>
    </row>
    <row r="2487" spans="1:10" x14ac:dyDescent="0.3">
      <c r="A2487" s="26">
        <v>2014</v>
      </c>
      <c r="B2487" s="27" t="s">
        <v>3109</v>
      </c>
      <c r="C2487" s="27" t="s">
        <v>3110</v>
      </c>
      <c r="D2487" s="27" t="s">
        <v>3109</v>
      </c>
      <c r="E2487" s="27" t="s">
        <v>3111</v>
      </c>
      <c r="F2487" s="27" t="s">
        <v>2825</v>
      </c>
      <c r="G2487" s="27" t="s">
        <v>2850</v>
      </c>
      <c r="H2487" s="28">
        <v>41791</v>
      </c>
      <c r="I2487" s="29">
        <v>0.14504000000000003</v>
      </c>
      <c r="J2487" s="28" t="s">
        <v>3241</v>
      </c>
    </row>
    <row r="2488" spans="1:10" x14ac:dyDescent="0.3">
      <c r="A2488" s="26">
        <v>2014</v>
      </c>
      <c r="B2488" s="27" t="s">
        <v>3158</v>
      </c>
      <c r="C2488" s="27" t="s">
        <v>3159</v>
      </c>
      <c r="D2488" s="27" t="s">
        <v>3160</v>
      </c>
      <c r="E2488" s="27" t="s">
        <v>3161</v>
      </c>
      <c r="F2488" s="27" t="s">
        <v>3087</v>
      </c>
      <c r="G2488" s="27" t="s">
        <v>2788</v>
      </c>
      <c r="H2488" s="28">
        <v>41791</v>
      </c>
      <c r="I2488" s="29">
        <v>2.0722600000000004</v>
      </c>
      <c r="J2488" s="28" t="s">
        <v>3241</v>
      </c>
    </row>
    <row r="2489" spans="1:10" x14ac:dyDescent="0.3">
      <c r="A2489" s="26">
        <v>2014</v>
      </c>
      <c r="B2489" s="27" t="s">
        <v>3112</v>
      </c>
      <c r="C2489" s="27" t="s">
        <v>3113</v>
      </c>
      <c r="D2489" s="27" t="s">
        <v>3112</v>
      </c>
      <c r="E2489" s="27" t="s">
        <v>6117</v>
      </c>
      <c r="F2489" s="27" t="s">
        <v>2825</v>
      </c>
      <c r="G2489" s="27" t="s">
        <v>2826</v>
      </c>
      <c r="H2489" s="28">
        <v>41791</v>
      </c>
      <c r="I2489" s="29">
        <v>0</v>
      </c>
      <c r="J2489" s="28" t="s">
        <v>3241</v>
      </c>
    </row>
    <row r="2490" spans="1:10" x14ac:dyDescent="0.3">
      <c r="A2490" s="26">
        <v>2014</v>
      </c>
      <c r="B2490" s="27" t="s">
        <v>3167</v>
      </c>
      <c r="C2490" s="27" t="s">
        <v>3168</v>
      </c>
      <c r="D2490" s="27" t="s">
        <v>3169</v>
      </c>
      <c r="E2490" s="27" t="s">
        <v>3161</v>
      </c>
      <c r="F2490" s="27" t="s">
        <v>3087</v>
      </c>
      <c r="G2490" s="27" t="s">
        <v>2788</v>
      </c>
      <c r="H2490" s="28">
        <v>41791</v>
      </c>
      <c r="I2490" s="29">
        <v>7.260279999999999</v>
      </c>
      <c r="J2490" s="28" t="s">
        <v>3241</v>
      </c>
    </row>
    <row r="2491" spans="1:10" x14ac:dyDescent="0.3">
      <c r="A2491" s="26">
        <v>2014</v>
      </c>
      <c r="B2491" s="27" t="s">
        <v>3114</v>
      </c>
      <c r="C2491" s="27" t="s">
        <v>3115</v>
      </c>
      <c r="D2491" s="27" t="s">
        <v>3116</v>
      </c>
      <c r="E2491" s="27" t="s">
        <v>3025</v>
      </c>
      <c r="F2491" s="27" t="s">
        <v>3026</v>
      </c>
      <c r="G2491" s="27" t="s">
        <v>2788</v>
      </c>
      <c r="H2491" s="28">
        <v>41791</v>
      </c>
      <c r="I2491" s="29">
        <v>0</v>
      </c>
      <c r="J2491" s="28" t="s">
        <v>3241</v>
      </c>
    </row>
    <row r="2492" spans="1:10" x14ac:dyDescent="0.3">
      <c r="A2492" s="26">
        <v>2014</v>
      </c>
      <c r="B2492" s="27" t="s">
        <v>3117</v>
      </c>
      <c r="C2492" s="27" t="s">
        <v>3118</v>
      </c>
      <c r="D2492" s="27" t="s">
        <v>3117</v>
      </c>
      <c r="E2492" s="27" t="s">
        <v>6117</v>
      </c>
      <c r="F2492" s="27" t="s">
        <v>2815</v>
      </c>
      <c r="G2492" s="27" t="s">
        <v>2816</v>
      </c>
      <c r="H2492" s="28">
        <v>41791</v>
      </c>
      <c r="I2492" s="29">
        <v>5.053299</v>
      </c>
      <c r="J2492" s="28" t="s">
        <v>3241</v>
      </c>
    </row>
    <row r="2493" spans="1:10" x14ac:dyDescent="0.3">
      <c r="A2493" s="26">
        <v>2014</v>
      </c>
      <c r="B2493" s="27" t="s">
        <v>3129</v>
      </c>
      <c r="C2493" s="27" t="s">
        <v>3130</v>
      </c>
      <c r="D2493" s="27" t="s">
        <v>3131</v>
      </c>
      <c r="E2493" s="27" t="s">
        <v>3063</v>
      </c>
      <c r="F2493" s="27" t="s">
        <v>3034</v>
      </c>
      <c r="G2493" s="27" t="s">
        <v>2840</v>
      </c>
      <c r="H2493" s="28">
        <v>41791</v>
      </c>
      <c r="I2493" s="29">
        <v>7.0768500000000021</v>
      </c>
      <c r="J2493" s="28" t="s">
        <v>3241</v>
      </c>
    </row>
    <row r="2494" spans="1:10" x14ac:dyDescent="0.3">
      <c r="A2494" s="26">
        <v>2014</v>
      </c>
      <c r="B2494" s="27" t="s">
        <v>3126</v>
      </c>
      <c r="C2494" s="27" t="s">
        <v>3127</v>
      </c>
      <c r="D2494" s="27" t="s">
        <v>3128</v>
      </c>
      <c r="E2494" s="27" t="s">
        <v>3025</v>
      </c>
      <c r="F2494" s="27" t="s">
        <v>3026</v>
      </c>
      <c r="G2494" s="27" t="s">
        <v>2936</v>
      </c>
      <c r="H2494" s="28">
        <v>41791</v>
      </c>
      <c r="I2494" s="29">
        <v>0</v>
      </c>
      <c r="J2494" s="28" t="s">
        <v>3241</v>
      </c>
    </row>
    <row r="2495" spans="1:10" x14ac:dyDescent="0.3">
      <c r="A2495" s="26">
        <v>2014</v>
      </c>
      <c r="B2495" s="27" t="s">
        <v>3178</v>
      </c>
      <c r="C2495" s="27" t="s">
        <v>3179</v>
      </c>
      <c r="D2495" s="27" t="s">
        <v>3178</v>
      </c>
      <c r="E2495" s="27" t="s">
        <v>3033</v>
      </c>
      <c r="F2495" s="27" t="s">
        <v>2807</v>
      </c>
      <c r="G2495" s="27" t="s">
        <v>2812</v>
      </c>
      <c r="H2495" s="28">
        <v>41791</v>
      </c>
      <c r="I2495" s="29">
        <v>0.74916399999999983</v>
      </c>
      <c r="J2495" s="28" t="s">
        <v>3241</v>
      </c>
    </row>
    <row r="2496" spans="1:10" x14ac:dyDescent="0.3">
      <c r="A2496" s="26">
        <v>2014</v>
      </c>
      <c r="B2496" s="27" t="s">
        <v>3119</v>
      </c>
      <c r="C2496" s="27" t="s">
        <v>3120</v>
      </c>
      <c r="D2496" s="27" t="s">
        <v>3119</v>
      </c>
      <c r="E2496" s="27" t="s">
        <v>6117</v>
      </c>
      <c r="F2496" s="27" t="s">
        <v>3034</v>
      </c>
      <c r="G2496" s="27" t="s">
        <v>2840</v>
      </c>
      <c r="H2496" s="28">
        <v>41791</v>
      </c>
      <c r="I2496" s="29">
        <v>3.4978560000000005</v>
      </c>
      <c r="J2496" s="28" t="s">
        <v>3241</v>
      </c>
    </row>
    <row r="2497" spans="1:10" x14ac:dyDescent="0.3">
      <c r="A2497" s="26">
        <v>2014</v>
      </c>
      <c r="B2497" s="27" t="s">
        <v>3121</v>
      </c>
      <c r="C2497" s="27" t="s">
        <v>3122</v>
      </c>
      <c r="D2497" s="27" t="s">
        <v>3121</v>
      </c>
      <c r="E2497" s="27" t="s">
        <v>6117</v>
      </c>
      <c r="F2497" s="27" t="s">
        <v>2825</v>
      </c>
      <c r="G2497" s="27" t="s">
        <v>2850</v>
      </c>
      <c r="H2497" s="28">
        <v>41791</v>
      </c>
      <c r="I2497" s="29">
        <v>0</v>
      </c>
      <c r="J2497" s="28" t="s">
        <v>3241</v>
      </c>
    </row>
    <row r="2498" spans="1:10" x14ac:dyDescent="0.3">
      <c r="A2498" s="26">
        <v>2014</v>
      </c>
      <c r="B2498" s="27" t="s">
        <v>3022</v>
      </c>
      <c r="C2498" s="27" t="s">
        <v>3023</v>
      </c>
      <c r="D2498" s="27" t="s">
        <v>3024</v>
      </c>
      <c r="E2498" s="27" t="s">
        <v>3025</v>
      </c>
      <c r="F2498" s="27" t="s">
        <v>3026</v>
      </c>
      <c r="G2498" s="27" t="s">
        <v>2788</v>
      </c>
      <c r="H2498" s="28">
        <v>41821</v>
      </c>
      <c r="I2498" s="29">
        <v>0</v>
      </c>
      <c r="J2498" s="28" t="s">
        <v>3241</v>
      </c>
    </row>
    <row r="2499" spans="1:10" x14ac:dyDescent="0.3">
      <c r="A2499" s="26">
        <v>2014</v>
      </c>
      <c r="B2499" s="27" t="s">
        <v>3022</v>
      </c>
      <c r="C2499" s="27" t="s">
        <v>3023</v>
      </c>
      <c r="D2499" s="27" t="s">
        <v>3027</v>
      </c>
      <c r="E2499" s="27" t="s">
        <v>3025</v>
      </c>
      <c r="F2499" s="27" t="s">
        <v>3026</v>
      </c>
      <c r="G2499" s="27" t="s">
        <v>2788</v>
      </c>
      <c r="H2499" s="28">
        <v>41821</v>
      </c>
      <c r="I2499" s="29">
        <v>0</v>
      </c>
      <c r="J2499" s="28" t="s">
        <v>3241</v>
      </c>
    </row>
    <row r="2500" spans="1:10" x14ac:dyDescent="0.3">
      <c r="A2500" s="26">
        <v>2014</v>
      </c>
      <c r="B2500" s="27" t="s">
        <v>3028</v>
      </c>
      <c r="C2500" s="27" t="s">
        <v>3029</v>
      </c>
      <c r="D2500" s="27" t="s">
        <v>3028</v>
      </c>
      <c r="E2500" s="27" t="s">
        <v>6117</v>
      </c>
      <c r="F2500" s="27" t="s">
        <v>3030</v>
      </c>
      <c r="G2500" s="27" t="s">
        <v>2812</v>
      </c>
      <c r="H2500" s="28">
        <v>41821</v>
      </c>
      <c r="I2500" s="29">
        <v>8.9804130000000004</v>
      </c>
      <c r="J2500" s="28" t="s">
        <v>3241</v>
      </c>
    </row>
    <row r="2501" spans="1:10" x14ac:dyDescent="0.3">
      <c r="A2501" s="26">
        <v>2014</v>
      </c>
      <c r="B2501" s="27" t="s">
        <v>3031</v>
      </c>
      <c r="C2501" s="27" t="s">
        <v>3032</v>
      </c>
      <c r="D2501" s="27" t="s">
        <v>3031</v>
      </c>
      <c r="E2501" s="27" t="s">
        <v>3033</v>
      </c>
      <c r="F2501" s="27" t="s">
        <v>3034</v>
      </c>
      <c r="G2501" s="27" t="s">
        <v>2821</v>
      </c>
      <c r="H2501" s="28">
        <v>41821</v>
      </c>
      <c r="I2501" s="29">
        <v>2.1299090000000001</v>
      </c>
      <c r="J2501" s="28" t="s">
        <v>3241</v>
      </c>
    </row>
    <row r="2502" spans="1:10" x14ac:dyDescent="0.3">
      <c r="A2502" s="26">
        <v>2014</v>
      </c>
      <c r="B2502" s="27" t="s">
        <v>3031</v>
      </c>
      <c r="C2502" s="27" t="s">
        <v>3180</v>
      </c>
      <c r="D2502" s="27" t="s">
        <v>3181</v>
      </c>
      <c r="E2502" s="27" t="s">
        <v>3033</v>
      </c>
      <c r="F2502" s="27" t="s">
        <v>3034</v>
      </c>
      <c r="G2502" s="27" t="s">
        <v>2821</v>
      </c>
      <c r="H2502" s="28">
        <v>41821</v>
      </c>
      <c r="I2502" s="29">
        <v>3.4464940000000017</v>
      </c>
      <c r="J2502" s="28" t="s">
        <v>3241</v>
      </c>
    </row>
    <row r="2503" spans="1:10" x14ac:dyDescent="0.3">
      <c r="A2503" s="26">
        <v>2014</v>
      </c>
      <c r="B2503" s="27" t="s">
        <v>3035</v>
      </c>
      <c r="C2503" s="27" t="s">
        <v>3036</v>
      </c>
      <c r="D2503" s="27" t="s">
        <v>3035</v>
      </c>
      <c r="E2503" s="27" t="s">
        <v>6117</v>
      </c>
      <c r="F2503" s="27" t="s">
        <v>2825</v>
      </c>
      <c r="G2503" s="27" t="s">
        <v>2826</v>
      </c>
      <c r="H2503" s="28">
        <v>41821</v>
      </c>
      <c r="I2503" s="29">
        <v>0</v>
      </c>
      <c r="J2503" s="28" t="s">
        <v>3241</v>
      </c>
    </row>
    <row r="2504" spans="1:10" x14ac:dyDescent="0.3">
      <c r="A2504" s="26">
        <v>2014</v>
      </c>
      <c r="B2504" s="27" t="s">
        <v>3037</v>
      </c>
      <c r="C2504" s="27" t="s">
        <v>3038</v>
      </c>
      <c r="D2504" s="27" t="s">
        <v>3037</v>
      </c>
      <c r="E2504" s="27" t="s">
        <v>6117</v>
      </c>
      <c r="F2504" s="27" t="s">
        <v>3034</v>
      </c>
      <c r="G2504" s="27" t="s">
        <v>2999</v>
      </c>
      <c r="H2504" s="28">
        <v>41821</v>
      </c>
      <c r="I2504" s="29">
        <v>2.8003439999999999</v>
      </c>
      <c r="J2504" s="28" t="s">
        <v>3241</v>
      </c>
    </row>
    <row r="2505" spans="1:10" x14ac:dyDescent="0.3">
      <c r="A2505" s="26">
        <v>2014</v>
      </c>
      <c r="B2505" s="27" t="s">
        <v>3039</v>
      </c>
      <c r="C2505" s="27" t="s">
        <v>3040</v>
      </c>
      <c r="D2505" s="27" t="s">
        <v>3039</v>
      </c>
      <c r="E2505" s="27" t="s">
        <v>6117</v>
      </c>
      <c r="F2505" s="27" t="s">
        <v>2815</v>
      </c>
      <c r="G2505" s="27" t="s">
        <v>2816</v>
      </c>
      <c r="H2505" s="28">
        <v>41821</v>
      </c>
      <c r="I2505" s="29">
        <v>0.62172500000000042</v>
      </c>
      <c r="J2505" s="28" t="s">
        <v>3241</v>
      </c>
    </row>
    <row r="2506" spans="1:10" x14ac:dyDescent="0.3">
      <c r="A2506" s="26">
        <v>2014</v>
      </c>
      <c r="B2506" s="27" t="s">
        <v>3041</v>
      </c>
      <c r="C2506" s="27" t="s">
        <v>3042</v>
      </c>
      <c r="D2506" s="27" t="s">
        <v>3041</v>
      </c>
      <c r="E2506" s="27" t="s">
        <v>6117</v>
      </c>
      <c r="F2506" s="27" t="s">
        <v>2825</v>
      </c>
      <c r="G2506" s="27" t="s">
        <v>2826</v>
      </c>
      <c r="H2506" s="28">
        <v>41821</v>
      </c>
      <c r="I2506" s="29">
        <v>2.0935130000000002</v>
      </c>
      <c r="J2506" s="28" t="s">
        <v>3241</v>
      </c>
    </row>
    <row r="2507" spans="1:10" x14ac:dyDescent="0.3">
      <c r="A2507" s="26">
        <v>2014</v>
      </c>
      <c r="B2507" s="27" t="s">
        <v>3043</v>
      </c>
      <c r="C2507" s="27" t="s">
        <v>3044</v>
      </c>
      <c r="D2507" s="27" t="s">
        <v>3043</v>
      </c>
      <c r="E2507" s="27" t="s">
        <v>6117</v>
      </c>
      <c r="F2507" s="27" t="s">
        <v>2815</v>
      </c>
      <c r="G2507" s="27" t="s">
        <v>2816</v>
      </c>
      <c r="H2507" s="28">
        <v>41821</v>
      </c>
      <c r="I2507" s="29">
        <v>3.1595590000000002</v>
      </c>
      <c r="J2507" s="28" t="s">
        <v>3241</v>
      </c>
    </row>
    <row r="2508" spans="1:10" x14ac:dyDescent="0.3">
      <c r="A2508" s="26">
        <v>2014</v>
      </c>
      <c r="B2508" s="27" t="s">
        <v>3045</v>
      </c>
      <c r="C2508" s="27" t="s">
        <v>3046</v>
      </c>
      <c r="D2508" s="27" t="s">
        <v>3045</v>
      </c>
      <c r="E2508" s="27" t="s">
        <v>6117</v>
      </c>
      <c r="F2508" s="27" t="s">
        <v>2815</v>
      </c>
      <c r="G2508" s="27" t="s">
        <v>2816</v>
      </c>
      <c r="H2508" s="28">
        <v>41821</v>
      </c>
      <c r="I2508" s="29">
        <v>0.10448099999999995</v>
      </c>
      <c r="J2508" s="28" t="s">
        <v>3241</v>
      </c>
    </row>
    <row r="2509" spans="1:10" x14ac:dyDescent="0.3">
      <c r="A2509" s="26">
        <v>2014</v>
      </c>
      <c r="B2509" s="27" t="s">
        <v>3143</v>
      </c>
      <c r="C2509" s="27" t="s">
        <v>3144</v>
      </c>
      <c r="D2509" s="27" t="s">
        <v>3143</v>
      </c>
      <c r="E2509" s="27" t="s">
        <v>6117</v>
      </c>
      <c r="F2509" s="27" t="s">
        <v>3145</v>
      </c>
      <c r="G2509" s="27" t="s">
        <v>2803</v>
      </c>
      <c r="H2509" s="28">
        <v>41821</v>
      </c>
      <c r="I2509" s="29">
        <v>2.1604490000000012</v>
      </c>
      <c r="J2509" s="28" t="s">
        <v>3241</v>
      </c>
    </row>
    <row r="2510" spans="1:10" x14ac:dyDescent="0.3">
      <c r="A2510" s="26">
        <v>2014</v>
      </c>
      <c r="B2510" s="27" t="s">
        <v>3171</v>
      </c>
      <c r="C2510" s="27" t="s">
        <v>3172</v>
      </c>
      <c r="D2510" s="27" t="s">
        <v>3173</v>
      </c>
      <c r="E2510" s="27" t="s">
        <v>3111</v>
      </c>
      <c r="F2510" s="27" t="s">
        <v>2825</v>
      </c>
      <c r="G2510" s="27" t="s">
        <v>2850</v>
      </c>
      <c r="H2510" s="28">
        <v>41821</v>
      </c>
      <c r="I2510" s="29">
        <v>0.25498300000000002</v>
      </c>
      <c r="J2510" s="28" t="s">
        <v>3241</v>
      </c>
    </row>
    <row r="2511" spans="1:10" x14ac:dyDescent="0.3">
      <c r="A2511" s="26">
        <v>2014</v>
      </c>
      <c r="B2511" s="27" t="s">
        <v>3146</v>
      </c>
      <c r="C2511" s="27" t="s">
        <v>3147</v>
      </c>
      <c r="D2511" s="27" t="s">
        <v>3146</v>
      </c>
      <c r="E2511" s="27" t="s">
        <v>6117</v>
      </c>
      <c r="F2511" s="27" t="s">
        <v>3145</v>
      </c>
      <c r="G2511" s="27" t="s">
        <v>2803</v>
      </c>
      <c r="H2511" s="28">
        <v>41821</v>
      </c>
      <c r="I2511" s="29">
        <v>0</v>
      </c>
      <c r="J2511" s="28" t="s">
        <v>3241</v>
      </c>
    </row>
    <row r="2512" spans="1:10" x14ac:dyDescent="0.3">
      <c r="A2512" s="26">
        <v>2014</v>
      </c>
      <c r="B2512" s="27" t="s">
        <v>3047</v>
      </c>
      <c r="C2512" s="27" t="s">
        <v>3048</v>
      </c>
      <c r="D2512" s="27" t="s">
        <v>3047</v>
      </c>
      <c r="E2512" s="27" t="s">
        <v>6117</v>
      </c>
      <c r="F2512" s="27" t="s">
        <v>2825</v>
      </c>
      <c r="G2512" s="27" t="s">
        <v>2826</v>
      </c>
      <c r="H2512" s="28">
        <v>41821</v>
      </c>
      <c r="I2512" s="29">
        <v>0</v>
      </c>
      <c r="J2512" s="28" t="s">
        <v>3241</v>
      </c>
    </row>
    <row r="2513" spans="1:10" x14ac:dyDescent="0.3">
      <c r="A2513" s="26">
        <v>2014</v>
      </c>
      <c r="B2513" s="27" t="s">
        <v>3049</v>
      </c>
      <c r="C2513" s="27" t="s">
        <v>3050</v>
      </c>
      <c r="D2513" s="27" t="s">
        <v>3049</v>
      </c>
      <c r="E2513" s="27" t="s">
        <v>6117</v>
      </c>
      <c r="F2513" s="27" t="s">
        <v>2825</v>
      </c>
      <c r="G2513" s="27" t="s">
        <v>2850</v>
      </c>
      <c r="H2513" s="28">
        <v>41821</v>
      </c>
      <c r="I2513" s="29">
        <v>1.1286119999999997</v>
      </c>
      <c r="J2513" s="28" t="s">
        <v>3241</v>
      </c>
    </row>
    <row r="2514" spans="1:10" x14ac:dyDescent="0.3">
      <c r="A2514" s="26">
        <v>2014</v>
      </c>
      <c r="B2514" s="27" t="s">
        <v>3051</v>
      </c>
      <c r="C2514" s="27" t="s">
        <v>3051</v>
      </c>
      <c r="D2514" s="27" t="s">
        <v>3051</v>
      </c>
      <c r="E2514" s="27" t="s">
        <v>6118</v>
      </c>
      <c r="F2514" s="27" t="s">
        <v>3051</v>
      </c>
      <c r="G2514" s="27" t="s">
        <v>3051</v>
      </c>
      <c r="H2514" s="28">
        <v>41821</v>
      </c>
      <c r="I2514" s="29">
        <v>11363.94210200001</v>
      </c>
      <c r="J2514" s="28" t="s">
        <v>3241</v>
      </c>
    </row>
    <row r="2515" spans="1:10" x14ac:dyDescent="0.3">
      <c r="A2515" s="26">
        <v>2014</v>
      </c>
      <c r="B2515" s="27" t="s">
        <v>3052</v>
      </c>
      <c r="C2515" s="27" t="s">
        <v>3053</v>
      </c>
      <c r="D2515" s="27" t="s">
        <v>3052</v>
      </c>
      <c r="E2515" s="27" t="s">
        <v>3033</v>
      </c>
      <c r="F2515" s="27" t="s">
        <v>2807</v>
      </c>
      <c r="G2515" s="27" t="s">
        <v>2812</v>
      </c>
      <c r="H2515" s="28">
        <v>41821</v>
      </c>
      <c r="I2515" s="29">
        <v>2.3775639999999991</v>
      </c>
      <c r="J2515" s="28" t="s">
        <v>3241</v>
      </c>
    </row>
    <row r="2516" spans="1:10" x14ac:dyDescent="0.3">
      <c r="A2516" s="26">
        <v>2014</v>
      </c>
      <c r="B2516" s="27" t="s">
        <v>3162</v>
      </c>
      <c r="C2516" s="27" t="s">
        <v>3163</v>
      </c>
      <c r="D2516" s="27" t="s">
        <v>3164</v>
      </c>
      <c r="E2516" s="27" t="s">
        <v>3025</v>
      </c>
      <c r="F2516" s="27" t="s">
        <v>3087</v>
      </c>
      <c r="G2516" s="27" t="s">
        <v>2788</v>
      </c>
      <c r="H2516" s="28">
        <v>41821</v>
      </c>
      <c r="I2516" s="29">
        <v>0</v>
      </c>
      <c r="J2516" s="28" t="s">
        <v>3241</v>
      </c>
    </row>
    <row r="2517" spans="1:10" x14ac:dyDescent="0.3">
      <c r="A2517" s="26">
        <v>2014</v>
      </c>
      <c r="B2517" s="27" t="s">
        <v>3162</v>
      </c>
      <c r="C2517" s="27" t="s">
        <v>3163</v>
      </c>
      <c r="D2517" s="27" t="s">
        <v>3165</v>
      </c>
      <c r="E2517" s="27" t="s">
        <v>3025</v>
      </c>
      <c r="F2517" s="27" t="s">
        <v>3087</v>
      </c>
      <c r="G2517" s="27" t="s">
        <v>2788</v>
      </c>
      <c r="H2517" s="28">
        <v>41821</v>
      </c>
      <c r="I2517" s="29">
        <v>0.19485085245</v>
      </c>
      <c r="J2517" s="28" t="s">
        <v>3241</v>
      </c>
    </row>
    <row r="2518" spans="1:10" x14ac:dyDescent="0.3">
      <c r="A2518" s="26">
        <v>2014</v>
      </c>
      <c r="B2518" s="27" t="s">
        <v>3054</v>
      </c>
      <c r="C2518" s="27" t="s">
        <v>3055</v>
      </c>
      <c r="D2518" s="27" t="s">
        <v>3054</v>
      </c>
      <c r="E2518" s="27" t="s">
        <v>6117</v>
      </c>
      <c r="F2518" s="27" t="s">
        <v>3034</v>
      </c>
      <c r="G2518" s="27" t="s">
        <v>2999</v>
      </c>
      <c r="H2518" s="28">
        <v>41821</v>
      </c>
      <c r="I2518" s="29">
        <v>5.2330429999999977</v>
      </c>
      <c r="J2518" s="28" t="s">
        <v>3241</v>
      </c>
    </row>
    <row r="2519" spans="1:10" x14ac:dyDescent="0.3">
      <c r="A2519" s="26">
        <v>2014</v>
      </c>
      <c r="B2519" s="27" t="s">
        <v>3056</v>
      </c>
      <c r="C2519" s="27" t="s">
        <v>3057</v>
      </c>
      <c r="D2519" s="27" t="s">
        <v>3056</v>
      </c>
      <c r="E2519" s="27" t="s">
        <v>6117</v>
      </c>
      <c r="F2519" s="27" t="s">
        <v>2825</v>
      </c>
      <c r="G2519" s="27" t="s">
        <v>2826</v>
      </c>
      <c r="H2519" s="28">
        <v>41821</v>
      </c>
      <c r="I2519" s="29">
        <v>0</v>
      </c>
      <c r="J2519" s="28" t="s">
        <v>3241</v>
      </c>
    </row>
    <row r="2520" spans="1:10" x14ac:dyDescent="0.3">
      <c r="A2520" s="26">
        <v>2014</v>
      </c>
      <c r="B2520" s="27" t="s">
        <v>3058</v>
      </c>
      <c r="C2520" s="27" t="s">
        <v>3059</v>
      </c>
      <c r="D2520" s="27" t="s">
        <v>3058</v>
      </c>
      <c r="E2520" s="27" t="s">
        <v>6117</v>
      </c>
      <c r="F2520" s="27" t="s">
        <v>2815</v>
      </c>
      <c r="G2520" s="27" t="s">
        <v>2816</v>
      </c>
      <c r="H2520" s="28">
        <v>41821</v>
      </c>
      <c r="I2520" s="29">
        <v>3.3275320000000002</v>
      </c>
      <c r="J2520" s="28" t="s">
        <v>3241</v>
      </c>
    </row>
    <row r="2521" spans="1:10" x14ac:dyDescent="0.3">
      <c r="A2521" s="26">
        <v>2014</v>
      </c>
      <c r="B2521" s="27" t="s">
        <v>3152</v>
      </c>
      <c r="C2521" s="27" t="s">
        <v>3153</v>
      </c>
      <c r="D2521" s="27" t="s">
        <v>3152</v>
      </c>
      <c r="E2521" s="27" t="s">
        <v>3111</v>
      </c>
      <c r="F2521" s="27" t="s">
        <v>2825</v>
      </c>
      <c r="G2521" s="27" t="s">
        <v>2850</v>
      </c>
      <c r="H2521" s="28">
        <v>41821</v>
      </c>
      <c r="I2521" s="29">
        <v>0.29198799999999997</v>
      </c>
      <c r="J2521" s="28" t="s">
        <v>3241</v>
      </c>
    </row>
    <row r="2522" spans="1:10" x14ac:dyDescent="0.3">
      <c r="A2522" s="26">
        <v>2014</v>
      </c>
      <c r="B2522" s="27" t="s">
        <v>3154</v>
      </c>
      <c r="C2522" s="27" t="s">
        <v>3155</v>
      </c>
      <c r="D2522" s="27" t="s">
        <v>3154</v>
      </c>
      <c r="E2522" s="27" t="s">
        <v>3111</v>
      </c>
      <c r="F2522" s="27" t="s">
        <v>2825</v>
      </c>
      <c r="G2522" s="27" t="s">
        <v>2850</v>
      </c>
      <c r="H2522" s="28">
        <v>41821</v>
      </c>
      <c r="I2522" s="29">
        <v>0.43186899999999989</v>
      </c>
      <c r="J2522" s="28" t="s">
        <v>3241</v>
      </c>
    </row>
    <row r="2523" spans="1:10" x14ac:dyDescent="0.3">
      <c r="A2523" s="26">
        <v>2014</v>
      </c>
      <c r="B2523" s="27" t="s">
        <v>3156</v>
      </c>
      <c r="C2523" s="27" t="s">
        <v>3157</v>
      </c>
      <c r="D2523" s="27" t="s">
        <v>3156</v>
      </c>
      <c r="E2523" s="27" t="s">
        <v>3111</v>
      </c>
      <c r="F2523" s="27" t="s">
        <v>2825</v>
      </c>
      <c r="G2523" s="27" t="s">
        <v>2850</v>
      </c>
      <c r="H2523" s="28">
        <v>41821</v>
      </c>
      <c r="I2523" s="29">
        <v>0</v>
      </c>
      <c r="J2523" s="28" t="s">
        <v>3241</v>
      </c>
    </row>
    <row r="2524" spans="1:10" x14ac:dyDescent="0.3">
      <c r="A2524" s="26">
        <v>2014</v>
      </c>
      <c r="B2524" s="27" t="s">
        <v>3060</v>
      </c>
      <c r="C2524" s="27" t="s">
        <v>3061</v>
      </c>
      <c r="D2524" s="27" t="s">
        <v>3062</v>
      </c>
      <c r="E2524" s="27" t="s">
        <v>3063</v>
      </c>
      <c r="F2524" s="27" t="s">
        <v>3034</v>
      </c>
      <c r="G2524" s="27" t="s">
        <v>2999</v>
      </c>
      <c r="H2524" s="28">
        <v>41821</v>
      </c>
      <c r="I2524" s="29">
        <v>1.0430740000000001</v>
      </c>
      <c r="J2524" s="28" t="s">
        <v>3241</v>
      </c>
    </row>
    <row r="2525" spans="1:10" x14ac:dyDescent="0.3">
      <c r="A2525" s="26">
        <v>2014</v>
      </c>
      <c r="B2525" s="27" t="s">
        <v>3064</v>
      </c>
      <c r="C2525" s="27" t="s">
        <v>3065</v>
      </c>
      <c r="D2525" s="27" t="s">
        <v>3066</v>
      </c>
      <c r="E2525" s="27" t="s">
        <v>3025</v>
      </c>
      <c r="F2525" s="27" t="s">
        <v>2825</v>
      </c>
      <c r="G2525" s="27" t="s">
        <v>2826</v>
      </c>
      <c r="H2525" s="28">
        <v>41821</v>
      </c>
      <c r="I2525" s="29">
        <v>0</v>
      </c>
      <c r="J2525" s="28" t="s">
        <v>3241</v>
      </c>
    </row>
    <row r="2526" spans="1:10" x14ac:dyDescent="0.3">
      <c r="A2526" s="26">
        <v>2014</v>
      </c>
      <c r="B2526" s="27" t="s">
        <v>3064</v>
      </c>
      <c r="C2526" s="27" t="s">
        <v>3065</v>
      </c>
      <c r="D2526" s="27" t="s">
        <v>3067</v>
      </c>
      <c r="E2526" s="27" t="s">
        <v>3025</v>
      </c>
      <c r="F2526" s="27" t="s">
        <v>2825</v>
      </c>
      <c r="G2526" s="27" t="s">
        <v>2826</v>
      </c>
      <c r="H2526" s="28">
        <v>41821</v>
      </c>
      <c r="I2526" s="29">
        <v>0</v>
      </c>
      <c r="J2526" s="28" t="s">
        <v>3241</v>
      </c>
    </row>
    <row r="2527" spans="1:10" x14ac:dyDescent="0.3">
      <c r="A2527" s="26">
        <v>2014</v>
      </c>
      <c r="B2527" s="27" t="s">
        <v>3174</v>
      </c>
      <c r="C2527" s="27" t="s">
        <v>3175</v>
      </c>
      <c r="D2527" s="27" t="s">
        <v>3174</v>
      </c>
      <c r="E2527" s="27" t="s">
        <v>6117</v>
      </c>
      <c r="F2527" s="27" t="s">
        <v>2825</v>
      </c>
      <c r="G2527" s="27" t="s">
        <v>2826</v>
      </c>
      <c r="H2527" s="28">
        <v>41821</v>
      </c>
      <c r="I2527" s="29">
        <v>0.49939300000000003</v>
      </c>
      <c r="J2527" s="28" t="s">
        <v>3241</v>
      </c>
    </row>
    <row r="2528" spans="1:10" x14ac:dyDescent="0.3">
      <c r="A2528" s="26">
        <v>2014</v>
      </c>
      <c r="B2528" s="27" t="s">
        <v>3068</v>
      </c>
      <c r="C2528" s="27" t="s">
        <v>3069</v>
      </c>
      <c r="D2528" s="27" t="s">
        <v>3068</v>
      </c>
      <c r="E2528" s="27" t="s">
        <v>6117</v>
      </c>
      <c r="F2528" s="27" t="s">
        <v>3034</v>
      </c>
      <c r="G2528" s="27" t="s">
        <v>2923</v>
      </c>
      <c r="H2528" s="28">
        <v>41821</v>
      </c>
      <c r="I2528" s="29">
        <v>2.930886000000001</v>
      </c>
      <c r="J2528" s="28" t="s">
        <v>3241</v>
      </c>
    </row>
    <row r="2529" spans="1:10" x14ac:dyDescent="0.3">
      <c r="A2529" s="26">
        <v>2014</v>
      </c>
      <c r="B2529" s="27" t="s">
        <v>3070</v>
      </c>
      <c r="C2529" s="27" t="s">
        <v>3071</v>
      </c>
      <c r="D2529" s="27" t="s">
        <v>3070</v>
      </c>
      <c r="E2529" s="27" t="s">
        <v>6117</v>
      </c>
      <c r="F2529" s="27" t="s">
        <v>2815</v>
      </c>
      <c r="G2529" s="27" t="s">
        <v>2816</v>
      </c>
      <c r="H2529" s="28">
        <v>41821</v>
      </c>
      <c r="I2529" s="29">
        <v>0</v>
      </c>
      <c r="J2529" s="28" t="s">
        <v>3241</v>
      </c>
    </row>
    <row r="2530" spans="1:10" x14ac:dyDescent="0.3">
      <c r="A2530" s="26">
        <v>2014</v>
      </c>
      <c r="B2530" s="27" t="s">
        <v>3176</v>
      </c>
      <c r="C2530" s="27" t="s">
        <v>3177</v>
      </c>
      <c r="D2530" s="27" t="s">
        <v>3176</v>
      </c>
      <c r="E2530" s="27" t="s">
        <v>3033</v>
      </c>
      <c r="F2530" s="27" t="s">
        <v>2807</v>
      </c>
      <c r="G2530" s="27" t="s">
        <v>2812</v>
      </c>
      <c r="H2530" s="28">
        <v>41821</v>
      </c>
      <c r="I2530" s="29">
        <v>15.365045000000002</v>
      </c>
      <c r="J2530" s="28" t="s">
        <v>3241</v>
      </c>
    </row>
    <row r="2531" spans="1:10" x14ac:dyDescent="0.3">
      <c r="A2531" s="26">
        <v>2014</v>
      </c>
      <c r="B2531" s="27" t="s">
        <v>3072</v>
      </c>
      <c r="C2531" s="27" t="s">
        <v>3073</v>
      </c>
      <c r="D2531" s="27" t="s">
        <v>3072</v>
      </c>
      <c r="E2531" s="27" t="s">
        <v>6117</v>
      </c>
      <c r="F2531" s="27" t="s">
        <v>3034</v>
      </c>
      <c r="G2531" s="27" t="s">
        <v>3074</v>
      </c>
      <c r="H2531" s="28">
        <v>41821</v>
      </c>
      <c r="I2531" s="29">
        <v>0.23500500000000002</v>
      </c>
      <c r="J2531" s="28" t="s">
        <v>3241</v>
      </c>
    </row>
    <row r="2532" spans="1:10" x14ac:dyDescent="0.3">
      <c r="A2532" s="26">
        <v>2014</v>
      </c>
      <c r="B2532" s="27" t="s">
        <v>3075</v>
      </c>
      <c r="C2532" s="27" t="s">
        <v>3076</v>
      </c>
      <c r="D2532" s="27" t="s">
        <v>3075</v>
      </c>
      <c r="E2532" s="27" t="s">
        <v>6117</v>
      </c>
      <c r="F2532" s="27" t="s">
        <v>2815</v>
      </c>
      <c r="G2532" s="27" t="s">
        <v>2816</v>
      </c>
      <c r="H2532" s="28">
        <v>41821</v>
      </c>
      <c r="I2532" s="29">
        <v>1.8762340000000004</v>
      </c>
      <c r="J2532" s="28" t="s">
        <v>3241</v>
      </c>
    </row>
    <row r="2533" spans="1:10" x14ac:dyDescent="0.3">
      <c r="A2533" s="26">
        <v>2014</v>
      </c>
      <c r="B2533" s="27" t="s">
        <v>3077</v>
      </c>
      <c r="C2533" s="27" t="s">
        <v>3078</v>
      </c>
      <c r="D2533" s="27" t="s">
        <v>3077</v>
      </c>
      <c r="E2533" s="27" t="s">
        <v>3033</v>
      </c>
      <c r="F2533" s="27" t="s">
        <v>2788</v>
      </c>
      <c r="G2533" s="27" t="s">
        <v>2788</v>
      </c>
      <c r="H2533" s="28">
        <v>41821</v>
      </c>
      <c r="I2533" s="29">
        <v>1.1813999999999986E-2</v>
      </c>
      <c r="J2533" s="28" t="s">
        <v>3241</v>
      </c>
    </row>
    <row r="2534" spans="1:10" x14ac:dyDescent="0.3">
      <c r="A2534" s="26">
        <v>2014</v>
      </c>
      <c r="B2534" s="27" t="s">
        <v>3079</v>
      </c>
      <c r="C2534" s="27" t="s">
        <v>3080</v>
      </c>
      <c r="D2534" s="27" t="s">
        <v>3081</v>
      </c>
      <c r="E2534" s="27" t="s">
        <v>3063</v>
      </c>
      <c r="F2534" s="27" t="s">
        <v>2788</v>
      </c>
      <c r="G2534" s="27" t="s">
        <v>2788</v>
      </c>
      <c r="H2534" s="28">
        <v>41821</v>
      </c>
      <c r="I2534" s="29">
        <v>2.6030000000000003E-3</v>
      </c>
      <c r="J2534" s="28" t="s">
        <v>3241</v>
      </c>
    </row>
    <row r="2535" spans="1:10" x14ac:dyDescent="0.3">
      <c r="A2535" s="26">
        <v>2014</v>
      </c>
      <c r="B2535" s="27" t="s">
        <v>3082</v>
      </c>
      <c r="C2535" s="27" t="s">
        <v>3083</v>
      </c>
      <c r="D2535" s="27" t="s">
        <v>3082</v>
      </c>
      <c r="E2535" s="27" t="s">
        <v>6117</v>
      </c>
      <c r="F2535" s="27" t="s">
        <v>2825</v>
      </c>
      <c r="G2535" s="27" t="s">
        <v>2826</v>
      </c>
      <c r="H2535" s="28">
        <v>41821</v>
      </c>
      <c r="I2535" s="29">
        <v>0</v>
      </c>
      <c r="J2535" s="28" t="s">
        <v>3241</v>
      </c>
    </row>
    <row r="2536" spans="1:10" x14ac:dyDescent="0.3">
      <c r="A2536" s="26">
        <v>2014</v>
      </c>
      <c r="B2536" s="27" t="s">
        <v>3084</v>
      </c>
      <c r="C2536" s="27" t="s">
        <v>3085</v>
      </c>
      <c r="D2536" s="27" t="s">
        <v>3086</v>
      </c>
      <c r="E2536" s="27" t="s">
        <v>3025</v>
      </c>
      <c r="F2536" s="27" t="s">
        <v>3087</v>
      </c>
      <c r="G2536" s="27" t="s">
        <v>2788</v>
      </c>
      <c r="H2536" s="28">
        <v>41821</v>
      </c>
      <c r="I2536" s="29">
        <v>0</v>
      </c>
      <c r="J2536" s="28" t="s">
        <v>3241</v>
      </c>
    </row>
    <row r="2537" spans="1:10" x14ac:dyDescent="0.3">
      <c r="A2537" s="26">
        <v>2014</v>
      </c>
      <c r="B2537" s="27" t="s">
        <v>3084</v>
      </c>
      <c r="C2537" s="27" t="s">
        <v>3085</v>
      </c>
      <c r="D2537" s="27" t="s">
        <v>3088</v>
      </c>
      <c r="E2537" s="27" t="s">
        <v>3025</v>
      </c>
      <c r="F2537" s="27" t="s">
        <v>3087</v>
      </c>
      <c r="G2537" s="27" t="s">
        <v>2788</v>
      </c>
      <c r="H2537" s="28">
        <v>41821</v>
      </c>
      <c r="I2537" s="29">
        <v>0</v>
      </c>
      <c r="J2537" s="28" t="s">
        <v>3241</v>
      </c>
    </row>
    <row r="2538" spans="1:10" x14ac:dyDescent="0.3">
      <c r="A2538" s="26">
        <v>2014</v>
      </c>
      <c r="B2538" s="27" t="s">
        <v>3089</v>
      </c>
      <c r="C2538" s="27" t="s">
        <v>3090</v>
      </c>
      <c r="D2538" s="27" t="s">
        <v>3089</v>
      </c>
      <c r="E2538" s="27" t="s">
        <v>6117</v>
      </c>
      <c r="F2538" s="27" t="s">
        <v>2815</v>
      </c>
      <c r="G2538" s="27" t="s">
        <v>2816</v>
      </c>
      <c r="H2538" s="28">
        <v>41821</v>
      </c>
      <c r="I2538" s="29">
        <v>2.5890960000000005</v>
      </c>
      <c r="J2538" s="28" t="s">
        <v>3241</v>
      </c>
    </row>
    <row r="2539" spans="1:10" x14ac:dyDescent="0.3">
      <c r="A2539" s="26">
        <v>2014</v>
      </c>
      <c r="B2539" s="27" t="s">
        <v>3136</v>
      </c>
      <c r="C2539" s="27" t="s">
        <v>3137</v>
      </c>
      <c r="D2539" s="27" t="s">
        <v>3138</v>
      </c>
      <c r="E2539" s="27" t="s">
        <v>3025</v>
      </c>
      <c r="F2539" s="27" t="s">
        <v>3087</v>
      </c>
      <c r="G2539" s="27" t="s">
        <v>2788</v>
      </c>
      <c r="H2539" s="28">
        <v>41821</v>
      </c>
      <c r="I2539" s="29">
        <v>0</v>
      </c>
      <c r="J2539" s="28" t="s">
        <v>3241</v>
      </c>
    </row>
    <row r="2540" spans="1:10" x14ac:dyDescent="0.3">
      <c r="A2540" s="26">
        <v>2014</v>
      </c>
      <c r="B2540" s="27" t="s">
        <v>3136</v>
      </c>
      <c r="C2540" s="27" t="s">
        <v>3137</v>
      </c>
      <c r="D2540" s="27" t="s">
        <v>3139</v>
      </c>
      <c r="E2540" s="27" t="s">
        <v>3025</v>
      </c>
      <c r="F2540" s="27" t="s">
        <v>3087</v>
      </c>
      <c r="G2540" s="27" t="s">
        <v>2788</v>
      </c>
      <c r="H2540" s="28">
        <v>41821</v>
      </c>
      <c r="I2540" s="29">
        <v>0</v>
      </c>
      <c r="J2540" s="28" t="s">
        <v>3241</v>
      </c>
    </row>
    <row r="2541" spans="1:10" x14ac:dyDescent="0.3">
      <c r="A2541" s="26">
        <v>2014</v>
      </c>
      <c r="B2541" s="27" t="s">
        <v>3091</v>
      </c>
      <c r="C2541" s="27" t="s">
        <v>3092</v>
      </c>
      <c r="D2541" s="27" t="s">
        <v>3093</v>
      </c>
      <c r="E2541" s="27" t="s">
        <v>3063</v>
      </c>
      <c r="F2541" s="27" t="s">
        <v>3094</v>
      </c>
      <c r="G2541" s="27" t="s">
        <v>2965</v>
      </c>
      <c r="H2541" s="28">
        <v>41821</v>
      </c>
      <c r="I2541" s="29">
        <v>2.2085249999999998</v>
      </c>
      <c r="J2541" s="28" t="s">
        <v>3241</v>
      </c>
    </row>
    <row r="2542" spans="1:10" x14ac:dyDescent="0.3">
      <c r="A2542" s="26">
        <v>2014</v>
      </c>
      <c r="B2542" s="27" t="s">
        <v>3095</v>
      </c>
      <c r="C2542" s="27" t="s">
        <v>3096</v>
      </c>
      <c r="D2542" s="27" t="s">
        <v>3095</v>
      </c>
      <c r="E2542" s="27" t="s">
        <v>6117</v>
      </c>
      <c r="F2542" s="27" t="s">
        <v>3034</v>
      </c>
      <c r="G2542" s="27" t="s">
        <v>2999</v>
      </c>
      <c r="H2542" s="28">
        <v>41821</v>
      </c>
      <c r="I2542" s="29">
        <v>2.9113500000000005</v>
      </c>
      <c r="J2542" s="28" t="s">
        <v>3241</v>
      </c>
    </row>
    <row r="2543" spans="1:10" x14ac:dyDescent="0.3">
      <c r="A2543" s="26">
        <v>2014</v>
      </c>
      <c r="B2543" s="27" t="s">
        <v>3097</v>
      </c>
      <c r="C2543" s="27" t="s">
        <v>3098</v>
      </c>
      <c r="D2543" s="27" t="s">
        <v>3097</v>
      </c>
      <c r="E2543" s="27" t="s">
        <v>6117</v>
      </c>
      <c r="F2543" s="27" t="s">
        <v>2825</v>
      </c>
      <c r="G2543" s="27" t="s">
        <v>2850</v>
      </c>
      <c r="H2543" s="28">
        <v>41821</v>
      </c>
      <c r="I2543" s="29">
        <v>0.58268699999999984</v>
      </c>
      <c r="J2543" s="28" t="s">
        <v>3241</v>
      </c>
    </row>
    <row r="2544" spans="1:10" x14ac:dyDescent="0.3">
      <c r="A2544" s="26">
        <v>2014</v>
      </c>
      <c r="B2544" s="27" t="s">
        <v>3132</v>
      </c>
      <c r="C2544" s="27" t="s">
        <v>3133</v>
      </c>
      <c r="D2544" s="27" t="s">
        <v>3132</v>
      </c>
      <c r="E2544" s="27" t="s">
        <v>3033</v>
      </c>
      <c r="F2544" s="27" t="s">
        <v>2807</v>
      </c>
      <c r="G2544" s="27" t="s">
        <v>2812</v>
      </c>
      <c r="H2544" s="28">
        <v>41821</v>
      </c>
      <c r="I2544" s="29">
        <v>14.02104299999999</v>
      </c>
      <c r="J2544" s="28" t="s">
        <v>3241</v>
      </c>
    </row>
    <row r="2545" spans="1:10" x14ac:dyDescent="0.3">
      <c r="A2545" s="26">
        <v>2014</v>
      </c>
      <c r="B2545" s="27" t="s">
        <v>3134</v>
      </c>
      <c r="C2545" s="27" t="s">
        <v>3135</v>
      </c>
      <c r="D2545" s="27" t="s">
        <v>3134</v>
      </c>
      <c r="E2545" s="27" t="s">
        <v>3033</v>
      </c>
      <c r="F2545" s="27" t="s">
        <v>2807</v>
      </c>
      <c r="G2545" s="27" t="s">
        <v>2812</v>
      </c>
      <c r="H2545" s="28">
        <v>41821</v>
      </c>
      <c r="I2545" s="29">
        <v>8.3486850000000068</v>
      </c>
      <c r="J2545" s="28" t="s">
        <v>3241</v>
      </c>
    </row>
    <row r="2546" spans="1:10" x14ac:dyDescent="0.3">
      <c r="A2546" s="26">
        <v>2014</v>
      </c>
      <c r="B2546" s="27" t="s">
        <v>3099</v>
      </c>
      <c r="C2546" s="27" t="s">
        <v>3100</v>
      </c>
      <c r="D2546" s="27" t="s">
        <v>3099</v>
      </c>
      <c r="E2546" s="27" t="s">
        <v>6117</v>
      </c>
      <c r="F2546" s="27" t="s">
        <v>2815</v>
      </c>
      <c r="G2546" s="27" t="s">
        <v>2816</v>
      </c>
      <c r="H2546" s="28">
        <v>41821</v>
      </c>
      <c r="I2546" s="29">
        <v>2.7360389999999999</v>
      </c>
      <c r="J2546" s="28" t="s">
        <v>3241</v>
      </c>
    </row>
    <row r="2547" spans="1:10" x14ac:dyDescent="0.3">
      <c r="A2547" s="26">
        <v>2014</v>
      </c>
      <c r="B2547" s="27" t="s">
        <v>3101</v>
      </c>
      <c r="C2547" s="27" t="s">
        <v>3102</v>
      </c>
      <c r="D2547" s="27" t="s">
        <v>3101</v>
      </c>
      <c r="E2547" s="27" t="s">
        <v>6117</v>
      </c>
      <c r="F2547" s="27" t="s">
        <v>3034</v>
      </c>
      <c r="G2547" s="27" t="s">
        <v>3074</v>
      </c>
      <c r="H2547" s="28">
        <v>41821</v>
      </c>
      <c r="I2547" s="29">
        <v>12.794846000000005</v>
      </c>
      <c r="J2547" s="28" t="s">
        <v>3241</v>
      </c>
    </row>
    <row r="2548" spans="1:10" x14ac:dyDescent="0.3">
      <c r="A2548" s="26">
        <v>2014</v>
      </c>
      <c r="B2548" s="27" t="s">
        <v>3148</v>
      </c>
      <c r="C2548" s="27" t="s">
        <v>3149</v>
      </c>
      <c r="D2548" s="27" t="s">
        <v>3148</v>
      </c>
      <c r="E2548" s="27" t="s">
        <v>6117</v>
      </c>
      <c r="F2548" s="27" t="s">
        <v>3145</v>
      </c>
      <c r="G2548" s="27" t="s">
        <v>2803</v>
      </c>
      <c r="H2548" s="28">
        <v>41821</v>
      </c>
      <c r="I2548" s="29">
        <v>0</v>
      </c>
      <c r="J2548" s="28" t="s">
        <v>3241</v>
      </c>
    </row>
    <row r="2549" spans="1:10" x14ac:dyDescent="0.3">
      <c r="A2549" s="26">
        <v>2014</v>
      </c>
      <c r="B2549" s="27" t="s">
        <v>3103</v>
      </c>
      <c r="C2549" s="27" t="s">
        <v>3104</v>
      </c>
      <c r="D2549" s="27" t="s">
        <v>3103</v>
      </c>
      <c r="E2549" s="27" t="s">
        <v>6117</v>
      </c>
      <c r="F2549" s="27" t="s">
        <v>3034</v>
      </c>
      <c r="G2549" s="27" t="s">
        <v>2923</v>
      </c>
      <c r="H2549" s="28">
        <v>41821</v>
      </c>
      <c r="I2549" s="29">
        <v>8.4909999999999999E-2</v>
      </c>
      <c r="J2549" s="28" t="s">
        <v>3241</v>
      </c>
    </row>
    <row r="2550" spans="1:10" x14ac:dyDescent="0.3">
      <c r="A2550" s="26">
        <v>2014</v>
      </c>
      <c r="B2550" s="27" t="s">
        <v>3150</v>
      </c>
      <c r="C2550" s="27" t="s">
        <v>3151</v>
      </c>
      <c r="D2550" s="27" t="s">
        <v>3150</v>
      </c>
      <c r="E2550" s="27" t="s">
        <v>6117</v>
      </c>
      <c r="F2550" s="27" t="s">
        <v>3142</v>
      </c>
      <c r="G2550" s="27" t="s">
        <v>2850</v>
      </c>
      <c r="H2550" s="28">
        <v>41821</v>
      </c>
      <c r="I2550" s="29">
        <v>0.13173700000000008</v>
      </c>
      <c r="J2550" s="28" t="s">
        <v>3241</v>
      </c>
    </row>
    <row r="2551" spans="1:10" x14ac:dyDescent="0.3">
      <c r="A2551" s="26">
        <v>2014</v>
      </c>
      <c r="B2551" s="27" t="s">
        <v>3105</v>
      </c>
      <c r="C2551" s="27" t="s">
        <v>3106</v>
      </c>
      <c r="D2551" s="27" t="s">
        <v>3105</v>
      </c>
      <c r="E2551" s="27" t="s">
        <v>6117</v>
      </c>
      <c r="F2551" s="27" t="s">
        <v>2798</v>
      </c>
      <c r="G2551" s="27" t="s">
        <v>2803</v>
      </c>
      <c r="H2551" s="28">
        <v>41821</v>
      </c>
      <c r="I2551" s="29">
        <v>0</v>
      </c>
      <c r="J2551" s="28" t="s">
        <v>3241</v>
      </c>
    </row>
    <row r="2552" spans="1:10" x14ac:dyDescent="0.3">
      <c r="A2552" s="26">
        <v>2014</v>
      </c>
      <c r="B2552" s="27" t="s">
        <v>3123</v>
      </c>
      <c r="C2552" s="27" t="s">
        <v>3124</v>
      </c>
      <c r="D2552" s="27" t="s">
        <v>3166</v>
      </c>
      <c r="E2552" s="27" t="s">
        <v>3025</v>
      </c>
      <c r="F2552" s="27" t="s">
        <v>2825</v>
      </c>
      <c r="G2552" s="27" t="s">
        <v>2850</v>
      </c>
      <c r="H2552" s="28">
        <v>41821</v>
      </c>
      <c r="I2552" s="29">
        <v>0</v>
      </c>
      <c r="J2552" s="28" t="s">
        <v>3241</v>
      </c>
    </row>
    <row r="2553" spans="1:10" x14ac:dyDescent="0.3">
      <c r="A2553" s="26">
        <v>2014</v>
      </c>
      <c r="B2553" s="27" t="s">
        <v>3123</v>
      </c>
      <c r="C2553" s="27" t="s">
        <v>3124</v>
      </c>
      <c r="D2553" s="27" t="s">
        <v>3125</v>
      </c>
      <c r="E2553" s="27" t="s">
        <v>3025</v>
      </c>
      <c r="F2553" s="27" t="s">
        <v>2825</v>
      </c>
      <c r="G2553" s="27" t="s">
        <v>2850</v>
      </c>
      <c r="H2553" s="28">
        <v>41821</v>
      </c>
      <c r="I2553" s="29">
        <v>0</v>
      </c>
      <c r="J2553" s="28" t="s">
        <v>3241</v>
      </c>
    </row>
    <row r="2554" spans="1:10" x14ac:dyDescent="0.3">
      <c r="A2554" s="26">
        <v>2014</v>
      </c>
      <c r="B2554" s="27" t="s">
        <v>3123</v>
      </c>
      <c r="C2554" s="27" t="s">
        <v>3124</v>
      </c>
      <c r="D2554" s="27" t="s">
        <v>3170</v>
      </c>
      <c r="E2554" s="27" t="s">
        <v>3025</v>
      </c>
      <c r="F2554" s="27" t="s">
        <v>2825</v>
      </c>
      <c r="G2554" s="27" t="s">
        <v>2850</v>
      </c>
      <c r="H2554" s="28">
        <v>41821</v>
      </c>
      <c r="I2554" s="29">
        <v>0</v>
      </c>
      <c r="J2554" s="28" t="s">
        <v>3241</v>
      </c>
    </row>
    <row r="2555" spans="1:10" x14ac:dyDescent="0.3">
      <c r="A2555" s="26">
        <v>2014</v>
      </c>
      <c r="B2555" s="27" t="s">
        <v>3107</v>
      </c>
      <c r="C2555" s="27" t="s">
        <v>3108</v>
      </c>
      <c r="D2555" s="27" t="s">
        <v>3108</v>
      </c>
      <c r="E2555" s="27" t="s">
        <v>6117</v>
      </c>
      <c r="F2555" s="27" t="s">
        <v>3026</v>
      </c>
      <c r="G2555" s="27" t="s">
        <v>2936</v>
      </c>
      <c r="H2555" s="28">
        <v>41821</v>
      </c>
      <c r="I2555" s="29">
        <v>5.8901000000000002E-2</v>
      </c>
      <c r="J2555" s="28" t="s">
        <v>3241</v>
      </c>
    </row>
    <row r="2556" spans="1:10" x14ac:dyDescent="0.3">
      <c r="A2556" s="26">
        <v>2014</v>
      </c>
      <c r="B2556" s="27" t="s">
        <v>3140</v>
      </c>
      <c r="C2556" s="27" t="s">
        <v>3141</v>
      </c>
      <c r="D2556" s="27" t="s">
        <v>3140</v>
      </c>
      <c r="E2556" s="27" t="s">
        <v>6117</v>
      </c>
      <c r="F2556" s="27" t="s">
        <v>3142</v>
      </c>
      <c r="G2556" s="27" t="s">
        <v>2850</v>
      </c>
      <c r="H2556" s="28">
        <v>41821</v>
      </c>
      <c r="I2556" s="29">
        <v>1.1634999999999973E-2</v>
      </c>
      <c r="J2556" s="28" t="s">
        <v>3241</v>
      </c>
    </row>
    <row r="2557" spans="1:10" x14ac:dyDescent="0.3">
      <c r="A2557" s="26">
        <v>2014</v>
      </c>
      <c r="B2557" s="27" t="s">
        <v>3109</v>
      </c>
      <c r="C2557" s="27" t="s">
        <v>3110</v>
      </c>
      <c r="D2557" s="27" t="s">
        <v>3109</v>
      </c>
      <c r="E2557" s="27" t="s">
        <v>3111</v>
      </c>
      <c r="F2557" s="27" t="s">
        <v>2825</v>
      </c>
      <c r="G2557" s="27" t="s">
        <v>2850</v>
      </c>
      <c r="H2557" s="28">
        <v>41821</v>
      </c>
      <c r="I2557" s="29">
        <v>0.17180200000000001</v>
      </c>
      <c r="J2557" s="28" t="s">
        <v>3241</v>
      </c>
    </row>
    <row r="2558" spans="1:10" x14ac:dyDescent="0.3">
      <c r="A2558" s="26">
        <v>2014</v>
      </c>
      <c r="B2558" s="27" t="s">
        <v>3158</v>
      </c>
      <c r="C2558" s="27" t="s">
        <v>3159</v>
      </c>
      <c r="D2558" s="27" t="s">
        <v>3160</v>
      </c>
      <c r="E2558" s="27" t="s">
        <v>3161</v>
      </c>
      <c r="F2558" s="27" t="s">
        <v>3087</v>
      </c>
      <c r="G2558" s="27" t="s">
        <v>2788</v>
      </c>
      <c r="H2558" s="28">
        <v>41821</v>
      </c>
      <c r="I2558" s="29">
        <v>2.165092</v>
      </c>
      <c r="J2558" s="28" t="s">
        <v>3241</v>
      </c>
    </row>
    <row r="2559" spans="1:10" x14ac:dyDescent="0.3">
      <c r="A2559" s="26">
        <v>2014</v>
      </c>
      <c r="B2559" s="27" t="s">
        <v>3112</v>
      </c>
      <c r="C2559" s="27" t="s">
        <v>3113</v>
      </c>
      <c r="D2559" s="27" t="s">
        <v>3112</v>
      </c>
      <c r="E2559" s="27" t="s">
        <v>6117</v>
      </c>
      <c r="F2559" s="27" t="s">
        <v>2825</v>
      </c>
      <c r="G2559" s="27" t="s">
        <v>2826</v>
      </c>
      <c r="H2559" s="28">
        <v>41821</v>
      </c>
      <c r="I2559" s="29">
        <v>0</v>
      </c>
      <c r="J2559" s="28" t="s">
        <v>3241</v>
      </c>
    </row>
    <row r="2560" spans="1:10" x14ac:dyDescent="0.3">
      <c r="A2560" s="26">
        <v>2014</v>
      </c>
      <c r="B2560" s="27" t="s">
        <v>3167</v>
      </c>
      <c r="C2560" s="27" t="s">
        <v>3168</v>
      </c>
      <c r="D2560" s="27" t="s">
        <v>3169</v>
      </c>
      <c r="E2560" s="27" t="s">
        <v>3161</v>
      </c>
      <c r="F2560" s="27" t="s">
        <v>3087</v>
      </c>
      <c r="G2560" s="27" t="s">
        <v>2788</v>
      </c>
      <c r="H2560" s="28">
        <v>41821</v>
      </c>
      <c r="I2560" s="29">
        <v>7.0927009999999973</v>
      </c>
      <c r="J2560" s="28" t="s">
        <v>3241</v>
      </c>
    </row>
    <row r="2561" spans="1:10" x14ac:dyDescent="0.3">
      <c r="A2561" s="26">
        <v>2014</v>
      </c>
      <c r="B2561" s="27" t="s">
        <v>3114</v>
      </c>
      <c r="C2561" s="27" t="s">
        <v>3115</v>
      </c>
      <c r="D2561" s="27" t="s">
        <v>3116</v>
      </c>
      <c r="E2561" s="27" t="s">
        <v>3025</v>
      </c>
      <c r="F2561" s="27" t="s">
        <v>3026</v>
      </c>
      <c r="G2561" s="27" t="s">
        <v>2788</v>
      </c>
      <c r="H2561" s="28">
        <v>41821</v>
      </c>
      <c r="I2561" s="29">
        <v>0</v>
      </c>
      <c r="J2561" s="28" t="s">
        <v>3241</v>
      </c>
    </row>
    <row r="2562" spans="1:10" x14ac:dyDescent="0.3">
      <c r="A2562" s="26">
        <v>2014</v>
      </c>
      <c r="B2562" s="27" t="s">
        <v>3117</v>
      </c>
      <c r="C2562" s="27" t="s">
        <v>3118</v>
      </c>
      <c r="D2562" s="27" t="s">
        <v>3117</v>
      </c>
      <c r="E2562" s="27" t="s">
        <v>6117</v>
      </c>
      <c r="F2562" s="27" t="s">
        <v>2815</v>
      </c>
      <c r="G2562" s="27" t="s">
        <v>2816</v>
      </c>
      <c r="H2562" s="28">
        <v>41821</v>
      </c>
      <c r="I2562" s="29">
        <v>5.1832749999999983</v>
      </c>
      <c r="J2562" s="28" t="s">
        <v>3241</v>
      </c>
    </row>
    <row r="2563" spans="1:10" x14ac:dyDescent="0.3">
      <c r="A2563" s="26">
        <v>2014</v>
      </c>
      <c r="B2563" s="27" t="s">
        <v>3129</v>
      </c>
      <c r="C2563" s="27" t="s">
        <v>3130</v>
      </c>
      <c r="D2563" s="27" t="s">
        <v>3131</v>
      </c>
      <c r="E2563" s="27" t="s">
        <v>3063</v>
      </c>
      <c r="F2563" s="27" t="s">
        <v>3034</v>
      </c>
      <c r="G2563" s="27" t="s">
        <v>2840</v>
      </c>
      <c r="H2563" s="28">
        <v>41821</v>
      </c>
      <c r="I2563" s="29">
        <v>1.7485599999999997</v>
      </c>
      <c r="J2563" s="28" t="s">
        <v>3241</v>
      </c>
    </row>
    <row r="2564" spans="1:10" x14ac:dyDescent="0.3">
      <c r="A2564" s="26">
        <v>2014</v>
      </c>
      <c r="B2564" s="27" t="s">
        <v>3126</v>
      </c>
      <c r="C2564" s="27" t="s">
        <v>3127</v>
      </c>
      <c r="D2564" s="27" t="s">
        <v>3128</v>
      </c>
      <c r="E2564" s="27" t="s">
        <v>3025</v>
      </c>
      <c r="F2564" s="27" t="s">
        <v>3026</v>
      </c>
      <c r="G2564" s="27" t="s">
        <v>2936</v>
      </c>
      <c r="H2564" s="28">
        <v>41821</v>
      </c>
      <c r="I2564" s="29">
        <v>0</v>
      </c>
      <c r="J2564" s="28" t="s">
        <v>3241</v>
      </c>
    </row>
    <row r="2565" spans="1:10" x14ac:dyDescent="0.3">
      <c r="A2565" s="26">
        <v>2014</v>
      </c>
      <c r="B2565" s="27" t="s">
        <v>3178</v>
      </c>
      <c r="C2565" s="27" t="s">
        <v>3179</v>
      </c>
      <c r="D2565" s="27" t="s">
        <v>3178</v>
      </c>
      <c r="E2565" s="27" t="s">
        <v>3033</v>
      </c>
      <c r="F2565" s="27" t="s">
        <v>2807</v>
      </c>
      <c r="G2565" s="27" t="s">
        <v>2812</v>
      </c>
      <c r="H2565" s="28">
        <v>41821</v>
      </c>
      <c r="I2565" s="29">
        <v>0.96761700000000028</v>
      </c>
      <c r="J2565" s="28" t="s">
        <v>3241</v>
      </c>
    </row>
    <row r="2566" spans="1:10" x14ac:dyDescent="0.3">
      <c r="A2566" s="26">
        <v>2014</v>
      </c>
      <c r="B2566" s="27" t="s">
        <v>3119</v>
      </c>
      <c r="C2566" s="27" t="s">
        <v>3120</v>
      </c>
      <c r="D2566" s="27" t="s">
        <v>3119</v>
      </c>
      <c r="E2566" s="27" t="s">
        <v>6117</v>
      </c>
      <c r="F2566" s="27" t="s">
        <v>3034</v>
      </c>
      <c r="G2566" s="27" t="s">
        <v>2840</v>
      </c>
      <c r="H2566" s="28">
        <v>41821</v>
      </c>
      <c r="I2566" s="29">
        <v>4.1399599999999994</v>
      </c>
      <c r="J2566" s="28" t="s">
        <v>3241</v>
      </c>
    </row>
    <row r="2567" spans="1:10" x14ac:dyDescent="0.3">
      <c r="A2567" s="26">
        <v>2014</v>
      </c>
      <c r="B2567" s="27" t="s">
        <v>3121</v>
      </c>
      <c r="C2567" s="27" t="s">
        <v>3122</v>
      </c>
      <c r="D2567" s="27" t="s">
        <v>3121</v>
      </c>
      <c r="E2567" s="27" t="s">
        <v>6117</v>
      </c>
      <c r="F2567" s="27" t="s">
        <v>2825</v>
      </c>
      <c r="G2567" s="27" t="s">
        <v>2850</v>
      </c>
      <c r="H2567" s="28">
        <v>41821</v>
      </c>
      <c r="I2567" s="29">
        <v>11.223938</v>
      </c>
      <c r="J2567" s="28" t="s">
        <v>3241</v>
      </c>
    </row>
    <row r="2568" spans="1:10" x14ac:dyDescent="0.3">
      <c r="A2568" s="26">
        <v>2014</v>
      </c>
      <c r="B2568" s="27" t="s">
        <v>3022</v>
      </c>
      <c r="C2568" s="27" t="s">
        <v>3023</v>
      </c>
      <c r="D2568" s="27" t="s">
        <v>3024</v>
      </c>
      <c r="E2568" s="27" t="s">
        <v>3025</v>
      </c>
      <c r="F2568" s="27" t="s">
        <v>3026</v>
      </c>
      <c r="G2568" s="27" t="s">
        <v>2788</v>
      </c>
      <c r="H2568" s="28">
        <v>41852</v>
      </c>
      <c r="I2568" s="29">
        <v>0</v>
      </c>
      <c r="J2568" s="28" t="s">
        <v>3241</v>
      </c>
    </row>
    <row r="2569" spans="1:10" x14ac:dyDescent="0.3">
      <c r="A2569" s="26">
        <v>2014</v>
      </c>
      <c r="B2569" s="27" t="s">
        <v>3022</v>
      </c>
      <c r="C2569" s="27" t="s">
        <v>3023</v>
      </c>
      <c r="D2569" s="27" t="s">
        <v>3027</v>
      </c>
      <c r="E2569" s="27" t="s">
        <v>3025</v>
      </c>
      <c r="F2569" s="27" t="s">
        <v>3026</v>
      </c>
      <c r="G2569" s="27" t="s">
        <v>2788</v>
      </c>
      <c r="H2569" s="28">
        <v>41852</v>
      </c>
      <c r="I2569" s="29">
        <v>0</v>
      </c>
      <c r="J2569" s="28" t="s">
        <v>3241</v>
      </c>
    </row>
    <row r="2570" spans="1:10" x14ac:dyDescent="0.3">
      <c r="A2570" s="26">
        <v>2014</v>
      </c>
      <c r="B2570" s="27" t="s">
        <v>3028</v>
      </c>
      <c r="C2570" s="27" t="s">
        <v>3029</v>
      </c>
      <c r="D2570" s="27" t="s">
        <v>3028</v>
      </c>
      <c r="E2570" s="27" t="s">
        <v>6117</v>
      </c>
      <c r="F2570" s="27" t="s">
        <v>3030</v>
      </c>
      <c r="G2570" s="27" t="s">
        <v>2812</v>
      </c>
      <c r="H2570" s="28">
        <v>41852</v>
      </c>
      <c r="I2570" s="29">
        <v>8.8027979999999992</v>
      </c>
      <c r="J2570" s="28" t="s">
        <v>3241</v>
      </c>
    </row>
    <row r="2571" spans="1:10" x14ac:dyDescent="0.3">
      <c r="A2571" s="26">
        <v>2014</v>
      </c>
      <c r="B2571" s="27" t="s">
        <v>3031</v>
      </c>
      <c r="C2571" s="27" t="s">
        <v>3032</v>
      </c>
      <c r="D2571" s="27" t="s">
        <v>3031</v>
      </c>
      <c r="E2571" s="27" t="s">
        <v>3033</v>
      </c>
      <c r="F2571" s="27" t="s">
        <v>3034</v>
      </c>
      <c r="G2571" s="27" t="s">
        <v>2821</v>
      </c>
      <c r="H2571" s="28">
        <v>41852</v>
      </c>
      <c r="I2571" s="29">
        <v>2.7294109999999994</v>
      </c>
      <c r="J2571" s="28" t="s">
        <v>3241</v>
      </c>
    </row>
    <row r="2572" spans="1:10" x14ac:dyDescent="0.3">
      <c r="A2572" s="26">
        <v>2014</v>
      </c>
      <c r="B2572" s="27" t="s">
        <v>3031</v>
      </c>
      <c r="C2572" s="27" t="s">
        <v>3180</v>
      </c>
      <c r="D2572" s="27" t="s">
        <v>3181</v>
      </c>
      <c r="E2572" s="27" t="s">
        <v>3033</v>
      </c>
      <c r="F2572" s="27" t="s">
        <v>3034</v>
      </c>
      <c r="G2572" s="27" t="s">
        <v>2821</v>
      </c>
      <c r="H2572" s="28">
        <v>41852</v>
      </c>
      <c r="I2572" s="29">
        <v>4.4389149999999997</v>
      </c>
      <c r="J2572" s="28" t="s">
        <v>3241</v>
      </c>
    </row>
    <row r="2573" spans="1:10" x14ac:dyDescent="0.3">
      <c r="A2573" s="26">
        <v>2014</v>
      </c>
      <c r="B2573" s="27" t="s">
        <v>3035</v>
      </c>
      <c r="C2573" s="27" t="s">
        <v>3036</v>
      </c>
      <c r="D2573" s="27" t="s">
        <v>3035</v>
      </c>
      <c r="E2573" s="27" t="s">
        <v>6117</v>
      </c>
      <c r="F2573" s="27" t="s">
        <v>2825</v>
      </c>
      <c r="G2573" s="27" t="s">
        <v>2826</v>
      </c>
      <c r="H2573" s="28">
        <v>41852</v>
      </c>
      <c r="I2573" s="29">
        <v>0</v>
      </c>
      <c r="J2573" s="28" t="s">
        <v>3241</v>
      </c>
    </row>
    <row r="2574" spans="1:10" x14ac:dyDescent="0.3">
      <c r="A2574" s="26">
        <v>2014</v>
      </c>
      <c r="B2574" s="27" t="s">
        <v>3037</v>
      </c>
      <c r="C2574" s="27" t="s">
        <v>3038</v>
      </c>
      <c r="D2574" s="27" t="s">
        <v>3037</v>
      </c>
      <c r="E2574" s="27" t="s">
        <v>6117</v>
      </c>
      <c r="F2574" s="27" t="s">
        <v>3034</v>
      </c>
      <c r="G2574" s="27" t="s">
        <v>2999</v>
      </c>
      <c r="H2574" s="28">
        <v>41852</v>
      </c>
      <c r="I2574" s="29">
        <v>2.9408249999999998</v>
      </c>
      <c r="J2574" s="28" t="s">
        <v>3241</v>
      </c>
    </row>
    <row r="2575" spans="1:10" x14ac:dyDescent="0.3">
      <c r="A2575" s="26">
        <v>2014</v>
      </c>
      <c r="B2575" s="27" t="s">
        <v>3039</v>
      </c>
      <c r="C2575" s="27" t="s">
        <v>3040</v>
      </c>
      <c r="D2575" s="27" t="s">
        <v>3039</v>
      </c>
      <c r="E2575" s="27" t="s">
        <v>6117</v>
      </c>
      <c r="F2575" s="27" t="s">
        <v>2815</v>
      </c>
      <c r="G2575" s="27" t="s">
        <v>2816</v>
      </c>
      <c r="H2575" s="28">
        <v>41852</v>
      </c>
      <c r="I2575" s="29">
        <v>0.66175800000000007</v>
      </c>
      <c r="J2575" s="28" t="s">
        <v>3241</v>
      </c>
    </row>
    <row r="2576" spans="1:10" x14ac:dyDescent="0.3">
      <c r="A2576" s="26">
        <v>2014</v>
      </c>
      <c r="B2576" s="27" t="s">
        <v>3041</v>
      </c>
      <c r="C2576" s="27" t="s">
        <v>3042</v>
      </c>
      <c r="D2576" s="27" t="s">
        <v>3041</v>
      </c>
      <c r="E2576" s="27" t="s">
        <v>6117</v>
      </c>
      <c r="F2576" s="27" t="s">
        <v>2825</v>
      </c>
      <c r="G2576" s="27" t="s">
        <v>2826</v>
      </c>
      <c r="H2576" s="28">
        <v>41852</v>
      </c>
      <c r="I2576" s="29">
        <v>6.7703410000000002</v>
      </c>
      <c r="J2576" s="28" t="s">
        <v>3241</v>
      </c>
    </row>
    <row r="2577" spans="1:10" x14ac:dyDescent="0.3">
      <c r="A2577" s="26">
        <v>2014</v>
      </c>
      <c r="B2577" s="27" t="s">
        <v>3043</v>
      </c>
      <c r="C2577" s="27" t="s">
        <v>3044</v>
      </c>
      <c r="D2577" s="27" t="s">
        <v>3043</v>
      </c>
      <c r="E2577" s="27" t="s">
        <v>6117</v>
      </c>
      <c r="F2577" s="27" t="s">
        <v>2815</v>
      </c>
      <c r="G2577" s="27" t="s">
        <v>2816</v>
      </c>
      <c r="H2577" s="28">
        <v>41852</v>
      </c>
      <c r="I2577" s="29">
        <v>5.2321960000000001</v>
      </c>
      <c r="J2577" s="28" t="s">
        <v>3241</v>
      </c>
    </row>
    <row r="2578" spans="1:10" x14ac:dyDescent="0.3">
      <c r="A2578" s="26">
        <v>2014</v>
      </c>
      <c r="B2578" s="27" t="s">
        <v>3045</v>
      </c>
      <c r="C2578" s="27" t="s">
        <v>3046</v>
      </c>
      <c r="D2578" s="27" t="s">
        <v>3045</v>
      </c>
      <c r="E2578" s="27" t="s">
        <v>6117</v>
      </c>
      <c r="F2578" s="27" t="s">
        <v>2815</v>
      </c>
      <c r="G2578" s="27" t="s">
        <v>2816</v>
      </c>
      <c r="H2578" s="28">
        <v>41852</v>
      </c>
      <c r="I2578" s="29">
        <v>0.19716899999999998</v>
      </c>
      <c r="J2578" s="28" t="s">
        <v>3241</v>
      </c>
    </row>
    <row r="2579" spans="1:10" x14ac:dyDescent="0.3">
      <c r="A2579" s="26">
        <v>2014</v>
      </c>
      <c r="B2579" s="27" t="s">
        <v>3143</v>
      </c>
      <c r="C2579" s="27" t="s">
        <v>3144</v>
      </c>
      <c r="D2579" s="27" t="s">
        <v>3143</v>
      </c>
      <c r="E2579" s="27" t="s">
        <v>6117</v>
      </c>
      <c r="F2579" s="27" t="s">
        <v>3145</v>
      </c>
      <c r="G2579" s="27" t="s">
        <v>2803</v>
      </c>
      <c r="H2579" s="28">
        <v>41852</v>
      </c>
      <c r="I2579" s="29">
        <v>2.1275729999999999</v>
      </c>
      <c r="J2579" s="28" t="s">
        <v>3241</v>
      </c>
    </row>
    <row r="2580" spans="1:10" x14ac:dyDescent="0.3">
      <c r="A2580" s="26">
        <v>2014</v>
      </c>
      <c r="B2580" s="27" t="s">
        <v>3171</v>
      </c>
      <c r="C2580" s="27" t="s">
        <v>3172</v>
      </c>
      <c r="D2580" s="27" t="s">
        <v>3173</v>
      </c>
      <c r="E2580" s="27" t="s">
        <v>3111</v>
      </c>
      <c r="F2580" s="27" t="s">
        <v>2825</v>
      </c>
      <c r="G2580" s="27" t="s">
        <v>2850</v>
      </c>
      <c r="H2580" s="28">
        <v>41852</v>
      </c>
      <c r="I2580" s="29">
        <v>0.29712300000000003</v>
      </c>
      <c r="J2580" s="28" t="s">
        <v>3241</v>
      </c>
    </row>
    <row r="2581" spans="1:10" x14ac:dyDescent="0.3">
      <c r="A2581" s="26">
        <v>2014</v>
      </c>
      <c r="B2581" s="27" t="s">
        <v>3146</v>
      </c>
      <c r="C2581" s="27" t="s">
        <v>3147</v>
      </c>
      <c r="D2581" s="27" t="s">
        <v>3146</v>
      </c>
      <c r="E2581" s="27" t="s">
        <v>6117</v>
      </c>
      <c r="F2581" s="27" t="s">
        <v>3145</v>
      </c>
      <c r="G2581" s="27" t="s">
        <v>2803</v>
      </c>
      <c r="H2581" s="28">
        <v>41852</v>
      </c>
      <c r="I2581" s="29">
        <v>0.60116400000000003</v>
      </c>
      <c r="J2581" s="28" t="s">
        <v>3241</v>
      </c>
    </row>
    <row r="2582" spans="1:10" x14ac:dyDescent="0.3">
      <c r="A2582" s="26">
        <v>2014</v>
      </c>
      <c r="B2582" s="27" t="s">
        <v>3047</v>
      </c>
      <c r="C2582" s="27" t="s">
        <v>3048</v>
      </c>
      <c r="D2582" s="27" t="s">
        <v>3047</v>
      </c>
      <c r="E2582" s="27" t="s">
        <v>6117</v>
      </c>
      <c r="F2582" s="27" t="s">
        <v>2825</v>
      </c>
      <c r="G2582" s="27" t="s">
        <v>2826</v>
      </c>
      <c r="H2582" s="28">
        <v>41852</v>
      </c>
      <c r="I2582" s="29">
        <v>1.182914</v>
      </c>
      <c r="J2582" s="28" t="s">
        <v>3241</v>
      </c>
    </row>
    <row r="2583" spans="1:10" x14ac:dyDescent="0.3">
      <c r="A2583" s="26">
        <v>2014</v>
      </c>
      <c r="B2583" s="27" t="s">
        <v>3049</v>
      </c>
      <c r="C2583" s="27" t="s">
        <v>3050</v>
      </c>
      <c r="D2583" s="27" t="s">
        <v>3049</v>
      </c>
      <c r="E2583" s="27" t="s">
        <v>6117</v>
      </c>
      <c r="F2583" s="27" t="s">
        <v>2825</v>
      </c>
      <c r="G2583" s="27" t="s">
        <v>2850</v>
      </c>
      <c r="H2583" s="28">
        <v>41852</v>
      </c>
      <c r="I2583" s="29">
        <v>1.9746579999999994</v>
      </c>
      <c r="J2583" s="28" t="s">
        <v>3241</v>
      </c>
    </row>
    <row r="2584" spans="1:10" x14ac:dyDescent="0.3">
      <c r="A2584" s="26">
        <v>2014</v>
      </c>
      <c r="B2584" s="27" t="s">
        <v>3051</v>
      </c>
      <c r="C2584" s="27" t="s">
        <v>3051</v>
      </c>
      <c r="D2584" s="27" t="s">
        <v>3051</v>
      </c>
      <c r="E2584" s="27" t="s">
        <v>6118</v>
      </c>
      <c r="F2584" s="27" t="s">
        <v>3051</v>
      </c>
      <c r="G2584" s="27" t="s">
        <v>3051</v>
      </c>
      <c r="H2584" s="28">
        <v>41852</v>
      </c>
      <c r="I2584" s="29">
        <v>10490.682388999994</v>
      </c>
      <c r="J2584" s="28" t="s">
        <v>3241</v>
      </c>
    </row>
    <row r="2585" spans="1:10" x14ac:dyDescent="0.3">
      <c r="A2585" s="26">
        <v>2014</v>
      </c>
      <c r="B2585" s="27" t="s">
        <v>3052</v>
      </c>
      <c r="C2585" s="27" t="s">
        <v>3053</v>
      </c>
      <c r="D2585" s="27" t="s">
        <v>3052</v>
      </c>
      <c r="E2585" s="27" t="s">
        <v>3033</v>
      </c>
      <c r="F2585" s="27" t="s">
        <v>2807</v>
      </c>
      <c r="G2585" s="27" t="s">
        <v>2812</v>
      </c>
      <c r="H2585" s="28">
        <v>41852</v>
      </c>
      <c r="I2585" s="29">
        <v>2.4295629999999995</v>
      </c>
      <c r="J2585" s="28" t="s">
        <v>3241</v>
      </c>
    </row>
    <row r="2586" spans="1:10" x14ac:dyDescent="0.3">
      <c r="A2586" s="26">
        <v>2014</v>
      </c>
      <c r="B2586" s="27" t="s">
        <v>3162</v>
      </c>
      <c r="C2586" s="27" t="s">
        <v>3163</v>
      </c>
      <c r="D2586" s="27" t="s">
        <v>3164</v>
      </c>
      <c r="E2586" s="27" t="s">
        <v>3025</v>
      </c>
      <c r="F2586" s="27" t="s">
        <v>3087</v>
      </c>
      <c r="G2586" s="27" t="s">
        <v>2788</v>
      </c>
      <c r="H2586" s="28">
        <v>41852</v>
      </c>
      <c r="I2586" s="29">
        <v>0</v>
      </c>
      <c r="J2586" s="28" t="s">
        <v>3241</v>
      </c>
    </row>
    <row r="2587" spans="1:10" x14ac:dyDescent="0.3">
      <c r="A2587" s="26">
        <v>2014</v>
      </c>
      <c r="B2587" s="27" t="s">
        <v>3162</v>
      </c>
      <c r="C2587" s="27" t="s">
        <v>3163</v>
      </c>
      <c r="D2587" s="27" t="s">
        <v>3165</v>
      </c>
      <c r="E2587" s="27" t="s">
        <v>3025</v>
      </c>
      <c r="F2587" s="27" t="s">
        <v>3087</v>
      </c>
      <c r="G2587" s="27" t="s">
        <v>2788</v>
      </c>
      <c r="H2587" s="28">
        <v>41852</v>
      </c>
      <c r="I2587" s="29">
        <v>3.0762812065000002E-2</v>
      </c>
      <c r="J2587" s="28" t="s">
        <v>3241</v>
      </c>
    </row>
    <row r="2588" spans="1:10" x14ac:dyDescent="0.3">
      <c r="A2588" s="26">
        <v>2014</v>
      </c>
      <c r="B2588" s="27" t="s">
        <v>3054</v>
      </c>
      <c r="C2588" s="27" t="s">
        <v>3055</v>
      </c>
      <c r="D2588" s="27" t="s">
        <v>3054</v>
      </c>
      <c r="E2588" s="27" t="s">
        <v>6117</v>
      </c>
      <c r="F2588" s="27" t="s">
        <v>3034</v>
      </c>
      <c r="G2588" s="27" t="s">
        <v>2999</v>
      </c>
      <c r="H2588" s="28">
        <v>41852</v>
      </c>
      <c r="I2588" s="29">
        <v>4.7672409999999994</v>
      </c>
      <c r="J2588" s="28" t="s">
        <v>3241</v>
      </c>
    </row>
    <row r="2589" spans="1:10" x14ac:dyDescent="0.3">
      <c r="A2589" s="26">
        <v>2014</v>
      </c>
      <c r="B2589" s="27" t="s">
        <v>3056</v>
      </c>
      <c r="C2589" s="27" t="s">
        <v>3057</v>
      </c>
      <c r="D2589" s="27" t="s">
        <v>3056</v>
      </c>
      <c r="E2589" s="27" t="s">
        <v>6117</v>
      </c>
      <c r="F2589" s="27" t="s">
        <v>2825</v>
      </c>
      <c r="G2589" s="27" t="s">
        <v>2826</v>
      </c>
      <c r="H2589" s="28">
        <v>41852</v>
      </c>
      <c r="I2589" s="29">
        <v>1.2789230000000003</v>
      </c>
      <c r="J2589" s="28" t="s">
        <v>3241</v>
      </c>
    </row>
    <row r="2590" spans="1:10" x14ac:dyDescent="0.3">
      <c r="A2590" s="26">
        <v>2014</v>
      </c>
      <c r="B2590" s="27" t="s">
        <v>3058</v>
      </c>
      <c r="C2590" s="27" t="s">
        <v>3059</v>
      </c>
      <c r="D2590" s="27" t="s">
        <v>3058</v>
      </c>
      <c r="E2590" s="27" t="s">
        <v>6117</v>
      </c>
      <c r="F2590" s="27" t="s">
        <v>2815</v>
      </c>
      <c r="G2590" s="27" t="s">
        <v>2816</v>
      </c>
      <c r="H2590" s="28">
        <v>41852</v>
      </c>
      <c r="I2590" s="29">
        <v>5.4203270000000003</v>
      </c>
      <c r="J2590" s="28" t="s">
        <v>3241</v>
      </c>
    </row>
    <row r="2591" spans="1:10" x14ac:dyDescent="0.3">
      <c r="A2591" s="26">
        <v>2014</v>
      </c>
      <c r="B2591" s="27" t="s">
        <v>3152</v>
      </c>
      <c r="C2591" s="27" t="s">
        <v>3153</v>
      </c>
      <c r="D2591" s="27" t="s">
        <v>3152</v>
      </c>
      <c r="E2591" s="27" t="s">
        <v>3111</v>
      </c>
      <c r="F2591" s="27" t="s">
        <v>2825</v>
      </c>
      <c r="G2591" s="27" t="s">
        <v>2850</v>
      </c>
      <c r="H2591" s="28">
        <v>41852</v>
      </c>
      <c r="I2591" s="29">
        <v>0.34185300000000007</v>
      </c>
      <c r="J2591" s="28" t="s">
        <v>3241</v>
      </c>
    </row>
    <row r="2592" spans="1:10" x14ac:dyDescent="0.3">
      <c r="A2592" s="26">
        <v>2014</v>
      </c>
      <c r="B2592" s="27" t="s">
        <v>3154</v>
      </c>
      <c r="C2592" s="27" t="s">
        <v>3155</v>
      </c>
      <c r="D2592" s="27" t="s">
        <v>3154</v>
      </c>
      <c r="E2592" s="27" t="s">
        <v>3111</v>
      </c>
      <c r="F2592" s="27" t="s">
        <v>2825</v>
      </c>
      <c r="G2592" s="27" t="s">
        <v>2850</v>
      </c>
      <c r="H2592" s="28">
        <v>41852</v>
      </c>
      <c r="I2592" s="29">
        <v>0.5036210000000001</v>
      </c>
      <c r="J2592" s="28" t="s">
        <v>3241</v>
      </c>
    </row>
    <row r="2593" spans="1:10" x14ac:dyDescent="0.3">
      <c r="A2593" s="26">
        <v>2014</v>
      </c>
      <c r="B2593" s="27" t="s">
        <v>3156</v>
      </c>
      <c r="C2593" s="27" t="s">
        <v>3157</v>
      </c>
      <c r="D2593" s="27" t="s">
        <v>3156</v>
      </c>
      <c r="E2593" s="27" t="s">
        <v>3111</v>
      </c>
      <c r="F2593" s="27" t="s">
        <v>2825</v>
      </c>
      <c r="G2593" s="27" t="s">
        <v>2850</v>
      </c>
      <c r="H2593" s="28">
        <v>41852</v>
      </c>
      <c r="I2593" s="29">
        <v>0</v>
      </c>
      <c r="J2593" s="28" t="s">
        <v>3241</v>
      </c>
    </row>
    <row r="2594" spans="1:10" x14ac:dyDescent="0.3">
      <c r="A2594" s="26">
        <v>2014</v>
      </c>
      <c r="B2594" s="27" t="s">
        <v>3060</v>
      </c>
      <c r="C2594" s="27" t="s">
        <v>3061</v>
      </c>
      <c r="D2594" s="27" t="s">
        <v>3062</v>
      </c>
      <c r="E2594" s="27" t="s">
        <v>3063</v>
      </c>
      <c r="F2594" s="27" t="s">
        <v>3034</v>
      </c>
      <c r="G2594" s="27" t="s">
        <v>2999</v>
      </c>
      <c r="H2594" s="28">
        <v>41852</v>
      </c>
      <c r="I2594" s="29">
        <v>1.3565169999999998</v>
      </c>
      <c r="J2594" s="28" t="s">
        <v>3241</v>
      </c>
    </row>
    <row r="2595" spans="1:10" x14ac:dyDescent="0.3">
      <c r="A2595" s="26">
        <v>2014</v>
      </c>
      <c r="B2595" s="27" t="s">
        <v>3064</v>
      </c>
      <c r="C2595" s="27" t="s">
        <v>3065</v>
      </c>
      <c r="D2595" s="27" t="s">
        <v>3066</v>
      </c>
      <c r="E2595" s="27" t="s">
        <v>3025</v>
      </c>
      <c r="F2595" s="27" t="s">
        <v>2825</v>
      </c>
      <c r="G2595" s="27" t="s">
        <v>2826</v>
      </c>
      <c r="H2595" s="28">
        <v>41852</v>
      </c>
      <c r="I2595" s="29">
        <v>0</v>
      </c>
      <c r="J2595" s="28" t="s">
        <v>3241</v>
      </c>
    </row>
    <row r="2596" spans="1:10" x14ac:dyDescent="0.3">
      <c r="A2596" s="26">
        <v>2014</v>
      </c>
      <c r="B2596" s="27" t="s">
        <v>3064</v>
      </c>
      <c r="C2596" s="27" t="s">
        <v>3065</v>
      </c>
      <c r="D2596" s="27" t="s">
        <v>3067</v>
      </c>
      <c r="E2596" s="27" t="s">
        <v>3025</v>
      </c>
      <c r="F2596" s="27" t="s">
        <v>2825</v>
      </c>
      <c r="G2596" s="27" t="s">
        <v>2826</v>
      </c>
      <c r="H2596" s="28">
        <v>41852</v>
      </c>
      <c r="I2596" s="29">
        <v>0</v>
      </c>
      <c r="J2596" s="28" t="s">
        <v>3241</v>
      </c>
    </row>
    <row r="2597" spans="1:10" x14ac:dyDescent="0.3">
      <c r="A2597" s="26">
        <v>2014</v>
      </c>
      <c r="B2597" s="27" t="s">
        <v>3174</v>
      </c>
      <c r="C2597" s="27" t="s">
        <v>3175</v>
      </c>
      <c r="D2597" s="27" t="s">
        <v>3174</v>
      </c>
      <c r="E2597" s="27" t="s">
        <v>6117</v>
      </c>
      <c r="F2597" s="27" t="s">
        <v>2825</v>
      </c>
      <c r="G2597" s="27" t="s">
        <v>2826</v>
      </c>
      <c r="H2597" s="28">
        <v>41852</v>
      </c>
      <c r="I2597" s="29">
        <v>0.52446300000000012</v>
      </c>
      <c r="J2597" s="28" t="s">
        <v>3241</v>
      </c>
    </row>
    <row r="2598" spans="1:10" x14ac:dyDescent="0.3">
      <c r="A2598" s="26">
        <v>2014</v>
      </c>
      <c r="B2598" s="27" t="s">
        <v>3068</v>
      </c>
      <c r="C2598" s="27" t="s">
        <v>3069</v>
      </c>
      <c r="D2598" s="27" t="s">
        <v>3068</v>
      </c>
      <c r="E2598" s="27" t="s">
        <v>6117</v>
      </c>
      <c r="F2598" s="27" t="s">
        <v>3034</v>
      </c>
      <c r="G2598" s="27" t="s">
        <v>2923</v>
      </c>
      <c r="H2598" s="28">
        <v>41852</v>
      </c>
      <c r="I2598" s="29">
        <v>4.9097010000000001</v>
      </c>
      <c r="J2598" s="28" t="s">
        <v>3241</v>
      </c>
    </row>
    <row r="2599" spans="1:10" x14ac:dyDescent="0.3">
      <c r="A2599" s="26">
        <v>2014</v>
      </c>
      <c r="B2599" s="27" t="s">
        <v>3070</v>
      </c>
      <c r="C2599" s="27" t="s">
        <v>3071</v>
      </c>
      <c r="D2599" s="27" t="s">
        <v>3070</v>
      </c>
      <c r="E2599" s="27" t="s">
        <v>6117</v>
      </c>
      <c r="F2599" s="27" t="s">
        <v>2815</v>
      </c>
      <c r="G2599" s="27" t="s">
        <v>2816</v>
      </c>
      <c r="H2599" s="28">
        <v>41852</v>
      </c>
      <c r="I2599" s="29">
        <v>1.1622879999999998</v>
      </c>
      <c r="J2599" s="28" t="s">
        <v>3241</v>
      </c>
    </row>
    <row r="2600" spans="1:10" x14ac:dyDescent="0.3">
      <c r="A2600" s="26">
        <v>2014</v>
      </c>
      <c r="B2600" s="27" t="s">
        <v>3176</v>
      </c>
      <c r="C2600" s="27" t="s">
        <v>3177</v>
      </c>
      <c r="D2600" s="27" t="s">
        <v>3176</v>
      </c>
      <c r="E2600" s="27" t="s">
        <v>3033</v>
      </c>
      <c r="F2600" s="27" t="s">
        <v>2807</v>
      </c>
      <c r="G2600" s="27" t="s">
        <v>2812</v>
      </c>
      <c r="H2600" s="28">
        <v>41852</v>
      </c>
      <c r="I2600" s="29">
        <v>17.903672999999998</v>
      </c>
      <c r="J2600" s="28" t="s">
        <v>3241</v>
      </c>
    </row>
    <row r="2601" spans="1:10" x14ac:dyDescent="0.3">
      <c r="A2601" s="26">
        <v>2014</v>
      </c>
      <c r="B2601" s="27" t="s">
        <v>3072</v>
      </c>
      <c r="C2601" s="27" t="s">
        <v>3073</v>
      </c>
      <c r="D2601" s="27" t="s">
        <v>3072</v>
      </c>
      <c r="E2601" s="27" t="s">
        <v>6117</v>
      </c>
      <c r="F2601" s="27" t="s">
        <v>3034</v>
      </c>
      <c r="G2601" s="27" t="s">
        <v>3074</v>
      </c>
      <c r="H2601" s="28">
        <v>41852</v>
      </c>
      <c r="I2601" s="29">
        <v>1.1959249999999999</v>
      </c>
      <c r="J2601" s="28" t="s">
        <v>3241</v>
      </c>
    </row>
    <row r="2602" spans="1:10" x14ac:dyDescent="0.3">
      <c r="A2602" s="26">
        <v>2014</v>
      </c>
      <c r="B2602" s="27" t="s">
        <v>3075</v>
      </c>
      <c r="C2602" s="27" t="s">
        <v>3076</v>
      </c>
      <c r="D2602" s="27" t="s">
        <v>3075</v>
      </c>
      <c r="E2602" s="27" t="s">
        <v>6117</v>
      </c>
      <c r="F2602" s="27" t="s">
        <v>2815</v>
      </c>
      <c r="G2602" s="27" t="s">
        <v>2816</v>
      </c>
      <c r="H2602" s="28">
        <v>41852</v>
      </c>
      <c r="I2602" s="29">
        <v>2.3079239999999994</v>
      </c>
      <c r="J2602" s="28" t="s">
        <v>3241</v>
      </c>
    </row>
    <row r="2603" spans="1:10" x14ac:dyDescent="0.3">
      <c r="A2603" s="26">
        <v>2014</v>
      </c>
      <c r="B2603" s="27" t="s">
        <v>3077</v>
      </c>
      <c r="C2603" s="27" t="s">
        <v>3078</v>
      </c>
      <c r="D2603" s="27" t="s">
        <v>3077</v>
      </c>
      <c r="E2603" s="27" t="s">
        <v>3033</v>
      </c>
      <c r="F2603" s="27" t="s">
        <v>2788</v>
      </c>
      <c r="G2603" s="27" t="s">
        <v>2788</v>
      </c>
      <c r="H2603" s="28">
        <v>41852</v>
      </c>
      <c r="I2603" s="29">
        <v>1.2029999999999997E-2</v>
      </c>
      <c r="J2603" s="28" t="s">
        <v>3241</v>
      </c>
    </row>
    <row r="2604" spans="1:10" x14ac:dyDescent="0.3">
      <c r="A2604" s="26">
        <v>2014</v>
      </c>
      <c r="B2604" s="27" t="s">
        <v>3079</v>
      </c>
      <c r="C2604" s="27" t="s">
        <v>3080</v>
      </c>
      <c r="D2604" s="27" t="s">
        <v>3081</v>
      </c>
      <c r="E2604" s="27" t="s">
        <v>3063</v>
      </c>
      <c r="F2604" s="27" t="s">
        <v>2788</v>
      </c>
      <c r="G2604" s="27" t="s">
        <v>2788</v>
      </c>
      <c r="H2604" s="28">
        <v>41852</v>
      </c>
      <c r="I2604" s="29">
        <v>2.2260000000000001E-3</v>
      </c>
      <c r="J2604" s="28" t="s">
        <v>3241</v>
      </c>
    </row>
    <row r="2605" spans="1:10" x14ac:dyDescent="0.3">
      <c r="A2605" s="26">
        <v>2014</v>
      </c>
      <c r="B2605" s="27" t="s">
        <v>3082</v>
      </c>
      <c r="C2605" s="27" t="s">
        <v>3083</v>
      </c>
      <c r="D2605" s="27" t="s">
        <v>3082</v>
      </c>
      <c r="E2605" s="27" t="s">
        <v>6117</v>
      </c>
      <c r="F2605" s="27" t="s">
        <v>2825</v>
      </c>
      <c r="G2605" s="27" t="s">
        <v>2826</v>
      </c>
      <c r="H2605" s="28">
        <v>41852</v>
      </c>
      <c r="I2605" s="29">
        <v>3.8156529999999993</v>
      </c>
      <c r="J2605" s="28" t="s">
        <v>3241</v>
      </c>
    </row>
    <row r="2606" spans="1:10" x14ac:dyDescent="0.3">
      <c r="A2606" s="26">
        <v>2014</v>
      </c>
      <c r="B2606" s="27" t="s">
        <v>3084</v>
      </c>
      <c r="C2606" s="27" t="s">
        <v>3085</v>
      </c>
      <c r="D2606" s="27" t="s">
        <v>3086</v>
      </c>
      <c r="E2606" s="27" t="s">
        <v>3025</v>
      </c>
      <c r="F2606" s="27" t="s">
        <v>3087</v>
      </c>
      <c r="G2606" s="27" t="s">
        <v>2788</v>
      </c>
      <c r="H2606" s="28">
        <v>41852</v>
      </c>
      <c r="I2606" s="29">
        <v>0</v>
      </c>
      <c r="J2606" s="28" t="s">
        <v>3241</v>
      </c>
    </row>
    <row r="2607" spans="1:10" x14ac:dyDescent="0.3">
      <c r="A2607" s="26">
        <v>2014</v>
      </c>
      <c r="B2607" s="27" t="s">
        <v>3084</v>
      </c>
      <c r="C2607" s="27" t="s">
        <v>3085</v>
      </c>
      <c r="D2607" s="27" t="s">
        <v>3088</v>
      </c>
      <c r="E2607" s="27" t="s">
        <v>3025</v>
      </c>
      <c r="F2607" s="27" t="s">
        <v>3087</v>
      </c>
      <c r="G2607" s="27" t="s">
        <v>2788</v>
      </c>
      <c r="H2607" s="28">
        <v>41852</v>
      </c>
      <c r="I2607" s="29">
        <v>0</v>
      </c>
      <c r="J2607" s="28" t="s">
        <v>3241</v>
      </c>
    </row>
    <row r="2608" spans="1:10" x14ac:dyDescent="0.3">
      <c r="A2608" s="26">
        <v>2014</v>
      </c>
      <c r="B2608" s="27" t="s">
        <v>3089</v>
      </c>
      <c r="C2608" s="27" t="s">
        <v>3090</v>
      </c>
      <c r="D2608" s="27" t="s">
        <v>3089</v>
      </c>
      <c r="E2608" s="27" t="s">
        <v>6117</v>
      </c>
      <c r="F2608" s="27" t="s">
        <v>2815</v>
      </c>
      <c r="G2608" s="27" t="s">
        <v>2816</v>
      </c>
      <c r="H2608" s="28">
        <v>41852</v>
      </c>
      <c r="I2608" s="29">
        <v>3.0128930000000009</v>
      </c>
      <c r="J2608" s="28" t="s">
        <v>3241</v>
      </c>
    </row>
    <row r="2609" spans="1:10" x14ac:dyDescent="0.3">
      <c r="A2609" s="26">
        <v>2014</v>
      </c>
      <c r="B2609" s="27" t="s">
        <v>3136</v>
      </c>
      <c r="C2609" s="27" t="s">
        <v>3137</v>
      </c>
      <c r="D2609" s="27" t="s">
        <v>3138</v>
      </c>
      <c r="E2609" s="27" t="s">
        <v>3025</v>
      </c>
      <c r="F2609" s="27" t="s">
        <v>3087</v>
      </c>
      <c r="G2609" s="27" t="s">
        <v>2788</v>
      </c>
      <c r="H2609" s="28">
        <v>41852</v>
      </c>
      <c r="I2609" s="29">
        <v>0</v>
      </c>
      <c r="J2609" s="28" t="s">
        <v>3241</v>
      </c>
    </row>
    <row r="2610" spans="1:10" x14ac:dyDescent="0.3">
      <c r="A2610" s="26">
        <v>2014</v>
      </c>
      <c r="B2610" s="27" t="s">
        <v>3136</v>
      </c>
      <c r="C2610" s="27" t="s">
        <v>3137</v>
      </c>
      <c r="D2610" s="27" t="s">
        <v>3139</v>
      </c>
      <c r="E2610" s="27" t="s">
        <v>3025</v>
      </c>
      <c r="F2610" s="27" t="s">
        <v>3087</v>
      </c>
      <c r="G2610" s="27" t="s">
        <v>2788</v>
      </c>
      <c r="H2610" s="28">
        <v>41852</v>
      </c>
      <c r="I2610" s="29">
        <v>0</v>
      </c>
      <c r="J2610" s="28" t="s">
        <v>3241</v>
      </c>
    </row>
    <row r="2611" spans="1:10" x14ac:dyDescent="0.3">
      <c r="A2611" s="26">
        <v>2014</v>
      </c>
      <c r="B2611" s="27" t="s">
        <v>3091</v>
      </c>
      <c r="C2611" s="27" t="s">
        <v>3092</v>
      </c>
      <c r="D2611" s="27" t="s">
        <v>3093</v>
      </c>
      <c r="E2611" s="27" t="s">
        <v>3063</v>
      </c>
      <c r="F2611" s="27" t="s">
        <v>3094</v>
      </c>
      <c r="G2611" s="27" t="s">
        <v>2965</v>
      </c>
      <c r="H2611" s="28">
        <v>41852</v>
      </c>
      <c r="I2611" s="29">
        <v>1.4040650000000001</v>
      </c>
      <c r="J2611" s="28" t="s">
        <v>3241</v>
      </c>
    </row>
    <row r="2612" spans="1:10" x14ac:dyDescent="0.3">
      <c r="A2612" s="26">
        <v>2014</v>
      </c>
      <c r="B2612" s="27" t="s">
        <v>3095</v>
      </c>
      <c r="C2612" s="27" t="s">
        <v>3096</v>
      </c>
      <c r="D2612" s="27" t="s">
        <v>3095</v>
      </c>
      <c r="E2612" s="27" t="s">
        <v>6117</v>
      </c>
      <c r="F2612" s="27" t="s">
        <v>3034</v>
      </c>
      <c r="G2612" s="27" t="s">
        <v>2999</v>
      </c>
      <c r="H2612" s="28">
        <v>41852</v>
      </c>
      <c r="I2612" s="29">
        <v>2.3388360000000001</v>
      </c>
      <c r="J2612" s="28" t="s">
        <v>3241</v>
      </c>
    </row>
    <row r="2613" spans="1:10" x14ac:dyDescent="0.3">
      <c r="A2613" s="26">
        <v>2014</v>
      </c>
      <c r="B2613" s="27" t="s">
        <v>3097</v>
      </c>
      <c r="C2613" s="27" t="s">
        <v>3098</v>
      </c>
      <c r="D2613" s="27" t="s">
        <v>3097</v>
      </c>
      <c r="E2613" s="27" t="s">
        <v>6117</v>
      </c>
      <c r="F2613" s="27" t="s">
        <v>2825</v>
      </c>
      <c r="G2613" s="27" t="s">
        <v>2850</v>
      </c>
      <c r="H2613" s="28">
        <v>41852</v>
      </c>
      <c r="I2613" s="29">
        <v>2.9775870000000006</v>
      </c>
      <c r="J2613" s="28" t="s">
        <v>3241</v>
      </c>
    </row>
    <row r="2614" spans="1:10" x14ac:dyDescent="0.3">
      <c r="A2614" s="26">
        <v>2014</v>
      </c>
      <c r="B2614" s="27" t="s">
        <v>3132</v>
      </c>
      <c r="C2614" s="27" t="s">
        <v>3133</v>
      </c>
      <c r="D2614" s="27" t="s">
        <v>3132</v>
      </c>
      <c r="E2614" s="27" t="s">
        <v>3033</v>
      </c>
      <c r="F2614" s="27" t="s">
        <v>2807</v>
      </c>
      <c r="G2614" s="27" t="s">
        <v>2812</v>
      </c>
      <c r="H2614" s="28">
        <v>41852</v>
      </c>
      <c r="I2614" s="29">
        <v>17.874988000000002</v>
      </c>
      <c r="J2614" s="28" t="s">
        <v>3241</v>
      </c>
    </row>
    <row r="2615" spans="1:10" x14ac:dyDescent="0.3">
      <c r="A2615" s="26">
        <v>2014</v>
      </c>
      <c r="B2615" s="27" t="s">
        <v>3134</v>
      </c>
      <c r="C2615" s="27" t="s">
        <v>3135</v>
      </c>
      <c r="D2615" s="27" t="s">
        <v>3134</v>
      </c>
      <c r="E2615" s="27" t="s">
        <v>3033</v>
      </c>
      <c r="F2615" s="27" t="s">
        <v>2807</v>
      </c>
      <c r="G2615" s="27" t="s">
        <v>2812</v>
      </c>
      <c r="H2615" s="28">
        <v>41852</v>
      </c>
      <c r="I2615" s="29">
        <v>10.691184999999997</v>
      </c>
      <c r="J2615" s="28" t="s">
        <v>3241</v>
      </c>
    </row>
    <row r="2616" spans="1:10" x14ac:dyDescent="0.3">
      <c r="A2616" s="26">
        <v>2014</v>
      </c>
      <c r="B2616" s="27" t="s">
        <v>3099</v>
      </c>
      <c r="C2616" s="27" t="s">
        <v>3100</v>
      </c>
      <c r="D2616" s="27" t="s">
        <v>3099</v>
      </c>
      <c r="E2616" s="27" t="s">
        <v>6117</v>
      </c>
      <c r="F2616" s="27" t="s">
        <v>2815</v>
      </c>
      <c r="G2616" s="27" t="s">
        <v>2816</v>
      </c>
      <c r="H2616" s="28">
        <v>41852</v>
      </c>
      <c r="I2616" s="29">
        <v>4.5848769999999996</v>
      </c>
      <c r="J2616" s="28" t="s">
        <v>3241</v>
      </c>
    </row>
    <row r="2617" spans="1:10" x14ac:dyDescent="0.3">
      <c r="A2617" s="26">
        <v>2014</v>
      </c>
      <c r="B2617" s="27" t="s">
        <v>3101</v>
      </c>
      <c r="C2617" s="27" t="s">
        <v>3102</v>
      </c>
      <c r="D2617" s="27" t="s">
        <v>3101</v>
      </c>
      <c r="E2617" s="27" t="s">
        <v>6117</v>
      </c>
      <c r="F2617" s="27" t="s">
        <v>3034</v>
      </c>
      <c r="G2617" s="27" t="s">
        <v>3074</v>
      </c>
      <c r="H2617" s="28">
        <v>41852</v>
      </c>
      <c r="I2617" s="29">
        <v>12.899418000000002</v>
      </c>
      <c r="J2617" s="28" t="s">
        <v>3241</v>
      </c>
    </row>
    <row r="2618" spans="1:10" x14ac:dyDescent="0.3">
      <c r="A2618" s="26">
        <v>2014</v>
      </c>
      <c r="B2618" s="27" t="s">
        <v>3148</v>
      </c>
      <c r="C2618" s="27" t="s">
        <v>3149</v>
      </c>
      <c r="D2618" s="27" t="s">
        <v>3148</v>
      </c>
      <c r="E2618" s="27" t="s">
        <v>6117</v>
      </c>
      <c r="F2618" s="27" t="s">
        <v>3145</v>
      </c>
      <c r="G2618" s="27" t="s">
        <v>2803</v>
      </c>
      <c r="H2618" s="28">
        <v>41852</v>
      </c>
      <c r="I2618" s="29">
        <v>0.517648</v>
      </c>
      <c r="J2618" s="28" t="s">
        <v>3241</v>
      </c>
    </row>
    <row r="2619" spans="1:10" x14ac:dyDescent="0.3">
      <c r="A2619" s="26">
        <v>2014</v>
      </c>
      <c r="B2619" s="27" t="s">
        <v>3103</v>
      </c>
      <c r="C2619" s="27" t="s">
        <v>3104</v>
      </c>
      <c r="D2619" s="27" t="s">
        <v>3103</v>
      </c>
      <c r="E2619" s="27" t="s">
        <v>6117</v>
      </c>
      <c r="F2619" s="27" t="s">
        <v>3034</v>
      </c>
      <c r="G2619" s="27" t="s">
        <v>2923</v>
      </c>
      <c r="H2619" s="28">
        <v>41852</v>
      </c>
      <c r="I2619" s="29">
        <v>0</v>
      </c>
      <c r="J2619" s="28" t="s">
        <v>3241</v>
      </c>
    </row>
    <row r="2620" spans="1:10" x14ac:dyDescent="0.3">
      <c r="A2620" s="26">
        <v>2014</v>
      </c>
      <c r="B2620" s="27" t="s">
        <v>3150</v>
      </c>
      <c r="C2620" s="27" t="s">
        <v>3151</v>
      </c>
      <c r="D2620" s="27" t="s">
        <v>3150</v>
      </c>
      <c r="E2620" s="27" t="s">
        <v>6117</v>
      </c>
      <c r="F2620" s="27" t="s">
        <v>3142</v>
      </c>
      <c r="G2620" s="27" t="s">
        <v>2850</v>
      </c>
      <c r="H2620" s="28">
        <v>41852</v>
      </c>
      <c r="I2620" s="29">
        <v>0.17996699999999999</v>
      </c>
      <c r="J2620" s="28" t="s">
        <v>3241</v>
      </c>
    </row>
    <row r="2621" spans="1:10" x14ac:dyDescent="0.3">
      <c r="A2621" s="26">
        <v>2014</v>
      </c>
      <c r="B2621" s="27" t="s">
        <v>3105</v>
      </c>
      <c r="C2621" s="27" t="s">
        <v>3106</v>
      </c>
      <c r="D2621" s="27" t="s">
        <v>3105</v>
      </c>
      <c r="E2621" s="27" t="s">
        <v>6117</v>
      </c>
      <c r="F2621" s="27" t="s">
        <v>2798</v>
      </c>
      <c r="G2621" s="27" t="s">
        <v>2803</v>
      </c>
      <c r="H2621" s="28">
        <v>41852</v>
      </c>
      <c r="I2621" s="29">
        <v>0.35270000000000007</v>
      </c>
      <c r="J2621" s="28" t="s">
        <v>3241</v>
      </c>
    </row>
    <row r="2622" spans="1:10" x14ac:dyDescent="0.3">
      <c r="A2622" s="26">
        <v>2014</v>
      </c>
      <c r="B2622" s="27" t="s">
        <v>3123</v>
      </c>
      <c r="C2622" s="27" t="s">
        <v>3124</v>
      </c>
      <c r="D2622" s="27" t="s">
        <v>3166</v>
      </c>
      <c r="E2622" s="27" t="s">
        <v>3025</v>
      </c>
      <c r="F2622" s="27" t="s">
        <v>2825</v>
      </c>
      <c r="G2622" s="27" t="s">
        <v>2850</v>
      </c>
      <c r="H2622" s="28">
        <v>41852</v>
      </c>
      <c r="I2622" s="29">
        <v>0</v>
      </c>
      <c r="J2622" s="28" t="s">
        <v>3241</v>
      </c>
    </row>
    <row r="2623" spans="1:10" x14ac:dyDescent="0.3">
      <c r="A2623" s="26">
        <v>2014</v>
      </c>
      <c r="B2623" s="27" t="s">
        <v>3123</v>
      </c>
      <c r="C2623" s="27" t="s">
        <v>3124</v>
      </c>
      <c r="D2623" s="27" t="s">
        <v>3125</v>
      </c>
      <c r="E2623" s="27" t="s">
        <v>3025</v>
      </c>
      <c r="F2623" s="27" t="s">
        <v>2825</v>
      </c>
      <c r="G2623" s="27" t="s">
        <v>2850</v>
      </c>
      <c r="H2623" s="28">
        <v>41852</v>
      </c>
      <c r="I2623" s="29">
        <v>0</v>
      </c>
      <c r="J2623" s="28" t="s">
        <v>3241</v>
      </c>
    </row>
    <row r="2624" spans="1:10" x14ac:dyDescent="0.3">
      <c r="A2624" s="26">
        <v>2014</v>
      </c>
      <c r="B2624" s="27" t="s">
        <v>3123</v>
      </c>
      <c r="C2624" s="27" t="s">
        <v>3124</v>
      </c>
      <c r="D2624" s="27" t="s">
        <v>3170</v>
      </c>
      <c r="E2624" s="27" t="s">
        <v>3025</v>
      </c>
      <c r="F2624" s="27" t="s">
        <v>2825</v>
      </c>
      <c r="G2624" s="27" t="s">
        <v>2850</v>
      </c>
      <c r="H2624" s="28">
        <v>41852</v>
      </c>
      <c r="I2624" s="29">
        <v>0</v>
      </c>
      <c r="J2624" s="28" t="s">
        <v>3241</v>
      </c>
    </row>
    <row r="2625" spans="1:10" x14ac:dyDescent="0.3">
      <c r="A2625" s="26">
        <v>2014</v>
      </c>
      <c r="B2625" s="27" t="s">
        <v>3107</v>
      </c>
      <c r="C2625" s="27" t="s">
        <v>3108</v>
      </c>
      <c r="D2625" s="27" t="s">
        <v>3108</v>
      </c>
      <c r="E2625" s="27" t="s">
        <v>6117</v>
      </c>
      <c r="F2625" s="27" t="s">
        <v>3026</v>
      </c>
      <c r="G2625" s="27" t="s">
        <v>2936</v>
      </c>
      <c r="H2625" s="28">
        <v>41852</v>
      </c>
      <c r="I2625" s="29">
        <v>0</v>
      </c>
      <c r="J2625" s="28" t="s">
        <v>3241</v>
      </c>
    </row>
    <row r="2626" spans="1:10" x14ac:dyDescent="0.3">
      <c r="A2626" s="26">
        <v>2014</v>
      </c>
      <c r="B2626" s="27" t="s">
        <v>3140</v>
      </c>
      <c r="C2626" s="27" t="s">
        <v>3141</v>
      </c>
      <c r="D2626" s="27" t="s">
        <v>3140</v>
      </c>
      <c r="E2626" s="27" t="s">
        <v>6117</v>
      </c>
      <c r="F2626" s="27" t="s">
        <v>3142</v>
      </c>
      <c r="G2626" s="27" t="s">
        <v>2850</v>
      </c>
      <c r="H2626" s="28">
        <v>41852</v>
      </c>
      <c r="I2626" s="29">
        <v>9.212999999999999E-3</v>
      </c>
      <c r="J2626" s="28" t="s">
        <v>3241</v>
      </c>
    </row>
    <row r="2627" spans="1:10" x14ac:dyDescent="0.3">
      <c r="A2627" s="26">
        <v>2014</v>
      </c>
      <c r="B2627" s="27" t="s">
        <v>3109</v>
      </c>
      <c r="C2627" s="27" t="s">
        <v>3110</v>
      </c>
      <c r="D2627" s="27" t="s">
        <v>3109</v>
      </c>
      <c r="E2627" s="27" t="s">
        <v>3111</v>
      </c>
      <c r="F2627" s="27" t="s">
        <v>2825</v>
      </c>
      <c r="G2627" s="27" t="s">
        <v>2850</v>
      </c>
      <c r="H2627" s="28">
        <v>41852</v>
      </c>
      <c r="I2627" s="29">
        <v>0.19124100000000002</v>
      </c>
      <c r="J2627" s="28" t="s">
        <v>3241</v>
      </c>
    </row>
    <row r="2628" spans="1:10" x14ac:dyDescent="0.3">
      <c r="A2628" s="26">
        <v>2014</v>
      </c>
      <c r="B2628" s="27" t="s">
        <v>3158</v>
      </c>
      <c r="C2628" s="27" t="s">
        <v>3159</v>
      </c>
      <c r="D2628" s="27" t="s">
        <v>3160</v>
      </c>
      <c r="E2628" s="27" t="s">
        <v>3161</v>
      </c>
      <c r="F2628" s="27" t="s">
        <v>3087</v>
      </c>
      <c r="G2628" s="27" t="s">
        <v>2788</v>
      </c>
      <c r="H2628" s="28">
        <v>41852</v>
      </c>
      <c r="I2628" s="29">
        <v>2.0167099999999998</v>
      </c>
      <c r="J2628" s="28" t="s">
        <v>3241</v>
      </c>
    </row>
    <row r="2629" spans="1:10" x14ac:dyDescent="0.3">
      <c r="A2629" s="26">
        <v>2014</v>
      </c>
      <c r="B2629" s="27" t="s">
        <v>3112</v>
      </c>
      <c r="C2629" s="27" t="s">
        <v>3113</v>
      </c>
      <c r="D2629" s="27" t="s">
        <v>3112</v>
      </c>
      <c r="E2629" s="27" t="s">
        <v>6117</v>
      </c>
      <c r="F2629" s="27" t="s">
        <v>2825</v>
      </c>
      <c r="G2629" s="27" t="s">
        <v>2826</v>
      </c>
      <c r="H2629" s="28">
        <v>41852</v>
      </c>
      <c r="I2629" s="29">
        <v>1.0102959999999999</v>
      </c>
      <c r="J2629" s="28" t="s">
        <v>3241</v>
      </c>
    </row>
    <row r="2630" spans="1:10" x14ac:dyDescent="0.3">
      <c r="A2630" s="26">
        <v>2014</v>
      </c>
      <c r="B2630" s="27" t="s">
        <v>3167</v>
      </c>
      <c r="C2630" s="27" t="s">
        <v>3168</v>
      </c>
      <c r="D2630" s="27" t="s">
        <v>3169</v>
      </c>
      <c r="E2630" s="27" t="s">
        <v>3161</v>
      </c>
      <c r="F2630" s="27" t="s">
        <v>3087</v>
      </c>
      <c r="G2630" s="27" t="s">
        <v>2788</v>
      </c>
      <c r="H2630" s="28">
        <v>41852</v>
      </c>
      <c r="I2630" s="29">
        <v>6.737914</v>
      </c>
      <c r="J2630" s="28" t="s">
        <v>3241</v>
      </c>
    </row>
    <row r="2631" spans="1:10" x14ac:dyDescent="0.3">
      <c r="A2631" s="26">
        <v>2014</v>
      </c>
      <c r="B2631" s="27" t="s">
        <v>3114</v>
      </c>
      <c r="C2631" s="27" t="s">
        <v>3115</v>
      </c>
      <c r="D2631" s="27" t="s">
        <v>3116</v>
      </c>
      <c r="E2631" s="27" t="s">
        <v>3025</v>
      </c>
      <c r="F2631" s="27" t="s">
        <v>3026</v>
      </c>
      <c r="G2631" s="27" t="s">
        <v>2788</v>
      </c>
      <c r="H2631" s="28">
        <v>41852</v>
      </c>
      <c r="I2631" s="29">
        <v>0</v>
      </c>
      <c r="J2631" s="28" t="s">
        <v>3241</v>
      </c>
    </row>
    <row r="2632" spans="1:10" x14ac:dyDescent="0.3">
      <c r="A2632" s="26">
        <v>2014</v>
      </c>
      <c r="B2632" s="27" t="s">
        <v>3117</v>
      </c>
      <c r="C2632" s="27" t="s">
        <v>3118</v>
      </c>
      <c r="D2632" s="27" t="s">
        <v>3117</v>
      </c>
      <c r="E2632" s="27" t="s">
        <v>6117</v>
      </c>
      <c r="F2632" s="27" t="s">
        <v>2815</v>
      </c>
      <c r="G2632" s="27" t="s">
        <v>2816</v>
      </c>
      <c r="H2632" s="28">
        <v>41852</v>
      </c>
      <c r="I2632" s="29">
        <v>5.2209380000000012</v>
      </c>
      <c r="J2632" s="28" t="s">
        <v>3241</v>
      </c>
    </row>
    <row r="2633" spans="1:10" x14ac:dyDescent="0.3">
      <c r="A2633" s="26">
        <v>2014</v>
      </c>
      <c r="B2633" s="27" t="s">
        <v>3129</v>
      </c>
      <c r="C2633" s="27" t="s">
        <v>3130</v>
      </c>
      <c r="D2633" s="27" t="s">
        <v>3131</v>
      </c>
      <c r="E2633" s="27" t="s">
        <v>3063</v>
      </c>
      <c r="F2633" s="27" t="s">
        <v>3034</v>
      </c>
      <c r="G2633" s="27" t="s">
        <v>2840</v>
      </c>
      <c r="H2633" s="28">
        <v>41852</v>
      </c>
      <c r="I2633" s="29">
        <v>9.4233440000000002</v>
      </c>
      <c r="J2633" s="28" t="s">
        <v>3241</v>
      </c>
    </row>
    <row r="2634" spans="1:10" x14ac:dyDescent="0.3">
      <c r="A2634" s="26">
        <v>2014</v>
      </c>
      <c r="B2634" s="27" t="s">
        <v>3126</v>
      </c>
      <c r="C2634" s="27" t="s">
        <v>3127</v>
      </c>
      <c r="D2634" s="27" t="s">
        <v>3128</v>
      </c>
      <c r="E2634" s="27" t="s">
        <v>3025</v>
      </c>
      <c r="F2634" s="27" t="s">
        <v>3026</v>
      </c>
      <c r="G2634" s="27" t="s">
        <v>2936</v>
      </c>
      <c r="H2634" s="28">
        <v>41852</v>
      </c>
      <c r="I2634" s="29">
        <v>0</v>
      </c>
      <c r="J2634" s="28" t="s">
        <v>3241</v>
      </c>
    </row>
    <row r="2635" spans="1:10" x14ac:dyDescent="0.3">
      <c r="A2635" s="26">
        <v>2014</v>
      </c>
      <c r="B2635" s="27" t="s">
        <v>3178</v>
      </c>
      <c r="C2635" s="27" t="s">
        <v>3179</v>
      </c>
      <c r="D2635" s="27" t="s">
        <v>3178</v>
      </c>
      <c r="E2635" s="27" t="s">
        <v>3033</v>
      </c>
      <c r="F2635" s="27" t="s">
        <v>2807</v>
      </c>
      <c r="G2635" s="27" t="s">
        <v>2812</v>
      </c>
      <c r="H2635" s="28">
        <v>41852</v>
      </c>
      <c r="I2635" s="29">
        <v>0.42700299999999997</v>
      </c>
      <c r="J2635" s="28" t="s">
        <v>3241</v>
      </c>
    </row>
    <row r="2636" spans="1:10" x14ac:dyDescent="0.3">
      <c r="A2636" s="26">
        <v>2014</v>
      </c>
      <c r="B2636" s="27" t="s">
        <v>3119</v>
      </c>
      <c r="C2636" s="27" t="s">
        <v>3120</v>
      </c>
      <c r="D2636" s="27" t="s">
        <v>3119</v>
      </c>
      <c r="E2636" s="27" t="s">
        <v>6117</v>
      </c>
      <c r="F2636" s="27" t="s">
        <v>3034</v>
      </c>
      <c r="G2636" s="27" t="s">
        <v>2840</v>
      </c>
      <c r="H2636" s="28">
        <v>41852</v>
      </c>
      <c r="I2636" s="29">
        <v>4.1637109999999993</v>
      </c>
      <c r="J2636" s="28" t="s">
        <v>3241</v>
      </c>
    </row>
    <row r="2637" spans="1:10" x14ac:dyDescent="0.3">
      <c r="A2637" s="26">
        <v>2014</v>
      </c>
      <c r="B2637" s="27" t="s">
        <v>3121</v>
      </c>
      <c r="C2637" s="27" t="s">
        <v>3122</v>
      </c>
      <c r="D2637" s="27" t="s">
        <v>3121</v>
      </c>
      <c r="E2637" s="27" t="s">
        <v>6117</v>
      </c>
      <c r="F2637" s="27" t="s">
        <v>2825</v>
      </c>
      <c r="G2637" s="27" t="s">
        <v>2850</v>
      </c>
      <c r="H2637" s="28">
        <v>41852</v>
      </c>
      <c r="I2637" s="29">
        <v>12.535847</v>
      </c>
      <c r="J2637" s="28" t="s">
        <v>3241</v>
      </c>
    </row>
    <row r="2638" spans="1:10" x14ac:dyDescent="0.3">
      <c r="A2638" s="26">
        <v>2014</v>
      </c>
      <c r="B2638" s="27" t="s">
        <v>3022</v>
      </c>
      <c r="C2638" s="27" t="s">
        <v>3023</v>
      </c>
      <c r="D2638" s="27" t="s">
        <v>3024</v>
      </c>
      <c r="E2638" s="27" t="s">
        <v>3025</v>
      </c>
      <c r="F2638" s="27" t="s">
        <v>3026</v>
      </c>
      <c r="G2638" s="27" t="s">
        <v>2788</v>
      </c>
      <c r="H2638" s="28">
        <v>41883</v>
      </c>
      <c r="I2638" s="29">
        <v>0</v>
      </c>
      <c r="J2638" s="28" t="s">
        <v>3241</v>
      </c>
    </row>
    <row r="2639" spans="1:10" x14ac:dyDescent="0.3">
      <c r="A2639" s="26">
        <v>2014</v>
      </c>
      <c r="B2639" s="27" t="s">
        <v>3022</v>
      </c>
      <c r="C2639" s="27" t="s">
        <v>3023</v>
      </c>
      <c r="D2639" s="27" t="s">
        <v>3027</v>
      </c>
      <c r="E2639" s="27" t="s">
        <v>3025</v>
      </c>
      <c r="F2639" s="27" t="s">
        <v>3026</v>
      </c>
      <c r="G2639" s="27" t="s">
        <v>2788</v>
      </c>
      <c r="H2639" s="28">
        <v>41883</v>
      </c>
      <c r="I2639" s="29">
        <v>0</v>
      </c>
      <c r="J2639" s="28" t="s">
        <v>3241</v>
      </c>
    </row>
    <row r="2640" spans="1:10" x14ac:dyDescent="0.3">
      <c r="A2640" s="26">
        <v>2014</v>
      </c>
      <c r="B2640" s="27" t="s">
        <v>3028</v>
      </c>
      <c r="C2640" s="27" t="s">
        <v>3029</v>
      </c>
      <c r="D2640" s="27" t="s">
        <v>3028</v>
      </c>
      <c r="E2640" s="27" t="s">
        <v>6117</v>
      </c>
      <c r="F2640" s="27" t="s">
        <v>3030</v>
      </c>
      <c r="G2640" s="27" t="s">
        <v>2812</v>
      </c>
      <c r="H2640" s="28">
        <v>41883</v>
      </c>
      <c r="I2640" s="29">
        <v>9.906739</v>
      </c>
      <c r="J2640" s="28" t="s">
        <v>3241</v>
      </c>
    </row>
    <row r="2641" spans="1:10" x14ac:dyDescent="0.3">
      <c r="A2641" s="26">
        <v>2014</v>
      </c>
      <c r="B2641" s="27" t="s">
        <v>3031</v>
      </c>
      <c r="C2641" s="27" t="s">
        <v>3032</v>
      </c>
      <c r="D2641" s="27" t="s">
        <v>3031</v>
      </c>
      <c r="E2641" s="27" t="s">
        <v>3033</v>
      </c>
      <c r="F2641" s="27" t="s">
        <v>3034</v>
      </c>
      <c r="G2641" s="27" t="s">
        <v>2821</v>
      </c>
      <c r="H2641" s="28">
        <v>41883</v>
      </c>
      <c r="I2641" s="29">
        <v>3.8185750000000009</v>
      </c>
      <c r="J2641" s="28" t="s">
        <v>3241</v>
      </c>
    </row>
    <row r="2642" spans="1:10" x14ac:dyDescent="0.3">
      <c r="A2642" s="26">
        <v>2014</v>
      </c>
      <c r="B2642" s="27" t="s">
        <v>3031</v>
      </c>
      <c r="C2642" s="27" t="s">
        <v>3180</v>
      </c>
      <c r="D2642" s="27" t="s">
        <v>3181</v>
      </c>
      <c r="E2642" s="27" t="s">
        <v>3033</v>
      </c>
      <c r="F2642" s="27" t="s">
        <v>3034</v>
      </c>
      <c r="G2642" s="27" t="s">
        <v>2821</v>
      </c>
      <c r="H2642" s="28">
        <v>41883</v>
      </c>
      <c r="I2642" s="29">
        <v>6.5300469999999988</v>
      </c>
      <c r="J2642" s="28" t="s">
        <v>3241</v>
      </c>
    </row>
    <row r="2643" spans="1:10" x14ac:dyDescent="0.3">
      <c r="A2643" s="26">
        <v>2014</v>
      </c>
      <c r="B2643" s="27" t="s">
        <v>3035</v>
      </c>
      <c r="C2643" s="27" t="s">
        <v>3036</v>
      </c>
      <c r="D2643" s="27" t="s">
        <v>3035</v>
      </c>
      <c r="E2643" s="27" t="s">
        <v>6117</v>
      </c>
      <c r="F2643" s="27" t="s">
        <v>2825</v>
      </c>
      <c r="G2643" s="27" t="s">
        <v>2826</v>
      </c>
      <c r="H2643" s="28">
        <v>41883</v>
      </c>
      <c r="I2643" s="29">
        <v>0</v>
      </c>
      <c r="J2643" s="28" t="s">
        <v>3241</v>
      </c>
    </row>
    <row r="2644" spans="1:10" x14ac:dyDescent="0.3">
      <c r="A2644" s="26">
        <v>2014</v>
      </c>
      <c r="B2644" s="27" t="s">
        <v>3037</v>
      </c>
      <c r="C2644" s="27" t="s">
        <v>3038</v>
      </c>
      <c r="D2644" s="27" t="s">
        <v>3037</v>
      </c>
      <c r="E2644" s="27" t="s">
        <v>6117</v>
      </c>
      <c r="F2644" s="27" t="s">
        <v>3034</v>
      </c>
      <c r="G2644" s="27" t="s">
        <v>2999</v>
      </c>
      <c r="H2644" s="28">
        <v>41883</v>
      </c>
      <c r="I2644" s="29">
        <v>2.9141060000000012</v>
      </c>
      <c r="J2644" s="28" t="s">
        <v>3241</v>
      </c>
    </row>
    <row r="2645" spans="1:10" x14ac:dyDescent="0.3">
      <c r="A2645" s="26">
        <v>2014</v>
      </c>
      <c r="B2645" s="27" t="s">
        <v>3039</v>
      </c>
      <c r="C2645" s="27" t="s">
        <v>3040</v>
      </c>
      <c r="D2645" s="27" t="s">
        <v>3039</v>
      </c>
      <c r="E2645" s="27" t="s">
        <v>6117</v>
      </c>
      <c r="F2645" s="27" t="s">
        <v>2815</v>
      </c>
      <c r="G2645" s="27" t="s">
        <v>2816</v>
      </c>
      <c r="H2645" s="28">
        <v>41883</v>
      </c>
      <c r="I2645" s="29">
        <v>0.66831099999999966</v>
      </c>
      <c r="J2645" s="28" t="s">
        <v>3241</v>
      </c>
    </row>
    <row r="2646" spans="1:10" x14ac:dyDescent="0.3">
      <c r="A2646" s="26">
        <v>2014</v>
      </c>
      <c r="B2646" s="27" t="s">
        <v>3041</v>
      </c>
      <c r="C2646" s="27" t="s">
        <v>3042</v>
      </c>
      <c r="D2646" s="27" t="s">
        <v>3041</v>
      </c>
      <c r="E2646" s="27" t="s">
        <v>6117</v>
      </c>
      <c r="F2646" s="27" t="s">
        <v>2825</v>
      </c>
      <c r="G2646" s="27" t="s">
        <v>2826</v>
      </c>
      <c r="H2646" s="28">
        <v>41883</v>
      </c>
      <c r="I2646" s="29">
        <v>5.9135559999999989</v>
      </c>
      <c r="J2646" s="28" t="s">
        <v>3241</v>
      </c>
    </row>
    <row r="2647" spans="1:10" x14ac:dyDescent="0.3">
      <c r="A2647" s="26">
        <v>2014</v>
      </c>
      <c r="B2647" s="27" t="s">
        <v>3043</v>
      </c>
      <c r="C2647" s="27" t="s">
        <v>3044</v>
      </c>
      <c r="D2647" s="27" t="s">
        <v>3043</v>
      </c>
      <c r="E2647" s="27" t="s">
        <v>6117</v>
      </c>
      <c r="F2647" s="27" t="s">
        <v>2815</v>
      </c>
      <c r="G2647" s="27" t="s">
        <v>2816</v>
      </c>
      <c r="H2647" s="28">
        <v>41883</v>
      </c>
      <c r="I2647" s="29">
        <v>5.1457729999999984</v>
      </c>
      <c r="J2647" s="28" t="s">
        <v>3241</v>
      </c>
    </row>
    <row r="2648" spans="1:10" x14ac:dyDescent="0.3">
      <c r="A2648" s="26">
        <v>2014</v>
      </c>
      <c r="B2648" s="27" t="s">
        <v>3045</v>
      </c>
      <c r="C2648" s="27" t="s">
        <v>3046</v>
      </c>
      <c r="D2648" s="27" t="s">
        <v>3045</v>
      </c>
      <c r="E2648" s="27" t="s">
        <v>6117</v>
      </c>
      <c r="F2648" s="27" t="s">
        <v>2815</v>
      </c>
      <c r="G2648" s="27" t="s">
        <v>2816</v>
      </c>
      <c r="H2648" s="28">
        <v>41883</v>
      </c>
      <c r="I2648" s="29">
        <v>0.21533200000000005</v>
      </c>
      <c r="J2648" s="28" t="s">
        <v>3241</v>
      </c>
    </row>
    <row r="2649" spans="1:10" x14ac:dyDescent="0.3">
      <c r="A2649" s="26">
        <v>2014</v>
      </c>
      <c r="B2649" s="27" t="s">
        <v>3143</v>
      </c>
      <c r="C2649" s="27" t="s">
        <v>3144</v>
      </c>
      <c r="D2649" s="27" t="s">
        <v>3143</v>
      </c>
      <c r="E2649" s="27" t="s">
        <v>6117</v>
      </c>
      <c r="F2649" s="27" t="s">
        <v>3145</v>
      </c>
      <c r="G2649" s="27" t="s">
        <v>2803</v>
      </c>
      <c r="H2649" s="28">
        <v>41883</v>
      </c>
      <c r="I2649" s="29">
        <v>2.0923080000000009</v>
      </c>
      <c r="J2649" s="28" t="s">
        <v>3241</v>
      </c>
    </row>
    <row r="2650" spans="1:10" x14ac:dyDescent="0.3">
      <c r="A2650" s="26">
        <v>2014</v>
      </c>
      <c r="B2650" s="27" t="s">
        <v>3171</v>
      </c>
      <c r="C2650" s="27" t="s">
        <v>3172</v>
      </c>
      <c r="D2650" s="27" t="s">
        <v>3173</v>
      </c>
      <c r="E2650" s="27" t="s">
        <v>3111</v>
      </c>
      <c r="F2650" s="27" t="s">
        <v>2825</v>
      </c>
      <c r="G2650" s="27" t="s">
        <v>2850</v>
      </c>
      <c r="H2650" s="28">
        <v>41883</v>
      </c>
      <c r="I2650" s="29">
        <v>0.31918099999999999</v>
      </c>
      <c r="J2650" s="28" t="s">
        <v>3241</v>
      </c>
    </row>
    <row r="2651" spans="1:10" x14ac:dyDescent="0.3">
      <c r="A2651" s="26">
        <v>2014</v>
      </c>
      <c r="B2651" s="27" t="s">
        <v>3146</v>
      </c>
      <c r="C2651" s="27" t="s">
        <v>3147</v>
      </c>
      <c r="D2651" s="27" t="s">
        <v>3146</v>
      </c>
      <c r="E2651" s="27" t="s">
        <v>6117</v>
      </c>
      <c r="F2651" s="27" t="s">
        <v>3145</v>
      </c>
      <c r="G2651" s="27" t="s">
        <v>2803</v>
      </c>
      <c r="H2651" s="28">
        <v>41883</v>
      </c>
      <c r="I2651" s="29">
        <v>3.1172589999999989</v>
      </c>
      <c r="J2651" s="28" t="s">
        <v>3241</v>
      </c>
    </row>
    <row r="2652" spans="1:10" x14ac:dyDescent="0.3">
      <c r="A2652" s="26">
        <v>2014</v>
      </c>
      <c r="B2652" s="27" t="s">
        <v>3047</v>
      </c>
      <c r="C2652" s="27" t="s">
        <v>3048</v>
      </c>
      <c r="D2652" s="27" t="s">
        <v>3047</v>
      </c>
      <c r="E2652" s="27" t="s">
        <v>6117</v>
      </c>
      <c r="F2652" s="27" t="s">
        <v>2825</v>
      </c>
      <c r="G2652" s="27" t="s">
        <v>2826</v>
      </c>
      <c r="H2652" s="28">
        <v>41883</v>
      </c>
      <c r="I2652" s="29">
        <v>1.6373890000000004</v>
      </c>
      <c r="J2652" s="28" t="s">
        <v>3241</v>
      </c>
    </row>
    <row r="2653" spans="1:10" x14ac:dyDescent="0.3">
      <c r="A2653" s="26">
        <v>2014</v>
      </c>
      <c r="B2653" s="27" t="s">
        <v>3049</v>
      </c>
      <c r="C2653" s="27" t="s">
        <v>3050</v>
      </c>
      <c r="D2653" s="27" t="s">
        <v>3049</v>
      </c>
      <c r="E2653" s="27" t="s">
        <v>6117</v>
      </c>
      <c r="F2653" s="27" t="s">
        <v>2825</v>
      </c>
      <c r="G2653" s="27" t="s">
        <v>2850</v>
      </c>
      <c r="H2653" s="28">
        <v>41883</v>
      </c>
      <c r="I2653" s="29">
        <v>1.7313000000000003</v>
      </c>
      <c r="J2653" s="28" t="s">
        <v>3241</v>
      </c>
    </row>
    <row r="2654" spans="1:10" x14ac:dyDescent="0.3">
      <c r="A2654" s="26">
        <v>2014</v>
      </c>
      <c r="B2654" s="27" t="s">
        <v>3051</v>
      </c>
      <c r="C2654" s="27" t="s">
        <v>3051</v>
      </c>
      <c r="D2654" s="27" t="s">
        <v>3051</v>
      </c>
      <c r="E2654" s="27" t="s">
        <v>6118</v>
      </c>
      <c r="F2654" s="27" t="s">
        <v>3051</v>
      </c>
      <c r="G2654" s="27" t="s">
        <v>3051</v>
      </c>
      <c r="H2654" s="28">
        <v>41883</v>
      </c>
      <c r="I2654" s="29">
        <v>9807.5441909999936</v>
      </c>
      <c r="J2654" s="28" t="s">
        <v>3241</v>
      </c>
    </row>
    <row r="2655" spans="1:10" x14ac:dyDescent="0.3">
      <c r="A2655" s="26">
        <v>2014</v>
      </c>
      <c r="B2655" s="27" t="s">
        <v>3052</v>
      </c>
      <c r="C2655" s="27" t="s">
        <v>3053</v>
      </c>
      <c r="D2655" s="27" t="s">
        <v>3052</v>
      </c>
      <c r="E2655" s="27" t="s">
        <v>3033</v>
      </c>
      <c r="F2655" s="27" t="s">
        <v>2807</v>
      </c>
      <c r="G2655" s="27" t="s">
        <v>2812</v>
      </c>
      <c r="H2655" s="28">
        <v>41883</v>
      </c>
      <c r="I2655" s="29">
        <v>2.3049950000000008</v>
      </c>
      <c r="J2655" s="28" t="s">
        <v>3241</v>
      </c>
    </row>
    <row r="2656" spans="1:10" x14ac:dyDescent="0.3">
      <c r="A2656" s="26">
        <v>2014</v>
      </c>
      <c r="B2656" s="27" t="s">
        <v>3162</v>
      </c>
      <c r="C2656" s="27" t="s">
        <v>3163</v>
      </c>
      <c r="D2656" s="27" t="s">
        <v>3164</v>
      </c>
      <c r="E2656" s="27" t="s">
        <v>3025</v>
      </c>
      <c r="F2656" s="27" t="s">
        <v>3087</v>
      </c>
      <c r="G2656" s="27" t="s">
        <v>2788</v>
      </c>
      <c r="H2656" s="28">
        <v>41883</v>
      </c>
      <c r="I2656" s="29">
        <v>0</v>
      </c>
      <c r="J2656" s="28" t="s">
        <v>3241</v>
      </c>
    </row>
    <row r="2657" spans="1:10" x14ac:dyDescent="0.3">
      <c r="A2657" s="26">
        <v>2014</v>
      </c>
      <c r="B2657" s="27" t="s">
        <v>3162</v>
      </c>
      <c r="C2657" s="27" t="s">
        <v>3163</v>
      </c>
      <c r="D2657" s="27" t="s">
        <v>3165</v>
      </c>
      <c r="E2657" s="27" t="s">
        <v>3025</v>
      </c>
      <c r="F2657" s="27" t="s">
        <v>3087</v>
      </c>
      <c r="G2657" s="27" t="s">
        <v>2788</v>
      </c>
      <c r="H2657" s="28">
        <v>41883</v>
      </c>
      <c r="I2657" s="29">
        <v>0</v>
      </c>
      <c r="J2657" s="28" t="s">
        <v>3241</v>
      </c>
    </row>
    <row r="2658" spans="1:10" x14ac:dyDescent="0.3">
      <c r="A2658" s="26">
        <v>2014</v>
      </c>
      <c r="B2658" s="27" t="s">
        <v>3054</v>
      </c>
      <c r="C2658" s="27" t="s">
        <v>3055</v>
      </c>
      <c r="D2658" s="27" t="s">
        <v>3054</v>
      </c>
      <c r="E2658" s="27" t="s">
        <v>6117</v>
      </c>
      <c r="F2658" s="27" t="s">
        <v>3034</v>
      </c>
      <c r="G2658" s="27" t="s">
        <v>2999</v>
      </c>
      <c r="H2658" s="28">
        <v>41883</v>
      </c>
      <c r="I2658" s="29">
        <v>4.9037170000000012</v>
      </c>
      <c r="J2658" s="28" t="s">
        <v>3241</v>
      </c>
    </row>
    <row r="2659" spans="1:10" x14ac:dyDescent="0.3">
      <c r="A2659" s="26">
        <v>2014</v>
      </c>
      <c r="B2659" s="27" t="s">
        <v>3056</v>
      </c>
      <c r="C2659" s="27" t="s">
        <v>3057</v>
      </c>
      <c r="D2659" s="27" t="s">
        <v>3056</v>
      </c>
      <c r="E2659" s="27" t="s">
        <v>6117</v>
      </c>
      <c r="F2659" s="27" t="s">
        <v>2825</v>
      </c>
      <c r="G2659" s="27" t="s">
        <v>2826</v>
      </c>
      <c r="H2659" s="28">
        <v>41883</v>
      </c>
      <c r="I2659" s="29">
        <v>2.3695180000000002</v>
      </c>
      <c r="J2659" s="28" t="s">
        <v>3241</v>
      </c>
    </row>
    <row r="2660" spans="1:10" x14ac:dyDescent="0.3">
      <c r="A2660" s="26">
        <v>2014</v>
      </c>
      <c r="B2660" s="27" t="s">
        <v>3058</v>
      </c>
      <c r="C2660" s="27" t="s">
        <v>3059</v>
      </c>
      <c r="D2660" s="27" t="s">
        <v>3058</v>
      </c>
      <c r="E2660" s="27" t="s">
        <v>6117</v>
      </c>
      <c r="F2660" s="27" t="s">
        <v>2815</v>
      </c>
      <c r="G2660" s="27" t="s">
        <v>2816</v>
      </c>
      <c r="H2660" s="28">
        <v>41883</v>
      </c>
      <c r="I2660" s="29">
        <v>5.0038099999999979</v>
      </c>
      <c r="J2660" s="28" t="s">
        <v>3241</v>
      </c>
    </row>
    <row r="2661" spans="1:10" x14ac:dyDescent="0.3">
      <c r="A2661" s="26">
        <v>2014</v>
      </c>
      <c r="B2661" s="27" t="s">
        <v>3152</v>
      </c>
      <c r="C2661" s="27" t="s">
        <v>3153</v>
      </c>
      <c r="D2661" s="27" t="s">
        <v>3152</v>
      </c>
      <c r="E2661" s="27" t="s">
        <v>3111</v>
      </c>
      <c r="F2661" s="27" t="s">
        <v>2825</v>
      </c>
      <c r="G2661" s="27" t="s">
        <v>2850</v>
      </c>
      <c r="H2661" s="28">
        <v>41883</v>
      </c>
      <c r="I2661" s="29">
        <v>0.35711899999999996</v>
      </c>
      <c r="J2661" s="28" t="s">
        <v>3241</v>
      </c>
    </row>
    <row r="2662" spans="1:10" x14ac:dyDescent="0.3">
      <c r="A2662" s="26">
        <v>2014</v>
      </c>
      <c r="B2662" s="27" t="s">
        <v>3154</v>
      </c>
      <c r="C2662" s="27" t="s">
        <v>3155</v>
      </c>
      <c r="D2662" s="27" t="s">
        <v>3154</v>
      </c>
      <c r="E2662" s="27" t="s">
        <v>3111</v>
      </c>
      <c r="F2662" s="27" t="s">
        <v>2825</v>
      </c>
      <c r="G2662" s="27" t="s">
        <v>2850</v>
      </c>
      <c r="H2662" s="28">
        <v>41883</v>
      </c>
      <c r="I2662" s="29">
        <v>0.52298700000000009</v>
      </c>
      <c r="J2662" s="28" t="s">
        <v>3241</v>
      </c>
    </row>
    <row r="2663" spans="1:10" x14ac:dyDescent="0.3">
      <c r="A2663" s="26">
        <v>2014</v>
      </c>
      <c r="B2663" s="27" t="s">
        <v>3156</v>
      </c>
      <c r="C2663" s="27" t="s">
        <v>3157</v>
      </c>
      <c r="D2663" s="27" t="s">
        <v>3156</v>
      </c>
      <c r="E2663" s="27" t="s">
        <v>3111</v>
      </c>
      <c r="F2663" s="27" t="s">
        <v>2825</v>
      </c>
      <c r="G2663" s="27" t="s">
        <v>2850</v>
      </c>
      <c r="H2663" s="28">
        <v>41883</v>
      </c>
      <c r="I2663" s="29">
        <v>0</v>
      </c>
      <c r="J2663" s="28" t="s">
        <v>3241</v>
      </c>
    </row>
    <row r="2664" spans="1:10" x14ac:dyDescent="0.3">
      <c r="A2664" s="26">
        <v>2014</v>
      </c>
      <c r="B2664" s="27" t="s">
        <v>3060</v>
      </c>
      <c r="C2664" s="27" t="s">
        <v>3061</v>
      </c>
      <c r="D2664" s="27" t="s">
        <v>3062</v>
      </c>
      <c r="E2664" s="27" t="s">
        <v>3063</v>
      </c>
      <c r="F2664" s="27" t="s">
        <v>3034</v>
      </c>
      <c r="G2664" s="27" t="s">
        <v>2999</v>
      </c>
      <c r="H2664" s="28">
        <v>41883</v>
      </c>
      <c r="I2664" s="29">
        <v>3.9049230000000015</v>
      </c>
      <c r="J2664" s="28" t="s">
        <v>3241</v>
      </c>
    </row>
    <row r="2665" spans="1:10" x14ac:dyDescent="0.3">
      <c r="A2665" s="26">
        <v>2014</v>
      </c>
      <c r="B2665" s="27" t="s">
        <v>3064</v>
      </c>
      <c r="C2665" s="27" t="s">
        <v>3065</v>
      </c>
      <c r="D2665" s="27" t="s">
        <v>3066</v>
      </c>
      <c r="E2665" s="27" t="s">
        <v>3025</v>
      </c>
      <c r="F2665" s="27" t="s">
        <v>2825</v>
      </c>
      <c r="G2665" s="27" t="s">
        <v>2826</v>
      </c>
      <c r="H2665" s="28">
        <v>41883</v>
      </c>
      <c r="I2665" s="29">
        <v>0</v>
      </c>
      <c r="J2665" s="28" t="s">
        <v>3241</v>
      </c>
    </row>
    <row r="2666" spans="1:10" x14ac:dyDescent="0.3">
      <c r="A2666" s="26">
        <v>2014</v>
      </c>
      <c r="B2666" s="27" t="s">
        <v>3064</v>
      </c>
      <c r="C2666" s="27" t="s">
        <v>3065</v>
      </c>
      <c r="D2666" s="27" t="s">
        <v>3067</v>
      </c>
      <c r="E2666" s="27" t="s">
        <v>3025</v>
      </c>
      <c r="F2666" s="27" t="s">
        <v>2825</v>
      </c>
      <c r="G2666" s="27" t="s">
        <v>2826</v>
      </c>
      <c r="H2666" s="28">
        <v>41883</v>
      </c>
      <c r="I2666" s="29">
        <v>0</v>
      </c>
      <c r="J2666" s="28" t="s">
        <v>3241</v>
      </c>
    </row>
    <row r="2667" spans="1:10" x14ac:dyDescent="0.3">
      <c r="A2667" s="26">
        <v>2014</v>
      </c>
      <c r="B2667" s="27" t="s">
        <v>3174</v>
      </c>
      <c r="C2667" s="27" t="s">
        <v>3175</v>
      </c>
      <c r="D2667" s="27" t="s">
        <v>3174</v>
      </c>
      <c r="E2667" s="27" t="s">
        <v>6117</v>
      </c>
      <c r="F2667" s="27" t="s">
        <v>2825</v>
      </c>
      <c r="G2667" s="27" t="s">
        <v>2826</v>
      </c>
      <c r="H2667" s="28">
        <v>41883</v>
      </c>
      <c r="I2667" s="29">
        <v>0.64082199999999956</v>
      </c>
      <c r="J2667" s="28" t="s">
        <v>3241</v>
      </c>
    </row>
    <row r="2668" spans="1:10" x14ac:dyDescent="0.3">
      <c r="A2668" s="26">
        <v>2014</v>
      </c>
      <c r="B2668" s="27" t="s">
        <v>3068</v>
      </c>
      <c r="C2668" s="27" t="s">
        <v>3069</v>
      </c>
      <c r="D2668" s="27" t="s">
        <v>3068</v>
      </c>
      <c r="E2668" s="27" t="s">
        <v>6117</v>
      </c>
      <c r="F2668" s="27" t="s">
        <v>3034</v>
      </c>
      <c r="G2668" s="27" t="s">
        <v>2923</v>
      </c>
      <c r="H2668" s="28">
        <v>41883</v>
      </c>
      <c r="I2668" s="29">
        <v>6.459914999999997</v>
      </c>
      <c r="J2668" s="28" t="s">
        <v>3241</v>
      </c>
    </row>
    <row r="2669" spans="1:10" x14ac:dyDescent="0.3">
      <c r="A2669" s="26">
        <v>2014</v>
      </c>
      <c r="B2669" s="27" t="s">
        <v>3070</v>
      </c>
      <c r="C2669" s="27" t="s">
        <v>3071</v>
      </c>
      <c r="D2669" s="27" t="s">
        <v>3070</v>
      </c>
      <c r="E2669" s="27" t="s">
        <v>6117</v>
      </c>
      <c r="F2669" s="27" t="s">
        <v>2815</v>
      </c>
      <c r="G2669" s="27" t="s">
        <v>2816</v>
      </c>
      <c r="H2669" s="28">
        <v>41883</v>
      </c>
      <c r="I2669" s="29">
        <v>1.3753129999999998</v>
      </c>
      <c r="J2669" s="28" t="s">
        <v>3241</v>
      </c>
    </row>
    <row r="2670" spans="1:10" x14ac:dyDescent="0.3">
      <c r="A2670" s="26">
        <v>2014</v>
      </c>
      <c r="B2670" s="27" t="s">
        <v>3176</v>
      </c>
      <c r="C2670" s="27" t="s">
        <v>3177</v>
      </c>
      <c r="D2670" s="27" t="s">
        <v>3176</v>
      </c>
      <c r="E2670" s="27" t="s">
        <v>3033</v>
      </c>
      <c r="F2670" s="27" t="s">
        <v>2807</v>
      </c>
      <c r="G2670" s="27" t="s">
        <v>2812</v>
      </c>
      <c r="H2670" s="28">
        <v>41883</v>
      </c>
      <c r="I2670" s="29">
        <v>16.797832999999994</v>
      </c>
      <c r="J2670" s="28" t="s">
        <v>3241</v>
      </c>
    </row>
    <row r="2671" spans="1:10" x14ac:dyDescent="0.3">
      <c r="A2671" s="26">
        <v>2014</v>
      </c>
      <c r="B2671" s="27" t="s">
        <v>3072</v>
      </c>
      <c r="C2671" s="27" t="s">
        <v>3073</v>
      </c>
      <c r="D2671" s="27" t="s">
        <v>3072</v>
      </c>
      <c r="E2671" s="27" t="s">
        <v>6117</v>
      </c>
      <c r="F2671" s="27" t="s">
        <v>3034</v>
      </c>
      <c r="G2671" s="27" t="s">
        <v>3074</v>
      </c>
      <c r="H2671" s="28">
        <v>41883</v>
      </c>
      <c r="I2671" s="29">
        <v>1.2335509999999996</v>
      </c>
      <c r="J2671" s="28" t="s">
        <v>3241</v>
      </c>
    </row>
    <row r="2672" spans="1:10" x14ac:dyDescent="0.3">
      <c r="A2672" s="26">
        <v>2014</v>
      </c>
      <c r="B2672" s="27" t="s">
        <v>3182</v>
      </c>
      <c r="C2672" s="27" t="s">
        <v>3183</v>
      </c>
      <c r="D2672" s="27" t="s">
        <v>3182</v>
      </c>
      <c r="E2672" s="27" t="s">
        <v>6117</v>
      </c>
      <c r="F2672" s="27" t="s">
        <v>2825</v>
      </c>
      <c r="G2672" s="27" t="s">
        <v>2826</v>
      </c>
      <c r="H2672" s="28">
        <v>41883</v>
      </c>
      <c r="I2672" s="29">
        <v>7.4929999999999997E-3</v>
      </c>
      <c r="J2672" s="28" t="s">
        <v>3241</v>
      </c>
    </row>
    <row r="2673" spans="1:10" x14ac:dyDescent="0.3">
      <c r="A2673" s="26">
        <v>2014</v>
      </c>
      <c r="B2673" s="27" t="s">
        <v>3075</v>
      </c>
      <c r="C2673" s="27" t="s">
        <v>3076</v>
      </c>
      <c r="D2673" s="27" t="s">
        <v>3075</v>
      </c>
      <c r="E2673" s="27" t="s">
        <v>6117</v>
      </c>
      <c r="F2673" s="27" t="s">
        <v>2815</v>
      </c>
      <c r="G2673" s="27" t="s">
        <v>2816</v>
      </c>
      <c r="H2673" s="28">
        <v>41883</v>
      </c>
      <c r="I2673" s="29">
        <v>2.9490710000000009</v>
      </c>
      <c r="J2673" s="28" t="s">
        <v>3241</v>
      </c>
    </row>
    <row r="2674" spans="1:10" x14ac:dyDescent="0.3">
      <c r="A2674" s="26">
        <v>2014</v>
      </c>
      <c r="B2674" s="27" t="s">
        <v>3077</v>
      </c>
      <c r="C2674" s="27" t="s">
        <v>3078</v>
      </c>
      <c r="D2674" s="27" t="s">
        <v>3077</v>
      </c>
      <c r="E2674" s="27" t="s">
        <v>3033</v>
      </c>
      <c r="F2674" s="27" t="s">
        <v>2788</v>
      </c>
      <c r="G2674" s="27" t="s">
        <v>2788</v>
      </c>
      <c r="H2674" s="28">
        <v>41883</v>
      </c>
      <c r="I2674" s="29">
        <v>4.0071000000000002E-2</v>
      </c>
      <c r="J2674" s="28" t="s">
        <v>3241</v>
      </c>
    </row>
    <row r="2675" spans="1:10" x14ac:dyDescent="0.3">
      <c r="A2675" s="26">
        <v>2014</v>
      </c>
      <c r="B2675" s="27" t="s">
        <v>3079</v>
      </c>
      <c r="C2675" s="27" t="s">
        <v>3080</v>
      </c>
      <c r="D2675" s="27" t="s">
        <v>3081</v>
      </c>
      <c r="E2675" s="27" t="s">
        <v>3063</v>
      </c>
      <c r="F2675" s="27" t="s">
        <v>2788</v>
      </c>
      <c r="G2675" s="27" t="s">
        <v>2788</v>
      </c>
      <c r="H2675" s="28">
        <v>41883</v>
      </c>
      <c r="I2675" s="29">
        <v>8.3900000000000001E-4</v>
      </c>
      <c r="J2675" s="28" t="s">
        <v>3241</v>
      </c>
    </row>
    <row r="2676" spans="1:10" x14ac:dyDescent="0.3">
      <c r="A2676" s="26">
        <v>2014</v>
      </c>
      <c r="B2676" s="27" t="s">
        <v>3082</v>
      </c>
      <c r="C2676" s="27" t="s">
        <v>3083</v>
      </c>
      <c r="D2676" s="27" t="s">
        <v>3082</v>
      </c>
      <c r="E2676" s="27" t="s">
        <v>6117</v>
      </c>
      <c r="F2676" s="27" t="s">
        <v>2825</v>
      </c>
      <c r="G2676" s="27" t="s">
        <v>2826</v>
      </c>
      <c r="H2676" s="28">
        <v>41883</v>
      </c>
      <c r="I2676" s="29">
        <v>13.460385999999998</v>
      </c>
      <c r="J2676" s="28" t="s">
        <v>3241</v>
      </c>
    </row>
    <row r="2677" spans="1:10" x14ac:dyDescent="0.3">
      <c r="A2677" s="26">
        <v>2014</v>
      </c>
      <c r="B2677" s="27" t="s">
        <v>3084</v>
      </c>
      <c r="C2677" s="27" t="s">
        <v>3085</v>
      </c>
      <c r="D2677" s="27" t="s">
        <v>3086</v>
      </c>
      <c r="E2677" s="27" t="s">
        <v>3025</v>
      </c>
      <c r="F2677" s="27" t="s">
        <v>3087</v>
      </c>
      <c r="G2677" s="27" t="s">
        <v>2788</v>
      </c>
      <c r="H2677" s="28">
        <v>41883</v>
      </c>
      <c r="I2677" s="29">
        <v>0</v>
      </c>
      <c r="J2677" s="28" t="s">
        <v>3241</v>
      </c>
    </row>
    <row r="2678" spans="1:10" x14ac:dyDescent="0.3">
      <c r="A2678" s="26">
        <v>2014</v>
      </c>
      <c r="B2678" s="27" t="s">
        <v>3084</v>
      </c>
      <c r="C2678" s="27" t="s">
        <v>3085</v>
      </c>
      <c r="D2678" s="27" t="s">
        <v>3088</v>
      </c>
      <c r="E2678" s="27" t="s">
        <v>3025</v>
      </c>
      <c r="F2678" s="27" t="s">
        <v>3087</v>
      </c>
      <c r="G2678" s="27" t="s">
        <v>2788</v>
      </c>
      <c r="H2678" s="28">
        <v>41883</v>
      </c>
      <c r="I2678" s="29">
        <v>0</v>
      </c>
      <c r="J2678" s="28" t="s">
        <v>3241</v>
      </c>
    </row>
    <row r="2679" spans="1:10" x14ac:dyDescent="0.3">
      <c r="A2679" s="26">
        <v>2014</v>
      </c>
      <c r="B2679" s="27" t="s">
        <v>3089</v>
      </c>
      <c r="C2679" s="27" t="s">
        <v>3090</v>
      </c>
      <c r="D2679" s="27" t="s">
        <v>3089</v>
      </c>
      <c r="E2679" s="27" t="s">
        <v>6117</v>
      </c>
      <c r="F2679" s="27" t="s">
        <v>2815</v>
      </c>
      <c r="G2679" s="27" t="s">
        <v>2816</v>
      </c>
      <c r="H2679" s="28">
        <v>41883</v>
      </c>
      <c r="I2679" s="29">
        <v>3.6171290000000016</v>
      </c>
      <c r="J2679" s="28" t="s">
        <v>3241</v>
      </c>
    </row>
    <row r="2680" spans="1:10" x14ac:dyDescent="0.3">
      <c r="A2680" s="26">
        <v>2014</v>
      </c>
      <c r="B2680" s="27" t="s">
        <v>3136</v>
      </c>
      <c r="C2680" s="27" t="s">
        <v>3137</v>
      </c>
      <c r="D2680" s="27" t="s">
        <v>3138</v>
      </c>
      <c r="E2680" s="27" t="s">
        <v>3025</v>
      </c>
      <c r="F2680" s="27" t="s">
        <v>3087</v>
      </c>
      <c r="G2680" s="27" t="s">
        <v>2788</v>
      </c>
      <c r="H2680" s="28">
        <v>41883</v>
      </c>
      <c r="I2680" s="29">
        <v>0</v>
      </c>
      <c r="J2680" s="28" t="s">
        <v>3241</v>
      </c>
    </row>
    <row r="2681" spans="1:10" x14ac:dyDescent="0.3">
      <c r="A2681" s="26">
        <v>2014</v>
      </c>
      <c r="B2681" s="27" t="s">
        <v>3136</v>
      </c>
      <c r="C2681" s="27" t="s">
        <v>3137</v>
      </c>
      <c r="D2681" s="27" t="s">
        <v>3139</v>
      </c>
      <c r="E2681" s="27" t="s">
        <v>3025</v>
      </c>
      <c r="F2681" s="27" t="s">
        <v>3087</v>
      </c>
      <c r="G2681" s="27" t="s">
        <v>2788</v>
      </c>
      <c r="H2681" s="28">
        <v>41883</v>
      </c>
      <c r="I2681" s="29">
        <v>0</v>
      </c>
      <c r="J2681" s="28" t="s">
        <v>3241</v>
      </c>
    </row>
    <row r="2682" spans="1:10" x14ac:dyDescent="0.3">
      <c r="A2682" s="26">
        <v>2014</v>
      </c>
      <c r="B2682" s="27" t="s">
        <v>3184</v>
      </c>
      <c r="C2682" s="27" t="s">
        <v>3185</v>
      </c>
      <c r="D2682" s="27" t="s">
        <v>3186</v>
      </c>
      <c r="E2682" s="27" t="s">
        <v>3063</v>
      </c>
      <c r="F2682" s="27" t="s">
        <v>3034</v>
      </c>
      <c r="G2682" s="27" t="s">
        <v>2999</v>
      </c>
      <c r="H2682" s="28">
        <v>41883</v>
      </c>
      <c r="I2682" s="29">
        <v>1.3403640000000006</v>
      </c>
      <c r="J2682" s="28" t="s">
        <v>3241</v>
      </c>
    </row>
    <row r="2683" spans="1:10" x14ac:dyDescent="0.3">
      <c r="A2683" s="26">
        <v>2014</v>
      </c>
      <c r="B2683" s="27" t="s">
        <v>3091</v>
      </c>
      <c r="C2683" s="27" t="s">
        <v>3092</v>
      </c>
      <c r="D2683" s="27" t="s">
        <v>3093</v>
      </c>
      <c r="E2683" s="27" t="s">
        <v>3063</v>
      </c>
      <c r="F2683" s="27" t="s">
        <v>3094</v>
      </c>
      <c r="G2683" s="27" t="s">
        <v>2965</v>
      </c>
      <c r="H2683" s="28">
        <v>41883</v>
      </c>
      <c r="I2683" s="29">
        <v>0.85146800000000034</v>
      </c>
      <c r="J2683" s="28" t="s">
        <v>3241</v>
      </c>
    </row>
    <row r="2684" spans="1:10" x14ac:dyDescent="0.3">
      <c r="A2684" s="26">
        <v>2014</v>
      </c>
      <c r="B2684" s="27" t="s">
        <v>3095</v>
      </c>
      <c r="C2684" s="27" t="s">
        <v>3096</v>
      </c>
      <c r="D2684" s="27" t="s">
        <v>3095</v>
      </c>
      <c r="E2684" s="27" t="s">
        <v>6117</v>
      </c>
      <c r="F2684" s="27" t="s">
        <v>3034</v>
      </c>
      <c r="G2684" s="27" t="s">
        <v>2999</v>
      </c>
      <c r="H2684" s="28">
        <v>41883</v>
      </c>
      <c r="I2684" s="29">
        <v>1.6992190000000003</v>
      </c>
      <c r="J2684" s="28" t="s">
        <v>3241</v>
      </c>
    </row>
    <row r="2685" spans="1:10" x14ac:dyDescent="0.3">
      <c r="A2685" s="26">
        <v>2014</v>
      </c>
      <c r="B2685" s="27" t="s">
        <v>3097</v>
      </c>
      <c r="C2685" s="27" t="s">
        <v>3098</v>
      </c>
      <c r="D2685" s="27" t="s">
        <v>3097</v>
      </c>
      <c r="E2685" s="27" t="s">
        <v>6117</v>
      </c>
      <c r="F2685" s="27" t="s">
        <v>2825</v>
      </c>
      <c r="G2685" s="27" t="s">
        <v>2850</v>
      </c>
      <c r="H2685" s="28">
        <v>41883</v>
      </c>
      <c r="I2685" s="29">
        <v>6.5380410000000007</v>
      </c>
      <c r="J2685" s="28" t="s">
        <v>3241</v>
      </c>
    </row>
    <row r="2686" spans="1:10" x14ac:dyDescent="0.3">
      <c r="A2686" s="26">
        <v>2014</v>
      </c>
      <c r="B2686" s="27" t="s">
        <v>3132</v>
      </c>
      <c r="C2686" s="27" t="s">
        <v>3133</v>
      </c>
      <c r="D2686" s="27" t="s">
        <v>3132</v>
      </c>
      <c r="E2686" s="27" t="s">
        <v>3033</v>
      </c>
      <c r="F2686" s="27" t="s">
        <v>2807</v>
      </c>
      <c r="G2686" s="27" t="s">
        <v>2812</v>
      </c>
      <c r="H2686" s="28">
        <v>41883</v>
      </c>
      <c r="I2686" s="29">
        <v>17.293939000000005</v>
      </c>
      <c r="J2686" s="28" t="s">
        <v>3241</v>
      </c>
    </row>
    <row r="2687" spans="1:10" x14ac:dyDescent="0.3">
      <c r="A2687" s="26">
        <v>2014</v>
      </c>
      <c r="B2687" s="27" t="s">
        <v>3134</v>
      </c>
      <c r="C2687" s="27" t="s">
        <v>3135</v>
      </c>
      <c r="D2687" s="27" t="s">
        <v>3134</v>
      </c>
      <c r="E2687" s="27" t="s">
        <v>3033</v>
      </c>
      <c r="F2687" s="27" t="s">
        <v>2807</v>
      </c>
      <c r="G2687" s="27" t="s">
        <v>2812</v>
      </c>
      <c r="H2687" s="28">
        <v>41883</v>
      </c>
      <c r="I2687" s="29">
        <v>10.426120999999995</v>
      </c>
      <c r="J2687" s="28" t="s">
        <v>3241</v>
      </c>
    </row>
    <row r="2688" spans="1:10" x14ac:dyDescent="0.3">
      <c r="A2688" s="26">
        <v>2014</v>
      </c>
      <c r="B2688" s="27" t="s">
        <v>3099</v>
      </c>
      <c r="C2688" s="27" t="s">
        <v>3100</v>
      </c>
      <c r="D2688" s="27" t="s">
        <v>3099</v>
      </c>
      <c r="E2688" s="27" t="s">
        <v>6117</v>
      </c>
      <c r="F2688" s="27" t="s">
        <v>2815</v>
      </c>
      <c r="G2688" s="27" t="s">
        <v>2816</v>
      </c>
      <c r="H2688" s="28">
        <v>41883</v>
      </c>
      <c r="I2688" s="29">
        <v>4.4589930000000004</v>
      </c>
      <c r="J2688" s="28" t="s">
        <v>3241</v>
      </c>
    </row>
    <row r="2689" spans="1:10" x14ac:dyDescent="0.3">
      <c r="A2689" s="26">
        <v>2014</v>
      </c>
      <c r="B2689" s="27" t="s">
        <v>3101</v>
      </c>
      <c r="C2689" s="27" t="s">
        <v>3102</v>
      </c>
      <c r="D2689" s="27" t="s">
        <v>3101</v>
      </c>
      <c r="E2689" s="27" t="s">
        <v>6117</v>
      </c>
      <c r="F2689" s="27" t="s">
        <v>3034</v>
      </c>
      <c r="G2689" s="27" t="s">
        <v>3074</v>
      </c>
      <c r="H2689" s="28">
        <v>41883</v>
      </c>
      <c r="I2689" s="29">
        <v>12.080199000000002</v>
      </c>
      <c r="J2689" s="28" t="s">
        <v>3241</v>
      </c>
    </row>
    <row r="2690" spans="1:10" x14ac:dyDescent="0.3">
      <c r="A2690" s="26">
        <v>2014</v>
      </c>
      <c r="B2690" s="27" t="s">
        <v>3148</v>
      </c>
      <c r="C2690" s="27" t="s">
        <v>3149</v>
      </c>
      <c r="D2690" s="27" t="s">
        <v>3148</v>
      </c>
      <c r="E2690" s="27" t="s">
        <v>6117</v>
      </c>
      <c r="F2690" s="27" t="s">
        <v>3145</v>
      </c>
      <c r="G2690" s="27" t="s">
        <v>2803</v>
      </c>
      <c r="H2690" s="28">
        <v>41883</v>
      </c>
      <c r="I2690" s="29">
        <v>2.9924440000000003</v>
      </c>
      <c r="J2690" s="28" t="s">
        <v>3241</v>
      </c>
    </row>
    <row r="2691" spans="1:10" x14ac:dyDescent="0.3">
      <c r="A2691" s="26">
        <v>2014</v>
      </c>
      <c r="B2691" s="27" t="s">
        <v>3103</v>
      </c>
      <c r="C2691" s="27" t="s">
        <v>3104</v>
      </c>
      <c r="D2691" s="27" t="s">
        <v>3103</v>
      </c>
      <c r="E2691" s="27" t="s">
        <v>6117</v>
      </c>
      <c r="F2691" s="27" t="s">
        <v>3034</v>
      </c>
      <c r="G2691" s="27" t="s">
        <v>2923</v>
      </c>
      <c r="H2691" s="28">
        <v>41883</v>
      </c>
      <c r="I2691" s="29">
        <v>0</v>
      </c>
      <c r="J2691" s="28" t="s">
        <v>3241</v>
      </c>
    </row>
    <row r="2692" spans="1:10" x14ac:dyDescent="0.3">
      <c r="A2692" s="26">
        <v>2014</v>
      </c>
      <c r="B2692" s="27" t="s">
        <v>3150</v>
      </c>
      <c r="C2692" s="27" t="s">
        <v>3151</v>
      </c>
      <c r="D2692" s="27" t="s">
        <v>3150</v>
      </c>
      <c r="E2692" s="27" t="s">
        <v>6117</v>
      </c>
      <c r="F2692" s="27" t="s">
        <v>3142</v>
      </c>
      <c r="G2692" s="27" t="s">
        <v>2850</v>
      </c>
      <c r="H2692" s="28">
        <v>41883</v>
      </c>
      <c r="I2692" s="29">
        <v>0.16374800000000003</v>
      </c>
      <c r="J2692" s="28" t="s">
        <v>3241</v>
      </c>
    </row>
    <row r="2693" spans="1:10" x14ac:dyDescent="0.3">
      <c r="A2693" s="26">
        <v>2014</v>
      </c>
      <c r="B2693" s="27" t="s">
        <v>3105</v>
      </c>
      <c r="C2693" s="27" t="s">
        <v>3106</v>
      </c>
      <c r="D2693" s="27" t="s">
        <v>3105</v>
      </c>
      <c r="E2693" s="27" t="s">
        <v>6117</v>
      </c>
      <c r="F2693" s="27" t="s">
        <v>2798</v>
      </c>
      <c r="G2693" s="27" t="s">
        <v>2803</v>
      </c>
      <c r="H2693" s="28">
        <v>41883</v>
      </c>
      <c r="I2693" s="29">
        <v>1.1363260000000004</v>
      </c>
      <c r="J2693" s="28" t="s">
        <v>3241</v>
      </c>
    </row>
    <row r="2694" spans="1:10" x14ac:dyDescent="0.3">
      <c r="A2694" s="26">
        <v>2014</v>
      </c>
      <c r="B2694" s="27" t="s">
        <v>3123</v>
      </c>
      <c r="C2694" s="27" t="s">
        <v>3124</v>
      </c>
      <c r="D2694" s="27" t="s">
        <v>3166</v>
      </c>
      <c r="E2694" s="27" t="s">
        <v>3025</v>
      </c>
      <c r="F2694" s="27" t="s">
        <v>2825</v>
      </c>
      <c r="G2694" s="27" t="s">
        <v>2850</v>
      </c>
      <c r="H2694" s="28">
        <v>41883</v>
      </c>
      <c r="I2694" s="29">
        <v>0</v>
      </c>
      <c r="J2694" s="28" t="s">
        <v>3241</v>
      </c>
    </row>
    <row r="2695" spans="1:10" x14ac:dyDescent="0.3">
      <c r="A2695" s="26">
        <v>2014</v>
      </c>
      <c r="B2695" s="27" t="s">
        <v>3123</v>
      </c>
      <c r="C2695" s="27" t="s">
        <v>3124</v>
      </c>
      <c r="D2695" s="27" t="s">
        <v>3125</v>
      </c>
      <c r="E2695" s="27" t="s">
        <v>3025</v>
      </c>
      <c r="F2695" s="27" t="s">
        <v>2825</v>
      </c>
      <c r="G2695" s="27" t="s">
        <v>2850</v>
      </c>
      <c r="H2695" s="28">
        <v>41883</v>
      </c>
      <c r="I2695" s="29">
        <v>0</v>
      </c>
      <c r="J2695" s="28" t="s">
        <v>3241</v>
      </c>
    </row>
    <row r="2696" spans="1:10" x14ac:dyDescent="0.3">
      <c r="A2696" s="26">
        <v>2014</v>
      </c>
      <c r="B2696" s="27" t="s">
        <v>3123</v>
      </c>
      <c r="C2696" s="27" t="s">
        <v>3124</v>
      </c>
      <c r="D2696" s="27" t="s">
        <v>3170</v>
      </c>
      <c r="E2696" s="27" t="s">
        <v>3025</v>
      </c>
      <c r="F2696" s="27" t="s">
        <v>2825</v>
      </c>
      <c r="G2696" s="27" t="s">
        <v>2850</v>
      </c>
      <c r="H2696" s="28">
        <v>41883</v>
      </c>
      <c r="I2696" s="29">
        <v>0</v>
      </c>
      <c r="J2696" s="28" t="s">
        <v>3241</v>
      </c>
    </row>
    <row r="2697" spans="1:10" x14ac:dyDescent="0.3">
      <c r="A2697" s="26">
        <v>2014</v>
      </c>
      <c r="B2697" s="27" t="s">
        <v>3107</v>
      </c>
      <c r="C2697" s="27" t="s">
        <v>3108</v>
      </c>
      <c r="D2697" s="27" t="s">
        <v>3108</v>
      </c>
      <c r="E2697" s="27" t="s">
        <v>6117</v>
      </c>
      <c r="F2697" s="27" t="s">
        <v>3026</v>
      </c>
      <c r="G2697" s="27" t="s">
        <v>2936</v>
      </c>
      <c r="H2697" s="28">
        <v>41883</v>
      </c>
      <c r="I2697" s="29">
        <v>1.0525E-2</v>
      </c>
      <c r="J2697" s="28" t="s">
        <v>3241</v>
      </c>
    </row>
    <row r="2698" spans="1:10" x14ac:dyDescent="0.3">
      <c r="A2698" s="26">
        <v>2014</v>
      </c>
      <c r="B2698" s="27" t="s">
        <v>3140</v>
      </c>
      <c r="C2698" s="27" t="s">
        <v>3141</v>
      </c>
      <c r="D2698" s="27" t="s">
        <v>3140</v>
      </c>
      <c r="E2698" s="27" t="s">
        <v>6117</v>
      </c>
      <c r="F2698" s="27" t="s">
        <v>3142</v>
      </c>
      <c r="G2698" s="27" t="s">
        <v>2850</v>
      </c>
      <c r="H2698" s="28">
        <v>41883</v>
      </c>
      <c r="I2698" s="29">
        <v>5.8329999999999884E-3</v>
      </c>
      <c r="J2698" s="28" t="s">
        <v>3241</v>
      </c>
    </row>
    <row r="2699" spans="1:10" x14ac:dyDescent="0.3">
      <c r="A2699" s="26">
        <v>2014</v>
      </c>
      <c r="B2699" s="27" t="s">
        <v>3109</v>
      </c>
      <c r="C2699" s="27" t="s">
        <v>3110</v>
      </c>
      <c r="D2699" s="27" t="s">
        <v>3109</v>
      </c>
      <c r="E2699" s="27" t="s">
        <v>3111</v>
      </c>
      <c r="F2699" s="27" t="s">
        <v>2825</v>
      </c>
      <c r="G2699" s="27" t="s">
        <v>2850</v>
      </c>
      <c r="H2699" s="28">
        <v>41883</v>
      </c>
      <c r="I2699" s="29">
        <v>0.18783600000000011</v>
      </c>
      <c r="J2699" s="28" t="s">
        <v>3241</v>
      </c>
    </row>
    <row r="2700" spans="1:10" x14ac:dyDescent="0.3">
      <c r="A2700" s="26">
        <v>2014</v>
      </c>
      <c r="B2700" s="27" t="s">
        <v>3158</v>
      </c>
      <c r="C2700" s="27" t="s">
        <v>3159</v>
      </c>
      <c r="D2700" s="27" t="s">
        <v>3160</v>
      </c>
      <c r="E2700" s="27" t="s">
        <v>3161</v>
      </c>
      <c r="F2700" s="27" t="s">
        <v>3087</v>
      </c>
      <c r="G2700" s="27" t="s">
        <v>2788</v>
      </c>
      <c r="H2700" s="28">
        <v>41883</v>
      </c>
      <c r="I2700" s="29">
        <v>2.0176330000000013</v>
      </c>
      <c r="J2700" s="28" t="s">
        <v>3241</v>
      </c>
    </row>
    <row r="2701" spans="1:10" x14ac:dyDescent="0.3">
      <c r="A2701" s="26">
        <v>2014</v>
      </c>
      <c r="B2701" s="27" t="s">
        <v>3112</v>
      </c>
      <c r="C2701" s="27" t="s">
        <v>3113</v>
      </c>
      <c r="D2701" s="27" t="s">
        <v>3112</v>
      </c>
      <c r="E2701" s="27" t="s">
        <v>6117</v>
      </c>
      <c r="F2701" s="27" t="s">
        <v>2825</v>
      </c>
      <c r="G2701" s="27" t="s">
        <v>2826</v>
      </c>
      <c r="H2701" s="28">
        <v>41883</v>
      </c>
      <c r="I2701" s="29">
        <v>1.8687719999999992</v>
      </c>
      <c r="J2701" s="28" t="s">
        <v>3241</v>
      </c>
    </row>
    <row r="2702" spans="1:10" x14ac:dyDescent="0.3">
      <c r="A2702" s="26">
        <v>2014</v>
      </c>
      <c r="B2702" s="27" t="s">
        <v>3167</v>
      </c>
      <c r="C2702" s="27" t="s">
        <v>3168</v>
      </c>
      <c r="D2702" s="27" t="s">
        <v>3169</v>
      </c>
      <c r="E2702" s="27" t="s">
        <v>3161</v>
      </c>
      <c r="F2702" s="27" t="s">
        <v>3087</v>
      </c>
      <c r="G2702" s="27" t="s">
        <v>2788</v>
      </c>
      <c r="H2702" s="28">
        <v>41883</v>
      </c>
      <c r="I2702" s="29">
        <v>6.1931180000000001</v>
      </c>
      <c r="J2702" s="28" t="s">
        <v>3241</v>
      </c>
    </row>
    <row r="2703" spans="1:10" x14ac:dyDescent="0.3">
      <c r="A2703" s="26">
        <v>2014</v>
      </c>
      <c r="B2703" s="27" t="s">
        <v>3114</v>
      </c>
      <c r="C2703" s="27" t="s">
        <v>3115</v>
      </c>
      <c r="D2703" s="27" t="s">
        <v>3116</v>
      </c>
      <c r="E2703" s="27" t="s">
        <v>3025</v>
      </c>
      <c r="F2703" s="27" t="s">
        <v>3026</v>
      </c>
      <c r="G2703" s="27" t="s">
        <v>2788</v>
      </c>
      <c r="H2703" s="28">
        <v>41883</v>
      </c>
      <c r="I2703" s="29">
        <v>0</v>
      </c>
      <c r="J2703" s="28" t="s">
        <v>3241</v>
      </c>
    </row>
    <row r="2704" spans="1:10" x14ac:dyDescent="0.3">
      <c r="A2704" s="26">
        <v>2014</v>
      </c>
      <c r="B2704" s="27" t="s">
        <v>3117</v>
      </c>
      <c r="C2704" s="27" t="s">
        <v>3118</v>
      </c>
      <c r="D2704" s="27" t="s">
        <v>3117</v>
      </c>
      <c r="E2704" s="27" t="s">
        <v>6117</v>
      </c>
      <c r="F2704" s="27" t="s">
        <v>2815</v>
      </c>
      <c r="G2704" s="27" t="s">
        <v>2816</v>
      </c>
      <c r="H2704" s="28">
        <v>41883</v>
      </c>
      <c r="I2704" s="29">
        <v>5.1173910000000005</v>
      </c>
      <c r="J2704" s="28" t="s">
        <v>3241</v>
      </c>
    </row>
    <row r="2705" spans="1:10" x14ac:dyDescent="0.3">
      <c r="A2705" s="26">
        <v>2014</v>
      </c>
      <c r="B2705" s="27" t="s">
        <v>3129</v>
      </c>
      <c r="C2705" s="27" t="s">
        <v>3130</v>
      </c>
      <c r="D2705" s="27" t="s">
        <v>3131</v>
      </c>
      <c r="E2705" s="27" t="s">
        <v>3063</v>
      </c>
      <c r="F2705" s="27" t="s">
        <v>3034</v>
      </c>
      <c r="G2705" s="27" t="s">
        <v>2840</v>
      </c>
      <c r="H2705" s="28">
        <v>41883</v>
      </c>
      <c r="I2705" s="29">
        <v>11.121783999999998</v>
      </c>
      <c r="J2705" s="28" t="s">
        <v>3241</v>
      </c>
    </row>
    <row r="2706" spans="1:10" x14ac:dyDescent="0.3">
      <c r="A2706" s="26">
        <v>2014</v>
      </c>
      <c r="B2706" s="27" t="s">
        <v>3126</v>
      </c>
      <c r="C2706" s="27" t="s">
        <v>3127</v>
      </c>
      <c r="D2706" s="27" t="s">
        <v>3128</v>
      </c>
      <c r="E2706" s="27" t="s">
        <v>3025</v>
      </c>
      <c r="F2706" s="27" t="s">
        <v>3026</v>
      </c>
      <c r="G2706" s="27" t="s">
        <v>2936</v>
      </c>
      <c r="H2706" s="28">
        <v>41883</v>
      </c>
      <c r="I2706" s="29">
        <v>0</v>
      </c>
      <c r="J2706" s="28" t="s">
        <v>3241</v>
      </c>
    </row>
    <row r="2707" spans="1:10" x14ac:dyDescent="0.3">
      <c r="A2707" s="26">
        <v>2014</v>
      </c>
      <c r="B2707" s="27" t="s">
        <v>3178</v>
      </c>
      <c r="C2707" s="27" t="s">
        <v>3179</v>
      </c>
      <c r="D2707" s="27" t="s">
        <v>3178</v>
      </c>
      <c r="E2707" s="27" t="s">
        <v>3033</v>
      </c>
      <c r="F2707" s="27" t="s">
        <v>2807</v>
      </c>
      <c r="G2707" s="27" t="s">
        <v>2812</v>
      </c>
      <c r="H2707" s="28">
        <v>41883</v>
      </c>
      <c r="I2707" s="29">
        <v>0.50594900000000009</v>
      </c>
      <c r="J2707" s="28" t="s">
        <v>3241</v>
      </c>
    </row>
    <row r="2708" spans="1:10" x14ac:dyDescent="0.3">
      <c r="A2708" s="26">
        <v>2014</v>
      </c>
      <c r="B2708" s="27" t="s">
        <v>3119</v>
      </c>
      <c r="C2708" s="27" t="s">
        <v>3120</v>
      </c>
      <c r="D2708" s="27" t="s">
        <v>3119</v>
      </c>
      <c r="E2708" s="27" t="s">
        <v>6117</v>
      </c>
      <c r="F2708" s="27" t="s">
        <v>3034</v>
      </c>
      <c r="G2708" s="27" t="s">
        <v>2840</v>
      </c>
      <c r="H2708" s="28">
        <v>41883</v>
      </c>
      <c r="I2708" s="29">
        <v>4.4318850000000003</v>
      </c>
      <c r="J2708" s="28" t="s">
        <v>3241</v>
      </c>
    </row>
    <row r="2709" spans="1:10" x14ac:dyDescent="0.3">
      <c r="A2709" s="26">
        <v>2014</v>
      </c>
      <c r="B2709" s="27" t="s">
        <v>3121</v>
      </c>
      <c r="C2709" s="27" t="s">
        <v>3122</v>
      </c>
      <c r="D2709" s="27" t="s">
        <v>3121</v>
      </c>
      <c r="E2709" s="27" t="s">
        <v>6117</v>
      </c>
      <c r="F2709" s="27" t="s">
        <v>2825</v>
      </c>
      <c r="G2709" s="27" t="s">
        <v>2850</v>
      </c>
      <c r="H2709" s="28">
        <v>41883</v>
      </c>
      <c r="I2709" s="29">
        <v>12.284919000000002</v>
      </c>
      <c r="J2709" s="28" t="s">
        <v>3241</v>
      </c>
    </row>
    <row r="2710" spans="1:10" x14ac:dyDescent="0.3">
      <c r="A2710" s="26">
        <v>2014</v>
      </c>
      <c r="B2710" s="27" t="s">
        <v>3022</v>
      </c>
      <c r="C2710" s="27" t="s">
        <v>3023</v>
      </c>
      <c r="D2710" s="27" t="s">
        <v>3024</v>
      </c>
      <c r="E2710" s="27" t="s">
        <v>3025</v>
      </c>
      <c r="F2710" s="27" t="s">
        <v>3026</v>
      </c>
      <c r="G2710" s="27" t="s">
        <v>2788</v>
      </c>
      <c r="H2710" s="28">
        <v>41913</v>
      </c>
      <c r="I2710" s="29">
        <v>0</v>
      </c>
      <c r="J2710" s="28" t="s">
        <v>3241</v>
      </c>
    </row>
    <row r="2711" spans="1:10" x14ac:dyDescent="0.3">
      <c r="A2711" s="26">
        <v>2014</v>
      </c>
      <c r="B2711" s="27" t="s">
        <v>3022</v>
      </c>
      <c r="C2711" s="27" t="s">
        <v>3023</v>
      </c>
      <c r="D2711" s="27" t="s">
        <v>3027</v>
      </c>
      <c r="E2711" s="27" t="s">
        <v>3025</v>
      </c>
      <c r="F2711" s="27" t="s">
        <v>3026</v>
      </c>
      <c r="G2711" s="27" t="s">
        <v>2788</v>
      </c>
      <c r="H2711" s="28">
        <v>41913</v>
      </c>
      <c r="I2711" s="29">
        <v>0</v>
      </c>
      <c r="J2711" s="28" t="s">
        <v>3241</v>
      </c>
    </row>
    <row r="2712" spans="1:10" x14ac:dyDescent="0.3">
      <c r="A2712" s="26">
        <v>2014</v>
      </c>
      <c r="B2712" s="27" t="s">
        <v>3028</v>
      </c>
      <c r="C2712" s="27" t="s">
        <v>3029</v>
      </c>
      <c r="D2712" s="27" t="s">
        <v>3028</v>
      </c>
      <c r="E2712" s="27" t="s">
        <v>6117</v>
      </c>
      <c r="F2712" s="27" t="s">
        <v>3030</v>
      </c>
      <c r="G2712" s="27" t="s">
        <v>2812</v>
      </c>
      <c r="H2712" s="28">
        <v>41913</v>
      </c>
      <c r="I2712" s="29">
        <v>11.270269000000001</v>
      </c>
      <c r="J2712" s="28" t="s">
        <v>3241</v>
      </c>
    </row>
    <row r="2713" spans="1:10" x14ac:dyDescent="0.3">
      <c r="A2713" s="26">
        <v>2014</v>
      </c>
      <c r="B2713" s="27" t="s">
        <v>3031</v>
      </c>
      <c r="C2713" s="27" t="s">
        <v>3032</v>
      </c>
      <c r="D2713" s="27" t="s">
        <v>3031</v>
      </c>
      <c r="E2713" s="27" t="s">
        <v>3033</v>
      </c>
      <c r="F2713" s="27" t="s">
        <v>3034</v>
      </c>
      <c r="G2713" s="27" t="s">
        <v>2821</v>
      </c>
      <c r="H2713" s="28">
        <v>41913</v>
      </c>
      <c r="I2713" s="29">
        <v>3.7557229999999979</v>
      </c>
      <c r="J2713" s="28" t="s">
        <v>3241</v>
      </c>
    </row>
    <row r="2714" spans="1:10" x14ac:dyDescent="0.3">
      <c r="A2714" s="26">
        <v>2014</v>
      </c>
      <c r="B2714" s="27" t="s">
        <v>3031</v>
      </c>
      <c r="C2714" s="27" t="s">
        <v>3180</v>
      </c>
      <c r="D2714" s="27" t="s">
        <v>3181</v>
      </c>
      <c r="E2714" s="27" t="s">
        <v>3033</v>
      </c>
      <c r="F2714" s="27" t="s">
        <v>3034</v>
      </c>
      <c r="G2714" s="27" t="s">
        <v>2821</v>
      </c>
      <c r="H2714" s="28">
        <v>41913</v>
      </c>
      <c r="I2714" s="29">
        <v>6.371535999999999</v>
      </c>
      <c r="J2714" s="28" t="s">
        <v>3241</v>
      </c>
    </row>
    <row r="2715" spans="1:10" x14ac:dyDescent="0.3">
      <c r="A2715" s="26">
        <v>2014</v>
      </c>
      <c r="B2715" s="27" t="s">
        <v>3035</v>
      </c>
      <c r="C2715" s="27" t="s">
        <v>3036</v>
      </c>
      <c r="D2715" s="27" t="s">
        <v>3035</v>
      </c>
      <c r="E2715" s="27" t="s">
        <v>6117</v>
      </c>
      <c r="F2715" s="27" t="s">
        <v>2825</v>
      </c>
      <c r="G2715" s="27" t="s">
        <v>2826</v>
      </c>
      <c r="H2715" s="28">
        <v>41913</v>
      </c>
      <c r="I2715" s="29">
        <v>0</v>
      </c>
      <c r="J2715" s="28" t="s">
        <v>3241</v>
      </c>
    </row>
    <row r="2716" spans="1:10" x14ac:dyDescent="0.3">
      <c r="A2716" s="26">
        <v>2014</v>
      </c>
      <c r="B2716" s="27" t="s">
        <v>3037</v>
      </c>
      <c r="C2716" s="27" t="s">
        <v>3038</v>
      </c>
      <c r="D2716" s="27" t="s">
        <v>3037</v>
      </c>
      <c r="E2716" s="27" t="s">
        <v>6117</v>
      </c>
      <c r="F2716" s="27" t="s">
        <v>3034</v>
      </c>
      <c r="G2716" s="27" t="s">
        <v>2999</v>
      </c>
      <c r="H2716" s="28">
        <v>41913</v>
      </c>
      <c r="I2716" s="29">
        <v>3.5509590000000029</v>
      </c>
      <c r="J2716" s="28" t="s">
        <v>3241</v>
      </c>
    </row>
    <row r="2717" spans="1:10" x14ac:dyDescent="0.3">
      <c r="A2717" s="26">
        <v>2014</v>
      </c>
      <c r="B2717" s="27" t="s">
        <v>3039</v>
      </c>
      <c r="C2717" s="27" t="s">
        <v>3040</v>
      </c>
      <c r="D2717" s="27" t="s">
        <v>3039</v>
      </c>
      <c r="E2717" s="27" t="s">
        <v>6117</v>
      </c>
      <c r="F2717" s="27" t="s">
        <v>2815</v>
      </c>
      <c r="G2717" s="27" t="s">
        <v>2816</v>
      </c>
      <c r="H2717" s="28">
        <v>41913</v>
      </c>
      <c r="I2717" s="29">
        <v>0.58326199999999973</v>
      </c>
      <c r="J2717" s="28" t="s">
        <v>3241</v>
      </c>
    </row>
    <row r="2718" spans="1:10" x14ac:dyDescent="0.3">
      <c r="A2718" s="26">
        <v>2014</v>
      </c>
      <c r="B2718" s="27" t="s">
        <v>3041</v>
      </c>
      <c r="C2718" s="27" t="s">
        <v>3042</v>
      </c>
      <c r="D2718" s="27" t="s">
        <v>3041</v>
      </c>
      <c r="E2718" s="27" t="s">
        <v>6117</v>
      </c>
      <c r="F2718" s="27" t="s">
        <v>2825</v>
      </c>
      <c r="G2718" s="27" t="s">
        <v>2826</v>
      </c>
      <c r="H2718" s="28">
        <v>41913</v>
      </c>
      <c r="I2718" s="29">
        <v>5.7945829999999949</v>
      </c>
      <c r="J2718" s="28" t="s">
        <v>3241</v>
      </c>
    </row>
    <row r="2719" spans="1:10" x14ac:dyDescent="0.3">
      <c r="A2719" s="26">
        <v>2014</v>
      </c>
      <c r="B2719" s="27" t="s">
        <v>3043</v>
      </c>
      <c r="C2719" s="27" t="s">
        <v>3044</v>
      </c>
      <c r="D2719" s="27" t="s">
        <v>3043</v>
      </c>
      <c r="E2719" s="27" t="s">
        <v>6117</v>
      </c>
      <c r="F2719" s="27" t="s">
        <v>2815</v>
      </c>
      <c r="G2719" s="27" t="s">
        <v>2816</v>
      </c>
      <c r="H2719" s="28">
        <v>41913</v>
      </c>
      <c r="I2719" s="29">
        <v>5.159771000000001</v>
      </c>
      <c r="J2719" s="28" t="s">
        <v>3241</v>
      </c>
    </row>
    <row r="2720" spans="1:10" x14ac:dyDescent="0.3">
      <c r="A2720" s="26">
        <v>2014</v>
      </c>
      <c r="B2720" s="27" t="s">
        <v>3045</v>
      </c>
      <c r="C2720" s="27" t="s">
        <v>3046</v>
      </c>
      <c r="D2720" s="27" t="s">
        <v>3045</v>
      </c>
      <c r="E2720" s="27" t="s">
        <v>6117</v>
      </c>
      <c r="F2720" s="27" t="s">
        <v>2815</v>
      </c>
      <c r="G2720" s="27" t="s">
        <v>2816</v>
      </c>
      <c r="H2720" s="28">
        <v>41913</v>
      </c>
      <c r="I2720" s="29">
        <v>0.20806500000000008</v>
      </c>
      <c r="J2720" s="28" t="s">
        <v>3241</v>
      </c>
    </row>
    <row r="2721" spans="1:10" x14ac:dyDescent="0.3">
      <c r="A2721" s="26">
        <v>2014</v>
      </c>
      <c r="B2721" s="27" t="s">
        <v>3143</v>
      </c>
      <c r="C2721" s="27" t="s">
        <v>3144</v>
      </c>
      <c r="D2721" s="27" t="s">
        <v>3143</v>
      </c>
      <c r="E2721" s="27" t="s">
        <v>6117</v>
      </c>
      <c r="F2721" s="27" t="s">
        <v>3145</v>
      </c>
      <c r="G2721" s="27" t="s">
        <v>2803</v>
      </c>
      <c r="H2721" s="28">
        <v>41913</v>
      </c>
      <c r="I2721" s="29">
        <v>2.129928</v>
      </c>
      <c r="J2721" s="28" t="s">
        <v>3241</v>
      </c>
    </row>
    <row r="2722" spans="1:10" x14ac:dyDescent="0.3">
      <c r="A2722" s="26">
        <v>2014</v>
      </c>
      <c r="B2722" s="27" t="s">
        <v>3171</v>
      </c>
      <c r="C2722" s="27" t="s">
        <v>3172</v>
      </c>
      <c r="D2722" s="27" t="s">
        <v>3173</v>
      </c>
      <c r="E2722" s="27" t="s">
        <v>3111</v>
      </c>
      <c r="F2722" s="27" t="s">
        <v>2825</v>
      </c>
      <c r="G2722" s="27" t="s">
        <v>2850</v>
      </c>
      <c r="H2722" s="28">
        <v>41913</v>
      </c>
      <c r="I2722" s="29">
        <v>0.35082100000000005</v>
      </c>
      <c r="J2722" s="28" t="s">
        <v>3241</v>
      </c>
    </row>
    <row r="2723" spans="1:10" x14ac:dyDescent="0.3">
      <c r="A2723" s="26">
        <v>2014</v>
      </c>
      <c r="B2723" s="27" t="s">
        <v>3146</v>
      </c>
      <c r="C2723" s="27" t="s">
        <v>3147</v>
      </c>
      <c r="D2723" s="27" t="s">
        <v>3146</v>
      </c>
      <c r="E2723" s="27" t="s">
        <v>6117</v>
      </c>
      <c r="F2723" s="27" t="s">
        <v>3145</v>
      </c>
      <c r="G2723" s="27" t="s">
        <v>2803</v>
      </c>
      <c r="H2723" s="28">
        <v>41913</v>
      </c>
      <c r="I2723" s="29">
        <v>3.4053750000000007</v>
      </c>
      <c r="J2723" s="28" t="s">
        <v>3241</v>
      </c>
    </row>
    <row r="2724" spans="1:10" x14ac:dyDescent="0.3">
      <c r="A2724" s="26">
        <v>2014</v>
      </c>
      <c r="B2724" s="27" t="s">
        <v>3047</v>
      </c>
      <c r="C2724" s="27" t="s">
        <v>3048</v>
      </c>
      <c r="D2724" s="27" t="s">
        <v>3047</v>
      </c>
      <c r="E2724" s="27" t="s">
        <v>6117</v>
      </c>
      <c r="F2724" s="27" t="s">
        <v>2825</v>
      </c>
      <c r="G2724" s="27" t="s">
        <v>2826</v>
      </c>
      <c r="H2724" s="28">
        <v>41913</v>
      </c>
      <c r="I2724" s="29">
        <v>2.0983309999999999</v>
      </c>
      <c r="J2724" s="28" t="s">
        <v>3241</v>
      </c>
    </row>
    <row r="2725" spans="1:10" x14ac:dyDescent="0.3">
      <c r="A2725" s="26">
        <v>2014</v>
      </c>
      <c r="B2725" s="27" t="s">
        <v>3049</v>
      </c>
      <c r="C2725" s="27" t="s">
        <v>3050</v>
      </c>
      <c r="D2725" s="27" t="s">
        <v>3049</v>
      </c>
      <c r="E2725" s="27" t="s">
        <v>6117</v>
      </c>
      <c r="F2725" s="27" t="s">
        <v>2825</v>
      </c>
      <c r="G2725" s="27" t="s">
        <v>2850</v>
      </c>
      <c r="H2725" s="28">
        <v>41913</v>
      </c>
      <c r="I2725" s="29">
        <v>1.9256350000000002</v>
      </c>
      <c r="J2725" s="28" t="s">
        <v>3241</v>
      </c>
    </row>
    <row r="2726" spans="1:10" x14ac:dyDescent="0.3">
      <c r="A2726" s="26">
        <v>2014</v>
      </c>
      <c r="B2726" s="27" t="s">
        <v>3051</v>
      </c>
      <c r="C2726" s="27" t="s">
        <v>3051</v>
      </c>
      <c r="D2726" s="27" t="s">
        <v>3051</v>
      </c>
      <c r="E2726" s="27" t="s">
        <v>6118</v>
      </c>
      <c r="F2726" s="27" t="s">
        <v>3051</v>
      </c>
      <c r="G2726" s="27" t="s">
        <v>3051</v>
      </c>
      <c r="H2726" s="28">
        <v>41913</v>
      </c>
      <c r="I2726" s="29">
        <v>10706.493141000015</v>
      </c>
      <c r="J2726" s="28" t="s">
        <v>3241</v>
      </c>
    </row>
    <row r="2727" spans="1:10" x14ac:dyDescent="0.3">
      <c r="A2727" s="26">
        <v>2014</v>
      </c>
      <c r="B2727" s="27" t="s">
        <v>3052</v>
      </c>
      <c r="C2727" s="27" t="s">
        <v>3053</v>
      </c>
      <c r="D2727" s="27" t="s">
        <v>3052</v>
      </c>
      <c r="E2727" s="27" t="s">
        <v>3033</v>
      </c>
      <c r="F2727" s="27" t="s">
        <v>2807</v>
      </c>
      <c r="G2727" s="27" t="s">
        <v>2812</v>
      </c>
      <c r="H2727" s="28">
        <v>41913</v>
      </c>
      <c r="I2727" s="29">
        <v>2.4182309999999996</v>
      </c>
      <c r="J2727" s="28" t="s">
        <v>3241</v>
      </c>
    </row>
    <row r="2728" spans="1:10" x14ac:dyDescent="0.3">
      <c r="A2728" s="26">
        <v>2014</v>
      </c>
      <c r="B2728" s="27" t="s">
        <v>3162</v>
      </c>
      <c r="C2728" s="27" t="s">
        <v>3163</v>
      </c>
      <c r="D2728" s="27" t="s">
        <v>3164</v>
      </c>
      <c r="E2728" s="27" t="s">
        <v>3025</v>
      </c>
      <c r="F2728" s="27" t="s">
        <v>3087</v>
      </c>
      <c r="G2728" s="27" t="s">
        <v>2788</v>
      </c>
      <c r="H2728" s="28">
        <v>41913</v>
      </c>
      <c r="I2728" s="29">
        <v>0</v>
      </c>
      <c r="J2728" s="28" t="s">
        <v>3241</v>
      </c>
    </row>
    <row r="2729" spans="1:10" x14ac:dyDescent="0.3">
      <c r="A2729" s="26">
        <v>2014</v>
      </c>
      <c r="B2729" s="27" t="s">
        <v>3162</v>
      </c>
      <c r="C2729" s="27" t="s">
        <v>3163</v>
      </c>
      <c r="D2729" s="27" t="s">
        <v>3165</v>
      </c>
      <c r="E2729" s="27" t="s">
        <v>3025</v>
      </c>
      <c r="F2729" s="27" t="s">
        <v>3087</v>
      </c>
      <c r="G2729" s="27" t="s">
        <v>2788</v>
      </c>
      <c r="H2729" s="28">
        <v>41913</v>
      </c>
      <c r="I2729" s="29">
        <v>0</v>
      </c>
      <c r="J2729" s="28" t="s">
        <v>3241</v>
      </c>
    </row>
    <row r="2730" spans="1:10" x14ac:dyDescent="0.3">
      <c r="A2730" s="26">
        <v>2014</v>
      </c>
      <c r="B2730" s="27" t="s">
        <v>3054</v>
      </c>
      <c r="C2730" s="27" t="s">
        <v>3055</v>
      </c>
      <c r="D2730" s="27" t="s">
        <v>3054</v>
      </c>
      <c r="E2730" s="27" t="s">
        <v>6117</v>
      </c>
      <c r="F2730" s="27" t="s">
        <v>3034</v>
      </c>
      <c r="G2730" s="27" t="s">
        <v>2999</v>
      </c>
      <c r="H2730" s="28">
        <v>41913</v>
      </c>
      <c r="I2730" s="29">
        <v>6.1147499999999964</v>
      </c>
      <c r="J2730" s="28" t="s">
        <v>3241</v>
      </c>
    </row>
    <row r="2731" spans="1:10" x14ac:dyDescent="0.3">
      <c r="A2731" s="26">
        <v>2014</v>
      </c>
      <c r="B2731" s="27" t="s">
        <v>3056</v>
      </c>
      <c r="C2731" s="27" t="s">
        <v>3057</v>
      </c>
      <c r="D2731" s="27" t="s">
        <v>3056</v>
      </c>
      <c r="E2731" s="27" t="s">
        <v>6117</v>
      </c>
      <c r="F2731" s="27" t="s">
        <v>2825</v>
      </c>
      <c r="G2731" s="27" t="s">
        <v>2826</v>
      </c>
      <c r="H2731" s="28">
        <v>41913</v>
      </c>
      <c r="I2731" s="29">
        <v>3.1762199999999998</v>
      </c>
      <c r="J2731" s="28" t="s">
        <v>3241</v>
      </c>
    </row>
    <row r="2732" spans="1:10" x14ac:dyDescent="0.3">
      <c r="A2732" s="26">
        <v>2014</v>
      </c>
      <c r="B2732" s="27" t="s">
        <v>3058</v>
      </c>
      <c r="C2732" s="27" t="s">
        <v>3059</v>
      </c>
      <c r="D2732" s="27" t="s">
        <v>3058</v>
      </c>
      <c r="E2732" s="27" t="s">
        <v>6117</v>
      </c>
      <c r="F2732" s="27" t="s">
        <v>2815</v>
      </c>
      <c r="G2732" s="27" t="s">
        <v>2816</v>
      </c>
      <c r="H2732" s="28">
        <v>41913</v>
      </c>
      <c r="I2732" s="29">
        <v>5.2978369999999977</v>
      </c>
      <c r="J2732" s="28" t="s">
        <v>3241</v>
      </c>
    </row>
    <row r="2733" spans="1:10" x14ac:dyDescent="0.3">
      <c r="A2733" s="26">
        <v>2014</v>
      </c>
      <c r="B2733" s="27" t="s">
        <v>3152</v>
      </c>
      <c r="C2733" s="27" t="s">
        <v>3153</v>
      </c>
      <c r="D2733" s="27" t="s">
        <v>3152</v>
      </c>
      <c r="E2733" s="27" t="s">
        <v>3111</v>
      </c>
      <c r="F2733" s="27" t="s">
        <v>2825</v>
      </c>
      <c r="G2733" s="27" t="s">
        <v>2850</v>
      </c>
      <c r="H2733" s="28">
        <v>41913</v>
      </c>
      <c r="I2733" s="29">
        <v>0.38747200000000004</v>
      </c>
      <c r="J2733" s="28" t="s">
        <v>3241</v>
      </c>
    </row>
    <row r="2734" spans="1:10" x14ac:dyDescent="0.3">
      <c r="A2734" s="26">
        <v>2014</v>
      </c>
      <c r="B2734" s="27" t="s">
        <v>3154</v>
      </c>
      <c r="C2734" s="27" t="s">
        <v>3155</v>
      </c>
      <c r="D2734" s="27" t="s">
        <v>3154</v>
      </c>
      <c r="E2734" s="27" t="s">
        <v>3111</v>
      </c>
      <c r="F2734" s="27" t="s">
        <v>2825</v>
      </c>
      <c r="G2734" s="27" t="s">
        <v>2850</v>
      </c>
      <c r="H2734" s="28">
        <v>41913</v>
      </c>
      <c r="I2734" s="29">
        <v>0.57315499999999997</v>
      </c>
      <c r="J2734" s="28" t="s">
        <v>3241</v>
      </c>
    </row>
    <row r="2735" spans="1:10" x14ac:dyDescent="0.3">
      <c r="A2735" s="26">
        <v>2014</v>
      </c>
      <c r="B2735" s="27" t="s">
        <v>3156</v>
      </c>
      <c r="C2735" s="27" t="s">
        <v>3157</v>
      </c>
      <c r="D2735" s="27" t="s">
        <v>3156</v>
      </c>
      <c r="E2735" s="27" t="s">
        <v>3111</v>
      </c>
      <c r="F2735" s="27" t="s">
        <v>2825</v>
      </c>
      <c r="G2735" s="27" t="s">
        <v>2850</v>
      </c>
      <c r="H2735" s="28">
        <v>41913</v>
      </c>
      <c r="I2735" s="29">
        <v>0</v>
      </c>
      <c r="J2735" s="28" t="s">
        <v>3241</v>
      </c>
    </row>
    <row r="2736" spans="1:10" x14ac:dyDescent="0.3">
      <c r="A2736" s="26">
        <v>2014</v>
      </c>
      <c r="B2736" s="27" t="s">
        <v>3060</v>
      </c>
      <c r="C2736" s="27" t="s">
        <v>3061</v>
      </c>
      <c r="D2736" s="27" t="s">
        <v>3062</v>
      </c>
      <c r="E2736" s="27" t="s">
        <v>3063</v>
      </c>
      <c r="F2736" s="27" t="s">
        <v>3034</v>
      </c>
      <c r="G2736" s="27" t="s">
        <v>2999</v>
      </c>
      <c r="H2736" s="28">
        <v>41913</v>
      </c>
      <c r="I2736" s="29">
        <v>2.8984540000000005</v>
      </c>
      <c r="J2736" s="28" t="s">
        <v>3241</v>
      </c>
    </row>
    <row r="2737" spans="1:10" x14ac:dyDescent="0.3">
      <c r="A2737" s="26">
        <v>2014</v>
      </c>
      <c r="B2737" s="27" t="s">
        <v>3064</v>
      </c>
      <c r="C2737" s="27" t="s">
        <v>3065</v>
      </c>
      <c r="D2737" s="27" t="s">
        <v>3066</v>
      </c>
      <c r="E2737" s="27" t="s">
        <v>3025</v>
      </c>
      <c r="F2737" s="27" t="s">
        <v>2825</v>
      </c>
      <c r="G2737" s="27" t="s">
        <v>2826</v>
      </c>
      <c r="H2737" s="28">
        <v>41913</v>
      </c>
      <c r="I2737" s="29">
        <v>0</v>
      </c>
      <c r="J2737" s="28" t="s">
        <v>3241</v>
      </c>
    </row>
    <row r="2738" spans="1:10" x14ac:dyDescent="0.3">
      <c r="A2738" s="26">
        <v>2014</v>
      </c>
      <c r="B2738" s="27" t="s">
        <v>3064</v>
      </c>
      <c r="C2738" s="27" t="s">
        <v>3065</v>
      </c>
      <c r="D2738" s="27" t="s">
        <v>3067</v>
      </c>
      <c r="E2738" s="27" t="s">
        <v>3025</v>
      </c>
      <c r="F2738" s="27" t="s">
        <v>2825</v>
      </c>
      <c r="G2738" s="27" t="s">
        <v>2826</v>
      </c>
      <c r="H2738" s="28">
        <v>41913</v>
      </c>
      <c r="I2738" s="29">
        <v>0</v>
      </c>
      <c r="J2738" s="28" t="s">
        <v>3241</v>
      </c>
    </row>
    <row r="2739" spans="1:10" x14ac:dyDescent="0.3">
      <c r="A2739" s="26">
        <v>2014</v>
      </c>
      <c r="B2739" s="27" t="s">
        <v>3174</v>
      </c>
      <c r="C2739" s="27" t="s">
        <v>3175</v>
      </c>
      <c r="D2739" s="27" t="s">
        <v>3174</v>
      </c>
      <c r="E2739" s="27" t="s">
        <v>6117</v>
      </c>
      <c r="F2739" s="27" t="s">
        <v>2825</v>
      </c>
      <c r="G2739" s="27" t="s">
        <v>2826</v>
      </c>
      <c r="H2739" s="28">
        <v>41913</v>
      </c>
      <c r="I2739" s="29">
        <v>0.65992200000000001</v>
      </c>
      <c r="J2739" s="28" t="s">
        <v>3241</v>
      </c>
    </row>
    <row r="2740" spans="1:10" x14ac:dyDescent="0.3">
      <c r="A2740" s="26">
        <v>2014</v>
      </c>
      <c r="B2740" s="27" t="s">
        <v>3068</v>
      </c>
      <c r="C2740" s="27" t="s">
        <v>3069</v>
      </c>
      <c r="D2740" s="27" t="s">
        <v>3068</v>
      </c>
      <c r="E2740" s="27" t="s">
        <v>6117</v>
      </c>
      <c r="F2740" s="27" t="s">
        <v>3034</v>
      </c>
      <c r="G2740" s="27" t="s">
        <v>2923</v>
      </c>
      <c r="H2740" s="28">
        <v>41913</v>
      </c>
      <c r="I2740" s="29">
        <v>7.7183070000000029</v>
      </c>
      <c r="J2740" s="28" t="s">
        <v>3241</v>
      </c>
    </row>
    <row r="2741" spans="1:10" x14ac:dyDescent="0.3">
      <c r="A2741" s="26">
        <v>2014</v>
      </c>
      <c r="B2741" s="27" t="s">
        <v>3070</v>
      </c>
      <c r="C2741" s="27" t="s">
        <v>3071</v>
      </c>
      <c r="D2741" s="27" t="s">
        <v>3070</v>
      </c>
      <c r="E2741" s="27" t="s">
        <v>6117</v>
      </c>
      <c r="F2741" s="27" t="s">
        <v>2815</v>
      </c>
      <c r="G2741" s="27" t="s">
        <v>2816</v>
      </c>
      <c r="H2741" s="28">
        <v>41913</v>
      </c>
      <c r="I2741" s="29">
        <v>1.3236650000000003</v>
      </c>
      <c r="J2741" s="28" t="s">
        <v>3241</v>
      </c>
    </row>
    <row r="2742" spans="1:10" x14ac:dyDescent="0.3">
      <c r="A2742" s="26">
        <v>2014</v>
      </c>
      <c r="B2742" s="27" t="s">
        <v>3176</v>
      </c>
      <c r="C2742" s="27" t="s">
        <v>3177</v>
      </c>
      <c r="D2742" s="27" t="s">
        <v>3176</v>
      </c>
      <c r="E2742" s="27" t="s">
        <v>3033</v>
      </c>
      <c r="F2742" s="27" t="s">
        <v>2807</v>
      </c>
      <c r="G2742" s="27" t="s">
        <v>2812</v>
      </c>
      <c r="H2742" s="28">
        <v>41913</v>
      </c>
      <c r="I2742" s="29">
        <v>14.457825000000005</v>
      </c>
      <c r="J2742" s="28" t="s">
        <v>3241</v>
      </c>
    </row>
    <row r="2743" spans="1:10" x14ac:dyDescent="0.3">
      <c r="A2743" s="26">
        <v>2014</v>
      </c>
      <c r="B2743" s="27" t="s">
        <v>3072</v>
      </c>
      <c r="C2743" s="27" t="s">
        <v>3073</v>
      </c>
      <c r="D2743" s="27" t="s">
        <v>3072</v>
      </c>
      <c r="E2743" s="27" t="s">
        <v>6117</v>
      </c>
      <c r="F2743" s="27" t="s">
        <v>3034</v>
      </c>
      <c r="G2743" s="27" t="s">
        <v>3074</v>
      </c>
      <c r="H2743" s="28">
        <v>41913</v>
      </c>
      <c r="I2743" s="29">
        <v>0.97687000000000013</v>
      </c>
      <c r="J2743" s="28" t="s">
        <v>3241</v>
      </c>
    </row>
    <row r="2744" spans="1:10" x14ac:dyDescent="0.3">
      <c r="A2744" s="26">
        <v>2014</v>
      </c>
      <c r="B2744" s="27" t="s">
        <v>3182</v>
      </c>
      <c r="C2744" s="27" t="s">
        <v>3183</v>
      </c>
      <c r="D2744" s="27" t="s">
        <v>3182</v>
      </c>
      <c r="E2744" s="27" t="s">
        <v>6117</v>
      </c>
      <c r="F2744" s="27" t="s">
        <v>2825</v>
      </c>
      <c r="G2744" s="27" t="s">
        <v>2826</v>
      </c>
      <c r="H2744" s="28">
        <v>41913</v>
      </c>
      <c r="I2744" s="29">
        <v>0.11683400000000001</v>
      </c>
      <c r="J2744" s="28" t="s">
        <v>3241</v>
      </c>
    </row>
    <row r="2745" spans="1:10" x14ac:dyDescent="0.3">
      <c r="A2745" s="26">
        <v>2014</v>
      </c>
      <c r="B2745" s="27" t="s">
        <v>3075</v>
      </c>
      <c r="C2745" s="27" t="s">
        <v>3076</v>
      </c>
      <c r="D2745" s="27" t="s">
        <v>3075</v>
      </c>
      <c r="E2745" s="27" t="s">
        <v>6117</v>
      </c>
      <c r="F2745" s="27" t="s">
        <v>2815</v>
      </c>
      <c r="G2745" s="27" t="s">
        <v>2816</v>
      </c>
      <c r="H2745" s="28">
        <v>41913</v>
      </c>
      <c r="I2745" s="29">
        <v>3.4894239999999987</v>
      </c>
      <c r="J2745" s="28" t="s">
        <v>3241</v>
      </c>
    </row>
    <row r="2746" spans="1:10" x14ac:dyDescent="0.3">
      <c r="A2746" s="26">
        <v>2014</v>
      </c>
      <c r="B2746" s="27" t="s">
        <v>3077</v>
      </c>
      <c r="C2746" s="27" t="s">
        <v>3078</v>
      </c>
      <c r="D2746" s="27" t="s">
        <v>3077</v>
      </c>
      <c r="E2746" s="27" t="s">
        <v>3033</v>
      </c>
      <c r="F2746" s="27" t="s">
        <v>2788</v>
      </c>
      <c r="G2746" s="27" t="s">
        <v>2788</v>
      </c>
      <c r="H2746" s="28">
        <v>41913</v>
      </c>
      <c r="I2746" s="29">
        <v>1.4717999999999997E-2</v>
      </c>
      <c r="J2746" s="28" t="s">
        <v>3241</v>
      </c>
    </row>
    <row r="2747" spans="1:10" x14ac:dyDescent="0.3">
      <c r="A2747" s="26">
        <v>2014</v>
      </c>
      <c r="B2747" s="27" t="s">
        <v>3079</v>
      </c>
      <c r="C2747" s="27" t="s">
        <v>3080</v>
      </c>
      <c r="D2747" s="27" t="s">
        <v>3081</v>
      </c>
      <c r="E2747" s="27" t="s">
        <v>3063</v>
      </c>
      <c r="F2747" s="27" t="s">
        <v>2788</v>
      </c>
      <c r="G2747" s="27" t="s">
        <v>2788</v>
      </c>
      <c r="H2747" s="28">
        <v>41913</v>
      </c>
      <c r="I2747" s="29">
        <v>1.7520000000000001E-3</v>
      </c>
      <c r="J2747" s="28" t="s">
        <v>3241</v>
      </c>
    </row>
    <row r="2748" spans="1:10" x14ac:dyDescent="0.3">
      <c r="A2748" s="26">
        <v>2014</v>
      </c>
      <c r="B2748" s="27" t="s">
        <v>3082</v>
      </c>
      <c r="C2748" s="27" t="s">
        <v>3083</v>
      </c>
      <c r="D2748" s="27" t="s">
        <v>3082</v>
      </c>
      <c r="E2748" s="27" t="s">
        <v>6117</v>
      </c>
      <c r="F2748" s="27" t="s">
        <v>2825</v>
      </c>
      <c r="G2748" s="27" t="s">
        <v>2826</v>
      </c>
      <c r="H2748" s="28">
        <v>41913</v>
      </c>
      <c r="I2748" s="29">
        <v>7.9490699999999981</v>
      </c>
      <c r="J2748" s="28" t="s">
        <v>3241</v>
      </c>
    </row>
    <row r="2749" spans="1:10" x14ac:dyDescent="0.3">
      <c r="A2749" s="26">
        <v>2014</v>
      </c>
      <c r="B2749" s="27" t="s">
        <v>3084</v>
      </c>
      <c r="C2749" s="27" t="s">
        <v>3085</v>
      </c>
      <c r="D2749" s="27" t="s">
        <v>3086</v>
      </c>
      <c r="E2749" s="27" t="s">
        <v>3025</v>
      </c>
      <c r="F2749" s="27" t="s">
        <v>3087</v>
      </c>
      <c r="G2749" s="27" t="s">
        <v>2788</v>
      </c>
      <c r="H2749" s="28">
        <v>41913</v>
      </c>
      <c r="I2749" s="29">
        <v>0</v>
      </c>
      <c r="J2749" s="28" t="s">
        <v>3241</v>
      </c>
    </row>
    <row r="2750" spans="1:10" x14ac:dyDescent="0.3">
      <c r="A2750" s="26">
        <v>2014</v>
      </c>
      <c r="B2750" s="27" t="s">
        <v>3084</v>
      </c>
      <c r="C2750" s="27" t="s">
        <v>3085</v>
      </c>
      <c r="D2750" s="27" t="s">
        <v>3088</v>
      </c>
      <c r="E2750" s="27" t="s">
        <v>3025</v>
      </c>
      <c r="F2750" s="27" t="s">
        <v>3087</v>
      </c>
      <c r="G2750" s="27" t="s">
        <v>2788</v>
      </c>
      <c r="H2750" s="28">
        <v>41913</v>
      </c>
      <c r="I2750" s="29">
        <v>0</v>
      </c>
      <c r="J2750" s="28" t="s">
        <v>3241</v>
      </c>
    </row>
    <row r="2751" spans="1:10" x14ac:dyDescent="0.3">
      <c r="A2751" s="26">
        <v>2014</v>
      </c>
      <c r="B2751" s="27" t="s">
        <v>3089</v>
      </c>
      <c r="C2751" s="27" t="s">
        <v>3090</v>
      </c>
      <c r="D2751" s="27" t="s">
        <v>3089</v>
      </c>
      <c r="E2751" s="27" t="s">
        <v>6117</v>
      </c>
      <c r="F2751" s="27" t="s">
        <v>2815</v>
      </c>
      <c r="G2751" s="27" t="s">
        <v>2816</v>
      </c>
      <c r="H2751" s="28">
        <v>41913</v>
      </c>
      <c r="I2751" s="29">
        <v>3.6200660000000013</v>
      </c>
      <c r="J2751" s="28" t="s">
        <v>3241</v>
      </c>
    </row>
    <row r="2752" spans="1:10" x14ac:dyDescent="0.3">
      <c r="A2752" s="26">
        <v>2014</v>
      </c>
      <c r="B2752" s="27" t="s">
        <v>3136</v>
      </c>
      <c r="C2752" s="27" t="s">
        <v>3137</v>
      </c>
      <c r="D2752" s="27" t="s">
        <v>3138</v>
      </c>
      <c r="E2752" s="27" t="s">
        <v>3025</v>
      </c>
      <c r="F2752" s="27" t="s">
        <v>3087</v>
      </c>
      <c r="G2752" s="27" t="s">
        <v>2788</v>
      </c>
      <c r="H2752" s="28">
        <v>41913</v>
      </c>
      <c r="I2752" s="29">
        <v>0</v>
      </c>
      <c r="J2752" s="28" t="s">
        <v>3241</v>
      </c>
    </row>
    <row r="2753" spans="1:10" x14ac:dyDescent="0.3">
      <c r="A2753" s="26">
        <v>2014</v>
      </c>
      <c r="B2753" s="27" t="s">
        <v>3136</v>
      </c>
      <c r="C2753" s="27" t="s">
        <v>3137</v>
      </c>
      <c r="D2753" s="27" t="s">
        <v>3139</v>
      </c>
      <c r="E2753" s="27" t="s">
        <v>3025</v>
      </c>
      <c r="F2753" s="27" t="s">
        <v>3087</v>
      </c>
      <c r="G2753" s="27" t="s">
        <v>2788</v>
      </c>
      <c r="H2753" s="28">
        <v>41913</v>
      </c>
      <c r="I2753" s="29">
        <v>0</v>
      </c>
      <c r="J2753" s="28" t="s">
        <v>3241</v>
      </c>
    </row>
    <row r="2754" spans="1:10" x14ac:dyDescent="0.3">
      <c r="A2754" s="26">
        <v>2014</v>
      </c>
      <c r="B2754" s="27" t="s">
        <v>3184</v>
      </c>
      <c r="C2754" s="27" t="s">
        <v>3185</v>
      </c>
      <c r="D2754" s="27" t="s">
        <v>3186</v>
      </c>
      <c r="E2754" s="27" t="s">
        <v>3063</v>
      </c>
      <c r="F2754" s="27" t="s">
        <v>3034</v>
      </c>
      <c r="G2754" s="27" t="s">
        <v>2999</v>
      </c>
      <c r="H2754" s="28">
        <v>41913</v>
      </c>
      <c r="I2754" s="29">
        <v>1.2069550000000004</v>
      </c>
      <c r="J2754" s="28" t="s">
        <v>3241</v>
      </c>
    </row>
    <row r="2755" spans="1:10" x14ac:dyDescent="0.3">
      <c r="A2755" s="26">
        <v>2014</v>
      </c>
      <c r="B2755" s="27" t="s">
        <v>3091</v>
      </c>
      <c r="C2755" s="27" t="s">
        <v>3092</v>
      </c>
      <c r="D2755" s="27" t="s">
        <v>3093</v>
      </c>
      <c r="E2755" s="27" t="s">
        <v>3063</v>
      </c>
      <c r="F2755" s="27" t="s">
        <v>3094</v>
      </c>
      <c r="G2755" s="27" t="s">
        <v>2965</v>
      </c>
      <c r="H2755" s="28">
        <v>41913</v>
      </c>
      <c r="I2755" s="29">
        <v>1.7031069999999995</v>
      </c>
      <c r="J2755" s="28" t="s">
        <v>3241</v>
      </c>
    </row>
    <row r="2756" spans="1:10" x14ac:dyDescent="0.3">
      <c r="A2756" s="26">
        <v>2014</v>
      </c>
      <c r="B2756" s="27" t="s">
        <v>3095</v>
      </c>
      <c r="C2756" s="27" t="s">
        <v>3096</v>
      </c>
      <c r="D2756" s="27" t="s">
        <v>3095</v>
      </c>
      <c r="E2756" s="27" t="s">
        <v>6117</v>
      </c>
      <c r="F2756" s="27" t="s">
        <v>3034</v>
      </c>
      <c r="G2756" s="27" t="s">
        <v>2999</v>
      </c>
      <c r="H2756" s="28">
        <v>41913</v>
      </c>
      <c r="I2756" s="29">
        <v>1.8168830000000007</v>
      </c>
      <c r="J2756" s="28" t="s">
        <v>3241</v>
      </c>
    </row>
    <row r="2757" spans="1:10" x14ac:dyDescent="0.3">
      <c r="A2757" s="26">
        <v>2014</v>
      </c>
      <c r="B2757" s="27" t="s">
        <v>3097</v>
      </c>
      <c r="C2757" s="27" t="s">
        <v>3098</v>
      </c>
      <c r="D2757" s="27" t="s">
        <v>3097</v>
      </c>
      <c r="E2757" s="27" t="s">
        <v>6117</v>
      </c>
      <c r="F2757" s="27" t="s">
        <v>2825</v>
      </c>
      <c r="G2757" s="27" t="s">
        <v>2850</v>
      </c>
      <c r="H2757" s="28">
        <v>41913</v>
      </c>
      <c r="I2757" s="29">
        <v>8.1652950000000004</v>
      </c>
      <c r="J2757" s="28" t="s">
        <v>3241</v>
      </c>
    </row>
    <row r="2758" spans="1:10" x14ac:dyDescent="0.3">
      <c r="A2758" s="26">
        <v>2014</v>
      </c>
      <c r="B2758" s="27" t="s">
        <v>3132</v>
      </c>
      <c r="C2758" s="27" t="s">
        <v>3133</v>
      </c>
      <c r="D2758" s="27" t="s">
        <v>3132</v>
      </c>
      <c r="E2758" s="27" t="s">
        <v>3033</v>
      </c>
      <c r="F2758" s="27" t="s">
        <v>2807</v>
      </c>
      <c r="G2758" s="27" t="s">
        <v>2812</v>
      </c>
      <c r="H2758" s="28">
        <v>41913</v>
      </c>
      <c r="I2758" s="29">
        <v>14.061552999999993</v>
      </c>
      <c r="J2758" s="28" t="s">
        <v>3241</v>
      </c>
    </row>
    <row r="2759" spans="1:10" x14ac:dyDescent="0.3">
      <c r="A2759" s="26">
        <v>2014</v>
      </c>
      <c r="B2759" s="27" t="s">
        <v>3134</v>
      </c>
      <c r="C2759" s="27" t="s">
        <v>3135</v>
      </c>
      <c r="D2759" s="27" t="s">
        <v>3134</v>
      </c>
      <c r="E2759" s="27" t="s">
        <v>3033</v>
      </c>
      <c r="F2759" s="27" t="s">
        <v>2807</v>
      </c>
      <c r="G2759" s="27" t="s">
        <v>2812</v>
      </c>
      <c r="H2759" s="28">
        <v>41913</v>
      </c>
      <c r="I2759" s="29">
        <v>8.614408000000001</v>
      </c>
      <c r="J2759" s="28" t="s">
        <v>3241</v>
      </c>
    </row>
    <row r="2760" spans="1:10" x14ac:dyDescent="0.3">
      <c r="A2760" s="26">
        <v>2014</v>
      </c>
      <c r="B2760" s="27" t="s">
        <v>3099</v>
      </c>
      <c r="C2760" s="27" t="s">
        <v>3100</v>
      </c>
      <c r="D2760" s="27" t="s">
        <v>3099</v>
      </c>
      <c r="E2760" s="27" t="s">
        <v>6117</v>
      </c>
      <c r="F2760" s="27" t="s">
        <v>2815</v>
      </c>
      <c r="G2760" s="27" t="s">
        <v>2816</v>
      </c>
      <c r="H2760" s="28">
        <v>41913</v>
      </c>
      <c r="I2760" s="29">
        <v>4.4242749999999997</v>
      </c>
      <c r="J2760" s="28" t="s">
        <v>3241</v>
      </c>
    </row>
    <row r="2761" spans="1:10" x14ac:dyDescent="0.3">
      <c r="A2761" s="26">
        <v>2014</v>
      </c>
      <c r="B2761" s="27" t="s">
        <v>3101</v>
      </c>
      <c r="C2761" s="27" t="s">
        <v>3102</v>
      </c>
      <c r="D2761" s="27" t="s">
        <v>3101</v>
      </c>
      <c r="E2761" s="27" t="s">
        <v>6117</v>
      </c>
      <c r="F2761" s="27" t="s">
        <v>3034</v>
      </c>
      <c r="G2761" s="27" t="s">
        <v>3074</v>
      </c>
      <c r="H2761" s="28">
        <v>41913</v>
      </c>
      <c r="I2761" s="29">
        <v>11.806806</v>
      </c>
      <c r="J2761" s="28" t="s">
        <v>3241</v>
      </c>
    </row>
    <row r="2762" spans="1:10" x14ac:dyDescent="0.3">
      <c r="A2762" s="26">
        <v>2014</v>
      </c>
      <c r="B2762" s="27" t="s">
        <v>3148</v>
      </c>
      <c r="C2762" s="27" t="s">
        <v>3149</v>
      </c>
      <c r="D2762" s="27" t="s">
        <v>3148</v>
      </c>
      <c r="E2762" s="27" t="s">
        <v>6117</v>
      </c>
      <c r="F2762" s="27" t="s">
        <v>3145</v>
      </c>
      <c r="G2762" s="27" t="s">
        <v>2803</v>
      </c>
      <c r="H2762" s="28">
        <v>41913</v>
      </c>
      <c r="I2762" s="29">
        <v>3.3550840000000002</v>
      </c>
      <c r="J2762" s="28" t="s">
        <v>3241</v>
      </c>
    </row>
    <row r="2763" spans="1:10" x14ac:dyDescent="0.3">
      <c r="A2763" s="26">
        <v>2014</v>
      </c>
      <c r="B2763" s="27" t="s">
        <v>3103</v>
      </c>
      <c r="C2763" s="27" t="s">
        <v>3104</v>
      </c>
      <c r="D2763" s="27" t="s">
        <v>3103</v>
      </c>
      <c r="E2763" s="27" t="s">
        <v>6117</v>
      </c>
      <c r="F2763" s="27" t="s">
        <v>3034</v>
      </c>
      <c r="G2763" s="27" t="s">
        <v>2923</v>
      </c>
      <c r="H2763" s="28">
        <v>41913</v>
      </c>
      <c r="I2763" s="29">
        <v>0</v>
      </c>
      <c r="J2763" s="28" t="s">
        <v>3241</v>
      </c>
    </row>
    <row r="2764" spans="1:10" x14ac:dyDescent="0.3">
      <c r="A2764" s="26">
        <v>2014</v>
      </c>
      <c r="B2764" s="27" t="s">
        <v>3150</v>
      </c>
      <c r="C2764" s="27" t="s">
        <v>3151</v>
      </c>
      <c r="D2764" s="27" t="s">
        <v>3150</v>
      </c>
      <c r="E2764" s="27" t="s">
        <v>6117</v>
      </c>
      <c r="F2764" s="27" t="s">
        <v>3142</v>
      </c>
      <c r="G2764" s="27" t="s">
        <v>2850</v>
      </c>
      <c r="H2764" s="28">
        <v>41913</v>
      </c>
      <c r="I2764" s="29">
        <v>0.21998800000000004</v>
      </c>
      <c r="J2764" s="28" t="s">
        <v>3241</v>
      </c>
    </row>
    <row r="2765" spans="1:10" x14ac:dyDescent="0.3">
      <c r="A2765" s="26">
        <v>2014</v>
      </c>
      <c r="B2765" s="27" t="s">
        <v>3105</v>
      </c>
      <c r="C2765" s="27" t="s">
        <v>3106</v>
      </c>
      <c r="D2765" s="27" t="s">
        <v>3105</v>
      </c>
      <c r="E2765" s="27" t="s">
        <v>6117</v>
      </c>
      <c r="F2765" s="27" t="s">
        <v>2798</v>
      </c>
      <c r="G2765" s="27" t="s">
        <v>2803</v>
      </c>
      <c r="H2765" s="28">
        <v>41913</v>
      </c>
      <c r="I2765" s="29">
        <v>1.3574009999999996</v>
      </c>
      <c r="J2765" s="28" t="s">
        <v>3241</v>
      </c>
    </row>
    <row r="2766" spans="1:10" x14ac:dyDescent="0.3">
      <c r="A2766" s="26">
        <v>2014</v>
      </c>
      <c r="B2766" s="27" t="s">
        <v>3123</v>
      </c>
      <c r="C2766" s="27" t="s">
        <v>3124</v>
      </c>
      <c r="D2766" s="27" t="s">
        <v>3166</v>
      </c>
      <c r="E2766" s="27" t="s">
        <v>3025</v>
      </c>
      <c r="F2766" s="27" t="s">
        <v>2825</v>
      </c>
      <c r="G2766" s="27" t="s">
        <v>2850</v>
      </c>
      <c r="H2766" s="28">
        <v>41913</v>
      </c>
      <c r="I2766" s="29">
        <v>0</v>
      </c>
      <c r="J2766" s="28" t="s">
        <v>3241</v>
      </c>
    </row>
    <row r="2767" spans="1:10" x14ac:dyDescent="0.3">
      <c r="A2767" s="26">
        <v>2014</v>
      </c>
      <c r="B2767" s="27" t="s">
        <v>3123</v>
      </c>
      <c r="C2767" s="27" t="s">
        <v>3124</v>
      </c>
      <c r="D2767" s="27" t="s">
        <v>3125</v>
      </c>
      <c r="E2767" s="27" t="s">
        <v>3025</v>
      </c>
      <c r="F2767" s="27" t="s">
        <v>2825</v>
      </c>
      <c r="G2767" s="27" t="s">
        <v>2850</v>
      </c>
      <c r="H2767" s="28">
        <v>41913</v>
      </c>
      <c r="I2767" s="29">
        <v>0</v>
      </c>
      <c r="J2767" s="28" t="s">
        <v>3241</v>
      </c>
    </row>
    <row r="2768" spans="1:10" x14ac:dyDescent="0.3">
      <c r="A2768" s="26">
        <v>2014</v>
      </c>
      <c r="B2768" s="27" t="s">
        <v>3123</v>
      </c>
      <c r="C2768" s="27" t="s">
        <v>3124</v>
      </c>
      <c r="D2768" s="27" t="s">
        <v>3170</v>
      </c>
      <c r="E2768" s="27" t="s">
        <v>3025</v>
      </c>
      <c r="F2768" s="27" t="s">
        <v>2825</v>
      </c>
      <c r="G2768" s="27" t="s">
        <v>2850</v>
      </c>
      <c r="H2768" s="28">
        <v>41913</v>
      </c>
      <c r="I2768" s="29">
        <v>0</v>
      </c>
      <c r="J2768" s="28" t="s">
        <v>3241</v>
      </c>
    </row>
    <row r="2769" spans="1:10" x14ac:dyDescent="0.3">
      <c r="A2769" s="26">
        <v>2014</v>
      </c>
      <c r="B2769" s="27" t="s">
        <v>3107</v>
      </c>
      <c r="C2769" s="27" t="s">
        <v>3108</v>
      </c>
      <c r="D2769" s="27" t="s">
        <v>3108</v>
      </c>
      <c r="E2769" s="27" t="s">
        <v>6117</v>
      </c>
      <c r="F2769" s="27" t="s">
        <v>3026</v>
      </c>
      <c r="G2769" s="27" t="s">
        <v>2936</v>
      </c>
      <c r="H2769" s="28">
        <v>41913</v>
      </c>
      <c r="I2769" s="29">
        <v>1.7987000000000003E-2</v>
      </c>
      <c r="J2769" s="28" t="s">
        <v>3241</v>
      </c>
    </row>
    <row r="2770" spans="1:10" x14ac:dyDescent="0.3">
      <c r="A2770" s="26">
        <v>2014</v>
      </c>
      <c r="B2770" s="27" t="s">
        <v>3140</v>
      </c>
      <c r="C2770" s="27" t="s">
        <v>3141</v>
      </c>
      <c r="D2770" s="27" t="s">
        <v>3140</v>
      </c>
      <c r="E2770" s="27" t="s">
        <v>6117</v>
      </c>
      <c r="F2770" s="27" t="s">
        <v>3142</v>
      </c>
      <c r="G2770" s="27" t="s">
        <v>2850</v>
      </c>
      <c r="H2770" s="28">
        <v>41913</v>
      </c>
      <c r="I2770" s="29">
        <v>4.2789999999999998E-3</v>
      </c>
      <c r="J2770" s="28" t="s">
        <v>3241</v>
      </c>
    </row>
    <row r="2771" spans="1:10" x14ac:dyDescent="0.3">
      <c r="A2771" s="26">
        <v>2014</v>
      </c>
      <c r="B2771" s="27" t="s">
        <v>3109</v>
      </c>
      <c r="C2771" s="27" t="s">
        <v>3110</v>
      </c>
      <c r="D2771" s="27" t="s">
        <v>3109</v>
      </c>
      <c r="E2771" s="27" t="s">
        <v>3111</v>
      </c>
      <c r="F2771" s="27" t="s">
        <v>2825</v>
      </c>
      <c r="G2771" s="27" t="s">
        <v>2850</v>
      </c>
      <c r="H2771" s="28">
        <v>41913</v>
      </c>
      <c r="I2771" s="29">
        <v>0.218389</v>
      </c>
      <c r="J2771" s="28" t="s">
        <v>3241</v>
      </c>
    </row>
    <row r="2772" spans="1:10" x14ac:dyDescent="0.3">
      <c r="A2772" s="26">
        <v>2014</v>
      </c>
      <c r="B2772" s="27" t="s">
        <v>3158</v>
      </c>
      <c r="C2772" s="27" t="s">
        <v>3159</v>
      </c>
      <c r="D2772" s="27" t="s">
        <v>3160</v>
      </c>
      <c r="E2772" s="27" t="s">
        <v>3161</v>
      </c>
      <c r="F2772" s="27" t="s">
        <v>3087</v>
      </c>
      <c r="G2772" s="27" t="s">
        <v>2788</v>
      </c>
      <c r="H2772" s="28">
        <v>41913</v>
      </c>
      <c r="I2772" s="29">
        <v>1.9780659999999999</v>
      </c>
      <c r="J2772" s="28" t="s">
        <v>3241</v>
      </c>
    </row>
    <row r="2773" spans="1:10" x14ac:dyDescent="0.3">
      <c r="A2773" s="26">
        <v>2014</v>
      </c>
      <c r="B2773" s="27" t="s">
        <v>3112</v>
      </c>
      <c r="C2773" s="27" t="s">
        <v>3113</v>
      </c>
      <c r="D2773" s="27" t="s">
        <v>3112</v>
      </c>
      <c r="E2773" s="27" t="s">
        <v>6117</v>
      </c>
      <c r="F2773" s="27" t="s">
        <v>2825</v>
      </c>
      <c r="G2773" s="27" t="s">
        <v>2826</v>
      </c>
      <c r="H2773" s="28">
        <v>41913</v>
      </c>
      <c r="I2773" s="29">
        <v>2.0324740000000001</v>
      </c>
      <c r="J2773" s="28" t="s">
        <v>3241</v>
      </c>
    </row>
    <row r="2774" spans="1:10" x14ac:dyDescent="0.3">
      <c r="A2774" s="26">
        <v>2014</v>
      </c>
      <c r="B2774" s="27" t="s">
        <v>3167</v>
      </c>
      <c r="C2774" s="27" t="s">
        <v>3168</v>
      </c>
      <c r="D2774" s="27" t="s">
        <v>3169</v>
      </c>
      <c r="E2774" s="27" t="s">
        <v>3161</v>
      </c>
      <c r="F2774" s="27" t="s">
        <v>3087</v>
      </c>
      <c r="G2774" s="27" t="s">
        <v>2788</v>
      </c>
      <c r="H2774" s="28">
        <v>41913</v>
      </c>
      <c r="I2774" s="29">
        <v>6.7440039999999986</v>
      </c>
      <c r="J2774" s="28" t="s">
        <v>3241</v>
      </c>
    </row>
    <row r="2775" spans="1:10" x14ac:dyDescent="0.3">
      <c r="A2775" s="26">
        <v>2014</v>
      </c>
      <c r="B2775" s="27" t="s">
        <v>3114</v>
      </c>
      <c r="C2775" s="27" t="s">
        <v>3115</v>
      </c>
      <c r="D2775" s="27" t="s">
        <v>3116</v>
      </c>
      <c r="E2775" s="27" t="s">
        <v>3025</v>
      </c>
      <c r="F2775" s="27" t="s">
        <v>3026</v>
      </c>
      <c r="G2775" s="27" t="s">
        <v>2788</v>
      </c>
      <c r="H2775" s="28">
        <v>41913</v>
      </c>
      <c r="I2775" s="29">
        <v>0</v>
      </c>
      <c r="J2775" s="28" t="s">
        <v>3241</v>
      </c>
    </row>
    <row r="2776" spans="1:10" x14ac:dyDescent="0.3">
      <c r="A2776" s="26">
        <v>2014</v>
      </c>
      <c r="B2776" s="27" t="s">
        <v>3117</v>
      </c>
      <c r="C2776" s="27" t="s">
        <v>3118</v>
      </c>
      <c r="D2776" s="27" t="s">
        <v>3117</v>
      </c>
      <c r="E2776" s="27" t="s">
        <v>6117</v>
      </c>
      <c r="F2776" s="27" t="s">
        <v>2815</v>
      </c>
      <c r="G2776" s="27" t="s">
        <v>2816</v>
      </c>
      <c r="H2776" s="28">
        <v>41913</v>
      </c>
      <c r="I2776" s="29">
        <v>7.9697709999999997</v>
      </c>
      <c r="J2776" s="28" t="s">
        <v>3241</v>
      </c>
    </row>
    <row r="2777" spans="1:10" x14ac:dyDescent="0.3">
      <c r="A2777" s="26">
        <v>2014</v>
      </c>
      <c r="B2777" s="27" t="s">
        <v>3129</v>
      </c>
      <c r="C2777" s="27" t="s">
        <v>3130</v>
      </c>
      <c r="D2777" s="27" t="s">
        <v>3131</v>
      </c>
      <c r="E2777" s="27" t="s">
        <v>3063</v>
      </c>
      <c r="F2777" s="27" t="s">
        <v>3034</v>
      </c>
      <c r="G2777" s="27" t="s">
        <v>2840</v>
      </c>
      <c r="H2777" s="28">
        <v>41913</v>
      </c>
      <c r="I2777" s="29">
        <v>10.420134999999989</v>
      </c>
      <c r="J2777" s="28" t="s">
        <v>3241</v>
      </c>
    </row>
    <row r="2778" spans="1:10" x14ac:dyDescent="0.3">
      <c r="A2778" s="26">
        <v>2014</v>
      </c>
      <c r="B2778" s="27" t="s">
        <v>3126</v>
      </c>
      <c r="C2778" s="27" t="s">
        <v>3127</v>
      </c>
      <c r="D2778" s="27" t="s">
        <v>3128</v>
      </c>
      <c r="E2778" s="27" t="s">
        <v>3025</v>
      </c>
      <c r="F2778" s="27" t="s">
        <v>3026</v>
      </c>
      <c r="G2778" s="27" t="s">
        <v>2936</v>
      </c>
      <c r="H2778" s="28">
        <v>41913</v>
      </c>
      <c r="I2778" s="29">
        <v>0</v>
      </c>
      <c r="J2778" s="28" t="s">
        <v>3241</v>
      </c>
    </row>
    <row r="2779" spans="1:10" x14ac:dyDescent="0.3">
      <c r="A2779" s="26">
        <v>2014</v>
      </c>
      <c r="B2779" s="27" t="s">
        <v>3178</v>
      </c>
      <c r="C2779" s="27" t="s">
        <v>3179</v>
      </c>
      <c r="D2779" s="27" t="s">
        <v>3178</v>
      </c>
      <c r="E2779" s="27" t="s">
        <v>3033</v>
      </c>
      <c r="F2779" s="27" t="s">
        <v>2807</v>
      </c>
      <c r="G2779" s="27" t="s">
        <v>2812</v>
      </c>
      <c r="H2779" s="28">
        <v>41913</v>
      </c>
      <c r="I2779" s="29">
        <v>0.46634100000000001</v>
      </c>
      <c r="J2779" s="28" t="s">
        <v>3241</v>
      </c>
    </row>
    <row r="2780" spans="1:10" x14ac:dyDescent="0.3">
      <c r="A2780" s="26">
        <v>2014</v>
      </c>
      <c r="B2780" s="27" t="s">
        <v>3119</v>
      </c>
      <c r="C2780" s="27" t="s">
        <v>3120</v>
      </c>
      <c r="D2780" s="27" t="s">
        <v>3119</v>
      </c>
      <c r="E2780" s="27" t="s">
        <v>6117</v>
      </c>
      <c r="F2780" s="27" t="s">
        <v>3034</v>
      </c>
      <c r="G2780" s="27" t="s">
        <v>2840</v>
      </c>
      <c r="H2780" s="28">
        <v>41913</v>
      </c>
      <c r="I2780" s="29">
        <v>4.8933239999999989</v>
      </c>
      <c r="J2780" s="28" t="s">
        <v>3241</v>
      </c>
    </row>
    <row r="2781" spans="1:10" x14ac:dyDescent="0.3">
      <c r="A2781" s="26">
        <v>2014</v>
      </c>
      <c r="B2781" s="27" t="s">
        <v>3121</v>
      </c>
      <c r="C2781" s="27" t="s">
        <v>3122</v>
      </c>
      <c r="D2781" s="27" t="s">
        <v>3121</v>
      </c>
      <c r="E2781" s="27" t="s">
        <v>6117</v>
      </c>
      <c r="F2781" s="27" t="s">
        <v>2825</v>
      </c>
      <c r="G2781" s="27" t="s">
        <v>2850</v>
      </c>
      <c r="H2781" s="28">
        <v>41913</v>
      </c>
      <c r="I2781" s="29">
        <v>12.769478999999995</v>
      </c>
      <c r="J2781" s="28" t="s">
        <v>3241</v>
      </c>
    </row>
    <row r="2782" spans="1:10" x14ac:dyDescent="0.3">
      <c r="A2782" s="26">
        <v>2014</v>
      </c>
      <c r="B2782" s="27" t="s">
        <v>3022</v>
      </c>
      <c r="C2782" s="27" t="s">
        <v>3023</v>
      </c>
      <c r="D2782" s="27" t="s">
        <v>3024</v>
      </c>
      <c r="E2782" s="27" t="s">
        <v>3025</v>
      </c>
      <c r="F2782" s="27" t="s">
        <v>3026</v>
      </c>
      <c r="G2782" s="27" t="s">
        <v>2788</v>
      </c>
      <c r="H2782" s="28">
        <v>41944</v>
      </c>
      <c r="I2782" s="29">
        <v>0</v>
      </c>
      <c r="J2782" s="28" t="s">
        <v>3241</v>
      </c>
    </row>
    <row r="2783" spans="1:10" x14ac:dyDescent="0.3">
      <c r="A2783" s="26">
        <v>2014</v>
      </c>
      <c r="B2783" s="27" t="s">
        <v>3022</v>
      </c>
      <c r="C2783" s="27" t="s">
        <v>3023</v>
      </c>
      <c r="D2783" s="27" t="s">
        <v>3027</v>
      </c>
      <c r="E2783" s="27" t="s">
        <v>3025</v>
      </c>
      <c r="F2783" s="27" t="s">
        <v>3026</v>
      </c>
      <c r="G2783" s="27" t="s">
        <v>2788</v>
      </c>
      <c r="H2783" s="28">
        <v>41944</v>
      </c>
      <c r="I2783" s="29">
        <v>0</v>
      </c>
      <c r="J2783" s="28" t="s">
        <v>3241</v>
      </c>
    </row>
    <row r="2784" spans="1:10" x14ac:dyDescent="0.3">
      <c r="A2784" s="26">
        <v>2014</v>
      </c>
      <c r="B2784" s="27" t="s">
        <v>3028</v>
      </c>
      <c r="C2784" s="27" t="s">
        <v>3029</v>
      </c>
      <c r="D2784" s="27" t="s">
        <v>3028</v>
      </c>
      <c r="E2784" s="27" t="s">
        <v>6117</v>
      </c>
      <c r="F2784" s="27" t="s">
        <v>3030</v>
      </c>
      <c r="G2784" s="27" t="s">
        <v>2812</v>
      </c>
      <c r="H2784" s="28">
        <v>41944</v>
      </c>
      <c r="I2784" s="29">
        <v>12.364669000000001</v>
      </c>
      <c r="J2784" s="28" t="s">
        <v>3241</v>
      </c>
    </row>
    <row r="2785" spans="1:10" x14ac:dyDescent="0.3">
      <c r="A2785" s="26">
        <v>2014</v>
      </c>
      <c r="B2785" s="27" t="s">
        <v>3031</v>
      </c>
      <c r="C2785" s="27" t="s">
        <v>3032</v>
      </c>
      <c r="D2785" s="27" t="s">
        <v>3031</v>
      </c>
      <c r="E2785" s="27" t="s">
        <v>3033</v>
      </c>
      <c r="F2785" s="27" t="s">
        <v>3034</v>
      </c>
      <c r="G2785" s="27" t="s">
        <v>2821</v>
      </c>
      <c r="H2785" s="28">
        <v>41944</v>
      </c>
      <c r="I2785" s="29">
        <v>3.8400939999999992</v>
      </c>
      <c r="J2785" s="28" t="s">
        <v>3241</v>
      </c>
    </row>
    <row r="2786" spans="1:10" x14ac:dyDescent="0.3">
      <c r="A2786" s="26">
        <v>2014</v>
      </c>
      <c r="B2786" s="27" t="s">
        <v>3031</v>
      </c>
      <c r="C2786" s="27" t="s">
        <v>3180</v>
      </c>
      <c r="D2786" s="27" t="s">
        <v>3181</v>
      </c>
      <c r="E2786" s="27" t="s">
        <v>3033</v>
      </c>
      <c r="F2786" s="27" t="s">
        <v>3034</v>
      </c>
      <c r="G2786" s="27" t="s">
        <v>2821</v>
      </c>
      <c r="H2786" s="28">
        <v>41944</v>
      </c>
      <c r="I2786" s="29">
        <v>6.7560070000000012</v>
      </c>
      <c r="J2786" s="28" t="s">
        <v>3241</v>
      </c>
    </row>
    <row r="2787" spans="1:10" x14ac:dyDescent="0.3">
      <c r="A2787" s="26">
        <v>2014</v>
      </c>
      <c r="B2787" s="27" t="s">
        <v>3035</v>
      </c>
      <c r="C2787" s="27" t="s">
        <v>3036</v>
      </c>
      <c r="D2787" s="27" t="s">
        <v>3035</v>
      </c>
      <c r="E2787" s="27" t="s">
        <v>6117</v>
      </c>
      <c r="F2787" s="27" t="s">
        <v>2825</v>
      </c>
      <c r="G2787" s="27" t="s">
        <v>2826</v>
      </c>
      <c r="H2787" s="28">
        <v>41944</v>
      </c>
      <c r="I2787" s="29">
        <v>0</v>
      </c>
      <c r="J2787" s="28" t="s">
        <v>3241</v>
      </c>
    </row>
    <row r="2788" spans="1:10" x14ac:dyDescent="0.3">
      <c r="A2788" s="26">
        <v>2014</v>
      </c>
      <c r="B2788" s="27" t="s">
        <v>3037</v>
      </c>
      <c r="C2788" s="27" t="s">
        <v>3038</v>
      </c>
      <c r="D2788" s="27" t="s">
        <v>3037</v>
      </c>
      <c r="E2788" s="27" t="s">
        <v>6117</v>
      </c>
      <c r="F2788" s="27" t="s">
        <v>3034</v>
      </c>
      <c r="G2788" s="27" t="s">
        <v>2999</v>
      </c>
      <c r="H2788" s="28">
        <v>41944</v>
      </c>
      <c r="I2788" s="29">
        <v>2.3942049999999999</v>
      </c>
      <c r="J2788" s="28" t="s">
        <v>3241</v>
      </c>
    </row>
    <row r="2789" spans="1:10" x14ac:dyDescent="0.3">
      <c r="A2789" s="26">
        <v>2014</v>
      </c>
      <c r="B2789" s="27" t="s">
        <v>3039</v>
      </c>
      <c r="C2789" s="27" t="s">
        <v>3040</v>
      </c>
      <c r="D2789" s="27" t="s">
        <v>3039</v>
      </c>
      <c r="E2789" s="27" t="s">
        <v>6117</v>
      </c>
      <c r="F2789" s="27" t="s">
        <v>2815</v>
      </c>
      <c r="G2789" s="27" t="s">
        <v>2816</v>
      </c>
      <c r="H2789" s="28">
        <v>41944</v>
      </c>
      <c r="I2789" s="29">
        <v>0.57130699999999979</v>
      </c>
      <c r="J2789" s="28" t="s">
        <v>3241</v>
      </c>
    </row>
    <row r="2790" spans="1:10" x14ac:dyDescent="0.3">
      <c r="A2790" s="26">
        <v>2014</v>
      </c>
      <c r="B2790" s="27" t="s">
        <v>3041</v>
      </c>
      <c r="C2790" s="27" t="s">
        <v>3042</v>
      </c>
      <c r="D2790" s="27" t="s">
        <v>3041</v>
      </c>
      <c r="E2790" s="27" t="s">
        <v>6117</v>
      </c>
      <c r="F2790" s="27" t="s">
        <v>2825</v>
      </c>
      <c r="G2790" s="27" t="s">
        <v>2826</v>
      </c>
      <c r="H2790" s="28">
        <v>41944</v>
      </c>
      <c r="I2790" s="29">
        <v>6.679090000000004</v>
      </c>
      <c r="J2790" s="28" t="s">
        <v>3241</v>
      </c>
    </row>
    <row r="2791" spans="1:10" x14ac:dyDescent="0.3">
      <c r="A2791" s="26">
        <v>2014</v>
      </c>
      <c r="B2791" s="27" t="s">
        <v>3043</v>
      </c>
      <c r="C2791" s="27" t="s">
        <v>3044</v>
      </c>
      <c r="D2791" s="27" t="s">
        <v>3043</v>
      </c>
      <c r="E2791" s="27" t="s">
        <v>6117</v>
      </c>
      <c r="F2791" s="27" t="s">
        <v>2815</v>
      </c>
      <c r="G2791" s="27" t="s">
        <v>2816</v>
      </c>
      <c r="H2791" s="28">
        <v>41944</v>
      </c>
      <c r="I2791" s="29">
        <v>5.242977999999999</v>
      </c>
      <c r="J2791" s="28" t="s">
        <v>3241</v>
      </c>
    </row>
    <row r="2792" spans="1:10" x14ac:dyDescent="0.3">
      <c r="A2792" s="26">
        <v>2014</v>
      </c>
      <c r="B2792" s="27" t="s">
        <v>3045</v>
      </c>
      <c r="C2792" s="27" t="s">
        <v>3046</v>
      </c>
      <c r="D2792" s="27" t="s">
        <v>3045</v>
      </c>
      <c r="E2792" s="27" t="s">
        <v>6117</v>
      </c>
      <c r="F2792" s="27" t="s">
        <v>2815</v>
      </c>
      <c r="G2792" s="27" t="s">
        <v>2816</v>
      </c>
      <c r="H2792" s="28">
        <v>41944</v>
      </c>
      <c r="I2792" s="29">
        <v>0.1940120000000001</v>
      </c>
      <c r="J2792" s="28" t="s">
        <v>3241</v>
      </c>
    </row>
    <row r="2793" spans="1:10" x14ac:dyDescent="0.3">
      <c r="A2793" s="26">
        <v>2014</v>
      </c>
      <c r="B2793" s="27" t="s">
        <v>3143</v>
      </c>
      <c r="C2793" s="27" t="s">
        <v>3144</v>
      </c>
      <c r="D2793" s="27" t="s">
        <v>3143</v>
      </c>
      <c r="E2793" s="27" t="s">
        <v>6117</v>
      </c>
      <c r="F2793" s="27" t="s">
        <v>3145</v>
      </c>
      <c r="G2793" s="27" t="s">
        <v>2803</v>
      </c>
      <c r="H2793" s="28">
        <v>41944</v>
      </c>
      <c r="I2793" s="29">
        <v>2.062897</v>
      </c>
      <c r="J2793" s="28" t="s">
        <v>3241</v>
      </c>
    </row>
    <row r="2794" spans="1:10" x14ac:dyDescent="0.3">
      <c r="A2794" s="26">
        <v>2014</v>
      </c>
      <c r="B2794" s="27" t="s">
        <v>3171</v>
      </c>
      <c r="C2794" s="27" t="s">
        <v>3172</v>
      </c>
      <c r="D2794" s="27" t="s">
        <v>3173</v>
      </c>
      <c r="E2794" s="27" t="s">
        <v>3111</v>
      </c>
      <c r="F2794" s="27" t="s">
        <v>2825</v>
      </c>
      <c r="G2794" s="27" t="s">
        <v>2850</v>
      </c>
      <c r="H2794" s="28">
        <v>41944</v>
      </c>
      <c r="I2794" s="29">
        <v>0.3353020000000001</v>
      </c>
      <c r="J2794" s="28" t="s">
        <v>3241</v>
      </c>
    </row>
    <row r="2795" spans="1:10" x14ac:dyDescent="0.3">
      <c r="A2795" s="26">
        <v>2014</v>
      </c>
      <c r="B2795" s="27" t="s">
        <v>3146</v>
      </c>
      <c r="C2795" s="27" t="s">
        <v>3147</v>
      </c>
      <c r="D2795" s="27" t="s">
        <v>3146</v>
      </c>
      <c r="E2795" s="27" t="s">
        <v>6117</v>
      </c>
      <c r="F2795" s="27" t="s">
        <v>3145</v>
      </c>
      <c r="G2795" s="27" t="s">
        <v>2803</v>
      </c>
      <c r="H2795" s="28">
        <v>41944</v>
      </c>
      <c r="I2795" s="29">
        <v>3.3958730000000013</v>
      </c>
      <c r="J2795" s="28" t="s">
        <v>3241</v>
      </c>
    </row>
    <row r="2796" spans="1:10" x14ac:dyDescent="0.3">
      <c r="A2796" s="26">
        <v>2014</v>
      </c>
      <c r="B2796" s="27" t="s">
        <v>3047</v>
      </c>
      <c r="C2796" s="27" t="s">
        <v>3048</v>
      </c>
      <c r="D2796" s="27" t="s">
        <v>3047</v>
      </c>
      <c r="E2796" s="27" t="s">
        <v>6117</v>
      </c>
      <c r="F2796" s="27" t="s">
        <v>2825</v>
      </c>
      <c r="G2796" s="27" t="s">
        <v>2826</v>
      </c>
      <c r="H2796" s="28">
        <v>41944</v>
      </c>
      <c r="I2796" s="29">
        <v>2.7529180000000006</v>
      </c>
      <c r="J2796" s="28" t="s">
        <v>3241</v>
      </c>
    </row>
    <row r="2797" spans="1:10" x14ac:dyDescent="0.3">
      <c r="A2797" s="26">
        <v>2014</v>
      </c>
      <c r="B2797" s="27" t="s">
        <v>3049</v>
      </c>
      <c r="C2797" s="27" t="s">
        <v>3050</v>
      </c>
      <c r="D2797" s="27" t="s">
        <v>3049</v>
      </c>
      <c r="E2797" s="27" t="s">
        <v>6117</v>
      </c>
      <c r="F2797" s="27" t="s">
        <v>2825</v>
      </c>
      <c r="G2797" s="27" t="s">
        <v>2850</v>
      </c>
      <c r="H2797" s="28">
        <v>41944</v>
      </c>
      <c r="I2797" s="29">
        <v>2.2891179999999998</v>
      </c>
      <c r="J2797" s="28" t="s">
        <v>3241</v>
      </c>
    </row>
    <row r="2798" spans="1:10" x14ac:dyDescent="0.3">
      <c r="A2798" s="26">
        <v>2014</v>
      </c>
      <c r="B2798" s="27" t="s">
        <v>3051</v>
      </c>
      <c r="C2798" s="27" t="s">
        <v>3051</v>
      </c>
      <c r="D2798" s="27" t="s">
        <v>3051</v>
      </c>
      <c r="E2798" s="27" t="s">
        <v>6118</v>
      </c>
      <c r="F2798" s="27" t="s">
        <v>3051</v>
      </c>
      <c r="G2798" s="27" t="s">
        <v>3051</v>
      </c>
      <c r="H2798" s="28">
        <v>41944</v>
      </c>
      <c r="I2798" s="29">
        <v>10344.736671999985</v>
      </c>
      <c r="J2798" s="28" t="s">
        <v>3241</v>
      </c>
    </row>
    <row r="2799" spans="1:10" x14ac:dyDescent="0.3">
      <c r="A2799" s="26">
        <v>2014</v>
      </c>
      <c r="B2799" s="27" t="s">
        <v>3052</v>
      </c>
      <c r="C2799" s="27" t="s">
        <v>3053</v>
      </c>
      <c r="D2799" s="27" t="s">
        <v>3052</v>
      </c>
      <c r="E2799" s="27" t="s">
        <v>3033</v>
      </c>
      <c r="F2799" s="27" t="s">
        <v>2807</v>
      </c>
      <c r="G2799" s="27" t="s">
        <v>2812</v>
      </c>
      <c r="H2799" s="28">
        <v>41944</v>
      </c>
      <c r="I2799" s="29">
        <v>2.6626349999999999</v>
      </c>
      <c r="J2799" s="28" t="s">
        <v>3241</v>
      </c>
    </row>
    <row r="2800" spans="1:10" x14ac:dyDescent="0.3">
      <c r="A2800" s="26">
        <v>2014</v>
      </c>
      <c r="B2800" s="27" t="s">
        <v>3162</v>
      </c>
      <c r="C2800" s="27" t="s">
        <v>3163</v>
      </c>
      <c r="D2800" s="27" t="s">
        <v>3164</v>
      </c>
      <c r="E2800" s="27" t="s">
        <v>3025</v>
      </c>
      <c r="F2800" s="27" t="s">
        <v>3087</v>
      </c>
      <c r="G2800" s="27" t="s">
        <v>2788</v>
      </c>
      <c r="H2800" s="28">
        <v>41944</v>
      </c>
      <c r="I2800" s="29">
        <v>0</v>
      </c>
      <c r="J2800" s="28" t="s">
        <v>3241</v>
      </c>
    </row>
    <row r="2801" spans="1:10" x14ac:dyDescent="0.3">
      <c r="A2801" s="26">
        <v>2014</v>
      </c>
      <c r="B2801" s="27" t="s">
        <v>3162</v>
      </c>
      <c r="C2801" s="27" t="s">
        <v>3163</v>
      </c>
      <c r="D2801" s="27" t="s">
        <v>3165</v>
      </c>
      <c r="E2801" s="27" t="s">
        <v>3025</v>
      </c>
      <c r="F2801" s="27" t="s">
        <v>3087</v>
      </c>
      <c r="G2801" s="27" t="s">
        <v>2788</v>
      </c>
      <c r="H2801" s="28">
        <v>41944</v>
      </c>
      <c r="I2801" s="29">
        <v>0</v>
      </c>
      <c r="J2801" s="28" t="s">
        <v>3241</v>
      </c>
    </row>
    <row r="2802" spans="1:10" x14ac:dyDescent="0.3">
      <c r="A2802" s="26">
        <v>2014</v>
      </c>
      <c r="B2802" s="27" t="s">
        <v>3054</v>
      </c>
      <c r="C2802" s="27" t="s">
        <v>3055</v>
      </c>
      <c r="D2802" s="27" t="s">
        <v>3054</v>
      </c>
      <c r="E2802" s="27" t="s">
        <v>6117</v>
      </c>
      <c r="F2802" s="27" t="s">
        <v>3034</v>
      </c>
      <c r="G2802" s="27" t="s">
        <v>2999</v>
      </c>
      <c r="H2802" s="28">
        <v>41944</v>
      </c>
      <c r="I2802" s="29">
        <v>5.541995</v>
      </c>
      <c r="J2802" s="28" t="s">
        <v>3241</v>
      </c>
    </row>
    <row r="2803" spans="1:10" x14ac:dyDescent="0.3">
      <c r="A2803" s="26">
        <v>2014</v>
      </c>
      <c r="B2803" s="27" t="s">
        <v>3056</v>
      </c>
      <c r="C2803" s="27" t="s">
        <v>3057</v>
      </c>
      <c r="D2803" s="27" t="s">
        <v>3056</v>
      </c>
      <c r="E2803" s="27" t="s">
        <v>6117</v>
      </c>
      <c r="F2803" s="27" t="s">
        <v>2825</v>
      </c>
      <c r="G2803" s="27" t="s">
        <v>2826</v>
      </c>
      <c r="H2803" s="28">
        <v>41944</v>
      </c>
      <c r="I2803" s="29">
        <v>4.1490310000000008</v>
      </c>
      <c r="J2803" s="28" t="s">
        <v>3241</v>
      </c>
    </row>
    <row r="2804" spans="1:10" x14ac:dyDescent="0.3">
      <c r="A2804" s="26">
        <v>2014</v>
      </c>
      <c r="B2804" s="27" t="s">
        <v>3058</v>
      </c>
      <c r="C2804" s="27" t="s">
        <v>3059</v>
      </c>
      <c r="D2804" s="27" t="s">
        <v>3058</v>
      </c>
      <c r="E2804" s="27" t="s">
        <v>6117</v>
      </c>
      <c r="F2804" s="27" t="s">
        <v>2815</v>
      </c>
      <c r="G2804" s="27" t="s">
        <v>2816</v>
      </c>
      <c r="H2804" s="28">
        <v>41944</v>
      </c>
      <c r="I2804" s="29">
        <v>4.9885229999999989</v>
      </c>
      <c r="J2804" s="28" t="s">
        <v>3241</v>
      </c>
    </row>
    <row r="2805" spans="1:10" x14ac:dyDescent="0.3">
      <c r="A2805" s="26">
        <v>2014</v>
      </c>
      <c r="B2805" s="27" t="s">
        <v>3152</v>
      </c>
      <c r="C2805" s="27" t="s">
        <v>3153</v>
      </c>
      <c r="D2805" s="27" t="s">
        <v>3152</v>
      </c>
      <c r="E2805" s="27" t="s">
        <v>3111</v>
      </c>
      <c r="F2805" s="27" t="s">
        <v>2825</v>
      </c>
      <c r="G2805" s="27" t="s">
        <v>2850</v>
      </c>
      <c r="H2805" s="28">
        <v>41944</v>
      </c>
      <c r="I2805" s="29">
        <v>0.36933400000000005</v>
      </c>
      <c r="J2805" s="28" t="s">
        <v>3241</v>
      </c>
    </row>
    <row r="2806" spans="1:10" x14ac:dyDescent="0.3">
      <c r="A2806" s="26">
        <v>2014</v>
      </c>
      <c r="B2806" s="27" t="s">
        <v>3154</v>
      </c>
      <c r="C2806" s="27" t="s">
        <v>3155</v>
      </c>
      <c r="D2806" s="27" t="s">
        <v>3154</v>
      </c>
      <c r="E2806" s="27" t="s">
        <v>3111</v>
      </c>
      <c r="F2806" s="27" t="s">
        <v>2825</v>
      </c>
      <c r="G2806" s="27" t="s">
        <v>2850</v>
      </c>
      <c r="H2806" s="28">
        <v>41944</v>
      </c>
      <c r="I2806" s="29">
        <v>0.54499099999999989</v>
      </c>
      <c r="J2806" s="28" t="s">
        <v>3241</v>
      </c>
    </row>
    <row r="2807" spans="1:10" x14ac:dyDescent="0.3">
      <c r="A2807" s="26">
        <v>2014</v>
      </c>
      <c r="B2807" s="27" t="s">
        <v>3156</v>
      </c>
      <c r="C2807" s="27" t="s">
        <v>3157</v>
      </c>
      <c r="D2807" s="27" t="s">
        <v>3156</v>
      </c>
      <c r="E2807" s="27" t="s">
        <v>3111</v>
      </c>
      <c r="F2807" s="27" t="s">
        <v>2825</v>
      </c>
      <c r="G2807" s="27" t="s">
        <v>2850</v>
      </c>
      <c r="H2807" s="28">
        <v>41944</v>
      </c>
      <c r="I2807" s="29">
        <v>0</v>
      </c>
      <c r="J2807" s="28" t="s">
        <v>3241</v>
      </c>
    </row>
    <row r="2808" spans="1:10" x14ac:dyDescent="0.3">
      <c r="A2808" s="26">
        <v>2014</v>
      </c>
      <c r="B2808" s="27" t="s">
        <v>3060</v>
      </c>
      <c r="C2808" s="27" t="s">
        <v>3061</v>
      </c>
      <c r="D2808" s="27" t="s">
        <v>3062</v>
      </c>
      <c r="E2808" s="27" t="s">
        <v>3063</v>
      </c>
      <c r="F2808" s="27" t="s">
        <v>3034</v>
      </c>
      <c r="G2808" s="27" t="s">
        <v>2999</v>
      </c>
      <c r="H2808" s="28">
        <v>41944</v>
      </c>
      <c r="I2808" s="29">
        <v>1.964E-3</v>
      </c>
      <c r="J2808" s="28" t="s">
        <v>3241</v>
      </c>
    </row>
    <row r="2809" spans="1:10" x14ac:dyDescent="0.3">
      <c r="A2809" s="26">
        <v>2014</v>
      </c>
      <c r="B2809" s="27" t="s">
        <v>3064</v>
      </c>
      <c r="C2809" s="27" t="s">
        <v>3065</v>
      </c>
      <c r="D2809" s="27" t="s">
        <v>3066</v>
      </c>
      <c r="E2809" s="27" t="s">
        <v>3025</v>
      </c>
      <c r="F2809" s="27" t="s">
        <v>2825</v>
      </c>
      <c r="G2809" s="27" t="s">
        <v>2826</v>
      </c>
      <c r="H2809" s="28">
        <v>41944</v>
      </c>
      <c r="I2809" s="29">
        <v>0</v>
      </c>
      <c r="J2809" s="28" t="s">
        <v>3241</v>
      </c>
    </row>
    <row r="2810" spans="1:10" x14ac:dyDescent="0.3">
      <c r="A2810" s="26">
        <v>2014</v>
      </c>
      <c r="B2810" s="27" t="s">
        <v>3064</v>
      </c>
      <c r="C2810" s="27" t="s">
        <v>3065</v>
      </c>
      <c r="D2810" s="27" t="s">
        <v>3067</v>
      </c>
      <c r="E2810" s="27" t="s">
        <v>3025</v>
      </c>
      <c r="F2810" s="27" t="s">
        <v>2825</v>
      </c>
      <c r="G2810" s="27" t="s">
        <v>2826</v>
      </c>
      <c r="H2810" s="28">
        <v>41944</v>
      </c>
      <c r="I2810" s="29">
        <v>0</v>
      </c>
      <c r="J2810" s="28" t="s">
        <v>3241</v>
      </c>
    </row>
    <row r="2811" spans="1:10" x14ac:dyDescent="0.3">
      <c r="A2811" s="26">
        <v>2014</v>
      </c>
      <c r="B2811" s="27" t="s">
        <v>3174</v>
      </c>
      <c r="C2811" s="27" t="s">
        <v>3175</v>
      </c>
      <c r="D2811" s="27" t="s">
        <v>3174</v>
      </c>
      <c r="E2811" s="27" t="s">
        <v>6117</v>
      </c>
      <c r="F2811" s="27" t="s">
        <v>2825</v>
      </c>
      <c r="G2811" s="27" t="s">
        <v>2826</v>
      </c>
      <c r="H2811" s="28">
        <v>41944</v>
      </c>
      <c r="I2811" s="29">
        <v>0.61059799999999975</v>
      </c>
      <c r="J2811" s="28" t="s">
        <v>3241</v>
      </c>
    </row>
    <row r="2812" spans="1:10" x14ac:dyDescent="0.3">
      <c r="A2812" s="26">
        <v>2014</v>
      </c>
      <c r="B2812" s="27" t="s">
        <v>3068</v>
      </c>
      <c r="C2812" s="27" t="s">
        <v>3069</v>
      </c>
      <c r="D2812" s="27" t="s">
        <v>3068</v>
      </c>
      <c r="E2812" s="27" t="s">
        <v>6117</v>
      </c>
      <c r="F2812" s="27" t="s">
        <v>3034</v>
      </c>
      <c r="G2812" s="27" t="s">
        <v>2923</v>
      </c>
      <c r="H2812" s="28">
        <v>41944</v>
      </c>
      <c r="I2812" s="29">
        <v>8.9677770000000017</v>
      </c>
      <c r="J2812" s="28" t="s">
        <v>3241</v>
      </c>
    </row>
    <row r="2813" spans="1:10" x14ac:dyDescent="0.3">
      <c r="A2813" s="26">
        <v>2014</v>
      </c>
      <c r="B2813" s="27" t="s">
        <v>3070</v>
      </c>
      <c r="C2813" s="27" t="s">
        <v>3071</v>
      </c>
      <c r="D2813" s="27" t="s">
        <v>3070</v>
      </c>
      <c r="E2813" s="27" t="s">
        <v>6117</v>
      </c>
      <c r="F2813" s="27" t="s">
        <v>2815</v>
      </c>
      <c r="G2813" s="27" t="s">
        <v>2816</v>
      </c>
      <c r="H2813" s="28">
        <v>41944</v>
      </c>
      <c r="I2813" s="29">
        <v>1.3229620000000002</v>
      </c>
      <c r="J2813" s="28" t="s">
        <v>3241</v>
      </c>
    </row>
    <row r="2814" spans="1:10" x14ac:dyDescent="0.3">
      <c r="A2814" s="26">
        <v>2014</v>
      </c>
      <c r="B2814" s="27" t="s">
        <v>3176</v>
      </c>
      <c r="C2814" s="27" t="s">
        <v>3177</v>
      </c>
      <c r="D2814" s="27" t="s">
        <v>3176</v>
      </c>
      <c r="E2814" s="27" t="s">
        <v>3033</v>
      </c>
      <c r="F2814" s="27" t="s">
        <v>2807</v>
      </c>
      <c r="G2814" s="27" t="s">
        <v>2812</v>
      </c>
      <c r="H2814" s="28">
        <v>41944</v>
      </c>
      <c r="I2814" s="29">
        <v>16.860911000000009</v>
      </c>
      <c r="J2814" s="28" t="s">
        <v>3241</v>
      </c>
    </row>
    <row r="2815" spans="1:10" x14ac:dyDescent="0.3">
      <c r="A2815" s="26">
        <v>2014</v>
      </c>
      <c r="B2815" s="27" t="s">
        <v>3072</v>
      </c>
      <c r="C2815" s="27" t="s">
        <v>3073</v>
      </c>
      <c r="D2815" s="27" t="s">
        <v>3072</v>
      </c>
      <c r="E2815" s="27" t="s">
        <v>6117</v>
      </c>
      <c r="F2815" s="27" t="s">
        <v>3034</v>
      </c>
      <c r="G2815" s="27" t="s">
        <v>3074</v>
      </c>
      <c r="H2815" s="28">
        <v>41944</v>
      </c>
      <c r="I2815" s="29">
        <v>0.73854500000000034</v>
      </c>
      <c r="J2815" s="28" t="s">
        <v>3241</v>
      </c>
    </row>
    <row r="2816" spans="1:10" x14ac:dyDescent="0.3">
      <c r="A2816" s="26">
        <v>2014</v>
      </c>
      <c r="B2816" s="27" t="s">
        <v>3182</v>
      </c>
      <c r="C2816" s="27" t="s">
        <v>3183</v>
      </c>
      <c r="D2816" s="27" t="s">
        <v>3182</v>
      </c>
      <c r="E2816" s="27" t="s">
        <v>6117</v>
      </c>
      <c r="F2816" s="27" t="s">
        <v>2825</v>
      </c>
      <c r="G2816" s="27" t="s">
        <v>2826</v>
      </c>
      <c r="H2816" s="28">
        <v>41944</v>
      </c>
      <c r="I2816" s="29">
        <v>0.22920000000000004</v>
      </c>
      <c r="J2816" s="28" t="s">
        <v>3241</v>
      </c>
    </row>
    <row r="2817" spans="1:10" x14ac:dyDescent="0.3">
      <c r="A2817" s="26">
        <v>2014</v>
      </c>
      <c r="B2817" s="27" t="s">
        <v>3075</v>
      </c>
      <c r="C2817" s="27" t="s">
        <v>3076</v>
      </c>
      <c r="D2817" s="27" t="s">
        <v>3075</v>
      </c>
      <c r="E2817" s="27" t="s">
        <v>6117</v>
      </c>
      <c r="F2817" s="27" t="s">
        <v>2815</v>
      </c>
      <c r="G2817" s="27" t="s">
        <v>2816</v>
      </c>
      <c r="H2817" s="28">
        <v>41944</v>
      </c>
      <c r="I2817" s="29">
        <v>3.6854590000000007</v>
      </c>
      <c r="J2817" s="28" t="s">
        <v>3241</v>
      </c>
    </row>
    <row r="2818" spans="1:10" x14ac:dyDescent="0.3">
      <c r="A2818" s="26">
        <v>2014</v>
      </c>
      <c r="B2818" s="27" t="s">
        <v>3077</v>
      </c>
      <c r="C2818" s="27" t="s">
        <v>3078</v>
      </c>
      <c r="D2818" s="27" t="s">
        <v>3077</v>
      </c>
      <c r="E2818" s="27" t="s">
        <v>3033</v>
      </c>
      <c r="F2818" s="27" t="s">
        <v>2788</v>
      </c>
      <c r="G2818" s="27" t="s">
        <v>2788</v>
      </c>
      <c r="H2818" s="28">
        <v>41944</v>
      </c>
      <c r="I2818" s="29">
        <v>1.2799999999999999E-4</v>
      </c>
      <c r="J2818" s="28" t="s">
        <v>3241</v>
      </c>
    </row>
    <row r="2819" spans="1:10" x14ac:dyDescent="0.3">
      <c r="A2819" s="26">
        <v>2014</v>
      </c>
      <c r="B2819" s="27" t="s">
        <v>3079</v>
      </c>
      <c r="C2819" s="27" t="s">
        <v>3080</v>
      </c>
      <c r="D2819" s="27" t="s">
        <v>3081</v>
      </c>
      <c r="E2819" s="27" t="s">
        <v>3063</v>
      </c>
      <c r="F2819" s="27" t="s">
        <v>2788</v>
      </c>
      <c r="G2819" s="27" t="s">
        <v>2788</v>
      </c>
      <c r="H2819" s="28">
        <v>41944</v>
      </c>
      <c r="I2819" s="29">
        <v>1.1394E-2</v>
      </c>
      <c r="J2819" s="28" t="s">
        <v>3241</v>
      </c>
    </row>
    <row r="2820" spans="1:10" x14ac:dyDescent="0.3">
      <c r="A2820" s="26">
        <v>2014</v>
      </c>
      <c r="B2820" s="27" t="s">
        <v>3082</v>
      </c>
      <c r="C2820" s="27" t="s">
        <v>3083</v>
      </c>
      <c r="D2820" s="27" t="s">
        <v>3082</v>
      </c>
      <c r="E2820" s="27" t="s">
        <v>6117</v>
      </c>
      <c r="F2820" s="27" t="s">
        <v>2825</v>
      </c>
      <c r="G2820" s="27" t="s">
        <v>2826</v>
      </c>
      <c r="H2820" s="28">
        <v>41944</v>
      </c>
      <c r="I2820" s="29">
        <v>11.926817999999999</v>
      </c>
      <c r="J2820" s="28" t="s">
        <v>3241</v>
      </c>
    </row>
    <row r="2821" spans="1:10" x14ac:dyDescent="0.3">
      <c r="A2821" s="26">
        <v>2014</v>
      </c>
      <c r="B2821" s="27" t="s">
        <v>3084</v>
      </c>
      <c r="C2821" s="27" t="s">
        <v>3085</v>
      </c>
      <c r="D2821" s="27" t="s">
        <v>3086</v>
      </c>
      <c r="E2821" s="27" t="s">
        <v>3025</v>
      </c>
      <c r="F2821" s="27" t="s">
        <v>3087</v>
      </c>
      <c r="G2821" s="27" t="s">
        <v>2788</v>
      </c>
      <c r="H2821" s="28">
        <v>41944</v>
      </c>
      <c r="I2821" s="29">
        <v>0</v>
      </c>
      <c r="J2821" s="28" t="s">
        <v>3241</v>
      </c>
    </row>
    <row r="2822" spans="1:10" x14ac:dyDescent="0.3">
      <c r="A2822" s="26">
        <v>2014</v>
      </c>
      <c r="B2822" s="27" t="s">
        <v>3084</v>
      </c>
      <c r="C2822" s="27" t="s">
        <v>3085</v>
      </c>
      <c r="D2822" s="27" t="s">
        <v>3088</v>
      </c>
      <c r="E2822" s="27" t="s">
        <v>3025</v>
      </c>
      <c r="F2822" s="27" t="s">
        <v>3087</v>
      </c>
      <c r="G2822" s="27" t="s">
        <v>2788</v>
      </c>
      <c r="H2822" s="28">
        <v>41944</v>
      </c>
      <c r="I2822" s="29">
        <v>0</v>
      </c>
      <c r="J2822" s="28" t="s">
        <v>3241</v>
      </c>
    </row>
    <row r="2823" spans="1:10" x14ac:dyDescent="0.3">
      <c r="A2823" s="26">
        <v>2014</v>
      </c>
      <c r="B2823" s="27" t="s">
        <v>3089</v>
      </c>
      <c r="C2823" s="27" t="s">
        <v>3090</v>
      </c>
      <c r="D2823" s="27" t="s">
        <v>3089</v>
      </c>
      <c r="E2823" s="27" t="s">
        <v>6117</v>
      </c>
      <c r="F2823" s="27" t="s">
        <v>2815</v>
      </c>
      <c r="G2823" s="27" t="s">
        <v>2816</v>
      </c>
      <c r="H2823" s="28">
        <v>41944</v>
      </c>
      <c r="I2823" s="29">
        <v>3.4847640000000011</v>
      </c>
      <c r="J2823" s="28" t="s">
        <v>3241</v>
      </c>
    </row>
    <row r="2824" spans="1:10" x14ac:dyDescent="0.3">
      <c r="A2824" s="26">
        <v>2014</v>
      </c>
      <c r="B2824" s="27" t="s">
        <v>3136</v>
      </c>
      <c r="C2824" s="27" t="s">
        <v>3137</v>
      </c>
      <c r="D2824" s="27" t="s">
        <v>3138</v>
      </c>
      <c r="E2824" s="27" t="s">
        <v>3025</v>
      </c>
      <c r="F2824" s="27" t="s">
        <v>3087</v>
      </c>
      <c r="G2824" s="27" t="s">
        <v>2788</v>
      </c>
      <c r="H2824" s="28">
        <v>41944</v>
      </c>
      <c r="I2824" s="29">
        <v>0</v>
      </c>
      <c r="J2824" s="28" t="s">
        <v>3241</v>
      </c>
    </row>
    <row r="2825" spans="1:10" x14ac:dyDescent="0.3">
      <c r="A2825" s="26">
        <v>2014</v>
      </c>
      <c r="B2825" s="27" t="s">
        <v>3136</v>
      </c>
      <c r="C2825" s="27" t="s">
        <v>3137</v>
      </c>
      <c r="D2825" s="27" t="s">
        <v>3139</v>
      </c>
      <c r="E2825" s="27" t="s">
        <v>3025</v>
      </c>
      <c r="F2825" s="27" t="s">
        <v>3087</v>
      </c>
      <c r="G2825" s="27" t="s">
        <v>2788</v>
      </c>
      <c r="H2825" s="28">
        <v>41944</v>
      </c>
      <c r="I2825" s="29">
        <v>0</v>
      </c>
      <c r="J2825" s="28" t="s">
        <v>3241</v>
      </c>
    </row>
    <row r="2826" spans="1:10" x14ac:dyDescent="0.3">
      <c r="A2826" s="26">
        <v>2014</v>
      </c>
      <c r="B2826" s="27" t="s">
        <v>3184</v>
      </c>
      <c r="C2826" s="27" t="s">
        <v>3185</v>
      </c>
      <c r="D2826" s="27" t="s">
        <v>3186</v>
      </c>
      <c r="E2826" s="27" t="s">
        <v>3063</v>
      </c>
      <c r="F2826" s="27" t="s">
        <v>3034</v>
      </c>
      <c r="G2826" s="27" t="s">
        <v>2999</v>
      </c>
      <c r="H2826" s="28">
        <v>41944</v>
      </c>
      <c r="I2826" s="29">
        <v>1.2166E-2</v>
      </c>
      <c r="J2826" s="28" t="s">
        <v>3241</v>
      </c>
    </row>
    <row r="2827" spans="1:10" x14ac:dyDescent="0.3">
      <c r="A2827" s="26">
        <v>2014</v>
      </c>
      <c r="B2827" s="27" t="s">
        <v>3091</v>
      </c>
      <c r="C2827" s="27" t="s">
        <v>3092</v>
      </c>
      <c r="D2827" s="27" t="s">
        <v>3093</v>
      </c>
      <c r="E2827" s="27" t="s">
        <v>3063</v>
      </c>
      <c r="F2827" s="27" t="s">
        <v>3094</v>
      </c>
      <c r="G2827" s="27" t="s">
        <v>2965</v>
      </c>
      <c r="H2827" s="28">
        <v>41944</v>
      </c>
      <c r="I2827" s="29">
        <v>1.5269170000000003</v>
      </c>
      <c r="J2827" s="28" t="s">
        <v>3241</v>
      </c>
    </row>
    <row r="2828" spans="1:10" x14ac:dyDescent="0.3">
      <c r="A2828" s="26">
        <v>2014</v>
      </c>
      <c r="B2828" s="27" t="s">
        <v>3095</v>
      </c>
      <c r="C2828" s="27" t="s">
        <v>3096</v>
      </c>
      <c r="D2828" s="27" t="s">
        <v>3095</v>
      </c>
      <c r="E2828" s="27" t="s">
        <v>6117</v>
      </c>
      <c r="F2828" s="27" t="s">
        <v>3034</v>
      </c>
      <c r="G2828" s="27" t="s">
        <v>2999</v>
      </c>
      <c r="H2828" s="28">
        <v>41944</v>
      </c>
      <c r="I2828" s="29">
        <v>2.0076390000000019</v>
      </c>
      <c r="J2828" s="28" t="s">
        <v>3241</v>
      </c>
    </row>
    <row r="2829" spans="1:10" x14ac:dyDescent="0.3">
      <c r="A2829" s="26">
        <v>2014</v>
      </c>
      <c r="B2829" s="27" t="s">
        <v>3097</v>
      </c>
      <c r="C2829" s="27" t="s">
        <v>3098</v>
      </c>
      <c r="D2829" s="27" t="s">
        <v>3097</v>
      </c>
      <c r="E2829" s="27" t="s">
        <v>6117</v>
      </c>
      <c r="F2829" s="27" t="s">
        <v>2825</v>
      </c>
      <c r="G2829" s="27" t="s">
        <v>2850</v>
      </c>
      <c r="H2829" s="28">
        <v>41944</v>
      </c>
      <c r="I2829" s="29">
        <v>8.3399220000000032</v>
      </c>
      <c r="J2829" s="28" t="s">
        <v>3241</v>
      </c>
    </row>
    <row r="2830" spans="1:10" x14ac:dyDescent="0.3">
      <c r="A2830" s="26">
        <v>2014</v>
      </c>
      <c r="B2830" s="27" t="s">
        <v>3132</v>
      </c>
      <c r="C2830" s="27" t="s">
        <v>3133</v>
      </c>
      <c r="D2830" s="27" t="s">
        <v>3132</v>
      </c>
      <c r="E2830" s="27" t="s">
        <v>3033</v>
      </c>
      <c r="F2830" s="27" t="s">
        <v>2807</v>
      </c>
      <c r="G2830" s="27" t="s">
        <v>2812</v>
      </c>
      <c r="H2830" s="28">
        <v>41944</v>
      </c>
      <c r="I2830" s="29">
        <v>16.630979000000004</v>
      </c>
      <c r="J2830" s="28" t="s">
        <v>3241</v>
      </c>
    </row>
    <row r="2831" spans="1:10" x14ac:dyDescent="0.3">
      <c r="A2831" s="26">
        <v>2014</v>
      </c>
      <c r="B2831" s="27" t="s">
        <v>3134</v>
      </c>
      <c r="C2831" s="27" t="s">
        <v>3135</v>
      </c>
      <c r="D2831" s="27" t="s">
        <v>3134</v>
      </c>
      <c r="E2831" s="27" t="s">
        <v>3033</v>
      </c>
      <c r="F2831" s="27" t="s">
        <v>2807</v>
      </c>
      <c r="G2831" s="27" t="s">
        <v>2812</v>
      </c>
      <c r="H2831" s="28">
        <v>41944</v>
      </c>
      <c r="I2831" s="29">
        <v>9.9744580000000056</v>
      </c>
      <c r="J2831" s="28" t="s">
        <v>3241</v>
      </c>
    </row>
    <row r="2832" spans="1:10" x14ac:dyDescent="0.3">
      <c r="A2832" s="26">
        <v>2014</v>
      </c>
      <c r="B2832" s="27" t="s">
        <v>3099</v>
      </c>
      <c r="C2832" s="27" t="s">
        <v>3100</v>
      </c>
      <c r="D2832" s="27" t="s">
        <v>3099</v>
      </c>
      <c r="E2832" s="27" t="s">
        <v>6117</v>
      </c>
      <c r="F2832" s="27" t="s">
        <v>2815</v>
      </c>
      <c r="G2832" s="27" t="s">
        <v>2816</v>
      </c>
      <c r="H2832" s="28">
        <v>41944</v>
      </c>
      <c r="I2832" s="29">
        <v>4.3882849999999998</v>
      </c>
      <c r="J2832" s="28" t="s">
        <v>3241</v>
      </c>
    </row>
    <row r="2833" spans="1:10" x14ac:dyDescent="0.3">
      <c r="A2833" s="26">
        <v>2014</v>
      </c>
      <c r="B2833" s="27" t="s">
        <v>3101</v>
      </c>
      <c r="C2833" s="27" t="s">
        <v>3102</v>
      </c>
      <c r="D2833" s="27" t="s">
        <v>3101</v>
      </c>
      <c r="E2833" s="27" t="s">
        <v>6117</v>
      </c>
      <c r="F2833" s="27" t="s">
        <v>3034</v>
      </c>
      <c r="G2833" s="27" t="s">
        <v>3074</v>
      </c>
      <c r="H2833" s="28">
        <v>41944</v>
      </c>
      <c r="I2833" s="29">
        <v>10.801523999999997</v>
      </c>
      <c r="J2833" s="28" t="s">
        <v>3241</v>
      </c>
    </row>
    <row r="2834" spans="1:10" x14ac:dyDescent="0.3">
      <c r="A2834" s="26">
        <v>2014</v>
      </c>
      <c r="B2834" s="27" t="s">
        <v>3148</v>
      </c>
      <c r="C2834" s="27" t="s">
        <v>3149</v>
      </c>
      <c r="D2834" s="27" t="s">
        <v>3148</v>
      </c>
      <c r="E2834" s="27" t="s">
        <v>6117</v>
      </c>
      <c r="F2834" s="27" t="s">
        <v>3145</v>
      </c>
      <c r="G2834" s="27" t="s">
        <v>2803</v>
      </c>
      <c r="H2834" s="28">
        <v>41944</v>
      </c>
      <c r="I2834" s="29">
        <v>3.6643840000000001</v>
      </c>
      <c r="J2834" s="28" t="s">
        <v>3241</v>
      </c>
    </row>
    <row r="2835" spans="1:10" x14ac:dyDescent="0.3">
      <c r="A2835" s="26">
        <v>2014</v>
      </c>
      <c r="B2835" s="27" t="s">
        <v>3103</v>
      </c>
      <c r="C2835" s="27" t="s">
        <v>3104</v>
      </c>
      <c r="D2835" s="27" t="s">
        <v>3103</v>
      </c>
      <c r="E2835" s="27" t="s">
        <v>6117</v>
      </c>
      <c r="F2835" s="27" t="s">
        <v>3034</v>
      </c>
      <c r="G2835" s="27" t="s">
        <v>2923</v>
      </c>
      <c r="H2835" s="28">
        <v>41944</v>
      </c>
      <c r="I2835" s="29">
        <v>0.91185299999999991</v>
      </c>
      <c r="J2835" s="28" t="s">
        <v>3241</v>
      </c>
    </row>
    <row r="2836" spans="1:10" x14ac:dyDescent="0.3">
      <c r="A2836" s="26">
        <v>2014</v>
      </c>
      <c r="B2836" s="27" t="s">
        <v>3150</v>
      </c>
      <c r="C2836" s="27" t="s">
        <v>3151</v>
      </c>
      <c r="D2836" s="27" t="s">
        <v>3150</v>
      </c>
      <c r="E2836" s="27" t="s">
        <v>6117</v>
      </c>
      <c r="F2836" s="27" t="s">
        <v>3142</v>
      </c>
      <c r="G2836" s="27" t="s">
        <v>2850</v>
      </c>
      <c r="H2836" s="28">
        <v>41944</v>
      </c>
      <c r="I2836" s="29">
        <v>0.1973849999999997</v>
      </c>
      <c r="J2836" s="28" t="s">
        <v>3241</v>
      </c>
    </row>
    <row r="2837" spans="1:10" x14ac:dyDescent="0.3">
      <c r="A2837" s="26">
        <v>2014</v>
      </c>
      <c r="B2837" s="27" t="s">
        <v>3105</v>
      </c>
      <c r="C2837" s="27" t="s">
        <v>3106</v>
      </c>
      <c r="D2837" s="27" t="s">
        <v>3105</v>
      </c>
      <c r="E2837" s="27" t="s">
        <v>6117</v>
      </c>
      <c r="F2837" s="27" t="s">
        <v>2798</v>
      </c>
      <c r="G2837" s="27" t="s">
        <v>2803</v>
      </c>
      <c r="H2837" s="28">
        <v>41944</v>
      </c>
      <c r="I2837" s="29">
        <v>1.7688799999999998</v>
      </c>
      <c r="J2837" s="28" t="s">
        <v>3241</v>
      </c>
    </row>
    <row r="2838" spans="1:10" x14ac:dyDescent="0.3">
      <c r="A2838" s="26">
        <v>2014</v>
      </c>
      <c r="B2838" s="27" t="s">
        <v>3123</v>
      </c>
      <c r="C2838" s="27" t="s">
        <v>3124</v>
      </c>
      <c r="D2838" s="27" t="s">
        <v>3166</v>
      </c>
      <c r="E2838" s="27" t="s">
        <v>3025</v>
      </c>
      <c r="F2838" s="27" t="s">
        <v>2825</v>
      </c>
      <c r="G2838" s="27" t="s">
        <v>2850</v>
      </c>
      <c r="H2838" s="28">
        <v>41944</v>
      </c>
      <c r="I2838" s="29">
        <v>0</v>
      </c>
      <c r="J2838" s="28" t="s">
        <v>3241</v>
      </c>
    </row>
    <row r="2839" spans="1:10" x14ac:dyDescent="0.3">
      <c r="A2839" s="26">
        <v>2014</v>
      </c>
      <c r="B2839" s="27" t="s">
        <v>3123</v>
      </c>
      <c r="C2839" s="27" t="s">
        <v>3124</v>
      </c>
      <c r="D2839" s="27" t="s">
        <v>3125</v>
      </c>
      <c r="E2839" s="27" t="s">
        <v>3025</v>
      </c>
      <c r="F2839" s="27" t="s">
        <v>2825</v>
      </c>
      <c r="G2839" s="27" t="s">
        <v>2850</v>
      </c>
      <c r="H2839" s="28">
        <v>41944</v>
      </c>
      <c r="I2839" s="29">
        <v>0</v>
      </c>
      <c r="J2839" s="28" t="s">
        <v>3241</v>
      </c>
    </row>
    <row r="2840" spans="1:10" x14ac:dyDescent="0.3">
      <c r="A2840" s="26">
        <v>2014</v>
      </c>
      <c r="B2840" s="27" t="s">
        <v>3123</v>
      </c>
      <c r="C2840" s="27" t="s">
        <v>3124</v>
      </c>
      <c r="D2840" s="27" t="s">
        <v>3170</v>
      </c>
      <c r="E2840" s="27" t="s">
        <v>3025</v>
      </c>
      <c r="F2840" s="27" t="s">
        <v>2825</v>
      </c>
      <c r="G2840" s="27" t="s">
        <v>2850</v>
      </c>
      <c r="H2840" s="28">
        <v>41944</v>
      </c>
      <c r="I2840" s="29">
        <v>0</v>
      </c>
      <c r="J2840" s="28" t="s">
        <v>3241</v>
      </c>
    </row>
    <row r="2841" spans="1:10" x14ac:dyDescent="0.3">
      <c r="A2841" s="26">
        <v>2014</v>
      </c>
      <c r="B2841" s="27" t="s">
        <v>3107</v>
      </c>
      <c r="C2841" s="27" t="s">
        <v>3108</v>
      </c>
      <c r="D2841" s="27" t="s">
        <v>3108</v>
      </c>
      <c r="E2841" s="27" t="s">
        <v>6117</v>
      </c>
      <c r="F2841" s="27" t="s">
        <v>3026</v>
      </c>
      <c r="G2841" s="27" t="s">
        <v>2936</v>
      </c>
      <c r="H2841" s="28">
        <v>41944</v>
      </c>
      <c r="I2841" s="29">
        <v>1.3620000000000001E-3</v>
      </c>
      <c r="J2841" s="28" t="s">
        <v>3241</v>
      </c>
    </row>
    <row r="2842" spans="1:10" x14ac:dyDescent="0.3">
      <c r="A2842" s="26">
        <v>2014</v>
      </c>
      <c r="B2842" s="27" t="s">
        <v>3140</v>
      </c>
      <c r="C2842" s="27" t="s">
        <v>3141</v>
      </c>
      <c r="D2842" s="27" t="s">
        <v>3140</v>
      </c>
      <c r="E2842" s="27" t="s">
        <v>6117</v>
      </c>
      <c r="F2842" s="27" t="s">
        <v>3142</v>
      </c>
      <c r="G2842" s="27" t="s">
        <v>2850</v>
      </c>
      <c r="H2842" s="28">
        <v>41944</v>
      </c>
      <c r="I2842" s="29">
        <v>1.0456999999999982E-2</v>
      </c>
      <c r="J2842" s="28" t="s">
        <v>3241</v>
      </c>
    </row>
    <row r="2843" spans="1:10" x14ac:dyDescent="0.3">
      <c r="A2843" s="26">
        <v>2014</v>
      </c>
      <c r="B2843" s="27" t="s">
        <v>3109</v>
      </c>
      <c r="C2843" s="27" t="s">
        <v>3110</v>
      </c>
      <c r="D2843" s="27" t="s">
        <v>3109</v>
      </c>
      <c r="E2843" s="27" t="s">
        <v>3111</v>
      </c>
      <c r="F2843" s="27" t="s">
        <v>2825</v>
      </c>
      <c r="G2843" s="27" t="s">
        <v>2850</v>
      </c>
      <c r="H2843" s="28">
        <v>41944</v>
      </c>
      <c r="I2843" s="29">
        <v>0.22337699999999996</v>
      </c>
      <c r="J2843" s="28" t="s">
        <v>3241</v>
      </c>
    </row>
    <row r="2844" spans="1:10" x14ac:dyDescent="0.3">
      <c r="A2844" s="26">
        <v>2014</v>
      </c>
      <c r="B2844" s="27" t="s">
        <v>3158</v>
      </c>
      <c r="C2844" s="27" t="s">
        <v>3159</v>
      </c>
      <c r="D2844" s="27" t="s">
        <v>3160</v>
      </c>
      <c r="E2844" s="27" t="s">
        <v>3161</v>
      </c>
      <c r="F2844" s="27" t="s">
        <v>3087</v>
      </c>
      <c r="G2844" s="27" t="s">
        <v>2788</v>
      </c>
      <c r="H2844" s="28">
        <v>41944</v>
      </c>
      <c r="I2844" s="29">
        <v>1.6882560000000004</v>
      </c>
      <c r="J2844" s="28" t="s">
        <v>3241</v>
      </c>
    </row>
    <row r="2845" spans="1:10" x14ac:dyDescent="0.3">
      <c r="A2845" s="26">
        <v>2014</v>
      </c>
      <c r="B2845" s="27" t="s">
        <v>3112</v>
      </c>
      <c r="C2845" s="27" t="s">
        <v>3113</v>
      </c>
      <c r="D2845" s="27" t="s">
        <v>3112</v>
      </c>
      <c r="E2845" s="27" t="s">
        <v>6117</v>
      </c>
      <c r="F2845" s="27" t="s">
        <v>2825</v>
      </c>
      <c r="G2845" s="27" t="s">
        <v>2826</v>
      </c>
      <c r="H2845" s="28">
        <v>41944</v>
      </c>
      <c r="I2845" s="29">
        <v>2.1755779999999993</v>
      </c>
      <c r="J2845" s="28" t="s">
        <v>3241</v>
      </c>
    </row>
    <row r="2846" spans="1:10" x14ac:dyDescent="0.3">
      <c r="A2846" s="26">
        <v>2014</v>
      </c>
      <c r="B2846" s="27" t="s">
        <v>3167</v>
      </c>
      <c r="C2846" s="27" t="s">
        <v>3168</v>
      </c>
      <c r="D2846" s="27" t="s">
        <v>3169</v>
      </c>
      <c r="E2846" s="27" t="s">
        <v>3161</v>
      </c>
      <c r="F2846" s="27" t="s">
        <v>3087</v>
      </c>
      <c r="G2846" s="27" t="s">
        <v>2788</v>
      </c>
      <c r="H2846" s="28">
        <v>41944</v>
      </c>
      <c r="I2846" s="29">
        <v>5.5982230000000017</v>
      </c>
      <c r="J2846" s="28" t="s">
        <v>3241</v>
      </c>
    </row>
    <row r="2847" spans="1:10" x14ac:dyDescent="0.3">
      <c r="A2847" s="26">
        <v>2014</v>
      </c>
      <c r="B2847" s="27" t="s">
        <v>3114</v>
      </c>
      <c r="C2847" s="27" t="s">
        <v>3115</v>
      </c>
      <c r="D2847" s="27" t="s">
        <v>3116</v>
      </c>
      <c r="E2847" s="27" t="s">
        <v>3025</v>
      </c>
      <c r="F2847" s="27" t="s">
        <v>3026</v>
      </c>
      <c r="G2847" s="27" t="s">
        <v>2788</v>
      </c>
      <c r="H2847" s="28">
        <v>41944</v>
      </c>
      <c r="I2847" s="29">
        <v>0</v>
      </c>
      <c r="J2847" s="28" t="s">
        <v>3241</v>
      </c>
    </row>
    <row r="2848" spans="1:10" x14ac:dyDescent="0.3">
      <c r="A2848" s="26">
        <v>2014</v>
      </c>
      <c r="B2848" s="27" t="s">
        <v>3117</v>
      </c>
      <c r="C2848" s="27" t="s">
        <v>3118</v>
      </c>
      <c r="D2848" s="27" t="s">
        <v>3117</v>
      </c>
      <c r="E2848" s="27" t="s">
        <v>6117</v>
      </c>
      <c r="F2848" s="27" t="s">
        <v>2815</v>
      </c>
      <c r="G2848" s="27" t="s">
        <v>2816</v>
      </c>
      <c r="H2848" s="28">
        <v>41944</v>
      </c>
      <c r="I2848" s="29">
        <v>7.0021030000000026</v>
      </c>
      <c r="J2848" s="28" t="s">
        <v>3241</v>
      </c>
    </row>
    <row r="2849" spans="1:10" x14ac:dyDescent="0.3">
      <c r="A2849" s="26">
        <v>2014</v>
      </c>
      <c r="B2849" s="27" t="s">
        <v>3129</v>
      </c>
      <c r="C2849" s="27" t="s">
        <v>3130</v>
      </c>
      <c r="D2849" s="27" t="s">
        <v>3131</v>
      </c>
      <c r="E2849" s="27" t="s">
        <v>3063</v>
      </c>
      <c r="F2849" s="27" t="s">
        <v>3034</v>
      </c>
      <c r="G2849" s="27" t="s">
        <v>2840</v>
      </c>
      <c r="H2849" s="28">
        <v>41944</v>
      </c>
      <c r="I2849" s="29">
        <v>10.629477</v>
      </c>
      <c r="J2849" s="28" t="s">
        <v>3241</v>
      </c>
    </row>
    <row r="2850" spans="1:10" x14ac:dyDescent="0.3">
      <c r="A2850" s="26">
        <v>2014</v>
      </c>
      <c r="B2850" s="27" t="s">
        <v>3126</v>
      </c>
      <c r="C2850" s="27" t="s">
        <v>3127</v>
      </c>
      <c r="D2850" s="27" t="s">
        <v>3128</v>
      </c>
      <c r="E2850" s="27" t="s">
        <v>3025</v>
      </c>
      <c r="F2850" s="27" t="s">
        <v>3026</v>
      </c>
      <c r="G2850" s="27" t="s">
        <v>2936</v>
      </c>
      <c r="H2850" s="28">
        <v>41944</v>
      </c>
      <c r="I2850" s="29">
        <v>0</v>
      </c>
      <c r="J2850" s="28" t="s">
        <v>3241</v>
      </c>
    </row>
    <row r="2851" spans="1:10" x14ac:dyDescent="0.3">
      <c r="A2851" s="26">
        <v>2014</v>
      </c>
      <c r="B2851" s="27" t="s">
        <v>3178</v>
      </c>
      <c r="C2851" s="27" t="s">
        <v>3179</v>
      </c>
      <c r="D2851" s="27" t="s">
        <v>3178</v>
      </c>
      <c r="E2851" s="27" t="s">
        <v>3033</v>
      </c>
      <c r="F2851" s="27" t="s">
        <v>2807</v>
      </c>
      <c r="G2851" s="27" t="s">
        <v>2812</v>
      </c>
      <c r="H2851" s="28">
        <v>41944</v>
      </c>
      <c r="I2851" s="29">
        <v>0.52675099999999997</v>
      </c>
      <c r="J2851" s="28" t="s">
        <v>3241</v>
      </c>
    </row>
    <row r="2852" spans="1:10" x14ac:dyDescent="0.3">
      <c r="A2852" s="26">
        <v>2014</v>
      </c>
      <c r="B2852" s="27" t="s">
        <v>3119</v>
      </c>
      <c r="C2852" s="27" t="s">
        <v>3120</v>
      </c>
      <c r="D2852" s="27" t="s">
        <v>3119</v>
      </c>
      <c r="E2852" s="27" t="s">
        <v>6117</v>
      </c>
      <c r="F2852" s="27" t="s">
        <v>3034</v>
      </c>
      <c r="G2852" s="27" t="s">
        <v>2840</v>
      </c>
      <c r="H2852" s="28">
        <v>41944</v>
      </c>
      <c r="I2852" s="29">
        <v>4.418002000000004</v>
      </c>
      <c r="J2852" s="28" t="s">
        <v>3241</v>
      </c>
    </row>
    <row r="2853" spans="1:10" x14ac:dyDescent="0.3">
      <c r="A2853" s="26">
        <v>2014</v>
      </c>
      <c r="B2853" s="27" t="s">
        <v>3121</v>
      </c>
      <c r="C2853" s="27" t="s">
        <v>3122</v>
      </c>
      <c r="D2853" s="27" t="s">
        <v>3121</v>
      </c>
      <c r="E2853" s="27" t="s">
        <v>6117</v>
      </c>
      <c r="F2853" s="27" t="s">
        <v>2825</v>
      </c>
      <c r="G2853" s="27" t="s">
        <v>2850</v>
      </c>
      <c r="H2853" s="28">
        <v>41944</v>
      </c>
      <c r="I2853" s="29">
        <v>13.649877999999999</v>
      </c>
      <c r="J2853" s="28" t="s">
        <v>3241</v>
      </c>
    </row>
    <row r="2854" spans="1:10" x14ac:dyDescent="0.3">
      <c r="A2854" s="26">
        <v>2014</v>
      </c>
      <c r="B2854" s="27" t="s">
        <v>3022</v>
      </c>
      <c r="C2854" s="27" t="s">
        <v>3023</v>
      </c>
      <c r="D2854" s="27" t="s">
        <v>3024</v>
      </c>
      <c r="E2854" s="27" t="s">
        <v>3025</v>
      </c>
      <c r="F2854" s="27" t="s">
        <v>3026</v>
      </c>
      <c r="G2854" s="27" t="s">
        <v>2788</v>
      </c>
      <c r="H2854" s="28">
        <v>41974</v>
      </c>
      <c r="I2854" s="29">
        <v>0</v>
      </c>
      <c r="J2854" s="28" t="s">
        <v>3241</v>
      </c>
    </row>
    <row r="2855" spans="1:10" x14ac:dyDescent="0.3">
      <c r="A2855" s="26">
        <v>2014</v>
      </c>
      <c r="B2855" s="27" t="s">
        <v>3022</v>
      </c>
      <c r="C2855" s="27" t="s">
        <v>3023</v>
      </c>
      <c r="D2855" s="27" t="s">
        <v>3027</v>
      </c>
      <c r="E2855" s="27" t="s">
        <v>3025</v>
      </c>
      <c r="F2855" s="27" t="s">
        <v>3026</v>
      </c>
      <c r="G2855" s="27" t="s">
        <v>2788</v>
      </c>
      <c r="H2855" s="28">
        <v>41974</v>
      </c>
      <c r="I2855" s="29">
        <v>0</v>
      </c>
      <c r="J2855" s="28" t="s">
        <v>3241</v>
      </c>
    </row>
    <row r="2856" spans="1:10" x14ac:dyDescent="0.3">
      <c r="A2856" s="26">
        <v>2014</v>
      </c>
      <c r="B2856" s="27" t="s">
        <v>3028</v>
      </c>
      <c r="C2856" s="27" t="s">
        <v>3029</v>
      </c>
      <c r="D2856" s="27" t="s">
        <v>3028</v>
      </c>
      <c r="E2856" s="27" t="s">
        <v>6117</v>
      </c>
      <c r="F2856" s="27" t="s">
        <v>3030</v>
      </c>
      <c r="G2856" s="27" t="s">
        <v>2812</v>
      </c>
      <c r="H2856" s="28">
        <v>41974</v>
      </c>
      <c r="I2856" s="29">
        <v>13.958818000000003</v>
      </c>
      <c r="J2856" s="28" t="s">
        <v>3241</v>
      </c>
    </row>
    <row r="2857" spans="1:10" x14ac:dyDescent="0.3">
      <c r="A2857" s="26">
        <v>2014</v>
      </c>
      <c r="B2857" s="27" t="s">
        <v>3031</v>
      </c>
      <c r="C2857" s="27" t="s">
        <v>3032</v>
      </c>
      <c r="D2857" s="27" t="s">
        <v>3031</v>
      </c>
      <c r="E2857" s="27" t="s">
        <v>3033</v>
      </c>
      <c r="F2857" s="27" t="s">
        <v>3034</v>
      </c>
      <c r="G2857" s="27" t="s">
        <v>2821</v>
      </c>
      <c r="H2857" s="28">
        <v>41974</v>
      </c>
      <c r="I2857" s="29">
        <v>4.2334120000000022</v>
      </c>
      <c r="J2857" s="28" t="s">
        <v>3241</v>
      </c>
    </row>
    <row r="2858" spans="1:10" x14ac:dyDescent="0.3">
      <c r="A2858" s="26">
        <v>2014</v>
      </c>
      <c r="B2858" s="27" t="s">
        <v>3031</v>
      </c>
      <c r="C2858" s="27" t="s">
        <v>3180</v>
      </c>
      <c r="D2858" s="27" t="s">
        <v>3181</v>
      </c>
      <c r="E2858" s="27" t="s">
        <v>3033</v>
      </c>
      <c r="F2858" s="27" t="s">
        <v>3034</v>
      </c>
      <c r="G2858" s="27" t="s">
        <v>2821</v>
      </c>
      <c r="H2858" s="28">
        <v>41974</v>
      </c>
      <c r="I2858" s="29">
        <v>7.5880709999999993</v>
      </c>
      <c r="J2858" s="28" t="s">
        <v>3241</v>
      </c>
    </row>
    <row r="2859" spans="1:10" x14ac:dyDescent="0.3">
      <c r="A2859" s="26">
        <v>2014</v>
      </c>
      <c r="B2859" s="27" t="s">
        <v>3035</v>
      </c>
      <c r="C2859" s="27" t="s">
        <v>3036</v>
      </c>
      <c r="D2859" s="27" t="s">
        <v>3035</v>
      </c>
      <c r="E2859" s="27" t="s">
        <v>6117</v>
      </c>
      <c r="F2859" s="27" t="s">
        <v>2825</v>
      </c>
      <c r="G2859" s="27" t="s">
        <v>2826</v>
      </c>
      <c r="H2859" s="28">
        <v>41974</v>
      </c>
      <c r="I2859" s="29">
        <v>0</v>
      </c>
      <c r="J2859" s="28" t="s">
        <v>3241</v>
      </c>
    </row>
    <row r="2860" spans="1:10" x14ac:dyDescent="0.3">
      <c r="A2860" s="26">
        <v>2014</v>
      </c>
      <c r="B2860" s="27" t="s">
        <v>3037</v>
      </c>
      <c r="C2860" s="27" t="s">
        <v>3038</v>
      </c>
      <c r="D2860" s="27" t="s">
        <v>3037</v>
      </c>
      <c r="E2860" s="27" t="s">
        <v>6117</v>
      </c>
      <c r="F2860" s="27" t="s">
        <v>3034</v>
      </c>
      <c r="G2860" s="27" t="s">
        <v>2999</v>
      </c>
      <c r="H2860" s="28">
        <v>41974</v>
      </c>
      <c r="I2860" s="29">
        <v>1.6458639999999998</v>
      </c>
      <c r="J2860" s="28" t="s">
        <v>3241</v>
      </c>
    </row>
    <row r="2861" spans="1:10" x14ac:dyDescent="0.3">
      <c r="A2861" s="26">
        <v>2014</v>
      </c>
      <c r="B2861" s="27" t="s">
        <v>3039</v>
      </c>
      <c r="C2861" s="27" t="s">
        <v>3040</v>
      </c>
      <c r="D2861" s="27" t="s">
        <v>3039</v>
      </c>
      <c r="E2861" s="27" t="s">
        <v>6117</v>
      </c>
      <c r="F2861" s="27" t="s">
        <v>2815</v>
      </c>
      <c r="G2861" s="27" t="s">
        <v>2816</v>
      </c>
      <c r="H2861" s="28">
        <v>41974</v>
      </c>
      <c r="I2861" s="29">
        <v>0.68894599999999984</v>
      </c>
      <c r="J2861" s="28" t="s">
        <v>3241</v>
      </c>
    </row>
    <row r="2862" spans="1:10" x14ac:dyDescent="0.3">
      <c r="A2862" s="26">
        <v>2014</v>
      </c>
      <c r="B2862" s="27" t="s">
        <v>3041</v>
      </c>
      <c r="C2862" s="27" t="s">
        <v>3042</v>
      </c>
      <c r="D2862" s="27" t="s">
        <v>3041</v>
      </c>
      <c r="E2862" s="27" t="s">
        <v>6117</v>
      </c>
      <c r="F2862" s="27" t="s">
        <v>2825</v>
      </c>
      <c r="G2862" s="27" t="s">
        <v>2826</v>
      </c>
      <c r="H2862" s="28">
        <v>41974</v>
      </c>
      <c r="I2862" s="29">
        <v>6.5615319999999979</v>
      </c>
      <c r="J2862" s="28" t="s">
        <v>3241</v>
      </c>
    </row>
    <row r="2863" spans="1:10" x14ac:dyDescent="0.3">
      <c r="A2863" s="26">
        <v>2014</v>
      </c>
      <c r="B2863" s="27" t="s">
        <v>3043</v>
      </c>
      <c r="C2863" s="27" t="s">
        <v>3044</v>
      </c>
      <c r="D2863" s="27" t="s">
        <v>3043</v>
      </c>
      <c r="E2863" s="27" t="s">
        <v>6117</v>
      </c>
      <c r="F2863" s="27" t="s">
        <v>2815</v>
      </c>
      <c r="G2863" s="27" t="s">
        <v>2816</v>
      </c>
      <c r="H2863" s="28">
        <v>41974</v>
      </c>
      <c r="I2863" s="29">
        <v>4.336228000000002</v>
      </c>
      <c r="J2863" s="28" t="s">
        <v>3241</v>
      </c>
    </row>
    <row r="2864" spans="1:10" x14ac:dyDescent="0.3">
      <c r="A2864" s="26">
        <v>2014</v>
      </c>
      <c r="B2864" s="27" t="s">
        <v>3045</v>
      </c>
      <c r="C2864" s="27" t="s">
        <v>3046</v>
      </c>
      <c r="D2864" s="27" t="s">
        <v>3045</v>
      </c>
      <c r="E2864" s="27" t="s">
        <v>6117</v>
      </c>
      <c r="F2864" s="27" t="s">
        <v>2815</v>
      </c>
      <c r="G2864" s="27" t="s">
        <v>2816</v>
      </c>
      <c r="H2864" s="28">
        <v>41974</v>
      </c>
      <c r="I2864" s="29">
        <v>0.18472</v>
      </c>
      <c r="J2864" s="28" t="s">
        <v>3241</v>
      </c>
    </row>
    <row r="2865" spans="1:10" x14ac:dyDescent="0.3">
      <c r="A2865" s="26">
        <v>2014</v>
      </c>
      <c r="B2865" s="27" t="s">
        <v>3143</v>
      </c>
      <c r="C2865" s="27" t="s">
        <v>3144</v>
      </c>
      <c r="D2865" s="27" t="s">
        <v>3143</v>
      </c>
      <c r="E2865" s="27" t="s">
        <v>6117</v>
      </c>
      <c r="F2865" s="27" t="s">
        <v>3145</v>
      </c>
      <c r="G2865" s="27" t="s">
        <v>2803</v>
      </c>
      <c r="H2865" s="28">
        <v>41974</v>
      </c>
      <c r="I2865" s="29">
        <v>2.1454779999999993</v>
      </c>
      <c r="J2865" s="28" t="s">
        <v>3241</v>
      </c>
    </row>
    <row r="2866" spans="1:10" x14ac:dyDescent="0.3">
      <c r="A2866" s="26">
        <v>2014</v>
      </c>
      <c r="B2866" s="27" t="s">
        <v>3171</v>
      </c>
      <c r="C2866" s="27" t="s">
        <v>3172</v>
      </c>
      <c r="D2866" s="27" t="s">
        <v>3173</v>
      </c>
      <c r="E2866" s="27" t="s">
        <v>3111</v>
      </c>
      <c r="F2866" s="27" t="s">
        <v>2825</v>
      </c>
      <c r="G2866" s="27" t="s">
        <v>2850</v>
      </c>
      <c r="H2866" s="28">
        <v>41974</v>
      </c>
      <c r="I2866" s="29">
        <v>0.35069100000000009</v>
      </c>
      <c r="J2866" s="28" t="s">
        <v>3241</v>
      </c>
    </row>
    <row r="2867" spans="1:10" x14ac:dyDescent="0.3">
      <c r="A2867" s="26">
        <v>2014</v>
      </c>
      <c r="B2867" s="27" t="s">
        <v>3146</v>
      </c>
      <c r="C2867" s="27" t="s">
        <v>3147</v>
      </c>
      <c r="D2867" s="27" t="s">
        <v>3146</v>
      </c>
      <c r="E2867" s="27" t="s">
        <v>6117</v>
      </c>
      <c r="F2867" s="27" t="s">
        <v>3145</v>
      </c>
      <c r="G2867" s="27" t="s">
        <v>2803</v>
      </c>
      <c r="H2867" s="28">
        <v>41974</v>
      </c>
      <c r="I2867" s="29">
        <v>3.4889829999999993</v>
      </c>
      <c r="J2867" s="28" t="s">
        <v>3241</v>
      </c>
    </row>
    <row r="2868" spans="1:10" x14ac:dyDescent="0.3">
      <c r="A2868" s="26">
        <v>2014</v>
      </c>
      <c r="B2868" s="27" t="s">
        <v>3047</v>
      </c>
      <c r="C2868" s="27" t="s">
        <v>3048</v>
      </c>
      <c r="D2868" s="27" t="s">
        <v>3047</v>
      </c>
      <c r="E2868" s="27" t="s">
        <v>6117</v>
      </c>
      <c r="F2868" s="27" t="s">
        <v>2825</v>
      </c>
      <c r="G2868" s="27" t="s">
        <v>2826</v>
      </c>
      <c r="H2868" s="28">
        <v>41974</v>
      </c>
      <c r="I2868" s="29">
        <v>3.0634470000000005</v>
      </c>
      <c r="J2868" s="28" t="s">
        <v>3241</v>
      </c>
    </row>
    <row r="2869" spans="1:10" x14ac:dyDescent="0.3">
      <c r="A2869" s="26">
        <v>2014</v>
      </c>
      <c r="B2869" s="27" t="s">
        <v>3049</v>
      </c>
      <c r="C2869" s="27" t="s">
        <v>3050</v>
      </c>
      <c r="D2869" s="27" t="s">
        <v>3049</v>
      </c>
      <c r="E2869" s="27" t="s">
        <v>6117</v>
      </c>
      <c r="F2869" s="27" t="s">
        <v>2825</v>
      </c>
      <c r="G2869" s="27" t="s">
        <v>2850</v>
      </c>
      <c r="H2869" s="28">
        <v>41974</v>
      </c>
      <c r="I2869" s="29">
        <v>2.3197389999999998</v>
      </c>
      <c r="J2869" s="28" t="s">
        <v>3241</v>
      </c>
    </row>
    <row r="2870" spans="1:10" x14ac:dyDescent="0.3">
      <c r="A2870" s="26">
        <v>2014</v>
      </c>
      <c r="B2870" s="27" t="s">
        <v>3051</v>
      </c>
      <c r="C2870" s="27" t="s">
        <v>3051</v>
      </c>
      <c r="D2870" s="27" t="s">
        <v>3051</v>
      </c>
      <c r="E2870" s="27" t="s">
        <v>6118</v>
      </c>
      <c r="F2870" s="27" t="s">
        <v>3051</v>
      </c>
      <c r="G2870" s="27" t="s">
        <v>3051</v>
      </c>
      <c r="H2870" s="28">
        <v>41974</v>
      </c>
      <c r="I2870" s="29">
        <v>11229.377819999991</v>
      </c>
      <c r="J2870" s="28" t="s">
        <v>3241</v>
      </c>
    </row>
    <row r="2871" spans="1:10" x14ac:dyDescent="0.3">
      <c r="A2871" s="26">
        <v>2014</v>
      </c>
      <c r="B2871" s="27" t="s">
        <v>3052</v>
      </c>
      <c r="C2871" s="27" t="s">
        <v>3053</v>
      </c>
      <c r="D2871" s="27" t="s">
        <v>3052</v>
      </c>
      <c r="E2871" s="27" t="s">
        <v>3033</v>
      </c>
      <c r="F2871" s="27" t="s">
        <v>2807</v>
      </c>
      <c r="G2871" s="27" t="s">
        <v>2812</v>
      </c>
      <c r="H2871" s="28">
        <v>41974</v>
      </c>
      <c r="I2871" s="29">
        <v>2.6450200000000006</v>
      </c>
      <c r="J2871" s="28" t="s">
        <v>3241</v>
      </c>
    </row>
    <row r="2872" spans="1:10" x14ac:dyDescent="0.3">
      <c r="A2872" s="26">
        <v>2014</v>
      </c>
      <c r="B2872" s="27" t="s">
        <v>3162</v>
      </c>
      <c r="C2872" s="27" t="s">
        <v>3163</v>
      </c>
      <c r="D2872" s="27" t="s">
        <v>3164</v>
      </c>
      <c r="E2872" s="27" t="s">
        <v>3025</v>
      </c>
      <c r="F2872" s="27" t="s">
        <v>3087</v>
      </c>
      <c r="G2872" s="27" t="s">
        <v>2788</v>
      </c>
      <c r="H2872" s="28">
        <v>41974</v>
      </c>
      <c r="I2872" s="29">
        <v>0</v>
      </c>
      <c r="J2872" s="28" t="s">
        <v>3241</v>
      </c>
    </row>
    <row r="2873" spans="1:10" x14ac:dyDescent="0.3">
      <c r="A2873" s="26">
        <v>2014</v>
      </c>
      <c r="B2873" s="27" t="s">
        <v>3162</v>
      </c>
      <c r="C2873" s="27" t="s">
        <v>3163</v>
      </c>
      <c r="D2873" s="27" t="s">
        <v>3165</v>
      </c>
      <c r="E2873" s="27" t="s">
        <v>3025</v>
      </c>
      <c r="F2873" s="27" t="s">
        <v>3087</v>
      </c>
      <c r="G2873" s="27" t="s">
        <v>2788</v>
      </c>
      <c r="H2873" s="28">
        <v>41974</v>
      </c>
      <c r="I2873" s="29">
        <v>0</v>
      </c>
      <c r="J2873" s="28" t="s">
        <v>3241</v>
      </c>
    </row>
    <row r="2874" spans="1:10" x14ac:dyDescent="0.3">
      <c r="A2874" s="26">
        <v>2014</v>
      </c>
      <c r="B2874" s="27" t="s">
        <v>3054</v>
      </c>
      <c r="C2874" s="27" t="s">
        <v>3055</v>
      </c>
      <c r="D2874" s="27" t="s">
        <v>3054</v>
      </c>
      <c r="E2874" s="27" t="s">
        <v>6117</v>
      </c>
      <c r="F2874" s="27" t="s">
        <v>3034</v>
      </c>
      <c r="G2874" s="27" t="s">
        <v>2999</v>
      </c>
      <c r="H2874" s="28">
        <v>41974</v>
      </c>
      <c r="I2874" s="29">
        <v>7.1678790000000019</v>
      </c>
      <c r="J2874" s="28" t="s">
        <v>3241</v>
      </c>
    </row>
    <row r="2875" spans="1:10" x14ac:dyDescent="0.3">
      <c r="A2875" s="26">
        <v>2014</v>
      </c>
      <c r="B2875" s="27" t="s">
        <v>3056</v>
      </c>
      <c r="C2875" s="27" t="s">
        <v>3057</v>
      </c>
      <c r="D2875" s="27" t="s">
        <v>3056</v>
      </c>
      <c r="E2875" s="27" t="s">
        <v>6117</v>
      </c>
      <c r="F2875" s="27" t="s">
        <v>2825</v>
      </c>
      <c r="G2875" s="27" t="s">
        <v>2826</v>
      </c>
      <c r="H2875" s="28">
        <v>41974</v>
      </c>
      <c r="I2875" s="29">
        <v>4.5747869999999997</v>
      </c>
      <c r="J2875" s="28" t="s">
        <v>3241</v>
      </c>
    </row>
    <row r="2876" spans="1:10" x14ac:dyDescent="0.3">
      <c r="A2876" s="26">
        <v>2014</v>
      </c>
      <c r="B2876" s="27" t="s">
        <v>3058</v>
      </c>
      <c r="C2876" s="27" t="s">
        <v>3059</v>
      </c>
      <c r="D2876" s="27" t="s">
        <v>3058</v>
      </c>
      <c r="E2876" s="27" t="s">
        <v>6117</v>
      </c>
      <c r="F2876" s="27" t="s">
        <v>2815</v>
      </c>
      <c r="G2876" s="27" t="s">
        <v>2816</v>
      </c>
      <c r="H2876" s="28">
        <v>41974</v>
      </c>
      <c r="I2876" s="29">
        <v>4.3240640000000017</v>
      </c>
      <c r="J2876" s="28" t="s">
        <v>3241</v>
      </c>
    </row>
    <row r="2877" spans="1:10" x14ac:dyDescent="0.3">
      <c r="A2877" s="26">
        <v>2014</v>
      </c>
      <c r="B2877" s="27" t="s">
        <v>3152</v>
      </c>
      <c r="C2877" s="27" t="s">
        <v>3153</v>
      </c>
      <c r="D2877" s="27" t="s">
        <v>3152</v>
      </c>
      <c r="E2877" s="27" t="s">
        <v>3111</v>
      </c>
      <c r="F2877" s="27" t="s">
        <v>2825</v>
      </c>
      <c r="G2877" s="27" t="s">
        <v>2850</v>
      </c>
      <c r="H2877" s="28">
        <v>41974</v>
      </c>
      <c r="I2877" s="29">
        <v>0.37870999999999988</v>
      </c>
      <c r="J2877" s="28" t="s">
        <v>3241</v>
      </c>
    </row>
    <row r="2878" spans="1:10" x14ac:dyDescent="0.3">
      <c r="A2878" s="26">
        <v>2014</v>
      </c>
      <c r="B2878" s="27" t="s">
        <v>3154</v>
      </c>
      <c r="C2878" s="27" t="s">
        <v>3155</v>
      </c>
      <c r="D2878" s="27" t="s">
        <v>3154</v>
      </c>
      <c r="E2878" s="27" t="s">
        <v>3111</v>
      </c>
      <c r="F2878" s="27" t="s">
        <v>2825</v>
      </c>
      <c r="G2878" s="27" t="s">
        <v>2850</v>
      </c>
      <c r="H2878" s="28">
        <v>41974</v>
      </c>
      <c r="I2878" s="29">
        <v>0.56274399999999991</v>
      </c>
      <c r="J2878" s="28" t="s">
        <v>3241</v>
      </c>
    </row>
    <row r="2879" spans="1:10" x14ac:dyDescent="0.3">
      <c r="A2879" s="26">
        <v>2014</v>
      </c>
      <c r="B2879" s="27" t="s">
        <v>3156</v>
      </c>
      <c r="C2879" s="27" t="s">
        <v>3157</v>
      </c>
      <c r="D2879" s="27" t="s">
        <v>3156</v>
      </c>
      <c r="E2879" s="27" t="s">
        <v>3111</v>
      </c>
      <c r="F2879" s="27" t="s">
        <v>2825</v>
      </c>
      <c r="G2879" s="27" t="s">
        <v>2850</v>
      </c>
      <c r="H2879" s="28">
        <v>41974</v>
      </c>
      <c r="I2879" s="29">
        <v>0</v>
      </c>
      <c r="J2879" s="28" t="s">
        <v>3241</v>
      </c>
    </row>
    <row r="2880" spans="1:10" x14ac:dyDescent="0.3">
      <c r="A2880" s="26">
        <v>2014</v>
      </c>
      <c r="B2880" s="27" t="s">
        <v>3060</v>
      </c>
      <c r="C2880" s="27" t="s">
        <v>3061</v>
      </c>
      <c r="D2880" s="27" t="s">
        <v>3062</v>
      </c>
      <c r="E2880" s="27" t="s">
        <v>3063</v>
      </c>
      <c r="F2880" s="27" t="s">
        <v>3034</v>
      </c>
      <c r="G2880" s="27" t="s">
        <v>2999</v>
      </c>
      <c r="H2880" s="28">
        <v>41974</v>
      </c>
      <c r="I2880" s="29">
        <v>0</v>
      </c>
      <c r="J2880" s="28" t="s">
        <v>3241</v>
      </c>
    </row>
    <row r="2881" spans="1:10" x14ac:dyDescent="0.3">
      <c r="A2881" s="26">
        <v>2014</v>
      </c>
      <c r="B2881" s="27" t="s">
        <v>3064</v>
      </c>
      <c r="C2881" s="27" t="s">
        <v>3065</v>
      </c>
      <c r="D2881" s="27" t="s">
        <v>3066</v>
      </c>
      <c r="E2881" s="27" t="s">
        <v>3025</v>
      </c>
      <c r="F2881" s="27" t="s">
        <v>2825</v>
      </c>
      <c r="G2881" s="27" t="s">
        <v>2826</v>
      </c>
      <c r="H2881" s="28">
        <v>41974</v>
      </c>
      <c r="I2881" s="29">
        <v>0</v>
      </c>
      <c r="J2881" s="28" t="s">
        <v>3241</v>
      </c>
    </row>
    <row r="2882" spans="1:10" x14ac:dyDescent="0.3">
      <c r="A2882" s="26">
        <v>2014</v>
      </c>
      <c r="B2882" s="27" t="s">
        <v>3064</v>
      </c>
      <c r="C2882" s="27" t="s">
        <v>3065</v>
      </c>
      <c r="D2882" s="27" t="s">
        <v>3067</v>
      </c>
      <c r="E2882" s="27" t="s">
        <v>3025</v>
      </c>
      <c r="F2882" s="27" t="s">
        <v>2825</v>
      </c>
      <c r="G2882" s="27" t="s">
        <v>2826</v>
      </c>
      <c r="H2882" s="28">
        <v>41974</v>
      </c>
      <c r="I2882" s="29">
        <v>0</v>
      </c>
      <c r="J2882" s="28" t="s">
        <v>3241</v>
      </c>
    </row>
    <row r="2883" spans="1:10" x14ac:dyDescent="0.3">
      <c r="A2883" s="26">
        <v>2014</v>
      </c>
      <c r="B2883" s="27" t="s">
        <v>3174</v>
      </c>
      <c r="C2883" s="27" t="s">
        <v>3175</v>
      </c>
      <c r="D2883" s="27" t="s">
        <v>3174</v>
      </c>
      <c r="E2883" s="27" t="s">
        <v>6117</v>
      </c>
      <c r="F2883" s="27" t="s">
        <v>2825</v>
      </c>
      <c r="G2883" s="27" t="s">
        <v>2826</v>
      </c>
      <c r="H2883" s="28">
        <v>41974</v>
      </c>
      <c r="I2883" s="29">
        <v>0.5973569999999998</v>
      </c>
      <c r="J2883" s="28" t="s">
        <v>3241</v>
      </c>
    </row>
    <row r="2884" spans="1:10" x14ac:dyDescent="0.3">
      <c r="A2884" s="26">
        <v>2014</v>
      </c>
      <c r="B2884" s="27" t="s">
        <v>3068</v>
      </c>
      <c r="C2884" s="27" t="s">
        <v>3069</v>
      </c>
      <c r="D2884" s="27" t="s">
        <v>3068</v>
      </c>
      <c r="E2884" s="27" t="s">
        <v>6117</v>
      </c>
      <c r="F2884" s="27" t="s">
        <v>3034</v>
      </c>
      <c r="G2884" s="27" t="s">
        <v>2923</v>
      </c>
      <c r="H2884" s="28">
        <v>41974</v>
      </c>
      <c r="I2884" s="29">
        <v>6.0947400000000016</v>
      </c>
      <c r="J2884" s="28" t="s">
        <v>3241</v>
      </c>
    </row>
    <row r="2885" spans="1:10" x14ac:dyDescent="0.3">
      <c r="A2885" s="26">
        <v>2014</v>
      </c>
      <c r="B2885" s="27" t="s">
        <v>3070</v>
      </c>
      <c r="C2885" s="27" t="s">
        <v>3071</v>
      </c>
      <c r="D2885" s="27" t="s">
        <v>3070</v>
      </c>
      <c r="E2885" s="27" t="s">
        <v>6117</v>
      </c>
      <c r="F2885" s="27" t="s">
        <v>2815</v>
      </c>
      <c r="G2885" s="27" t="s">
        <v>2816</v>
      </c>
      <c r="H2885" s="28">
        <v>41974</v>
      </c>
      <c r="I2885" s="29">
        <v>1.4053829999999998</v>
      </c>
      <c r="J2885" s="28" t="s">
        <v>3241</v>
      </c>
    </row>
    <row r="2886" spans="1:10" x14ac:dyDescent="0.3">
      <c r="A2886" s="26">
        <v>2014</v>
      </c>
      <c r="B2886" s="27" t="s">
        <v>3176</v>
      </c>
      <c r="C2886" s="27" t="s">
        <v>3177</v>
      </c>
      <c r="D2886" s="27" t="s">
        <v>3176</v>
      </c>
      <c r="E2886" s="27" t="s">
        <v>3033</v>
      </c>
      <c r="F2886" s="27" t="s">
        <v>2807</v>
      </c>
      <c r="G2886" s="27" t="s">
        <v>2812</v>
      </c>
      <c r="H2886" s="28">
        <v>41974</v>
      </c>
      <c r="I2886" s="29">
        <v>15.124825000000001</v>
      </c>
      <c r="J2886" s="28" t="s">
        <v>3241</v>
      </c>
    </row>
    <row r="2887" spans="1:10" x14ac:dyDescent="0.3">
      <c r="A2887" s="26">
        <v>2014</v>
      </c>
      <c r="B2887" s="27" t="s">
        <v>3072</v>
      </c>
      <c r="C2887" s="27" t="s">
        <v>3073</v>
      </c>
      <c r="D2887" s="27" t="s">
        <v>3072</v>
      </c>
      <c r="E2887" s="27" t="s">
        <v>6117</v>
      </c>
      <c r="F2887" s="27" t="s">
        <v>3034</v>
      </c>
      <c r="G2887" s="27" t="s">
        <v>3074</v>
      </c>
      <c r="H2887" s="28">
        <v>41974</v>
      </c>
      <c r="I2887" s="29">
        <v>1.1256430000000002</v>
      </c>
      <c r="J2887" s="28" t="s">
        <v>3241</v>
      </c>
    </row>
    <row r="2888" spans="1:10" x14ac:dyDescent="0.3">
      <c r="A2888" s="26">
        <v>2014</v>
      </c>
      <c r="B2888" s="27" t="s">
        <v>3182</v>
      </c>
      <c r="C2888" s="27" t="s">
        <v>3183</v>
      </c>
      <c r="D2888" s="27" t="s">
        <v>3182</v>
      </c>
      <c r="E2888" s="27" t="s">
        <v>6117</v>
      </c>
      <c r="F2888" s="27" t="s">
        <v>2825</v>
      </c>
      <c r="G2888" s="27" t="s">
        <v>2826</v>
      </c>
      <c r="H2888" s="28">
        <v>41974</v>
      </c>
      <c r="I2888" s="29">
        <v>0.46327000000000007</v>
      </c>
      <c r="J2888" s="28" t="s">
        <v>3241</v>
      </c>
    </row>
    <row r="2889" spans="1:10" x14ac:dyDescent="0.3">
      <c r="A2889" s="26">
        <v>2014</v>
      </c>
      <c r="B2889" s="27" t="s">
        <v>3075</v>
      </c>
      <c r="C2889" s="27" t="s">
        <v>3076</v>
      </c>
      <c r="D2889" s="27" t="s">
        <v>3075</v>
      </c>
      <c r="E2889" s="27" t="s">
        <v>6117</v>
      </c>
      <c r="F2889" s="27" t="s">
        <v>2815</v>
      </c>
      <c r="G2889" s="27" t="s">
        <v>2816</v>
      </c>
      <c r="H2889" s="28">
        <v>41974</v>
      </c>
      <c r="I2889" s="29">
        <v>3.3662320000000001</v>
      </c>
      <c r="J2889" s="28" t="s">
        <v>3241</v>
      </c>
    </row>
    <row r="2890" spans="1:10" x14ac:dyDescent="0.3">
      <c r="A2890" s="26">
        <v>2014</v>
      </c>
      <c r="B2890" s="27" t="s">
        <v>3077</v>
      </c>
      <c r="C2890" s="27" t="s">
        <v>3078</v>
      </c>
      <c r="D2890" s="27" t="s">
        <v>3077</v>
      </c>
      <c r="E2890" s="27" t="s">
        <v>3033</v>
      </c>
      <c r="F2890" s="27" t="s">
        <v>2788</v>
      </c>
      <c r="G2890" s="27" t="s">
        <v>2788</v>
      </c>
      <c r="H2890" s="28">
        <v>41974</v>
      </c>
      <c r="I2890" s="29">
        <v>2.2600000000000005E-4</v>
      </c>
      <c r="J2890" s="28" t="s">
        <v>3241</v>
      </c>
    </row>
    <row r="2891" spans="1:10" x14ac:dyDescent="0.3">
      <c r="A2891" s="26">
        <v>2014</v>
      </c>
      <c r="B2891" s="27" t="s">
        <v>3079</v>
      </c>
      <c r="C2891" s="27" t="s">
        <v>3080</v>
      </c>
      <c r="D2891" s="27" t="s">
        <v>3081</v>
      </c>
      <c r="E2891" s="27" t="s">
        <v>3063</v>
      </c>
      <c r="F2891" s="27" t="s">
        <v>2788</v>
      </c>
      <c r="G2891" s="27" t="s">
        <v>2788</v>
      </c>
      <c r="H2891" s="28">
        <v>41974</v>
      </c>
      <c r="I2891" s="29">
        <v>1.9665999999999999E-2</v>
      </c>
      <c r="J2891" s="28" t="s">
        <v>3241</v>
      </c>
    </row>
    <row r="2892" spans="1:10" x14ac:dyDescent="0.3">
      <c r="A2892" s="26">
        <v>2014</v>
      </c>
      <c r="B2892" s="27" t="s">
        <v>3082</v>
      </c>
      <c r="C2892" s="27" t="s">
        <v>3083</v>
      </c>
      <c r="D2892" s="27" t="s">
        <v>3082</v>
      </c>
      <c r="E2892" s="27" t="s">
        <v>6117</v>
      </c>
      <c r="F2892" s="27" t="s">
        <v>2825</v>
      </c>
      <c r="G2892" s="27" t="s">
        <v>2826</v>
      </c>
      <c r="H2892" s="28">
        <v>41974</v>
      </c>
      <c r="I2892" s="29">
        <v>15.249345</v>
      </c>
      <c r="J2892" s="28" t="s">
        <v>3241</v>
      </c>
    </row>
    <row r="2893" spans="1:10" x14ac:dyDescent="0.3">
      <c r="A2893" s="26">
        <v>2014</v>
      </c>
      <c r="B2893" s="27" t="s">
        <v>3084</v>
      </c>
      <c r="C2893" s="27" t="s">
        <v>3085</v>
      </c>
      <c r="D2893" s="27" t="s">
        <v>3086</v>
      </c>
      <c r="E2893" s="27" t="s">
        <v>3025</v>
      </c>
      <c r="F2893" s="27" t="s">
        <v>3087</v>
      </c>
      <c r="G2893" s="27" t="s">
        <v>2788</v>
      </c>
      <c r="H2893" s="28">
        <v>41974</v>
      </c>
      <c r="I2893" s="29">
        <v>0</v>
      </c>
      <c r="J2893" s="28" t="s">
        <v>3241</v>
      </c>
    </row>
    <row r="2894" spans="1:10" x14ac:dyDescent="0.3">
      <c r="A2894" s="26">
        <v>2014</v>
      </c>
      <c r="B2894" s="27" t="s">
        <v>3084</v>
      </c>
      <c r="C2894" s="27" t="s">
        <v>3085</v>
      </c>
      <c r="D2894" s="27" t="s">
        <v>3088</v>
      </c>
      <c r="E2894" s="27" t="s">
        <v>3025</v>
      </c>
      <c r="F2894" s="27" t="s">
        <v>3087</v>
      </c>
      <c r="G2894" s="27" t="s">
        <v>2788</v>
      </c>
      <c r="H2894" s="28">
        <v>41974</v>
      </c>
      <c r="I2894" s="29">
        <v>0</v>
      </c>
      <c r="J2894" s="28" t="s">
        <v>3241</v>
      </c>
    </row>
    <row r="2895" spans="1:10" x14ac:dyDescent="0.3">
      <c r="A2895" s="26">
        <v>2014</v>
      </c>
      <c r="B2895" s="27" t="s">
        <v>3089</v>
      </c>
      <c r="C2895" s="27" t="s">
        <v>3090</v>
      </c>
      <c r="D2895" s="27" t="s">
        <v>3089</v>
      </c>
      <c r="E2895" s="27" t="s">
        <v>6117</v>
      </c>
      <c r="F2895" s="27" t="s">
        <v>2815</v>
      </c>
      <c r="G2895" s="27" t="s">
        <v>2816</v>
      </c>
      <c r="H2895" s="28">
        <v>41974</v>
      </c>
      <c r="I2895" s="29">
        <v>3.2011570000000007</v>
      </c>
      <c r="J2895" s="28" t="s">
        <v>3241</v>
      </c>
    </row>
    <row r="2896" spans="1:10" x14ac:dyDescent="0.3">
      <c r="A2896" s="26">
        <v>2014</v>
      </c>
      <c r="B2896" s="27" t="s">
        <v>3136</v>
      </c>
      <c r="C2896" s="27" t="s">
        <v>3137</v>
      </c>
      <c r="D2896" s="27" t="s">
        <v>3138</v>
      </c>
      <c r="E2896" s="27" t="s">
        <v>3025</v>
      </c>
      <c r="F2896" s="27" t="s">
        <v>3087</v>
      </c>
      <c r="G2896" s="27" t="s">
        <v>2788</v>
      </c>
      <c r="H2896" s="28">
        <v>41974</v>
      </c>
      <c r="I2896" s="29">
        <v>0</v>
      </c>
      <c r="J2896" s="28" t="s">
        <v>3241</v>
      </c>
    </row>
    <row r="2897" spans="1:10" x14ac:dyDescent="0.3">
      <c r="A2897" s="26">
        <v>2014</v>
      </c>
      <c r="B2897" s="27" t="s">
        <v>3136</v>
      </c>
      <c r="C2897" s="27" t="s">
        <v>3137</v>
      </c>
      <c r="D2897" s="27" t="s">
        <v>3139</v>
      </c>
      <c r="E2897" s="27" t="s">
        <v>3025</v>
      </c>
      <c r="F2897" s="27" t="s">
        <v>3087</v>
      </c>
      <c r="G2897" s="27" t="s">
        <v>2788</v>
      </c>
      <c r="H2897" s="28">
        <v>41974</v>
      </c>
      <c r="I2897" s="29">
        <v>0</v>
      </c>
      <c r="J2897" s="28" t="s">
        <v>3241</v>
      </c>
    </row>
    <row r="2898" spans="1:10" x14ac:dyDescent="0.3">
      <c r="A2898" s="26">
        <v>2014</v>
      </c>
      <c r="B2898" s="27" t="s">
        <v>3184</v>
      </c>
      <c r="C2898" s="27" t="s">
        <v>3185</v>
      </c>
      <c r="D2898" s="27" t="s">
        <v>3186</v>
      </c>
      <c r="E2898" s="27" t="s">
        <v>3063</v>
      </c>
      <c r="F2898" s="27" t="s">
        <v>3034</v>
      </c>
      <c r="G2898" s="27" t="s">
        <v>2999</v>
      </c>
      <c r="H2898" s="28">
        <v>41974</v>
      </c>
      <c r="I2898" s="29">
        <v>0</v>
      </c>
      <c r="J2898" s="28" t="s">
        <v>3241</v>
      </c>
    </row>
    <row r="2899" spans="1:10" x14ac:dyDescent="0.3">
      <c r="A2899" s="26">
        <v>2014</v>
      </c>
      <c r="B2899" s="27" t="s">
        <v>3091</v>
      </c>
      <c r="C2899" s="27" t="s">
        <v>3092</v>
      </c>
      <c r="D2899" s="27" t="s">
        <v>3093</v>
      </c>
      <c r="E2899" s="27" t="s">
        <v>3063</v>
      </c>
      <c r="F2899" s="27" t="s">
        <v>3094</v>
      </c>
      <c r="G2899" s="27" t="s">
        <v>2965</v>
      </c>
      <c r="H2899" s="28">
        <v>41974</v>
      </c>
      <c r="I2899" s="29">
        <v>1.3982510000000001</v>
      </c>
      <c r="J2899" s="28" t="s">
        <v>3241</v>
      </c>
    </row>
    <row r="2900" spans="1:10" x14ac:dyDescent="0.3">
      <c r="A2900" s="26">
        <v>2014</v>
      </c>
      <c r="B2900" s="27" t="s">
        <v>3095</v>
      </c>
      <c r="C2900" s="27" t="s">
        <v>3096</v>
      </c>
      <c r="D2900" s="27" t="s">
        <v>3095</v>
      </c>
      <c r="E2900" s="27" t="s">
        <v>6117</v>
      </c>
      <c r="F2900" s="27" t="s">
        <v>3034</v>
      </c>
      <c r="G2900" s="27" t="s">
        <v>2999</v>
      </c>
      <c r="H2900" s="28">
        <v>41974</v>
      </c>
      <c r="I2900" s="29">
        <v>4.5020440000000006</v>
      </c>
      <c r="J2900" s="28" t="s">
        <v>3241</v>
      </c>
    </row>
    <row r="2901" spans="1:10" x14ac:dyDescent="0.3">
      <c r="A2901" s="26">
        <v>2014</v>
      </c>
      <c r="B2901" s="27" t="s">
        <v>3097</v>
      </c>
      <c r="C2901" s="27" t="s">
        <v>3098</v>
      </c>
      <c r="D2901" s="27" t="s">
        <v>3097</v>
      </c>
      <c r="E2901" s="27" t="s">
        <v>6117</v>
      </c>
      <c r="F2901" s="27" t="s">
        <v>2825</v>
      </c>
      <c r="G2901" s="27" t="s">
        <v>2850</v>
      </c>
      <c r="H2901" s="28">
        <v>41974</v>
      </c>
      <c r="I2901" s="29">
        <v>8.5014900000000022</v>
      </c>
      <c r="J2901" s="28" t="s">
        <v>3241</v>
      </c>
    </row>
    <row r="2902" spans="1:10" x14ac:dyDescent="0.3">
      <c r="A2902" s="26">
        <v>2014</v>
      </c>
      <c r="B2902" s="27" t="s">
        <v>3132</v>
      </c>
      <c r="C2902" s="27" t="s">
        <v>3133</v>
      </c>
      <c r="D2902" s="27" t="s">
        <v>3132</v>
      </c>
      <c r="E2902" s="27" t="s">
        <v>3033</v>
      </c>
      <c r="F2902" s="27" t="s">
        <v>2807</v>
      </c>
      <c r="G2902" s="27" t="s">
        <v>2812</v>
      </c>
      <c r="H2902" s="28">
        <v>41974</v>
      </c>
      <c r="I2902" s="29">
        <v>16.587962000000005</v>
      </c>
      <c r="J2902" s="28" t="s">
        <v>3241</v>
      </c>
    </row>
    <row r="2903" spans="1:10" x14ac:dyDescent="0.3">
      <c r="A2903" s="26">
        <v>2014</v>
      </c>
      <c r="B2903" s="27" t="s">
        <v>3134</v>
      </c>
      <c r="C2903" s="27" t="s">
        <v>3135</v>
      </c>
      <c r="D2903" s="27" t="s">
        <v>3134</v>
      </c>
      <c r="E2903" s="27" t="s">
        <v>3033</v>
      </c>
      <c r="F2903" s="27" t="s">
        <v>2807</v>
      </c>
      <c r="G2903" s="27" t="s">
        <v>2812</v>
      </c>
      <c r="H2903" s="28">
        <v>41974</v>
      </c>
      <c r="I2903" s="29">
        <v>10.043357000000002</v>
      </c>
      <c r="J2903" s="28" t="s">
        <v>3241</v>
      </c>
    </row>
    <row r="2904" spans="1:10" x14ac:dyDescent="0.3">
      <c r="A2904" s="26">
        <v>2014</v>
      </c>
      <c r="B2904" s="27" t="s">
        <v>3099</v>
      </c>
      <c r="C2904" s="27" t="s">
        <v>3100</v>
      </c>
      <c r="D2904" s="27" t="s">
        <v>3099</v>
      </c>
      <c r="E2904" s="27" t="s">
        <v>6117</v>
      </c>
      <c r="F2904" s="27" t="s">
        <v>2815</v>
      </c>
      <c r="G2904" s="27" t="s">
        <v>2816</v>
      </c>
      <c r="H2904" s="28">
        <v>41974</v>
      </c>
      <c r="I2904" s="29">
        <v>3.9091830000000005</v>
      </c>
      <c r="J2904" s="28" t="s">
        <v>3241</v>
      </c>
    </row>
    <row r="2905" spans="1:10" x14ac:dyDescent="0.3">
      <c r="A2905" s="26">
        <v>2014</v>
      </c>
      <c r="B2905" s="27" t="s">
        <v>3101</v>
      </c>
      <c r="C2905" s="27" t="s">
        <v>3102</v>
      </c>
      <c r="D2905" s="27" t="s">
        <v>3101</v>
      </c>
      <c r="E2905" s="27" t="s">
        <v>6117</v>
      </c>
      <c r="F2905" s="27" t="s">
        <v>3034</v>
      </c>
      <c r="G2905" s="27" t="s">
        <v>3074</v>
      </c>
      <c r="H2905" s="28">
        <v>41974</v>
      </c>
      <c r="I2905" s="29">
        <v>10.542211000000007</v>
      </c>
      <c r="J2905" s="28" t="s">
        <v>3241</v>
      </c>
    </row>
    <row r="2906" spans="1:10" x14ac:dyDescent="0.3">
      <c r="A2906" s="26">
        <v>2014</v>
      </c>
      <c r="B2906" s="27" t="s">
        <v>3148</v>
      </c>
      <c r="C2906" s="27" t="s">
        <v>3149</v>
      </c>
      <c r="D2906" s="27" t="s">
        <v>3148</v>
      </c>
      <c r="E2906" s="27" t="s">
        <v>6117</v>
      </c>
      <c r="F2906" s="27" t="s">
        <v>3145</v>
      </c>
      <c r="G2906" s="27" t="s">
        <v>2803</v>
      </c>
      <c r="H2906" s="28">
        <v>41974</v>
      </c>
      <c r="I2906" s="29">
        <v>3.7510029999999985</v>
      </c>
      <c r="J2906" s="28" t="s">
        <v>3241</v>
      </c>
    </row>
    <row r="2907" spans="1:10" x14ac:dyDescent="0.3">
      <c r="A2907" s="26">
        <v>2014</v>
      </c>
      <c r="B2907" s="27" t="s">
        <v>3103</v>
      </c>
      <c r="C2907" s="27" t="s">
        <v>3104</v>
      </c>
      <c r="D2907" s="27" t="s">
        <v>3103</v>
      </c>
      <c r="E2907" s="27" t="s">
        <v>6117</v>
      </c>
      <c r="F2907" s="27" t="s">
        <v>3034</v>
      </c>
      <c r="G2907" s="27" t="s">
        <v>2923</v>
      </c>
      <c r="H2907" s="28">
        <v>41974</v>
      </c>
      <c r="I2907" s="29">
        <v>1.3687319999999992</v>
      </c>
      <c r="J2907" s="28" t="s">
        <v>3241</v>
      </c>
    </row>
    <row r="2908" spans="1:10" x14ac:dyDescent="0.3">
      <c r="A2908" s="26">
        <v>2014</v>
      </c>
      <c r="B2908" s="27" t="s">
        <v>3150</v>
      </c>
      <c r="C2908" s="27" t="s">
        <v>3151</v>
      </c>
      <c r="D2908" s="27" t="s">
        <v>3150</v>
      </c>
      <c r="E2908" s="27" t="s">
        <v>6117</v>
      </c>
      <c r="F2908" s="27" t="s">
        <v>3142</v>
      </c>
      <c r="G2908" s="27" t="s">
        <v>2850</v>
      </c>
      <c r="H2908" s="28">
        <v>41974</v>
      </c>
      <c r="I2908" s="29">
        <v>0.21898300000000001</v>
      </c>
      <c r="J2908" s="28" t="s">
        <v>3241</v>
      </c>
    </row>
    <row r="2909" spans="1:10" x14ac:dyDescent="0.3">
      <c r="A2909" s="26">
        <v>2014</v>
      </c>
      <c r="B2909" s="27" t="s">
        <v>3105</v>
      </c>
      <c r="C2909" s="27" t="s">
        <v>3106</v>
      </c>
      <c r="D2909" s="27" t="s">
        <v>3105</v>
      </c>
      <c r="E2909" s="27" t="s">
        <v>6117</v>
      </c>
      <c r="F2909" s="27" t="s">
        <v>2798</v>
      </c>
      <c r="G2909" s="27" t="s">
        <v>2803</v>
      </c>
      <c r="H2909" s="28">
        <v>41974</v>
      </c>
      <c r="I2909" s="29">
        <v>3.027666</v>
      </c>
      <c r="J2909" s="28" t="s">
        <v>3241</v>
      </c>
    </row>
    <row r="2910" spans="1:10" x14ac:dyDescent="0.3">
      <c r="A2910" s="26">
        <v>2014</v>
      </c>
      <c r="B2910" s="27" t="s">
        <v>3123</v>
      </c>
      <c r="C2910" s="27" t="s">
        <v>3124</v>
      </c>
      <c r="D2910" s="27" t="s">
        <v>3166</v>
      </c>
      <c r="E2910" s="27" t="s">
        <v>3025</v>
      </c>
      <c r="F2910" s="27" t="s">
        <v>2825</v>
      </c>
      <c r="G2910" s="27" t="s">
        <v>2850</v>
      </c>
      <c r="H2910" s="28">
        <v>41974</v>
      </c>
      <c r="I2910" s="29">
        <v>0</v>
      </c>
      <c r="J2910" s="28" t="s">
        <v>3241</v>
      </c>
    </row>
    <row r="2911" spans="1:10" x14ac:dyDescent="0.3">
      <c r="A2911" s="26">
        <v>2014</v>
      </c>
      <c r="B2911" s="27" t="s">
        <v>3123</v>
      </c>
      <c r="C2911" s="27" t="s">
        <v>3124</v>
      </c>
      <c r="D2911" s="27" t="s">
        <v>3125</v>
      </c>
      <c r="E2911" s="27" t="s">
        <v>3025</v>
      </c>
      <c r="F2911" s="27" t="s">
        <v>2825</v>
      </c>
      <c r="G2911" s="27" t="s">
        <v>2850</v>
      </c>
      <c r="H2911" s="28">
        <v>41974</v>
      </c>
      <c r="I2911" s="29">
        <v>0</v>
      </c>
      <c r="J2911" s="28" t="s">
        <v>3241</v>
      </c>
    </row>
    <row r="2912" spans="1:10" x14ac:dyDescent="0.3">
      <c r="A2912" s="26">
        <v>2014</v>
      </c>
      <c r="B2912" s="27" t="s">
        <v>3123</v>
      </c>
      <c r="C2912" s="27" t="s">
        <v>3124</v>
      </c>
      <c r="D2912" s="27" t="s">
        <v>3170</v>
      </c>
      <c r="E2912" s="27" t="s">
        <v>3025</v>
      </c>
      <c r="F2912" s="27" t="s">
        <v>2825</v>
      </c>
      <c r="G2912" s="27" t="s">
        <v>2850</v>
      </c>
      <c r="H2912" s="28">
        <v>41974</v>
      </c>
      <c r="I2912" s="29">
        <v>0</v>
      </c>
      <c r="J2912" s="28" t="s">
        <v>3241</v>
      </c>
    </row>
    <row r="2913" spans="1:10" x14ac:dyDescent="0.3">
      <c r="A2913" s="26">
        <v>2014</v>
      </c>
      <c r="B2913" s="27" t="s">
        <v>3107</v>
      </c>
      <c r="C2913" s="27" t="s">
        <v>3108</v>
      </c>
      <c r="D2913" s="27" t="s">
        <v>3108</v>
      </c>
      <c r="E2913" s="27" t="s">
        <v>6117</v>
      </c>
      <c r="F2913" s="27" t="s">
        <v>3026</v>
      </c>
      <c r="G2913" s="27" t="s">
        <v>2936</v>
      </c>
      <c r="H2913" s="28">
        <v>41974</v>
      </c>
      <c r="I2913" s="29">
        <v>2.0158000000000002E-2</v>
      </c>
      <c r="J2913" s="28" t="s">
        <v>3241</v>
      </c>
    </row>
    <row r="2914" spans="1:10" x14ac:dyDescent="0.3">
      <c r="A2914" s="26">
        <v>2014</v>
      </c>
      <c r="B2914" s="27" t="s">
        <v>3140</v>
      </c>
      <c r="C2914" s="27" t="s">
        <v>3141</v>
      </c>
      <c r="D2914" s="27" t="s">
        <v>3140</v>
      </c>
      <c r="E2914" s="27" t="s">
        <v>6117</v>
      </c>
      <c r="F2914" s="27" t="s">
        <v>3142</v>
      </c>
      <c r="G2914" s="27" t="s">
        <v>2850</v>
      </c>
      <c r="H2914" s="28">
        <v>41974</v>
      </c>
      <c r="I2914" s="29">
        <v>1.4502999999999992E-2</v>
      </c>
      <c r="J2914" s="28" t="s">
        <v>3241</v>
      </c>
    </row>
    <row r="2915" spans="1:10" x14ac:dyDescent="0.3">
      <c r="A2915" s="26">
        <v>2014</v>
      </c>
      <c r="B2915" s="27" t="s">
        <v>3109</v>
      </c>
      <c r="C2915" s="27" t="s">
        <v>3110</v>
      </c>
      <c r="D2915" s="27" t="s">
        <v>3109</v>
      </c>
      <c r="E2915" s="27" t="s">
        <v>3111</v>
      </c>
      <c r="F2915" s="27" t="s">
        <v>2825</v>
      </c>
      <c r="G2915" s="27" t="s">
        <v>2850</v>
      </c>
      <c r="H2915" s="28">
        <v>41974</v>
      </c>
      <c r="I2915" s="29">
        <v>0.24527800000000002</v>
      </c>
      <c r="J2915" s="28" t="s">
        <v>3241</v>
      </c>
    </row>
    <row r="2916" spans="1:10" x14ac:dyDescent="0.3">
      <c r="A2916" s="26">
        <v>2014</v>
      </c>
      <c r="B2916" s="27" t="s">
        <v>3158</v>
      </c>
      <c r="C2916" s="27" t="s">
        <v>3159</v>
      </c>
      <c r="D2916" s="27" t="s">
        <v>3160</v>
      </c>
      <c r="E2916" s="27" t="s">
        <v>3161</v>
      </c>
      <c r="F2916" s="27" t="s">
        <v>3087</v>
      </c>
      <c r="G2916" s="27" t="s">
        <v>2788</v>
      </c>
      <c r="H2916" s="28">
        <v>41974</v>
      </c>
      <c r="I2916" s="29">
        <v>1.6060490000000005</v>
      </c>
      <c r="J2916" s="28" t="s">
        <v>3241</v>
      </c>
    </row>
    <row r="2917" spans="1:10" x14ac:dyDescent="0.3">
      <c r="A2917" s="26">
        <v>2014</v>
      </c>
      <c r="B2917" s="27" t="s">
        <v>3112</v>
      </c>
      <c r="C2917" s="27" t="s">
        <v>3113</v>
      </c>
      <c r="D2917" s="27" t="s">
        <v>3112</v>
      </c>
      <c r="E2917" s="27" t="s">
        <v>6117</v>
      </c>
      <c r="F2917" s="27" t="s">
        <v>2825</v>
      </c>
      <c r="G2917" s="27" t="s">
        <v>2826</v>
      </c>
      <c r="H2917" s="28">
        <v>41974</v>
      </c>
      <c r="I2917" s="29">
        <v>2.1438670000000011</v>
      </c>
      <c r="J2917" s="28" t="s">
        <v>3241</v>
      </c>
    </row>
    <row r="2918" spans="1:10" x14ac:dyDescent="0.3">
      <c r="A2918" s="26">
        <v>2014</v>
      </c>
      <c r="B2918" s="27" t="s">
        <v>3167</v>
      </c>
      <c r="C2918" s="27" t="s">
        <v>3168</v>
      </c>
      <c r="D2918" s="27" t="s">
        <v>3169</v>
      </c>
      <c r="E2918" s="27" t="s">
        <v>3161</v>
      </c>
      <c r="F2918" s="27" t="s">
        <v>3087</v>
      </c>
      <c r="G2918" s="27" t="s">
        <v>2788</v>
      </c>
      <c r="H2918" s="28">
        <v>41974</v>
      </c>
      <c r="I2918" s="29">
        <v>6.7155020000000016</v>
      </c>
      <c r="J2918" s="28" t="s">
        <v>3241</v>
      </c>
    </row>
    <row r="2919" spans="1:10" x14ac:dyDescent="0.3">
      <c r="A2919" s="26">
        <v>2014</v>
      </c>
      <c r="B2919" s="27" t="s">
        <v>3114</v>
      </c>
      <c r="C2919" s="27" t="s">
        <v>3115</v>
      </c>
      <c r="D2919" s="27" t="s">
        <v>3116</v>
      </c>
      <c r="E2919" s="27" t="s">
        <v>3025</v>
      </c>
      <c r="F2919" s="27" t="s">
        <v>3026</v>
      </c>
      <c r="G2919" s="27" t="s">
        <v>2788</v>
      </c>
      <c r="H2919" s="28">
        <v>41974</v>
      </c>
      <c r="I2919" s="29">
        <v>0</v>
      </c>
      <c r="J2919" s="28" t="s">
        <v>3241</v>
      </c>
    </row>
    <row r="2920" spans="1:10" x14ac:dyDescent="0.3">
      <c r="A2920" s="26">
        <v>2014</v>
      </c>
      <c r="B2920" s="27" t="s">
        <v>3117</v>
      </c>
      <c r="C2920" s="27" t="s">
        <v>3118</v>
      </c>
      <c r="D2920" s="27" t="s">
        <v>3117</v>
      </c>
      <c r="E2920" s="27" t="s">
        <v>6117</v>
      </c>
      <c r="F2920" s="27" t="s">
        <v>2815</v>
      </c>
      <c r="G2920" s="27" t="s">
        <v>2816</v>
      </c>
      <c r="H2920" s="28">
        <v>41974</v>
      </c>
      <c r="I2920" s="29">
        <v>7.3872479999999987</v>
      </c>
      <c r="J2920" s="28" t="s">
        <v>3241</v>
      </c>
    </row>
    <row r="2921" spans="1:10" x14ac:dyDescent="0.3">
      <c r="A2921" s="26">
        <v>2014</v>
      </c>
      <c r="B2921" s="27" t="s">
        <v>3129</v>
      </c>
      <c r="C2921" s="27" t="s">
        <v>3130</v>
      </c>
      <c r="D2921" s="27" t="s">
        <v>3131</v>
      </c>
      <c r="E2921" s="27" t="s">
        <v>3063</v>
      </c>
      <c r="F2921" s="27" t="s">
        <v>3034</v>
      </c>
      <c r="G2921" s="27" t="s">
        <v>2840</v>
      </c>
      <c r="H2921" s="28">
        <v>41974</v>
      </c>
      <c r="I2921" s="29">
        <v>5.4596500000000017</v>
      </c>
      <c r="J2921" s="28" t="s">
        <v>3241</v>
      </c>
    </row>
    <row r="2922" spans="1:10" x14ac:dyDescent="0.3">
      <c r="A2922" s="26">
        <v>2014</v>
      </c>
      <c r="B2922" s="27" t="s">
        <v>3126</v>
      </c>
      <c r="C2922" s="27" t="s">
        <v>3127</v>
      </c>
      <c r="D2922" s="27" t="s">
        <v>3128</v>
      </c>
      <c r="E2922" s="27" t="s">
        <v>3025</v>
      </c>
      <c r="F2922" s="27" t="s">
        <v>3026</v>
      </c>
      <c r="G2922" s="27" t="s">
        <v>2936</v>
      </c>
      <c r="H2922" s="28">
        <v>41974</v>
      </c>
      <c r="I2922" s="29">
        <v>0</v>
      </c>
      <c r="J2922" s="28" t="s">
        <v>3241</v>
      </c>
    </row>
    <row r="2923" spans="1:10" x14ac:dyDescent="0.3">
      <c r="A2923" s="26">
        <v>2014</v>
      </c>
      <c r="B2923" s="27" t="s">
        <v>3178</v>
      </c>
      <c r="C2923" s="27" t="s">
        <v>3179</v>
      </c>
      <c r="D2923" s="27" t="s">
        <v>3178</v>
      </c>
      <c r="E2923" s="27" t="s">
        <v>3033</v>
      </c>
      <c r="F2923" s="27" t="s">
        <v>2807</v>
      </c>
      <c r="G2923" s="27" t="s">
        <v>2812</v>
      </c>
      <c r="H2923" s="28">
        <v>41974</v>
      </c>
      <c r="I2923" s="29">
        <v>0.51588699999999998</v>
      </c>
      <c r="J2923" s="28" t="s">
        <v>3241</v>
      </c>
    </row>
    <row r="2924" spans="1:10" x14ac:dyDescent="0.3">
      <c r="A2924" s="26">
        <v>2014</v>
      </c>
      <c r="B2924" s="27" t="s">
        <v>3119</v>
      </c>
      <c r="C2924" s="27" t="s">
        <v>3120</v>
      </c>
      <c r="D2924" s="27" t="s">
        <v>3119</v>
      </c>
      <c r="E2924" s="27" t="s">
        <v>6117</v>
      </c>
      <c r="F2924" s="27" t="s">
        <v>3034</v>
      </c>
      <c r="G2924" s="27" t="s">
        <v>2840</v>
      </c>
      <c r="H2924" s="28">
        <v>41974</v>
      </c>
      <c r="I2924" s="29">
        <v>3.187783</v>
      </c>
      <c r="J2924" s="28" t="s">
        <v>3241</v>
      </c>
    </row>
    <row r="2925" spans="1:10" x14ac:dyDescent="0.3">
      <c r="A2925" s="26">
        <v>2014</v>
      </c>
      <c r="B2925" s="27" t="s">
        <v>3121</v>
      </c>
      <c r="C2925" s="27" t="s">
        <v>3122</v>
      </c>
      <c r="D2925" s="27" t="s">
        <v>3121</v>
      </c>
      <c r="E2925" s="27" t="s">
        <v>6117</v>
      </c>
      <c r="F2925" s="27" t="s">
        <v>2825</v>
      </c>
      <c r="G2925" s="27" t="s">
        <v>2850</v>
      </c>
      <c r="H2925" s="28">
        <v>41974</v>
      </c>
      <c r="I2925" s="29">
        <v>25.108059000000008</v>
      </c>
      <c r="J2925" s="28" t="s">
        <v>3241</v>
      </c>
    </row>
    <row r="2926" spans="1:10" x14ac:dyDescent="0.3">
      <c r="A2926" s="26">
        <v>2015</v>
      </c>
      <c r="B2926" s="27" t="s">
        <v>3022</v>
      </c>
      <c r="C2926" s="27" t="s">
        <v>3023</v>
      </c>
      <c r="D2926" s="27" t="s">
        <v>3024</v>
      </c>
      <c r="E2926" s="27" t="s">
        <v>3025</v>
      </c>
      <c r="F2926" s="27" t="s">
        <v>3026</v>
      </c>
      <c r="G2926" s="27" t="s">
        <v>2788</v>
      </c>
      <c r="H2926" s="28">
        <v>42005</v>
      </c>
      <c r="I2926" s="29">
        <v>0</v>
      </c>
      <c r="J2926" s="28" t="s">
        <v>3241</v>
      </c>
    </row>
    <row r="2927" spans="1:10" x14ac:dyDescent="0.3">
      <c r="A2927" s="26">
        <v>2015</v>
      </c>
      <c r="B2927" s="27" t="s">
        <v>3022</v>
      </c>
      <c r="C2927" s="27" t="s">
        <v>3023</v>
      </c>
      <c r="D2927" s="27" t="s">
        <v>3027</v>
      </c>
      <c r="E2927" s="27" t="s">
        <v>3025</v>
      </c>
      <c r="F2927" s="27" t="s">
        <v>3026</v>
      </c>
      <c r="G2927" s="27" t="s">
        <v>2788</v>
      </c>
      <c r="H2927" s="28">
        <v>42005</v>
      </c>
      <c r="I2927" s="29">
        <v>0</v>
      </c>
      <c r="J2927" s="28" t="s">
        <v>3241</v>
      </c>
    </row>
    <row r="2928" spans="1:10" x14ac:dyDescent="0.3">
      <c r="A2928" s="26">
        <v>2015</v>
      </c>
      <c r="B2928" s="27" t="s">
        <v>3028</v>
      </c>
      <c r="C2928" s="27" t="s">
        <v>3029</v>
      </c>
      <c r="D2928" s="27" t="s">
        <v>3028</v>
      </c>
      <c r="E2928" s="27" t="s">
        <v>6117</v>
      </c>
      <c r="F2928" s="27" t="s">
        <v>3030</v>
      </c>
      <c r="G2928" s="27" t="s">
        <v>2812</v>
      </c>
      <c r="H2928" s="28">
        <v>42005</v>
      </c>
      <c r="I2928" s="29">
        <v>14.880182999999999</v>
      </c>
      <c r="J2928" s="28" t="s">
        <v>3241</v>
      </c>
    </row>
    <row r="2929" spans="1:10" x14ac:dyDescent="0.3">
      <c r="A2929" s="26">
        <v>2015</v>
      </c>
      <c r="B2929" s="27" t="s">
        <v>3031</v>
      </c>
      <c r="C2929" s="27" t="s">
        <v>3032</v>
      </c>
      <c r="D2929" s="27" t="s">
        <v>3031</v>
      </c>
      <c r="E2929" s="27" t="s">
        <v>3033</v>
      </c>
      <c r="F2929" s="27" t="s">
        <v>3034</v>
      </c>
      <c r="G2929" s="27" t="s">
        <v>2821</v>
      </c>
      <c r="H2929" s="28">
        <v>42005</v>
      </c>
      <c r="I2929" s="29">
        <v>2.885713</v>
      </c>
      <c r="J2929" s="28" t="s">
        <v>3241</v>
      </c>
    </row>
    <row r="2930" spans="1:10" x14ac:dyDescent="0.3">
      <c r="A2930" s="26">
        <v>2015</v>
      </c>
      <c r="B2930" s="27" t="s">
        <v>3031</v>
      </c>
      <c r="C2930" s="27" t="s">
        <v>3180</v>
      </c>
      <c r="D2930" s="27" t="s">
        <v>3181</v>
      </c>
      <c r="E2930" s="27" t="s">
        <v>3033</v>
      </c>
      <c r="F2930" s="27" t="s">
        <v>3034</v>
      </c>
      <c r="G2930" s="27" t="s">
        <v>2821</v>
      </c>
      <c r="H2930" s="28">
        <v>42005</v>
      </c>
      <c r="I2930" s="29">
        <v>4.4292340000000001</v>
      </c>
      <c r="J2930" s="28" t="s">
        <v>3241</v>
      </c>
    </row>
    <row r="2931" spans="1:10" x14ac:dyDescent="0.3">
      <c r="A2931" s="26">
        <v>2015</v>
      </c>
      <c r="B2931" s="27" t="s">
        <v>3035</v>
      </c>
      <c r="C2931" s="27" t="s">
        <v>3036</v>
      </c>
      <c r="D2931" s="27" t="s">
        <v>3035</v>
      </c>
      <c r="E2931" s="27" t="s">
        <v>6117</v>
      </c>
      <c r="F2931" s="27" t="s">
        <v>2825</v>
      </c>
      <c r="G2931" s="27" t="s">
        <v>2826</v>
      </c>
      <c r="H2931" s="28">
        <v>42005</v>
      </c>
      <c r="I2931" s="29">
        <v>0</v>
      </c>
      <c r="J2931" s="28" t="s">
        <v>3241</v>
      </c>
    </row>
    <row r="2932" spans="1:10" x14ac:dyDescent="0.3">
      <c r="A2932" s="26">
        <v>2015</v>
      </c>
      <c r="B2932" s="27" t="s">
        <v>3037</v>
      </c>
      <c r="C2932" s="27" t="s">
        <v>3038</v>
      </c>
      <c r="D2932" s="27" t="s">
        <v>3037</v>
      </c>
      <c r="E2932" s="27" t="s">
        <v>6117</v>
      </c>
      <c r="F2932" s="27" t="s">
        <v>3034</v>
      </c>
      <c r="G2932" s="27" t="s">
        <v>2999</v>
      </c>
      <c r="H2932" s="28">
        <v>42005</v>
      </c>
      <c r="I2932" s="29">
        <v>0.26267099999999999</v>
      </c>
      <c r="J2932" s="28" t="s">
        <v>3241</v>
      </c>
    </row>
    <row r="2933" spans="1:10" x14ac:dyDescent="0.3">
      <c r="A2933" s="26">
        <v>2015</v>
      </c>
      <c r="B2933" s="27" t="s">
        <v>3039</v>
      </c>
      <c r="C2933" s="27" t="s">
        <v>3040</v>
      </c>
      <c r="D2933" s="27" t="s">
        <v>3039</v>
      </c>
      <c r="E2933" s="27" t="s">
        <v>6117</v>
      </c>
      <c r="F2933" s="27" t="s">
        <v>2815</v>
      </c>
      <c r="G2933" s="27" t="s">
        <v>2816</v>
      </c>
      <c r="H2933" s="28">
        <v>42005</v>
      </c>
      <c r="I2933" s="29">
        <v>0.6729930000000004</v>
      </c>
      <c r="J2933" s="28" t="s">
        <v>3241</v>
      </c>
    </row>
    <row r="2934" spans="1:10" x14ac:dyDescent="0.3">
      <c r="A2934" s="26">
        <v>2015</v>
      </c>
      <c r="B2934" s="27" t="s">
        <v>3041</v>
      </c>
      <c r="C2934" s="27" t="s">
        <v>3042</v>
      </c>
      <c r="D2934" s="27" t="s">
        <v>3041</v>
      </c>
      <c r="E2934" s="27" t="s">
        <v>6117</v>
      </c>
      <c r="F2934" s="27" t="s">
        <v>2825</v>
      </c>
      <c r="G2934" s="27" t="s">
        <v>2826</v>
      </c>
      <c r="H2934" s="28">
        <v>42005</v>
      </c>
      <c r="I2934" s="29">
        <v>5.9241450000000011</v>
      </c>
      <c r="J2934" s="28" t="s">
        <v>3241</v>
      </c>
    </row>
    <row r="2935" spans="1:10" x14ac:dyDescent="0.3">
      <c r="A2935" s="26">
        <v>2015</v>
      </c>
      <c r="B2935" s="27" t="s">
        <v>3043</v>
      </c>
      <c r="C2935" s="27" t="s">
        <v>3044</v>
      </c>
      <c r="D2935" s="27" t="s">
        <v>3043</v>
      </c>
      <c r="E2935" s="27" t="s">
        <v>6117</v>
      </c>
      <c r="F2935" s="27" t="s">
        <v>2815</v>
      </c>
      <c r="G2935" s="27" t="s">
        <v>2816</v>
      </c>
      <c r="H2935" s="28">
        <v>42005</v>
      </c>
      <c r="I2935" s="29">
        <v>4.5631620000000011</v>
      </c>
      <c r="J2935" s="28" t="s">
        <v>3241</v>
      </c>
    </row>
    <row r="2936" spans="1:10" x14ac:dyDescent="0.3">
      <c r="A2936" s="26">
        <v>2015</v>
      </c>
      <c r="B2936" s="27" t="s">
        <v>3045</v>
      </c>
      <c r="C2936" s="27" t="s">
        <v>3046</v>
      </c>
      <c r="D2936" s="27" t="s">
        <v>3045</v>
      </c>
      <c r="E2936" s="27" t="s">
        <v>6117</v>
      </c>
      <c r="F2936" s="27" t="s">
        <v>2815</v>
      </c>
      <c r="G2936" s="27" t="s">
        <v>2816</v>
      </c>
      <c r="H2936" s="28">
        <v>42005</v>
      </c>
      <c r="I2936" s="29">
        <v>0.17837500000000001</v>
      </c>
      <c r="J2936" s="28" t="s">
        <v>3241</v>
      </c>
    </row>
    <row r="2937" spans="1:10" x14ac:dyDescent="0.3">
      <c r="A2937" s="26">
        <v>2015</v>
      </c>
      <c r="B2937" s="27" t="s">
        <v>3143</v>
      </c>
      <c r="C2937" s="27" t="s">
        <v>3144</v>
      </c>
      <c r="D2937" s="27" t="s">
        <v>3143</v>
      </c>
      <c r="E2937" s="27" t="s">
        <v>6117</v>
      </c>
      <c r="F2937" s="27" t="s">
        <v>3145</v>
      </c>
      <c r="G2937" s="27" t="s">
        <v>2803</v>
      </c>
      <c r="H2937" s="28">
        <v>42005</v>
      </c>
      <c r="I2937" s="29">
        <v>2.1420189999999995</v>
      </c>
      <c r="J2937" s="28" t="s">
        <v>3241</v>
      </c>
    </row>
    <row r="2938" spans="1:10" x14ac:dyDescent="0.3">
      <c r="A2938" s="26">
        <v>2015</v>
      </c>
      <c r="B2938" s="27" t="s">
        <v>3171</v>
      </c>
      <c r="C2938" s="27" t="s">
        <v>3172</v>
      </c>
      <c r="D2938" s="27" t="s">
        <v>3173</v>
      </c>
      <c r="E2938" s="27" t="s">
        <v>3111</v>
      </c>
      <c r="F2938" s="27" t="s">
        <v>2825</v>
      </c>
      <c r="G2938" s="27" t="s">
        <v>2850</v>
      </c>
      <c r="H2938" s="28">
        <v>42005</v>
      </c>
      <c r="I2938" s="29">
        <v>0.34217100000000006</v>
      </c>
      <c r="J2938" s="28" t="s">
        <v>3241</v>
      </c>
    </row>
    <row r="2939" spans="1:10" x14ac:dyDescent="0.3">
      <c r="A2939" s="26">
        <v>2015</v>
      </c>
      <c r="B2939" s="27" t="s">
        <v>3146</v>
      </c>
      <c r="C2939" s="27" t="s">
        <v>3147</v>
      </c>
      <c r="D2939" s="27" t="s">
        <v>3146</v>
      </c>
      <c r="E2939" s="27" t="s">
        <v>6117</v>
      </c>
      <c r="F2939" s="27" t="s">
        <v>3145</v>
      </c>
      <c r="G2939" s="27" t="s">
        <v>2803</v>
      </c>
      <c r="H2939" s="28">
        <v>42005</v>
      </c>
      <c r="I2939" s="29">
        <v>3.4497300000000006</v>
      </c>
      <c r="J2939" s="28" t="s">
        <v>3241</v>
      </c>
    </row>
    <row r="2940" spans="1:10" x14ac:dyDescent="0.3">
      <c r="A2940" s="26">
        <v>2015</v>
      </c>
      <c r="B2940" s="27" t="s">
        <v>3047</v>
      </c>
      <c r="C2940" s="27" t="s">
        <v>3048</v>
      </c>
      <c r="D2940" s="27" t="s">
        <v>3047</v>
      </c>
      <c r="E2940" s="27" t="s">
        <v>6117</v>
      </c>
      <c r="F2940" s="27" t="s">
        <v>2825</v>
      </c>
      <c r="G2940" s="27" t="s">
        <v>2826</v>
      </c>
      <c r="H2940" s="28">
        <v>42005</v>
      </c>
      <c r="I2940" s="29">
        <v>2.8948890000000005</v>
      </c>
      <c r="J2940" s="28" t="s">
        <v>3241</v>
      </c>
    </row>
    <row r="2941" spans="1:10" x14ac:dyDescent="0.3">
      <c r="A2941" s="26">
        <v>2015</v>
      </c>
      <c r="B2941" s="27" t="s">
        <v>3049</v>
      </c>
      <c r="C2941" s="27" t="s">
        <v>3050</v>
      </c>
      <c r="D2941" s="27" t="s">
        <v>3049</v>
      </c>
      <c r="E2941" s="27" t="s">
        <v>6117</v>
      </c>
      <c r="F2941" s="27" t="s">
        <v>2825</v>
      </c>
      <c r="G2941" s="27" t="s">
        <v>2850</v>
      </c>
      <c r="H2941" s="28">
        <v>42005</v>
      </c>
      <c r="I2941" s="29">
        <v>1.4745069999999998</v>
      </c>
      <c r="J2941" s="28" t="s">
        <v>3241</v>
      </c>
    </row>
    <row r="2942" spans="1:10" x14ac:dyDescent="0.3">
      <c r="A2942" s="26">
        <v>2015</v>
      </c>
      <c r="B2942" s="27" t="s">
        <v>3051</v>
      </c>
      <c r="C2942" s="27" t="s">
        <v>3051</v>
      </c>
      <c r="D2942" s="27" t="s">
        <v>3051</v>
      </c>
      <c r="E2942" s="27" t="s">
        <v>6118</v>
      </c>
      <c r="F2942" s="27" t="s">
        <v>3051</v>
      </c>
      <c r="G2942" s="27" t="s">
        <v>3051</v>
      </c>
      <c r="H2942" s="28">
        <v>42005</v>
      </c>
      <c r="I2942" s="29">
        <v>11706.19009299999</v>
      </c>
      <c r="J2942" s="28" t="s">
        <v>3241</v>
      </c>
    </row>
    <row r="2943" spans="1:10" x14ac:dyDescent="0.3">
      <c r="A2943" s="26">
        <v>2015</v>
      </c>
      <c r="B2943" s="27" t="s">
        <v>3052</v>
      </c>
      <c r="C2943" s="27" t="s">
        <v>3053</v>
      </c>
      <c r="D2943" s="27" t="s">
        <v>3052</v>
      </c>
      <c r="E2943" s="27" t="s">
        <v>3033</v>
      </c>
      <c r="F2943" s="27" t="s">
        <v>2807</v>
      </c>
      <c r="G2943" s="27" t="s">
        <v>2812</v>
      </c>
      <c r="H2943" s="28">
        <v>42005</v>
      </c>
      <c r="I2943" s="29">
        <v>2.1873110000000007</v>
      </c>
      <c r="J2943" s="28" t="s">
        <v>3241</v>
      </c>
    </row>
    <row r="2944" spans="1:10" x14ac:dyDescent="0.3">
      <c r="A2944" s="26">
        <v>2015</v>
      </c>
      <c r="B2944" s="27" t="s">
        <v>3162</v>
      </c>
      <c r="C2944" s="27" t="s">
        <v>3163</v>
      </c>
      <c r="D2944" s="27" t="s">
        <v>3164</v>
      </c>
      <c r="E2944" s="27" t="s">
        <v>3025</v>
      </c>
      <c r="F2944" s="27" t="s">
        <v>3087</v>
      </c>
      <c r="G2944" s="27" t="s">
        <v>2788</v>
      </c>
      <c r="H2944" s="28">
        <v>42005</v>
      </c>
      <c r="I2944" s="29">
        <v>0</v>
      </c>
      <c r="J2944" s="28" t="s">
        <v>3241</v>
      </c>
    </row>
    <row r="2945" spans="1:10" x14ac:dyDescent="0.3">
      <c r="A2945" s="26">
        <v>2015</v>
      </c>
      <c r="B2945" s="27" t="s">
        <v>3162</v>
      </c>
      <c r="C2945" s="27" t="s">
        <v>3163</v>
      </c>
      <c r="D2945" s="27" t="s">
        <v>3165</v>
      </c>
      <c r="E2945" s="27" t="s">
        <v>3025</v>
      </c>
      <c r="F2945" s="27" t="s">
        <v>3087</v>
      </c>
      <c r="G2945" s="27" t="s">
        <v>2788</v>
      </c>
      <c r="H2945" s="28">
        <v>42005</v>
      </c>
      <c r="I2945" s="29">
        <v>0</v>
      </c>
      <c r="J2945" s="28" t="s">
        <v>3241</v>
      </c>
    </row>
    <row r="2946" spans="1:10" x14ac:dyDescent="0.3">
      <c r="A2946" s="26">
        <v>2015</v>
      </c>
      <c r="B2946" s="27" t="s">
        <v>3054</v>
      </c>
      <c r="C2946" s="27" t="s">
        <v>3055</v>
      </c>
      <c r="D2946" s="27" t="s">
        <v>3054</v>
      </c>
      <c r="E2946" s="27" t="s">
        <v>6117</v>
      </c>
      <c r="F2946" s="27" t="s">
        <v>3034</v>
      </c>
      <c r="G2946" s="27" t="s">
        <v>2999</v>
      </c>
      <c r="H2946" s="28">
        <v>42005</v>
      </c>
      <c r="I2946" s="29">
        <v>11.406691000000004</v>
      </c>
      <c r="J2946" s="28" t="s">
        <v>3241</v>
      </c>
    </row>
    <row r="2947" spans="1:10" x14ac:dyDescent="0.3">
      <c r="A2947" s="26">
        <v>2015</v>
      </c>
      <c r="B2947" s="27" t="s">
        <v>3056</v>
      </c>
      <c r="C2947" s="27" t="s">
        <v>3057</v>
      </c>
      <c r="D2947" s="27" t="s">
        <v>3056</v>
      </c>
      <c r="E2947" s="27" t="s">
        <v>6117</v>
      </c>
      <c r="F2947" s="27" t="s">
        <v>2825</v>
      </c>
      <c r="G2947" s="27" t="s">
        <v>2826</v>
      </c>
      <c r="H2947" s="28">
        <v>42005</v>
      </c>
      <c r="I2947" s="29">
        <v>4.8427420000000003</v>
      </c>
      <c r="J2947" s="28" t="s">
        <v>3241</v>
      </c>
    </row>
    <row r="2948" spans="1:10" x14ac:dyDescent="0.3">
      <c r="A2948" s="26">
        <v>2015</v>
      </c>
      <c r="B2948" s="27" t="s">
        <v>3058</v>
      </c>
      <c r="C2948" s="27" t="s">
        <v>3059</v>
      </c>
      <c r="D2948" s="27" t="s">
        <v>3058</v>
      </c>
      <c r="E2948" s="27" t="s">
        <v>6117</v>
      </c>
      <c r="F2948" s="27" t="s">
        <v>2815</v>
      </c>
      <c r="G2948" s="27" t="s">
        <v>2816</v>
      </c>
      <c r="H2948" s="28">
        <v>42005</v>
      </c>
      <c r="I2948" s="29">
        <v>4.4273040000000012</v>
      </c>
      <c r="J2948" s="28" t="s">
        <v>3241</v>
      </c>
    </row>
    <row r="2949" spans="1:10" x14ac:dyDescent="0.3">
      <c r="A2949" s="26">
        <v>2015</v>
      </c>
      <c r="B2949" s="27" t="s">
        <v>3152</v>
      </c>
      <c r="C2949" s="27" t="s">
        <v>3153</v>
      </c>
      <c r="D2949" s="27" t="s">
        <v>3152</v>
      </c>
      <c r="E2949" s="27" t="s">
        <v>3111</v>
      </c>
      <c r="F2949" s="27" t="s">
        <v>2825</v>
      </c>
      <c r="G2949" s="27" t="s">
        <v>2850</v>
      </c>
      <c r="H2949" s="28">
        <v>42005</v>
      </c>
      <c r="I2949" s="29">
        <v>0.36922100000000002</v>
      </c>
      <c r="J2949" s="28" t="s">
        <v>3241</v>
      </c>
    </row>
    <row r="2950" spans="1:10" x14ac:dyDescent="0.3">
      <c r="A2950" s="26">
        <v>2015</v>
      </c>
      <c r="B2950" s="27" t="s">
        <v>3154</v>
      </c>
      <c r="C2950" s="27" t="s">
        <v>3155</v>
      </c>
      <c r="D2950" s="27" t="s">
        <v>3154</v>
      </c>
      <c r="E2950" s="27" t="s">
        <v>3111</v>
      </c>
      <c r="F2950" s="27" t="s">
        <v>2825</v>
      </c>
      <c r="G2950" s="27" t="s">
        <v>2850</v>
      </c>
      <c r="H2950" s="28">
        <v>42005</v>
      </c>
      <c r="I2950" s="29">
        <v>0.547435</v>
      </c>
      <c r="J2950" s="28" t="s">
        <v>3241</v>
      </c>
    </row>
    <row r="2951" spans="1:10" x14ac:dyDescent="0.3">
      <c r="A2951" s="26">
        <v>2015</v>
      </c>
      <c r="B2951" s="27" t="s">
        <v>3156</v>
      </c>
      <c r="C2951" s="27" t="s">
        <v>3157</v>
      </c>
      <c r="D2951" s="27" t="s">
        <v>3156</v>
      </c>
      <c r="E2951" s="27" t="s">
        <v>3111</v>
      </c>
      <c r="F2951" s="27" t="s">
        <v>2825</v>
      </c>
      <c r="G2951" s="27" t="s">
        <v>2850</v>
      </c>
      <c r="H2951" s="28">
        <v>42005</v>
      </c>
      <c r="I2951" s="29">
        <v>0</v>
      </c>
      <c r="J2951" s="28" t="s">
        <v>3241</v>
      </c>
    </row>
    <row r="2952" spans="1:10" x14ac:dyDescent="0.3">
      <c r="A2952" s="26">
        <v>2015</v>
      </c>
      <c r="B2952" s="27" t="s">
        <v>3060</v>
      </c>
      <c r="C2952" s="27" t="s">
        <v>3061</v>
      </c>
      <c r="D2952" s="27" t="s">
        <v>3062</v>
      </c>
      <c r="E2952" s="27" t="s">
        <v>3063</v>
      </c>
      <c r="F2952" s="27" t="s">
        <v>3034</v>
      </c>
      <c r="G2952" s="27" t="s">
        <v>2999</v>
      </c>
      <c r="H2952" s="28">
        <v>42005</v>
      </c>
      <c r="I2952" s="29">
        <v>0</v>
      </c>
      <c r="J2952" s="28" t="s">
        <v>3241</v>
      </c>
    </row>
    <row r="2953" spans="1:10" x14ac:dyDescent="0.3">
      <c r="A2953" s="26">
        <v>2015</v>
      </c>
      <c r="B2953" s="27" t="s">
        <v>3064</v>
      </c>
      <c r="C2953" s="27" t="s">
        <v>3065</v>
      </c>
      <c r="D2953" s="27" t="s">
        <v>3066</v>
      </c>
      <c r="E2953" s="27" t="s">
        <v>3025</v>
      </c>
      <c r="F2953" s="27" t="s">
        <v>2825</v>
      </c>
      <c r="G2953" s="27" t="s">
        <v>2826</v>
      </c>
      <c r="H2953" s="28">
        <v>42005</v>
      </c>
      <c r="I2953" s="29">
        <v>0</v>
      </c>
      <c r="J2953" s="28" t="s">
        <v>3241</v>
      </c>
    </row>
    <row r="2954" spans="1:10" x14ac:dyDescent="0.3">
      <c r="A2954" s="26">
        <v>2015</v>
      </c>
      <c r="B2954" s="27" t="s">
        <v>3064</v>
      </c>
      <c r="C2954" s="27" t="s">
        <v>3065</v>
      </c>
      <c r="D2954" s="27" t="s">
        <v>3067</v>
      </c>
      <c r="E2954" s="27" t="s">
        <v>3025</v>
      </c>
      <c r="F2954" s="27" t="s">
        <v>2825</v>
      </c>
      <c r="G2954" s="27" t="s">
        <v>2826</v>
      </c>
      <c r="H2954" s="28">
        <v>42005</v>
      </c>
      <c r="I2954" s="29">
        <v>0</v>
      </c>
      <c r="J2954" s="28" t="s">
        <v>3241</v>
      </c>
    </row>
    <row r="2955" spans="1:10" x14ac:dyDescent="0.3">
      <c r="A2955" s="26">
        <v>2015</v>
      </c>
      <c r="B2955" s="27" t="s">
        <v>3174</v>
      </c>
      <c r="C2955" s="27" t="s">
        <v>3175</v>
      </c>
      <c r="D2955" s="27" t="s">
        <v>3174</v>
      </c>
      <c r="E2955" s="27" t="s">
        <v>6117</v>
      </c>
      <c r="F2955" s="27" t="s">
        <v>2825</v>
      </c>
      <c r="G2955" s="27" t="s">
        <v>2826</v>
      </c>
      <c r="H2955" s="28">
        <v>42005</v>
      </c>
      <c r="I2955" s="29">
        <v>0.53477200000000003</v>
      </c>
      <c r="J2955" s="28" t="s">
        <v>3241</v>
      </c>
    </row>
    <row r="2956" spans="1:10" x14ac:dyDescent="0.3">
      <c r="A2956" s="26">
        <v>2015</v>
      </c>
      <c r="B2956" s="27" t="s">
        <v>3068</v>
      </c>
      <c r="C2956" s="27" t="s">
        <v>3069</v>
      </c>
      <c r="D2956" s="27" t="s">
        <v>3068</v>
      </c>
      <c r="E2956" s="27" t="s">
        <v>6117</v>
      </c>
      <c r="F2956" s="27" t="s">
        <v>3034</v>
      </c>
      <c r="G2956" s="27" t="s">
        <v>2923</v>
      </c>
      <c r="H2956" s="28">
        <v>42005</v>
      </c>
      <c r="I2956" s="29">
        <v>5.6325749999999992</v>
      </c>
      <c r="J2956" s="28" t="s">
        <v>3241</v>
      </c>
    </row>
    <row r="2957" spans="1:10" x14ac:dyDescent="0.3">
      <c r="A2957" s="26">
        <v>2015</v>
      </c>
      <c r="B2957" s="27" t="s">
        <v>3070</v>
      </c>
      <c r="C2957" s="27" t="s">
        <v>3071</v>
      </c>
      <c r="D2957" s="27" t="s">
        <v>3070</v>
      </c>
      <c r="E2957" s="27" t="s">
        <v>6117</v>
      </c>
      <c r="F2957" s="27" t="s">
        <v>2815</v>
      </c>
      <c r="G2957" s="27" t="s">
        <v>2816</v>
      </c>
      <c r="H2957" s="28">
        <v>42005</v>
      </c>
      <c r="I2957" s="29">
        <v>2.4525910000000004</v>
      </c>
      <c r="J2957" s="28" t="s">
        <v>3241</v>
      </c>
    </row>
    <row r="2958" spans="1:10" x14ac:dyDescent="0.3">
      <c r="A2958" s="26">
        <v>2015</v>
      </c>
      <c r="B2958" s="27" t="s">
        <v>3176</v>
      </c>
      <c r="C2958" s="27" t="s">
        <v>3177</v>
      </c>
      <c r="D2958" s="27" t="s">
        <v>3176</v>
      </c>
      <c r="E2958" s="27" t="s">
        <v>3033</v>
      </c>
      <c r="F2958" s="27" t="s">
        <v>2807</v>
      </c>
      <c r="G2958" s="27" t="s">
        <v>2812</v>
      </c>
      <c r="H2958" s="28">
        <v>42005</v>
      </c>
      <c r="I2958" s="29">
        <v>15.659927000000001</v>
      </c>
      <c r="J2958" s="28" t="s">
        <v>3241</v>
      </c>
    </row>
    <row r="2959" spans="1:10" x14ac:dyDescent="0.3">
      <c r="A2959" s="26">
        <v>2015</v>
      </c>
      <c r="B2959" s="27" t="s">
        <v>3072</v>
      </c>
      <c r="C2959" s="27" t="s">
        <v>3073</v>
      </c>
      <c r="D2959" s="27" t="s">
        <v>3072</v>
      </c>
      <c r="E2959" s="27" t="s">
        <v>6117</v>
      </c>
      <c r="F2959" s="27" t="s">
        <v>3034</v>
      </c>
      <c r="G2959" s="27" t="s">
        <v>3074</v>
      </c>
      <c r="H2959" s="28">
        <v>42005</v>
      </c>
      <c r="I2959" s="29">
        <v>0.58920700000000015</v>
      </c>
      <c r="J2959" s="28" t="s">
        <v>3241</v>
      </c>
    </row>
    <row r="2960" spans="1:10" x14ac:dyDescent="0.3">
      <c r="A2960" s="26">
        <v>2015</v>
      </c>
      <c r="B2960" s="27" t="s">
        <v>3182</v>
      </c>
      <c r="C2960" s="27" t="s">
        <v>3183</v>
      </c>
      <c r="D2960" s="27" t="s">
        <v>3182</v>
      </c>
      <c r="E2960" s="27" t="s">
        <v>6117</v>
      </c>
      <c r="F2960" s="27" t="s">
        <v>2825</v>
      </c>
      <c r="G2960" s="27" t="s">
        <v>2826</v>
      </c>
      <c r="H2960" s="28">
        <v>42005</v>
      </c>
      <c r="I2960" s="29">
        <v>0.24708200000000005</v>
      </c>
      <c r="J2960" s="28" t="s">
        <v>3241</v>
      </c>
    </row>
    <row r="2961" spans="1:10" x14ac:dyDescent="0.3">
      <c r="A2961" s="26">
        <v>2015</v>
      </c>
      <c r="B2961" s="27" t="s">
        <v>3075</v>
      </c>
      <c r="C2961" s="27" t="s">
        <v>3076</v>
      </c>
      <c r="D2961" s="27" t="s">
        <v>3075</v>
      </c>
      <c r="E2961" s="27" t="s">
        <v>6117</v>
      </c>
      <c r="F2961" s="27" t="s">
        <v>2815</v>
      </c>
      <c r="G2961" s="27" t="s">
        <v>2816</v>
      </c>
      <c r="H2961" s="28">
        <v>42005</v>
      </c>
      <c r="I2961" s="29">
        <v>3.7444739999999999</v>
      </c>
      <c r="J2961" s="28" t="s">
        <v>3241</v>
      </c>
    </row>
    <row r="2962" spans="1:10" x14ac:dyDescent="0.3">
      <c r="A2962" s="26">
        <v>2015</v>
      </c>
      <c r="B2962" s="27" t="s">
        <v>3077</v>
      </c>
      <c r="C2962" s="27" t="s">
        <v>3078</v>
      </c>
      <c r="D2962" s="27" t="s">
        <v>3077</v>
      </c>
      <c r="E2962" s="27" t="s">
        <v>3033</v>
      </c>
      <c r="F2962" s="27" t="s">
        <v>2788</v>
      </c>
      <c r="G2962" s="27" t="s">
        <v>2788</v>
      </c>
      <c r="H2962" s="28">
        <v>42005</v>
      </c>
      <c r="I2962" s="29">
        <v>4.5270000000000015E-3</v>
      </c>
      <c r="J2962" s="28" t="s">
        <v>3241</v>
      </c>
    </row>
    <row r="2963" spans="1:10" x14ac:dyDescent="0.3">
      <c r="A2963" s="26">
        <v>2015</v>
      </c>
      <c r="B2963" s="27" t="s">
        <v>3079</v>
      </c>
      <c r="C2963" s="27" t="s">
        <v>3080</v>
      </c>
      <c r="D2963" s="27" t="s">
        <v>3081</v>
      </c>
      <c r="E2963" s="27" t="s">
        <v>3063</v>
      </c>
      <c r="F2963" s="27" t="s">
        <v>2788</v>
      </c>
      <c r="G2963" s="27" t="s">
        <v>2788</v>
      </c>
      <c r="H2963" s="28">
        <v>42005</v>
      </c>
      <c r="I2963" s="29">
        <v>1.8749999999999999E-3</v>
      </c>
      <c r="J2963" s="28" t="s">
        <v>3241</v>
      </c>
    </row>
    <row r="2964" spans="1:10" x14ac:dyDescent="0.3">
      <c r="A2964" s="26">
        <v>2015</v>
      </c>
      <c r="B2964" s="27" t="s">
        <v>3082</v>
      </c>
      <c r="C2964" s="27" t="s">
        <v>3083</v>
      </c>
      <c r="D2964" s="27" t="s">
        <v>3082</v>
      </c>
      <c r="E2964" s="27" t="s">
        <v>6117</v>
      </c>
      <c r="F2964" s="27" t="s">
        <v>2825</v>
      </c>
      <c r="G2964" s="27" t="s">
        <v>2826</v>
      </c>
      <c r="H2964" s="28">
        <v>42005</v>
      </c>
      <c r="I2964" s="29">
        <v>9.2079640000000023</v>
      </c>
      <c r="J2964" s="28" t="s">
        <v>3241</v>
      </c>
    </row>
    <row r="2965" spans="1:10" x14ac:dyDescent="0.3">
      <c r="A2965" s="26">
        <v>2015</v>
      </c>
      <c r="B2965" s="27" t="s">
        <v>3084</v>
      </c>
      <c r="C2965" s="27" t="s">
        <v>3085</v>
      </c>
      <c r="D2965" s="27" t="s">
        <v>3086</v>
      </c>
      <c r="E2965" s="27" t="s">
        <v>3025</v>
      </c>
      <c r="F2965" s="27" t="s">
        <v>3087</v>
      </c>
      <c r="G2965" s="27" t="s">
        <v>2788</v>
      </c>
      <c r="H2965" s="28">
        <v>42005</v>
      </c>
      <c r="I2965" s="29">
        <v>0</v>
      </c>
      <c r="J2965" s="28" t="s">
        <v>3241</v>
      </c>
    </row>
    <row r="2966" spans="1:10" x14ac:dyDescent="0.3">
      <c r="A2966" s="26">
        <v>2015</v>
      </c>
      <c r="B2966" s="27" t="s">
        <v>3084</v>
      </c>
      <c r="C2966" s="27" t="s">
        <v>3085</v>
      </c>
      <c r="D2966" s="27" t="s">
        <v>3088</v>
      </c>
      <c r="E2966" s="27" t="s">
        <v>3025</v>
      </c>
      <c r="F2966" s="27" t="s">
        <v>3087</v>
      </c>
      <c r="G2966" s="27" t="s">
        <v>2788</v>
      </c>
      <c r="H2966" s="28">
        <v>42005</v>
      </c>
      <c r="I2966" s="29">
        <v>0</v>
      </c>
      <c r="J2966" s="28" t="s">
        <v>3241</v>
      </c>
    </row>
    <row r="2967" spans="1:10" x14ac:dyDescent="0.3">
      <c r="A2967" s="26">
        <v>2015</v>
      </c>
      <c r="B2967" s="27" t="s">
        <v>3089</v>
      </c>
      <c r="C2967" s="27" t="s">
        <v>3090</v>
      </c>
      <c r="D2967" s="27" t="s">
        <v>3089</v>
      </c>
      <c r="E2967" s="27" t="s">
        <v>6117</v>
      </c>
      <c r="F2967" s="27" t="s">
        <v>2815</v>
      </c>
      <c r="G2967" s="27" t="s">
        <v>2816</v>
      </c>
      <c r="H2967" s="28">
        <v>42005</v>
      </c>
      <c r="I2967" s="29">
        <v>3.522151</v>
      </c>
      <c r="J2967" s="28" t="s">
        <v>3241</v>
      </c>
    </row>
    <row r="2968" spans="1:10" x14ac:dyDescent="0.3">
      <c r="A2968" s="26">
        <v>2015</v>
      </c>
      <c r="B2968" s="27" t="s">
        <v>3136</v>
      </c>
      <c r="C2968" s="27" t="s">
        <v>3137</v>
      </c>
      <c r="D2968" s="27" t="s">
        <v>3138</v>
      </c>
      <c r="E2968" s="27" t="s">
        <v>3025</v>
      </c>
      <c r="F2968" s="27" t="s">
        <v>3087</v>
      </c>
      <c r="G2968" s="27" t="s">
        <v>2788</v>
      </c>
      <c r="H2968" s="28">
        <v>42005</v>
      </c>
      <c r="I2968" s="29">
        <v>0</v>
      </c>
      <c r="J2968" s="28" t="s">
        <v>3241</v>
      </c>
    </row>
    <row r="2969" spans="1:10" x14ac:dyDescent="0.3">
      <c r="A2969" s="26">
        <v>2015</v>
      </c>
      <c r="B2969" s="27" t="s">
        <v>3136</v>
      </c>
      <c r="C2969" s="27" t="s">
        <v>3137</v>
      </c>
      <c r="D2969" s="27" t="s">
        <v>3139</v>
      </c>
      <c r="E2969" s="27" t="s">
        <v>3025</v>
      </c>
      <c r="F2969" s="27" t="s">
        <v>3087</v>
      </c>
      <c r="G2969" s="27" t="s">
        <v>2788</v>
      </c>
      <c r="H2969" s="28">
        <v>42005</v>
      </c>
      <c r="I2969" s="29">
        <v>0</v>
      </c>
      <c r="J2969" s="28" t="s">
        <v>3241</v>
      </c>
    </row>
    <row r="2970" spans="1:10" x14ac:dyDescent="0.3">
      <c r="A2970" s="26">
        <v>2015</v>
      </c>
      <c r="B2970" s="27" t="s">
        <v>3184</v>
      </c>
      <c r="C2970" s="27" t="s">
        <v>3185</v>
      </c>
      <c r="D2970" s="27" t="s">
        <v>3186</v>
      </c>
      <c r="E2970" s="27" t="s">
        <v>3063</v>
      </c>
      <c r="F2970" s="27" t="s">
        <v>3034</v>
      </c>
      <c r="G2970" s="27" t="s">
        <v>2999</v>
      </c>
      <c r="H2970" s="28">
        <v>42005</v>
      </c>
      <c r="I2970" s="29">
        <v>0</v>
      </c>
      <c r="J2970" s="28" t="s">
        <v>3241</v>
      </c>
    </row>
    <row r="2971" spans="1:10" x14ac:dyDescent="0.3">
      <c r="A2971" s="26">
        <v>2015</v>
      </c>
      <c r="B2971" s="27" t="s">
        <v>3091</v>
      </c>
      <c r="C2971" s="27" t="s">
        <v>3092</v>
      </c>
      <c r="D2971" s="27" t="s">
        <v>3093</v>
      </c>
      <c r="E2971" s="27" t="s">
        <v>3063</v>
      </c>
      <c r="F2971" s="27" t="s">
        <v>3094</v>
      </c>
      <c r="G2971" s="27" t="s">
        <v>2965</v>
      </c>
      <c r="H2971" s="28">
        <v>42005</v>
      </c>
      <c r="I2971" s="29">
        <v>0.95437800000000017</v>
      </c>
      <c r="J2971" s="28" t="s">
        <v>3241</v>
      </c>
    </row>
    <row r="2972" spans="1:10" x14ac:dyDescent="0.3">
      <c r="A2972" s="26">
        <v>2015</v>
      </c>
      <c r="B2972" s="27" t="s">
        <v>3095</v>
      </c>
      <c r="C2972" s="27" t="s">
        <v>3096</v>
      </c>
      <c r="D2972" s="27" t="s">
        <v>3095</v>
      </c>
      <c r="E2972" s="27" t="s">
        <v>6117</v>
      </c>
      <c r="F2972" s="27" t="s">
        <v>3034</v>
      </c>
      <c r="G2972" s="27" t="s">
        <v>2999</v>
      </c>
      <c r="H2972" s="28">
        <v>42005</v>
      </c>
      <c r="I2972" s="29">
        <v>6.6155300000000015</v>
      </c>
      <c r="J2972" s="28" t="s">
        <v>3241</v>
      </c>
    </row>
    <row r="2973" spans="1:10" x14ac:dyDescent="0.3">
      <c r="A2973" s="26">
        <v>2015</v>
      </c>
      <c r="B2973" s="27" t="s">
        <v>3097</v>
      </c>
      <c r="C2973" s="27" t="s">
        <v>3098</v>
      </c>
      <c r="D2973" s="27" t="s">
        <v>3097</v>
      </c>
      <c r="E2973" s="27" t="s">
        <v>6117</v>
      </c>
      <c r="F2973" s="27" t="s">
        <v>2825</v>
      </c>
      <c r="G2973" s="27" t="s">
        <v>2850</v>
      </c>
      <c r="H2973" s="28">
        <v>42005</v>
      </c>
      <c r="I2973" s="29">
        <v>8.4355560000000018</v>
      </c>
      <c r="J2973" s="28" t="s">
        <v>3241</v>
      </c>
    </row>
    <row r="2974" spans="1:10" x14ac:dyDescent="0.3">
      <c r="A2974" s="26">
        <v>2015</v>
      </c>
      <c r="B2974" s="27" t="s">
        <v>3132</v>
      </c>
      <c r="C2974" s="27" t="s">
        <v>3133</v>
      </c>
      <c r="D2974" s="27" t="s">
        <v>3132</v>
      </c>
      <c r="E2974" s="27" t="s">
        <v>3033</v>
      </c>
      <c r="F2974" s="27" t="s">
        <v>2807</v>
      </c>
      <c r="G2974" s="27" t="s">
        <v>2812</v>
      </c>
      <c r="H2974" s="28">
        <v>42005</v>
      </c>
      <c r="I2974" s="29">
        <v>16.168022000000001</v>
      </c>
      <c r="J2974" s="28" t="s">
        <v>3241</v>
      </c>
    </row>
    <row r="2975" spans="1:10" x14ac:dyDescent="0.3">
      <c r="A2975" s="26">
        <v>2015</v>
      </c>
      <c r="B2975" s="27" t="s">
        <v>3134</v>
      </c>
      <c r="C2975" s="27" t="s">
        <v>3135</v>
      </c>
      <c r="D2975" s="27" t="s">
        <v>3134</v>
      </c>
      <c r="E2975" s="27" t="s">
        <v>3033</v>
      </c>
      <c r="F2975" s="27" t="s">
        <v>2807</v>
      </c>
      <c r="G2975" s="27" t="s">
        <v>2812</v>
      </c>
      <c r="H2975" s="28">
        <v>42005</v>
      </c>
      <c r="I2975" s="29">
        <v>9.9989239999999988</v>
      </c>
      <c r="J2975" s="28" t="s">
        <v>3241</v>
      </c>
    </row>
    <row r="2976" spans="1:10" x14ac:dyDescent="0.3">
      <c r="A2976" s="26">
        <v>2015</v>
      </c>
      <c r="B2976" s="27" t="s">
        <v>3099</v>
      </c>
      <c r="C2976" s="27" t="s">
        <v>3100</v>
      </c>
      <c r="D2976" s="27" t="s">
        <v>3099</v>
      </c>
      <c r="E2976" s="27" t="s">
        <v>6117</v>
      </c>
      <c r="F2976" s="27" t="s">
        <v>2815</v>
      </c>
      <c r="G2976" s="27" t="s">
        <v>2816</v>
      </c>
      <c r="H2976" s="28">
        <v>42005</v>
      </c>
      <c r="I2976" s="29">
        <v>3.9194929999999997</v>
      </c>
      <c r="J2976" s="28" t="s">
        <v>3241</v>
      </c>
    </row>
    <row r="2977" spans="1:10" x14ac:dyDescent="0.3">
      <c r="A2977" s="26">
        <v>2015</v>
      </c>
      <c r="B2977" s="27" t="s">
        <v>3101</v>
      </c>
      <c r="C2977" s="27" t="s">
        <v>3102</v>
      </c>
      <c r="D2977" s="27" t="s">
        <v>3101</v>
      </c>
      <c r="E2977" s="27" t="s">
        <v>6117</v>
      </c>
      <c r="F2977" s="27" t="s">
        <v>3034</v>
      </c>
      <c r="G2977" s="27" t="s">
        <v>3074</v>
      </c>
      <c r="H2977" s="28">
        <v>42005</v>
      </c>
      <c r="I2977" s="29">
        <v>10.975299999999999</v>
      </c>
      <c r="J2977" s="28" t="s">
        <v>3241</v>
      </c>
    </row>
    <row r="2978" spans="1:10" x14ac:dyDescent="0.3">
      <c r="A2978" s="26">
        <v>2015</v>
      </c>
      <c r="B2978" s="27" t="s">
        <v>3148</v>
      </c>
      <c r="C2978" s="27" t="s">
        <v>3149</v>
      </c>
      <c r="D2978" s="27" t="s">
        <v>3148</v>
      </c>
      <c r="E2978" s="27" t="s">
        <v>6117</v>
      </c>
      <c r="F2978" s="27" t="s">
        <v>3145</v>
      </c>
      <c r="G2978" s="27" t="s">
        <v>2803</v>
      </c>
      <c r="H2978" s="28">
        <v>42005</v>
      </c>
      <c r="I2978" s="29">
        <v>3.4422260000000002</v>
      </c>
      <c r="J2978" s="28" t="s">
        <v>3241</v>
      </c>
    </row>
    <row r="2979" spans="1:10" x14ac:dyDescent="0.3">
      <c r="A2979" s="26">
        <v>2015</v>
      </c>
      <c r="B2979" s="27" t="s">
        <v>3103</v>
      </c>
      <c r="C2979" s="27" t="s">
        <v>3104</v>
      </c>
      <c r="D2979" s="27" t="s">
        <v>3103</v>
      </c>
      <c r="E2979" s="27" t="s">
        <v>6117</v>
      </c>
      <c r="F2979" s="27" t="s">
        <v>3034</v>
      </c>
      <c r="G2979" s="27" t="s">
        <v>2923</v>
      </c>
      <c r="H2979" s="28">
        <v>42005</v>
      </c>
      <c r="I2979" s="29">
        <v>1.108382</v>
      </c>
      <c r="J2979" s="28" t="s">
        <v>3241</v>
      </c>
    </row>
    <row r="2980" spans="1:10" x14ac:dyDescent="0.3">
      <c r="A2980" s="26">
        <v>2015</v>
      </c>
      <c r="B2980" s="27" t="s">
        <v>3150</v>
      </c>
      <c r="C2980" s="27" t="s">
        <v>3151</v>
      </c>
      <c r="D2980" s="27" t="s">
        <v>3150</v>
      </c>
      <c r="E2980" s="27" t="s">
        <v>6117</v>
      </c>
      <c r="F2980" s="27" t="s">
        <v>3142</v>
      </c>
      <c r="G2980" s="27" t="s">
        <v>2850</v>
      </c>
      <c r="H2980" s="28">
        <v>42005</v>
      </c>
      <c r="I2980" s="29">
        <v>0.17864500000000003</v>
      </c>
      <c r="J2980" s="28" t="s">
        <v>3241</v>
      </c>
    </row>
    <row r="2981" spans="1:10" x14ac:dyDescent="0.3">
      <c r="A2981" s="26">
        <v>2015</v>
      </c>
      <c r="B2981" s="27" t="s">
        <v>3105</v>
      </c>
      <c r="C2981" s="27" t="s">
        <v>3106</v>
      </c>
      <c r="D2981" s="27" t="s">
        <v>3105</v>
      </c>
      <c r="E2981" s="27" t="s">
        <v>6117</v>
      </c>
      <c r="F2981" s="27" t="s">
        <v>2798</v>
      </c>
      <c r="G2981" s="27" t="s">
        <v>2803</v>
      </c>
      <c r="H2981" s="28">
        <v>42005</v>
      </c>
      <c r="I2981" s="29">
        <v>4.0058190000000016</v>
      </c>
      <c r="J2981" s="28" t="s">
        <v>3241</v>
      </c>
    </row>
    <row r="2982" spans="1:10" x14ac:dyDescent="0.3">
      <c r="A2982" s="26">
        <v>2015</v>
      </c>
      <c r="B2982" s="27" t="s">
        <v>3123</v>
      </c>
      <c r="C2982" s="27" t="s">
        <v>3124</v>
      </c>
      <c r="D2982" s="27" t="s">
        <v>3166</v>
      </c>
      <c r="E2982" s="27" t="s">
        <v>3025</v>
      </c>
      <c r="F2982" s="27" t="s">
        <v>2825</v>
      </c>
      <c r="G2982" s="27" t="s">
        <v>2850</v>
      </c>
      <c r="H2982" s="28">
        <v>42005</v>
      </c>
      <c r="I2982" s="29">
        <v>0</v>
      </c>
      <c r="J2982" s="28" t="s">
        <v>3241</v>
      </c>
    </row>
    <row r="2983" spans="1:10" x14ac:dyDescent="0.3">
      <c r="A2983" s="26">
        <v>2015</v>
      </c>
      <c r="B2983" s="27" t="s">
        <v>3123</v>
      </c>
      <c r="C2983" s="27" t="s">
        <v>3124</v>
      </c>
      <c r="D2983" s="27" t="s">
        <v>3125</v>
      </c>
      <c r="E2983" s="27" t="s">
        <v>3025</v>
      </c>
      <c r="F2983" s="27" t="s">
        <v>2825</v>
      </c>
      <c r="G2983" s="27" t="s">
        <v>2850</v>
      </c>
      <c r="H2983" s="28">
        <v>42005</v>
      </c>
      <c r="I2983" s="29">
        <v>0</v>
      </c>
      <c r="J2983" s="28" t="s">
        <v>3241</v>
      </c>
    </row>
    <row r="2984" spans="1:10" x14ac:dyDescent="0.3">
      <c r="A2984" s="26">
        <v>2015</v>
      </c>
      <c r="B2984" s="27" t="s">
        <v>3123</v>
      </c>
      <c r="C2984" s="27" t="s">
        <v>3124</v>
      </c>
      <c r="D2984" s="27" t="s">
        <v>3170</v>
      </c>
      <c r="E2984" s="27" t="s">
        <v>3025</v>
      </c>
      <c r="F2984" s="27" t="s">
        <v>2825</v>
      </c>
      <c r="G2984" s="27" t="s">
        <v>2850</v>
      </c>
      <c r="H2984" s="28">
        <v>42005</v>
      </c>
      <c r="I2984" s="29">
        <v>0</v>
      </c>
      <c r="J2984" s="28" t="s">
        <v>3241</v>
      </c>
    </row>
    <row r="2985" spans="1:10" x14ac:dyDescent="0.3">
      <c r="A2985" s="26">
        <v>2015</v>
      </c>
      <c r="B2985" s="27" t="s">
        <v>3107</v>
      </c>
      <c r="C2985" s="27" t="s">
        <v>3108</v>
      </c>
      <c r="D2985" s="27" t="s">
        <v>3108</v>
      </c>
      <c r="E2985" s="27" t="s">
        <v>6117</v>
      </c>
      <c r="F2985" s="27" t="s">
        <v>3026</v>
      </c>
      <c r="G2985" s="27" t="s">
        <v>2936</v>
      </c>
      <c r="H2985" s="28">
        <v>42005</v>
      </c>
      <c r="I2985" s="29">
        <v>0</v>
      </c>
      <c r="J2985" s="28" t="s">
        <v>3241</v>
      </c>
    </row>
    <row r="2986" spans="1:10" x14ac:dyDescent="0.3">
      <c r="A2986" s="26">
        <v>2015</v>
      </c>
      <c r="B2986" s="27" t="s">
        <v>3140</v>
      </c>
      <c r="C2986" s="27" t="s">
        <v>3141</v>
      </c>
      <c r="D2986" s="27" t="s">
        <v>3140</v>
      </c>
      <c r="E2986" s="27" t="s">
        <v>6117</v>
      </c>
      <c r="F2986" s="27" t="s">
        <v>3142</v>
      </c>
      <c r="G2986" s="27" t="s">
        <v>2850</v>
      </c>
      <c r="H2986" s="28">
        <v>42005</v>
      </c>
      <c r="I2986" s="29">
        <v>9.0200000000000024E-4</v>
      </c>
      <c r="J2986" s="28" t="s">
        <v>3241</v>
      </c>
    </row>
    <row r="2987" spans="1:10" x14ac:dyDescent="0.3">
      <c r="A2987" s="26">
        <v>2015</v>
      </c>
      <c r="B2987" s="27" t="s">
        <v>3109</v>
      </c>
      <c r="C2987" s="27" t="s">
        <v>3110</v>
      </c>
      <c r="D2987" s="27" t="s">
        <v>3109</v>
      </c>
      <c r="E2987" s="27" t="s">
        <v>3111</v>
      </c>
      <c r="F2987" s="27" t="s">
        <v>2825</v>
      </c>
      <c r="G2987" s="27" t="s">
        <v>2850</v>
      </c>
      <c r="H2987" s="28">
        <v>42005</v>
      </c>
      <c r="I2987" s="29">
        <v>0.22776700000000002</v>
      </c>
      <c r="J2987" s="28" t="s">
        <v>3241</v>
      </c>
    </row>
    <row r="2988" spans="1:10" x14ac:dyDescent="0.3">
      <c r="A2988" s="26">
        <v>2015</v>
      </c>
      <c r="B2988" s="27" t="s">
        <v>3158</v>
      </c>
      <c r="C2988" s="27" t="s">
        <v>3159</v>
      </c>
      <c r="D2988" s="27" t="s">
        <v>3160</v>
      </c>
      <c r="E2988" s="27" t="s">
        <v>3161</v>
      </c>
      <c r="F2988" s="27" t="s">
        <v>3087</v>
      </c>
      <c r="G2988" s="27" t="s">
        <v>2788</v>
      </c>
      <c r="H2988" s="28">
        <v>42005</v>
      </c>
      <c r="I2988" s="29">
        <v>1.1934399999999998</v>
      </c>
      <c r="J2988" s="28" t="s">
        <v>3241</v>
      </c>
    </row>
    <row r="2989" spans="1:10" x14ac:dyDescent="0.3">
      <c r="A2989" s="26">
        <v>2015</v>
      </c>
      <c r="B2989" s="27" t="s">
        <v>3112</v>
      </c>
      <c r="C2989" s="27" t="s">
        <v>3113</v>
      </c>
      <c r="D2989" s="27" t="s">
        <v>3112</v>
      </c>
      <c r="E2989" s="27" t="s">
        <v>6117</v>
      </c>
      <c r="F2989" s="27" t="s">
        <v>2825</v>
      </c>
      <c r="G2989" s="27" t="s">
        <v>2826</v>
      </c>
      <c r="H2989" s="28">
        <v>42005</v>
      </c>
      <c r="I2989" s="29">
        <v>2.1864659999999998</v>
      </c>
      <c r="J2989" s="28" t="s">
        <v>3241</v>
      </c>
    </row>
    <row r="2990" spans="1:10" x14ac:dyDescent="0.3">
      <c r="A2990" s="26">
        <v>2015</v>
      </c>
      <c r="B2990" s="27" t="s">
        <v>3167</v>
      </c>
      <c r="C2990" s="27" t="s">
        <v>3168</v>
      </c>
      <c r="D2990" s="27" t="s">
        <v>3169</v>
      </c>
      <c r="E2990" s="27" t="s">
        <v>3161</v>
      </c>
      <c r="F2990" s="27" t="s">
        <v>3087</v>
      </c>
      <c r="G2990" s="27" t="s">
        <v>2788</v>
      </c>
      <c r="H2990" s="28">
        <v>42005</v>
      </c>
      <c r="I2990" s="29">
        <v>6.7374579999999993</v>
      </c>
      <c r="J2990" s="28" t="s">
        <v>3241</v>
      </c>
    </row>
    <row r="2991" spans="1:10" x14ac:dyDescent="0.3">
      <c r="A2991" s="26">
        <v>2015</v>
      </c>
      <c r="B2991" s="27" t="s">
        <v>3114</v>
      </c>
      <c r="C2991" s="27" t="s">
        <v>3115</v>
      </c>
      <c r="D2991" s="27" t="s">
        <v>3116</v>
      </c>
      <c r="E2991" s="27" t="s">
        <v>3025</v>
      </c>
      <c r="F2991" s="27" t="s">
        <v>3026</v>
      </c>
      <c r="G2991" s="27" t="s">
        <v>2788</v>
      </c>
      <c r="H2991" s="28">
        <v>42005</v>
      </c>
      <c r="I2991" s="29">
        <v>0</v>
      </c>
      <c r="J2991" s="28" t="s">
        <v>3241</v>
      </c>
    </row>
    <row r="2992" spans="1:10" x14ac:dyDescent="0.3">
      <c r="A2992" s="26">
        <v>2015</v>
      </c>
      <c r="B2992" s="27" t="s">
        <v>3117</v>
      </c>
      <c r="C2992" s="27" t="s">
        <v>3118</v>
      </c>
      <c r="D2992" s="27" t="s">
        <v>3117</v>
      </c>
      <c r="E2992" s="27" t="s">
        <v>6117</v>
      </c>
      <c r="F2992" s="27" t="s">
        <v>2815</v>
      </c>
      <c r="G2992" s="27" t="s">
        <v>2816</v>
      </c>
      <c r="H2992" s="28">
        <v>42005</v>
      </c>
      <c r="I2992" s="29">
        <v>9.2266900000000014</v>
      </c>
      <c r="J2992" s="28" t="s">
        <v>3241</v>
      </c>
    </row>
    <row r="2993" spans="1:10" x14ac:dyDescent="0.3">
      <c r="A2993" s="26">
        <v>2015</v>
      </c>
      <c r="B2993" s="27" t="s">
        <v>3129</v>
      </c>
      <c r="C2993" s="27" t="s">
        <v>3130</v>
      </c>
      <c r="D2993" s="27" t="s">
        <v>3131</v>
      </c>
      <c r="E2993" s="27" t="s">
        <v>3063</v>
      </c>
      <c r="F2993" s="27" t="s">
        <v>3034</v>
      </c>
      <c r="G2993" s="27" t="s">
        <v>2840</v>
      </c>
      <c r="H2993" s="28">
        <v>42005</v>
      </c>
      <c r="I2993" s="29">
        <v>4.2872500000000002</v>
      </c>
      <c r="J2993" s="28" t="s">
        <v>3241</v>
      </c>
    </row>
    <row r="2994" spans="1:10" x14ac:dyDescent="0.3">
      <c r="A2994" s="26">
        <v>2015</v>
      </c>
      <c r="B2994" s="27" t="s">
        <v>3126</v>
      </c>
      <c r="C2994" s="27" t="s">
        <v>3127</v>
      </c>
      <c r="D2994" s="27" t="s">
        <v>3128</v>
      </c>
      <c r="E2994" s="27" t="s">
        <v>3025</v>
      </c>
      <c r="F2994" s="27" t="s">
        <v>3026</v>
      </c>
      <c r="G2994" s="27" t="s">
        <v>2936</v>
      </c>
      <c r="H2994" s="28">
        <v>42005</v>
      </c>
      <c r="I2994" s="29">
        <v>0</v>
      </c>
      <c r="J2994" s="28" t="s">
        <v>3241</v>
      </c>
    </row>
    <row r="2995" spans="1:10" x14ac:dyDescent="0.3">
      <c r="A2995" s="26">
        <v>2015</v>
      </c>
      <c r="B2995" s="27" t="s">
        <v>3178</v>
      </c>
      <c r="C2995" s="27" t="s">
        <v>3179</v>
      </c>
      <c r="D2995" s="27" t="s">
        <v>3178</v>
      </c>
      <c r="E2995" s="27" t="s">
        <v>3033</v>
      </c>
      <c r="F2995" s="27" t="s">
        <v>2807</v>
      </c>
      <c r="G2995" s="27" t="s">
        <v>2812</v>
      </c>
      <c r="H2995" s="28">
        <v>42005</v>
      </c>
      <c r="I2995" s="29">
        <v>0.33828299999999994</v>
      </c>
      <c r="J2995" s="28" t="s">
        <v>3241</v>
      </c>
    </row>
    <row r="2996" spans="1:10" x14ac:dyDescent="0.3">
      <c r="A2996" s="26">
        <v>2015</v>
      </c>
      <c r="B2996" s="27" t="s">
        <v>3119</v>
      </c>
      <c r="C2996" s="27" t="s">
        <v>3120</v>
      </c>
      <c r="D2996" s="27" t="s">
        <v>3119</v>
      </c>
      <c r="E2996" s="27" t="s">
        <v>6117</v>
      </c>
      <c r="F2996" s="27" t="s">
        <v>3034</v>
      </c>
      <c r="G2996" s="27" t="s">
        <v>2840</v>
      </c>
      <c r="H2996" s="28">
        <v>42005</v>
      </c>
      <c r="I2996" s="29">
        <v>2.7115230000000001</v>
      </c>
      <c r="J2996" s="28" t="s">
        <v>3241</v>
      </c>
    </row>
    <row r="2997" spans="1:10" x14ac:dyDescent="0.3">
      <c r="A2997" s="26">
        <v>2015</v>
      </c>
      <c r="B2997" s="27" t="s">
        <v>3121</v>
      </c>
      <c r="C2997" s="27" t="s">
        <v>3122</v>
      </c>
      <c r="D2997" s="27" t="s">
        <v>3121</v>
      </c>
      <c r="E2997" s="27" t="s">
        <v>6117</v>
      </c>
      <c r="F2997" s="27" t="s">
        <v>2825</v>
      </c>
      <c r="G2997" s="27" t="s">
        <v>2850</v>
      </c>
      <c r="H2997" s="28">
        <v>42005</v>
      </c>
      <c r="I2997" s="29">
        <v>20.769905999999999</v>
      </c>
      <c r="J2997" s="28" t="s">
        <v>3241</v>
      </c>
    </row>
    <row r="2998" spans="1:10" x14ac:dyDescent="0.3">
      <c r="A2998" s="26">
        <v>2015</v>
      </c>
      <c r="B2998" s="27" t="s">
        <v>3022</v>
      </c>
      <c r="C2998" s="27" t="s">
        <v>3023</v>
      </c>
      <c r="D2998" s="27" t="s">
        <v>3024</v>
      </c>
      <c r="E2998" s="27" t="s">
        <v>3025</v>
      </c>
      <c r="F2998" s="27" t="s">
        <v>3026</v>
      </c>
      <c r="G2998" s="27" t="s">
        <v>2788</v>
      </c>
      <c r="H2998" s="28">
        <v>42036</v>
      </c>
      <c r="I2998" s="29">
        <v>0</v>
      </c>
      <c r="J2998" s="28" t="s">
        <v>3241</v>
      </c>
    </row>
    <row r="2999" spans="1:10" x14ac:dyDescent="0.3">
      <c r="A2999" s="26">
        <v>2015</v>
      </c>
      <c r="B2999" s="27" t="s">
        <v>3022</v>
      </c>
      <c r="C2999" s="27" t="s">
        <v>3023</v>
      </c>
      <c r="D2999" s="27" t="s">
        <v>3027</v>
      </c>
      <c r="E2999" s="27" t="s">
        <v>3025</v>
      </c>
      <c r="F2999" s="27" t="s">
        <v>3026</v>
      </c>
      <c r="G2999" s="27" t="s">
        <v>2788</v>
      </c>
      <c r="H2999" s="28">
        <v>42036</v>
      </c>
      <c r="I2999" s="29">
        <v>0</v>
      </c>
      <c r="J2999" s="28" t="s">
        <v>3241</v>
      </c>
    </row>
    <row r="3000" spans="1:10" x14ac:dyDescent="0.3">
      <c r="A3000" s="26">
        <v>2015</v>
      </c>
      <c r="B3000" s="27" t="s">
        <v>3028</v>
      </c>
      <c r="C3000" s="27" t="s">
        <v>3029</v>
      </c>
      <c r="D3000" s="27" t="s">
        <v>3028</v>
      </c>
      <c r="E3000" s="27" t="s">
        <v>6117</v>
      </c>
      <c r="F3000" s="27" t="s">
        <v>3030</v>
      </c>
      <c r="G3000" s="27" t="s">
        <v>2812</v>
      </c>
      <c r="H3000" s="28">
        <v>42036</v>
      </c>
      <c r="I3000" s="29">
        <v>13.327474999999998</v>
      </c>
      <c r="J3000" s="28" t="s">
        <v>3241</v>
      </c>
    </row>
    <row r="3001" spans="1:10" x14ac:dyDescent="0.3">
      <c r="A3001" s="26">
        <v>2015</v>
      </c>
      <c r="B3001" s="27" t="s">
        <v>3031</v>
      </c>
      <c r="C3001" s="27" t="s">
        <v>3032</v>
      </c>
      <c r="D3001" s="27" t="s">
        <v>3031</v>
      </c>
      <c r="E3001" s="27" t="s">
        <v>3033</v>
      </c>
      <c r="F3001" s="27" t="s">
        <v>3034</v>
      </c>
      <c r="G3001" s="27" t="s">
        <v>2821</v>
      </c>
      <c r="H3001" s="28">
        <v>42036</v>
      </c>
      <c r="I3001" s="29">
        <v>2.5736070000000009</v>
      </c>
      <c r="J3001" s="28" t="s">
        <v>3241</v>
      </c>
    </row>
    <row r="3002" spans="1:10" x14ac:dyDescent="0.3">
      <c r="A3002" s="26">
        <v>2015</v>
      </c>
      <c r="B3002" s="27" t="s">
        <v>3031</v>
      </c>
      <c r="C3002" s="27" t="s">
        <v>3180</v>
      </c>
      <c r="D3002" s="27" t="s">
        <v>3181</v>
      </c>
      <c r="E3002" s="27" t="s">
        <v>3033</v>
      </c>
      <c r="F3002" s="27" t="s">
        <v>3034</v>
      </c>
      <c r="G3002" s="27" t="s">
        <v>2821</v>
      </c>
      <c r="H3002" s="28">
        <v>42036</v>
      </c>
      <c r="I3002" s="29">
        <v>4.1096720000000007</v>
      </c>
      <c r="J3002" s="28" t="s">
        <v>3241</v>
      </c>
    </row>
    <row r="3003" spans="1:10" x14ac:dyDescent="0.3">
      <c r="A3003" s="26">
        <v>2015</v>
      </c>
      <c r="B3003" s="27" t="s">
        <v>3035</v>
      </c>
      <c r="C3003" s="27" t="s">
        <v>3036</v>
      </c>
      <c r="D3003" s="27" t="s">
        <v>3035</v>
      </c>
      <c r="E3003" s="27" t="s">
        <v>6117</v>
      </c>
      <c r="F3003" s="27" t="s">
        <v>2825</v>
      </c>
      <c r="G3003" s="27" t="s">
        <v>2826</v>
      </c>
      <c r="H3003" s="28">
        <v>42036</v>
      </c>
      <c r="I3003" s="29">
        <v>0</v>
      </c>
      <c r="J3003" s="28" t="s">
        <v>3241</v>
      </c>
    </row>
    <row r="3004" spans="1:10" x14ac:dyDescent="0.3">
      <c r="A3004" s="26">
        <v>2015</v>
      </c>
      <c r="B3004" s="27" t="s">
        <v>3037</v>
      </c>
      <c r="C3004" s="27" t="s">
        <v>3038</v>
      </c>
      <c r="D3004" s="27" t="s">
        <v>3037</v>
      </c>
      <c r="E3004" s="27" t="s">
        <v>6117</v>
      </c>
      <c r="F3004" s="27" t="s">
        <v>3034</v>
      </c>
      <c r="G3004" s="27" t="s">
        <v>2999</v>
      </c>
      <c r="H3004" s="28">
        <v>42036</v>
      </c>
      <c r="I3004" s="29">
        <v>2.0464680000000004</v>
      </c>
      <c r="J3004" s="28" t="s">
        <v>3241</v>
      </c>
    </row>
    <row r="3005" spans="1:10" x14ac:dyDescent="0.3">
      <c r="A3005" s="26">
        <v>2015</v>
      </c>
      <c r="B3005" s="27" t="s">
        <v>3039</v>
      </c>
      <c r="C3005" s="27" t="s">
        <v>3040</v>
      </c>
      <c r="D3005" s="27" t="s">
        <v>3039</v>
      </c>
      <c r="E3005" s="27" t="s">
        <v>6117</v>
      </c>
      <c r="F3005" s="27" t="s">
        <v>2815</v>
      </c>
      <c r="G3005" s="27" t="s">
        <v>2816</v>
      </c>
      <c r="H3005" s="28">
        <v>42036</v>
      </c>
      <c r="I3005" s="29">
        <v>0.47001500000000013</v>
      </c>
      <c r="J3005" s="28" t="s">
        <v>3241</v>
      </c>
    </row>
    <row r="3006" spans="1:10" x14ac:dyDescent="0.3">
      <c r="A3006" s="26">
        <v>2015</v>
      </c>
      <c r="B3006" s="27" t="s">
        <v>3041</v>
      </c>
      <c r="C3006" s="27" t="s">
        <v>3042</v>
      </c>
      <c r="D3006" s="27" t="s">
        <v>3041</v>
      </c>
      <c r="E3006" s="27" t="s">
        <v>6117</v>
      </c>
      <c r="F3006" s="27" t="s">
        <v>2825</v>
      </c>
      <c r="G3006" s="27" t="s">
        <v>2826</v>
      </c>
      <c r="H3006" s="28">
        <v>42036</v>
      </c>
      <c r="I3006" s="29">
        <v>1.767625</v>
      </c>
      <c r="J3006" s="28" t="s">
        <v>3241</v>
      </c>
    </row>
    <row r="3007" spans="1:10" x14ac:dyDescent="0.3">
      <c r="A3007" s="26">
        <v>2015</v>
      </c>
      <c r="B3007" s="27" t="s">
        <v>3043</v>
      </c>
      <c r="C3007" s="27" t="s">
        <v>3044</v>
      </c>
      <c r="D3007" s="27" t="s">
        <v>3043</v>
      </c>
      <c r="E3007" s="27" t="s">
        <v>6117</v>
      </c>
      <c r="F3007" s="27" t="s">
        <v>2815</v>
      </c>
      <c r="G3007" s="27" t="s">
        <v>2816</v>
      </c>
      <c r="H3007" s="28">
        <v>42036</v>
      </c>
      <c r="I3007" s="29">
        <v>6.6149539999999973</v>
      </c>
      <c r="J3007" s="28" t="s">
        <v>3241</v>
      </c>
    </row>
    <row r="3008" spans="1:10" x14ac:dyDescent="0.3">
      <c r="A3008" s="26">
        <v>2015</v>
      </c>
      <c r="B3008" s="27" t="s">
        <v>3045</v>
      </c>
      <c r="C3008" s="27" t="s">
        <v>3046</v>
      </c>
      <c r="D3008" s="27" t="s">
        <v>3045</v>
      </c>
      <c r="E3008" s="27" t="s">
        <v>6117</v>
      </c>
      <c r="F3008" s="27" t="s">
        <v>2815</v>
      </c>
      <c r="G3008" s="27" t="s">
        <v>2816</v>
      </c>
      <c r="H3008" s="28">
        <v>42036</v>
      </c>
      <c r="I3008" s="29">
        <v>0.2452900000000002</v>
      </c>
      <c r="J3008" s="28" t="s">
        <v>3241</v>
      </c>
    </row>
    <row r="3009" spans="1:10" x14ac:dyDescent="0.3">
      <c r="A3009" s="26">
        <v>2015</v>
      </c>
      <c r="B3009" s="27" t="s">
        <v>3143</v>
      </c>
      <c r="C3009" s="27" t="s">
        <v>3144</v>
      </c>
      <c r="D3009" s="27" t="s">
        <v>3143</v>
      </c>
      <c r="E3009" s="27" t="s">
        <v>6117</v>
      </c>
      <c r="F3009" s="27" t="s">
        <v>3145</v>
      </c>
      <c r="G3009" s="27" t="s">
        <v>2803</v>
      </c>
      <c r="H3009" s="28">
        <v>42036</v>
      </c>
      <c r="I3009" s="29">
        <v>1.9403319999999991</v>
      </c>
      <c r="J3009" s="28" t="s">
        <v>3241</v>
      </c>
    </row>
    <row r="3010" spans="1:10" x14ac:dyDescent="0.3">
      <c r="A3010" s="26">
        <v>2015</v>
      </c>
      <c r="B3010" s="27" t="s">
        <v>3171</v>
      </c>
      <c r="C3010" s="27" t="s">
        <v>3172</v>
      </c>
      <c r="D3010" s="27" t="s">
        <v>3173</v>
      </c>
      <c r="E3010" s="27" t="s">
        <v>3111</v>
      </c>
      <c r="F3010" s="27" t="s">
        <v>2825</v>
      </c>
      <c r="G3010" s="27" t="s">
        <v>2850</v>
      </c>
      <c r="H3010" s="28">
        <v>42036</v>
      </c>
      <c r="I3010" s="29">
        <v>0.285076</v>
      </c>
      <c r="J3010" s="28" t="s">
        <v>3241</v>
      </c>
    </row>
    <row r="3011" spans="1:10" x14ac:dyDescent="0.3">
      <c r="A3011" s="26">
        <v>2015</v>
      </c>
      <c r="B3011" s="27" t="s">
        <v>3146</v>
      </c>
      <c r="C3011" s="27" t="s">
        <v>3147</v>
      </c>
      <c r="D3011" s="27" t="s">
        <v>3146</v>
      </c>
      <c r="E3011" s="27" t="s">
        <v>6117</v>
      </c>
      <c r="F3011" s="27" t="s">
        <v>3145</v>
      </c>
      <c r="G3011" s="27" t="s">
        <v>2803</v>
      </c>
      <c r="H3011" s="28">
        <v>42036</v>
      </c>
      <c r="I3011" s="29">
        <v>3.1268640000000012</v>
      </c>
      <c r="J3011" s="28" t="s">
        <v>3241</v>
      </c>
    </row>
    <row r="3012" spans="1:10" x14ac:dyDescent="0.3">
      <c r="A3012" s="26">
        <v>2015</v>
      </c>
      <c r="B3012" s="27" t="s">
        <v>3047</v>
      </c>
      <c r="C3012" s="27" t="s">
        <v>3048</v>
      </c>
      <c r="D3012" s="27" t="s">
        <v>3047</v>
      </c>
      <c r="E3012" s="27" t="s">
        <v>6117</v>
      </c>
      <c r="F3012" s="27" t="s">
        <v>2825</v>
      </c>
      <c r="G3012" s="27" t="s">
        <v>2826</v>
      </c>
      <c r="H3012" s="28">
        <v>42036</v>
      </c>
      <c r="I3012" s="29">
        <v>1.9657149999999994</v>
      </c>
      <c r="J3012" s="28" t="s">
        <v>3241</v>
      </c>
    </row>
    <row r="3013" spans="1:10" x14ac:dyDescent="0.3">
      <c r="A3013" s="26">
        <v>2015</v>
      </c>
      <c r="B3013" s="27" t="s">
        <v>3049</v>
      </c>
      <c r="C3013" s="27" t="s">
        <v>3050</v>
      </c>
      <c r="D3013" s="27" t="s">
        <v>3049</v>
      </c>
      <c r="E3013" s="27" t="s">
        <v>6117</v>
      </c>
      <c r="F3013" s="27" t="s">
        <v>2825</v>
      </c>
      <c r="G3013" s="27" t="s">
        <v>2850</v>
      </c>
      <c r="H3013" s="28">
        <v>42036</v>
      </c>
      <c r="I3013" s="29">
        <v>1.4221469999999994</v>
      </c>
      <c r="J3013" s="28" t="s">
        <v>3241</v>
      </c>
    </row>
    <row r="3014" spans="1:10" x14ac:dyDescent="0.3">
      <c r="A3014" s="26">
        <v>2015</v>
      </c>
      <c r="B3014" s="27" t="s">
        <v>3051</v>
      </c>
      <c r="C3014" s="27" t="s">
        <v>3051</v>
      </c>
      <c r="D3014" s="27" t="s">
        <v>3051</v>
      </c>
      <c r="E3014" s="27" t="s">
        <v>6118</v>
      </c>
      <c r="F3014" s="27" t="s">
        <v>3051</v>
      </c>
      <c r="G3014" s="27" t="s">
        <v>3051</v>
      </c>
      <c r="H3014" s="28">
        <v>42036</v>
      </c>
      <c r="I3014" s="29">
        <v>10665.086621000009</v>
      </c>
      <c r="J3014" s="28" t="s">
        <v>3241</v>
      </c>
    </row>
    <row r="3015" spans="1:10" x14ac:dyDescent="0.3">
      <c r="A3015" s="26">
        <v>2015</v>
      </c>
      <c r="B3015" s="27" t="s">
        <v>3052</v>
      </c>
      <c r="C3015" s="27" t="s">
        <v>3053</v>
      </c>
      <c r="D3015" s="27" t="s">
        <v>3052</v>
      </c>
      <c r="E3015" s="27" t="s">
        <v>3033</v>
      </c>
      <c r="F3015" s="27" t="s">
        <v>2807</v>
      </c>
      <c r="G3015" s="27" t="s">
        <v>2812</v>
      </c>
      <c r="H3015" s="28">
        <v>42036</v>
      </c>
      <c r="I3015" s="29">
        <v>1.792195</v>
      </c>
      <c r="J3015" s="28" t="s">
        <v>3241</v>
      </c>
    </row>
    <row r="3016" spans="1:10" x14ac:dyDescent="0.3">
      <c r="A3016" s="26">
        <v>2015</v>
      </c>
      <c r="B3016" s="27" t="s">
        <v>3162</v>
      </c>
      <c r="C3016" s="27" t="s">
        <v>3163</v>
      </c>
      <c r="D3016" s="27" t="s">
        <v>3164</v>
      </c>
      <c r="E3016" s="27" t="s">
        <v>3025</v>
      </c>
      <c r="F3016" s="27" t="s">
        <v>3087</v>
      </c>
      <c r="G3016" s="27" t="s">
        <v>2788</v>
      </c>
      <c r="H3016" s="28">
        <v>42036</v>
      </c>
      <c r="I3016" s="29">
        <v>0</v>
      </c>
      <c r="J3016" s="28" t="s">
        <v>3241</v>
      </c>
    </row>
    <row r="3017" spans="1:10" x14ac:dyDescent="0.3">
      <c r="A3017" s="26">
        <v>2015</v>
      </c>
      <c r="B3017" s="27" t="s">
        <v>3162</v>
      </c>
      <c r="C3017" s="27" t="s">
        <v>3163</v>
      </c>
      <c r="D3017" s="27" t="s">
        <v>3165</v>
      </c>
      <c r="E3017" s="27" t="s">
        <v>3025</v>
      </c>
      <c r="F3017" s="27" t="s">
        <v>3087</v>
      </c>
      <c r="G3017" s="27" t="s">
        <v>2788</v>
      </c>
      <c r="H3017" s="28">
        <v>42036</v>
      </c>
      <c r="I3017" s="29">
        <v>0</v>
      </c>
      <c r="J3017" s="28" t="s">
        <v>3241</v>
      </c>
    </row>
    <row r="3018" spans="1:10" x14ac:dyDescent="0.3">
      <c r="A3018" s="26">
        <v>2015</v>
      </c>
      <c r="B3018" s="27" t="s">
        <v>3054</v>
      </c>
      <c r="C3018" s="27" t="s">
        <v>3055</v>
      </c>
      <c r="D3018" s="27" t="s">
        <v>3054</v>
      </c>
      <c r="E3018" s="27" t="s">
        <v>6117</v>
      </c>
      <c r="F3018" s="27" t="s">
        <v>3034</v>
      </c>
      <c r="G3018" s="27" t="s">
        <v>2999</v>
      </c>
      <c r="H3018" s="28">
        <v>42036</v>
      </c>
      <c r="I3018" s="29">
        <v>11.743965999999997</v>
      </c>
      <c r="J3018" s="28" t="s">
        <v>3241</v>
      </c>
    </row>
    <row r="3019" spans="1:10" x14ac:dyDescent="0.3">
      <c r="A3019" s="26">
        <v>2015</v>
      </c>
      <c r="B3019" s="27" t="s">
        <v>3056</v>
      </c>
      <c r="C3019" s="27" t="s">
        <v>3057</v>
      </c>
      <c r="D3019" s="27" t="s">
        <v>3056</v>
      </c>
      <c r="E3019" s="27" t="s">
        <v>6117</v>
      </c>
      <c r="F3019" s="27" t="s">
        <v>2825</v>
      </c>
      <c r="G3019" s="27" t="s">
        <v>2826</v>
      </c>
      <c r="H3019" s="28">
        <v>42036</v>
      </c>
      <c r="I3019" s="29">
        <v>3.4903519999999997</v>
      </c>
      <c r="J3019" s="28" t="s">
        <v>3241</v>
      </c>
    </row>
    <row r="3020" spans="1:10" x14ac:dyDescent="0.3">
      <c r="A3020" s="26">
        <v>2015</v>
      </c>
      <c r="B3020" s="27" t="s">
        <v>3058</v>
      </c>
      <c r="C3020" s="27" t="s">
        <v>3059</v>
      </c>
      <c r="D3020" s="27" t="s">
        <v>3058</v>
      </c>
      <c r="E3020" s="27" t="s">
        <v>6117</v>
      </c>
      <c r="F3020" s="27" t="s">
        <v>2815</v>
      </c>
      <c r="G3020" s="27" t="s">
        <v>2816</v>
      </c>
      <c r="H3020" s="28">
        <v>42036</v>
      </c>
      <c r="I3020" s="29">
        <v>4.6518819999999979</v>
      </c>
      <c r="J3020" s="28" t="s">
        <v>3241</v>
      </c>
    </row>
    <row r="3021" spans="1:10" x14ac:dyDescent="0.3">
      <c r="A3021" s="26">
        <v>2015</v>
      </c>
      <c r="B3021" s="27" t="s">
        <v>3152</v>
      </c>
      <c r="C3021" s="27" t="s">
        <v>3153</v>
      </c>
      <c r="D3021" s="27" t="s">
        <v>3152</v>
      </c>
      <c r="E3021" s="27" t="s">
        <v>3111</v>
      </c>
      <c r="F3021" s="27" t="s">
        <v>2825</v>
      </c>
      <c r="G3021" s="27" t="s">
        <v>2850</v>
      </c>
      <c r="H3021" s="28">
        <v>42036</v>
      </c>
      <c r="I3021" s="29">
        <v>0.31243100000000001</v>
      </c>
      <c r="J3021" s="28" t="s">
        <v>3241</v>
      </c>
    </row>
    <row r="3022" spans="1:10" x14ac:dyDescent="0.3">
      <c r="A3022" s="26">
        <v>2015</v>
      </c>
      <c r="B3022" s="27" t="s">
        <v>3154</v>
      </c>
      <c r="C3022" s="27" t="s">
        <v>3155</v>
      </c>
      <c r="D3022" s="27" t="s">
        <v>3154</v>
      </c>
      <c r="E3022" s="27" t="s">
        <v>3111</v>
      </c>
      <c r="F3022" s="27" t="s">
        <v>2825</v>
      </c>
      <c r="G3022" s="27" t="s">
        <v>2850</v>
      </c>
      <c r="H3022" s="28">
        <v>42036</v>
      </c>
      <c r="I3022" s="29">
        <v>0.45891799999999988</v>
      </c>
      <c r="J3022" s="28" t="s">
        <v>3241</v>
      </c>
    </row>
    <row r="3023" spans="1:10" x14ac:dyDescent="0.3">
      <c r="A3023" s="26">
        <v>2015</v>
      </c>
      <c r="B3023" s="27" t="s">
        <v>3156</v>
      </c>
      <c r="C3023" s="27" t="s">
        <v>3157</v>
      </c>
      <c r="D3023" s="27" t="s">
        <v>3156</v>
      </c>
      <c r="E3023" s="27" t="s">
        <v>3111</v>
      </c>
      <c r="F3023" s="27" t="s">
        <v>2825</v>
      </c>
      <c r="G3023" s="27" t="s">
        <v>2850</v>
      </c>
      <c r="H3023" s="28">
        <v>42036</v>
      </c>
      <c r="I3023" s="29">
        <v>0</v>
      </c>
      <c r="J3023" s="28" t="s">
        <v>3241</v>
      </c>
    </row>
    <row r="3024" spans="1:10" x14ac:dyDescent="0.3">
      <c r="A3024" s="26">
        <v>2015</v>
      </c>
      <c r="B3024" s="27" t="s">
        <v>3060</v>
      </c>
      <c r="C3024" s="27" t="s">
        <v>3061</v>
      </c>
      <c r="D3024" s="27" t="s">
        <v>3062</v>
      </c>
      <c r="E3024" s="27" t="s">
        <v>3063</v>
      </c>
      <c r="F3024" s="27" t="s">
        <v>3034</v>
      </c>
      <c r="G3024" s="27" t="s">
        <v>2999</v>
      </c>
      <c r="H3024" s="28">
        <v>42036</v>
      </c>
      <c r="I3024" s="29">
        <v>0</v>
      </c>
      <c r="J3024" s="28" t="s">
        <v>3241</v>
      </c>
    </row>
    <row r="3025" spans="1:10" x14ac:dyDescent="0.3">
      <c r="A3025" s="26">
        <v>2015</v>
      </c>
      <c r="B3025" s="27" t="s">
        <v>3064</v>
      </c>
      <c r="C3025" s="27" t="s">
        <v>3065</v>
      </c>
      <c r="D3025" s="27" t="s">
        <v>3066</v>
      </c>
      <c r="E3025" s="27" t="s">
        <v>3025</v>
      </c>
      <c r="F3025" s="27" t="s">
        <v>2825</v>
      </c>
      <c r="G3025" s="27" t="s">
        <v>2826</v>
      </c>
      <c r="H3025" s="28">
        <v>42036</v>
      </c>
      <c r="I3025" s="29">
        <v>0</v>
      </c>
      <c r="J3025" s="28" t="s">
        <v>3241</v>
      </c>
    </row>
    <row r="3026" spans="1:10" x14ac:dyDescent="0.3">
      <c r="A3026" s="26">
        <v>2015</v>
      </c>
      <c r="B3026" s="27" t="s">
        <v>3064</v>
      </c>
      <c r="C3026" s="27" t="s">
        <v>3065</v>
      </c>
      <c r="D3026" s="27" t="s">
        <v>3067</v>
      </c>
      <c r="E3026" s="27" t="s">
        <v>3025</v>
      </c>
      <c r="F3026" s="27" t="s">
        <v>2825</v>
      </c>
      <c r="G3026" s="27" t="s">
        <v>2826</v>
      </c>
      <c r="H3026" s="28">
        <v>42036</v>
      </c>
      <c r="I3026" s="29">
        <v>0</v>
      </c>
      <c r="J3026" s="28" t="s">
        <v>3241</v>
      </c>
    </row>
    <row r="3027" spans="1:10" x14ac:dyDescent="0.3">
      <c r="A3027" s="26">
        <v>2015</v>
      </c>
      <c r="B3027" s="27" t="s">
        <v>3174</v>
      </c>
      <c r="C3027" s="27" t="s">
        <v>3175</v>
      </c>
      <c r="D3027" s="27" t="s">
        <v>3174</v>
      </c>
      <c r="E3027" s="27" t="s">
        <v>6117</v>
      </c>
      <c r="F3027" s="27" t="s">
        <v>2825</v>
      </c>
      <c r="G3027" s="27" t="s">
        <v>2826</v>
      </c>
      <c r="H3027" s="28">
        <v>42036</v>
      </c>
      <c r="I3027" s="29">
        <v>0.45474900000000018</v>
      </c>
      <c r="J3027" s="28" t="s">
        <v>3241</v>
      </c>
    </row>
    <row r="3028" spans="1:10" x14ac:dyDescent="0.3">
      <c r="A3028" s="26">
        <v>2015</v>
      </c>
      <c r="B3028" s="27" t="s">
        <v>3068</v>
      </c>
      <c r="C3028" s="27" t="s">
        <v>3069</v>
      </c>
      <c r="D3028" s="27" t="s">
        <v>3068</v>
      </c>
      <c r="E3028" s="27" t="s">
        <v>6117</v>
      </c>
      <c r="F3028" s="27" t="s">
        <v>3034</v>
      </c>
      <c r="G3028" s="27" t="s">
        <v>2923</v>
      </c>
      <c r="H3028" s="28">
        <v>42036</v>
      </c>
      <c r="I3028" s="29">
        <v>4.4076569999999986</v>
      </c>
      <c r="J3028" s="28" t="s">
        <v>3241</v>
      </c>
    </row>
    <row r="3029" spans="1:10" x14ac:dyDescent="0.3">
      <c r="A3029" s="26">
        <v>2015</v>
      </c>
      <c r="B3029" s="27" t="s">
        <v>3070</v>
      </c>
      <c r="C3029" s="27" t="s">
        <v>3071</v>
      </c>
      <c r="D3029" s="27" t="s">
        <v>3070</v>
      </c>
      <c r="E3029" s="27" t="s">
        <v>6117</v>
      </c>
      <c r="F3029" s="27" t="s">
        <v>2815</v>
      </c>
      <c r="G3029" s="27" t="s">
        <v>2816</v>
      </c>
      <c r="H3029" s="28">
        <v>42036</v>
      </c>
      <c r="I3029" s="29">
        <v>2.5373749999999999</v>
      </c>
      <c r="J3029" s="28" t="s">
        <v>3241</v>
      </c>
    </row>
    <row r="3030" spans="1:10" x14ac:dyDescent="0.3">
      <c r="A3030" s="26">
        <v>2015</v>
      </c>
      <c r="B3030" s="27" t="s">
        <v>3176</v>
      </c>
      <c r="C3030" s="27" t="s">
        <v>3177</v>
      </c>
      <c r="D3030" s="27" t="s">
        <v>3176</v>
      </c>
      <c r="E3030" s="27" t="s">
        <v>3033</v>
      </c>
      <c r="F3030" s="27" t="s">
        <v>2807</v>
      </c>
      <c r="G3030" s="27" t="s">
        <v>2812</v>
      </c>
      <c r="H3030" s="28">
        <v>42036</v>
      </c>
      <c r="I3030" s="29">
        <v>13.387410000000006</v>
      </c>
      <c r="J3030" s="28" t="s">
        <v>3241</v>
      </c>
    </row>
    <row r="3031" spans="1:10" x14ac:dyDescent="0.3">
      <c r="A3031" s="26">
        <v>2015</v>
      </c>
      <c r="B3031" s="27" t="s">
        <v>3072</v>
      </c>
      <c r="C3031" s="27" t="s">
        <v>3073</v>
      </c>
      <c r="D3031" s="27" t="s">
        <v>3072</v>
      </c>
      <c r="E3031" s="27" t="s">
        <v>6117</v>
      </c>
      <c r="F3031" s="27" t="s">
        <v>3034</v>
      </c>
      <c r="G3031" s="27" t="s">
        <v>3074</v>
      </c>
      <c r="H3031" s="28">
        <v>42036</v>
      </c>
      <c r="I3031" s="29">
        <v>0.63209900000000052</v>
      </c>
      <c r="J3031" s="28" t="s">
        <v>3241</v>
      </c>
    </row>
    <row r="3032" spans="1:10" x14ac:dyDescent="0.3">
      <c r="A3032" s="26">
        <v>2015</v>
      </c>
      <c r="B3032" s="27" t="s">
        <v>3182</v>
      </c>
      <c r="C3032" s="27" t="s">
        <v>3183</v>
      </c>
      <c r="D3032" s="27" t="s">
        <v>3182</v>
      </c>
      <c r="E3032" s="27" t="s">
        <v>6117</v>
      </c>
      <c r="F3032" s="27" t="s">
        <v>2825</v>
      </c>
      <c r="G3032" s="27" t="s">
        <v>2826</v>
      </c>
      <c r="H3032" s="28">
        <v>42036</v>
      </c>
      <c r="I3032" s="29">
        <v>0.27613199999999999</v>
      </c>
      <c r="J3032" s="28" t="s">
        <v>3241</v>
      </c>
    </row>
    <row r="3033" spans="1:10" x14ac:dyDescent="0.3">
      <c r="A3033" s="26">
        <v>2015</v>
      </c>
      <c r="B3033" s="27" t="s">
        <v>3075</v>
      </c>
      <c r="C3033" s="27" t="s">
        <v>3076</v>
      </c>
      <c r="D3033" s="27" t="s">
        <v>3075</v>
      </c>
      <c r="E3033" s="27" t="s">
        <v>6117</v>
      </c>
      <c r="F3033" s="27" t="s">
        <v>2815</v>
      </c>
      <c r="G3033" s="27" t="s">
        <v>2816</v>
      </c>
      <c r="H3033" s="28">
        <v>42036</v>
      </c>
      <c r="I3033" s="29">
        <v>3.7190149999999997</v>
      </c>
      <c r="J3033" s="28" t="s">
        <v>3241</v>
      </c>
    </row>
    <row r="3034" spans="1:10" x14ac:dyDescent="0.3">
      <c r="A3034" s="26">
        <v>2015</v>
      </c>
      <c r="B3034" s="27" t="s">
        <v>3077</v>
      </c>
      <c r="C3034" s="27" t="s">
        <v>3078</v>
      </c>
      <c r="D3034" s="27" t="s">
        <v>3077</v>
      </c>
      <c r="E3034" s="27" t="s">
        <v>3033</v>
      </c>
      <c r="F3034" s="27" t="s">
        <v>2788</v>
      </c>
      <c r="G3034" s="27" t="s">
        <v>2788</v>
      </c>
      <c r="H3034" s="28">
        <v>42036</v>
      </c>
      <c r="I3034" s="29">
        <v>6.5260000000000014E-3</v>
      </c>
      <c r="J3034" s="28" t="s">
        <v>3241</v>
      </c>
    </row>
    <row r="3035" spans="1:10" x14ac:dyDescent="0.3">
      <c r="A3035" s="26">
        <v>2015</v>
      </c>
      <c r="B3035" s="27" t="s">
        <v>3079</v>
      </c>
      <c r="C3035" s="27" t="s">
        <v>3080</v>
      </c>
      <c r="D3035" s="27" t="s">
        <v>3081</v>
      </c>
      <c r="E3035" s="27" t="s">
        <v>3063</v>
      </c>
      <c r="F3035" s="27" t="s">
        <v>2788</v>
      </c>
      <c r="G3035" s="27" t="s">
        <v>2788</v>
      </c>
      <c r="H3035" s="28">
        <v>42036</v>
      </c>
      <c r="I3035" s="29">
        <v>0</v>
      </c>
      <c r="J3035" s="28" t="s">
        <v>3241</v>
      </c>
    </row>
    <row r="3036" spans="1:10" x14ac:dyDescent="0.3">
      <c r="A3036" s="26">
        <v>2015</v>
      </c>
      <c r="B3036" s="27" t="s">
        <v>3082</v>
      </c>
      <c r="C3036" s="27" t="s">
        <v>3083</v>
      </c>
      <c r="D3036" s="27" t="s">
        <v>3082</v>
      </c>
      <c r="E3036" s="27" t="s">
        <v>6117</v>
      </c>
      <c r="F3036" s="27" t="s">
        <v>2825</v>
      </c>
      <c r="G3036" s="27" t="s">
        <v>2826</v>
      </c>
      <c r="H3036" s="28">
        <v>42036</v>
      </c>
      <c r="I3036" s="29">
        <v>3.6417809999999968</v>
      </c>
      <c r="J3036" s="28" t="s">
        <v>3241</v>
      </c>
    </row>
    <row r="3037" spans="1:10" x14ac:dyDescent="0.3">
      <c r="A3037" s="26">
        <v>2015</v>
      </c>
      <c r="B3037" s="27" t="s">
        <v>3084</v>
      </c>
      <c r="C3037" s="27" t="s">
        <v>3085</v>
      </c>
      <c r="D3037" s="27" t="s">
        <v>3086</v>
      </c>
      <c r="E3037" s="27" t="s">
        <v>3025</v>
      </c>
      <c r="F3037" s="27" t="s">
        <v>3087</v>
      </c>
      <c r="G3037" s="27" t="s">
        <v>2788</v>
      </c>
      <c r="H3037" s="28">
        <v>42036</v>
      </c>
      <c r="I3037" s="29">
        <v>0</v>
      </c>
      <c r="J3037" s="28" t="s">
        <v>3241</v>
      </c>
    </row>
    <row r="3038" spans="1:10" x14ac:dyDescent="0.3">
      <c r="A3038" s="26">
        <v>2015</v>
      </c>
      <c r="B3038" s="27" t="s">
        <v>3084</v>
      </c>
      <c r="C3038" s="27" t="s">
        <v>3085</v>
      </c>
      <c r="D3038" s="27" t="s">
        <v>3088</v>
      </c>
      <c r="E3038" s="27" t="s">
        <v>3025</v>
      </c>
      <c r="F3038" s="27" t="s">
        <v>3087</v>
      </c>
      <c r="G3038" s="27" t="s">
        <v>2788</v>
      </c>
      <c r="H3038" s="28">
        <v>42036</v>
      </c>
      <c r="I3038" s="29">
        <v>0</v>
      </c>
      <c r="J3038" s="28" t="s">
        <v>3241</v>
      </c>
    </row>
    <row r="3039" spans="1:10" x14ac:dyDescent="0.3">
      <c r="A3039" s="26">
        <v>2015</v>
      </c>
      <c r="B3039" s="27" t="s">
        <v>3089</v>
      </c>
      <c r="C3039" s="27" t="s">
        <v>3090</v>
      </c>
      <c r="D3039" s="27" t="s">
        <v>3089</v>
      </c>
      <c r="E3039" s="27" t="s">
        <v>6117</v>
      </c>
      <c r="F3039" s="27" t="s">
        <v>2815</v>
      </c>
      <c r="G3039" s="27" t="s">
        <v>2816</v>
      </c>
      <c r="H3039" s="28">
        <v>42036</v>
      </c>
      <c r="I3039" s="29">
        <v>3.8711770000000012</v>
      </c>
      <c r="J3039" s="28" t="s">
        <v>3241</v>
      </c>
    </row>
    <row r="3040" spans="1:10" x14ac:dyDescent="0.3">
      <c r="A3040" s="26">
        <v>2015</v>
      </c>
      <c r="B3040" s="27" t="s">
        <v>3136</v>
      </c>
      <c r="C3040" s="27" t="s">
        <v>3137</v>
      </c>
      <c r="D3040" s="27" t="s">
        <v>3138</v>
      </c>
      <c r="E3040" s="27" t="s">
        <v>3025</v>
      </c>
      <c r="F3040" s="27" t="s">
        <v>3087</v>
      </c>
      <c r="G3040" s="27" t="s">
        <v>2788</v>
      </c>
      <c r="H3040" s="28">
        <v>42036</v>
      </c>
      <c r="I3040" s="29">
        <v>0</v>
      </c>
      <c r="J3040" s="28" t="s">
        <v>3241</v>
      </c>
    </row>
    <row r="3041" spans="1:10" x14ac:dyDescent="0.3">
      <c r="A3041" s="26">
        <v>2015</v>
      </c>
      <c r="B3041" s="27" t="s">
        <v>3136</v>
      </c>
      <c r="C3041" s="27" t="s">
        <v>3137</v>
      </c>
      <c r="D3041" s="27" t="s">
        <v>3139</v>
      </c>
      <c r="E3041" s="27" t="s">
        <v>3025</v>
      </c>
      <c r="F3041" s="27" t="s">
        <v>3087</v>
      </c>
      <c r="G3041" s="27" t="s">
        <v>2788</v>
      </c>
      <c r="H3041" s="28">
        <v>42036</v>
      </c>
      <c r="I3041" s="29">
        <v>0</v>
      </c>
      <c r="J3041" s="28" t="s">
        <v>3241</v>
      </c>
    </row>
    <row r="3042" spans="1:10" x14ac:dyDescent="0.3">
      <c r="A3042" s="26">
        <v>2015</v>
      </c>
      <c r="B3042" s="27" t="s">
        <v>3184</v>
      </c>
      <c r="C3042" s="27" t="s">
        <v>3185</v>
      </c>
      <c r="D3042" s="27" t="s">
        <v>3186</v>
      </c>
      <c r="E3042" s="27" t="s">
        <v>3063</v>
      </c>
      <c r="F3042" s="27" t="s">
        <v>3034</v>
      </c>
      <c r="G3042" s="27" t="s">
        <v>2999</v>
      </c>
      <c r="H3042" s="28">
        <v>42036</v>
      </c>
      <c r="I3042" s="29">
        <v>0</v>
      </c>
      <c r="J3042" s="28" t="s">
        <v>3241</v>
      </c>
    </row>
    <row r="3043" spans="1:10" x14ac:dyDescent="0.3">
      <c r="A3043" s="26">
        <v>2015</v>
      </c>
      <c r="B3043" s="27" t="s">
        <v>3091</v>
      </c>
      <c r="C3043" s="27" t="s">
        <v>3092</v>
      </c>
      <c r="D3043" s="27" t="s">
        <v>3093</v>
      </c>
      <c r="E3043" s="27" t="s">
        <v>3063</v>
      </c>
      <c r="F3043" s="27" t="s">
        <v>3094</v>
      </c>
      <c r="G3043" s="27" t="s">
        <v>2965</v>
      </c>
      <c r="H3043" s="28">
        <v>42036</v>
      </c>
      <c r="I3043" s="29">
        <v>1.460018</v>
      </c>
      <c r="J3043" s="28" t="s">
        <v>3241</v>
      </c>
    </row>
    <row r="3044" spans="1:10" x14ac:dyDescent="0.3">
      <c r="A3044" s="26">
        <v>2015</v>
      </c>
      <c r="B3044" s="27" t="s">
        <v>3095</v>
      </c>
      <c r="C3044" s="27" t="s">
        <v>3096</v>
      </c>
      <c r="D3044" s="27" t="s">
        <v>3095</v>
      </c>
      <c r="E3044" s="27" t="s">
        <v>6117</v>
      </c>
      <c r="F3044" s="27" t="s">
        <v>3034</v>
      </c>
      <c r="G3044" s="27" t="s">
        <v>2999</v>
      </c>
      <c r="H3044" s="28">
        <v>42036</v>
      </c>
      <c r="I3044" s="29">
        <v>8.924882000000002</v>
      </c>
      <c r="J3044" s="28" t="s">
        <v>3241</v>
      </c>
    </row>
    <row r="3045" spans="1:10" x14ac:dyDescent="0.3">
      <c r="A3045" s="26">
        <v>2015</v>
      </c>
      <c r="B3045" s="27" t="s">
        <v>3097</v>
      </c>
      <c r="C3045" s="27" t="s">
        <v>3098</v>
      </c>
      <c r="D3045" s="27" t="s">
        <v>3097</v>
      </c>
      <c r="E3045" s="27" t="s">
        <v>6117</v>
      </c>
      <c r="F3045" s="27" t="s">
        <v>2825</v>
      </c>
      <c r="G3045" s="27" t="s">
        <v>2850</v>
      </c>
      <c r="H3045" s="28">
        <v>42036</v>
      </c>
      <c r="I3045" s="29">
        <v>6.7995990000000024</v>
      </c>
      <c r="J3045" s="28" t="s">
        <v>3241</v>
      </c>
    </row>
    <row r="3046" spans="1:10" x14ac:dyDescent="0.3">
      <c r="A3046" s="26">
        <v>2015</v>
      </c>
      <c r="B3046" s="27" t="s">
        <v>3132</v>
      </c>
      <c r="C3046" s="27" t="s">
        <v>3133</v>
      </c>
      <c r="D3046" s="27" t="s">
        <v>3132</v>
      </c>
      <c r="E3046" s="27" t="s">
        <v>3033</v>
      </c>
      <c r="F3046" s="27" t="s">
        <v>2807</v>
      </c>
      <c r="G3046" s="27" t="s">
        <v>2812</v>
      </c>
      <c r="H3046" s="28">
        <v>42036</v>
      </c>
      <c r="I3046" s="29">
        <v>12.643645000000001</v>
      </c>
      <c r="J3046" s="28" t="s">
        <v>3241</v>
      </c>
    </row>
    <row r="3047" spans="1:10" x14ac:dyDescent="0.3">
      <c r="A3047" s="26">
        <v>2015</v>
      </c>
      <c r="B3047" s="27" t="s">
        <v>3134</v>
      </c>
      <c r="C3047" s="27" t="s">
        <v>3135</v>
      </c>
      <c r="D3047" s="27" t="s">
        <v>3134</v>
      </c>
      <c r="E3047" s="27" t="s">
        <v>3033</v>
      </c>
      <c r="F3047" s="27" t="s">
        <v>2807</v>
      </c>
      <c r="G3047" s="27" t="s">
        <v>2812</v>
      </c>
      <c r="H3047" s="28">
        <v>42036</v>
      </c>
      <c r="I3047" s="29">
        <v>8.0825110000000038</v>
      </c>
      <c r="J3047" s="28" t="s">
        <v>3241</v>
      </c>
    </row>
    <row r="3048" spans="1:10" x14ac:dyDescent="0.3">
      <c r="A3048" s="26">
        <v>2015</v>
      </c>
      <c r="B3048" s="27" t="s">
        <v>3099</v>
      </c>
      <c r="C3048" s="27" t="s">
        <v>3100</v>
      </c>
      <c r="D3048" s="27" t="s">
        <v>3099</v>
      </c>
      <c r="E3048" s="27" t="s">
        <v>6117</v>
      </c>
      <c r="F3048" s="27" t="s">
        <v>2815</v>
      </c>
      <c r="G3048" s="27" t="s">
        <v>2816</v>
      </c>
      <c r="H3048" s="28">
        <v>42036</v>
      </c>
      <c r="I3048" s="29">
        <v>13.581005000000001</v>
      </c>
      <c r="J3048" s="28" t="s">
        <v>3241</v>
      </c>
    </row>
    <row r="3049" spans="1:10" x14ac:dyDescent="0.3">
      <c r="A3049" s="26">
        <v>2015</v>
      </c>
      <c r="B3049" s="27" t="s">
        <v>3101</v>
      </c>
      <c r="C3049" s="27" t="s">
        <v>3102</v>
      </c>
      <c r="D3049" s="27" t="s">
        <v>3101</v>
      </c>
      <c r="E3049" s="27" t="s">
        <v>6117</v>
      </c>
      <c r="F3049" s="27" t="s">
        <v>3034</v>
      </c>
      <c r="G3049" s="27" t="s">
        <v>3074</v>
      </c>
      <c r="H3049" s="28">
        <v>42036</v>
      </c>
      <c r="I3049" s="29">
        <v>10.849989000000001</v>
      </c>
      <c r="J3049" s="28" t="s">
        <v>3241</v>
      </c>
    </row>
    <row r="3050" spans="1:10" x14ac:dyDescent="0.3">
      <c r="A3050" s="26">
        <v>2015</v>
      </c>
      <c r="B3050" s="27" t="s">
        <v>3148</v>
      </c>
      <c r="C3050" s="27" t="s">
        <v>3149</v>
      </c>
      <c r="D3050" s="27" t="s">
        <v>3148</v>
      </c>
      <c r="E3050" s="27" t="s">
        <v>6117</v>
      </c>
      <c r="F3050" s="27" t="s">
        <v>3145</v>
      </c>
      <c r="G3050" s="27" t="s">
        <v>2803</v>
      </c>
      <c r="H3050" s="28">
        <v>42036</v>
      </c>
      <c r="I3050" s="29">
        <v>2.9061130000000004</v>
      </c>
      <c r="J3050" s="28" t="s">
        <v>3241</v>
      </c>
    </row>
    <row r="3051" spans="1:10" x14ac:dyDescent="0.3">
      <c r="A3051" s="26">
        <v>2015</v>
      </c>
      <c r="B3051" s="27" t="s">
        <v>3103</v>
      </c>
      <c r="C3051" s="27" t="s">
        <v>3104</v>
      </c>
      <c r="D3051" s="27" t="s">
        <v>3103</v>
      </c>
      <c r="E3051" s="27" t="s">
        <v>6117</v>
      </c>
      <c r="F3051" s="27" t="s">
        <v>3034</v>
      </c>
      <c r="G3051" s="27" t="s">
        <v>2923</v>
      </c>
      <c r="H3051" s="28">
        <v>42036</v>
      </c>
      <c r="I3051" s="29">
        <v>1.9392769999999999</v>
      </c>
      <c r="J3051" s="28" t="s">
        <v>3241</v>
      </c>
    </row>
    <row r="3052" spans="1:10" x14ac:dyDescent="0.3">
      <c r="A3052" s="26">
        <v>2015</v>
      </c>
      <c r="B3052" s="27" t="s">
        <v>3150</v>
      </c>
      <c r="C3052" s="27" t="s">
        <v>3151</v>
      </c>
      <c r="D3052" s="27" t="s">
        <v>3150</v>
      </c>
      <c r="E3052" s="27" t="s">
        <v>6117</v>
      </c>
      <c r="F3052" s="27" t="s">
        <v>3142</v>
      </c>
      <c r="G3052" s="27" t="s">
        <v>2850</v>
      </c>
      <c r="H3052" s="28">
        <v>42036</v>
      </c>
      <c r="I3052" s="29">
        <v>0.1599009999999999</v>
      </c>
      <c r="J3052" s="28" t="s">
        <v>3241</v>
      </c>
    </row>
    <row r="3053" spans="1:10" x14ac:dyDescent="0.3">
      <c r="A3053" s="26">
        <v>2015</v>
      </c>
      <c r="B3053" s="27" t="s">
        <v>3105</v>
      </c>
      <c r="C3053" s="27" t="s">
        <v>3106</v>
      </c>
      <c r="D3053" s="27" t="s">
        <v>3105</v>
      </c>
      <c r="E3053" s="27" t="s">
        <v>6117</v>
      </c>
      <c r="F3053" s="27" t="s">
        <v>2798</v>
      </c>
      <c r="G3053" s="27" t="s">
        <v>2803</v>
      </c>
      <c r="H3053" s="28">
        <v>42036</v>
      </c>
      <c r="I3053" s="29">
        <v>1.370498</v>
      </c>
      <c r="J3053" s="28" t="s">
        <v>3241</v>
      </c>
    </row>
    <row r="3054" spans="1:10" x14ac:dyDescent="0.3">
      <c r="A3054" s="26">
        <v>2015</v>
      </c>
      <c r="B3054" s="27" t="s">
        <v>3123</v>
      </c>
      <c r="C3054" s="27" t="s">
        <v>3124</v>
      </c>
      <c r="D3054" s="27" t="s">
        <v>3166</v>
      </c>
      <c r="E3054" s="27" t="s">
        <v>3025</v>
      </c>
      <c r="F3054" s="27" t="s">
        <v>2825</v>
      </c>
      <c r="G3054" s="27" t="s">
        <v>2850</v>
      </c>
      <c r="H3054" s="28">
        <v>42036</v>
      </c>
      <c r="I3054" s="29">
        <v>0</v>
      </c>
      <c r="J3054" s="28" t="s">
        <v>3241</v>
      </c>
    </row>
    <row r="3055" spans="1:10" x14ac:dyDescent="0.3">
      <c r="A3055" s="26">
        <v>2015</v>
      </c>
      <c r="B3055" s="27" t="s">
        <v>3123</v>
      </c>
      <c r="C3055" s="27" t="s">
        <v>3124</v>
      </c>
      <c r="D3055" s="27" t="s">
        <v>3125</v>
      </c>
      <c r="E3055" s="27" t="s">
        <v>3025</v>
      </c>
      <c r="F3055" s="27" t="s">
        <v>2825</v>
      </c>
      <c r="G3055" s="27" t="s">
        <v>2850</v>
      </c>
      <c r="H3055" s="28">
        <v>42036</v>
      </c>
      <c r="I3055" s="29">
        <v>0</v>
      </c>
      <c r="J3055" s="28" t="s">
        <v>3241</v>
      </c>
    </row>
    <row r="3056" spans="1:10" x14ac:dyDescent="0.3">
      <c r="A3056" s="26">
        <v>2015</v>
      </c>
      <c r="B3056" s="27" t="s">
        <v>3123</v>
      </c>
      <c r="C3056" s="27" t="s">
        <v>3124</v>
      </c>
      <c r="D3056" s="27" t="s">
        <v>3170</v>
      </c>
      <c r="E3056" s="27" t="s">
        <v>3025</v>
      </c>
      <c r="F3056" s="27" t="s">
        <v>2825</v>
      </c>
      <c r="G3056" s="27" t="s">
        <v>2850</v>
      </c>
      <c r="H3056" s="28">
        <v>42036</v>
      </c>
      <c r="I3056" s="29">
        <v>0</v>
      </c>
      <c r="J3056" s="28" t="s">
        <v>3241</v>
      </c>
    </row>
    <row r="3057" spans="1:10" x14ac:dyDescent="0.3">
      <c r="A3057" s="26">
        <v>2015</v>
      </c>
      <c r="B3057" s="27" t="s">
        <v>3107</v>
      </c>
      <c r="C3057" s="27" t="s">
        <v>3108</v>
      </c>
      <c r="D3057" s="27" t="s">
        <v>3108</v>
      </c>
      <c r="E3057" s="27" t="s">
        <v>6117</v>
      </c>
      <c r="F3057" s="27" t="s">
        <v>3026</v>
      </c>
      <c r="G3057" s="27" t="s">
        <v>2936</v>
      </c>
      <c r="H3057" s="28">
        <v>42036</v>
      </c>
      <c r="I3057" s="29">
        <v>0</v>
      </c>
      <c r="J3057" s="28" t="s">
        <v>3241</v>
      </c>
    </row>
    <row r="3058" spans="1:10" x14ac:dyDescent="0.3">
      <c r="A3058" s="26">
        <v>2015</v>
      </c>
      <c r="B3058" s="27" t="s">
        <v>3140</v>
      </c>
      <c r="C3058" s="27" t="s">
        <v>3141</v>
      </c>
      <c r="D3058" s="27" t="s">
        <v>3140</v>
      </c>
      <c r="E3058" s="27" t="s">
        <v>6117</v>
      </c>
      <c r="F3058" s="27" t="s">
        <v>3142</v>
      </c>
      <c r="G3058" s="27" t="s">
        <v>2850</v>
      </c>
      <c r="H3058" s="28">
        <v>42036</v>
      </c>
      <c r="I3058" s="29">
        <v>8.0670000000000013E-3</v>
      </c>
      <c r="J3058" s="28" t="s">
        <v>3241</v>
      </c>
    </row>
    <row r="3059" spans="1:10" x14ac:dyDescent="0.3">
      <c r="A3059" s="26">
        <v>2015</v>
      </c>
      <c r="B3059" s="27" t="s">
        <v>3109</v>
      </c>
      <c r="C3059" s="27" t="s">
        <v>3110</v>
      </c>
      <c r="D3059" s="27" t="s">
        <v>3109</v>
      </c>
      <c r="E3059" s="27" t="s">
        <v>3111</v>
      </c>
      <c r="F3059" s="27" t="s">
        <v>2825</v>
      </c>
      <c r="G3059" s="27" t="s">
        <v>2850</v>
      </c>
      <c r="H3059" s="28">
        <v>42036</v>
      </c>
      <c r="I3059" s="29">
        <v>0.18470400000000006</v>
      </c>
      <c r="J3059" s="28" t="s">
        <v>3241</v>
      </c>
    </row>
    <row r="3060" spans="1:10" x14ac:dyDescent="0.3">
      <c r="A3060" s="26">
        <v>2015</v>
      </c>
      <c r="B3060" s="27" t="s">
        <v>3158</v>
      </c>
      <c r="C3060" s="27" t="s">
        <v>3159</v>
      </c>
      <c r="D3060" s="27" t="s">
        <v>3160</v>
      </c>
      <c r="E3060" s="27" t="s">
        <v>3161</v>
      </c>
      <c r="F3060" s="27" t="s">
        <v>3087</v>
      </c>
      <c r="G3060" s="27" t="s">
        <v>2788</v>
      </c>
      <c r="H3060" s="28">
        <v>42036</v>
      </c>
      <c r="I3060" s="29">
        <v>1.1692090000000008</v>
      </c>
      <c r="J3060" s="28" t="s">
        <v>3241</v>
      </c>
    </row>
    <row r="3061" spans="1:10" x14ac:dyDescent="0.3">
      <c r="A3061" s="26">
        <v>2015</v>
      </c>
      <c r="B3061" s="27" t="s">
        <v>3112</v>
      </c>
      <c r="C3061" s="27" t="s">
        <v>3113</v>
      </c>
      <c r="D3061" s="27" t="s">
        <v>3112</v>
      </c>
      <c r="E3061" s="27" t="s">
        <v>6117</v>
      </c>
      <c r="F3061" s="27" t="s">
        <v>2825</v>
      </c>
      <c r="G3061" s="27" t="s">
        <v>2826</v>
      </c>
      <c r="H3061" s="28">
        <v>42036</v>
      </c>
      <c r="I3061" s="29">
        <v>0.91459999999999986</v>
      </c>
      <c r="J3061" s="28" t="s">
        <v>3241</v>
      </c>
    </row>
    <row r="3062" spans="1:10" x14ac:dyDescent="0.3">
      <c r="A3062" s="26">
        <v>2015</v>
      </c>
      <c r="B3062" s="27" t="s">
        <v>3167</v>
      </c>
      <c r="C3062" s="27" t="s">
        <v>3168</v>
      </c>
      <c r="D3062" s="27" t="s">
        <v>3169</v>
      </c>
      <c r="E3062" s="27" t="s">
        <v>3161</v>
      </c>
      <c r="F3062" s="27" t="s">
        <v>3087</v>
      </c>
      <c r="G3062" s="27" t="s">
        <v>2788</v>
      </c>
      <c r="H3062" s="28">
        <v>42036</v>
      </c>
      <c r="I3062" s="29">
        <v>5.7681979999999999</v>
      </c>
      <c r="J3062" s="28" t="s">
        <v>3241</v>
      </c>
    </row>
    <row r="3063" spans="1:10" x14ac:dyDescent="0.3">
      <c r="A3063" s="26">
        <v>2015</v>
      </c>
      <c r="B3063" s="27" t="s">
        <v>3114</v>
      </c>
      <c r="C3063" s="27" t="s">
        <v>3115</v>
      </c>
      <c r="D3063" s="27" t="s">
        <v>3116</v>
      </c>
      <c r="E3063" s="27" t="s">
        <v>3025</v>
      </c>
      <c r="F3063" s="27" t="s">
        <v>3026</v>
      </c>
      <c r="G3063" s="27" t="s">
        <v>2788</v>
      </c>
      <c r="H3063" s="28">
        <v>42036</v>
      </c>
      <c r="I3063" s="29">
        <v>0</v>
      </c>
      <c r="J3063" s="28" t="s">
        <v>3241</v>
      </c>
    </row>
    <row r="3064" spans="1:10" x14ac:dyDescent="0.3">
      <c r="A3064" s="26">
        <v>2015</v>
      </c>
      <c r="B3064" s="27" t="s">
        <v>3117</v>
      </c>
      <c r="C3064" s="27" t="s">
        <v>3118</v>
      </c>
      <c r="D3064" s="27" t="s">
        <v>3117</v>
      </c>
      <c r="E3064" s="27" t="s">
        <v>6117</v>
      </c>
      <c r="F3064" s="27" t="s">
        <v>2815</v>
      </c>
      <c r="G3064" s="27" t="s">
        <v>2816</v>
      </c>
      <c r="H3064" s="28">
        <v>42036</v>
      </c>
      <c r="I3064" s="29">
        <v>10.963724000000001</v>
      </c>
      <c r="J3064" s="28" t="s">
        <v>3241</v>
      </c>
    </row>
    <row r="3065" spans="1:10" x14ac:dyDescent="0.3">
      <c r="A3065" s="26">
        <v>2015</v>
      </c>
      <c r="B3065" s="27" t="s">
        <v>3129</v>
      </c>
      <c r="C3065" s="27" t="s">
        <v>3130</v>
      </c>
      <c r="D3065" s="27" t="s">
        <v>3131</v>
      </c>
      <c r="E3065" s="27" t="s">
        <v>3063</v>
      </c>
      <c r="F3065" s="27" t="s">
        <v>3034</v>
      </c>
      <c r="G3065" s="27" t="s">
        <v>2840</v>
      </c>
      <c r="H3065" s="28">
        <v>42036</v>
      </c>
      <c r="I3065" s="29">
        <v>0</v>
      </c>
      <c r="J3065" s="28" t="s">
        <v>3241</v>
      </c>
    </row>
    <row r="3066" spans="1:10" x14ac:dyDescent="0.3">
      <c r="A3066" s="26">
        <v>2015</v>
      </c>
      <c r="B3066" s="27" t="s">
        <v>3126</v>
      </c>
      <c r="C3066" s="27" t="s">
        <v>3127</v>
      </c>
      <c r="D3066" s="27" t="s">
        <v>3128</v>
      </c>
      <c r="E3066" s="27" t="s">
        <v>3025</v>
      </c>
      <c r="F3066" s="27" t="s">
        <v>3026</v>
      </c>
      <c r="G3066" s="27" t="s">
        <v>2936</v>
      </c>
      <c r="H3066" s="28">
        <v>42036</v>
      </c>
      <c r="I3066" s="29">
        <v>0</v>
      </c>
      <c r="J3066" s="28" t="s">
        <v>3241</v>
      </c>
    </row>
    <row r="3067" spans="1:10" x14ac:dyDescent="0.3">
      <c r="A3067" s="26">
        <v>2015</v>
      </c>
      <c r="B3067" s="27" t="s">
        <v>3178</v>
      </c>
      <c r="C3067" s="27" t="s">
        <v>3179</v>
      </c>
      <c r="D3067" s="27" t="s">
        <v>3178</v>
      </c>
      <c r="E3067" s="27" t="s">
        <v>3033</v>
      </c>
      <c r="F3067" s="27" t="s">
        <v>2807</v>
      </c>
      <c r="G3067" s="27" t="s">
        <v>2812</v>
      </c>
      <c r="H3067" s="28">
        <v>42036</v>
      </c>
      <c r="I3067" s="29">
        <v>0.22157999999999997</v>
      </c>
      <c r="J3067" s="28" t="s">
        <v>3241</v>
      </c>
    </row>
    <row r="3068" spans="1:10" x14ac:dyDescent="0.3">
      <c r="A3068" s="26">
        <v>2015</v>
      </c>
      <c r="B3068" s="27" t="s">
        <v>3119</v>
      </c>
      <c r="C3068" s="27" t="s">
        <v>3120</v>
      </c>
      <c r="D3068" s="27" t="s">
        <v>3119</v>
      </c>
      <c r="E3068" s="27" t="s">
        <v>6117</v>
      </c>
      <c r="F3068" s="27" t="s">
        <v>3034</v>
      </c>
      <c r="G3068" s="27" t="s">
        <v>2840</v>
      </c>
      <c r="H3068" s="28">
        <v>42036</v>
      </c>
      <c r="I3068" s="29">
        <v>2.9498479999999985</v>
      </c>
      <c r="J3068" s="28" t="s">
        <v>3241</v>
      </c>
    </row>
    <row r="3069" spans="1:10" x14ac:dyDescent="0.3">
      <c r="A3069" s="26">
        <v>2015</v>
      </c>
      <c r="B3069" s="27" t="s">
        <v>3121</v>
      </c>
      <c r="C3069" s="27" t="s">
        <v>3122</v>
      </c>
      <c r="D3069" s="27" t="s">
        <v>3121</v>
      </c>
      <c r="E3069" s="27" t="s">
        <v>6117</v>
      </c>
      <c r="F3069" s="27" t="s">
        <v>2825</v>
      </c>
      <c r="G3069" s="27" t="s">
        <v>2850</v>
      </c>
      <c r="H3069" s="28">
        <v>42036</v>
      </c>
      <c r="I3069" s="29">
        <v>12.995244</v>
      </c>
      <c r="J3069" s="28" t="s">
        <v>3241</v>
      </c>
    </row>
    <row r="3070" spans="1:10" x14ac:dyDescent="0.3">
      <c r="A3070" s="26">
        <v>2015</v>
      </c>
      <c r="B3070" s="27" t="s">
        <v>3022</v>
      </c>
      <c r="C3070" s="27" t="s">
        <v>3023</v>
      </c>
      <c r="D3070" s="27" t="s">
        <v>3024</v>
      </c>
      <c r="E3070" s="27" t="s">
        <v>3025</v>
      </c>
      <c r="F3070" s="27" t="s">
        <v>3026</v>
      </c>
      <c r="G3070" s="27" t="s">
        <v>2788</v>
      </c>
      <c r="H3070" s="28">
        <v>42064</v>
      </c>
      <c r="I3070" s="29">
        <v>0</v>
      </c>
      <c r="J3070" s="28" t="s">
        <v>3241</v>
      </c>
    </row>
    <row r="3071" spans="1:10" x14ac:dyDescent="0.3">
      <c r="A3071" s="26">
        <v>2015</v>
      </c>
      <c r="B3071" s="27" t="s">
        <v>3022</v>
      </c>
      <c r="C3071" s="27" t="s">
        <v>3023</v>
      </c>
      <c r="D3071" s="27" t="s">
        <v>3027</v>
      </c>
      <c r="E3071" s="27" t="s">
        <v>3025</v>
      </c>
      <c r="F3071" s="27" t="s">
        <v>3026</v>
      </c>
      <c r="G3071" s="27" t="s">
        <v>2788</v>
      </c>
      <c r="H3071" s="28">
        <v>42064</v>
      </c>
      <c r="I3071" s="29">
        <v>0</v>
      </c>
      <c r="J3071" s="28" t="s">
        <v>3241</v>
      </c>
    </row>
    <row r="3072" spans="1:10" x14ac:dyDescent="0.3">
      <c r="A3072" s="26">
        <v>2015</v>
      </c>
      <c r="B3072" s="27" t="s">
        <v>3028</v>
      </c>
      <c r="C3072" s="27" t="s">
        <v>3029</v>
      </c>
      <c r="D3072" s="27" t="s">
        <v>3028</v>
      </c>
      <c r="E3072" s="27" t="s">
        <v>6117</v>
      </c>
      <c r="F3072" s="27" t="s">
        <v>3030</v>
      </c>
      <c r="G3072" s="27" t="s">
        <v>2812</v>
      </c>
      <c r="H3072" s="28">
        <v>42064</v>
      </c>
      <c r="I3072" s="29">
        <v>13.181821000000001</v>
      </c>
      <c r="J3072" s="28" t="s">
        <v>3241</v>
      </c>
    </row>
    <row r="3073" spans="1:10" x14ac:dyDescent="0.3">
      <c r="A3073" s="26">
        <v>2015</v>
      </c>
      <c r="B3073" s="27" t="s">
        <v>3031</v>
      </c>
      <c r="C3073" s="27" t="s">
        <v>3032</v>
      </c>
      <c r="D3073" s="27" t="s">
        <v>3031</v>
      </c>
      <c r="E3073" s="27" t="s">
        <v>3033</v>
      </c>
      <c r="F3073" s="27" t="s">
        <v>3034</v>
      </c>
      <c r="G3073" s="27" t="s">
        <v>2821</v>
      </c>
      <c r="H3073" s="28">
        <v>42064</v>
      </c>
      <c r="I3073" s="29">
        <v>2.9874870000000007</v>
      </c>
      <c r="J3073" s="28" t="s">
        <v>3241</v>
      </c>
    </row>
    <row r="3074" spans="1:10" x14ac:dyDescent="0.3">
      <c r="A3074" s="26">
        <v>2015</v>
      </c>
      <c r="B3074" s="27" t="s">
        <v>3031</v>
      </c>
      <c r="C3074" s="27" t="s">
        <v>3180</v>
      </c>
      <c r="D3074" s="27" t="s">
        <v>3181</v>
      </c>
      <c r="E3074" s="27" t="s">
        <v>3033</v>
      </c>
      <c r="F3074" s="27" t="s">
        <v>3034</v>
      </c>
      <c r="G3074" s="27" t="s">
        <v>2821</v>
      </c>
      <c r="H3074" s="28">
        <v>42064</v>
      </c>
      <c r="I3074" s="29">
        <v>4.2353020000000008</v>
      </c>
      <c r="J3074" s="28" t="s">
        <v>3241</v>
      </c>
    </row>
    <row r="3075" spans="1:10" x14ac:dyDescent="0.3">
      <c r="A3075" s="26">
        <v>2015</v>
      </c>
      <c r="B3075" s="27" t="s">
        <v>3035</v>
      </c>
      <c r="C3075" s="27" t="s">
        <v>3036</v>
      </c>
      <c r="D3075" s="27" t="s">
        <v>3035</v>
      </c>
      <c r="E3075" s="27" t="s">
        <v>6117</v>
      </c>
      <c r="F3075" s="27" t="s">
        <v>2825</v>
      </c>
      <c r="G3075" s="27" t="s">
        <v>2826</v>
      </c>
      <c r="H3075" s="28">
        <v>42064</v>
      </c>
      <c r="I3075" s="29">
        <v>0</v>
      </c>
      <c r="J3075" s="28" t="s">
        <v>3241</v>
      </c>
    </row>
    <row r="3076" spans="1:10" x14ac:dyDescent="0.3">
      <c r="A3076" s="26">
        <v>2015</v>
      </c>
      <c r="B3076" s="27" t="s">
        <v>3037</v>
      </c>
      <c r="C3076" s="27" t="s">
        <v>3038</v>
      </c>
      <c r="D3076" s="27" t="s">
        <v>3037</v>
      </c>
      <c r="E3076" s="27" t="s">
        <v>6117</v>
      </c>
      <c r="F3076" s="27" t="s">
        <v>3034</v>
      </c>
      <c r="G3076" s="27" t="s">
        <v>2999</v>
      </c>
      <c r="H3076" s="28">
        <v>42064</v>
      </c>
      <c r="I3076" s="29">
        <v>8.4660550000000026</v>
      </c>
      <c r="J3076" s="28" t="s">
        <v>3241</v>
      </c>
    </row>
    <row r="3077" spans="1:10" x14ac:dyDescent="0.3">
      <c r="A3077" s="26">
        <v>2015</v>
      </c>
      <c r="B3077" s="27" t="s">
        <v>3039</v>
      </c>
      <c r="C3077" s="27" t="s">
        <v>3040</v>
      </c>
      <c r="D3077" s="27" t="s">
        <v>3039</v>
      </c>
      <c r="E3077" s="27" t="s">
        <v>6117</v>
      </c>
      <c r="F3077" s="27" t="s">
        <v>2815</v>
      </c>
      <c r="G3077" s="27" t="s">
        <v>2816</v>
      </c>
      <c r="H3077" s="28">
        <v>42064</v>
      </c>
      <c r="I3077" s="29">
        <v>0</v>
      </c>
      <c r="J3077" s="28" t="s">
        <v>3241</v>
      </c>
    </row>
    <row r="3078" spans="1:10" x14ac:dyDescent="0.3">
      <c r="A3078" s="26">
        <v>2015</v>
      </c>
      <c r="B3078" s="27" t="s">
        <v>3041</v>
      </c>
      <c r="C3078" s="27" t="s">
        <v>3042</v>
      </c>
      <c r="D3078" s="27" t="s">
        <v>3041</v>
      </c>
      <c r="E3078" s="27" t="s">
        <v>6117</v>
      </c>
      <c r="F3078" s="27" t="s">
        <v>2825</v>
      </c>
      <c r="G3078" s="27" t="s">
        <v>2826</v>
      </c>
      <c r="H3078" s="28">
        <v>42064</v>
      </c>
      <c r="I3078" s="29">
        <v>1.7184849999999998</v>
      </c>
      <c r="J3078" s="28" t="s">
        <v>3241</v>
      </c>
    </row>
    <row r="3079" spans="1:10" x14ac:dyDescent="0.3">
      <c r="A3079" s="26">
        <v>2015</v>
      </c>
      <c r="B3079" s="27" t="s">
        <v>3043</v>
      </c>
      <c r="C3079" s="27" t="s">
        <v>3044</v>
      </c>
      <c r="D3079" s="27" t="s">
        <v>3043</v>
      </c>
      <c r="E3079" s="27" t="s">
        <v>6117</v>
      </c>
      <c r="F3079" s="27" t="s">
        <v>2815</v>
      </c>
      <c r="G3079" s="27" t="s">
        <v>2816</v>
      </c>
      <c r="H3079" s="28">
        <v>42064</v>
      </c>
      <c r="I3079" s="29">
        <v>7.7269360000000011</v>
      </c>
      <c r="J3079" s="28" t="s">
        <v>3241</v>
      </c>
    </row>
    <row r="3080" spans="1:10" x14ac:dyDescent="0.3">
      <c r="A3080" s="26">
        <v>2015</v>
      </c>
      <c r="B3080" s="27" t="s">
        <v>3045</v>
      </c>
      <c r="C3080" s="27" t="s">
        <v>3046</v>
      </c>
      <c r="D3080" s="27" t="s">
        <v>3045</v>
      </c>
      <c r="E3080" s="27" t="s">
        <v>6117</v>
      </c>
      <c r="F3080" s="27" t="s">
        <v>2815</v>
      </c>
      <c r="G3080" s="27" t="s">
        <v>2816</v>
      </c>
      <c r="H3080" s="28">
        <v>42064</v>
      </c>
      <c r="I3080" s="29">
        <v>0.23156699999999997</v>
      </c>
      <c r="J3080" s="28" t="s">
        <v>3241</v>
      </c>
    </row>
    <row r="3081" spans="1:10" x14ac:dyDescent="0.3">
      <c r="A3081" s="26">
        <v>2015</v>
      </c>
      <c r="B3081" s="27" t="s">
        <v>3143</v>
      </c>
      <c r="C3081" s="27" t="s">
        <v>3144</v>
      </c>
      <c r="D3081" s="27" t="s">
        <v>3143</v>
      </c>
      <c r="E3081" s="27" t="s">
        <v>6117</v>
      </c>
      <c r="F3081" s="27" t="s">
        <v>3145</v>
      </c>
      <c r="G3081" s="27" t="s">
        <v>2803</v>
      </c>
      <c r="H3081" s="28">
        <v>42064</v>
      </c>
      <c r="I3081" s="29">
        <v>2.1682240000000004</v>
      </c>
      <c r="J3081" s="28" t="s">
        <v>3241</v>
      </c>
    </row>
    <row r="3082" spans="1:10" x14ac:dyDescent="0.3">
      <c r="A3082" s="26">
        <v>2015</v>
      </c>
      <c r="B3082" s="27" t="s">
        <v>3171</v>
      </c>
      <c r="C3082" s="27" t="s">
        <v>3172</v>
      </c>
      <c r="D3082" s="27" t="s">
        <v>3173</v>
      </c>
      <c r="E3082" s="27" t="s">
        <v>3111</v>
      </c>
      <c r="F3082" s="27" t="s">
        <v>2825</v>
      </c>
      <c r="G3082" s="27" t="s">
        <v>2850</v>
      </c>
      <c r="H3082" s="28">
        <v>42064</v>
      </c>
      <c r="I3082" s="29">
        <v>0.29679499999999998</v>
      </c>
      <c r="J3082" s="28" t="s">
        <v>3241</v>
      </c>
    </row>
    <row r="3083" spans="1:10" x14ac:dyDescent="0.3">
      <c r="A3083" s="26">
        <v>2015</v>
      </c>
      <c r="B3083" s="27" t="s">
        <v>3146</v>
      </c>
      <c r="C3083" s="27" t="s">
        <v>3147</v>
      </c>
      <c r="D3083" s="27" t="s">
        <v>3146</v>
      </c>
      <c r="E3083" s="27" t="s">
        <v>6117</v>
      </c>
      <c r="F3083" s="27" t="s">
        <v>3145</v>
      </c>
      <c r="G3083" s="27" t="s">
        <v>2803</v>
      </c>
      <c r="H3083" s="28">
        <v>42064</v>
      </c>
      <c r="I3083" s="29">
        <v>3.609792000000001</v>
      </c>
      <c r="J3083" s="28" t="s">
        <v>3241</v>
      </c>
    </row>
    <row r="3084" spans="1:10" x14ac:dyDescent="0.3">
      <c r="A3084" s="26">
        <v>2015</v>
      </c>
      <c r="B3084" s="27" t="s">
        <v>3047</v>
      </c>
      <c r="C3084" s="27" t="s">
        <v>3048</v>
      </c>
      <c r="D3084" s="27" t="s">
        <v>3047</v>
      </c>
      <c r="E3084" s="27" t="s">
        <v>6117</v>
      </c>
      <c r="F3084" s="27" t="s">
        <v>2825</v>
      </c>
      <c r="G3084" s="27" t="s">
        <v>2826</v>
      </c>
      <c r="H3084" s="28">
        <v>42064</v>
      </c>
      <c r="I3084" s="29">
        <v>0.63183000000000011</v>
      </c>
      <c r="J3084" s="28" t="s">
        <v>3241</v>
      </c>
    </row>
    <row r="3085" spans="1:10" x14ac:dyDescent="0.3">
      <c r="A3085" s="26">
        <v>2015</v>
      </c>
      <c r="B3085" s="27" t="s">
        <v>3049</v>
      </c>
      <c r="C3085" s="27" t="s">
        <v>3050</v>
      </c>
      <c r="D3085" s="27" t="s">
        <v>3049</v>
      </c>
      <c r="E3085" s="27" t="s">
        <v>6117</v>
      </c>
      <c r="F3085" s="27" t="s">
        <v>2825</v>
      </c>
      <c r="G3085" s="27" t="s">
        <v>2850</v>
      </c>
      <c r="H3085" s="28">
        <v>42064</v>
      </c>
      <c r="I3085" s="29">
        <v>1.0812560000000002</v>
      </c>
      <c r="J3085" s="28" t="s">
        <v>3241</v>
      </c>
    </row>
    <row r="3086" spans="1:10" x14ac:dyDescent="0.3">
      <c r="A3086" s="26">
        <v>2015</v>
      </c>
      <c r="B3086" s="27" t="s">
        <v>3051</v>
      </c>
      <c r="C3086" s="27" t="s">
        <v>3051</v>
      </c>
      <c r="D3086" s="27" t="s">
        <v>3051</v>
      </c>
      <c r="E3086" s="27" t="s">
        <v>6118</v>
      </c>
      <c r="F3086" s="27" t="s">
        <v>3051</v>
      </c>
      <c r="G3086" s="27" t="s">
        <v>3051</v>
      </c>
      <c r="H3086" s="28">
        <v>42064</v>
      </c>
      <c r="I3086" s="29">
        <v>11548.527072000001</v>
      </c>
      <c r="J3086" s="28" t="s">
        <v>3241</v>
      </c>
    </row>
    <row r="3087" spans="1:10" x14ac:dyDescent="0.3">
      <c r="A3087" s="26">
        <v>2015</v>
      </c>
      <c r="B3087" s="27" t="s">
        <v>3052</v>
      </c>
      <c r="C3087" s="27" t="s">
        <v>3053</v>
      </c>
      <c r="D3087" s="27" t="s">
        <v>3052</v>
      </c>
      <c r="E3087" s="27" t="s">
        <v>3033</v>
      </c>
      <c r="F3087" s="27" t="s">
        <v>2807</v>
      </c>
      <c r="G3087" s="27" t="s">
        <v>2812</v>
      </c>
      <c r="H3087" s="28">
        <v>42064</v>
      </c>
      <c r="I3087" s="29">
        <v>2.4561470000000001</v>
      </c>
      <c r="J3087" s="28" t="s">
        <v>3241</v>
      </c>
    </row>
    <row r="3088" spans="1:10" x14ac:dyDescent="0.3">
      <c r="A3088" s="26">
        <v>2015</v>
      </c>
      <c r="B3088" s="27" t="s">
        <v>3162</v>
      </c>
      <c r="C3088" s="27" t="s">
        <v>3163</v>
      </c>
      <c r="D3088" s="27" t="s">
        <v>3164</v>
      </c>
      <c r="E3088" s="27" t="s">
        <v>3025</v>
      </c>
      <c r="F3088" s="27" t="s">
        <v>3087</v>
      </c>
      <c r="G3088" s="27" t="s">
        <v>2788</v>
      </c>
      <c r="H3088" s="28">
        <v>42064</v>
      </c>
      <c r="I3088" s="29">
        <v>0</v>
      </c>
      <c r="J3088" s="28" t="s">
        <v>3241</v>
      </c>
    </row>
    <row r="3089" spans="1:10" x14ac:dyDescent="0.3">
      <c r="A3089" s="26">
        <v>2015</v>
      </c>
      <c r="B3089" s="27" t="s">
        <v>3162</v>
      </c>
      <c r="C3089" s="27" t="s">
        <v>3163</v>
      </c>
      <c r="D3089" s="27" t="s">
        <v>3165</v>
      </c>
      <c r="E3089" s="27" t="s">
        <v>3025</v>
      </c>
      <c r="F3089" s="27" t="s">
        <v>3087</v>
      </c>
      <c r="G3089" s="27" t="s">
        <v>2788</v>
      </c>
      <c r="H3089" s="28">
        <v>42064</v>
      </c>
      <c r="I3089" s="29">
        <v>0</v>
      </c>
      <c r="J3089" s="28" t="s">
        <v>3241</v>
      </c>
    </row>
    <row r="3090" spans="1:10" x14ac:dyDescent="0.3">
      <c r="A3090" s="26">
        <v>2015</v>
      </c>
      <c r="B3090" s="27" t="s">
        <v>3054</v>
      </c>
      <c r="C3090" s="27" t="s">
        <v>3055</v>
      </c>
      <c r="D3090" s="27" t="s">
        <v>3054</v>
      </c>
      <c r="E3090" s="27" t="s">
        <v>6117</v>
      </c>
      <c r="F3090" s="27" t="s">
        <v>3034</v>
      </c>
      <c r="G3090" s="27" t="s">
        <v>2999</v>
      </c>
      <c r="H3090" s="28">
        <v>42064</v>
      </c>
      <c r="I3090" s="29">
        <v>13.090571000000004</v>
      </c>
      <c r="J3090" s="28" t="s">
        <v>3241</v>
      </c>
    </row>
    <row r="3091" spans="1:10" x14ac:dyDescent="0.3">
      <c r="A3091" s="26">
        <v>2015</v>
      </c>
      <c r="B3091" s="27" t="s">
        <v>3056</v>
      </c>
      <c r="C3091" s="27" t="s">
        <v>3057</v>
      </c>
      <c r="D3091" s="27" t="s">
        <v>3056</v>
      </c>
      <c r="E3091" s="27" t="s">
        <v>6117</v>
      </c>
      <c r="F3091" s="27" t="s">
        <v>2825</v>
      </c>
      <c r="G3091" s="27" t="s">
        <v>2826</v>
      </c>
      <c r="H3091" s="28">
        <v>42064</v>
      </c>
      <c r="I3091" s="29">
        <v>1.1704020000000002</v>
      </c>
      <c r="J3091" s="28" t="s">
        <v>3241</v>
      </c>
    </row>
    <row r="3092" spans="1:10" x14ac:dyDescent="0.3">
      <c r="A3092" s="26">
        <v>2015</v>
      </c>
      <c r="B3092" s="27" t="s">
        <v>3058</v>
      </c>
      <c r="C3092" s="27" t="s">
        <v>3059</v>
      </c>
      <c r="D3092" s="27" t="s">
        <v>3058</v>
      </c>
      <c r="E3092" s="27" t="s">
        <v>6117</v>
      </c>
      <c r="F3092" s="27" t="s">
        <v>2815</v>
      </c>
      <c r="G3092" s="27" t="s">
        <v>2816</v>
      </c>
      <c r="H3092" s="28">
        <v>42064</v>
      </c>
      <c r="I3092" s="29">
        <v>2.6759570000000004</v>
      </c>
      <c r="J3092" s="28" t="s">
        <v>3241</v>
      </c>
    </row>
    <row r="3093" spans="1:10" x14ac:dyDescent="0.3">
      <c r="A3093" s="26">
        <v>2015</v>
      </c>
      <c r="B3093" s="27" t="s">
        <v>3152</v>
      </c>
      <c r="C3093" s="27" t="s">
        <v>3153</v>
      </c>
      <c r="D3093" s="27" t="s">
        <v>3152</v>
      </c>
      <c r="E3093" s="27" t="s">
        <v>3111</v>
      </c>
      <c r="F3093" s="27" t="s">
        <v>2825</v>
      </c>
      <c r="G3093" s="27" t="s">
        <v>2850</v>
      </c>
      <c r="H3093" s="28">
        <v>42064</v>
      </c>
      <c r="I3093" s="29">
        <v>0.32895100000000005</v>
      </c>
      <c r="J3093" s="28" t="s">
        <v>3241</v>
      </c>
    </row>
    <row r="3094" spans="1:10" x14ac:dyDescent="0.3">
      <c r="A3094" s="26">
        <v>2015</v>
      </c>
      <c r="B3094" s="27" t="s">
        <v>3154</v>
      </c>
      <c r="C3094" s="27" t="s">
        <v>3155</v>
      </c>
      <c r="D3094" s="27" t="s">
        <v>3154</v>
      </c>
      <c r="E3094" s="27" t="s">
        <v>3111</v>
      </c>
      <c r="F3094" s="27" t="s">
        <v>2825</v>
      </c>
      <c r="G3094" s="27" t="s">
        <v>2850</v>
      </c>
      <c r="H3094" s="28">
        <v>42064</v>
      </c>
      <c r="I3094" s="29">
        <v>0.48447700000000016</v>
      </c>
      <c r="J3094" s="28" t="s">
        <v>3241</v>
      </c>
    </row>
    <row r="3095" spans="1:10" x14ac:dyDescent="0.3">
      <c r="A3095" s="26">
        <v>2015</v>
      </c>
      <c r="B3095" s="27" t="s">
        <v>3156</v>
      </c>
      <c r="C3095" s="27" t="s">
        <v>3157</v>
      </c>
      <c r="D3095" s="27" t="s">
        <v>3156</v>
      </c>
      <c r="E3095" s="27" t="s">
        <v>3111</v>
      </c>
      <c r="F3095" s="27" t="s">
        <v>2825</v>
      </c>
      <c r="G3095" s="27" t="s">
        <v>2850</v>
      </c>
      <c r="H3095" s="28">
        <v>42064</v>
      </c>
      <c r="I3095" s="29">
        <v>0</v>
      </c>
      <c r="J3095" s="28" t="s">
        <v>3241</v>
      </c>
    </row>
    <row r="3096" spans="1:10" x14ac:dyDescent="0.3">
      <c r="A3096" s="26">
        <v>2015</v>
      </c>
      <c r="B3096" s="27" t="s">
        <v>3060</v>
      </c>
      <c r="C3096" s="27" t="s">
        <v>3061</v>
      </c>
      <c r="D3096" s="27" t="s">
        <v>3062</v>
      </c>
      <c r="E3096" s="27" t="s">
        <v>3063</v>
      </c>
      <c r="F3096" s="27" t="s">
        <v>3034</v>
      </c>
      <c r="G3096" s="27" t="s">
        <v>2999</v>
      </c>
      <c r="H3096" s="28">
        <v>42064</v>
      </c>
      <c r="I3096" s="29">
        <v>0</v>
      </c>
      <c r="J3096" s="28" t="s">
        <v>3241</v>
      </c>
    </row>
    <row r="3097" spans="1:10" x14ac:dyDescent="0.3">
      <c r="A3097" s="26">
        <v>2015</v>
      </c>
      <c r="B3097" s="27" t="s">
        <v>3064</v>
      </c>
      <c r="C3097" s="27" t="s">
        <v>3065</v>
      </c>
      <c r="D3097" s="27" t="s">
        <v>3066</v>
      </c>
      <c r="E3097" s="27" t="s">
        <v>3025</v>
      </c>
      <c r="F3097" s="27" t="s">
        <v>2825</v>
      </c>
      <c r="G3097" s="27" t="s">
        <v>2826</v>
      </c>
      <c r="H3097" s="28">
        <v>42064</v>
      </c>
      <c r="I3097" s="29">
        <v>0</v>
      </c>
      <c r="J3097" s="28" t="s">
        <v>3241</v>
      </c>
    </row>
    <row r="3098" spans="1:10" x14ac:dyDescent="0.3">
      <c r="A3098" s="26">
        <v>2015</v>
      </c>
      <c r="B3098" s="27" t="s">
        <v>3064</v>
      </c>
      <c r="C3098" s="27" t="s">
        <v>3065</v>
      </c>
      <c r="D3098" s="27" t="s">
        <v>3067</v>
      </c>
      <c r="E3098" s="27" t="s">
        <v>3025</v>
      </c>
      <c r="F3098" s="27" t="s">
        <v>2825</v>
      </c>
      <c r="G3098" s="27" t="s">
        <v>2826</v>
      </c>
      <c r="H3098" s="28">
        <v>42064</v>
      </c>
      <c r="I3098" s="29">
        <v>0</v>
      </c>
      <c r="J3098" s="28" t="s">
        <v>3241</v>
      </c>
    </row>
    <row r="3099" spans="1:10" x14ac:dyDescent="0.3">
      <c r="A3099" s="26">
        <v>2015</v>
      </c>
      <c r="B3099" s="27" t="s">
        <v>3174</v>
      </c>
      <c r="C3099" s="27" t="s">
        <v>3175</v>
      </c>
      <c r="D3099" s="27" t="s">
        <v>3174</v>
      </c>
      <c r="E3099" s="27" t="s">
        <v>6117</v>
      </c>
      <c r="F3099" s="27" t="s">
        <v>2825</v>
      </c>
      <c r="G3099" s="27" t="s">
        <v>2826</v>
      </c>
      <c r="H3099" s="28">
        <v>42064</v>
      </c>
      <c r="I3099" s="29">
        <v>0.55901400000000012</v>
      </c>
      <c r="J3099" s="28" t="s">
        <v>3241</v>
      </c>
    </row>
    <row r="3100" spans="1:10" x14ac:dyDescent="0.3">
      <c r="A3100" s="26">
        <v>2015</v>
      </c>
      <c r="B3100" s="27" t="s">
        <v>3068</v>
      </c>
      <c r="C3100" s="27" t="s">
        <v>3069</v>
      </c>
      <c r="D3100" s="27" t="s">
        <v>3068</v>
      </c>
      <c r="E3100" s="27" t="s">
        <v>6117</v>
      </c>
      <c r="F3100" s="27" t="s">
        <v>3034</v>
      </c>
      <c r="G3100" s="27" t="s">
        <v>2923</v>
      </c>
      <c r="H3100" s="28">
        <v>42064</v>
      </c>
      <c r="I3100" s="29">
        <v>11.206860000000004</v>
      </c>
      <c r="J3100" s="28" t="s">
        <v>3241</v>
      </c>
    </row>
    <row r="3101" spans="1:10" x14ac:dyDescent="0.3">
      <c r="A3101" s="26">
        <v>2015</v>
      </c>
      <c r="B3101" s="27" t="s">
        <v>3070</v>
      </c>
      <c r="C3101" s="27" t="s">
        <v>3071</v>
      </c>
      <c r="D3101" s="27" t="s">
        <v>3070</v>
      </c>
      <c r="E3101" s="27" t="s">
        <v>6117</v>
      </c>
      <c r="F3101" s="27" t="s">
        <v>2815</v>
      </c>
      <c r="G3101" s="27" t="s">
        <v>2816</v>
      </c>
      <c r="H3101" s="28">
        <v>42064</v>
      </c>
      <c r="I3101" s="29">
        <v>2.8237610000000015</v>
      </c>
      <c r="J3101" s="28" t="s">
        <v>3241</v>
      </c>
    </row>
    <row r="3102" spans="1:10" x14ac:dyDescent="0.3">
      <c r="A3102" s="26">
        <v>2015</v>
      </c>
      <c r="B3102" s="27" t="s">
        <v>3176</v>
      </c>
      <c r="C3102" s="27" t="s">
        <v>3177</v>
      </c>
      <c r="D3102" s="27" t="s">
        <v>3176</v>
      </c>
      <c r="E3102" s="27" t="s">
        <v>3033</v>
      </c>
      <c r="F3102" s="27" t="s">
        <v>2807</v>
      </c>
      <c r="G3102" s="27" t="s">
        <v>2812</v>
      </c>
      <c r="H3102" s="28">
        <v>42064</v>
      </c>
      <c r="I3102" s="29">
        <v>12.456498000000007</v>
      </c>
      <c r="J3102" s="28" t="s">
        <v>3241</v>
      </c>
    </row>
    <row r="3103" spans="1:10" x14ac:dyDescent="0.3">
      <c r="A3103" s="26">
        <v>2015</v>
      </c>
      <c r="B3103" s="27" t="s">
        <v>3072</v>
      </c>
      <c r="C3103" s="27" t="s">
        <v>3073</v>
      </c>
      <c r="D3103" s="27" t="s">
        <v>3072</v>
      </c>
      <c r="E3103" s="27" t="s">
        <v>6117</v>
      </c>
      <c r="F3103" s="27" t="s">
        <v>3034</v>
      </c>
      <c r="G3103" s="27" t="s">
        <v>3074</v>
      </c>
      <c r="H3103" s="28">
        <v>42064</v>
      </c>
      <c r="I3103" s="29">
        <v>0.77114799999999994</v>
      </c>
      <c r="J3103" s="28" t="s">
        <v>3241</v>
      </c>
    </row>
    <row r="3104" spans="1:10" x14ac:dyDescent="0.3">
      <c r="A3104" s="26">
        <v>2015</v>
      </c>
      <c r="B3104" s="27" t="s">
        <v>3182</v>
      </c>
      <c r="C3104" s="27" t="s">
        <v>3183</v>
      </c>
      <c r="D3104" s="27" t="s">
        <v>3182</v>
      </c>
      <c r="E3104" s="27" t="s">
        <v>6117</v>
      </c>
      <c r="F3104" s="27" t="s">
        <v>2825</v>
      </c>
      <c r="G3104" s="27" t="s">
        <v>2826</v>
      </c>
      <c r="H3104" s="28">
        <v>42064</v>
      </c>
      <c r="I3104" s="29">
        <v>0.37585700000000016</v>
      </c>
      <c r="J3104" s="28" t="s">
        <v>3241</v>
      </c>
    </row>
    <row r="3105" spans="1:10" x14ac:dyDescent="0.3">
      <c r="A3105" s="26">
        <v>2015</v>
      </c>
      <c r="B3105" s="27" t="s">
        <v>3075</v>
      </c>
      <c r="C3105" s="27" t="s">
        <v>3076</v>
      </c>
      <c r="D3105" s="27" t="s">
        <v>3075</v>
      </c>
      <c r="E3105" s="27" t="s">
        <v>6117</v>
      </c>
      <c r="F3105" s="27" t="s">
        <v>2815</v>
      </c>
      <c r="G3105" s="27" t="s">
        <v>2816</v>
      </c>
      <c r="H3105" s="28">
        <v>42064</v>
      </c>
      <c r="I3105" s="29">
        <v>4.8798319999999995</v>
      </c>
      <c r="J3105" s="28" t="s">
        <v>3241</v>
      </c>
    </row>
    <row r="3106" spans="1:10" x14ac:dyDescent="0.3">
      <c r="A3106" s="26">
        <v>2015</v>
      </c>
      <c r="B3106" s="27" t="s">
        <v>3077</v>
      </c>
      <c r="C3106" s="27" t="s">
        <v>3078</v>
      </c>
      <c r="D3106" s="27" t="s">
        <v>3077</v>
      </c>
      <c r="E3106" s="27" t="s">
        <v>3033</v>
      </c>
      <c r="F3106" s="27" t="s">
        <v>2788</v>
      </c>
      <c r="G3106" s="27" t="s">
        <v>2788</v>
      </c>
      <c r="H3106" s="28">
        <v>42064</v>
      </c>
      <c r="I3106" s="29">
        <v>6.4269999999999996E-3</v>
      </c>
      <c r="J3106" s="28" t="s">
        <v>3241</v>
      </c>
    </row>
    <row r="3107" spans="1:10" x14ac:dyDescent="0.3">
      <c r="A3107" s="26">
        <v>2015</v>
      </c>
      <c r="B3107" s="27" t="s">
        <v>3079</v>
      </c>
      <c r="C3107" s="27" t="s">
        <v>3080</v>
      </c>
      <c r="D3107" s="27" t="s">
        <v>3081</v>
      </c>
      <c r="E3107" s="27" t="s">
        <v>3063</v>
      </c>
      <c r="F3107" s="27" t="s">
        <v>2788</v>
      </c>
      <c r="G3107" s="27" t="s">
        <v>2788</v>
      </c>
      <c r="H3107" s="28">
        <v>42064</v>
      </c>
      <c r="I3107" s="29">
        <v>5.2999999999999998E-4</v>
      </c>
      <c r="J3107" s="28" t="s">
        <v>3241</v>
      </c>
    </row>
    <row r="3108" spans="1:10" x14ac:dyDescent="0.3">
      <c r="A3108" s="26">
        <v>2015</v>
      </c>
      <c r="B3108" s="27" t="s">
        <v>3082</v>
      </c>
      <c r="C3108" s="27" t="s">
        <v>3083</v>
      </c>
      <c r="D3108" s="27" t="s">
        <v>3082</v>
      </c>
      <c r="E3108" s="27" t="s">
        <v>6117</v>
      </c>
      <c r="F3108" s="27" t="s">
        <v>2825</v>
      </c>
      <c r="G3108" s="27" t="s">
        <v>2826</v>
      </c>
      <c r="H3108" s="28">
        <v>42064</v>
      </c>
      <c r="I3108" s="29">
        <v>0</v>
      </c>
      <c r="J3108" s="28" t="s">
        <v>3241</v>
      </c>
    </row>
    <row r="3109" spans="1:10" x14ac:dyDescent="0.3">
      <c r="A3109" s="26">
        <v>2015</v>
      </c>
      <c r="B3109" s="27" t="s">
        <v>3084</v>
      </c>
      <c r="C3109" s="27" t="s">
        <v>3085</v>
      </c>
      <c r="D3109" s="27" t="s">
        <v>3086</v>
      </c>
      <c r="E3109" s="27" t="s">
        <v>3025</v>
      </c>
      <c r="F3109" s="27" t="s">
        <v>3087</v>
      </c>
      <c r="G3109" s="27" t="s">
        <v>2788</v>
      </c>
      <c r="H3109" s="28">
        <v>42064</v>
      </c>
      <c r="I3109" s="29">
        <v>0</v>
      </c>
      <c r="J3109" s="28" t="s">
        <v>3241</v>
      </c>
    </row>
    <row r="3110" spans="1:10" x14ac:dyDescent="0.3">
      <c r="A3110" s="26">
        <v>2015</v>
      </c>
      <c r="B3110" s="27" t="s">
        <v>3084</v>
      </c>
      <c r="C3110" s="27" t="s">
        <v>3085</v>
      </c>
      <c r="D3110" s="27" t="s">
        <v>3088</v>
      </c>
      <c r="E3110" s="27" t="s">
        <v>3025</v>
      </c>
      <c r="F3110" s="27" t="s">
        <v>3087</v>
      </c>
      <c r="G3110" s="27" t="s">
        <v>2788</v>
      </c>
      <c r="H3110" s="28">
        <v>42064</v>
      </c>
      <c r="I3110" s="29">
        <v>0</v>
      </c>
      <c r="J3110" s="28" t="s">
        <v>3241</v>
      </c>
    </row>
    <row r="3111" spans="1:10" x14ac:dyDescent="0.3">
      <c r="A3111" s="26">
        <v>2015</v>
      </c>
      <c r="B3111" s="27" t="s">
        <v>3089</v>
      </c>
      <c r="C3111" s="27" t="s">
        <v>3090</v>
      </c>
      <c r="D3111" s="27" t="s">
        <v>3089</v>
      </c>
      <c r="E3111" s="27" t="s">
        <v>6117</v>
      </c>
      <c r="F3111" s="27" t="s">
        <v>2815</v>
      </c>
      <c r="G3111" s="27" t="s">
        <v>2816</v>
      </c>
      <c r="H3111" s="28">
        <v>42064</v>
      </c>
      <c r="I3111" s="29">
        <v>4.1617449999999998</v>
      </c>
      <c r="J3111" s="28" t="s">
        <v>3241</v>
      </c>
    </row>
    <row r="3112" spans="1:10" x14ac:dyDescent="0.3">
      <c r="A3112" s="26">
        <v>2015</v>
      </c>
      <c r="B3112" s="27" t="s">
        <v>3136</v>
      </c>
      <c r="C3112" s="27" t="s">
        <v>3137</v>
      </c>
      <c r="D3112" s="27" t="s">
        <v>3138</v>
      </c>
      <c r="E3112" s="27" t="s">
        <v>3025</v>
      </c>
      <c r="F3112" s="27" t="s">
        <v>3087</v>
      </c>
      <c r="G3112" s="27" t="s">
        <v>2788</v>
      </c>
      <c r="H3112" s="28">
        <v>42064</v>
      </c>
      <c r="I3112" s="29">
        <v>0</v>
      </c>
      <c r="J3112" s="28" t="s">
        <v>3241</v>
      </c>
    </row>
    <row r="3113" spans="1:10" x14ac:dyDescent="0.3">
      <c r="A3113" s="26">
        <v>2015</v>
      </c>
      <c r="B3113" s="27" t="s">
        <v>3136</v>
      </c>
      <c r="C3113" s="27" t="s">
        <v>3137</v>
      </c>
      <c r="D3113" s="27" t="s">
        <v>3139</v>
      </c>
      <c r="E3113" s="27" t="s">
        <v>3025</v>
      </c>
      <c r="F3113" s="27" t="s">
        <v>3087</v>
      </c>
      <c r="G3113" s="27" t="s">
        <v>2788</v>
      </c>
      <c r="H3113" s="28">
        <v>42064</v>
      </c>
      <c r="I3113" s="29">
        <v>0</v>
      </c>
      <c r="J3113" s="28" t="s">
        <v>3241</v>
      </c>
    </row>
    <row r="3114" spans="1:10" x14ac:dyDescent="0.3">
      <c r="A3114" s="26">
        <v>2015</v>
      </c>
      <c r="B3114" s="27" t="s">
        <v>3184</v>
      </c>
      <c r="C3114" s="27" t="s">
        <v>3185</v>
      </c>
      <c r="D3114" s="27" t="s">
        <v>3186</v>
      </c>
      <c r="E3114" s="27" t="s">
        <v>3063</v>
      </c>
      <c r="F3114" s="27" t="s">
        <v>3034</v>
      </c>
      <c r="G3114" s="27" t="s">
        <v>2999</v>
      </c>
      <c r="H3114" s="28">
        <v>42064</v>
      </c>
      <c r="I3114" s="29">
        <v>0</v>
      </c>
      <c r="J3114" s="28" t="s">
        <v>3241</v>
      </c>
    </row>
    <row r="3115" spans="1:10" x14ac:dyDescent="0.3">
      <c r="A3115" s="26">
        <v>2015</v>
      </c>
      <c r="B3115" s="27" t="s">
        <v>3091</v>
      </c>
      <c r="C3115" s="27" t="s">
        <v>3092</v>
      </c>
      <c r="D3115" s="27" t="s">
        <v>3093</v>
      </c>
      <c r="E3115" s="27" t="s">
        <v>3063</v>
      </c>
      <c r="F3115" s="27" t="s">
        <v>3094</v>
      </c>
      <c r="G3115" s="27" t="s">
        <v>2965</v>
      </c>
      <c r="H3115" s="28">
        <v>42064</v>
      </c>
      <c r="I3115" s="29">
        <v>1.5584130000000003</v>
      </c>
      <c r="J3115" s="28" t="s">
        <v>3241</v>
      </c>
    </row>
    <row r="3116" spans="1:10" x14ac:dyDescent="0.3">
      <c r="A3116" s="26">
        <v>2015</v>
      </c>
      <c r="B3116" s="27" t="s">
        <v>3095</v>
      </c>
      <c r="C3116" s="27" t="s">
        <v>3096</v>
      </c>
      <c r="D3116" s="27" t="s">
        <v>3095</v>
      </c>
      <c r="E3116" s="27" t="s">
        <v>6117</v>
      </c>
      <c r="F3116" s="27" t="s">
        <v>3034</v>
      </c>
      <c r="G3116" s="27" t="s">
        <v>2999</v>
      </c>
      <c r="H3116" s="28">
        <v>42064</v>
      </c>
      <c r="I3116" s="29">
        <v>6.5609280000000014</v>
      </c>
      <c r="J3116" s="28" t="s">
        <v>3241</v>
      </c>
    </row>
    <row r="3117" spans="1:10" x14ac:dyDescent="0.3">
      <c r="A3117" s="26">
        <v>2015</v>
      </c>
      <c r="B3117" s="27" t="s">
        <v>3097</v>
      </c>
      <c r="C3117" s="27" t="s">
        <v>3098</v>
      </c>
      <c r="D3117" s="27" t="s">
        <v>3097</v>
      </c>
      <c r="E3117" s="27" t="s">
        <v>6117</v>
      </c>
      <c r="F3117" s="27" t="s">
        <v>2825</v>
      </c>
      <c r="G3117" s="27" t="s">
        <v>2850</v>
      </c>
      <c r="H3117" s="28">
        <v>42064</v>
      </c>
      <c r="I3117" s="29">
        <v>3.313161</v>
      </c>
      <c r="J3117" s="28" t="s">
        <v>3241</v>
      </c>
    </row>
    <row r="3118" spans="1:10" x14ac:dyDescent="0.3">
      <c r="A3118" s="26">
        <v>2015</v>
      </c>
      <c r="B3118" s="27" t="s">
        <v>3132</v>
      </c>
      <c r="C3118" s="27" t="s">
        <v>3133</v>
      </c>
      <c r="D3118" s="27" t="s">
        <v>3132</v>
      </c>
      <c r="E3118" s="27" t="s">
        <v>3033</v>
      </c>
      <c r="F3118" s="27" t="s">
        <v>2807</v>
      </c>
      <c r="G3118" s="27" t="s">
        <v>2812</v>
      </c>
      <c r="H3118" s="28">
        <v>42064</v>
      </c>
      <c r="I3118" s="29">
        <v>11.623359000000001</v>
      </c>
      <c r="J3118" s="28" t="s">
        <v>3241</v>
      </c>
    </row>
    <row r="3119" spans="1:10" x14ac:dyDescent="0.3">
      <c r="A3119" s="26">
        <v>2015</v>
      </c>
      <c r="B3119" s="27" t="s">
        <v>3134</v>
      </c>
      <c r="C3119" s="27" t="s">
        <v>3135</v>
      </c>
      <c r="D3119" s="27" t="s">
        <v>3134</v>
      </c>
      <c r="E3119" s="27" t="s">
        <v>3033</v>
      </c>
      <c r="F3119" s="27" t="s">
        <v>2807</v>
      </c>
      <c r="G3119" s="27" t="s">
        <v>2812</v>
      </c>
      <c r="H3119" s="28">
        <v>42064</v>
      </c>
      <c r="I3119" s="29">
        <v>7.358825999999997</v>
      </c>
      <c r="J3119" s="28" t="s">
        <v>3241</v>
      </c>
    </row>
    <row r="3120" spans="1:10" x14ac:dyDescent="0.3">
      <c r="A3120" s="26">
        <v>2015</v>
      </c>
      <c r="B3120" s="27" t="s">
        <v>3099</v>
      </c>
      <c r="C3120" s="27" t="s">
        <v>3100</v>
      </c>
      <c r="D3120" s="27" t="s">
        <v>3099</v>
      </c>
      <c r="E3120" s="27" t="s">
        <v>6117</v>
      </c>
      <c r="F3120" s="27" t="s">
        <v>2815</v>
      </c>
      <c r="G3120" s="27" t="s">
        <v>2816</v>
      </c>
      <c r="H3120" s="28">
        <v>42064</v>
      </c>
      <c r="I3120" s="29">
        <v>19.651399999999995</v>
      </c>
      <c r="J3120" s="28" t="s">
        <v>3241</v>
      </c>
    </row>
    <row r="3121" spans="1:10" x14ac:dyDescent="0.3">
      <c r="A3121" s="26">
        <v>2015</v>
      </c>
      <c r="B3121" s="27" t="s">
        <v>3101</v>
      </c>
      <c r="C3121" s="27" t="s">
        <v>3102</v>
      </c>
      <c r="D3121" s="27" t="s">
        <v>3101</v>
      </c>
      <c r="E3121" s="27" t="s">
        <v>6117</v>
      </c>
      <c r="F3121" s="27" t="s">
        <v>3034</v>
      </c>
      <c r="G3121" s="27" t="s">
        <v>3074</v>
      </c>
      <c r="H3121" s="28">
        <v>42064</v>
      </c>
      <c r="I3121" s="29">
        <v>12.207321</v>
      </c>
      <c r="J3121" s="28" t="s">
        <v>3241</v>
      </c>
    </row>
    <row r="3122" spans="1:10" x14ac:dyDescent="0.3">
      <c r="A3122" s="26">
        <v>2015</v>
      </c>
      <c r="B3122" s="27" t="s">
        <v>3148</v>
      </c>
      <c r="C3122" s="27" t="s">
        <v>3149</v>
      </c>
      <c r="D3122" s="27" t="s">
        <v>3148</v>
      </c>
      <c r="E3122" s="27" t="s">
        <v>6117</v>
      </c>
      <c r="F3122" s="27" t="s">
        <v>3145</v>
      </c>
      <c r="G3122" s="27" t="s">
        <v>2803</v>
      </c>
      <c r="H3122" s="28">
        <v>42064</v>
      </c>
      <c r="I3122" s="29">
        <v>3.5764899999999997</v>
      </c>
      <c r="J3122" s="28" t="s">
        <v>3241</v>
      </c>
    </row>
    <row r="3123" spans="1:10" x14ac:dyDescent="0.3">
      <c r="A3123" s="26">
        <v>2015</v>
      </c>
      <c r="B3123" s="27" t="s">
        <v>3103</v>
      </c>
      <c r="C3123" s="27" t="s">
        <v>3104</v>
      </c>
      <c r="D3123" s="27" t="s">
        <v>3103</v>
      </c>
      <c r="E3123" s="27" t="s">
        <v>6117</v>
      </c>
      <c r="F3123" s="27" t="s">
        <v>3034</v>
      </c>
      <c r="G3123" s="27" t="s">
        <v>2923</v>
      </c>
      <c r="H3123" s="28">
        <v>42064</v>
      </c>
      <c r="I3123" s="29">
        <v>3.1401210000000011</v>
      </c>
      <c r="J3123" s="28" t="s">
        <v>3241</v>
      </c>
    </row>
    <row r="3124" spans="1:10" x14ac:dyDescent="0.3">
      <c r="A3124" s="26">
        <v>2015</v>
      </c>
      <c r="B3124" s="27" t="s">
        <v>3150</v>
      </c>
      <c r="C3124" s="27" t="s">
        <v>3151</v>
      </c>
      <c r="D3124" s="27" t="s">
        <v>3150</v>
      </c>
      <c r="E3124" s="27" t="s">
        <v>6117</v>
      </c>
      <c r="F3124" s="27" t="s">
        <v>3142</v>
      </c>
      <c r="G3124" s="27" t="s">
        <v>2850</v>
      </c>
      <c r="H3124" s="28">
        <v>42064</v>
      </c>
      <c r="I3124" s="29">
        <v>0.12296299999999992</v>
      </c>
      <c r="J3124" s="28" t="s">
        <v>3241</v>
      </c>
    </row>
    <row r="3125" spans="1:10" x14ac:dyDescent="0.3">
      <c r="A3125" s="26">
        <v>2015</v>
      </c>
      <c r="B3125" s="27" t="s">
        <v>3105</v>
      </c>
      <c r="C3125" s="27" t="s">
        <v>3106</v>
      </c>
      <c r="D3125" s="27" t="s">
        <v>3105</v>
      </c>
      <c r="E3125" s="27" t="s">
        <v>6117</v>
      </c>
      <c r="F3125" s="27" t="s">
        <v>2798</v>
      </c>
      <c r="G3125" s="27" t="s">
        <v>2803</v>
      </c>
      <c r="H3125" s="28">
        <v>42064</v>
      </c>
      <c r="I3125" s="29">
        <v>0</v>
      </c>
      <c r="J3125" s="28" t="s">
        <v>3241</v>
      </c>
    </row>
    <row r="3126" spans="1:10" x14ac:dyDescent="0.3">
      <c r="A3126" s="26">
        <v>2015</v>
      </c>
      <c r="B3126" s="27" t="s">
        <v>3123</v>
      </c>
      <c r="C3126" s="27" t="s">
        <v>3124</v>
      </c>
      <c r="D3126" s="27" t="s">
        <v>3166</v>
      </c>
      <c r="E3126" s="27" t="s">
        <v>3025</v>
      </c>
      <c r="F3126" s="27" t="s">
        <v>2825</v>
      </c>
      <c r="G3126" s="27" t="s">
        <v>2850</v>
      </c>
      <c r="H3126" s="28">
        <v>42064</v>
      </c>
      <c r="I3126" s="29">
        <v>0</v>
      </c>
      <c r="J3126" s="28" t="s">
        <v>3241</v>
      </c>
    </row>
    <row r="3127" spans="1:10" x14ac:dyDescent="0.3">
      <c r="A3127" s="26">
        <v>2015</v>
      </c>
      <c r="B3127" s="27" t="s">
        <v>3123</v>
      </c>
      <c r="C3127" s="27" t="s">
        <v>3124</v>
      </c>
      <c r="D3127" s="27" t="s">
        <v>3125</v>
      </c>
      <c r="E3127" s="27" t="s">
        <v>3025</v>
      </c>
      <c r="F3127" s="27" t="s">
        <v>2825</v>
      </c>
      <c r="G3127" s="27" t="s">
        <v>2850</v>
      </c>
      <c r="H3127" s="28">
        <v>42064</v>
      </c>
      <c r="I3127" s="29">
        <v>0</v>
      </c>
      <c r="J3127" s="28" t="s">
        <v>3241</v>
      </c>
    </row>
    <row r="3128" spans="1:10" x14ac:dyDescent="0.3">
      <c r="A3128" s="26">
        <v>2015</v>
      </c>
      <c r="B3128" s="27" t="s">
        <v>3123</v>
      </c>
      <c r="C3128" s="27" t="s">
        <v>3124</v>
      </c>
      <c r="D3128" s="27" t="s">
        <v>3170</v>
      </c>
      <c r="E3128" s="27" t="s">
        <v>3025</v>
      </c>
      <c r="F3128" s="27" t="s">
        <v>2825</v>
      </c>
      <c r="G3128" s="27" t="s">
        <v>2850</v>
      </c>
      <c r="H3128" s="28">
        <v>42064</v>
      </c>
      <c r="I3128" s="29">
        <v>0</v>
      </c>
      <c r="J3128" s="28" t="s">
        <v>3241</v>
      </c>
    </row>
    <row r="3129" spans="1:10" x14ac:dyDescent="0.3">
      <c r="A3129" s="26">
        <v>2015</v>
      </c>
      <c r="B3129" s="27" t="s">
        <v>3107</v>
      </c>
      <c r="C3129" s="27" t="s">
        <v>3108</v>
      </c>
      <c r="D3129" s="27" t="s">
        <v>3108</v>
      </c>
      <c r="E3129" s="27" t="s">
        <v>6117</v>
      </c>
      <c r="F3129" s="27" t="s">
        <v>3026</v>
      </c>
      <c r="G3129" s="27" t="s">
        <v>2936</v>
      </c>
      <c r="H3129" s="28">
        <v>42064</v>
      </c>
      <c r="I3129" s="29">
        <v>0</v>
      </c>
      <c r="J3129" s="28" t="s">
        <v>3241</v>
      </c>
    </row>
    <row r="3130" spans="1:10" x14ac:dyDescent="0.3">
      <c r="A3130" s="26">
        <v>2015</v>
      </c>
      <c r="B3130" s="27" t="s">
        <v>3140</v>
      </c>
      <c r="C3130" s="27" t="s">
        <v>3141</v>
      </c>
      <c r="D3130" s="27" t="s">
        <v>3140</v>
      </c>
      <c r="E3130" s="27" t="s">
        <v>6117</v>
      </c>
      <c r="F3130" s="27" t="s">
        <v>3142</v>
      </c>
      <c r="G3130" s="27" t="s">
        <v>2850</v>
      </c>
      <c r="H3130" s="28">
        <v>42064</v>
      </c>
      <c r="I3130" s="29">
        <v>0</v>
      </c>
      <c r="J3130" s="28" t="s">
        <v>3241</v>
      </c>
    </row>
    <row r="3131" spans="1:10" x14ac:dyDescent="0.3">
      <c r="A3131" s="26">
        <v>2015</v>
      </c>
      <c r="B3131" s="27" t="s">
        <v>3109</v>
      </c>
      <c r="C3131" s="27" t="s">
        <v>3110</v>
      </c>
      <c r="D3131" s="27" t="s">
        <v>3109</v>
      </c>
      <c r="E3131" s="27" t="s">
        <v>3111</v>
      </c>
      <c r="F3131" s="27" t="s">
        <v>2825</v>
      </c>
      <c r="G3131" s="27" t="s">
        <v>2850</v>
      </c>
      <c r="H3131" s="28">
        <v>42064</v>
      </c>
      <c r="I3131" s="29">
        <v>0.18123900000000004</v>
      </c>
      <c r="J3131" s="28" t="s">
        <v>3241</v>
      </c>
    </row>
    <row r="3132" spans="1:10" x14ac:dyDescent="0.3">
      <c r="A3132" s="26">
        <v>2015</v>
      </c>
      <c r="B3132" s="27" t="s">
        <v>3158</v>
      </c>
      <c r="C3132" s="27" t="s">
        <v>3159</v>
      </c>
      <c r="D3132" s="27" t="s">
        <v>3160</v>
      </c>
      <c r="E3132" s="27" t="s">
        <v>3161</v>
      </c>
      <c r="F3132" s="27" t="s">
        <v>3087</v>
      </c>
      <c r="G3132" s="27" t="s">
        <v>2788</v>
      </c>
      <c r="H3132" s="28">
        <v>42064</v>
      </c>
      <c r="I3132" s="29">
        <v>1.24207</v>
      </c>
      <c r="J3132" s="28" t="s">
        <v>3241</v>
      </c>
    </row>
    <row r="3133" spans="1:10" x14ac:dyDescent="0.3">
      <c r="A3133" s="26">
        <v>2015</v>
      </c>
      <c r="B3133" s="27" t="s">
        <v>3112</v>
      </c>
      <c r="C3133" s="27" t="s">
        <v>3113</v>
      </c>
      <c r="D3133" s="27" t="s">
        <v>3112</v>
      </c>
      <c r="E3133" s="27" t="s">
        <v>6117</v>
      </c>
      <c r="F3133" s="27" t="s">
        <v>2825</v>
      </c>
      <c r="G3133" s="27" t="s">
        <v>2826</v>
      </c>
      <c r="H3133" s="28">
        <v>42064</v>
      </c>
      <c r="I3133" s="29">
        <v>1.3511639999999998</v>
      </c>
      <c r="J3133" s="28" t="s">
        <v>3241</v>
      </c>
    </row>
    <row r="3134" spans="1:10" x14ac:dyDescent="0.3">
      <c r="A3134" s="26">
        <v>2015</v>
      </c>
      <c r="B3134" s="27" t="s">
        <v>3167</v>
      </c>
      <c r="C3134" s="27" t="s">
        <v>3168</v>
      </c>
      <c r="D3134" s="27" t="s">
        <v>3169</v>
      </c>
      <c r="E3134" s="27" t="s">
        <v>3161</v>
      </c>
      <c r="F3134" s="27" t="s">
        <v>3087</v>
      </c>
      <c r="G3134" s="27" t="s">
        <v>2788</v>
      </c>
      <c r="H3134" s="28">
        <v>42064</v>
      </c>
      <c r="I3134" s="29">
        <v>4.7275789999999986</v>
      </c>
      <c r="J3134" s="28" t="s">
        <v>3241</v>
      </c>
    </row>
    <row r="3135" spans="1:10" x14ac:dyDescent="0.3">
      <c r="A3135" s="26">
        <v>2015</v>
      </c>
      <c r="B3135" s="27" t="s">
        <v>3114</v>
      </c>
      <c r="C3135" s="27" t="s">
        <v>3115</v>
      </c>
      <c r="D3135" s="27" t="s">
        <v>3116</v>
      </c>
      <c r="E3135" s="27" t="s">
        <v>3025</v>
      </c>
      <c r="F3135" s="27" t="s">
        <v>3026</v>
      </c>
      <c r="G3135" s="27" t="s">
        <v>2788</v>
      </c>
      <c r="H3135" s="28">
        <v>42064</v>
      </c>
      <c r="I3135" s="29">
        <v>0</v>
      </c>
      <c r="J3135" s="28" t="s">
        <v>3241</v>
      </c>
    </row>
    <row r="3136" spans="1:10" x14ac:dyDescent="0.3">
      <c r="A3136" s="26">
        <v>2015</v>
      </c>
      <c r="B3136" s="27" t="s">
        <v>3117</v>
      </c>
      <c r="C3136" s="27" t="s">
        <v>3118</v>
      </c>
      <c r="D3136" s="27" t="s">
        <v>3117</v>
      </c>
      <c r="E3136" s="27" t="s">
        <v>6117</v>
      </c>
      <c r="F3136" s="27" t="s">
        <v>2815</v>
      </c>
      <c r="G3136" s="27" t="s">
        <v>2816</v>
      </c>
      <c r="H3136" s="28">
        <v>42064</v>
      </c>
      <c r="I3136" s="29">
        <v>9.983998000000005</v>
      </c>
      <c r="J3136" s="28" t="s">
        <v>3241</v>
      </c>
    </row>
    <row r="3137" spans="1:10" x14ac:dyDescent="0.3">
      <c r="A3137" s="26">
        <v>2015</v>
      </c>
      <c r="B3137" s="27" t="s">
        <v>3129</v>
      </c>
      <c r="C3137" s="27" t="s">
        <v>3130</v>
      </c>
      <c r="D3137" s="27" t="s">
        <v>3131</v>
      </c>
      <c r="E3137" s="27" t="s">
        <v>3063</v>
      </c>
      <c r="F3137" s="27" t="s">
        <v>3034</v>
      </c>
      <c r="G3137" s="27" t="s">
        <v>2840</v>
      </c>
      <c r="H3137" s="28">
        <v>42064</v>
      </c>
      <c r="I3137" s="29">
        <v>0</v>
      </c>
      <c r="J3137" s="28" t="s">
        <v>3241</v>
      </c>
    </row>
    <row r="3138" spans="1:10" x14ac:dyDescent="0.3">
      <c r="A3138" s="26">
        <v>2015</v>
      </c>
      <c r="B3138" s="27" t="s">
        <v>3126</v>
      </c>
      <c r="C3138" s="27" t="s">
        <v>3127</v>
      </c>
      <c r="D3138" s="27" t="s">
        <v>3128</v>
      </c>
      <c r="E3138" s="27" t="s">
        <v>3025</v>
      </c>
      <c r="F3138" s="27" t="s">
        <v>3026</v>
      </c>
      <c r="G3138" s="27" t="s">
        <v>2936</v>
      </c>
      <c r="H3138" s="28">
        <v>42064</v>
      </c>
      <c r="I3138" s="29">
        <v>0</v>
      </c>
      <c r="J3138" s="28" t="s">
        <v>3241</v>
      </c>
    </row>
    <row r="3139" spans="1:10" x14ac:dyDescent="0.3">
      <c r="A3139" s="26">
        <v>2015</v>
      </c>
      <c r="B3139" s="27" t="s">
        <v>3178</v>
      </c>
      <c r="C3139" s="27" t="s">
        <v>3179</v>
      </c>
      <c r="D3139" s="27" t="s">
        <v>3178</v>
      </c>
      <c r="E3139" s="27" t="s">
        <v>3033</v>
      </c>
      <c r="F3139" s="27" t="s">
        <v>2807</v>
      </c>
      <c r="G3139" s="27" t="s">
        <v>2812</v>
      </c>
      <c r="H3139" s="28">
        <v>42064</v>
      </c>
      <c r="I3139" s="29">
        <v>0.32168000000000008</v>
      </c>
      <c r="J3139" s="28" t="s">
        <v>3241</v>
      </c>
    </row>
    <row r="3140" spans="1:10" x14ac:dyDescent="0.3">
      <c r="A3140" s="26">
        <v>2015</v>
      </c>
      <c r="B3140" s="27" t="s">
        <v>3119</v>
      </c>
      <c r="C3140" s="27" t="s">
        <v>3120</v>
      </c>
      <c r="D3140" s="27" t="s">
        <v>3119</v>
      </c>
      <c r="E3140" s="27" t="s">
        <v>6117</v>
      </c>
      <c r="F3140" s="27" t="s">
        <v>3034</v>
      </c>
      <c r="G3140" s="27" t="s">
        <v>2840</v>
      </c>
      <c r="H3140" s="28">
        <v>42064</v>
      </c>
      <c r="I3140" s="29">
        <v>5.1472840000000017</v>
      </c>
      <c r="J3140" s="28" t="s">
        <v>3241</v>
      </c>
    </row>
    <row r="3141" spans="1:10" x14ac:dyDescent="0.3">
      <c r="A3141" s="26">
        <v>2015</v>
      </c>
      <c r="B3141" s="27" t="s">
        <v>3121</v>
      </c>
      <c r="C3141" s="27" t="s">
        <v>3122</v>
      </c>
      <c r="D3141" s="27" t="s">
        <v>3121</v>
      </c>
      <c r="E3141" s="27" t="s">
        <v>6117</v>
      </c>
      <c r="F3141" s="27" t="s">
        <v>2825</v>
      </c>
      <c r="G3141" s="27" t="s">
        <v>2850</v>
      </c>
      <c r="H3141" s="28">
        <v>42064</v>
      </c>
      <c r="I3141" s="29">
        <v>11.557579000000006</v>
      </c>
      <c r="J3141" s="28" t="s">
        <v>3241</v>
      </c>
    </row>
    <row r="3142" spans="1:10" x14ac:dyDescent="0.3">
      <c r="A3142" s="26">
        <v>2015</v>
      </c>
      <c r="B3142" s="27" t="s">
        <v>3022</v>
      </c>
      <c r="C3142" s="27" t="s">
        <v>3023</v>
      </c>
      <c r="D3142" s="27" t="s">
        <v>3024</v>
      </c>
      <c r="E3142" s="27" t="s">
        <v>3025</v>
      </c>
      <c r="F3142" s="27" t="s">
        <v>3026</v>
      </c>
      <c r="G3142" s="27" t="s">
        <v>2788</v>
      </c>
      <c r="H3142" s="28">
        <v>42095</v>
      </c>
      <c r="I3142" s="29">
        <v>0</v>
      </c>
      <c r="J3142" s="28" t="s">
        <v>3241</v>
      </c>
    </row>
    <row r="3143" spans="1:10" x14ac:dyDescent="0.3">
      <c r="A3143" s="26">
        <v>2015</v>
      </c>
      <c r="B3143" s="27" t="s">
        <v>3022</v>
      </c>
      <c r="C3143" s="27" t="s">
        <v>3023</v>
      </c>
      <c r="D3143" s="27" t="s">
        <v>3027</v>
      </c>
      <c r="E3143" s="27" t="s">
        <v>3025</v>
      </c>
      <c r="F3143" s="27" t="s">
        <v>3026</v>
      </c>
      <c r="G3143" s="27" t="s">
        <v>2788</v>
      </c>
      <c r="H3143" s="28">
        <v>42095</v>
      </c>
      <c r="I3143" s="29">
        <v>0</v>
      </c>
      <c r="J3143" s="28" t="s">
        <v>3241</v>
      </c>
    </row>
    <row r="3144" spans="1:10" x14ac:dyDescent="0.3">
      <c r="A3144" s="26">
        <v>2015</v>
      </c>
      <c r="B3144" s="27" t="s">
        <v>3028</v>
      </c>
      <c r="C3144" s="27" t="s">
        <v>3029</v>
      </c>
      <c r="D3144" s="27" t="s">
        <v>3028</v>
      </c>
      <c r="E3144" s="27" t="s">
        <v>6117</v>
      </c>
      <c r="F3144" s="27" t="s">
        <v>3030</v>
      </c>
      <c r="G3144" s="27" t="s">
        <v>2812</v>
      </c>
      <c r="H3144" s="28">
        <v>42095</v>
      </c>
      <c r="I3144" s="29">
        <v>10.166232000000003</v>
      </c>
      <c r="J3144" s="28" t="s">
        <v>3241</v>
      </c>
    </row>
    <row r="3145" spans="1:10" x14ac:dyDescent="0.3">
      <c r="A3145" s="26">
        <v>2015</v>
      </c>
      <c r="B3145" s="27" t="s">
        <v>3031</v>
      </c>
      <c r="C3145" s="27" t="s">
        <v>3032</v>
      </c>
      <c r="D3145" s="27" t="s">
        <v>3031</v>
      </c>
      <c r="E3145" s="27" t="s">
        <v>3033</v>
      </c>
      <c r="F3145" s="27" t="s">
        <v>3034</v>
      </c>
      <c r="G3145" s="27" t="s">
        <v>2821</v>
      </c>
      <c r="H3145" s="28">
        <v>42095</v>
      </c>
      <c r="I3145" s="29">
        <v>2.3427769999999999</v>
      </c>
      <c r="J3145" s="28" t="s">
        <v>3241</v>
      </c>
    </row>
    <row r="3146" spans="1:10" x14ac:dyDescent="0.3">
      <c r="A3146" s="26">
        <v>2015</v>
      </c>
      <c r="B3146" s="27" t="s">
        <v>3031</v>
      </c>
      <c r="C3146" s="27" t="s">
        <v>3180</v>
      </c>
      <c r="D3146" s="27" t="s">
        <v>3181</v>
      </c>
      <c r="E3146" s="27" t="s">
        <v>3033</v>
      </c>
      <c r="F3146" s="27" t="s">
        <v>3034</v>
      </c>
      <c r="G3146" s="27" t="s">
        <v>2821</v>
      </c>
      <c r="H3146" s="28">
        <v>42095</v>
      </c>
      <c r="I3146" s="29">
        <v>3.7074130000000007</v>
      </c>
      <c r="J3146" s="28" t="s">
        <v>3241</v>
      </c>
    </row>
    <row r="3147" spans="1:10" x14ac:dyDescent="0.3">
      <c r="A3147" s="26">
        <v>2015</v>
      </c>
      <c r="B3147" s="27" t="s">
        <v>3035</v>
      </c>
      <c r="C3147" s="27" t="s">
        <v>3036</v>
      </c>
      <c r="D3147" s="27" t="s">
        <v>3035</v>
      </c>
      <c r="E3147" s="27" t="s">
        <v>6117</v>
      </c>
      <c r="F3147" s="27" t="s">
        <v>2825</v>
      </c>
      <c r="G3147" s="27" t="s">
        <v>2826</v>
      </c>
      <c r="H3147" s="28">
        <v>42095</v>
      </c>
      <c r="I3147" s="29">
        <v>0</v>
      </c>
      <c r="J3147" s="28" t="s">
        <v>3241</v>
      </c>
    </row>
    <row r="3148" spans="1:10" x14ac:dyDescent="0.3">
      <c r="A3148" s="26">
        <v>2015</v>
      </c>
      <c r="B3148" s="27" t="s">
        <v>3037</v>
      </c>
      <c r="C3148" s="27" t="s">
        <v>3038</v>
      </c>
      <c r="D3148" s="27" t="s">
        <v>3037</v>
      </c>
      <c r="E3148" s="27" t="s">
        <v>6117</v>
      </c>
      <c r="F3148" s="27" t="s">
        <v>3034</v>
      </c>
      <c r="G3148" s="27" t="s">
        <v>2999</v>
      </c>
      <c r="H3148" s="28">
        <v>42095</v>
      </c>
      <c r="I3148" s="29">
        <v>6.283129999999999</v>
      </c>
      <c r="J3148" s="28" t="s">
        <v>3241</v>
      </c>
    </row>
    <row r="3149" spans="1:10" x14ac:dyDescent="0.3">
      <c r="A3149" s="26">
        <v>2015</v>
      </c>
      <c r="B3149" s="27" t="s">
        <v>3039</v>
      </c>
      <c r="C3149" s="27" t="s">
        <v>3040</v>
      </c>
      <c r="D3149" s="27" t="s">
        <v>3039</v>
      </c>
      <c r="E3149" s="27" t="s">
        <v>6117</v>
      </c>
      <c r="F3149" s="27" t="s">
        <v>2815</v>
      </c>
      <c r="G3149" s="27" t="s">
        <v>2816</v>
      </c>
      <c r="H3149" s="28">
        <v>42095</v>
      </c>
      <c r="I3149" s="29">
        <v>0.11145000000000002</v>
      </c>
      <c r="J3149" s="28" t="s">
        <v>3241</v>
      </c>
    </row>
    <row r="3150" spans="1:10" x14ac:dyDescent="0.3">
      <c r="A3150" s="26">
        <v>2015</v>
      </c>
      <c r="B3150" s="27" t="s">
        <v>3041</v>
      </c>
      <c r="C3150" s="27" t="s">
        <v>3042</v>
      </c>
      <c r="D3150" s="27" t="s">
        <v>3041</v>
      </c>
      <c r="E3150" s="27" t="s">
        <v>6117</v>
      </c>
      <c r="F3150" s="27" t="s">
        <v>2825</v>
      </c>
      <c r="G3150" s="27" t="s">
        <v>2826</v>
      </c>
      <c r="H3150" s="28">
        <v>42095</v>
      </c>
      <c r="I3150" s="29">
        <v>7.286722000000001</v>
      </c>
      <c r="J3150" s="28" t="s">
        <v>3241</v>
      </c>
    </row>
    <row r="3151" spans="1:10" x14ac:dyDescent="0.3">
      <c r="A3151" s="26">
        <v>2015</v>
      </c>
      <c r="B3151" s="27" t="s">
        <v>3043</v>
      </c>
      <c r="C3151" s="27" t="s">
        <v>3044</v>
      </c>
      <c r="D3151" s="27" t="s">
        <v>3043</v>
      </c>
      <c r="E3151" s="27" t="s">
        <v>6117</v>
      </c>
      <c r="F3151" s="27" t="s">
        <v>2815</v>
      </c>
      <c r="G3151" s="27" t="s">
        <v>2816</v>
      </c>
      <c r="H3151" s="28">
        <v>42095</v>
      </c>
      <c r="I3151" s="29">
        <v>8.9331510000000005</v>
      </c>
      <c r="J3151" s="28" t="s">
        <v>3241</v>
      </c>
    </row>
    <row r="3152" spans="1:10" x14ac:dyDescent="0.3">
      <c r="A3152" s="26">
        <v>2015</v>
      </c>
      <c r="B3152" s="27" t="s">
        <v>3045</v>
      </c>
      <c r="C3152" s="27" t="s">
        <v>3046</v>
      </c>
      <c r="D3152" s="27" t="s">
        <v>3045</v>
      </c>
      <c r="E3152" s="27" t="s">
        <v>6117</v>
      </c>
      <c r="F3152" s="27" t="s">
        <v>2815</v>
      </c>
      <c r="G3152" s="27" t="s">
        <v>2816</v>
      </c>
      <c r="H3152" s="28">
        <v>42095</v>
      </c>
      <c r="I3152" s="29">
        <v>0.22030499999999983</v>
      </c>
      <c r="J3152" s="28" t="s">
        <v>3241</v>
      </c>
    </row>
    <row r="3153" spans="1:10" x14ac:dyDescent="0.3">
      <c r="A3153" s="26">
        <v>2015</v>
      </c>
      <c r="B3153" s="27" t="s">
        <v>3143</v>
      </c>
      <c r="C3153" s="27" t="s">
        <v>3144</v>
      </c>
      <c r="D3153" s="27" t="s">
        <v>3143</v>
      </c>
      <c r="E3153" s="27" t="s">
        <v>6117</v>
      </c>
      <c r="F3153" s="27" t="s">
        <v>3145</v>
      </c>
      <c r="G3153" s="27" t="s">
        <v>2803</v>
      </c>
      <c r="H3153" s="28">
        <v>42095</v>
      </c>
      <c r="I3153" s="29">
        <v>2.0851769999999998</v>
      </c>
      <c r="J3153" s="28" t="s">
        <v>3241</v>
      </c>
    </row>
    <row r="3154" spans="1:10" x14ac:dyDescent="0.3">
      <c r="A3154" s="26">
        <v>2015</v>
      </c>
      <c r="B3154" s="27" t="s">
        <v>3171</v>
      </c>
      <c r="C3154" s="27" t="s">
        <v>3172</v>
      </c>
      <c r="D3154" s="27" t="s">
        <v>3173</v>
      </c>
      <c r="E3154" s="27" t="s">
        <v>3111</v>
      </c>
      <c r="F3154" s="27" t="s">
        <v>2825</v>
      </c>
      <c r="G3154" s="27" t="s">
        <v>2850</v>
      </c>
      <c r="H3154" s="28">
        <v>42095</v>
      </c>
      <c r="I3154" s="29">
        <v>0.26628999999999997</v>
      </c>
      <c r="J3154" s="28" t="s">
        <v>3241</v>
      </c>
    </row>
    <row r="3155" spans="1:10" x14ac:dyDescent="0.3">
      <c r="A3155" s="26">
        <v>2015</v>
      </c>
      <c r="B3155" s="27" t="s">
        <v>3146</v>
      </c>
      <c r="C3155" s="27" t="s">
        <v>3147</v>
      </c>
      <c r="D3155" s="27" t="s">
        <v>3146</v>
      </c>
      <c r="E3155" s="27" t="s">
        <v>6117</v>
      </c>
      <c r="F3155" s="27" t="s">
        <v>3145</v>
      </c>
      <c r="G3155" s="27" t="s">
        <v>2803</v>
      </c>
      <c r="H3155" s="28">
        <v>42095</v>
      </c>
      <c r="I3155" s="29">
        <v>1.7491649999999992</v>
      </c>
      <c r="J3155" s="28" t="s">
        <v>3241</v>
      </c>
    </row>
    <row r="3156" spans="1:10" x14ac:dyDescent="0.3">
      <c r="A3156" s="26">
        <v>2015</v>
      </c>
      <c r="B3156" s="27" t="s">
        <v>3047</v>
      </c>
      <c r="C3156" s="27" t="s">
        <v>3048</v>
      </c>
      <c r="D3156" s="27" t="s">
        <v>3047</v>
      </c>
      <c r="E3156" s="27" t="s">
        <v>6117</v>
      </c>
      <c r="F3156" s="27" t="s">
        <v>2825</v>
      </c>
      <c r="G3156" s="27" t="s">
        <v>2826</v>
      </c>
      <c r="H3156" s="28">
        <v>42095</v>
      </c>
      <c r="I3156" s="29">
        <v>1.109791</v>
      </c>
      <c r="J3156" s="28" t="s">
        <v>3241</v>
      </c>
    </row>
    <row r="3157" spans="1:10" x14ac:dyDescent="0.3">
      <c r="A3157" s="26">
        <v>2015</v>
      </c>
      <c r="B3157" s="27" t="s">
        <v>3049</v>
      </c>
      <c r="C3157" s="27" t="s">
        <v>3050</v>
      </c>
      <c r="D3157" s="27" t="s">
        <v>3049</v>
      </c>
      <c r="E3157" s="27" t="s">
        <v>6117</v>
      </c>
      <c r="F3157" s="27" t="s">
        <v>2825</v>
      </c>
      <c r="G3157" s="27" t="s">
        <v>2850</v>
      </c>
      <c r="H3157" s="28">
        <v>42095</v>
      </c>
      <c r="I3157" s="29">
        <v>0.58662100000000006</v>
      </c>
      <c r="J3157" s="28" t="s">
        <v>3241</v>
      </c>
    </row>
    <row r="3158" spans="1:10" x14ac:dyDescent="0.3">
      <c r="A3158" s="26">
        <v>2015</v>
      </c>
      <c r="B3158" s="27" t="s">
        <v>3051</v>
      </c>
      <c r="C3158" s="27" t="s">
        <v>3051</v>
      </c>
      <c r="D3158" s="27" t="s">
        <v>3051</v>
      </c>
      <c r="E3158" s="27" t="s">
        <v>6118</v>
      </c>
      <c r="F3158" s="27" t="s">
        <v>3051</v>
      </c>
      <c r="G3158" s="27" t="s">
        <v>3051</v>
      </c>
      <c r="H3158" s="28">
        <v>42095</v>
      </c>
      <c r="I3158" s="29">
        <v>10026.434760000016</v>
      </c>
      <c r="J3158" s="28" t="s">
        <v>3241</v>
      </c>
    </row>
    <row r="3159" spans="1:10" x14ac:dyDescent="0.3">
      <c r="A3159" s="26">
        <v>2015</v>
      </c>
      <c r="B3159" s="27" t="s">
        <v>3052</v>
      </c>
      <c r="C3159" s="27" t="s">
        <v>3053</v>
      </c>
      <c r="D3159" s="27" t="s">
        <v>3052</v>
      </c>
      <c r="E3159" s="27" t="s">
        <v>3033</v>
      </c>
      <c r="F3159" s="27" t="s">
        <v>2807</v>
      </c>
      <c r="G3159" s="27" t="s">
        <v>2812</v>
      </c>
      <c r="H3159" s="28">
        <v>42095</v>
      </c>
      <c r="I3159" s="29">
        <v>1.8731750000000003</v>
      </c>
      <c r="J3159" s="28" t="s">
        <v>3241</v>
      </c>
    </row>
    <row r="3160" spans="1:10" x14ac:dyDescent="0.3">
      <c r="A3160" s="26">
        <v>2015</v>
      </c>
      <c r="B3160" s="27" t="s">
        <v>3162</v>
      </c>
      <c r="C3160" s="27" t="s">
        <v>3163</v>
      </c>
      <c r="D3160" s="27" t="s">
        <v>3164</v>
      </c>
      <c r="E3160" s="27" t="s">
        <v>3025</v>
      </c>
      <c r="F3160" s="27" t="s">
        <v>3087</v>
      </c>
      <c r="G3160" s="27" t="s">
        <v>2788</v>
      </c>
      <c r="H3160" s="28">
        <v>42095</v>
      </c>
      <c r="I3160" s="29">
        <v>0</v>
      </c>
      <c r="J3160" s="28" t="s">
        <v>3241</v>
      </c>
    </row>
    <row r="3161" spans="1:10" x14ac:dyDescent="0.3">
      <c r="A3161" s="26">
        <v>2015</v>
      </c>
      <c r="B3161" s="27" t="s">
        <v>3162</v>
      </c>
      <c r="C3161" s="27" t="s">
        <v>3163</v>
      </c>
      <c r="D3161" s="27" t="s">
        <v>3165</v>
      </c>
      <c r="E3161" s="27" t="s">
        <v>3025</v>
      </c>
      <c r="F3161" s="27" t="s">
        <v>3087</v>
      </c>
      <c r="G3161" s="27" t="s">
        <v>2788</v>
      </c>
      <c r="H3161" s="28">
        <v>42095</v>
      </c>
      <c r="I3161" s="29">
        <v>0</v>
      </c>
      <c r="J3161" s="28" t="s">
        <v>3241</v>
      </c>
    </row>
    <row r="3162" spans="1:10" x14ac:dyDescent="0.3">
      <c r="A3162" s="26">
        <v>2015</v>
      </c>
      <c r="B3162" s="27" t="s">
        <v>3054</v>
      </c>
      <c r="C3162" s="27" t="s">
        <v>3055</v>
      </c>
      <c r="D3162" s="27" t="s">
        <v>3054</v>
      </c>
      <c r="E3162" s="27" t="s">
        <v>6117</v>
      </c>
      <c r="F3162" s="27" t="s">
        <v>3034</v>
      </c>
      <c r="G3162" s="27" t="s">
        <v>2999</v>
      </c>
      <c r="H3162" s="28">
        <v>42095</v>
      </c>
      <c r="I3162" s="29">
        <v>12.710521</v>
      </c>
      <c r="J3162" s="28" t="s">
        <v>3241</v>
      </c>
    </row>
    <row r="3163" spans="1:10" x14ac:dyDescent="0.3">
      <c r="A3163" s="26">
        <v>2015</v>
      </c>
      <c r="B3163" s="27" t="s">
        <v>3056</v>
      </c>
      <c r="C3163" s="27" t="s">
        <v>3057</v>
      </c>
      <c r="D3163" s="27" t="s">
        <v>3056</v>
      </c>
      <c r="E3163" s="27" t="s">
        <v>6117</v>
      </c>
      <c r="F3163" s="27" t="s">
        <v>2825</v>
      </c>
      <c r="G3163" s="27" t="s">
        <v>2826</v>
      </c>
      <c r="H3163" s="28">
        <v>42095</v>
      </c>
      <c r="I3163" s="29">
        <v>1.7666959999999996</v>
      </c>
      <c r="J3163" s="28" t="s">
        <v>3241</v>
      </c>
    </row>
    <row r="3164" spans="1:10" x14ac:dyDescent="0.3">
      <c r="A3164" s="26">
        <v>2015</v>
      </c>
      <c r="B3164" s="27" t="s">
        <v>3058</v>
      </c>
      <c r="C3164" s="27" t="s">
        <v>3059</v>
      </c>
      <c r="D3164" s="27" t="s">
        <v>3058</v>
      </c>
      <c r="E3164" s="27" t="s">
        <v>6117</v>
      </c>
      <c r="F3164" s="27" t="s">
        <v>2815</v>
      </c>
      <c r="G3164" s="27" t="s">
        <v>2816</v>
      </c>
      <c r="H3164" s="28">
        <v>42095</v>
      </c>
      <c r="I3164" s="29">
        <v>4.3584720000000017</v>
      </c>
      <c r="J3164" s="28" t="s">
        <v>3241</v>
      </c>
    </row>
    <row r="3165" spans="1:10" x14ac:dyDescent="0.3">
      <c r="A3165" s="26">
        <v>2015</v>
      </c>
      <c r="B3165" s="27" t="s">
        <v>3152</v>
      </c>
      <c r="C3165" s="27" t="s">
        <v>3153</v>
      </c>
      <c r="D3165" s="27" t="s">
        <v>3152</v>
      </c>
      <c r="E3165" s="27" t="s">
        <v>3111</v>
      </c>
      <c r="F3165" s="27" t="s">
        <v>2825</v>
      </c>
      <c r="G3165" s="27" t="s">
        <v>2850</v>
      </c>
      <c r="H3165" s="28">
        <v>42095</v>
      </c>
      <c r="I3165" s="29">
        <v>0.30129500000000004</v>
      </c>
      <c r="J3165" s="28" t="s">
        <v>3241</v>
      </c>
    </row>
    <row r="3166" spans="1:10" x14ac:dyDescent="0.3">
      <c r="A3166" s="26">
        <v>2015</v>
      </c>
      <c r="B3166" s="27" t="s">
        <v>3154</v>
      </c>
      <c r="C3166" s="27" t="s">
        <v>3155</v>
      </c>
      <c r="D3166" s="27" t="s">
        <v>3154</v>
      </c>
      <c r="E3166" s="27" t="s">
        <v>3111</v>
      </c>
      <c r="F3166" s="27" t="s">
        <v>2825</v>
      </c>
      <c r="G3166" s="27" t="s">
        <v>2850</v>
      </c>
      <c r="H3166" s="28">
        <v>42095</v>
      </c>
      <c r="I3166" s="29">
        <v>0.44134000000000001</v>
      </c>
      <c r="J3166" s="28" t="s">
        <v>3241</v>
      </c>
    </row>
    <row r="3167" spans="1:10" x14ac:dyDescent="0.3">
      <c r="A3167" s="26">
        <v>2015</v>
      </c>
      <c r="B3167" s="27" t="s">
        <v>3156</v>
      </c>
      <c r="C3167" s="27" t="s">
        <v>3157</v>
      </c>
      <c r="D3167" s="27" t="s">
        <v>3156</v>
      </c>
      <c r="E3167" s="27" t="s">
        <v>3111</v>
      </c>
      <c r="F3167" s="27" t="s">
        <v>2825</v>
      </c>
      <c r="G3167" s="27" t="s">
        <v>2850</v>
      </c>
      <c r="H3167" s="28">
        <v>42095</v>
      </c>
      <c r="I3167" s="29">
        <v>0</v>
      </c>
      <c r="J3167" s="28" t="s">
        <v>3241</v>
      </c>
    </row>
    <row r="3168" spans="1:10" x14ac:dyDescent="0.3">
      <c r="A3168" s="26">
        <v>2015</v>
      </c>
      <c r="B3168" s="27" t="s">
        <v>3060</v>
      </c>
      <c r="C3168" s="27" t="s">
        <v>3061</v>
      </c>
      <c r="D3168" s="27" t="s">
        <v>3062</v>
      </c>
      <c r="E3168" s="27" t="s">
        <v>3063</v>
      </c>
      <c r="F3168" s="27" t="s">
        <v>3034</v>
      </c>
      <c r="G3168" s="27" t="s">
        <v>2999</v>
      </c>
      <c r="H3168" s="28">
        <v>42095</v>
      </c>
      <c r="I3168" s="29">
        <v>0</v>
      </c>
      <c r="J3168" s="28" t="s">
        <v>3241</v>
      </c>
    </row>
    <row r="3169" spans="1:10" x14ac:dyDescent="0.3">
      <c r="A3169" s="26">
        <v>2015</v>
      </c>
      <c r="B3169" s="27" t="s">
        <v>3064</v>
      </c>
      <c r="C3169" s="27" t="s">
        <v>3065</v>
      </c>
      <c r="D3169" s="27" t="s">
        <v>3066</v>
      </c>
      <c r="E3169" s="27" t="s">
        <v>3025</v>
      </c>
      <c r="F3169" s="27" t="s">
        <v>2825</v>
      </c>
      <c r="G3169" s="27" t="s">
        <v>2826</v>
      </c>
      <c r="H3169" s="28">
        <v>42095</v>
      </c>
      <c r="I3169" s="29">
        <v>0</v>
      </c>
      <c r="J3169" s="28" t="s">
        <v>3241</v>
      </c>
    </row>
    <row r="3170" spans="1:10" x14ac:dyDescent="0.3">
      <c r="A3170" s="26">
        <v>2015</v>
      </c>
      <c r="B3170" s="27" t="s">
        <v>3064</v>
      </c>
      <c r="C3170" s="27" t="s">
        <v>3065</v>
      </c>
      <c r="D3170" s="27" t="s">
        <v>3067</v>
      </c>
      <c r="E3170" s="27" t="s">
        <v>3025</v>
      </c>
      <c r="F3170" s="27" t="s">
        <v>2825</v>
      </c>
      <c r="G3170" s="27" t="s">
        <v>2826</v>
      </c>
      <c r="H3170" s="28">
        <v>42095</v>
      </c>
      <c r="I3170" s="29">
        <v>0</v>
      </c>
      <c r="J3170" s="28" t="s">
        <v>3241</v>
      </c>
    </row>
    <row r="3171" spans="1:10" x14ac:dyDescent="0.3">
      <c r="A3171" s="26">
        <v>2015</v>
      </c>
      <c r="B3171" s="27" t="s">
        <v>3174</v>
      </c>
      <c r="C3171" s="27" t="s">
        <v>3175</v>
      </c>
      <c r="D3171" s="27" t="s">
        <v>3174</v>
      </c>
      <c r="E3171" s="27" t="s">
        <v>6117</v>
      </c>
      <c r="F3171" s="27" t="s">
        <v>2825</v>
      </c>
      <c r="G3171" s="27" t="s">
        <v>2826</v>
      </c>
      <c r="H3171" s="28">
        <v>42095</v>
      </c>
      <c r="I3171" s="29">
        <v>0.60932500000000001</v>
      </c>
      <c r="J3171" s="28" t="s">
        <v>3241</v>
      </c>
    </row>
    <row r="3172" spans="1:10" x14ac:dyDescent="0.3">
      <c r="A3172" s="26">
        <v>2015</v>
      </c>
      <c r="B3172" s="27" t="s">
        <v>3068</v>
      </c>
      <c r="C3172" s="27" t="s">
        <v>3069</v>
      </c>
      <c r="D3172" s="27" t="s">
        <v>3068</v>
      </c>
      <c r="E3172" s="27" t="s">
        <v>6117</v>
      </c>
      <c r="F3172" s="27" t="s">
        <v>3034</v>
      </c>
      <c r="G3172" s="27" t="s">
        <v>2923</v>
      </c>
      <c r="H3172" s="28">
        <v>42095</v>
      </c>
      <c r="I3172" s="29">
        <v>11.812187999999999</v>
      </c>
      <c r="J3172" s="28" t="s">
        <v>3241</v>
      </c>
    </row>
    <row r="3173" spans="1:10" x14ac:dyDescent="0.3">
      <c r="A3173" s="26">
        <v>2015</v>
      </c>
      <c r="B3173" s="27" t="s">
        <v>3070</v>
      </c>
      <c r="C3173" s="27" t="s">
        <v>3071</v>
      </c>
      <c r="D3173" s="27" t="s">
        <v>3070</v>
      </c>
      <c r="E3173" s="27" t="s">
        <v>6117</v>
      </c>
      <c r="F3173" s="27" t="s">
        <v>2815</v>
      </c>
      <c r="G3173" s="27" t="s">
        <v>2816</v>
      </c>
      <c r="H3173" s="28">
        <v>42095</v>
      </c>
      <c r="I3173" s="29">
        <v>2.6362160000000006</v>
      </c>
      <c r="J3173" s="28" t="s">
        <v>3241</v>
      </c>
    </row>
    <row r="3174" spans="1:10" x14ac:dyDescent="0.3">
      <c r="A3174" s="26">
        <v>2015</v>
      </c>
      <c r="B3174" s="27" t="s">
        <v>3176</v>
      </c>
      <c r="C3174" s="27" t="s">
        <v>3177</v>
      </c>
      <c r="D3174" s="27" t="s">
        <v>3176</v>
      </c>
      <c r="E3174" s="27" t="s">
        <v>3033</v>
      </c>
      <c r="F3174" s="27" t="s">
        <v>2807</v>
      </c>
      <c r="G3174" s="27" t="s">
        <v>2812</v>
      </c>
      <c r="H3174" s="28">
        <v>42095</v>
      </c>
      <c r="I3174" s="29">
        <v>14.627882000000005</v>
      </c>
      <c r="J3174" s="28" t="s">
        <v>3241</v>
      </c>
    </row>
    <row r="3175" spans="1:10" x14ac:dyDescent="0.3">
      <c r="A3175" s="26">
        <v>2015</v>
      </c>
      <c r="B3175" s="27" t="s">
        <v>3072</v>
      </c>
      <c r="C3175" s="27" t="s">
        <v>3073</v>
      </c>
      <c r="D3175" s="27" t="s">
        <v>3072</v>
      </c>
      <c r="E3175" s="27" t="s">
        <v>6117</v>
      </c>
      <c r="F3175" s="27" t="s">
        <v>3034</v>
      </c>
      <c r="G3175" s="27" t="s">
        <v>3074</v>
      </c>
      <c r="H3175" s="28">
        <v>42095</v>
      </c>
      <c r="I3175" s="29">
        <v>0.74872699999999992</v>
      </c>
      <c r="J3175" s="28" t="s">
        <v>3241</v>
      </c>
    </row>
    <row r="3176" spans="1:10" x14ac:dyDescent="0.3">
      <c r="A3176" s="26">
        <v>2015</v>
      </c>
      <c r="B3176" s="27" t="s">
        <v>3182</v>
      </c>
      <c r="C3176" s="27" t="s">
        <v>3183</v>
      </c>
      <c r="D3176" s="27" t="s">
        <v>3182</v>
      </c>
      <c r="E3176" s="27" t="s">
        <v>6117</v>
      </c>
      <c r="F3176" s="27" t="s">
        <v>2825</v>
      </c>
      <c r="G3176" s="27" t="s">
        <v>2826</v>
      </c>
      <c r="H3176" s="28">
        <v>42095</v>
      </c>
      <c r="I3176" s="29">
        <v>0.32528199999999996</v>
      </c>
      <c r="J3176" s="28" t="s">
        <v>3241</v>
      </c>
    </row>
    <row r="3177" spans="1:10" x14ac:dyDescent="0.3">
      <c r="A3177" s="26">
        <v>2015</v>
      </c>
      <c r="B3177" s="27" t="s">
        <v>3075</v>
      </c>
      <c r="C3177" s="27" t="s">
        <v>3076</v>
      </c>
      <c r="D3177" s="27" t="s">
        <v>3075</v>
      </c>
      <c r="E3177" s="27" t="s">
        <v>6117</v>
      </c>
      <c r="F3177" s="27" t="s">
        <v>2815</v>
      </c>
      <c r="G3177" s="27" t="s">
        <v>2816</v>
      </c>
      <c r="H3177" s="28">
        <v>42095</v>
      </c>
      <c r="I3177" s="29">
        <v>3.6037060000000003</v>
      </c>
      <c r="J3177" s="28" t="s">
        <v>3241</v>
      </c>
    </row>
    <row r="3178" spans="1:10" x14ac:dyDescent="0.3">
      <c r="A3178" s="26">
        <v>2015</v>
      </c>
      <c r="B3178" s="27" t="s">
        <v>3077</v>
      </c>
      <c r="C3178" s="27" t="s">
        <v>3078</v>
      </c>
      <c r="D3178" s="27" t="s">
        <v>3077</v>
      </c>
      <c r="E3178" s="27" t="s">
        <v>3033</v>
      </c>
      <c r="F3178" s="27" t="s">
        <v>2788</v>
      </c>
      <c r="G3178" s="27" t="s">
        <v>2788</v>
      </c>
      <c r="H3178" s="28">
        <v>42095</v>
      </c>
      <c r="I3178" s="29">
        <v>3.9789999999999982E-3</v>
      </c>
      <c r="J3178" s="28" t="s">
        <v>3241</v>
      </c>
    </row>
    <row r="3179" spans="1:10" x14ac:dyDescent="0.3">
      <c r="A3179" s="26">
        <v>2015</v>
      </c>
      <c r="B3179" s="27" t="s">
        <v>3079</v>
      </c>
      <c r="C3179" s="27" t="s">
        <v>3080</v>
      </c>
      <c r="D3179" s="27" t="s">
        <v>3081</v>
      </c>
      <c r="E3179" s="27" t="s">
        <v>3063</v>
      </c>
      <c r="F3179" s="27" t="s">
        <v>2788</v>
      </c>
      <c r="G3179" s="27" t="s">
        <v>2788</v>
      </c>
      <c r="H3179" s="28">
        <v>42095</v>
      </c>
      <c r="I3179" s="29">
        <v>0</v>
      </c>
      <c r="J3179" s="28" t="s">
        <v>3241</v>
      </c>
    </row>
    <row r="3180" spans="1:10" x14ac:dyDescent="0.3">
      <c r="A3180" s="26">
        <v>2015</v>
      </c>
      <c r="B3180" s="27" t="s">
        <v>3082</v>
      </c>
      <c r="C3180" s="27" t="s">
        <v>3083</v>
      </c>
      <c r="D3180" s="27" t="s">
        <v>3082</v>
      </c>
      <c r="E3180" s="27" t="s">
        <v>6117</v>
      </c>
      <c r="F3180" s="27" t="s">
        <v>2825</v>
      </c>
      <c r="G3180" s="27" t="s">
        <v>2826</v>
      </c>
      <c r="H3180" s="28">
        <v>42095</v>
      </c>
      <c r="I3180" s="29">
        <v>0</v>
      </c>
      <c r="J3180" s="28" t="s">
        <v>3241</v>
      </c>
    </row>
    <row r="3181" spans="1:10" x14ac:dyDescent="0.3">
      <c r="A3181" s="26">
        <v>2015</v>
      </c>
      <c r="B3181" s="27" t="s">
        <v>3084</v>
      </c>
      <c r="C3181" s="27" t="s">
        <v>3085</v>
      </c>
      <c r="D3181" s="27" t="s">
        <v>3086</v>
      </c>
      <c r="E3181" s="27" t="s">
        <v>3025</v>
      </c>
      <c r="F3181" s="27" t="s">
        <v>3087</v>
      </c>
      <c r="G3181" s="27" t="s">
        <v>2788</v>
      </c>
      <c r="H3181" s="28">
        <v>42095</v>
      </c>
      <c r="I3181" s="29">
        <v>0</v>
      </c>
      <c r="J3181" s="28" t="s">
        <v>3241</v>
      </c>
    </row>
    <row r="3182" spans="1:10" x14ac:dyDescent="0.3">
      <c r="A3182" s="26">
        <v>2015</v>
      </c>
      <c r="B3182" s="27" t="s">
        <v>3084</v>
      </c>
      <c r="C3182" s="27" t="s">
        <v>3085</v>
      </c>
      <c r="D3182" s="27" t="s">
        <v>3088</v>
      </c>
      <c r="E3182" s="27" t="s">
        <v>3025</v>
      </c>
      <c r="F3182" s="27" t="s">
        <v>3087</v>
      </c>
      <c r="G3182" s="27" t="s">
        <v>2788</v>
      </c>
      <c r="H3182" s="28">
        <v>42095</v>
      </c>
      <c r="I3182" s="29">
        <v>0</v>
      </c>
      <c r="J3182" s="28" t="s">
        <v>3241</v>
      </c>
    </row>
    <row r="3183" spans="1:10" x14ac:dyDescent="0.3">
      <c r="A3183" s="26">
        <v>2015</v>
      </c>
      <c r="B3183" s="27" t="s">
        <v>3089</v>
      </c>
      <c r="C3183" s="27" t="s">
        <v>3090</v>
      </c>
      <c r="D3183" s="27" t="s">
        <v>3089</v>
      </c>
      <c r="E3183" s="27" t="s">
        <v>6117</v>
      </c>
      <c r="F3183" s="27" t="s">
        <v>2815</v>
      </c>
      <c r="G3183" s="27" t="s">
        <v>2816</v>
      </c>
      <c r="H3183" s="28">
        <v>42095</v>
      </c>
      <c r="I3183" s="29">
        <v>4.0550139999999999</v>
      </c>
      <c r="J3183" s="28" t="s">
        <v>3241</v>
      </c>
    </row>
    <row r="3184" spans="1:10" x14ac:dyDescent="0.3">
      <c r="A3184" s="26">
        <v>2015</v>
      </c>
      <c r="B3184" s="27" t="s">
        <v>3136</v>
      </c>
      <c r="C3184" s="27" t="s">
        <v>3137</v>
      </c>
      <c r="D3184" s="27" t="s">
        <v>3138</v>
      </c>
      <c r="E3184" s="27" t="s">
        <v>3025</v>
      </c>
      <c r="F3184" s="27" t="s">
        <v>3087</v>
      </c>
      <c r="G3184" s="27" t="s">
        <v>2788</v>
      </c>
      <c r="H3184" s="28">
        <v>42095</v>
      </c>
      <c r="I3184" s="29">
        <v>0</v>
      </c>
      <c r="J3184" s="28" t="s">
        <v>3241</v>
      </c>
    </row>
    <row r="3185" spans="1:10" x14ac:dyDescent="0.3">
      <c r="A3185" s="26">
        <v>2015</v>
      </c>
      <c r="B3185" s="27" t="s">
        <v>3136</v>
      </c>
      <c r="C3185" s="27" t="s">
        <v>3137</v>
      </c>
      <c r="D3185" s="27" t="s">
        <v>3139</v>
      </c>
      <c r="E3185" s="27" t="s">
        <v>3025</v>
      </c>
      <c r="F3185" s="27" t="s">
        <v>3087</v>
      </c>
      <c r="G3185" s="27" t="s">
        <v>2788</v>
      </c>
      <c r="H3185" s="28">
        <v>42095</v>
      </c>
      <c r="I3185" s="29">
        <v>0</v>
      </c>
      <c r="J3185" s="28" t="s">
        <v>3241</v>
      </c>
    </row>
    <row r="3186" spans="1:10" x14ac:dyDescent="0.3">
      <c r="A3186" s="26">
        <v>2015</v>
      </c>
      <c r="B3186" s="27" t="s">
        <v>3184</v>
      </c>
      <c r="C3186" s="27" t="s">
        <v>3185</v>
      </c>
      <c r="D3186" s="27" t="s">
        <v>3186</v>
      </c>
      <c r="E3186" s="27" t="s">
        <v>3063</v>
      </c>
      <c r="F3186" s="27" t="s">
        <v>3034</v>
      </c>
      <c r="G3186" s="27" t="s">
        <v>2999</v>
      </c>
      <c r="H3186" s="28">
        <v>42095</v>
      </c>
      <c r="I3186" s="29">
        <v>0</v>
      </c>
      <c r="J3186" s="28" t="s">
        <v>3241</v>
      </c>
    </row>
    <row r="3187" spans="1:10" x14ac:dyDescent="0.3">
      <c r="A3187" s="26">
        <v>2015</v>
      </c>
      <c r="B3187" s="27" t="s">
        <v>3091</v>
      </c>
      <c r="C3187" s="27" t="s">
        <v>3092</v>
      </c>
      <c r="D3187" s="27" t="s">
        <v>3093</v>
      </c>
      <c r="E3187" s="27" t="s">
        <v>3063</v>
      </c>
      <c r="F3187" s="27" t="s">
        <v>3094</v>
      </c>
      <c r="G3187" s="27" t="s">
        <v>2965</v>
      </c>
      <c r="H3187" s="28">
        <v>42095</v>
      </c>
      <c r="I3187" s="29">
        <v>0.42367700000000003</v>
      </c>
      <c r="J3187" s="28" t="s">
        <v>3241</v>
      </c>
    </row>
    <row r="3188" spans="1:10" x14ac:dyDescent="0.3">
      <c r="A3188" s="26">
        <v>2015</v>
      </c>
      <c r="B3188" s="27" t="s">
        <v>3095</v>
      </c>
      <c r="C3188" s="27" t="s">
        <v>3096</v>
      </c>
      <c r="D3188" s="27" t="s">
        <v>3095</v>
      </c>
      <c r="E3188" s="27" t="s">
        <v>6117</v>
      </c>
      <c r="F3188" s="27" t="s">
        <v>3034</v>
      </c>
      <c r="G3188" s="27" t="s">
        <v>2999</v>
      </c>
      <c r="H3188" s="28">
        <v>42095</v>
      </c>
      <c r="I3188" s="29">
        <v>7.0977710000000016</v>
      </c>
      <c r="J3188" s="28" t="s">
        <v>3241</v>
      </c>
    </row>
    <row r="3189" spans="1:10" x14ac:dyDescent="0.3">
      <c r="A3189" s="26">
        <v>2015</v>
      </c>
      <c r="B3189" s="27" t="s">
        <v>3097</v>
      </c>
      <c r="C3189" s="27" t="s">
        <v>3098</v>
      </c>
      <c r="D3189" s="27" t="s">
        <v>3097</v>
      </c>
      <c r="E3189" s="27" t="s">
        <v>6117</v>
      </c>
      <c r="F3189" s="27" t="s">
        <v>2825</v>
      </c>
      <c r="G3189" s="27" t="s">
        <v>2850</v>
      </c>
      <c r="H3189" s="28">
        <v>42095</v>
      </c>
      <c r="I3189" s="29">
        <v>2.3165459999999998</v>
      </c>
      <c r="J3189" s="28" t="s">
        <v>3241</v>
      </c>
    </row>
    <row r="3190" spans="1:10" x14ac:dyDescent="0.3">
      <c r="A3190" s="26">
        <v>2015</v>
      </c>
      <c r="B3190" s="27" t="s">
        <v>3132</v>
      </c>
      <c r="C3190" s="27" t="s">
        <v>3133</v>
      </c>
      <c r="D3190" s="27" t="s">
        <v>3132</v>
      </c>
      <c r="E3190" s="27" t="s">
        <v>3033</v>
      </c>
      <c r="F3190" s="27" t="s">
        <v>2807</v>
      </c>
      <c r="G3190" s="27" t="s">
        <v>2812</v>
      </c>
      <c r="H3190" s="28">
        <v>42095</v>
      </c>
      <c r="I3190" s="29">
        <v>13.259443999999998</v>
      </c>
      <c r="J3190" s="28" t="s">
        <v>3241</v>
      </c>
    </row>
    <row r="3191" spans="1:10" x14ac:dyDescent="0.3">
      <c r="A3191" s="26">
        <v>2015</v>
      </c>
      <c r="B3191" s="27" t="s">
        <v>3134</v>
      </c>
      <c r="C3191" s="27" t="s">
        <v>3135</v>
      </c>
      <c r="D3191" s="27" t="s">
        <v>3134</v>
      </c>
      <c r="E3191" s="27" t="s">
        <v>3033</v>
      </c>
      <c r="F3191" s="27" t="s">
        <v>2807</v>
      </c>
      <c r="G3191" s="27" t="s">
        <v>2812</v>
      </c>
      <c r="H3191" s="28">
        <v>42095</v>
      </c>
      <c r="I3191" s="29">
        <v>8.5404169999999997</v>
      </c>
      <c r="J3191" s="28" t="s">
        <v>3241</v>
      </c>
    </row>
    <row r="3192" spans="1:10" x14ac:dyDescent="0.3">
      <c r="A3192" s="26">
        <v>2015</v>
      </c>
      <c r="B3192" s="27" t="s">
        <v>3099</v>
      </c>
      <c r="C3192" s="27" t="s">
        <v>3100</v>
      </c>
      <c r="D3192" s="27" t="s">
        <v>3099</v>
      </c>
      <c r="E3192" s="27" t="s">
        <v>6117</v>
      </c>
      <c r="F3192" s="27" t="s">
        <v>2815</v>
      </c>
      <c r="G3192" s="27" t="s">
        <v>2816</v>
      </c>
      <c r="H3192" s="28">
        <v>42095</v>
      </c>
      <c r="I3192" s="29">
        <v>8.5584019999999992</v>
      </c>
      <c r="J3192" s="28" t="s">
        <v>3241</v>
      </c>
    </row>
    <row r="3193" spans="1:10" x14ac:dyDescent="0.3">
      <c r="A3193" s="26">
        <v>2015</v>
      </c>
      <c r="B3193" s="27" t="s">
        <v>3101</v>
      </c>
      <c r="C3193" s="27" t="s">
        <v>3102</v>
      </c>
      <c r="D3193" s="27" t="s">
        <v>3101</v>
      </c>
      <c r="E3193" s="27" t="s">
        <v>6117</v>
      </c>
      <c r="F3193" s="27" t="s">
        <v>3034</v>
      </c>
      <c r="G3193" s="27" t="s">
        <v>3074</v>
      </c>
      <c r="H3193" s="28">
        <v>42095</v>
      </c>
      <c r="I3193" s="29">
        <v>12.346625</v>
      </c>
      <c r="J3193" s="28" t="s">
        <v>3241</v>
      </c>
    </row>
    <row r="3194" spans="1:10" x14ac:dyDescent="0.3">
      <c r="A3194" s="26">
        <v>2015</v>
      </c>
      <c r="B3194" s="27" t="s">
        <v>3148</v>
      </c>
      <c r="C3194" s="27" t="s">
        <v>3149</v>
      </c>
      <c r="D3194" s="27" t="s">
        <v>3148</v>
      </c>
      <c r="E3194" s="27" t="s">
        <v>6117</v>
      </c>
      <c r="F3194" s="27" t="s">
        <v>3145</v>
      </c>
      <c r="G3194" s="27" t="s">
        <v>2803</v>
      </c>
      <c r="H3194" s="28">
        <v>42095</v>
      </c>
      <c r="I3194" s="29">
        <v>2.9665730000000003</v>
      </c>
      <c r="J3194" s="28" t="s">
        <v>3241</v>
      </c>
    </row>
    <row r="3195" spans="1:10" x14ac:dyDescent="0.3">
      <c r="A3195" s="26">
        <v>2015</v>
      </c>
      <c r="B3195" s="27" t="s">
        <v>3103</v>
      </c>
      <c r="C3195" s="27" t="s">
        <v>3104</v>
      </c>
      <c r="D3195" s="27" t="s">
        <v>3103</v>
      </c>
      <c r="E3195" s="27" t="s">
        <v>6117</v>
      </c>
      <c r="F3195" s="27" t="s">
        <v>3034</v>
      </c>
      <c r="G3195" s="27" t="s">
        <v>2923</v>
      </c>
      <c r="H3195" s="28">
        <v>42095</v>
      </c>
      <c r="I3195" s="29">
        <v>3.4464079999999995</v>
      </c>
      <c r="J3195" s="28" t="s">
        <v>3241</v>
      </c>
    </row>
    <row r="3196" spans="1:10" x14ac:dyDescent="0.3">
      <c r="A3196" s="26">
        <v>2015</v>
      </c>
      <c r="B3196" s="27" t="s">
        <v>3150</v>
      </c>
      <c r="C3196" s="27" t="s">
        <v>3151</v>
      </c>
      <c r="D3196" s="27" t="s">
        <v>3150</v>
      </c>
      <c r="E3196" s="27" t="s">
        <v>6117</v>
      </c>
      <c r="F3196" s="27" t="s">
        <v>3142</v>
      </c>
      <c r="G3196" s="27" t="s">
        <v>2850</v>
      </c>
      <c r="H3196" s="28">
        <v>42095</v>
      </c>
      <c r="I3196" s="29">
        <v>6.2681999999999988E-2</v>
      </c>
      <c r="J3196" s="28" t="s">
        <v>3241</v>
      </c>
    </row>
    <row r="3197" spans="1:10" x14ac:dyDescent="0.3">
      <c r="A3197" s="26">
        <v>2015</v>
      </c>
      <c r="B3197" s="27" t="s">
        <v>3105</v>
      </c>
      <c r="C3197" s="27" t="s">
        <v>3106</v>
      </c>
      <c r="D3197" s="27" t="s">
        <v>3105</v>
      </c>
      <c r="E3197" s="27" t="s">
        <v>6117</v>
      </c>
      <c r="F3197" s="27" t="s">
        <v>2798</v>
      </c>
      <c r="G3197" s="27" t="s">
        <v>2803</v>
      </c>
      <c r="H3197" s="28">
        <v>42095</v>
      </c>
      <c r="I3197" s="29">
        <v>0</v>
      </c>
      <c r="J3197" s="28" t="s">
        <v>3241</v>
      </c>
    </row>
    <row r="3198" spans="1:10" x14ac:dyDescent="0.3">
      <c r="A3198" s="26">
        <v>2015</v>
      </c>
      <c r="B3198" s="27" t="s">
        <v>3123</v>
      </c>
      <c r="C3198" s="27" t="s">
        <v>3124</v>
      </c>
      <c r="D3198" s="27" t="s">
        <v>3166</v>
      </c>
      <c r="E3198" s="27" t="s">
        <v>3025</v>
      </c>
      <c r="F3198" s="27" t="s">
        <v>2825</v>
      </c>
      <c r="G3198" s="27" t="s">
        <v>2850</v>
      </c>
      <c r="H3198" s="28">
        <v>42095</v>
      </c>
      <c r="I3198" s="29">
        <v>0</v>
      </c>
      <c r="J3198" s="28" t="s">
        <v>3241</v>
      </c>
    </row>
    <row r="3199" spans="1:10" x14ac:dyDescent="0.3">
      <c r="A3199" s="26">
        <v>2015</v>
      </c>
      <c r="B3199" s="27" t="s">
        <v>3123</v>
      </c>
      <c r="C3199" s="27" t="s">
        <v>3124</v>
      </c>
      <c r="D3199" s="27" t="s">
        <v>3125</v>
      </c>
      <c r="E3199" s="27" t="s">
        <v>3025</v>
      </c>
      <c r="F3199" s="27" t="s">
        <v>2825</v>
      </c>
      <c r="G3199" s="27" t="s">
        <v>2850</v>
      </c>
      <c r="H3199" s="28">
        <v>42095</v>
      </c>
      <c r="I3199" s="29">
        <v>0</v>
      </c>
      <c r="J3199" s="28" t="s">
        <v>3241</v>
      </c>
    </row>
    <row r="3200" spans="1:10" x14ac:dyDescent="0.3">
      <c r="A3200" s="26">
        <v>2015</v>
      </c>
      <c r="B3200" s="27" t="s">
        <v>3123</v>
      </c>
      <c r="C3200" s="27" t="s">
        <v>3124</v>
      </c>
      <c r="D3200" s="27" t="s">
        <v>3170</v>
      </c>
      <c r="E3200" s="27" t="s">
        <v>3025</v>
      </c>
      <c r="F3200" s="27" t="s">
        <v>2825</v>
      </c>
      <c r="G3200" s="27" t="s">
        <v>2850</v>
      </c>
      <c r="H3200" s="28">
        <v>42095</v>
      </c>
      <c r="I3200" s="29">
        <v>0</v>
      </c>
      <c r="J3200" s="28" t="s">
        <v>3241</v>
      </c>
    </row>
    <row r="3201" spans="1:10" x14ac:dyDescent="0.3">
      <c r="A3201" s="26">
        <v>2015</v>
      </c>
      <c r="B3201" s="27" t="s">
        <v>3107</v>
      </c>
      <c r="C3201" s="27" t="s">
        <v>3108</v>
      </c>
      <c r="D3201" s="27" t="s">
        <v>3108</v>
      </c>
      <c r="E3201" s="27" t="s">
        <v>6117</v>
      </c>
      <c r="F3201" s="27" t="s">
        <v>3026</v>
      </c>
      <c r="G3201" s="27" t="s">
        <v>2936</v>
      </c>
      <c r="H3201" s="28">
        <v>42095</v>
      </c>
      <c r="I3201" s="29">
        <v>0</v>
      </c>
      <c r="J3201" s="28" t="s">
        <v>3241</v>
      </c>
    </row>
    <row r="3202" spans="1:10" x14ac:dyDescent="0.3">
      <c r="A3202" s="26">
        <v>2015</v>
      </c>
      <c r="B3202" s="27" t="s">
        <v>3140</v>
      </c>
      <c r="C3202" s="27" t="s">
        <v>3141</v>
      </c>
      <c r="D3202" s="27" t="s">
        <v>3140</v>
      </c>
      <c r="E3202" s="27" t="s">
        <v>6117</v>
      </c>
      <c r="F3202" s="27" t="s">
        <v>3142</v>
      </c>
      <c r="G3202" s="27" t="s">
        <v>2850</v>
      </c>
      <c r="H3202" s="28">
        <v>42095</v>
      </c>
      <c r="I3202" s="29">
        <v>9.2090000000000036E-3</v>
      </c>
      <c r="J3202" s="28" t="s">
        <v>3241</v>
      </c>
    </row>
    <row r="3203" spans="1:10" x14ac:dyDescent="0.3">
      <c r="A3203" s="26">
        <v>2015</v>
      </c>
      <c r="B3203" s="27" t="s">
        <v>3109</v>
      </c>
      <c r="C3203" s="27" t="s">
        <v>3110</v>
      </c>
      <c r="D3203" s="27" t="s">
        <v>3109</v>
      </c>
      <c r="E3203" s="27" t="s">
        <v>3111</v>
      </c>
      <c r="F3203" s="27" t="s">
        <v>2825</v>
      </c>
      <c r="G3203" s="27" t="s">
        <v>2850</v>
      </c>
      <c r="H3203" s="28">
        <v>42095</v>
      </c>
      <c r="I3203" s="29">
        <v>0.16414100000000001</v>
      </c>
      <c r="J3203" s="28" t="s">
        <v>3241</v>
      </c>
    </row>
    <row r="3204" spans="1:10" x14ac:dyDescent="0.3">
      <c r="A3204" s="26">
        <v>2015</v>
      </c>
      <c r="B3204" s="27" t="s">
        <v>3158</v>
      </c>
      <c r="C3204" s="27" t="s">
        <v>3159</v>
      </c>
      <c r="D3204" s="27" t="s">
        <v>3160</v>
      </c>
      <c r="E3204" s="27" t="s">
        <v>3161</v>
      </c>
      <c r="F3204" s="27" t="s">
        <v>3087</v>
      </c>
      <c r="G3204" s="27" t="s">
        <v>2788</v>
      </c>
      <c r="H3204" s="28">
        <v>42095</v>
      </c>
      <c r="I3204" s="29">
        <v>1.2023510000000002</v>
      </c>
      <c r="J3204" s="28" t="s">
        <v>3241</v>
      </c>
    </row>
    <row r="3205" spans="1:10" x14ac:dyDescent="0.3">
      <c r="A3205" s="26">
        <v>2015</v>
      </c>
      <c r="B3205" s="27" t="s">
        <v>3112</v>
      </c>
      <c r="C3205" s="27" t="s">
        <v>3113</v>
      </c>
      <c r="D3205" s="27" t="s">
        <v>3112</v>
      </c>
      <c r="E3205" s="27" t="s">
        <v>6117</v>
      </c>
      <c r="F3205" s="27" t="s">
        <v>2825</v>
      </c>
      <c r="G3205" s="27" t="s">
        <v>2826</v>
      </c>
      <c r="H3205" s="28">
        <v>42095</v>
      </c>
      <c r="I3205" s="29">
        <v>1.461679</v>
      </c>
      <c r="J3205" s="28" t="s">
        <v>3241</v>
      </c>
    </row>
    <row r="3206" spans="1:10" x14ac:dyDescent="0.3">
      <c r="A3206" s="26">
        <v>2015</v>
      </c>
      <c r="B3206" s="27" t="s">
        <v>3167</v>
      </c>
      <c r="C3206" s="27" t="s">
        <v>3168</v>
      </c>
      <c r="D3206" s="27" t="s">
        <v>3169</v>
      </c>
      <c r="E3206" s="27" t="s">
        <v>3161</v>
      </c>
      <c r="F3206" s="27" t="s">
        <v>3087</v>
      </c>
      <c r="G3206" s="27" t="s">
        <v>2788</v>
      </c>
      <c r="H3206" s="28">
        <v>42095</v>
      </c>
      <c r="I3206" s="29">
        <v>5.3949970000000018</v>
      </c>
      <c r="J3206" s="28" t="s">
        <v>3241</v>
      </c>
    </row>
    <row r="3207" spans="1:10" x14ac:dyDescent="0.3">
      <c r="A3207" s="26">
        <v>2015</v>
      </c>
      <c r="B3207" s="27" t="s">
        <v>3114</v>
      </c>
      <c r="C3207" s="27" t="s">
        <v>3115</v>
      </c>
      <c r="D3207" s="27" t="s">
        <v>3116</v>
      </c>
      <c r="E3207" s="27" t="s">
        <v>3025</v>
      </c>
      <c r="F3207" s="27" t="s">
        <v>3026</v>
      </c>
      <c r="G3207" s="27" t="s">
        <v>2788</v>
      </c>
      <c r="H3207" s="28">
        <v>42095</v>
      </c>
      <c r="I3207" s="29">
        <v>0</v>
      </c>
      <c r="J3207" s="28" t="s">
        <v>3241</v>
      </c>
    </row>
    <row r="3208" spans="1:10" x14ac:dyDescent="0.3">
      <c r="A3208" s="26">
        <v>2015</v>
      </c>
      <c r="B3208" s="27" t="s">
        <v>3117</v>
      </c>
      <c r="C3208" s="27" t="s">
        <v>3118</v>
      </c>
      <c r="D3208" s="27" t="s">
        <v>3117</v>
      </c>
      <c r="E3208" s="27" t="s">
        <v>6117</v>
      </c>
      <c r="F3208" s="27" t="s">
        <v>2815</v>
      </c>
      <c r="G3208" s="27" t="s">
        <v>2816</v>
      </c>
      <c r="H3208" s="28">
        <v>42095</v>
      </c>
      <c r="I3208" s="29">
        <v>1.8390649999999995</v>
      </c>
      <c r="J3208" s="28" t="s">
        <v>3241</v>
      </c>
    </row>
    <row r="3209" spans="1:10" x14ac:dyDescent="0.3">
      <c r="A3209" s="26">
        <v>2015</v>
      </c>
      <c r="B3209" s="27" t="s">
        <v>3129</v>
      </c>
      <c r="C3209" s="27" t="s">
        <v>3130</v>
      </c>
      <c r="D3209" s="27" t="s">
        <v>3131</v>
      </c>
      <c r="E3209" s="27" t="s">
        <v>3063</v>
      </c>
      <c r="F3209" s="27" t="s">
        <v>3034</v>
      </c>
      <c r="G3209" s="27" t="s">
        <v>2840</v>
      </c>
      <c r="H3209" s="28">
        <v>42095</v>
      </c>
      <c r="I3209" s="29">
        <v>0</v>
      </c>
      <c r="J3209" s="28" t="s">
        <v>3241</v>
      </c>
    </row>
    <row r="3210" spans="1:10" x14ac:dyDescent="0.3">
      <c r="A3210" s="26">
        <v>2015</v>
      </c>
      <c r="B3210" s="27" t="s">
        <v>3126</v>
      </c>
      <c r="C3210" s="27" t="s">
        <v>3127</v>
      </c>
      <c r="D3210" s="27" t="s">
        <v>3128</v>
      </c>
      <c r="E3210" s="27" t="s">
        <v>3025</v>
      </c>
      <c r="F3210" s="27" t="s">
        <v>3026</v>
      </c>
      <c r="G3210" s="27" t="s">
        <v>2936</v>
      </c>
      <c r="H3210" s="28">
        <v>42095</v>
      </c>
      <c r="I3210" s="29">
        <v>0</v>
      </c>
      <c r="J3210" s="28" t="s">
        <v>3241</v>
      </c>
    </row>
    <row r="3211" spans="1:10" x14ac:dyDescent="0.3">
      <c r="A3211" s="26">
        <v>2015</v>
      </c>
      <c r="B3211" s="27" t="s">
        <v>3178</v>
      </c>
      <c r="C3211" s="27" t="s">
        <v>3179</v>
      </c>
      <c r="D3211" s="27" t="s">
        <v>3178</v>
      </c>
      <c r="E3211" s="27" t="s">
        <v>3033</v>
      </c>
      <c r="F3211" s="27" t="s">
        <v>2807</v>
      </c>
      <c r="G3211" s="27" t="s">
        <v>2812</v>
      </c>
      <c r="H3211" s="28">
        <v>42095</v>
      </c>
      <c r="I3211" s="29">
        <v>0.22436800000000001</v>
      </c>
      <c r="J3211" s="28" t="s">
        <v>3241</v>
      </c>
    </row>
    <row r="3212" spans="1:10" x14ac:dyDescent="0.3">
      <c r="A3212" s="26">
        <v>2015</v>
      </c>
      <c r="B3212" s="27" t="s">
        <v>3119</v>
      </c>
      <c r="C3212" s="27" t="s">
        <v>3120</v>
      </c>
      <c r="D3212" s="27" t="s">
        <v>3119</v>
      </c>
      <c r="E3212" s="27" t="s">
        <v>6117</v>
      </c>
      <c r="F3212" s="27" t="s">
        <v>3034</v>
      </c>
      <c r="G3212" s="27" t="s">
        <v>2840</v>
      </c>
      <c r="H3212" s="28">
        <v>42095</v>
      </c>
      <c r="I3212" s="29">
        <v>3.8934959999999985</v>
      </c>
      <c r="J3212" s="28" t="s">
        <v>3241</v>
      </c>
    </row>
    <row r="3213" spans="1:10" x14ac:dyDescent="0.3">
      <c r="A3213" s="26">
        <v>2015</v>
      </c>
      <c r="B3213" s="27" t="s">
        <v>3121</v>
      </c>
      <c r="C3213" s="27" t="s">
        <v>3122</v>
      </c>
      <c r="D3213" s="27" t="s">
        <v>3121</v>
      </c>
      <c r="E3213" s="27" t="s">
        <v>6117</v>
      </c>
      <c r="F3213" s="27" t="s">
        <v>2825</v>
      </c>
      <c r="G3213" s="27" t="s">
        <v>2850</v>
      </c>
      <c r="H3213" s="28">
        <v>42095</v>
      </c>
      <c r="I3213" s="29">
        <v>13.159168000000001</v>
      </c>
      <c r="J3213" s="28" t="s">
        <v>3241</v>
      </c>
    </row>
    <row r="3214" spans="1:10" x14ac:dyDescent="0.3">
      <c r="A3214" s="26">
        <v>2015</v>
      </c>
      <c r="B3214" s="27" t="s">
        <v>3022</v>
      </c>
      <c r="C3214" s="27" t="s">
        <v>3023</v>
      </c>
      <c r="D3214" s="27" t="s">
        <v>3024</v>
      </c>
      <c r="E3214" s="27" t="s">
        <v>3025</v>
      </c>
      <c r="F3214" s="27" t="s">
        <v>3026</v>
      </c>
      <c r="G3214" s="27" t="s">
        <v>2788</v>
      </c>
      <c r="H3214" s="28">
        <v>42125</v>
      </c>
      <c r="I3214" s="29">
        <v>0</v>
      </c>
      <c r="J3214" s="28" t="s">
        <v>3241</v>
      </c>
    </row>
    <row r="3215" spans="1:10" x14ac:dyDescent="0.3">
      <c r="A3215" s="26">
        <v>2015</v>
      </c>
      <c r="B3215" s="27" t="s">
        <v>3022</v>
      </c>
      <c r="C3215" s="27" t="s">
        <v>3023</v>
      </c>
      <c r="D3215" s="27" t="s">
        <v>3027</v>
      </c>
      <c r="E3215" s="27" t="s">
        <v>3025</v>
      </c>
      <c r="F3215" s="27" t="s">
        <v>3026</v>
      </c>
      <c r="G3215" s="27" t="s">
        <v>2788</v>
      </c>
      <c r="H3215" s="28">
        <v>42125</v>
      </c>
      <c r="I3215" s="29">
        <v>0</v>
      </c>
      <c r="J3215" s="28" t="s">
        <v>3241</v>
      </c>
    </row>
    <row r="3216" spans="1:10" x14ac:dyDescent="0.3">
      <c r="A3216" s="26">
        <v>2015</v>
      </c>
      <c r="B3216" s="27" t="s">
        <v>3028</v>
      </c>
      <c r="C3216" s="27" t="s">
        <v>3029</v>
      </c>
      <c r="D3216" s="27" t="s">
        <v>3028</v>
      </c>
      <c r="E3216" s="27" t="s">
        <v>6117</v>
      </c>
      <c r="F3216" s="27" t="s">
        <v>3030</v>
      </c>
      <c r="G3216" s="27" t="s">
        <v>2812</v>
      </c>
      <c r="H3216" s="28">
        <v>42125</v>
      </c>
      <c r="I3216" s="29">
        <v>8.6972099999999983</v>
      </c>
      <c r="J3216" s="28" t="s">
        <v>3241</v>
      </c>
    </row>
    <row r="3217" spans="1:10" x14ac:dyDescent="0.3">
      <c r="A3217" s="26">
        <v>2015</v>
      </c>
      <c r="B3217" s="27" t="s">
        <v>3031</v>
      </c>
      <c r="C3217" s="27" t="s">
        <v>3032</v>
      </c>
      <c r="D3217" s="27" t="s">
        <v>3031</v>
      </c>
      <c r="E3217" s="27" t="s">
        <v>3033</v>
      </c>
      <c r="F3217" s="27" t="s">
        <v>3034</v>
      </c>
      <c r="G3217" s="27" t="s">
        <v>2821</v>
      </c>
      <c r="H3217" s="28">
        <v>42125</v>
      </c>
      <c r="I3217" s="29">
        <v>1.8885159999999996</v>
      </c>
      <c r="J3217" s="28" t="s">
        <v>3241</v>
      </c>
    </row>
    <row r="3218" spans="1:10" x14ac:dyDescent="0.3">
      <c r="A3218" s="26">
        <v>2015</v>
      </c>
      <c r="B3218" s="27" t="s">
        <v>3031</v>
      </c>
      <c r="C3218" s="27" t="s">
        <v>3180</v>
      </c>
      <c r="D3218" s="27" t="s">
        <v>3181</v>
      </c>
      <c r="E3218" s="27" t="s">
        <v>3033</v>
      </c>
      <c r="F3218" s="27" t="s">
        <v>3034</v>
      </c>
      <c r="G3218" s="27" t="s">
        <v>2821</v>
      </c>
      <c r="H3218" s="28">
        <v>42125</v>
      </c>
      <c r="I3218" s="29">
        <v>3.1554600000000006</v>
      </c>
      <c r="J3218" s="28" t="s">
        <v>3241</v>
      </c>
    </row>
    <row r="3219" spans="1:10" x14ac:dyDescent="0.3">
      <c r="A3219" s="26">
        <v>2015</v>
      </c>
      <c r="B3219" s="27" t="s">
        <v>3035</v>
      </c>
      <c r="C3219" s="27" t="s">
        <v>3036</v>
      </c>
      <c r="D3219" s="27" t="s">
        <v>3035</v>
      </c>
      <c r="E3219" s="27" t="s">
        <v>6117</v>
      </c>
      <c r="F3219" s="27" t="s">
        <v>2825</v>
      </c>
      <c r="G3219" s="27" t="s">
        <v>2826</v>
      </c>
      <c r="H3219" s="28">
        <v>42125</v>
      </c>
      <c r="I3219" s="29">
        <v>0</v>
      </c>
      <c r="J3219" s="28" t="s">
        <v>3241</v>
      </c>
    </row>
    <row r="3220" spans="1:10" x14ac:dyDescent="0.3">
      <c r="A3220" s="26">
        <v>2015</v>
      </c>
      <c r="B3220" s="27" t="s">
        <v>3037</v>
      </c>
      <c r="C3220" s="27" t="s">
        <v>3038</v>
      </c>
      <c r="D3220" s="27" t="s">
        <v>3037</v>
      </c>
      <c r="E3220" s="27" t="s">
        <v>6117</v>
      </c>
      <c r="F3220" s="27" t="s">
        <v>3034</v>
      </c>
      <c r="G3220" s="27" t="s">
        <v>2999</v>
      </c>
      <c r="H3220" s="28">
        <v>42125</v>
      </c>
      <c r="I3220" s="29">
        <v>3.0137930000000015</v>
      </c>
      <c r="J3220" s="28" t="s">
        <v>3241</v>
      </c>
    </row>
    <row r="3221" spans="1:10" x14ac:dyDescent="0.3">
      <c r="A3221" s="26">
        <v>2015</v>
      </c>
      <c r="B3221" s="27" t="s">
        <v>3039</v>
      </c>
      <c r="C3221" s="27" t="s">
        <v>3040</v>
      </c>
      <c r="D3221" s="27" t="s">
        <v>3039</v>
      </c>
      <c r="E3221" s="27" t="s">
        <v>6117</v>
      </c>
      <c r="F3221" s="27" t="s">
        <v>2815</v>
      </c>
      <c r="G3221" s="27" t="s">
        <v>2816</v>
      </c>
      <c r="H3221" s="28">
        <v>42125</v>
      </c>
      <c r="I3221" s="29">
        <v>0</v>
      </c>
      <c r="J3221" s="28" t="s">
        <v>3241</v>
      </c>
    </row>
    <row r="3222" spans="1:10" x14ac:dyDescent="0.3">
      <c r="A3222" s="26">
        <v>2015</v>
      </c>
      <c r="B3222" s="27" t="s">
        <v>3041</v>
      </c>
      <c r="C3222" s="27" t="s">
        <v>3042</v>
      </c>
      <c r="D3222" s="27" t="s">
        <v>3041</v>
      </c>
      <c r="E3222" s="27" t="s">
        <v>6117</v>
      </c>
      <c r="F3222" s="27" t="s">
        <v>2825</v>
      </c>
      <c r="G3222" s="27" t="s">
        <v>2826</v>
      </c>
      <c r="H3222" s="28">
        <v>42125</v>
      </c>
      <c r="I3222" s="29">
        <v>4.633451</v>
      </c>
      <c r="J3222" s="28" t="s">
        <v>3241</v>
      </c>
    </row>
    <row r="3223" spans="1:10" x14ac:dyDescent="0.3">
      <c r="A3223" s="26">
        <v>2015</v>
      </c>
      <c r="B3223" s="27" t="s">
        <v>3043</v>
      </c>
      <c r="C3223" s="27" t="s">
        <v>3044</v>
      </c>
      <c r="D3223" s="27" t="s">
        <v>3043</v>
      </c>
      <c r="E3223" s="27" t="s">
        <v>6117</v>
      </c>
      <c r="F3223" s="27" t="s">
        <v>2815</v>
      </c>
      <c r="G3223" s="27" t="s">
        <v>2816</v>
      </c>
      <c r="H3223" s="28">
        <v>42125</v>
      </c>
      <c r="I3223" s="29">
        <v>6.9758589999999989</v>
      </c>
      <c r="J3223" s="28" t="s">
        <v>3241</v>
      </c>
    </row>
    <row r="3224" spans="1:10" x14ac:dyDescent="0.3">
      <c r="A3224" s="26">
        <v>2015</v>
      </c>
      <c r="B3224" s="27" t="s">
        <v>3045</v>
      </c>
      <c r="C3224" s="27" t="s">
        <v>3046</v>
      </c>
      <c r="D3224" s="27" t="s">
        <v>3045</v>
      </c>
      <c r="E3224" s="27" t="s">
        <v>6117</v>
      </c>
      <c r="F3224" s="27" t="s">
        <v>2815</v>
      </c>
      <c r="G3224" s="27" t="s">
        <v>2816</v>
      </c>
      <c r="H3224" s="28">
        <v>42125</v>
      </c>
      <c r="I3224" s="29">
        <v>0.21229800000000018</v>
      </c>
      <c r="J3224" s="28" t="s">
        <v>3241</v>
      </c>
    </row>
    <row r="3225" spans="1:10" x14ac:dyDescent="0.3">
      <c r="A3225" s="26">
        <v>2015</v>
      </c>
      <c r="B3225" s="27" t="s">
        <v>3143</v>
      </c>
      <c r="C3225" s="27" t="s">
        <v>3144</v>
      </c>
      <c r="D3225" s="27" t="s">
        <v>3143</v>
      </c>
      <c r="E3225" s="27" t="s">
        <v>6117</v>
      </c>
      <c r="F3225" s="27" t="s">
        <v>3145</v>
      </c>
      <c r="G3225" s="27" t="s">
        <v>2803</v>
      </c>
      <c r="H3225" s="28">
        <v>42125</v>
      </c>
      <c r="I3225" s="29">
        <v>2.1736819999999999</v>
      </c>
      <c r="J3225" s="28" t="s">
        <v>3241</v>
      </c>
    </row>
    <row r="3226" spans="1:10" x14ac:dyDescent="0.3">
      <c r="A3226" s="26">
        <v>2015</v>
      </c>
      <c r="B3226" s="27" t="s">
        <v>3171</v>
      </c>
      <c r="C3226" s="27" t="s">
        <v>3172</v>
      </c>
      <c r="D3226" s="27" t="s">
        <v>3173</v>
      </c>
      <c r="E3226" s="27" t="s">
        <v>3111</v>
      </c>
      <c r="F3226" s="27" t="s">
        <v>2825</v>
      </c>
      <c r="G3226" s="27" t="s">
        <v>2850</v>
      </c>
      <c r="H3226" s="28">
        <v>42125</v>
      </c>
      <c r="I3226" s="29">
        <v>0.24561900000000003</v>
      </c>
      <c r="J3226" s="28" t="s">
        <v>3241</v>
      </c>
    </row>
    <row r="3227" spans="1:10" x14ac:dyDescent="0.3">
      <c r="A3227" s="26">
        <v>2015</v>
      </c>
      <c r="B3227" s="27" t="s">
        <v>3146</v>
      </c>
      <c r="C3227" s="27" t="s">
        <v>3147</v>
      </c>
      <c r="D3227" s="27" t="s">
        <v>3146</v>
      </c>
      <c r="E3227" s="27" t="s">
        <v>6117</v>
      </c>
      <c r="F3227" s="27" t="s">
        <v>3145</v>
      </c>
      <c r="G3227" s="27" t="s">
        <v>2803</v>
      </c>
      <c r="H3227" s="28">
        <v>42125</v>
      </c>
      <c r="I3227" s="29">
        <v>0</v>
      </c>
      <c r="J3227" s="28" t="s">
        <v>3241</v>
      </c>
    </row>
    <row r="3228" spans="1:10" x14ac:dyDescent="0.3">
      <c r="A3228" s="26">
        <v>2015</v>
      </c>
      <c r="B3228" s="27" t="s">
        <v>3047</v>
      </c>
      <c r="C3228" s="27" t="s">
        <v>3048</v>
      </c>
      <c r="D3228" s="27" t="s">
        <v>3047</v>
      </c>
      <c r="E3228" s="27" t="s">
        <v>6117</v>
      </c>
      <c r="F3228" s="27" t="s">
        <v>2825</v>
      </c>
      <c r="G3228" s="27" t="s">
        <v>2826</v>
      </c>
      <c r="H3228" s="28">
        <v>42125</v>
      </c>
      <c r="I3228" s="29">
        <v>1.4767380000000003</v>
      </c>
      <c r="J3228" s="28" t="s">
        <v>3241</v>
      </c>
    </row>
    <row r="3229" spans="1:10" x14ac:dyDescent="0.3">
      <c r="A3229" s="26">
        <v>2015</v>
      </c>
      <c r="B3229" s="27" t="s">
        <v>3049</v>
      </c>
      <c r="C3229" s="27" t="s">
        <v>3050</v>
      </c>
      <c r="D3229" s="27" t="s">
        <v>3049</v>
      </c>
      <c r="E3229" s="27" t="s">
        <v>6117</v>
      </c>
      <c r="F3229" s="27" t="s">
        <v>2825</v>
      </c>
      <c r="G3229" s="27" t="s">
        <v>2850</v>
      </c>
      <c r="H3229" s="28">
        <v>42125</v>
      </c>
      <c r="I3229" s="29">
        <v>0.82926299999999986</v>
      </c>
      <c r="J3229" s="28" t="s">
        <v>3241</v>
      </c>
    </row>
    <row r="3230" spans="1:10" x14ac:dyDescent="0.3">
      <c r="A3230" s="26">
        <v>2015</v>
      </c>
      <c r="B3230" s="27" t="s">
        <v>3051</v>
      </c>
      <c r="C3230" s="27" t="s">
        <v>3051</v>
      </c>
      <c r="D3230" s="27" t="s">
        <v>3051</v>
      </c>
      <c r="E3230" s="27" t="s">
        <v>6118</v>
      </c>
      <c r="F3230" s="27" t="s">
        <v>3051</v>
      </c>
      <c r="G3230" s="27" t="s">
        <v>3051</v>
      </c>
      <c r="H3230" s="28">
        <v>42125</v>
      </c>
      <c r="I3230" s="29">
        <v>10467.633692999985</v>
      </c>
      <c r="J3230" s="28" t="s">
        <v>3241</v>
      </c>
    </row>
    <row r="3231" spans="1:10" x14ac:dyDescent="0.3">
      <c r="A3231" s="26">
        <v>2015</v>
      </c>
      <c r="B3231" s="27" t="s">
        <v>3052</v>
      </c>
      <c r="C3231" s="27" t="s">
        <v>3053</v>
      </c>
      <c r="D3231" s="27" t="s">
        <v>3052</v>
      </c>
      <c r="E3231" s="27" t="s">
        <v>3033</v>
      </c>
      <c r="F3231" s="27" t="s">
        <v>2807</v>
      </c>
      <c r="G3231" s="27" t="s">
        <v>2812</v>
      </c>
      <c r="H3231" s="28">
        <v>42125</v>
      </c>
      <c r="I3231" s="29">
        <v>2.4112190000000004</v>
      </c>
      <c r="J3231" s="28" t="s">
        <v>3241</v>
      </c>
    </row>
    <row r="3232" spans="1:10" x14ac:dyDescent="0.3">
      <c r="A3232" s="26">
        <v>2015</v>
      </c>
      <c r="B3232" s="27" t="s">
        <v>3162</v>
      </c>
      <c r="C3232" s="27" t="s">
        <v>3163</v>
      </c>
      <c r="D3232" s="27" t="s">
        <v>3164</v>
      </c>
      <c r="E3232" s="27" t="s">
        <v>3025</v>
      </c>
      <c r="F3232" s="27" t="s">
        <v>3087</v>
      </c>
      <c r="G3232" s="27" t="s">
        <v>2788</v>
      </c>
      <c r="H3232" s="28">
        <v>42125</v>
      </c>
      <c r="I3232" s="29">
        <v>0</v>
      </c>
      <c r="J3232" s="28" t="s">
        <v>3241</v>
      </c>
    </row>
    <row r="3233" spans="1:10" x14ac:dyDescent="0.3">
      <c r="A3233" s="26">
        <v>2015</v>
      </c>
      <c r="B3233" s="27" t="s">
        <v>3162</v>
      </c>
      <c r="C3233" s="27" t="s">
        <v>3163</v>
      </c>
      <c r="D3233" s="27" t="s">
        <v>3165</v>
      </c>
      <c r="E3233" s="27" t="s">
        <v>3025</v>
      </c>
      <c r="F3233" s="27" t="s">
        <v>3087</v>
      </c>
      <c r="G3233" s="27" t="s">
        <v>2788</v>
      </c>
      <c r="H3233" s="28">
        <v>42125</v>
      </c>
      <c r="I3233" s="29">
        <v>0</v>
      </c>
      <c r="J3233" s="28" t="s">
        <v>3241</v>
      </c>
    </row>
    <row r="3234" spans="1:10" x14ac:dyDescent="0.3">
      <c r="A3234" s="26">
        <v>2015</v>
      </c>
      <c r="B3234" s="27" t="s">
        <v>3054</v>
      </c>
      <c r="C3234" s="27" t="s">
        <v>3055</v>
      </c>
      <c r="D3234" s="27" t="s">
        <v>3054</v>
      </c>
      <c r="E3234" s="27" t="s">
        <v>6117</v>
      </c>
      <c r="F3234" s="27" t="s">
        <v>3034</v>
      </c>
      <c r="G3234" s="27" t="s">
        <v>2999</v>
      </c>
      <c r="H3234" s="28">
        <v>42125</v>
      </c>
      <c r="I3234" s="29">
        <v>12.634268</v>
      </c>
      <c r="J3234" s="28" t="s">
        <v>3241</v>
      </c>
    </row>
    <row r="3235" spans="1:10" x14ac:dyDescent="0.3">
      <c r="A3235" s="26">
        <v>2015</v>
      </c>
      <c r="B3235" s="27" t="s">
        <v>3056</v>
      </c>
      <c r="C3235" s="27" t="s">
        <v>3057</v>
      </c>
      <c r="D3235" s="27" t="s">
        <v>3056</v>
      </c>
      <c r="E3235" s="27" t="s">
        <v>6117</v>
      </c>
      <c r="F3235" s="27" t="s">
        <v>2825</v>
      </c>
      <c r="G3235" s="27" t="s">
        <v>2826</v>
      </c>
      <c r="H3235" s="28">
        <v>42125</v>
      </c>
      <c r="I3235" s="29">
        <v>2.3221570000000002</v>
      </c>
      <c r="J3235" s="28" t="s">
        <v>3241</v>
      </c>
    </row>
    <row r="3236" spans="1:10" x14ac:dyDescent="0.3">
      <c r="A3236" s="26">
        <v>2015</v>
      </c>
      <c r="B3236" s="27" t="s">
        <v>3058</v>
      </c>
      <c r="C3236" s="27" t="s">
        <v>3059</v>
      </c>
      <c r="D3236" s="27" t="s">
        <v>3058</v>
      </c>
      <c r="E3236" s="27" t="s">
        <v>6117</v>
      </c>
      <c r="F3236" s="27" t="s">
        <v>2815</v>
      </c>
      <c r="G3236" s="27" t="s">
        <v>2816</v>
      </c>
      <c r="H3236" s="28">
        <v>42125</v>
      </c>
      <c r="I3236" s="29">
        <v>5.4907309999999994</v>
      </c>
      <c r="J3236" s="28" t="s">
        <v>3241</v>
      </c>
    </row>
    <row r="3237" spans="1:10" x14ac:dyDescent="0.3">
      <c r="A3237" s="26">
        <v>2015</v>
      </c>
      <c r="B3237" s="27" t="s">
        <v>3152</v>
      </c>
      <c r="C3237" s="27" t="s">
        <v>3153</v>
      </c>
      <c r="D3237" s="27" t="s">
        <v>3152</v>
      </c>
      <c r="E3237" s="27" t="s">
        <v>3111</v>
      </c>
      <c r="F3237" s="27" t="s">
        <v>2825</v>
      </c>
      <c r="G3237" s="27" t="s">
        <v>2850</v>
      </c>
      <c r="H3237" s="28">
        <v>42125</v>
      </c>
      <c r="I3237" s="29">
        <v>0.28360599999999997</v>
      </c>
      <c r="J3237" s="28" t="s">
        <v>3241</v>
      </c>
    </row>
    <row r="3238" spans="1:10" x14ac:dyDescent="0.3">
      <c r="A3238" s="26">
        <v>2015</v>
      </c>
      <c r="B3238" s="27" t="s">
        <v>3154</v>
      </c>
      <c r="C3238" s="27" t="s">
        <v>3155</v>
      </c>
      <c r="D3238" s="27" t="s">
        <v>3154</v>
      </c>
      <c r="E3238" s="27" t="s">
        <v>3111</v>
      </c>
      <c r="F3238" s="27" t="s">
        <v>2825</v>
      </c>
      <c r="G3238" s="27" t="s">
        <v>2850</v>
      </c>
      <c r="H3238" s="28">
        <v>42125</v>
      </c>
      <c r="I3238" s="29">
        <v>0.41501000000000005</v>
      </c>
      <c r="J3238" s="28" t="s">
        <v>3241</v>
      </c>
    </row>
    <row r="3239" spans="1:10" x14ac:dyDescent="0.3">
      <c r="A3239" s="26">
        <v>2015</v>
      </c>
      <c r="B3239" s="27" t="s">
        <v>3156</v>
      </c>
      <c r="C3239" s="27" t="s">
        <v>3157</v>
      </c>
      <c r="D3239" s="27" t="s">
        <v>3156</v>
      </c>
      <c r="E3239" s="27" t="s">
        <v>3111</v>
      </c>
      <c r="F3239" s="27" t="s">
        <v>2825</v>
      </c>
      <c r="G3239" s="27" t="s">
        <v>2850</v>
      </c>
      <c r="H3239" s="28">
        <v>42125</v>
      </c>
      <c r="I3239" s="29">
        <v>0</v>
      </c>
      <c r="J3239" s="28" t="s">
        <v>3241</v>
      </c>
    </row>
    <row r="3240" spans="1:10" x14ac:dyDescent="0.3">
      <c r="A3240" s="26">
        <v>2015</v>
      </c>
      <c r="B3240" s="27" t="s">
        <v>3060</v>
      </c>
      <c r="C3240" s="27" t="s">
        <v>3061</v>
      </c>
      <c r="D3240" s="27" t="s">
        <v>3062</v>
      </c>
      <c r="E3240" s="27" t="s">
        <v>3063</v>
      </c>
      <c r="F3240" s="27" t="s">
        <v>3034</v>
      </c>
      <c r="G3240" s="27" t="s">
        <v>2999</v>
      </c>
      <c r="H3240" s="28">
        <v>42125</v>
      </c>
      <c r="I3240" s="29">
        <v>0</v>
      </c>
      <c r="J3240" s="28" t="s">
        <v>3241</v>
      </c>
    </row>
    <row r="3241" spans="1:10" x14ac:dyDescent="0.3">
      <c r="A3241" s="26">
        <v>2015</v>
      </c>
      <c r="B3241" s="27" t="s">
        <v>3064</v>
      </c>
      <c r="C3241" s="27" t="s">
        <v>3065</v>
      </c>
      <c r="D3241" s="27" t="s">
        <v>3066</v>
      </c>
      <c r="E3241" s="27" t="s">
        <v>3025</v>
      </c>
      <c r="F3241" s="27" t="s">
        <v>2825</v>
      </c>
      <c r="G3241" s="27" t="s">
        <v>2826</v>
      </c>
      <c r="H3241" s="28">
        <v>42125</v>
      </c>
      <c r="I3241" s="29">
        <v>0</v>
      </c>
      <c r="J3241" s="28" t="s">
        <v>3241</v>
      </c>
    </row>
    <row r="3242" spans="1:10" x14ac:dyDescent="0.3">
      <c r="A3242" s="26">
        <v>2015</v>
      </c>
      <c r="B3242" s="27" t="s">
        <v>3064</v>
      </c>
      <c r="C3242" s="27" t="s">
        <v>3065</v>
      </c>
      <c r="D3242" s="27" t="s">
        <v>3067</v>
      </c>
      <c r="E3242" s="27" t="s">
        <v>3025</v>
      </c>
      <c r="F3242" s="27" t="s">
        <v>2825</v>
      </c>
      <c r="G3242" s="27" t="s">
        <v>2826</v>
      </c>
      <c r="H3242" s="28">
        <v>42125</v>
      </c>
      <c r="I3242" s="29">
        <v>0</v>
      </c>
      <c r="J3242" s="28" t="s">
        <v>3241</v>
      </c>
    </row>
    <row r="3243" spans="1:10" x14ac:dyDescent="0.3">
      <c r="A3243" s="26">
        <v>2015</v>
      </c>
      <c r="B3243" s="27" t="s">
        <v>3174</v>
      </c>
      <c r="C3243" s="27" t="s">
        <v>3175</v>
      </c>
      <c r="D3243" s="27" t="s">
        <v>3174</v>
      </c>
      <c r="E3243" s="27" t="s">
        <v>6117</v>
      </c>
      <c r="F3243" s="27" t="s">
        <v>2825</v>
      </c>
      <c r="G3243" s="27" t="s">
        <v>2826</v>
      </c>
      <c r="H3243" s="28">
        <v>42125</v>
      </c>
      <c r="I3243" s="29">
        <v>0.69124099999999999</v>
      </c>
      <c r="J3243" s="28" t="s">
        <v>3241</v>
      </c>
    </row>
    <row r="3244" spans="1:10" x14ac:dyDescent="0.3">
      <c r="A3244" s="26">
        <v>2015</v>
      </c>
      <c r="B3244" s="27" t="s">
        <v>3068</v>
      </c>
      <c r="C3244" s="27" t="s">
        <v>3069</v>
      </c>
      <c r="D3244" s="27" t="s">
        <v>3068</v>
      </c>
      <c r="E3244" s="27" t="s">
        <v>6117</v>
      </c>
      <c r="F3244" s="27" t="s">
        <v>3034</v>
      </c>
      <c r="G3244" s="27" t="s">
        <v>2923</v>
      </c>
      <c r="H3244" s="28">
        <v>42125</v>
      </c>
      <c r="I3244" s="29">
        <v>9.3306449999999987</v>
      </c>
      <c r="J3244" s="28" t="s">
        <v>3241</v>
      </c>
    </row>
    <row r="3245" spans="1:10" x14ac:dyDescent="0.3">
      <c r="A3245" s="26">
        <v>2015</v>
      </c>
      <c r="B3245" s="27" t="s">
        <v>3070</v>
      </c>
      <c r="C3245" s="27" t="s">
        <v>3071</v>
      </c>
      <c r="D3245" s="27" t="s">
        <v>3070</v>
      </c>
      <c r="E3245" s="27" t="s">
        <v>6117</v>
      </c>
      <c r="F3245" s="27" t="s">
        <v>2815</v>
      </c>
      <c r="G3245" s="27" t="s">
        <v>2816</v>
      </c>
      <c r="H3245" s="28">
        <v>42125</v>
      </c>
      <c r="I3245" s="29">
        <v>2.5396779999999999</v>
      </c>
      <c r="J3245" s="28" t="s">
        <v>3241</v>
      </c>
    </row>
    <row r="3246" spans="1:10" x14ac:dyDescent="0.3">
      <c r="A3246" s="26">
        <v>2015</v>
      </c>
      <c r="B3246" s="27" t="s">
        <v>3176</v>
      </c>
      <c r="C3246" s="27" t="s">
        <v>3177</v>
      </c>
      <c r="D3246" s="27" t="s">
        <v>3176</v>
      </c>
      <c r="E3246" s="27" t="s">
        <v>3033</v>
      </c>
      <c r="F3246" s="27" t="s">
        <v>2807</v>
      </c>
      <c r="G3246" s="27" t="s">
        <v>2812</v>
      </c>
      <c r="H3246" s="28">
        <v>42125</v>
      </c>
      <c r="I3246" s="29">
        <v>16.330227000000001</v>
      </c>
      <c r="J3246" s="28" t="s">
        <v>3241</v>
      </c>
    </row>
    <row r="3247" spans="1:10" x14ac:dyDescent="0.3">
      <c r="A3247" s="26">
        <v>2015</v>
      </c>
      <c r="B3247" s="27" t="s">
        <v>3072</v>
      </c>
      <c r="C3247" s="27" t="s">
        <v>3073</v>
      </c>
      <c r="D3247" s="27" t="s">
        <v>3072</v>
      </c>
      <c r="E3247" s="27" t="s">
        <v>6117</v>
      </c>
      <c r="F3247" s="27" t="s">
        <v>3034</v>
      </c>
      <c r="G3247" s="27" t="s">
        <v>3074</v>
      </c>
      <c r="H3247" s="28">
        <v>42125</v>
      </c>
      <c r="I3247" s="29">
        <v>0.89842600000000017</v>
      </c>
      <c r="J3247" s="28" t="s">
        <v>3241</v>
      </c>
    </row>
    <row r="3248" spans="1:10" x14ac:dyDescent="0.3">
      <c r="A3248" s="26">
        <v>2015</v>
      </c>
      <c r="B3248" s="27" t="s">
        <v>3182</v>
      </c>
      <c r="C3248" s="27" t="s">
        <v>3183</v>
      </c>
      <c r="D3248" s="27" t="s">
        <v>3182</v>
      </c>
      <c r="E3248" s="27" t="s">
        <v>6117</v>
      </c>
      <c r="F3248" s="27" t="s">
        <v>2825</v>
      </c>
      <c r="G3248" s="27" t="s">
        <v>2826</v>
      </c>
      <c r="H3248" s="28">
        <v>42125</v>
      </c>
      <c r="I3248" s="29">
        <v>0.28217099999999995</v>
      </c>
      <c r="J3248" s="28" t="s">
        <v>3241</v>
      </c>
    </row>
    <row r="3249" spans="1:10" x14ac:dyDescent="0.3">
      <c r="A3249" s="26">
        <v>2015</v>
      </c>
      <c r="B3249" s="27" t="s">
        <v>3075</v>
      </c>
      <c r="C3249" s="27" t="s">
        <v>3076</v>
      </c>
      <c r="D3249" s="27" t="s">
        <v>3075</v>
      </c>
      <c r="E3249" s="27" t="s">
        <v>6117</v>
      </c>
      <c r="F3249" s="27" t="s">
        <v>2815</v>
      </c>
      <c r="G3249" s="27" t="s">
        <v>2816</v>
      </c>
      <c r="H3249" s="28">
        <v>42125</v>
      </c>
      <c r="I3249" s="29">
        <v>3.4572540000000007</v>
      </c>
      <c r="J3249" s="28" t="s">
        <v>3241</v>
      </c>
    </row>
    <row r="3250" spans="1:10" x14ac:dyDescent="0.3">
      <c r="A3250" s="26">
        <v>2015</v>
      </c>
      <c r="B3250" s="27" t="s">
        <v>3077</v>
      </c>
      <c r="C3250" s="27" t="s">
        <v>3078</v>
      </c>
      <c r="D3250" s="27" t="s">
        <v>3077</v>
      </c>
      <c r="E3250" s="27" t="s">
        <v>3033</v>
      </c>
      <c r="F3250" s="27" t="s">
        <v>2788</v>
      </c>
      <c r="G3250" s="27" t="s">
        <v>2788</v>
      </c>
      <c r="H3250" s="28">
        <v>42125</v>
      </c>
      <c r="I3250" s="29">
        <v>1.4710999999999988E-2</v>
      </c>
      <c r="J3250" s="28" t="s">
        <v>3241</v>
      </c>
    </row>
    <row r="3251" spans="1:10" x14ac:dyDescent="0.3">
      <c r="A3251" s="26">
        <v>2015</v>
      </c>
      <c r="B3251" s="27" t="s">
        <v>3079</v>
      </c>
      <c r="C3251" s="27" t="s">
        <v>3080</v>
      </c>
      <c r="D3251" s="27" t="s">
        <v>3081</v>
      </c>
      <c r="E3251" s="27" t="s">
        <v>3063</v>
      </c>
      <c r="F3251" s="27" t="s">
        <v>2788</v>
      </c>
      <c r="G3251" s="27" t="s">
        <v>2788</v>
      </c>
      <c r="H3251" s="28">
        <v>42125</v>
      </c>
      <c r="I3251" s="29">
        <v>1.3260000000000001E-3</v>
      </c>
      <c r="J3251" s="28" t="s">
        <v>3241</v>
      </c>
    </row>
    <row r="3252" spans="1:10" x14ac:dyDescent="0.3">
      <c r="A3252" s="26">
        <v>2015</v>
      </c>
      <c r="B3252" s="27" t="s">
        <v>3082</v>
      </c>
      <c r="C3252" s="27" t="s">
        <v>3083</v>
      </c>
      <c r="D3252" s="27" t="s">
        <v>3082</v>
      </c>
      <c r="E3252" s="27" t="s">
        <v>6117</v>
      </c>
      <c r="F3252" s="27" t="s">
        <v>2825</v>
      </c>
      <c r="G3252" s="27" t="s">
        <v>2826</v>
      </c>
      <c r="H3252" s="28">
        <v>42125</v>
      </c>
      <c r="I3252" s="29">
        <v>0</v>
      </c>
      <c r="J3252" s="28" t="s">
        <v>3241</v>
      </c>
    </row>
    <row r="3253" spans="1:10" x14ac:dyDescent="0.3">
      <c r="A3253" s="26">
        <v>2015</v>
      </c>
      <c r="B3253" s="27" t="s">
        <v>3084</v>
      </c>
      <c r="C3253" s="27" t="s">
        <v>3085</v>
      </c>
      <c r="D3253" s="27" t="s">
        <v>3086</v>
      </c>
      <c r="E3253" s="27" t="s">
        <v>3025</v>
      </c>
      <c r="F3253" s="27" t="s">
        <v>3087</v>
      </c>
      <c r="G3253" s="27" t="s">
        <v>2788</v>
      </c>
      <c r="H3253" s="28">
        <v>42125</v>
      </c>
      <c r="I3253" s="29">
        <v>0</v>
      </c>
      <c r="J3253" s="28" t="s">
        <v>3241</v>
      </c>
    </row>
    <row r="3254" spans="1:10" x14ac:dyDescent="0.3">
      <c r="A3254" s="26">
        <v>2015</v>
      </c>
      <c r="B3254" s="27" t="s">
        <v>3084</v>
      </c>
      <c r="C3254" s="27" t="s">
        <v>3085</v>
      </c>
      <c r="D3254" s="27" t="s">
        <v>3088</v>
      </c>
      <c r="E3254" s="27" t="s">
        <v>3025</v>
      </c>
      <c r="F3254" s="27" t="s">
        <v>3087</v>
      </c>
      <c r="G3254" s="27" t="s">
        <v>2788</v>
      </c>
      <c r="H3254" s="28">
        <v>42125</v>
      </c>
      <c r="I3254" s="29">
        <v>0</v>
      </c>
      <c r="J3254" s="28" t="s">
        <v>3241</v>
      </c>
    </row>
    <row r="3255" spans="1:10" x14ac:dyDescent="0.3">
      <c r="A3255" s="26">
        <v>2015</v>
      </c>
      <c r="B3255" s="27" t="s">
        <v>3089</v>
      </c>
      <c r="C3255" s="27" t="s">
        <v>3090</v>
      </c>
      <c r="D3255" s="27" t="s">
        <v>3089</v>
      </c>
      <c r="E3255" s="27" t="s">
        <v>6117</v>
      </c>
      <c r="F3255" s="27" t="s">
        <v>2815</v>
      </c>
      <c r="G3255" s="27" t="s">
        <v>2816</v>
      </c>
      <c r="H3255" s="28">
        <v>42125</v>
      </c>
      <c r="I3255" s="29">
        <v>4.1156300000000021</v>
      </c>
      <c r="J3255" s="28" t="s">
        <v>3241</v>
      </c>
    </row>
    <row r="3256" spans="1:10" x14ac:dyDescent="0.3">
      <c r="A3256" s="26">
        <v>2015</v>
      </c>
      <c r="B3256" s="27" t="s">
        <v>3136</v>
      </c>
      <c r="C3256" s="27" t="s">
        <v>3137</v>
      </c>
      <c r="D3256" s="27" t="s">
        <v>3138</v>
      </c>
      <c r="E3256" s="27" t="s">
        <v>3025</v>
      </c>
      <c r="F3256" s="27" t="s">
        <v>3087</v>
      </c>
      <c r="G3256" s="27" t="s">
        <v>2788</v>
      </c>
      <c r="H3256" s="28">
        <v>42125</v>
      </c>
      <c r="I3256" s="29">
        <v>0</v>
      </c>
      <c r="J3256" s="28" t="s">
        <v>3241</v>
      </c>
    </row>
    <row r="3257" spans="1:10" x14ac:dyDescent="0.3">
      <c r="A3257" s="26">
        <v>2015</v>
      </c>
      <c r="B3257" s="27" t="s">
        <v>3136</v>
      </c>
      <c r="C3257" s="27" t="s">
        <v>3137</v>
      </c>
      <c r="D3257" s="27" t="s">
        <v>3139</v>
      </c>
      <c r="E3257" s="27" t="s">
        <v>3025</v>
      </c>
      <c r="F3257" s="27" t="s">
        <v>3087</v>
      </c>
      <c r="G3257" s="27" t="s">
        <v>2788</v>
      </c>
      <c r="H3257" s="28">
        <v>42125</v>
      </c>
      <c r="I3257" s="29">
        <v>0</v>
      </c>
      <c r="J3257" s="28" t="s">
        <v>3241</v>
      </c>
    </row>
    <row r="3258" spans="1:10" x14ac:dyDescent="0.3">
      <c r="A3258" s="26">
        <v>2015</v>
      </c>
      <c r="B3258" s="27" t="s">
        <v>3184</v>
      </c>
      <c r="C3258" s="27" t="s">
        <v>3185</v>
      </c>
      <c r="D3258" s="27" t="s">
        <v>3186</v>
      </c>
      <c r="E3258" s="27" t="s">
        <v>3063</v>
      </c>
      <c r="F3258" s="27" t="s">
        <v>3034</v>
      </c>
      <c r="G3258" s="27" t="s">
        <v>2999</v>
      </c>
      <c r="H3258" s="28">
        <v>42125</v>
      </c>
      <c r="I3258" s="29">
        <v>0</v>
      </c>
      <c r="J3258" s="28" t="s">
        <v>3241</v>
      </c>
    </row>
    <row r="3259" spans="1:10" x14ac:dyDescent="0.3">
      <c r="A3259" s="26">
        <v>2015</v>
      </c>
      <c r="B3259" s="27" t="s">
        <v>3091</v>
      </c>
      <c r="C3259" s="27" t="s">
        <v>3092</v>
      </c>
      <c r="D3259" s="27" t="s">
        <v>3093</v>
      </c>
      <c r="E3259" s="27" t="s">
        <v>3063</v>
      </c>
      <c r="F3259" s="27" t="s">
        <v>3094</v>
      </c>
      <c r="G3259" s="27" t="s">
        <v>2965</v>
      </c>
      <c r="H3259" s="28">
        <v>42125</v>
      </c>
      <c r="I3259" s="29">
        <v>5.2344440000000008</v>
      </c>
      <c r="J3259" s="28" t="s">
        <v>3241</v>
      </c>
    </row>
    <row r="3260" spans="1:10" x14ac:dyDescent="0.3">
      <c r="A3260" s="26">
        <v>2015</v>
      </c>
      <c r="B3260" s="27" t="s">
        <v>3095</v>
      </c>
      <c r="C3260" s="27" t="s">
        <v>3096</v>
      </c>
      <c r="D3260" s="27" t="s">
        <v>3095</v>
      </c>
      <c r="E3260" s="27" t="s">
        <v>6117</v>
      </c>
      <c r="F3260" s="27" t="s">
        <v>3034</v>
      </c>
      <c r="G3260" s="27" t="s">
        <v>2999</v>
      </c>
      <c r="H3260" s="28">
        <v>42125</v>
      </c>
      <c r="I3260" s="29">
        <v>5.2856230000000011</v>
      </c>
      <c r="J3260" s="28" t="s">
        <v>3241</v>
      </c>
    </row>
    <row r="3261" spans="1:10" x14ac:dyDescent="0.3">
      <c r="A3261" s="26">
        <v>2015</v>
      </c>
      <c r="B3261" s="27" t="s">
        <v>3097</v>
      </c>
      <c r="C3261" s="27" t="s">
        <v>3098</v>
      </c>
      <c r="D3261" s="27" t="s">
        <v>3097</v>
      </c>
      <c r="E3261" s="27" t="s">
        <v>6117</v>
      </c>
      <c r="F3261" s="27" t="s">
        <v>2825</v>
      </c>
      <c r="G3261" s="27" t="s">
        <v>2850</v>
      </c>
      <c r="H3261" s="28">
        <v>42125</v>
      </c>
      <c r="I3261" s="29">
        <v>2.1815099999999998</v>
      </c>
      <c r="J3261" s="28" t="s">
        <v>3241</v>
      </c>
    </row>
    <row r="3262" spans="1:10" x14ac:dyDescent="0.3">
      <c r="A3262" s="26">
        <v>2015</v>
      </c>
      <c r="B3262" s="27" t="s">
        <v>3132</v>
      </c>
      <c r="C3262" s="27" t="s">
        <v>3133</v>
      </c>
      <c r="D3262" s="27" t="s">
        <v>3132</v>
      </c>
      <c r="E3262" s="27" t="s">
        <v>3033</v>
      </c>
      <c r="F3262" s="27" t="s">
        <v>2807</v>
      </c>
      <c r="G3262" s="27" t="s">
        <v>2812</v>
      </c>
      <c r="H3262" s="28">
        <v>42125</v>
      </c>
      <c r="I3262" s="29">
        <v>14.879410999999996</v>
      </c>
      <c r="J3262" s="28" t="s">
        <v>3241</v>
      </c>
    </row>
    <row r="3263" spans="1:10" x14ac:dyDescent="0.3">
      <c r="A3263" s="26">
        <v>2015</v>
      </c>
      <c r="B3263" s="27" t="s">
        <v>3134</v>
      </c>
      <c r="C3263" s="27" t="s">
        <v>3135</v>
      </c>
      <c r="D3263" s="27" t="s">
        <v>3134</v>
      </c>
      <c r="E3263" s="27" t="s">
        <v>3033</v>
      </c>
      <c r="F3263" s="27" t="s">
        <v>2807</v>
      </c>
      <c r="G3263" s="27" t="s">
        <v>2812</v>
      </c>
      <c r="H3263" s="28">
        <v>42125</v>
      </c>
      <c r="I3263" s="29">
        <v>9.2012139999999967</v>
      </c>
      <c r="J3263" s="28" t="s">
        <v>3241</v>
      </c>
    </row>
    <row r="3264" spans="1:10" x14ac:dyDescent="0.3">
      <c r="A3264" s="26">
        <v>2015</v>
      </c>
      <c r="B3264" s="27" t="s">
        <v>3099</v>
      </c>
      <c r="C3264" s="27" t="s">
        <v>3100</v>
      </c>
      <c r="D3264" s="27" t="s">
        <v>3099</v>
      </c>
      <c r="E3264" s="27" t="s">
        <v>6117</v>
      </c>
      <c r="F3264" s="27" t="s">
        <v>2815</v>
      </c>
      <c r="G3264" s="27" t="s">
        <v>2816</v>
      </c>
      <c r="H3264" s="28">
        <v>42125</v>
      </c>
      <c r="I3264" s="29">
        <v>6.2484529999999996</v>
      </c>
      <c r="J3264" s="28" t="s">
        <v>3241</v>
      </c>
    </row>
    <row r="3265" spans="1:10" x14ac:dyDescent="0.3">
      <c r="A3265" s="26">
        <v>2015</v>
      </c>
      <c r="B3265" s="27" t="s">
        <v>3101</v>
      </c>
      <c r="C3265" s="27" t="s">
        <v>3102</v>
      </c>
      <c r="D3265" s="27" t="s">
        <v>3101</v>
      </c>
      <c r="E3265" s="27" t="s">
        <v>6117</v>
      </c>
      <c r="F3265" s="27" t="s">
        <v>3034</v>
      </c>
      <c r="G3265" s="27" t="s">
        <v>3074</v>
      </c>
      <c r="H3265" s="28">
        <v>42125</v>
      </c>
      <c r="I3265" s="29">
        <v>13.174590999999996</v>
      </c>
      <c r="J3265" s="28" t="s">
        <v>3241</v>
      </c>
    </row>
    <row r="3266" spans="1:10" x14ac:dyDescent="0.3">
      <c r="A3266" s="26">
        <v>2015</v>
      </c>
      <c r="B3266" s="27" t="s">
        <v>3148</v>
      </c>
      <c r="C3266" s="27" t="s">
        <v>3149</v>
      </c>
      <c r="D3266" s="27" t="s">
        <v>3148</v>
      </c>
      <c r="E3266" s="27" t="s">
        <v>6117</v>
      </c>
      <c r="F3266" s="27" t="s">
        <v>3145</v>
      </c>
      <c r="G3266" s="27" t="s">
        <v>2803</v>
      </c>
      <c r="H3266" s="28">
        <v>42125</v>
      </c>
      <c r="I3266" s="29">
        <v>0.260405</v>
      </c>
      <c r="J3266" s="28" t="s">
        <v>3241</v>
      </c>
    </row>
    <row r="3267" spans="1:10" x14ac:dyDescent="0.3">
      <c r="A3267" s="26">
        <v>2015</v>
      </c>
      <c r="B3267" s="27" t="s">
        <v>3103</v>
      </c>
      <c r="C3267" s="27" t="s">
        <v>3104</v>
      </c>
      <c r="D3267" s="27" t="s">
        <v>3103</v>
      </c>
      <c r="E3267" s="27" t="s">
        <v>6117</v>
      </c>
      <c r="F3267" s="27" t="s">
        <v>3034</v>
      </c>
      <c r="G3267" s="27" t="s">
        <v>2923</v>
      </c>
      <c r="H3267" s="28">
        <v>42125</v>
      </c>
      <c r="I3267" s="29">
        <v>2.5390279999999983</v>
      </c>
      <c r="J3267" s="28" t="s">
        <v>3241</v>
      </c>
    </row>
    <row r="3268" spans="1:10" x14ac:dyDescent="0.3">
      <c r="A3268" s="26">
        <v>2015</v>
      </c>
      <c r="B3268" s="27" t="s">
        <v>3150</v>
      </c>
      <c r="C3268" s="27" t="s">
        <v>3151</v>
      </c>
      <c r="D3268" s="27" t="s">
        <v>3150</v>
      </c>
      <c r="E3268" s="27" t="s">
        <v>6117</v>
      </c>
      <c r="F3268" s="27" t="s">
        <v>3142</v>
      </c>
      <c r="G3268" s="27" t="s">
        <v>2850</v>
      </c>
      <c r="H3268" s="28">
        <v>42125</v>
      </c>
      <c r="I3268" s="29">
        <v>6.7812999999999984E-2</v>
      </c>
      <c r="J3268" s="28" t="s">
        <v>3241</v>
      </c>
    </row>
    <row r="3269" spans="1:10" x14ac:dyDescent="0.3">
      <c r="A3269" s="26">
        <v>2015</v>
      </c>
      <c r="B3269" s="27" t="s">
        <v>3105</v>
      </c>
      <c r="C3269" s="27" t="s">
        <v>3106</v>
      </c>
      <c r="D3269" s="27" t="s">
        <v>3105</v>
      </c>
      <c r="E3269" s="27" t="s">
        <v>6117</v>
      </c>
      <c r="F3269" s="27" t="s">
        <v>2798</v>
      </c>
      <c r="G3269" s="27" t="s">
        <v>2803</v>
      </c>
      <c r="H3269" s="28">
        <v>42125</v>
      </c>
      <c r="I3269" s="29">
        <v>0</v>
      </c>
      <c r="J3269" s="28" t="s">
        <v>3241</v>
      </c>
    </row>
    <row r="3270" spans="1:10" x14ac:dyDescent="0.3">
      <c r="A3270" s="26">
        <v>2015</v>
      </c>
      <c r="B3270" s="27" t="s">
        <v>3123</v>
      </c>
      <c r="C3270" s="27" t="s">
        <v>3124</v>
      </c>
      <c r="D3270" s="27" t="s">
        <v>3166</v>
      </c>
      <c r="E3270" s="27" t="s">
        <v>3025</v>
      </c>
      <c r="F3270" s="27" t="s">
        <v>2825</v>
      </c>
      <c r="G3270" s="27" t="s">
        <v>2850</v>
      </c>
      <c r="H3270" s="28">
        <v>42125</v>
      </c>
      <c r="I3270" s="29">
        <v>0</v>
      </c>
      <c r="J3270" s="28" t="s">
        <v>3241</v>
      </c>
    </row>
    <row r="3271" spans="1:10" x14ac:dyDescent="0.3">
      <c r="A3271" s="26">
        <v>2015</v>
      </c>
      <c r="B3271" s="27" t="s">
        <v>3123</v>
      </c>
      <c r="C3271" s="27" t="s">
        <v>3124</v>
      </c>
      <c r="D3271" s="27" t="s">
        <v>3125</v>
      </c>
      <c r="E3271" s="27" t="s">
        <v>3025</v>
      </c>
      <c r="F3271" s="27" t="s">
        <v>2825</v>
      </c>
      <c r="G3271" s="27" t="s">
        <v>2850</v>
      </c>
      <c r="H3271" s="28">
        <v>42125</v>
      </c>
      <c r="I3271" s="29">
        <v>0</v>
      </c>
      <c r="J3271" s="28" t="s">
        <v>3241</v>
      </c>
    </row>
    <row r="3272" spans="1:10" x14ac:dyDescent="0.3">
      <c r="A3272" s="26">
        <v>2015</v>
      </c>
      <c r="B3272" s="27" t="s">
        <v>3123</v>
      </c>
      <c r="C3272" s="27" t="s">
        <v>3124</v>
      </c>
      <c r="D3272" s="27" t="s">
        <v>3170</v>
      </c>
      <c r="E3272" s="27" t="s">
        <v>3025</v>
      </c>
      <c r="F3272" s="27" t="s">
        <v>2825</v>
      </c>
      <c r="G3272" s="27" t="s">
        <v>2850</v>
      </c>
      <c r="H3272" s="28">
        <v>42125</v>
      </c>
      <c r="I3272" s="29">
        <v>0</v>
      </c>
      <c r="J3272" s="28" t="s">
        <v>3241</v>
      </c>
    </row>
    <row r="3273" spans="1:10" x14ac:dyDescent="0.3">
      <c r="A3273" s="26">
        <v>2015</v>
      </c>
      <c r="B3273" s="27" t="s">
        <v>3107</v>
      </c>
      <c r="C3273" s="27" t="s">
        <v>3108</v>
      </c>
      <c r="D3273" s="27" t="s">
        <v>3108</v>
      </c>
      <c r="E3273" s="27" t="s">
        <v>6117</v>
      </c>
      <c r="F3273" s="27" t="s">
        <v>3026</v>
      </c>
      <c r="G3273" s="27" t="s">
        <v>2936</v>
      </c>
      <c r="H3273" s="28">
        <v>42125</v>
      </c>
      <c r="I3273" s="29">
        <v>0</v>
      </c>
      <c r="J3273" s="28" t="s">
        <v>3241</v>
      </c>
    </row>
    <row r="3274" spans="1:10" x14ac:dyDescent="0.3">
      <c r="A3274" s="26">
        <v>2015</v>
      </c>
      <c r="B3274" s="27" t="s">
        <v>3140</v>
      </c>
      <c r="C3274" s="27" t="s">
        <v>3141</v>
      </c>
      <c r="D3274" s="27" t="s">
        <v>3140</v>
      </c>
      <c r="E3274" s="27" t="s">
        <v>6117</v>
      </c>
      <c r="F3274" s="27" t="s">
        <v>3142</v>
      </c>
      <c r="G3274" s="27" t="s">
        <v>2850</v>
      </c>
      <c r="H3274" s="28">
        <v>42125</v>
      </c>
      <c r="I3274" s="29">
        <v>4.5940000000000017E-3</v>
      </c>
      <c r="J3274" s="28" t="s">
        <v>3241</v>
      </c>
    </row>
    <row r="3275" spans="1:10" x14ac:dyDescent="0.3">
      <c r="A3275" s="26">
        <v>2015</v>
      </c>
      <c r="B3275" s="27" t="s">
        <v>3109</v>
      </c>
      <c r="C3275" s="27" t="s">
        <v>3110</v>
      </c>
      <c r="D3275" s="27" t="s">
        <v>3109</v>
      </c>
      <c r="E3275" s="27" t="s">
        <v>3111</v>
      </c>
      <c r="F3275" s="27" t="s">
        <v>2825</v>
      </c>
      <c r="G3275" s="27" t="s">
        <v>2850</v>
      </c>
      <c r="H3275" s="28">
        <v>42125</v>
      </c>
      <c r="I3275" s="29">
        <v>0.16025600000000004</v>
      </c>
      <c r="J3275" s="28" t="s">
        <v>3241</v>
      </c>
    </row>
    <row r="3276" spans="1:10" x14ac:dyDescent="0.3">
      <c r="A3276" s="26">
        <v>2015</v>
      </c>
      <c r="B3276" s="27" t="s">
        <v>3158</v>
      </c>
      <c r="C3276" s="27" t="s">
        <v>3159</v>
      </c>
      <c r="D3276" s="27" t="s">
        <v>3160</v>
      </c>
      <c r="E3276" s="27" t="s">
        <v>3161</v>
      </c>
      <c r="F3276" s="27" t="s">
        <v>3087</v>
      </c>
      <c r="G3276" s="27" t="s">
        <v>2788</v>
      </c>
      <c r="H3276" s="28">
        <v>42125</v>
      </c>
      <c r="I3276" s="29">
        <v>1.258605</v>
      </c>
      <c r="J3276" s="28" t="s">
        <v>3241</v>
      </c>
    </row>
    <row r="3277" spans="1:10" x14ac:dyDescent="0.3">
      <c r="A3277" s="26">
        <v>2015</v>
      </c>
      <c r="B3277" s="27" t="s">
        <v>3112</v>
      </c>
      <c r="C3277" s="27" t="s">
        <v>3113</v>
      </c>
      <c r="D3277" s="27" t="s">
        <v>3112</v>
      </c>
      <c r="E3277" s="27" t="s">
        <v>6117</v>
      </c>
      <c r="F3277" s="27" t="s">
        <v>2825</v>
      </c>
      <c r="G3277" s="27" t="s">
        <v>2826</v>
      </c>
      <c r="H3277" s="28">
        <v>42125</v>
      </c>
      <c r="I3277" s="29">
        <v>1.0329339999999994</v>
      </c>
      <c r="J3277" s="28" t="s">
        <v>3241</v>
      </c>
    </row>
    <row r="3278" spans="1:10" x14ac:dyDescent="0.3">
      <c r="A3278" s="26">
        <v>2015</v>
      </c>
      <c r="B3278" s="27" t="s">
        <v>3167</v>
      </c>
      <c r="C3278" s="27" t="s">
        <v>3168</v>
      </c>
      <c r="D3278" s="27" t="s">
        <v>3169</v>
      </c>
      <c r="E3278" s="27" t="s">
        <v>3161</v>
      </c>
      <c r="F3278" s="27" t="s">
        <v>3087</v>
      </c>
      <c r="G3278" s="27" t="s">
        <v>2788</v>
      </c>
      <c r="H3278" s="28">
        <v>42125</v>
      </c>
      <c r="I3278" s="29">
        <v>6.1017650000000003</v>
      </c>
      <c r="J3278" s="28" t="s">
        <v>3241</v>
      </c>
    </row>
    <row r="3279" spans="1:10" x14ac:dyDescent="0.3">
      <c r="A3279" s="26">
        <v>2015</v>
      </c>
      <c r="B3279" s="27" t="s">
        <v>3114</v>
      </c>
      <c r="C3279" s="27" t="s">
        <v>3115</v>
      </c>
      <c r="D3279" s="27" t="s">
        <v>3116</v>
      </c>
      <c r="E3279" s="27" t="s">
        <v>3025</v>
      </c>
      <c r="F3279" s="27" t="s">
        <v>3026</v>
      </c>
      <c r="G3279" s="27" t="s">
        <v>2788</v>
      </c>
      <c r="H3279" s="28">
        <v>42125</v>
      </c>
      <c r="I3279" s="29">
        <v>0</v>
      </c>
      <c r="J3279" s="28" t="s">
        <v>3241</v>
      </c>
    </row>
    <row r="3280" spans="1:10" x14ac:dyDescent="0.3">
      <c r="A3280" s="26">
        <v>2015</v>
      </c>
      <c r="B3280" s="27" t="s">
        <v>3117</v>
      </c>
      <c r="C3280" s="27" t="s">
        <v>3118</v>
      </c>
      <c r="D3280" s="27" t="s">
        <v>3117</v>
      </c>
      <c r="E3280" s="27" t="s">
        <v>6117</v>
      </c>
      <c r="F3280" s="27" t="s">
        <v>2815</v>
      </c>
      <c r="G3280" s="27" t="s">
        <v>2816</v>
      </c>
      <c r="H3280" s="28">
        <v>42125</v>
      </c>
      <c r="I3280" s="29">
        <v>3.6606799999999997</v>
      </c>
      <c r="J3280" s="28" t="s">
        <v>3241</v>
      </c>
    </row>
    <row r="3281" spans="1:10" x14ac:dyDescent="0.3">
      <c r="A3281" s="26">
        <v>2015</v>
      </c>
      <c r="B3281" s="27" t="s">
        <v>3129</v>
      </c>
      <c r="C3281" s="27" t="s">
        <v>3130</v>
      </c>
      <c r="D3281" s="27" t="s">
        <v>3131</v>
      </c>
      <c r="E3281" s="27" t="s">
        <v>3063</v>
      </c>
      <c r="F3281" s="27" t="s">
        <v>3034</v>
      </c>
      <c r="G3281" s="27" t="s">
        <v>2840</v>
      </c>
      <c r="H3281" s="28">
        <v>42125</v>
      </c>
      <c r="I3281" s="29">
        <v>0</v>
      </c>
      <c r="J3281" s="28" t="s">
        <v>3241</v>
      </c>
    </row>
    <row r="3282" spans="1:10" x14ac:dyDescent="0.3">
      <c r="A3282" s="26">
        <v>2015</v>
      </c>
      <c r="B3282" s="27" t="s">
        <v>3126</v>
      </c>
      <c r="C3282" s="27" t="s">
        <v>3127</v>
      </c>
      <c r="D3282" s="27" t="s">
        <v>3128</v>
      </c>
      <c r="E3282" s="27" t="s">
        <v>3025</v>
      </c>
      <c r="F3282" s="27" t="s">
        <v>3026</v>
      </c>
      <c r="G3282" s="27" t="s">
        <v>2936</v>
      </c>
      <c r="H3282" s="28">
        <v>42125</v>
      </c>
      <c r="I3282" s="29">
        <v>0</v>
      </c>
      <c r="J3282" s="28" t="s">
        <v>3241</v>
      </c>
    </row>
    <row r="3283" spans="1:10" x14ac:dyDescent="0.3">
      <c r="A3283" s="26">
        <v>2015</v>
      </c>
      <c r="B3283" s="27" t="s">
        <v>3178</v>
      </c>
      <c r="C3283" s="27" t="s">
        <v>3179</v>
      </c>
      <c r="D3283" s="27" t="s">
        <v>3178</v>
      </c>
      <c r="E3283" s="27" t="s">
        <v>3033</v>
      </c>
      <c r="F3283" s="27" t="s">
        <v>2807</v>
      </c>
      <c r="G3283" s="27" t="s">
        <v>2812</v>
      </c>
      <c r="H3283" s="28">
        <v>42125</v>
      </c>
      <c r="I3283" s="29">
        <v>0.444581</v>
      </c>
      <c r="J3283" s="28" t="s">
        <v>3241</v>
      </c>
    </row>
    <row r="3284" spans="1:10" x14ac:dyDescent="0.3">
      <c r="A3284" s="26">
        <v>2015</v>
      </c>
      <c r="B3284" s="27" t="s">
        <v>3119</v>
      </c>
      <c r="C3284" s="27" t="s">
        <v>3120</v>
      </c>
      <c r="D3284" s="27" t="s">
        <v>3119</v>
      </c>
      <c r="E3284" s="27" t="s">
        <v>6117</v>
      </c>
      <c r="F3284" s="27" t="s">
        <v>3034</v>
      </c>
      <c r="G3284" s="27" t="s">
        <v>2840</v>
      </c>
      <c r="H3284" s="28">
        <v>42125</v>
      </c>
      <c r="I3284" s="29">
        <v>3.730497000000002</v>
      </c>
      <c r="J3284" s="28" t="s">
        <v>3241</v>
      </c>
    </row>
    <row r="3285" spans="1:10" x14ac:dyDescent="0.3">
      <c r="A3285" s="26">
        <v>2015</v>
      </c>
      <c r="B3285" s="27" t="s">
        <v>3121</v>
      </c>
      <c r="C3285" s="27" t="s">
        <v>3122</v>
      </c>
      <c r="D3285" s="27" t="s">
        <v>3121</v>
      </c>
      <c r="E3285" s="27" t="s">
        <v>6117</v>
      </c>
      <c r="F3285" s="27" t="s">
        <v>2825</v>
      </c>
      <c r="G3285" s="27" t="s">
        <v>2850</v>
      </c>
      <c r="H3285" s="28">
        <v>42125</v>
      </c>
      <c r="I3285" s="29">
        <v>9.1710759999999993</v>
      </c>
      <c r="J3285" s="28" t="s">
        <v>3241</v>
      </c>
    </row>
    <row r="3286" spans="1:10" x14ac:dyDescent="0.3">
      <c r="A3286" s="26">
        <v>2015</v>
      </c>
      <c r="B3286" s="27" t="s">
        <v>3022</v>
      </c>
      <c r="C3286" s="27" t="s">
        <v>3023</v>
      </c>
      <c r="D3286" s="27" t="s">
        <v>3024</v>
      </c>
      <c r="E3286" s="27" t="s">
        <v>3025</v>
      </c>
      <c r="F3286" s="27" t="s">
        <v>3026</v>
      </c>
      <c r="G3286" s="27" t="s">
        <v>2788</v>
      </c>
      <c r="H3286" s="28">
        <v>42156</v>
      </c>
      <c r="I3286" s="29">
        <v>0</v>
      </c>
      <c r="J3286" s="28" t="s">
        <v>3241</v>
      </c>
    </row>
    <row r="3287" spans="1:10" x14ac:dyDescent="0.3">
      <c r="A3287" s="26">
        <v>2015</v>
      </c>
      <c r="B3287" s="27" t="s">
        <v>3022</v>
      </c>
      <c r="C3287" s="27" t="s">
        <v>3023</v>
      </c>
      <c r="D3287" s="27" t="s">
        <v>3027</v>
      </c>
      <c r="E3287" s="27" t="s">
        <v>3025</v>
      </c>
      <c r="F3287" s="27" t="s">
        <v>3026</v>
      </c>
      <c r="G3287" s="27" t="s">
        <v>2788</v>
      </c>
      <c r="H3287" s="28">
        <v>42156</v>
      </c>
      <c r="I3287" s="29">
        <v>0</v>
      </c>
      <c r="J3287" s="28" t="s">
        <v>3241</v>
      </c>
    </row>
    <row r="3288" spans="1:10" x14ac:dyDescent="0.3">
      <c r="A3288" s="26">
        <v>2015</v>
      </c>
      <c r="B3288" s="27" t="s">
        <v>3028</v>
      </c>
      <c r="C3288" s="27" t="s">
        <v>3029</v>
      </c>
      <c r="D3288" s="27" t="s">
        <v>3028</v>
      </c>
      <c r="E3288" s="27" t="s">
        <v>6117</v>
      </c>
      <c r="F3288" s="27" t="s">
        <v>3030</v>
      </c>
      <c r="G3288" s="27" t="s">
        <v>2812</v>
      </c>
      <c r="H3288" s="28">
        <v>42156</v>
      </c>
      <c r="I3288" s="29">
        <v>8.4846269999999979</v>
      </c>
      <c r="J3288" s="28" t="s">
        <v>3241</v>
      </c>
    </row>
    <row r="3289" spans="1:10" x14ac:dyDescent="0.3">
      <c r="A3289" s="26">
        <v>2015</v>
      </c>
      <c r="B3289" s="27" t="s">
        <v>3031</v>
      </c>
      <c r="C3289" s="27" t="s">
        <v>3032</v>
      </c>
      <c r="D3289" s="27" t="s">
        <v>3031</v>
      </c>
      <c r="E3289" s="27" t="s">
        <v>3033</v>
      </c>
      <c r="F3289" s="27" t="s">
        <v>3034</v>
      </c>
      <c r="G3289" s="27" t="s">
        <v>2821</v>
      </c>
      <c r="H3289" s="28">
        <v>42156</v>
      </c>
      <c r="I3289" s="29">
        <v>1.7567940000000009</v>
      </c>
      <c r="J3289" s="28" t="s">
        <v>3241</v>
      </c>
    </row>
    <row r="3290" spans="1:10" x14ac:dyDescent="0.3">
      <c r="A3290" s="26">
        <v>2015</v>
      </c>
      <c r="B3290" s="27" t="s">
        <v>3031</v>
      </c>
      <c r="C3290" s="27" t="s">
        <v>3180</v>
      </c>
      <c r="D3290" s="27" t="s">
        <v>3181</v>
      </c>
      <c r="E3290" s="27" t="s">
        <v>3033</v>
      </c>
      <c r="F3290" s="27" t="s">
        <v>3034</v>
      </c>
      <c r="G3290" s="27" t="s">
        <v>2821</v>
      </c>
      <c r="H3290" s="28">
        <v>42156</v>
      </c>
      <c r="I3290" s="29">
        <v>2.8247300000000006</v>
      </c>
      <c r="J3290" s="28" t="s">
        <v>3241</v>
      </c>
    </row>
    <row r="3291" spans="1:10" x14ac:dyDescent="0.3">
      <c r="A3291" s="26">
        <v>2015</v>
      </c>
      <c r="B3291" s="27" t="s">
        <v>3035</v>
      </c>
      <c r="C3291" s="27" t="s">
        <v>3036</v>
      </c>
      <c r="D3291" s="27" t="s">
        <v>3035</v>
      </c>
      <c r="E3291" s="27" t="s">
        <v>6117</v>
      </c>
      <c r="F3291" s="27" t="s">
        <v>2825</v>
      </c>
      <c r="G3291" s="27" t="s">
        <v>2826</v>
      </c>
      <c r="H3291" s="28">
        <v>42156</v>
      </c>
      <c r="I3291" s="29">
        <v>0</v>
      </c>
      <c r="J3291" s="28" t="s">
        <v>3241</v>
      </c>
    </row>
    <row r="3292" spans="1:10" x14ac:dyDescent="0.3">
      <c r="A3292" s="26">
        <v>2015</v>
      </c>
      <c r="B3292" s="27" t="s">
        <v>3037</v>
      </c>
      <c r="C3292" s="27" t="s">
        <v>3038</v>
      </c>
      <c r="D3292" s="27" t="s">
        <v>3037</v>
      </c>
      <c r="E3292" s="27" t="s">
        <v>6117</v>
      </c>
      <c r="F3292" s="27" t="s">
        <v>3034</v>
      </c>
      <c r="G3292" s="27" t="s">
        <v>2999</v>
      </c>
      <c r="H3292" s="28">
        <v>42156</v>
      </c>
      <c r="I3292" s="29">
        <v>2.2247080000000006</v>
      </c>
      <c r="J3292" s="28" t="s">
        <v>3241</v>
      </c>
    </row>
    <row r="3293" spans="1:10" x14ac:dyDescent="0.3">
      <c r="A3293" s="26">
        <v>2015</v>
      </c>
      <c r="B3293" s="27" t="s">
        <v>3039</v>
      </c>
      <c r="C3293" s="27" t="s">
        <v>3040</v>
      </c>
      <c r="D3293" s="27" t="s">
        <v>3039</v>
      </c>
      <c r="E3293" s="27" t="s">
        <v>6117</v>
      </c>
      <c r="F3293" s="27" t="s">
        <v>2815</v>
      </c>
      <c r="G3293" s="27" t="s">
        <v>2816</v>
      </c>
      <c r="H3293" s="28">
        <v>42156</v>
      </c>
      <c r="I3293" s="29">
        <v>0</v>
      </c>
      <c r="J3293" s="28" t="s">
        <v>3241</v>
      </c>
    </row>
    <row r="3294" spans="1:10" x14ac:dyDescent="0.3">
      <c r="A3294" s="26">
        <v>2015</v>
      </c>
      <c r="B3294" s="27" t="s">
        <v>3041</v>
      </c>
      <c r="C3294" s="27" t="s">
        <v>3042</v>
      </c>
      <c r="D3294" s="27" t="s">
        <v>3041</v>
      </c>
      <c r="E3294" s="27" t="s">
        <v>6117</v>
      </c>
      <c r="F3294" s="27" t="s">
        <v>2825</v>
      </c>
      <c r="G3294" s="27" t="s">
        <v>2826</v>
      </c>
      <c r="H3294" s="28">
        <v>42156</v>
      </c>
      <c r="I3294" s="29">
        <v>3.77E-4</v>
      </c>
      <c r="J3294" s="28" t="s">
        <v>3241</v>
      </c>
    </row>
    <row r="3295" spans="1:10" x14ac:dyDescent="0.3">
      <c r="A3295" s="26">
        <v>2015</v>
      </c>
      <c r="B3295" s="27" t="s">
        <v>3043</v>
      </c>
      <c r="C3295" s="27" t="s">
        <v>3044</v>
      </c>
      <c r="D3295" s="27" t="s">
        <v>3043</v>
      </c>
      <c r="E3295" s="27" t="s">
        <v>6117</v>
      </c>
      <c r="F3295" s="27" t="s">
        <v>2815</v>
      </c>
      <c r="G3295" s="27" t="s">
        <v>2816</v>
      </c>
      <c r="H3295" s="28">
        <v>42156</v>
      </c>
      <c r="I3295" s="29">
        <v>4.2987529999999987</v>
      </c>
      <c r="J3295" s="28" t="s">
        <v>3241</v>
      </c>
    </row>
    <row r="3296" spans="1:10" x14ac:dyDescent="0.3">
      <c r="A3296" s="26">
        <v>2015</v>
      </c>
      <c r="B3296" s="27" t="s">
        <v>3045</v>
      </c>
      <c r="C3296" s="27" t="s">
        <v>3046</v>
      </c>
      <c r="D3296" s="27" t="s">
        <v>3045</v>
      </c>
      <c r="E3296" s="27" t="s">
        <v>6117</v>
      </c>
      <c r="F3296" s="27" t="s">
        <v>2815</v>
      </c>
      <c r="G3296" s="27" t="s">
        <v>2816</v>
      </c>
      <c r="H3296" s="28">
        <v>42156</v>
      </c>
      <c r="I3296" s="29">
        <v>0.146319</v>
      </c>
      <c r="J3296" s="28" t="s">
        <v>3241</v>
      </c>
    </row>
    <row r="3297" spans="1:10" x14ac:dyDescent="0.3">
      <c r="A3297" s="26">
        <v>2015</v>
      </c>
      <c r="B3297" s="27" t="s">
        <v>3143</v>
      </c>
      <c r="C3297" s="27" t="s">
        <v>3144</v>
      </c>
      <c r="D3297" s="27" t="s">
        <v>3143</v>
      </c>
      <c r="E3297" s="27" t="s">
        <v>6117</v>
      </c>
      <c r="F3297" s="27" t="s">
        <v>3145</v>
      </c>
      <c r="G3297" s="27" t="s">
        <v>2803</v>
      </c>
      <c r="H3297" s="28">
        <v>42156</v>
      </c>
      <c r="I3297" s="29">
        <v>2.0807050000000005</v>
      </c>
      <c r="J3297" s="28" t="s">
        <v>3241</v>
      </c>
    </row>
    <row r="3298" spans="1:10" x14ac:dyDescent="0.3">
      <c r="A3298" s="26">
        <v>2015</v>
      </c>
      <c r="B3298" s="27" t="s">
        <v>3171</v>
      </c>
      <c r="C3298" s="27" t="s">
        <v>3172</v>
      </c>
      <c r="D3298" s="27" t="s">
        <v>3173</v>
      </c>
      <c r="E3298" s="27" t="s">
        <v>3111</v>
      </c>
      <c r="F3298" s="27" t="s">
        <v>2825</v>
      </c>
      <c r="G3298" s="27" t="s">
        <v>2850</v>
      </c>
      <c r="H3298" s="28">
        <v>42156</v>
      </c>
      <c r="I3298" s="29">
        <v>0.20678100000000008</v>
      </c>
      <c r="J3298" s="28" t="s">
        <v>3241</v>
      </c>
    </row>
    <row r="3299" spans="1:10" x14ac:dyDescent="0.3">
      <c r="A3299" s="26">
        <v>2015</v>
      </c>
      <c r="B3299" s="27" t="s">
        <v>3146</v>
      </c>
      <c r="C3299" s="27" t="s">
        <v>3147</v>
      </c>
      <c r="D3299" s="27" t="s">
        <v>3146</v>
      </c>
      <c r="E3299" s="27" t="s">
        <v>6117</v>
      </c>
      <c r="F3299" s="27" t="s">
        <v>3145</v>
      </c>
      <c r="G3299" s="27" t="s">
        <v>2803</v>
      </c>
      <c r="H3299" s="28">
        <v>42156</v>
      </c>
      <c r="I3299" s="29">
        <v>0</v>
      </c>
      <c r="J3299" s="28" t="s">
        <v>3241</v>
      </c>
    </row>
    <row r="3300" spans="1:10" x14ac:dyDescent="0.3">
      <c r="A3300" s="26">
        <v>2015</v>
      </c>
      <c r="B3300" s="27" t="s">
        <v>3047</v>
      </c>
      <c r="C3300" s="27" t="s">
        <v>3048</v>
      </c>
      <c r="D3300" s="27" t="s">
        <v>3047</v>
      </c>
      <c r="E3300" s="27" t="s">
        <v>6117</v>
      </c>
      <c r="F3300" s="27" t="s">
        <v>2825</v>
      </c>
      <c r="G3300" s="27" t="s">
        <v>2826</v>
      </c>
      <c r="H3300" s="28">
        <v>42156</v>
      </c>
      <c r="I3300" s="29">
        <v>3.4635000000000006E-2</v>
      </c>
      <c r="J3300" s="28" t="s">
        <v>3241</v>
      </c>
    </row>
    <row r="3301" spans="1:10" x14ac:dyDescent="0.3">
      <c r="A3301" s="26">
        <v>2015</v>
      </c>
      <c r="B3301" s="27" t="s">
        <v>3049</v>
      </c>
      <c r="C3301" s="27" t="s">
        <v>3050</v>
      </c>
      <c r="D3301" s="27" t="s">
        <v>3049</v>
      </c>
      <c r="E3301" s="27" t="s">
        <v>6117</v>
      </c>
      <c r="F3301" s="27" t="s">
        <v>2825</v>
      </c>
      <c r="G3301" s="27" t="s">
        <v>2850</v>
      </c>
      <c r="H3301" s="28">
        <v>42156</v>
      </c>
      <c r="I3301" s="29">
        <v>0.61002099999999981</v>
      </c>
      <c r="J3301" s="28" t="s">
        <v>3241</v>
      </c>
    </row>
    <row r="3302" spans="1:10" x14ac:dyDescent="0.3">
      <c r="A3302" s="26">
        <v>2015</v>
      </c>
      <c r="B3302" s="27" t="s">
        <v>3051</v>
      </c>
      <c r="C3302" s="27" t="s">
        <v>3051</v>
      </c>
      <c r="D3302" s="27" t="s">
        <v>3051</v>
      </c>
      <c r="E3302" s="27" t="s">
        <v>6118</v>
      </c>
      <c r="F3302" s="27" t="s">
        <v>3051</v>
      </c>
      <c r="G3302" s="27" t="s">
        <v>3051</v>
      </c>
      <c r="H3302" s="28">
        <v>42156</v>
      </c>
      <c r="I3302" s="29">
        <v>11254.419667000002</v>
      </c>
      <c r="J3302" s="28" t="s">
        <v>3241</v>
      </c>
    </row>
    <row r="3303" spans="1:10" x14ac:dyDescent="0.3">
      <c r="A3303" s="26">
        <v>2015</v>
      </c>
      <c r="B3303" s="27" t="s">
        <v>3052</v>
      </c>
      <c r="C3303" s="27" t="s">
        <v>3053</v>
      </c>
      <c r="D3303" s="27" t="s">
        <v>3052</v>
      </c>
      <c r="E3303" s="27" t="s">
        <v>3033</v>
      </c>
      <c r="F3303" s="27" t="s">
        <v>2807</v>
      </c>
      <c r="G3303" s="27" t="s">
        <v>2812</v>
      </c>
      <c r="H3303" s="28">
        <v>42156</v>
      </c>
      <c r="I3303" s="29">
        <v>2.4191989999999994</v>
      </c>
      <c r="J3303" s="28" t="s">
        <v>3241</v>
      </c>
    </row>
    <row r="3304" spans="1:10" x14ac:dyDescent="0.3">
      <c r="A3304" s="26">
        <v>2015</v>
      </c>
      <c r="B3304" s="27" t="s">
        <v>3162</v>
      </c>
      <c r="C3304" s="27" t="s">
        <v>3163</v>
      </c>
      <c r="D3304" s="27" t="s">
        <v>3164</v>
      </c>
      <c r="E3304" s="27" t="s">
        <v>3025</v>
      </c>
      <c r="F3304" s="27" t="s">
        <v>3087</v>
      </c>
      <c r="G3304" s="27" t="s">
        <v>2788</v>
      </c>
      <c r="H3304" s="28">
        <v>42156</v>
      </c>
      <c r="I3304" s="29">
        <v>0</v>
      </c>
      <c r="J3304" s="28" t="s">
        <v>3241</v>
      </c>
    </row>
    <row r="3305" spans="1:10" x14ac:dyDescent="0.3">
      <c r="A3305" s="26">
        <v>2015</v>
      </c>
      <c r="B3305" s="27" t="s">
        <v>3162</v>
      </c>
      <c r="C3305" s="27" t="s">
        <v>3163</v>
      </c>
      <c r="D3305" s="27" t="s">
        <v>3165</v>
      </c>
      <c r="E3305" s="27" t="s">
        <v>3025</v>
      </c>
      <c r="F3305" s="27" t="s">
        <v>3087</v>
      </c>
      <c r="G3305" s="27" t="s">
        <v>2788</v>
      </c>
      <c r="H3305" s="28">
        <v>42156</v>
      </c>
      <c r="I3305" s="29">
        <v>0</v>
      </c>
      <c r="J3305" s="28" t="s">
        <v>3241</v>
      </c>
    </row>
    <row r="3306" spans="1:10" x14ac:dyDescent="0.3">
      <c r="A3306" s="26">
        <v>2015</v>
      </c>
      <c r="B3306" s="27" t="s">
        <v>3054</v>
      </c>
      <c r="C3306" s="27" t="s">
        <v>3055</v>
      </c>
      <c r="D3306" s="27" t="s">
        <v>3054</v>
      </c>
      <c r="E3306" s="27" t="s">
        <v>6117</v>
      </c>
      <c r="F3306" s="27" t="s">
        <v>3034</v>
      </c>
      <c r="G3306" s="27" t="s">
        <v>2999</v>
      </c>
      <c r="H3306" s="28">
        <v>42156</v>
      </c>
      <c r="I3306" s="29">
        <v>5.4895960000000006</v>
      </c>
      <c r="J3306" s="28" t="s">
        <v>3241</v>
      </c>
    </row>
    <row r="3307" spans="1:10" x14ac:dyDescent="0.3">
      <c r="A3307" s="26">
        <v>2015</v>
      </c>
      <c r="B3307" s="27" t="s">
        <v>3056</v>
      </c>
      <c r="C3307" s="27" t="s">
        <v>3057</v>
      </c>
      <c r="D3307" s="27" t="s">
        <v>3056</v>
      </c>
      <c r="E3307" s="27" t="s">
        <v>6117</v>
      </c>
      <c r="F3307" s="27" t="s">
        <v>2825</v>
      </c>
      <c r="G3307" s="27" t="s">
        <v>2826</v>
      </c>
      <c r="H3307" s="28">
        <v>42156</v>
      </c>
      <c r="I3307" s="29">
        <v>0.11577299999999999</v>
      </c>
      <c r="J3307" s="28" t="s">
        <v>3241</v>
      </c>
    </row>
    <row r="3308" spans="1:10" x14ac:dyDescent="0.3">
      <c r="A3308" s="26">
        <v>2015</v>
      </c>
      <c r="B3308" s="27" t="s">
        <v>3058</v>
      </c>
      <c r="C3308" s="27" t="s">
        <v>3059</v>
      </c>
      <c r="D3308" s="27" t="s">
        <v>3058</v>
      </c>
      <c r="E3308" s="27" t="s">
        <v>6117</v>
      </c>
      <c r="F3308" s="27" t="s">
        <v>2815</v>
      </c>
      <c r="G3308" s="27" t="s">
        <v>2816</v>
      </c>
      <c r="H3308" s="28">
        <v>42156</v>
      </c>
      <c r="I3308" s="29">
        <v>3.7704530000000003</v>
      </c>
      <c r="J3308" s="28" t="s">
        <v>3241</v>
      </c>
    </row>
    <row r="3309" spans="1:10" x14ac:dyDescent="0.3">
      <c r="A3309" s="26">
        <v>2015</v>
      </c>
      <c r="B3309" s="27" t="s">
        <v>3152</v>
      </c>
      <c r="C3309" s="27" t="s">
        <v>3153</v>
      </c>
      <c r="D3309" s="27" t="s">
        <v>3152</v>
      </c>
      <c r="E3309" s="27" t="s">
        <v>3111</v>
      </c>
      <c r="F3309" s="27" t="s">
        <v>2825</v>
      </c>
      <c r="G3309" s="27" t="s">
        <v>2850</v>
      </c>
      <c r="H3309" s="28">
        <v>42156</v>
      </c>
      <c r="I3309" s="29">
        <v>0.24585200000000004</v>
      </c>
      <c r="J3309" s="28" t="s">
        <v>3241</v>
      </c>
    </row>
    <row r="3310" spans="1:10" x14ac:dyDescent="0.3">
      <c r="A3310" s="26">
        <v>2015</v>
      </c>
      <c r="B3310" s="27" t="s">
        <v>3154</v>
      </c>
      <c r="C3310" s="27" t="s">
        <v>3155</v>
      </c>
      <c r="D3310" s="27" t="s">
        <v>3154</v>
      </c>
      <c r="E3310" s="27" t="s">
        <v>3111</v>
      </c>
      <c r="F3310" s="27" t="s">
        <v>2825</v>
      </c>
      <c r="G3310" s="27" t="s">
        <v>2850</v>
      </c>
      <c r="H3310" s="28">
        <v>42156</v>
      </c>
      <c r="I3310" s="29">
        <v>0.36049300000000006</v>
      </c>
      <c r="J3310" s="28" t="s">
        <v>3241</v>
      </c>
    </row>
    <row r="3311" spans="1:10" x14ac:dyDescent="0.3">
      <c r="A3311" s="26">
        <v>2015</v>
      </c>
      <c r="B3311" s="27" t="s">
        <v>3156</v>
      </c>
      <c r="C3311" s="27" t="s">
        <v>3157</v>
      </c>
      <c r="D3311" s="27" t="s">
        <v>3156</v>
      </c>
      <c r="E3311" s="27" t="s">
        <v>3111</v>
      </c>
      <c r="F3311" s="27" t="s">
        <v>2825</v>
      </c>
      <c r="G3311" s="27" t="s">
        <v>2850</v>
      </c>
      <c r="H3311" s="28">
        <v>42156</v>
      </c>
      <c r="I3311" s="29">
        <v>0</v>
      </c>
      <c r="J3311" s="28" t="s">
        <v>3241</v>
      </c>
    </row>
    <row r="3312" spans="1:10" x14ac:dyDescent="0.3">
      <c r="A3312" s="26">
        <v>2015</v>
      </c>
      <c r="B3312" s="27" t="s">
        <v>3060</v>
      </c>
      <c r="C3312" s="27" t="s">
        <v>3061</v>
      </c>
      <c r="D3312" s="27" t="s">
        <v>3062</v>
      </c>
      <c r="E3312" s="27" t="s">
        <v>3063</v>
      </c>
      <c r="F3312" s="27" t="s">
        <v>3034</v>
      </c>
      <c r="G3312" s="27" t="s">
        <v>2999</v>
      </c>
      <c r="H3312" s="28">
        <v>42156</v>
      </c>
      <c r="I3312" s="29">
        <v>0</v>
      </c>
      <c r="J3312" s="28" t="s">
        <v>3241</v>
      </c>
    </row>
    <row r="3313" spans="1:10" x14ac:dyDescent="0.3">
      <c r="A3313" s="26">
        <v>2015</v>
      </c>
      <c r="B3313" s="27" t="s">
        <v>3064</v>
      </c>
      <c r="C3313" s="27" t="s">
        <v>3065</v>
      </c>
      <c r="D3313" s="27" t="s">
        <v>3066</v>
      </c>
      <c r="E3313" s="27" t="s">
        <v>3025</v>
      </c>
      <c r="F3313" s="27" t="s">
        <v>2825</v>
      </c>
      <c r="G3313" s="27" t="s">
        <v>2826</v>
      </c>
      <c r="H3313" s="28">
        <v>42156</v>
      </c>
      <c r="I3313" s="29">
        <v>0</v>
      </c>
      <c r="J3313" s="28" t="s">
        <v>3241</v>
      </c>
    </row>
    <row r="3314" spans="1:10" x14ac:dyDescent="0.3">
      <c r="A3314" s="26">
        <v>2015</v>
      </c>
      <c r="B3314" s="27" t="s">
        <v>3064</v>
      </c>
      <c r="C3314" s="27" t="s">
        <v>3065</v>
      </c>
      <c r="D3314" s="27" t="s">
        <v>3067</v>
      </c>
      <c r="E3314" s="27" t="s">
        <v>3025</v>
      </c>
      <c r="F3314" s="27" t="s">
        <v>2825</v>
      </c>
      <c r="G3314" s="27" t="s">
        <v>2826</v>
      </c>
      <c r="H3314" s="28">
        <v>42156</v>
      </c>
      <c r="I3314" s="29">
        <v>0</v>
      </c>
      <c r="J3314" s="28" t="s">
        <v>3241</v>
      </c>
    </row>
    <row r="3315" spans="1:10" x14ac:dyDescent="0.3">
      <c r="A3315" s="26">
        <v>2015</v>
      </c>
      <c r="B3315" s="27" t="s">
        <v>3174</v>
      </c>
      <c r="C3315" s="27" t="s">
        <v>3175</v>
      </c>
      <c r="D3315" s="27" t="s">
        <v>3174</v>
      </c>
      <c r="E3315" s="27" t="s">
        <v>6117</v>
      </c>
      <c r="F3315" s="27" t="s">
        <v>2825</v>
      </c>
      <c r="G3315" s="27" t="s">
        <v>2826</v>
      </c>
      <c r="H3315" s="28">
        <v>42156</v>
      </c>
      <c r="I3315" s="29">
        <v>0.34520300000000004</v>
      </c>
      <c r="J3315" s="28" t="s">
        <v>3241</v>
      </c>
    </row>
    <row r="3316" spans="1:10" x14ac:dyDescent="0.3">
      <c r="A3316" s="26">
        <v>2015</v>
      </c>
      <c r="B3316" s="27" t="s">
        <v>3068</v>
      </c>
      <c r="C3316" s="27" t="s">
        <v>3069</v>
      </c>
      <c r="D3316" s="27" t="s">
        <v>3068</v>
      </c>
      <c r="E3316" s="27" t="s">
        <v>6117</v>
      </c>
      <c r="F3316" s="27" t="s">
        <v>3034</v>
      </c>
      <c r="G3316" s="27" t="s">
        <v>2923</v>
      </c>
      <c r="H3316" s="28">
        <v>42156</v>
      </c>
      <c r="I3316" s="29">
        <v>6.3541590000000028</v>
      </c>
      <c r="J3316" s="28" t="s">
        <v>3241</v>
      </c>
    </row>
    <row r="3317" spans="1:10" x14ac:dyDescent="0.3">
      <c r="A3317" s="26">
        <v>2015</v>
      </c>
      <c r="B3317" s="27" t="s">
        <v>3070</v>
      </c>
      <c r="C3317" s="27" t="s">
        <v>3071</v>
      </c>
      <c r="D3317" s="27" t="s">
        <v>3070</v>
      </c>
      <c r="E3317" s="27" t="s">
        <v>6117</v>
      </c>
      <c r="F3317" s="27" t="s">
        <v>2815</v>
      </c>
      <c r="G3317" s="27" t="s">
        <v>2816</v>
      </c>
      <c r="H3317" s="28">
        <v>42156</v>
      </c>
      <c r="I3317" s="29">
        <v>1.3256740000000007</v>
      </c>
      <c r="J3317" s="28" t="s">
        <v>3241</v>
      </c>
    </row>
    <row r="3318" spans="1:10" x14ac:dyDescent="0.3">
      <c r="A3318" s="26">
        <v>2015</v>
      </c>
      <c r="B3318" s="27" t="s">
        <v>3176</v>
      </c>
      <c r="C3318" s="27" t="s">
        <v>3177</v>
      </c>
      <c r="D3318" s="27" t="s">
        <v>3176</v>
      </c>
      <c r="E3318" s="27" t="s">
        <v>3033</v>
      </c>
      <c r="F3318" s="27" t="s">
        <v>2807</v>
      </c>
      <c r="G3318" s="27" t="s">
        <v>2812</v>
      </c>
      <c r="H3318" s="28">
        <v>42156</v>
      </c>
      <c r="I3318" s="29">
        <v>18.349222000000008</v>
      </c>
      <c r="J3318" s="28" t="s">
        <v>3241</v>
      </c>
    </row>
    <row r="3319" spans="1:10" x14ac:dyDescent="0.3">
      <c r="A3319" s="26">
        <v>2015</v>
      </c>
      <c r="B3319" s="27" t="s">
        <v>3072</v>
      </c>
      <c r="C3319" s="27" t="s">
        <v>3073</v>
      </c>
      <c r="D3319" s="27" t="s">
        <v>3072</v>
      </c>
      <c r="E3319" s="27" t="s">
        <v>6117</v>
      </c>
      <c r="F3319" s="27" t="s">
        <v>3034</v>
      </c>
      <c r="G3319" s="27" t="s">
        <v>3074</v>
      </c>
      <c r="H3319" s="28">
        <v>42156</v>
      </c>
      <c r="I3319" s="29">
        <v>0</v>
      </c>
      <c r="J3319" s="28" t="s">
        <v>3241</v>
      </c>
    </row>
    <row r="3320" spans="1:10" x14ac:dyDescent="0.3">
      <c r="A3320" s="26">
        <v>2015</v>
      </c>
      <c r="B3320" s="27" t="s">
        <v>3182</v>
      </c>
      <c r="C3320" s="27" t="s">
        <v>3183</v>
      </c>
      <c r="D3320" s="27" t="s">
        <v>3182</v>
      </c>
      <c r="E3320" s="27" t="s">
        <v>6117</v>
      </c>
      <c r="F3320" s="27" t="s">
        <v>2825</v>
      </c>
      <c r="G3320" s="27" t="s">
        <v>2826</v>
      </c>
      <c r="H3320" s="28">
        <v>42156</v>
      </c>
      <c r="I3320" s="29">
        <v>2.3911000000000002E-2</v>
      </c>
      <c r="J3320" s="28" t="s">
        <v>3241</v>
      </c>
    </row>
    <row r="3321" spans="1:10" x14ac:dyDescent="0.3">
      <c r="A3321" s="26">
        <v>2015</v>
      </c>
      <c r="B3321" s="27" t="s">
        <v>3075</v>
      </c>
      <c r="C3321" s="27" t="s">
        <v>3076</v>
      </c>
      <c r="D3321" s="27" t="s">
        <v>3075</v>
      </c>
      <c r="E3321" s="27" t="s">
        <v>6117</v>
      </c>
      <c r="F3321" s="27" t="s">
        <v>2815</v>
      </c>
      <c r="G3321" s="27" t="s">
        <v>2816</v>
      </c>
      <c r="H3321" s="28">
        <v>42156</v>
      </c>
      <c r="I3321" s="29">
        <v>2.5682940000000003</v>
      </c>
      <c r="J3321" s="28" t="s">
        <v>3241</v>
      </c>
    </row>
    <row r="3322" spans="1:10" x14ac:dyDescent="0.3">
      <c r="A3322" s="26">
        <v>2015</v>
      </c>
      <c r="B3322" s="27" t="s">
        <v>3077</v>
      </c>
      <c r="C3322" s="27" t="s">
        <v>3078</v>
      </c>
      <c r="D3322" s="27" t="s">
        <v>3077</v>
      </c>
      <c r="E3322" s="27" t="s">
        <v>3033</v>
      </c>
      <c r="F3322" s="27" t="s">
        <v>2788</v>
      </c>
      <c r="G3322" s="27" t="s">
        <v>2788</v>
      </c>
      <c r="H3322" s="28">
        <v>42156</v>
      </c>
      <c r="I3322" s="29">
        <v>1.5506999999999998E-2</v>
      </c>
      <c r="J3322" s="28" t="s">
        <v>3241</v>
      </c>
    </row>
    <row r="3323" spans="1:10" x14ac:dyDescent="0.3">
      <c r="A3323" s="26">
        <v>2015</v>
      </c>
      <c r="B3323" s="27" t="s">
        <v>3079</v>
      </c>
      <c r="C3323" s="27" t="s">
        <v>3080</v>
      </c>
      <c r="D3323" s="27" t="s">
        <v>3081</v>
      </c>
      <c r="E3323" s="27" t="s">
        <v>3063</v>
      </c>
      <c r="F3323" s="27" t="s">
        <v>2788</v>
      </c>
      <c r="G3323" s="27" t="s">
        <v>2788</v>
      </c>
      <c r="H3323" s="28">
        <v>42156</v>
      </c>
      <c r="I3323" s="29">
        <v>2.0690000000000001E-3</v>
      </c>
      <c r="J3323" s="28" t="s">
        <v>3241</v>
      </c>
    </row>
    <row r="3324" spans="1:10" x14ac:dyDescent="0.3">
      <c r="A3324" s="26">
        <v>2015</v>
      </c>
      <c r="B3324" s="27" t="s">
        <v>3082</v>
      </c>
      <c r="C3324" s="27" t="s">
        <v>3083</v>
      </c>
      <c r="D3324" s="27" t="s">
        <v>3082</v>
      </c>
      <c r="E3324" s="27" t="s">
        <v>6117</v>
      </c>
      <c r="F3324" s="27" t="s">
        <v>2825</v>
      </c>
      <c r="G3324" s="27" t="s">
        <v>2826</v>
      </c>
      <c r="H3324" s="28">
        <v>42156</v>
      </c>
      <c r="I3324" s="29">
        <v>0</v>
      </c>
      <c r="J3324" s="28" t="s">
        <v>3241</v>
      </c>
    </row>
    <row r="3325" spans="1:10" x14ac:dyDescent="0.3">
      <c r="A3325" s="26">
        <v>2015</v>
      </c>
      <c r="B3325" s="27" t="s">
        <v>3084</v>
      </c>
      <c r="C3325" s="27" t="s">
        <v>3085</v>
      </c>
      <c r="D3325" s="27" t="s">
        <v>3086</v>
      </c>
      <c r="E3325" s="27" t="s">
        <v>3025</v>
      </c>
      <c r="F3325" s="27" t="s">
        <v>3087</v>
      </c>
      <c r="G3325" s="27" t="s">
        <v>2788</v>
      </c>
      <c r="H3325" s="28">
        <v>42156</v>
      </c>
      <c r="I3325" s="29">
        <v>0</v>
      </c>
      <c r="J3325" s="28" t="s">
        <v>3241</v>
      </c>
    </row>
    <row r="3326" spans="1:10" x14ac:dyDescent="0.3">
      <c r="A3326" s="26">
        <v>2015</v>
      </c>
      <c r="B3326" s="27" t="s">
        <v>3084</v>
      </c>
      <c r="C3326" s="27" t="s">
        <v>3085</v>
      </c>
      <c r="D3326" s="27" t="s">
        <v>3088</v>
      </c>
      <c r="E3326" s="27" t="s">
        <v>3025</v>
      </c>
      <c r="F3326" s="27" t="s">
        <v>3087</v>
      </c>
      <c r="G3326" s="27" t="s">
        <v>2788</v>
      </c>
      <c r="H3326" s="28">
        <v>42156</v>
      </c>
      <c r="I3326" s="29">
        <v>0</v>
      </c>
      <c r="J3326" s="28" t="s">
        <v>3241</v>
      </c>
    </row>
    <row r="3327" spans="1:10" x14ac:dyDescent="0.3">
      <c r="A3327" s="26">
        <v>2015</v>
      </c>
      <c r="B3327" s="27" t="s">
        <v>3089</v>
      </c>
      <c r="C3327" s="27" t="s">
        <v>3090</v>
      </c>
      <c r="D3327" s="27" t="s">
        <v>3089</v>
      </c>
      <c r="E3327" s="27" t="s">
        <v>6117</v>
      </c>
      <c r="F3327" s="27" t="s">
        <v>2815</v>
      </c>
      <c r="G3327" s="27" t="s">
        <v>2816</v>
      </c>
      <c r="H3327" s="28">
        <v>42156</v>
      </c>
      <c r="I3327" s="29">
        <v>3.7763020000000007</v>
      </c>
      <c r="J3327" s="28" t="s">
        <v>3241</v>
      </c>
    </row>
    <row r="3328" spans="1:10" x14ac:dyDescent="0.3">
      <c r="A3328" s="26">
        <v>2015</v>
      </c>
      <c r="B3328" s="27" t="s">
        <v>3136</v>
      </c>
      <c r="C3328" s="27" t="s">
        <v>3137</v>
      </c>
      <c r="D3328" s="27" t="s">
        <v>3138</v>
      </c>
      <c r="E3328" s="27" t="s">
        <v>3025</v>
      </c>
      <c r="F3328" s="27" t="s">
        <v>3087</v>
      </c>
      <c r="G3328" s="27" t="s">
        <v>2788</v>
      </c>
      <c r="H3328" s="28">
        <v>42156</v>
      </c>
      <c r="I3328" s="29">
        <v>0</v>
      </c>
      <c r="J3328" s="28" t="s">
        <v>3241</v>
      </c>
    </row>
    <row r="3329" spans="1:10" x14ac:dyDescent="0.3">
      <c r="A3329" s="26">
        <v>2015</v>
      </c>
      <c r="B3329" s="27" t="s">
        <v>3136</v>
      </c>
      <c r="C3329" s="27" t="s">
        <v>3137</v>
      </c>
      <c r="D3329" s="27" t="s">
        <v>3139</v>
      </c>
      <c r="E3329" s="27" t="s">
        <v>3025</v>
      </c>
      <c r="F3329" s="27" t="s">
        <v>3087</v>
      </c>
      <c r="G3329" s="27" t="s">
        <v>2788</v>
      </c>
      <c r="H3329" s="28">
        <v>42156</v>
      </c>
      <c r="I3329" s="29">
        <v>0</v>
      </c>
      <c r="J3329" s="28" t="s">
        <v>3241</v>
      </c>
    </row>
    <row r="3330" spans="1:10" x14ac:dyDescent="0.3">
      <c r="A3330" s="26">
        <v>2015</v>
      </c>
      <c r="B3330" s="27" t="s">
        <v>3184</v>
      </c>
      <c r="C3330" s="27" t="s">
        <v>3185</v>
      </c>
      <c r="D3330" s="27" t="s">
        <v>3186</v>
      </c>
      <c r="E3330" s="27" t="s">
        <v>3063</v>
      </c>
      <c r="F3330" s="27" t="s">
        <v>3034</v>
      </c>
      <c r="G3330" s="27" t="s">
        <v>2999</v>
      </c>
      <c r="H3330" s="28">
        <v>42156</v>
      </c>
      <c r="I3330" s="29">
        <v>1.9021060000000012</v>
      </c>
      <c r="J3330" s="28" t="s">
        <v>3241</v>
      </c>
    </row>
    <row r="3331" spans="1:10" x14ac:dyDescent="0.3">
      <c r="A3331" s="26">
        <v>2015</v>
      </c>
      <c r="B3331" s="27" t="s">
        <v>3091</v>
      </c>
      <c r="C3331" s="27" t="s">
        <v>3092</v>
      </c>
      <c r="D3331" s="27" t="s">
        <v>3093</v>
      </c>
      <c r="E3331" s="27" t="s">
        <v>3063</v>
      </c>
      <c r="F3331" s="27" t="s">
        <v>3094</v>
      </c>
      <c r="G3331" s="27" t="s">
        <v>2965</v>
      </c>
      <c r="H3331" s="28">
        <v>42156</v>
      </c>
      <c r="I3331" s="29">
        <v>5.2639220000000009</v>
      </c>
      <c r="J3331" s="28" t="s">
        <v>3241</v>
      </c>
    </row>
    <row r="3332" spans="1:10" x14ac:dyDescent="0.3">
      <c r="A3332" s="26">
        <v>2015</v>
      </c>
      <c r="B3332" s="27" t="s">
        <v>3095</v>
      </c>
      <c r="C3332" s="27" t="s">
        <v>3096</v>
      </c>
      <c r="D3332" s="27" t="s">
        <v>3095</v>
      </c>
      <c r="E3332" s="27" t="s">
        <v>6117</v>
      </c>
      <c r="F3332" s="27" t="s">
        <v>3034</v>
      </c>
      <c r="G3332" s="27" t="s">
        <v>2999</v>
      </c>
      <c r="H3332" s="28">
        <v>42156</v>
      </c>
      <c r="I3332" s="29">
        <v>3.5341500000000035</v>
      </c>
      <c r="J3332" s="28" t="s">
        <v>3241</v>
      </c>
    </row>
    <row r="3333" spans="1:10" x14ac:dyDescent="0.3">
      <c r="A3333" s="26">
        <v>2015</v>
      </c>
      <c r="B3333" s="27" t="s">
        <v>3097</v>
      </c>
      <c r="C3333" s="27" t="s">
        <v>3098</v>
      </c>
      <c r="D3333" s="27" t="s">
        <v>3097</v>
      </c>
      <c r="E3333" s="27" t="s">
        <v>6117</v>
      </c>
      <c r="F3333" s="27" t="s">
        <v>2825</v>
      </c>
      <c r="G3333" s="27" t="s">
        <v>2850</v>
      </c>
      <c r="H3333" s="28">
        <v>42156</v>
      </c>
      <c r="I3333" s="29">
        <v>0.49948200000000004</v>
      </c>
      <c r="J3333" s="28" t="s">
        <v>3241</v>
      </c>
    </row>
    <row r="3334" spans="1:10" x14ac:dyDescent="0.3">
      <c r="A3334" s="26">
        <v>2015</v>
      </c>
      <c r="B3334" s="27" t="s">
        <v>3132</v>
      </c>
      <c r="C3334" s="27" t="s">
        <v>3133</v>
      </c>
      <c r="D3334" s="27" t="s">
        <v>3132</v>
      </c>
      <c r="E3334" s="27" t="s">
        <v>3033</v>
      </c>
      <c r="F3334" s="27" t="s">
        <v>2807</v>
      </c>
      <c r="G3334" s="27" t="s">
        <v>2812</v>
      </c>
      <c r="H3334" s="28">
        <v>42156</v>
      </c>
      <c r="I3334" s="29">
        <v>18.642027999999996</v>
      </c>
      <c r="J3334" s="28" t="s">
        <v>3241</v>
      </c>
    </row>
    <row r="3335" spans="1:10" x14ac:dyDescent="0.3">
      <c r="A3335" s="26">
        <v>2015</v>
      </c>
      <c r="B3335" s="27" t="s">
        <v>3134</v>
      </c>
      <c r="C3335" s="27" t="s">
        <v>3135</v>
      </c>
      <c r="D3335" s="27" t="s">
        <v>3134</v>
      </c>
      <c r="E3335" s="27" t="s">
        <v>3033</v>
      </c>
      <c r="F3335" s="27" t="s">
        <v>2807</v>
      </c>
      <c r="G3335" s="27" t="s">
        <v>2812</v>
      </c>
      <c r="H3335" s="28">
        <v>42156</v>
      </c>
      <c r="I3335" s="29">
        <v>11.128857</v>
      </c>
      <c r="J3335" s="28" t="s">
        <v>3241</v>
      </c>
    </row>
    <row r="3336" spans="1:10" x14ac:dyDescent="0.3">
      <c r="A3336" s="26">
        <v>2015</v>
      </c>
      <c r="B3336" s="27" t="s">
        <v>3099</v>
      </c>
      <c r="C3336" s="27" t="s">
        <v>3100</v>
      </c>
      <c r="D3336" s="27" t="s">
        <v>3099</v>
      </c>
      <c r="E3336" s="27" t="s">
        <v>6117</v>
      </c>
      <c r="F3336" s="27" t="s">
        <v>2815</v>
      </c>
      <c r="G3336" s="27" t="s">
        <v>2816</v>
      </c>
      <c r="H3336" s="28">
        <v>42156</v>
      </c>
      <c r="I3336" s="29">
        <v>3.7327929999999996</v>
      </c>
      <c r="J3336" s="28" t="s">
        <v>3241</v>
      </c>
    </row>
    <row r="3337" spans="1:10" x14ac:dyDescent="0.3">
      <c r="A3337" s="26">
        <v>2015</v>
      </c>
      <c r="B3337" s="27" t="s">
        <v>3101</v>
      </c>
      <c r="C3337" s="27" t="s">
        <v>3102</v>
      </c>
      <c r="D3337" s="27" t="s">
        <v>3101</v>
      </c>
      <c r="E3337" s="27" t="s">
        <v>6117</v>
      </c>
      <c r="F3337" s="27" t="s">
        <v>3034</v>
      </c>
      <c r="G3337" s="27" t="s">
        <v>3074</v>
      </c>
      <c r="H3337" s="28">
        <v>42156</v>
      </c>
      <c r="I3337" s="29">
        <v>12.720238000000005</v>
      </c>
      <c r="J3337" s="28" t="s">
        <v>3241</v>
      </c>
    </row>
    <row r="3338" spans="1:10" x14ac:dyDescent="0.3">
      <c r="A3338" s="26">
        <v>2015</v>
      </c>
      <c r="B3338" s="27" t="s">
        <v>3148</v>
      </c>
      <c r="C3338" s="27" t="s">
        <v>3149</v>
      </c>
      <c r="D3338" s="27" t="s">
        <v>3148</v>
      </c>
      <c r="E3338" s="27" t="s">
        <v>6117</v>
      </c>
      <c r="F3338" s="27" t="s">
        <v>3145</v>
      </c>
      <c r="G3338" s="27" t="s">
        <v>2803</v>
      </c>
      <c r="H3338" s="28">
        <v>42156</v>
      </c>
      <c r="I3338" s="29">
        <v>0</v>
      </c>
      <c r="J3338" s="28" t="s">
        <v>3241</v>
      </c>
    </row>
    <row r="3339" spans="1:10" x14ac:dyDescent="0.3">
      <c r="A3339" s="26">
        <v>2015</v>
      </c>
      <c r="B3339" s="27" t="s">
        <v>3103</v>
      </c>
      <c r="C3339" s="27" t="s">
        <v>3104</v>
      </c>
      <c r="D3339" s="27" t="s">
        <v>3103</v>
      </c>
      <c r="E3339" s="27" t="s">
        <v>6117</v>
      </c>
      <c r="F3339" s="27" t="s">
        <v>3034</v>
      </c>
      <c r="G3339" s="27" t="s">
        <v>2923</v>
      </c>
      <c r="H3339" s="28">
        <v>42156</v>
      </c>
      <c r="I3339" s="29">
        <v>2.0584379999999998</v>
      </c>
      <c r="J3339" s="28" t="s">
        <v>3241</v>
      </c>
    </row>
    <row r="3340" spans="1:10" x14ac:dyDescent="0.3">
      <c r="A3340" s="26">
        <v>2015</v>
      </c>
      <c r="B3340" s="27" t="s">
        <v>3150</v>
      </c>
      <c r="C3340" s="27" t="s">
        <v>3151</v>
      </c>
      <c r="D3340" s="27" t="s">
        <v>3150</v>
      </c>
      <c r="E3340" s="27" t="s">
        <v>6117</v>
      </c>
      <c r="F3340" s="27" t="s">
        <v>3142</v>
      </c>
      <c r="G3340" s="27" t="s">
        <v>2850</v>
      </c>
      <c r="H3340" s="28">
        <v>42156</v>
      </c>
      <c r="I3340" s="29">
        <v>8.371E-3</v>
      </c>
      <c r="J3340" s="28" t="s">
        <v>3241</v>
      </c>
    </row>
    <row r="3341" spans="1:10" x14ac:dyDescent="0.3">
      <c r="A3341" s="26">
        <v>2015</v>
      </c>
      <c r="B3341" s="27" t="s">
        <v>3105</v>
      </c>
      <c r="C3341" s="27" t="s">
        <v>3106</v>
      </c>
      <c r="D3341" s="27" t="s">
        <v>3105</v>
      </c>
      <c r="E3341" s="27" t="s">
        <v>6117</v>
      </c>
      <c r="F3341" s="27" t="s">
        <v>2798</v>
      </c>
      <c r="G3341" s="27" t="s">
        <v>2803</v>
      </c>
      <c r="H3341" s="28">
        <v>42156</v>
      </c>
      <c r="I3341" s="29">
        <v>0</v>
      </c>
      <c r="J3341" s="28" t="s">
        <v>3241</v>
      </c>
    </row>
    <row r="3342" spans="1:10" x14ac:dyDescent="0.3">
      <c r="A3342" s="26">
        <v>2015</v>
      </c>
      <c r="B3342" s="27" t="s">
        <v>3123</v>
      </c>
      <c r="C3342" s="27" t="s">
        <v>3124</v>
      </c>
      <c r="D3342" s="27" t="s">
        <v>3166</v>
      </c>
      <c r="E3342" s="27" t="s">
        <v>3025</v>
      </c>
      <c r="F3342" s="27" t="s">
        <v>2825</v>
      </c>
      <c r="G3342" s="27" t="s">
        <v>2850</v>
      </c>
      <c r="H3342" s="28">
        <v>42156</v>
      </c>
      <c r="I3342" s="29">
        <v>0</v>
      </c>
      <c r="J3342" s="28" t="s">
        <v>3241</v>
      </c>
    </row>
    <row r="3343" spans="1:10" x14ac:dyDescent="0.3">
      <c r="A3343" s="26">
        <v>2015</v>
      </c>
      <c r="B3343" s="27" t="s">
        <v>3123</v>
      </c>
      <c r="C3343" s="27" t="s">
        <v>3124</v>
      </c>
      <c r="D3343" s="27" t="s">
        <v>3125</v>
      </c>
      <c r="E3343" s="27" t="s">
        <v>3025</v>
      </c>
      <c r="F3343" s="27" t="s">
        <v>2825</v>
      </c>
      <c r="G3343" s="27" t="s">
        <v>2850</v>
      </c>
      <c r="H3343" s="28">
        <v>42156</v>
      </c>
      <c r="I3343" s="29">
        <v>0</v>
      </c>
      <c r="J3343" s="28" t="s">
        <v>3241</v>
      </c>
    </row>
    <row r="3344" spans="1:10" x14ac:dyDescent="0.3">
      <c r="A3344" s="26">
        <v>2015</v>
      </c>
      <c r="B3344" s="27" t="s">
        <v>3123</v>
      </c>
      <c r="C3344" s="27" t="s">
        <v>3124</v>
      </c>
      <c r="D3344" s="27" t="s">
        <v>3170</v>
      </c>
      <c r="E3344" s="27" t="s">
        <v>3025</v>
      </c>
      <c r="F3344" s="27" t="s">
        <v>2825</v>
      </c>
      <c r="G3344" s="27" t="s">
        <v>2850</v>
      </c>
      <c r="H3344" s="28">
        <v>42156</v>
      </c>
      <c r="I3344" s="29">
        <v>0</v>
      </c>
      <c r="J3344" s="28" t="s">
        <v>3241</v>
      </c>
    </row>
    <row r="3345" spans="1:10" x14ac:dyDescent="0.3">
      <c r="A3345" s="26">
        <v>2015</v>
      </c>
      <c r="B3345" s="27" t="s">
        <v>3107</v>
      </c>
      <c r="C3345" s="27" t="s">
        <v>3108</v>
      </c>
      <c r="D3345" s="27" t="s">
        <v>3108</v>
      </c>
      <c r="E3345" s="27" t="s">
        <v>6117</v>
      </c>
      <c r="F3345" s="27" t="s">
        <v>3026</v>
      </c>
      <c r="G3345" s="27" t="s">
        <v>2936</v>
      </c>
      <c r="H3345" s="28">
        <v>42156</v>
      </c>
      <c r="I3345" s="29">
        <v>1.5699999999999999E-4</v>
      </c>
      <c r="J3345" s="28" t="s">
        <v>3241</v>
      </c>
    </row>
    <row r="3346" spans="1:10" x14ac:dyDescent="0.3">
      <c r="A3346" s="26">
        <v>2015</v>
      </c>
      <c r="B3346" s="27" t="s">
        <v>3140</v>
      </c>
      <c r="C3346" s="27" t="s">
        <v>3141</v>
      </c>
      <c r="D3346" s="27" t="s">
        <v>3140</v>
      </c>
      <c r="E3346" s="27" t="s">
        <v>6117</v>
      </c>
      <c r="F3346" s="27" t="s">
        <v>3142</v>
      </c>
      <c r="G3346" s="27" t="s">
        <v>2850</v>
      </c>
      <c r="H3346" s="28">
        <v>42156</v>
      </c>
      <c r="I3346" s="29">
        <v>6.1050000000000028E-3</v>
      </c>
      <c r="J3346" s="28" t="s">
        <v>3241</v>
      </c>
    </row>
    <row r="3347" spans="1:10" x14ac:dyDescent="0.3">
      <c r="A3347" s="26">
        <v>2015</v>
      </c>
      <c r="B3347" s="27" t="s">
        <v>3109</v>
      </c>
      <c r="C3347" s="27" t="s">
        <v>3110</v>
      </c>
      <c r="D3347" s="27" t="s">
        <v>3109</v>
      </c>
      <c r="E3347" s="27" t="s">
        <v>3111</v>
      </c>
      <c r="F3347" s="27" t="s">
        <v>2825</v>
      </c>
      <c r="G3347" s="27" t="s">
        <v>2850</v>
      </c>
      <c r="H3347" s="28">
        <v>42156</v>
      </c>
      <c r="I3347" s="29">
        <v>0.14621500000000001</v>
      </c>
      <c r="J3347" s="28" t="s">
        <v>3241</v>
      </c>
    </row>
    <row r="3348" spans="1:10" x14ac:dyDescent="0.3">
      <c r="A3348" s="26">
        <v>2015</v>
      </c>
      <c r="B3348" s="27" t="s">
        <v>3158</v>
      </c>
      <c r="C3348" s="27" t="s">
        <v>3159</v>
      </c>
      <c r="D3348" s="27" t="s">
        <v>3160</v>
      </c>
      <c r="E3348" s="27" t="s">
        <v>3161</v>
      </c>
      <c r="F3348" s="27" t="s">
        <v>3087</v>
      </c>
      <c r="G3348" s="27" t="s">
        <v>2788</v>
      </c>
      <c r="H3348" s="28">
        <v>42156</v>
      </c>
      <c r="I3348" s="29">
        <v>1.2258480000000005</v>
      </c>
      <c r="J3348" s="28" t="s">
        <v>3241</v>
      </c>
    </row>
    <row r="3349" spans="1:10" x14ac:dyDescent="0.3">
      <c r="A3349" s="26">
        <v>2015</v>
      </c>
      <c r="B3349" s="27" t="s">
        <v>3112</v>
      </c>
      <c r="C3349" s="27" t="s">
        <v>3113</v>
      </c>
      <c r="D3349" s="27" t="s">
        <v>3112</v>
      </c>
      <c r="E3349" s="27" t="s">
        <v>6117</v>
      </c>
      <c r="F3349" s="27" t="s">
        <v>2825</v>
      </c>
      <c r="G3349" s="27" t="s">
        <v>2826</v>
      </c>
      <c r="H3349" s="28">
        <v>42156</v>
      </c>
      <c r="I3349" s="29">
        <v>0.41297500000000015</v>
      </c>
      <c r="J3349" s="28" t="s">
        <v>3241</v>
      </c>
    </row>
    <row r="3350" spans="1:10" x14ac:dyDescent="0.3">
      <c r="A3350" s="26">
        <v>2015</v>
      </c>
      <c r="B3350" s="27" t="s">
        <v>3167</v>
      </c>
      <c r="C3350" s="27" t="s">
        <v>3168</v>
      </c>
      <c r="D3350" s="27" t="s">
        <v>3169</v>
      </c>
      <c r="E3350" s="27" t="s">
        <v>3161</v>
      </c>
      <c r="F3350" s="27" t="s">
        <v>3087</v>
      </c>
      <c r="G3350" s="27" t="s">
        <v>2788</v>
      </c>
      <c r="H3350" s="28">
        <v>42156</v>
      </c>
      <c r="I3350" s="29">
        <v>5.9102639999999997</v>
      </c>
      <c r="J3350" s="28" t="s">
        <v>3241</v>
      </c>
    </row>
    <row r="3351" spans="1:10" x14ac:dyDescent="0.3">
      <c r="A3351" s="26">
        <v>2015</v>
      </c>
      <c r="B3351" s="27" t="s">
        <v>3114</v>
      </c>
      <c r="C3351" s="27" t="s">
        <v>3115</v>
      </c>
      <c r="D3351" s="27" t="s">
        <v>3116</v>
      </c>
      <c r="E3351" s="27" t="s">
        <v>3025</v>
      </c>
      <c r="F3351" s="27" t="s">
        <v>3026</v>
      </c>
      <c r="G3351" s="27" t="s">
        <v>2788</v>
      </c>
      <c r="H3351" s="28">
        <v>42156</v>
      </c>
      <c r="I3351" s="29">
        <v>0</v>
      </c>
      <c r="J3351" s="28" t="s">
        <v>3241</v>
      </c>
    </row>
    <row r="3352" spans="1:10" x14ac:dyDescent="0.3">
      <c r="A3352" s="26">
        <v>2015</v>
      </c>
      <c r="B3352" s="27" t="s">
        <v>3117</v>
      </c>
      <c r="C3352" s="27" t="s">
        <v>3118</v>
      </c>
      <c r="D3352" s="27" t="s">
        <v>3117</v>
      </c>
      <c r="E3352" s="27" t="s">
        <v>6117</v>
      </c>
      <c r="F3352" s="27" t="s">
        <v>2815</v>
      </c>
      <c r="G3352" s="27" t="s">
        <v>2816</v>
      </c>
      <c r="H3352" s="28">
        <v>42156</v>
      </c>
      <c r="I3352" s="29">
        <v>5.3063560000000018</v>
      </c>
      <c r="J3352" s="28" t="s">
        <v>3241</v>
      </c>
    </row>
    <row r="3353" spans="1:10" x14ac:dyDescent="0.3">
      <c r="A3353" s="26">
        <v>2015</v>
      </c>
      <c r="B3353" s="27" t="s">
        <v>3129</v>
      </c>
      <c r="C3353" s="27" t="s">
        <v>3130</v>
      </c>
      <c r="D3353" s="27" t="s">
        <v>3131</v>
      </c>
      <c r="E3353" s="27" t="s">
        <v>3063</v>
      </c>
      <c r="F3353" s="27" t="s">
        <v>3034</v>
      </c>
      <c r="G3353" s="27" t="s">
        <v>2840</v>
      </c>
      <c r="H3353" s="28">
        <v>42156</v>
      </c>
      <c r="I3353" s="29">
        <v>11.282001999999999</v>
      </c>
      <c r="J3353" s="28" t="s">
        <v>3241</v>
      </c>
    </row>
    <row r="3354" spans="1:10" x14ac:dyDescent="0.3">
      <c r="A3354" s="26">
        <v>2015</v>
      </c>
      <c r="B3354" s="27" t="s">
        <v>3126</v>
      </c>
      <c r="C3354" s="27" t="s">
        <v>3127</v>
      </c>
      <c r="D3354" s="27" t="s">
        <v>3128</v>
      </c>
      <c r="E3354" s="27" t="s">
        <v>3025</v>
      </c>
      <c r="F3354" s="27" t="s">
        <v>3026</v>
      </c>
      <c r="G3354" s="27" t="s">
        <v>2936</v>
      </c>
      <c r="H3354" s="28">
        <v>42156</v>
      </c>
      <c r="I3354" s="29">
        <v>0</v>
      </c>
      <c r="J3354" s="28" t="s">
        <v>3241</v>
      </c>
    </row>
    <row r="3355" spans="1:10" x14ac:dyDescent="0.3">
      <c r="A3355" s="26">
        <v>2015</v>
      </c>
      <c r="B3355" s="27" t="s">
        <v>3178</v>
      </c>
      <c r="C3355" s="27" t="s">
        <v>3179</v>
      </c>
      <c r="D3355" s="27" t="s">
        <v>3178</v>
      </c>
      <c r="E3355" s="27" t="s">
        <v>3033</v>
      </c>
      <c r="F3355" s="27" t="s">
        <v>2807</v>
      </c>
      <c r="G3355" s="27" t="s">
        <v>2812</v>
      </c>
      <c r="H3355" s="28">
        <v>42156</v>
      </c>
      <c r="I3355" s="29">
        <v>0.30133699999999997</v>
      </c>
      <c r="J3355" s="28" t="s">
        <v>3241</v>
      </c>
    </row>
    <row r="3356" spans="1:10" x14ac:dyDescent="0.3">
      <c r="A3356" s="26">
        <v>2015</v>
      </c>
      <c r="B3356" s="27" t="s">
        <v>3119</v>
      </c>
      <c r="C3356" s="27" t="s">
        <v>3120</v>
      </c>
      <c r="D3356" s="27" t="s">
        <v>3119</v>
      </c>
      <c r="E3356" s="27" t="s">
        <v>6117</v>
      </c>
      <c r="F3356" s="27" t="s">
        <v>3034</v>
      </c>
      <c r="G3356" s="27" t="s">
        <v>2840</v>
      </c>
      <c r="H3356" s="28">
        <v>42156</v>
      </c>
      <c r="I3356" s="29">
        <v>4.2398269999999973</v>
      </c>
      <c r="J3356" s="28" t="s">
        <v>3241</v>
      </c>
    </row>
    <row r="3357" spans="1:10" x14ac:dyDescent="0.3">
      <c r="A3357" s="26">
        <v>2015</v>
      </c>
      <c r="B3357" s="27" t="s">
        <v>3121</v>
      </c>
      <c r="C3357" s="27" t="s">
        <v>3122</v>
      </c>
      <c r="D3357" s="27" t="s">
        <v>3121</v>
      </c>
      <c r="E3357" s="27" t="s">
        <v>6117</v>
      </c>
      <c r="F3357" s="27" t="s">
        <v>2825</v>
      </c>
      <c r="G3357" s="27" t="s">
        <v>2850</v>
      </c>
      <c r="H3357" s="28">
        <v>42156</v>
      </c>
      <c r="I3357" s="29">
        <v>0</v>
      </c>
      <c r="J3357" s="28" t="s">
        <v>3241</v>
      </c>
    </row>
    <row r="3358" spans="1:10" x14ac:dyDescent="0.3">
      <c r="A3358" s="26">
        <v>2015</v>
      </c>
      <c r="B3358" s="27" t="s">
        <v>3022</v>
      </c>
      <c r="C3358" s="27" t="s">
        <v>3023</v>
      </c>
      <c r="D3358" s="27" t="s">
        <v>3024</v>
      </c>
      <c r="E3358" s="27" t="s">
        <v>3025</v>
      </c>
      <c r="F3358" s="27" t="s">
        <v>3026</v>
      </c>
      <c r="G3358" s="27" t="s">
        <v>2788</v>
      </c>
      <c r="H3358" s="28">
        <v>42186</v>
      </c>
      <c r="I3358" s="29">
        <v>0</v>
      </c>
      <c r="J3358" s="28" t="s">
        <v>3241</v>
      </c>
    </row>
    <row r="3359" spans="1:10" x14ac:dyDescent="0.3">
      <c r="A3359" s="26">
        <v>2015</v>
      </c>
      <c r="B3359" s="27" t="s">
        <v>3022</v>
      </c>
      <c r="C3359" s="27" t="s">
        <v>3023</v>
      </c>
      <c r="D3359" s="27" t="s">
        <v>3027</v>
      </c>
      <c r="E3359" s="27" t="s">
        <v>3025</v>
      </c>
      <c r="F3359" s="27" t="s">
        <v>3026</v>
      </c>
      <c r="G3359" s="27" t="s">
        <v>2788</v>
      </c>
      <c r="H3359" s="28">
        <v>42186</v>
      </c>
      <c r="I3359" s="29">
        <v>0</v>
      </c>
      <c r="J3359" s="28" t="s">
        <v>3241</v>
      </c>
    </row>
    <row r="3360" spans="1:10" x14ac:dyDescent="0.3">
      <c r="A3360" s="26">
        <v>2015</v>
      </c>
      <c r="B3360" s="27" t="s">
        <v>3028</v>
      </c>
      <c r="C3360" s="27" t="s">
        <v>3029</v>
      </c>
      <c r="D3360" s="27" t="s">
        <v>3028</v>
      </c>
      <c r="E3360" s="27" t="s">
        <v>6117</v>
      </c>
      <c r="F3360" s="27" t="s">
        <v>3030</v>
      </c>
      <c r="G3360" s="27" t="s">
        <v>2812</v>
      </c>
      <c r="H3360" s="28">
        <v>42186</v>
      </c>
      <c r="I3360" s="29">
        <v>12.252756</v>
      </c>
      <c r="J3360" s="28" t="s">
        <v>3241</v>
      </c>
    </row>
    <row r="3361" spans="1:10" x14ac:dyDescent="0.3">
      <c r="A3361" s="26">
        <v>2015</v>
      </c>
      <c r="B3361" s="27" t="s">
        <v>3031</v>
      </c>
      <c r="C3361" s="27" t="s">
        <v>3032</v>
      </c>
      <c r="D3361" s="27" t="s">
        <v>3031</v>
      </c>
      <c r="E3361" s="27" t="s">
        <v>3033</v>
      </c>
      <c r="F3361" s="27" t="s">
        <v>3034</v>
      </c>
      <c r="G3361" s="27" t="s">
        <v>2821</v>
      </c>
      <c r="H3361" s="28">
        <v>42186</v>
      </c>
      <c r="I3361" s="29">
        <v>1.7774679999999994</v>
      </c>
      <c r="J3361" s="28" t="s">
        <v>3241</v>
      </c>
    </row>
    <row r="3362" spans="1:10" x14ac:dyDescent="0.3">
      <c r="A3362" s="26">
        <v>2015</v>
      </c>
      <c r="B3362" s="27" t="s">
        <v>3031</v>
      </c>
      <c r="C3362" s="27" t="s">
        <v>3180</v>
      </c>
      <c r="D3362" s="27" t="s">
        <v>3181</v>
      </c>
      <c r="E3362" s="27" t="s">
        <v>3033</v>
      </c>
      <c r="F3362" s="27" t="s">
        <v>3034</v>
      </c>
      <c r="G3362" s="27" t="s">
        <v>2821</v>
      </c>
      <c r="H3362" s="28">
        <v>42186</v>
      </c>
      <c r="I3362" s="29">
        <v>3.2329660000000002</v>
      </c>
      <c r="J3362" s="28" t="s">
        <v>3241</v>
      </c>
    </row>
    <row r="3363" spans="1:10" x14ac:dyDescent="0.3">
      <c r="A3363" s="26">
        <v>2015</v>
      </c>
      <c r="B3363" s="27" t="s">
        <v>3035</v>
      </c>
      <c r="C3363" s="27" t="s">
        <v>3036</v>
      </c>
      <c r="D3363" s="27" t="s">
        <v>3035</v>
      </c>
      <c r="E3363" s="27" t="s">
        <v>6117</v>
      </c>
      <c r="F3363" s="27" t="s">
        <v>2825</v>
      </c>
      <c r="G3363" s="27" t="s">
        <v>2826</v>
      </c>
      <c r="H3363" s="28">
        <v>42186</v>
      </c>
      <c r="I3363" s="29">
        <v>0</v>
      </c>
      <c r="J3363" s="28" t="s">
        <v>3241</v>
      </c>
    </row>
    <row r="3364" spans="1:10" x14ac:dyDescent="0.3">
      <c r="A3364" s="26">
        <v>2015</v>
      </c>
      <c r="B3364" s="27" t="s">
        <v>3037</v>
      </c>
      <c r="C3364" s="27" t="s">
        <v>3038</v>
      </c>
      <c r="D3364" s="27" t="s">
        <v>3037</v>
      </c>
      <c r="E3364" s="27" t="s">
        <v>6117</v>
      </c>
      <c r="F3364" s="27" t="s">
        <v>3034</v>
      </c>
      <c r="G3364" s="27" t="s">
        <v>2999</v>
      </c>
      <c r="H3364" s="28">
        <v>42186</v>
      </c>
      <c r="I3364" s="29">
        <v>2.7893850000000007</v>
      </c>
      <c r="J3364" s="28" t="s">
        <v>3241</v>
      </c>
    </row>
    <row r="3365" spans="1:10" x14ac:dyDescent="0.3">
      <c r="A3365" s="26">
        <v>2015</v>
      </c>
      <c r="B3365" s="27" t="s">
        <v>3039</v>
      </c>
      <c r="C3365" s="27" t="s">
        <v>3040</v>
      </c>
      <c r="D3365" s="27" t="s">
        <v>3039</v>
      </c>
      <c r="E3365" s="27" t="s">
        <v>6117</v>
      </c>
      <c r="F3365" s="27" t="s">
        <v>2815</v>
      </c>
      <c r="G3365" s="27" t="s">
        <v>2816</v>
      </c>
      <c r="H3365" s="28">
        <v>42186</v>
      </c>
      <c r="I3365" s="29">
        <v>0</v>
      </c>
      <c r="J3365" s="28" t="s">
        <v>3241</v>
      </c>
    </row>
    <row r="3366" spans="1:10" x14ac:dyDescent="0.3">
      <c r="A3366" s="26">
        <v>2015</v>
      </c>
      <c r="B3366" s="27" t="s">
        <v>3041</v>
      </c>
      <c r="C3366" s="27" t="s">
        <v>3042</v>
      </c>
      <c r="D3366" s="27" t="s">
        <v>3041</v>
      </c>
      <c r="E3366" s="27" t="s">
        <v>6117</v>
      </c>
      <c r="F3366" s="27" t="s">
        <v>2825</v>
      </c>
      <c r="G3366" s="27" t="s">
        <v>2826</v>
      </c>
      <c r="H3366" s="28">
        <v>42186</v>
      </c>
      <c r="I3366" s="29">
        <v>1.5E-5</v>
      </c>
      <c r="J3366" s="28" t="s">
        <v>3241</v>
      </c>
    </row>
    <row r="3367" spans="1:10" x14ac:dyDescent="0.3">
      <c r="A3367" s="26">
        <v>2015</v>
      </c>
      <c r="B3367" s="27" t="s">
        <v>3043</v>
      </c>
      <c r="C3367" s="27" t="s">
        <v>3044</v>
      </c>
      <c r="D3367" s="27" t="s">
        <v>3043</v>
      </c>
      <c r="E3367" s="27" t="s">
        <v>6117</v>
      </c>
      <c r="F3367" s="27" t="s">
        <v>2815</v>
      </c>
      <c r="G3367" s="27" t="s">
        <v>2816</v>
      </c>
      <c r="H3367" s="28">
        <v>42186</v>
      </c>
      <c r="I3367" s="29">
        <v>3.2454929999999997</v>
      </c>
      <c r="J3367" s="28" t="s">
        <v>3241</v>
      </c>
    </row>
    <row r="3368" spans="1:10" x14ac:dyDescent="0.3">
      <c r="A3368" s="26">
        <v>2015</v>
      </c>
      <c r="B3368" s="27" t="s">
        <v>3045</v>
      </c>
      <c r="C3368" s="27" t="s">
        <v>3046</v>
      </c>
      <c r="D3368" s="27" t="s">
        <v>3045</v>
      </c>
      <c r="E3368" s="27" t="s">
        <v>6117</v>
      </c>
      <c r="F3368" s="27" t="s">
        <v>2815</v>
      </c>
      <c r="G3368" s="27" t="s">
        <v>2816</v>
      </c>
      <c r="H3368" s="28">
        <v>42186</v>
      </c>
      <c r="I3368" s="29">
        <v>8.7848000000000037E-2</v>
      </c>
      <c r="J3368" s="28" t="s">
        <v>3241</v>
      </c>
    </row>
    <row r="3369" spans="1:10" x14ac:dyDescent="0.3">
      <c r="A3369" s="26">
        <v>2015</v>
      </c>
      <c r="B3369" s="27" t="s">
        <v>3143</v>
      </c>
      <c r="C3369" s="27" t="s">
        <v>3144</v>
      </c>
      <c r="D3369" s="27" t="s">
        <v>3143</v>
      </c>
      <c r="E3369" s="27" t="s">
        <v>6117</v>
      </c>
      <c r="F3369" s="27" t="s">
        <v>3145</v>
      </c>
      <c r="G3369" s="27" t="s">
        <v>2803</v>
      </c>
      <c r="H3369" s="28">
        <v>42186</v>
      </c>
      <c r="I3369" s="29">
        <v>2.1651939999999996</v>
      </c>
      <c r="J3369" s="28" t="s">
        <v>3241</v>
      </c>
    </row>
    <row r="3370" spans="1:10" x14ac:dyDescent="0.3">
      <c r="A3370" s="26">
        <v>2015</v>
      </c>
      <c r="B3370" s="27" t="s">
        <v>3171</v>
      </c>
      <c r="C3370" s="27" t="s">
        <v>3172</v>
      </c>
      <c r="D3370" s="27" t="s">
        <v>3173</v>
      </c>
      <c r="E3370" s="27" t="s">
        <v>3111</v>
      </c>
      <c r="F3370" s="27" t="s">
        <v>2825</v>
      </c>
      <c r="G3370" s="27" t="s">
        <v>2850</v>
      </c>
      <c r="H3370" s="28">
        <v>42186</v>
      </c>
      <c r="I3370" s="29">
        <v>0.21918200000000007</v>
      </c>
      <c r="J3370" s="28" t="s">
        <v>3241</v>
      </c>
    </row>
    <row r="3371" spans="1:10" x14ac:dyDescent="0.3">
      <c r="A3371" s="26">
        <v>2015</v>
      </c>
      <c r="B3371" s="27" t="s">
        <v>3146</v>
      </c>
      <c r="C3371" s="27" t="s">
        <v>3147</v>
      </c>
      <c r="D3371" s="27" t="s">
        <v>3146</v>
      </c>
      <c r="E3371" s="27" t="s">
        <v>6117</v>
      </c>
      <c r="F3371" s="27" t="s">
        <v>3145</v>
      </c>
      <c r="G3371" s="27" t="s">
        <v>2803</v>
      </c>
      <c r="H3371" s="28">
        <v>42186</v>
      </c>
      <c r="I3371" s="29">
        <v>0</v>
      </c>
      <c r="J3371" s="28" t="s">
        <v>3241</v>
      </c>
    </row>
    <row r="3372" spans="1:10" x14ac:dyDescent="0.3">
      <c r="A3372" s="26">
        <v>2015</v>
      </c>
      <c r="B3372" s="27" t="s">
        <v>3047</v>
      </c>
      <c r="C3372" s="27" t="s">
        <v>3048</v>
      </c>
      <c r="D3372" s="27" t="s">
        <v>3047</v>
      </c>
      <c r="E3372" s="27" t="s">
        <v>6117</v>
      </c>
      <c r="F3372" s="27" t="s">
        <v>2825</v>
      </c>
      <c r="G3372" s="27" t="s">
        <v>2826</v>
      </c>
      <c r="H3372" s="28">
        <v>42186</v>
      </c>
      <c r="I3372" s="29">
        <v>0</v>
      </c>
      <c r="J3372" s="28" t="s">
        <v>3241</v>
      </c>
    </row>
    <row r="3373" spans="1:10" x14ac:dyDescent="0.3">
      <c r="A3373" s="26">
        <v>2015</v>
      </c>
      <c r="B3373" s="27" t="s">
        <v>3049</v>
      </c>
      <c r="C3373" s="27" t="s">
        <v>3050</v>
      </c>
      <c r="D3373" s="27" t="s">
        <v>3049</v>
      </c>
      <c r="E3373" s="27" t="s">
        <v>6117</v>
      </c>
      <c r="F3373" s="27" t="s">
        <v>2825</v>
      </c>
      <c r="G3373" s="27" t="s">
        <v>2850</v>
      </c>
      <c r="H3373" s="28">
        <v>42186</v>
      </c>
      <c r="I3373" s="29">
        <v>7.417E-2</v>
      </c>
      <c r="J3373" s="28" t="s">
        <v>3241</v>
      </c>
    </row>
    <row r="3374" spans="1:10" x14ac:dyDescent="0.3">
      <c r="A3374" s="26">
        <v>2015</v>
      </c>
      <c r="B3374" s="27" t="s">
        <v>3051</v>
      </c>
      <c r="C3374" s="27" t="s">
        <v>3051</v>
      </c>
      <c r="D3374" s="27" t="s">
        <v>3051</v>
      </c>
      <c r="E3374" s="27" t="s">
        <v>6118</v>
      </c>
      <c r="F3374" s="27" t="s">
        <v>3051</v>
      </c>
      <c r="G3374" s="27" t="s">
        <v>3051</v>
      </c>
      <c r="H3374" s="28">
        <v>42186</v>
      </c>
      <c r="I3374" s="29">
        <v>11907.361919000004</v>
      </c>
      <c r="J3374" s="28" t="s">
        <v>3241</v>
      </c>
    </row>
    <row r="3375" spans="1:10" x14ac:dyDescent="0.3">
      <c r="A3375" s="26">
        <v>2015</v>
      </c>
      <c r="B3375" s="27" t="s">
        <v>3052</v>
      </c>
      <c r="C3375" s="27" t="s">
        <v>3053</v>
      </c>
      <c r="D3375" s="27" t="s">
        <v>3052</v>
      </c>
      <c r="E3375" s="27" t="s">
        <v>3033</v>
      </c>
      <c r="F3375" s="27" t="s">
        <v>2807</v>
      </c>
      <c r="G3375" s="27" t="s">
        <v>2812</v>
      </c>
      <c r="H3375" s="28">
        <v>42186</v>
      </c>
      <c r="I3375" s="29">
        <v>2.7312519999999996</v>
      </c>
      <c r="J3375" s="28" t="s">
        <v>3241</v>
      </c>
    </row>
    <row r="3376" spans="1:10" x14ac:dyDescent="0.3">
      <c r="A3376" s="26">
        <v>2015</v>
      </c>
      <c r="B3376" s="27" t="s">
        <v>3162</v>
      </c>
      <c r="C3376" s="27" t="s">
        <v>3163</v>
      </c>
      <c r="D3376" s="27" t="s">
        <v>3164</v>
      </c>
      <c r="E3376" s="27" t="s">
        <v>3025</v>
      </c>
      <c r="F3376" s="27" t="s">
        <v>3087</v>
      </c>
      <c r="G3376" s="27" t="s">
        <v>2788</v>
      </c>
      <c r="H3376" s="28">
        <v>42186</v>
      </c>
      <c r="I3376" s="29">
        <v>0</v>
      </c>
      <c r="J3376" s="28" t="s">
        <v>3241</v>
      </c>
    </row>
    <row r="3377" spans="1:10" x14ac:dyDescent="0.3">
      <c r="A3377" s="26">
        <v>2015</v>
      </c>
      <c r="B3377" s="27" t="s">
        <v>3162</v>
      </c>
      <c r="C3377" s="27" t="s">
        <v>3163</v>
      </c>
      <c r="D3377" s="27" t="s">
        <v>3165</v>
      </c>
      <c r="E3377" s="27" t="s">
        <v>3025</v>
      </c>
      <c r="F3377" s="27" t="s">
        <v>3087</v>
      </c>
      <c r="G3377" s="27" t="s">
        <v>2788</v>
      </c>
      <c r="H3377" s="28">
        <v>42186</v>
      </c>
      <c r="I3377" s="29">
        <v>0</v>
      </c>
      <c r="J3377" s="28" t="s">
        <v>3241</v>
      </c>
    </row>
    <row r="3378" spans="1:10" x14ac:dyDescent="0.3">
      <c r="A3378" s="26">
        <v>2015</v>
      </c>
      <c r="B3378" s="27" t="s">
        <v>3054</v>
      </c>
      <c r="C3378" s="27" t="s">
        <v>3055</v>
      </c>
      <c r="D3378" s="27" t="s">
        <v>3054</v>
      </c>
      <c r="E3378" s="27" t="s">
        <v>6117</v>
      </c>
      <c r="F3378" s="27" t="s">
        <v>3034</v>
      </c>
      <c r="G3378" s="27" t="s">
        <v>2999</v>
      </c>
      <c r="H3378" s="28">
        <v>42186</v>
      </c>
      <c r="I3378" s="29">
        <v>3.888621000000001</v>
      </c>
      <c r="J3378" s="28" t="s">
        <v>3241</v>
      </c>
    </row>
    <row r="3379" spans="1:10" x14ac:dyDescent="0.3">
      <c r="A3379" s="26">
        <v>2015</v>
      </c>
      <c r="B3379" s="27" t="s">
        <v>3056</v>
      </c>
      <c r="C3379" s="27" t="s">
        <v>3057</v>
      </c>
      <c r="D3379" s="27" t="s">
        <v>3056</v>
      </c>
      <c r="E3379" s="27" t="s">
        <v>6117</v>
      </c>
      <c r="F3379" s="27" t="s">
        <v>2825</v>
      </c>
      <c r="G3379" s="27" t="s">
        <v>2826</v>
      </c>
      <c r="H3379" s="28">
        <v>42186</v>
      </c>
      <c r="I3379" s="29">
        <v>0</v>
      </c>
      <c r="J3379" s="28" t="s">
        <v>3241</v>
      </c>
    </row>
    <row r="3380" spans="1:10" x14ac:dyDescent="0.3">
      <c r="A3380" s="26">
        <v>2015</v>
      </c>
      <c r="B3380" s="27" t="s">
        <v>3058</v>
      </c>
      <c r="C3380" s="27" t="s">
        <v>3059</v>
      </c>
      <c r="D3380" s="27" t="s">
        <v>3058</v>
      </c>
      <c r="E3380" s="27" t="s">
        <v>6117</v>
      </c>
      <c r="F3380" s="27" t="s">
        <v>2815</v>
      </c>
      <c r="G3380" s="27" t="s">
        <v>2816</v>
      </c>
      <c r="H3380" s="28">
        <v>42186</v>
      </c>
      <c r="I3380" s="29">
        <v>2.5473479999999999</v>
      </c>
      <c r="J3380" s="28" t="s">
        <v>3241</v>
      </c>
    </row>
    <row r="3381" spans="1:10" x14ac:dyDescent="0.3">
      <c r="A3381" s="26">
        <v>2015</v>
      </c>
      <c r="B3381" s="27" t="s">
        <v>3152</v>
      </c>
      <c r="C3381" s="27" t="s">
        <v>3153</v>
      </c>
      <c r="D3381" s="27" t="s">
        <v>3152</v>
      </c>
      <c r="E3381" s="27" t="s">
        <v>3111</v>
      </c>
      <c r="F3381" s="27" t="s">
        <v>2825</v>
      </c>
      <c r="G3381" s="27" t="s">
        <v>2850</v>
      </c>
      <c r="H3381" s="28">
        <v>42186</v>
      </c>
      <c r="I3381" s="29">
        <v>0.25835499999999995</v>
      </c>
      <c r="J3381" s="28" t="s">
        <v>3241</v>
      </c>
    </row>
    <row r="3382" spans="1:10" x14ac:dyDescent="0.3">
      <c r="A3382" s="26">
        <v>2015</v>
      </c>
      <c r="B3382" s="27" t="s">
        <v>3154</v>
      </c>
      <c r="C3382" s="27" t="s">
        <v>3155</v>
      </c>
      <c r="D3382" s="27" t="s">
        <v>3154</v>
      </c>
      <c r="E3382" s="27" t="s">
        <v>3111</v>
      </c>
      <c r="F3382" s="27" t="s">
        <v>2825</v>
      </c>
      <c r="G3382" s="27" t="s">
        <v>2850</v>
      </c>
      <c r="H3382" s="28">
        <v>42186</v>
      </c>
      <c r="I3382" s="29">
        <v>0.38565100000000008</v>
      </c>
      <c r="J3382" s="28" t="s">
        <v>3241</v>
      </c>
    </row>
    <row r="3383" spans="1:10" x14ac:dyDescent="0.3">
      <c r="A3383" s="26">
        <v>2015</v>
      </c>
      <c r="B3383" s="27" t="s">
        <v>3156</v>
      </c>
      <c r="C3383" s="27" t="s">
        <v>3157</v>
      </c>
      <c r="D3383" s="27" t="s">
        <v>3156</v>
      </c>
      <c r="E3383" s="27" t="s">
        <v>3111</v>
      </c>
      <c r="F3383" s="27" t="s">
        <v>2825</v>
      </c>
      <c r="G3383" s="27" t="s">
        <v>2850</v>
      </c>
      <c r="H3383" s="28">
        <v>42186</v>
      </c>
      <c r="I3383" s="29">
        <v>0</v>
      </c>
      <c r="J3383" s="28" t="s">
        <v>3241</v>
      </c>
    </row>
    <row r="3384" spans="1:10" x14ac:dyDescent="0.3">
      <c r="A3384" s="26">
        <v>2015</v>
      </c>
      <c r="B3384" s="27" t="s">
        <v>3060</v>
      </c>
      <c r="C3384" s="27" t="s">
        <v>3061</v>
      </c>
      <c r="D3384" s="27" t="s">
        <v>3062</v>
      </c>
      <c r="E3384" s="27" t="s">
        <v>3063</v>
      </c>
      <c r="F3384" s="27" t="s">
        <v>3034</v>
      </c>
      <c r="G3384" s="27" t="s">
        <v>2999</v>
      </c>
      <c r="H3384" s="28">
        <v>42186</v>
      </c>
      <c r="I3384" s="29">
        <v>3.5954639999999998</v>
      </c>
      <c r="J3384" s="28" t="s">
        <v>3241</v>
      </c>
    </row>
    <row r="3385" spans="1:10" x14ac:dyDescent="0.3">
      <c r="A3385" s="26">
        <v>2015</v>
      </c>
      <c r="B3385" s="27" t="s">
        <v>3064</v>
      </c>
      <c r="C3385" s="27" t="s">
        <v>3065</v>
      </c>
      <c r="D3385" s="27" t="s">
        <v>3066</v>
      </c>
      <c r="E3385" s="27" t="s">
        <v>3025</v>
      </c>
      <c r="F3385" s="27" t="s">
        <v>2825</v>
      </c>
      <c r="G3385" s="27" t="s">
        <v>2826</v>
      </c>
      <c r="H3385" s="28">
        <v>42186</v>
      </c>
      <c r="I3385" s="29">
        <v>0</v>
      </c>
      <c r="J3385" s="28" t="s">
        <v>3241</v>
      </c>
    </row>
    <row r="3386" spans="1:10" x14ac:dyDescent="0.3">
      <c r="A3386" s="26">
        <v>2015</v>
      </c>
      <c r="B3386" s="27" t="s">
        <v>3064</v>
      </c>
      <c r="C3386" s="27" t="s">
        <v>3065</v>
      </c>
      <c r="D3386" s="27" t="s">
        <v>3067</v>
      </c>
      <c r="E3386" s="27" t="s">
        <v>3025</v>
      </c>
      <c r="F3386" s="27" t="s">
        <v>2825</v>
      </c>
      <c r="G3386" s="27" t="s">
        <v>2826</v>
      </c>
      <c r="H3386" s="28">
        <v>42186</v>
      </c>
      <c r="I3386" s="29">
        <v>0</v>
      </c>
      <c r="J3386" s="28" t="s">
        <v>3241</v>
      </c>
    </row>
    <row r="3387" spans="1:10" x14ac:dyDescent="0.3">
      <c r="A3387" s="26">
        <v>2015</v>
      </c>
      <c r="B3387" s="27" t="s">
        <v>3174</v>
      </c>
      <c r="C3387" s="27" t="s">
        <v>3175</v>
      </c>
      <c r="D3387" s="27" t="s">
        <v>3174</v>
      </c>
      <c r="E3387" s="27" t="s">
        <v>6117</v>
      </c>
      <c r="F3387" s="27" t="s">
        <v>2825</v>
      </c>
      <c r="G3387" s="27" t="s">
        <v>2826</v>
      </c>
      <c r="H3387" s="28">
        <v>42186</v>
      </c>
      <c r="I3387" s="29">
        <v>0.28159600000000007</v>
      </c>
      <c r="J3387" s="28" t="s">
        <v>3241</v>
      </c>
    </row>
    <row r="3388" spans="1:10" x14ac:dyDescent="0.3">
      <c r="A3388" s="26">
        <v>2015</v>
      </c>
      <c r="B3388" s="27" t="s">
        <v>3068</v>
      </c>
      <c r="C3388" s="27" t="s">
        <v>3069</v>
      </c>
      <c r="D3388" s="27" t="s">
        <v>3068</v>
      </c>
      <c r="E3388" s="27" t="s">
        <v>6117</v>
      </c>
      <c r="F3388" s="27" t="s">
        <v>3034</v>
      </c>
      <c r="G3388" s="27" t="s">
        <v>2923</v>
      </c>
      <c r="H3388" s="28">
        <v>42186</v>
      </c>
      <c r="I3388" s="29">
        <v>4.1748089999999998</v>
      </c>
      <c r="J3388" s="28" t="s">
        <v>3241</v>
      </c>
    </row>
    <row r="3389" spans="1:10" x14ac:dyDescent="0.3">
      <c r="A3389" s="26">
        <v>2015</v>
      </c>
      <c r="B3389" s="27" t="s">
        <v>3070</v>
      </c>
      <c r="C3389" s="27" t="s">
        <v>3071</v>
      </c>
      <c r="D3389" s="27" t="s">
        <v>3070</v>
      </c>
      <c r="E3389" s="27" t="s">
        <v>6117</v>
      </c>
      <c r="F3389" s="27" t="s">
        <v>2815</v>
      </c>
      <c r="G3389" s="27" t="s">
        <v>2816</v>
      </c>
      <c r="H3389" s="28">
        <v>42186</v>
      </c>
      <c r="I3389" s="29">
        <v>1.3571139999999997</v>
      </c>
      <c r="J3389" s="28" t="s">
        <v>3241</v>
      </c>
    </row>
    <row r="3390" spans="1:10" x14ac:dyDescent="0.3">
      <c r="A3390" s="26">
        <v>2015</v>
      </c>
      <c r="B3390" s="27" t="s">
        <v>3176</v>
      </c>
      <c r="C3390" s="27" t="s">
        <v>3177</v>
      </c>
      <c r="D3390" s="27" t="s">
        <v>3176</v>
      </c>
      <c r="E3390" s="27" t="s">
        <v>3033</v>
      </c>
      <c r="F3390" s="27" t="s">
        <v>2807</v>
      </c>
      <c r="G3390" s="27" t="s">
        <v>2812</v>
      </c>
      <c r="H3390" s="28">
        <v>42186</v>
      </c>
      <c r="I3390" s="29">
        <v>17.318755999999997</v>
      </c>
      <c r="J3390" s="28" t="s">
        <v>3241</v>
      </c>
    </row>
    <row r="3391" spans="1:10" x14ac:dyDescent="0.3">
      <c r="A3391" s="26">
        <v>2015</v>
      </c>
      <c r="B3391" s="27" t="s">
        <v>3072</v>
      </c>
      <c r="C3391" s="27" t="s">
        <v>3073</v>
      </c>
      <c r="D3391" s="27" t="s">
        <v>3072</v>
      </c>
      <c r="E3391" s="27" t="s">
        <v>6117</v>
      </c>
      <c r="F3391" s="27" t="s">
        <v>3034</v>
      </c>
      <c r="G3391" s="27" t="s">
        <v>3074</v>
      </c>
      <c r="H3391" s="28">
        <v>42186</v>
      </c>
      <c r="I3391" s="29">
        <v>0.79383199999999976</v>
      </c>
      <c r="J3391" s="28" t="s">
        <v>3241</v>
      </c>
    </row>
    <row r="3392" spans="1:10" x14ac:dyDescent="0.3">
      <c r="A3392" s="26">
        <v>2015</v>
      </c>
      <c r="B3392" s="27" t="s">
        <v>3182</v>
      </c>
      <c r="C3392" s="27" t="s">
        <v>3183</v>
      </c>
      <c r="D3392" s="27" t="s">
        <v>3182</v>
      </c>
      <c r="E3392" s="27" t="s">
        <v>6117</v>
      </c>
      <c r="F3392" s="27" t="s">
        <v>2825</v>
      </c>
      <c r="G3392" s="27" t="s">
        <v>2826</v>
      </c>
      <c r="H3392" s="28">
        <v>42186</v>
      </c>
      <c r="I3392" s="29">
        <v>0</v>
      </c>
      <c r="J3392" s="28" t="s">
        <v>3241</v>
      </c>
    </row>
    <row r="3393" spans="1:10" x14ac:dyDescent="0.3">
      <c r="A3393" s="26">
        <v>2015</v>
      </c>
      <c r="B3393" s="27" t="s">
        <v>3075</v>
      </c>
      <c r="C3393" s="27" t="s">
        <v>3076</v>
      </c>
      <c r="D3393" s="27" t="s">
        <v>3075</v>
      </c>
      <c r="E3393" s="27" t="s">
        <v>6117</v>
      </c>
      <c r="F3393" s="27" t="s">
        <v>2815</v>
      </c>
      <c r="G3393" s="27" t="s">
        <v>2816</v>
      </c>
      <c r="H3393" s="28">
        <v>42186</v>
      </c>
      <c r="I3393" s="29">
        <v>1.899319</v>
      </c>
      <c r="J3393" s="28" t="s">
        <v>3241</v>
      </c>
    </row>
    <row r="3394" spans="1:10" x14ac:dyDescent="0.3">
      <c r="A3394" s="26">
        <v>2015</v>
      </c>
      <c r="B3394" s="27" t="s">
        <v>3077</v>
      </c>
      <c r="C3394" s="27" t="s">
        <v>3078</v>
      </c>
      <c r="D3394" s="27" t="s">
        <v>3077</v>
      </c>
      <c r="E3394" s="27" t="s">
        <v>3033</v>
      </c>
      <c r="F3394" s="27" t="s">
        <v>2788</v>
      </c>
      <c r="G3394" s="27" t="s">
        <v>2788</v>
      </c>
      <c r="H3394" s="28">
        <v>42186</v>
      </c>
      <c r="I3394" s="29">
        <v>1.3755999999999989E-2</v>
      </c>
      <c r="J3394" s="28" t="s">
        <v>3241</v>
      </c>
    </row>
    <row r="3395" spans="1:10" x14ac:dyDescent="0.3">
      <c r="A3395" s="26">
        <v>2015</v>
      </c>
      <c r="B3395" s="27" t="s">
        <v>3079</v>
      </c>
      <c r="C3395" s="27" t="s">
        <v>3080</v>
      </c>
      <c r="D3395" s="27" t="s">
        <v>3081</v>
      </c>
      <c r="E3395" s="27" t="s">
        <v>3063</v>
      </c>
      <c r="F3395" s="27" t="s">
        <v>2788</v>
      </c>
      <c r="G3395" s="27" t="s">
        <v>2788</v>
      </c>
      <c r="H3395" s="28">
        <v>42186</v>
      </c>
      <c r="I3395" s="29">
        <v>1.6700000000000002E-4</v>
      </c>
      <c r="J3395" s="28" t="s">
        <v>3241</v>
      </c>
    </row>
    <row r="3396" spans="1:10" x14ac:dyDescent="0.3">
      <c r="A3396" s="26">
        <v>2015</v>
      </c>
      <c r="B3396" s="27" t="s">
        <v>3082</v>
      </c>
      <c r="C3396" s="27" t="s">
        <v>3083</v>
      </c>
      <c r="D3396" s="27" t="s">
        <v>3082</v>
      </c>
      <c r="E3396" s="27" t="s">
        <v>6117</v>
      </c>
      <c r="F3396" s="27" t="s">
        <v>2825</v>
      </c>
      <c r="G3396" s="27" t="s">
        <v>2826</v>
      </c>
      <c r="H3396" s="28">
        <v>42186</v>
      </c>
      <c r="I3396" s="29">
        <v>0</v>
      </c>
      <c r="J3396" s="28" t="s">
        <v>3241</v>
      </c>
    </row>
    <row r="3397" spans="1:10" x14ac:dyDescent="0.3">
      <c r="A3397" s="26">
        <v>2015</v>
      </c>
      <c r="B3397" s="27" t="s">
        <v>3084</v>
      </c>
      <c r="C3397" s="27" t="s">
        <v>3085</v>
      </c>
      <c r="D3397" s="27" t="s">
        <v>3086</v>
      </c>
      <c r="E3397" s="27" t="s">
        <v>3025</v>
      </c>
      <c r="F3397" s="27" t="s">
        <v>3087</v>
      </c>
      <c r="G3397" s="27" t="s">
        <v>2788</v>
      </c>
      <c r="H3397" s="28">
        <v>42186</v>
      </c>
      <c r="I3397" s="29">
        <v>0</v>
      </c>
      <c r="J3397" s="28" t="s">
        <v>3241</v>
      </c>
    </row>
    <row r="3398" spans="1:10" x14ac:dyDescent="0.3">
      <c r="A3398" s="26">
        <v>2015</v>
      </c>
      <c r="B3398" s="27" t="s">
        <v>3084</v>
      </c>
      <c r="C3398" s="27" t="s">
        <v>3085</v>
      </c>
      <c r="D3398" s="27" t="s">
        <v>3088</v>
      </c>
      <c r="E3398" s="27" t="s">
        <v>3025</v>
      </c>
      <c r="F3398" s="27" t="s">
        <v>3087</v>
      </c>
      <c r="G3398" s="27" t="s">
        <v>2788</v>
      </c>
      <c r="H3398" s="28">
        <v>42186</v>
      </c>
      <c r="I3398" s="29">
        <v>0</v>
      </c>
      <c r="J3398" s="28" t="s">
        <v>3241</v>
      </c>
    </row>
    <row r="3399" spans="1:10" x14ac:dyDescent="0.3">
      <c r="A3399" s="26">
        <v>2015</v>
      </c>
      <c r="B3399" s="27" t="s">
        <v>3089</v>
      </c>
      <c r="C3399" s="27" t="s">
        <v>3090</v>
      </c>
      <c r="D3399" s="27" t="s">
        <v>3089</v>
      </c>
      <c r="E3399" s="27" t="s">
        <v>6117</v>
      </c>
      <c r="F3399" s="27" t="s">
        <v>2815</v>
      </c>
      <c r="G3399" s="27" t="s">
        <v>2816</v>
      </c>
      <c r="H3399" s="28">
        <v>42186</v>
      </c>
      <c r="I3399" s="29">
        <v>3.6073920000000008</v>
      </c>
      <c r="J3399" s="28" t="s">
        <v>3241</v>
      </c>
    </row>
    <row r="3400" spans="1:10" x14ac:dyDescent="0.3">
      <c r="A3400" s="26">
        <v>2015</v>
      </c>
      <c r="B3400" s="27" t="s">
        <v>3136</v>
      </c>
      <c r="C3400" s="27" t="s">
        <v>3137</v>
      </c>
      <c r="D3400" s="27" t="s">
        <v>3138</v>
      </c>
      <c r="E3400" s="27" t="s">
        <v>3025</v>
      </c>
      <c r="F3400" s="27" t="s">
        <v>3087</v>
      </c>
      <c r="G3400" s="27" t="s">
        <v>2788</v>
      </c>
      <c r="H3400" s="28">
        <v>42186</v>
      </c>
      <c r="I3400" s="29">
        <v>0</v>
      </c>
      <c r="J3400" s="28" t="s">
        <v>3241</v>
      </c>
    </row>
    <row r="3401" spans="1:10" x14ac:dyDescent="0.3">
      <c r="A3401" s="26">
        <v>2015</v>
      </c>
      <c r="B3401" s="27" t="s">
        <v>3136</v>
      </c>
      <c r="C3401" s="27" t="s">
        <v>3137</v>
      </c>
      <c r="D3401" s="27" t="s">
        <v>3139</v>
      </c>
      <c r="E3401" s="27" t="s">
        <v>3025</v>
      </c>
      <c r="F3401" s="27" t="s">
        <v>3087</v>
      </c>
      <c r="G3401" s="27" t="s">
        <v>2788</v>
      </c>
      <c r="H3401" s="28">
        <v>42186</v>
      </c>
      <c r="I3401" s="29">
        <v>0</v>
      </c>
      <c r="J3401" s="28" t="s">
        <v>3241</v>
      </c>
    </row>
    <row r="3402" spans="1:10" x14ac:dyDescent="0.3">
      <c r="A3402" s="26">
        <v>2015</v>
      </c>
      <c r="B3402" s="27" t="s">
        <v>3184</v>
      </c>
      <c r="C3402" s="27" t="s">
        <v>3185</v>
      </c>
      <c r="D3402" s="27" t="s">
        <v>3186</v>
      </c>
      <c r="E3402" s="27" t="s">
        <v>3063</v>
      </c>
      <c r="F3402" s="27" t="s">
        <v>3034</v>
      </c>
      <c r="G3402" s="27" t="s">
        <v>2999</v>
      </c>
      <c r="H3402" s="28">
        <v>42186</v>
      </c>
      <c r="I3402" s="29">
        <v>2.3801819999999996</v>
      </c>
      <c r="J3402" s="28" t="s">
        <v>3241</v>
      </c>
    </row>
    <row r="3403" spans="1:10" x14ac:dyDescent="0.3">
      <c r="A3403" s="26">
        <v>2015</v>
      </c>
      <c r="B3403" s="27" t="s">
        <v>3091</v>
      </c>
      <c r="C3403" s="27" t="s">
        <v>3092</v>
      </c>
      <c r="D3403" s="27" t="s">
        <v>3093</v>
      </c>
      <c r="E3403" s="27" t="s">
        <v>3063</v>
      </c>
      <c r="F3403" s="27" t="s">
        <v>3094</v>
      </c>
      <c r="G3403" s="27" t="s">
        <v>2965</v>
      </c>
      <c r="H3403" s="28">
        <v>42186</v>
      </c>
      <c r="I3403" s="29">
        <v>3.7232100000000008</v>
      </c>
      <c r="J3403" s="28" t="s">
        <v>3241</v>
      </c>
    </row>
    <row r="3404" spans="1:10" x14ac:dyDescent="0.3">
      <c r="A3404" s="26">
        <v>2015</v>
      </c>
      <c r="B3404" s="27" t="s">
        <v>3095</v>
      </c>
      <c r="C3404" s="27" t="s">
        <v>3096</v>
      </c>
      <c r="D3404" s="27" t="s">
        <v>3095</v>
      </c>
      <c r="E3404" s="27" t="s">
        <v>6117</v>
      </c>
      <c r="F3404" s="27" t="s">
        <v>3034</v>
      </c>
      <c r="G3404" s="27" t="s">
        <v>2999</v>
      </c>
      <c r="H3404" s="28">
        <v>42186</v>
      </c>
      <c r="I3404" s="29">
        <v>2.7945700000000007</v>
      </c>
      <c r="J3404" s="28" t="s">
        <v>3241</v>
      </c>
    </row>
    <row r="3405" spans="1:10" x14ac:dyDescent="0.3">
      <c r="A3405" s="26">
        <v>2015</v>
      </c>
      <c r="B3405" s="27" t="s">
        <v>3097</v>
      </c>
      <c r="C3405" s="27" t="s">
        <v>3098</v>
      </c>
      <c r="D3405" s="27" t="s">
        <v>3097</v>
      </c>
      <c r="E3405" s="27" t="s">
        <v>6117</v>
      </c>
      <c r="F3405" s="27" t="s">
        <v>2825</v>
      </c>
      <c r="G3405" s="27" t="s">
        <v>2850</v>
      </c>
      <c r="H3405" s="28">
        <v>42186</v>
      </c>
      <c r="I3405" s="29">
        <v>0.41645699999999997</v>
      </c>
      <c r="J3405" s="28" t="s">
        <v>3241</v>
      </c>
    </row>
    <row r="3406" spans="1:10" x14ac:dyDescent="0.3">
      <c r="A3406" s="26">
        <v>2015</v>
      </c>
      <c r="B3406" s="27" t="s">
        <v>3132</v>
      </c>
      <c r="C3406" s="27" t="s">
        <v>3133</v>
      </c>
      <c r="D3406" s="27" t="s">
        <v>3132</v>
      </c>
      <c r="E3406" s="27" t="s">
        <v>3033</v>
      </c>
      <c r="F3406" s="27" t="s">
        <v>2807</v>
      </c>
      <c r="G3406" s="27" t="s">
        <v>2812</v>
      </c>
      <c r="H3406" s="28">
        <v>42186</v>
      </c>
      <c r="I3406" s="29">
        <v>16.665652999999995</v>
      </c>
      <c r="J3406" s="28" t="s">
        <v>3241</v>
      </c>
    </row>
    <row r="3407" spans="1:10" x14ac:dyDescent="0.3">
      <c r="A3407" s="26">
        <v>2015</v>
      </c>
      <c r="B3407" s="27" t="s">
        <v>3134</v>
      </c>
      <c r="C3407" s="27" t="s">
        <v>3135</v>
      </c>
      <c r="D3407" s="27" t="s">
        <v>3134</v>
      </c>
      <c r="E3407" s="27" t="s">
        <v>3033</v>
      </c>
      <c r="F3407" s="27" t="s">
        <v>2807</v>
      </c>
      <c r="G3407" s="27" t="s">
        <v>2812</v>
      </c>
      <c r="H3407" s="28">
        <v>42186</v>
      </c>
      <c r="I3407" s="29">
        <v>10.493701000000001</v>
      </c>
      <c r="J3407" s="28" t="s">
        <v>3241</v>
      </c>
    </row>
    <row r="3408" spans="1:10" x14ac:dyDescent="0.3">
      <c r="A3408" s="26">
        <v>2015</v>
      </c>
      <c r="B3408" s="27" t="s">
        <v>3099</v>
      </c>
      <c r="C3408" s="27" t="s">
        <v>3100</v>
      </c>
      <c r="D3408" s="27" t="s">
        <v>3099</v>
      </c>
      <c r="E3408" s="27" t="s">
        <v>6117</v>
      </c>
      <c r="F3408" s="27" t="s">
        <v>2815</v>
      </c>
      <c r="G3408" s="27" t="s">
        <v>2816</v>
      </c>
      <c r="H3408" s="28">
        <v>42186</v>
      </c>
      <c r="I3408" s="29">
        <v>2.556632</v>
      </c>
      <c r="J3408" s="28" t="s">
        <v>3241</v>
      </c>
    </row>
    <row r="3409" spans="1:10" x14ac:dyDescent="0.3">
      <c r="A3409" s="26">
        <v>2015</v>
      </c>
      <c r="B3409" s="27" t="s">
        <v>3101</v>
      </c>
      <c r="C3409" s="27" t="s">
        <v>3102</v>
      </c>
      <c r="D3409" s="27" t="s">
        <v>3101</v>
      </c>
      <c r="E3409" s="27" t="s">
        <v>6117</v>
      </c>
      <c r="F3409" s="27" t="s">
        <v>3034</v>
      </c>
      <c r="G3409" s="27" t="s">
        <v>3074</v>
      </c>
      <c r="H3409" s="28">
        <v>42186</v>
      </c>
      <c r="I3409" s="29">
        <v>7.5907860000000031</v>
      </c>
      <c r="J3409" s="28" t="s">
        <v>3241</v>
      </c>
    </row>
    <row r="3410" spans="1:10" x14ac:dyDescent="0.3">
      <c r="A3410" s="26">
        <v>2015</v>
      </c>
      <c r="B3410" s="27" t="s">
        <v>3148</v>
      </c>
      <c r="C3410" s="27" t="s">
        <v>3149</v>
      </c>
      <c r="D3410" s="27" t="s">
        <v>3148</v>
      </c>
      <c r="E3410" s="27" t="s">
        <v>6117</v>
      </c>
      <c r="F3410" s="27" t="s">
        <v>3145</v>
      </c>
      <c r="G3410" s="27" t="s">
        <v>2803</v>
      </c>
      <c r="H3410" s="28">
        <v>42186</v>
      </c>
      <c r="I3410" s="29">
        <v>0</v>
      </c>
      <c r="J3410" s="28" t="s">
        <v>3241</v>
      </c>
    </row>
    <row r="3411" spans="1:10" x14ac:dyDescent="0.3">
      <c r="A3411" s="26">
        <v>2015</v>
      </c>
      <c r="B3411" s="27" t="s">
        <v>3103</v>
      </c>
      <c r="C3411" s="27" t="s">
        <v>3104</v>
      </c>
      <c r="D3411" s="27" t="s">
        <v>3103</v>
      </c>
      <c r="E3411" s="27" t="s">
        <v>6117</v>
      </c>
      <c r="F3411" s="27" t="s">
        <v>3034</v>
      </c>
      <c r="G3411" s="27" t="s">
        <v>2923</v>
      </c>
      <c r="H3411" s="28">
        <v>42186</v>
      </c>
      <c r="I3411" s="29">
        <v>1.7736730000000005</v>
      </c>
      <c r="J3411" s="28" t="s">
        <v>3241</v>
      </c>
    </row>
    <row r="3412" spans="1:10" x14ac:dyDescent="0.3">
      <c r="A3412" s="26">
        <v>2015</v>
      </c>
      <c r="B3412" s="27" t="s">
        <v>3150</v>
      </c>
      <c r="C3412" s="27" t="s">
        <v>3151</v>
      </c>
      <c r="D3412" s="27" t="s">
        <v>3150</v>
      </c>
      <c r="E3412" s="27" t="s">
        <v>6117</v>
      </c>
      <c r="F3412" s="27" t="s">
        <v>3142</v>
      </c>
      <c r="G3412" s="27" t="s">
        <v>2850</v>
      </c>
      <c r="H3412" s="28">
        <v>42186</v>
      </c>
      <c r="I3412" s="29">
        <v>4.3619999999999978E-2</v>
      </c>
      <c r="J3412" s="28" t="s">
        <v>3241</v>
      </c>
    </row>
    <row r="3413" spans="1:10" x14ac:dyDescent="0.3">
      <c r="A3413" s="26">
        <v>2015</v>
      </c>
      <c r="B3413" s="27" t="s">
        <v>3105</v>
      </c>
      <c r="C3413" s="27" t="s">
        <v>3106</v>
      </c>
      <c r="D3413" s="27" t="s">
        <v>3105</v>
      </c>
      <c r="E3413" s="27" t="s">
        <v>6117</v>
      </c>
      <c r="F3413" s="27" t="s">
        <v>2798</v>
      </c>
      <c r="G3413" s="27" t="s">
        <v>2803</v>
      </c>
      <c r="H3413" s="28">
        <v>42186</v>
      </c>
      <c r="I3413" s="29">
        <v>0</v>
      </c>
      <c r="J3413" s="28" t="s">
        <v>3241</v>
      </c>
    </row>
    <row r="3414" spans="1:10" x14ac:dyDescent="0.3">
      <c r="A3414" s="26">
        <v>2015</v>
      </c>
      <c r="B3414" s="27" t="s">
        <v>3123</v>
      </c>
      <c r="C3414" s="27" t="s">
        <v>3124</v>
      </c>
      <c r="D3414" s="27" t="s">
        <v>3166</v>
      </c>
      <c r="E3414" s="27" t="s">
        <v>3025</v>
      </c>
      <c r="F3414" s="27" t="s">
        <v>2825</v>
      </c>
      <c r="G3414" s="27" t="s">
        <v>2850</v>
      </c>
      <c r="H3414" s="28">
        <v>42186</v>
      </c>
      <c r="I3414" s="29">
        <v>0</v>
      </c>
      <c r="J3414" s="28" t="s">
        <v>3241</v>
      </c>
    </row>
    <row r="3415" spans="1:10" x14ac:dyDescent="0.3">
      <c r="A3415" s="26">
        <v>2015</v>
      </c>
      <c r="B3415" s="27" t="s">
        <v>3123</v>
      </c>
      <c r="C3415" s="27" t="s">
        <v>3124</v>
      </c>
      <c r="D3415" s="27" t="s">
        <v>3125</v>
      </c>
      <c r="E3415" s="27" t="s">
        <v>3025</v>
      </c>
      <c r="F3415" s="27" t="s">
        <v>2825</v>
      </c>
      <c r="G3415" s="27" t="s">
        <v>2850</v>
      </c>
      <c r="H3415" s="28">
        <v>42186</v>
      </c>
      <c r="I3415" s="29">
        <v>0</v>
      </c>
      <c r="J3415" s="28" t="s">
        <v>3241</v>
      </c>
    </row>
    <row r="3416" spans="1:10" x14ac:dyDescent="0.3">
      <c r="A3416" s="26">
        <v>2015</v>
      </c>
      <c r="B3416" s="27" t="s">
        <v>3123</v>
      </c>
      <c r="C3416" s="27" t="s">
        <v>3124</v>
      </c>
      <c r="D3416" s="27" t="s">
        <v>3170</v>
      </c>
      <c r="E3416" s="27" t="s">
        <v>3025</v>
      </c>
      <c r="F3416" s="27" t="s">
        <v>2825</v>
      </c>
      <c r="G3416" s="27" t="s">
        <v>2850</v>
      </c>
      <c r="H3416" s="28">
        <v>42186</v>
      </c>
      <c r="I3416" s="29">
        <v>0</v>
      </c>
      <c r="J3416" s="28" t="s">
        <v>3241</v>
      </c>
    </row>
    <row r="3417" spans="1:10" x14ac:dyDescent="0.3">
      <c r="A3417" s="26">
        <v>2015</v>
      </c>
      <c r="B3417" s="27" t="s">
        <v>3107</v>
      </c>
      <c r="C3417" s="27" t="s">
        <v>3108</v>
      </c>
      <c r="D3417" s="27" t="s">
        <v>3108</v>
      </c>
      <c r="E3417" s="27" t="s">
        <v>6117</v>
      </c>
      <c r="F3417" s="27" t="s">
        <v>3026</v>
      </c>
      <c r="G3417" s="27" t="s">
        <v>2936</v>
      </c>
      <c r="H3417" s="28">
        <v>42186</v>
      </c>
      <c r="I3417" s="29">
        <v>5.0300000000000015E-3</v>
      </c>
      <c r="J3417" s="28" t="s">
        <v>3241</v>
      </c>
    </row>
    <row r="3418" spans="1:10" x14ac:dyDescent="0.3">
      <c r="A3418" s="26">
        <v>2015</v>
      </c>
      <c r="B3418" s="27" t="s">
        <v>3140</v>
      </c>
      <c r="C3418" s="27" t="s">
        <v>3141</v>
      </c>
      <c r="D3418" s="27" t="s">
        <v>3140</v>
      </c>
      <c r="E3418" s="27" t="s">
        <v>6117</v>
      </c>
      <c r="F3418" s="27" t="s">
        <v>3142</v>
      </c>
      <c r="G3418" s="27" t="s">
        <v>2850</v>
      </c>
      <c r="H3418" s="28">
        <v>42186</v>
      </c>
      <c r="I3418" s="29">
        <v>0</v>
      </c>
      <c r="J3418" s="28" t="s">
        <v>3241</v>
      </c>
    </row>
    <row r="3419" spans="1:10" x14ac:dyDescent="0.3">
      <c r="A3419" s="26">
        <v>2015</v>
      </c>
      <c r="B3419" s="27" t="s">
        <v>3109</v>
      </c>
      <c r="C3419" s="27" t="s">
        <v>3110</v>
      </c>
      <c r="D3419" s="27" t="s">
        <v>3109</v>
      </c>
      <c r="E3419" s="27" t="s">
        <v>3111</v>
      </c>
      <c r="F3419" s="27" t="s">
        <v>2825</v>
      </c>
      <c r="G3419" s="27" t="s">
        <v>2850</v>
      </c>
      <c r="H3419" s="28">
        <v>42186</v>
      </c>
      <c r="I3419" s="29">
        <v>0.15961900000000004</v>
      </c>
      <c r="J3419" s="28" t="s">
        <v>3241</v>
      </c>
    </row>
    <row r="3420" spans="1:10" x14ac:dyDescent="0.3">
      <c r="A3420" s="26">
        <v>2015</v>
      </c>
      <c r="B3420" s="27" t="s">
        <v>3158</v>
      </c>
      <c r="C3420" s="27" t="s">
        <v>3159</v>
      </c>
      <c r="D3420" s="27" t="s">
        <v>3160</v>
      </c>
      <c r="E3420" s="27" t="s">
        <v>3161</v>
      </c>
      <c r="F3420" s="27" t="s">
        <v>3087</v>
      </c>
      <c r="G3420" s="27" t="s">
        <v>2788</v>
      </c>
      <c r="H3420" s="28">
        <v>42186</v>
      </c>
      <c r="I3420" s="29">
        <v>1.2780569999999998</v>
      </c>
      <c r="J3420" s="28" t="s">
        <v>3241</v>
      </c>
    </row>
    <row r="3421" spans="1:10" x14ac:dyDescent="0.3">
      <c r="A3421" s="26">
        <v>2015</v>
      </c>
      <c r="B3421" s="27" t="s">
        <v>3112</v>
      </c>
      <c r="C3421" s="27" t="s">
        <v>3113</v>
      </c>
      <c r="D3421" s="27" t="s">
        <v>3112</v>
      </c>
      <c r="E3421" s="27" t="s">
        <v>6117</v>
      </c>
      <c r="F3421" s="27" t="s">
        <v>2825</v>
      </c>
      <c r="G3421" s="27" t="s">
        <v>2826</v>
      </c>
      <c r="H3421" s="28">
        <v>42186</v>
      </c>
      <c r="I3421" s="29">
        <v>0</v>
      </c>
      <c r="J3421" s="28" t="s">
        <v>3241</v>
      </c>
    </row>
    <row r="3422" spans="1:10" x14ac:dyDescent="0.3">
      <c r="A3422" s="26">
        <v>2015</v>
      </c>
      <c r="B3422" s="27" t="s">
        <v>3167</v>
      </c>
      <c r="C3422" s="27" t="s">
        <v>3168</v>
      </c>
      <c r="D3422" s="27" t="s">
        <v>3169</v>
      </c>
      <c r="E3422" s="27" t="s">
        <v>3161</v>
      </c>
      <c r="F3422" s="27" t="s">
        <v>3087</v>
      </c>
      <c r="G3422" s="27" t="s">
        <v>2788</v>
      </c>
      <c r="H3422" s="28">
        <v>42186</v>
      </c>
      <c r="I3422" s="29">
        <v>5.7634390000000018</v>
      </c>
      <c r="J3422" s="28" t="s">
        <v>3241</v>
      </c>
    </row>
    <row r="3423" spans="1:10" x14ac:dyDescent="0.3">
      <c r="A3423" s="26">
        <v>2015</v>
      </c>
      <c r="B3423" s="27" t="s">
        <v>3114</v>
      </c>
      <c r="C3423" s="27" t="s">
        <v>3115</v>
      </c>
      <c r="D3423" s="27" t="s">
        <v>3116</v>
      </c>
      <c r="E3423" s="27" t="s">
        <v>3025</v>
      </c>
      <c r="F3423" s="27" t="s">
        <v>3026</v>
      </c>
      <c r="G3423" s="27" t="s">
        <v>2788</v>
      </c>
      <c r="H3423" s="28">
        <v>42186</v>
      </c>
      <c r="I3423" s="29">
        <v>0</v>
      </c>
      <c r="J3423" s="28" t="s">
        <v>3241</v>
      </c>
    </row>
    <row r="3424" spans="1:10" x14ac:dyDescent="0.3">
      <c r="A3424" s="26">
        <v>2015</v>
      </c>
      <c r="B3424" s="27" t="s">
        <v>3117</v>
      </c>
      <c r="C3424" s="27" t="s">
        <v>3118</v>
      </c>
      <c r="D3424" s="27" t="s">
        <v>3117</v>
      </c>
      <c r="E3424" s="27" t="s">
        <v>6117</v>
      </c>
      <c r="F3424" s="27" t="s">
        <v>2815</v>
      </c>
      <c r="G3424" s="27" t="s">
        <v>2816</v>
      </c>
      <c r="H3424" s="28">
        <v>42186</v>
      </c>
      <c r="I3424" s="29">
        <v>5.2911710000000003</v>
      </c>
      <c r="J3424" s="28" t="s">
        <v>3241</v>
      </c>
    </row>
    <row r="3425" spans="1:10" x14ac:dyDescent="0.3">
      <c r="A3425" s="26">
        <v>2015</v>
      </c>
      <c r="B3425" s="27" t="s">
        <v>3129</v>
      </c>
      <c r="C3425" s="27" t="s">
        <v>3130</v>
      </c>
      <c r="D3425" s="27" t="s">
        <v>3131</v>
      </c>
      <c r="E3425" s="27" t="s">
        <v>3063</v>
      </c>
      <c r="F3425" s="27" t="s">
        <v>3034</v>
      </c>
      <c r="G3425" s="27" t="s">
        <v>2840</v>
      </c>
      <c r="H3425" s="28">
        <v>42186</v>
      </c>
      <c r="I3425" s="29">
        <v>15.032878999999998</v>
      </c>
      <c r="J3425" s="28" t="s">
        <v>3241</v>
      </c>
    </row>
    <row r="3426" spans="1:10" x14ac:dyDescent="0.3">
      <c r="A3426" s="26">
        <v>2015</v>
      </c>
      <c r="B3426" s="27" t="s">
        <v>3126</v>
      </c>
      <c r="C3426" s="27" t="s">
        <v>3127</v>
      </c>
      <c r="D3426" s="27" t="s">
        <v>3128</v>
      </c>
      <c r="E3426" s="27" t="s">
        <v>3025</v>
      </c>
      <c r="F3426" s="27" t="s">
        <v>3026</v>
      </c>
      <c r="G3426" s="27" t="s">
        <v>2936</v>
      </c>
      <c r="H3426" s="28">
        <v>42186</v>
      </c>
      <c r="I3426" s="29">
        <v>0</v>
      </c>
      <c r="J3426" s="28" t="s">
        <v>3241</v>
      </c>
    </row>
    <row r="3427" spans="1:10" x14ac:dyDescent="0.3">
      <c r="A3427" s="26">
        <v>2015</v>
      </c>
      <c r="B3427" s="27" t="s">
        <v>3178</v>
      </c>
      <c r="C3427" s="27" t="s">
        <v>3179</v>
      </c>
      <c r="D3427" s="27" t="s">
        <v>3178</v>
      </c>
      <c r="E3427" s="27" t="s">
        <v>3033</v>
      </c>
      <c r="F3427" s="27" t="s">
        <v>2807</v>
      </c>
      <c r="G3427" s="27" t="s">
        <v>2812</v>
      </c>
      <c r="H3427" s="28">
        <v>42186</v>
      </c>
      <c r="I3427" s="29">
        <v>0.64646400000000004</v>
      </c>
      <c r="J3427" s="28" t="s">
        <v>3241</v>
      </c>
    </row>
    <row r="3428" spans="1:10" x14ac:dyDescent="0.3">
      <c r="A3428" s="26">
        <v>2015</v>
      </c>
      <c r="B3428" s="27" t="s">
        <v>3119</v>
      </c>
      <c r="C3428" s="27" t="s">
        <v>3120</v>
      </c>
      <c r="D3428" s="27" t="s">
        <v>3119</v>
      </c>
      <c r="E3428" s="27" t="s">
        <v>6117</v>
      </c>
      <c r="F3428" s="27" t="s">
        <v>3034</v>
      </c>
      <c r="G3428" s="27" t="s">
        <v>2840</v>
      </c>
      <c r="H3428" s="28">
        <v>42186</v>
      </c>
      <c r="I3428" s="29">
        <v>5.0317789999999993</v>
      </c>
      <c r="J3428" s="28" t="s">
        <v>3241</v>
      </c>
    </row>
    <row r="3429" spans="1:10" x14ac:dyDescent="0.3">
      <c r="A3429" s="26">
        <v>2015</v>
      </c>
      <c r="B3429" s="27" t="s">
        <v>3121</v>
      </c>
      <c r="C3429" s="27" t="s">
        <v>3122</v>
      </c>
      <c r="D3429" s="27" t="s">
        <v>3121</v>
      </c>
      <c r="E3429" s="27" t="s">
        <v>6117</v>
      </c>
      <c r="F3429" s="27" t="s">
        <v>2825</v>
      </c>
      <c r="G3429" s="27" t="s">
        <v>2850</v>
      </c>
      <c r="H3429" s="28">
        <v>42186</v>
      </c>
      <c r="I3429" s="29">
        <v>0</v>
      </c>
      <c r="J3429" s="28" t="s">
        <v>3241</v>
      </c>
    </row>
    <row r="3430" spans="1:10" x14ac:dyDescent="0.3">
      <c r="A3430" s="26">
        <v>2015</v>
      </c>
      <c r="B3430" s="27" t="s">
        <v>3022</v>
      </c>
      <c r="C3430" s="27" t="s">
        <v>3023</v>
      </c>
      <c r="D3430" s="27" t="s">
        <v>3024</v>
      </c>
      <c r="E3430" s="27" t="s">
        <v>3025</v>
      </c>
      <c r="F3430" s="27" t="s">
        <v>3026</v>
      </c>
      <c r="G3430" s="27" t="s">
        <v>2788</v>
      </c>
      <c r="H3430" s="28">
        <v>42217</v>
      </c>
      <c r="I3430" s="29">
        <v>0</v>
      </c>
      <c r="J3430" s="28" t="s">
        <v>3241</v>
      </c>
    </row>
    <row r="3431" spans="1:10" x14ac:dyDescent="0.3">
      <c r="A3431" s="26">
        <v>2015</v>
      </c>
      <c r="B3431" s="27" t="s">
        <v>3022</v>
      </c>
      <c r="C3431" s="27" t="s">
        <v>3023</v>
      </c>
      <c r="D3431" s="27" t="s">
        <v>3027</v>
      </c>
      <c r="E3431" s="27" t="s">
        <v>3025</v>
      </c>
      <c r="F3431" s="27" t="s">
        <v>3026</v>
      </c>
      <c r="G3431" s="27" t="s">
        <v>2788</v>
      </c>
      <c r="H3431" s="28">
        <v>42217</v>
      </c>
      <c r="I3431" s="29">
        <v>0</v>
      </c>
      <c r="J3431" s="28" t="s">
        <v>3241</v>
      </c>
    </row>
    <row r="3432" spans="1:10" x14ac:dyDescent="0.3">
      <c r="A3432" s="26">
        <v>2015</v>
      </c>
      <c r="B3432" s="27" t="s">
        <v>3028</v>
      </c>
      <c r="C3432" s="27" t="s">
        <v>3029</v>
      </c>
      <c r="D3432" s="27" t="s">
        <v>3028</v>
      </c>
      <c r="E3432" s="27" t="s">
        <v>6117</v>
      </c>
      <c r="F3432" s="27" t="s">
        <v>3030</v>
      </c>
      <c r="G3432" s="27" t="s">
        <v>2812</v>
      </c>
      <c r="H3432" s="28">
        <v>42217</v>
      </c>
      <c r="I3432" s="29">
        <v>12.044491000000003</v>
      </c>
      <c r="J3432" s="28" t="s">
        <v>3241</v>
      </c>
    </row>
    <row r="3433" spans="1:10" x14ac:dyDescent="0.3">
      <c r="A3433" s="26">
        <v>2015</v>
      </c>
      <c r="B3433" s="27" t="s">
        <v>3031</v>
      </c>
      <c r="C3433" s="27" t="s">
        <v>3032</v>
      </c>
      <c r="D3433" s="27" t="s">
        <v>3031</v>
      </c>
      <c r="E3433" s="27" t="s">
        <v>3033</v>
      </c>
      <c r="F3433" s="27" t="s">
        <v>3034</v>
      </c>
      <c r="G3433" s="27" t="s">
        <v>2821</v>
      </c>
      <c r="H3433" s="28">
        <v>42217</v>
      </c>
      <c r="I3433" s="29">
        <v>2.8450630000000001</v>
      </c>
      <c r="J3433" s="28" t="s">
        <v>3241</v>
      </c>
    </row>
    <row r="3434" spans="1:10" x14ac:dyDescent="0.3">
      <c r="A3434" s="26">
        <v>2015</v>
      </c>
      <c r="B3434" s="27" t="s">
        <v>3031</v>
      </c>
      <c r="C3434" s="27" t="s">
        <v>3180</v>
      </c>
      <c r="D3434" s="27" t="s">
        <v>3181</v>
      </c>
      <c r="E3434" s="27" t="s">
        <v>3033</v>
      </c>
      <c r="F3434" s="27" t="s">
        <v>3034</v>
      </c>
      <c r="G3434" s="27" t="s">
        <v>2821</v>
      </c>
      <c r="H3434" s="28">
        <v>42217</v>
      </c>
      <c r="I3434" s="29">
        <v>4.8768750000000018</v>
      </c>
      <c r="J3434" s="28" t="s">
        <v>3241</v>
      </c>
    </row>
    <row r="3435" spans="1:10" x14ac:dyDescent="0.3">
      <c r="A3435" s="26">
        <v>2015</v>
      </c>
      <c r="B3435" s="27" t="s">
        <v>3035</v>
      </c>
      <c r="C3435" s="27" t="s">
        <v>3036</v>
      </c>
      <c r="D3435" s="27" t="s">
        <v>3035</v>
      </c>
      <c r="E3435" s="27" t="s">
        <v>6117</v>
      </c>
      <c r="F3435" s="27" t="s">
        <v>2825</v>
      </c>
      <c r="G3435" s="27" t="s">
        <v>2826</v>
      </c>
      <c r="H3435" s="28">
        <v>42217</v>
      </c>
      <c r="I3435" s="29">
        <v>0</v>
      </c>
      <c r="J3435" s="28" t="s">
        <v>3241</v>
      </c>
    </row>
    <row r="3436" spans="1:10" x14ac:dyDescent="0.3">
      <c r="A3436" s="26">
        <v>2015</v>
      </c>
      <c r="B3436" s="27" t="s">
        <v>3037</v>
      </c>
      <c r="C3436" s="27" t="s">
        <v>3038</v>
      </c>
      <c r="D3436" s="27" t="s">
        <v>3037</v>
      </c>
      <c r="E3436" s="27" t="s">
        <v>6117</v>
      </c>
      <c r="F3436" s="27" t="s">
        <v>3034</v>
      </c>
      <c r="G3436" s="27" t="s">
        <v>2999</v>
      </c>
      <c r="H3436" s="28">
        <v>42217</v>
      </c>
      <c r="I3436" s="29">
        <v>3.1172060000000013</v>
      </c>
      <c r="J3436" s="28" t="s">
        <v>3241</v>
      </c>
    </row>
    <row r="3437" spans="1:10" x14ac:dyDescent="0.3">
      <c r="A3437" s="26">
        <v>2015</v>
      </c>
      <c r="B3437" s="27" t="s">
        <v>3039</v>
      </c>
      <c r="C3437" s="27" t="s">
        <v>3040</v>
      </c>
      <c r="D3437" s="27" t="s">
        <v>3039</v>
      </c>
      <c r="E3437" s="27" t="s">
        <v>6117</v>
      </c>
      <c r="F3437" s="27" t="s">
        <v>2815</v>
      </c>
      <c r="G3437" s="27" t="s">
        <v>2816</v>
      </c>
      <c r="H3437" s="28">
        <v>42217</v>
      </c>
      <c r="I3437" s="29">
        <v>0</v>
      </c>
      <c r="J3437" s="28" t="s">
        <v>3241</v>
      </c>
    </row>
    <row r="3438" spans="1:10" x14ac:dyDescent="0.3">
      <c r="A3438" s="26">
        <v>2015</v>
      </c>
      <c r="B3438" s="27" t="s">
        <v>3041</v>
      </c>
      <c r="C3438" s="27" t="s">
        <v>3042</v>
      </c>
      <c r="D3438" s="27" t="s">
        <v>3041</v>
      </c>
      <c r="E3438" s="27" t="s">
        <v>6117</v>
      </c>
      <c r="F3438" s="27" t="s">
        <v>2825</v>
      </c>
      <c r="G3438" s="27" t="s">
        <v>2826</v>
      </c>
      <c r="H3438" s="28">
        <v>42217</v>
      </c>
      <c r="I3438" s="29">
        <v>5.0423599999999995</v>
      </c>
      <c r="J3438" s="28" t="s">
        <v>3241</v>
      </c>
    </row>
    <row r="3439" spans="1:10" x14ac:dyDescent="0.3">
      <c r="A3439" s="26">
        <v>2015</v>
      </c>
      <c r="B3439" s="27" t="s">
        <v>3043</v>
      </c>
      <c r="C3439" s="27" t="s">
        <v>3044</v>
      </c>
      <c r="D3439" s="27" t="s">
        <v>3043</v>
      </c>
      <c r="E3439" s="27" t="s">
        <v>6117</v>
      </c>
      <c r="F3439" s="27" t="s">
        <v>2815</v>
      </c>
      <c r="G3439" s="27" t="s">
        <v>2816</v>
      </c>
      <c r="H3439" s="28">
        <v>42217</v>
      </c>
      <c r="I3439" s="29">
        <v>3.4783059999999999</v>
      </c>
      <c r="J3439" s="28" t="s">
        <v>3241</v>
      </c>
    </row>
    <row r="3440" spans="1:10" x14ac:dyDescent="0.3">
      <c r="A3440" s="26">
        <v>2015</v>
      </c>
      <c r="B3440" s="27" t="s">
        <v>3045</v>
      </c>
      <c r="C3440" s="27" t="s">
        <v>3046</v>
      </c>
      <c r="D3440" s="27" t="s">
        <v>3045</v>
      </c>
      <c r="E3440" s="27" t="s">
        <v>6117</v>
      </c>
      <c r="F3440" s="27" t="s">
        <v>2815</v>
      </c>
      <c r="G3440" s="27" t="s">
        <v>2816</v>
      </c>
      <c r="H3440" s="28">
        <v>42217</v>
      </c>
      <c r="I3440" s="29">
        <v>0.20375900000000008</v>
      </c>
      <c r="J3440" s="28" t="s">
        <v>3241</v>
      </c>
    </row>
    <row r="3441" spans="1:10" x14ac:dyDescent="0.3">
      <c r="A3441" s="26">
        <v>2015</v>
      </c>
      <c r="B3441" s="27" t="s">
        <v>3143</v>
      </c>
      <c r="C3441" s="27" t="s">
        <v>3144</v>
      </c>
      <c r="D3441" s="27" t="s">
        <v>3143</v>
      </c>
      <c r="E3441" s="27" t="s">
        <v>6117</v>
      </c>
      <c r="F3441" s="27" t="s">
        <v>3145</v>
      </c>
      <c r="G3441" s="27" t="s">
        <v>2803</v>
      </c>
      <c r="H3441" s="28">
        <v>42217</v>
      </c>
      <c r="I3441" s="29">
        <v>2.147707</v>
      </c>
      <c r="J3441" s="28" t="s">
        <v>3241</v>
      </c>
    </row>
    <row r="3442" spans="1:10" x14ac:dyDescent="0.3">
      <c r="A3442" s="26">
        <v>2015</v>
      </c>
      <c r="B3442" s="27" t="s">
        <v>3171</v>
      </c>
      <c r="C3442" s="27" t="s">
        <v>3172</v>
      </c>
      <c r="D3442" s="27" t="s">
        <v>3173</v>
      </c>
      <c r="E3442" s="27" t="s">
        <v>3111</v>
      </c>
      <c r="F3442" s="27" t="s">
        <v>2825</v>
      </c>
      <c r="G3442" s="27" t="s">
        <v>2850</v>
      </c>
      <c r="H3442" s="28">
        <v>42217</v>
      </c>
      <c r="I3442" s="29">
        <v>0.24937900000000002</v>
      </c>
      <c r="J3442" s="28" t="s">
        <v>3241</v>
      </c>
    </row>
    <row r="3443" spans="1:10" x14ac:dyDescent="0.3">
      <c r="A3443" s="26">
        <v>2015</v>
      </c>
      <c r="B3443" s="27" t="s">
        <v>3146</v>
      </c>
      <c r="C3443" s="27" t="s">
        <v>3147</v>
      </c>
      <c r="D3443" s="27" t="s">
        <v>3146</v>
      </c>
      <c r="E3443" s="27" t="s">
        <v>6117</v>
      </c>
      <c r="F3443" s="27" t="s">
        <v>3145</v>
      </c>
      <c r="G3443" s="27" t="s">
        <v>2803</v>
      </c>
      <c r="H3443" s="28">
        <v>42217</v>
      </c>
      <c r="I3443" s="29">
        <v>0</v>
      </c>
      <c r="J3443" s="28" t="s">
        <v>3241</v>
      </c>
    </row>
    <row r="3444" spans="1:10" x14ac:dyDescent="0.3">
      <c r="A3444" s="26">
        <v>2015</v>
      </c>
      <c r="B3444" s="27" t="s">
        <v>3047</v>
      </c>
      <c r="C3444" s="27" t="s">
        <v>3048</v>
      </c>
      <c r="D3444" s="27" t="s">
        <v>3047</v>
      </c>
      <c r="E3444" s="27" t="s">
        <v>6117</v>
      </c>
      <c r="F3444" s="27" t="s">
        <v>2825</v>
      </c>
      <c r="G3444" s="27" t="s">
        <v>2826</v>
      </c>
      <c r="H3444" s="28">
        <v>42217</v>
      </c>
      <c r="I3444" s="29">
        <v>0.8596959999999999</v>
      </c>
      <c r="J3444" s="28" t="s">
        <v>3241</v>
      </c>
    </row>
    <row r="3445" spans="1:10" x14ac:dyDescent="0.3">
      <c r="A3445" s="26">
        <v>2015</v>
      </c>
      <c r="B3445" s="27" t="s">
        <v>3049</v>
      </c>
      <c r="C3445" s="27" t="s">
        <v>3050</v>
      </c>
      <c r="D3445" s="27" t="s">
        <v>3049</v>
      </c>
      <c r="E3445" s="27" t="s">
        <v>6117</v>
      </c>
      <c r="F3445" s="27" t="s">
        <v>2825</v>
      </c>
      <c r="G3445" s="27" t="s">
        <v>2850</v>
      </c>
      <c r="H3445" s="28">
        <v>42217</v>
      </c>
      <c r="I3445" s="29">
        <v>1.6061050000000003</v>
      </c>
      <c r="J3445" s="28" t="s">
        <v>3241</v>
      </c>
    </row>
    <row r="3446" spans="1:10" x14ac:dyDescent="0.3">
      <c r="A3446" s="26">
        <v>2015</v>
      </c>
      <c r="B3446" s="27" t="s">
        <v>3051</v>
      </c>
      <c r="C3446" s="27" t="s">
        <v>3051</v>
      </c>
      <c r="D3446" s="27" t="s">
        <v>3051</v>
      </c>
      <c r="E3446" s="27" t="s">
        <v>6118</v>
      </c>
      <c r="F3446" s="27" t="s">
        <v>3051</v>
      </c>
      <c r="G3446" s="27" t="s">
        <v>3051</v>
      </c>
      <c r="H3446" s="28">
        <v>42217</v>
      </c>
      <c r="I3446" s="29">
        <v>11130.262807999985</v>
      </c>
      <c r="J3446" s="28" t="s">
        <v>3241</v>
      </c>
    </row>
    <row r="3447" spans="1:10" x14ac:dyDescent="0.3">
      <c r="A3447" s="26">
        <v>2015</v>
      </c>
      <c r="B3447" s="27" t="s">
        <v>3052</v>
      </c>
      <c r="C3447" s="27" t="s">
        <v>3053</v>
      </c>
      <c r="D3447" s="27" t="s">
        <v>3052</v>
      </c>
      <c r="E3447" s="27" t="s">
        <v>3033</v>
      </c>
      <c r="F3447" s="27" t="s">
        <v>2807</v>
      </c>
      <c r="G3447" s="27" t="s">
        <v>2812</v>
      </c>
      <c r="H3447" s="28">
        <v>42217</v>
      </c>
      <c r="I3447" s="29">
        <v>1.8414839999999999</v>
      </c>
      <c r="J3447" s="28" t="s">
        <v>3241</v>
      </c>
    </row>
    <row r="3448" spans="1:10" x14ac:dyDescent="0.3">
      <c r="A3448" s="26">
        <v>2015</v>
      </c>
      <c r="B3448" s="27" t="s">
        <v>3162</v>
      </c>
      <c r="C3448" s="27" t="s">
        <v>3163</v>
      </c>
      <c r="D3448" s="27" t="s">
        <v>3164</v>
      </c>
      <c r="E3448" s="27" t="s">
        <v>3025</v>
      </c>
      <c r="F3448" s="27" t="s">
        <v>3087</v>
      </c>
      <c r="G3448" s="27" t="s">
        <v>2788</v>
      </c>
      <c r="H3448" s="28">
        <v>42217</v>
      </c>
      <c r="I3448" s="29">
        <v>0</v>
      </c>
      <c r="J3448" s="28" t="s">
        <v>3241</v>
      </c>
    </row>
    <row r="3449" spans="1:10" x14ac:dyDescent="0.3">
      <c r="A3449" s="26">
        <v>2015</v>
      </c>
      <c r="B3449" s="27" t="s">
        <v>3162</v>
      </c>
      <c r="C3449" s="27" t="s">
        <v>3163</v>
      </c>
      <c r="D3449" s="27" t="s">
        <v>3165</v>
      </c>
      <c r="E3449" s="27" t="s">
        <v>3025</v>
      </c>
      <c r="F3449" s="27" t="s">
        <v>3087</v>
      </c>
      <c r="G3449" s="27" t="s">
        <v>2788</v>
      </c>
      <c r="H3449" s="28">
        <v>42217</v>
      </c>
      <c r="I3449" s="29">
        <v>0</v>
      </c>
      <c r="J3449" s="28" t="s">
        <v>3241</v>
      </c>
    </row>
    <row r="3450" spans="1:10" x14ac:dyDescent="0.3">
      <c r="A3450" s="26">
        <v>2015</v>
      </c>
      <c r="B3450" s="27" t="s">
        <v>3054</v>
      </c>
      <c r="C3450" s="27" t="s">
        <v>3055</v>
      </c>
      <c r="D3450" s="27" t="s">
        <v>3054</v>
      </c>
      <c r="E3450" s="27" t="s">
        <v>6117</v>
      </c>
      <c r="F3450" s="27" t="s">
        <v>3034</v>
      </c>
      <c r="G3450" s="27" t="s">
        <v>2999</v>
      </c>
      <c r="H3450" s="28">
        <v>42217</v>
      </c>
      <c r="I3450" s="29">
        <v>5.3672690000000012</v>
      </c>
      <c r="J3450" s="28" t="s">
        <v>3241</v>
      </c>
    </row>
    <row r="3451" spans="1:10" x14ac:dyDescent="0.3">
      <c r="A3451" s="26">
        <v>2015</v>
      </c>
      <c r="B3451" s="27" t="s">
        <v>3056</v>
      </c>
      <c r="C3451" s="27" t="s">
        <v>3057</v>
      </c>
      <c r="D3451" s="27" t="s">
        <v>3056</v>
      </c>
      <c r="E3451" s="27" t="s">
        <v>6117</v>
      </c>
      <c r="F3451" s="27" t="s">
        <v>2825</v>
      </c>
      <c r="G3451" s="27" t="s">
        <v>2826</v>
      </c>
      <c r="H3451" s="28">
        <v>42217</v>
      </c>
      <c r="I3451" s="29">
        <v>1.0488390000000001</v>
      </c>
      <c r="J3451" s="28" t="s">
        <v>3241</v>
      </c>
    </row>
    <row r="3452" spans="1:10" x14ac:dyDescent="0.3">
      <c r="A3452" s="26">
        <v>2015</v>
      </c>
      <c r="B3452" s="27" t="s">
        <v>3058</v>
      </c>
      <c r="C3452" s="27" t="s">
        <v>3059</v>
      </c>
      <c r="D3452" s="27" t="s">
        <v>3058</v>
      </c>
      <c r="E3452" s="27" t="s">
        <v>6117</v>
      </c>
      <c r="F3452" s="27" t="s">
        <v>2815</v>
      </c>
      <c r="G3452" s="27" t="s">
        <v>2816</v>
      </c>
      <c r="H3452" s="28">
        <v>42217</v>
      </c>
      <c r="I3452" s="29">
        <v>2.6118280000000005</v>
      </c>
      <c r="J3452" s="28" t="s">
        <v>3241</v>
      </c>
    </row>
    <row r="3453" spans="1:10" x14ac:dyDescent="0.3">
      <c r="A3453" s="26">
        <v>2015</v>
      </c>
      <c r="B3453" s="27" t="s">
        <v>3152</v>
      </c>
      <c r="C3453" s="27" t="s">
        <v>3153</v>
      </c>
      <c r="D3453" s="27" t="s">
        <v>3152</v>
      </c>
      <c r="E3453" s="27" t="s">
        <v>3111</v>
      </c>
      <c r="F3453" s="27" t="s">
        <v>2825</v>
      </c>
      <c r="G3453" s="27" t="s">
        <v>2850</v>
      </c>
      <c r="H3453" s="28">
        <v>42217</v>
      </c>
      <c r="I3453" s="29">
        <v>0.278063</v>
      </c>
      <c r="J3453" s="28" t="s">
        <v>3241</v>
      </c>
    </row>
    <row r="3454" spans="1:10" x14ac:dyDescent="0.3">
      <c r="A3454" s="26">
        <v>2015</v>
      </c>
      <c r="B3454" s="27" t="s">
        <v>3154</v>
      </c>
      <c r="C3454" s="27" t="s">
        <v>3155</v>
      </c>
      <c r="D3454" s="27" t="s">
        <v>3154</v>
      </c>
      <c r="E3454" s="27" t="s">
        <v>3111</v>
      </c>
      <c r="F3454" s="27" t="s">
        <v>2825</v>
      </c>
      <c r="G3454" s="27" t="s">
        <v>2850</v>
      </c>
      <c r="H3454" s="28">
        <v>42217</v>
      </c>
      <c r="I3454" s="29">
        <v>0.41588800000000004</v>
      </c>
      <c r="J3454" s="28" t="s">
        <v>3241</v>
      </c>
    </row>
    <row r="3455" spans="1:10" x14ac:dyDescent="0.3">
      <c r="A3455" s="26">
        <v>2015</v>
      </c>
      <c r="B3455" s="27" t="s">
        <v>3156</v>
      </c>
      <c r="C3455" s="27" t="s">
        <v>3157</v>
      </c>
      <c r="D3455" s="27" t="s">
        <v>3156</v>
      </c>
      <c r="E3455" s="27" t="s">
        <v>3111</v>
      </c>
      <c r="F3455" s="27" t="s">
        <v>2825</v>
      </c>
      <c r="G3455" s="27" t="s">
        <v>2850</v>
      </c>
      <c r="H3455" s="28">
        <v>42217</v>
      </c>
      <c r="I3455" s="29">
        <v>0</v>
      </c>
      <c r="J3455" s="28" t="s">
        <v>3241</v>
      </c>
    </row>
    <row r="3456" spans="1:10" x14ac:dyDescent="0.3">
      <c r="A3456" s="26">
        <v>2015</v>
      </c>
      <c r="B3456" s="27" t="s">
        <v>3060</v>
      </c>
      <c r="C3456" s="27" t="s">
        <v>3061</v>
      </c>
      <c r="D3456" s="27" t="s">
        <v>3062</v>
      </c>
      <c r="E3456" s="27" t="s">
        <v>3063</v>
      </c>
      <c r="F3456" s="27" t="s">
        <v>3034</v>
      </c>
      <c r="G3456" s="27" t="s">
        <v>2999</v>
      </c>
      <c r="H3456" s="28">
        <v>42217</v>
      </c>
      <c r="I3456" s="29">
        <v>1.7591599999999998</v>
      </c>
      <c r="J3456" s="28" t="s">
        <v>3241</v>
      </c>
    </row>
    <row r="3457" spans="1:10" x14ac:dyDescent="0.3">
      <c r="A3457" s="26">
        <v>2015</v>
      </c>
      <c r="B3457" s="27" t="s">
        <v>3064</v>
      </c>
      <c r="C3457" s="27" t="s">
        <v>3065</v>
      </c>
      <c r="D3457" s="27" t="s">
        <v>3066</v>
      </c>
      <c r="E3457" s="27" t="s">
        <v>3025</v>
      </c>
      <c r="F3457" s="27" t="s">
        <v>2825</v>
      </c>
      <c r="G3457" s="27" t="s">
        <v>2826</v>
      </c>
      <c r="H3457" s="28">
        <v>42217</v>
      </c>
      <c r="I3457" s="29">
        <v>0</v>
      </c>
      <c r="J3457" s="28" t="s">
        <v>3241</v>
      </c>
    </row>
    <row r="3458" spans="1:10" x14ac:dyDescent="0.3">
      <c r="A3458" s="26">
        <v>2015</v>
      </c>
      <c r="B3458" s="27" t="s">
        <v>3064</v>
      </c>
      <c r="C3458" s="27" t="s">
        <v>3065</v>
      </c>
      <c r="D3458" s="27" t="s">
        <v>3067</v>
      </c>
      <c r="E3458" s="27" t="s">
        <v>3025</v>
      </c>
      <c r="F3458" s="27" t="s">
        <v>2825</v>
      </c>
      <c r="G3458" s="27" t="s">
        <v>2826</v>
      </c>
      <c r="H3458" s="28">
        <v>42217</v>
      </c>
      <c r="I3458" s="29">
        <v>0</v>
      </c>
      <c r="J3458" s="28" t="s">
        <v>3241</v>
      </c>
    </row>
    <row r="3459" spans="1:10" x14ac:dyDescent="0.3">
      <c r="A3459" s="26">
        <v>2015</v>
      </c>
      <c r="B3459" s="27" t="s">
        <v>3174</v>
      </c>
      <c r="C3459" s="27" t="s">
        <v>3175</v>
      </c>
      <c r="D3459" s="27" t="s">
        <v>3174</v>
      </c>
      <c r="E3459" s="27" t="s">
        <v>6117</v>
      </c>
      <c r="F3459" s="27" t="s">
        <v>2825</v>
      </c>
      <c r="G3459" s="27" t="s">
        <v>2826</v>
      </c>
      <c r="H3459" s="28">
        <v>42217</v>
      </c>
      <c r="I3459" s="29">
        <v>0.58500900000000011</v>
      </c>
      <c r="J3459" s="28" t="s">
        <v>3241</v>
      </c>
    </row>
    <row r="3460" spans="1:10" x14ac:dyDescent="0.3">
      <c r="A3460" s="26">
        <v>2015</v>
      </c>
      <c r="B3460" s="27" t="s">
        <v>3068</v>
      </c>
      <c r="C3460" s="27" t="s">
        <v>3069</v>
      </c>
      <c r="D3460" s="27" t="s">
        <v>3068</v>
      </c>
      <c r="E3460" s="27" t="s">
        <v>6117</v>
      </c>
      <c r="F3460" s="27" t="s">
        <v>3034</v>
      </c>
      <c r="G3460" s="27" t="s">
        <v>2923</v>
      </c>
      <c r="H3460" s="28">
        <v>42217</v>
      </c>
      <c r="I3460" s="29">
        <v>5.8030890000000008</v>
      </c>
      <c r="J3460" s="28" t="s">
        <v>3241</v>
      </c>
    </row>
    <row r="3461" spans="1:10" x14ac:dyDescent="0.3">
      <c r="A3461" s="26">
        <v>2015</v>
      </c>
      <c r="B3461" s="27" t="s">
        <v>3070</v>
      </c>
      <c r="C3461" s="27" t="s">
        <v>3071</v>
      </c>
      <c r="D3461" s="27" t="s">
        <v>3070</v>
      </c>
      <c r="E3461" s="27" t="s">
        <v>6117</v>
      </c>
      <c r="F3461" s="27" t="s">
        <v>2815</v>
      </c>
      <c r="G3461" s="27" t="s">
        <v>2816</v>
      </c>
      <c r="H3461" s="28">
        <v>42217</v>
      </c>
      <c r="I3461" s="29">
        <v>1.4431120000000002</v>
      </c>
      <c r="J3461" s="28" t="s">
        <v>3241</v>
      </c>
    </row>
    <row r="3462" spans="1:10" x14ac:dyDescent="0.3">
      <c r="A3462" s="26">
        <v>2015</v>
      </c>
      <c r="B3462" s="27" t="s">
        <v>3176</v>
      </c>
      <c r="C3462" s="27" t="s">
        <v>3177</v>
      </c>
      <c r="D3462" s="27" t="s">
        <v>3176</v>
      </c>
      <c r="E3462" s="27" t="s">
        <v>3033</v>
      </c>
      <c r="F3462" s="27" t="s">
        <v>2807</v>
      </c>
      <c r="G3462" s="27" t="s">
        <v>2812</v>
      </c>
      <c r="H3462" s="28">
        <v>42217</v>
      </c>
      <c r="I3462" s="29">
        <v>16.743387000000002</v>
      </c>
      <c r="J3462" s="28" t="s">
        <v>3241</v>
      </c>
    </row>
    <row r="3463" spans="1:10" x14ac:dyDescent="0.3">
      <c r="A3463" s="26">
        <v>2015</v>
      </c>
      <c r="B3463" s="27" t="s">
        <v>3072</v>
      </c>
      <c r="C3463" s="27" t="s">
        <v>3073</v>
      </c>
      <c r="D3463" s="27" t="s">
        <v>3072</v>
      </c>
      <c r="E3463" s="27" t="s">
        <v>6117</v>
      </c>
      <c r="F3463" s="27" t="s">
        <v>3034</v>
      </c>
      <c r="G3463" s="27" t="s">
        <v>3074</v>
      </c>
      <c r="H3463" s="28">
        <v>42217</v>
      </c>
      <c r="I3463" s="29">
        <v>1.1927219999999998</v>
      </c>
      <c r="J3463" s="28" t="s">
        <v>3241</v>
      </c>
    </row>
    <row r="3464" spans="1:10" x14ac:dyDescent="0.3">
      <c r="A3464" s="26">
        <v>2015</v>
      </c>
      <c r="B3464" s="27" t="s">
        <v>3182</v>
      </c>
      <c r="C3464" s="27" t="s">
        <v>3183</v>
      </c>
      <c r="D3464" s="27" t="s">
        <v>3182</v>
      </c>
      <c r="E3464" s="27" t="s">
        <v>6117</v>
      </c>
      <c r="F3464" s="27" t="s">
        <v>2825</v>
      </c>
      <c r="G3464" s="27" t="s">
        <v>2826</v>
      </c>
      <c r="H3464" s="28">
        <v>42217</v>
      </c>
      <c r="I3464" s="29">
        <v>0.22492499999999999</v>
      </c>
      <c r="J3464" s="28" t="s">
        <v>3241</v>
      </c>
    </row>
    <row r="3465" spans="1:10" x14ac:dyDescent="0.3">
      <c r="A3465" s="26">
        <v>2015</v>
      </c>
      <c r="B3465" s="27" t="s">
        <v>3075</v>
      </c>
      <c r="C3465" s="27" t="s">
        <v>3076</v>
      </c>
      <c r="D3465" s="27" t="s">
        <v>3075</v>
      </c>
      <c r="E3465" s="27" t="s">
        <v>6117</v>
      </c>
      <c r="F3465" s="27" t="s">
        <v>2815</v>
      </c>
      <c r="G3465" s="27" t="s">
        <v>2816</v>
      </c>
      <c r="H3465" s="28">
        <v>42217</v>
      </c>
      <c r="I3465" s="29">
        <v>2.0825670000000001</v>
      </c>
      <c r="J3465" s="28" t="s">
        <v>3241</v>
      </c>
    </row>
    <row r="3466" spans="1:10" x14ac:dyDescent="0.3">
      <c r="A3466" s="26">
        <v>2015</v>
      </c>
      <c r="B3466" s="27" t="s">
        <v>3077</v>
      </c>
      <c r="C3466" s="27" t="s">
        <v>3078</v>
      </c>
      <c r="D3466" s="27" t="s">
        <v>3077</v>
      </c>
      <c r="E3466" s="27" t="s">
        <v>3033</v>
      </c>
      <c r="F3466" s="27" t="s">
        <v>2788</v>
      </c>
      <c r="G3466" s="27" t="s">
        <v>2788</v>
      </c>
      <c r="H3466" s="28">
        <v>42217</v>
      </c>
      <c r="I3466" s="29">
        <v>1.1272000000000001E-2</v>
      </c>
      <c r="J3466" s="28" t="s">
        <v>3241</v>
      </c>
    </row>
    <row r="3467" spans="1:10" x14ac:dyDescent="0.3">
      <c r="A3467" s="26">
        <v>2015</v>
      </c>
      <c r="B3467" s="27" t="s">
        <v>3079</v>
      </c>
      <c r="C3467" s="27" t="s">
        <v>3080</v>
      </c>
      <c r="D3467" s="27" t="s">
        <v>3081</v>
      </c>
      <c r="E3467" s="27" t="s">
        <v>3063</v>
      </c>
      <c r="F3467" s="27" t="s">
        <v>2788</v>
      </c>
      <c r="G3467" s="27" t="s">
        <v>2788</v>
      </c>
      <c r="H3467" s="28">
        <v>42217</v>
      </c>
      <c r="I3467" s="29">
        <v>1.33E-3</v>
      </c>
      <c r="J3467" s="28" t="s">
        <v>3241</v>
      </c>
    </row>
    <row r="3468" spans="1:10" x14ac:dyDescent="0.3">
      <c r="A3468" s="26">
        <v>2015</v>
      </c>
      <c r="B3468" s="27" t="s">
        <v>3082</v>
      </c>
      <c r="C3468" s="27" t="s">
        <v>3083</v>
      </c>
      <c r="D3468" s="27" t="s">
        <v>3082</v>
      </c>
      <c r="E3468" s="27" t="s">
        <v>6117</v>
      </c>
      <c r="F3468" s="27" t="s">
        <v>2825</v>
      </c>
      <c r="G3468" s="27" t="s">
        <v>2826</v>
      </c>
      <c r="H3468" s="28">
        <v>42217</v>
      </c>
      <c r="I3468" s="29">
        <v>4.1740079999999988</v>
      </c>
      <c r="J3468" s="28" t="s">
        <v>3241</v>
      </c>
    </row>
    <row r="3469" spans="1:10" x14ac:dyDescent="0.3">
      <c r="A3469" s="26">
        <v>2015</v>
      </c>
      <c r="B3469" s="27" t="s">
        <v>3084</v>
      </c>
      <c r="C3469" s="27" t="s">
        <v>3085</v>
      </c>
      <c r="D3469" s="27" t="s">
        <v>3086</v>
      </c>
      <c r="E3469" s="27" t="s">
        <v>3025</v>
      </c>
      <c r="F3469" s="27" t="s">
        <v>3087</v>
      </c>
      <c r="G3469" s="27" t="s">
        <v>2788</v>
      </c>
      <c r="H3469" s="28">
        <v>42217</v>
      </c>
      <c r="I3469" s="29">
        <v>0</v>
      </c>
      <c r="J3469" s="28" t="s">
        <v>3241</v>
      </c>
    </row>
    <row r="3470" spans="1:10" x14ac:dyDescent="0.3">
      <c r="A3470" s="26">
        <v>2015</v>
      </c>
      <c r="B3470" s="27" t="s">
        <v>3084</v>
      </c>
      <c r="C3470" s="27" t="s">
        <v>3085</v>
      </c>
      <c r="D3470" s="27" t="s">
        <v>3088</v>
      </c>
      <c r="E3470" s="27" t="s">
        <v>3025</v>
      </c>
      <c r="F3470" s="27" t="s">
        <v>3087</v>
      </c>
      <c r="G3470" s="27" t="s">
        <v>2788</v>
      </c>
      <c r="H3470" s="28">
        <v>42217</v>
      </c>
      <c r="I3470" s="29">
        <v>0</v>
      </c>
      <c r="J3470" s="28" t="s">
        <v>3241</v>
      </c>
    </row>
    <row r="3471" spans="1:10" x14ac:dyDescent="0.3">
      <c r="A3471" s="26">
        <v>2015</v>
      </c>
      <c r="B3471" s="27" t="s">
        <v>3089</v>
      </c>
      <c r="C3471" s="27" t="s">
        <v>3090</v>
      </c>
      <c r="D3471" s="27" t="s">
        <v>3089</v>
      </c>
      <c r="E3471" s="27" t="s">
        <v>6117</v>
      </c>
      <c r="F3471" s="27" t="s">
        <v>2815</v>
      </c>
      <c r="G3471" s="27" t="s">
        <v>2816</v>
      </c>
      <c r="H3471" s="28">
        <v>42217</v>
      </c>
      <c r="I3471" s="29">
        <v>2.260494</v>
      </c>
      <c r="J3471" s="28" t="s">
        <v>3241</v>
      </c>
    </row>
    <row r="3472" spans="1:10" x14ac:dyDescent="0.3">
      <c r="A3472" s="26">
        <v>2015</v>
      </c>
      <c r="B3472" s="27" t="s">
        <v>3136</v>
      </c>
      <c r="C3472" s="27" t="s">
        <v>3137</v>
      </c>
      <c r="D3472" s="27" t="s">
        <v>3138</v>
      </c>
      <c r="E3472" s="27" t="s">
        <v>3025</v>
      </c>
      <c r="F3472" s="27" t="s">
        <v>3087</v>
      </c>
      <c r="G3472" s="27" t="s">
        <v>2788</v>
      </c>
      <c r="H3472" s="28">
        <v>42217</v>
      </c>
      <c r="I3472" s="29">
        <v>0</v>
      </c>
      <c r="J3472" s="28" t="s">
        <v>3241</v>
      </c>
    </row>
    <row r="3473" spans="1:10" x14ac:dyDescent="0.3">
      <c r="A3473" s="26">
        <v>2015</v>
      </c>
      <c r="B3473" s="27" t="s">
        <v>3136</v>
      </c>
      <c r="C3473" s="27" t="s">
        <v>3137</v>
      </c>
      <c r="D3473" s="27" t="s">
        <v>3139</v>
      </c>
      <c r="E3473" s="27" t="s">
        <v>3025</v>
      </c>
      <c r="F3473" s="27" t="s">
        <v>3087</v>
      </c>
      <c r="G3473" s="27" t="s">
        <v>2788</v>
      </c>
      <c r="H3473" s="28">
        <v>42217</v>
      </c>
      <c r="I3473" s="29">
        <v>0</v>
      </c>
      <c r="J3473" s="28" t="s">
        <v>3241</v>
      </c>
    </row>
    <row r="3474" spans="1:10" x14ac:dyDescent="0.3">
      <c r="A3474" s="26">
        <v>2015</v>
      </c>
      <c r="B3474" s="27" t="s">
        <v>3184</v>
      </c>
      <c r="C3474" s="27" t="s">
        <v>3185</v>
      </c>
      <c r="D3474" s="27" t="s">
        <v>3186</v>
      </c>
      <c r="E3474" s="27" t="s">
        <v>3063</v>
      </c>
      <c r="F3474" s="27" t="s">
        <v>3034</v>
      </c>
      <c r="G3474" s="27" t="s">
        <v>2999</v>
      </c>
      <c r="H3474" s="28">
        <v>42217</v>
      </c>
      <c r="I3474" s="29">
        <v>0.73575900000000005</v>
      </c>
      <c r="J3474" s="28" t="s">
        <v>3241</v>
      </c>
    </row>
    <row r="3475" spans="1:10" x14ac:dyDescent="0.3">
      <c r="A3475" s="26">
        <v>2015</v>
      </c>
      <c r="B3475" s="27" t="s">
        <v>3091</v>
      </c>
      <c r="C3475" s="27" t="s">
        <v>3092</v>
      </c>
      <c r="D3475" s="27" t="s">
        <v>3093</v>
      </c>
      <c r="E3475" s="27" t="s">
        <v>3063</v>
      </c>
      <c r="F3475" s="27" t="s">
        <v>3094</v>
      </c>
      <c r="G3475" s="27" t="s">
        <v>2965</v>
      </c>
      <c r="H3475" s="28">
        <v>42217</v>
      </c>
      <c r="I3475" s="29">
        <v>5.9516290000000005</v>
      </c>
      <c r="J3475" s="28" t="s">
        <v>3241</v>
      </c>
    </row>
    <row r="3476" spans="1:10" x14ac:dyDescent="0.3">
      <c r="A3476" s="26">
        <v>2015</v>
      </c>
      <c r="B3476" s="27" t="s">
        <v>3095</v>
      </c>
      <c r="C3476" s="27" t="s">
        <v>3096</v>
      </c>
      <c r="D3476" s="27" t="s">
        <v>3095</v>
      </c>
      <c r="E3476" s="27" t="s">
        <v>6117</v>
      </c>
      <c r="F3476" s="27" t="s">
        <v>3034</v>
      </c>
      <c r="G3476" s="27" t="s">
        <v>2999</v>
      </c>
      <c r="H3476" s="28">
        <v>42217</v>
      </c>
      <c r="I3476" s="29">
        <v>2.8794090000000012</v>
      </c>
      <c r="J3476" s="28" t="s">
        <v>3241</v>
      </c>
    </row>
    <row r="3477" spans="1:10" x14ac:dyDescent="0.3">
      <c r="A3477" s="26">
        <v>2015</v>
      </c>
      <c r="B3477" s="27" t="s">
        <v>3097</v>
      </c>
      <c r="C3477" s="27" t="s">
        <v>3098</v>
      </c>
      <c r="D3477" s="27" t="s">
        <v>3097</v>
      </c>
      <c r="E3477" s="27" t="s">
        <v>6117</v>
      </c>
      <c r="F3477" s="27" t="s">
        <v>2825</v>
      </c>
      <c r="G3477" s="27" t="s">
        <v>2850</v>
      </c>
      <c r="H3477" s="28">
        <v>42217</v>
      </c>
      <c r="I3477" s="29">
        <v>2.4325919999999996</v>
      </c>
      <c r="J3477" s="28" t="s">
        <v>3241</v>
      </c>
    </row>
    <row r="3478" spans="1:10" x14ac:dyDescent="0.3">
      <c r="A3478" s="26">
        <v>2015</v>
      </c>
      <c r="B3478" s="27" t="s">
        <v>3132</v>
      </c>
      <c r="C3478" s="27" t="s">
        <v>3133</v>
      </c>
      <c r="D3478" s="27" t="s">
        <v>3132</v>
      </c>
      <c r="E3478" s="27" t="s">
        <v>3033</v>
      </c>
      <c r="F3478" s="27" t="s">
        <v>2807</v>
      </c>
      <c r="G3478" s="27" t="s">
        <v>2812</v>
      </c>
      <c r="H3478" s="28">
        <v>42217</v>
      </c>
      <c r="I3478" s="29">
        <v>15.265416000000002</v>
      </c>
      <c r="J3478" s="28" t="s">
        <v>3241</v>
      </c>
    </row>
    <row r="3479" spans="1:10" x14ac:dyDescent="0.3">
      <c r="A3479" s="26">
        <v>2015</v>
      </c>
      <c r="B3479" s="27" t="s">
        <v>3134</v>
      </c>
      <c r="C3479" s="27" t="s">
        <v>3135</v>
      </c>
      <c r="D3479" s="27" t="s">
        <v>3134</v>
      </c>
      <c r="E3479" s="27" t="s">
        <v>3033</v>
      </c>
      <c r="F3479" s="27" t="s">
        <v>2807</v>
      </c>
      <c r="G3479" s="27" t="s">
        <v>2812</v>
      </c>
      <c r="H3479" s="28">
        <v>42217</v>
      </c>
      <c r="I3479" s="29">
        <v>9.7607990000000022</v>
      </c>
      <c r="J3479" s="28" t="s">
        <v>3241</v>
      </c>
    </row>
    <row r="3480" spans="1:10" x14ac:dyDescent="0.3">
      <c r="A3480" s="26">
        <v>2015</v>
      </c>
      <c r="B3480" s="27" t="s">
        <v>3099</v>
      </c>
      <c r="C3480" s="27" t="s">
        <v>3100</v>
      </c>
      <c r="D3480" s="27" t="s">
        <v>3099</v>
      </c>
      <c r="E3480" s="27" t="s">
        <v>6117</v>
      </c>
      <c r="F3480" s="27" t="s">
        <v>2815</v>
      </c>
      <c r="G3480" s="27" t="s">
        <v>2816</v>
      </c>
      <c r="H3480" s="28">
        <v>42217</v>
      </c>
      <c r="I3480" s="29">
        <v>2.7902259999999997</v>
      </c>
      <c r="J3480" s="28" t="s">
        <v>3241</v>
      </c>
    </row>
    <row r="3481" spans="1:10" x14ac:dyDescent="0.3">
      <c r="A3481" s="26">
        <v>2015</v>
      </c>
      <c r="B3481" s="27" t="s">
        <v>3101</v>
      </c>
      <c r="C3481" s="27" t="s">
        <v>3102</v>
      </c>
      <c r="D3481" s="27" t="s">
        <v>3101</v>
      </c>
      <c r="E3481" s="27" t="s">
        <v>6117</v>
      </c>
      <c r="F3481" s="27" t="s">
        <v>3034</v>
      </c>
      <c r="G3481" s="27" t="s">
        <v>3074</v>
      </c>
      <c r="H3481" s="28">
        <v>42217</v>
      </c>
      <c r="I3481" s="29">
        <v>9.0237979999999993</v>
      </c>
      <c r="J3481" s="28" t="s">
        <v>3241</v>
      </c>
    </row>
    <row r="3482" spans="1:10" x14ac:dyDescent="0.3">
      <c r="A3482" s="26">
        <v>2015</v>
      </c>
      <c r="B3482" s="27" t="s">
        <v>3148</v>
      </c>
      <c r="C3482" s="27" t="s">
        <v>3149</v>
      </c>
      <c r="D3482" s="27" t="s">
        <v>3148</v>
      </c>
      <c r="E3482" s="27" t="s">
        <v>6117</v>
      </c>
      <c r="F3482" s="27" t="s">
        <v>3145</v>
      </c>
      <c r="G3482" s="27" t="s">
        <v>2803</v>
      </c>
      <c r="H3482" s="28">
        <v>42217</v>
      </c>
      <c r="I3482" s="29">
        <v>0</v>
      </c>
      <c r="J3482" s="28" t="s">
        <v>3241</v>
      </c>
    </row>
    <row r="3483" spans="1:10" x14ac:dyDescent="0.3">
      <c r="A3483" s="26">
        <v>2015</v>
      </c>
      <c r="B3483" s="27" t="s">
        <v>3103</v>
      </c>
      <c r="C3483" s="27" t="s">
        <v>3104</v>
      </c>
      <c r="D3483" s="27" t="s">
        <v>3103</v>
      </c>
      <c r="E3483" s="27" t="s">
        <v>6117</v>
      </c>
      <c r="F3483" s="27" t="s">
        <v>3034</v>
      </c>
      <c r="G3483" s="27" t="s">
        <v>2923</v>
      </c>
      <c r="H3483" s="28">
        <v>42217</v>
      </c>
      <c r="I3483" s="29">
        <v>1.5814280000000001</v>
      </c>
      <c r="J3483" s="28" t="s">
        <v>3241</v>
      </c>
    </row>
    <row r="3484" spans="1:10" x14ac:dyDescent="0.3">
      <c r="A3484" s="26">
        <v>2015</v>
      </c>
      <c r="B3484" s="27" t="s">
        <v>3150</v>
      </c>
      <c r="C3484" s="27" t="s">
        <v>3151</v>
      </c>
      <c r="D3484" s="27" t="s">
        <v>3150</v>
      </c>
      <c r="E3484" s="27" t="s">
        <v>6117</v>
      </c>
      <c r="F3484" s="27" t="s">
        <v>3142</v>
      </c>
      <c r="G3484" s="27" t="s">
        <v>2850</v>
      </c>
      <c r="H3484" s="28">
        <v>42217</v>
      </c>
      <c r="I3484" s="29">
        <v>0.11570100000000004</v>
      </c>
      <c r="J3484" s="28" t="s">
        <v>3241</v>
      </c>
    </row>
    <row r="3485" spans="1:10" x14ac:dyDescent="0.3">
      <c r="A3485" s="26">
        <v>2015</v>
      </c>
      <c r="B3485" s="27" t="s">
        <v>3105</v>
      </c>
      <c r="C3485" s="27" t="s">
        <v>3106</v>
      </c>
      <c r="D3485" s="27" t="s">
        <v>3105</v>
      </c>
      <c r="E3485" s="27" t="s">
        <v>6117</v>
      </c>
      <c r="F3485" s="27" t="s">
        <v>2798</v>
      </c>
      <c r="G3485" s="27" t="s">
        <v>2803</v>
      </c>
      <c r="H3485" s="28">
        <v>42217</v>
      </c>
      <c r="I3485" s="29">
        <v>0</v>
      </c>
      <c r="J3485" s="28" t="s">
        <v>3241</v>
      </c>
    </row>
    <row r="3486" spans="1:10" x14ac:dyDescent="0.3">
      <c r="A3486" s="26">
        <v>2015</v>
      </c>
      <c r="B3486" s="27" t="s">
        <v>3123</v>
      </c>
      <c r="C3486" s="27" t="s">
        <v>3124</v>
      </c>
      <c r="D3486" s="27" t="s">
        <v>3166</v>
      </c>
      <c r="E3486" s="27" t="s">
        <v>3025</v>
      </c>
      <c r="F3486" s="27" t="s">
        <v>2825</v>
      </c>
      <c r="G3486" s="27" t="s">
        <v>2850</v>
      </c>
      <c r="H3486" s="28">
        <v>42217</v>
      </c>
      <c r="I3486" s="29">
        <v>0</v>
      </c>
      <c r="J3486" s="28" t="s">
        <v>3241</v>
      </c>
    </row>
    <row r="3487" spans="1:10" x14ac:dyDescent="0.3">
      <c r="A3487" s="26">
        <v>2015</v>
      </c>
      <c r="B3487" s="27" t="s">
        <v>3123</v>
      </c>
      <c r="C3487" s="27" t="s">
        <v>3124</v>
      </c>
      <c r="D3487" s="27" t="s">
        <v>3125</v>
      </c>
      <c r="E3487" s="27" t="s">
        <v>3025</v>
      </c>
      <c r="F3487" s="27" t="s">
        <v>2825</v>
      </c>
      <c r="G3487" s="27" t="s">
        <v>2850</v>
      </c>
      <c r="H3487" s="28">
        <v>42217</v>
      </c>
      <c r="I3487" s="29">
        <v>0</v>
      </c>
      <c r="J3487" s="28" t="s">
        <v>3241</v>
      </c>
    </row>
    <row r="3488" spans="1:10" x14ac:dyDescent="0.3">
      <c r="A3488" s="26">
        <v>2015</v>
      </c>
      <c r="B3488" s="27" t="s">
        <v>3123</v>
      </c>
      <c r="C3488" s="27" t="s">
        <v>3124</v>
      </c>
      <c r="D3488" s="27" t="s">
        <v>3170</v>
      </c>
      <c r="E3488" s="27" t="s">
        <v>3025</v>
      </c>
      <c r="F3488" s="27" t="s">
        <v>2825</v>
      </c>
      <c r="G3488" s="27" t="s">
        <v>2850</v>
      </c>
      <c r="H3488" s="28">
        <v>42217</v>
      </c>
      <c r="I3488" s="29">
        <v>0</v>
      </c>
      <c r="J3488" s="28" t="s">
        <v>3241</v>
      </c>
    </row>
    <row r="3489" spans="1:10" x14ac:dyDescent="0.3">
      <c r="A3489" s="26">
        <v>2015</v>
      </c>
      <c r="B3489" s="27" t="s">
        <v>3107</v>
      </c>
      <c r="C3489" s="27" t="s">
        <v>3108</v>
      </c>
      <c r="D3489" s="27" t="s">
        <v>3108</v>
      </c>
      <c r="E3489" s="27" t="s">
        <v>6117</v>
      </c>
      <c r="F3489" s="27" t="s">
        <v>3026</v>
      </c>
      <c r="G3489" s="27" t="s">
        <v>2936</v>
      </c>
      <c r="H3489" s="28">
        <v>42217</v>
      </c>
      <c r="I3489" s="29">
        <v>0</v>
      </c>
      <c r="J3489" s="28" t="s">
        <v>3241</v>
      </c>
    </row>
    <row r="3490" spans="1:10" x14ac:dyDescent="0.3">
      <c r="A3490" s="26">
        <v>2015</v>
      </c>
      <c r="B3490" s="27" t="s">
        <v>3140</v>
      </c>
      <c r="C3490" s="27" t="s">
        <v>3141</v>
      </c>
      <c r="D3490" s="27" t="s">
        <v>3140</v>
      </c>
      <c r="E3490" s="27" t="s">
        <v>6117</v>
      </c>
      <c r="F3490" s="27" t="s">
        <v>3142</v>
      </c>
      <c r="G3490" s="27" t="s">
        <v>2850</v>
      </c>
      <c r="H3490" s="28">
        <v>42217</v>
      </c>
      <c r="I3490" s="29">
        <v>6.69E-4</v>
      </c>
      <c r="J3490" s="28" t="s">
        <v>3241</v>
      </c>
    </row>
    <row r="3491" spans="1:10" x14ac:dyDescent="0.3">
      <c r="A3491" s="26">
        <v>2015</v>
      </c>
      <c r="B3491" s="27" t="s">
        <v>3109</v>
      </c>
      <c r="C3491" s="27" t="s">
        <v>3110</v>
      </c>
      <c r="D3491" s="27" t="s">
        <v>3109</v>
      </c>
      <c r="E3491" s="27" t="s">
        <v>3111</v>
      </c>
      <c r="F3491" s="27" t="s">
        <v>2825</v>
      </c>
      <c r="G3491" s="27" t="s">
        <v>2850</v>
      </c>
      <c r="H3491" s="28">
        <v>42217</v>
      </c>
      <c r="I3491" s="29">
        <v>0.15862400000000004</v>
      </c>
      <c r="J3491" s="28" t="s">
        <v>3241</v>
      </c>
    </row>
    <row r="3492" spans="1:10" x14ac:dyDescent="0.3">
      <c r="A3492" s="26">
        <v>2015</v>
      </c>
      <c r="B3492" s="27" t="s">
        <v>3158</v>
      </c>
      <c r="C3492" s="27" t="s">
        <v>3159</v>
      </c>
      <c r="D3492" s="27" t="s">
        <v>3160</v>
      </c>
      <c r="E3492" s="27" t="s">
        <v>3161</v>
      </c>
      <c r="F3492" s="27" t="s">
        <v>3087</v>
      </c>
      <c r="G3492" s="27" t="s">
        <v>2788</v>
      </c>
      <c r="H3492" s="28">
        <v>42217</v>
      </c>
      <c r="I3492" s="29">
        <v>1.2368560000000002</v>
      </c>
      <c r="J3492" s="28" t="s">
        <v>3241</v>
      </c>
    </row>
    <row r="3493" spans="1:10" x14ac:dyDescent="0.3">
      <c r="A3493" s="26">
        <v>2015</v>
      </c>
      <c r="B3493" s="27" t="s">
        <v>3112</v>
      </c>
      <c r="C3493" s="27" t="s">
        <v>3113</v>
      </c>
      <c r="D3493" s="27" t="s">
        <v>3112</v>
      </c>
      <c r="E3493" s="27" t="s">
        <v>6117</v>
      </c>
      <c r="F3493" s="27" t="s">
        <v>2825</v>
      </c>
      <c r="G3493" s="27" t="s">
        <v>2826</v>
      </c>
      <c r="H3493" s="28">
        <v>42217</v>
      </c>
      <c r="I3493" s="29">
        <v>0.87960000000000038</v>
      </c>
      <c r="J3493" s="28" t="s">
        <v>3241</v>
      </c>
    </row>
    <row r="3494" spans="1:10" x14ac:dyDescent="0.3">
      <c r="A3494" s="26">
        <v>2015</v>
      </c>
      <c r="B3494" s="27" t="s">
        <v>3167</v>
      </c>
      <c r="C3494" s="27" t="s">
        <v>3168</v>
      </c>
      <c r="D3494" s="27" t="s">
        <v>3169</v>
      </c>
      <c r="E3494" s="27" t="s">
        <v>3161</v>
      </c>
      <c r="F3494" s="27" t="s">
        <v>3087</v>
      </c>
      <c r="G3494" s="27" t="s">
        <v>2788</v>
      </c>
      <c r="H3494" s="28">
        <v>42217</v>
      </c>
      <c r="I3494" s="29">
        <v>5.8259639999999999</v>
      </c>
      <c r="J3494" s="28" t="s">
        <v>3241</v>
      </c>
    </row>
    <row r="3495" spans="1:10" x14ac:dyDescent="0.3">
      <c r="A3495" s="26">
        <v>2015</v>
      </c>
      <c r="B3495" s="27" t="s">
        <v>3114</v>
      </c>
      <c r="C3495" s="27" t="s">
        <v>3115</v>
      </c>
      <c r="D3495" s="27" t="s">
        <v>3116</v>
      </c>
      <c r="E3495" s="27" t="s">
        <v>3025</v>
      </c>
      <c r="F3495" s="27" t="s">
        <v>3026</v>
      </c>
      <c r="G3495" s="27" t="s">
        <v>2788</v>
      </c>
      <c r="H3495" s="28">
        <v>42217</v>
      </c>
      <c r="I3495" s="29">
        <v>0</v>
      </c>
      <c r="J3495" s="28" t="s">
        <v>3241</v>
      </c>
    </row>
    <row r="3496" spans="1:10" x14ac:dyDescent="0.3">
      <c r="A3496" s="26">
        <v>2015</v>
      </c>
      <c r="B3496" s="27" t="s">
        <v>3117</v>
      </c>
      <c r="C3496" s="27" t="s">
        <v>3118</v>
      </c>
      <c r="D3496" s="27" t="s">
        <v>3117</v>
      </c>
      <c r="E3496" s="27" t="s">
        <v>6117</v>
      </c>
      <c r="F3496" s="27" t="s">
        <v>2815</v>
      </c>
      <c r="G3496" s="27" t="s">
        <v>2816</v>
      </c>
      <c r="H3496" s="28">
        <v>42217</v>
      </c>
      <c r="I3496" s="29">
        <v>5.2979050000000028</v>
      </c>
      <c r="J3496" s="28" t="s">
        <v>3241</v>
      </c>
    </row>
    <row r="3497" spans="1:10" x14ac:dyDescent="0.3">
      <c r="A3497" s="26">
        <v>2015</v>
      </c>
      <c r="B3497" s="27" t="s">
        <v>3129</v>
      </c>
      <c r="C3497" s="27" t="s">
        <v>3130</v>
      </c>
      <c r="D3497" s="27" t="s">
        <v>3131</v>
      </c>
      <c r="E3497" s="27" t="s">
        <v>3063</v>
      </c>
      <c r="F3497" s="27" t="s">
        <v>3034</v>
      </c>
      <c r="G3497" s="27" t="s">
        <v>2840</v>
      </c>
      <c r="H3497" s="28">
        <v>42217</v>
      </c>
      <c r="I3497" s="29">
        <v>13.757669</v>
      </c>
      <c r="J3497" s="28" t="s">
        <v>3241</v>
      </c>
    </row>
    <row r="3498" spans="1:10" x14ac:dyDescent="0.3">
      <c r="A3498" s="26">
        <v>2015</v>
      </c>
      <c r="B3498" s="27" t="s">
        <v>3126</v>
      </c>
      <c r="C3498" s="27" t="s">
        <v>3127</v>
      </c>
      <c r="D3498" s="27" t="s">
        <v>3128</v>
      </c>
      <c r="E3498" s="27" t="s">
        <v>3025</v>
      </c>
      <c r="F3498" s="27" t="s">
        <v>3026</v>
      </c>
      <c r="G3498" s="27" t="s">
        <v>2936</v>
      </c>
      <c r="H3498" s="28">
        <v>42217</v>
      </c>
      <c r="I3498" s="29">
        <v>0</v>
      </c>
      <c r="J3498" s="28" t="s">
        <v>3241</v>
      </c>
    </row>
    <row r="3499" spans="1:10" x14ac:dyDescent="0.3">
      <c r="A3499" s="26">
        <v>2015</v>
      </c>
      <c r="B3499" s="27" t="s">
        <v>3178</v>
      </c>
      <c r="C3499" s="27" t="s">
        <v>3179</v>
      </c>
      <c r="D3499" s="27" t="s">
        <v>3178</v>
      </c>
      <c r="E3499" s="27" t="s">
        <v>3033</v>
      </c>
      <c r="F3499" s="27" t="s">
        <v>2807</v>
      </c>
      <c r="G3499" s="27" t="s">
        <v>2812</v>
      </c>
      <c r="H3499" s="28">
        <v>42217</v>
      </c>
      <c r="I3499" s="29">
        <v>0.7142179999999998</v>
      </c>
      <c r="J3499" s="28" t="s">
        <v>3241</v>
      </c>
    </row>
    <row r="3500" spans="1:10" x14ac:dyDescent="0.3">
      <c r="A3500" s="26">
        <v>2015</v>
      </c>
      <c r="B3500" s="27" t="s">
        <v>3119</v>
      </c>
      <c r="C3500" s="27" t="s">
        <v>3120</v>
      </c>
      <c r="D3500" s="27" t="s">
        <v>3119</v>
      </c>
      <c r="E3500" s="27" t="s">
        <v>6117</v>
      </c>
      <c r="F3500" s="27" t="s">
        <v>3034</v>
      </c>
      <c r="G3500" s="27" t="s">
        <v>2840</v>
      </c>
      <c r="H3500" s="28">
        <v>42217</v>
      </c>
      <c r="I3500" s="29">
        <v>4.1058689999999993</v>
      </c>
      <c r="J3500" s="28" t="s">
        <v>3241</v>
      </c>
    </row>
    <row r="3501" spans="1:10" x14ac:dyDescent="0.3">
      <c r="A3501" s="26">
        <v>2015</v>
      </c>
      <c r="B3501" s="27" t="s">
        <v>3121</v>
      </c>
      <c r="C3501" s="27" t="s">
        <v>3122</v>
      </c>
      <c r="D3501" s="27" t="s">
        <v>3121</v>
      </c>
      <c r="E3501" s="27" t="s">
        <v>6117</v>
      </c>
      <c r="F3501" s="27" t="s">
        <v>2825</v>
      </c>
      <c r="G3501" s="27" t="s">
        <v>2850</v>
      </c>
      <c r="H3501" s="28">
        <v>42217</v>
      </c>
      <c r="I3501" s="29">
        <v>13.354363000000005</v>
      </c>
      <c r="J3501" s="28" t="s">
        <v>3241</v>
      </c>
    </row>
    <row r="3502" spans="1:10" x14ac:dyDescent="0.3">
      <c r="A3502" s="26">
        <v>2015</v>
      </c>
      <c r="B3502" s="27" t="s">
        <v>3022</v>
      </c>
      <c r="C3502" s="27" t="s">
        <v>3023</v>
      </c>
      <c r="D3502" s="27" t="s">
        <v>3024</v>
      </c>
      <c r="E3502" s="27" t="s">
        <v>3025</v>
      </c>
      <c r="F3502" s="27" t="s">
        <v>3026</v>
      </c>
      <c r="G3502" s="27" t="s">
        <v>2788</v>
      </c>
      <c r="H3502" s="28">
        <v>42248</v>
      </c>
      <c r="I3502" s="29">
        <v>0</v>
      </c>
      <c r="J3502" s="28" t="s">
        <v>3241</v>
      </c>
    </row>
    <row r="3503" spans="1:10" x14ac:dyDescent="0.3">
      <c r="A3503" s="26">
        <v>2015</v>
      </c>
      <c r="B3503" s="27" t="s">
        <v>3022</v>
      </c>
      <c r="C3503" s="27" t="s">
        <v>3023</v>
      </c>
      <c r="D3503" s="27" t="s">
        <v>3027</v>
      </c>
      <c r="E3503" s="27" t="s">
        <v>3025</v>
      </c>
      <c r="F3503" s="27" t="s">
        <v>3026</v>
      </c>
      <c r="G3503" s="27" t="s">
        <v>2788</v>
      </c>
      <c r="H3503" s="28">
        <v>42248</v>
      </c>
      <c r="I3503" s="29">
        <v>0</v>
      </c>
      <c r="J3503" s="28" t="s">
        <v>3241</v>
      </c>
    </row>
    <row r="3504" spans="1:10" x14ac:dyDescent="0.3">
      <c r="A3504" s="26">
        <v>2015</v>
      </c>
      <c r="B3504" s="27" t="s">
        <v>3028</v>
      </c>
      <c r="C3504" s="27" t="s">
        <v>3029</v>
      </c>
      <c r="D3504" s="27" t="s">
        <v>3028</v>
      </c>
      <c r="E3504" s="27" t="s">
        <v>6117</v>
      </c>
      <c r="F3504" s="27" t="s">
        <v>3030</v>
      </c>
      <c r="G3504" s="27" t="s">
        <v>2812</v>
      </c>
      <c r="H3504" s="28">
        <v>42248</v>
      </c>
      <c r="I3504" s="29">
        <v>17.57954800000001</v>
      </c>
      <c r="J3504" s="28" t="s">
        <v>3241</v>
      </c>
    </row>
    <row r="3505" spans="1:10" x14ac:dyDescent="0.3">
      <c r="A3505" s="26">
        <v>2015</v>
      </c>
      <c r="B3505" s="27" t="s">
        <v>3031</v>
      </c>
      <c r="C3505" s="27" t="s">
        <v>3032</v>
      </c>
      <c r="D3505" s="27" t="s">
        <v>3031</v>
      </c>
      <c r="E3505" s="27" t="s">
        <v>3033</v>
      </c>
      <c r="F3505" s="27" t="s">
        <v>3034</v>
      </c>
      <c r="G3505" s="27" t="s">
        <v>2821</v>
      </c>
      <c r="H3505" s="28">
        <v>42248</v>
      </c>
      <c r="I3505" s="29">
        <v>3.7086330000000007</v>
      </c>
      <c r="J3505" s="28" t="s">
        <v>3241</v>
      </c>
    </row>
    <row r="3506" spans="1:10" x14ac:dyDescent="0.3">
      <c r="A3506" s="26">
        <v>2015</v>
      </c>
      <c r="B3506" s="27" t="s">
        <v>3031</v>
      </c>
      <c r="C3506" s="27" t="s">
        <v>3180</v>
      </c>
      <c r="D3506" s="27" t="s">
        <v>3181</v>
      </c>
      <c r="E3506" s="27" t="s">
        <v>3033</v>
      </c>
      <c r="F3506" s="27" t="s">
        <v>3034</v>
      </c>
      <c r="G3506" s="27" t="s">
        <v>2821</v>
      </c>
      <c r="H3506" s="28">
        <v>42248</v>
      </c>
      <c r="I3506" s="29">
        <v>6.5261789999999982</v>
      </c>
      <c r="J3506" s="28" t="s">
        <v>3241</v>
      </c>
    </row>
    <row r="3507" spans="1:10" x14ac:dyDescent="0.3">
      <c r="A3507" s="26">
        <v>2015</v>
      </c>
      <c r="B3507" s="27" t="s">
        <v>3035</v>
      </c>
      <c r="C3507" s="27" t="s">
        <v>3036</v>
      </c>
      <c r="D3507" s="27" t="s">
        <v>3035</v>
      </c>
      <c r="E3507" s="27" t="s">
        <v>6117</v>
      </c>
      <c r="F3507" s="27" t="s">
        <v>2825</v>
      </c>
      <c r="G3507" s="27" t="s">
        <v>2826</v>
      </c>
      <c r="H3507" s="28">
        <v>42248</v>
      </c>
      <c r="I3507" s="29">
        <v>0</v>
      </c>
      <c r="J3507" s="28" t="s">
        <v>3241</v>
      </c>
    </row>
    <row r="3508" spans="1:10" x14ac:dyDescent="0.3">
      <c r="A3508" s="26">
        <v>2015</v>
      </c>
      <c r="B3508" s="27" t="s">
        <v>3037</v>
      </c>
      <c r="C3508" s="27" t="s">
        <v>3038</v>
      </c>
      <c r="D3508" s="27" t="s">
        <v>3037</v>
      </c>
      <c r="E3508" s="27" t="s">
        <v>6117</v>
      </c>
      <c r="F3508" s="27" t="s">
        <v>3034</v>
      </c>
      <c r="G3508" s="27" t="s">
        <v>2999</v>
      </c>
      <c r="H3508" s="28">
        <v>42248</v>
      </c>
      <c r="I3508" s="29">
        <v>3.9667299999999974</v>
      </c>
      <c r="J3508" s="28" t="s">
        <v>3241</v>
      </c>
    </row>
    <row r="3509" spans="1:10" x14ac:dyDescent="0.3">
      <c r="A3509" s="26">
        <v>2015</v>
      </c>
      <c r="B3509" s="27" t="s">
        <v>3039</v>
      </c>
      <c r="C3509" s="27" t="s">
        <v>3040</v>
      </c>
      <c r="D3509" s="27" t="s">
        <v>3039</v>
      </c>
      <c r="E3509" s="27" t="s">
        <v>6117</v>
      </c>
      <c r="F3509" s="27" t="s">
        <v>2815</v>
      </c>
      <c r="G3509" s="27" t="s">
        <v>2816</v>
      </c>
      <c r="H3509" s="28">
        <v>42248</v>
      </c>
      <c r="I3509" s="29">
        <v>0</v>
      </c>
      <c r="J3509" s="28" t="s">
        <v>3241</v>
      </c>
    </row>
    <row r="3510" spans="1:10" x14ac:dyDescent="0.3">
      <c r="A3510" s="26">
        <v>2015</v>
      </c>
      <c r="B3510" s="27" t="s">
        <v>3041</v>
      </c>
      <c r="C3510" s="27" t="s">
        <v>3042</v>
      </c>
      <c r="D3510" s="27" t="s">
        <v>3041</v>
      </c>
      <c r="E3510" s="27" t="s">
        <v>6117</v>
      </c>
      <c r="F3510" s="27" t="s">
        <v>2825</v>
      </c>
      <c r="G3510" s="27" t="s">
        <v>2826</v>
      </c>
      <c r="H3510" s="28">
        <v>42248</v>
      </c>
      <c r="I3510" s="29">
        <v>8.0683619999999969</v>
      </c>
      <c r="J3510" s="28" t="s">
        <v>3241</v>
      </c>
    </row>
    <row r="3511" spans="1:10" x14ac:dyDescent="0.3">
      <c r="A3511" s="26">
        <v>2015</v>
      </c>
      <c r="B3511" s="27" t="s">
        <v>3043</v>
      </c>
      <c r="C3511" s="27" t="s">
        <v>3044</v>
      </c>
      <c r="D3511" s="27" t="s">
        <v>3043</v>
      </c>
      <c r="E3511" s="27" t="s">
        <v>6117</v>
      </c>
      <c r="F3511" s="27" t="s">
        <v>2815</v>
      </c>
      <c r="G3511" s="27" t="s">
        <v>2816</v>
      </c>
      <c r="H3511" s="28">
        <v>42248</v>
      </c>
      <c r="I3511" s="29">
        <v>3.5996070000000002</v>
      </c>
      <c r="J3511" s="28" t="s">
        <v>3241</v>
      </c>
    </row>
    <row r="3512" spans="1:10" x14ac:dyDescent="0.3">
      <c r="A3512" s="26">
        <v>2015</v>
      </c>
      <c r="B3512" s="27" t="s">
        <v>3045</v>
      </c>
      <c r="C3512" s="27" t="s">
        <v>3046</v>
      </c>
      <c r="D3512" s="27" t="s">
        <v>3045</v>
      </c>
      <c r="E3512" s="27" t="s">
        <v>6117</v>
      </c>
      <c r="F3512" s="27" t="s">
        <v>2815</v>
      </c>
      <c r="G3512" s="27" t="s">
        <v>2816</v>
      </c>
      <c r="H3512" s="28">
        <v>42248</v>
      </c>
      <c r="I3512" s="29">
        <v>0.20352999999999993</v>
      </c>
      <c r="J3512" s="28" t="s">
        <v>3241</v>
      </c>
    </row>
    <row r="3513" spans="1:10" x14ac:dyDescent="0.3">
      <c r="A3513" s="26">
        <v>2015</v>
      </c>
      <c r="B3513" s="27" t="s">
        <v>3143</v>
      </c>
      <c r="C3513" s="27" t="s">
        <v>3144</v>
      </c>
      <c r="D3513" s="27" t="s">
        <v>3143</v>
      </c>
      <c r="E3513" s="27" t="s">
        <v>6117</v>
      </c>
      <c r="F3513" s="27" t="s">
        <v>3145</v>
      </c>
      <c r="G3513" s="27" t="s">
        <v>2803</v>
      </c>
      <c r="H3513" s="28">
        <v>42248</v>
      </c>
      <c r="I3513" s="29">
        <v>2.0983079999999998</v>
      </c>
      <c r="J3513" s="28" t="s">
        <v>3241</v>
      </c>
    </row>
    <row r="3514" spans="1:10" x14ac:dyDescent="0.3">
      <c r="A3514" s="26">
        <v>2015</v>
      </c>
      <c r="B3514" s="27" t="s">
        <v>3171</v>
      </c>
      <c r="C3514" s="27" t="s">
        <v>3172</v>
      </c>
      <c r="D3514" s="27" t="s">
        <v>3173</v>
      </c>
      <c r="E3514" s="27" t="s">
        <v>3111</v>
      </c>
      <c r="F3514" s="27" t="s">
        <v>2825</v>
      </c>
      <c r="G3514" s="27" t="s">
        <v>2850</v>
      </c>
      <c r="H3514" s="28">
        <v>42248</v>
      </c>
      <c r="I3514" s="29">
        <v>0.30748000000000009</v>
      </c>
      <c r="J3514" s="28" t="s">
        <v>3241</v>
      </c>
    </row>
    <row r="3515" spans="1:10" x14ac:dyDescent="0.3">
      <c r="A3515" s="26">
        <v>2015</v>
      </c>
      <c r="B3515" s="27" t="s">
        <v>3146</v>
      </c>
      <c r="C3515" s="27" t="s">
        <v>3147</v>
      </c>
      <c r="D3515" s="27" t="s">
        <v>3146</v>
      </c>
      <c r="E3515" s="27" t="s">
        <v>6117</v>
      </c>
      <c r="F3515" s="27" t="s">
        <v>3145</v>
      </c>
      <c r="G3515" s="27" t="s">
        <v>2803</v>
      </c>
      <c r="H3515" s="28">
        <v>42248</v>
      </c>
      <c r="I3515" s="29">
        <v>1.0185100000000002</v>
      </c>
      <c r="J3515" s="28" t="s">
        <v>3241</v>
      </c>
    </row>
    <row r="3516" spans="1:10" x14ac:dyDescent="0.3">
      <c r="A3516" s="26">
        <v>2015</v>
      </c>
      <c r="B3516" s="27" t="s">
        <v>3047</v>
      </c>
      <c r="C3516" s="27" t="s">
        <v>3048</v>
      </c>
      <c r="D3516" s="27" t="s">
        <v>3047</v>
      </c>
      <c r="E3516" s="27" t="s">
        <v>6117</v>
      </c>
      <c r="F3516" s="27" t="s">
        <v>2825</v>
      </c>
      <c r="G3516" s="27" t="s">
        <v>2826</v>
      </c>
      <c r="H3516" s="28">
        <v>42248</v>
      </c>
      <c r="I3516" s="29">
        <v>2.3724729999999998</v>
      </c>
      <c r="J3516" s="28" t="s">
        <v>3241</v>
      </c>
    </row>
    <row r="3517" spans="1:10" x14ac:dyDescent="0.3">
      <c r="A3517" s="26">
        <v>2015</v>
      </c>
      <c r="B3517" s="27" t="s">
        <v>3049</v>
      </c>
      <c r="C3517" s="27" t="s">
        <v>3050</v>
      </c>
      <c r="D3517" s="27" t="s">
        <v>3049</v>
      </c>
      <c r="E3517" s="27" t="s">
        <v>6117</v>
      </c>
      <c r="F3517" s="27" t="s">
        <v>2825</v>
      </c>
      <c r="G3517" s="27" t="s">
        <v>2850</v>
      </c>
      <c r="H3517" s="28">
        <v>42248</v>
      </c>
      <c r="I3517" s="29">
        <v>1.5394870000000007</v>
      </c>
      <c r="J3517" s="28" t="s">
        <v>3241</v>
      </c>
    </row>
    <row r="3518" spans="1:10" x14ac:dyDescent="0.3">
      <c r="A3518" s="26">
        <v>2015</v>
      </c>
      <c r="B3518" s="27" t="s">
        <v>3051</v>
      </c>
      <c r="C3518" s="27" t="s">
        <v>3051</v>
      </c>
      <c r="D3518" s="27" t="s">
        <v>3051</v>
      </c>
      <c r="E3518" s="27" t="s">
        <v>6118</v>
      </c>
      <c r="F3518" s="27" t="s">
        <v>3051</v>
      </c>
      <c r="G3518" s="27" t="s">
        <v>3051</v>
      </c>
      <c r="H3518" s="28">
        <v>42248</v>
      </c>
      <c r="I3518" s="29">
        <v>10550.052372999991</v>
      </c>
      <c r="J3518" s="28" t="s">
        <v>3241</v>
      </c>
    </row>
    <row r="3519" spans="1:10" x14ac:dyDescent="0.3">
      <c r="A3519" s="26">
        <v>2015</v>
      </c>
      <c r="B3519" s="27" t="s">
        <v>3052</v>
      </c>
      <c r="C3519" s="27" t="s">
        <v>3053</v>
      </c>
      <c r="D3519" s="27" t="s">
        <v>3052</v>
      </c>
      <c r="E3519" s="27" t="s">
        <v>3033</v>
      </c>
      <c r="F3519" s="27" t="s">
        <v>2807</v>
      </c>
      <c r="G3519" s="27" t="s">
        <v>2812</v>
      </c>
      <c r="H3519" s="28">
        <v>42248</v>
      </c>
      <c r="I3519" s="29">
        <v>2.0784189999999998</v>
      </c>
      <c r="J3519" s="28" t="s">
        <v>3241</v>
      </c>
    </row>
    <row r="3520" spans="1:10" x14ac:dyDescent="0.3">
      <c r="A3520" s="26">
        <v>2015</v>
      </c>
      <c r="B3520" s="27" t="s">
        <v>3162</v>
      </c>
      <c r="C3520" s="27" t="s">
        <v>3163</v>
      </c>
      <c r="D3520" s="27" t="s">
        <v>3164</v>
      </c>
      <c r="E3520" s="27" t="s">
        <v>3025</v>
      </c>
      <c r="F3520" s="27" t="s">
        <v>3087</v>
      </c>
      <c r="G3520" s="27" t="s">
        <v>2788</v>
      </c>
      <c r="H3520" s="28">
        <v>42248</v>
      </c>
      <c r="I3520" s="29">
        <v>0</v>
      </c>
      <c r="J3520" s="28" t="s">
        <v>3241</v>
      </c>
    </row>
    <row r="3521" spans="1:10" x14ac:dyDescent="0.3">
      <c r="A3521" s="26">
        <v>2015</v>
      </c>
      <c r="B3521" s="27" t="s">
        <v>3162</v>
      </c>
      <c r="C3521" s="27" t="s">
        <v>3163</v>
      </c>
      <c r="D3521" s="27" t="s">
        <v>3165</v>
      </c>
      <c r="E3521" s="27" t="s">
        <v>3025</v>
      </c>
      <c r="F3521" s="27" t="s">
        <v>3087</v>
      </c>
      <c r="G3521" s="27" t="s">
        <v>2788</v>
      </c>
      <c r="H3521" s="28">
        <v>42248</v>
      </c>
      <c r="I3521" s="29">
        <v>0</v>
      </c>
      <c r="J3521" s="28" t="s">
        <v>3241</v>
      </c>
    </row>
    <row r="3522" spans="1:10" x14ac:dyDescent="0.3">
      <c r="A3522" s="26">
        <v>2015</v>
      </c>
      <c r="B3522" s="27" t="s">
        <v>3054</v>
      </c>
      <c r="C3522" s="27" t="s">
        <v>3055</v>
      </c>
      <c r="D3522" s="27" t="s">
        <v>3054</v>
      </c>
      <c r="E3522" s="27" t="s">
        <v>6117</v>
      </c>
      <c r="F3522" s="27" t="s">
        <v>3034</v>
      </c>
      <c r="G3522" s="27" t="s">
        <v>2999</v>
      </c>
      <c r="H3522" s="28">
        <v>42248</v>
      </c>
      <c r="I3522" s="29">
        <v>7.3454000000000015</v>
      </c>
      <c r="J3522" s="28" t="s">
        <v>3241</v>
      </c>
    </row>
    <row r="3523" spans="1:10" x14ac:dyDescent="0.3">
      <c r="A3523" s="26">
        <v>2015</v>
      </c>
      <c r="B3523" s="27" t="s">
        <v>3056</v>
      </c>
      <c r="C3523" s="27" t="s">
        <v>3057</v>
      </c>
      <c r="D3523" s="27" t="s">
        <v>3056</v>
      </c>
      <c r="E3523" s="27" t="s">
        <v>6117</v>
      </c>
      <c r="F3523" s="27" t="s">
        <v>2825</v>
      </c>
      <c r="G3523" s="27" t="s">
        <v>2826</v>
      </c>
      <c r="H3523" s="28">
        <v>42248</v>
      </c>
      <c r="I3523" s="29">
        <v>3.5835830000000004</v>
      </c>
      <c r="J3523" s="28" t="s">
        <v>3241</v>
      </c>
    </row>
    <row r="3524" spans="1:10" x14ac:dyDescent="0.3">
      <c r="A3524" s="26">
        <v>2015</v>
      </c>
      <c r="B3524" s="27" t="s">
        <v>3058</v>
      </c>
      <c r="C3524" s="27" t="s">
        <v>3059</v>
      </c>
      <c r="D3524" s="27" t="s">
        <v>3058</v>
      </c>
      <c r="E3524" s="27" t="s">
        <v>6117</v>
      </c>
      <c r="F3524" s="27" t="s">
        <v>2815</v>
      </c>
      <c r="G3524" s="27" t="s">
        <v>2816</v>
      </c>
      <c r="H3524" s="28">
        <v>42248</v>
      </c>
      <c r="I3524" s="29">
        <v>2.5412119999999985</v>
      </c>
      <c r="J3524" s="28" t="s">
        <v>3241</v>
      </c>
    </row>
    <row r="3525" spans="1:10" x14ac:dyDescent="0.3">
      <c r="A3525" s="26">
        <v>2015</v>
      </c>
      <c r="B3525" s="27" t="s">
        <v>3152</v>
      </c>
      <c r="C3525" s="27" t="s">
        <v>3153</v>
      </c>
      <c r="D3525" s="27" t="s">
        <v>3152</v>
      </c>
      <c r="E3525" s="27" t="s">
        <v>3111</v>
      </c>
      <c r="F3525" s="27" t="s">
        <v>2825</v>
      </c>
      <c r="G3525" s="27" t="s">
        <v>2850</v>
      </c>
      <c r="H3525" s="28">
        <v>42248</v>
      </c>
      <c r="I3525" s="29">
        <v>0.34784899999999996</v>
      </c>
      <c r="J3525" s="28" t="s">
        <v>3241</v>
      </c>
    </row>
    <row r="3526" spans="1:10" x14ac:dyDescent="0.3">
      <c r="A3526" s="26">
        <v>2015</v>
      </c>
      <c r="B3526" s="27" t="s">
        <v>3154</v>
      </c>
      <c r="C3526" s="27" t="s">
        <v>3155</v>
      </c>
      <c r="D3526" s="27" t="s">
        <v>3154</v>
      </c>
      <c r="E3526" s="27" t="s">
        <v>3111</v>
      </c>
      <c r="F3526" s="27" t="s">
        <v>2825</v>
      </c>
      <c r="G3526" s="27" t="s">
        <v>2850</v>
      </c>
      <c r="H3526" s="28">
        <v>42248</v>
      </c>
      <c r="I3526" s="29">
        <v>0.50421300000000002</v>
      </c>
      <c r="J3526" s="28" t="s">
        <v>3241</v>
      </c>
    </row>
    <row r="3527" spans="1:10" x14ac:dyDescent="0.3">
      <c r="A3527" s="26">
        <v>2015</v>
      </c>
      <c r="B3527" s="27" t="s">
        <v>3156</v>
      </c>
      <c r="C3527" s="27" t="s">
        <v>3157</v>
      </c>
      <c r="D3527" s="27" t="s">
        <v>3156</v>
      </c>
      <c r="E3527" s="27" t="s">
        <v>3111</v>
      </c>
      <c r="F3527" s="27" t="s">
        <v>2825</v>
      </c>
      <c r="G3527" s="27" t="s">
        <v>2850</v>
      </c>
      <c r="H3527" s="28">
        <v>42248</v>
      </c>
      <c r="I3527" s="29">
        <v>0</v>
      </c>
      <c r="J3527" s="28" t="s">
        <v>3241</v>
      </c>
    </row>
    <row r="3528" spans="1:10" x14ac:dyDescent="0.3">
      <c r="A3528" s="26">
        <v>2015</v>
      </c>
      <c r="B3528" s="27" t="s">
        <v>3060</v>
      </c>
      <c r="C3528" s="27" t="s">
        <v>3061</v>
      </c>
      <c r="D3528" s="27" t="s">
        <v>3062</v>
      </c>
      <c r="E3528" s="27" t="s">
        <v>3063</v>
      </c>
      <c r="F3528" s="27" t="s">
        <v>3034</v>
      </c>
      <c r="G3528" s="27" t="s">
        <v>2999</v>
      </c>
      <c r="H3528" s="28">
        <v>42248</v>
      </c>
      <c r="I3528" s="29">
        <v>2.1371370000000001</v>
      </c>
      <c r="J3528" s="28" t="s">
        <v>3241</v>
      </c>
    </row>
    <row r="3529" spans="1:10" x14ac:dyDescent="0.3">
      <c r="A3529" s="26">
        <v>2015</v>
      </c>
      <c r="B3529" s="27" t="s">
        <v>3064</v>
      </c>
      <c r="C3529" s="27" t="s">
        <v>3065</v>
      </c>
      <c r="D3529" s="27" t="s">
        <v>3066</v>
      </c>
      <c r="E3529" s="27" t="s">
        <v>3025</v>
      </c>
      <c r="F3529" s="27" t="s">
        <v>2825</v>
      </c>
      <c r="G3529" s="27" t="s">
        <v>2826</v>
      </c>
      <c r="H3529" s="28">
        <v>42248</v>
      </c>
      <c r="I3529" s="29">
        <v>0</v>
      </c>
      <c r="J3529" s="28" t="s">
        <v>3241</v>
      </c>
    </row>
    <row r="3530" spans="1:10" x14ac:dyDescent="0.3">
      <c r="A3530" s="26">
        <v>2015</v>
      </c>
      <c r="B3530" s="27" t="s">
        <v>3064</v>
      </c>
      <c r="C3530" s="27" t="s">
        <v>3065</v>
      </c>
      <c r="D3530" s="27" t="s">
        <v>3067</v>
      </c>
      <c r="E3530" s="27" t="s">
        <v>3025</v>
      </c>
      <c r="F3530" s="27" t="s">
        <v>2825</v>
      </c>
      <c r="G3530" s="27" t="s">
        <v>2826</v>
      </c>
      <c r="H3530" s="28">
        <v>42248</v>
      </c>
      <c r="I3530" s="29">
        <v>0</v>
      </c>
      <c r="J3530" s="28" t="s">
        <v>3241</v>
      </c>
    </row>
    <row r="3531" spans="1:10" x14ac:dyDescent="0.3">
      <c r="A3531" s="26">
        <v>2015</v>
      </c>
      <c r="B3531" s="27" t="s">
        <v>3174</v>
      </c>
      <c r="C3531" s="27" t="s">
        <v>3175</v>
      </c>
      <c r="D3531" s="27" t="s">
        <v>3174</v>
      </c>
      <c r="E3531" s="27" t="s">
        <v>6117</v>
      </c>
      <c r="F3531" s="27" t="s">
        <v>2825</v>
      </c>
      <c r="G3531" s="27" t="s">
        <v>2826</v>
      </c>
      <c r="H3531" s="28">
        <v>42248</v>
      </c>
      <c r="I3531" s="29">
        <v>0.68960900000000036</v>
      </c>
      <c r="J3531" s="28" t="s">
        <v>3241</v>
      </c>
    </row>
    <row r="3532" spans="1:10" x14ac:dyDescent="0.3">
      <c r="A3532" s="26">
        <v>2015</v>
      </c>
      <c r="B3532" s="27" t="s">
        <v>3068</v>
      </c>
      <c r="C3532" s="27" t="s">
        <v>3069</v>
      </c>
      <c r="D3532" s="27" t="s">
        <v>3068</v>
      </c>
      <c r="E3532" s="27" t="s">
        <v>6117</v>
      </c>
      <c r="F3532" s="27" t="s">
        <v>3034</v>
      </c>
      <c r="G3532" s="27" t="s">
        <v>2923</v>
      </c>
      <c r="H3532" s="28">
        <v>42248</v>
      </c>
      <c r="I3532" s="29">
        <v>7.281527999999998</v>
      </c>
      <c r="J3532" s="28" t="s">
        <v>3241</v>
      </c>
    </row>
    <row r="3533" spans="1:10" x14ac:dyDescent="0.3">
      <c r="A3533" s="26">
        <v>2015</v>
      </c>
      <c r="B3533" s="27" t="s">
        <v>3070</v>
      </c>
      <c r="C3533" s="27" t="s">
        <v>3071</v>
      </c>
      <c r="D3533" s="27" t="s">
        <v>3070</v>
      </c>
      <c r="E3533" s="27" t="s">
        <v>6117</v>
      </c>
      <c r="F3533" s="27" t="s">
        <v>2815</v>
      </c>
      <c r="G3533" s="27" t="s">
        <v>2816</v>
      </c>
      <c r="H3533" s="28">
        <v>42248</v>
      </c>
      <c r="I3533" s="29">
        <v>1.0382440000000002</v>
      </c>
      <c r="J3533" s="28" t="s">
        <v>3241</v>
      </c>
    </row>
    <row r="3534" spans="1:10" x14ac:dyDescent="0.3">
      <c r="A3534" s="26">
        <v>2015</v>
      </c>
      <c r="B3534" s="27" t="s">
        <v>3176</v>
      </c>
      <c r="C3534" s="27" t="s">
        <v>3177</v>
      </c>
      <c r="D3534" s="27" t="s">
        <v>3176</v>
      </c>
      <c r="E3534" s="27" t="s">
        <v>3033</v>
      </c>
      <c r="F3534" s="27" t="s">
        <v>2807</v>
      </c>
      <c r="G3534" s="27" t="s">
        <v>2812</v>
      </c>
      <c r="H3534" s="28">
        <v>42248</v>
      </c>
      <c r="I3534" s="29">
        <v>14.299554999999998</v>
      </c>
      <c r="J3534" s="28" t="s">
        <v>3241</v>
      </c>
    </row>
    <row r="3535" spans="1:10" x14ac:dyDescent="0.3">
      <c r="A3535" s="26">
        <v>2015</v>
      </c>
      <c r="B3535" s="27" t="s">
        <v>3072</v>
      </c>
      <c r="C3535" s="27" t="s">
        <v>3073</v>
      </c>
      <c r="D3535" s="27" t="s">
        <v>3072</v>
      </c>
      <c r="E3535" s="27" t="s">
        <v>6117</v>
      </c>
      <c r="F3535" s="27" t="s">
        <v>3034</v>
      </c>
      <c r="G3535" s="27" t="s">
        <v>3074</v>
      </c>
      <c r="H3535" s="28">
        <v>42248</v>
      </c>
      <c r="I3535" s="29">
        <v>0.97158199999999983</v>
      </c>
      <c r="J3535" s="28" t="s">
        <v>3241</v>
      </c>
    </row>
    <row r="3536" spans="1:10" x14ac:dyDescent="0.3">
      <c r="A3536" s="26">
        <v>2015</v>
      </c>
      <c r="B3536" s="27" t="s">
        <v>3182</v>
      </c>
      <c r="C3536" s="27" t="s">
        <v>3183</v>
      </c>
      <c r="D3536" s="27" t="s">
        <v>3182</v>
      </c>
      <c r="E3536" s="27" t="s">
        <v>6117</v>
      </c>
      <c r="F3536" s="27" t="s">
        <v>2825</v>
      </c>
      <c r="G3536" s="27" t="s">
        <v>2826</v>
      </c>
      <c r="H3536" s="28">
        <v>42248</v>
      </c>
      <c r="I3536" s="29">
        <v>0.43910200000000005</v>
      </c>
      <c r="J3536" s="28" t="s">
        <v>3241</v>
      </c>
    </row>
    <row r="3537" spans="1:10" x14ac:dyDescent="0.3">
      <c r="A3537" s="26">
        <v>2015</v>
      </c>
      <c r="B3537" s="27" t="s">
        <v>3075</v>
      </c>
      <c r="C3537" s="27" t="s">
        <v>3076</v>
      </c>
      <c r="D3537" s="27" t="s">
        <v>3075</v>
      </c>
      <c r="E3537" s="27" t="s">
        <v>6117</v>
      </c>
      <c r="F3537" s="27" t="s">
        <v>2815</v>
      </c>
      <c r="G3537" s="27" t="s">
        <v>2816</v>
      </c>
      <c r="H3537" s="28">
        <v>42248</v>
      </c>
      <c r="I3537" s="29">
        <v>3.5642250000000004</v>
      </c>
      <c r="J3537" s="28" t="s">
        <v>3241</v>
      </c>
    </row>
    <row r="3538" spans="1:10" x14ac:dyDescent="0.3">
      <c r="A3538" s="26">
        <v>2015</v>
      </c>
      <c r="B3538" s="27" t="s">
        <v>3077</v>
      </c>
      <c r="C3538" s="27" t="s">
        <v>3078</v>
      </c>
      <c r="D3538" s="27" t="s">
        <v>3077</v>
      </c>
      <c r="E3538" s="27" t="s">
        <v>3033</v>
      </c>
      <c r="F3538" s="27" t="s">
        <v>2788</v>
      </c>
      <c r="G3538" s="27" t="s">
        <v>2788</v>
      </c>
      <c r="H3538" s="28">
        <v>42248</v>
      </c>
      <c r="I3538" s="29">
        <v>7.580000000000001E-4</v>
      </c>
      <c r="J3538" s="28" t="s">
        <v>3241</v>
      </c>
    </row>
    <row r="3539" spans="1:10" x14ac:dyDescent="0.3">
      <c r="A3539" s="26">
        <v>2015</v>
      </c>
      <c r="B3539" s="27" t="s">
        <v>3079</v>
      </c>
      <c r="C3539" s="27" t="s">
        <v>3080</v>
      </c>
      <c r="D3539" s="27" t="s">
        <v>3081</v>
      </c>
      <c r="E3539" s="27" t="s">
        <v>3063</v>
      </c>
      <c r="F3539" s="27" t="s">
        <v>2788</v>
      </c>
      <c r="G3539" s="27" t="s">
        <v>2788</v>
      </c>
      <c r="H3539" s="28">
        <v>42248</v>
      </c>
      <c r="I3539" s="29">
        <v>6.7999999999999999E-5</v>
      </c>
      <c r="J3539" s="28" t="s">
        <v>3241</v>
      </c>
    </row>
    <row r="3540" spans="1:10" x14ac:dyDescent="0.3">
      <c r="A3540" s="26">
        <v>2015</v>
      </c>
      <c r="B3540" s="27" t="s">
        <v>3082</v>
      </c>
      <c r="C3540" s="27" t="s">
        <v>3083</v>
      </c>
      <c r="D3540" s="27" t="s">
        <v>3082</v>
      </c>
      <c r="E3540" s="27" t="s">
        <v>6117</v>
      </c>
      <c r="F3540" s="27" t="s">
        <v>2825</v>
      </c>
      <c r="G3540" s="27" t="s">
        <v>2826</v>
      </c>
      <c r="H3540" s="28">
        <v>42248</v>
      </c>
      <c r="I3540" s="29">
        <v>15.460472000000001</v>
      </c>
      <c r="J3540" s="28" t="s">
        <v>3241</v>
      </c>
    </row>
    <row r="3541" spans="1:10" x14ac:dyDescent="0.3">
      <c r="A3541" s="26">
        <v>2015</v>
      </c>
      <c r="B3541" s="27" t="s">
        <v>3084</v>
      </c>
      <c r="C3541" s="27" t="s">
        <v>3085</v>
      </c>
      <c r="D3541" s="27" t="s">
        <v>3086</v>
      </c>
      <c r="E3541" s="27" t="s">
        <v>3025</v>
      </c>
      <c r="F3541" s="27" t="s">
        <v>3087</v>
      </c>
      <c r="G3541" s="27" t="s">
        <v>2788</v>
      </c>
      <c r="H3541" s="28">
        <v>42248</v>
      </c>
      <c r="I3541" s="29">
        <v>0</v>
      </c>
      <c r="J3541" s="28" t="s">
        <v>3241</v>
      </c>
    </row>
    <row r="3542" spans="1:10" x14ac:dyDescent="0.3">
      <c r="A3542" s="26">
        <v>2015</v>
      </c>
      <c r="B3542" s="27" t="s">
        <v>3084</v>
      </c>
      <c r="C3542" s="27" t="s">
        <v>3085</v>
      </c>
      <c r="D3542" s="27" t="s">
        <v>3088</v>
      </c>
      <c r="E3542" s="27" t="s">
        <v>3025</v>
      </c>
      <c r="F3542" s="27" t="s">
        <v>3087</v>
      </c>
      <c r="G3542" s="27" t="s">
        <v>2788</v>
      </c>
      <c r="H3542" s="28">
        <v>42248</v>
      </c>
      <c r="I3542" s="29">
        <v>0</v>
      </c>
      <c r="J3542" s="28" t="s">
        <v>3241</v>
      </c>
    </row>
    <row r="3543" spans="1:10" x14ac:dyDescent="0.3">
      <c r="A3543" s="26">
        <v>2015</v>
      </c>
      <c r="B3543" s="27" t="s">
        <v>3089</v>
      </c>
      <c r="C3543" s="27" t="s">
        <v>3090</v>
      </c>
      <c r="D3543" s="27" t="s">
        <v>3089</v>
      </c>
      <c r="E3543" s="27" t="s">
        <v>6117</v>
      </c>
      <c r="F3543" s="27" t="s">
        <v>2815</v>
      </c>
      <c r="G3543" s="27" t="s">
        <v>2816</v>
      </c>
      <c r="H3543" s="28">
        <v>42248</v>
      </c>
      <c r="I3543" s="29">
        <v>2.1638580000000003</v>
      </c>
      <c r="J3543" s="28" t="s">
        <v>3241</v>
      </c>
    </row>
    <row r="3544" spans="1:10" x14ac:dyDescent="0.3">
      <c r="A3544" s="26">
        <v>2015</v>
      </c>
      <c r="B3544" s="27" t="s">
        <v>3136</v>
      </c>
      <c r="C3544" s="27" t="s">
        <v>3137</v>
      </c>
      <c r="D3544" s="27" t="s">
        <v>3138</v>
      </c>
      <c r="E3544" s="27" t="s">
        <v>3025</v>
      </c>
      <c r="F3544" s="27" t="s">
        <v>3087</v>
      </c>
      <c r="G3544" s="27" t="s">
        <v>2788</v>
      </c>
      <c r="H3544" s="28">
        <v>42248</v>
      </c>
      <c r="I3544" s="29">
        <v>0</v>
      </c>
      <c r="J3544" s="28" t="s">
        <v>3241</v>
      </c>
    </row>
    <row r="3545" spans="1:10" x14ac:dyDescent="0.3">
      <c r="A3545" s="26">
        <v>2015</v>
      </c>
      <c r="B3545" s="27" t="s">
        <v>3136</v>
      </c>
      <c r="C3545" s="27" t="s">
        <v>3137</v>
      </c>
      <c r="D3545" s="27" t="s">
        <v>3139</v>
      </c>
      <c r="E3545" s="27" t="s">
        <v>3025</v>
      </c>
      <c r="F3545" s="27" t="s">
        <v>3087</v>
      </c>
      <c r="G3545" s="27" t="s">
        <v>2788</v>
      </c>
      <c r="H3545" s="28">
        <v>42248</v>
      </c>
      <c r="I3545" s="29">
        <v>0</v>
      </c>
      <c r="J3545" s="28" t="s">
        <v>3241</v>
      </c>
    </row>
    <row r="3546" spans="1:10" x14ac:dyDescent="0.3">
      <c r="A3546" s="26">
        <v>2015</v>
      </c>
      <c r="B3546" s="27" t="s">
        <v>3184</v>
      </c>
      <c r="C3546" s="27" t="s">
        <v>3185</v>
      </c>
      <c r="D3546" s="27" t="s">
        <v>3186</v>
      </c>
      <c r="E3546" s="27" t="s">
        <v>3063</v>
      </c>
      <c r="F3546" s="27" t="s">
        <v>3034</v>
      </c>
      <c r="G3546" s="27" t="s">
        <v>2999</v>
      </c>
      <c r="H3546" s="28">
        <v>42248</v>
      </c>
      <c r="I3546" s="29">
        <v>2.1610770000000001</v>
      </c>
      <c r="J3546" s="28" t="s">
        <v>3241</v>
      </c>
    </row>
    <row r="3547" spans="1:10" x14ac:dyDescent="0.3">
      <c r="A3547" s="26">
        <v>2015</v>
      </c>
      <c r="B3547" s="27" t="s">
        <v>3091</v>
      </c>
      <c r="C3547" s="27" t="s">
        <v>3092</v>
      </c>
      <c r="D3547" s="27" t="s">
        <v>3093</v>
      </c>
      <c r="E3547" s="27" t="s">
        <v>3063</v>
      </c>
      <c r="F3547" s="27" t="s">
        <v>3094</v>
      </c>
      <c r="G3547" s="27" t="s">
        <v>2965</v>
      </c>
      <c r="H3547" s="28">
        <v>42248</v>
      </c>
      <c r="I3547" s="29">
        <v>6.0485989999999994</v>
      </c>
      <c r="J3547" s="28" t="s">
        <v>3241</v>
      </c>
    </row>
    <row r="3548" spans="1:10" x14ac:dyDescent="0.3">
      <c r="A3548" s="26">
        <v>2015</v>
      </c>
      <c r="B3548" s="27" t="s">
        <v>3095</v>
      </c>
      <c r="C3548" s="27" t="s">
        <v>3096</v>
      </c>
      <c r="D3548" s="27" t="s">
        <v>3095</v>
      </c>
      <c r="E3548" s="27" t="s">
        <v>6117</v>
      </c>
      <c r="F3548" s="27" t="s">
        <v>3034</v>
      </c>
      <c r="G3548" s="27" t="s">
        <v>2999</v>
      </c>
      <c r="H3548" s="28">
        <v>42248</v>
      </c>
      <c r="I3548" s="29">
        <v>2.1642540000000001</v>
      </c>
      <c r="J3548" s="28" t="s">
        <v>3241</v>
      </c>
    </row>
    <row r="3549" spans="1:10" x14ac:dyDescent="0.3">
      <c r="A3549" s="26">
        <v>2015</v>
      </c>
      <c r="B3549" s="27" t="s">
        <v>3097</v>
      </c>
      <c r="C3549" s="27" t="s">
        <v>3098</v>
      </c>
      <c r="D3549" s="27" t="s">
        <v>3097</v>
      </c>
      <c r="E3549" s="27" t="s">
        <v>6117</v>
      </c>
      <c r="F3549" s="27" t="s">
        <v>2825</v>
      </c>
      <c r="G3549" s="27" t="s">
        <v>2850</v>
      </c>
      <c r="H3549" s="28">
        <v>42248</v>
      </c>
      <c r="I3549" s="29">
        <v>6.2334269999999998</v>
      </c>
      <c r="J3549" s="28" t="s">
        <v>3241</v>
      </c>
    </row>
    <row r="3550" spans="1:10" x14ac:dyDescent="0.3">
      <c r="A3550" s="26">
        <v>2015</v>
      </c>
      <c r="B3550" s="27" t="s">
        <v>3132</v>
      </c>
      <c r="C3550" s="27" t="s">
        <v>3133</v>
      </c>
      <c r="D3550" s="27" t="s">
        <v>3132</v>
      </c>
      <c r="E3550" s="27" t="s">
        <v>3033</v>
      </c>
      <c r="F3550" s="27" t="s">
        <v>2807</v>
      </c>
      <c r="G3550" s="27" t="s">
        <v>2812</v>
      </c>
      <c r="H3550" s="28">
        <v>42248</v>
      </c>
      <c r="I3550" s="29">
        <v>13.542373000000001</v>
      </c>
      <c r="J3550" s="28" t="s">
        <v>3241</v>
      </c>
    </row>
    <row r="3551" spans="1:10" x14ac:dyDescent="0.3">
      <c r="A3551" s="26">
        <v>2015</v>
      </c>
      <c r="B3551" s="27" t="s">
        <v>3134</v>
      </c>
      <c r="C3551" s="27" t="s">
        <v>3135</v>
      </c>
      <c r="D3551" s="27" t="s">
        <v>3134</v>
      </c>
      <c r="E3551" s="27" t="s">
        <v>3033</v>
      </c>
      <c r="F3551" s="27" t="s">
        <v>2807</v>
      </c>
      <c r="G3551" s="27" t="s">
        <v>2812</v>
      </c>
      <c r="H3551" s="28">
        <v>42248</v>
      </c>
      <c r="I3551" s="29">
        <v>8.5309180000000016</v>
      </c>
      <c r="J3551" s="28" t="s">
        <v>3241</v>
      </c>
    </row>
    <row r="3552" spans="1:10" x14ac:dyDescent="0.3">
      <c r="A3552" s="26">
        <v>2015</v>
      </c>
      <c r="B3552" s="27" t="s">
        <v>3099</v>
      </c>
      <c r="C3552" s="27" t="s">
        <v>3100</v>
      </c>
      <c r="D3552" s="27" t="s">
        <v>3099</v>
      </c>
      <c r="E3552" s="27" t="s">
        <v>6117</v>
      </c>
      <c r="F3552" s="27" t="s">
        <v>2815</v>
      </c>
      <c r="G3552" s="27" t="s">
        <v>2816</v>
      </c>
      <c r="H3552" s="28">
        <v>42248</v>
      </c>
      <c r="I3552" s="29">
        <v>2.7668100000000004</v>
      </c>
      <c r="J3552" s="28" t="s">
        <v>3241</v>
      </c>
    </row>
    <row r="3553" spans="1:10" x14ac:dyDescent="0.3">
      <c r="A3553" s="26">
        <v>2015</v>
      </c>
      <c r="B3553" s="27" t="s">
        <v>3101</v>
      </c>
      <c r="C3553" s="27" t="s">
        <v>3102</v>
      </c>
      <c r="D3553" s="27" t="s">
        <v>3101</v>
      </c>
      <c r="E3553" s="27" t="s">
        <v>6117</v>
      </c>
      <c r="F3553" s="27" t="s">
        <v>3034</v>
      </c>
      <c r="G3553" s="27" t="s">
        <v>3074</v>
      </c>
      <c r="H3553" s="28">
        <v>42248</v>
      </c>
      <c r="I3553" s="29">
        <v>12.316623</v>
      </c>
      <c r="J3553" s="28" t="s">
        <v>3241</v>
      </c>
    </row>
    <row r="3554" spans="1:10" x14ac:dyDescent="0.3">
      <c r="A3554" s="26">
        <v>2015</v>
      </c>
      <c r="B3554" s="27" t="s">
        <v>3148</v>
      </c>
      <c r="C3554" s="27" t="s">
        <v>3149</v>
      </c>
      <c r="D3554" s="27" t="s">
        <v>3148</v>
      </c>
      <c r="E3554" s="27" t="s">
        <v>6117</v>
      </c>
      <c r="F3554" s="27" t="s">
        <v>3145</v>
      </c>
      <c r="G3554" s="27" t="s">
        <v>2803</v>
      </c>
      <c r="H3554" s="28">
        <v>42248</v>
      </c>
      <c r="I3554" s="29">
        <v>2.3510760000000004</v>
      </c>
      <c r="J3554" s="28" t="s">
        <v>3241</v>
      </c>
    </row>
    <row r="3555" spans="1:10" x14ac:dyDescent="0.3">
      <c r="A3555" s="26">
        <v>2015</v>
      </c>
      <c r="B3555" s="27" t="s">
        <v>3103</v>
      </c>
      <c r="C3555" s="27" t="s">
        <v>3104</v>
      </c>
      <c r="D3555" s="27" t="s">
        <v>3103</v>
      </c>
      <c r="E3555" s="27" t="s">
        <v>6117</v>
      </c>
      <c r="F3555" s="27" t="s">
        <v>3034</v>
      </c>
      <c r="G3555" s="27" t="s">
        <v>2923</v>
      </c>
      <c r="H3555" s="28">
        <v>42248</v>
      </c>
      <c r="I3555" s="29">
        <v>1.3804410000000009</v>
      </c>
      <c r="J3555" s="28" t="s">
        <v>3241</v>
      </c>
    </row>
    <row r="3556" spans="1:10" x14ac:dyDescent="0.3">
      <c r="A3556" s="26">
        <v>2015</v>
      </c>
      <c r="B3556" s="27" t="s">
        <v>3150</v>
      </c>
      <c r="C3556" s="27" t="s">
        <v>3151</v>
      </c>
      <c r="D3556" s="27" t="s">
        <v>3150</v>
      </c>
      <c r="E3556" s="27" t="s">
        <v>6117</v>
      </c>
      <c r="F3556" s="27" t="s">
        <v>3142</v>
      </c>
      <c r="G3556" s="27" t="s">
        <v>2850</v>
      </c>
      <c r="H3556" s="28">
        <v>42248</v>
      </c>
      <c r="I3556" s="29">
        <v>7.7745000000000036E-2</v>
      </c>
      <c r="J3556" s="28" t="s">
        <v>3241</v>
      </c>
    </row>
    <row r="3557" spans="1:10" x14ac:dyDescent="0.3">
      <c r="A3557" s="26">
        <v>2015</v>
      </c>
      <c r="B3557" s="27" t="s">
        <v>3105</v>
      </c>
      <c r="C3557" s="27" t="s">
        <v>3106</v>
      </c>
      <c r="D3557" s="27" t="s">
        <v>3105</v>
      </c>
      <c r="E3557" s="27" t="s">
        <v>6117</v>
      </c>
      <c r="F3557" s="27" t="s">
        <v>2798</v>
      </c>
      <c r="G3557" s="27" t="s">
        <v>2803</v>
      </c>
      <c r="H3557" s="28">
        <v>42248</v>
      </c>
      <c r="I3557" s="29">
        <v>1.3440049999999999</v>
      </c>
      <c r="J3557" s="28" t="s">
        <v>3241</v>
      </c>
    </row>
    <row r="3558" spans="1:10" x14ac:dyDescent="0.3">
      <c r="A3558" s="26">
        <v>2015</v>
      </c>
      <c r="B3558" s="27" t="s">
        <v>3123</v>
      </c>
      <c r="C3558" s="27" t="s">
        <v>3124</v>
      </c>
      <c r="D3558" s="27" t="s">
        <v>3166</v>
      </c>
      <c r="E3558" s="27" t="s">
        <v>3025</v>
      </c>
      <c r="F3558" s="27" t="s">
        <v>2825</v>
      </c>
      <c r="G3558" s="27" t="s">
        <v>2850</v>
      </c>
      <c r="H3558" s="28">
        <v>42248</v>
      </c>
      <c r="I3558" s="29">
        <v>0</v>
      </c>
      <c r="J3558" s="28" t="s">
        <v>3241</v>
      </c>
    </row>
    <row r="3559" spans="1:10" x14ac:dyDescent="0.3">
      <c r="A3559" s="26">
        <v>2015</v>
      </c>
      <c r="B3559" s="27" t="s">
        <v>3123</v>
      </c>
      <c r="C3559" s="27" t="s">
        <v>3124</v>
      </c>
      <c r="D3559" s="27" t="s">
        <v>3125</v>
      </c>
      <c r="E3559" s="27" t="s">
        <v>3025</v>
      </c>
      <c r="F3559" s="27" t="s">
        <v>2825</v>
      </c>
      <c r="G3559" s="27" t="s">
        <v>2850</v>
      </c>
      <c r="H3559" s="28">
        <v>42248</v>
      </c>
      <c r="I3559" s="29">
        <v>0</v>
      </c>
      <c r="J3559" s="28" t="s">
        <v>3241</v>
      </c>
    </row>
    <row r="3560" spans="1:10" x14ac:dyDescent="0.3">
      <c r="A3560" s="26">
        <v>2015</v>
      </c>
      <c r="B3560" s="27" t="s">
        <v>3123</v>
      </c>
      <c r="C3560" s="27" t="s">
        <v>3124</v>
      </c>
      <c r="D3560" s="27" t="s">
        <v>3170</v>
      </c>
      <c r="E3560" s="27" t="s">
        <v>3025</v>
      </c>
      <c r="F3560" s="27" t="s">
        <v>2825</v>
      </c>
      <c r="G3560" s="27" t="s">
        <v>2850</v>
      </c>
      <c r="H3560" s="28">
        <v>42248</v>
      </c>
      <c r="I3560" s="29">
        <v>0</v>
      </c>
      <c r="J3560" s="28" t="s">
        <v>3241</v>
      </c>
    </row>
    <row r="3561" spans="1:10" x14ac:dyDescent="0.3">
      <c r="A3561" s="26">
        <v>2015</v>
      </c>
      <c r="B3561" s="27" t="s">
        <v>3107</v>
      </c>
      <c r="C3561" s="27" t="s">
        <v>3108</v>
      </c>
      <c r="D3561" s="27" t="s">
        <v>3108</v>
      </c>
      <c r="E3561" s="27" t="s">
        <v>6117</v>
      </c>
      <c r="F3561" s="27" t="s">
        <v>3026</v>
      </c>
      <c r="G3561" s="27" t="s">
        <v>2936</v>
      </c>
      <c r="H3561" s="28">
        <v>42248</v>
      </c>
      <c r="I3561" s="29">
        <v>1.4430000000000001E-3</v>
      </c>
      <c r="J3561" s="28" t="s">
        <v>3241</v>
      </c>
    </row>
    <row r="3562" spans="1:10" x14ac:dyDescent="0.3">
      <c r="A3562" s="26">
        <v>2015</v>
      </c>
      <c r="B3562" s="27" t="s">
        <v>3140</v>
      </c>
      <c r="C3562" s="27" t="s">
        <v>3141</v>
      </c>
      <c r="D3562" s="27" t="s">
        <v>3140</v>
      </c>
      <c r="E3562" s="27" t="s">
        <v>6117</v>
      </c>
      <c r="F3562" s="27" t="s">
        <v>3142</v>
      </c>
      <c r="G3562" s="27" t="s">
        <v>2850</v>
      </c>
      <c r="H3562" s="28">
        <v>42248</v>
      </c>
      <c r="I3562" s="29">
        <v>6.9010000000000018E-3</v>
      </c>
      <c r="J3562" s="28" t="s">
        <v>3241</v>
      </c>
    </row>
    <row r="3563" spans="1:10" x14ac:dyDescent="0.3">
      <c r="A3563" s="26">
        <v>2015</v>
      </c>
      <c r="B3563" s="27" t="s">
        <v>3109</v>
      </c>
      <c r="C3563" s="27" t="s">
        <v>3110</v>
      </c>
      <c r="D3563" s="27" t="s">
        <v>3109</v>
      </c>
      <c r="E3563" s="27" t="s">
        <v>3111</v>
      </c>
      <c r="F3563" s="27" t="s">
        <v>2825</v>
      </c>
      <c r="G3563" s="27" t="s">
        <v>2850</v>
      </c>
      <c r="H3563" s="28">
        <v>42248</v>
      </c>
      <c r="I3563" s="29">
        <v>0.17890300000000001</v>
      </c>
      <c r="J3563" s="28" t="s">
        <v>3241</v>
      </c>
    </row>
    <row r="3564" spans="1:10" x14ac:dyDescent="0.3">
      <c r="A3564" s="26">
        <v>2015</v>
      </c>
      <c r="B3564" s="27" t="s">
        <v>3158</v>
      </c>
      <c r="C3564" s="27" t="s">
        <v>3159</v>
      </c>
      <c r="D3564" s="27" t="s">
        <v>3160</v>
      </c>
      <c r="E3564" s="27" t="s">
        <v>3161</v>
      </c>
      <c r="F3564" s="27" t="s">
        <v>3087</v>
      </c>
      <c r="G3564" s="27" t="s">
        <v>2788</v>
      </c>
      <c r="H3564" s="28">
        <v>42248</v>
      </c>
      <c r="I3564" s="29">
        <v>1.2828849999999992</v>
      </c>
      <c r="J3564" s="28" t="s">
        <v>3241</v>
      </c>
    </row>
    <row r="3565" spans="1:10" x14ac:dyDescent="0.3">
      <c r="A3565" s="26">
        <v>2015</v>
      </c>
      <c r="B3565" s="27" t="s">
        <v>3112</v>
      </c>
      <c r="C3565" s="27" t="s">
        <v>3113</v>
      </c>
      <c r="D3565" s="27" t="s">
        <v>3112</v>
      </c>
      <c r="E3565" s="27" t="s">
        <v>6117</v>
      </c>
      <c r="F3565" s="27" t="s">
        <v>2825</v>
      </c>
      <c r="G3565" s="27" t="s">
        <v>2826</v>
      </c>
      <c r="H3565" s="28">
        <v>42248</v>
      </c>
      <c r="I3565" s="29">
        <v>1.8986649999999998</v>
      </c>
      <c r="J3565" s="28" t="s">
        <v>3241</v>
      </c>
    </row>
    <row r="3566" spans="1:10" x14ac:dyDescent="0.3">
      <c r="A3566" s="26">
        <v>2015</v>
      </c>
      <c r="B3566" s="27" t="s">
        <v>3167</v>
      </c>
      <c r="C3566" s="27" t="s">
        <v>3168</v>
      </c>
      <c r="D3566" s="27" t="s">
        <v>3169</v>
      </c>
      <c r="E3566" s="27" t="s">
        <v>3161</v>
      </c>
      <c r="F3566" s="27" t="s">
        <v>3087</v>
      </c>
      <c r="G3566" s="27" t="s">
        <v>2788</v>
      </c>
      <c r="H3566" s="28">
        <v>42248</v>
      </c>
      <c r="I3566" s="29">
        <v>5.8941639999999991</v>
      </c>
      <c r="J3566" s="28" t="s">
        <v>3241</v>
      </c>
    </row>
    <row r="3567" spans="1:10" x14ac:dyDescent="0.3">
      <c r="A3567" s="26">
        <v>2015</v>
      </c>
      <c r="B3567" s="27" t="s">
        <v>3114</v>
      </c>
      <c r="C3567" s="27" t="s">
        <v>3115</v>
      </c>
      <c r="D3567" s="27" t="s">
        <v>3116</v>
      </c>
      <c r="E3567" s="27" t="s">
        <v>3025</v>
      </c>
      <c r="F3567" s="27" t="s">
        <v>3026</v>
      </c>
      <c r="G3567" s="27" t="s">
        <v>2788</v>
      </c>
      <c r="H3567" s="28">
        <v>42248</v>
      </c>
      <c r="I3567" s="29">
        <v>0</v>
      </c>
      <c r="J3567" s="28" t="s">
        <v>3241</v>
      </c>
    </row>
    <row r="3568" spans="1:10" x14ac:dyDescent="0.3">
      <c r="A3568" s="26">
        <v>2015</v>
      </c>
      <c r="B3568" s="27" t="s">
        <v>3117</v>
      </c>
      <c r="C3568" s="27" t="s">
        <v>3118</v>
      </c>
      <c r="D3568" s="27" t="s">
        <v>3117</v>
      </c>
      <c r="E3568" s="27" t="s">
        <v>6117</v>
      </c>
      <c r="F3568" s="27" t="s">
        <v>2815</v>
      </c>
      <c r="G3568" s="27" t="s">
        <v>2816</v>
      </c>
      <c r="H3568" s="28">
        <v>42248</v>
      </c>
      <c r="I3568" s="29">
        <v>5.059181999999999</v>
      </c>
      <c r="J3568" s="28" t="s">
        <v>3241</v>
      </c>
    </row>
    <row r="3569" spans="1:10" x14ac:dyDescent="0.3">
      <c r="A3569" s="26">
        <v>2015</v>
      </c>
      <c r="B3569" s="27" t="s">
        <v>3129</v>
      </c>
      <c r="C3569" s="27" t="s">
        <v>3130</v>
      </c>
      <c r="D3569" s="27" t="s">
        <v>3131</v>
      </c>
      <c r="E3569" s="27" t="s">
        <v>3063</v>
      </c>
      <c r="F3569" s="27" t="s">
        <v>3034</v>
      </c>
      <c r="G3569" s="27" t="s">
        <v>2840</v>
      </c>
      <c r="H3569" s="28">
        <v>42248</v>
      </c>
      <c r="I3569" s="29">
        <v>12.902299999999995</v>
      </c>
      <c r="J3569" s="28" t="s">
        <v>3241</v>
      </c>
    </row>
    <row r="3570" spans="1:10" x14ac:dyDescent="0.3">
      <c r="A3570" s="26">
        <v>2015</v>
      </c>
      <c r="B3570" s="27" t="s">
        <v>3126</v>
      </c>
      <c r="C3570" s="27" t="s">
        <v>3127</v>
      </c>
      <c r="D3570" s="27" t="s">
        <v>3128</v>
      </c>
      <c r="E3570" s="27" t="s">
        <v>3025</v>
      </c>
      <c r="F3570" s="27" t="s">
        <v>3026</v>
      </c>
      <c r="G3570" s="27" t="s">
        <v>2936</v>
      </c>
      <c r="H3570" s="28">
        <v>42248</v>
      </c>
      <c r="I3570" s="29">
        <v>0</v>
      </c>
      <c r="J3570" s="28" t="s">
        <v>3241</v>
      </c>
    </row>
    <row r="3571" spans="1:10" x14ac:dyDescent="0.3">
      <c r="A3571" s="26">
        <v>2015</v>
      </c>
      <c r="B3571" s="27" t="s">
        <v>3178</v>
      </c>
      <c r="C3571" s="27" t="s">
        <v>3179</v>
      </c>
      <c r="D3571" s="27" t="s">
        <v>3178</v>
      </c>
      <c r="E3571" s="27" t="s">
        <v>3033</v>
      </c>
      <c r="F3571" s="27" t="s">
        <v>2807</v>
      </c>
      <c r="G3571" s="27" t="s">
        <v>2812</v>
      </c>
      <c r="H3571" s="28">
        <v>42248</v>
      </c>
      <c r="I3571" s="29">
        <v>0.45229200000000008</v>
      </c>
      <c r="J3571" s="28" t="s">
        <v>3241</v>
      </c>
    </row>
    <row r="3572" spans="1:10" x14ac:dyDescent="0.3">
      <c r="A3572" s="26">
        <v>2015</v>
      </c>
      <c r="B3572" s="27" t="s">
        <v>3119</v>
      </c>
      <c r="C3572" s="27" t="s">
        <v>3120</v>
      </c>
      <c r="D3572" s="27" t="s">
        <v>3119</v>
      </c>
      <c r="E3572" s="27" t="s">
        <v>6117</v>
      </c>
      <c r="F3572" s="27" t="s">
        <v>3034</v>
      </c>
      <c r="G3572" s="27" t="s">
        <v>2840</v>
      </c>
      <c r="H3572" s="28">
        <v>42248</v>
      </c>
      <c r="I3572" s="29">
        <v>3.3495839999999988</v>
      </c>
      <c r="J3572" s="28" t="s">
        <v>3241</v>
      </c>
    </row>
    <row r="3573" spans="1:10" x14ac:dyDescent="0.3">
      <c r="A3573" s="26">
        <v>2015</v>
      </c>
      <c r="B3573" s="27" t="s">
        <v>3121</v>
      </c>
      <c r="C3573" s="27" t="s">
        <v>3122</v>
      </c>
      <c r="D3573" s="27" t="s">
        <v>3121</v>
      </c>
      <c r="E3573" s="27" t="s">
        <v>6117</v>
      </c>
      <c r="F3573" s="27" t="s">
        <v>2825</v>
      </c>
      <c r="G3573" s="27" t="s">
        <v>2850</v>
      </c>
      <c r="H3573" s="28">
        <v>42248</v>
      </c>
      <c r="I3573" s="29">
        <v>16.860501000000003</v>
      </c>
      <c r="J3573" s="28" t="s">
        <v>3241</v>
      </c>
    </row>
    <row r="3574" spans="1:10" x14ac:dyDescent="0.3">
      <c r="A3574" s="26">
        <v>2015</v>
      </c>
      <c r="B3574" s="27" t="s">
        <v>3022</v>
      </c>
      <c r="C3574" s="27" t="s">
        <v>3023</v>
      </c>
      <c r="D3574" s="27" t="s">
        <v>3024</v>
      </c>
      <c r="E3574" s="27" t="s">
        <v>3025</v>
      </c>
      <c r="F3574" s="27" t="s">
        <v>3026</v>
      </c>
      <c r="G3574" s="27" t="s">
        <v>2788</v>
      </c>
      <c r="H3574" s="28">
        <v>42278</v>
      </c>
      <c r="I3574" s="29">
        <v>0</v>
      </c>
      <c r="J3574" s="28" t="s">
        <v>3241</v>
      </c>
    </row>
    <row r="3575" spans="1:10" x14ac:dyDescent="0.3">
      <c r="A3575" s="26">
        <v>2015</v>
      </c>
      <c r="B3575" s="27" t="s">
        <v>3022</v>
      </c>
      <c r="C3575" s="27" t="s">
        <v>3023</v>
      </c>
      <c r="D3575" s="27" t="s">
        <v>3027</v>
      </c>
      <c r="E3575" s="27" t="s">
        <v>3025</v>
      </c>
      <c r="F3575" s="27" t="s">
        <v>3026</v>
      </c>
      <c r="G3575" s="27" t="s">
        <v>2788</v>
      </c>
      <c r="H3575" s="28">
        <v>42278</v>
      </c>
      <c r="I3575" s="29">
        <v>0</v>
      </c>
      <c r="J3575" s="28" t="s">
        <v>3241</v>
      </c>
    </row>
    <row r="3576" spans="1:10" x14ac:dyDescent="0.3">
      <c r="A3576" s="26">
        <v>2015</v>
      </c>
      <c r="B3576" s="27" t="s">
        <v>3028</v>
      </c>
      <c r="C3576" s="27" t="s">
        <v>3029</v>
      </c>
      <c r="D3576" s="27" t="s">
        <v>3028</v>
      </c>
      <c r="E3576" s="27" t="s">
        <v>6117</v>
      </c>
      <c r="F3576" s="27" t="s">
        <v>3030</v>
      </c>
      <c r="G3576" s="27" t="s">
        <v>2812</v>
      </c>
      <c r="H3576" s="28">
        <v>42278</v>
      </c>
      <c r="I3576" s="29">
        <v>23.804665</v>
      </c>
      <c r="J3576" s="28" t="s">
        <v>3241</v>
      </c>
    </row>
    <row r="3577" spans="1:10" x14ac:dyDescent="0.3">
      <c r="A3577" s="26">
        <v>2015</v>
      </c>
      <c r="B3577" s="27" t="s">
        <v>3031</v>
      </c>
      <c r="C3577" s="27" t="s">
        <v>3032</v>
      </c>
      <c r="D3577" s="27" t="s">
        <v>3031</v>
      </c>
      <c r="E3577" s="27" t="s">
        <v>3033</v>
      </c>
      <c r="F3577" s="27" t="s">
        <v>3034</v>
      </c>
      <c r="G3577" s="27" t="s">
        <v>2821</v>
      </c>
      <c r="H3577" s="28">
        <v>42278</v>
      </c>
      <c r="I3577" s="29">
        <v>4.4432770000000019</v>
      </c>
      <c r="J3577" s="28" t="s">
        <v>3241</v>
      </c>
    </row>
    <row r="3578" spans="1:10" x14ac:dyDescent="0.3">
      <c r="A3578" s="26">
        <v>2015</v>
      </c>
      <c r="B3578" s="27" t="s">
        <v>3031</v>
      </c>
      <c r="C3578" s="27" t="s">
        <v>3180</v>
      </c>
      <c r="D3578" s="27" t="s">
        <v>3181</v>
      </c>
      <c r="E3578" s="27" t="s">
        <v>3033</v>
      </c>
      <c r="F3578" s="27" t="s">
        <v>3034</v>
      </c>
      <c r="G3578" s="27" t="s">
        <v>2821</v>
      </c>
      <c r="H3578" s="28">
        <v>42278</v>
      </c>
      <c r="I3578" s="29">
        <v>7.7566600000000037</v>
      </c>
      <c r="J3578" s="28" t="s">
        <v>3241</v>
      </c>
    </row>
    <row r="3579" spans="1:10" x14ac:dyDescent="0.3">
      <c r="A3579" s="26">
        <v>2015</v>
      </c>
      <c r="B3579" s="27" t="s">
        <v>3035</v>
      </c>
      <c r="C3579" s="27" t="s">
        <v>3036</v>
      </c>
      <c r="D3579" s="27" t="s">
        <v>3035</v>
      </c>
      <c r="E3579" s="27" t="s">
        <v>6117</v>
      </c>
      <c r="F3579" s="27" t="s">
        <v>2825</v>
      </c>
      <c r="G3579" s="27" t="s">
        <v>2826</v>
      </c>
      <c r="H3579" s="28">
        <v>42278</v>
      </c>
      <c r="I3579" s="29">
        <v>0</v>
      </c>
      <c r="J3579" s="28" t="s">
        <v>3241</v>
      </c>
    </row>
    <row r="3580" spans="1:10" x14ac:dyDescent="0.3">
      <c r="A3580" s="26">
        <v>2015</v>
      </c>
      <c r="B3580" s="27" t="s">
        <v>3037</v>
      </c>
      <c r="C3580" s="27" t="s">
        <v>3038</v>
      </c>
      <c r="D3580" s="27" t="s">
        <v>3037</v>
      </c>
      <c r="E3580" s="27" t="s">
        <v>6117</v>
      </c>
      <c r="F3580" s="27" t="s">
        <v>3034</v>
      </c>
      <c r="G3580" s="27" t="s">
        <v>2999</v>
      </c>
      <c r="H3580" s="28">
        <v>42278</v>
      </c>
      <c r="I3580" s="29">
        <v>3.7606240000000004</v>
      </c>
      <c r="J3580" s="28" t="s">
        <v>3241</v>
      </c>
    </row>
    <row r="3581" spans="1:10" x14ac:dyDescent="0.3">
      <c r="A3581" s="26">
        <v>2015</v>
      </c>
      <c r="B3581" s="27" t="s">
        <v>3039</v>
      </c>
      <c r="C3581" s="27" t="s">
        <v>3040</v>
      </c>
      <c r="D3581" s="27" t="s">
        <v>3039</v>
      </c>
      <c r="E3581" s="27" t="s">
        <v>6117</v>
      </c>
      <c r="F3581" s="27" t="s">
        <v>2815</v>
      </c>
      <c r="G3581" s="27" t="s">
        <v>2816</v>
      </c>
      <c r="H3581" s="28">
        <v>42278</v>
      </c>
      <c r="I3581" s="29">
        <v>0</v>
      </c>
      <c r="J3581" s="28" t="s">
        <v>3241</v>
      </c>
    </row>
    <row r="3582" spans="1:10" x14ac:dyDescent="0.3">
      <c r="A3582" s="26">
        <v>2015</v>
      </c>
      <c r="B3582" s="27" t="s">
        <v>3041</v>
      </c>
      <c r="C3582" s="27" t="s">
        <v>3042</v>
      </c>
      <c r="D3582" s="27" t="s">
        <v>3041</v>
      </c>
      <c r="E3582" s="27" t="s">
        <v>6117</v>
      </c>
      <c r="F3582" s="27" t="s">
        <v>2825</v>
      </c>
      <c r="G3582" s="27" t="s">
        <v>2826</v>
      </c>
      <c r="H3582" s="28">
        <v>42278</v>
      </c>
      <c r="I3582" s="29">
        <v>6.5784179999999974</v>
      </c>
      <c r="J3582" s="28" t="s">
        <v>3241</v>
      </c>
    </row>
    <row r="3583" spans="1:10" x14ac:dyDescent="0.3">
      <c r="A3583" s="26">
        <v>2015</v>
      </c>
      <c r="B3583" s="27" t="s">
        <v>3043</v>
      </c>
      <c r="C3583" s="27" t="s">
        <v>3044</v>
      </c>
      <c r="D3583" s="27" t="s">
        <v>3043</v>
      </c>
      <c r="E3583" s="27" t="s">
        <v>6117</v>
      </c>
      <c r="F3583" s="27" t="s">
        <v>2815</v>
      </c>
      <c r="G3583" s="27" t="s">
        <v>2816</v>
      </c>
      <c r="H3583" s="28">
        <v>42278</v>
      </c>
      <c r="I3583" s="29">
        <v>3.2985480000000007</v>
      </c>
      <c r="J3583" s="28" t="s">
        <v>3241</v>
      </c>
    </row>
    <row r="3584" spans="1:10" x14ac:dyDescent="0.3">
      <c r="A3584" s="26">
        <v>2015</v>
      </c>
      <c r="B3584" s="27" t="s">
        <v>3045</v>
      </c>
      <c r="C3584" s="27" t="s">
        <v>3046</v>
      </c>
      <c r="D3584" s="27" t="s">
        <v>3045</v>
      </c>
      <c r="E3584" s="27" t="s">
        <v>6117</v>
      </c>
      <c r="F3584" s="27" t="s">
        <v>2815</v>
      </c>
      <c r="G3584" s="27" t="s">
        <v>2816</v>
      </c>
      <c r="H3584" s="28">
        <v>42278</v>
      </c>
      <c r="I3584" s="29">
        <v>5.7376000000000003E-2</v>
      </c>
      <c r="J3584" s="28" t="s">
        <v>3241</v>
      </c>
    </row>
    <row r="3585" spans="1:10" x14ac:dyDescent="0.3">
      <c r="A3585" s="26">
        <v>2015</v>
      </c>
      <c r="B3585" s="27" t="s">
        <v>3143</v>
      </c>
      <c r="C3585" s="27" t="s">
        <v>3144</v>
      </c>
      <c r="D3585" s="27" t="s">
        <v>3143</v>
      </c>
      <c r="E3585" s="27" t="s">
        <v>6117</v>
      </c>
      <c r="F3585" s="27" t="s">
        <v>3145</v>
      </c>
      <c r="G3585" s="27" t="s">
        <v>2803</v>
      </c>
      <c r="H3585" s="28">
        <v>42278</v>
      </c>
      <c r="I3585" s="29">
        <v>2.1651340000000001</v>
      </c>
      <c r="J3585" s="28" t="s">
        <v>3241</v>
      </c>
    </row>
    <row r="3586" spans="1:10" x14ac:dyDescent="0.3">
      <c r="A3586" s="26">
        <v>2015</v>
      </c>
      <c r="B3586" s="27" t="s">
        <v>3171</v>
      </c>
      <c r="C3586" s="27" t="s">
        <v>3172</v>
      </c>
      <c r="D3586" s="27" t="s">
        <v>3173</v>
      </c>
      <c r="E3586" s="27" t="s">
        <v>3111</v>
      </c>
      <c r="F3586" s="27" t="s">
        <v>2825</v>
      </c>
      <c r="G3586" s="27" t="s">
        <v>2850</v>
      </c>
      <c r="H3586" s="28">
        <v>42278</v>
      </c>
      <c r="I3586" s="29">
        <v>0.277144</v>
      </c>
      <c r="J3586" s="28" t="s">
        <v>3241</v>
      </c>
    </row>
    <row r="3587" spans="1:10" x14ac:dyDescent="0.3">
      <c r="A3587" s="26">
        <v>2015</v>
      </c>
      <c r="B3587" s="27" t="s">
        <v>3146</v>
      </c>
      <c r="C3587" s="27" t="s">
        <v>3147</v>
      </c>
      <c r="D3587" s="27" t="s">
        <v>3146</v>
      </c>
      <c r="E3587" s="27" t="s">
        <v>6117</v>
      </c>
      <c r="F3587" s="27" t="s">
        <v>3145</v>
      </c>
      <c r="G3587" s="27" t="s">
        <v>2803</v>
      </c>
      <c r="H3587" s="28">
        <v>42278</v>
      </c>
      <c r="I3587" s="29">
        <v>3.1056919999999999</v>
      </c>
      <c r="J3587" s="28" t="s">
        <v>3241</v>
      </c>
    </row>
    <row r="3588" spans="1:10" x14ac:dyDescent="0.3">
      <c r="A3588" s="26">
        <v>2015</v>
      </c>
      <c r="B3588" s="27" t="s">
        <v>3047</v>
      </c>
      <c r="C3588" s="27" t="s">
        <v>3048</v>
      </c>
      <c r="D3588" s="27" t="s">
        <v>3047</v>
      </c>
      <c r="E3588" s="27" t="s">
        <v>6117</v>
      </c>
      <c r="F3588" s="27" t="s">
        <v>2825</v>
      </c>
      <c r="G3588" s="27" t="s">
        <v>2826</v>
      </c>
      <c r="H3588" s="28">
        <v>42278</v>
      </c>
      <c r="I3588" s="29">
        <v>2.023663</v>
      </c>
      <c r="J3588" s="28" t="s">
        <v>3241</v>
      </c>
    </row>
    <row r="3589" spans="1:10" x14ac:dyDescent="0.3">
      <c r="A3589" s="26">
        <v>2015</v>
      </c>
      <c r="B3589" s="27" t="s">
        <v>3049</v>
      </c>
      <c r="C3589" s="27" t="s">
        <v>3050</v>
      </c>
      <c r="D3589" s="27" t="s">
        <v>3049</v>
      </c>
      <c r="E3589" s="27" t="s">
        <v>6117</v>
      </c>
      <c r="F3589" s="27" t="s">
        <v>2825</v>
      </c>
      <c r="G3589" s="27" t="s">
        <v>2850</v>
      </c>
      <c r="H3589" s="28">
        <v>42278</v>
      </c>
      <c r="I3589" s="29">
        <v>1.6796979999999999</v>
      </c>
      <c r="J3589" s="28" t="s">
        <v>3241</v>
      </c>
    </row>
    <row r="3590" spans="1:10" x14ac:dyDescent="0.3">
      <c r="A3590" s="26">
        <v>2015</v>
      </c>
      <c r="B3590" s="27" t="s">
        <v>3051</v>
      </c>
      <c r="C3590" s="27" t="s">
        <v>3051</v>
      </c>
      <c r="D3590" s="27" t="s">
        <v>3051</v>
      </c>
      <c r="E3590" s="27" t="s">
        <v>6118</v>
      </c>
      <c r="F3590" s="27" t="s">
        <v>3051</v>
      </c>
      <c r="G3590" s="27" t="s">
        <v>3051</v>
      </c>
      <c r="H3590" s="28">
        <v>42278</v>
      </c>
      <c r="I3590" s="29">
        <v>10722.174389000009</v>
      </c>
      <c r="J3590" s="28" t="s">
        <v>3241</v>
      </c>
    </row>
    <row r="3591" spans="1:10" x14ac:dyDescent="0.3">
      <c r="A3591" s="26">
        <v>2015</v>
      </c>
      <c r="B3591" s="27" t="s">
        <v>3052</v>
      </c>
      <c r="C3591" s="27" t="s">
        <v>3053</v>
      </c>
      <c r="D3591" s="27" t="s">
        <v>3052</v>
      </c>
      <c r="E3591" s="27" t="s">
        <v>3033</v>
      </c>
      <c r="F3591" s="27" t="s">
        <v>2807</v>
      </c>
      <c r="G3591" s="27" t="s">
        <v>2812</v>
      </c>
      <c r="H3591" s="28">
        <v>42278</v>
      </c>
      <c r="I3591" s="29">
        <v>1.980299</v>
      </c>
      <c r="J3591" s="28" t="s">
        <v>3241</v>
      </c>
    </row>
    <row r="3592" spans="1:10" x14ac:dyDescent="0.3">
      <c r="A3592" s="26">
        <v>2015</v>
      </c>
      <c r="B3592" s="27" t="s">
        <v>3162</v>
      </c>
      <c r="C3592" s="27" t="s">
        <v>3163</v>
      </c>
      <c r="D3592" s="27" t="s">
        <v>3164</v>
      </c>
      <c r="E3592" s="27" t="s">
        <v>3025</v>
      </c>
      <c r="F3592" s="27" t="s">
        <v>3087</v>
      </c>
      <c r="G3592" s="27" t="s">
        <v>2788</v>
      </c>
      <c r="H3592" s="28">
        <v>42278</v>
      </c>
      <c r="I3592" s="29">
        <v>0</v>
      </c>
      <c r="J3592" s="28" t="s">
        <v>3241</v>
      </c>
    </row>
    <row r="3593" spans="1:10" x14ac:dyDescent="0.3">
      <c r="A3593" s="26">
        <v>2015</v>
      </c>
      <c r="B3593" s="27" t="s">
        <v>3162</v>
      </c>
      <c r="C3593" s="27" t="s">
        <v>3163</v>
      </c>
      <c r="D3593" s="27" t="s">
        <v>3165</v>
      </c>
      <c r="E3593" s="27" t="s">
        <v>3025</v>
      </c>
      <c r="F3593" s="27" t="s">
        <v>3087</v>
      </c>
      <c r="G3593" s="27" t="s">
        <v>2788</v>
      </c>
      <c r="H3593" s="28">
        <v>42278</v>
      </c>
      <c r="I3593" s="29">
        <v>0</v>
      </c>
      <c r="J3593" s="28" t="s">
        <v>3241</v>
      </c>
    </row>
    <row r="3594" spans="1:10" x14ac:dyDescent="0.3">
      <c r="A3594" s="26">
        <v>2015</v>
      </c>
      <c r="B3594" s="27" t="s">
        <v>3054</v>
      </c>
      <c r="C3594" s="27" t="s">
        <v>3055</v>
      </c>
      <c r="D3594" s="27" t="s">
        <v>3054</v>
      </c>
      <c r="E3594" s="27" t="s">
        <v>6117</v>
      </c>
      <c r="F3594" s="27" t="s">
        <v>3034</v>
      </c>
      <c r="G3594" s="27" t="s">
        <v>2999</v>
      </c>
      <c r="H3594" s="28">
        <v>42278</v>
      </c>
      <c r="I3594" s="29">
        <v>8.8119549999999993</v>
      </c>
      <c r="J3594" s="28" t="s">
        <v>3241</v>
      </c>
    </row>
    <row r="3595" spans="1:10" x14ac:dyDescent="0.3">
      <c r="A3595" s="26">
        <v>2015</v>
      </c>
      <c r="B3595" s="27" t="s">
        <v>3056</v>
      </c>
      <c r="C3595" s="27" t="s">
        <v>3057</v>
      </c>
      <c r="D3595" s="27" t="s">
        <v>3056</v>
      </c>
      <c r="E3595" s="27" t="s">
        <v>6117</v>
      </c>
      <c r="F3595" s="27" t="s">
        <v>2825</v>
      </c>
      <c r="G3595" s="27" t="s">
        <v>2826</v>
      </c>
      <c r="H3595" s="28">
        <v>42278</v>
      </c>
      <c r="I3595" s="29">
        <v>3.4433559999999988</v>
      </c>
      <c r="J3595" s="28" t="s">
        <v>3241</v>
      </c>
    </row>
    <row r="3596" spans="1:10" x14ac:dyDescent="0.3">
      <c r="A3596" s="26">
        <v>2015</v>
      </c>
      <c r="B3596" s="27" t="s">
        <v>3058</v>
      </c>
      <c r="C3596" s="27" t="s">
        <v>3059</v>
      </c>
      <c r="D3596" s="27" t="s">
        <v>3058</v>
      </c>
      <c r="E3596" s="27" t="s">
        <v>6117</v>
      </c>
      <c r="F3596" s="27" t="s">
        <v>2815</v>
      </c>
      <c r="G3596" s="27" t="s">
        <v>2816</v>
      </c>
      <c r="H3596" s="28">
        <v>42278</v>
      </c>
      <c r="I3596" s="29">
        <v>0.79741600000000001</v>
      </c>
      <c r="J3596" s="28" t="s">
        <v>3241</v>
      </c>
    </row>
    <row r="3597" spans="1:10" x14ac:dyDescent="0.3">
      <c r="A3597" s="26">
        <v>2015</v>
      </c>
      <c r="B3597" s="27" t="s">
        <v>3152</v>
      </c>
      <c r="C3597" s="27" t="s">
        <v>3153</v>
      </c>
      <c r="D3597" s="27" t="s">
        <v>3152</v>
      </c>
      <c r="E3597" s="27" t="s">
        <v>3111</v>
      </c>
      <c r="F3597" s="27" t="s">
        <v>2825</v>
      </c>
      <c r="G3597" s="27" t="s">
        <v>2850</v>
      </c>
      <c r="H3597" s="28">
        <v>42278</v>
      </c>
      <c r="I3597" s="29">
        <v>0.30501400000000001</v>
      </c>
      <c r="J3597" s="28" t="s">
        <v>3241</v>
      </c>
    </row>
    <row r="3598" spans="1:10" x14ac:dyDescent="0.3">
      <c r="A3598" s="26">
        <v>2015</v>
      </c>
      <c r="B3598" s="27" t="s">
        <v>3154</v>
      </c>
      <c r="C3598" s="27" t="s">
        <v>3155</v>
      </c>
      <c r="D3598" s="27" t="s">
        <v>3154</v>
      </c>
      <c r="E3598" s="27" t="s">
        <v>3111</v>
      </c>
      <c r="F3598" s="27" t="s">
        <v>2825</v>
      </c>
      <c r="G3598" s="27" t="s">
        <v>2850</v>
      </c>
      <c r="H3598" s="28">
        <v>42278</v>
      </c>
      <c r="I3598" s="29">
        <v>0.44598100000000002</v>
      </c>
      <c r="J3598" s="28" t="s">
        <v>3241</v>
      </c>
    </row>
    <row r="3599" spans="1:10" x14ac:dyDescent="0.3">
      <c r="A3599" s="26">
        <v>2015</v>
      </c>
      <c r="B3599" s="27" t="s">
        <v>3156</v>
      </c>
      <c r="C3599" s="27" t="s">
        <v>3157</v>
      </c>
      <c r="D3599" s="27" t="s">
        <v>3156</v>
      </c>
      <c r="E3599" s="27" t="s">
        <v>3111</v>
      </c>
      <c r="F3599" s="27" t="s">
        <v>2825</v>
      </c>
      <c r="G3599" s="27" t="s">
        <v>2850</v>
      </c>
      <c r="H3599" s="28">
        <v>42278</v>
      </c>
      <c r="I3599" s="29">
        <v>0</v>
      </c>
      <c r="J3599" s="28" t="s">
        <v>3241</v>
      </c>
    </row>
    <row r="3600" spans="1:10" x14ac:dyDescent="0.3">
      <c r="A3600" s="26">
        <v>2015</v>
      </c>
      <c r="B3600" s="27" t="s">
        <v>3060</v>
      </c>
      <c r="C3600" s="27" t="s">
        <v>3061</v>
      </c>
      <c r="D3600" s="27" t="s">
        <v>3062</v>
      </c>
      <c r="E3600" s="27" t="s">
        <v>3063</v>
      </c>
      <c r="F3600" s="27" t="s">
        <v>3034</v>
      </c>
      <c r="G3600" s="27" t="s">
        <v>2999</v>
      </c>
      <c r="H3600" s="28">
        <v>42278</v>
      </c>
      <c r="I3600" s="29">
        <v>3.272765000000001</v>
      </c>
      <c r="J3600" s="28" t="s">
        <v>3241</v>
      </c>
    </row>
    <row r="3601" spans="1:10" x14ac:dyDescent="0.3">
      <c r="A3601" s="26">
        <v>2015</v>
      </c>
      <c r="B3601" s="27" t="s">
        <v>3064</v>
      </c>
      <c r="C3601" s="27" t="s">
        <v>3065</v>
      </c>
      <c r="D3601" s="27" t="s">
        <v>3066</v>
      </c>
      <c r="E3601" s="27" t="s">
        <v>3025</v>
      </c>
      <c r="F3601" s="27" t="s">
        <v>2825</v>
      </c>
      <c r="G3601" s="27" t="s">
        <v>2826</v>
      </c>
      <c r="H3601" s="28">
        <v>42278</v>
      </c>
      <c r="I3601" s="29">
        <v>0</v>
      </c>
      <c r="J3601" s="28" t="s">
        <v>3241</v>
      </c>
    </row>
    <row r="3602" spans="1:10" x14ac:dyDescent="0.3">
      <c r="A3602" s="26">
        <v>2015</v>
      </c>
      <c r="B3602" s="27" t="s">
        <v>3064</v>
      </c>
      <c r="C3602" s="27" t="s">
        <v>3065</v>
      </c>
      <c r="D3602" s="27" t="s">
        <v>3067</v>
      </c>
      <c r="E3602" s="27" t="s">
        <v>3025</v>
      </c>
      <c r="F3602" s="27" t="s">
        <v>2825</v>
      </c>
      <c r="G3602" s="27" t="s">
        <v>2826</v>
      </c>
      <c r="H3602" s="28">
        <v>42278</v>
      </c>
      <c r="I3602" s="29">
        <v>0</v>
      </c>
      <c r="J3602" s="28" t="s">
        <v>3241</v>
      </c>
    </row>
    <row r="3603" spans="1:10" x14ac:dyDescent="0.3">
      <c r="A3603" s="26">
        <v>2015</v>
      </c>
      <c r="B3603" s="27" t="s">
        <v>3174</v>
      </c>
      <c r="C3603" s="27" t="s">
        <v>3175</v>
      </c>
      <c r="D3603" s="27" t="s">
        <v>3174</v>
      </c>
      <c r="E3603" s="27" t="s">
        <v>6117</v>
      </c>
      <c r="F3603" s="27" t="s">
        <v>2825</v>
      </c>
      <c r="G3603" s="27" t="s">
        <v>2826</v>
      </c>
      <c r="H3603" s="28">
        <v>42278</v>
      </c>
      <c r="I3603" s="29">
        <v>0.59543699999999988</v>
      </c>
      <c r="J3603" s="28" t="s">
        <v>3241</v>
      </c>
    </row>
    <row r="3604" spans="1:10" x14ac:dyDescent="0.3">
      <c r="A3604" s="26">
        <v>2015</v>
      </c>
      <c r="B3604" s="27" t="s">
        <v>3068</v>
      </c>
      <c r="C3604" s="27" t="s">
        <v>3069</v>
      </c>
      <c r="D3604" s="27" t="s">
        <v>3068</v>
      </c>
      <c r="E3604" s="27" t="s">
        <v>6117</v>
      </c>
      <c r="F3604" s="27" t="s">
        <v>3034</v>
      </c>
      <c r="G3604" s="27" t="s">
        <v>2923</v>
      </c>
      <c r="H3604" s="28">
        <v>42278</v>
      </c>
      <c r="I3604" s="29">
        <v>8.2863389999999999</v>
      </c>
      <c r="J3604" s="28" t="s">
        <v>3241</v>
      </c>
    </row>
    <row r="3605" spans="1:10" x14ac:dyDescent="0.3">
      <c r="A3605" s="26">
        <v>2015</v>
      </c>
      <c r="B3605" s="27" t="s">
        <v>3070</v>
      </c>
      <c r="C3605" s="27" t="s">
        <v>3071</v>
      </c>
      <c r="D3605" s="27" t="s">
        <v>3070</v>
      </c>
      <c r="E3605" s="27" t="s">
        <v>6117</v>
      </c>
      <c r="F3605" s="27" t="s">
        <v>2815</v>
      </c>
      <c r="G3605" s="27" t="s">
        <v>2816</v>
      </c>
      <c r="H3605" s="28">
        <v>42278</v>
      </c>
      <c r="I3605" s="29">
        <v>1.3983939999999997</v>
      </c>
      <c r="J3605" s="28" t="s">
        <v>3241</v>
      </c>
    </row>
    <row r="3606" spans="1:10" x14ac:dyDescent="0.3">
      <c r="A3606" s="26">
        <v>2015</v>
      </c>
      <c r="B3606" s="27" t="s">
        <v>3176</v>
      </c>
      <c r="C3606" s="27" t="s">
        <v>3177</v>
      </c>
      <c r="D3606" s="27" t="s">
        <v>3176</v>
      </c>
      <c r="E3606" s="27" t="s">
        <v>3033</v>
      </c>
      <c r="F3606" s="27" t="s">
        <v>2807</v>
      </c>
      <c r="G3606" s="27" t="s">
        <v>2812</v>
      </c>
      <c r="H3606" s="28">
        <v>42278</v>
      </c>
      <c r="I3606" s="29">
        <v>14.617525999999994</v>
      </c>
      <c r="J3606" s="28" t="s">
        <v>3241</v>
      </c>
    </row>
    <row r="3607" spans="1:10" x14ac:dyDescent="0.3">
      <c r="A3607" s="26">
        <v>2015</v>
      </c>
      <c r="B3607" s="27" t="s">
        <v>3072</v>
      </c>
      <c r="C3607" s="27" t="s">
        <v>3073</v>
      </c>
      <c r="D3607" s="27" t="s">
        <v>3072</v>
      </c>
      <c r="E3607" s="27" t="s">
        <v>6117</v>
      </c>
      <c r="F3607" s="27" t="s">
        <v>3034</v>
      </c>
      <c r="G3607" s="27" t="s">
        <v>3074</v>
      </c>
      <c r="H3607" s="28">
        <v>42278</v>
      </c>
      <c r="I3607" s="29">
        <v>0.88255000000000006</v>
      </c>
      <c r="J3607" s="28" t="s">
        <v>3241</v>
      </c>
    </row>
    <row r="3608" spans="1:10" x14ac:dyDescent="0.3">
      <c r="A3608" s="26">
        <v>2015</v>
      </c>
      <c r="B3608" s="27" t="s">
        <v>3182</v>
      </c>
      <c r="C3608" s="27" t="s">
        <v>3183</v>
      </c>
      <c r="D3608" s="27" t="s">
        <v>3182</v>
      </c>
      <c r="E3608" s="27" t="s">
        <v>6117</v>
      </c>
      <c r="F3608" s="27" t="s">
        <v>2825</v>
      </c>
      <c r="G3608" s="27" t="s">
        <v>2826</v>
      </c>
      <c r="H3608" s="28">
        <v>42278</v>
      </c>
      <c r="I3608" s="29">
        <v>0.4852330000000003</v>
      </c>
      <c r="J3608" s="28" t="s">
        <v>3241</v>
      </c>
    </row>
    <row r="3609" spans="1:10" x14ac:dyDescent="0.3">
      <c r="A3609" s="26">
        <v>2015</v>
      </c>
      <c r="B3609" s="27" t="s">
        <v>3075</v>
      </c>
      <c r="C3609" s="27" t="s">
        <v>3076</v>
      </c>
      <c r="D3609" s="27" t="s">
        <v>3075</v>
      </c>
      <c r="E3609" s="27" t="s">
        <v>6117</v>
      </c>
      <c r="F3609" s="27" t="s">
        <v>2815</v>
      </c>
      <c r="G3609" s="27" t="s">
        <v>2816</v>
      </c>
      <c r="H3609" s="28">
        <v>42278</v>
      </c>
      <c r="I3609" s="29">
        <v>3.473446</v>
      </c>
      <c r="J3609" s="28" t="s">
        <v>3241</v>
      </c>
    </row>
    <row r="3610" spans="1:10" x14ac:dyDescent="0.3">
      <c r="A3610" s="26">
        <v>2015</v>
      </c>
      <c r="B3610" s="27" t="s">
        <v>3077</v>
      </c>
      <c r="C3610" s="27" t="s">
        <v>3078</v>
      </c>
      <c r="D3610" s="27" t="s">
        <v>3077</v>
      </c>
      <c r="E3610" s="27" t="s">
        <v>3033</v>
      </c>
      <c r="F3610" s="27" t="s">
        <v>2788</v>
      </c>
      <c r="G3610" s="27" t="s">
        <v>2788</v>
      </c>
      <c r="H3610" s="28">
        <v>42278</v>
      </c>
      <c r="I3610" s="29">
        <v>0</v>
      </c>
      <c r="J3610" s="28" t="s">
        <v>3241</v>
      </c>
    </row>
    <row r="3611" spans="1:10" x14ac:dyDescent="0.3">
      <c r="A3611" s="26">
        <v>2015</v>
      </c>
      <c r="B3611" s="27" t="s">
        <v>3079</v>
      </c>
      <c r="C3611" s="27" t="s">
        <v>3080</v>
      </c>
      <c r="D3611" s="27" t="s">
        <v>3081</v>
      </c>
      <c r="E3611" s="27" t="s">
        <v>3063</v>
      </c>
      <c r="F3611" s="27" t="s">
        <v>2788</v>
      </c>
      <c r="G3611" s="27" t="s">
        <v>2788</v>
      </c>
      <c r="H3611" s="28">
        <v>42278</v>
      </c>
      <c r="I3611" s="29">
        <v>1.2388999999999999E-2</v>
      </c>
      <c r="J3611" s="28" t="s">
        <v>3241</v>
      </c>
    </row>
    <row r="3612" spans="1:10" x14ac:dyDescent="0.3">
      <c r="A3612" s="26">
        <v>2015</v>
      </c>
      <c r="B3612" s="27" t="s">
        <v>3082</v>
      </c>
      <c r="C3612" s="27" t="s">
        <v>3083</v>
      </c>
      <c r="D3612" s="27" t="s">
        <v>3082</v>
      </c>
      <c r="E3612" s="27" t="s">
        <v>6117</v>
      </c>
      <c r="F3612" s="27" t="s">
        <v>2825</v>
      </c>
      <c r="G3612" s="27" t="s">
        <v>2826</v>
      </c>
      <c r="H3612" s="28">
        <v>42278</v>
      </c>
      <c r="I3612" s="29">
        <v>5.7983560000000018</v>
      </c>
      <c r="J3612" s="28" t="s">
        <v>3241</v>
      </c>
    </row>
    <row r="3613" spans="1:10" x14ac:dyDescent="0.3">
      <c r="A3613" s="26">
        <v>2015</v>
      </c>
      <c r="B3613" s="27" t="s">
        <v>3084</v>
      </c>
      <c r="C3613" s="27" t="s">
        <v>3085</v>
      </c>
      <c r="D3613" s="27" t="s">
        <v>3086</v>
      </c>
      <c r="E3613" s="27" t="s">
        <v>3025</v>
      </c>
      <c r="F3613" s="27" t="s">
        <v>3087</v>
      </c>
      <c r="G3613" s="27" t="s">
        <v>2788</v>
      </c>
      <c r="H3613" s="28">
        <v>42278</v>
      </c>
      <c r="I3613" s="29">
        <v>0</v>
      </c>
      <c r="J3613" s="28" t="s">
        <v>3241</v>
      </c>
    </row>
    <row r="3614" spans="1:10" x14ac:dyDescent="0.3">
      <c r="A3614" s="26">
        <v>2015</v>
      </c>
      <c r="B3614" s="27" t="s">
        <v>3084</v>
      </c>
      <c r="C3614" s="27" t="s">
        <v>3085</v>
      </c>
      <c r="D3614" s="27" t="s">
        <v>3088</v>
      </c>
      <c r="E3614" s="27" t="s">
        <v>3025</v>
      </c>
      <c r="F3614" s="27" t="s">
        <v>3087</v>
      </c>
      <c r="G3614" s="27" t="s">
        <v>2788</v>
      </c>
      <c r="H3614" s="28">
        <v>42278</v>
      </c>
      <c r="I3614" s="29">
        <v>0</v>
      </c>
      <c r="J3614" s="28" t="s">
        <v>3241</v>
      </c>
    </row>
    <row r="3615" spans="1:10" x14ac:dyDescent="0.3">
      <c r="A3615" s="26">
        <v>2015</v>
      </c>
      <c r="B3615" s="27" t="s">
        <v>3089</v>
      </c>
      <c r="C3615" s="27" t="s">
        <v>3090</v>
      </c>
      <c r="D3615" s="27" t="s">
        <v>3089</v>
      </c>
      <c r="E3615" s="27" t="s">
        <v>6117</v>
      </c>
      <c r="F3615" s="27" t="s">
        <v>2815</v>
      </c>
      <c r="G3615" s="27" t="s">
        <v>2816</v>
      </c>
      <c r="H3615" s="28">
        <v>42278</v>
      </c>
      <c r="I3615" s="29">
        <v>2.243376</v>
      </c>
      <c r="J3615" s="28" t="s">
        <v>3241</v>
      </c>
    </row>
    <row r="3616" spans="1:10" x14ac:dyDescent="0.3">
      <c r="A3616" s="26">
        <v>2015</v>
      </c>
      <c r="B3616" s="27" t="s">
        <v>3136</v>
      </c>
      <c r="C3616" s="27" t="s">
        <v>3137</v>
      </c>
      <c r="D3616" s="27" t="s">
        <v>3138</v>
      </c>
      <c r="E3616" s="27" t="s">
        <v>3025</v>
      </c>
      <c r="F3616" s="27" t="s">
        <v>3087</v>
      </c>
      <c r="G3616" s="27" t="s">
        <v>2788</v>
      </c>
      <c r="H3616" s="28">
        <v>42278</v>
      </c>
      <c r="I3616" s="29">
        <v>0</v>
      </c>
      <c r="J3616" s="28" t="s">
        <v>3241</v>
      </c>
    </row>
    <row r="3617" spans="1:10" x14ac:dyDescent="0.3">
      <c r="A3617" s="26">
        <v>2015</v>
      </c>
      <c r="B3617" s="27" t="s">
        <v>3136</v>
      </c>
      <c r="C3617" s="27" t="s">
        <v>3137</v>
      </c>
      <c r="D3617" s="27" t="s">
        <v>3139</v>
      </c>
      <c r="E3617" s="27" t="s">
        <v>3025</v>
      </c>
      <c r="F3617" s="27" t="s">
        <v>3087</v>
      </c>
      <c r="G3617" s="27" t="s">
        <v>2788</v>
      </c>
      <c r="H3617" s="28">
        <v>42278</v>
      </c>
      <c r="I3617" s="29">
        <v>0</v>
      </c>
      <c r="J3617" s="28" t="s">
        <v>3241</v>
      </c>
    </row>
    <row r="3618" spans="1:10" x14ac:dyDescent="0.3">
      <c r="A3618" s="26">
        <v>2015</v>
      </c>
      <c r="B3618" s="27" t="s">
        <v>3184</v>
      </c>
      <c r="C3618" s="27" t="s">
        <v>3185</v>
      </c>
      <c r="D3618" s="27" t="s">
        <v>3186</v>
      </c>
      <c r="E3618" s="27" t="s">
        <v>3063</v>
      </c>
      <c r="F3618" s="27" t="s">
        <v>3034</v>
      </c>
      <c r="G3618" s="27" t="s">
        <v>2999</v>
      </c>
      <c r="H3618" s="28">
        <v>42278</v>
      </c>
      <c r="I3618" s="29">
        <v>1.8784380000000003</v>
      </c>
      <c r="J3618" s="28" t="s">
        <v>3241</v>
      </c>
    </row>
    <row r="3619" spans="1:10" x14ac:dyDescent="0.3">
      <c r="A3619" s="26">
        <v>2015</v>
      </c>
      <c r="B3619" s="27" t="s">
        <v>3091</v>
      </c>
      <c r="C3619" s="27" t="s">
        <v>3092</v>
      </c>
      <c r="D3619" s="27" t="s">
        <v>3093</v>
      </c>
      <c r="E3619" s="27" t="s">
        <v>3063</v>
      </c>
      <c r="F3619" s="27" t="s">
        <v>3094</v>
      </c>
      <c r="G3619" s="27" t="s">
        <v>2965</v>
      </c>
      <c r="H3619" s="28">
        <v>42278</v>
      </c>
      <c r="I3619" s="29">
        <v>3.7386979999999994</v>
      </c>
      <c r="J3619" s="28" t="s">
        <v>3241</v>
      </c>
    </row>
    <row r="3620" spans="1:10" x14ac:dyDescent="0.3">
      <c r="A3620" s="26">
        <v>2015</v>
      </c>
      <c r="B3620" s="27" t="s">
        <v>3095</v>
      </c>
      <c r="C3620" s="27" t="s">
        <v>3096</v>
      </c>
      <c r="D3620" s="27" t="s">
        <v>3095</v>
      </c>
      <c r="E3620" s="27" t="s">
        <v>6117</v>
      </c>
      <c r="F3620" s="27" t="s">
        <v>3034</v>
      </c>
      <c r="G3620" s="27" t="s">
        <v>2999</v>
      </c>
      <c r="H3620" s="28">
        <v>42278</v>
      </c>
      <c r="I3620" s="29">
        <v>2.2904290000000014</v>
      </c>
      <c r="J3620" s="28" t="s">
        <v>3241</v>
      </c>
    </row>
    <row r="3621" spans="1:10" x14ac:dyDescent="0.3">
      <c r="A3621" s="26">
        <v>2015</v>
      </c>
      <c r="B3621" s="27" t="s">
        <v>3097</v>
      </c>
      <c r="C3621" s="27" t="s">
        <v>3098</v>
      </c>
      <c r="D3621" s="27" t="s">
        <v>3097</v>
      </c>
      <c r="E3621" s="27" t="s">
        <v>6117</v>
      </c>
      <c r="F3621" s="27" t="s">
        <v>2825</v>
      </c>
      <c r="G3621" s="27" t="s">
        <v>2850</v>
      </c>
      <c r="H3621" s="28">
        <v>42278</v>
      </c>
      <c r="I3621" s="29">
        <v>9.7792289999999991</v>
      </c>
      <c r="J3621" s="28" t="s">
        <v>3241</v>
      </c>
    </row>
    <row r="3622" spans="1:10" x14ac:dyDescent="0.3">
      <c r="A3622" s="26">
        <v>2015</v>
      </c>
      <c r="B3622" s="27" t="s">
        <v>3132</v>
      </c>
      <c r="C3622" s="27" t="s">
        <v>3133</v>
      </c>
      <c r="D3622" s="27" t="s">
        <v>3132</v>
      </c>
      <c r="E3622" s="27" t="s">
        <v>3033</v>
      </c>
      <c r="F3622" s="27" t="s">
        <v>2807</v>
      </c>
      <c r="G3622" s="27" t="s">
        <v>2812</v>
      </c>
      <c r="H3622" s="28">
        <v>42278</v>
      </c>
      <c r="I3622" s="29">
        <v>14.566295000000002</v>
      </c>
      <c r="J3622" s="28" t="s">
        <v>3241</v>
      </c>
    </row>
    <row r="3623" spans="1:10" x14ac:dyDescent="0.3">
      <c r="A3623" s="26">
        <v>2015</v>
      </c>
      <c r="B3623" s="27" t="s">
        <v>3134</v>
      </c>
      <c r="C3623" s="27" t="s">
        <v>3135</v>
      </c>
      <c r="D3623" s="27" t="s">
        <v>3134</v>
      </c>
      <c r="E3623" s="27" t="s">
        <v>3033</v>
      </c>
      <c r="F3623" s="27" t="s">
        <v>2807</v>
      </c>
      <c r="G3623" s="27" t="s">
        <v>2812</v>
      </c>
      <c r="H3623" s="28">
        <v>42278</v>
      </c>
      <c r="I3623" s="29">
        <v>9.0288660000000025</v>
      </c>
      <c r="J3623" s="28" t="s">
        <v>3241</v>
      </c>
    </row>
    <row r="3624" spans="1:10" x14ac:dyDescent="0.3">
      <c r="A3624" s="26">
        <v>2015</v>
      </c>
      <c r="B3624" s="27" t="s">
        <v>3099</v>
      </c>
      <c r="C3624" s="27" t="s">
        <v>3100</v>
      </c>
      <c r="D3624" s="27" t="s">
        <v>3099</v>
      </c>
      <c r="E3624" s="27" t="s">
        <v>6117</v>
      </c>
      <c r="F3624" s="27" t="s">
        <v>2815</v>
      </c>
      <c r="G3624" s="27" t="s">
        <v>2816</v>
      </c>
      <c r="H3624" s="28">
        <v>42278</v>
      </c>
      <c r="I3624" s="29">
        <v>2.4343090000000007</v>
      </c>
      <c r="J3624" s="28" t="s">
        <v>3241</v>
      </c>
    </row>
    <row r="3625" spans="1:10" x14ac:dyDescent="0.3">
      <c r="A3625" s="26">
        <v>2015</v>
      </c>
      <c r="B3625" s="27" t="s">
        <v>3101</v>
      </c>
      <c r="C3625" s="27" t="s">
        <v>3102</v>
      </c>
      <c r="D3625" s="27" t="s">
        <v>3101</v>
      </c>
      <c r="E3625" s="27" t="s">
        <v>6117</v>
      </c>
      <c r="F3625" s="27" t="s">
        <v>3034</v>
      </c>
      <c r="G3625" s="27" t="s">
        <v>3074</v>
      </c>
      <c r="H3625" s="28">
        <v>42278</v>
      </c>
      <c r="I3625" s="29">
        <v>12.434746000000001</v>
      </c>
      <c r="J3625" s="28" t="s">
        <v>3241</v>
      </c>
    </row>
    <row r="3626" spans="1:10" x14ac:dyDescent="0.3">
      <c r="A3626" s="26">
        <v>2015</v>
      </c>
      <c r="B3626" s="27" t="s">
        <v>3148</v>
      </c>
      <c r="C3626" s="27" t="s">
        <v>3149</v>
      </c>
      <c r="D3626" s="27" t="s">
        <v>3148</v>
      </c>
      <c r="E3626" s="27" t="s">
        <v>6117</v>
      </c>
      <c r="F3626" s="27" t="s">
        <v>3145</v>
      </c>
      <c r="G3626" s="27" t="s">
        <v>2803</v>
      </c>
      <c r="H3626" s="28">
        <v>42278</v>
      </c>
      <c r="I3626" s="29">
        <v>3.6687600000000002</v>
      </c>
      <c r="J3626" s="28" t="s">
        <v>3241</v>
      </c>
    </row>
    <row r="3627" spans="1:10" x14ac:dyDescent="0.3">
      <c r="A3627" s="26">
        <v>2015</v>
      </c>
      <c r="B3627" s="27" t="s">
        <v>3103</v>
      </c>
      <c r="C3627" s="27" t="s">
        <v>3104</v>
      </c>
      <c r="D3627" s="27" t="s">
        <v>3103</v>
      </c>
      <c r="E3627" s="27" t="s">
        <v>6117</v>
      </c>
      <c r="F3627" s="27" t="s">
        <v>3034</v>
      </c>
      <c r="G3627" s="27" t="s">
        <v>2923</v>
      </c>
      <c r="H3627" s="28">
        <v>42278</v>
      </c>
      <c r="I3627" s="29">
        <v>1.3298780000000006</v>
      </c>
      <c r="J3627" s="28" t="s">
        <v>3241</v>
      </c>
    </row>
    <row r="3628" spans="1:10" x14ac:dyDescent="0.3">
      <c r="A3628" s="26">
        <v>2015</v>
      </c>
      <c r="B3628" s="27" t="s">
        <v>3150</v>
      </c>
      <c r="C3628" s="27" t="s">
        <v>3151</v>
      </c>
      <c r="D3628" s="27" t="s">
        <v>3150</v>
      </c>
      <c r="E3628" s="27" t="s">
        <v>6117</v>
      </c>
      <c r="F3628" s="27" t="s">
        <v>3142</v>
      </c>
      <c r="G3628" s="27" t="s">
        <v>2850</v>
      </c>
      <c r="H3628" s="28">
        <v>42278</v>
      </c>
      <c r="I3628" s="29">
        <v>0.14277999999999999</v>
      </c>
      <c r="J3628" s="28" t="s">
        <v>3241</v>
      </c>
    </row>
    <row r="3629" spans="1:10" x14ac:dyDescent="0.3">
      <c r="A3629" s="26">
        <v>2015</v>
      </c>
      <c r="B3629" s="27" t="s">
        <v>3105</v>
      </c>
      <c r="C3629" s="27" t="s">
        <v>3106</v>
      </c>
      <c r="D3629" s="27" t="s">
        <v>3105</v>
      </c>
      <c r="E3629" s="27" t="s">
        <v>6117</v>
      </c>
      <c r="F3629" s="27" t="s">
        <v>2798</v>
      </c>
      <c r="G3629" s="27" t="s">
        <v>2803</v>
      </c>
      <c r="H3629" s="28">
        <v>42278</v>
      </c>
      <c r="I3629" s="29">
        <v>2.4909649999999997</v>
      </c>
      <c r="J3629" s="28" t="s">
        <v>3241</v>
      </c>
    </row>
    <row r="3630" spans="1:10" x14ac:dyDescent="0.3">
      <c r="A3630" s="26">
        <v>2015</v>
      </c>
      <c r="B3630" s="27" t="s">
        <v>3123</v>
      </c>
      <c r="C3630" s="27" t="s">
        <v>3124</v>
      </c>
      <c r="D3630" s="27" t="s">
        <v>3166</v>
      </c>
      <c r="E3630" s="27" t="s">
        <v>3025</v>
      </c>
      <c r="F3630" s="27" t="s">
        <v>2825</v>
      </c>
      <c r="G3630" s="27" t="s">
        <v>2850</v>
      </c>
      <c r="H3630" s="28">
        <v>42278</v>
      </c>
      <c r="I3630" s="29">
        <v>0</v>
      </c>
      <c r="J3630" s="28" t="s">
        <v>3241</v>
      </c>
    </row>
    <row r="3631" spans="1:10" x14ac:dyDescent="0.3">
      <c r="A3631" s="26">
        <v>2015</v>
      </c>
      <c r="B3631" s="27" t="s">
        <v>3123</v>
      </c>
      <c r="C3631" s="27" t="s">
        <v>3124</v>
      </c>
      <c r="D3631" s="27" t="s">
        <v>3125</v>
      </c>
      <c r="E3631" s="27" t="s">
        <v>3025</v>
      </c>
      <c r="F3631" s="27" t="s">
        <v>2825</v>
      </c>
      <c r="G3631" s="27" t="s">
        <v>2850</v>
      </c>
      <c r="H3631" s="28">
        <v>42278</v>
      </c>
      <c r="I3631" s="29">
        <v>0</v>
      </c>
      <c r="J3631" s="28" t="s">
        <v>3241</v>
      </c>
    </row>
    <row r="3632" spans="1:10" x14ac:dyDescent="0.3">
      <c r="A3632" s="26">
        <v>2015</v>
      </c>
      <c r="B3632" s="27" t="s">
        <v>3123</v>
      </c>
      <c r="C3632" s="27" t="s">
        <v>3124</v>
      </c>
      <c r="D3632" s="27" t="s">
        <v>3170</v>
      </c>
      <c r="E3632" s="27" t="s">
        <v>3025</v>
      </c>
      <c r="F3632" s="27" t="s">
        <v>2825</v>
      </c>
      <c r="G3632" s="27" t="s">
        <v>2850</v>
      </c>
      <c r="H3632" s="28">
        <v>42278</v>
      </c>
      <c r="I3632" s="29">
        <v>0</v>
      </c>
      <c r="J3632" s="28" t="s">
        <v>3241</v>
      </c>
    </row>
    <row r="3633" spans="1:10" x14ac:dyDescent="0.3">
      <c r="A3633" s="26">
        <v>2015</v>
      </c>
      <c r="B3633" s="27" t="s">
        <v>3107</v>
      </c>
      <c r="C3633" s="27" t="s">
        <v>3108</v>
      </c>
      <c r="D3633" s="27" t="s">
        <v>3108</v>
      </c>
      <c r="E3633" s="27" t="s">
        <v>6117</v>
      </c>
      <c r="F3633" s="27" t="s">
        <v>3026</v>
      </c>
      <c r="G3633" s="27" t="s">
        <v>2936</v>
      </c>
      <c r="H3633" s="28">
        <v>42278</v>
      </c>
      <c r="I3633" s="29">
        <v>0</v>
      </c>
      <c r="J3633" s="28" t="s">
        <v>3241</v>
      </c>
    </row>
    <row r="3634" spans="1:10" x14ac:dyDescent="0.3">
      <c r="A3634" s="26">
        <v>2015</v>
      </c>
      <c r="B3634" s="27" t="s">
        <v>3140</v>
      </c>
      <c r="C3634" s="27" t="s">
        <v>3141</v>
      </c>
      <c r="D3634" s="27" t="s">
        <v>3140</v>
      </c>
      <c r="E3634" s="27" t="s">
        <v>6117</v>
      </c>
      <c r="F3634" s="27" t="s">
        <v>3142</v>
      </c>
      <c r="G3634" s="27" t="s">
        <v>2850</v>
      </c>
      <c r="H3634" s="28">
        <v>42278</v>
      </c>
      <c r="I3634" s="29">
        <v>6.2380000000000031E-3</v>
      </c>
      <c r="J3634" s="28" t="s">
        <v>3241</v>
      </c>
    </row>
    <row r="3635" spans="1:10" x14ac:dyDescent="0.3">
      <c r="A3635" s="26">
        <v>2015</v>
      </c>
      <c r="B3635" s="27" t="s">
        <v>3109</v>
      </c>
      <c r="C3635" s="27" t="s">
        <v>3110</v>
      </c>
      <c r="D3635" s="27" t="s">
        <v>3109</v>
      </c>
      <c r="E3635" s="27" t="s">
        <v>3111</v>
      </c>
      <c r="F3635" s="27" t="s">
        <v>2825</v>
      </c>
      <c r="G3635" s="27" t="s">
        <v>2850</v>
      </c>
      <c r="H3635" s="28">
        <v>42278</v>
      </c>
      <c r="I3635" s="29">
        <v>0.16590600000000003</v>
      </c>
      <c r="J3635" s="28" t="s">
        <v>3241</v>
      </c>
    </row>
    <row r="3636" spans="1:10" x14ac:dyDescent="0.3">
      <c r="A3636" s="26">
        <v>2015</v>
      </c>
      <c r="B3636" s="27" t="s">
        <v>3158</v>
      </c>
      <c r="C3636" s="27" t="s">
        <v>3159</v>
      </c>
      <c r="D3636" s="27" t="s">
        <v>3160</v>
      </c>
      <c r="E3636" s="27" t="s">
        <v>3161</v>
      </c>
      <c r="F3636" s="27" t="s">
        <v>3087</v>
      </c>
      <c r="G3636" s="27" t="s">
        <v>2788</v>
      </c>
      <c r="H3636" s="28">
        <v>42278</v>
      </c>
      <c r="I3636" s="29">
        <v>1.3071090000000003</v>
      </c>
      <c r="J3636" s="28" t="s">
        <v>3241</v>
      </c>
    </row>
    <row r="3637" spans="1:10" x14ac:dyDescent="0.3">
      <c r="A3637" s="26">
        <v>2015</v>
      </c>
      <c r="B3637" s="27" t="s">
        <v>3112</v>
      </c>
      <c r="C3637" s="27" t="s">
        <v>3113</v>
      </c>
      <c r="D3637" s="27" t="s">
        <v>3112</v>
      </c>
      <c r="E3637" s="27" t="s">
        <v>6117</v>
      </c>
      <c r="F3637" s="27" t="s">
        <v>2825</v>
      </c>
      <c r="G3637" s="27" t="s">
        <v>2826</v>
      </c>
      <c r="H3637" s="28">
        <v>42278</v>
      </c>
      <c r="I3637" s="29">
        <v>2.1532810000000007</v>
      </c>
      <c r="J3637" s="28" t="s">
        <v>3241</v>
      </c>
    </row>
    <row r="3638" spans="1:10" x14ac:dyDescent="0.3">
      <c r="A3638" s="26">
        <v>2015</v>
      </c>
      <c r="B3638" s="27" t="s">
        <v>3167</v>
      </c>
      <c r="C3638" s="27" t="s">
        <v>3168</v>
      </c>
      <c r="D3638" s="27" t="s">
        <v>3169</v>
      </c>
      <c r="E3638" s="27" t="s">
        <v>3161</v>
      </c>
      <c r="F3638" s="27" t="s">
        <v>3087</v>
      </c>
      <c r="G3638" s="27" t="s">
        <v>2788</v>
      </c>
      <c r="H3638" s="28">
        <v>42278</v>
      </c>
      <c r="I3638" s="29">
        <v>5.5152389999999993</v>
      </c>
      <c r="J3638" s="28" t="s">
        <v>3241</v>
      </c>
    </row>
    <row r="3639" spans="1:10" x14ac:dyDescent="0.3">
      <c r="A3639" s="26">
        <v>2015</v>
      </c>
      <c r="B3639" s="27" t="s">
        <v>3114</v>
      </c>
      <c r="C3639" s="27" t="s">
        <v>3115</v>
      </c>
      <c r="D3639" s="27" t="s">
        <v>3116</v>
      </c>
      <c r="E3639" s="27" t="s">
        <v>3025</v>
      </c>
      <c r="F3639" s="27" t="s">
        <v>3026</v>
      </c>
      <c r="G3639" s="27" t="s">
        <v>2788</v>
      </c>
      <c r="H3639" s="28">
        <v>42278</v>
      </c>
      <c r="I3639" s="29">
        <v>0</v>
      </c>
      <c r="J3639" s="28" t="s">
        <v>3241</v>
      </c>
    </row>
    <row r="3640" spans="1:10" x14ac:dyDescent="0.3">
      <c r="A3640" s="26">
        <v>2015</v>
      </c>
      <c r="B3640" s="27" t="s">
        <v>3117</v>
      </c>
      <c r="C3640" s="27" t="s">
        <v>3118</v>
      </c>
      <c r="D3640" s="27" t="s">
        <v>3117</v>
      </c>
      <c r="E3640" s="27" t="s">
        <v>6117</v>
      </c>
      <c r="F3640" s="27" t="s">
        <v>2815</v>
      </c>
      <c r="G3640" s="27" t="s">
        <v>2816</v>
      </c>
      <c r="H3640" s="28">
        <v>42278</v>
      </c>
      <c r="I3640" s="29">
        <v>4.8282979999999984</v>
      </c>
      <c r="J3640" s="28" t="s">
        <v>3241</v>
      </c>
    </row>
    <row r="3641" spans="1:10" x14ac:dyDescent="0.3">
      <c r="A3641" s="26">
        <v>2015</v>
      </c>
      <c r="B3641" s="27" t="s">
        <v>3129</v>
      </c>
      <c r="C3641" s="27" t="s">
        <v>3130</v>
      </c>
      <c r="D3641" s="27" t="s">
        <v>3131</v>
      </c>
      <c r="E3641" s="27" t="s">
        <v>3063</v>
      </c>
      <c r="F3641" s="27" t="s">
        <v>3034</v>
      </c>
      <c r="G3641" s="27" t="s">
        <v>2840</v>
      </c>
      <c r="H3641" s="28">
        <v>42278</v>
      </c>
      <c r="I3641" s="29">
        <v>15.568884000000002</v>
      </c>
      <c r="J3641" s="28" t="s">
        <v>3241</v>
      </c>
    </row>
    <row r="3642" spans="1:10" x14ac:dyDescent="0.3">
      <c r="A3642" s="26">
        <v>2015</v>
      </c>
      <c r="B3642" s="27" t="s">
        <v>3126</v>
      </c>
      <c r="C3642" s="27" t="s">
        <v>3127</v>
      </c>
      <c r="D3642" s="27" t="s">
        <v>3128</v>
      </c>
      <c r="E3642" s="27" t="s">
        <v>3025</v>
      </c>
      <c r="F3642" s="27" t="s">
        <v>3026</v>
      </c>
      <c r="G3642" s="27" t="s">
        <v>2936</v>
      </c>
      <c r="H3642" s="28">
        <v>42278</v>
      </c>
      <c r="I3642" s="29">
        <v>0</v>
      </c>
      <c r="J3642" s="28" t="s">
        <v>3241</v>
      </c>
    </row>
    <row r="3643" spans="1:10" x14ac:dyDescent="0.3">
      <c r="A3643" s="26">
        <v>2015</v>
      </c>
      <c r="B3643" s="27" t="s">
        <v>3178</v>
      </c>
      <c r="C3643" s="27" t="s">
        <v>3179</v>
      </c>
      <c r="D3643" s="27" t="s">
        <v>3178</v>
      </c>
      <c r="E3643" s="27" t="s">
        <v>3033</v>
      </c>
      <c r="F3643" s="27" t="s">
        <v>2807</v>
      </c>
      <c r="G3643" s="27" t="s">
        <v>2812</v>
      </c>
      <c r="H3643" s="28">
        <v>42278</v>
      </c>
      <c r="I3643" s="29">
        <v>0.39234300000000005</v>
      </c>
      <c r="J3643" s="28" t="s">
        <v>3241</v>
      </c>
    </row>
    <row r="3644" spans="1:10" x14ac:dyDescent="0.3">
      <c r="A3644" s="26">
        <v>2015</v>
      </c>
      <c r="B3644" s="27" t="s">
        <v>3119</v>
      </c>
      <c r="C3644" s="27" t="s">
        <v>3120</v>
      </c>
      <c r="D3644" s="27" t="s">
        <v>3119</v>
      </c>
      <c r="E3644" s="27" t="s">
        <v>6117</v>
      </c>
      <c r="F3644" s="27" t="s">
        <v>3034</v>
      </c>
      <c r="G3644" s="27" t="s">
        <v>2840</v>
      </c>
      <c r="H3644" s="28">
        <v>42278</v>
      </c>
      <c r="I3644" s="29">
        <v>5.241153999999999</v>
      </c>
      <c r="J3644" s="28" t="s">
        <v>3241</v>
      </c>
    </row>
    <row r="3645" spans="1:10" x14ac:dyDescent="0.3">
      <c r="A3645" s="26">
        <v>2015</v>
      </c>
      <c r="B3645" s="27" t="s">
        <v>3121</v>
      </c>
      <c r="C3645" s="27" t="s">
        <v>3122</v>
      </c>
      <c r="D3645" s="27" t="s">
        <v>3121</v>
      </c>
      <c r="E3645" s="27" t="s">
        <v>6117</v>
      </c>
      <c r="F3645" s="27" t="s">
        <v>2825</v>
      </c>
      <c r="G3645" s="27" t="s">
        <v>2850</v>
      </c>
      <c r="H3645" s="28">
        <v>42278</v>
      </c>
      <c r="I3645" s="29">
        <v>19.349764000000004</v>
      </c>
      <c r="J3645" s="28" t="s">
        <v>3241</v>
      </c>
    </row>
    <row r="3646" spans="1:10" x14ac:dyDescent="0.3">
      <c r="A3646" s="26">
        <v>2015</v>
      </c>
      <c r="B3646" s="27" t="s">
        <v>3022</v>
      </c>
      <c r="C3646" s="27" t="s">
        <v>3023</v>
      </c>
      <c r="D3646" s="27" t="s">
        <v>3024</v>
      </c>
      <c r="E3646" s="27" t="s">
        <v>3025</v>
      </c>
      <c r="F3646" s="27" t="s">
        <v>3026</v>
      </c>
      <c r="G3646" s="27" t="s">
        <v>2788</v>
      </c>
      <c r="H3646" s="28">
        <v>42309</v>
      </c>
      <c r="I3646" s="29">
        <v>0</v>
      </c>
      <c r="J3646" s="28" t="s">
        <v>3241</v>
      </c>
    </row>
    <row r="3647" spans="1:10" x14ac:dyDescent="0.3">
      <c r="A3647" s="26">
        <v>2015</v>
      </c>
      <c r="B3647" s="27" t="s">
        <v>3022</v>
      </c>
      <c r="C3647" s="27" t="s">
        <v>3023</v>
      </c>
      <c r="D3647" s="27" t="s">
        <v>3027</v>
      </c>
      <c r="E3647" s="27" t="s">
        <v>3025</v>
      </c>
      <c r="F3647" s="27" t="s">
        <v>3026</v>
      </c>
      <c r="G3647" s="27" t="s">
        <v>2788</v>
      </c>
      <c r="H3647" s="28">
        <v>42309</v>
      </c>
      <c r="I3647" s="29">
        <v>0</v>
      </c>
      <c r="J3647" s="28" t="s">
        <v>3241</v>
      </c>
    </row>
    <row r="3648" spans="1:10" x14ac:dyDescent="0.3">
      <c r="A3648" s="26">
        <v>2015</v>
      </c>
      <c r="B3648" s="27" t="s">
        <v>3028</v>
      </c>
      <c r="C3648" s="27" t="s">
        <v>3029</v>
      </c>
      <c r="D3648" s="27" t="s">
        <v>3028</v>
      </c>
      <c r="E3648" s="27" t="s">
        <v>6117</v>
      </c>
      <c r="F3648" s="27" t="s">
        <v>3030</v>
      </c>
      <c r="G3648" s="27" t="s">
        <v>2812</v>
      </c>
      <c r="H3648" s="28">
        <v>42309</v>
      </c>
      <c r="I3648" s="29">
        <v>24.575545999999996</v>
      </c>
      <c r="J3648" s="28" t="s">
        <v>3241</v>
      </c>
    </row>
    <row r="3649" spans="1:10" x14ac:dyDescent="0.3">
      <c r="A3649" s="26">
        <v>2015</v>
      </c>
      <c r="B3649" s="27" t="s">
        <v>3031</v>
      </c>
      <c r="C3649" s="27" t="s">
        <v>3032</v>
      </c>
      <c r="D3649" s="27" t="s">
        <v>3031</v>
      </c>
      <c r="E3649" s="27" t="s">
        <v>3033</v>
      </c>
      <c r="F3649" s="27" t="s">
        <v>3034</v>
      </c>
      <c r="G3649" s="27" t="s">
        <v>2821</v>
      </c>
      <c r="H3649" s="28">
        <v>42309</v>
      </c>
      <c r="I3649" s="29">
        <v>3.8710569999999995</v>
      </c>
      <c r="J3649" s="28" t="s">
        <v>3241</v>
      </c>
    </row>
    <row r="3650" spans="1:10" x14ac:dyDescent="0.3">
      <c r="A3650" s="26">
        <v>2015</v>
      </c>
      <c r="B3650" s="27" t="s">
        <v>3031</v>
      </c>
      <c r="C3650" s="27" t="s">
        <v>3180</v>
      </c>
      <c r="D3650" s="27" t="s">
        <v>3181</v>
      </c>
      <c r="E3650" s="27" t="s">
        <v>3033</v>
      </c>
      <c r="F3650" s="27" t="s">
        <v>3034</v>
      </c>
      <c r="G3650" s="27" t="s">
        <v>2821</v>
      </c>
      <c r="H3650" s="28">
        <v>42309</v>
      </c>
      <c r="I3650" s="29">
        <v>6.3890440000000011</v>
      </c>
      <c r="J3650" s="28" t="s">
        <v>3241</v>
      </c>
    </row>
    <row r="3651" spans="1:10" x14ac:dyDescent="0.3">
      <c r="A3651" s="26">
        <v>2015</v>
      </c>
      <c r="B3651" s="27" t="s">
        <v>3035</v>
      </c>
      <c r="C3651" s="27" t="s">
        <v>3036</v>
      </c>
      <c r="D3651" s="27" t="s">
        <v>3035</v>
      </c>
      <c r="E3651" s="27" t="s">
        <v>6117</v>
      </c>
      <c r="F3651" s="27" t="s">
        <v>2825</v>
      </c>
      <c r="G3651" s="27" t="s">
        <v>2826</v>
      </c>
      <c r="H3651" s="28">
        <v>42309</v>
      </c>
      <c r="I3651" s="29">
        <v>0</v>
      </c>
      <c r="J3651" s="28" t="s">
        <v>3241</v>
      </c>
    </row>
    <row r="3652" spans="1:10" x14ac:dyDescent="0.3">
      <c r="A3652" s="26">
        <v>2015</v>
      </c>
      <c r="B3652" s="27" t="s">
        <v>3037</v>
      </c>
      <c r="C3652" s="27" t="s">
        <v>3038</v>
      </c>
      <c r="D3652" s="27" t="s">
        <v>3037</v>
      </c>
      <c r="E3652" s="27" t="s">
        <v>6117</v>
      </c>
      <c r="F3652" s="27" t="s">
        <v>3034</v>
      </c>
      <c r="G3652" s="27" t="s">
        <v>2999</v>
      </c>
      <c r="H3652" s="28">
        <v>42309</v>
      </c>
      <c r="I3652" s="29">
        <v>6.3249350000000018</v>
      </c>
      <c r="J3652" s="28" t="s">
        <v>3241</v>
      </c>
    </row>
    <row r="3653" spans="1:10" x14ac:dyDescent="0.3">
      <c r="A3653" s="26">
        <v>2015</v>
      </c>
      <c r="B3653" s="27" t="s">
        <v>3039</v>
      </c>
      <c r="C3653" s="27" t="s">
        <v>3040</v>
      </c>
      <c r="D3653" s="27" t="s">
        <v>3039</v>
      </c>
      <c r="E3653" s="27" t="s">
        <v>6117</v>
      </c>
      <c r="F3653" s="27" t="s">
        <v>2815</v>
      </c>
      <c r="G3653" s="27" t="s">
        <v>2816</v>
      </c>
      <c r="H3653" s="28">
        <v>42309</v>
      </c>
      <c r="I3653" s="29">
        <v>0</v>
      </c>
      <c r="J3653" s="28" t="s">
        <v>3241</v>
      </c>
    </row>
    <row r="3654" spans="1:10" x14ac:dyDescent="0.3">
      <c r="A3654" s="26">
        <v>2015</v>
      </c>
      <c r="B3654" s="27" t="s">
        <v>3041</v>
      </c>
      <c r="C3654" s="27" t="s">
        <v>3042</v>
      </c>
      <c r="D3654" s="27" t="s">
        <v>3041</v>
      </c>
      <c r="E3654" s="27" t="s">
        <v>6117</v>
      </c>
      <c r="F3654" s="27" t="s">
        <v>2825</v>
      </c>
      <c r="G3654" s="27" t="s">
        <v>2826</v>
      </c>
      <c r="H3654" s="28">
        <v>42309</v>
      </c>
      <c r="I3654" s="29">
        <v>4.4569800000000006</v>
      </c>
      <c r="J3654" s="28" t="s">
        <v>3241</v>
      </c>
    </row>
    <row r="3655" spans="1:10" x14ac:dyDescent="0.3">
      <c r="A3655" s="26">
        <v>2015</v>
      </c>
      <c r="B3655" s="27" t="s">
        <v>3043</v>
      </c>
      <c r="C3655" s="27" t="s">
        <v>3044</v>
      </c>
      <c r="D3655" s="27" t="s">
        <v>3043</v>
      </c>
      <c r="E3655" s="27" t="s">
        <v>6117</v>
      </c>
      <c r="F3655" s="27" t="s">
        <v>2815</v>
      </c>
      <c r="G3655" s="27" t="s">
        <v>2816</v>
      </c>
      <c r="H3655" s="28">
        <v>42309</v>
      </c>
      <c r="I3655" s="29">
        <v>6.1033660000000003</v>
      </c>
      <c r="J3655" s="28" t="s">
        <v>3241</v>
      </c>
    </row>
    <row r="3656" spans="1:10" x14ac:dyDescent="0.3">
      <c r="A3656" s="26">
        <v>2015</v>
      </c>
      <c r="B3656" s="27" t="s">
        <v>3045</v>
      </c>
      <c r="C3656" s="27" t="s">
        <v>3046</v>
      </c>
      <c r="D3656" s="27" t="s">
        <v>3045</v>
      </c>
      <c r="E3656" s="27" t="s">
        <v>6117</v>
      </c>
      <c r="F3656" s="27" t="s">
        <v>2815</v>
      </c>
      <c r="G3656" s="27" t="s">
        <v>2816</v>
      </c>
      <c r="H3656" s="28">
        <v>42309</v>
      </c>
      <c r="I3656" s="29">
        <v>0</v>
      </c>
      <c r="J3656" s="28" t="s">
        <v>3241</v>
      </c>
    </row>
    <row r="3657" spans="1:10" x14ac:dyDescent="0.3">
      <c r="A3657" s="26">
        <v>2015</v>
      </c>
      <c r="B3657" s="27" t="s">
        <v>3143</v>
      </c>
      <c r="C3657" s="27" t="s">
        <v>3144</v>
      </c>
      <c r="D3657" s="27" t="s">
        <v>3143</v>
      </c>
      <c r="E3657" s="27" t="s">
        <v>6117</v>
      </c>
      <c r="F3657" s="27" t="s">
        <v>3145</v>
      </c>
      <c r="G3657" s="27" t="s">
        <v>2803</v>
      </c>
      <c r="H3657" s="28">
        <v>42309</v>
      </c>
      <c r="I3657" s="29">
        <v>1.5316310000000004</v>
      </c>
      <c r="J3657" s="28" t="s">
        <v>3241</v>
      </c>
    </row>
    <row r="3658" spans="1:10" x14ac:dyDescent="0.3">
      <c r="A3658" s="26">
        <v>2015</v>
      </c>
      <c r="B3658" s="27" t="s">
        <v>3171</v>
      </c>
      <c r="C3658" s="27" t="s">
        <v>3172</v>
      </c>
      <c r="D3658" s="27" t="s">
        <v>3173</v>
      </c>
      <c r="E3658" s="27" t="s">
        <v>3111</v>
      </c>
      <c r="F3658" s="27" t="s">
        <v>2825</v>
      </c>
      <c r="G3658" s="27" t="s">
        <v>2850</v>
      </c>
      <c r="H3658" s="28">
        <v>42309</v>
      </c>
      <c r="I3658" s="29">
        <v>0.30329400000000001</v>
      </c>
      <c r="J3658" s="28" t="s">
        <v>3241</v>
      </c>
    </row>
    <row r="3659" spans="1:10" x14ac:dyDescent="0.3">
      <c r="A3659" s="26">
        <v>2015</v>
      </c>
      <c r="B3659" s="27" t="s">
        <v>3146</v>
      </c>
      <c r="C3659" s="27" t="s">
        <v>3147</v>
      </c>
      <c r="D3659" s="27" t="s">
        <v>3146</v>
      </c>
      <c r="E3659" s="27" t="s">
        <v>6117</v>
      </c>
      <c r="F3659" s="27" t="s">
        <v>3145</v>
      </c>
      <c r="G3659" s="27" t="s">
        <v>2803</v>
      </c>
      <c r="H3659" s="28">
        <v>42309</v>
      </c>
      <c r="I3659" s="29">
        <v>3.0112300000000012</v>
      </c>
      <c r="J3659" s="28" t="s">
        <v>3241</v>
      </c>
    </row>
    <row r="3660" spans="1:10" x14ac:dyDescent="0.3">
      <c r="A3660" s="26">
        <v>2015</v>
      </c>
      <c r="B3660" s="27" t="s">
        <v>3047</v>
      </c>
      <c r="C3660" s="27" t="s">
        <v>3048</v>
      </c>
      <c r="D3660" s="27" t="s">
        <v>3047</v>
      </c>
      <c r="E3660" s="27" t="s">
        <v>6117</v>
      </c>
      <c r="F3660" s="27" t="s">
        <v>2825</v>
      </c>
      <c r="G3660" s="27" t="s">
        <v>2826</v>
      </c>
      <c r="H3660" s="28">
        <v>42309</v>
      </c>
      <c r="I3660" s="29">
        <v>2.2886279999999997</v>
      </c>
      <c r="J3660" s="28" t="s">
        <v>3241</v>
      </c>
    </row>
    <row r="3661" spans="1:10" x14ac:dyDescent="0.3">
      <c r="A3661" s="26">
        <v>2015</v>
      </c>
      <c r="B3661" s="27" t="s">
        <v>3049</v>
      </c>
      <c r="C3661" s="27" t="s">
        <v>3050</v>
      </c>
      <c r="D3661" s="27" t="s">
        <v>3049</v>
      </c>
      <c r="E3661" s="27" t="s">
        <v>6117</v>
      </c>
      <c r="F3661" s="27" t="s">
        <v>2825</v>
      </c>
      <c r="G3661" s="27" t="s">
        <v>2850</v>
      </c>
      <c r="H3661" s="28">
        <v>42309</v>
      </c>
      <c r="I3661" s="29">
        <v>1.9787359999999994</v>
      </c>
      <c r="J3661" s="28" t="s">
        <v>3241</v>
      </c>
    </row>
    <row r="3662" spans="1:10" x14ac:dyDescent="0.3">
      <c r="A3662" s="26">
        <v>2015</v>
      </c>
      <c r="B3662" s="27" t="s">
        <v>3051</v>
      </c>
      <c r="C3662" s="27" t="s">
        <v>3051</v>
      </c>
      <c r="D3662" s="27" t="s">
        <v>3051</v>
      </c>
      <c r="E3662" s="27" t="s">
        <v>6118</v>
      </c>
      <c r="F3662" s="27" t="s">
        <v>3051</v>
      </c>
      <c r="G3662" s="27" t="s">
        <v>3051</v>
      </c>
      <c r="H3662" s="28">
        <v>42309</v>
      </c>
      <c r="I3662" s="29">
        <v>10219.189481999978</v>
      </c>
      <c r="J3662" s="28" t="s">
        <v>3241</v>
      </c>
    </row>
    <row r="3663" spans="1:10" x14ac:dyDescent="0.3">
      <c r="A3663" s="26">
        <v>2015</v>
      </c>
      <c r="B3663" s="27" t="s">
        <v>3052</v>
      </c>
      <c r="C3663" s="27" t="s">
        <v>3053</v>
      </c>
      <c r="D3663" s="27" t="s">
        <v>3052</v>
      </c>
      <c r="E3663" s="27" t="s">
        <v>3033</v>
      </c>
      <c r="F3663" s="27" t="s">
        <v>2807</v>
      </c>
      <c r="G3663" s="27" t="s">
        <v>2812</v>
      </c>
      <c r="H3663" s="28">
        <v>42309</v>
      </c>
      <c r="I3663" s="29">
        <v>2.1125610000000004</v>
      </c>
      <c r="J3663" s="28" t="s">
        <v>3241</v>
      </c>
    </row>
    <row r="3664" spans="1:10" x14ac:dyDescent="0.3">
      <c r="A3664" s="26">
        <v>2015</v>
      </c>
      <c r="B3664" s="27" t="s">
        <v>3162</v>
      </c>
      <c r="C3664" s="27" t="s">
        <v>3163</v>
      </c>
      <c r="D3664" s="27" t="s">
        <v>3164</v>
      </c>
      <c r="E3664" s="27" t="s">
        <v>3025</v>
      </c>
      <c r="F3664" s="27" t="s">
        <v>3087</v>
      </c>
      <c r="G3664" s="27" t="s">
        <v>2788</v>
      </c>
      <c r="H3664" s="28">
        <v>42309</v>
      </c>
      <c r="I3664" s="29">
        <v>0</v>
      </c>
      <c r="J3664" s="28" t="s">
        <v>3241</v>
      </c>
    </row>
    <row r="3665" spans="1:10" x14ac:dyDescent="0.3">
      <c r="A3665" s="26">
        <v>2015</v>
      </c>
      <c r="B3665" s="27" t="s">
        <v>3162</v>
      </c>
      <c r="C3665" s="27" t="s">
        <v>3163</v>
      </c>
      <c r="D3665" s="27" t="s">
        <v>3165</v>
      </c>
      <c r="E3665" s="27" t="s">
        <v>3025</v>
      </c>
      <c r="F3665" s="27" t="s">
        <v>3087</v>
      </c>
      <c r="G3665" s="27" t="s">
        <v>2788</v>
      </c>
      <c r="H3665" s="28">
        <v>42309</v>
      </c>
      <c r="I3665" s="29">
        <v>0</v>
      </c>
      <c r="J3665" s="28" t="s">
        <v>3241</v>
      </c>
    </row>
    <row r="3666" spans="1:10" x14ac:dyDescent="0.3">
      <c r="A3666" s="26">
        <v>2015</v>
      </c>
      <c r="B3666" s="27" t="s">
        <v>3054</v>
      </c>
      <c r="C3666" s="27" t="s">
        <v>3055</v>
      </c>
      <c r="D3666" s="27" t="s">
        <v>3054</v>
      </c>
      <c r="E3666" s="27" t="s">
        <v>6117</v>
      </c>
      <c r="F3666" s="27" t="s">
        <v>3034</v>
      </c>
      <c r="G3666" s="27" t="s">
        <v>2999</v>
      </c>
      <c r="H3666" s="28">
        <v>42309</v>
      </c>
      <c r="I3666" s="29">
        <v>11.186174000000003</v>
      </c>
      <c r="J3666" s="28" t="s">
        <v>3241</v>
      </c>
    </row>
    <row r="3667" spans="1:10" x14ac:dyDescent="0.3">
      <c r="A3667" s="26">
        <v>2015</v>
      </c>
      <c r="B3667" s="27" t="s">
        <v>3056</v>
      </c>
      <c r="C3667" s="27" t="s">
        <v>3057</v>
      </c>
      <c r="D3667" s="27" t="s">
        <v>3056</v>
      </c>
      <c r="E3667" s="27" t="s">
        <v>6117</v>
      </c>
      <c r="F3667" s="27" t="s">
        <v>2825</v>
      </c>
      <c r="G3667" s="27" t="s">
        <v>2826</v>
      </c>
      <c r="H3667" s="28">
        <v>42309</v>
      </c>
      <c r="I3667" s="29">
        <v>3.7990440000000016</v>
      </c>
      <c r="J3667" s="28" t="s">
        <v>3241</v>
      </c>
    </row>
    <row r="3668" spans="1:10" x14ac:dyDescent="0.3">
      <c r="A3668" s="26">
        <v>2015</v>
      </c>
      <c r="B3668" s="27" t="s">
        <v>3058</v>
      </c>
      <c r="C3668" s="27" t="s">
        <v>3059</v>
      </c>
      <c r="D3668" s="27" t="s">
        <v>3058</v>
      </c>
      <c r="E3668" s="27" t="s">
        <v>6117</v>
      </c>
      <c r="F3668" s="27" t="s">
        <v>2815</v>
      </c>
      <c r="G3668" s="27" t="s">
        <v>2816</v>
      </c>
      <c r="H3668" s="28">
        <v>42309</v>
      </c>
      <c r="I3668" s="29">
        <v>3.8999769999999994</v>
      </c>
      <c r="J3668" s="28" t="s">
        <v>3241</v>
      </c>
    </row>
    <row r="3669" spans="1:10" x14ac:dyDescent="0.3">
      <c r="A3669" s="26">
        <v>2015</v>
      </c>
      <c r="B3669" s="27" t="s">
        <v>3152</v>
      </c>
      <c r="C3669" s="27" t="s">
        <v>3153</v>
      </c>
      <c r="D3669" s="27" t="s">
        <v>3152</v>
      </c>
      <c r="E3669" s="27" t="s">
        <v>3111</v>
      </c>
      <c r="F3669" s="27" t="s">
        <v>2825</v>
      </c>
      <c r="G3669" s="27" t="s">
        <v>2850</v>
      </c>
      <c r="H3669" s="28">
        <v>42309</v>
      </c>
      <c r="I3669" s="29">
        <v>0.33100000000000013</v>
      </c>
      <c r="J3669" s="28" t="s">
        <v>3241</v>
      </c>
    </row>
    <row r="3670" spans="1:10" x14ac:dyDescent="0.3">
      <c r="A3670" s="26">
        <v>2015</v>
      </c>
      <c r="B3670" s="27" t="s">
        <v>3154</v>
      </c>
      <c r="C3670" s="27" t="s">
        <v>3155</v>
      </c>
      <c r="D3670" s="27" t="s">
        <v>3154</v>
      </c>
      <c r="E3670" s="27" t="s">
        <v>3111</v>
      </c>
      <c r="F3670" s="27" t="s">
        <v>2825</v>
      </c>
      <c r="G3670" s="27" t="s">
        <v>2850</v>
      </c>
      <c r="H3670" s="28">
        <v>42309</v>
      </c>
      <c r="I3670" s="29">
        <v>0.48461600000000005</v>
      </c>
      <c r="J3670" s="28" t="s">
        <v>3241</v>
      </c>
    </row>
    <row r="3671" spans="1:10" x14ac:dyDescent="0.3">
      <c r="A3671" s="26">
        <v>2015</v>
      </c>
      <c r="B3671" s="27" t="s">
        <v>3156</v>
      </c>
      <c r="C3671" s="27" t="s">
        <v>3157</v>
      </c>
      <c r="D3671" s="27" t="s">
        <v>3156</v>
      </c>
      <c r="E3671" s="27" t="s">
        <v>3111</v>
      </c>
      <c r="F3671" s="27" t="s">
        <v>2825</v>
      </c>
      <c r="G3671" s="27" t="s">
        <v>2850</v>
      </c>
      <c r="H3671" s="28">
        <v>42309</v>
      </c>
      <c r="I3671" s="29">
        <v>0</v>
      </c>
      <c r="J3671" s="28" t="s">
        <v>3241</v>
      </c>
    </row>
    <row r="3672" spans="1:10" x14ac:dyDescent="0.3">
      <c r="A3672" s="26">
        <v>2015</v>
      </c>
      <c r="B3672" s="27" t="s">
        <v>3060</v>
      </c>
      <c r="C3672" s="27" t="s">
        <v>3061</v>
      </c>
      <c r="D3672" s="27" t="s">
        <v>3062</v>
      </c>
      <c r="E3672" s="27" t="s">
        <v>3063</v>
      </c>
      <c r="F3672" s="27" t="s">
        <v>3034</v>
      </c>
      <c r="G3672" s="27" t="s">
        <v>2999</v>
      </c>
      <c r="H3672" s="28">
        <v>42309</v>
      </c>
      <c r="I3672" s="29">
        <v>0.49535399999999996</v>
      </c>
      <c r="J3672" s="28" t="s">
        <v>3241</v>
      </c>
    </row>
    <row r="3673" spans="1:10" x14ac:dyDescent="0.3">
      <c r="A3673" s="26">
        <v>2015</v>
      </c>
      <c r="B3673" s="27" t="s">
        <v>3064</v>
      </c>
      <c r="C3673" s="27" t="s">
        <v>3065</v>
      </c>
      <c r="D3673" s="27" t="s">
        <v>3066</v>
      </c>
      <c r="E3673" s="27" t="s">
        <v>3025</v>
      </c>
      <c r="F3673" s="27" t="s">
        <v>2825</v>
      </c>
      <c r="G3673" s="27" t="s">
        <v>2826</v>
      </c>
      <c r="H3673" s="28">
        <v>42309</v>
      </c>
      <c r="I3673" s="29">
        <v>0</v>
      </c>
      <c r="J3673" s="28" t="s">
        <v>3241</v>
      </c>
    </row>
    <row r="3674" spans="1:10" x14ac:dyDescent="0.3">
      <c r="A3674" s="26">
        <v>2015</v>
      </c>
      <c r="B3674" s="27" t="s">
        <v>3064</v>
      </c>
      <c r="C3674" s="27" t="s">
        <v>3065</v>
      </c>
      <c r="D3674" s="27" t="s">
        <v>3067</v>
      </c>
      <c r="E3674" s="27" t="s">
        <v>3025</v>
      </c>
      <c r="F3674" s="27" t="s">
        <v>2825</v>
      </c>
      <c r="G3674" s="27" t="s">
        <v>2826</v>
      </c>
      <c r="H3674" s="28">
        <v>42309</v>
      </c>
      <c r="I3674" s="29">
        <v>0</v>
      </c>
      <c r="J3674" s="28" t="s">
        <v>3241</v>
      </c>
    </row>
    <row r="3675" spans="1:10" x14ac:dyDescent="0.3">
      <c r="A3675" s="26">
        <v>2015</v>
      </c>
      <c r="B3675" s="27" t="s">
        <v>3174</v>
      </c>
      <c r="C3675" s="27" t="s">
        <v>3175</v>
      </c>
      <c r="D3675" s="27" t="s">
        <v>3174</v>
      </c>
      <c r="E3675" s="27" t="s">
        <v>6117</v>
      </c>
      <c r="F3675" s="27" t="s">
        <v>2825</v>
      </c>
      <c r="G3675" s="27" t="s">
        <v>2826</v>
      </c>
      <c r="H3675" s="28">
        <v>42309</v>
      </c>
      <c r="I3675" s="29">
        <v>0.60129699999999975</v>
      </c>
      <c r="J3675" s="28" t="s">
        <v>3241</v>
      </c>
    </row>
    <row r="3676" spans="1:10" x14ac:dyDescent="0.3">
      <c r="A3676" s="26">
        <v>2015</v>
      </c>
      <c r="B3676" s="27" t="s">
        <v>3068</v>
      </c>
      <c r="C3676" s="27" t="s">
        <v>3069</v>
      </c>
      <c r="D3676" s="27" t="s">
        <v>3068</v>
      </c>
      <c r="E3676" s="27" t="s">
        <v>6117</v>
      </c>
      <c r="F3676" s="27" t="s">
        <v>3034</v>
      </c>
      <c r="G3676" s="27" t="s">
        <v>2923</v>
      </c>
      <c r="H3676" s="28">
        <v>42309</v>
      </c>
      <c r="I3676" s="29">
        <v>8.2268849999999976</v>
      </c>
      <c r="J3676" s="28" t="s">
        <v>3241</v>
      </c>
    </row>
    <row r="3677" spans="1:10" x14ac:dyDescent="0.3">
      <c r="A3677" s="26">
        <v>2015</v>
      </c>
      <c r="B3677" s="27" t="s">
        <v>3070</v>
      </c>
      <c r="C3677" s="27" t="s">
        <v>3071</v>
      </c>
      <c r="D3677" s="27" t="s">
        <v>3070</v>
      </c>
      <c r="E3677" s="27" t="s">
        <v>6117</v>
      </c>
      <c r="F3677" s="27" t="s">
        <v>2815</v>
      </c>
      <c r="G3677" s="27" t="s">
        <v>2816</v>
      </c>
      <c r="H3677" s="28">
        <v>42309</v>
      </c>
      <c r="I3677" s="29">
        <v>1.3433030000000006</v>
      </c>
      <c r="J3677" s="28" t="s">
        <v>3241</v>
      </c>
    </row>
    <row r="3678" spans="1:10" x14ac:dyDescent="0.3">
      <c r="A3678" s="26">
        <v>2015</v>
      </c>
      <c r="B3678" s="27" t="s">
        <v>3176</v>
      </c>
      <c r="C3678" s="27" t="s">
        <v>3177</v>
      </c>
      <c r="D3678" s="27" t="s">
        <v>3176</v>
      </c>
      <c r="E3678" s="27" t="s">
        <v>3033</v>
      </c>
      <c r="F3678" s="27" t="s">
        <v>2807</v>
      </c>
      <c r="G3678" s="27" t="s">
        <v>2812</v>
      </c>
      <c r="H3678" s="28">
        <v>42309</v>
      </c>
      <c r="I3678" s="29">
        <v>13.021783000000001</v>
      </c>
      <c r="J3678" s="28" t="s">
        <v>3241</v>
      </c>
    </row>
    <row r="3679" spans="1:10" x14ac:dyDescent="0.3">
      <c r="A3679" s="26">
        <v>2015</v>
      </c>
      <c r="B3679" s="27" t="s">
        <v>3072</v>
      </c>
      <c r="C3679" s="27" t="s">
        <v>3073</v>
      </c>
      <c r="D3679" s="27" t="s">
        <v>3072</v>
      </c>
      <c r="E3679" s="27" t="s">
        <v>6117</v>
      </c>
      <c r="F3679" s="27" t="s">
        <v>3034</v>
      </c>
      <c r="G3679" s="27" t="s">
        <v>3074</v>
      </c>
      <c r="H3679" s="28">
        <v>42309</v>
      </c>
      <c r="I3679" s="29">
        <v>1.06209</v>
      </c>
      <c r="J3679" s="28" t="s">
        <v>3241</v>
      </c>
    </row>
    <row r="3680" spans="1:10" x14ac:dyDescent="0.3">
      <c r="A3680" s="26">
        <v>2015</v>
      </c>
      <c r="B3680" s="27" t="s">
        <v>3182</v>
      </c>
      <c r="C3680" s="27" t="s">
        <v>3183</v>
      </c>
      <c r="D3680" s="27" t="s">
        <v>3182</v>
      </c>
      <c r="E3680" s="27" t="s">
        <v>6117</v>
      </c>
      <c r="F3680" s="27" t="s">
        <v>2825</v>
      </c>
      <c r="G3680" s="27" t="s">
        <v>2826</v>
      </c>
      <c r="H3680" s="28">
        <v>42309</v>
      </c>
      <c r="I3680" s="29">
        <v>0.29510699999999995</v>
      </c>
      <c r="J3680" s="28" t="s">
        <v>3241</v>
      </c>
    </row>
    <row r="3681" spans="1:10" x14ac:dyDescent="0.3">
      <c r="A3681" s="26">
        <v>2015</v>
      </c>
      <c r="B3681" s="27" t="s">
        <v>3075</v>
      </c>
      <c r="C3681" s="27" t="s">
        <v>3076</v>
      </c>
      <c r="D3681" s="27" t="s">
        <v>3075</v>
      </c>
      <c r="E3681" s="27" t="s">
        <v>6117</v>
      </c>
      <c r="F3681" s="27" t="s">
        <v>2815</v>
      </c>
      <c r="G3681" s="27" t="s">
        <v>2816</v>
      </c>
      <c r="H3681" s="28">
        <v>42309</v>
      </c>
      <c r="I3681" s="29">
        <v>1.8415060000000005</v>
      </c>
      <c r="J3681" s="28" t="s">
        <v>3241</v>
      </c>
    </row>
    <row r="3682" spans="1:10" x14ac:dyDescent="0.3">
      <c r="A3682" s="26">
        <v>2015</v>
      </c>
      <c r="B3682" s="27" t="s">
        <v>3077</v>
      </c>
      <c r="C3682" s="27" t="s">
        <v>3078</v>
      </c>
      <c r="D3682" s="27" t="s">
        <v>3077</v>
      </c>
      <c r="E3682" s="27" t="s">
        <v>3033</v>
      </c>
      <c r="F3682" s="27" t="s">
        <v>2788</v>
      </c>
      <c r="G3682" s="27" t="s">
        <v>2788</v>
      </c>
      <c r="H3682" s="28">
        <v>42309</v>
      </c>
      <c r="I3682" s="29">
        <v>0</v>
      </c>
      <c r="J3682" s="28" t="s">
        <v>3241</v>
      </c>
    </row>
    <row r="3683" spans="1:10" x14ac:dyDescent="0.3">
      <c r="A3683" s="26">
        <v>2015</v>
      </c>
      <c r="B3683" s="27" t="s">
        <v>3079</v>
      </c>
      <c r="C3683" s="27" t="s">
        <v>3080</v>
      </c>
      <c r="D3683" s="27" t="s">
        <v>3081</v>
      </c>
      <c r="E3683" s="27" t="s">
        <v>3063</v>
      </c>
      <c r="F3683" s="27" t="s">
        <v>2788</v>
      </c>
      <c r="G3683" s="27" t="s">
        <v>2788</v>
      </c>
      <c r="H3683" s="28">
        <v>42309</v>
      </c>
      <c r="I3683" s="29">
        <v>2.1326000000000001E-2</v>
      </c>
      <c r="J3683" s="28" t="s">
        <v>3241</v>
      </c>
    </row>
    <row r="3684" spans="1:10" x14ac:dyDescent="0.3">
      <c r="A3684" s="26">
        <v>2015</v>
      </c>
      <c r="B3684" s="27" t="s">
        <v>3082</v>
      </c>
      <c r="C3684" s="27" t="s">
        <v>3083</v>
      </c>
      <c r="D3684" s="27" t="s">
        <v>3082</v>
      </c>
      <c r="E3684" s="27" t="s">
        <v>6117</v>
      </c>
      <c r="F3684" s="27" t="s">
        <v>2825</v>
      </c>
      <c r="G3684" s="27" t="s">
        <v>2826</v>
      </c>
      <c r="H3684" s="28">
        <v>42309</v>
      </c>
      <c r="I3684" s="29">
        <v>12.954593000000001</v>
      </c>
      <c r="J3684" s="28" t="s">
        <v>3241</v>
      </c>
    </row>
    <row r="3685" spans="1:10" x14ac:dyDescent="0.3">
      <c r="A3685" s="26">
        <v>2015</v>
      </c>
      <c r="B3685" s="27" t="s">
        <v>3084</v>
      </c>
      <c r="C3685" s="27" t="s">
        <v>3085</v>
      </c>
      <c r="D3685" s="27" t="s">
        <v>3086</v>
      </c>
      <c r="E3685" s="27" t="s">
        <v>3025</v>
      </c>
      <c r="F3685" s="27" t="s">
        <v>3087</v>
      </c>
      <c r="G3685" s="27" t="s">
        <v>2788</v>
      </c>
      <c r="H3685" s="28">
        <v>42309</v>
      </c>
      <c r="I3685" s="29">
        <v>0</v>
      </c>
      <c r="J3685" s="28" t="s">
        <v>3241</v>
      </c>
    </row>
    <row r="3686" spans="1:10" x14ac:dyDescent="0.3">
      <c r="A3686" s="26">
        <v>2015</v>
      </c>
      <c r="B3686" s="27" t="s">
        <v>3084</v>
      </c>
      <c r="C3686" s="27" t="s">
        <v>3085</v>
      </c>
      <c r="D3686" s="27" t="s">
        <v>3088</v>
      </c>
      <c r="E3686" s="27" t="s">
        <v>3025</v>
      </c>
      <c r="F3686" s="27" t="s">
        <v>3087</v>
      </c>
      <c r="G3686" s="27" t="s">
        <v>2788</v>
      </c>
      <c r="H3686" s="28">
        <v>42309</v>
      </c>
      <c r="I3686" s="29">
        <v>0</v>
      </c>
      <c r="J3686" s="28" t="s">
        <v>3241</v>
      </c>
    </row>
    <row r="3687" spans="1:10" x14ac:dyDescent="0.3">
      <c r="A3687" s="26">
        <v>2015</v>
      </c>
      <c r="B3687" s="27" t="s">
        <v>3089</v>
      </c>
      <c r="C3687" s="27" t="s">
        <v>3090</v>
      </c>
      <c r="D3687" s="27" t="s">
        <v>3089</v>
      </c>
      <c r="E3687" s="27" t="s">
        <v>6117</v>
      </c>
      <c r="F3687" s="27" t="s">
        <v>2815</v>
      </c>
      <c r="G3687" s="27" t="s">
        <v>2816</v>
      </c>
      <c r="H3687" s="28">
        <v>42309</v>
      </c>
      <c r="I3687" s="29">
        <v>3.5903819999999986</v>
      </c>
      <c r="J3687" s="28" t="s">
        <v>3241</v>
      </c>
    </row>
    <row r="3688" spans="1:10" x14ac:dyDescent="0.3">
      <c r="A3688" s="26">
        <v>2015</v>
      </c>
      <c r="B3688" s="27" t="s">
        <v>3136</v>
      </c>
      <c r="C3688" s="27" t="s">
        <v>3137</v>
      </c>
      <c r="D3688" s="27" t="s">
        <v>3138</v>
      </c>
      <c r="E3688" s="27" t="s">
        <v>3025</v>
      </c>
      <c r="F3688" s="27" t="s">
        <v>3087</v>
      </c>
      <c r="G3688" s="27" t="s">
        <v>2788</v>
      </c>
      <c r="H3688" s="28">
        <v>42309</v>
      </c>
      <c r="I3688" s="29">
        <v>0</v>
      </c>
      <c r="J3688" s="28" t="s">
        <v>3241</v>
      </c>
    </row>
    <row r="3689" spans="1:10" x14ac:dyDescent="0.3">
      <c r="A3689" s="26">
        <v>2015</v>
      </c>
      <c r="B3689" s="27" t="s">
        <v>3136</v>
      </c>
      <c r="C3689" s="27" t="s">
        <v>3137</v>
      </c>
      <c r="D3689" s="27" t="s">
        <v>3139</v>
      </c>
      <c r="E3689" s="27" t="s">
        <v>3025</v>
      </c>
      <c r="F3689" s="27" t="s">
        <v>3087</v>
      </c>
      <c r="G3689" s="27" t="s">
        <v>2788</v>
      </c>
      <c r="H3689" s="28">
        <v>42309</v>
      </c>
      <c r="I3689" s="29">
        <v>0</v>
      </c>
      <c r="J3689" s="28" t="s">
        <v>3241</v>
      </c>
    </row>
    <row r="3690" spans="1:10" x14ac:dyDescent="0.3">
      <c r="A3690" s="26">
        <v>2015</v>
      </c>
      <c r="B3690" s="27" t="s">
        <v>3184</v>
      </c>
      <c r="C3690" s="27" t="s">
        <v>3185</v>
      </c>
      <c r="D3690" s="27" t="s">
        <v>3186</v>
      </c>
      <c r="E3690" s="27" t="s">
        <v>3063</v>
      </c>
      <c r="F3690" s="27" t="s">
        <v>3034</v>
      </c>
      <c r="G3690" s="27" t="s">
        <v>2999</v>
      </c>
      <c r="H3690" s="28">
        <v>42309</v>
      </c>
      <c r="I3690" s="29">
        <v>7.3080000000000011E-3</v>
      </c>
      <c r="J3690" s="28" t="s">
        <v>3241</v>
      </c>
    </row>
    <row r="3691" spans="1:10" x14ac:dyDescent="0.3">
      <c r="A3691" s="26">
        <v>2015</v>
      </c>
      <c r="B3691" s="27" t="s">
        <v>3091</v>
      </c>
      <c r="C3691" s="27" t="s">
        <v>3092</v>
      </c>
      <c r="D3691" s="27" t="s">
        <v>3093</v>
      </c>
      <c r="E3691" s="27" t="s">
        <v>3063</v>
      </c>
      <c r="F3691" s="27" t="s">
        <v>3094</v>
      </c>
      <c r="G3691" s="27" t="s">
        <v>2965</v>
      </c>
      <c r="H3691" s="28">
        <v>42309</v>
      </c>
      <c r="I3691" s="29">
        <v>4.6903930000000003</v>
      </c>
      <c r="J3691" s="28" t="s">
        <v>3241</v>
      </c>
    </row>
    <row r="3692" spans="1:10" x14ac:dyDescent="0.3">
      <c r="A3692" s="26">
        <v>2015</v>
      </c>
      <c r="B3692" s="27" t="s">
        <v>3095</v>
      </c>
      <c r="C3692" s="27" t="s">
        <v>3096</v>
      </c>
      <c r="D3692" s="27" t="s">
        <v>3095</v>
      </c>
      <c r="E3692" s="27" t="s">
        <v>6117</v>
      </c>
      <c r="F3692" s="27" t="s">
        <v>3034</v>
      </c>
      <c r="G3692" s="27" t="s">
        <v>2999</v>
      </c>
      <c r="H3692" s="28">
        <v>42309</v>
      </c>
      <c r="I3692" s="29">
        <v>5.5948370000000018</v>
      </c>
      <c r="J3692" s="28" t="s">
        <v>3241</v>
      </c>
    </row>
    <row r="3693" spans="1:10" x14ac:dyDescent="0.3">
      <c r="A3693" s="26">
        <v>2015</v>
      </c>
      <c r="B3693" s="27" t="s">
        <v>3097</v>
      </c>
      <c r="C3693" s="27" t="s">
        <v>3098</v>
      </c>
      <c r="D3693" s="27" t="s">
        <v>3097</v>
      </c>
      <c r="E3693" s="27" t="s">
        <v>6117</v>
      </c>
      <c r="F3693" s="27" t="s">
        <v>2825</v>
      </c>
      <c r="G3693" s="27" t="s">
        <v>2850</v>
      </c>
      <c r="H3693" s="28">
        <v>42309</v>
      </c>
      <c r="I3693" s="29">
        <v>9.7447410000000012</v>
      </c>
      <c r="J3693" s="28" t="s">
        <v>3241</v>
      </c>
    </row>
    <row r="3694" spans="1:10" x14ac:dyDescent="0.3">
      <c r="A3694" s="26">
        <v>2015</v>
      </c>
      <c r="B3694" s="27" t="s">
        <v>3132</v>
      </c>
      <c r="C3694" s="27" t="s">
        <v>3133</v>
      </c>
      <c r="D3694" s="27" t="s">
        <v>3132</v>
      </c>
      <c r="E3694" s="27" t="s">
        <v>3033</v>
      </c>
      <c r="F3694" s="27" t="s">
        <v>2807</v>
      </c>
      <c r="G3694" s="27" t="s">
        <v>2812</v>
      </c>
      <c r="H3694" s="28">
        <v>42309</v>
      </c>
      <c r="I3694" s="29">
        <v>12.458447000000003</v>
      </c>
      <c r="J3694" s="28" t="s">
        <v>3241</v>
      </c>
    </row>
    <row r="3695" spans="1:10" x14ac:dyDescent="0.3">
      <c r="A3695" s="26">
        <v>2015</v>
      </c>
      <c r="B3695" s="27" t="s">
        <v>3134</v>
      </c>
      <c r="C3695" s="27" t="s">
        <v>3135</v>
      </c>
      <c r="D3695" s="27" t="s">
        <v>3134</v>
      </c>
      <c r="E3695" s="27" t="s">
        <v>3033</v>
      </c>
      <c r="F3695" s="27" t="s">
        <v>2807</v>
      </c>
      <c r="G3695" s="27" t="s">
        <v>2812</v>
      </c>
      <c r="H3695" s="28">
        <v>42309</v>
      </c>
      <c r="I3695" s="29">
        <v>7.8824969999999999</v>
      </c>
      <c r="J3695" s="28" t="s">
        <v>3241</v>
      </c>
    </row>
    <row r="3696" spans="1:10" x14ac:dyDescent="0.3">
      <c r="A3696" s="26">
        <v>2015</v>
      </c>
      <c r="B3696" s="27" t="s">
        <v>3099</v>
      </c>
      <c r="C3696" s="27" t="s">
        <v>3100</v>
      </c>
      <c r="D3696" s="27" t="s">
        <v>3099</v>
      </c>
      <c r="E3696" s="27" t="s">
        <v>6117</v>
      </c>
      <c r="F3696" s="27" t="s">
        <v>2815</v>
      </c>
      <c r="G3696" s="27" t="s">
        <v>2816</v>
      </c>
      <c r="H3696" s="28">
        <v>42309</v>
      </c>
      <c r="I3696" s="29">
        <v>9.1383080000000003</v>
      </c>
      <c r="J3696" s="28" t="s">
        <v>3241</v>
      </c>
    </row>
    <row r="3697" spans="1:10" x14ac:dyDescent="0.3">
      <c r="A3697" s="26">
        <v>2015</v>
      </c>
      <c r="B3697" s="27" t="s">
        <v>3101</v>
      </c>
      <c r="C3697" s="27" t="s">
        <v>3102</v>
      </c>
      <c r="D3697" s="27" t="s">
        <v>3101</v>
      </c>
      <c r="E3697" s="27" t="s">
        <v>6117</v>
      </c>
      <c r="F3697" s="27" t="s">
        <v>3034</v>
      </c>
      <c r="G3697" s="27" t="s">
        <v>3074</v>
      </c>
      <c r="H3697" s="28">
        <v>42309</v>
      </c>
      <c r="I3697" s="29">
        <v>12.018083999999998</v>
      </c>
      <c r="J3697" s="28" t="s">
        <v>3241</v>
      </c>
    </row>
    <row r="3698" spans="1:10" x14ac:dyDescent="0.3">
      <c r="A3698" s="26">
        <v>2015</v>
      </c>
      <c r="B3698" s="27" t="s">
        <v>3148</v>
      </c>
      <c r="C3698" s="27" t="s">
        <v>3149</v>
      </c>
      <c r="D3698" s="27" t="s">
        <v>3148</v>
      </c>
      <c r="E3698" s="27" t="s">
        <v>6117</v>
      </c>
      <c r="F3698" s="27" t="s">
        <v>3145</v>
      </c>
      <c r="G3698" s="27" t="s">
        <v>2803</v>
      </c>
      <c r="H3698" s="28">
        <v>42309</v>
      </c>
      <c r="I3698" s="29">
        <v>3.6998630000000001</v>
      </c>
      <c r="J3698" s="28" t="s">
        <v>3241</v>
      </c>
    </row>
    <row r="3699" spans="1:10" x14ac:dyDescent="0.3">
      <c r="A3699" s="26">
        <v>2015</v>
      </c>
      <c r="B3699" s="27" t="s">
        <v>3103</v>
      </c>
      <c r="C3699" s="27" t="s">
        <v>3104</v>
      </c>
      <c r="D3699" s="27" t="s">
        <v>3103</v>
      </c>
      <c r="E3699" s="27" t="s">
        <v>6117</v>
      </c>
      <c r="F3699" s="27" t="s">
        <v>3034</v>
      </c>
      <c r="G3699" s="27" t="s">
        <v>2923</v>
      </c>
      <c r="H3699" s="28">
        <v>42309</v>
      </c>
      <c r="I3699" s="29">
        <v>1.2884449999999994</v>
      </c>
      <c r="J3699" s="28" t="s">
        <v>3241</v>
      </c>
    </row>
    <row r="3700" spans="1:10" x14ac:dyDescent="0.3">
      <c r="A3700" s="26">
        <v>2015</v>
      </c>
      <c r="B3700" s="27" t="s">
        <v>3150</v>
      </c>
      <c r="C3700" s="27" t="s">
        <v>3151</v>
      </c>
      <c r="D3700" s="27" t="s">
        <v>3150</v>
      </c>
      <c r="E3700" s="27" t="s">
        <v>6117</v>
      </c>
      <c r="F3700" s="27" t="s">
        <v>3142</v>
      </c>
      <c r="G3700" s="27" t="s">
        <v>2850</v>
      </c>
      <c r="H3700" s="28">
        <v>42309</v>
      </c>
      <c r="I3700" s="29">
        <v>1.1045999999999999E-2</v>
      </c>
      <c r="J3700" s="28" t="s">
        <v>3241</v>
      </c>
    </row>
    <row r="3701" spans="1:10" x14ac:dyDescent="0.3">
      <c r="A3701" s="26">
        <v>2015</v>
      </c>
      <c r="B3701" s="27" t="s">
        <v>3105</v>
      </c>
      <c r="C3701" s="27" t="s">
        <v>3106</v>
      </c>
      <c r="D3701" s="27" t="s">
        <v>3105</v>
      </c>
      <c r="E3701" s="27" t="s">
        <v>6117</v>
      </c>
      <c r="F3701" s="27" t="s">
        <v>2798</v>
      </c>
      <c r="G3701" s="27" t="s">
        <v>2803</v>
      </c>
      <c r="H3701" s="28">
        <v>42309</v>
      </c>
      <c r="I3701" s="29">
        <v>2.2990550000000001</v>
      </c>
      <c r="J3701" s="28" t="s">
        <v>3241</v>
      </c>
    </row>
    <row r="3702" spans="1:10" x14ac:dyDescent="0.3">
      <c r="A3702" s="26">
        <v>2015</v>
      </c>
      <c r="B3702" s="27" t="s">
        <v>3123</v>
      </c>
      <c r="C3702" s="27" t="s">
        <v>3124</v>
      </c>
      <c r="D3702" s="27" t="s">
        <v>3166</v>
      </c>
      <c r="E3702" s="27" t="s">
        <v>3025</v>
      </c>
      <c r="F3702" s="27" t="s">
        <v>2825</v>
      </c>
      <c r="G3702" s="27" t="s">
        <v>2850</v>
      </c>
      <c r="H3702" s="28">
        <v>42309</v>
      </c>
      <c r="I3702" s="29">
        <v>0</v>
      </c>
      <c r="J3702" s="28" t="s">
        <v>3241</v>
      </c>
    </row>
    <row r="3703" spans="1:10" x14ac:dyDescent="0.3">
      <c r="A3703" s="26">
        <v>2015</v>
      </c>
      <c r="B3703" s="27" t="s">
        <v>3123</v>
      </c>
      <c r="C3703" s="27" t="s">
        <v>3124</v>
      </c>
      <c r="D3703" s="27" t="s">
        <v>3125</v>
      </c>
      <c r="E3703" s="27" t="s">
        <v>3025</v>
      </c>
      <c r="F3703" s="27" t="s">
        <v>2825</v>
      </c>
      <c r="G3703" s="27" t="s">
        <v>2850</v>
      </c>
      <c r="H3703" s="28">
        <v>42309</v>
      </c>
      <c r="I3703" s="29">
        <v>0</v>
      </c>
      <c r="J3703" s="28" t="s">
        <v>3241</v>
      </c>
    </row>
    <row r="3704" spans="1:10" x14ac:dyDescent="0.3">
      <c r="A3704" s="26">
        <v>2015</v>
      </c>
      <c r="B3704" s="27" t="s">
        <v>3123</v>
      </c>
      <c r="C3704" s="27" t="s">
        <v>3124</v>
      </c>
      <c r="D3704" s="27" t="s">
        <v>3170</v>
      </c>
      <c r="E3704" s="27" t="s">
        <v>3025</v>
      </c>
      <c r="F3704" s="27" t="s">
        <v>2825</v>
      </c>
      <c r="G3704" s="27" t="s">
        <v>2850</v>
      </c>
      <c r="H3704" s="28">
        <v>42309</v>
      </c>
      <c r="I3704" s="29">
        <v>0</v>
      </c>
      <c r="J3704" s="28" t="s">
        <v>3241</v>
      </c>
    </row>
    <row r="3705" spans="1:10" x14ac:dyDescent="0.3">
      <c r="A3705" s="26">
        <v>2015</v>
      </c>
      <c r="B3705" s="27" t="s">
        <v>3107</v>
      </c>
      <c r="C3705" s="27" t="s">
        <v>3108</v>
      </c>
      <c r="D3705" s="27" t="s">
        <v>3108</v>
      </c>
      <c r="E3705" s="27" t="s">
        <v>6117</v>
      </c>
      <c r="F3705" s="27" t="s">
        <v>3026</v>
      </c>
      <c r="G3705" s="27" t="s">
        <v>2936</v>
      </c>
      <c r="H3705" s="28">
        <v>42309</v>
      </c>
      <c r="I3705" s="29">
        <v>5.1400000000000003E-4</v>
      </c>
      <c r="J3705" s="28" t="s">
        <v>3241</v>
      </c>
    </row>
    <row r="3706" spans="1:10" x14ac:dyDescent="0.3">
      <c r="A3706" s="26">
        <v>2015</v>
      </c>
      <c r="B3706" s="27" t="s">
        <v>3140</v>
      </c>
      <c r="C3706" s="27" t="s">
        <v>3141</v>
      </c>
      <c r="D3706" s="27" t="s">
        <v>3140</v>
      </c>
      <c r="E3706" s="27" t="s">
        <v>6117</v>
      </c>
      <c r="F3706" s="27" t="s">
        <v>3142</v>
      </c>
      <c r="G3706" s="27" t="s">
        <v>2850</v>
      </c>
      <c r="H3706" s="28">
        <v>42309</v>
      </c>
      <c r="I3706" s="29">
        <v>0</v>
      </c>
      <c r="J3706" s="28" t="s">
        <v>3241</v>
      </c>
    </row>
    <row r="3707" spans="1:10" x14ac:dyDescent="0.3">
      <c r="A3707" s="26">
        <v>2015</v>
      </c>
      <c r="B3707" s="27" t="s">
        <v>3109</v>
      </c>
      <c r="C3707" s="27" t="s">
        <v>3110</v>
      </c>
      <c r="D3707" s="27" t="s">
        <v>3109</v>
      </c>
      <c r="E3707" s="27" t="s">
        <v>3111</v>
      </c>
      <c r="F3707" s="27" t="s">
        <v>2825</v>
      </c>
      <c r="G3707" s="27" t="s">
        <v>2850</v>
      </c>
      <c r="H3707" s="28">
        <v>42309</v>
      </c>
      <c r="I3707" s="29">
        <v>0.19663600000000001</v>
      </c>
      <c r="J3707" s="28" t="s">
        <v>3241</v>
      </c>
    </row>
    <row r="3708" spans="1:10" x14ac:dyDescent="0.3">
      <c r="A3708" s="26">
        <v>2015</v>
      </c>
      <c r="B3708" s="27" t="s">
        <v>3158</v>
      </c>
      <c r="C3708" s="27" t="s">
        <v>3159</v>
      </c>
      <c r="D3708" s="27" t="s">
        <v>3160</v>
      </c>
      <c r="E3708" s="27" t="s">
        <v>3161</v>
      </c>
      <c r="F3708" s="27" t="s">
        <v>3087</v>
      </c>
      <c r="G3708" s="27" t="s">
        <v>2788</v>
      </c>
      <c r="H3708" s="28">
        <v>42309</v>
      </c>
      <c r="I3708" s="29">
        <v>1.8910080000000005</v>
      </c>
      <c r="J3708" s="28" t="s">
        <v>3241</v>
      </c>
    </row>
    <row r="3709" spans="1:10" x14ac:dyDescent="0.3">
      <c r="A3709" s="26">
        <v>2015</v>
      </c>
      <c r="B3709" s="27" t="s">
        <v>3112</v>
      </c>
      <c r="C3709" s="27" t="s">
        <v>3113</v>
      </c>
      <c r="D3709" s="27" t="s">
        <v>3112</v>
      </c>
      <c r="E3709" s="27" t="s">
        <v>6117</v>
      </c>
      <c r="F3709" s="27" t="s">
        <v>2825</v>
      </c>
      <c r="G3709" s="27" t="s">
        <v>2826</v>
      </c>
      <c r="H3709" s="28">
        <v>42309</v>
      </c>
      <c r="I3709" s="29">
        <v>1.6972949999999998</v>
      </c>
      <c r="J3709" s="28" t="s">
        <v>3241</v>
      </c>
    </row>
    <row r="3710" spans="1:10" x14ac:dyDescent="0.3">
      <c r="A3710" s="26">
        <v>2015</v>
      </c>
      <c r="B3710" s="27" t="s">
        <v>3167</v>
      </c>
      <c r="C3710" s="27" t="s">
        <v>3168</v>
      </c>
      <c r="D3710" s="27" t="s">
        <v>3169</v>
      </c>
      <c r="E3710" s="27" t="s">
        <v>3161</v>
      </c>
      <c r="F3710" s="27" t="s">
        <v>3087</v>
      </c>
      <c r="G3710" s="27" t="s">
        <v>2788</v>
      </c>
      <c r="H3710" s="28">
        <v>42309</v>
      </c>
      <c r="I3710" s="29">
        <v>5.0548920000000006</v>
      </c>
      <c r="J3710" s="28" t="s">
        <v>3241</v>
      </c>
    </row>
    <row r="3711" spans="1:10" x14ac:dyDescent="0.3">
      <c r="A3711" s="26">
        <v>2015</v>
      </c>
      <c r="B3711" s="27" t="s">
        <v>3114</v>
      </c>
      <c r="C3711" s="27" t="s">
        <v>3115</v>
      </c>
      <c r="D3711" s="27" t="s">
        <v>3116</v>
      </c>
      <c r="E3711" s="27" t="s">
        <v>3025</v>
      </c>
      <c r="F3711" s="27" t="s">
        <v>3026</v>
      </c>
      <c r="G3711" s="27" t="s">
        <v>2788</v>
      </c>
      <c r="H3711" s="28">
        <v>42309</v>
      </c>
      <c r="I3711" s="29">
        <v>0</v>
      </c>
      <c r="J3711" s="28" t="s">
        <v>3241</v>
      </c>
    </row>
    <row r="3712" spans="1:10" x14ac:dyDescent="0.3">
      <c r="A3712" s="26">
        <v>2015</v>
      </c>
      <c r="B3712" s="27" t="s">
        <v>3117</v>
      </c>
      <c r="C3712" s="27" t="s">
        <v>3118</v>
      </c>
      <c r="D3712" s="27" t="s">
        <v>3117</v>
      </c>
      <c r="E3712" s="27" t="s">
        <v>6117</v>
      </c>
      <c r="F3712" s="27" t="s">
        <v>2815</v>
      </c>
      <c r="G3712" s="27" t="s">
        <v>2816</v>
      </c>
      <c r="H3712" s="28">
        <v>42309</v>
      </c>
      <c r="I3712" s="29">
        <v>8.5429459999999988</v>
      </c>
      <c r="J3712" s="28" t="s">
        <v>3241</v>
      </c>
    </row>
    <row r="3713" spans="1:10" x14ac:dyDescent="0.3">
      <c r="A3713" s="26">
        <v>2015</v>
      </c>
      <c r="B3713" s="27" t="s">
        <v>3129</v>
      </c>
      <c r="C3713" s="27" t="s">
        <v>3130</v>
      </c>
      <c r="D3713" s="27" t="s">
        <v>3131</v>
      </c>
      <c r="E3713" s="27" t="s">
        <v>3063</v>
      </c>
      <c r="F3713" s="27" t="s">
        <v>3034</v>
      </c>
      <c r="G3713" s="27" t="s">
        <v>2840</v>
      </c>
      <c r="H3713" s="28">
        <v>42309</v>
      </c>
      <c r="I3713" s="29">
        <v>10.811034000000001</v>
      </c>
      <c r="J3713" s="28" t="s">
        <v>3241</v>
      </c>
    </row>
    <row r="3714" spans="1:10" x14ac:dyDescent="0.3">
      <c r="A3714" s="26">
        <v>2015</v>
      </c>
      <c r="B3714" s="27" t="s">
        <v>3126</v>
      </c>
      <c r="C3714" s="27" t="s">
        <v>3127</v>
      </c>
      <c r="D3714" s="27" t="s">
        <v>3128</v>
      </c>
      <c r="E3714" s="27" t="s">
        <v>3025</v>
      </c>
      <c r="F3714" s="27" t="s">
        <v>3026</v>
      </c>
      <c r="G3714" s="27" t="s">
        <v>2936</v>
      </c>
      <c r="H3714" s="28">
        <v>42309</v>
      </c>
      <c r="I3714" s="29">
        <v>0</v>
      </c>
      <c r="J3714" s="28" t="s">
        <v>3241</v>
      </c>
    </row>
    <row r="3715" spans="1:10" x14ac:dyDescent="0.3">
      <c r="A3715" s="26">
        <v>2015</v>
      </c>
      <c r="B3715" s="27" t="s">
        <v>3178</v>
      </c>
      <c r="C3715" s="27" t="s">
        <v>3179</v>
      </c>
      <c r="D3715" s="27" t="s">
        <v>3178</v>
      </c>
      <c r="E3715" s="27" t="s">
        <v>3033</v>
      </c>
      <c r="F3715" s="27" t="s">
        <v>2807</v>
      </c>
      <c r="G3715" s="27" t="s">
        <v>2812</v>
      </c>
      <c r="H3715" s="28">
        <v>42309</v>
      </c>
      <c r="I3715" s="29">
        <v>0.36613399999999996</v>
      </c>
      <c r="J3715" s="28" t="s">
        <v>3241</v>
      </c>
    </row>
    <row r="3716" spans="1:10" x14ac:dyDescent="0.3">
      <c r="A3716" s="26">
        <v>2015</v>
      </c>
      <c r="B3716" s="27" t="s">
        <v>3119</v>
      </c>
      <c r="C3716" s="27" t="s">
        <v>3120</v>
      </c>
      <c r="D3716" s="27" t="s">
        <v>3119</v>
      </c>
      <c r="E3716" s="27" t="s">
        <v>6117</v>
      </c>
      <c r="F3716" s="27" t="s">
        <v>3034</v>
      </c>
      <c r="G3716" s="27" t="s">
        <v>2840</v>
      </c>
      <c r="H3716" s="28">
        <v>42309</v>
      </c>
      <c r="I3716" s="29">
        <v>4.5966839999999971</v>
      </c>
      <c r="J3716" s="28" t="s">
        <v>3241</v>
      </c>
    </row>
    <row r="3717" spans="1:10" x14ac:dyDescent="0.3">
      <c r="A3717" s="26">
        <v>2015</v>
      </c>
      <c r="B3717" s="27" t="s">
        <v>3121</v>
      </c>
      <c r="C3717" s="27" t="s">
        <v>3122</v>
      </c>
      <c r="D3717" s="27" t="s">
        <v>3121</v>
      </c>
      <c r="E3717" s="27" t="s">
        <v>6117</v>
      </c>
      <c r="F3717" s="27" t="s">
        <v>2825</v>
      </c>
      <c r="G3717" s="27" t="s">
        <v>2850</v>
      </c>
      <c r="H3717" s="28">
        <v>42309</v>
      </c>
      <c r="I3717" s="29">
        <v>23.881301000000001</v>
      </c>
      <c r="J3717" s="28" t="s">
        <v>3241</v>
      </c>
    </row>
    <row r="3718" spans="1:10" x14ac:dyDescent="0.3">
      <c r="A3718" s="26">
        <v>2015</v>
      </c>
      <c r="B3718" s="27" t="s">
        <v>3022</v>
      </c>
      <c r="C3718" s="27" t="s">
        <v>3023</v>
      </c>
      <c r="D3718" s="27" t="s">
        <v>3024</v>
      </c>
      <c r="E3718" s="27" t="s">
        <v>3025</v>
      </c>
      <c r="F3718" s="27" t="s">
        <v>3026</v>
      </c>
      <c r="G3718" s="27" t="s">
        <v>2788</v>
      </c>
      <c r="H3718" s="28">
        <v>42339</v>
      </c>
      <c r="I3718" s="29">
        <v>0</v>
      </c>
      <c r="J3718" s="28" t="s">
        <v>3241</v>
      </c>
    </row>
    <row r="3719" spans="1:10" x14ac:dyDescent="0.3">
      <c r="A3719" s="26">
        <v>2015</v>
      </c>
      <c r="B3719" s="27" t="s">
        <v>3022</v>
      </c>
      <c r="C3719" s="27" t="s">
        <v>3023</v>
      </c>
      <c r="D3719" s="27" t="s">
        <v>3027</v>
      </c>
      <c r="E3719" s="27" t="s">
        <v>3025</v>
      </c>
      <c r="F3719" s="27" t="s">
        <v>3026</v>
      </c>
      <c r="G3719" s="27" t="s">
        <v>2788</v>
      </c>
      <c r="H3719" s="28">
        <v>42339</v>
      </c>
      <c r="I3719" s="29">
        <v>0</v>
      </c>
      <c r="J3719" s="28" t="s">
        <v>3241</v>
      </c>
    </row>
    <row r="3720" spans="1:10" x14ac:dyDescent="0.3">
      <c r="A3720" s="26">
        <v>2015</v>
      </c>
      <c r="B3720" s="27" t="s">
        <v>3028</v>
      </c>
      <c r="C3720" s="27" t="s">
        <v>3029</v>
      </c>
      <c r="D3720" s="27" t="s">
        <v>3028</v>
      </c>
      <c r="E3720" s="27" t="s">
        <v>6117</v>
      </c>
      <c r="F3720" s="27" t="s">
        <v>3030</v>
      </c>
      <c r="G3720" s="27" t="s">
        <v>2812</v>
      </c>
      <c r="H3720" s="28">
        <v>42339</v>
      </c>
      <c r="I3720" s="29">
        <v>25.204616000000005</v>
      </c>
      <c r="J3720" s="28" t="s">
        <v>3241</v>
      </c>
    </row>
    <row r="3721" spans="1:10" x14ac:dyDescent="0.3">
      <c r="A3721" s="26">
        <v>2015</v>
      </c>
      <c r="B3721" s="27" t="s">
        <v>3031</v>
      </c>
      <c r="C3721" s="27" t="s">
        <v>3032</v>
      </c>
      <c r="D3721" s="27" t="s">
        <v>3031</v>
      </c>
      <c r="E3721" s="27" t="s">
        <v>3033</v>
      </c>
      <c r="F3721" s="27" t="s">
        <v>3034</v>
      </c>
      <c r="G3721" s="27" t="s">
        <v>2821</v>
      </c>
      <c r="H3721" s="28">
        <v>42339</v>
      </c>
      <c r="I3721" s="29">
        <v>3.5645940000000009</v>
      </c>
      <c r="J3721" s="28" t="s">
        <v>3241</v>
      </c>
    </row>
    <row r="3722" spans="1:10" x14ac:dyDescent="0.3">
      <c r="A3722" s="26">
        <v>2015</v>
      </c>
      <c r="B3722" s="27" t="s">
        <v>3031</v>
      </c>
      <c r="C3722" s="27" t="s">
        <v>3180</v>
      </c>
      <c r="D3722" s="27" t="s">
        <v>3181</v>
      </c>
      <c r="E3722" s="27" t="s">
        <v>3033</v>
      </c>
      <c r="F3722" s="27" t="s">
        <v>3034</v>
      </c>
      <c r="G3722" s="27" t="s">
        <v>2821</v>
      </c>
      <c r="H3722" s="28">
        <v>42339</v>
      </c>
      <c r="I3722" s="29">
        <v>6.1899369999999996</v>
      </c>
      <c r="J3722" s="28" t="s">
        <v>3241</v>
      </c>
    </row>
    <row r="3723" spans="1:10" x14ac:dyDescent="0.3">
      <c r="A3723" s="26">
        <v>2015</v>
      </c>
      <c r="B3723" s="27" t="s">
        <v>3035</v>
      </c>
      <c r="C3723" s="27" t="s">
        <v>3036</v>
      </c>
      <c r="D3723" s="27" t="s">
        <v>3035</v>
      </c>
      <c r="E3723" s="27" t="s">
        <v>6117</v>
      </c>
      <c r="F3723" s="27" t="s">
        <v>2825</v>
      </c>
      <c r="G3723" s="27" t="s">
        <v>2826</v>
      </c>
      <c r="H3723" s="28">
        <v>42339</v>
      </c>
      <c r="I3723" s="29">
        <v>0</v>
      </c>
      <c r="J3723" s="28" t="s">
        <v>3241</v>
      </c>
    </row>
    <row r="3724" spans="1:10" x14ac:dyDescent="0.3">
      <c r="A3724" s="26">
        <v>2015</v>
      </c>
      <c r="B3724" s="27" t="s">
        <v>3037</v>
      </c>
      <c r="C3724" s="27" t="s">
        <v>3038</v>
      </c>
      <c r="D3724" s="27" t="s">
        <v>3037</v>
      </c>
      <c r="E3724" s="27" t="s">
        <v>6117</v>
      </c>
      <c r="F3724" s="27" t="s">
        <v>3034</v>
      </c>
      <c r="G3724" s="27" t="s">
        <v>2999</v>
      </c>
      <c r="H3724" s="28">
        <v>42339</v>
      </c>
      <c r="I3724" s="29">
        <v>2.2782540000000004</v>
      </c>
      <c r="J3724" s="28" t="s">
        <v>3241</v>
      </c>
    </row>
    <row r="3725" spans="1:10" x14ac:dyDescent="0.3">
      <c r="A3725" s="26">
        <v>2015</v>
      </c>
      <c r="B3725" s="27" t="s">
        <v>3039</v>
      </c>
      <c r="C3725" s="27" t="s">
        <v>3040</v>
      </c>
      <c r="D3725" s="27" t="s">
        <v>3039</v>
      </c>
      <c r="E3725" s="27" t="s">
        <v>6117</v>
      </c>
      <c r="F3725" s="27" t="s">
        <v>2815</v>
      </c>
      <c r="G3725" s="27" t="s">
        <v>2816</v>
      </c>
      <c r="H3725" s="28">
        <v>42339</v>
      </c>
      <c r="I3725" s="29">
        <v>0</v>
      </c>
      <c r="J3725" s="28" t="s">
        <v>3241</v>
      </c>
    </row>
    <row r="3726" spans="1:10" x14ac:dyDescent="0.3">
      <c r="A3726" s="26">
        <v>2015</v>
      </c>
      <c r="B3726" s="27" t="s">
        <v>3041</v>
      </c>
      <c r="C3726" s="27" t="s">
        <v>3042</v>
      </c>
      <c r="D3726" s="27" t="s">
        <v>3041</v>
      </c>
      <c r="E3726" s="27" t="s">
        <v>6117</v>
      </c>
      <c r="F3726" s="27" t="s">
        <v>2825</v>
      </c>
      <c r="G3726" s="27" t="s">
        <v>2826</v>
      </c>
      <c r="H3726" s="28">
        <v>42339</v>
      </c>
      <c r="I3726" s="29">
        <v>10.333343999999997</v>
      </c>
      <c r="J3726" s="28" t="s">
        <v>3241</v>
      </c>
    </row>
    <row r="3727" spans="1:10" x14ac:dyDescent="0.3">
      <c r="A3727" s="26">
        <v>2015</v>
      </c>
      <c r="B3727" s="27" t="s">
        <v>3043</v>
      </c>
      <c r="C3727" s="27" t="s">
        <v>3044</v>
      </c>
      <c r="D3727" s="27" t="s">
        <v>3043</v>
      </c>
      <c r="E3727" s="27" t="s">
        <v>6117</v>
      </c>
      <c r="F3727" s="27" t="s">
        <v>2815</v>
      </c>
      <c r="G3727" s="27" t="s">
        <v>2816</v>
      </c>
      <c r="H3727" s="28">
        <v>42339</v>
      </c>
      <c r="I3727" s="29">
        <v>7.3929060000000009</v>
      </c>
      <c r="J3727" s="28" t="s">
        <v>3241</v>
      </c>
    </row>
    <row r="3728" spans="1:10" x14ac:dyDescent="0.3">
      <c r="A3728" s="26">
        <v>2015</v>
      </c>
      <c r="B3728" s="27" t="s">
        <v>3045</v>
      </c>
      <c r="C3728" s="27" t="s">
        <v>3046</v>
      </c>
      <c r="D3728" s="27" t="s">
        <v>3045</v>
      </c>
      <c r="E3728" s="27" t="s">
        <v>6117</v>
      </c>
      <c r="F3728" s="27" t="s">
        <v>2815</v>
      </c>
      <c r="G3728" s="27" t="s">
        <v>2816</v>
      </c>
      <c r="H3728" s="28">
        <v>42339</v>
      </c>
      <c r="I3728" s="29">
        <v>0</v>
      </c>
      <c r="J3728" s="28" t="s">
        <v>3241</v>
      </c>
    </row>
    <row r="3729" spans="1:10" x14ac:dyDescent="0.3">
      <c r="A3729" s="26">
        <v>2015</v>
      </c>
      <c r="B3729" s="27" t="s">
        <v>3143</v>
      </c>
      <c r="C3729" s="27" t="s">
        <v>3144</v>
      </c>
      <c r="D3729" s="27" t="s">
        <v>3143</v>
      </c>
      <c r="E3729" s="27" t="s">
        <v>6117</v>
      </c>
      <c r="F3729" s="27" t="s">
        <v>3145</v>
      </c>
      <c r="G3729" s="27" t="s">
        <v>2803</v>
      </c>
      <c r="H3729" s="28">
        <v>42339</v>
      </c>
      <c r="I3729" s="29">
        <v>2.1611679999999986</v>
      </c>
      <c r="J3729" s="28" t="s">
        <v>3241</v>
      </c>
    </row>
    <row r="3730" spans="1:10" x14ac:dyDescent="0.3">
      <c r="A3730" s="26">
        <v>2015</v>
      </c>
      <c r="B3730" s="27" t="s">
        <v>3171</v>
      </c>
      <c r="C3730" s="27" t="s">
        <v>3172</v>
      </c>
      <c r="D3730" s="27" t="s">
        <v>3173</v>
      </c>
      <c r="E3730" s="27" t="s">
        <v>3111</v>
      </c>
      <c r="F3730" s="27" t="s">
        <v>2825</v>
      </c>
      <c r="G3730" s="27" t="s">
        <v>2850</v>
      </c>
      <c r="H3730" s="28">
        <v>42339</v>
      </c>
      <c r="I3730" s="29">
        <v>0.32969199999999999</v>
      </c>
      <c r="J3730" s="28" t="s">
        <v>3241</v>
      </c>
    </row>
    <row r="3731" spans="1:10" x14ac:dyDescent="0.3">
      <c r="A3731" s="26">
        <v>2015</v>
      </c>
      <c r="B3731" s="27" t="s">
        <v>3146</v>
      </c>
      <c r="C3731" s="27" t="s">
        <v>3147</v>
      </c>
      <c r="D3731" s="27" t="s">
        <v>3146</v>
      </c>
      <c r="E3731" s="27" t="s">
        <v>6117</v>
      </c>
      <c r="F3731" s="27" t="s">
        <v>3145</v>
      </c>
      <c r="G3731" s="27" t="s">
        <v>2803</v>
      </c>
      <c r="H3731" s="28">
        <v>42339</v>
      </c>
      <c r="I3731" s="29">
        <v>3.0832400000000009</v>
      </c>
      <c r="J3731" s="28" t="s">
        <v>3241</v>
      </c>
    </row>
    <row r="3732" spans="1:10" x14ac:dyDescent="0.3">
      <c r="A3732" s="26">
        <v>2015</v>
      </c>
      <c r="B3732" s="27" t="s">
        <v>3047</v>
      </c>
      <c r="C3732" s="27" t="s">
        <v>3048</v>
      </c>
      <c r="D3732" s="27" t="s">
        <v>3047</v>
      </c>
      <c r="E3732" s="27" t="s">
        <v>6117</v>
      </c>
      <c r="F3732" s="27" t="s">
        <v>2825</v>
      </c>
      <c r="G3732" s="27" t="s">
        <v>2826</v>
      </c>
      <c r="H3732" s="28">
        <v>42339</v>
      </c>
      <c r="I3732" s="29">
        <v>3.1585110000000007</v>
      </c>
      <c r="J3732" s="28" t="s">
        <v>3241</v>
      </c>
    </row>
    <row r="3733" spans="1:10" x14ac:dyDescent="0.3">
      <c r="A3733" s="26">
        <v>2015</v>
      </c>
      <c r="B3733" s="27" t="s">
        <v>3049</v>
      </c>
      <c r="C3733" s="27" t="s">
        <v>3050</v>
      </c>
      <c r="D3733" s="27" t="s">
        <v>3049</v>
      </c>
      <c r="E3733" s="27" t="s">
        <v>6117</v>
      </c>
      <c r="F3733" s="27" t="s">
        <v>2825</v>
      </c>
      <c r="G3733" s="27" t="s">
        <v>2850</v>
      </c>
      <c r="H3733" s="28">
        <v>42339</v>
      </c>
      <c r="I3733" s="29">
        <v>2.439388000000001</v>
      </c>
      <c r="J3733" s="28" t="s">
        <v>3241</v>
      </c>
    </row>
    <row r="3734" spans="1:10" x14ac:dyDescent="0.3">
      <c r="A3734" s="26">
        <v>2015</v>
      </c>
      <c r="B3734" s="27" t="s">
        <v>3051</v>
      </c>
      <c r="C3734" s="27" t="s">
        <v>3051</v>
      </c>
      <c r="D3734" s="27" t="s">
        <v>3051</v>
      </c>
      <c r="E3734" s="27" t="s">
        <v>6118</v>
      </c>
      <c r="F3734" s="27" t="s">
        <v>3051</v>
      </c>
      <c r="G3734" s="27" t="s">
        <v>3051</v>
      </c>
      <c r="H3734" s="28">
        <v>42339</v>
      </c>
      <c r="I3734" s="29">
        <v>11909.435560999995</v>
      </c>
      <c r="J3734" s="28" t="s">
        <v>3241</v>
      </c>
    </row>
    <row r="3735" spans="1:10" x14ac:dyDescent="0.3">
      <c r="A3735" s="26">
        <v>2015</v>
      </c>
      <c r="B3735" s="27" t="s">
        <v>3052</v>
      </c>
      <c r="C3735" s="27" t="s">
        <v>3053</v>
      </c>
      <c r="D3735" s="27" t="s">
        <v>3052</v>
      </c>
      <c r="E3735" s="27" t="s">
        <v>3033</v>
      </c>
      <c r="F3735" s="27" t="s">
        <v>2807</v>
      </c>
      <c r="G3735" s="27" t="s">
        <v>2812</v>
      </c>
      <c r="H3735" s="28">
        <v>42339</v>
      </c>
      <c r="I3735" s="29">
        <v>2.8132560000000009</v>
      </c>
      <c r="J3735" s="28" t="s">
        <v>3241</v>
      </c>
    </row>
    <row r="3736" spans="1:10" x14ac:dyDescent="0.3">
      <c r="A3736" s="26">
        <v>2015</v>
      </c>
      <c r="B3736" s="27" t="s">
        <v>3162</v>
      </c>
      <c r="C3736" s="27" t="s">
        <v>3163</v>
      </c>
      <c r="D3736" s="27" t="s">
        <v>3164</v>
      </c>
      <c r="E3736" s="27" t="s">
        <v>3025</v>
      </c>
      <c r="F3736" s="27" t="s">
        <v>3087</v>
      </c>
      <c r="G3736" s="27" t="s">
        <v>2788</v>
      </c>
      <c r="H3736" s="28">
        <v>42339</v>
      </c>
      <c r="I3736" s="29">
        <v>0</v>
      </c>
      <c r="J3736" s="28" t="s">
        <v>3241</v>
      </c>
    </row>
    <row r="3737" spans="1:10" x14ac:dyDescent="0.3">
      <c r="A3737" s="26">
        <v>2015</v>
      </c>
      <c r="B3737" s="27" t="s">
        <v>3162</v>
      </c>
      <c r="C3737" s="27" t="s">
        <v>3163</v>
      </c>
      <c r="D3737" s="27" t="s">
        <v>3165</v>
      </c>
      <c r="E3737" s="27" t="s">
        <v>3025</v>
      </c>
      <c r="F3737" s="27" t="s">
        <v>3087</v>
      </c>
      <c r="G3737" s="27" t="s">
        <v>2788</v>
      </c>
      <c r="H3737" s="28">
        <v>42339</v>
      </c>
      <c r="I3737" s="29">
        <v>0</v>
      </c>
      <c r="J3737" s="28" t="s">
        <v>3241</v>
      </c>
    </row>
    <row r="3738" spans="1:10" x14ac:dyDescent="0.3">
      <c r="A3738" s="26">
        <v>2015</v>
      </c>
      <c r="B3738" s="27" t="s">
        <v>3054</v>
      </c>
      <c r="C3738" s="27" t="s">
        <v>3055</v>
      </c>
      <c r="D3738" s="27" t="s">
        <v>3054</v>
      </c>
      <c r="E3738" s="27" t="s">
        <v>6117</v>
      </c>
      <c r="F3738" s="27" t="s">
        <v>3034</v>
      </c>
      <c r="G3738" s="27" t="s">
        <v>2999</v>
      </c>
      <c r="H3738" s="28">
        <v>42339</v>
      </c>
      <c r="I3738" s="29">
        <v>9.3761340000000022</v>
      </c>
      <c r="J3738" s="28" t="s">
        <v>3241</v>
      </c>
    </row>
    <row r="3739" spans="1:10" x14ac:dyDescent="0.3">
      <c r="A3739" s="26">
        <v>2015</v>
      </c>
      <c r="B3739" s="27" t="s">
        <v>3056</v>
      </c>
      <c r="C3739" s="27" t="s">
        <v>3057</v>
      </c>
      <c r="D3739" s="27" t="s">
        <v>3056</v>
      </c>
      <c r="E3739" s="27" t="s">
        <v>6117</v>
      </c>
      <c r="F3739" s="27" t="s">
        <v>2825</v>
      </c>
      <c r="G3739" s="27" t="s">
        <v>2826</v>
      </c>
      <c r="H3739" s="28">
        <v>42339</v>
      </c>
      <c r="I3739" s="29">
        <v>4.5382669999999994</v>
      </c>
      <c r="J3739" s="28" t="s">
        <v>3241</v>
      </c>
    </row>
    <row r="3740" spans="1:10" x14ac:dyDescent="0.3">
      <c r="A3740" s="26">
        <v>2015</v>
      </c>
      <c r="B3740" s="27" t="s">
        <v>3058</v>
      </c>
      <c r="C3740" s="27" t="s">
        <v>3059</v>
      </c>
      <c r="D3740" s="27" t="s">
        <v>3058</v>
      </c>
      <c r="E3740" s="27" t="s">
        <v>6117</v>
      </c>
      <c r="F3740" s="27" t="s">
        <v>2815</v>
      </c>
      <c r="G3740" s="27" t="s">
        <v>2816</v>
      </c>
      <c r="H3740" s="28">
        <v>42339</v>
      </c>
      <c r="I3740" s="29">
        <v>4.7663000000000011</v>
      </c>
      <c r="J3740" s="28" t="s">
        <v>3241</v>
      </c>
    </row>
    <row r="3741" spans="1:10" x14ac:dyDescent="0.3">
      <c r="A3741" s="26">
        <v>2015</v>
      </c>
      <c r="B3741" s="27" t="s">
        <v>3152</v>
      </c>
      <c r="C3741" s="27" t="s">
        <v>3153</v>
      </c>
      <c r="D3741" s="27" t="s">
        <v>3152</v>
      </c>
      <c r="E3741" s="27" t="s">
        <v>3111</v>
      </c>
      <c r="F3741" s="27" t="s">
        <v>2825</v>
      </c>
      <c r="G3741" s="27" t="s">
        <v>2850</v>
      </c>
      <c r="H3741" s="28">
        <v>42339</v>
      </c>
      <c r="I3741" s="29">
        <v>0.35812599999999989</v>
      </c>
      <c r="J3741" s="28" t="s">
        <v>3241</v>
      </c>
    </row>
    <row r="3742" spans="1:10" x14ac:dyDescent="0.3">
      <c r="A3742" s="26">
        <v>2015</v>
      </c>
      <c r="B3742" s="27" t="s">
        <v>3154</v>
      </c>
      <c r="C3742" s="27" t="s">
        <v>3155</v>
      </c>
      <c r="D3742" s="27" t="s">
        <v>3154</v>
      </c>
      <c r="E3742" s="27" t="s">
        <v>3111</v>
      </c>
      <c r="F3742" s="27" t="s">
        <v>2825</v>
      </c>
      <c r="G3742" s="27" t="s">
        <v>2850</v>
      </c>
      <c r="H3742" s="28">
        <v>42339</v>
      </c>
      <c r="I3742" s="29">
        <v>0.52314800000000017</v>
      </c>
      <c r="J3742" s="28" t="s">
        <v>3241</v>
      </c>
    </row>
    <row r="3743" spans="1:10" x14ac:dyDescent="0.3">
      <c r="A3743" s="26">
        <v>2015</v>
      </c>
      <c r="B3743" s="27" t="s">
        <v>3156</v>
      </c>
      <c r="C3743" s="27" t="s">
        <v>3157</v>
      </c>
      <c r="D3743" s="27" t="s">
        <v>3156</v>
      </c>
      <c r="E3743" s="27" t="s">
        <v>3111</v>
      </c>
      <c r="F3743" s="27" t="s">
        <v>2825</v>
      </c>
      <c r="G3743" s="27" t="s">
        <v>2850</v>
      </c>
      <c r="H3743" s="28">
        <v>42339</v>
      </c>
      <c r="I3743" s="29">
        <v>0</v>
      </c>
      <c r="J3743" s="28" t="s">
        <v>3241</v>
      </c>
    </row>
    <row r="3744" spans="1:10" x14ac:dyDescent="0.3">
      <c r="A3744" s="26">
        <v>2015</v>
      </c>
      <c r="B3744" s="27" t="s">
        <v>3060</v>
      </c>
      <c r="C3744" s="27" t="s">
        <v>3061</v>
      </c>
      <c r="D3744" s="27" t="s">
        <v>3062</v>
      </c>
      <c r="E3744" s="27" t="s">
        <v>3063</v>
      </c>
      <c r="F3744" s="27" t="s">
        <v>3034</v>
      </c>
      <c r="G3744" s="27" t="s">
        <v>2999</v>
      </c>
      <c r="H3744" s="28">
        <v>42339</v>
      </c>
      <c r="I3744" s="29">
        <v>0</v>
      </c>
      <c r="J3744" s="28" t="s">
        <v>3241</v>
      </c>
    </row>
    <row r="3745" spans="1:10" x14ac:dyDescent="0.3">
      <c r="A3745" s="26">
        <v>2015</v>
      </c>
      <c r="B3745" s="27" t="s">
        <v>3064</v>
      </c>
      <c r="C3745" s="27" t="s">
        <v>3065</v>
      </c>
      <c r="D3745" s="27" t="s">
        <v>3066</v>
      </c>
      <c r="E3745" s="27" t="s">
        <v>3025</v>
      </c>
      <c r="F3745" s="27" t="s">
        <v>2825</v>
      </c>
      <c r="G3745" s="27" t="s">
        <v>2826</v>
      </c>
      <c r="H3745" s="28">
        <v>42339</v>
      </c>
      <c r="I3745" s="29">
        <v>0</v>
      </c>
      <c r="J3745" s="28" t="s">
        <v>3241</v>
      </c>
    </row>
    <row r="3746" spans="1:10" x14ac:dyDescent="0.3">
      <c r="A3746" s="26">
        <v>2015</v>
      </c>
      <c r="B3746" s="27" t="s">
        <v>3064</v>
      </c>
      <c r="C3746" s="27" t="s">
        <v>3065</v>
      </c>
      <c r="D3746" s="27" t="s">
        <v>3067</v>
      </c>
      <c r="E3746" s="27" t="s">
        <v>3025</v>
      </c>
      <c r="F3746" s="27" t="s">
        <v>2825</v>
      </c>
      <c r="G3746" s="27" t="s">
        <v>2826</v>
      </c>
      <c r="H3746" s="28">
        <v>42339</v>
      </c>
      <c r="I3746" s="29">
        <v>0</v>
      </c>
      <c r="J3746" s="28" t="s">
        <v>3241</v>
      </c>
    </row>
    <row r="3747" spans="1:10" x14ac:dyDescent="0.3">
      <c r="A3747" s="26">
        <v>2015</v>
      </c>
      <c r="B3747" s="27" t="s">
        <v>3174</v>
      </c>
      <c r="C3747" s="27" t="s">
        <v>3175</v>
      </c>
      <c r="D3747" s="27" t="s">
        <v>3174</v>
      </c>
      <c r="E3747" s="27" t="s">
        <v>6117</v>
      </c>
      <c r="F3747" s="27" t="s">
        <v>2825</v>
      </c>
      <c r="G3747" s="27" t="s">
        <v>2826</v>
      </c>
      <c r="H3747" s="28">
        <v>42339</v>
      </c>
      <c r="I3747" s="29">
        <v>0.61184899999999998</v>
      </c>
      <c r="J3747" s="28" t="s">
        <v>3241</v>
      </c>
    </row>
    <row r="3748" spans="1:10" x14ac:dyDescent="0.3">
      <c r="A3748" s="26">
        <v>2015</v>
      </c>
      <c r="B3748" s="27" t="s">
        <v>3068</v>
      </c>
      <c r="C3748" s="27" t="s">
        <v>3069</v>
      </c>
      <c r="D3748" s="27" t="s">
        <v>3068</v>
      </c>
      <c r="E3748" s="27" t="s">
        <v>6117</v>
      </c>
      <c r="F3748" s="27" t="s">
        <v>3034</v>
      </c>
      <c r="G3748" s="27" t="s">
        <v>2923</v>
      </c>
      <c r="H3748" s="28">
        <v>42339</v>
      </c>
      <c r="I3748" s="29">
        <v>10.074156</v>
      </c>
      <c r="J3748" s="28" t="s">
        <v>3241</v>
      </c>
    </row>
    <row r="3749" spans="1:10" x14ac:dyDescent="0.3">
      <c r="A3749" s="26">
        <v>2015</v>
      </c>
      <c r="B3749" s="27" t="s">
        <v>3070</v>
      </c>
      <c r="C3749" s="27" t="s">
        <v>3071</v>
      </c>
      <c r="D3749" s="27" t="s">
        <v>3070</v>
      </c>
      <c r="E3749" s="27" t="s">
        <v>6117</v>
      </c>
      <c r="F3749" s="27" t="s">
        <v>2815</v>
      </c>
      <c r="G3749" s="27" t="s">
        <v>2816</v>
      </c>
      <c r="H3749" s="28">
        <v>42339</v>
      </c>
      <c r="I3749" s="29">
        <v>2.5857079999999999</v>
      </c>
      <c r="J3749" s="28" t="s">
        <v>3241</v>
      </c>
    </row>
    <row r="3750" spans="1:10" x14ac:dyDescent="0.3">
      <c r="A3750" s="26">
        <v>2015</v>
      </c>
      <c r="B3750" s="27" t="s">
        <v>3176</v>
      </c>
      <c r="C3750" s="27" t="s">
        <v>3177</v>
      </c>
      <c r="D3750" s="27" t="s">
        <v>3176</v>
      </c>
      <c r="E3750" s="27" t="s">
        <v>3033</v>
      </c>
      <c r="F3750" s="27" t="s">
        <v>2807</v>
      </c>
      <c r="G3750" s="27" t="s">
        <v>2812</v>
      </c>
      <c r="H3750" s="28">
        <v>42339</v>
      </c>
      <c r="I3750" s="29">
        <v>16.354993000000004</v>
      </c>
      <c r="J3750" s="28" t="s">
        <v>3241</v>
      </c>
    </row>
    <row r="3751" spans="1:10" x14ac:dyDescent="0.3">
      <c r="A3751" s="26">
        <v>2015</v>
      </c>
      <c r="B3751" s="27" t="s">
        <v>3072</v>
      </c>
      <c r="C3751" s="27" t="s">
        <v>3073</v>
      </c>
      <c r="D3751" s="27" t="s">
        <v>3072</v>
      </c>
      <c r="E3751" s="27" t="s">
        <v>6117</v>
      </c>
      <c r="F3751" s="27" t="s">
        <v>3034</v>
      </c>
      <c r="G3751" s="27" t="s">
        <v>3074</v>
      </c>
      <c r="H3751" s="28">
        <v>42339</v>
      </c>
      <c r="I3751" s="29">
        <v>0.90065500000000021</v>
      </c>
      <c r="J3751" s="28" t="s">
        <v>3241</v>
      </c>
    </row>
    <row r="3752" spans="1:10" x14ac:dyDescent="0.3">
      <c r="A3752" s="26">
        <v>2015</v>
      </c>
      <c r="B3752" s="27" t="s">
        <v>3182</v>
      </c>
      <c r="C3752" s="27" t="s">
        <v>3183</v>
      </c>
      <c r="D3752" s="27" t="s">
        <v>3182</v>
      </c>
      <c r="E3752" s="27" t="s">
        <v>6117</v>
      </c>
      <c r="F3752" s="27" t="s">
        <v>2825</v>
      </c>
      <c r="G3752" s="27" t="s">
        <v>2826</v>
      </c>
      <c r="H3752" s="28">
        <v>42339</v>
      </c>
      <c r="I3752" s="29">
        <v>0.54460800000000009</v>
      </c>
      <c r="J3752" s="28" t="s">
        <v>3241</v>
      </c>
    </row>
    <row r="3753" spans="1:10" x14ac:dyDescent="0.3">
      <c r="A3753" s="26">
        <v>2015</v>
      </c>
      <c r="B3753" s="27" t="s">
        <v>3075</v>
      </c>
      <c r="C3753" s="27" t="s">
        <v>3076</v>
      </c>
      <c r="D3753" s="27" t="s">
        <v>3075</v>
      </c>
      <c r="E3753" s="27" t="s">
        <v>6117</v>
      </c>
      <c r="F3753" s="27" t="s">
        <v>2815</v>
      </c>
      <c r="G3753" s="27" t="s">
        <v>2816</v>
      </c>
      <c r="H3753" s="28">
        <v>42339</v>
      </c>
      <c r="I3753" s="29">
        <v>3.6726119999999991</v>
      </c>
      <c r="J3753" s="28" t="s">
        <v>3241</v>
      </c>
    </row>
    <row r="3754" spans="1:10" x14ac:dyDescent="0.3">
      <c r="A3754" s="26">
        <v>2015</v>
      </c>
      <c r="B3754" s="27" t="s">
        <v>3077</v>
      </c>
      <c r="C3754" s="27" t="s">
        <v>3078</v>
      </c>
      <c r="D3754" s="27" t="s">
        <v>3077</v>
      </c>
      <c r="E3754" s="27" t="s">
        <v>3033</v>
      </c>
      <c r="F3754" s="27" t="s">
        <v>2788</v>
      </c>
      <c r="G3754" s="27" t="s">
        <v>2788</v>
      </c>
      <c r="H3754" s="28">
        <v>42339</v>
      </c>
      <c r="I3754" s="29">
        <v>3.5249999999999995E-3</v>
      </c>
      <c r="J3754" s="28" t="s">
        <v>3241</v>
      </c>
    </row>
    <row r="3755" spans="1:10" x14ac:dyDescent="0.3">
      <c r="A3755" s="26">
        <v>2015</v>
      </c>
      <c r="B3755" s="27" t="s">
        <v>3079</v>
      </c>
      <c r="C3755" s="27" t="s">
        <v>3080</v>
      </c>
      <c r="D3755" s="27" t="s">
        <v>3081</v>
      </c>
      <c r="E3755" s="27" t="s">
        <v>3063</v>
      </c>
      <c r="F3755" s="27" t="s">
        <v>2788</v>
      </c>
      <c r="G3755" s="27" t="s">
        <v>2788</v>
      </c>
      <c r="H3755" s="28">
        <v>42339</v>
      </c>
      <c r="I3755" s="29">
        <v>0.111613</v>
      </c>
      <c r="J3755" s="28" t="s">
        <v>3241</v>
      </c>
    </row>
    <row r="3756" spans="1:10" x14ac:dyDescent="0.3">
      <c r="A3756" s="26">
        <v>2015</v>
      </c>
      <c r="B3756" s="27" t="s">
        <v>3082</v>
      </c>
      <c r="C3756" s="27" t="s">
        <v>3083</v>
      </c>
      <c r="D3756" s="27" t="s">
        <v>3082</v>
      </c>
      <c r="E3756" s="27" t="s">
        <v>6117</v>
      </c>
      <c r="F3756" s="27" t="s">
        <v>2825</v>
      </c>
      <c r="G3756" s="27" t="s">
        <v>2826</v>
      </c>
      <c r="H3756" s="28">
        <v>42339</v>
      </c>
      <c r="I3756" s="29">
        <v>13.884738000000004</v>
      </c>
      <c r="J3756" s="28" t="s">
        <v>3241</v>
      </c>
    </row>
    <row r="3757" spans="1:10" x14ac:dyDescent="0.3">
      <c r="A3757" s="26">
        <v>2015</v>
      </c>
      <c r="B3757" s="27" t="s">
        <v>3084</v>
      </c>
      <c r="C3757" s="27" t="s">
        <v>3085</v>
      </c>
      <c r="D3757" s="27" t="s">
        <v>3086</v>
      </c>
      <c r="E3757" s="27" t="s">
        <v>3025</v>
      </c>
      <c r="F3757" s="27" t="s">
        <v>3087</v>
      </c>
      <c r="G3757" s="27" t="s">
        <v>2788</v>
      </c>
      <c r="H3757" s="28">
        <v>42339</v>
      </c>
      <c r="I3757" s="29">
        <v>0</v>
      </c>
      <c r="J3757" s="28" t="s">
        <v>3241</v>
      </c>
    </row>
    <row r="3758" spans="1:10" x14ac:dyDescent="0.3">
      <c r="A3758" s="26">
        <v>2015</v>
      </c>
      <c r="B3758" s="27" t="s">
        <v>3084</v>
      </c>
      <c r="C3758" s="27" t="s">
        <v>3085</v>
      </c>
      <c r="D3758" s="27" t="s">
        <v>3088</v>
      </c>
      <c r="E3758" s="27" t="s">
        <v>3025</v>
      </c>
      <c r="F3758" s="27" t="s">
        <v>3087</v>
      </c>
      <c r="G3758" s="27" t="s">
        <v>2788</v>
      </c>
      <c r="H3758" s="28">
        <v>42339</v>
      </c>
      <c r="I3758" s="29">
        <v>0</v>
      </c>
      <c r="J3758" s="28" t="s">
        <v>3241</v>
      </c>
    </row>
    <row r="3759" spans="1:10" x14ac:dyDescent="0.3">
      <c r="A3759" s="26">
        <v>2015</v>
      </c>
      <c r="B3759" s="27" t="s">
        <v>3089</v>
      </c>
      <c r="C3759" s="27" t="s">
        <v>3090</v>
      </c>
      <c r="D3759" s="27" t="s">
        <v>3089</v>
      </c>
      <c r="E3759" s="27" t="s">
        <v>6117</v>
      </c>
      <c r="F3759" s="27" t="s">
        <v>2815</v>
      </c>
      <c r="G3759" s="27" t="s">
        <v>2816</v>
      </c>
      <c r="H3759" s="28">
        <v>42339</v>
      </c>
      <c r="I3759" s="29">
        <v>4.2714910000000019</v>
      </c>
      <c r="J3759" s="28" t="s">
        <v>3241</v>
      </c>
    </row>
    <row r="3760" spans="1:10" x14ac:dyDescent="0.3">
      <c r="A3760" s="26">
        <v>2015</v>
      </c>
      <c r="B3760" s="27" t="s">
        <v>3136</v>
      </c>
      <c r="C3760" s="27" t="s">
        <v>3137</v>
      </c>
      <c r="D3760" s="27" t="s">
        <v>3138</v>
      </c>
      <c r="E3760" s="27" t="s">
        <v>3025</v>
      </c>
      <c r="F3760" s="27" t="s">
        <v>3087</v>
      </c>
      <c r="G3760" s="27" t="s">
        <v>2788</v>
      </c>
      <c r="H3760" s="28">
        <v>42339</v>
      </c>
      <c r="I3760" s="29">
        <v>0</v>
      </c>
      <c r="J3760" s="28" t="s">
        <v>3241</v>
      </c>
    </row>
    <row r="3761" spans="1:10" x14ac:dyDescent="0.3">
      <c r="A3761" s="26">
        <v>2015</v>
      </c>
      <c r="B3761" s="27" t="s">
        <v>3136</v>
      </c>
      <c r="C3761" s="27" t="s">
        <v>3137</v>
      </c>
      <c r="D3761" s="27" t="s">
        <v>3139</v>
      </c>
      <c r="E3761" s="27" t="s">
        <v>3025</v>
      </c>
      <c r="F3761" s="27" t="s">
        <v>3087</v>
      </c>
      <c r="G3761" s="27" t="s">
        <v>2788</v>
      </c>
      <c r="H3761" s="28">
        <v>42339</v>
      </c>
      <c r="I3761" s="29">
        <v>0</v>
      </c>
      <c r="J3761" s="28" t="s">
        <v>3241</v>
      </c>
    </row>
    <row r="3762" spans="1:10" x14ac:dyDescent="0.3">
      <c r="A3762" s="26">
        <v>2015</v>
      </c>
      <c r="B3762" s="27" t="s">
        <v>3184</v>
      </c>
      <c r="C3762" s="27" t="s">
        <v>3185</v>
      </c>
      <c r="D3762" s="27" t="s">
        <v>3186</v>
      </c>
      <c r="E3762" s="27" t="s">
        <v>3063</v>
      </c>
      <c r="F3762" s="27" t="s">
        <v>3034</v>
      </c>
      <c r="G3762" s="27" t="s">
        <v>2999</v>
      </c>
      <c r="H3762" s="28">
        <v>42339</v>
      </c>
      <c r="I3762" s="29">
        <v>0</v>
      </c>
      <c r="J3762" s="28" t="s">
        <v>3241</v>
      </c>
    </row>
    <row r="3763" spans="1:10" x14ac:dyDescent="0.3">
      <c r="A3763" s="26">
        <v>2015</v>
      </c>
      <c r="B3763" s="27" t="s">
        <v>3091</v>
      </c>
      <c r="C3763" s="27" t="s">
        <v>3092</v>
      </c>
      <c r="D3763" s="27" t="s">
        <v>3093</v>
      </c>
      <c r="E3763" s="27" t="s">
        <v>3063</v>
      </c>
      <c r="F3763" s="27" t="s">
        <v>3094</v>
      </c>
      <c r="G3763" s="27" t="s">
        <v>2965</v>
      </c>
      <c r="H3763" s="28">
        <v>42339</v>
      </c>
      <c r="I3763" s="29">
        <v>4.888078000000001</v>
      </c>
      <c r="J3763" s="28" t="s">
        <v>3241</v>
      </c>
    </row>
    <row r="3764" spans="1:10" x14ac:dyDescent="0.3">
      <c r="A3764" s="26">
        <v>2015</v>
      </c>
      <c r="B3764" s="27" t="s">
        <v>3095</v>
      </c>
      <c r="C3764" s="27" t="s">
        <v>3096</v>
      </c>
      <c r="D3764" s="27" t="s">
        <v>3095</v>
      </c>
      <c r="E3764" s="27" t="s">
        <v>6117</v>
      </c>
      <c r="F3764" s="27" t="s">
        <v>3034</v>
      </c>
      <c r="G3764" s="27" t="s">
        <v>2999</v>
      </c>
      <c r="H3764" s="28">
        <v>42339</v>
      </c>
      <c r="I3764" s="29">
        <v>7.2205269999999997</v>
      </c>
      <c r="J3764" s="28" t="s">
        <v>3241</v>
      </c>
    </row>
    <row r="3765" spans="1:10" x14ac:dyDescent="0.3">
      <c r="A3765" s="26">
        <v>2015</v>
      </c>
      <c r="B3765" s="27" t="s">
        <v>3097</v>
      </c>
      <c r="C3765" s="27" t="s">
        <v>3098</v>
      </c>
      <c r="D3765" s="27" t="s">
        <v>3097</v>
      </c>
      <c r="E3765" s="27" t="s">
        <v>6117</v>
      </c>
      <c r="F3765" s="27" t="s">
        <v>2825</v>
      </c>
      <c r="G3765" s="27" t="s">
        <v>2850</v>
      </c>
      <c r="H3765" s="28">
        <v>42339</v>
      </c>
      <c r="I3765" s="29">
        <v>11.621933999999998</v>
      </c>
      <c r="J3765" s="28" t="s">
        <v>3241</v>
      </c>
    </row>
    <row r="3766" spans="1:10" x14ac:dyDescent="0.3">
      <c r="A3766" s="26">
        <v>2015</v>
      </c>
      <c r="B3766" s="27" t="s">
        <v>3132</v>
      </c>
      <c r="C3766" s="27" t="s">
        <v>3133</v>
      </c>
      <c r="D3766" s="27" t="s">
        <v>3132</v>
      </c>
      <c r="E3766" s="27" t="s">
        <v>3033</v>
      </c>
      <c r="F3766" s="27" t="s">
        <v>2807</v>
      </c>
      <c r="G3766" s="27" t="s">
        <v>2812</v>
      </c>
      <c r="H3766" s="28">
        <v>42339</v>
      </c>
      <c r="I3766" s="29">
        <v>16.376093000000001</v>
      </c>
      <c r="J3766" s="28" t="s">
        <v>3241</v>
      </c>
    </row>
    <row r="3767" spans="1:10" x14ac:dyDescent="0.3">
      <c r="A3767" s="26">
        <v>2015</v>
      </c>
      <c r="B3767" s="27" t="s">
        <v>3134</v>
      </c>
      <c r="C3767" s="27" t="s">
        <v>3135</v>
      </c>
      <c r="D3767" s="27" t="s">
        <v>3134</v>
      </c>
      <c r="E3767" s="27" t="s">
        <v>3033</v>
      </c>
      <c r="F3767" s="27" t="s">
        <v>2807</v>
      </c>
      <c r="G3767" s="27" t="s">
        <v>2812</v>
      </c>
      <c r="H3767" s="28">
        <v>42339</v>
      </c>
      <c r="I3767" s="29">
        <v>9.983469999999997</v>
      </c>
      <c r="J3767" s="28" t="s">
        <v>3241</v>
      </c>
    </row>
    <row r="3768" spans="1:10" x14ac:dyDescent="0.3">
      <c r="A3768" s="26">
        <v>2015</v>
      </c>
      <c r="B3768" s="27" t="s">
        <v>3099</v>
      </c>
      <c r="C3768" s="27" t="s">
        <v>3100</v>
      </c>
      <c r="D3768" s="27" t="s">
        <v>3099</v>
      </c>
      <c r="E3768" s="27" t="s">
        <v>6117</v>
      </c>
      <c r="F3768" s="27" t="s">
        <v>2815</v>
      </c>
      <c r="G3768" s="27" t="s">
        <v>2816</v>
      </c>
      <c r="H3768" s="28">
        <v>42339</v>
      </c>
      <c r="I3768" s="29">
        <v>12.786584</v>
      </c>
      <c r="J3768" s="28" t="s">
        <v>3241</v>
      </c>
    </row>
    <row r="3769" spans="1:10" x14ac:dyDescent="0.3">
      <c r="A3769" s="26">
        <v>2015</v>
      </c>
      <c r="B3769" s="27" t="s">
        <v>3101</v>
      </c>
      <c r="C3769" s="27" t="s">
        <v>3102</v>
      </c>
      <c r="D3769" s="27" t="s">
        <v>3101</v>
      </c>
      <c r="E3769" s="27" t="s">
        <v>6117</v>
      </c>
      <c r="F3769" s="27" t="s">
        <v>3034</v>
      </c>
      <c r="G3769" s="27" t="s">
        <v>3074</v>
      </c>
      <c r="H3769" s="28">
        <v>42339</v>
      </c>
      <c r="I3769" s="29">
        <v>11.472931000000003</v>
      </c>
      <c r="J3769" s="28" t="s">
        <v>3241</v>
      </c>
    </row>
    <row r="3770" spans="1:10" x14ac:dyDescent="0.3">
      <c r="A3770" s="26">
        <v>2015</v>
      </c>
      <c r="B3770" s="27" t="s">
        <v>3148</v>
      </c>
      <c r="C3770" s="27" t="s">
        <v>3149</v>
      </c>
      <c r="D3770" s="27" t="s">
        <v>3148</v>
      </c>
      <c r="E3770" s="27" t="s">
        <v>6117</v>
      </c>
      <c r="F3770" s="27" t="s">
        <v>3145</v>
      </c>
      <c r="G3770" s="27" t="s">
        <v>2803</v>
      </c>
      <c r="H3770" s="28">
        <v>42339</v>
      </c>
      <c r="I3770" s="29">
        <v>3.4487830000000002</v>
      </c>
      <c r="J3770" s="28" t="s">
        <v>3241</v>
      </c>
    </row>
    <row r="3771" spans="1:10" x14ac:dyDescent="0.3">
      <c r="A3771" s="26">
        <v>2015</v>
      </c>
      <c r="B3771" s="27" t="s">
        <v>3103</v>
      </c>
      <c r="C3771" s="27" t="s">
        <v>3104</v>
      </c>
      <c r="D3771" s="27" t="s">
        <v>3103</v>
      </c>
      <c r="E3771" s="27" t="s">
        <v>6117</v>
      </c>
      <c r="F3771" s="27" t="s">
        <v>3034</v>
      </c>
      <c r="G3771" s="27" t="s">
        <v>2923</v>
      </c>
      <c r="H3771" s="28">
        <v>42339</v>
      </c>
      <c r="I3771" s="29">
        <v>1.2358480000000003</v>
      </c>
      <c r="J3771" s="28" t="s">
        <v>3241</v>
      </c>
    </row>
    <row r="3772" spans="1:10" x14ac:dyDescent="0.3">
      <c r="A3772" s="26">
        <v>2015</v>
      </c>
      <c r="B3772" s="27" t="s">
        <v>3150</v>
      </c>
      <c r="C3772" s="27" t="s">
        <v>3151</v>
      </c>
      <c r="D3772" s="27" t="s">
        <v>3150</v>
      </c>
      <c r="E3772" s="27" t="s">
        <v>6117</v>
      </c>
      <c r="F3772" s="27" t="s">
        <v>3142</v>
      </c>
      <c r="G3772" s="27" t="s">
        <v>2850</v>
      </c>
      <c r="H3772" s="28">
        <v>42339</v>
      </c>
      <c r="I3772" s="29">
        <v>0</v>
      </c>
      <c r="J3772" s="28" t="s">
        <v>3241</v>
      </c>
    </row>
    <row r="3773" spans="1:10" x14ac:dyDescent="0.3">
      <c r="A3773" s="26">
        <v>2015</v>
      </c>
      <c r="B3773" s="27" t="s">
        <v>3105</v>
      </c>
      <c r="C3773" s="27" t="s">
        <v>3106</v>
      </c>
      <c r="D3773" s="27" t="s">
        <v>3105</v>
      </c>
      <c r="E3773" s="27" t="s">
        <v>6117</v>
      </c>
      <c r="F3773" s="27" t="s">
        <v>2798</v>
      </c>
      <c r="G3773" s="27" t="s">
        <v>2803</v>
      </c>
      <c r="H3773" s="28">
        <v>42339</v>
      </c>
      <c r="I3773" s="29">
        <v>2.6996159999999998</v>
      </c>
      <c r="J3773" s="28" t="s">
        <v>3241</v>
      </c>
    </row>
    <row r="3774" spans="1:10" x14ac:dyDescent="0.3">
      <c r="A3774" s="26">
        <v>2015</v>
      </c>
      <c r="B3774" s="27" t="s">
        <v>3123</v>
      </c>
      <c r="C3774" s="27" t="s">
        <v>3124</v>
      </c>
      <c r="D3774" s="27" t="s">
        <v>3166</v>
      </c>
      <c r="E3774" s="27" t="s">
        <v>3025</v>
      </c>
      <c r="F3774" s="27" t="s">
        <v>2825</v>
      </c>
      <c r="G3774" s="27" t="s">
        <v>2850</v>
      </c>
      <c r="H3774" s="28">
        <v>42339</v>
      </c>
      <c r="I3774" s="29">
        <v>0</v>
      </c>
      <c r="J3774" s="28" t="s">
        <v>3241</v>
      </c>
    </row>
    <row r="3775" spans="1:10" x14ac:dyDescent="0.3">
      <c r="A3775" s="26">
        <v>2015</v>
      </c>
      <c r="B3775" s="27" t="s">
        <v>3123</v>
      </c>
      <c r="C3775" s="27" t="s">
        <v>3124</v>
      </c>
      <c r="D3775" s="27" t="s">
        <v>3125</v>
      </c>
      <c r="E3775" s="27" t="s">
        <v>3025</v>
      </c>
      <c r="F3775" s="27" t="s">
        <v>2825</v>
      </c>
      <c r="G3775" s="27" t="s">
        <v>2850</v>
      </c>
      <c r="H3775" s="28">
        <v>42339</v>
      </c>
      <c r="I3775" s="29">
        <v>0</v>
      </c>
      <c r="J3775" s="28" t="s">
        <v>3241</v>
      </c>
    </row>
    <row r="3776" spans="1:10" x14ac:dyDescent="0.3">
      <c r="A3776" s="26">
        <v>2015</v>
      </c>
      <c r="B3776" s="27" t="s">
        <v>3123</v>
      </c>
      <c r="C3776" s="27" t="s">
        <v>3124</v>
      </c>
      <c r="D3776" s="27" t="s">
        <v>3170</v>
      </c>
      <c r="E3776" s="27" t="s">
        <v>3025</v>
      </c>
      <c r="F3776" s="27" t="s">
        <v>2825</v>
      </c>
      <c r="G3776" s="27" t="s">
        <v>2850</v>
      </c>
      <c r="H3776" s="28">
        <v>42339</v>
      </c>
      <c r="I3776" s="29">
        <v>0</v>
      </c>
      <c r="J3776" s="28" t="s">
        <v>3241</v>
      </c>
    </row>
    <row r="3777" spans="1:10" x14ac:dyDescent="0.3">
      <c r="A3777" s="26">
        <v>2015</v>
      </c>
      <c r="B3777" s="27" t="s">
        <v>3107</v>
      </c>
      <c r="C3777" s="27" t="s">
        <v>3108</v>
      </c>
      <c r="D3777" s="27" t="s">
        <v>3108</v>
      </c>
      <c r="E3777" s="27" t="s">
        <v>6117</v>
      </c>
      <c r="F3777" s="27" t="s">
        <v>3026</v>
      </c>
      <c r="G3777" s="27" t="s">
        <v>2936</v>
      </c>
      <c r="H3777" s="28">
        <v>42339</v>
      </c>
      <c r="I3777" s="29">
        <v>1.0395E-2</v>
      </c>
      <c r="J3777" s="28" t="s">
        <v>3241</v>
      </c>
    </row>
    <row r="3778" spans="1:10" x14ac:dyDescent="0.3">
      <c r="A3778" s="26">
        <v>2015</v>
      </c>
      <c r="B3778" s="27" t="s">
        <v>3140</v>
      </c>
      <c r="C3778" s="27" t="s">
        <v>3141</v>
      </c>
      <c r="D3778" s="27" t="s">
        <v>3140</v>
      </c>
      <c r="E3778" s="27" t="s">
        <v>6117</v>
      </c>
      <c r="F3778" s="27" t="s">
        <v>3142</v>
      </c>
      <c r="G3778" s="27" t="s">
        <v>2850</v>
      </c>
      <c r="H3778" s="28">
        <v>42339</v>
      </c>
      <c r="I3778" s="29">
        <v>2.2900000000000012E-3</v>
      </c>
      <c r="J3778" s="28" t="s">
        <v>3241</v>
      </c>
    </row>
    <row r="3779" spans="1:10" x14ac:dyDescent="0.3">
      <c r="A3779" s="26">
        <v>2015</v>
      </c>
      <c r="B3779" s="27" t="s">
        <v>3109</v>
      </c>
      <c r="C3779" s="27" t="s">
        <v>3110</v>
      </c>
      <c r="D3779" s="27" t="s">
        <v>3109</v>
      </c>
      <c r="E3779" s="27" t="s">
        <v>3111</v>
      </c>
      <c r="F3779" s="27" t="s">
        <v>2825</v>
      </c>
      <c r="G3779" s="27" t="s">
        <v>2850</v>
      </c>
      <c r="H3779" s="28">
        <v>42339</v>
      </c>
      <c r="I3779" s="29">
        <v>0.23080200000000001</v>
      </c>
      <c r="J3779" s="28" t="s">
        <v>3241</v>
      </c>
    </row>
    <row r="3780" spans="1:10" x14ac:dyDescent="0.3">
      <c r="A3780" s="26">
        <v>2015</v>
      </c>
      <c r="B3780" s="27" t="s">
        <v>3158</v>
      </c>
      <c r="C3780" s="27" t="s">
        <v>3159</v>
      </c>
      <c r="D3780" s="27" t="s">
        <v>3160</v>
      </c>
      <c r="E3780" s="27" t="s">
        <v>3161</v>
      </c>
      <c r="F3780" s="27" t="s">
        <v>3087</v>
      </c>
      <c r="G3780" s="27" t="s">
        <v>2788</v>
      </c>
      <c r="H3780" s="28">
        <v>42339</v>
      </c>
      <c r="I3780" s="29">
        <v>1.974672</v>
      </c>
      <c r="J3780" s="28" t="s">
        <v>3241</v>
      </c>
    </row>
    <row r="3781" spans="1:10" x14ac:dyDescent="0.3">
      <c r="A3781" s="26">
        <v>2015</v>
      </c>
      <c r="B3781" s="27" t="s">
        <v>3112</v>
      </c>
      <c r="C3781" s="27" t="s">
        <v>3113</v>
      </c>
      <c r="D3781" s="27" t="s">
        <v>3112</v>
      </c>
      <c r="E3781" s="27" t="s">
        <v>6117</v>
      </c>
      <c r="F3781" s="27" t="s">
        <v>2825</v>
      </c>
      <c r="G3781" s="27" t="s">
        <v>2826</v>
      </c>
      <c r="H3781" s="28">
        <v>42339</v>
      </c>
      <c r="I3781" s="29">
        <v>2.0716159999999997</v>
      </c>
      <c r="J3781" s="28" t="s">
        <v>3241</v>
      </c>
    </row>
    <row r="3782" spans="1:10" x14ac:dyDescent="0.3">
      <c r="A3782" s="26">
        <v>2015</v>
      </c>
      <c r="B3782" s="27" t="s">
        <v>3167</v>
      </c>
      <c r="C3782" s="27" t="s">
        <v>3168</v>
      </c>
      <c r="D3782" s="27" t="s">
        <v>3169</v>
      </c>
      <c r="E3782" s="27" t="s">
        <v>3161</v>
      </c>
      <c r="F3782" s="27" t="s">
        <v>3087</v>
      </c>
      <c r="G3782" s="27" t="s">
        <v>2788</v>
      </c>
      <c r="H3782" s="28">
        <v>42339</v>
      </c>
      <c r="I3782" s="29">
        <v>4.6441840000000001</v>
      </c>
      <c r="J3782" s="28" t="s">
        <v>3241</v>
      </c>
    </row>
    <row r="3783" spans="1:10" x14ac:dyDescent="0.3">
      <c r="A3783" s="26">
        <v>2015</v>
      </c>
      <c r="B3783" s="27" t="s">
        <v>3114</v>
      </c>
      <c r="C3783" s="27" t="s">
        <v>3115</v>
      </c>
      <c r="D3783" s="27" t="s">
        <v>3116</v>
      </c>
      <c r="E3783" s="27" t="s">
        <v>3025</v>
      </c>
      <c r="F3783" s="27" t="s">
        <v>3026</v>
      </c>
      <c r="G3783" s="27" t="s">
        <v>2788</v>
      </c>
      <c r="H3783" s="28">
        <v>42339</v>
      </c>
      <c r="I3783" s="29">
        <v>0</v>
      </c>
      <c r="J3783" s="28" t="s">
        <v>3241</v>
      </c>
    </row>
    <row r="3784" spans="1:10" x14ac:dyDescent="0.3">
      <c r="A3784" s="26">
        <v>2015</v>
      </c>
      <c r="B3784" s="27" t="s">
        <v>3117</v>
      </c>
      <c r="C3784" s="27" t="s">
        <v>3118</v>
      </c>
      <c r="D3784" s="27" t="s">
        <v>3117</v>
      </c>
      <c r="E3784" s="27" t="s">
        <v>6117</v>
      </c>
      <c r="F3784" s="27" t="s">
        <v>2815</v>
      </c>
      <c r="G3784" s="27" t="s">
        <v>2816</v>
      </c>
      <c r="H3784" s="28">
        <v>42339</v>
      </c>
      <c r="I3784" s="29">
        <v>7.8521890000000001</v>
      </c>
      <c r="J3784" s="28" t="s">
        <v>3241</v>
      </c>
    </row>
    <row r="3785" spans="1:10" x14ac:dyDescent="0.3">
      <c r="A3785" s="26">
        <v>2015</v>
      </c>
      <c r="B3785" s="27" t="s">
        <v>3129</v>
      </c>
      <c r="C3785" s="27" t="s">
        <v>3130</v>
      </c>
      <c r="D3785" s="27" t="s">
        <v>3131</v>
      </c>
      <c r="E3785" s="27" t="s">
        <v>3063</v>
      </c>
      <c r="F3785" s="27" t="s">
        <v>3034</v>
      </c>
      <c r="G3785" s="27" t="s">
        <v>2840</v>
      </c>
      <c r="H3785" s="28">
        <v>42339</v>
      </c>
      <c r="I3785" s="29">
        <v>6.8017570000000003</v>
      </c>
      <c r="J3785" s="28" t="s">
        <v>3241</v>
      </c>
    </row>
    <row r="3786" spans="1:10" x14ac:dyDescent="0.3">
      <c r="A3786" s="26">
        <v>2015</v>
      </c>
      <c r="B3786" s="27" t="s">
        <v>3126</v>
      </c>
      <c r="C3786" s="27" t="s">
        <v>3127</v>
      </c>
      <c r="D3786" s="27" t="s">
        <v>3128</v>
      </c>
      <c r="E3786" s="27" t="s">
        <v>3025</v>
      </c>
      <c r="F3786" s="27" t="s">
        <v>3026</v>
      </c>
      <c r="G3786" s="27" t="s">
        <v>2936</v>
      </c>
      <c r="H3786" s="28">
        <v>42339</v>
      </c>
      <c r="I3786" s="29">
        <v>0</v>
      </c>
      <c r="J3786" s="28" t="s">
        <v>3241</v>
      </c>
    </row>
    <row r="3787" spans="1:10" x14ac:dyDescent="0.3">
      <c r="A3787" s="26">
        <v>2015</v>
      </c>
      <c r="B3787" s="27" t="s">
        <v>3178</v>
      </c>
      <c r="C3787" s="27" t="s">
        <v>3179</v>
      </c>
      <c r="D3787" s="27" t="s">
        <v>3178</v>
      </c>
      <c r="E3787" s="27" t="s">
        <v>3033</v>
      </c>
      <c r="F3787" s="27" t="s">
        <v>2807</v>
      </c>
      <c r="G3787" s="27" t="s">
        <v>2812</v>
      </c>
      <c r="H3787" s="28">
        <v>42339</v>
      </c>
      <c r="I3787" s="29">
        <v>0.42336800000000008</v>
      </c>
      <c r="J3787" s="28" t="s">
        <v>3241</v>
      </c>
    </row>
    <row r="3788" spans="1:10" x14ac:dyDescent="0.3">
      <c r="A3788" s="26">
        <v>2015</v>
      </c>
      <c r="B3788" s="27" t="s">
        <v>3119</v>
      </c>
      <c r="C3788" s="27" t="s">
        <v>3120</v>
      </c>
      <c r="D3788" s="27" t="s">
        <v>3119</v>
      </c>
      <c r="E3788" s="27" t="s">
        <v>6117</v>
      </c>
      <c r="F3788" s="27" t="s">
        <v>3034</v>
      </c>
      <c r="G3788" s="27" t="s">
        <v>2840</v>
      </c>
      <c r="H3788" s="28">
        <v>42339</v>
      </c>
      <c r="I3788" s="29">
        <v>3.6965000000000008</v>
      </c>
      <c r="J3788" s="28" t="s">
        <v>3241</v>
      </c>
    </row>
    <row r="3789" spans="1:10" x14ac:dyDescent="0.3">
      <c r="A3789" s="26">
        <v>2015</v>
      </c>
      <c r="B3789" s="27" t="s">
        <v>3121</v>
      </c>
      <c r="C3789" s="27" t="s">
        <v>3122</v>
      </c>
      <c r="D3789" s="27" t="s">
        <v>3121</v>
      </c>
      <c r="E3789" s="27" t="s">
        <v>6117</v>
      </c>
      <c r="F3789" s="27" t="s">
        <v>2825</v>
      </c>
      <c r="G3789" s="27" t="s">
        <v>2850</v>
      </c>
      <c r="H3789" s="28">
        <v>42339</v>
      </c>
      <c r="I3789" s="29">
        <v>24.118397999999999</v>
      </c>
      <c r="J3789" s="28" t="s">
        <v>3241</v>
      </c>
    </row>
    <row r="3790" spans="1:10" x14ac:dyDescent="0.3">
      <c r="A3790" s="26">
        <v>2016</v>
      </c>
      <c r="B3790" s="27" t="s">
        <v>3022</v>
      </c>
      <c r="C3790" s="27" t="s">
        <v>3023</v>
      </c>
      <c r="D3790" s="27" t="s">
        <v>3024</v>
      </c>
      <c r="E3790" s="27" t="s">
        <v>3025</v>
      </c>
      <c r="F3790" s="27" t="s">
        <v>3026</v>
      </c>
      <c r="G3790" s="27" t="s">
        <v>2788</v>
      </c>
      <c r="H3790" s="28">
        <v>42370</v>
      </c>
      <c r="I3790" s="29">
        <v>0</v>
      </c>
      <c r="J3790" s="28" t="s">
        <v>3241</v>
      </c>
    </row>
    <row r="3791" spans="1:10" x14ac:dyDescent="0.3">
      <c r="A3791" s="26">
        <v>2016</v>
      </c>
      <c r="B3791" s="27" t="s">
        <v>3022</v>
      </c>
      <c r="C3791" s="27" t="s">
        <v>3023</v>
      </c>
      <c r="D3791" s="27" t="s">
        <v>3027</v>
      </c>
      <c r="E3791" s="27" t="s">
        <v>3025</v>
      </c>
      <c r="F3791" s="27" t="s">
        <v>3026</v>
      </c>
      <c r="G3791" s="27" t="s">
        <v>2788</v>
      </c>
      <c r="H3791" s="28">
        <v>42370</v>
      </c>
      <c r="I3791" s="29">
        <v>0</v>
      </c>
      <c r="J3791" s="28" t="s">
        <v>3241</v>
      </c>
    </row>
    <row r="3792" spans="1:10" x14ac:dyDescent="0.3">
      <c r="A3792" s="26">
        <v>2016</v>
      </c>
      <c r="B3792" s="27" t="s">
        <v>3028</v>
      </c>
      <c r="C3792" s="27" t="s">
        <v>3029</v>
      </c>
      <c r="D3792" s="27" t="s">
        <v>3028</v>
      </c>
      <c r="E3792" s="27" t="s">
        <v>6117</v>
      </c>
      <c r="F3792" s="27" t="s">
        <v>3030</v>
      </c>
      <c r="G3792" s="27" t="s">
        <v>2812</v>
      </c>
      <c r="H3792" s="28">
        <v>42370</v>
      </c>
      <c r="I3792" s="29">
        <v>19.699530000000006</v>
      </c>
      <c r="J3792" s="28" t="s">
        <v>3241</v>
      </c>
    </row>
    <row r="3793" spans="1:10" x14ac:dyDescent="0.3">
      <c r="A3793" s="26">
        <v>2016</v>
      </c>
      <c r="B3793" s="27" t="s">
        <v>3031</v>
      </c>
      <c r="C3793" s="27" t="s">
        <v>3032</v>
      </c>
      <c r="D3793" s="27" t="s">
        <v>3031</v>
      </c>
      <c r="E3793" s="27" t="s">
        <v>3033</v>
      </c>
      <c r="F3793" s="27" t="s">
        <v>3034</v>
      </c>
      <c r="G3793" s="27" t="s">
        <v>2821</v>
      </c>
      <c r="H3793" s="28">
        <v>42370</v>
      </c>
      <c r="I3793" s="29">
        <v>3.196279000000001</v>
      </c>
      <c r="J3793" s="28" t="s">
        <v>3241</v>
      </c>
    </row>
    <row r="3794" spans="1:10" x14ac:dyDescent="0.3">
      <c r="A3794" s="26">
        <v>2016</v>
      </c>
      <c r="B3794" s="27" t="s">
        <v>3031</v>
      </c>
      <c r="C3794" s="27" t="s">
        <v>3180</v>
      </c>
      <c r="D3794" s="27" t="s">
        <v>3181</v>
      </c>
      <c r="E3794" s="27" t="s">
        <v>3033</v>
      </c>
      <c r="F3794" s="27" t="s">
        <v>3034</v>
      </c>
      <c r="G3794" s="27" t="s">
        <v>2821</v>
      </c>
      <c r="H3794" s="28">
        <v>42370</v>
      </c>
      <c r="I3794" s="29">
        <v>5.4968589999999988</v>
      </c>
      <c r="J3794" s="28" t="s">
        <v>3241</v>
      </c>
    </row>
    <row r="3795" spans="1:10" x14ac:dyDescent="0.3">
      <c r="A3795" s="26">
        <v>2016</v>
      </c>
      <c r="B3795" s="27" t="s">
        <v>3035</v>
      </c>
      <c r="C3795" s="27" t="s">
        <v>3036</v>
      </c>
      <c r="D3795" s="27" t="s">
        <v>3035</v>
      </c>
      <c r="E3795" s="27" t="s">
        <v>6117</v>
      </c>
      <c r="F3795" s="27" t="s">
        <v>2825</v>
      </c>
      <c r="G3795" s="27" t="s">
        <v>2826</v>
      </c>
      <c r="H3795" s="28">
        <v>42370</v>
      </c>
      <c r="I3795" s="29">
        <v>0</v>
      </c>
      <c r="J3795" s="28" t="s">
        <v>3241</v>
      </c>
    </row>
    <row r="3796" spans="1:10" x14ac:dyDescent="0.3">
      <c r="A3796" s="26">
        <v>2016</v>
      </c>
      <c r="B3796" s="27" t="s">
        <v>3037</v>
      </c>
      <c r="C3796" s="27" t="s">
        <v>3038</v>
      </c>
      <c r="D3796" s="27" t="s">
        <v>3037</v>
      </c>
      <c r="E3796" s="27" t="s">
        <v>6117</v>
      </c>
      <c r="F3796" s="27" t="s">
        <v>3034</v>
      </c>
      <c r="G3796" s="27" t="s">
        <v>2999</v>
      </c>
      <c r="H3796" s="28">
        <v>42370</v>
      </c>
      <c r="I3796" s="29">
        <v>3.0787870000000002</v>
      </c>
      <c r="J3796" s="28" t="s">
        <v>3241</v>
      </c>
    </row>
    <row r="3797" spans="1:10" x14ac:dyDescent="0.3">
      <c r="A3797" s="26">
        <v>2016</v>
      </c>
      <c r="B3797" s="27" t="s">
        <v>3039</v>
      </c>
      <c r="C3797" s="27" t="s">
        <v>3040</v>
      </c>
      <c r="D3797" s="27" t="s">
        <v>3039</v>
      </c>
      <c r="E3797" s="27" t="s">
        <v>6117</v>
      </c>
      <c r="F3797" s="27" t="s">
        <v>2815</v>
      </c>
      <c r="G3797" s="27" t="s">
        <v>2816</v>
      </c>
      <c r="H3797" s="28">
        <v>42370</v>
      </c>
      <c r="I3797" s="29">
        <v>0</v>
      </c>
      <c r="J3797" s="28" t="s">
        <v>3241</v>
      </c>
    </row>
    <row r="3798" spans="1:10" x14ac:dyDescent="0.3">
      <c r="A3798" s="26">
        <v>2016</v>
      </c>
      <c r="B3798" s="27" t="s">
        <v>3041</v>
      </c>
      <c r="C3798" s="27" t="s">
        <v>3042</v>
      </c>
      <c r="D3798" s="27" t="s">
        <v>3041</v>
      </c>
      <c r="E3798" s="27" t="s">
        <v>6117</v>
      </c>
      <c r="F3798" s="27" t="s">
        <v>2825</v>
      </c>
      <c r="G3798" s="27" t="s">
        <v>2826</v>
      </c>
      <c r="H3798" s="28">
        <v>42370</v>
      </c>
      <c r="I3798" s="29">
        <v>11.130844999999997</v>
      </c>
      <c r="J3798" s="28" t="s">
        <v>3241</v>
      </c>
    </row>
    <row r="3799" spans="1:10" x14ac:dyDescent="0.3">
      <c r="A3799" s="26">
        <v>2016</v>
      </c>
      <c r="B3799" s="27" t="s">
        <v>3043</v>
      </c>
      <c r="C3799" s="27" t="s">
        <v>3044</v>
      </c>
      <c r="D3799" s="27" t="s">
        <v>3043</v>
      </c>
      <c r="E3799" s="27" t="s">
        <v>6117</v>
      </c>
      <c r="F3799" s="27" t="s">
        <v>2815</v>
      </c>
      <c r="G3799" s="27" t="s">
        <v>2816</v>
      </c>
      <c r="H3799" s="28">
        <v>42370</v>
      </c>
      <c r="I3799" s="29">
        <v>3.6916160000000002</v>
      </c>
      <c r="J3799" s="28" t="s">
        <v>3241</v>
      </c>
    </row>
    <row r="3800" spans="1:10" x14ac:dyDescent="0.3">
      <c r="A3800" s="26">
        <v>2016</v>
      </c>
      <c r="B3800" s="27" t="s">
        <v>3045</v>
      </c>
      <c r="C3800" s="27" t="s">
        <v>3046</v>
      </c>
      <c r="D3800" s="27" t="s">
        <v>3045</v>
      </c>
      <c r="E3800" s="27" t="s">
        <v>6117</v>
      </c>
      <c r="F3800" s="27" t="s">
        <v>2815</v>
      </c>
      <c r="G3800" s="27" t="s">
        <v>2816</v>
      </c>
      <c r="H3800" s="28">
        <v>42370</v>
      </c>
      <c r="I3800" s="29">
        <v>0</v>
      </c>
      <c r="J3800" s="28" t="s">
        <v>3241</v>
      </c>
    </row>
    <row r="3801" spans="1:10" x14ac:dyDescent="0.3">
      <c r="A3801" s="26">
        <v>2016</v>
      </c>
      <c r="B3801" s="27" t="s">
        <v>3143</v>
      </c>
      <c r="C3801" s="27" t="s">
        <v>3144</v>
      </c>
      <c r="D3801" s="27" t="s">
        <v>3143</v>
      </c>
      <c r="E3801" s="27" t="s">
        <v>6117</v>
      </c>
      <c r="F3801" s="27" t="s">
        <v>3145</v>
      </c>
      <c r="G3801" s="27" t="s">
        <v>2803</v>
      </c>
      <c r="H3801" s="28">
        <v>42370</v>
      </c>
      <c r="I3801" s="29">
        <v>2.3336139999999999</v>
      </c>
      <c r="J3801" s="28" t="s">
        <v>3241</v>
      </c>
    </row>
    <row r="3802" spans="1:10" x14ac:dyDescent="0.3">
      <c r="A3802" s="26">
        <v>2016</v>
      </c>
      <c r="B3802" s="27" t="s">
        <v>3171</v>
      </c>
      <c r="C3802" s="27" t="s">
        <v>3172</v>
      </c>
      <c r="D3802" s="27" t="s">
        <v>3173</v>
      </c>
      <c r="E3802" s="27" t="s">
        <v>3111</v>
      </c>
      <c r="F3802" s="27" t="s">
        <v>2825</v>
      </c>
      <c r="G3802" s="27" t="s">
        <v>2850</v>
      </c>
      <c r="H3802" s="28">
        <v>42370</v>
      </c>
      <c r="I3802" s="29">
        <v>0.30487899999999996</v>
      </c>
      <c r="J3802" s="28" t="s">
        <v>3241</v>
      </c>
    </row>
    <row r="3803" spans="1:10" x14ac:dyDescent="0.3">
      <c r="A3803" s="26">
        <v>2016</v>
      </c>
      <c r="B3803" s="27" t="s">
        <v>3146</v>
      </c>
      <c r="C3803" s="27" t="s">
        <v>3147</v>
      </c>
      <c r="D3803" s="27" t="s">
        <v>3146</v>
      </c>
      <c r="E3803" s="27" t="s">
        <v>6117</v>
      </c>
      <c r="F3803" s="27" t="s">
        <v>3145</v>
      </c>
      <c r="G3803" s="27" t="s">
        <v>2803</v>
      </c>
      <c r="H3803" s="28">
        <v>42370</v>
      </c>
      <c r="I3803" s="29">
        <v>0.48473400000000005</v>
      </c>
      <c r="J3803" s="28" t="s">
        <v>3241</v>
      </c>
    </row>
    <row r="3804" spans="1:10" x14ac:dyDescent="0.3">
      <c r="A3804" s="26">
        <v>2016</v>
      </c>
      <c r="B3804" s="27" t="s">
        <v>3047</v>
      </c>
      <c r="C3804" s="27" t="s">
        <v>3048</v>
      </c>
      <c r="D3804" s="27" t="s">
        <v>3047</v>
      </c>
      <c r="E3804" s="27" t="s">
        <v>6117</v>
      </c>
      <c r="F3804" s="27" t="s">
        <v>2825</v>
      </c>
      <c r="G3804" s="27" t="s">
        <v>2826</v>
      </c>
      <c r="H3804" s="28">
        <v>42370</v>
      </c>
      <c r="I3804" s="29">
        <v>3.0906449999999994</v>
      </c>
      <c r="J3804" s="28" t="s">
        <v>3241</v>
      </c>
    </row>
    <row r="3805" spans="1:10" x14ac:dyDescent="0.3">
      <c r="A3805" s="26">
        <v>2016</v>
      </c>
      <c r="B3805" s="27" t="s">
        <v>3049</v>
      </c>
      <c r="C3805" s="27" t="s">
        <v>3050</v>
      </c>
      <c r="D3805" s="27" t="s">
        <v>3049</v>
      </c>
      <c r="E3805" s="27" t="s">
        <v>6117</v>
      </c>
      <c r="F3805" s="27" t="s">
        <v>2825</v>
      </c>
      <c r="G3805" s="27" t="s">
        <v>2850</v>
      </c>
      <c r="H3805" s="28">
        <v>42370</v>
      </c>
      <c r="I3805" s="29">
        <v>2.031736</v>
      </c>
      <c r="J3805" s="28" t="s">
        <v>3241</v>
      </c>
    </row>
    <row r="3806" spans="1:10" x14ac:dyDescent="0.3">
      <c r="A3806" s="26">
        <v>2016</v>
      </c>
      <c r="B3806" s="27" t="s">
        <v>3051</v>
      </c>
      <c r="C3806" s="27" t="s">
        <v>3051</v>
      </c>
      <c r="D3806" s="27" t="s">
        <v>3051</v>
      </c>
      <c r="E3806" s="27" t="s">
        <v>6118</v>
      </c>
      <c r="F3806" s="27" t="s">
        <v>3051</v>
      </c>
      <c r="G3806" s="27" t="s">
        <v>3051</v>
      </c>
      <c r="H3806" s="28">
        <v>42370</v>
      </c>
      <c r="I3806" s="29">
        <v>12344.911761999991</v>
      </c>
      <c r="J3806" s="28" t="s">
        <v>3241</v>
      </c>
    </row>
    <row r="3807" spans="1:10" x14ac:dyDescent="0.3">
      <c r="A3807" s="26">
        <v>2016</v>
      </c>
      <c r="B3807" s="27" t="s">
        <v>3052</v>
      </c>
      <c r="C3807" s="27" t="s">
        <v>3053</v>
      </c>
      <c r="D3807" s="27" t="s">
        <v>3052</v>
      </c>
      <c r="E3807" s="27" t="s">
        <v>3033</v>
      </c>
      <c r="F3807" s="27" t="s">
        <v>2807</v>
      </c>
      <c r="G3807" s="27" t="s">
        <v>2812</v>
      </c>
      <c r="H3807" s="28">
        <v>42370</v>
      </c>
      <c r="I3807" s="29">
        <v>1.5856700000000004</v>
      </c>
      <c r="J3807" s="28" t="s">
        <v>3241</v>
      </c>
    </row>
    <row r="3808" spans="1:10" x14ac:dyDescent="0.3">
      <c r="A3808" s="26">
        <v>2016</v>
      </c>
      <c r="B3808" s="27" t="s">
        <v>3162</v>
      </c>
      <c r="C3808" s="27" t="s">
        <v>3163</v>
      </c>
      <c r="D3808" s="27" t="s">
        <v>3164</v>
      </c>
      <c r="E3808" s="27" t="s">
        <v>3025</v>
      </c>
      <c r="F3808" s="27" t="s">
        <v>3087</v>
      </c>
      <c r="G3808" s="27" t="s">
        <v>2788</v>
      </c>
      <c r="H3808" s="28">
        <v>42370</v>
      </c>
      <c r="I3808" s="29">
        <v>0</v>
      </c>
      <c r="J3808" s="28" t="s">
        <v>3241</v>
      </c>
    </row>
    <row r="3809" spans="1:10" x14ac:dyDescent="0.3">
      <c r="A3809" s="26">
        <v>2016</v>
      </c>
      <c r="B3809" s="27" t="s">
        <v>3162</v>
      </c>
      <c r="C3809" s="27" t="s">
        <v>3163</v>
      </c>
      <c r="D3809" s="27" t="s">
        <v>3165</v>
      </c>
      <c r="E3809" s="27" t="s">
        <v>3025</v>
      </c>
      <c r="F3809" s="27" t="s">
        <v>3087</v>
      </c>
      <c r="G3809" s="27" t="s">
        <v>2788</v>
      </c>
      <c r="H3809" s="28">
        <v>42370</v>
      </c>
      <c r="I3809" s="29">
        <v>0</v>
      </c>
      <c r="J3809" s="28" t="s">
        <v>3241</v>
      </c>
    </row>
    <row r="3810" spans="1:10" x14ac:dyDescent="0.3">
      <c r="A3810" s="26">
        <v>2016</v>
      </c>
      <c r="B3810" s="27" t="s">
        <v>3054</v>
      </c>
      <c r="C3810" s="27" t="s">
        <v>3055</v>
      </c>
      <c r="D3810" s="27" t="s">
        <v>3054</v>
      </c>
      <c r="E3810" s="27" t="s">
        <v>6117</v>
      </c>
      <c r="F3810" s="27" t="s">
        <v>3034</v>
      </c>
      <c r="G3810" s="27" t="s">
        <v>2999</v>
      </c>
      <c r="H3810" s="28">
        <v>42370</v>
      </c>
      <c r="I3810" s="29">
        <v>10.876346000000002</v>
      </c>
      <c r="J3810" s="28" t="s">
        <v>3241</v>
      </c>
    </row>
    <row r="3811" spans="1:10" x14ac:dyDescent="0.3">
      <c r="A3811" s="26">
        <v>2016</v>
      </c>
      <c r="B3811" s="27" t="s">
        <v>3056</v>
      </c>
      <c r="C3811" s="27" t="s">
        <v>3057</v>
      </c>
      <c r="D3811" s="27" t="s">
        <v>3056</v>
      </c>
      <c r="E3811" s="27" t="s">
        <v>6117</v>
      </c>
      <c r="F3811" s="27" t="s">
        <v>2825</v>
      </c>
      <c r="G3811" s="27" t="s">
        <v>2826</v>
      </c>
      <c r="H3811" s="28">
        <v>42370</v>
      </c>
      <c r="I3811" s="29">
        <v>5.6806490000000007</v>
      </c>
      <c r="J3811" s="28" t="s">
        <v>3241</v>
      </c>
    </row>
    <row r="3812" spans="1:10" x14ac:dyDescent="0.3">
      <c r="A3812" s="26">
        <v>2016</v>
      </c>
      <c r="B3812" s="27" t="s">
        <v>3058</v>
      </c>
      <c r="C3812" s="27" t="s">
        <v>3059</v>
      </c>
      <c r="D3812" s="27" t="s">
        <v>3058</v>
      </c>
      <c r="E3812" s="27" t="s">
        <v>6117</v>
      </c>
      <c r="F3812" s="27" t="s">
        <v>2815</v>
      </c>
      <c r="G3812" s="27" t="s">
        <v>2816</v>
      </c>
      <c r="H3812" s="28">
        <v>42370</v>
      </c>
      <c r="I3812" s="29">
        <v>5.572673</v>
      </c>
      <c r="J3812" s="28" t="s">
        <v>3241</v>
      </c>
    </row>
    <row r="3813" spans="1:10" x14ac:dyDescent="0.3">
      <c r="A3813" s="26">
        <v>2016</v>
      </c>
      <c r="B3813" s="27" t="s">
        <v>3152</v>
      </c>
      <c r="C3813" s="27" t="s">
        <v>3153</v>
      </c>
      <c r="D3813" s="27" t="s">
        <v>3152</v>
      </c>
      <c r="E3813" s="27" t="s">
        <v>3111</v>
      </c>
      <c r="F3813" s="27" t="s">
        <v>2825</v>
      </c>
      <c r="G3813" s="27" t="s">
        <v>2850</v>
      </c>
      <c r="H3813" s="28">
        <v>42370</v>
      </c>
      <c r="I3813" s="29">
        <v>0.33246599999999998</v>
      </c>
      <c r="J3813" s="28" t="s">
        <v>3241</v>
      </c>
    </row>
    <row r="3814" spans="1:10" x14ac:dyDescent="0.3">
      <c r="A3814" s="26">
        <v>2016</v>
      </c>
      <c r="B3814" s="27" t="s">
        <v>3154</v>
      </c>
      <c r="C3814" s="27" t="s">
        <v>3155</v>
      </c>
      <c r="D3814" s="27" t="s">
        <v>3154</v>
      </c>
      <c r="E3814" s="27" t="s">
        <v>3111</v>
      </c>
      <c r="F3814" s="27" t="s">
        <v>2825</v>
      </c>
      <c r="G3814" s="27" t="s">
        <v>2850</v>
      </c>
      <c r="H3814" s="28">
        <v>42370</v>
      </c>
      <c r="I3814" s="29">
        <v>0.48529800000000017</v>
      </c>
      <c r="J3814" s="28" t="s">
        <v>3241</v>
      </c>
    </row>
    <row r="3815" spans="1:10" x14ac:dyDescent="0.3">
      <c r="A3815" s="26">
        <v>2016</v>
      </c>
      <c r="B3815" s="27" t="s">
        <v>3156</v>
      </c>
      <c r="C3815" s="27" t="s">
        <v>3157</v>
      </c>
      <c r="D3815" s="27" t="s">
        <v>3156</v>
      </c>
      <c r="E3815" s="27" t="s">
        <v>3111</v>
      </c>
      <c r="F3815" s="27" t="s">
        <v>2825</v>
      </c>
      <c r="G3815" s="27" t="s">
        <v>2850</v>
      </c>
      <c r="H3815" s="28">
        <v>42370</v>
      </c>
      <c r="I3815" s="29">
        <v>0</v>
      </c>
      <c r="J3815" s="28" t="s">
        <v>3241</v>
      </c>
    </row>
    <row r="3816" spans="1:10" x14ac:dyDescent="0.3">
      <c r="A3816" s="26">
        <v>2016</v>
      </c>
      <c r="B3816" s="27" t="s">
        <v>3060</v>
      </c>
      <c r="C3816" s="27" t="s">
        <v>3061</v>
      </c>
      <c r="D3816" s="27" t="s">
        <v>3062</v>
      </c>
      <c r="E3816" s="27" t="s">
        <v>3063</v>
      </c>
      <c r="F3816" s="27" t="s">
        <v>3034</v>
      </c>
      <c r="G3816" s="27" t="s">
        <v>2999</v>
      </c>
      <c r="H3816" s="28">
        <v>42370</v>
      </c>
      <c r="I3816" s="29">
        <v>0</v>
      </c>
      <c r="J3816" s="28" t="s">
        <v>3241</v>
      </c>
    </row>
    <row r="3817" spans="1:10" x14ac:dyDescent="0.3">
      <c r="A3817" s="26">
        <v>2016</v>
      </c>
      <c r="B3817" s="27" t="s">
        <v>3064</v>
      </c>
      <c r="C3817" s="27" t="s">
        <v>3065</v>
      </c>
      <c r="D3817" s="27" t="s">
        <v>3066</v>
      </c>
      <c r="E3817" s="27" t="s">
        <v>3025</v>
      </c>
      <c r="F3817" s="27" t="s">
        <v>2825</v>
      </c>
      <c r="G3817" s="27" t="s">
        <v>2826</v>
      </c>
      <c r="H3817" s="28">
        <v>42370</v>
      </c>
      <c r="I3817" s="29">
        <v>0</v>
      </c>
      <c r="J3817" s="28" t="s">
        <v>3241</v>
      </c>
    </row>
    <row r="3818" spans="1:10" x14ac:dyDescent="0.3">
      <c r="A3818" s="26">
        <v>2016</v>
      </c>
      <c r="B3818" s="27" t="s">
        <v>3064</v>
      </c>
      <c r="C3818" s="27" t="s">
        <v>3065</v>
      </c>
      <c r="D3818" s="27" t="s">
        <v>3067</v>
      </c>
      <c r="E3818" s="27" t="s">
        <v>3025</v>
      </c>
      <c r="F3818" s="27" t="s">
        <v>2825</v>
      </c>
      <c r="G3818" s="27" t="s">
        <v>2826</v>
      </c>
      <c r="H3818" s="28">
        <v>42370</v>
      </c>
      <c r="I3818" s="29">
        <v>0</v>
      </c>
      <c r="J3818" s="28" t="s">
        <v>3241</v>
      </c>
    </row>
    <row r="3819" spans="1:10" x14ac:dyDescent="0.3">
      <c r="A3819" s="26">
        <v>2016</v>
      </c>
      <c r="B3819" s="27" t="s">
        <v>3174</v>
      </c>
      <c r="C3819" s="27" t="s">
        <v>3175</v>
      </c>
      <c r="D3819" s="27" t="s">
        <v>3174</v>
      </c>
      <c r="E3819" s="27" t="s">
        <v>6117</v>
      </c>
      <c r="F3819" s="27" t="s">
        <v>2825</v>
      </c>
      <c r="G3819" s="27" t="s">
        <v>2826</v>
      </c>
      <c r="H3819" s="28">
        <v>42370</v>
      </c>
      <c r="I3819" s="29">
        <v>0.59943199999999985</v>
      </c>
      <c r="J3819" s="28" t="s">
        <v>3241</v>
      </c>
    </row>
    <row r="3820" spans="1:10" x14ac:dyDescent="0.3">
      <c r="A3820" s="26">
        <v>2016</v>
      </c>
      <c r="B3820" s="27" t="s">
        <v>3068</v>
      </c>
      <c r="C3820" s="27" t="s">
        <v>3069</v>
      </c>
      <c r="D3820" s="27" t="s">
        <v>3068</v>
      </c>
      <c r="E3820" s="27" t="s">
        <v>6117</v>
      </c>
      <c r="F3820" s="27" t="s">
        <v>3034</v>
      </c>
      <c r="G3820" s="27" t="s">
        <v>2923</v>
      </c>
      <c r="H3820" s="28">
        <v>42370</v>
      </c>
      <c r="I3820" s="29">
        <v>5.2920730000000011</v>
      </c>
      <c r="J3820" s="28" t="s">
        <v>3241</v>
      </c>
    </row>
    <row r="3821" spans="1:10" x14ac:dyDescent="0.3">
      <c r="A3821" s="26">
        <v>2016</v>
      </c>
      <c r="B3821" s="27" t="s">
        <v>3070</v>
      </c>
      <c r="C3821" s="27" t="s">
        <v>3071</v>
      </c>
      <c r="D3821" s="27" t="s">
        <v>3070</v>
      </c>
      <c r="E3821" s="27" t="s">
        <v>6117</v>
      </c>
      <c r="F3821" s="27" t="s">
        <v>2815</v>
      </c>
      <c r="G3821" s="27" t="s">
        <v>2816</v>
      </c>
      <c r="H3821" s="28">
        <v>42370</v>
      </c>
      <c r="I3821" s="29">
        <v>1.8717130000000006</v>
      </c>
      <c r="J3821" s="28" t="s">
        <v>3241</v>
      </c>
    </row>
    <row r="3822" spans="1:10" x14ac:dyDescent="0.3">
      <c r="A3822" s="26">
        <v>2016</v>
      </c>
      <c r="B3822" s="27" t="s">
        <v>3176</v>
      </c>
      <c r="C3822" s="27" t="s">
        <v>3177</v>
      </c>
      <c r="D3822" s="27" t="s">
        <v>3176</v>
      </c>
      <c r="E3822" s="27" t="s">
        <v>3033</v>
      </c>
      <c r="F3822" s="27" t="s">
        <v>2807</v>
      </c>
      <c r="G3822" s="27" t="s">
        <v>2812</v>
      </c>
      <c r="H3822" s="28">
        <v>42370</v>
      </c>
      <c r="I3822" s="29">
        <v>15.307066000000003</v>
      </c>
      <c r="J3822" s="28" t="s">
        <v>3241</v>
      </c>
    </row>
    <row r="3823" spans="1:10" x14ac:dyDescent="0.3">
      <c r="A3823" s="26">
        <v>2016</v>
      </c>
      <c r="B3823" s="27" t="s">
        <v>3072</v>
      </c>
      <c r="C3823" s="27" t="s">
        <v>3073</v>
      </c>
      <c r="D3823" s="27" t="s">
        <v>3072</v>
      </c>
      <c r="E3823" s="27" t="s">
        <v>6117</v>
      </c>
      <c r="F3823" s="27" t="s">
        <v>3034</v>
      </c>
      <c r="G3823" s="27" t="s">
        <v>3074</v>
      </c>
      <c r="H3823" s="28">
        <v>42370</v>
      </c>
      <c r="I3823" s="29">
        <v>0.83314200000000005</v>
      </c>
      <c r="J3823" s="28" t="s">
        <v>3241</v>
      </c>
    </row>
    <row r="3824" spans="1:10" x14ac:dyDescent="0.3">
      <c r="A3824" s="26">
        <v>2016</v>
      </c>
      <c r="B3824" s="27" t="s">
        <v>3182</v>
      </c>
      <c r="C3824" s="27" t="s">
        <v>3183</v>
      </c>
      <c r="D3824" s="27" t="s">
        <v>3182</v>
      </c>
      <c r="E3824" s="27" t="s">
        <v>6117</v>
      </c>
      <c r="F3824" s="27" t="s">
        <v>2825</v>
      </c>
      <c r="G3824" s="27" t="s">
        <v>2826</v>
      </c>
      <c r="H3824" s="28">
        <v>42370</v>
      </c>
      <c r="I3824" s="29">
        <v>0.27535599999999999</v>
      </c>
      <c r="J3824" s="28" t="s">
        <v>3241</v>
      </c>
    </row>
    <row r="3825" spans="1:10" x14ac:dyDescent="0.3">
      <c r="A3825" s="26">
        <v>2016</v>
      </c>
      <c r="B3825" s="27" t="s">
        <v>3075</v>
      </c>
      <c r="C3825" s="27" t="s">
        <v>3076</v>
      </c>
      <c r="D3825" s="27" t="s">
        <v>3075</v>
      </c>
      <c r="E3825" s="27" t="s">
        <v>6117</v>
      </c>
      <c r="F3825" s="27" t="s">
        <v>2815</v>
      </c>
      <c r="G3825" s="27" t="s">
        <v>2816</v>
      </c>
      <c r="H3825" s="28">
        <v>42370</v>
      </c>
      <c r="I3825" s="29">
        <v>3.5185010000000045</v>
      </c>
      <c r="J3825" s="28" t="s">
        <v>3241</v>
      </c>
    </row>
    <row r="3826" spans="1:10" x14ac:dyDescent="0.3">
      <c r="A3826" s="26">
        <v>2016</v>
      </c>
      <c r="B3826" s="27" t="s">
        <v>3077</v>
      </c>
      <c r="C3826" s="27" t="s">
        <v>3078</v>
      </c>
      <c r="D3826" s="27" t="s">
        <v>3077</v>
      </c>
      <c r="E3826" s="27" t="s">
        <v>3033</v>
      </c>
      <c r="F3826" s="27" t="s">
        <v>2788</v>
      </c>
      <c r="G3826" s="27" t="s">
        <v>2788</v>
      </c>
      <c r="H3826" s="28">
        <v>42370</v>
      </c>
      <c r="I3826" s="29">
        <v>3.9689999999999994E-3</v>
      </c>
      <c r="J3826" s="28" t="s">
        <v>3241</v>
      </c>
    </row>
    <row r="3827" spans="1:10" x14ac:dyDescent="0.3">
      <c r="A3827" s="26">
        <v>2016</v>
      </c>
      <c r="B3827" s="27" t="s">
        <v>3079</v>
      </c>
      <c r="C3827" s="27" t="s">
        <v>3080</v>
      </c>
      <c r="D3827" s="27" t="s">
        <v>3081</v>
      </c>
      <c r="E3827" s="27" t="s">
        <v>3063</v>
      </c>
      <c r="F3827" s="27" t="s">
        <v>2788</v>
      </c>
      <c r="G3827" s="27" t="s">
        <v>2788</v>
      </c>
      <c r="H3827" s="28">
        <v>42370</v>
      </c>
      <c r="I3827" s="29">
        <v>0.161075</v>
      </c>
      <c r="J3827" s="28" t="s">
        <v>3241</v>
      </c>
    </row>
    <row r="3828" spans="1:10" x14ac:dyDescent="0.3">
      <c r="A3828" s="26">
        <v>2016</v>
      </c>
      <c r="B3828" s="27" t="s">
        <v>3082</v>
      </c>
      <c r="C3828" s="27" t="s">
        <v>3083</v>
      </c>
      <c r="D3828" s="27" t="s">
        <v>3082</v>
      </c>
      <c r="E3828" s="27" t="s">
        <v>6117</v>
      </c>
      <c r="F3828" s="27" t="s">
        <v>2825</v>
      </c>
      <c r="G3828" s="27" t="s">
        <v>2826</v>
      </c>
      <c r="H3828" s="28">
        <v>42370</v>
      </c>
      <c r="I3828" s="29">
        <v>9.4796050000000012</v>
      </c>
      <c r="J3828" s="28" t="s">
        <v>3241</v>
      </c>
    </row>
    <row r="3829" spans="1:10" x14ac:dyDescent="0.3">
      <c r="A3829" s="26">
        <v>2016</v>
      </c>
      <c r="B3829" s="27" t="s">
        <v>3084</v>
      </c>
      <c r="C3829" s="27" t="s">
        <v>3085</v>
      </c>
      <c r="D3829" s="27" t="s">
        <v>3086</v>
      </c>
      <c r="E3829" s="27" t="s">
        <v>3025</v>
      </c>
      <c r="F3829" s="27" t="s">
        <v>3087</v>
      </c>
      <c r="G3829" s="27" t="s">
        <v>2788</v>
      </c>
      <c r="H3829" s="28">
        <v>42370</v>
      </c>
      <c r="I3829" s="29">
        <v>0</v>
      </c>
      <c r="J3829" s="28" t="s">
        <v>3241</v>
      </c>
    </row>
    <row r="3830" spans="1:10" x14ac:dyDescent="0.3">
      <c r="A3830" s="26">
        <v>2016</v>
      </c>
      <c r="B3830" s="27" t="s">
        <v>3084</v>
      </c>
      <c r="C3830" s="27" t="s">
        <v>3085</v>
      </c>
      <c r="D3830" s="27" t="s">
        <v>3088</v>
      </c>
      <c r="E3830" s="27" t="s">
        <v>3025</v>
      </c>
      <c r="F3830" s="27" t="s">
        <v>3087</v>
      </c>
      <c r="G3830" s="27" t="s">
        <v>2788</v>
      </c>
      <c r="H3830" s="28">
        <v>42370</v>
      </c>
      <c r="I3830" s="29">
        <v>0</v>
      </c>
      <c r="J3830" s="28" t="s">
        <v>3241</v>
      </c>
    </row>
    <row r="3831" spans="1:10" x14ac:dyDescent="0.3">
      <c r="A3831" s="26">
        <v>2016</v>
      </c>
      <c r="B3831" s="27" t="s">
        <v>3089</v>
      </c>
      <c r="C3831" s="27" t="s">
        <v>3090</v>
      </c>
      <c r="D3831" s="27" t="s">
        <v>3089</v>
      </c>
      <c r="E3831" s="27" t="s">
        <v>6117</v>
      </c>
      <c r="F3831" s="27" t="s">
        <v>2815</v>
      </c>
      <c r="G3831" s="27" t="s">
        <v>2816</v>
      </c>
      <c r="H3831" s="28">
        <v>42370</v>
      </c>
      <c r="I3831" s="29">
        <v>4.0484850000000003</v>
      </c>
      <c r="J3831" s="28" t="s">
        <v>3241</v>
      </c>
    </row>
    <row r="3832" spans="1:10" x14ac:dyDescent="0.3">
      <c r="A3832" s="26">
        <v>2016</v>
      </c>
      <c r="B3832" s="27" t="s">
        <v>3136</v>
      </c>
      <c r="C3832" s="27" t="s">
        <v>3137</v>
      </c>
      <c r="D3832" s="27" t="s">
        <v>3138</v>
      </c>
      <c r="E3832" s="27" t="s">
        <v>3025</v>
      </c>
      <c r="F3832" s="27" t="s">
        <v>3087</v>
      </c>
      <c r="G3832" s="27" t="s">
        <v>2788</v>
      </c>
      <c r="H3832" s="28">
        <v>42370</v>
      </c>
      <c r="I3832" s="29">
        <v>0</v>
      </c>
      <c r="J3832" s="28" t="s">
        <v>3241</v>
      </c>
    </row>
    <row r="3833" spans="1:10" x14ac:dyDescent="0.3">
      <c r="A3833" s="26">
        <v>2016</v>
      </c>
      <c r="B3833" s="27" t="s">
        <v>3136</v>
      </c>
      <c r="C3833" s="27" t="s">
        <v>3137</v>
      </c>
      <c r="D3833" s="27" t="s">
        <v>3139</v>
      </c>
      <c r="E3833" s="27" t="s">
        <v>3025</v>
      </c>
      <c r="F3833" s="27" t="s">
        <v>3087</v>
      </c>
      <c r="G3833" s="27" t="s">
        <v>2788</v>
      </c>
      <c r="H3833" s="28">
        <v>42370</v>
      </c>
      <c r="I3833" s="29">
        <v>0</v>
      </c>
      <c r="J3833" s="28" t="s">
        <v>3241</v>
      </c>
    </row>
    <row r="3834" spans="1:10" x14ac:dyDescent="0.3">
      <c r="A3834" s="26">
        <v>2016</v>
      </c>
      <c r="B3834" s="27" t="s">
        <v>3184</v>
      </c>
      <c r="C3834" s="27" t="s">
        <v>3185</v>
      </c>
      <c r="D3834" s="27" t="s">
        <v>3186</v>
      </c>
      <c r="E3834" s="27" t="s">
        <v>3063</v>
      </c>
      <c r="F3834" s="27" t="s">
        <v>3034</v>
      </c>
      <c r="G3834" s="27" t="s">
        <v>2999</v>
      </c>
      <c r="H3834" s="28">
        <v>42370</v>
      </c>
      <c r="I3834" s="29">
        <v>0</v>
      </c>
      <c r="J3834" s="28" t="s">
        <v>3241</v>
      </c>
    </row>
    <row r="3835" spans="1:10" x14ac:dyDescent="0.3">
      <c r="A3835" s="26">
        <v>2016</v>
      </c>
      <c r="B3835" s="27" t="s">
        <v>3091</v>
      </c>
      <c r="C3835" s="27" t="s">
        <v>3092</v>
      </c>
      <c r="D3835" s="27" t="s">
        <v>3093</v>
      </c>
      <c r="E3835" s="27" t="s">
        <v>3063</v>
      </c>
      <c r="F3835" s="27" t="s">
        <v>3094</v>
      </c>
      <c r="G3835" s="27" t="s">
        <v>2965</v>
      </c>
      <c r="H3835" s="28">
        <v>42370</v>
      </c>
      <c r="I3835" s="29">
        <v>4.5863300000000011</v>
      </c>
      <c r="J3835" s="28" t="s">
        <v>3241</v>
      </c>
    </row>
    <row r="3836" spans="1:10" x14ac:dyDescent="0.3">
      <c r="A3836" s="26">
        <v>2016</v>
      </c>
      <c r="B3836" s="27" t="s">
        <v>3095</v>
      </c>
      <c r="C3836" s="27" t="s">
        <v>3096</v>
      </c>
      <c r="D3836" s="27" t="s">
        <v>3095</v>
      </c>
      <c r="E3836" s="27" t="s">
        <v>6117</v>
      </c>
      <c r="F3836" s="27" t="s">
        <v>3034</v>
      </c>
      <c r="G3836" s="27" t="s">
        <v>2999</v>
      </c>
      <c r="H3836" s="28">
        <v>42370</v>
      </c>
      <c r="I3836" s="29">
        <v>8.042899000000002</v>
      </c>
      <c r="J3836" s="28" t="s">
        <v>3241</v>
      </c>
    </row>
    <row r="3837" spans="1:10" x14ac:dyDescent="0.3">
      <c r="A3837" s="26">
        <v>2016</v>
      </c>
      <c r="B3837" s="27" t="s">
        <v>3097</v>
      </c>
      <c r="C3837" s="27" t="s">
        <v>3098</v>
      </c>
      <c r="D3837" s="27" t="s">
        <v>3097</v>
      </c>
      <c r="E3837" s="27" t="s">
        <v>6117</v>
      </c>
      <c r="F3837" s="27" t="s">
        <v>2825</v>
      </c>
      <c r="G3837" s="27" t="s">
        <v>2850</v>
      </c>
      <c r="H3837" s="28">
        <v>42370</v>
      </c>
      <c r="I3837" s="29">
        <v>13.506336000000001</v>
      </c>
      <c r="J3837" s="28" t="s">
        <v>3241</v>
      </c>
    </row>
    <row r="3838" spans="1:10" x14ac:dyDescent="0.3">
      <c r="A3838" s="26">
        <v>2016</v>
      </c>
      <c r="B3838" s="27" t="s">
        <v>3132</v>
      </c>
      <c r="C3838" s="27" t="s">
        <v>3133</v>
      </c>
      <c r="D3838" s="27" t="s">
        <v>3132</v>
      </c>
      <c r="E3838" s="27" t="s">
        <v>3033</v>
      </c>
      <c r="F3838" s="27" t="s">
        <v>2807</v>
      </c>
      <c r="G3838" s="27" t="s">
        <v>2812</v>
      </c>
      <c r="H3838" s="28">
        <v>42370</v>
      </c>
      <c r="I3838" s="29">
        <v>14.263818000000001</v>
      </c>
      <c r="J3838" s="28" t="s">
        <v>3241</v>
      </c>
    </row>
    <row r="3839" spans="1:10" x14ac:dyDescent="0.3">
      <c r="A3839" s="26">
        <v>2016</v>
      </c>
      <c r="B3839" s="27" t="s">
        <v>3134</v>
      </c>
      <c r="C3839" s="27" t="s">
        <v>3135</v>
      </c>
      <c r="D3839" s="27" t="s">
        <v>3134</v>
      </c>
      <c r="E3839" s="27" t="s">
        <v>3033</v>
      </c>
      <c r="F3839" s="27" t="s">
        <v>2807</v>
      </c>
      <c r="G3839" s="27" t="s">
        <v>2812</v>
      </c>
      <c r="H3839" s="28">
        <v>42370</v>
      </c>
      <c r="I3839" s="29">
        <v>8.7263079999999977</v>
      </c>
      <c r="J3839" s="28" t="s">
        <v>3241</v>
      </c>
    </row>
    <row r="3840" spans="1:10" x14ac:dyDescent="0.3">
      <c r="A3840" s="26">
        <v>2016</v>
      </c>
      <c r="B3840" s="27" t="s">
        <v>3099</v>
      </c>
      <c r="C3840" s="27" t="s">
        <v>3100</v>
      </c>
      <c r="D3840" s="27" t="s">
        <v>3099</v>
      </c>
      <c r="E3840" s="27" t="s">
        <v>6117</v>
      </c>
      <c r="F3840" s="27" t="s">
        <v>2815</v>
      </c>
      <c r="G3840" s="27" t="s">
        <v>2816</v>
      </c>
      <c r="H3840" s="28">
        <v>42370</v>
      </c>
      <c r="I3840" s="29">
        <v>14.794411999999999</v>
      </c>
      <c r="J3840" s="28" t="s">
        <v>3241</v>
      </c>
    </row>
    <row r="3841" spans="1:10" x14ac:dyDescent="0.3">
      <c r="A3841" s="26">
        <v>2016</v>
      </c>
      <c r="B3841" s="27" t="s">
        <v>3101</v>
      </c>
      <c r="C3841" s="27" t="s">
        <v>3102</v>
      </c>
      <c r="D3841" s="27" t="s">
        <v>3101</v>
      </c>
      <c r="E3841" s="27" t="s">
        <v>6117</v>
      </c>
      <c r="F3841" s="27" t="s">
        <v>3034</v>
      </c>
      <c r="G3841" s="27" t="s">
        <v>3074</v>
      </c>
      <c r="H3841" s="28">
        <v>42370</v>
      </c>
      <c r="I3841" s="29">
        <v>11.977246000000004</v>
      </c>
      <c r="J3841" s="28" t="s">
        <v>3241</v>
      </c>
    </row>
    <row r="3842" spans="1:10" x14ac:dyDescent="0.3">
      <c r="A3842" s="26">
        <v>2016</v>
      </c>
      <c r="B3842" s="27" t="s">
        <v>3148</v>
      </c>
      <c r="C3842" s="27" t="s">
        <v>3149</v>
      </c>
      <c r="D3842" s="27" t="s">
        <v>3148</v>
      </c>
      <c r="E3842" s="27" t="s">
        <v>6117</v>
      </c>
      <c r="F3842" s="27" t="s">
        <v>3145</v>
      </c>
      <c r="G3842" s="27" t="s">
        <v>2803</v>
      </c>
      <c r="H3842" s="28">
        <v>42370</v>
      </c>
      <c r="I3842" s="29">
        <v>1.8352539999999997</v>
      </c>
      <c r="J3842" s="28" t="s">
        <v>3241</v>
      </c>
    </row>
    <row r="3843" spans="1:10" x14ac:dyDescent="0.3">
      <c r="A3843" s="26">
        <v>2016</v>
      </c>
      <c r="B3843" s="27" t="s">
        <v>3103</v>
      </c>
      <c r="C3843" s="27" t="s">
        <v>3104</v>
      </c>
      <c r="D3843" s="27" t="s">
        <v>3103</v>
      </c>
      <c r="E3843" s="27" t="s">
        <v>6117</v>
      </c>
      <c r="F3843" s="27" t="s">
        <v>3034</v>
      </c>
      <c r="G3843" s="27" t="s">
        <v>2923</v>
      </c>
      <c r="H3843" s="28">
        <v>42370</v>
      </c>
      <c r="I3843" s="29">
        <v>1.4208690000000004</v>
      </c>
      <c r="J3843" s="28" t="s">
        <v>3241</v>
      </c>
    </row>
    <row r="3844" spans="1:10" x14ac:dyDescent="0.3">
      <c r="A3844" s="26">
        <v>2016</v>
      </c>
      <c r="B3844" s="27" t="s">
        <v>3150</v>
      </c>
      <c r="C3844" s="27" t="s">
        <v>3151</v>
      </c>
      <c r="D3844" s="27" t="s">
        <v>3150</v>
      </c>
      <c r="E3844" s="27" t="s">
        <v>6117</v>
      </c>
      <c r="F3844" s="27" t="s">
        <v>3142</v>
      </c>
      <c r="G3844" s="27" t="s">
        <v>2850</v>
      </c>
      <c r="H3844" s="28">
        <v>42370</v>
      </c>
      <c r="I3844" s="29">
        <v>0</v>
      </c>
      <c r="J3844" s="28" t="s">
        <v>3241</v>
      </c>
    </row>
    <row r="3845" spans="1:10" x14ac:dyDescent="0.3">
      <c r="A3845" s="26">
        <v>2016</v>
      </c>
      <c r="B3845" s="27" t="s">
        <v>3105</v>
      </c>
      <c r="C3845" s="27" t="s">
        <v>3106</v>
      </c>
      <c r="D3845" s="27" t="s">
        <v>3105</v>
      </c>
      <c r="E3845" s="27" t="s">
        <v>6117</v>
      </c>
      <c r="F3845" s="27" t="s">
        <v>2798</v>
      </c>
      <c r="G3845" s="27" t="s">
        <v>2803</v>
      </c>
      <c r="H3845" s="28">
        <v>42370</v>
      </c>
      <c r="I3845" s="29">
        <v>3.1974040000000001</v>
      </c>
      <c r="J3845" s="28" t="s">
        <v>3241</v>
      </c>
    </row>
    <row r="3846" spans="1:10" x14ac:dyDescent="0.3">
      <c r="A3846" s="26">
        <v>2016</v>
      </c>
      <c r="B3846" s="27" t="s">
        <v>3123</v>
      </c>
      <c r="C3846" s="27" t="s">
        <v>3124</v>
      </c>
      <c r="D3846" s="27" t="s">
        <v>3166</v>
      </c>
      <c r="E3846" s="27" t="s">
        <v>3025</v>
      </c>
      <c r="F3846" s="27" t="s">
        <v>2825</v>
      </c>
      <c r="G3846" s="27" t="s">
        <v>2850</v>
      </c>
      <c r="H3846" s="28">
        <v>42370</v>
      </c>
      <c r="I3846" s="29">
        <v>0</v>
      </c>
      <c r="J3846" s="28" t="s">
        <v>3241</v>
      </c>
    </row>
    <row r="3847" spans="1:10" x14ac:dyDescent="0.3">
      <c r="A3847" s="26">
        <v>2016</v>
      </c>
      <c r="B3847" s="27" t="s">
        <v>3123</v>
      </c>
      <c r="C3847" s="27" t="s">
        <v>3124</v>
      </c>
      <c r="D3847" s="27" t="s">
        <v>3125</v>
      </c>
      <c r="E3847" s="27" t="s">
        <v>3025</v>
      </c>
      <c r="F3847" s="27" t="s">
        <v>2825</v>
      </c>
      <c r="G3847" s="27" t="s">
        <v>2850</v>
      </c>
      <c r="H3847" s="28">
        <v>42370</v>
      </c>
      <c r="I3847" s="29">
        <v>0</v>
      </c>
      <c r="J3847" s="28" t="s">
        <v>3241</v>
      </c>
    </row>
    <row r="3848" spans="1:10" x14ac:dyDescent="0.3">
      <c r="A3848" s="26">
        <v>2016</v>
      </c>
      <c r="B3848" s="27" t="s">
        <v>3123</v>
      </c>
      <c r="C3848" s="27" t="s">
        <v>3124</v>
      </c>
      <c r="D3848" s="27" t="s">
        <v>3170</v>
      </c>
      <c r="E3848" s="27" t="s">
        <v>3025</v>
      </c>
      <c r="F3848" s="27" t="s">
        <v>2825</v>
      </c>
      <c r="G3848" s="27" t="s">
        <v>2850</v>
      </c>
      <c r="H3848" s="28">
        <v>42370</v>
      </c>
      <c r="I3848" s="29">
        <v>0</v>
      </c>
      <c r="J3848" s="28" t="s">
        <v>3241</v>
      </c>
    </row>
    <row r="3849" spans="1:10" x14ac:dyDescent="0.3">
      <c r="A3849" s="26">
        <v>2016</v>
      </c>
      <c r="B3849" s="27" t="s">
        <v>3107</v>
      </c>
      <c r="C3849" s="27" t="s">
        <v>3108</v>
      </c>
      <c r="D3849" s="27" t="s">
        <v>3108</v>
      </c>
      <c r="E3849" s="27" t="s">
        <v>6117</v>
      </c>
      <c r="F3849" s="27" t="s">
        <v>3026</v>
      </c>
      <c r="G3849" s="27" t="s">
        <v>2936</v>
      </c>
      <c r="H3849" s="28">
        <v>42370</v>
      </c>
      <c r="I3849" s="29">
        <v>8.2200000000000003E-4</v>
      </c>
      <c r="J3849" s="28" t="s">
        <v>3241</v>
      </c>
    </row>
    <row r="3850" spans="1:10" x14ac:dyDescent="0.3">
      <c r="A3850" s="26">
        <v>2016</v>
      </c>
      <c r="B3850" s="27" t="s">
        <v>3140</v>
      </c>
      <c r="C3850" s="27" t="s">
        <v>3141</v>
      </c>
      <c r="D3850" s="27" t="s">
        <v>3140</v>
      </c>
      <c r="E3850" s="27" t="s">
        <v>6117</v>
      </c>
      <c r="F3850" s="27" t="s">
        <v>3142</v>
      </c>
      <c r="G3850" s="27" t="s">
        <v>2850</v>
      </c>
      <c r="H3850" s="28">
        <v>42370</v>
      </c>
      <c r="I3850" s="29">
        <v>7.0680000000000031E-3</v>
      </c>
      <c r="J3850" s="28" t="s">
        <v>3241</v>
      </c>
    </row>
    <row r="3851" spans="1:10" x14ac:dyDescent="0.3">
      <c r="A3851" s="26">
        <v>2016</v>
      </c>
      <c r="B3851" s="27" t="s">
        <v>3109</v>
      </c>
      <c r="C3851" s="27" t="s">
        <v>3110</v>
      </c>
      <c r="D3851" s="27" t="s">
        <v>3109</v>
      </c>
      <c r="E3851" s="27" t="s">
        <v>3111</v>
      </c>
      <c r="F3851" s="27" t="s">
        <v>2825</v>
      </c>
      <c r="G3851" s="27" t="s">
        <v>2850</v>
      </c>
      <c r="H3851" s="28">
        <v>42370</v>
      </c>
      <c r="I3851" s="29">
        <v>0.20781500000000003</v>
      </c>
      <c r="J3851" s="28" t="s">
        <v>3241</v>
      </c>
    </row>
    <row r="3852" spans="1:10" x14ac:dyDescent="0.3">
      <c r="A3852" s="26">
        <v>2016</v>
      </c>
      <c r="B3852" s="27" t="s">
        <v>3158</v>
      </c>
      <c r="C3852" s="27" t="s">
        <v>3159</v>
      </c>
      <c r="D3852" s="27" t="s">
        <v>3160</v>
      </c>
      <c r="E3852" s="27" t="s">
        <v>3161</v>
      </c>
      <c r="F3852" s="27" t="s">
        <v>3087</v>
      </c>
      <c r="G3852" s="27" t="s">
        <v>2788</v>
      </c>
      <c r="H3852" s="28">
        <v>42370</v>
      </c>
      <c r="I3852" s="29">
        <v>1.8197680000000001</v>
      </c>
      <c r="J3852" s="28" t="s">
        <v>3241</v>
      </c>
    </row>
    <row r="3853" spans="1:10" x14ac:dyDescent="0.3">
      <c r="A3853" s="26">
        <v>2016</v>
      </c>
      <c r="B3853" s="27" t="s">
        <v>3112</v>
      </c>
      <c r="C3853" s="27" t="s">
        <v>3113</v>
      </c>
      <c r="D3853" s="27" t="s">
        <v>3112</v>
      </c>
      <c r="E3853" s="27" t="s">
        <v>6117</v>
      </c>
      <c r="F3853" s="27" t="s">
        <v>2825</v>
      </c>
      <c r="G3853" s="27" t="s">
        <v>2826</v>
      </c>
      <c r="H3853" s="28">
        <v>42370</v>
      </c>
      <c r="I3853" s="29">
        <v>1.4167259999999999</v>
      </c>
      <c r="J3853" s="28" t="s">
        <v>3241</v>
      </c>
    </row>
    <row r="3854" spans="1:10" x14ac:dyDescent="0.3">
      <c r="A3854" s="26">
        <v>2016</v>
      </c>
      <c r="B3854" s="27" t="s">
        <v>3167</v>
      </c>
      <c r="C3854" s="27" t="s">
        <v>3168</v>
      </c>
      <c r="D3854" s="27" t="s">
        <v>3169</v>
      </c>
      <c r="E3854" s="27" t="s">
        <v>3161</v>
      </c>
      <c r="F3854" s="27" t="s">
        <v>3087</v>
      </c>
      <c r="G3854" s="27" t="s">
        <v>2788</v>
      </c>
      <c r="H3854" s="28">
        <v>42370</v>
      </c>
      <c r="I3854" s="29">
        <v>5.274665999999999</v>
      </c>
      <c r="J3854" s="28" t="s">
        <v>3241</v>
      </c>
    </row>
    <row r="3855" spans="1:10" x14ac:dyDescent="0.3">
      <c r="A3855" s="26">
        <v>2016</v>
      </c>
      <c r="B3855" s="27" t="s">
        <v>3114</v>
      </c>
      <c r="C3855" s="27" t="s">
        <v>3115</v>
      </c>
      <c r="D3855" s="27" t="s">
        <v>3116</v>
      </c>
      <c r="E3855" s="27" t="s">
        <v>3025</v>
      </c>
      <c r="F3855" s="27" t="s">
        <v>3026</v>
      </c>
      <c r="G3855" s="27" t="s">
        <v>2788</v>
      </c>
      <c r="H3855" s="28">
        <v>42370</v>
      </c>
      <c r="I3855" s="29">
        <v>0</v>
      </c>
      <c r="J3855" s="28" t="s">
        <v>3241</v>
      </c>
    </row>
    <row r="3856" spans="1:10" x14ac:dyDescent="0.3">
      <c r="A3856" s="26">
        <v>2016</v>
      </c>
      <c r="B3856" s="27" t="s">
        <v>3117</v>
      </c>
      <c r="C3856" s="27" t="s">
        <v>3118</v>
      </c>
      <c r="D3856" s="27" t="s">
        <v>3117</v>
      </c>
      <c r="E3856" s="27" t="s">
        <v>6117</v>
      </c>
      <c r="F3856" s="27" t="s">
        <v>2815</v>
      </c>
      <c r="G3856" s="27" t="s">
        <v>2816</v>
      </c>
      <c r="H3856" s="28">
        <v>42370</v>
      </c>
      <c r="I3856" s="29">
        <v>8.5673299999999966</v>
      </c>
      <c r="J3856" s="28" t="s">
        <v>3241</v>
      </c>
    </row>
    <row r="3857" spans="1:10" x14ac:dyDescent="0.3">
      <c r="A3857" s="26">
        <v>2016</v>
      </c>
      <c r="B3857" s="27" t="s">
        <v>3129</v>
      </c>
      <c r="C3857" s="27" t="s">
        <v>3130</v>
      </c>
      <c r="D3857" s="27" t="s">
        <v>3131</v>
      </c>
      <c r="E3857" s="27" t="s">
        <v>3063</v>
      </c>
      <c r="F3857" s="27" t="s">
        <v>3034</v>
      </c>
      <c r="G3857" s="27" t="s">
        <v>2840</v>
      </c>
      <c r="H3857" s="28">
        <v>42370</v>
      </c>
      <c r="I3857" s="29">
        <v>16.243641999999998</v>
      </c>
      <c r="J3857" s="28" t="s">
        <v>3241</v>
      </c>
    </row>
    <row r="3858" spans="1:10" x14ac:dyDescent="0.3">
      <c r="A3858" s="26">
        <v>2016</v>
      </c>
      <c r="B3858" s="27" t="s">
        <v>3126</v>
      </c>
      <c r="C3858" s="27" t="s">
        <v>3127</v>
      </c>
      <c r="D3858" s="27" t="s">
        <v>3128</v>
      </c>
      <c r="E3858" s="27" t="s">
        <v>3025</v>
      </c>
      <c r="F3858" s="27" t="s">
        <v>3026</v>
      </c>
      <c r="G3858" s="27" t="s">
        <v>2936</v>
      </c>
      <c r="H3858" s="28">
        <v>42370</v>
      </c>
      <c r="I3858" s="29">
        <v>0</v>
      </c>
      <c r="J3858" s="28" t="s">
        <v>3241</v>
      </c>
    </row>
    <row r="3859" spans="1:10" x14ac:dyDescent="0.3">
      <c r="A3859" s="26">
        <v>2016</v>
      </c>
      <c r="B3859" s="27" t="s">
        <v>3178</v>
      </c>
      <c r="C3859" s="27" t="s">
        <v>3179</v>
      </c>
      <c r="D3859" s="27" t="s">
        <v>3178</v>
      </c>
      <c r="E3859" s="27" t="s">
        <v>3033</v>
      </c>
      <c r="F3859" s="27" t="s">
        <v>2807</v>
      </c>
      <c r="G3859" s="27" t="s">
        <v>2812</v>
      </c>
      <c r="H3859" s="28">
        <v>42370</v>
      </c>
      <c r="I3859" s="29">
        <v>0.40131300000000003</v>
      </c>
      <c r="J3859" s="28" t="s">
        <v>3241</v>
      </c>
    </row>
    <row r="3860" spans="1:10" x14ac:dyDescent="0.3">
      <c r="A3860" s="26">
        <v>2016</v>
      </c>
      <c r="B3860" s="27" t="s">
        <v>3119</v>
      </c>
      <c r="C3860" s="27" t="s">
        <v>3120</v>
      </c>
      <c r="D3860" s="27" t="s">
        <v>3119</v>
      </c>
      <c r="E3860" s="27" t="s">
        <v>6117</v>
      </c>
      <c r="F3860" s="27" t="s">
        <v>3034</v>
      </c>
      <c r="G3860" s="27" t="s">
        <v>2840</v>
      </c>
      <c r="H3860" s="28">
        <v>42370</v>
      </c>
      <c r="I3860" s="29">
        <v>4.8479359999999998</v>
      </c>
      <c r="J3860" s="28" t="s">
        <v>3241</v>
      </c>
    </row>
    <row r="3861" spans="1:10" x14ac:dyDescent="0.3">
      <c r="A3861" s="26">
        <v>2016</v>
      </c>
      <c r="B3861" s="27" t="s">
        <v>3121</v>
      </c>
      <c r="C3861" s="27" t="s">
        <v>3122</v>
      </c>
      <c r="D3861" s="27" t="s">
        <v>3121</v>
      </c>
      <c r="E3861" s="27" t="s">
        <v>6117</v>
      </c>
      <c r="F3861" s="27" t="s">
        <v>2825</v>
      </c>
      <c r="G3861" s="27" t="s">
        <v>2850</v>
      </c>
      <c r="H3861" s="28">
        <v>42370</v>
      </c>
      <c r="I3861" s="29">
        <v>28.476649999999996</v>
      </c>
      <c r="J3861" s="28" t="s">
        <v>3241</v>
      </c>
    </row>
    <row r="3862" spans="1:10" x14ac:dyDescent="0.3">
      <c r="A3862" s="26">
        <v>2016</v>
      </c>
      <c r="B3862" s="27" t="s">
        <v>3022</v>
      </c>
      <c r="C3862" s="27" t="s">
        <v>3023</v>
      </c>
      <c r="D3862" s="27" t="s">
        <v>3024</v>
      </c>
      <c r="E3862" s="27" t="s">
        <v>3025</v>
      </c>
      <c r="F3862" s="27" t="s">
        <v>3026</v>
      </c>
      <c r="G3862" s="27" t="s">
        <v>2788</v>
      </c>
      <c r="H3862" s="28">
        <v>42401</v>
      </c>
      <c r="I3862" s="29">
        <v>0</v>
      </c>
      <c r="J3862" s="28" t="s">
        <v>3241</v>
      </c>
    </row>
    <row r="3863" spans="1:10" x14ac:dyDescent="0.3">
      <c r="A3863" s="26">
        <v>2016</v>
      </c>
      <c r="B3863" s="27" t="s">
        <v>3022</v>
      </c>
      <c r="C3863" s="27" t="s">
        <v>3023</v>
      </c>
      <c r="D3863" s="27" t="s">
        <v>3027</v>
      </c>
      <c r="E3863" s="27" t="s">
        <v>3025</v>
      </c>
      <c r="F3863" s="27" t="s">
        <v>3026</v>
      </c>
      <c r="G3863" s="27" t="s">
        <v>2788</v>
      </c>
      <c r="H3863" s="28">
        <v>42401</v>
      </c>
      <c r="I3863" s="29">
        <v>0</v>
      </c>
      <c r="J3863" s="28" t="s">
        <v>3241</v>
      </c>
    </row>
    <row r="3864" spans="1:10" x14ac:dyDescent="0.3">
      <c r="A3864" s="26">
        <v>2016</v>
      </c>
      <c r="B3864" s="27" t="s">
        <v>3028</v>
      </c>
      <c r="C3864" s="27" t="s">
        <v>3029</v>
      </c>
      <c r="D3864" s="27" t="s">
        <v>3028</v>
      </c>
      <c r="E3864" s="27" t="s">
        <v>6117</v>
      </c>
      <c r="F3864" s="27" t="s">
        <v>3030</v>
      </c>
      <c r="G3864" s="27" t="s">
        <v>2812</v>
      </c>
      <c r="H3864" s="28">
        <v>42401</v>
      </c>
      <c r="I3864" s="29">
        <v>17.507784000000019</v>
      </c>
      <c r="J3864" s="28" t="s">
        <v>3241</v>
      </c>
    </row>
    <row r="3865" spans="1:10" x14ac:dyDescent="0.3">
      <c r="A3865" s="26">
        <v>2016</v>
      </c>
      <c r="B3865" s="27" t="s">
        <v>3031</v>
      </c>
      <c r="C3865" s="27" t="s">
        <v>3032</v>
      </c>
      <c r="D3865" s="27" t="s">
        <v>3031</v>
      </c>
      <c r="E3865" s="27" t="s">
        <v>3033</v>
      </c>
      <c r="F3865" s="27" t="s">
        <v>3034</v>
      </c>
      <c r="G3865" s="27" t="s">
        <v>2821</v>
      </c>
      <c r="H3865" s="28">
        <v>42401</v>
      </c>
      <c r="I3865" s="29">
        <v>3.1752919999999993</v>
      </c>
      <c r="J3865" s="28" t="s">
        <v>3241</v>
      </c>
    </row>
    <row r="3866" spans="1:10" x14ac:dyDescent="0.3">
      <c r="A3866" s="26">
        <v>2016</v>
      </c>
      <c r="B3866" s="27" t="s">
        <v>3031</v>
      </c>
      <c r="C3866" s="27" t="s">
        <v>3180</v>
      </c>
      <c r="D3866" s="27" t="s">
        <v>3181</v>
      </c>
      <c r="E3866" s="27" t="s">
        <v>3033</v>
      </c>
      <c r="F3866" s="27" t="s">
        <v>3034</v>
      </c>
      <c r="G3866" s="27" t="s">
        <v>2821</v>
      </c>
      <c r="H3866" s="28">
        <v>42401</v>
      </c>
      <c r="I3866" s="29">
        <v>5.0771670000000029</v>
      </c>
      <c r="J3866" s="28" t="s">
        <v>3241</v>
      </c>
    </row>
    <row r="3867" spans="1:10" x14ac:dyDescent="0.3">
      <c r="A3867" s="26">
        <v>2016</v>
      </c>
      <c r="B3867" s="27" t="s">
        <v>3035</v>
      </c>
      <c r="C3867" s="27" t="s">
        <v>3036</v>
      </c>
      <c r="D3867" s="27" t="s">
        <v>3035</v>
      </c>
      <c r="E3867" s="27" t="s">
        <v>6117</v>
      </c>
      <c r="F3867" s="27" t="s">
        <v>2825</v>
      </c>
      <c r="G3867" s="27" t="s">
        <v>2826</v>
      </c>
      <c r="H3867" s="28">
        <v>42401</v>
      </c>
      <c r="I3867" s="29">
        <v>0</v>
      </c>
      <c r="J3867" s="28" t="s">
        <v>3241</v>
      </c>
    </row>
    <row r="3868" spans="1:10" x14ac:dyDescent="0.3">
      <c r="A3868" s="26">
        <v>2016</v>
      </c>
      <c r="B3868" s="27" t="s">
        <v>3037</v>
      </c>
      <c r="C3868" s="27" t="s">
        <v>3038</v>
      </c>
      <c r="D3868" s="27" t="s">
        <v>3037</v>
      </c>
      <c r="E3868" s="27" t="s">
        <v>6117</v>
      </c>
      <c r="F3868" s="27" t="s">
        <v>3034</v>
      </c>
      <c r="G3868" s="27" t="s">
        <v>2999</v>
      </c>
      <c r="H3868" s="28">
        <v>42401</v>
      </c>
      <c r="I3868" s="29">
        <v>6.6336550000000027</v>
      </c>
      <c r="J3868" s="28" t="s">
        <v>3241</v>
      </c>
    </row>
    <row r="3869" spans="1:10" x14ac:dyDescent="0.3">
      <c r="A3869" s="26">
        <v>2016</v>
      </c>
      <c r="B3869" s="27" t="s">
        <v>3039</v>
      </c>
      <c r="C3869" s="27" t="s">
        <v>3040</v>
      </c>
      <c r="D3869" s="27" t="s">
        <v>3039</v>
      </c>
      <c r="E3869" s="27" t="s">
        <v>6117</v>
      </c>
      <c r="F3869" s="27" t="s">
        <v>2815</v>
      </c>
      <c r="G3869" s="27" t="s">
        <v>2816</v>
      </c>
      <c r="H3869" s="28">
        <v>42401</v>
      </c>
      <c r="I3869" s="29">
        <v>0</v>
      </c>
      <c r="J3869" s="28" t="s">
        <v>3241</v>
      </c>
    </row>
    <row r="3870" spans="1:10" x14ac:dyDescent="0.3">
      <c r="A3870" s="26">
        <v>2016</v>
      </c>
      <c r="B3870" s="27" t="s">
        <v>3041</v>
      </c>
      <c r="C3870" s="27" t="s">
        <v>3042</v>
      </c>
      <c r="D3870" s="27" t="s">
        <v>3041</v>
      </c>
      <c r="E3870" s="27" t="s">
        <v>6117</v>
      </c>
      <c r="F3870" s="27" t="s">
        <v>2825</v>
      </c>
      <c r="G3870" s="27" t="s">
        <v>2826</v>
      </c>
      <c r="H3870" s="28">
        <v>42401</v>
      </c>
      <c r="I3870" s="29">
        <v>10.397071999999998</v>
      </c>
      <c r="J3870" s="28" t="s">
        <v>3241</v>
      </c>
    </row>
    <row r="3871" spans="1:10" x14ac:dyDescent="0.3">
      <c r="A3871" s="26">
        <v>2016</v>
      </c>
      <c r="B3871" s="27" t="s">
        <v>3043</v>
      </c>
      <c r="C3871" s="27" t="s">
        <v>3044</v>
      </c>
      <c r="D3871" s="27" t="s">
        <v>3043</v>
      </c>
      <c r="E3871" s="27" t="s">
        <v>6117</v>
      </c>
      <c r="F3871" s="27" t="s">
        <v>2815</v>
      </c>
      <c r="G3871" s="27" t="s">
        <v>2816</v>
      </c>
      <c r="H3871" s="28">
        <v>42401</v>
      </c>
      <c r="I3871" s="29">
        <v>1.8854579999999999</v>
      </c>
      <c r="J3871" s="28" t="s">
        <v>3241</v>
      </c>
    </row>
    <row r="3872" spans="1:10" x14ac:dyDescent="0.3">
      <c r="A3872" s="26">
        <v>2016</v>
      </c>
      <c r="B3872" s="27" t="s">
        <v>3045</v>
      </c>
      <c r="C3872" s="27" t="s">
        <v>3046</v>
      </c>
      <c r="D3872" s="27" t="s">
        <v>3045</v>
      </c>
      <c r="E3872" s="27" t="s">
        <v>6117</v>
      </c>
      <c r="F3872" s="27" t="s">
        <v>2815</v>
      </c>
      <c r="G3872" s="27" t="s">
        <v>2816</v>
      </c>
      <c r="H3872" s="28">
        <v>42401</v>
      </c>
      <c r="I3872" s="29">
        <v>0.14421800000000004</v>
      </c>
      <c r="J3872" s="28" t="s">
        <v>3241</v>
      </c>
    </row>
    <row r="3873" spans="1:10" x14ac:dyDescent="0.3">
      <c r="A3873" s="26">
        <v>2016</v>
      </c>
      <c r="B3873" s="27" t="s">
        <v>3143</v>
      </c>
      <c r="C3873" s="27" t="s">
        <v>3144</v>
      </c>
      <c r="D3873" s="27" t="s">
        <v>3143</v>
      </c>
      <c r="E3873" s="27" t="s">
        <v>6117</v>
      </c>
      <c r="F3873" s="27" t="s">
        <v>3145</v>
      </c>
      <c r="G3873" s="27" t="s">
        <v>2803</v>
      </c>
      <c r="H3873" s="28">
        <v>42401</v>
      </c>
      <c r="I3873" s="29">
        <v>2.0125899999999999</v>
      </c>
      <c r="J3873" s="28" t="s">
        <v>3241</v>
      </c>
    </row>
    <row r="3874" spans="1:10" x14ac:dyDescent="0.3">
      <c r="A3874" s="26">
        <v>2016</v>
      </c>
      <c r="B3874" s="27" t="s">
        <v>3171</v>
      </c>
      <c r="C3874" s="27" t="s">
        <v>3172</v>
      </c>
      <c r="D3874" s="27" t="s">
        <v>3173</v>
      </c>
      <c r="E3874" s="27" t="s">
        <v>3111</v>
      </c>
      <c r="F3874" s="27" t="s">
        <v>2825</v>
      </c>
      <c r="G3874" s="27" t="s">
        <v>2850</v>
      </c>
      <c r="H3874" s="28">
        <v>42401</v>
      </c>
      <c r="I3874" s="29">
        <v>0.30590500000000009</v>
      </c>
      <c r="J3874" s="28" t="s">
        <v>3241</v>
      </c>
    </row>
    <row r="3875" spans="1:10" x14ac:dyDescent="0.3">
      <c r="A3875" s="26">
        <v>2016</v>
      </c>
      <c r="B3875" s="27" t="s">
        <v>3146</v>
      </c>
      <c r="C3875" s="27" t="s">
        <v>3147</v>
      </c>
      <c r="D3875" s="27" t="s">
        <v>3146</v>
      </c>
      <c r="E3875" s="27" t="s">
        <v>6117</v>
      </c>
      <c r="F3875" s="27" t="s">
        <v>3145</v>
      </c>
      <c r="G3875" s="27" t="s">
        <v>2803</v>
      </c>
      <c r="H3875" s="28">
        <v>42401</v>
      </c>
      <c r="I3875" s="29">
        <v>2.4589340000000011</v>
      </c>
      <c r="J3875" s="28" t="s">
        <v>3241</v>
      </c>
    </row>
    <row r="3876" spans="1:10" x14ac:dyDescent="0.3">
      <c r="A3876" s="26">
        <v>2016</v>
      </c>
      <c r="B3876" s="27" t="s">
        <v>3047</v>
      </c>
      <c r="C3876" s="27" t="s">
        <v>3048</v>
      </c>
      <c r="D3876" s="27" t="s">
        <v>3047</v>
      </c>
      <c r="E3876" s="27" t="s">
        <v>6117</v>
      </c>
      <c r="F3876" s="27" t="s">
        <v>2825</v>
      </c>
      <c r="G3876" s="27" t="s">
        <v>2826</v>
      </c>
      <c r="H3876" s="28">
        <v>42401</v>
      </c>
      <c r="I3876" s="29">
        <v>3.6419880000000004</v>
      </c>
      <c r="J3876" s="28" t="s">
        <v>3241</v>
      </c>
    </row>
    <row r="3877" spans="1:10" x14ac:dyDescent="0.3">
      <c r="A3877" s="26">
        <v>2016</v>
      </c>
      <c r="B3877" s="27" t="s">
        <v>3049</v>
      </c>
      <c r="C3877" s="27" t="s">
        <v>3050</v>
      </c>
      <c r="D3877" s="27" t="s">
        <v>3049</v>
      </c>
      <c r="E3877" s="27" t="s">
        <v>6117</v>
      </c>
      <c r="F3877" s="27" t="s">
        <v>2825</v>
      </c>
      <c r="G3877" s="27" t="s">
        <v>2850</v>
      </c>
      <c r="H3877" s="28">
        <v>42401</v>
      </c>
      <c r="I3877" s="29">
        <v>2.0895430000000004</v>
      </c>
      <c r="J3877" s="28" t="s">
        <v>3241</v>
      </c>
    </row>
    <row r="3878" spans="1:10" x14ac:dyDescent="0.3">
      <c r="A3878" s="26">
        <v>2016</v>
      </c>
      <c r="B3878" s="27" t="s">
        <v>3051</v>
      </c>
      <c r="C3878" s="27" t="s">
        <v>3051</v>
      </c>
      <c r="D3878" s="27" t="s">
        <v>3051</v>
      </c>
      <c r="E3878" s="27" t="s">
        <v>6118</v>
      </c>
      <c r="F3878" s="27" t="s">
        <v>3051</v>
      </c>
      <c r="G3878" s="27" t="s">
        <v>3051</v>
      </c>
      <c r="H3878" s="28">
        <v>42401</v>
      </c>
      <c r="I3878" s="29">
        <v>11731.845100999994</v>
      </c>
      <c r="J3878" s="28" t="s">
        <v>3241</v>
      </c>
    </row>
    <row r="3879" spans="1:10" x14ac:dyDescent="0.3">
      <c r="A3879" s="26">
        <v>2016</v>
      </c>
      <c r="B3879" s="27" t="s">
        <v>3052</v>
      </c>
      <c r="C3879" s="27" t="s">
        <v>3053</v>
      </c>
      <c r="D3879" s="27" t="s">
        <v>3052</v>
      </c>
      <c r="E3879" s="27" t="s">
        <v>3033</v>
      </c>
      <c r="F3879" s="27" t="s">
        <v>2807</v>
      </c>
      <c r="G3879" s="27" t="s">
        <v>2812</v>
      </c>
      <c r="H3879" s="28">
        <v>42401</v>
      </c>
      <c r="I3879" s="29">
        <v>2.1302470000000002</v>
      </c>
      <c r="J3879" s="28" t="s">
        <v>3241</v>
      </c>
    </row>
    <row r="3880" spans="1:10" x14ac:dyDescent="0.3">
      <c r="A3880" s="26">
        <v>2016</v>
      </c>
      <c r="B3880" s="27" t="s">
        <v>3162</v>
      </c>
      <c r="C3880" s="27" t="s">
        <v>3163</v>
      </c>
      <c r="D3880" s="27" t="s">
        <v>3164</v>
      </c>
      <c r="E3880" s="27" t="s">
        <v>3025</v>
      </c>
      <c r="F3880" s="27" t="s">
        <v>3087</v>
      </c>
      <c r="G3880" s="27" t="s">
        <v>2788</v>
      </c>
      <c r="H3880" s="28">
        <v>42401</v>
      </c>
      <c r="I3880" s="29">
        <v>0</v>
      </c>
      <c r="J3880" s="28" t="s">
        <v>3241</v>
      </c>
    </row>
    <row r="3881" spans="1:10" x14ac:dyDescent="0.3">
      <c r="A3881" s="26">
        <v>2016</v>
      </c>
      <c r="B3881" s="27" t="s">
        <v>3162</v>
      </c>
      <c r="C3881" s="27" t="s">
        <v>3163</v>
      </c>
      <c r="D3881" s="27" t="s">
        <v>3165</v>
      </c>
      <c r="E3881" s="27" t="s">
        <v>3025</v>
      </c>
      <c r="F3881" s="27" t="s">
        <v>3087</v>
      </c>
      <c r="G3881" s="27" t="s">
        <v>2788</v>
      </c>
      <c r="H3881" s="28">
        <v>42401</v>
      </c>
      <c r="I3881" s="29">
        <v>0</v>
      </c>
      <c r="J3881" s="28" t="s">
        <v>3241</v>
      </c>
    </row>
    <row r="3882" spans="1:10" x14ac:dyDescent="0.3">
      <c r="A3882" s="26">
        <v>2016</v>
      </c>
      <c r="B3882" s="27" t="s">
        <v>3054</v>
      </c>
      <c r="C3882" s="27" t="s">
        <v>3055</v>
      </c>
      <c r="D3882" s="27" t="s">
        <v>3054</v>
      </c>
      <c r="E3882" s="27" t="s">
        <v>6117</v>
      </c>
      <c r="F3882" s="27" t="s">
        <v>3034</v>
      </c>
      <c r="G3882" s="27" t="s">
        <v>2999</v>
      </c>
      <c r="H3882" s="28">
        <v>42401</v>
      </c>
      <c r="I3882" s="29">
        <v>11.630039999999994</v>
      </c>
      <c r="J3882" s="28" t="s">
        <v>3241</v>
      </c>
    </row>
    <row r="3883" spans="1:10" x14ac:dyDescent="0.3">
      <c r="A3883" s="26">
        <v>2016</v>
      </c>
      <c r="B3883" s="27" t="s">
        <v>3056</v>
      </c>
      <c r="C3883" s="27" t="s">
        <v>3057</v>
      </c>
      <c r="D3883" s="27" t="s">
        <v>3056</v>
      </c>
      <c r="E3883" s="27" t="s">
        <v>6117</v>
      </c>
      <c r="F3883" s="27" t="s">
        <v>2825</v>
      </c>
      <c r="G3883" s="27" t="s">
        <v>2826</v>
      </c>
      <c r="H3883" s="28">
        <v>42401</v>
      </c>
      <c r="I3883" s="29">
        <v>5.9531580000000037</v>
      </c>
      <c r="J3883" s="28" t="s">
        <v>3241</v>
      </c>
    </row>
    <row r="3884" spans="1:10" x14ac:dyDescent="0.3">
      <c r="A3884" s="26">
        <v>2016</v>
      </c>
      <c r="B3884" s="27" t="s">
        <v>3058</v>
      </c>
      <c r="C3884" s="27" t="s">
        <v>3059</v>
      </c>
      <c r="D3884" s="27" t="s">
        <v>3058</v>
      </c>
      <c r="E3884" s="27" t="s">
        <v>6117</v>
      </c>
      <c r="F3884" s="27" t="s">
        <v>2815</v>
      </c>
      <c r="G3884" s="27" t="s">
        <v>2816</v>
      </c>
      <c r="H3884" s="28">
        <v>42401</v>
      </c>
      <c r="I3884" s="29">
        <v>5.9854500000000002</v>
      </c>
      <c r="J3884" s="28" t="s">
        <v>3241</v>
      </c>
    </row>
    <row r="3885" spans="1:10" x14ac:dyDescent="0.3">
      <c r="A3885" s="26">
        <v>2016</v>
      </c>
      <c r="B3885" s="27" t="s">
        <v>3152</v>
      </c>
      <c r="C3885" s="27" t="s">
        <v>3153</v>
      </c>
      <c r="D3885" s="27" t="s">
        <v>3152</v>
      </c>
      <c r="E3885" s="27" t="s">
        <v>3111</v>
      </c>
      <c r="F3885" s="27" t="s">
        <v>2825</v>
      </c>
      <c r="G3885" s="27" t="s">
        <v>2850</v>
      </c>
      <c r="H3885" s="28">
        <v>42401</v>
      </c>
      <c r="I3885" s="29">
        <v>0.34398399999999996</v>
      </c>
      <c r="J3885" s="28" t="s">
        <v>3241</v>
      </c>
    </row>
    <row r="3886" spans="1:10" x14ac:dyDescent="0.3">
      <c r="A3886" s="26">
        <v>2016</v>
      </c>
      <c r="B3886" s="27" t="s">
        <v>3154</v>
      </c>
      <c r="C3886" s="27" t="s">
        <v>3155</v>
      </c>
      <c r="D3886" s="27" t="s">
        <v>3154</v>
      </c>
      <c r="E3886" s="27" t="s">
        <v>3111</v>
      </c>
      <c r="F3886" s="27" t="s">
        <v>2825</v>
      </c>
      <c r="G3886" s="27" t="s">
        <v>2850</v>
      </c>
      <c r="H3886" s="28">
        <v>42401</v>
      </c>
      <c r="I3886" s="29">
        <v>0.50360400000000005</v>
      </c>
      <c r="J3886" s="28" t="s">
        <v>3241</v>
      </c>
    </row>
    <row r="3887" spans="1:10" x14ac:dyDescent="0.3">
      <c r="A3887" s="26">
        <v>2016</v>
      </c>
      <c r="B3887" s="27" t="s">
        <v>3156</v>
      </c>
      <c r="C3887" s="27" t="s">
        <v>3157</v>
      </c>
      <c r="D3887" s="27" t="s">
        <v>3156</v>
      </c>
      <c r="E3887" s="27" t="s">
        <v>3111</v>
      </c>
      <c r="F3887" s="27" t="s">
        <v>2825</v>
      </c>
      <c r="G3887" s="27" t="s">
        <v>2850</v>
      </c>
      <c r="H3887" s="28">
        <v>42401</v>
      </c>
      <c r="I3887" s="29">
        <v>0</v>
      </c>
      <c r="J3887" s="28" t="s">
        <v>3241</v>
      </c>
    </row>
    <row r="3888" spans="1:10" x14ac:dyDescent="0.3">
      <c r="A3888" s="26">
        <v>2016</v>
      </c>
      <c r="B3888" s="27" t="s">
        <v>3060</v>
      </c>
      <c r="C3888" s="27" t="s">
        <v>3061</v>
      </c>
      <c r="D3888" s="27" t="s">
        <v>3062</v>
      </c>
      <c r="E3888" s="27" t="s">
        <v>3063</v>
      </c>
      <c r="F3888" s="27" t="s">
        <v>3034</v>
      </c>
      <c r="G3888" s="27" t="s">
        <v>2999</v>
      </c>
      <c r="H3888" s="28">
        <v>42401</v>
      </c>
      <c r="I3888" s="29">
        <v>0</v>
      </c>
      <c r="J3888" s="28" t="s">
        <v>3241</v>
      </c>
    </row>
    <row r="3889" spans="1:10" x14ac:dyDescent="0.3">
      <c r="A3889" s="26">
        <v>2016</v>
      </c>
      <c r="B3889" s="27" t="s">
        <v>3064</v>
      </c>
      <c r="C3889" s="27" t="s">
        <v>3065</v>
      </c>
      <c r="D3889" s="27" t="s">
        <v>3066</v>
      </c>
      <c r="E3889" s="27" t="s">
        <v>3025</v>
      </c>
      <c r="F3889" s="27" t="s">
        <v>2825</v>
      </c>
      <c r="G3889" s="27" t="s">
        <v>2826</v>
      </c>
      <c r="H3889" s="28">
        <v>42401</v>
      </c>
      <c r="I3889" s="29">
        <v>0</v>
      </c>
      <c r="J3889" s="28" t="s">
        <v>3241</v>
      </c>
    </row>
    <row r="3890" spans="1:10" x14ac:dyDescent="0.3">
      <c r="A3890" s="26">
        <v>2016</v>
      </c>
      <c r="B3890" s="27" t="s">
        <v>3064</v>
      </c>
      <c r="C3890" s="27" t="s">
        <v>3065</v>
      </c>
      <c r="D3890" s="27" t="s">
        <v>3067</v>
      </c>
      <c r="E3890" s="27" t="s">
        <v>3025</v>
      </c>
      <c r="F3890" s="27" t="s">
        <v>2825</v>
      </c>
      <c r="G3890" s="27" t="s">
        <v>2826</v>
      </c>
      <c r="H3890" s="28">
        <v>42401</v>
      </c>
      <c r="I3890" s="29">
        <v>0</v>
      </c>
      <c r="J3890" s="28" t="s">
        <v>3241</v>
      </c>
    </row>
    <row r="3891" spans="1:10" x14ac:dyDescent="0.3">
      <c r="A3891" s="26">
        <v>2016</v>
      </c>
      <c r="B3891" s="27" t="s">
        <v>3174</v>
      </c>
      <c r="C3891" s="27" t="s">
        <v>3175</v>
      </c>
      <c r="D3891" s="27" t="s">
        <v>3174</v>
      </c>
      <c r="E3891" s="27" t="s">
        <v>6117</v>
      </c>
      <c r="F3891" s="27" t="s">
        <v>2825</v>
      </c>
      <c r="G3891" s="27" t="s">
        <v>2826</v>
      </c>
      <c r="H3891" s="28">
        <v>42401</v>
      </c>
      <c r="I3891" s="29">
        <v>0.51614199999999999</v>
      </c>
      <c r="J3891" s="28" t="s">
        <v>3241</v>
      </c>
    </row>
    <row r="3892" spans="1:10" x14ac:dyDescent="0.3">
      <c r="A3892" s="26">
        <v>2016</v>
      </c>
      <c r="B3892" s="27" t="s">
        <v>3068</v>
      </c>
      <c r="C3892" s="27" t="s">
        <v>3069</v>
      </c>
      <c r="D3892" s="27" t="s">
        <v>3068</v>
      </c>
      <c r="E3892" s="27" t="s">
        <v>6117</v>
      </c>
      <c r="F3892" s="27" t="s">
        <v>3034</v>
      </c>
      <c r="G3892" s="27" t="s">
        <v>2923</v>
      </c>
      <c r="H3892" s="28">
        <v>42401</v>
      </c>
      <c r="I3892" s="29">
        <v>4.5518549999999989</v>
      </c>
      <c r="J3892" s="28" t="s">
        <v>3241</v>
      </c>
    </row>
    <row r="3893" spans="1:10" x14ac:dyDescent="0.3">
      <c r="A3893" s="26">
        <v>2016</v>
      </c>
      <c r="B3893" s="27" t="s">
        <v>3070</v>
      </c>
      <c r="C3893" s="27" t="s">
        <v>3071</v>
      </c>
      <c r="D3893" s="27" t="s">
        <v>3070</v>
      </c>
      <c r="E3893" s="27" t="s">
        <v>6117</v>
      </c>
      <c r="F3893" s="27" t="s">
        <v>2815</v>
      </c>
      <c r="G3893" s="27" t="s">
        <v>2816</v>
      </c>
      <c r="H3893" s="28">
        <v>42401</v>
      </c>
      <c r="I3893" s="29">
        <v>2.2516560000000001</v>
      </c>
      <c r="J3893" s="28" t="s">
        <v>3241</v>
      </c>
    </row>
    <row r="3894" spans="1:10" x14ac:dyDescent="0.3">
      <c r="A3894" s="26">
        <v>2016</v>
      </c>
      <c r="B3894" s="27" t="s">
        <v>3176</v>
      </c>
      <c r="C3894" s="27" t="s">
        <v>3177</v>
      </c>
      <c r="D3894" s="27" t="s">
        <v>3176</v>
      </c>
      <c r="E3894" s="27" t="s">
        <v>3033</v>
      </c>
      <c r="F3894" s="27" t="s">
        <v>2807</v>
      </c>
      <c r="G3894" s="27" t="s">
        <v>2812</v>
      </c>
      <c r="H3894" s="28">
        <v>42401</v>
      </c>
      <c r="I3894" s="29">
        <v>12.938450000000001</v>
      </c>
      <c r="J3894" s="28" t="s">
        <v>3241</v>
      </c>
    </row>
    <row r="3895" spans="1:10" x14ac:dyDescent="0.3">
      <c r="A3895" s="26">
        <v>2016</v>
      </c>
      <c r="B3895" s="27" t="s">
        <v>3072</v>
      </c>
      <c r="C3895" s="27" t="s">
        <v>3073</v>
      </c>
      <c r="D3895" s="27" t="s">
        <v>3072</v>
      </c>
      <c r="E3895" s="27" t="s">
        <v>6117</v>
      </c>
      <c r="F3895" s="27" t="s">
        <v>3034</v>
      </c>
      <c r="G3895" s="27" t="s">
        <v>3074</v>
      </c>
      <c r="H3895" s="28">
        <v>42401</v>
      </c>
      <c r="I3895" s="29">
        <v>0.77109500000000009</v>
      </c>
      <c r="J3895" s="28" t="s">
        <v>3241</v>
      </c>
    </row>
    <row r="3896" spans="1:10" x14ac:dyDescent="0.3">
      <c r="A3896" s="26">
        <v>2016</v>
      </c>
      <c r="B3896" s="27" t="s">
        <v>3182</v>
      </c>
      <c r="C3896" s="27" t="s">
        <v>3183</v>
      </c>
      <c r="D3896" s="27" t="s">
        <v>3182</v>
      </c>
      <c r="E3896" s="27" t="s">
        <v>6117</v>
      </c>
      <c r="F3896" s="27" t="s">
        <v>2825</v>
      </c>
      <c r="G3896" s="27" t="s">
        <v>2826</v>
      </c>
      <c r="H3896" s="28">
        <v>42401</v>
      </c>
      <c r="I3896" s="29">
        <v>0.49006600000000006</v>
      </c>
      <c r="J3896" s="28" t="s">
        <v>3241</v>
      </c>
    </row>
    <row r="3897" spans="1:10" x14ac:dyDescent="0.3">
      <c r="A3897" s="26">
        <v>2016</v>
      </c>
      <c r="B3897" s="27" t="s">
        <v>3075</v>
      </c>
      <c r="C3897" s="27" t="s">
        <v>3076</v>
      </c>
      <c r="D3897" s="27" t="s">
        <v>3075</v>
      </c>
      <c r="E3897" s="27" t="s">
        <v>6117</v>
      </c>
      <c r="F3897" s="27" t="s">
        <v>2815</v>
      </c>
      <c r="G3897" s="27" t="s">
        <v>2816</v>
      </c>
      <c r="H3897" s="28">
        <v>42401</v>
      </c>
      <c r="I3897" s="29">
        <v>4.1822499999999989</v>
      </c>
      <c r="J3897" s="28" t="s">
        <v>3241</v>
      </c>
    </row>
    <row r="3898" spans="1:10" x14ac:dyDescent="0.3">
      <c r="A3898" s="26">
        <v>2016</v>
      </c>
      <c r="B3898" s="27" t="s">
        <v>3077</v>
      </c>
      <c r="C3898" s="27" t="s">
        <v>3078</v>
      </c>
      <c r="D3898" s="27" t="s">
        <v>3077</v>
      </c>
      <c r="E3898" s="27" t="s">
        <v>3033</v>
      </c>
      <c r="F3898" s="27" t="s">
        <v>2788</v>
      </c>
      <c r="G3898" s="27" t="s">
        <v>2788</v>
      </c>
      <c r="H3898" s="28">
        <v>42401</v>
      </c>
      <c r="I3898" s="29">
        <v>1.8710000000000005E-3</v>
      </c>
      <c r="J3898" s="28" t="s">
        <v>3241</v>
      </c>
    </row>
    <row r="3899" spans="1:10" x14ac:dyDescent="0.3">
      <c r="A3899" s="26">
        <v>2016</v>
      </c>
      <c r="B3899" s="27" t="s">
        <v>3079</v>
      </c>
      <c r="C3899" s="27" t="s">
        <v>3080</v>
      </c>
      <c r="D3899" s="27" t="s">
        <v>3081</v>
      </c>
      <c r="E3899" s="27" t="s">
        <v>3063</v>
      </c>
      <c r="F3899" s="27" t="s">
        <v>2788</v>
      </c>
      <c r="G3899" s="27" t="s">
        <v>2788</v>
      </c>
      <c r="H3899" s="28">
        <v>42401</v>
      </c>
      <c r="I3899" s="29">
        <v>1.1035E-2</v>
      </c>
      <c r="J3899" s="28" t="s">
        <v>3241</v>
      </c>
    </row>
    <row r="3900" spans="1:10" x14ac:dyDescent="0.3">
      <c r="A3900" s="26">
        <v>2016</v>
      </c>
      <c r="B3900" s="27" t="s">
        <v>3082</v>
      </c>
      <c r="C3900" s="27" t="s">
        <v>3083</v>
      </c>
      <c r="D3900" s="27" t="s">
        <v>3082</v>
      </c>
      <c r="E3900" s="27" t="s">
        <v>6117</v>
      </c>
      <c r="F3900" s="27" t="s">
        <v>2825</v>
      </c>
      <c r="G3900" s="27" t="s">
        <v>2826</v>
      </c>
      <c r="H3900" s="28">
        <v>42401</v>
      </c>
      <c r="I3900" s="29">
        <v>9.2869390000000021</v>
      </c>
      <c r="J3900" s="28" t="s">
        <v>3241</v>
      </c>
    </row>
    <row r="3901" spans="1:10" x14ac:dyDescent="0.3">
      <c r="A3901" s="26">
        <v>2016</v>
      </c>
      <c r="B3901" s="27" t="s">
        <v>3084</v>
      </c>
      <c r="C3901" s="27" t="s">
        <v>3085</v>
      </c>
      <c r="D3901" s="27" t="s">
        <v>3086</v>
      </c>
      <c r="E3901" s="27" t="s">
        <v>3025</v>
      </c>
      <c r="F3901" s="27" t="s">
        <v>3087</v>
      </c>
      <c r="G3901" s="27" t="s">
        <v>2788</v>
      </c>
      <c r="H3901" s="28">
        <v>42401</v>
      </c>
      <c r="I3901" s="29">
        <v>0</v>
      </c>
      <c r="J3901" s="28" t="s">
        <v>3241</v>
      </c>
    </row>
    <row r="3902" spans="1:10" x14ac:dyDescent="0.3">
      <c r="A3902" s="26">
        <v>2016</v>
      </c>
      <c r="B3902" s="27" t="s">
        <v>3084</v>
      </c>
      <c r="C3902" s="27" t="s">
        <v>3085</v>
      </c>
      <c r="D3902" s="27" t="s">
        <v>3088</v>
      </c>
      <c r="E3902" s="27" t="s">
        <v>3025</v>
      </c>
      <c r="F3902" s="27" t="s">
        <v>3087</v>
      </c>
      <c r="G3902" s="27" t="s">
        <v>2788</v>
      </c>
      <c r="H3902" s="28">
        <v>42401</v>
      </c>
      <c r="I3902" s="29">
        <v>0</v>
      </c>
      <c r="J3902" s="28" t="s">
        <v>3241</v>
      </c>
    </row>
    <row r="3903" spans="1:10" x14ac:dyDescent="0.3">
      <c r="A3903" s="26">
        <v>2016</v>
      </c>
      <c r="B3903" s="27" t="s">
        <v>3089</v>
      </c>
      <c r="C3903" s="27" t="s">
        <v>3090</v>
      </c>
      <c r="D3903" s="27" t="s">
        <v>3089</v>
      </c>
      <c r="E3903" s="27" t="s">
        <v>6117</v>
      </c>
      <c r="F3903" s="27" t="s">
        <v>2815</v>
      </c>
      <c r="G3903" s="27" t="s">
        <v>2816</v>
      </c>
      <c r="H3903" s="28">
        <v>42401</v>
      </c>
      <c r="I3903" s="29">
        <v>3.3847720000000003</v>
      </c>
      <c r="J3903" s="28" t="s">
        <v>3241</v>
      </c>
    </row>
    <row r="3904" spans="1:10" x14ac:dyDescent="0.3">
      <c r="A3904" s="26">
        <v>2016</v>
      </c>
      <c r="B3904" s="27" t="s">
        <v>3136</v>
      </c>
      <c r="C3904" s="27" t="s">
        <v>3137</v>
      </c>
      <c r="D3904" s="27" t="s">
        <v>3138</v>
      </c>
      <c r="E3904" s="27" t="s">
        <v>3025</v>
      </c>
      <c r="F3904" s="27" t="s">
        <v>3087</v>
      </c>
      <c r="G3904" s="27" t="s">
        <v>2788</v>
      </c>
      <c r="H3904" s="28">
        <v>42401</v>
      </c>
      <c r="I3904" s="29">
        <v>0</v>
      </c>
      <c r="J3904" s="28" t="s">
        <v>3241</v>
      </c>
    </row>
    <row r="3905" spans="1:10" x14ac:dyDescent="0.3">
      <c r="A3905" s="26">
        <v>2016</v>
      </c>
      <c r="B3905" s="27" t="s">
        <v>3136</v>
      </c>
      <c r="C3905" s="27" t="s">
        <v>3137</v>
      </c>
      <c r="D3905" s="27" t="s">
        <v>3139</v>
      </c>
      <c r="E3905" s="27" t="s">
        <v>3025</v>
      </c>
      <c r="F3905" s="27" t="s">
        <v>3087</v>
      </c>
      <c r="G3905" s="27" t="s">
        <v>2788</v>
      </c>
      <c r="H3905" s="28">
        <v>42401</v>
      </c>
      <c r="I3905" s="29">
        <v>0</v>
      </c>
      <c r="J3905" s="28" t="s">
        <v>3241</v>
      </c>
    </row>
    <row r="3906" spans="1:10" x14ac:dyDescent="0.3">
      <c r="A3906" s="26">
        <v>2016</v>
      </c>
      <c r="B3906" s="27" t="s">
        <v>3184</v>
      </c>
      <c r="C3906" s="27" t="s">
        <v>3185</v>
      </c>
      <c r="D3906" s="27" t="s">
        <v>3186</v>
      </c>
      <c r="E3906" s="27" t="s">
        <v>3063</v>
      </c>
      <c r="F3906" s="27" t="s">
        <v>3034</v>
      </c>
      <c r="G3906" s="27" t="s">
        <v>2999</v>
      </c>
      <c r="H3906" s="28">
        <v>42401</v>
      </c>
      <c r="I3906" s="29">
        <v>0</v>
      </c>
      <c r="J3906" s="28" t="s">
        <v>3241</v>
      </c>
    </row>
    <row r="3907" spans="1:10" x14ac:dyDescent="0.3">
      <c r="A3907" s="26">
        <v>2016</v>
      </c>
      <c r="B3907" s="27" t="s">
        <v>3091</v>
      </c>
      <c r="C3907" s="27" t="s">
        <v>3092</v>
      </c>
      <c r="D3907" s="27" t="s">
        <v>3093</v>
      </c>
      <c r="E3907" s="27" t="s">
        <v>3063</v>
      </c>
      <c r="F3907" s="27" t="s">
        <v>3094</v>
      </c>
      <c r="G3907" s="27" t="s">
        <v>2965</v>
      </c>
      <c r="H3907" s="28">
        <v>42401</v>
      </c>
      <c r="I3907" s="29">
        <v>4.6504390000000013</v>
      </c>
      <c r="J3907" s="28" t="s">
        <v>3241</v>
      </c>
    </row>
    <row r="3908" spans="1:10" x14ac:dyDescent="0.3">
      <c r="A3908" s="26">
        <v>2016</v>
      </c>
      <c r="B3908" s="27" t="s">
        <v>3095</v>
      </c>
      <c r="C3908" s="27" t="s">
        <v>3096</v>
      </c>
      <c r="D3908" s="27" t="s">
        <v>3095</v>
      </c>
      <c r="E3908" s="27" t="s">
        <v>6117</v>
      </c>
      <c r="F3908" s="27" t="s">
        <v>3034</v>
      </c>
      <c r="G3908" s="27" t="s">
        <v>2999</v>
      </c>
      <c r="H3908" s="28">
        <v>42401</v>
      </c>
      <c r="I3908" s="29">
        <v>6.6346389999999991</v>
      </c>
      <c r="J3908" s="28" t="s">
        <v>3241</v>
      </c>
    </row>
    <row r="3909" spans="1:10" x14ac:dyDescent="0.3">
      <c r="A3909" s="26">
        <v>2016</v>
      </c>
      <c r="B3909" s="27" t="s">
        <v>3097</v>
      </c>
      <c r="C3909" s="27" t="s">
        <v>3098</v>
      </c>
      <c r="D3909" s="27" t="s">
        <v>3097</v>
      </c>
      <c r="E3909" s="27" t="s">
        <v>6117</v>
      </c>
      <c r="F3909" s="27" t="s">
        <v>2825</v>
      </c>
      <c r="G3909" s="27" t="s">
        <v>2850</v>
      </c>
      <c r="H3909" s="28">
        <v>42401</v>
      </c>
      <c r="I3909" s="29">
        <v>3.9307950000000003</v>
      </c>
      <c r="J3909" s="28" t="s">
        <v>3241</v>
      </c>
    </row>
    <row r="3910" spans="1:10" x14ac:dyDescent="0.3">
      <c r="A3910" s="26">
        <v>2016</v>
      </c>
      <c r="B3910" s="27" t="s">
        <v>3132</v>
      </c>
      <c r="C3910" s="27" t="s">
        <v>3133</v>
      </c>
      <c r="D3910" s="27" t="s">
        <v>3132</v>
      </c>
      <c r="E3910" s="27" t="s">
        <v>3033</v>
      </c>
      <c r="F3910" s="27" t="s">
        <v>2807</v>
      </c>
      <c r="G3910" s="27" t="s">
        <v>2812</v>
      </c>
      <c r="H3910" s="28">
        <v>42401</v>
      </c>
      <c r="I3910" s="29">
        <v>12.813827000000002</v>
      </c>
      <c r="J3910" s="28" t="s">
        <v>3241</v>
      </c>
    </row>
    <row r="3911" spans="1:10" x14ac:dyDescent="0.3">
      <c r="A3911" s="26">
        <v>2016</v>
      </c>
      <c r="B3911" s="27" t="s">
        <v>3134</v>
      </c>
      <c r="C3911" s="27" t="s">
        <v>3135</v>
      </c>
      <c r="D3911" s="27" t="s">
        <v>3134</v>
      </c>
      <c r="E3911" s="27" t="s">
        <v>3033</v>
      </c>
      <c r="F3911" s="27" t="s">
        <v>2807</v>
      </c>
      <c r="G3911" s="27" t="s">
        <v>2812</v>
      </c>
      <c r="H3911" s="28">
        <v>42401</v>
      </c>
      <c r="I3911" s="29">
        <v>7.9441860000000002</v>
      </c>
      <c r="J3911" s="28" t="s">
        <v>3241</v>
      </c>
    </row>
    <row r="3912" spans="1:10" x14ac:dyDescent="0.3">
      <c r="A3912" s="26">
        <v>2016</v>
      </c>
      <c r="B3912" s="27" t="s">
        <v>3099</v>
      </c>
      <c r="C3912" s="27" t="s">
        <v>3100</v>
      </c>
      <c r="D3912" s="27" t="s">
        <v>3099</v>
      </c>
      <c r="E3912" s="27" t="s">
        <v>6117</v>
      </c>
      <c r="F3912" s="27" t="s">
        <v>2815</v>
      </c>
      <c r="G3912" s="27" t="s">
        <v>2816</v>
      </c>
      <c r="H3912" s="28">
        <v>42401</v>
      </c>
      <c r="I3912" s="29">
        <v>15.941370999999995</v>
      </c>
      <c r="J3912" s="28" t="s">
        <v>3241</v>
      </c>
    </row>
    <row r="3913" spans="1:10" x14ac:dyDescent="0.3">
      <c r="A3913" s="26">
        <v>2016</v>
      </c>
      <c r="B3913" s="27" t="s">
        <v>3101</v>
      </c>
      <c r="C3913" s="27" t="s">
        <v>3102</v>
      </c>
      <c r="D3913" s="27" t="s">
        <v>3101</v>
      </c>
      <c r="E3913" s="27" t="s">
        <v>6117</v>
      </c>
      <c r="F3913" s="27" t="s">
        <v>3034</v>
      </c>
      <c r="G3913" s="27" t="s">
        <v>3074</v>
      </c>
      <c r="H3913" s="28">
        <v>42401</v>
      </c>
      <c r="I3913" s="29">
        <v>11.135728000000004</v>
      </c>
      <c r="J3913" s="28" t="s">
        <v>3241</v>
      </c>
    </row>
    <row r="3914" spans="1:10" x14ac:dyDescent="0.3">
      <c r="A3914" s="26">
        <v>2016</v>
      </c>
      <c r="B3914" s="27" t="s">
        <v>3148</v>
      </c>
      <c r="C3914" s="27" t="s">
        <v>3149</v>
      </c>
      <c r="D3914" s="27" t="s">
        <v>3148</v>
      </c>
      <c r="E3914" s="27" t="s">
        <v>6117</v>
      </c>
      <c r="F3914" s="27" t="s">
        <v>3145</v>
      </c>
      <c r="G3914" s="27" t="s">
        <v>2803</v>
      </c>
      <c r="H3914" s="28">
        <v>42401</v>
      </c>
      <c r="I3914" s="29">
        <v>1.7052490000000007</v>
      </c>
      <c r="J3914" s="28" t="s">
        <v>3241</v>
      </c>
    </row>
    <row r="3915" spans="1:10" x14ac:dyDescent="0.3">
      <c r="A3915" s="26">
        <v>2016</v>
      </c>
      <c r="B3915" s="27" t="s">
        <v>3103</v>
      </c>
      <c r="C3915" s="27" t="s">
        <v>3104</v>
      </c>
      <c r="D3915" s="27" t="s">
        <v>3103</v>
      </c>
      <c r="E3915" s="27" t="s">
        <v>6117</v>
      </c>
      <c r="F3915" s="27" t="s">
        <v>3034</v>
      </c>
      <c r="G3915" s="27" t="s">
        <v>2923</v>
      </c>
      <c r="H3915" s="28">
        <v>42401</v>
      </c>
      <c r="I3915" s="29">
        <v>1.8225380000000004</v>
      </c>
      <c r="J3915" s="28" t="s">
        <v>3241</v>
      </c>
    </row>
    <row r="3916" spans="1:10" x14ac:dyDescent="0.3">
      <c r="A3916" s="26">
        <v>2016</v>
      </c>
      <c r="B3916" s="27" t="s">
        <v>3150</v>
      </c>
      <c r="C3916" s="27" t="s">
        <v>3151</v>
      </c>
      <c r="D3916" s="27" t="s">
        <v>3150</v>
      </c>
      <c r="E3916" s="27" t="s">
        <v>6117</v>
      </c>
      <c r="F3916" s="27" t="s">
        <v>3142</v>
      </c>
      <c r="G3916" s="27" t="s">
        <v>2850</v>
      </c>
      <c r="H3916" s="28">
        <v>42401</v>
      </c>
      <c r="I3916" s="29">
        <v>0</v>
      </c>
      <c r="J3916" s="28" t="s">
        <v>3241</v>
      </c>
    </row>
    <row r="3917" spans="1:10" x14ac:dyDescent="0.3">
      <c r="A3917" s="26">
        <v>2016</v>
      </c>
      <c r="B3917" s="27" t="s">
        <v>3105</v>
      </c>
      <c r="C3917" s="27" t="s">
        <v>3106</v>
      </c>
      <c r="D3917" s="27" t="s">
        <v>3105</v>
      </c>
      <c r="E3917" s="27" t="s">
        <v>6117</v>
      </c>
      <c r="F3917" s="27" t="s">
        <v>2798</v>
      </c>
      <c r="G3917" s="27" t="s">
        <v>2803</v>
      </c>
      <c r="H3917" s="28">
        <v>42401</v>
      </c>
      <c r="I3917" s="29">
        <v>2.0388089999999996</v>
      </c>
      <c r="J3917" s="28" t="s">
        <v>3241</v>
      </c>
    </row>
    <row r="3918" spans="1:10" x14ac:dyDescent="0.3">
      <c r="A3918" s="26">
        <v>2016</v>
      </c>
      <c r="B3918" s="27" t="s">
        <v>3123</v>
      </c>
      <c r="C3918" s="27" t="s">
        <v>3124</v>
      </c>
      <c r="D3918" s="27" t="s">
        <v>3166</v>
      </c>
      <c r="E3918" s="27" t="s">
        <v>3025</v>
      </c>
      <c r="F3918" s="27" t="s">
        <v>2825</v>
      </c>
      <c r="G3918" s="27" t="s">
        <v>2850</v>
      </c>
      <c r="H3918" s="28">
        <v>42401</v>
      </c>
      <c r="I3918" s="29">
        <v>0</v>
      </c>
      <c r="J3918" s="28" t="s">
        <v>3241</v>
      </c>
    </row>
    <row r="3919" spans="1:10" x14ac:dyDescent="0.3">
      <c r="A3919" s="26">
        <v>2016</v>
      </c>
      <c r="B3919" s="27" t="s">
        <v>3123</v>
      </c>
      <c r="C3919" s="27" t="s">
        <v>3124</v>
      </c>
      <c r="D3919" s="27" t="s">
        <v>3125</v>
      </c>
      <c r="E3919" s="27" t="s">
        <v>3025</v>
      </c>
      <c r="F3919" s="27" t="s">
        <v>2825</v>
      </c>
      <c r="G3919" s="27" t="s">
        <v>2850</v>
      </c>
      <c r="H3919" s="28">
        <v>42401</v>
      </c>
      <c r="I3919" s="29">
        <v>0</v>
      </c>
      <c r="J3919" s="28" t="s">
        <v>3241</v>
      </c>
    </row>
    <row r="3920" spans="1:10" x14ac:dyDescent="0.3">
      <c r="A3920" s="26">
        <v>2016</v>
      </c>
      <c r="B3920" s="27" t="s">
        <v>3123</v>
      </c>
      <c r="C3920" s="27" t="s">
        <v>3124</v>
      </c>
      <c r="D3920" s="27" t="s">
        <v>3170</v>
      </c>
      <c r="E3920" s="27" t="s">
        <v>3025</v>
      </c>
      <c r="F3920" s="27" t="s">
        <v>2825</v>
      </c>
      <c r="G3920" s="27" t="s">
        <v>2850</v>
      </c>
      <c r="H3920" s="28">
        <v>42401</v>
      </c>
      <c r="I3920" s="29">
        <v>0</v>
      </c>
      <c r="J3920" s="28" t="s">
        <v>3241</v>
      </c>
    </row>
    <row r="3921" spans="1:10" x14ac:dyDescent="0.3">
      <c r="A3921" s="26">
        <v>2016</v>
      </c>
      <c r="B3921" s="27" t="s">
        <v>3107</v>
      </c>
      <c r="C3921" s="27" t="s">
        <v>3108</v>
      </c>
      <c r="D3921" s="27" t="s">
        <v>3108</v>
      </c>
      <c r="E3921" s="27" t="s">
        <v>6117</v>
      </c>
      <c r="F3921" s="27" t="s">
        <v>3026</v>
      </c>
      <c r="G3921" s="27" t="s">
        <v>2936</v>
      </c>
      <c r="H3921" s="28">
        <v>42401</v>
      </c>
      <c r="I3921" s="29">
        <v>3.6400000000000001E-4</v>
      </c>
      <c r="J3921" s="28" t="s">
        <v>3241</v>
      </c>
    </row>
    <row r="3922" spans="1:10" x14ac:dyDescent="0.3">
      <c r="A3922" s="26">
        <v>2016</v>
      </c>
      <c r="B3922" s="27" t="s">
        <v>3140</v>
      </c>
      <c r="C3922" s="27" t="s">
        <v>3141</v>
      </c>
      <c r="D3922" s="27" t="s">
        <v>3140</v>
      </c>
      <c r="E3922" s="27" t="s">
        <v>6117</v>
      </c>
      <c r="F3922" s="27" t="s">
        <v>3142</v>
      </c>
      <c r="G3922" s="27" t="s">
        <v>2850</v>
      </c>
      <c r="H3922" s="28">
        <v>42401</v>
      </c>
      <c r="I3922" s="29">
        <v>4.3310000000000024E-3</v>
      </c>
      <c r="J3922" s="28" t="s">
        <v>3241</v>
      </c>
    </row>
    <row r="3923" spans="1:10" x14ac:dyDescent="0.3">
      <c r="A3923" s="26">
        <v>2016</v>
      </c>
      <c r="B3923" s="27" t="s">
        <v>3109</v>
      </c>
      <c r="C3923" s="27" t="s">
        <v>3110</v>
      </c>
      <c r="D3923" s="27" t="s">
        <v>3109</v>
      </c>
      <c r="E3923" s="27" t="s">
        <v>3111</v>
      </c>
      <c r="F3923" s="27" t="s">
        <v>2825</v>
      </c>
      <c r="G3923" s="27" t="s">
        <v>2850</v>
      </c>
      <c r="H3923" s="28">
        <v>42401</v>
      </c>
      <c r="I3923" s="29">
        <v>0.19893600000000006</v>
      </c>
      <c r="J3923" s="28" t="s">
        <v>3241</v>
      </c>
    </row>
    <row r="3924" spans="1:10" x14ac:dyDescent="0.3">
      <c r="A3924" s="26">
        <v>2016</v>
      </c>
      <c r="B3924" s="27" t="s">
        <v>3158</v>
      </c>
      <c r="C3924" s="27" t="s">
        <v>3159</v>
      </c>
      <c r="D3924" s="27" t="s">
        <v>3160</v>
      </c>
      <c r="E3924" s="27" t="s">
        <v>3161</v>
      </c>
      <c r="F3924" s="27" t="s">
        <v>3087</v>
      </c>
      <c r="G3924" s="27" t="s">
        <v>2788</v>
      </c>
      <c r="H3924" s="28">
        <v>42401</v>
      </c>
      <c r="I3924" s="29">
        <v>1.3797330000000005</v>
      </c>
      <c r="J3924" s="28" t="s">
        <v>3241</v>
      </c>
    </row>
    <row r="3925" spans="1:10" x14ac:dyDescent="0.3">
      <c r="A3925" s="26">
        <v>2016</v>
      </c>
      <c r="B3925" s="27" t="s">
        <v>3112</v>
      </c>
      <c r="C3925" s="27" t="s">
        <v>3113</v>
      </c>
      <c r="D3925" s="27" t="s">
        <v>3112</v>
      </c>
      <c r="E3925" s="27" t="s">
        <v>6117</v>
      </c>
      <c r="F3925" s="27" t="s">
        <v>2825</v>
      </c>
      <c r="G3925" s="27" t="s">
        <v>2826</v>
      </c>
      <c r="H3925" s="28">
        <v>42401</v>
      </c>
      <c r="I3925" s="29">
        <v>1.0383659999999999</v>
      </c>
      <c r="J3925" s="28" t="s">
        <v>3241</v>
      </c>
    </row>
    <row r="3926" spans="1:10" x14ac:dyDescent="0.3">
      <c r="A3926" s="26">
        <v>2016</v>
      </c>
      <c r="B3926" s="27" t="s">
        <v>3167</v>
      </c>
      <c r="C3926" s="27" t="s">
        <v>3168</v>
      </c>
      <c r="D3926" s="27" t="s">
        <v>3169</v>
      </c>
      <c r="E3926" s="27" t="s">
        <v>3161</v>
      </c>
      <c r="F3926" s="27" t="s">
        <v>3087</v>
      </c>
      <c r="G3926" s="27" t="s">
        <v>2788</v>
      </c>
      <c r="H3926" s="28">
        <v>42401</v>
      </c>
      <c r="I3926" s="29">
        <v>4.5983920000000005</v>
      </c>
      <c r="J3926" s="28" t="s">
        <v>3241</v>
      </c>
    </row>
    <row r="3927" spans="1:10" x14ac:dyDescent="0.3">
      <c r="A3927" s="26">
        <v>2016</v>
      </c>
      <c r="B3927" s="27" t="s">
        <v>3114</v>
      </c>
      <c r="C3927" s="27" t="s">
        <v>3115</v>
      </c>
      <c r="D3927" s="27" t="s">
        <v>3116</v>
      </c>
      <c r="E3927" s="27" t="s">
        <v>3025</v>
      </c>
      <c r="F3927" s="27" t="s">
        <v>3026</v>
      </c>
      <c r="G3927" s="27" t="s">
        <v>2788</v>
      </c>
      <c r="H3927" s="28">
        <v>42401</v>
      </c>
      <c r="I3927" s="29">
        <v>0</v>
      </c>
      <c r="J3927" s="28" t="s">
        <v>3241</v>
      </c>
    </row>
    <row r="3928" spans="1:10" x14ac:dyDescent="0.3">
      <c r="A3928" s="26">
        <v>2016</v>
      </c>
      <c r="B3928" s="27" t="s">
        <v>3117</v>
      </c>
      <c r="C3928" s="27" t="s">
        <v>3118</v>
      </c>
      <c r="D3928" s="27" t="s">
        <v>3117</v>
      </c>
      <c r="E3928" s="27" t="s">
        <v>6117</v>
      </c>
      <c r="F3928" s="27" t="s">
        <v>2815</v>
      </c>
      <c r="G3928" s="27" t="s">
        <v>2816</v>
      </c>
      <c r="H3928" s="28">
        <v>42401</v>
      </c>
      <c r="I3928" s="29">
        <v>7.8219730000000052</v>
      </c>
      <c r="J3928" s="28" t="s">
        <v>3241</v>
      </c>
    </row>
    <row r="3929" spans="1:10" x14ac:dyDescent="0.3">
      <c r="A3929" s="26">
        <v>2016</v>
      </c>
      <c r="B3929" s="27" t="s">
        <v>3129</v>
      </c>
      <c r="C3929" s="27" t="s">
        <v>3130</v>
      </c>
      <c r="D3929" s="27" t="s">
        <v>3131</v>
      </c>
      <c r="E3929" s="27" t="s">
        <v>3063</v>
      </c>
      <c r="F3929" s="27" t="s">
        <v>3034</v>
      </c>
      <c r="G3929" s="27" t="s">
        <v>2840</v>
      </c>
      <c r="H3929" s="28">
        <v>42401</v>
      </c>
      <c r="I3929" s="29">
        <v>15.413309000000005</v>
      </c>
      <c r="J3929" s="28" t="s">
        <v>3241</v>
      </c>
    </row>
    <row r="3930" spans="1:10" x14ac:dyDescent="0.3">
      <c r="A3930" s="26">
        <v>2016</v>
      </c>
      <c r="B3930" s="27" t="s">
        <v>3126</v>
      </c>
      <c r="C3930" s="27" t="s">
        <v>3127</v>
      </c>
      <c r="D3930" s="27" t="s">
        <v>3128</v>
      </c>
      <c r="E3930" s="27" t="s">
        <v>3025</v>
      </c>
      <c r="F3930" s="27" t="s">
        <v>3026</v>
      </c>
      <c r="G3930" s="27" t="s">
        <v>2936</v>
      </c>
      <c r="H3930" s="28">
        <v>42401</v>
      </c>
      <c r="I3930" s="29">
        <v>0</v>
      </c>
      <c r="J3930" s="28" t="s">
        <v>3241</v>
      </c>
    </row>
    <row r="3931" spans="1:10" x14ac:dyDescent="0.3">
      <c r="A3931" s="26">
        <v>2016</v>
      </c>
      <c r="B3931" s="27" t="s">
        <v>3178</v>
      </c>
      <c r="C3931" s="27" t="s">
        <v>3179</v>
      </c>
      <c r="D3931" s="27" t="s">
        <v>3178</v>
      </c>
      <c r="E3931" s="27" t="s">
        <v>3033</v>
      </c>
      <c r="F3931" s="27" t="s">
        <v>2807</v>
      </c>
      <c r="G3931" s="27" t="s">
        <v>2812</v>
      </c>
      <c r="H3931" s="28">
        <v>42401</v>
      </c>
      <c r="I3931" s="29">
        <v>0.58220799999999995</v>
      </c>
      <c r="J3931" s="28" t="s">
        <v>3241</v>
      </c>
    </row>
    <row r="3932" spans="1:10" x14ac:dyDescent="0.3">
      <c r="A3932" s="26">
        <v>2016</v>
      </c>
      <c r="B3932" s="27" t="s">
        <v>3119</v>
      </c>
      <c r="C3932" s="27" t="s">
        <v>3120</v>
      </c>
      <c r="D3932" s="27" t="s">
        <v>3119</v>
      </c>
      <c r="E3932" s="27" t="s">
        <v>6117</v>
      </c>
      <c r="F3932" s="27" t="s">
        <v>3034</v>
      </c>
      <c r="G3932" s="27" t="s">
        <v>2840</v>
      </c>
      <c r="H3932" s="28">
        <v>42401</v>
      </c>
      <c r="I3932" s="29">
        <v>5.2721560000000034</v>
      </c>
      <c r="J3932" s="28" t="s">
        <v>3241</v>
      </c>
    </row>
    <row r="3933" spans="1:10" x14ac:dyDescent="0.3">
      <c r="A3933" s="26">
        <v>2016</v>
      </c>
      <c r="B3933" s="27" t="s">
        <v>3121</v>
      </c>
      <c r="C3933" s="27" t="s">
        <v>3122</v>
      </c>
      <c r="D3933" s="27" t="s">
        <v>3121</v>
      </c>
      <c r="E3933" s="27" t="s">
        <v>6117</v>
      </c>
      <c r="F3933" s="27" t="s">
        <v>2825</v>
      </c>
      <c r="G3933" s="27" t="s">
        <v>2850</v>
      </c>
      <c r="H3933" s="28">
        <v>42401</v>
      </c>
      <c r="I3933" s="29">
        <v>24.922569000000003</v>
      </c>
      <c r="J3933" s="28" t="s">
        <v>3241</v>
      </c>
    </row>
    <row r="3934" spans="1:10" x14ac:dyDescent="0.3">
      <c r="A3934" s="26">
        <v>2016</v>
      </c>
      <c r="B3934" s="27" t="s">
        <v>3022</v>
      </c>
      <c r="C3934" s="27" t="s">
        <v>3023</v>
      </c>
      <c r="D3934" s="27" t="s">
        <v>3024</v>
      </c>
      <c r="E3934" s="27" t="s">
        <v>3025</v>
      </c>
      <c r="F3934" s="27" t="s">
        <v>3026</v>
      </c>
      <c r="G3934" s="27" t="s">
        <v>2788</v>
      </c>
      <c r="H3934" s="28">
        <v>42430</v>
      </c>
      <c r="I3934" s="29">
        <v>0</v>
      </c>
      <c r="J3934" s="28" t="s">
        <v>3241</v>
      </c>
    </row>
    <row r="3935" spans="1:10" x14ac:dyDescent="0.3">
      <c r="A3935" s="26">
        <v>2016</v>
      </c>
      <c r="B3935" s="27" t="s">
        <v>3022</v>
      </c>
      <c r="C3935" s="27" t="s">
        <v>3023</v>
      </c>
      <c r="D3935" s="27" t="s">
        <v>3027</v>
      </c>
      <c r="E3935" s="27" t="s">
        <v>3025</v>
      </c>
      <c r="F3935" s="27" t="s">
        <v>3026</v>
      </c>
      <c r="G3935" s="27" t="s">
        <v>2788</v>
      </c>
      <c r="H3935" s="28">
        <v>42430</v>
      </c>
      <c r="I3935" s="29">
        <v>0</v>
      </c>
      <c r="J3935" s="28" t="s">
        <v>3241</v>
      </c>
    </row>
    <row r="3936" spans="1:10" x14ac:dyDescent="0.3">
      <c r="A3936" s="26">
        <v>2016</v>
      </c>
      <c r="B3936" s="27" t="s">
        <v>3028</v>
      </c>
      <c r="C3936" s="27" t="s">
        <v>3029</v>
      </c>
      <c r="D3936" s="27" t="s">
        <v>3028</v>
      </c>
      <c r="E3936" s="27" t="s">
        <v>6117</v>
      </c>
      <c r="F3936" s="27" t="s">
        <v>3030</v>
      </c>
      <c r="G3936" s="27" t="s">
        <v>2812</v>
      </c>
      <c r="H3936" s="28">
        <v>42430</v>
      </c>
      <c r="I3936" s="29">
        <v>14.880694000000002</v>
      </c>
      <c r="J3936" s="28" t="s">
        <v>3241</v>
      </c>
    </row>
    <row r="3937" spans="1:10" x14ac:dyDescent="0.3">
      <c r="A3937" s="26">
        <v>2016</v>
      </c>
      <c r="B3937" s="27" t="s">
        <v>3031</v>
      </c>
      <c r="C3937" s="27" t="s">
        <v>3032</v>
      </c>
      <c r="D3937" s="27" t="s">
        <v>3031</v>
      </c>
      <c r="E3937" s="27" t="s">
        <v>3033</v>
      </c>
      <c r="F3937" s="27" t="s">
        <v>3034</v>
      </c>
      <c r="G3937" s="27" t="s">
        <v>2821</v>
      </c>
      <c r="H3937" s="28">
        <v>42430</v>
      </c>
      <c r="I3937" s="29">
        <v>2.9726170000000018</v>
      </c>
      <c r="J3937" s="28" t="s">
        <v>3241</v>
      </c>
    </row>
    <row r="3938" spans="1:10" x14ac:dyDescent="0.3">
      <c r="A3938" s="26">
        <v>2016</v>
      </c>
      <c r="B3938" s="27" t="s">
        <v>3031</v>
      </c>
      <c r="C3938" s="27" t="s">
        <v>3180</v>
      </c>
      <c r="D3938" s="27" t="s">
        <v>3181</v>
      </c>
      <c r="E3938" s="27" t="s">
        <v>3033</v>
      </c>
      <c r="F3938" s="27" t="s">
        <v>3034</v>
      </c>
      <c r="G3938" s="27" t="s">
        <v>2821</v>
      </c>
      <c r="H3938" s="28">
        <v>42430</v>
      </c>
      <c r="I3938" s="29">
        <v>4.6055179999999973</v>
      </c>
      <c r="J3938" s="28" t="s">
        <v>3241</v>
      </c>
    </row>
    <row r="3939" spans="1:10" x14ac:dyDescent="0.3">
      <c r="A3939" s="26">
        <v>2016</v>
      </c>
      <c r="B3939" s="27" t="s">
        <v>3035</v>
      </c>
      <c r="C3939" s="27" t="s">
        <v>3036</v>
      </c>
      <c r="D3939" s="27" t="s">
        <v>3035</v>
      </c>
      <c r="E3939" s="27" t="s">
        <v>6117</v>
      </c>
      <c r="F3939" s="27" t="s">
        <v>2825</v>
      </c>
      <c r="G3939" s="27" t="s">
        <v>2826</v>
      </c>
      <c r="H3939" s="28">
        <v>42430</v>
      </c>
      <c r="I3939" s="29">
        <v>0</v>
      </c>
      <c r="J3939" s="28" t="s">
        <v>3241</v>
      </c>
    </row>
    <row r="3940" spans="1:10" x14ac:dyDescent="0.3">
      <c r="A3940" s="26">
        <v>2016</v>
      </c>
      <c r="B3940" s="27" t="s">
        <v>3037</v>
      </c>
      <c r="C3940" s="27" t="s">
        <v>3038</v>
      </c>
      <c r="D3940" s="27" t="s">
        <v>3037</v>
      </c>
      <c r="E3940" s="27" t="s">
        <v>6117</v>
      </c>
      <c r="F3940" s="27" t="s">
        <v>3034</v>
      </c>
      <c r="G3940" s="27" t="s">
        <v>2999</v>
      </c>
      <c r="H3940" s="28">
        <v>42430</v>
      </c>
      <c r="I3940" s="29">
        <v>7.9070320000000018</v>
      </c>
      <c r="J3940" s="28" t="s">
        <v>3241</v>
      </c>
    </row>
    <row r="3941" spans="1:10" x14ac:dyDescent="0.3">
      <c r="A3941" s="26">
        <v>2016</v>
      </c>
      <c r="B3941" s="27" t="s">
        <v>3039</v>
      </c>
      <c r="C3941" s="27" t="s">
        <v>3040</v>
      </c>
      <c r="D3941" s="27" t="s">
        <v>3039</v>
      </c>
      <c r="E3941" s="27" t="s">
        <v>6117</v>
      </c>
      <c r="F3941" s="27" t="s">
        <v>2815</v>
      </c>
      <c r="G3941" s="27" t="s">
        <v>2816</v>
      </c>
      <c r="H3941" s="28">
        <v>42430</v>
      </c>
      <c r="I3941" s="29">
        <v>0</v>
      </c>
      <c r="J3941" s="28" t="s">
        <v>3241</v>
      </c>
    </row>
    <row r="3942" spans="1:10" x14ac:dyDescent="0.3">
      <c r="A3942" s="26">
        <v>2016</v>
      </c>
      <c r="B3942" s="27" t="s">
        <v>3041</v>
      </c>
      <c r="C3942" s="27" t="s">
        <v>3042</v>
      </c>
      <c r="D3942" s="27" t="s">
        <v>3041</v>
      </c>
      <c r="E3942" s="27" t="s">
        <v>6117</v>
      </c>
      <c r="F3942" s="27" t="s">
        <v>2825</v>
      </c>
      <c r="G3942" s="27" t="s">
        <v>2826</v>
      </c>
      <c r="H3942" s="28">
        <v>42430</v>
      </c>
      <c r="I3942" s="29">
        <v>10.828788999999999</v>
      </c>
      <c r="J3942" s="28" t="s">
        <v>3241</v>
      </c>
    </row>
    <row r="3943" spans="1:10" x14ac:dyDescent="0.3">
      <c r="A3943" s="26">
        <v>2016</v>
      </c>
      <c r="B3943" s="27" t="s">
        <v>3043</v>
      </c>
      <c r="C3943" s="27" t="s">
        <v>3044</v>
      </c>
      <c r="D3943" s="27" t="s">
        <v>3043</v>
      </c>
      <c r="E3943" s="27" t="s">
        <v>6117</v>
      </c>
      <c r="F3943" s="27" t="s">
        <v>2815</v>
      </c>
      <c r="G3943" s="27" t="s">
        <v>2816</v>
      </c>
      <c r="H3943" s="28">
        <v>42430</v>
      </c>
      <c r="I3943" s="29">
        <v>8.9738660000000028</v>
      </c>
      <c r="J3943" s="28" t="s">
        <v>3241</v>
      </c>
    </row>
    <row r="3944" spans="1:10" x14ac:dyDescent="0.3">
      <c r="A3944" s="26">
        <v>2016</v>
      </c>
      <c r="B3944" s="27" t="s">
        <v>3045</v>
      </c>
      <c r="C3944" s="27" t="s">
        <v>3046</v>
      </c>
      <c r="D3944" s="27" t="s">
        <v>3045</v>
      </c>
      <c r="E3944" s="27" t="s">
        <v>6117</v>
      </c>
      <c r="F3944" s="27" t="s">
        <v>2815</v>
      </c>
      <c r="G3944" s="27" t="s">
        <v>2816</v>
      </c>
      <c r="H3944" s="28">
        <v>42430</v>
      </c>
      <c r="I3944" s="29">
        <v>0.21095500000000003</v>
      </c>
      <c r="J3944" s="28" t="s">
        <v>3241</v>
      </c>
    </row>
    <row r="3945" spans="1:10" x14ac:dyDescent="0.3">
      <c r="A3945" s="26">
        <v>2016</v>
      </c>
      <c r="B3945" s="27" t="s">
        <v>3143</v>
      </c>
      <c r="C3945" s="27" t="s">
        <v>3144</v>
      </c>
      <c r="D3945" s="27" t="s">
        <v>3143</v>
      </c>
      <c r="E3945" s="27" t="s">
        <v>6117</v>
      </c>
      <c r="F3945" s="27" t="s">
        <v>3145</v>
      </c>
      <c r="G3945" s="27" t="s">
        <v>2803</v>
      </c>
      <c r="H3945" s="28">
        <v>42430</v>
      </c>
      <c r="I3945" s="29">
        <v>1.5339930000000004</v>
      </c>
      <c r="J3945" s="28" t="s">
        <v>3241</v>
      </c>
    </row>
    <row r="3946" spans="1:10" x14ac:dyDescent="0.3">
      <c r="A3946" s="26">
        <v>2016</v>
      </c>
      <c r="B3946" s="27" t="s">
        <v>3171</v>
      </c>
      <c r="C3946" s="27" t="s">
        <v>3172</v>
      </c>
      <c r="D3946" s="27" t="s">
        <v>3173</v>
      </c>
      <c r="E3946" s="27" t="s">
        <v>3111</v>
      </c>
      <c r="F3946" s="27" t="s">
        <v>2825</v>
      </c>
      <c r="G3946" s="27" t="s">
        <v>2850</v>
      </c>
      <c r="H3946" s="28">
        <v>42430</v>
      </c>
      <c r="I3946" s="29">
        <v>0.28492600000000012</v>
      </c>
      <c r="J3946" s="28" t="s">
        <v>3241</v>
      </c>
    </row>
    <row r="3947" spans="1:10" x14ac:dyDescent="0.3">
      <c r="A3947" s="26">
        <v>2016</v>
      </c>
      <c r="B3947" s="27" t="s">
        <v>3146</v>
      </c>
      <c r="C3947" s="27" t="s">
        <v>3147</v>
      </c>
      <c r="D3947" s="27" t="s">
        <v>3146</v>
      </c>
      <c r="E3947" s="27" t="s">
        <v>6117</v>
      </c>
      <c r="F3947" s="27" t="s">
        <v>3145</v>
      </c>
      <c r="G3947" s="27" t="s">
        <v>2803</v>
      </c>
      <c r="H3947" s="28">
        <v>42430</v>
      </c>
      <c r="I3947" s="29">
        <v>2.9193509999999998</v>
      </c>
      <c r="J3947" s="28" t="s">
        <v>3241</v>
      </c>
    </row>
    <row r="3948" spans="1:10" x14ac:dyDescent="0.3">
      <c r="A3948" s="26">
        <v>2016</v>
      </c>
      <c r="B3948" s="27" t="s">
        <v>3047</v>
      </c>
      <c r="C3948" s="27" t="s">
        <v>3048</v>
      </c>
      <c r="D3948" s="27" t="s">
        <v>3047</v>
      </c>
      <c r="E3948" s="27" t="s">
        <v>6117</v>
      </c>
      <c r="F3948" s="27" t="s">
        <v>2825</v>
      </c>
      <c r="G3948" s="27" t="s">
        <v>2826</v>
      </c>
      <c r="H3948" s="28">
        <v>42430</v>
      </c>
      <c r="I3948" s="29">
        <v>3.0014789999999993</v>
      </c>
      <c r="J3948" s="28" t="s">
        <v>3241</v>
      </c>
    </row>
    <row r="3949" spans="1:10" x14ac:dyDescent="0.3">
      <c r="A3949" s="26">
        <v>2016</v>
      </c>
      <c r="B3949" s="27" t="s">
        <v>3049</v>
      </c>
      <c r="C3949" s="27" t="s">
        <v>3050</v>
      </c>
      <c r="D3949" s="27" t="s">
        <v>3049</v>
      </c>
      <c r="E3949" s="27" t="s">
        <v>6117</v>
      </c>
      <c r="F3949" s="27" t="s">
        <v>2825</v>
      </c>
      <c r="G3949" s="27" t="s">
        <v>2850</v>
      </c>
      <c r="H3949" s="28">
        <v>42430</v>
      </c>
      <c r="I3949" s="29">
        <v>1.9741110000000004</v>
      </c>
      <c r="J3949" s="28" t="s">
        <v>3241</v>
      </c>
    </row>
    <row r="3950" spans="1:10" x14ac:dyDescent="0.3">
      <c r="A3950" s="26">
        <v>2016</v>
      </c>
      <c r="B3950" s="27" t="s">
        <v>3051</v>
      </c>
      <c r="C3950" s="27" t="s">
        <v>3051</v>
      </c>
      <c r="D3950" s="27" t="s">
        <v>3051</v>
      </c>
      <c r="E3950" s="27" t="s">
        <v>6118</v>
      </c>
      <c r="F3950" s="27" t="s">
        <v>3051</v>
      </c>
      <c r="G3950" s="27" t="s">
        <v>3051</v>
      </c>
      <c r="H3950" s="28">
        <v>42430</v>
      </c>
      <c r="I3950" s="29">
        <v>10461.475919999999</v>
      </c>
      <c r="J3950" s="28" t="s">
        <v>3241</v>
      </c>
    </row>
    <row r="3951" spans="1:10" x14ac:dyDescent="0.3">
      <c r="A3951" s="26">
        <v>2016</v>
      </c>
      <c r="B3951" s="27" t="s">
        <v>3052</v>
      </c>
      <c r="C3951" s="27" t="s">
        <v>3053</v>
      </c>
      <c r="D3951" s="27" t="s">
        <v>3052</v>
      </c>
      <c r="E3951" s="27" t="s">
        <v>3033</v>
      </c>
      <c r="F3951" s="27" t="s">
        <v>2807</v>
      </c>
      <c r="G3951" s="27" t="s">
        <v>2812</v>
      </c>
      <c r="H3951" s="28">
        <v>42430</v>
      </c>
      <c r="I3951" s="29">
        <v>1.8688879999999997</v>
      </c>
      <c r="J3951" s="28" t="s">
        <v>3241</v>
      </c>
    </row>
    <row r="3952" spans="1:10" x14ac:dyDescent="0.3">
      <c r="A3952" s="26">
        <v>2016</v>
      </c>
      <c r="B3952" s="27" t="s">
        <v>3162</v>
      </c>
      <c r="C3952" s="27" t="s">
        <v>3163</v>
      </c>
      <c r="D3952" s="27" t="s">
        <v>3164</v>
      </c>
      <c r="E3952" s="27" t="s">
        <v>3025</v>
      </c>
      <c r="F3952" s="27" t="s">
        <v>3087</v>
      </c>
      <c r="G3952" s="27" t="s">
        <v>2788</v>
      </c>
      <c r="H3952" s="28">
        <v>42430</v>
      </c>
      <c r="I3952" s="29">
        <v>0</v>
      </c>
      <c r="J3952" s="28" t="s">
        <v>3241</v>
      </c>
    </row>
    <row r="3953" spans="1:10" x14ac:dyDescent="0.3">
      <c r="A3953" s="26">
        <v>2016</v>
      </c>
      <c r="B3953" s="27" t="s">
        <v>3162</v>
      </c>
      <c r="C3953" s="27" t="s">
        <v>3163</v>
      </c>
      <c r="D3953" s="27" t="s">
        <v>3165</v>
      </c>
      <c r="E3953" s="27" t="s">
        <v>3025</v>
      </c>
      <c r="F3953" s="27" t="s">
        <v>3087</v>
      </c>
      <c r="G3953" s="27" t="s">
        <v>2788</v>
      </c>
      <c r="H3953" s="28">
        <v>42430</v>
      </c>
      <c r="I3953" s="29">
        <v>0</v>
      </c>
      <c r="J3953" s="28" t="s">
        <v>3241</v>
      </c>
    </row>
    <row r="3954" spans="1:10" x14ac:dyDescent="0.3">
      <c r="A3954" s="26">
        <v>2016</v>
      </c>
      <c r="B3954" s="27" t="s">
        <v>3054</v>
      </c>
      <c r="C3954" s="27" t="s">
        <v>3055</v>
      </c>
      <c r="D3954" s="27" t="s">
        <v>3054</v>
      </c>
      <c r="E3954" s="27" t="s">
        <v>6117</v>
      </c>
      <c r="F3954" s="27" t="s">
        <v>3034</v>
      </c>
      <c r="G3954" s="27" t="s">
        <v>2999</v>
      </c>
      <c r="H3954" s="28">
        <v>42430</v>
      </c>
      <c r="I3954" s="29">
        <v>12.452404</v>
      </c>
      <c r="J3954" s="28" t="s">
        <v>3241</v>
      </c>
    </row>
    <row r="3955" spans="1:10" x14ac:dyDescent="0.3">
      <c r="A3955" s="26">
        <v>2016</v>
      </c>
      <c r="B3955" s="27" t="s">
        <v>3056</v>
      </c>
      <c r="C3955" s="27" t="s">
        <v>3057</v>
      </c>
      <c r="D3955" s="27" t="s">
        <v>3056</v>
      </c>
      <c r="E3955" s="27" t="s">
        <v>6117</v>
      </c>
      <c r="F3955" s="27" t="s">
        <v>2825</v>
      </c>
      <c r="G3955" s="27" t="s">
        <v>2826</v>
      </c>
      <c r="H3955" s="28">
        <v>42430</v>
      </c>
      <c r="I3955" s="29">
        <v>4.6524450000000011</v>
      </c>
      <c r="J3955" s="28" t="s">
        <v>3241</v>
      </c>
    </row>
    <row r="3956" spans="1:10" x14ac:dyDescent="0.3">
      <c r="A3956" s="26">
        <v>2016</v>
      </c>
      <c r="B3956" s="27" t="s">
        <v>3058</v>
      </c>
      <c r="C3956" s="27" t="s">
        <v>3059</v>
      </c>
      <c r="D3956" s="27" t="s">
        <v>3058</v>
      </c>
      <c r="E3956" s="27" t="s">
        <v>6117</v>
      </c>
      <c r="F3956" s="27" t="s">
        <v>2815</v>
      </c>
      <c r="G3956" s="27" t="s">
        <v>2816</v>
      </c>
      <c r="H3956" s="28">
        <v>42430</v>
      </c>
      <c r="I3956" s="29">
        <v>6.9753690000000015</v>
      </c>
      <c r="J3956" s="28" t="s">
        <v>3241</v>
      </c>
    </row>
    <row r="3957" spans="1:10" x14ac:dyDescent="0.3">
      <c r="A3957" s="26">
        <v>2016</v>
      </c>
      <c r="B3957" s="27" t="s">
        <v>3152</v>
      </c>
      <c r="C3957" s="27" t="s">
        <v>3153</v>
      </c>
      <c r="D3957" s="27" t="s">
        <v>3152</v>
      </c>
      <c r="E3957" s="27" t="s">
        <v>3111</v>
      </c>
      <c r="F3957" s="27" t="s">
        <v>2825</v>
      </c>
      <c r="G3957" s="27" t="s">
        <v>2850</v>
      </c>
      <c r="H3957" s="28">
        <v>42430</v>
      </c>
      <c r="I3957" s="29">
        <v>0.33197600000000005</v>
      </c>
      <c r="J3957" s="28" t="s">
        <v>3241</v>
      </c>
    </row>
    <row r="3958" spans="1:10" x14ac:dyDescent="0.3">
      <c r="A3958" s="26">
        <v>2016</v>
      </c>
      <c r="B3958" s="27" t="s">
        <v>3154</v>
      </c>
      <c r="C3958" s="27" t="s">
        <v>3155</v>
      </c>
      <c r="D3958" s="27" t="s">
        <v>3154</v>
      </c>
      <c r="E3958" s="27" t="s">
        <v>3111</v>
      </c>
      <c r="F3958" s="27" t="s">
        <v>2825</v>
      </c>
      <c r="G3958" s="27" t="s">
        <v>2850</v>
      </c>
      <c r="H3958" s="28">
        <v>42430</v>
      </c>
      <c r="I3958" s="29">
        <v>0.48824200000000001</v>
      </c>
      <c r="J3958" s="28" t="s">
        <v>3241</v>
      </c>
    </row>
    <row r="3959" spans="1:10" x14ac:dyDescent="0.3">
      <c r="A3959" s="26">
        <v>2016</v>
      </c>
      <c r="B3959" s="27" t="s">
        <v>3156</v>
      </c>
      <c r="C3959" s="27" t="s">
        <v>3157</v>
      </c>
      <c r="D3959" s="27" t="s">
        <v>3156</v>
      </c>
      <c r="E3959" s="27" t="s">
        <v>3111</v>
      </c>
      <c r="F3959" s="27" t="s">
        <v>2825</v>
      </c>
      <c r="G3959" s="27" t="s">
        <v>2850</v>
      </c>
      <c r="H3959" s="28">
        <v>42430</v>
      </c>
      <c r="I3959" s="29">
        <v>0</v>
      </c>
      <c r="J3959" s="28" t="s">
        <v>3241</v>
      </c>
    </row>
    <row r="3960" spans="1:10" x14ac:dyDescent="0.3">
      <c r="A3960" s="26">
        <v>2016</v>
      </c>
      <c r="B3960" s="27" t="s">
        <v>3060</v>
      </c>
      <c r="C3960" s="27" t="s">
        <v>3061</v>
      </c>
      <c r="D3960" s="27" t="s">
        <v>3062</v>
      </c>
      <c r="E3960" s="27" t="s">
        <v>3063</v>
      </c>
      <c r="F3960" s="27" t="s">
        <v>3034</v>
      </c>
      <c r="G3960" s="27" t="s">
        <v>2999</v>
      </c>
      <c r="H3960" s="28">
        <v>42430</v>
      </c>
      <c r="I3960" s="29">
        <v>0</v>
      </c>
      <c r="J3960" s="28" t="s">
        <v>3241</v>
      </c>
    </row>
    <row r="3961" spans="1:10" x14ac:dyDescent="0.3">
      <c r="A3961" s="26">
        <v>2016</v>
      </c>
      <c r="B3961" s="27" t="s">
        <v>3064</v>
      </c>
      <c r="C3961" s="27" t="s">
        <v>3065</v>
      </c>
      <c r="D3961" s="27" t="s">
        <v>3066</v>
      </c>
      <c r="E3961" s="27" t="s">
        <v>3025</v>
      </c>
      <c r="F3961" s="27" t="s">
        <v>2825</v>
      </c>
      <c r="G3961" s="27" t="s">
        <v>2826</v>
      </c>
      <c r="H3961" s="28">
        <v>42430</v>
      </c>
      <c r="I3961" s="29">
        <v>0</v>
      </c>
      <c r="J3961" s="28" t="s">
        <v>3241</v>
      </c>
    </row>
    <row r="3962" spans="1:10" x14ac:dyDescent="0.3">
      <c r="A3962" s="26">
        <v>2016</v>
      </c>
      <c r="B3962" s="27" t="s">
        <v>3064</v>
      </c>
      <c r="C3962" s="27" t="s">
        <v>3065</v>
      </c>
      <c r="D3962" s="27" t="s">
        <v>3067</v>
      </c>
      <c r="E3962" s="27" t="s">
        <v>3025</v>
      </c>
      <c r="F3962" s="27" t="s">
        <v>2825</v>
      </c>
      <c r="G3962" s="27" t="s">
        <v>2826</v>
      </c>
      <c r="H3962" s="28">
        <v>42430</v>
      </c>
      <c r="I3962" s="29">
        <v>0</v>
      </c>
      <c r="J3962" s="28" t="s">
        <v>3241</v>
      </c>
    </row>
    <row r="3963" spans="1:10" x14ac:dyDescent="0.3">
      <c r="A3963" s="26">
        <v>2016</v>
      </c>
      <c r="B3963" s="27" t="s">
        <v>3174</v>
      </c>
      <c r="C3963" s="27" t="s">
        <v>3175</v>
      </c>
      <c r="D3963" s="27" t="s">
        <v>3174</v>
      </c>
      <c r="E3963" s="27" t="s">
        <v>6117</v>
      </c>
      <c r="F3963" s="27" t="s">
        <v>2825</v>
      </c>
      <c r="G3963" s="27" t="s">
        <v>2826</v>
      </c>
      <c r="H3963" s="28">
        <v>42430</v>
      </c>
      <c r="I3963" s="29">
        <v>0.61417500000000014</v>
      </c>
      <c r="J3963" s="28" t="s">
        <v>3241</v>
      </c>
    </row>
    <row r="3964" spans="1:10" x14ac:dyDescent="0.3">
      <c r="A3964" s="26">
        <v>2016</v>
      </c>
      <c r="B3964" s="27" t="s">
        <v>3068</v>
      </c>
      <c r="C3964" s="27" t="s">
        <v>3069</v>
      </c>
      <c r="D3964" s="27" t="s">
        <v>3068</v>
      </c>
      <c r="E3964" s="27" t="s">
        <v>6117</v>
      </c>
      <c r="F3964" s="27" t="s">
        <v>3034</v>
      </c>
      <c r="G3964" s="27" t="s">
        <v>2923</v>
      </c>
      <c r="H3964" s="28">
        <v>42430</v>
      </c>
      <c r="I3964" s="29">
        <v>8.190175</v>
      </c>
      <c r="J3964" s="28" t="s">
        <v>3241</v>
      </c>
    </row>
    <row r="3965" spans="1:10" x14ac:dyDescent="0.3">
      <c r="A3965" s="26">
        <v>2016</v>
      </c>
      <c r="B3965" s="27" t="s">
        <v>3070</v>
      </c>
      <c r="C3965" s="27" t="s">
        <v>3071</v>
      </c>
      <c r="D3965" s="27" t="s">
        <v>3070</v>
      </c>
      <c r="E3965" s="27" t="s">
        <v>6117</v>
      </c>
      <c r="F3965" s="27" t="s">
        <v>2815</v>
      </c>
      <c r="G3965" s="27" t="s">
        <v>2816</v>
      </c>
      <c r="H3965" s="28">
        <v>42430</v>
      </c>
      <c r="I3965" s="29">
        <v>2.505118</v>
      </c>
      <c r="J3965" s="28" t="s">
        <v>3241</v>
      </c>
    </row>
    <row r="3966" spans="1:10" x14ac:dyDescent="0.3">
      <c r="A3966" s="26">
        <v>2016</v>
      </c>
      <c r="B3966" s="27" t="s">
        <v>3176</v>
      </c>
      <c r="C3966" s="27" t="s">
        <v>3177</v>
      </c>
      <c r="D3966" s="27" t="s">
        <v>3176</v>
      </c>
      <c r="E3966" s="27" t="s">
        <v>3033</v>
      </c>
      <c r="F3966" s="27" t="s">
        <v>2807</v>
      </c>
      <c r="G3966" s="27" t="s">
        <v>2812</v>
      </c>
      <c r="H3966" s="28">
        <v>42430</v>
      </c>
      <c r="I3966" s="29">
        <v>16.628679999999999</v>
      </c>
      <c r="J3966" s="28" t="s">
        <v>3241</v>
      </c>
    </row>
    <row r="3967" spans="1:10" x14ac:dyDescent="0.3">
      <c r="A3967" s="26">
        <v>2016</v>
      </c>
      <c r="B3967" s="27" t="s">
        <v>3072</v>
      </c>
      <c r="C3967" s="27" t="s">
        <v>3073</v>
      </c>
      <c r="D3967" s="27" t="s">
        <v>3072</v>
      </c>
      <c r="E3967" s="27" t="s">
        <v>6117</v>
      </c>
      <c r="F3967" s="27" t="s">
        <v>3034</v>
      </c>
      <c r="G3967" s="27" t="s">
        <v>3074</v>
      </c>
      <c r="H3967" s="28">
        <v>42430</v>
      </c>
      <c r="I3967" s="29">
        <v>0.78370400000000007</v>
      </c>
      <c r="J3967" s="28" t="s">
        <v>3241</v>
      </c>
    </row>
    <row r="3968" spans="1:10" x14ac:dyDescent="0.3">
      <c r="A3968" s="26">
        <v>2016</v>
      </c>
      <c r="B3968" s="27" t="s">
        <v>3182</v>
      </c>
      <c r="C3968" s="27" t="s">
        <v>3183</v>
      </c>
      <c r="D3968" s="27" t="s">
        <v>3182</v>
      </c>
      <c r="E3968" s="27" t="s">
        <v>6117</v>
      </c>
      <c r="F3968" s="27" t="s">
        <v>2825</v>
      </c>
      <c r="G3968" s="27" t="s">
        <v>2826</v>
      </c>
      <c r="H3968" s="28">
        <v>42430</v>
      </c>
      <c r="I3968" s="29">
        <v>0.39674700000000007</v>
      </c>
      <c r="J3968" s="28" t="s">
        <v>3241</v>
      </c>
    </row>
    <row r="3969" spans="1:10" x14ac:dyDescent="0.3">
      <c r="A3969" s="26">
        <v>2016</v>
      </c>
      <c r="B3969" s="27" t="s">
        <v>3075</v>
      </c>
      <c r="C3969" s="27" t="s">
        <v>3076</v>
      </c>
      <c r="D3969" s="27" t="s">
        <v>3075</v>
      </c>
      <c r="E3969" s="27" t="s">
        <v>6117</v>
      </c>
      <c r="F3969" s="27" t="s">
        <v>2815</v>
      </c>
      <c r="G3969" s="27" t="s">
        <v>2816</v>
      </c>
      <c r="H3969" s="28">
        <v>42430</v>
      </c>
      <c r="I3969" s="29">
        <v>2.9479070000000016</v>
      </c>
      <c r="J3969" s="28" t="s">
        <v>3241</v>
      </c>
    </row>
    <row r="3970" spans="1:10" x14ac:dyDescent="0.3">
      <c r="A3970" s="26">
        <v>2016</v>
      </c>
      <c r="B3970" s="27" t="s">
        <v>3077</v>
      </c>
      <c r="C3970" s="27" t="s">
        <v>3078</v>
      </c>
      <c r="D3970" s="27" t="s">
        <v>3077</v>
      </c>
      <c r="E3970" s="27" t="s">
        <v>3033</v>
      </c>
      <c r="F3970" s="27" t="s">
        <v>2788</v>
      </c>
      <c r="G3970" s="27" t="s">
        <v>2788</v>
      </c>
      <c r="H3970" s="28">
        <v>42430</v>
      </c>
      <c r="I3970" s="29">
        <v>0</v>
      </c>
      <c r="J3970" s="28" t="s">
        <v>3241</v>
      </c>
    </row>
    <row r="3971" spans="1:10" x14ac:dyDescent="0.3">
      <c r="A3971" s="26">
        <v>2016</v>
      </c>
      <c r="B3971" s="27" t="s">
        <v>3079</v>
      </c>
      <c r="C3971" s="27" t="s">
        <v>3080</v>
      </c>
      <c r="D3971" s="27" t="s">
        <v>3081</v>
      </c>
      <c r="E3971" s="27" t="s">
        <v>3063</v>
      </c>
      <c r="F3971" s="27" t="s">
        <v>2788</v>
      </c>
      <c r="G3971" s="27" t="s">
        <v>2788</v>
      </c>
      <c r="H3971" s="28">
        <v>42430</v>
      </c>
      <c r="I3971" s="29">
        <v>1.3022000000000001E-2</v>
      </c>
      <c r="J3971" s="28" t="s">
        <v>3241</v>
      </c>
    </row>
    <row r="3972" spans="1:10" x14ac:dyDescent="0.3">
      <c r="A3972" s="26">
        <v>2016</v>
      </c>
      <c r="B3972" s="27" t="s">
        <v>3082</v>
      </c>
      <c r="C3972" s="27" t="s">
        <v>3083</v>
      </c>
      <c r="D3972" s="27" t="s">
        <v>3082</v>
      </c>
      <c r="E3972" s="27" t="s">
        <v>6117</v>
      </c>
      <c r="F3972" s="27" t="s">
        <v>2825</v>
      </c>
      <c r="G3972" s="27" t="s">
        <v>2826</v>
      </c>
      <c r="H3972" s="28">
        <v>42430</v>
      </c>
      <c r="I3972" s="29">
        <v>4.3031760000000006</v>
      </c>
      <c r="J3972" s="28" t="s">
        <v>3241</v>
      </c>
    </row>
    <row r="3973" spans="1:10" x14ac:dyDescent="0.3">
      <c r="A3973" s="26">
        <v>2016</v>
      </c>
      <c r="B3973" s="27" t="s">
        <v>3084</v>
      </c>
      <c r="C3973" s="27" t="s">
        <v>3085</v>
      </c>
      <c r="D3973" s="27" t="s">
        <v>3086</v>
      </c>
      <c r="E3973" s="27" t="s">
        <v>3025</v>
      </c>
      <c r="F3973" s="27" t="s">
        <v>3087</v>
      </c>
      <c r="G3973" s="27" t="s">
        <v>2788</v>
      </c>
      <c r="H3973" s="28">
        <v>42430</v>
      </c>
      <c r="I3973" s="29">
        <v>0</v>
      </c>
      <c r="J3973" s="28" t="s">
        <v>3241</v>
      </c>
    </row>
    <row r="3974" spans="1:10" x14ac:dyDescent="0.3">
      <c r="A3974" s="26">
        <v>2016</v>
      </c>
      <c r="B3974" s="27" t="s">
        <v>3084</v>
      </c>
      <c r="C3974" s="27" t="s">
        <v>3085</v>
      </c>
      <c r="D3974" s="27" t="s">
        <v>3088</v>
      </c>
      <c r="E3974" s="27" t="s">
        <v>3025</v>
      </c>
      <c r="F3974" s="27" t="s">
        <v>3087</v>
      </c>
      <c r="G3974" s="27" t="s">
        <v>2788</v>
      </c>
      <c r="H3974" s="28">
        <v>42430</v>
      </c>
      <c r="I3974" s="29">
        <v>0</v>
      </c>
      <c r="J3974" s="28" t="s">
        <v>3241</v>
      </c>
    </row>
    <row r="3975" spans="1:10" x14ac:dyDescent="0.3">
      <c r="A3975" s="26">
        <v>2016</v>
      </c>
      <c r="B3975" s="27" t="s">
        <v>3089</v>
      </c>
      <c r="C3975" s="27" t="s">
        <v>3090</v>
      </c>
      <c r="D3975" s="27" t="s">
        <v>3089</v>
      </c>
      <c r="E3975" s="27" t="s">
        <v>6117</v>
      </c>
      <c r="F3975" s="27" t="s">
        <v>2815</v>
      </c>
      <c r="G3975" s="27" t="s">
        <v>2816</v>
      </c>
      <c r="H3975" s="28">
        <v>42430</v>
      </c>
      <c r="I3975" s="29">
        <v>3.9467999999999992</v>
      </c>
      <c r="J3975" s="28" t="s">
        <v>3241</v>
      </c>
    </row>
    <row r="3976" spans="1:10" x14ac:dyDescent="0.3">
      <c r="A3976" s="26">
        <v>2016</v>
      </c>
      <c r="B3976" s="27" t="s">
        <v>3136</v>
      </c>
      <c r="C3976" s="27" t="s">
        <v>3137</v>
      </c>
      <c r="D3976" s="27" t="s">
        <v>3138</v>
      </c>
      <c r="E3976" s="27" t="s">
        <v>3025</v>
      </c>
      <c r="F3976" s="27" t="s">
        <v>3087</v>
      </c>
      <c r="G3976" s="27" t="s">
        <v>2788</v>
      </c>
      <c r="H3976" s="28">
        <v>42430</v>
      </c>
      <c r="I3976" s="29">
        <v>0</v>
      </c>
      <c r="J3976" s="28" t="s">
        <v>3241</v>
      </c>
    </row>
    <row r="3977" spans="1:10" x14ac:dyDescent="0.3">
      <c r="A3977" s="26">
        <v>2016</v>
      </c>
      <c r="B3977" s="27" t="s">
        <v>3136</v>
      </c>
      <c r="C3977" s="27" t="s">
        <v>3137</v>
      </c>
      <c r="D3977" s="27" t="s">
        <v>3139</v>
      </c>
      <c r="E3977" s="27" t="s">
        <v>3025</v>
      </c>
      <c r="F3977" s="27" t="s">
        <v>3087</v>
      </c>
      <c r="G3977" s="27" t="s">
        <v>2788</v>
      </c>
      <c r="H3977" s="28">
        <v>42430</v>
      </c>
      <c r="I3977" s="29">
        <v>0</v>
      </c>
      <c r="J3977" s="28" t="s">
        <v>3241</v>
      </c>
    </row>
    <row r="3978" spans="1:10" x14ac:dyDescent="0.3">
      <c r="A3978" s="26">
        <v>2016</v>
      </c>
      <c r="B3978" s="27" t="s">
        <v>3184</v>
      </c>
      <c r="C3978" s="27" t="s">
        <v>3185</v>
      </c>
      <c r="D3978" s="27" t="s">
        <v>3186</v>
      </c>
      <c r="E3978" s="27" t="s">
        <v>3063</v>
      </c>
      <c r="F3978" s="27" t="s">
        <v>3034</v>
      </c>
      <c r="G3978" s="27" t="s">
        <v>2999</v>
      </c>
      <c r="H3978" s="28">
        <v>42430</v>
      </c>
      <c r="I3978" s="29">
        <v>0</v>
      </c>
      <c r="J3978" s="28" t="s">
        <v>3241</v>
      </c>
    </row>
    <row r="3979" spans="1:10" x14ac:dyDescent="0.3">
      <c r="A3979" s="26">
        <v>2016</v>
      </c>
      <c r="B3979" s="27" t="s">
        <v>3091</v>
      </c>
      <c r="C3979" s="27" t="s">
        <v>3092</v>
      </c>
      <c r="D3979" s="27" t="s">
        <v>3093</v>
      </c>
      <c r="E3979" s="27" t="s">
        <v>3063</v>
      </c>
      <c r="F3979" s="27" t="s">
        <v>3094</v>
      </c>
      <c r="G3979" s="27" t="s">
        <v>2965</v>
      </c>
      <c r="H3979" s="28">
        <v>42430</v>
      </c>
      <c r="I3979" s="29">
        <v>5.2344300000000006</v>
      </c>
      <c r="J3979" s="28" t="s">
        <v>3241</v>
      </c>
    </row>
    <row r="3980" spans="1:10" x14ac:dyDescent="0.3">
      <c r="A3980" s="26">
        <v>2016</v>
      </c>
      <c r="B3980" s="27" t="s">
        <v>3095</v>
      </c>
      <c r="C3980" s="27" t="s">
        <v>3096</v>
      </c>
      <c r="D3980" s="27" t="s">
        <v>3095</v>
      </c>
      <c r="E3980" s="27" t="s">
        <v>6117</v>
      </c>
      <c r="F3980" s="27" t="s">
        <v>3034</v>
      </c>
      <c r="G3980" s="27" t="s">
        <v>2999</v>
      </c>
      <c r="H3980" s="28">
        <v>42430</v>
      </c>
      <c r="I3980" s="29">
        <v>10.370888000000001</v>
      </c>
      <c r="J3980" s="28" t="s">
        <v>3241</v>
      </c>
    </row>
    <row r="3981" spans="1:10" x14ac:dyDescent="0.3">
      <c r="A3981" s="26">
        <v>2016</v>
      </c>
      <c r="B3981" s="27" t="s">
        <v>3097</v>
      </c>
      <c r="C3981" s="27" t="s">
        <v>3098</v>
      </c>
      <c r="D3981" s="27" t="s">
        <v>3097</v>
      </c>
      <c r="E3981" s="27" t="s">
        <v>6117</v>
      </c>
      <c r="F3981" s="27" t="s">
        <v>2825</v>
      </c>
      <c r="G3981" s="27" t="s">
        <v>2850</v>
      </c>
      <c r="H3981" s="28">
        <v>42430</v>
      </c>
      <c r="I3981" s="29">
        <v>7.6251150000000019</v>
      </c>
      <c r="J3981" s="28" t="s">
        <v>3241</v>
      </c>
    </row>
    <row r="3982" spans="1:10" x14ac:dyDescent="0.3">
      <c r="A3982" s="26">
        <v>2016</v>
      </c>
      <c r="B3982" s="27" t="s">
        <v>3132</v>
      </c>
      <c r="C3982" s="27" t="s">
        <v>3133</v>
      </c>
      <c r="D3982" s="27" t="s">
        <v>3132</v>
      </c>
      <c r="E3982" s="27" t="s">
        <v>3033</v>
      </c>
      <c r="F3982" s="27" t="s">
        <v>2807</v>
      </c>
      <c r="G3982" s="27" t="s">
        <v>2812</v>
      </c>
      <c r="H3982" s="28">
        <v>42430</v>
      </c>
      <c r="I3982" s="29">
        <v>13.936432999999992</v>
      </c>
      <c r="J3982" s="28" t="s">
        <v>3241</v>
      </c>
    </row>
    <row r="3983" spans="1:10" x14ac:dyDescent="0.3">
      <c r="A3983" s="26">
        <v>2016</v>
      </c>
      <c r="B3983" s="27" t="s">
        <v>3134</v>
      </c>
      <c r="C3983" s="27" t="s">
        <v>3135</v>
      </c>
      <c r="D3983" s="27" t="s">
        <v>3134</v>
      </c>
      <c r="E3983" s="27" t="s">
        <v>3033</v>
      </c>
      <c r="F3983" s="27" t="s">
        <v>2807</v>
      </c>
      <c r="G3983" s="27" t="s">
        <v>2812</v>
      </c>
      <c r="H3983" s="28">
        <v>42430</v>
      </c>
      <c r="I3983" s="29">
        <v>8.9656069999999968</v>
      </c>
      <c r="J3983" s="28" t="s">
        <v>3241</v>
      </c>
    </row>
    <row r="3984" spans="1:10" x14ac:dyDescent="0.3">
      <c r="A3984" s="26">
        <v>2016</v>
      </c>
      <c r="B3984" s="27" t="s">
        <v>3099</v>
      </c>
      <c r="C3984" s="27" t="s">
        <v>3100</v>
      </c>
      <c r="D3984" s="27" t="s">
        <v>3099</v>
      </c>
      <c r="E3984" s="27" t="s">
        <v>6117</v>
      </c>
      <c r="F3984" s="27" t="s">
        <v>2815</v>
      </c>
      <c r="G3984" s="27" t="s">
        <v>2816</v>
      </c>
      <c r="H3984" s="28">
        <v>42430</v>
      </c>
      <c r="I3984" s="29">
        <v>18.593391000000004</v>
      </c>
      <c r="J3984" s="28" t="s">
        <v>3241</v>
      </c>
    </row>
    <row r="3985" spans="1:10" x14ac:dyDescent="0.3">
      <c r="A3985" s="26">
        <v>2016</v>
      </c>
      <c r="B3985" s="27" t="s">
        <v>3101</v>
      </c>
      <c r="C3985" s="27" t="s">
        <v>3102</v>
      </c>
      <c r="D3985" s="27" t="s">
        <v>3101</v>
      </c>
      <c r="E3985" s="27" t="s">
        <v>6117</v>
      </c>
      <c r="F3985" s="27" t="s">
        <v>3034</v>
      </c>
      <c r="G3985" s="27" t="s">
        <v>3074</v>
      </c>
      <c r="H3985" s="28">
        <v>42430</v>
      </c>
      <c r="I3985" s="29">
        <v>11.972137000000002</v>
      </c>
      <c r="J3985" s="28" t="s">
        <v>3241</v>
      </c>
    </row>
    <row r="3986" spans="1:10" x14ac:dyDescent="0.3">
      <c r="A3986" s="26">
        <v>2016</v>
      </c>
      <c r="B3986" s="27" t="s">
        <v>3148</v>
      </c>
      <c r="C3986" s="27" t="s">
        <v>3149</v>
      </c>
      <c r="D3986" s="27" t="s">
        <v>3148</v>
      </c>
      <c r="E3986" s="27" t="s">
        <v>6117</v>
      </c>
      <c r="F3986" s="27" t="s">
        <v>3145</v>
      </c>
      <c r="G3986" s="27" t="s">
        <v>2803</v>
      </c>
      <c r="H3986" s="28">
        <v>42430</v>
      </c>
      <c r="I3986" s="29">
        <v>2.6628149999999997</v>
      </c>
      <c r="J3986" s="28" t="s">
        <v>3241</v>
      </c>
    </row>
    <row r="3987" spans="1:10" x14ac:dyDescent="0.3">
      <c r="A3987" s="26">
        <v>2016</v>
      </c>
      <c r="B3987" s="27" t="s">
        <v>3103</v>
      </c>
      <c r="C3987" s="27" t="s">
        <v>3104</v>
      </c>
      <c r="D3987" s="27" t="s">
        <v>3103</v>
      </c>
      <c r="E3987" s="27" t="s">
        <v>6117</v>
      </c>
      <c r="F3987" s="27" t="s">
        <v>3034</v>
      </c>
      <c r="G3987" s="27" t="s">
        <v>2923</v>
      </c>
      <c r="H3987" s="28">
        <v>42430</v>
      </c>
      <c r="I3987" s="29">
        <v>2.7958420000000004</v>
      </c>
      <c r="J3987" s="28" t="s">
        <v>3241</v>
      </c>
    </row>
    <row r="3988" spans="1:10" x14ac:dyDescent="0.3">
      <c r="A3988" s="26">
        <v>2016</v>
      </c>
      <c r="B3988" s="27" t="s">
        <v>3150</v>
      </c>
      <c r="C3988" s="27" t="s">
        <v>3151</v>
      </c>
      <c r="D3988" s="27" t="s">
        <v>3150</v>
      </c>
      <c r="E3988" s="27" t="s">
        <v>6117</v>
      </c>
      <c r="F3988" s="27" t="s">
        <v>3142</v>
      </c>
      <c r="G3988" s="27" t="s">
        <v>2850</v>
      </c>
      <c r="H3988" s="28">
        <v>42430</v>
      </c>
      <c r="I3988" s="29">
        <v>0</v>
      </c>
      <c r="J3988" s="28" t="s">
        <v>3241</v>
      </c>
    </row>
    <row r="3989" spans="1:10" x14ac:dyDescent="0.3">
      <c r="A3989" s="26">
        <v>2016</v>
      </c>
      <c r="B3989" s="27" t="s">
        <v>3105</v>
      </c>
      <c r="C3989" s="27" t="s">
        <v>3106</v>
      </c>
      <c r="D3989" s="27" t="s">
        <v>3105</v>
      </c>
      <c r="E3989" s="27" t="s">
        <v>6117</v>
      </c>
      <c r="F3989" s="27" t="s">
        <v>2798</v>
      </c>
      <c r="G3989" s="27" t="s">
        <v>2803</v>
      </c>
      <c r="H3989" s="28">
        <v>42430</v>
      </c>
      <c r="I3989" s="29">
        <v>1.765182</v>
      </c>
      <c r="J3989" s="28" t="s">
        <v>3241</v>
      </c>
    </row>
    <row r="3990" spans="1:10" x14ac:dyDescent="0.3">
      <c r="A3990" s="26">
        <v>2016</v>
      </c>
      <c r="B3990" s="27" t="s">
        <v>3123</v>
      </c>
      <c r="C3990" s="27" t="s">
        <v>3124</v>
      </c>
      <c r="D3990" s="27" t="s">
        <v>3166</v>
      </c>
      <c r="E3990" s="27" t="s">
        <v>3025</v>
      </c>
      <c r="F3990" s="27" t="s">
        <v>2825</v>
      </c>
      <c r="G3990" s="27" t="s">
        <v>2850</v>
      </c>
      <c r="H3990" s="28">
        <v>42430</v>
      </c>
      <c r="I3990" s="29">
        <v>0</v>
      </c>
      <c r="J3990" s="28" t="s">
        <v>3241</v>
      </c>
    </row>
    <row r="3991" spans="1:10" x14ac:dyDescent="0.3">
      <c r="A3991" s="26">
        <v>2016</v>
      </c>
      <c r="B3991" s="27" t="s">
        <v>3123</v>
      </c>
      <c r="C3991" s="27" t="s">
        <v>3124</v>
      </c>
      <c r="D3991" s="27" t="s">
        <v>3125</v>
      </c>
      <c r="E3991" s="27" t="s">
        <v>3025</v>
      </c>
      <c r="F3991" s="27" t="s">
        <v>2825</v>
      </c>
      <c r="G3991" s="27" t="s">
        <v>2850</v>
      </c>
      <c r="H3991" s="28">
        <v>42430</v>
      </c>
      <c r="I3991" s="29">
        <v>0</v>
      </c>
      <c r="J3991" s="28" t="s">
        <v>3241</v>
      </c>
    </row>
    <row r="3992" spans="1:10" x14ac:dyDescent="0.3">
      <c r="A3992" s="26">
        <v>2016</v>
      </c>
      <c r="B3992" s="27" t="s">
        <v>3123</v>
      </c>
      <c r="C3992" s="27" t="s">
        <v>3124</v>
      </c>
      <c r="D3992" s="27" t="s">
        <v>3170</v>
      </c>
      <c r="E3992" s="27" t="s">
        <v>3025</v>
      </c>
      <c r="F3992" s="27" t="s">
        <v>2825</v>
      </c>
      <c r="G3992" s="27" t="s">
        <v>2850</v>
      </c>
      <c r="H3992" s="28">
        <v>42430</v>
      </c>
      <c r="I3992" s="29">
        <v>0</v>
      </c>
      <c r="J3992" s="28" t="s">
        <v>3241</v>
      </c>
    </row>
    <row r="3993" spans="1:10" x14ac:dyDescent="0.3">
      <c r="A3993" s="26">
        <v>2016</v>
      </c>
      <c r="B3993" s="27" t="s">
        <v>3107</v>
      </c>
      <c r="C3993" s="27" t="s">
        <v>3108</v>
      </c>
      <c r="D3993" s="27" t="s">
        <v>3108</v>
      </c>
      <c r="E3993" s="27" t="s">
        <v>6117</v>
      </c>
      <c r="F3993" s="27" t="s">
        <v>3026</v>
      </c>
      <c r="G3993" s="27" t="s">
        <v>2936</v>
      </c>
      <c r="H3993" s="28">
        <v>42430</v>
      </c>
      <c r="I3993" s="29">
        <v>0</v>
      </c>
      <c r="J3993" s="28" t="s">
        <v>3241</v>
      </c>
    </row>
    <row r="3994" spans="1:10" x14ac:dyDescent="0.3">
      <c r="A3994" s="26">
        <v>2016</v>
      </c>
      <c r="B3994" s="27" t="s">
        <v>3140</v>
      </c>
      <c r="C3994" s="27" t="s">
        <v>3141</v>
      </c>
      <c r="D3994" s="27" t="s">
        <v>3140</v>
      </c>
      <c r="E3994" s="27" t="s">
        <v>6117</v>
      </c>
      <c r="F3994" s="27" t="s">
        <v>3142</v>
      </c>
      <c r="G3994" s="27" t="s">
        <v>2850</v>
      </c>
      <c r="H3994" s="28">
        <v>42430</v>
      </c>
      <c r="I3994" s="29">
        <v>9.9340000000000071E-3</v>
      </c>
      <c r="J3994" s="28" t="s">
        <v>3241</v>
      </c>
    </row>
    <row r="3995" spans="1:10" x14ac:dyDescent="0.3">
      <c r="A3995" s="26">
        <v>2016</v>
      </c>
      <c r="B3995" s="27" t="s">
        <v>3109</v>
      </c>
      <c r="C3995" s="27" t="s">
        <v>3110</v>
      </c>
      <c r="D3995" s="27" t="s">
        <v>3109</v>
      </c>
      <c r="E3995" s="27" t="s">
        <v>3111</v>
      </c>
      <c r="F3995" s="27" t="s">
        <v>2825</v>
      </c>
      <c r="G3995" s="27" t="s">
        <v>2850</v>
      </c>
      <c r="H3995" s="28">
        <v>42430</v>
      </c>
      <c r="I3995" s="29">
        <v>0.18349700000000002</v>
      </c>
      <c r="J3995" s="28" t="s">
        <v>3241</v>
      </c>
    </row>
    <row r="3996" spans="1:10" x14ac:dyDescent="0.3">
      <c r="A3996" s="26">
        <v>2016</v>
      </c>
      <c r="B3996" s="27" t="s">
        <v>3158</v>
      </c>
      <c r="C3996" s="27" t="s">
        <v>3159</v>
      </c>
      <c r="D3996" s="27" t="s">
        <v>3160</v>
      </c>
      <c r="E3996" s="27" t="s">
        <v>3161</v>
      </c>
      <c r="F3996" s="27" t="s">
        <v>3087</v>
      </c>
      <c r="G3996" s="27" t="s">
        <v>2788</v>
      </c>
      <c r="H3996" s="28">
        <v>42430</v>
      </c>
      <c r="I3996" s="29">
        <v>1.5396410000000003</v>
      </c>
      <c r="J3996" s="28" t="s">
        <v>3241</v>
      </c>
    </row>
    <row r="3997" spans="1:10" x14ac:dyDescent="0.3">
      <c r="A3997" s="26">
        <v>2016</v>
      </c>
      <c r="B3997" s="27" t="s">
        <v>3112</v>
      </c>
      <c r="C3997" s="27" t="s">
        <v>3113</v>
      </c>
      <c r="D3997" s="27" t="s">
        <v>3112</v>
      </c>
      <c r="E3997" s="27" t="s">
        <v>6117</v>
      </c>
      <c r="F3997" s="27" t="s">
        <v>2825</v>
      </c>
      <c r="G3997" s="27" t="s">
        <v>2826</v>
      </c>
      <c r="H3997" s="28">
        <v>42430</v>
      </c>
      <c r="I3997" s="29">
        <v>1.6072450000000005</v>
      </c>
      <c r="J3997" s="28" t="s">
        <v>3241</v>
      </c>
    </row>
    <row r="3998" spans="1:10" x14ac:dyDescent="0.3">
      <c r="A3998" s="26">
        <v>2016</v>
      </c>
      <c r="B3998" s="27" t="s">
        <v>3167</v>
      </c>
      <c r="C3998" s="27" t="s">
        <v>3168</v>
      </c>
      <c r="D3998" s="27" t="s">
        <v>3169</v>
      </c>
      <c r="E3998" s="27" t="s">
        <v>3161</v>
      </c>
      <c r="F3998" s="27" t="s">
        <v>3087</v>
      </c>
      <c r="G3998" s="27" t="s">
        <v>2788</v>
      </c>
      <c r="H3998" s="28">
        <v>42430</v>
      </c>
      <c r="I3998" s="29">
        <v>4.2520320000000007</v>
      </c>
      <c r="J3998" s="28" t="s">
        <v>3241</v>
      </c>
    </row>
    <row r="3999" spans="1:10" x14ac:dyDescent="0.3">
      <c r="A3999" s="26">
        <v>2016</v>
      </c>
      <c r="B3999" s="27" t="s">
        <v>3114</v>
      </c>
      <c r="C3999" s="27" t="s">
        <v>3115</v>
      </c>
      <c r="D3999" s="27" t="s">
        <v>3116</v>
      </c>
      <c r="E3999" s="27" t="s">
        <v>3025</v>
      </c>
      <c r="F3999" s="27" t="s">
        <v>3026</v>
      </c>
      <c r="G3999" s="27" t="s">
        <v>2788</v>
      </c>
      <c r="H3999" s="28">
        <v>42430</v>
      </c>
      <c r="I3999" s="29">
        <v>0</v>
      </c>
      <c r="J3999" s="28" t="s">
        <v>3241</v>
      </c>
    </row>
    <row r="4000" spans="1:10" x14ac:dyDescent="0.3">
      <c r="A4000" s="26">
        <v>2016</v>
      </c>
      <c r="B4000" s="27" t="s">
        <v>3117</v>
      </c>
      <c r="C4000" s="27" t="s">
        <v>3118</v>
      </c>
      <c r="D4000" s="27" t="s">
        <v>3117</v>
      </c>
      <c r="E4000" s="27" t="s">
        <v>6117</v>
      </c>
      <c r="F4000" s="27" t="s">
        <v>2815</v>
      </c>
      <c r="G4000" s="27" t="s">
        <v>2816</v>
      </c>
      <c r="H4000" s="28">
        <v>42430</v>
      </c>
      <c r="I4000" s="29">
        <v>8.3662590000000012</v>
      </c>
      <c r="J4000" s="28" t="s">
        <v>3241</v>
      </c>
    </row>
    <row r="4001" spans="1:10" x14ac:dyDescent="0.3">
      <c r="A4001" s="26">
        <v>2016</v>
      </c>
      <c r="B4001" s="27" t="s">
        <v>3129</v>
      </c>
      <c r="C4001" s="27" t="s">
        <v>3130</v>
      </c>
      <c r="D4001" s="27" t="s">
        <v>3131</v>
      </c>
      <c r="E4001" s="27" t="s">
        <v>3063</v>
      </c>
      <c r="F4001" s="27" t="s">
        <v>3034</v>
      </c>
      <c r="G4001" s="27" t="s">
        <v>2840</v>
      </c>
      <c r="H4001" s="28">
        <v>42430</v>
      </c>
      <c r="I4001" s="29">
        <v>18.350454000000006</v>
      </c>
      <c r="J4001" s="28" t="s">
        <v>3241</v>
      </c>
    </row>
    <row r="4002" spans="1:10" x14ac:dyDescent="0.3">
      <c r="A4002" s="26">
        <v>2016</v>
      </c>
      <c r="B4002" s="27" t="s">
        <v>3126</v>
      </c>
      <c r="C4002" s="27" t="s">
        <v>3127</v>
      </c>
      <c r="D4002" s="27" t="s">
        <v>3128</v>
      </c>
      <c r="E4002" s="27" t="s">
        <v>3025</v>
      </c>
      <c r="F4002" s="27" t="s">
        <v>3026</v>
      </c>
      <c r="G4002" s="27" t="s">
        <v>2936</v>
      </c>
      <c r="H4002" s="28">
        <v>42430</v>
      </c>
      <c r="I4002" s="29">
        <v>0</v>
      </c>
      <c r="J4002" s="28" t="s">
        <v>3241</v>
      </c>
    </row>
    <row r="4003" spans="1:10" x14ac:dyDescent="0.3">
      <c r="A4003" s="26">
        <v>2016</v>
      </c>
      <c r="B4003" s="27" t="s">
        <v>3178</v>
      </c>
      <c r="C4003" s="27" t="s">
        <v>3179</v>
      </c>
      <c r="D4003" s="27" t="s">
        <v>3178</v>
      </c>
      <c r="E4003" s="27" t="s">
        <v>3033</v>
      </c>
      <c r="F4003" s="27" t="s">
        <v>2807</v>
      </c>
      <c r="G4003" s="27" t="s">
        <v>2812</v>
      </c>
      <c r="H4003" s="28">
        <v>42430</v>
      </c>
      <c r="I4003" s="29">
        <v>0.97997100000000015</v>
      </c>
      <c r="J4003" s="28" t="s">
        <v>3241</v>
      </c>
    </row>
    <row r="4004" spans="1:10" x14ac:dyDescent="0.3">
      <c r="A4004" s="26">
        <v>2016</v>
      </c>
      <c r="B4004" s="27" t="s">
        <v>3119</v>
      </c>
      <c r="C4004" s="27" t="s">
        <v>3120</v>
      </c>
      <c r="D4004" s="27" t="s">
        <v>3119</v>
      </c>
      <c r="E4004" s="27" t="s">
        <v>6117</v>
      </c>
      <c r="F4004" s="27" t="s">
        <v>3034</v>
      </c>
      <c r="G4004" s="27" t="s">
        <v>2840</v>
      </c>
      <c r="H4004" s="28">
        <v>42430</v>
      </c>
      <c r="I4004" s="29">
        <v>5.1174900000000001</v>
      </c>
      <c r="J4004" s="28" t="s">
        <v>3241</v>
      </c>
    </row>
    <row r="4005" spans="1:10" x14ac:dyDescent="0.3">
      <c r="A4005" s="26">
        <v>2016</v>
      </c>
      <c r="B4005" s="27" t="s">
        <v>3121</v>
      </c>
      <c r="C4005" s="27" t="s">
        <v>3122</v>
      </c>
      <c r="D4005" s="27" t="s">
        <v>3121</v>
      </c>
      <c r="E4005" s="27" t="s">
        <v>6117</v>
      </c>
      <c r="F4005" s="27" t="s">
        <v>2825</v>
      </c>
      <c r="G4005" s="27" t="s">
        <v>2850</v>
      </c>
      <c r="H4005" s="28">
        <v>42430</v>
      </c>
      <c r="I4005" s="29">
        <v>9.4464000000000006</v>
      </c>
      <c r="J4005" s="28" t="s">
        <v>3241</v>
      </c>
    </row>
    <row r="4006" spans="1:10" x14ac:dyDescent="0.3">
      <c r="A4006" s="26">
        <v>2016</v>
      </c>
      <c r="B4006" s="27" t="s">
        <v>3022</v>
      </c>
      <c r="C4006" s="27" t="s">
        <v>3023</v>
      </c>
      <c r="D4006" s="27" t="s">
        <v>3024</v>
      </c>
      <c r="E4006" s="27" t="s">
        <v>3025</v>
      </c>
      <c r="F4006" s="27" t="s">
        <v>3026</v>
      </c>
      <c r="G4006" s="27" t="s">
        <v>2788</v>
      </c>
      <c r="H4006" s="28">
        <v>42461</v>
      </c>
      <c r="I4006" s="29">
        <v>0</v>
      </c>
      <c r="J4006" s="28" t="s">
        <v>3241</v>
      </c>
    </row>
    <row r="4007" spans="1:10" x14ac:dyDescent="0.3">
      <c r="A4007" s="26">
        <v>2016</v>
      </c>
      <c r="B4007" s="27" t="s">
        <v>3022</v>
      </c>
      <c r="C4007" s="27" t="s">
        <v>3023</v>
      </c>
      <c r="D4007" s="27" t="s">
        <v>3027</v>
      </c>
      <c r="E4007" s="27" t="s">
        <v>3025</v>
      </c>
      <c r="F4007" s="27" t="s">
        <v>3026</v>
      </c>
      <c r="G4007" s="27" t="s">
        <v>2788</v>
      </c>
      <c r="H4007" s="28">
        <v>42461</v>
      </c>
      <c r="I4007" s="29">
        <v>0</v>
      </c>
      <c r="J4007" s="28" t="s">
        <v>3241</v>
      </c>
    </row>
    <row r="4008" spans="1:10" x14ac:dyDescent="0.3">
      <c r="A4008" s="26">
        <v>2016</v>
      </c>
      <c r="B4008" s="27" t="s">
        <v>3028</v>
      </c>
      <c r="C4008" s="27" t="s">
        <v>3029</v>
      </c>
      <c r="D4008" s="27" t="s">
        <v>3028</v>
      </c>
      <c r="E4008" s="27" t="s">
        <v>6117</v>
      </c>
      <c r="F4008" s="27" t="s">
        <v>3030</v>
      </c>
      <c r="G4008" s="27" t="s">
        <v>2812</v>
      </c>
      <c r="H4008" s="28">
        <v>42461</v>
      </c>
      <c r="I4008" s="29">
        <v>11.490198999999997</v>
      </c>
      <c r="J4008" s="28" t="s">
        <v>3241</v>
      </c>
    </row>
    <row r="4009" spans="1:10" x14ac:dyDescent="0.3">
      <c r="A4009" s="26">
        <v>2016</v>
      </c>
      <c r="B4009" s="27" t="s">
        <v>3031</v>
      </c>
      <c r="C4009" s="27" t="s">
        <v>3032</v>
      </c>
      <c r="D4009" s="27" t="s">
        <v>3031</v>
      </c>
      <c r="E4009" s="27" t="s">
        <v>3033</v>
      </c>
      <c r="F4009" s="27" t="s">
        <v>3034</v>
      </c>
      <c r="G4009" s="27" t="s">
        <v>2821</v>
      </c>
      <c r="H4009" s="28">
        <v>42461</v>
      </c>
      <c r="I4009" s="29">
        <v>3.0178960000000008</v>
      </c>
      <c r="J4009" s="28" t="s">
        <v>3241</v>
      </c>
    </row>
    <row r="4010" spans="1:10" x14ac:dyDescent="0.3">
      <c r="A4010" s="26">
        <v>2016</v>
      </c>
      <c r="B4010" s="27" t="s">
        <v>3031</v>
      </c>
      <c r="C4010" s="27" t="s">
        <v>3180</v>
      </c>
      <c r="D4010" s="27" t="s">
        <v>3181</v>
      </c>
      <c r="E4010" s="27" t="s">
        <v>3033</v>
      </c>
      <c r="F4010" s="27" t="s">
        <v>3034</v>
      </c>
      <c r="G4010" s="27" t="s">
        <v>2821</v>
      </c>
      <c r="H4010" s="28">
        <v>42461</v>
      </c>
      <c r="I4010" s="29">
        <v>5.3933910000000012</v>
      </c>
      <c r="J4010" s="28" t="s">
        <v>3241</v>
      </c>
    </row>
    <row r="4011" spans="1:10" x14ac:dyDescent="0.3">
      <c r="A4011" s="26">
        <v>2016</v>
      </c>
      <c r="B4011" s="27" t="s">
        <v>3035</v>
      </c>
      <c r="C4011" s="27" t="s">
        <v>3036</v>
      </c>
      <c r="D4011" s="27" t="s">
        <v>3035</v>
      </c>
      <c r="E4011" s="27" t="s">
        <v>6117</v>
      </c>
      <c r="F4011" s="27" t="s">
        <v>2825</v>
      </c>
      <c r="G4011" s="27" t="s">
        <v>2826</v>
      </c>
      <c r="H4011" s="28">
        <v>42461</v>
      </c>
      <c r="I4011" s="29">
        <v>0</v>
      </c>
      <c r="J4011" s="28" t="s">
        <v>3241</v>
      </c>
    </row>
    <row r="4012" spans="1:10" x14ac:dyDescent="0.3">
      <c r="A4012" s="26">
        <v>2016</v>
      </c>
      <c r="B4012" s="27" t="s">
        <v>3037</v>
      </c>
      <c r="C4012" s="27" t="s">
        <v>3038</v>
      </c>
      <c r="D4012" s="27" t="s">
        <v>3037</v>
      </c>
      <c r="E4012" s="27" t="s">
        <v>6117</v>
      </c>
      <c r="F4012" s="27" t="s">
        <v>3034</v>
      </c>
      <c r="G4012" s="27" t="s">
        <v>2999</v>
      </c>
      <c r="H4012" s="28">
        <v>42461</v>
      </c>
      <c r="I4012" s="29">
        <v>1.7786370000000002</v>
      </c>
      <c r="J4012" s="28" t="s">
        <v>3241</v>
      </c>
    </row>
    <row r="4013" spans="1:10" x14ac:dyDescent="0.3">
      <c r="A4013" s="26">
        <v>2016</v>
      </c>
      <c r="B4013" s="27" t="s">
        <v>3039</v>
      </c>
      <c r="C4013" s="27" t="s">
        <v>3040</v>
      </c>
      <c r="D4013" s="27" t="s">
        <v>3039</v>
      </c>
      <c r="E4013" s="27" t="s">
        <v>6117</v>
      </c>
      <c r="F4013" s="27" t="s">
        <v>2815</v>
      </c>
      <c r="G4013" s="27" t="s">
        <v>2816</v>
      </c>
      <c r="H4013" s="28">
        <v>42461</v>
      </c>
      <c r="I4013" s="29">
        <v>0</v>
      </c>
      <c r="J4013" s="28" t="s">
        <v>3241</v>
      </c>
    </row>
    <row r="4014" spans="1:10" x14ac:dyDescent="0.3">
      <c r="A4014" s="26">
        <v>2016</v>
      </c>
      <c r="B4014" s="27" t="s">
        <v>3041</v>
      </c>
      <c r="C4014" s="27" t="s">
        <v>3042</v>
      </c>
      <c r="D4014" s="27" t="s">
        <v>3041</v>
      </c>
      <c r="E4014" s="27" t="s">
        <v>6117</v>
      </c>
      <c r="F4014" s="27" t="s">
        <v>2825</v>
      </c>
      <c r="G4014" s="27" t="s">
        <v>2826</v>
      </c>
      <c r="H4014" s="28">
        <v>42461</v>
      </c>
      <c r="I4014" s="29">
        <v>9.5438010000000038</v>
      </c>
      <c r="J4014" s="28" t="s">
        <v>3241</v>
      </c>
    </row>
    <row r="4015" spans="1:10" x14ac:dyDescent="0.3">
      <c r="A4015" s="26">
        <v>2016</v>
      </c>
      <c r="B4015" s="27" t="s">
        <v>3043</v>
      </c>
      <c r="C4015" s="27" t="s">
        <v>3044</v>
      </c>
      <c r="D4015" s="27" t="s">
        <v>3043</v>
      </c>
      <c r="E4015" s="27" t="s">
        <v>6117</v>
      </c>
      <c r="F4015" s="27" t="s">
        <v>2815</v>
      </c>
      <c r="G4015" s="27" t="s">
        <v>2816</v>
      </c>
      <c r="H4015" s="28">
        <v>42461</v>
      </c>
      <c r="I4015" s="29">
        <v>9.584582000000001</v>
      </c>
      <c r="J4015" s="28" t="s">
        <v>3241</v>
      </c>
    </row>
    <row r="4016" spans="1:10" x14ac:dyDescent="0.3">
      <c r="A4016" s="26">
        <v>2016</v>
      </c>
      <c r="B4016" s="27" t="s">
        <v>3045</v>
      </c>
      <c r="C4016" s="27" t="s">
        <v>3046</v>
      </c>
      <c r="D4016" s="27" t="s">
        <v>3045</v>
      </c>
      <c r="E4016" s="27" t="s">
        <v>6117</v>
      </c>
      <c r="F4016" s="27" t="s">
        <v>2815</v>
      </c>
      <c r="G4016" s="27" t="s">
        <v>2816</v>
      </c>
      <c r="H4016" s="28">
        <v>42461</v>
      </c>
      <c r="I4016" s="29">
        <v>0.17708499999999999</v>
      </c>
      <c r="J4016" s="28" t="s">
        <v>3241</v>
      </c>
    </row>
    <row r="4017" spans="1:10" x14ac:dyDescent="0.3">
      <c r="A4017" s="26">
        <v>2016</v>
      </c>
      <c r="B4017" s="27" t="s">
        <v>3143</v>
      </c>
      <c r="C4017" s="27" t="s">
        <v>3144</v>
      </c>
      <c r="D4017" s="27" t="s">
        <v>3143</v>
      </c>
      <c r="E4017" s="27" t="s">
        <v>6117</v>
      </c>
      <c r="F4017" s="27" t="s">
        <v>3145</v>
      </c>
      <c r="G4017" s="27" t="s">
        <v>2803</v>
      </c>
      <c r="H4017" s="28">
        <v>42461</v>
      </c>
      <c r="I4017" s="29">
        <v>2.0256940000000001</v>
      </c>
      <c r="J4017" s="28" t="s">
        <v>3241</v>
      </c>
    </row>
    <row r="4018" spans="1:10" x14ac:dyDescent="0.3">
      <c r="A4018" s="26">
        <v>2016</v>
      </c>
      <c r="B4018" s="27" t="s">
        <v>3171</v>
      </c>
      <c r="C4018" s="27" t="s">
        <v>3172</v>
      </c>
      <c r="D4018" s="27" t="s">
        <v>3173</v>
      </c>
      <c r="E4018" s="27" t="s">
        <v>3111</v>
      </c>
      <c r="F4018" s="27" t="s">
        <v>2825</v>
      </c>
      <c r="G4018" s="27" t="s">
        <v>2850</v>
      </c>
      <c r="H4018" s="28">
        <v>42461</v>
      </c>
      <c r="I4018" s="29">
        <v>0.18001200000000001</v>
      </c>
      <c r="J4018" s="28" t="s">
        <v>3241</v>
      </c>
    </row>
    <row r="4019" spans="1:10" x14ac:dyDescent="0.3">
      <c r="A4019" s="26">
        <v>2016</v>
      </c>
      <c r="B4019" s="27" t="s">
        <v>3146</v>
      </c>
      <c r="C4019" s="27" t="s">
        <v>3147</v>
      </c>
      <c r="D4019" s="27" t="s">
        <v>3146</v>
      </c>
      <c r="E4019" s="27" t="s">
        <v>6117</v>
      </c>
      <c r="F4019" s="27" t="s">
        <v>3145</v>
      </c>
      <c r="G4019" s="27" t="s">
        <v>2803</v>
      </c>
      <c r="H4019" s="28">
        <v>42461</v>
      </c>
      <c r="I4019" s="29">
        <v>2.8204929999999999</v>
      </c>
      <c r="J4019" s="28" t="s">
        <v>3241</v>
      </c>
    </row>
    <row r="4020" spans="1:10" x14ac:dyDescent="0.3">
      <c r="A4020" s="26">
        <v>2016</v>
      </c>
      <c r="B4020" s="27" t="s">
        <v>3047</v>
      </c>
      <c r="C4020" s="27" t="s">
        <v>3048</v>
      </c>
      <c r="D4020" s="27" t="s">
        <v>3047</v>
      </c>
      <c r="E4020" s="27" t="s">
        <v>6117</v>
      </c>
      <c r="F4020" s="27" t="s">
        <v>2825</v>
      </c>
      <c r="G4020" s="27" t="s">
        <v>2826</v>
      </c>
      <c r="H4020" s="28">
        <v>42461</v>
      </c>
      <c r="I4020" s="29">
        <v>2.1454489999999988</v>
      </c>
      <c r="J4020" s="28" t="s">
        <v>3241</v>
      </c>
    </row>
    <row r="4021" spans="1:10" x14ac:dyDescent="0.3">
      <c r="A4021" s="26">
        <v>2016</v>
      </c>
      <c r="B4021" s="27" t="s">
        <v>3049</v>
      </c>
      <c r="C4021" s="27" t="s">
        <v>3050</v>
      </c>
      <c r="D4021" s="27" t="s">
        <v>3049</v>
      </c>
      <c r="E4021" s="27" t="s">
        <v>6117</v>
      </c>
      <c r="F4021" s="27" t="s">
        <v>2825</v>
      </c>
      <c r="G4021" s="27" t="s">
        <v>2850</v>
      </c>
      <c r="H4021" s="28">
        <v>42461</v>
      </c>
      <c r="I4021" s="29">
        <v>1.3113009999999998</v>
      </c>
      <c r="J4021" s="28" t="s">
        <v>3241</v>
      </c>
    </row>
    <row r="4022" spans="1:10" x14ac:dyDescent="0.3">
      <c r="A4022" s="26">
        <v>2016</v>
      </c>
      <c r="B4022" s="27" t="s">
        <v>3051</v>
      </c>
      <c r="C4022" s="27" t="s">
        <v>3051</v>
      </c>
      <c r="D4022" s="27" t="s">
        <v>3051</v>
      </c>
      <c r="E4022" s="27" t="s">
        <v>6118</v>
      </c>
      <c r="F4022" s="27" t="s">
        <v>3051</v>
      </c>
      <c r="G4022" s="27" t="s">
        <v>3051</v>
      </c>
      <c r="H4022" s="28">
        <v>42461</v>
      </c>
      <c r="I4022" s="29">
        <v>10292.000855999995</v>
      </c>
      <c r="J4022" s="28" t="s">
        <v>3241</v>
      </c>
    </row>
    <row r="4023" spans="1:10" x14ac:dyDescent="0.3">
      <c r="A4023" s="26">
        <v>2016</v>
      </c>
      <c r="B4023" s="27" t="s">
        <v>3052</v>
      </c>
      <c r="C4023" s="27" t="s">
        <v>3053</v>
      </c>
      <c r="D4023" s="27" t="s">
        <v>3052</v>
      </c>
      <c r="E4023" s="27" t="s">
        <v>3033</v>
      </c>
      <c r="F4023" s="27" t="s">
        <v>2807</v>
      </c>
      <c r="G4023" s="27" t="s">
        <v>2812</v>
      </c>
      <c r="H4023" s="28">
        <v>42461</v>
      </c>
      <c r="I4023" s="29">
        <v>1.5448729999999997</v>
      </c>
      <c r="J4023" s="28" t="s">
        <v>3241</v>
      </c>
    </row>
    <row r="4024" spans="1:10" x14ac:dyDescent="0.3">
      <c r="A4024" s="26">
        <v>2016</v>
      </c>
      <c r="B4024" s="27" t="s">
        <v>3162</v>
      </c>
      <c r="C4024" s="27" t="s">
        <v>3163</v>
      </c>
      <c r="D4024" s="27" t="s">
        <v>3164</v>
      </c>
      <c r="E4024" s="27" t="s">
        <v>3025</v>
      </c>
      <c r="F4024" s="27" t="s">
        <v>3087</v>
      </c>
      <c r="G4024" s="27" t="s">
        <v>2788</v>
      </c>
      <c r="H4024" s="28">
        <v>42461</v>
      </c>
      <c r="I4024" s="29">
        <v>0</v>
      </c>
      <c r="J4024" s="28" t="s">
        <v>3241</v>
      </c>
    </row>
    <row r="4025" spans="1:10" x14ac:dyDescent="0.3">
      <c r="A4025" s="26">
        <v>2016</v>
      </c>
      <c r="B4025" s="27" t="s">
        <v>3162</v>
      </c>
      <c r="C4025" s="27" t="s">
        <v>3163</v>
      </c>
      <c r="D4025" s="27" t="s">
        <v>3165</v>
      </c>
      <c r="E4025" s="27" t="s">
        <v>3025</v>
      </c>
      <c r="F4025" s="27" t="s">
        <v>3087</v>
      </c>
      <c r="G4025" s="27" t="s">
        <v>2788</v>
      </c>
      <c r="H4025" s="28">
        <v>42461</v>
      </c>
      <c r="I4025" s="29">
        <v>0</v>
      </c>
      <c r="J4025" s="28" t="s">
        <v>3241</v>
      </c>
    </row>
    <row r="4026" spans="1:10" x14ac:dyDescent="0.3">
      <c r="A4026" s="26">
        <v>2016</v>
      </c>
      <c r="B4026" s="27" t="s">
        <v>3054</v>
      </c>
      <c r="C4026" s="27" t="s">
        <v>3055</v>
      </c>
      <c r="D4026" s="27" t="s">
        <v>3054</v>
      </c>
      <c r="E4026" s="27" t="s">
        <v>6117</v>
      </c>
      <c r="F4026" s="27" t="s">
        <v>3034</v>
      </c>
      <c r="G4026" s="27" t="s">
        <v>2999</v>
      </c>
      <c r="H4026" s="28">
        <v>42461</v>
      </c>
      <c r="I4026" s="29">
        <v>12.245156000000003</v>
      </c>
      <c r="J4026" s="28" t="s">
        <v>3241</v>
      </c>
    </row>
    <row r="4027" spans="1:10" x14ac:dyDescent="0.3">
      <c r="A4027" s="26">
        <v>2016</v>
      </c>
      <c r="B4027" s="27" t="s">
        <v>3056</v>
      </c>
      <c r="C4027" s="27" t="s">
        <v>3057</v>
      </c>
      <c r="D4027" s="27" t="s">
        <v>3056</v>
      </c>
      <c r="E4027" s="27" t="s">
        <v>6117</v>
      </c>
      <c r="F4027" s="27" t="s">
        <v>2825</v>
      </c>
      <c r="G4027" s="27" t="s">
        <v>2826</v>
      </c>
      <c r="H4027" s="28">
        <v>42461</v>
      </c>
      <c r="I4027" s="29">
        <v>3.5123779999999982</v>
      </c>
      <c r="J4027" s="28" t="s">
        <v>3241</v>
      </c>
    </row>
    <row r="4028" spans="1:10" x14ac:dyDescent="0.3">
      <c r="A4028" s="26">
        <v>2016</v>
      </c>
      <c r="B4028" s="27" t="s">
        <v>3058</v>
      </c>
      <c r="C4028" s="27" t="s">
        <v>3059</v>
      </c>
      <c r="D4028" s="27" t="s">
        <v>3058</v>
      </c>
      <c r="E4028" s="27" t="s">
        <v>6117</v>
      </c>
      <c r="F4028" s="27" t="s">
        <v>2815</v>
      </c>
      <c r="G4028" s="27" t="s">
        <v>2816</v>
      </c>
      <c r="H4028" s="28">
        <v>42461</v>
      </c>
      <c r="I4028" s="29">
        <v>7.1054980000000016</v>
      </c>
      <c r="J4028" s="28" t="s">
        <v>3241</v>
      </c>
    </row>
    <row r="4029" spans="1:10" x14ac:dyDescent="0.3">
      <c r="A4029" s="26">
        <v>2016</v>
      </c>
      <c r="B4029" s="27" t="s">
        <v>3152</v>
      </c>
      <c r="C4029" s="27" t="s">
        <v>3153</v>
      </c>
      <c r="D4029" s="27" t="s">
        <v>3152</v>
      </c>
      <c r="E4029" s="27" t="s">
        <v>3111</v>
      </c>
      <c r="F4029" s="27" t="s">
        <v>2825</v>
      </c>
      <c r="G4029" s="27" t="s">
        <v>2850</v>
      </c>
      <c r="H4029" s="28">
        <v>42461</v>
      </c>
      <c r="I4029" s="29">
        <v>0.21825600000000001</v>
      </c>
      <c r="J4029" s="28" t="s">
        <v>3241</v>
      </c>
    </row>
    <row r="4030" spans="1:10" x14ac:dyDescent="0.3">
      <c r="A4030" s="26">
        <v>2016</v>
      </c>
      <c r="B4030" s="27" t="s">
        <v>3154</v>
      </c>
      <c r="C4030" s="27" t="s">
        <v>3155</v>
      </c>
      <c r="D4030" s="27" t="s">
        <v>3154</v>
      </c>
      <c r="E4030" s="27" t="s">
        <v>3111</v>
      </c>
      <c r="F4030" s="27" t="s">
        <v>2825</v>
      </c>
      <c r="G4030" s="27" t="s">
        <v>2850</v>
      </c>
      <c r="H4030" s="28">
        <v>42461</v>
      </c>
      <c r="I4030" s="29">
        <v>0.31784700000000005</v>
      </c>
      <c r="J4030" s="28" t="s">
        <v>3241</v>
      </c>
    </row>
    <row r="4031" spans="1:10" x14ac:dyDescent="0.3">
      <c r="A4031" s="26">
        <v>2016</v>
      </c>
      <c r="B4031" s="27" t="s">
        <v>3156</v>
      </c>
      <c r="C4031" s="27" t="s">
        <v>3157</v>
      </c>
      <c r="D4031" s="27" t="s">
        <v>3156</v>
      </c>
      <c r="E4031" s="27" t="s">
        <v>3111</v>
      </c>
      <c r="F4031" s="27" t="s">
        <v>2825</v>
      </c>
      <c r="G4031" s="27" t="s">
        <v>2850</v>
      </c>
      <c r="H4031" s="28">
        <v>42461</v>
      </c>
      <c r="I4031" s="29">
        <v>0</v>
      </c>
      <c r="J4031" s="28" t="s">
        <v>3241</v>
      </c>
    </row>
    <row r="4032" spans="1:10" x14ac:dyDescent="0.3">
      <c r="A4032" s="26">
        <v>2016</v>
      </c>
      <c r="B4032" s="27" t="s">
        <v>3060</v>
      </c>
      <c r="C4032" s="27" t="s">
        <v>3061</v>
      </c>
      <c r="D4032" s="27" t="s">
        <v>3062</v>
      </c>
      <c r="E4032" s="27" t="s">
        <v>3063</v>
      </c>
      <c r="F4032" s="27" t="s">
        <v>3034</v>
      </c>
      <c r="G4032" s="27" t="s">
        <v>2999</v>
      </c>
      <c r="H4032" s="28">
        <v>42461</v>
      </c>
      <c r="I4032" s="29">
        <v>0</v>
      </c>
      <c r="J4032" s="28" t="s">
        <v>3241</v>
      </c>
    </row>
    <row r="4033" spans="1:10" x14ac:dyDescent="0.3">
      <c r="A4033" s="26">
        <v>2016</v>
      </c>
      <c r="B4033" s="27" t="s">
        <v>3064</v>
      </c>
      <c r="C4033" s="27" t="s">
        <v>3065</v>
      </c>
      <c r="D4033" s="27" t="s">
        <v>3066</v>
      </c>
      <c r="E4033" s="27" t="s">
        <v>3025</v>
      </c>
      <c r="F4033" s="27" t="s">
        <v>2825</v>
      </c>
      <c r="G4033" s="27" t="s">
        <v>2826</v>
      </c>
      <c r="H4033" s="28">
        <v>42461</v>
      </c>
      <c r="I4033" s="29">
        <v>0</v>
      </c>
      <c r="J4033" s="28" t="s">
        <v>3241</v>
      </c>
    </row>
    <row r="4034" spans="1:10" x14ac:dyDescent="0.3">
      <c r="A4034" s="26">
        <v>2016</v>
      </c>
      <c r="B4034" s="27" t="s">
        <v>3064</v>
      </c>
      <c r="C4034" s="27" t="s">
        <v>3065</v>
      </c>
      <c r="D4034" s="27" t="s">
        <v>3067</v>
      </c>
      <c r="E4034" s="27" t="s">
        <v>3025</v>
      </c>
      <c r="F4034" s="27" t="s">
        <v>2825</v>
      </c>
      <c r="G4034" s="27" t="s">
        <v>2826</v>
      </c>
      <c r="H4034" s="28">
        <v>42461</v>
      </c>
      <c r="I4034" s="29">
        <v>0</v>
      </c>
      <c r="J4034" s="28" t="s">
        <v>3241</v>
      </c>
    </row>
    <row r="4035" spans="1:10" x14ac:dyDescent="0.3">
      <c r="A4035" s="26">
        <v>2016</v>
      </c>
      <c r="B4035" s="27" t="s">
        <v>3174</v>
      </c>
      <c r="C4035" s="27" t="s">
        <v>3175</v>
      </c>
      <c r="D4035" s="27" t="s">
        <v>3174</v>
      </c>
      <c r="E4035" s="27" t="s">
        <v>6117</v>
      </c>
      <c r="F4035" s="27" t="s">
        <v>2825</v>
      </c>
      <c r="G4035" s="27" t="s">
        <v>2826</v>
      </c>
      <c r="H4035" s="28">
        <v>42461</v>
      </c>
      <c r="I4035" s="29">
        <v>0.58500500000000055</v>
      </c>
      <c r="J4035" s="28" t="s">
        <v>3241</v>
      </c>
    </row>
    <row r="4036" spans="1:10" x14ac:dyDescent="0.3">
      <c r="A4036" s="26">
        <v>2016</v>
      </c>
      <c r="B4036" s="27" t="s">
        <v>3068</v>
      </c>
      <c r="C4036" s="27" t="s">
        <v>3069</v>
      </c>
      <c r="D4036" s="27" t="s">
        <v>3068</v>
      </c>
      <c r="E4036" s="27" t="s">
        <v>6117</v>
      </c>
      <c r="F4036" s="27" t="s">
        <v>3034</v>
      </c>
      <c r="G4036" s="27" t="s">
        <v>2923</v>
      </c>
      <c r="H4036" s="28">
        <v>42461</v>
      </c>
      <c r="I4036" s="29">
        <v>7.6146469999999997</v>
      </c>
      <c r="J4036" s="28" t="s">
        <v>3241</v>
      </c>
    </row>
    <row r="4037" spans="1:10" x14ac:dyDescent="0.3">
      <c r="A4037" s="26">
        <v>2016</v>
      </c>
      <c r="B4037" s="27" t="s">
        <v>3070</v>
      </c>
      <c r="C4037" s="27" t="s">
        <v>3071</v>
      </c>
      <c r="D4037" s="27" t="s">
        <v>3070</v>
      </c>
      <c r="E4037" s="27" t="s">
        <v>6117</v>
      </c>
      <c r="F4037" s="27" t="s">
        <v>2815</v>
      </c>
      <c r="G4037" s="27" t="s">
        <v>2816</v>
      </c>
      <c r="H4037" s="28">
        <v>42461</v>
      </c>
      <c r="I4037" s="29">
        <v>2.2842519999999986</v>
      </c>
      <c r="J4037" s="28" t="s">
        <v>3241</v>
      </c>
    </row>
    <row r="4038" spans="1:10" x14ac:dyDescent="0.3">
      <c r="A4038" s="26">
        <v>2016</v>
      </c>
      <c r="B4038" s="27" t="s">
        <v>3176</v>
      </c>
      <c r="C4038" s="27" t="s">
        <v>3177</v>
      </c>
      <c r="D4038" s="27" t="s">
        <v>3176</v>
      </c>
      <c r="E4038" s="27" t="s">
        <v>3033</v>
      </c>
      <c r="F4038" s="27" t="s">
        <v>2807</v>
      </c>
      <c r="G4038" s="27" t="s">
        <v>2812</v>
      </c>
      <c r="H4038" s="28">
        <v>42461</v>
      </c>
      <c r="I4038" s="29">
        <v>16.695474000000001</v>
      </c>
      <c r="J4038" s="28" t="s">
        <v>3241</v>
      </c>
    </row>
    <row r="4039" spans="1:10" x14ac:dyDescent="0.3">
      <c r="A4039" s="26">
        <v>2016</v>
      </c>
      <c r="B4039" s="27" t="s">
        <v>3072</v>
      </c>
      <c r="C4039" s="27" t="s">
        <v>3073</v>
      </c>
      <c r="D4039" s="27" t="s">
        <v>3072</v>
      </c>
      <c r="E4039" s="27" t="s">
        <v>6117</v>
      </c>
      <c r="F4039" s="27" t="s">
        <v>3034</v>
      </c>
      <c r="G4039" s="27" t="s">
        <v>3074</v>
      </c>
      <c r="H4039" s="28">
        <v>42461</v>
      </c>
      <c r="I4039" s="29">
        <v>0.75885800000000014</v>
      </c>
      <c r="J4039" s="28" t="s">
        <v>3241</v>
      </c>
    </row>
    <row r="4040" spans="1:10" x14ac:dyDescent="0.3">
      <c r="A4040" s="26">
        <v>2016</v>
      </c>
      <c r="B4040" s="27" t="s">
        <v>3182</v>
      </c>
      <c r="C4040" s="27" t="s">
        <v>3183</v>
      </c>
      <c r="D4040" s="27" t="s">
        <v>3182</v>
      </c>
      <c r="E4040" s="27" t="s">
        <v>6117</v>
      </c>
      <c r="F4040" s="27" t="s">
        <v>2825</v>
      </c>
      <c r="G4040" s="27" t="s">
        <v>2826</v>
      </c>
      <c r="H4040" s="28">
        <v>42461</v>
      </c>
      <c r="I4040" s="29">
        <v>0.36393300000000006</v>
      </c>
      <c r="J4040" s="28" t="s">
        <v>3241</v>
      </c>
    </row>
    <row r="4041" spans="1:10" x14ac:dyDescent="0.3">
      <c r="A4041" s="26">
        <v>2016</v>
      </c>
      <c r="B4041" s="27" t="s">
        <v>3075</v>
      </c>
      <c r="C4041" s="27" t="s">
        <v>3076</v>
      </c>
      <c r="D4041" s="27" t="s">
        <v>3075</v>
      </c>
      <c r="E4041" s="27" t="s">
        <v>6117</v>
      </c>
      <c r="F4041" s="27" t="s">
        <v>2815</v>
      </c>
      <c r="G4041" s="27" t="s">
        <v>2816</v>
      </c>
      <c r="H4041" s="28">
        <v>42461</v>
      </c>
      <c r="I4041" s="29">
        <v>0</v>
      </c>
      <c r="J4041" s="28" t="s">
        <v>3241</v>
      </c>
    </row>
    <row r="4042" spans="1:10" x14ac:dyDescent="0.3">
      <c r="A4042" s="26">
        <v>2016</v>
      </c>
      <c r="B4042" s="27" t="s">
        <v>3077</v>
      </c>
      <c r="C4042" s="27" t="s">
        <v>3078</v>
      </c>
      <c r="D4042" s="27" t="s">
        <v>3077</v>
      </c>
      <c r="E4042" s="27" t="s">
        <v>3033</v>
      </c>
      <c r="F4042" s="27" t="s">
        <v>2788</v>
      </c>
      <c r="G4042" s="27" t="s">
        <v>2788</v>
      </c>
      <c r="H4042" s="28">
        <v>42461</v>
      </c>
      <c r="I4042" s="29">
        <v>0</v>
      </c>
      <c r="J4042" s="28" t="s">
        <v>3241</v>
      </c>
    </row>
    <row r="4043" spans="1:10" x14ac:dyDescent="0.3">
      <c r="A4043" s="26">
        <v>2016</v>
      </c>
      <c r="B4043" s="27" t="s">
        <v>3079</v>
      </c>
      <c r="C4043" s="27" t="s">
        <v>3080</v>
      </c>
      <c r="D4043" s="27" t="s">
        <v>3081</v>
      </c>
      <c r="E4043" s="27" t="s">
        <v>3063</v>
      </c>
      <c r="F4043" s="27" t="s">
        <v>2788</v>
      </c>
      <c r="G4043" s="27" t="s">
        <v>2788</v>
      </c>
      <c r="H4043" s="28">
        <v>42461</v>
      </c>
      <c r="I4043" s="29">
        <v>7.5290000000000001E-3</v>
      </c>
      <c r="J4043" s="28" t="s">
        <v>3241</v>
      </c>
    </row>
    <row r="4044" spans="1:10" x14ac:dyDescent="0.3">
      <c r="A4044" s="26">
        <v>2016</v>
      </c>
      <c r="B4044" s="27" t="s">
        <v>3082</v>
      </c>
      <c r="C4044" s="27" t="s">
        <v>3083</v>
      </c>
      <c r="D4044" s="27" t="s">
        <v>3082</v>
      </c>
      <c r="E4044" s="27" t="s">
        <v>6117</v>
      </c>
      <c r="F4044" s="27" t="s">
        <v>2825</v>
      </c>
      <c r="G4044" s="27" t="s">
        <v>2826</v>
      </c>
      <c r="H4044" s="28">
        <v>42461</v>
      </c>
      <c r="I4044" s="29">
        <v>0.70989700000000011</v>
      </c>
      <c r="J4044" s="28" t="s">
        <v>3241</v>
      </c>
    </row>
    <row r="4045" spans="1:10" x14ac:dyDescent="0.3">
      <c r="A4045" s="26">
        <v>2016</v>
      </c>
      <c r="B4045" s="27" t="s">
        <v>3084</v>
      </c>
      <c r="C4045" s="27" t="s">
        <v>3085</v>
      </c>
      <c r="D4045" s="27" t="s">
        <v>3086</v>
      </c>
      <c r="E4045" s="27" t="s">
        <v>3025</v>
      </c>
      <c r="F4045" s="27" t="s">
        <v>3087</v>
      </c>
      <c r="G4045" s="27" t="s">
        <v>2788</v>
      </c>
      <c r="H4045" s="28">
        <v>42461</v>
      </c>
      <c r="I4045" s="29">
        <v>0</v>
      </c>
      <c r="J4045" s="28" t="s">
        <v>3241</v>
      </c>
    </row>
    <row r="4046" spans="1:10" x14ac:dyDescent="0.3">
      <c r="A4046" s="26">
        <v>2016</v>
      </c>
      <c r="B4046" s="27" t="s">
        <v>3084</v>
      </c>
      <c r="C4046" s="27" t="s">
        <v>3085</v>
      </c>
      <c r="D4046" s="27" t="s">
        <v>3088</v>
      </c>
      <c r="E4046" s="27" t="s">
        <v>3025</v>
      </c>
      <c r="F4046" s="27" t="s">
        <v>3087</v>
      </c>
      <c r="G4046" s="27" t="s">
        <v>2788</v>
      </c>
      <c r="H4046" s="28">
        <v>42461</v>
      </c>
      <c r="I4046" s="29">
        <v>0</v>
      </c>
      <c r="J4046" s="28" t="s">
        <v>3241</v>
      </c>
    </row>
    <row r="4047" spans="1:10" x14ac:dyDescent="0.3">
      <c r="A4047" s="26">
        <v>2016</v>
      </c>
      <c r="B4047" s="27" t="s">
        <v>3089</v>
      </c>
      <c r="C4047" s="27" t="s">
        <v>3090</v>
      </c>
      <c r="D4047" s="27" t="s">
        <v>3089</v>
      </c>
      <c r="E4047" s="27" t="s">
        <v>6117</v>
      </c>
      <c r="F4047" s="27" t="s">
        <v>2815</v>
      </c>
      <c r="G4047" s="27" t="s">
        <v>2816</v>
      </c>
      <c r="H4047" s="28">
        <v>42461</v>
      </c>
      <c r="I4047" s="29">
        <v>4.2151810000000003</v>
      </c>
      <c r="J4047" s="28" t="s">
        <v>3241</v>
      </c>
    </row>
    <row r="4048" spans="1:10" x14ac:dyDescent="0.3">
      <c r="A4048" s="26">
        <v>2016</v>
      </c>
      <c r="B4048" s="27" t="s">
        <v>3136</v>
      </c>
      <c r="C4048" s="27" t="s">
        <v>3137</v>
      </c>
      <c r="D4048" s="27" t="s">
        <v>3138</v>
      </c>
      <c r="E4048" s="27" t="s">
        <v>3025</v>
      </c>
      <c r="F4048" s="27" t="s">
        <v>3087</v>
      </c>
      <c r="G4048" s="27" t="s">
        <v>2788</v>
      </c>
      <c r="H4048" s="28">
        <v>42461</v>
      </c>
      <c r="I4048" s="29">
        <v>0</v>
      </c>
      <c r="J4048" s="28" t="s">
        <v>3241</v>
      </c>
    </row>
    <row r="4049" spans="1:10" x14ac:dyDescent="0.3">
      <c r="A4049" s="26">
        <v>2016</v>
      </c>
      <c r="B4049" s="27" t="s">
        <v>3136</v>
      </c>
      <c r="C4049" s="27" t="s">
        <v>3137</v>
      </c>
      <c r="D4049" s="27" t="s">
        <v>3139</v>
      </c>
      <c r="E4049" s="27" t="s">
        <v>3025</v>
      </c>
      <c r="F4049" s="27" t="s">
        <v>3087</v>
      </c>
      <c r="G4049" s="27" t="s">
        <v>2788</v>
      </c>
      <c r="H4049" s="28">
        <v>42461</v>
      </c>
      <c r="I4049" s="29">
        <v>0</v>
      </c>
      <c r="J4049" s="28" t="s">
        <v>3241</v>
      </c>
    </row>
    <row r="4050" spans="1:10" x14ac:dyDescent="0.3">
      <c r="A4050" s="26">
        <v>2016</v>
      </c>
      <c r="B4050" s="27" t="s">
        <v>3184</v>
      </c>
      <c r="C4050" s="27" t="s">
        <v>3185</v>
      </c>
      <c r="D4050" s="27" t="s">
        <v>3186</v>
      </c>
      <c r="E4050" s="27" t="s">
        <v>3063</v>
      </c>
      <c r="F4050" s="27" t="s">
        <v>3034</v>
      </c>
      <c r="G4050" s="27" t="s">
        <v>2999</v>
      </c>
      <c r="H4050" s="28">
        <v>42461</v>
      </c>
      <c r="I4050" s="29">
        <v>0</v>
      </c>
      <c r="J4050" s="28" t="s">
        <v>3241</v>
      </c>
    </row>
    <row r="4051" spans="1:10" x14ac:dyDescent="0.3">
      <c r="A4051" s="26">
        <v>2016</v>
      </c>
      <c r="B4051" s="27" t="s">
        <v>3091</v>
      </c>
      <c r="C4051" s="27" t="s">
        <v>3092</v>
      </c>
      <c r="D4051" s="27" t="s">
        <v>3093</v>
      </c>
      <c r="E4051" s="27" t="s">
        <v>3063</v>
      </c>
      <c r="F4051" s="27" t="s">
        <v>3094</v>
      </c>
      <c r="G4051" s="27" t="s">
        <v>2965</v>
      </c>
      <c r="H4051" s="28">
        <v>42461</v>
      </c>
      <c r="I4051" s="29">
        <v>4.6544100000000004</v>
      </c>
      <c r="J4051" s="28" t="s">
        <v>3241</v>
      </c>
    </row>
    <row r="4052" spans="1:10" x14ac:dyDescent="0.3">
      <c r="A4052" s="26">
        <v>2016</v>
      </c>
      <c r="B4052" s="27" t="s">
        <v>3095</v>
      </c>
      <c r="C4052" s="27" t="s">
        <v>3096</v>
      </c>
      <c r="D4052" s="27" t="s">
        <v>3095</v>
      </c>
      <c r="E4052" s="27" t="s">
        <v>6117</v>
      </c>
      <c r="F4052" s="27" t="s">
        <v>3034</v>
      </c>
      <c r="G4052" s="27" t="s">
        <v>2999</v>
      </c>
      <c r="H4052" s="28">
        <v>42461</v>
      </c>
      <c r="I4052" s="29">
        <v>8.691948</v>
      </c>
      <c r="J4052" s="28" t="s">
        <v>3241</v>
      </c>
    </row>
    <row r="4053" spans="1:10" x14ac:dyDescent="0.3">
      <c r="A4053" s="26">
        <v>2016</v>
      </c>
      <c r="B4053" s="27" t="s">
        <v>3097</v>
      </c>
      <c r="C4053" s="27" t="s">
        <v>3098</v>
      </c>
      <c r="D4053" s="27" t="s">
        <v>3097</v>
      </c>
      <c r="E4053" s="27" t="s">
        <v>6117</v>
      </c>
      <c r="F4053" s="27" t="s">
        <v>2825</v>
      </c>
      <c r="G4053" s="27" t="s">
        <v>2850</v>
      </c>
      <c r="H4053" s="28">
        <v>42461</v>
      </c>
      <c r="I4053" s="29">
        <v>5.5707930000000001</v>
      </c>
      <c r="J4053" s="28" t="s">
        <v>3241</v>
      </c>
    </row>
    <row r="4054" spans="1:10" x14ac:dyDescent="0.3">
      <c r="A4054" s="26">
        <v>2016</v>
      </c>
      <c r="B4054" s="27" t="s">
        <v>3132</v>
      </c>
      <c r="C4054" s="27" t="s">
        <v>3133</v>
      </c>
      <c r="D4054" s="27" t="s">
        <v>3132</v>
      </c>
      <c r="E4054" s="27" t="s">
        <v>3033</v>
      </c>
      <c r="F4054" s="27" t="s">
        <v>2807</v>
      </c>
      <c r="G4054" s="27" t="s">
        <v>2812</v>
      </c>
      <c r="H4054" s="28">
        <v>42461</v>
      </c>
      <c r="I4054" s="29">
        <v>14.894310000000001</v>
      </c>
      <c r="J4054" s="28" t="s">
        <v>3241</v>
      </c>
    </row>
    <row r="4055" spans="1:10" x14ac:dyDescent="0.3">
      <c r="A4055" s="26">
        <v>2016</v>
      </c>
      <c r="B4055" s="27" t="s">
        <v>3134</v>
      </c>
      <c r="C4055" s="27" t="s">
        <v>3135</v>
      </c>
      <c r="D4055" s="27" t="s">
        <v>3134</v>
      </c>
      <c r="E4055" s="27" t="s">
        <v>3033</v>
      </c>
      <c r="F4055" s="27" t="s">
        <v>2807</v>
      </c>
      <c r="G4055" s="27" t="s">
        <v>2812</v>
      </c>
      <c r="H4055" s="28">
        <v>42461</v>
      </c>
      <c r="I4055" s="29">
        <v>9.1672080000000022</v>
      </c>
      <c r="J4055" s="28" t="s">
        <v>3241</v>
      </c>
    </row>
    <row r="4056" spans="1:10" x14ac:dyDescent="0.3">
      <c r="A4056" s="26">
        <v>2016</v>
      </c>
      <c r="B4056" s="27" t="s">
        <v>3099</v>
      </c>
      <c r="C4056" s="27" t="s">
        <v>3100</v>
      </c>
      <c r="D4056" s="27" t="s">
        <v>3099</v>
      </c>
      <c r="E4056" s="27" t="s">
        <v>6117</v>
      </c>
      <c r="F4056" s="27" t="s">
        <v>2815</v>
      </c>
      <c r="G4056" s="27" t="s">
        <v>2816</v>
      </c>
      <c r="H4056" s="28">
        <v>42461</v>
      </c>
      <c r="I4056" s="29">
        <v>13.859324999999997</v>
      </c>
      <c r="J4056" s="28" t="s">
        <v>3241</v>
      </c>
    </row>
    <row r="4057" spans="1:10" x14ac:dyDescent="0.3">
      <c r="A4057" s="26">
        <v>2016</v>
      </c>
      <c r="B4057" s="27" t="s">
        <v>3101</v>
      </c>
      <c r="C4057" s="27" t="s">
        <v>3102</v>
      </c>
      <c r="D4057" s="27" t="s">
        <v>3101</v>
      </c>
      <c r="E4057" s="27" t="s">
        <v>6117</v>
      </c>
      <c r="F4057" s="27" t="s">
        <v>3034</v>
      </c>
      <c r="G4057" s="27" t="s">
        <v>3074</v>
      </c>
      <c r="H4057" s="28">
        <v>42461</v>
      </c>
      <c r="I4057" s="29">
        <v>11.923390999999995</v>
      </c>
      <c r="J4057" s="28" t="s">
        <v>3241</v>
      </c>
    </row>
    <row r="4058" spans="1:10" x14ac:dyDescent="0.3">
      <c r="A4058" s="26">
        <v>2016</v>
      </c>
      <c r="B4058" s="27" t="s">
        <v>3148</v>
      </c>
      <c r="C4058" s="27" t="s">
        <v>3149</v>
      </c>
      <c r="D4058" s="27" t="s">
        <v>3148</v>
      </c>
      <c r="E4058" s="27" t="s">
        <v>6117</v>
      </c>
      <c r="F4058" s="27" t="s">
        <v>3145</v>
      </c>
      <c r="G4058" s="27" t="s">
        <v>2803</v>
      </c>
      <c r="H4058" s="28">
        <v>42461</v>
      </c>
      <c r="I4058" s="29">
        <v>2.9142130000000002</v>
      </c>
      <c r="J4058" s="28" t="s">
        <v>3241</v>
      </c>
    </row>
    <row r="4059" spans="1:10" x14ac:dyDescent="0.3">
      <c r="A4059" s="26">
        <v>2016</v>
      </c>
      <c r="B4059" s="27" t="s">
        <v>3103</v>
      </c>
      <c r="C4059" s="27" t="s">
        <v>3104</v>
      </c>
      <c r="D4059" s="27" t="s">
        <v>3103</v>
      </c>
      <c r="E4059" s="27" t="s">
        <v>6117</v>
      </c>
      <c r="F4059" s="27" t="s">
        <v>3034</v>
      </c>
      <c r="G4059" s="27" t="s">
        <v>2923</v>
      </c>
      <c r="H4059" s="28">
        <v>42461</v>
      </c>
      <c r="I4059" s="29">
        <v>1.9238470000000008</v>
      </c>
      <c r="J4059" s="28" t="s">
        <v>3241</v>
      </c>
    </row>
    <row r="4060" spans="1:10" x14ac:dyDescent="0.3">
      <c r="A4060" s="26">
        <v>2016</v>
      </c>
      <c r="B4060" s="27" t="s">
        <v>3150</v>
      </c>
      <c r="C4060" s="27" t="s">
        <v>3151</v>
      </c>
      <c r="D4060" s="27" t="s">
        <v>3150</v>
      </c>
      <c r="E4060" s="27" t="s">
        <v>6117</v>
      </c>
      <c r="F4060" s="27" t="s">
        <v>3142</v>
      </c>
      <c r="G4060" s="27" t="s">
        <v>2850</v>
      </c>
      <c r="H4060" s="28">
        <v>42461</v>
      </c>
      <c r="I4060" s="29">
        <v>0</v>
      </c>
      <c r="J4060" s="28" t="s">
        <v>3241</v>
      </c>
    </row>
    <row r="4061" spans="1:10" x14ac:dyDescent="0.3">
      <c r="A4061" s="26">
        <v>2016</v>
      </c>
      <c r="B4061" s="27" t="s">
        <v>3105</v>
      </c>
      <c r="C4061" s="27" t="s">
        <v>3106</v>
      </c>
      <c r="D4061" s="27" t="s">
        <v>3105</v>
      </c>
      <c r="E4061" s="27" t="s">
        <v>6117</v>
      </c>
      <c r="F4061" s="27" t="s">
        <v>2798</v>
      </c>
      <c r="G4061" s="27" t="s">
        <v>2803</v>
      </c>
      <c r="H4061" s="28">
        <v>42461</v>
      </c>
      <c r="I4061" s="29">
        <v>1.5382840000000004</v>
      </c>
      <c r="J4061" s="28" t="s">
        <v>3241</v>
      </c>
    </row>
    <row r="4062" spans="1:10" x14ac:dyDescent="0.3">
      <c r="A4062" s="26">
        <v>2016</v>
      </c>
      <c r="B4062" s="27" t="s">
        <v>3123</v>
      </c>
      <c r="C4062" s="27" t="s">
        <v>3124</v>
      </c>
      <c r="D4062" s="27" t="s">
        <v>3166</v>
      </c>
      <c r="E4062" s="27" t="s">
        <v>3025</v>
      </c>
      <c r="F4062" s="27" t="s">
        <v>2825</v>
      </c>
      <c r="G4062" s="27" t="s">
        <v>2850</v>
      </c>
      <c r="H4062" s="28">
        <v>42461</v>
      </c>
      <c r="I4062" s="29">
        <v>0</v>
      </c>
      <c r="J4062" s="28" t="s">
        <v>3241</v>
      </c>
    </row>
    <row r="4063" spans="1:10" x14ac:dyDescent="0.3">
      <c r="A4063" s="26">
        <v>2016</v>
      </c>
      <c r="B4063" s="27" t="s">
        <v>3123</v>
      </c>
      <c r="C4063" s="27" t="s">
        <v>3124</v>
      </c>
      <c r="D4063" s="27" t="s">
        <v>3125</v>
      </c>
      <c r="E4063" s="27" t="s">
        <v>3025</v>
      </c>
      <c r="F4063" s="27" t="s">
        <v>2825</v>
      </c>
      <c r="G4063" s="27" t="s">
        <v>2850</v>
      </c>
      <c r="H4063" s="28">
        <v>42461</v>
      </c>
      <c r="I4063" s="29">
        <v>0</v>
      </c>
      <c r="J4063" s="28" t="s">
        <v>3241</v>
      </c>
    </row>
    <row r="4064" spans="1:10" x14ac:dyDescent="0.3">
      <c r="A4064" s="26">
        <v>2016</v>
      </c>
      <c r="B4064" s="27" t="s">
        <v>3123</v>
      </c>
      <c r="C4064" s="27" t="s">
        <v>3124</v>
      </c>
      <c r="D4064" s="27" t="s">
        <v>3170</v>
      </c>
      <c r="E4064" s="27" t="s">
        <v>3025</v>
      </c>
      <c r="F4064" s="27" t="s">
        <v>2825</v>
      </c>
      <c r="G4064" s="27" t="s">
        <v>2850</v>
      </c>
      <c r="H4064" s="28">
        <v>42461</v>
      </c>
      <c r="I4064" s="29">
        <v>0</v>
      </c>
      <c r="J4064" s="28" t="s">
        <v>3241</v>
      </c>
    </row>
    <row r="4065" spans="1:10" x14ac:dyDescent="0.3">
      <c r="A4065" s="26">
        <v>2016</v>
      </c>
      <c r="B4065" s="27" t="s">
        <v>3107</v>
      </c>
      <c r="C4065" s="27" t="s">
        <v>3108</v>
      </c>
      <c r="D4065" s="27" t="s">
        <v>3108</v>
      </c>
      <c r="E4065" s="27" t="s">
        <v>6117</v>
      </c>
      <c r="F4065" s="27" t="s">
        <v>3026</v>
      </c>
      <c r="G4065" s="27" t="s">
        <v>2936</v>
      </c>
      <c r="H4065" s="28">
        <v>42461</v>
      </c>
      <c r="I4065" s="29">
        <v>0</v>
      </c>
      <c r="J4065" s="28" t="s">
        <v>3241</v>
      </c>
    </row>
    <row r="4066" spans="1:10" x14ac:dyDescent="0.3">
      <c r="A4066" s="26">
        <v>2016</v>
      </c>
      <c r="B4066" s="27" t="s">
        <v>3140</v>
      </c>
      <c r="C4066" s="27" t="s">
        <v>3141</v>
      </c>
      <c r="D4066" s="27" t="s">
        <v>3140</v>
      </c>
      <c r="E4066" s="27" t="s">
        <v>6117</v>
      </c>
      <c r="F4066" s="27" t="s">
        <v>3142</v>
      </c>
      <c r="G4066" s="27" t="s">
        <v>2850</v>
      </c>
      <c r="H4066" s="28">
        <v>42461</v>
      </c>
      <c r="I4066" s="29">
        <v>8.4289999999999921E-3</v>
      </c>
      <c r="J4066" s="28" t="s">
        <v>3241</v>
      </c>
    </row>
    <row r="4067" spans="1:10" x14ac:dyDescent="0.3">
      <c r="A4067" s="26">
        <v>2016</v>
      </c>
      <c r="B4067" s="27" t="s">
        <v>3109</v>
      </c>
      <c r="C4067" s="27" t="s">
        <v>3110</v>
      </c>
      <c r="D4067" s="27" t="s">
        <v>3109</v>
      </c>
      <c r="E4067" s="27" t="s">
        <v>3111</v>
      </c>
      <c r="F4067" s="27" t="s">
        <v>2825</v>
      </c>
      <c r="G4067" s="27" t="s">
        <v>2850</v>
      </c>
      <c r="H4067" s="28">
        <v>42461</v>
      </c>
      <c r="I4067" s="29">
        <v>0.12713100000000005</v>
      </c>
      <c r="J4067" s="28" t="s">
        <v>3241</v>
      </c>
    </row>
    <row r="4068" spans="1:10" x14ac:dyDescent="0.3">
      <c r="A4068" s="26">
        <v>2016</v>
      </c>
      <c r="B4068" s="27" t="s">
        <v>3158</v>
      </c>
      <c r="C4068" s="27" t="s">
        <v>3159</v>
      </c>
      <c r="D4068" s="27" t="s">
        <v>3160</v>
      </c>
      <c r="E4068" s="27" t="s">
        <v>3161</v>
      </c>
      <c r="F4068" s="27" t="s">
        <v>3087</v>
      </c>
      <c r="G4068" s="27" t="s">
        <v>2788</v>
      </c>
      <c r="H4068" s="28">
        <v>42461</v>
      </c>
      <c r="I4068" s="29">
        <v>2.2035809999999985</v>
      </c>
      <c r="J4068" s="28" t="s">
        <v>3241</v>
      </c>
    </row>
    <row r="4069" spans="1:10" x14ac:dyDescent="0.3">
      <c r="A4069" s="26">
        <v>2016</v>
      </c>
      <c r="B4069" s="27" t="s">
        <v>3112</v>
      </c>
      <c r="C4069" s="27" t="s">
        <v>3113</v>
      </c>
      <c r="D4069" s="27" t="s">
        <v>3112</v>
      </c>
      <c r="E4069" s="27" t="s">
        <v>6117</v>
      </c>
      <c r="F4069" s="27" t="s">
        <v>2825</v>
      </c>
      <c r="G4069" s="27" t="s">
        <v>2826</v>
      </c>
      <c r="H4069" s="28">
        <v>42461</v>
      </c>
      <c r="I4069" s="29">
        <v>1.5141590000000007</v>
      </c>
      <c r="J4069" s="28" t="s">
        <v>3241</v>
      </c>
    </row>
    <row r="4070" spans="1:10" x14ac:dyDescent="0.3">
      <c r="A4070" s="26">
        <v>2016</v>
      </c>
      <c r="B4070" s="27" t="s">
        <v>3167</v>
      </c>
      <c r="C4070" s="27" t="s">
        <v>3168</v>
      </c>
      <c r="D4070" s="27" t="s">
        <v>3169</v>
      </c>
      <c r="E4070" s="27" t="s">
        <v>3161</v>
      </c>
      <c r="F4070" s="27" t="s">
        <v>3087</v>
      </c>
      <c r="G4070" s="27" t="s">
        <v>2788</v>
      </c>
      <c r="H4070" s="28">
        <v>42461</v>
      </c>
      <c r="I4070" s="29">
        <v>2.6597750000000011</v>
      </c>
      <c r="J4070" s="28" t="s">
        <v>3241</v>
      </c>
    </row>
    <row r="4071" spans="1:10" x14ac:dyDescent="0.3">
      <c r="A4071" s="26">
        <v>2016</v>
      </c>
      <c r="B4071" s="27" t="s">
        <v>3114</v>
      </c>
      <c r="C4071" s="27" t="s">
        <v>3115</v>
      </c>
      <c r="D4071" s="27" t="s">
        <v>3116</v>
      </c>
      <c r="E4071" s="27" t="s">
        <v>3025</v>
      </c>
      <c r="F4071" s="27" t="s">
        <v>3026</v>
      </c>
      <c r="G4071" s="27" t="s">
        <v>2788</v>
      </c>
      <c r="H4071" s="28">
        <v>42461</v>
      </c>
      <c r="I4071" s="29">
        <v>0</v>
      </c>
      <c r="J4071" s="28" t="s">
        <v>3241</v>
      </c>
    </row>
    <row r="4072" spans="1:10" x14ac:dyDescent="0.3">
      <c r="A4072" s="26">
        <v>2016</v>
      </c>
      <c r="B4072" s="27" t="s">
        <v>3117</v>
      </c>
      <c r="C4072" s="27" t="s">
        <v>3118</v>
      </c>
      <c r="D4072" s="27" t="s">
        <v>3117</v>
      </c>
      <c r="E4072" s="27" t="s">
        <v>6117</v>
      </c>
      <c r="F4072" s="27" t="s">
        <v>2815</v>
      </c>
      <c r="G4072" s="27" t="s">
        <v>2816</v>
      </c>
      <c r="H4072" s="28">
        <v>42461</v>
      </c>
      <c r="I4072" s="29">
        <v>8.135817000000003</v>
      </c>
      <c r="J4072" s="28" t="s">
        <v>3241</v>
      </c>
    </row>
    <row r="4073" spans="1:10" x14ac:dyDescent="0.3">
      <c r="A4073" s="26">
        <v>2016</v>
      </c>
      <c r="B4073" s="27" t="s">
        <v>3129</v>
      </c>
      <c r="C4073" s="27" t="s">
        <v>3130</v>
      </c>
      <c r="D4073" s="27" t="s">
        <v>3131</v>
      </c>
      <c r="E4073" s="27" t="s">
        <v>3063</v>
      </c>
      <c r="F4073" s="27" t="s">
        <v>3034</v>
      </c>
      <c r="G4073" s="27" t="s">
        <v>2840</v>
      </c>
      <c r="H4073" s="28">
        <v>42461</v>
      </c>
      <c r="I4073" s="29">
        <v>5.0925700000000012</v>
      </c>
      <c r="J4073" s="28" t="s">
        <v>3241</v>
      </c>
    </row>
    <row r="4074" spans="1:10" x14ac:dyDescent="0.3">
      <c r="A4074" s="26">
        <v>2016</v>
      </c>
      <c r="B4074" s="27" t="s">
        <v>3126</v>
      </c>
      <c r="C4074" s="27" t="s">
        <v>3127</v>
      </c>
      <c r="D4074" s="27" t="s">
        <v>3128</v>
      </c>
      <c r="E4074" s="27" t="s">
        <v>3025</v>
      </c>
      <c r="F4074" s="27" t="s">
        <v>3026</v>
      </c>
      <c r="G4074" s="27" t="s">
        <v>2936</v>
      </c>
      <c r="H4074" s="28">
        <v>42461</v>
      </c>
      <c r="I4074" s="29">
        <v>0</v>
      </c>
      <c r="J4074" s="28" t="s">
        <v>3241</v>
      </c>
    </row>
    <row r="4075" spans="1:10" x14ac:dyDescent="0.3">
      <c r="A4075" s="26">
        <v>2016</v>
      </c>
      <c r="B4075" s="27" t="s">
        <v>3178</v>
      </c>
      <c r="C4075" s="27" t="s">
        <v>3179</v>
      </c>
      <c r="D4075" s="27" t="s">
        <v>3178</v>
      </c>
      <c r="E4075" s="27" t="s">
        <v>3033</v>
      </c>
      <c r="F4075" s="27" t="s">
        <v>2807</v>
      </c>
      <c r="G4075" s="27" t="s">
        <v>2812</v>
      </c>
      <c r="H4075" s="28">
        <v>42461</v>
      </c>
      <c r="I4075" s="29">
        <v>0.61616899999999997</v>
      </c>
      <c r="J4075" s="28" t="s">
        <v>3241</v>
      </c>
    </row>
    <row r="4076" spans="1:10" x14ac:dyDescent="0.3">
      <c r="A4076" s="26">
        <v>2016</v>
      </c>
      <c r="B4076" s="27" t="s">
        <v>3119</v>
      </c>
      <c r="C4076" s="27" t="s">
        <v>3120</v>
      </c>
      <c r="D4076" s="27" t="s">
        <v>3119</v>
      </c>
      <c r="E4076" s="27" t="s">
        <v>6117</v>
      </c>
      <c r="F4076" s="27" t="s">
        <v>3034</v>
      </c>
      <c r="G4076" s="27" t="s">
        <v>2840</v>
      </c>
      <c r="H4076" s="28">
        <v>42461</v>
      </c>
      <c r="I4076" s="29">
        <v>3.3605090000000009</v>
      </c>
      <c r="J4076" s="28" t="s">
        <v>3241</v>
      </c>
    </row>
    <row r="4077" spans="1:10" x14ac:dyDescent="0.3">
      <c r="A4077" s="26">
        <v>2016</v>
      </c>
      <c r="B4077" s="27" t="s">
        <v>3121</v>
      </c>
      <c r="C4077" s="27" t="s">
        <v>3122</v>
      </c>
      <c r="D4077" s="27" t="s">
        <v>3121</v>
      </c>
      <c r="E4077" s="27" t="s">
        <v>6117</v>
      </c>
      <c r="F4077" s="27" t="s">
        <v>2825</v>
      </c>
      <c r="G4077" s="27" t="s">
        <v>2850</v>
      </c>
      <c r="H4077" s="28">
        <v>42461</v>
      </c>
      <c r="I4077" s="29">
        <v>10.624855</v>
      </c>
      <c r="J4077" s="28" t="s">
        <v>3241</v>
      </c>
    </row>
    <row r="4078" spans="1:10" x14ac:dyDescent="0.3">
      <c r="A4078" s="26">
        <v>2016</v>
      </c>
      <c r="B4078" s="27" t="s">
        <v>3022</v>
      </c>
      <c r="C4078" s="27" t="s">
        <v>3023</v>
      </c>
      <c r="D4078" s="27" t="s">
        <v>3024</v>
      </c>
      <c r="E4078" s="27" t="s">
        <v>3025</v>
      </c>
      <c r="F4078" s="27" t="s">
        <v>3026</v>
      </c>
      <c r="G4078" s="27" t="s">
        <v>2788</v>
      </c>
      <c r="H4078" s="28">
        <v>42491</v>
      </c>
      <c r="I4078" s="29">
        <v>0</v>
      </c>
      <c r="J4078" s="28" t="s">
        <v>3241</v>
      </c>
    </row>
    <row r="4079" spans="1:10" x14ac:dyDescent="0.3">
      <c r="A4079" s="26">
        <v>2016</v>
      </c>
      <c r="B4079" s="27" t="s">
        <v>3022</v>
      </c>
      <c r="C4079" s="27" t="s">
        <v>3023</v>
      </c>
      <c r="D4079" s="27" t="s">
        <v>3027</v>
      </c>
      <c r="E4079" s="27" t="s">
        <v>3025</v>
      </c>
      <c r="F4079" s="27" t="s">
        <v>3026</v>
      </c>
      <c r="G4079" s="27" t="s">
        <v>2788</v>
      </c>
      <c r="H4079" s="28">
        <v>42491</v>
      </c>
      <c r="I4079" s="29">
        <v>0</v>
      </c>
      <c r="J4079" s="28" t="s">
        <v>3241</v>
      </c>
    </row>
    <row r="4080" spans="1:10" x14ac:dyDescent="0.3">
      <c r="A4080" s="26">
        <v>2016</v>
      </c>
      <c r="B4080" s="27" t="s">
        <v>3028</v>
      </c>
      <c r="C4080" s="27" t="s">
        <v>3029</v>
      </c>
      <c r="D4080" s="27" t="s">
        <v>3028</v>
      </c>
      <c r="E4080" s="27" t="s">
        <v>6117</v>
      </c>
      <c r="F4080" s="27" t="s">
        <v>3030</v>
      </c>
      <c r="G4080" s="27" t="s">
        <v>2812</v>
      </c>
      <c r="H4080" s="28">
        <v>42491</v>
      </c>
      <c r="I4080" s="29">
        <v>10.091629000000001</v>
      </c>
      <c r="J4080" s="28" t="s">
        <v>3241</v>
      </c>
    </row>
    <row r="4081" spans="1:10" x14ac:dyDescent="0.3">
      <c r="A4081" s="26">
        <v>2016</v>
      </c>
      <c r="B4081" s="27" t="s">
        <v>3031</v>
      </c>
      <c r="C4081" s="27" t="s">
        <v>3032</v>
      </c>
      <c r="D4081" s="27" t="s">
        <v>3031</v>
      </c>
      <c r="E4081" s="27" t="s">
        <v>3033</v>
      </c>
      <c r="F4081" s="27" t="s">
        <v>3034</v>
      </c>
      <c r="G4081" s="27" t="s">
        <v>2821</v>
      </c>
      <c r="H4081" s="28">
        <v>42491</v>
      </c>
      <c r="I4081" s="29">
        <v>2.7698150000000008</v>
      </c>
      <c r="J4081" s="28" t="s">
        <v>3241</v>
      </c>
    </row>
    <row r="4082" spans="1:10" x14ac:dyDescent="0.3">
      <c r="A4082" s="26">
        <v>2016</v>
      </c>
      <c r="B4082" s="27" t="s">
        <v>3031</v>
      </c>
      <c r="C4082" s="27" t="s">
        <v>3180</v>
      </c>
      <c r="D4082" s="27" t="s">
        <v>3181</v>
      </c>
      <c r="E4082" s="27" t="s">
        <v>3033</v>
      </c>
      <c r="F4082" s="27" t="s">
        <v>3034</v>
      </c>
      <c r="G4082" s="27" t="s">
        <v>2821</v>
      </c>
      <c r="H4082" s="28">
        <v>42491</v>
      </c>
      <c r="I4082" s="29">
        <v>4.9687170000000025</v>
      </c>
      <c r="J4082" s="28" t="s">
        <v>3241</v>
      </c>
    </row>
    <row r="4083" spans="1:10" x14ac:dyDescent="0.3">
      <c r="A4083" s="26">
        <v>2016</v>
      </c>
      <c r="B4083" s="27" t="s">
        <v>3035</v>
      </c>
      <c r="C4083" s="27" t="s">
        <v>3036</v>
      </c>
      <c r="D4083" s="27" t="s">
        <v>3035</v>
      </c>
      <c r="E4083" s="27" t="s">
        <v>6117</v>
      </c>
      <c r="F4083" s="27" t="s">
        <v>2825</v>
      </c>
      <c r="G4083" s="27" t="s">
        <v>2826</v>
      </c>
      <c r="H4083" s="28">
        <v>42491</v>
      </c>
      <c r="I4083" s="29">
        <v>0</v>
      </c>
      <c r="J4083" s="28" t="s">
        <v>3241</v>
      </c>
    </row>
    <row r="4084" spans="1:10" x14ac:dyDescent="0.3">
      <c r="A4084" s="26">
        <v>2016</v>
      </c>
      <c r="B4084" s="27" t="s">
        <v>3037</v>
      </c>
      <c r="C4084" s="27" t="s">
        <v>3038</v>
      </c>
      <c r="D4084" s="27" t="s">
        <v>3037</v>
      </c>
      <c r="E4084" s="27" t="s">
        <v>6117</v>
      </c>
      <c r="F4084" s="27" t="s">
        <v>3034</v>
      </c>
      <c r="G4084" s="27" t="s">
        <v>2999</v>
      </c>
      <c r="H4084" s="28">
        <v>42491</v>
      </c>
      <c r="I4084" s="29">
        <v>4.5101150000000017</v>
      </c>
      <c r="J4084" s="28" t="s">
        <v>3241</v>
      </c>
    </row>
    <row r="4085" spans="1:10" x14ac:dyDescent="0.3">
      <c r="A4085" s="26">
        <v>2016</v>
      </c>
      <c r="B4085" s="27" t="s">
        <v>3039</v>
      </c>
      <c r="C4085" s="27" t="s">
        <v>3040</v>
      </c>
      <c r="D4085" s="27" t="s">
        <v>3039</v>
      </c>
      <c r="E4085" s="27" t="s">
        <v>6117</v>
      </c>
      <c r="F4085" s="27" t="s">
        <v>2815</v>
      </c>
      <c r="G4085" s="27" t="s">
        <v>2816</v>
      </c>
      <c r="H4085" s="28">
        <v>42491</v>
      </c>
      <c r="I4085" s="29">
        <v>0</v>
      </c>
      <c r="J4085" s="28" t="s">
        <v>3241</v>
      </c>
    </row>
    <row r="4086" spans="1:10" x14ac:dyDescent="0.3">
      <c r="A4086" s="26">
        <v>2016</v>
      </c>
      <c r="B4086" s="27" t="s">
        <v>3041</v>
      </c>
      <c r="C4086" s="27" t="s">
        <v>3042</v>
      </c>
      <c r="D4086" s="27" t="s">
        <v>3041</v>
      </c>
      <c r="E4086" s="27" t="s">
        <v>6117</v>
      </c>
      <c r="F4086" s="27" t="s">
        <v>2825</v>
      </c>
      <c r="G4086" s="27" t="s">
        <v>2826</v>
      </c>
      <c r="H4086" s="28">
        <v>42491</v>
      </c>
      <c r="I4086" s="29">
        <v>1.7768620000000006</v>
      </c>
      <c r="J4086" s="28" t="s">
        <v>3241</v>
      </c>
    </row>
    <row r="4087" spans="1:10" x14ac:dyDescent="0.3">
      <c r="A4087" s="26">
        <v>2016</v>
      </c>
      <c r="B4087" s="27" t="s">
        <v>3043</v>
      </c>
      <c r="C4087" s="27" t="s">
        <v>3044</v>
      </c>
      <c r="D4087" s="27" t="s">
        <v>3043</v>
      </c>
      <c r="E4087" s="27" t="s">
        <v>6117</v>
      </c>
      <c r="F4087" s="27" t="s">
        <v>2815</v>
      </c>
      <c r="G4087" s="27" t="s">
        <v>2816</v>
      </c>
      <c r="H4087" s="28">
        <v>42491</v>
      </c>
      <c r="I4087" s="29">
        <v>9.434234</v>
      </c>
      <c r="J4087" s="28" t="s">
        <v>3241</v>
      </c>
    </row>
    <row r="4088" spans="1:10" x14ac:dyDescent="0.3">
      <c r="A4088" s="26">
        <v>2016</v>
      </c>
      <c r="B4088" s="27" t="s">
        <v>3045</v>
      </c>
      <c r="C4088" s="27" t="s">
        <v>3046</v>
      </c>
      <c r="D4088" s="27" t="s">
        <v>3045</v>
      </c>
      <c r="E4088" s="27" t="s">
        <v>6117</v>
      </c>
      <c r="F4088" s="27" t="s">
        <v>2815</v>
      </c>
      <c r="G4088" s="27" t="s">
        <v>2816</v>
      </c>
      <c r="H4088" s="28">
        <v>42491</v>
      </c>
      <c r="I4088" s="29">
        <v>1.3010000000000001E-3</v>
      </c>
      <c r="J4088" s="28" t="s">
        <v>3241</v>
      </c>
    </row>
    <row r="4089" spans="1:10" x14ac:dyDescent="0.3">
      <c r="A4089" s="26">
        <v>2016</v>
      </c>
      <c r="B4089" s="27" t="s">
        <v>3143</v>
      </c>
      <c r="C4089" s="27" t="s">
        <v>3144</v>
      </c>
      <c r="D4089" s="27" t="s">
        <v>3143</v>
      </c>
      <c r="E4089" s="27" t="s">
        <v>6117</v>
      </c>
      <c r="F4089" s="27" t="s">
        <v>3145</v>
      </c>
      <c r="G4089" s="27" t="s">
        <v>2803</v>
      </c>
      <c r="H4089" s="28">
        <v>42491</v>
      </c>
      <c r="I4089" s="29">
        <v>2.0026190000000001</v>
      </c>
      <c r="J4089" s="28" t="s">
        <v>3241</v>
      </c>
    </row>
    <row r="4090" spans="1:10" x14ac:dyDescent="0.3">
      <c r="A4090" s="26">
        <v>2016</v>
      </c>
      <c r="B4090" s="27" t="s">
        <v>3171</v>
      </c>
      <c r="C4090" s="27" t="s">
        <v>3172</v>
      </c>
      <c r="D4090" s="27" t="s">
        <v>3173</v>
      </c>
      <c r="E4090" s="27" t="s">
        <v>3111</v>
      </c>
      <c r="F4090" s="27" t="s">
        <v>2825</v>
      </c>
      <c r="G4090" s="27" t="s">
        <v>2850</v>
      </c>
      <c r="H4090" s="28">
        <v>42491</v>
      </c>
      <c r="I4090" s="29">
        <v>0.11783400000000001</v>
      </c>
      <c r="J4090" s="28" t="s">
        <v>3241</v>
      </c>
    </row>
    <row r="4091" spans="1:10" x14ac:dyDescent="0.3">
      <c r="A4091" s="26">
        <v>2016</v>
      </c>
      <c r="B4091" s="27" t="s">
        <v>3146</v>
      </c>
      <c r="C4091" s="27" t="s">
        <v>3147</v>
      </c>
      <c r="D4091" s="27" t="s">
        <v>3146</v>
      </c>
      <c r="E4091" s="27" t="s">
        <v>6117</v>
      </c>
      <c r="F4091" s="27" t="s">
        <v>3145</v>
      </c>
      <c r="G4091" s="27" t="s">
        <v>2803</v>
      </c>
      <c r="H4091" s="28">
        <v>42491</v>
      </c>
      <c r="I4091" s="29">
        <v>0.19133499999999998</v>
      </c>
      <c r="J4091" s="28" t="s">
        <v>3241</v>
      </c>
    </row>
    <row r="4092" spans="1:10" x14ac:dyDescent="0.3">
      <c r="A4092" s="26">
        <v>2016</v>
      </c>
      <c r="B4092" s="27" t="s">
        <v>3047</v>
      </c>
      <c r="C4092" s="27" t="s">
        <v>3048</v>
      </c>
      <c r="D4092" s="27" t="s">
        <v>3047</v>
      </c>
      <c r="E4092" s="27" t="s">
        <v>6117</v>
      </c>
      <c r="F4092" s="27" t="s">
        <v>2825</v>
      </c>
      <c r="G4092" s="27" t="s">
        <v>2826</v>
      </c>
      <c r="H4092" s="28">
        <v>42491</v>
      </c>
      <c r="I4092" s="29">
        <v>2.2684089999999988</v>
      </c>
      <c r="J4092" s="28" t="s">
        <v>3241</v>
      </c>
    </row>
    <row r="4093" spans="1:10" x14ac:dyDescent="0.3">
      <c r="A4093" s="26">
        <v>2016</v>
      </c>
      <c r="B4093" s="27" t="s">
        <v>3049</v>
      </c>
      <c r="C4093" s="27" t="s">
        <v>3050</v>
      </c>
      <c r="D4093" s="27" t="s">
        <v>3049</v>
      </c>
      <c r="E4093" s="27" t="s">
        <v>6117</v>
      </c>
      <c r="F4093" s="27" t="s">
        <v>2825</v>
      </c>
      <c r="G4093" s="27" t="s">
        <v>2850</v>
      </c>
      <c r="H4093" s="28">
        <v>42491</v>
      </c>
      <c r="I4093" s="29">
        <v>1.0337259999999997</v>
      </c>
      <c r="J4093" s="28" t="s">
        <v>3241</v>
      </c>
    </row>
    <row r="4094" spans="1:10" x14ac:dyDescent="0.3">
      <c r="A4094" s="26">
        <v>2016</v>
      </c>
      <c r="B4094" s="27" t="s">
        <v>3051</v>
      </c>
      <c r="C4094" s="27" t="s">
        <v>3051</v>
      </c>
      <c r="D4094" s="27" t="s">
        <v>3051</v>
      </c>
      <c r="E4094" s="27" t="s">
        <v>6118</v>
      </c>
      <c r="F4094" s="27" t="s">
        <v>3051</v>
      </c>
      <c r="G4094" s="27" t="s">
        <v>3051</v>
      </c>
      <c r="H4094" s="28">
        <v>42491</v>
      </c>
      <c r="I4094" s="29">
        <v>11352.133774</v>
      </c>
      <c r="J4094" s="28" t="s">
        <v>3241</v>
      </c>
    </row>
    <row r="4095" spans="1:10" x14ac:dyDescent="0.3">
      <c r="A4095" s="26">
        <v>2016</v>
      </c>
      <c r="B4095" s="27" t="s">
        <v>3052</v>
      </c>
      <c r="C4095" s="27" t="s">
        <v>3053</v>
      </c>
      <c r="D4095" s="27" t="s">
        <v>3052</v>
      </c>
      <c r="E4095" s="27" t="s">
        <v>3033</v>
      </c>
      <c r="F4095" s="27" t="s">
        <v>2807</v>
      </c>
      <c r="G4095" s="27" t="s">
        <v>2812</v>
      </c>
      <c r="H4095" s="28">
        <v>42491</v>
      </c>
      <c r="I4095" s="29">
        <v>0.47107399999999966</v>
      </c>
      <c r="J4095" s="28" t="s">
        <v>3241</v>
      </c>
    </row>
    <row r="4096" spans="1:10" x14ac:dyDescent="0.3">
      <c r="A4096" s="26">
        <v>2016</v>
      </c>
      <c r="B4096" s="27" t="s">
        <v>3162</v>
      </c>
      <c r="C4096" s="27" t="s">
        <v>3163</v>
      </c>
      <c r="D4096" s="27" t="s">
        <v>3164</v>
      </c>
      <c r="E4096" s="27" t="s">
        <v>3025</v>
      </c>
      <c r="F4096" s="27" t="s">
        <v>3087</v>
      </c>
      <c r="G4096" s="27" t="s">
        <v>2788</v>
      </c>
      <c r="H4096" s="28">
        <v>42491</v>
      </c>
      <c r="I4096" s="29">
        <v>0.18589219166000001</v>
      </c>
      <c r="J4096" s="28" t="s">
        <v>3241</v>
      </c>
    </row>
    <row r="4097" spans="1:10" x14ac:dyDescent="0.3">
      <c r="A4097" s="26">
        <v>2016</v>
      </c>
      <c r="B4097" s="27" t="s">
        <v>3162</v>
      </c>
      <c r="C4097" s="27" t="s">
        <v>3163</v>
      </c>
      <c r="D4097" s="27" t="s">
        <v>3165</v>
      </c>
      <c r="E4097" s="27" t="s">
        <v>3025</v>
      </c>
      <c r="F4097" s="27" t="s">
        <v>3087</v>
      </c>
      <c r="G4097" s="27" t="s">
        <v>2788</v>
      </c>
      <c r="H4097" s="28">
        <v>42491</v>
      </c>
      <c r="I4097" s="29">
        <v>0.20388293513000003</v>
      </c>
      <c r="J4097" s="28" t="s">
        <v>3241</v>
      </c>
    </row>
    <row r="4098" spans="1:10" x14ac:dyDescent="0.3">
      <c r="A4098" s="26">
        <v>2016</v>
      </c>
      <c r="B4098" s="27" t="s">
        <v>3054</v>
      </c>
      <c r="C4098" s="27" t="s">
        <v>3055</v>
      </c>
      <c r="D4098" s="27" t="s">
        <v>3054</v>
      </c>
      <c r="E4098" s="27" t="s">
        <v>6117</v>
      </c>
      <c r="F4098" s="27" t="s">
        <v>3034</v>
      </c>
      <c r="G4098" s="27" t="s">
        <v>2999</v>
      </c>
      <c r="H4098" s="28">
        <v>42491</v>
      </c>
      <c r="I4098" s="29">
        <v>11.57518</v>
      </c>
      <c r="J4098" s="28" t="s">
        <v>3241</v>
      </c>
    </row>
    <row r="4099" spans="1:10" x14ac:dyDescent="0.3">
      <c r="A4099" s="26">
        <v>2016</v>
      </c>
      <c r="B4099" s="27" t="s">
        <v>3056</v>
      </c>
      <c r="C4099" s="27" t="s">
        <v>3057</v>
      </c>
      <c r="D4099" s="27" t="s">
        <v>3056</v>
      </c>
      <c r="E4099" s="27" t="s">
        <v>6117</v>
      </c>
      <c r="F4099" s="27" t="s">
        <v>2825</v>
      </c>
      <c r="G4099" s="27" t="s">
        <v>2826</v>
      </c>
      <c r="H4099" s="28">
        <v>42491</v>
      </c>
      <c r="I4099" s="29">
        <v>3.6781729999999988</v>
      </c>
      <c r="J4099" s="28" t="s">
        <v>3241</v>
      </c>
    </row>
    <row r="4100" spans="1:10" x14ac:dyDescent="0.3">
      <c r="A4100" s="26">
        <v>2016</v>
      </c>
      <c r="B4100" s="27" t="s">
        <v>3058</v>
      </c>
      <c r="C4100" s="27" t="s">
        <v>3059</v>
      </c>
      <c r="D4100" s="27" t="s">
        <v>3058</v>
      </c>
      <c r="E4100" s="27" t="s">
        <v>6117</v>
      </c>
      <c r="F4100" s="27" t="s">
        <v>2815</v>
      </c>
      <c r="G4100" s="27" t="s">
        <v>2816</v>
      </c>
      <c r="H4100" s="28">
        <v>42491</v>
      </c>
      <c r="I4100" s="29">
        <v>7.8857229999999996</v>
      </c>
      <c r="J4100" s="28" t="s">
        <v>3241</v>
      </c>
    </row>
    <row r="4101" spans="1:10" x14ac:dyDescent="0.3">
      <c r="A4101" s="26">
        <v>2016</v>
      </c>
      <c r="B4101" s="27" t="s">
        <v>3152</v>
      </c>
      <c r="C4101" s="27" t="s">
        <v>3153</v>
      </c>
      <c r="D4101" s="27" t="s">
        <v>3152</v>
      </c>
      <c r="E4101" s="27" t="s">
        <v>3111</v>
      </c>
      <c r="F4101" s="27" t="s">
        <v>2825</v>
      </c>
      <c r="G4101" s="27" t="s">
        <v>2850</v>
      </c>
      <c r="H4101" s="28">
        <v>42491</v>
      </c>
      <c r="I4101" s="29">
        <v>0.136938</v>
      </c>
      <c r="J4101" s="28" t="s">
        <v>3241</v>
      </c>
    </row>
    <row r="4102" spans="1:10" x14ac:dyDescent="0.3">
      <c r="A4102" s="26">
        <v>2016</v>
      </c>
      <c r="B4102" s="27" t="s">
        <v>3154</v>
      </c>
      <c r="C4102" s="27" t="s">
        <v>3155</v>
      </c>
      <c r="D4102" s="27" t="s">
        <v>3154</v>
      </c>
      <c r="E4102" s="27" t="s">
        <v>3111</v>
      </c>
      <c r="F4102" s="27" t="s">
        <v>2825</v>
      </c>
      <c r="G4102" s="27" t="s">
        <v>2850</v>
      </c>
      <c r="H4102" s="28">
        <v>42491</v>
      </c>
      <c r="I4102" s="29">
        <v>0.19748899999999997</v>
      </c>
      <c r="J4102" s="28" t="s">
        <v>3241</v>
      </c>
    </row>
    <row r="4103" spans="1:10" x14ac:dyDescent="0.3">
      <c r="A4103" s="26">
        <v>2016</v>
      </c>
      <c r="B4103" s="27" t="s">
        <v>3156</v>
      </c>
      <c r="C4103" s="27" t="s">
        <v>3157</v>
      </c>
      <c r="D4103" s="27" t="s">
        <v>3156</v>
      </c>
      <c r="E4103" s="27" t="s">
        <v>3111</v>
      </c>
      <c r="F4103" s="27" t="s">
        <v>2825</v>
      </c>
      <c r="G4103" s="27" t="s">
        <v>2850</v>
      </c>
      <c r="H4103" s="28">
        <v>42491</v>
      </c>
      <c r="I4103" s="29">
        <v>0</v>
      </c>
      <c r="J4103" s="28" t="s">
        <v>3241</v>
      </c>
    </row>
    <row r="4104" spans="1:10" x14ac:dyDescent="0.3">
      <c r="A4104" s="26">
        <v>2016</v>
      </c>
      <c r="B4104" s="27" t="s">
        <v>3060</v>
      </c>
      <c r="C4104" s="27" t="s">
        <v>3061</v>
      </c>
      <c r="D4104" s="27" t="s">
        <v>3062</v>
      </c>
      <c r="E4104" s="27" t="s">
        <v>3063</v>
      </c>
      <c r="F4104" s="27" t="s">
        <v>3034</v>
      </c>
      <c r="G4104" s="27" t="s">
        <v>2999</v>
      </c>
      <c r="H4104" s="28">
        <v>42491</v>
      </c>
      <c r="I4104" s="29">
        <v>0</v>
      </c>
      <c r="J4104" s="28" t="s">
        <v>3241</v>
      </c>
    </row>
    <row r="4105" spans="1:10" x14ac:dyDescent="0.3">
      <c r="A4105" s="26">
        <v>2016</v>
      </c>
      <c r="B4105" s="27" t="s">
        <v>3064</v>
      </c>
      <c r="C4105" s="27" t="s">
        <v>3065</v>
      </c>
      <c r="D4105" s="27" t="s">
        <v>3066</v>
      </c>
      <c r="E4105" s="27" t="s">
        <v>3025</v>
      </c>
      <c r="F4105" s="27" t="s">
        <v>2825</v>
      </c>
      <c r="G4105" s="27" t="s">
        <v>2826</v>
      </c>
      <c r="H4105" s="28">
        <v>42491</v>
      </c>
      <c r="I4105" s="29">
        <v>0</v>
      </c>
      <c r="J4105" s="28" t="s">
        <v>3241</v>
      </c>
    </row>
    <row r="4106" spans="1:10" x14ac:dyDescent="0.3">
      <c r="A4106" s="26">
        <v>2016</v>
      </c>
      <c r="B4106" s="27" t="s">
        <v>3064</v>
      </c>
      <c r="C4106" s="27" t="s">
        <v>3065</v>
      </c>
      <c r="D4106" s="27" t="s">
        <v>3067</v>
      </c>
      <c r="E4106" s="27" t="s">
        <v>3025</v>
      </c>
      <c r="F4106" s="27" t="s">
        <v>2825</v>
      </c>
      <c r="G4106" s="27" t="s">
        <v>2826</v>
      </c>
      <c r="H4106" s="28">
        <v>42491</v>
      </c>
      <c r="I4106" s="29">
        <v>0</v>
      </c>
      <c r="J4106" s="28" t="s">
        <v>3241</v>
      </c>
    </row>
    <row r="4107" spans="1:10" x14ac:dyDescent="0.3">
      <c r="A4107" s="26">
        <v>2016</v>
      </c>
      <c r="B4107" s="27" t="s">
        <v>3174</v>
      </c>
      <c r="C4107" s="27" t="s">
        <v>3175</v>
      </c>
      <c r="D4107" s="27" t="s">
        <v>3174</v>
      </c>
      <c r="E4107" s="27" t="s">
        <v>6117</v>
      </c>
      <c r="F4107" s="27" t="s">
        <v>2825</v>
      </c>
      <c r="G4107" s="27" t="s">
        <v>2826</v>
      </c>
      <c r="H4107" s="28">
        <v>42491</v>
      </c>
      <c r="I4107" s="29">
        <v>0.58630399999999983</v>
      </c>
      <c r="J4107" s="28" t="s">
        <v>3241</v>
      </c>
    </row>
    <row r="4108" spans="1:10" x14ac:dyDescent="0.3">
      <c r="A4108" s="26">
        <v>2016</v>
      </c>
      <c r="B4108" s="27" t="s">
        <v>3068</v>
      </c>
      <c r="C4108" s="27" t="s">
        <v>3069</v>
      </c>
      <c r="D4108" s="27" t="s">
        <v>3068</v>
      </c>
      <c r="E4108" s="27" t="s">
        <v>6117</v>
      </c>
      <c r="F4108" s="27" t="s">
        <v>3034</v>
      </c>
      <c r="G4108" s="27" t="s">
        <v>2923</v>
      </c>
      <c r="H4108" s="28">
        <v>42491</v>
      </c>
      <c r="I4108" s="29">
        <v>6.2197019999999981</v>
      </c>
      <c r="J4108" s="28" t="s">
        <v>3241</v>
      </c>
    </row>
    <row r="4109" spans="1:10" x14ac:dyDescent="0.3">
      <c r="A4109" s="26">
        <v>2016</v>
      </c>
      <c r="B4109" s="27" t="s">
        <v>3070</v>
      </c>
      <c r="C4109" s="27" t="s">
        <v>3071</v>
      </c>
      <c r="D4109" s="27" t="s">
        <v>3070</v>
      </c>
      <c r="E4109" s="27" t="s">
        <v>6117</v>
      </c>
      <c r="F4109" s="27" t="s">
        <v>2815</v>
      </c>
      <c r="G4109" s="27" t="s">
        <v>2816</v>
      </c>
      <c r="H4109" s="28">
        <v>42491</v>
      </c>
      <c r="I4109" s="29">
        <v>1.2881509999999998</v>
      </c>
      <c r="J4109" s="28" t="s">
        <v>3241</v>
      </c>
    </row>
    <row r="4110" spans="1:10" x14ac:dyDescent="0.3">
      <c r="A4110" s="26">
        <v>2016</v>
      </c>
      <c r="B4110" s="27" t="s">
        <v>3176</v>
      </c>
      <c r="C4110" s="27" t="s">
        <v>3177</v>
      </c>
      <c r="D4110" s="27" t="s">
        <v>3176</v>
      </c>
      <c r="E4110" s="27" t="s">
        <v>3033</v>
      </c>
      <c r="F4110" s="27" t="s">
        <v>2807</v>
      </c>
      <c r="G4110" s="27" t="s">
        <v>2812</v>
      </c>
      <c r="H4110" s="28">
        <v>42491</v>
      </c>
      <c r="I4110" s="29">
        <v>10.389380000000001</v>
      </c>
      <c r="J4110" s="28" t="s">
        <v>3241</v>
      </c>
    </row>
    <row r="4111" spans="1:10" x14ac:dyDescent="0.3">
      <c r="A4111" s="26">
        <v>2016</v>
      </c>
      <c r="B4111" s="27" t="s">
        <v>3072</v>
      </c>
      <c r="C4111" s="27" t="s">
        <v>3073</v>
      </c>
      <c r="D4111" s="27" t="s">
        <v>3072</v>
      </c>
      <c r="E4111" s="27" t="s">
        <v>6117</v>
      </c>
      <c r="F4111" s="27" t="s">
        <v>3034</v>
      </c>
      <c r="G4111" s="27" t="s">
        <v>3074</v>
      </c>
      <c r="H4111" s="28">
        <v>42491</v>
      </c>
      <c r="I4111" s="29">
        <v>0.50218899999999989</v>
      </c>
      <c r="J4111" s="28" t="s">
        <v>3241</v>
      </c>
    </row>
    <row r="4112" spans="1:10" x14ac:dyDescent="0.3">
      <c r="A4112" s="26">
        <v>2016</v>
      </c>
      <c r="B4112" s="27" t="s">
        <v>3182</v>
      </c>
      <c r="C4112" s="27" t="s">
        <v>3183</v>
      </c>
      <c r="D4112" s="27" t="s">
        <v>3182</v>
      </c>
      <c r="E4112" s="27" t="s">
        <v>6117</v>
      </c>
      <c r="F4112" s="27" t="s">
        <v>2825</v>
      </c>
      <c r="G4112" s="27" t="s">
        <v>2826</v>
      </c>
      <c r="H4112" s="28">
        <v>42491</v>
      </c>
      <c r="I4112" s="29">
        <v>0.16121999999999992</v>
      </c>
      <c r="J4112" s="28" t="s">
        <v>3241</v>
      </c>
    </row>
    <row r="4113" spans="1:10" x14ac:dyDescent="0.3">
      <c r="A4113" s="26">
        <v>2016</v>
      </c>
      <c r="B4113" s="27" t="s">
        <v>3075</v>
      </c>
      <c r="C4113" s="27" t="s">
        <v>3076</v>
      </c>
      <c r="D4113" s="27" t="s">
        <v>3075</v>
      </c>
      <c r="E4113" s="27" t="s">
        <v>6117</v>
      </c>
      <c r="F4113" s="27" t="s">
        <v>2815</v>
      </c>
      <c r="G4113" s="27" t="s">
        <v>2816</v>
      </c>
      <c r="H4113" s="28">
        <v>42491</v>
      </c>
      <c r="I4113" s="29">
        <v>1.8649999999999999E-3</v>
      </c>
      <c r="J4113" s="28" t="s">
        <v>3241</v>
      </c>
    </row>
    <row r="4114" spans="1:10" x14ac:dyDescent="0.3">
      <c r="A4114" s="26">
        <v>2016</v>
      </c>
      <c r="B4114" s="27" t="s">
        <v>3077</v>
      </c>
      <c r="C4114" s="27" t="s">
        <v>3078</v>
      </c>
      <c r="D4114" s="27" t="s">
        <v>3077</v>
      </c>
      <c r="E4114" s="27" t="s">
        <v>3033</v>
      </c>
      <c r="F4114" s="27" t="s">
        <v>2788</v>
      </c>
      <c r="G4114" s="27" t="s">
        <v>2788</v>
      </c>
      <c r="H4114" s="28">
        <v>42491</v>
      </c>
      <c r="I4114" s="29">
        <v>0</v>
      </c>
      <c r="J4114" s="28" t="s">
        <v>3241</v>
      </c>
    </row>
    <row r="4115" spans="1:10" x14ac:dyDescent="0.3">
      <c r="A4115" s="26">
        <v>2016</v>
      </c>
      <c r="B4115" s="27" t="s">
        <v>3079</v>
      </c>
      <c r="C4115" s="27" t="s">
        <v>3080</v>
      </c>
      <c r="D4115" s="27" t="s">
        <v>3081</v>
      </c>
      <c r="E4115" s="27" t="s">
        <v>3063</v>
      </c>
      <c r="F4115" s="27" t="s">
        <v>2788</v>
      </c>
      <c r="G4115" s="27" t="s">
        <v>2788</v>
      </c>
      <c r="H4115" s="28">
        <v>42491</v>
      </c>
      <c r="I4115" s="29">
        <v>3.6600000000000001E-3</v>
      </c>
      <c r="J4115" s="28" t="s">
        <v>3241</v>
      </c>
    </row>
    <row r="4116" spans="1:10" x14ac:dyDescent="0.3">
      <c r="A4116" s="26">
        <v>2016</v>
      </c>
      <c r="B4116" s="27" t="s">
        <v>3082</v>
      </c>
      <c r="C4116" s="27" t="s">
        <v>3083</v>
      </c>
      <c r="D4116" s="27" t="s">
        <v>3082</v>
      </c>
      <c r="E4116" s="27" t="s">
        <v>6117</v>
      </c>
      <c r="F4116" s="27" t="s">
        <v>2825</v>
      </c>
      <c r="G4116" s="27" t="s">
        <v>2826</v>
      </c>
      <c r="H4116" s="28">
        <v>42491</v>
      </c>
      <c r="I4116" s="29">
        <v>0</v>
      </c>
      <c r="J4116" s="28" t="s">
        <v>3241</v>
      </c>
    </row>
    <row r="4117" spans="1:10" x14ac:dyDescent="0.3">
      <c r="A4117" s="26">
        <v>2016</v>
      </c>
      <c r="B4117" s="27" t="s">
        <v>3084</v>
      </c>
      <c r="C4117" s="27" t="s">
        <v>3085</v>
      </c>
      <c r="D4117" s="27" t="s">
        <v>3086</v>
      </c>
      <c r="E4117" s="27" t="s">
        <v>3025</v>
      </c>
      <c r="F4117" s="27" t="s">
        <v>3087</v>
      </c>
      <c r="G4117" s="27" t="s">
        <v>2788</v>
      </c>
      <c r="H4117" s="28">
        <v>42491</v>
      </c>
      <c r="I4117" s="29">
        <v>0</v>
      </c>
      <c r="J4117" s="28" t="s">
        <v>3241</v>
      </c>
    </row>
    <row r="4118" spans="1:10" x14ac:dyDescent="0.3">
      <c r="A4118" s="26">
        <v>2016</v>
      </c>
      <c r="B4118" s="27" t="s">
        <v>3084</v>
      </c>
      <c r="C4118" s="27" t="s">
        <v>3085</v>
      </c>
      <c r="D4118" s="27" t="s">
        <v>3088</v>
      </c>
      <c r="E4118" s="27" t="s">
        <v>3025</v>
      </c>
      <c r="F4118" s="27" t="s">
        <v>3087</v>
      </c>
      <c r="G4118" s="27" t="s">
        <v>2788</v>
      </c>
      <c r="H4118" s="28">
        <v>42491</v>
      </c>
      <c r="I4118" s="29">
        <v>0</v>
      </c>
      <c r="J4118" s="28" t="s">
        <v>3241</v>
      </c>
    </row>
    <row r="4119" spans="1:10" x14ac:dyDescent="0.3">
      <c r="A4119" s="26">
        <v>2016</v>
      </c>
      <c r="B4119" s="27" t="s">
        <v>3089</v>
      </c>
      <c r="C4119" s="27" t="s">
        <v>3090</v>
      </c>
      <c r="D4119" s="27" t="s">
        <v>3089</v>
      </c>
      <c r="E4119" s="27" t="s">
        <v>6117</v>
      </c>
      <c r="F4119" s="27" t="s">
        <v>2815</v>
      </c>
      <c r="G4119" s="27" t="s">
        <v>2816</v>
      </c>
      <c r="H4119" s="28">
        <v>42491</v>
      </c>
      <c r="I4119" s="29">
        <v>4.3258679999999998</v>
      </c>
      <c r="J4119" s="28" t="s">
        <v>3241</v>
      </c>
    </row>
    <row r="4120" spans="1:10" x14ac:dyDescent="0.3">
      <c r="A4120" s="26">
        <v>2016</v>
      </c>
      <c r="B4120" s="27" t="s">
        <v>3136</v>
      </c>
      <c r="C4120" s="27" t="s">
        <v>3137</v>
      </c>
      <c r="D4120" s="27" t="s">
        <v>3138</v>
      </c>
      <c r="E4120" s="27" t="s">
        <v>3025</v>
      </c>
      <c r="F4120" s="27" t="s">
        <v>3087</v>
      </c>
      <c r="G4120" s="27" t="s">
        <v>2788</v>
      </c>
      <c r="H4120" s="28">
        <v>42491</v>
      </c>
      <c r="I4120" s="29">
        <v>0</v>
      </c>
      <c r="J4120" s="28" t="s">
        <v>3241</v>
      </c>
    </row>
    <row r="4121" spans="1:10" x14ac:dyDescent="0.3">
      <c r="A4121" s="26">
        <v>2016</v>
      </c>
      <c r="B4121" s="27" t="s">
        <v>3136</v>
      </c>
      <c r="C4121" s="27" t="s">
        <v>3137</v>
      </c>
      <c r="D4121" s="27" t="s">
        <v>3139</v>
      </c>
      <c r="E4121" s="27" t="s">
        <v>3025</v>
      </c>
      <c r="F4121" s="27" t="s">
        <v>3087</v>
      </c>
      <c r="G4121" s="27" t="s">
        <v>2788</v>
      </c>
      <c r="H4121" s="28">
        <v>42491</v>
      </c>
      <c r="I4121" s="29">
        <v>0</v>
      </c>
      <c r="J4121" s="28" t="s">
        <v>3241</v>
      </c>
    </row>
    <row r="4122" spans="1:10" x14ac:dyDescent="0.3">
      <c r="A4122" s="26">
        <v>2016</v>
      </c>
      <c r="B4122" s="27" t="s">
        <v>3184</v>
      </c>
      <c r="C4122" s="27" t="s">
        <v>3185</v>
      </c>
      <c r="D4122" s="27" t="s">
        <v>3186</v>
      </c>
      <c r="E4122" s="27" t="s">
        <v>3063</v>
      </c>
      <c r="F4122" s="27" t="s">
        <v>3034</v>
      </c>
      <c r="G4122" s="27" t="s">
        <v>2999</v>
      </c>
      <c r="H4122" s="28">
        <v>42491</v>
      </c>
      <c r="I4122" s="29">
        <v>0</v>
      </c>
      <c r="J4122" s="28" t="s">
        <v>3241</v>
      </c>
    </row>
    <row r="4123" spans="1:10" x14ac:dyDescent="0.3">
      <c r="A4123" s="26">
        <v>2016</v>
      </c>
      <c r="B4123" s="27" t="s">
        <v>3091</v>
      </c>
      <c r="C4123" s="27" t="s">
        <v>3092</v>
      </c>
      <c r="D4123" s="27" t="s">
        <v>3093</v>
      </c>
      <c r="E4123" s="27" t="s">
        <v>3063</v>
      </c>
      <c r="F4123" s="27" t="s">
        <v>3094</v>
      </c>
      <c r="G4123" s="27" t="s">
        <v>2965</v>
      </c>
      <c r="H4123" s="28">
        <v>42491</v>
      </c>
      <c r="I4123" s="29">
        <v>2.2715649999999998</v>
      </c>
      <c r="J4123" s="28" t="s">
        <v>3241</v>
      </c>
    </row>
    <row r="4124" spans="1:10" x14ac:dyDescent="0.3">
      <c r="A4124" s="26">
        <v>2016</v>
      </c>
      <c r="B4124" s="27" t="s">
        <v>3095</v>
      </c>
      <c r="C4124" s="27" t="s">
        <v>3096</v>
      </c>
      <c r="D4124" s="27" t="s">
        <v>3095</v>
      </c>
      <c r="E4124" s="27" t="s">
        <v>6117</v>
      </c>
      <c r="F4124" s="27" t="s">
        <v>3034</v>
      </c>
      <c r="G4124" s="27" t="s">
        <v>2999</v>
      </c>
      <c r="H4124" s="28">
        <v>42491</v>
      </c>
      <c r="I4124" s="29">
        <v>7.4957170000000009</v>
      </c>
      <c r="J4124" s="28" t="s">
        <v>3241</v>
      </c>
    </row>
    <row r="4125" spans="1:10" x14ac:dyDescent="0.3">
      <c r="A4125" s="26">
        <v>2016</v>
      </c>
      <c r="B4125" s="27" t="s">
        <v>3097</v>
      </c>
      <c r="C4125" s="27" t="s">
        <v>3098</v>
      </c>
      <c r="D4125" s="27" t="s">
        <v>3097</v>
      </c>
      <c r="E4125" s="27" t="s">
        <v>6117</v>
      </c>
      <c r="F4125" s="27" t="s">
        <v>2825</v>
      </c>
      <c r="G4125" s="27" t="s">
        <v>2850</v>
      </c>
      <c r="H4125" s="28">
        <v>42491</v>
      </c>
      <c r="I4125" s="29">
        <v>4.4214030000000015</v>
      </c>
      <c r="J4125" s="28" t="s">
        <v>3241</v>
      </c>
    </row>
    <row r="4126" spans="1:10" x14ac:dyDescent="0.3">
      <c r="A4126" s="26">
        <v>2016</v>
      </c>
      <c r="B4126" s="27" t="s">
        <v>3132</v>
      </c>
      <c r="C4126" s="27" t="s">
        <v>3133</v>
      </c>
      <c r="D4126" s="27" t="s">
        <v>3132</v>
      </c>
      <c r="E4126" s="27" t="s">
        <v>3033</v>
      </c>
      <c r="F4126" s="27" t="s">
        <v>2807</v>
      </c>
      <c r="G4126" s="27" t="s">
        <v>2812</v>
      </c>
      <c r="H4126" s="28">
        <v>42491</v>
      </c>
      <c r="I4126" s="29">
        <v>8.8660930000000047</v>
      </c>
      <c r="J4126" s="28" t="s">
        <v>3241</v>
      </c>
    </row>
    <row r="4127" spans="1:10" x14ac:dyDescent="0.3">
      <c r="A4127" s="26">
        <v>2016</v>
      </c>
      <c r="B4127" s="27" t="s">
        <v>3134</v>
      </c>
      <c r="C4127" s="27" t="s">
        <v>3135</v>
      </c>
      <c r="D4127" s="27" t="s">
        <v>3134</v>
      </c>
      <c r="E4127" s="27" t="s">
        <v>3033</v>
      </c>
      <c r="F4127" s="27" t="s">
        <v>2807</v>
      </c>
      <c r="G4127" s="27" t="s">
        <v>2812</v>
      </c>
      <c r="H4127" s="28">
        <v>42491</v>
      </c>
      <c r="I4127" s="29">
        <v>6.0027269999999993</v>
      </c>
      <c r="J4127" s="28" t="s">
        <v>3241</v>
      </c>
    </row>
    <row r="4128" spans="1:10" x14ac:dyDescent="0.3">
      <c r="A4128" s="26">
        <v>2016</v>
      </c>
      <c r="B4128" s="27" t="s">
        <v>3099</v>
      </c>
      <c r="C4128" s="27" t="s">
        <v>3100</v>
      </c>
      <c r="D4128" s="27" t="s">
        <v>3099</v>
      </c>
      <c r="E4128" s="27" t="s">
        <v>6117</v>
      </c>
      <c r="F4128" s="27" t="s">
        <v>2815</v>
      </c>
      <c r="G4128" s="27" t="s">
        <v>2816</v>
      </c>
      <c r="H4128" s="28">
        <v>42491</v>
      </c>
      <c r="I4128" s="29">
        <v>8.7406059999999997</v>
      </c>
      <c r="J4128" s="28" t="s">
        <v>3241</v>
      </c>
    </row>
    <row r="4129" spans="1:10" x14ac:dyDescent="0.3">
      <c r="A4129" s="26">
        <v>2016</v>
      </c>
      <c r="B4129" s="27" t="s">
        <v>3101</v>
      </c>
      <c r="C4129" s="27" t="s">
        <v>3102</v>
      </c>
      <c r="D4129" s="27" t="s">
        <v>3101</v>
      </c>
      <c r="E4129" s="27" t="s">
        <v>6117</v>
      </c>
      <c r="F4129" s="27" t="s">
        <v>3034</v>
      </c>
      <c r="G4129" s="27" t="s">
        <v>3074</v>
      </c>
      <c r="H4129" s="28">
        <v>42491</v>
      </c>
      <c r="I4129" s="29">
        <v>12.968062000000003</v>
      </c>
      <c r="J4129" s="28" t="s">
        <v>3241</v>
      </c>
    </row>
    <row r="4130" spans="1:10" x14ac:dyDescent="0.3">
      <c r="A4130" s="26">
        <v>2016</v>
      </c>
      <c r="B4130" s="27" t="s">
        <v>3148</v>
      </c>
      <c r="C4130" s="27" t="s">
        <v>3149</v>
      </c>
      <c r="D4130" s="27" t="s">
        <v>3148</v>
      </c>
      <c r="E4130" s="27" t="s">
        <v>6117</v>
      </c>
      <c r="F4130" s="27" t="s">
        <v>3145</v>
      </c>
      <c r="G4130" s="27" t="s">
        <v>2803</v>
      </c>
      <c r="H4130" s="28">
        <v>42491</v>
      </c>
      <c r="I4130" s="29">
        <v>0.25247800000000004</v>
      </c>
      <c r="J4130" s="28" t="s">
        <v>3241</v>
      </c>
    </row>
    <row r="4131" spans="1:10" x14ac:dyDescent="0.3">
      <c r="A4131" s="26">
        <v>2016</v>
      </c>
      <c r="B4131" s="27" t="s">
        <v>3103</v>
      </c>
      <c r="C4131" s="27" t="s">
        <v>3104</v>
      </c>
      <c r="D4131" s="27" t="s">
        <v>3103</v>
      </c>
      <c r="E4131" s="27" t="s">
        <v>6117</v>
      </c>
      <c r="F4131" s="27" t="s">
        <v>3034</v>
      </c>
      <c r="G4131" s="27" t="s">
        <v>2923</v>
      </c>
      <c r="H4131" s="28">
        <v>42491</v>
      </c>
      <c r="I4131" s="29">
        <v>1.5812860000000015</v>
      </c>
      <c r="J4131" s="28" t="s">
        <v>3241</v>
      </c>
    </row>
    <row r="4132" spans="1:10" x14ac:dyDescent="0.3">
      <c r="A4132" s="26">
        <v>2016</v>
      </c>
      <c r="B4132" s="27" t="s">
        <v>3150</v>
      </c>
      <c r="C4132" s="27" t="s">
        <v>3151</v>
      </c>
      <c r="D4132" s="27" t="s">
        <v>3150</v>
      </c>
      <c r="E4132" s="27" t="s">
        <v>6117</v>
      </c>
      <c r="F4132" s="27" t="s">
        <v>3142</v>
      </c>
      <c r="G4132" s="27" t="s">
        <v>2850</v>
      </c>
      <c r="H4132" s="28">
        <v>42491</v>
      </c>
      <c r="I4132" s="29">
        <v>0</v>
      </c>
      <c r="J4132" s="28" t="s">
        <v>3241</v>
      </c>
    </row>
    <row r="4133" spans="1:10" x14ac:dyDescent="0.3">
      <c r="A4133" s="26">
        <v>2016</v>
      </c>
      <c r="B4133" s="27" t="s">
        <v>3105</v>
      </c>
      <c r="C4133" s="27" t="s">
        <v>3106</v>
      </c>
      <c r="D4133" s="27" t="s">
        <v>3105</v>
      </c>
      <c r="E4133" s="27" t="s">
        <v>6117</v>
      </c>
      <c r="F4133" s="27" t="s">
        <v>2798</v>
      </c>
      <c r="G4133" s="27" t="s">
        <v>2803</v>
      </c>
      <c r="H4133" s="28">
        <v>42491</v>
      </c>
      <c r="I4133" s="29">
        <v>0.656609</v>
      </c>
      <c r="J4133" s="28" t="s">
        <v>3241</v>
      </c>
    </row>
    <row r="4134" spans="1:10" x14ac:dyDescent="0.3">
      <c r="A4134" s="26">
        <v>2016</v>
      </c>
      <c r="B4134" s="27" t="s">
        <v>3123</v>
      </c>
      <c r="C4134" s="27" t="s">
        <v>3124</v>
      </c>
      <c r="D4134" s="27" t="s">
        <v>3166</v>
      </c>
      <c r="E4134" s="27" t="s">
        <v>3025</v>
      </c>
      <c r="F4134" s="27" t="s">
        <v>2825</v>
      </c>
      <c r="G4134" s="27" t="s">
        <v>2850</v>
      </c>
      <c r="H4134" s="28">
        <v>42491</v>
      </c>
      <c r="I4134" s="29">
        <v>0</v>
      </c>
      <c r="J4134" s="28" t="s">
        <v>3241</v>
      </c>
    </row>
    <row r="4135" spans="1:10" x14ac:dyDescent="0.3">
      <c r="A4135" s="26">
        <v>2016</v>
      </c>
      <c r="B4135" s="27" t="s">
        <v>3123</v>
      </c>
      <c r="C4135" s="27" t="s">
        <v>3124</v>
      </c>
      <c r="D4135" s="27" t="s">
        <v>3125</v>
      </c>
      <c r="E4135" s="27" t="s">
        <v>3025</v>
      </c>
      <c r="F4135" s="27" t="s">
        <v>2825</v>
      </c>
      <c r="G4135" s="27" t="s">
        <v>2850</v>
      </c>
      <c r="H4135" s="28">
        <v>42491</v>
      </c>
      <c r="I4135" s="29">
        <v>0</v>
      </c>
      <c r="J4135" s="28" t="s">
        <v>3241</v>
      </c>
    </row>
    <row r="4136" spans="1:10" x14ac:dyDescent="0.3">
      <c r="A4136" s="26">
        <v>2016</v>
      </c>
      <c r="B4136" s="27" t="s">
        <v>3123</v>
      </c>
      <c r="C4136" s="27" t="s">
        <v>3124</v>
      </c>
      <c r="D4136" s="27" t="s">
        <v>3170</v>
      </c>
      <c r="E4136" s="27" t="s">
        <v>3025</v>
      </c>
      <c r="F4136" s="27" t="s">
        <v>2825</v>
      </c>
      <c r="G4136" s="27" t="s">
        <v>2850</v>
      </c>
      <c r="H4136" s="28">
        <v>42491</v>
      </c>
      <c r="I4136" s="29">
        <v>0</v>
      </c>
      <c r="J4136" s="28" t="s">
        <v>3241</v>
      </c>
    </row>
    <row r="4137" spans="1:10" x14ac:dyDescent="0.3">
      <c r="A4137" s="26">
        <v>2016</v>
      </c>
      <c r="B4137" s="27" t="s">
        <v>3107</v>
      </c>
      <c r="C4137" s="27" t="s">
        <v>3108</v>
      </c>
      <c r="D4137" s="27" t="s">
        <v>3108</v>
      </c>
      <c r="E4137" s="27" t="s">
        <v>6117</v>
      </c>
      <c r="F4137" s="27" t="s">
        <v>3026</v>
      </c>
      <c r="G4137" s="27" t="s">
        <v>2936</v>
      </c>
      <c r="H4137" s="28">
        <v>42491</v>
      </c>
      <c r="I4137" s="29">
        <v>0</v>
      </c>
      <c r="J4137" s="28" t="s">
        <v>3241</v>
      </c>
    </row>
    <row r="4138" spans="1:10" x14ac:dyDescent="0.3">
      <c r="A4138" s="26">
        <v>2016</v>
      </c>
      <c r="B4138" s="27" t="s">
        <v>3140</v>
      </c>
      <c r="C4138" s="27" t="s">
        <v>3141</v>
      </c>
      <c r="D4138" s="27" t="s">
        <v>3140</v>
      </c>
      <c r="E4138" s="27" t="s">
        <v>6117</v>
      </c>
      <c r="F4138" s="27" t="s">
        <v>3142</v>
      </c>
      <c r="G4138" s="27" t="s">
        <v>2850</v>
      </c>
      <c r="H4138" s="28">
        <v>42491</v>
      </c>
      <c r="I4138" s="29">
        <v>1.1297000000000007E-2</v>
      </c>
      <c r="J4138" s="28" t="s">
        <v>3241</v>
      </c>
    </row>
    <row r="4139" spans="1:10" x14ac:dyDescent="0.3">
      <c r="A4139" s="26">
        <v>2016</v>
      </c>
      <c r="B4139" s="27" t="s">
        <v>3109</v>
      </c>
      <c r="C4139" s="27" t="s">
        <v>3110</v>
      </c>
      <c r="D4139" s="27" t="s">
        <v>3109</v>
      </c>
      <c r="E4139" s="27" t="s">
        <v>3111</v>
      </c>
      <c r="F4139" s="27" t="s">
        <v>2825</v>
      </c>
      <c r="G4139" s="27" t="s">
        <v>2850</v>
      </c>
      <c r="H4139" s="28">
        <v>42491</v>
      </c>
      <c r="I4139" s="29">
        <v>7.3965000000000031E-2</v>
      </c>
      <c r="J4139" s="28" t="s">
        <v>3241</v>
      </c>
    </row>
    <row r="4140" spans="1:10" x14ac:dyDescent="0.3">
      <c r="A4140" s="26">
        <v>2016</v>
      </c>
      <c r="B4140" s="27" t="s">
        <v>3158</v>
      </c>
      <c r="C4140" s="27" t="s">
        <v>3159</v>
      </c>
      <c r="D4140" s="27" t="s">
        <v>3160</v>
      </c>
      <c r="E4140" s="27" t="s">
        <v>3161</v>
      </c>
      <c r="F4140" s="27" t="s">
        <v>3087</v>
      </c>
      <c r="G4140" s="27" t="s">
        <v>2788</v>
      </c>
      <c r="H4140" s="28">
        <v>42491</v>
      </c>
      <c r="I4140" s="29">
        <v>2.5690829999999987</v>
      </c>
      <c r="J4140" s="28" t="s">
        <v>3241</v>
      </c>
    </row>
    <row r="4141" spans="1:10" x14ac:dyDescent="0.3">
      <c r="A4141" s="26">
        <v>2016</v>
      </c>
      <c r="B4141" s="27" t="s">
        <v>3112</v>
      </c>
      <c r="C4141" s="27" t="s">
        <v>3113</v>
      </c>
      <c r="D4141" s="27" t="s">
        <v>3112</v>
      </c>
      <c r="E4141" s="27" t="s">
        <v>6117</v>
      </c>
      <c r="F4141" s="27" t="s">
        <v>2825</v>
      </c>
      <c r="G4141" s="27" t="s">
        <v>2826</v>
      </c>
      <c r="H4141" s="28">
        <v>42491</v>
      </c>
      <c r="I4141" s="29">
        <v>0.70576400000000028</v>
      </c>
      <c r="J4141" s="28" t="s">
        <v>3241</v>
      </c>
    </row>
    <row r="4142" spans="1:10" x14ac:dyDescent="0.3">
      <c r="A4142" s="26">
        <v>2016</v>
      </c>
      <c r="B4142" s="27" t="s">
        <v>3167</v>
      </c>
      <c r="C4142" s="27" t="s">
        <v>3168</v>
      </c>
      <c r="D4142" s="27" t="s">
        <v>3169</v>
      </c>
      <c r="E4142" s="27" t="s">
        <v>3161</v>
      </c>
      <c r="F4142" s="27" t="s">
        <v>3087</v>
      </c>
      <c r="G4142" s="27" t="s">
        <v>2788</v>
      </c>
      <c r="H4142" s="28">
        <v>42491</v>
      </c>
      <c r="I4142" s="29">
        <v>1.1364060000000002</v>
      </c>
      <c r="J4142" s="28" t="s">
        <v>3241</v>
      </c>
    </row>
    <row r="4143" spans="1:10" x14ac:dyDescent="0.3">
      <c r="A4143" s="26">
        <v>2016</v>
      </c>
      <c r="B4143" s="27" t="s">
        <v>3114</v>
      </c>
      <c r="C4143" s="27" t="s">
        <v>3115</v>
      </c>
      <c r="D4143" s="27" t="s">
        <v>3116</v>
      </c>
      <c r="E4143" s="27" t="s">
        <v>3025</v>
      </c>
      <c r="F4143" s="27" t="s">
        <v>3026</v>
      </c>
      <c r="G4143" s="27" t="s">
        <v>2788</v>
      </c>
      <c r="H4143" s="28">
        <v>42491</v>
      </c>
      <c r="I4143" s="29">
        <v>0</v>
      </c>
      <c r="J4143" s="28" t="s">
        <v>3241</v>
      </c>
    </row>
    <row r="4144" spans="1:10" x14ac:dyDescent="0.3">
      <c r="A4144" s="26">
        <v>2016</v>
      </c>
      <c r="B4144" s="27" t="s">
        <v>3117</v>
      </c>
      <c r="C4144" s="27" t="s">
        <v>3118</v>
      </c>
      <c r="D4144" s="27" t="s">
        <v>3117</v>
      </c>
      <c r="E4144" s="27" t="s">
        <v>6117</v>
      </c>
      <c r="F4144" s="27" t="s">
        <v>2815</v>
      </c>
      <c r="G4144" s="27" t="s">
        <v>2816</v>
      </c>
      <c r="H4144" s="28">
        <v>42491</v>
      </c>
      <c r="I4144" s="29">
        <v>7.7742250000000004</v>
      </c>
      <c r="J4144" s="28" t="s">
        <v>3241</v>
      </c>
    </row>
    <row r="4145" spans="1:10" x14ac:dyDescent="0.3">
      <c r="A4145" s="26">
        <v>2016</v>
      </c>
      <c r="B4145" s="27" t="s">
        <v>3129</v>
      </c>
      <c r="C4145" s="27" t="s">
        <v>3130</v>
      </c>
      <c r="D4145" s="27" t="s">
        <v>3131</v>
      </c>
      <c r="E4145" s="27" t="s">
        <v>3063</v>
      </c>
      <c r="F4145" s="27" t="s">
        <v>3034</v>
      </c>
      <c r="G4145" s="27" t="s">
        <v>2840</v>
      </c>
      <c r="H4145" s="28">
        <v>42491</v>
      </c>
      <c r="I4145" s="29">
        <v>7.8358279999999958</v>
      </c>
      <c r="J4145" s="28" t="s">
        <v>3241</v>
      </c>
    </row>
    <row r="4146" spans="1:10" x14ac:dyDescent="0.3">
      <c r="A4146" s="26">
        <v>2016</v>
      </c>
      <c r="B4146" s="27" t="s">
        <v>3126</v>
      </c>
      <c r="C4146" s="27" t="s">
        <v>3127</v>
      </c>
      <c r="D4146" s="27" t="s">
        <v>3128</v>
      </c>
      <c r="E4146" s="27" t="s">
        <v>3025</v>
      </c>
      <c r="F4146" s="27" t="s">
        <v>3026</v>
      </c>
      <c r="G4146" s="27" t="s">
        <v>2936</v>
      </c>
      <c r="H4146" s="28">
        <v>42491</v>
      </c>
      <c r="I4146" s="29">
        <v>0</v>
      </c>
      <c r="J4146" s="28" t="s">
        <v>3241</v>
      </c>
    </row>
    <row r="4147" spans="1:10" x14ac:dyDescent="0.3">
      <c r="A4147" s="26">
        <v>2016</v>
      </c>
      <c r="B4147" s="27" t="s">
        <v>3178</v>
      </c>
      <c r="C4147" s="27" t="s">
        <v>3179</v>
      </c>
      <c r="D4147" s="27" t="s">
        <v>3178</v>
      </c>
      <c r="E4147" s="27" t="s">
        <v>3033</v>
      </c>
      <c r="F4147" s="27" t="s">
        <v>2807</v>
      </c>
      <c r="G4147" s="27" t="s">
        <v>2812</v>
      </c>
      <c r="H4147" s="28">
        <v>42491</v>
      </c>
      <c r="I4147" s="29">
        <v>0.13476800000000003</v>
      </c>
      <c r="J4147" s="28" t="s">
        <v>3241</v>
      </c>
    </row>
    <row r="4148" spans="1:10" x14ac:dyDescent="0.3">
      <c r="A4148" s="26">
        <v>2016</v>
      </c>
      <c r="B4148" s="27" t="s">
        <v>3119</v>
      </c>
      <c r="C4148" s="27" t="s">
        <v>3120</v>
      </c>
      <c r="D4148" s="27" t="s">
        <v>3119</v>
      </c>
      <c r="E4148" s="27" t="s">
        <v>6117</v>
      </c>
      <c r="F4148" s="27" t="s">
        <v>3034</v>
      </c>
      <c r="G4148" s="27" t="s">
        <v>2840</v>
      </c>
      <c r="H4148" s="28">
        <v>42491</v>
      </c>
      <c r="I4148" s="29">
        <v>3.9603650000000004</v>
      </c>
      <c r="J4148" s="28" t="s">
        <v>3241</v>
      </c>
    </row>
    <row r="4149" spans="1:10" x14ac:dyDescent="0.3">
      <c r="A4149" s="26">
        <v>2016</v>
      </c>
      <c r="B4149" s="27" t="s">
        <v>3121</v>
      </c>
      <c r="C4149" s="27" t="s">
        <v>3122</v>
      </c>
      <c r="D4149" s="27" t="s">
        <v>3121</v>
      </c>
      <c r="E4149" s="27" t="s">
        <v>6117</v>
      </c>
      <c r="F4149" s="27" t="s">
        <v>2825</v>
      </c>
      <c r="G4149" s="27" t="s">
        <v>2850</v>
      </c>
      <c r="H4149" s="28">
        <v>42491</v>
      </c>
      <c r="I4149" s="29">
        <v>1.9070190000000002</v>
      </c>
      <c r="J4149" s="28" t="s">
        <v>3241</v>
      </c>
    </row>
    <row r="4150" spans="1:10" x14ac:dyDescent="0.3">
      <c r="A4150" s="26">
        <v>2016</v>
      </c>
      <c r="B4150" s="27" t="s">
        <v>3022</v>
      </c>
      <c r="C4150" s="27" t="s">
        <v>3023</v>
      </c>
      <c r="D4150" s="27" t="s">
        <v>3024</v>
      </c>
      <c r="E4150" s="27" t="s">
        <v>3025</v>
      </c>
      <c r="F4150" s="27" t="s">
        <v>3026</v>
      </c>
      <c r="G4150" s="27" t="s">
        <v>2788</v>
      </c>
      <c r="H4150" s="28">
        <v>42522</v>
      </c>
      <c r="I4150" s="29">
        <v>0</v>
      </c>
      <c r="J4150" s="28" t="s">
        <v>3241</v>
      </c>
    </row>
    <row r="4151" spans="1:10" x14ac:dyDescent="0.3">
      <c r="A4151" s="26">
        <v>2016</v>
      </c>
      <c r="B4151" s="27" t="s">
        <v>3022</v>
      </c>
      <c r="C4151" s="27" t="s">
        <v>3023</v>
      </c>
      <c r="D4151" s="27" t="s">
        <v>3027</v>
      </c>
      <c r="E4151" s="27" t="s">
        <v>3025</v>
      </c>
      <c r="F4151" s="27" t="s">
        <v>3026</v>
      </c>
      <c r="G4151" s="27" t="s">
        <v>2788</v>
      </c>
      <c r="H4151" s="28">
        <v>42522</v>
      </c>
      <c r="I4151" s="29">
        <v>0</v>
      </c>
      <c r="J4151" s="28" t="s">
        <v>3241</v>
      </c>
    </row>
    <row r="4152" spans="1:10" x14ac:dyDescent="0.3">
      <c r="A4152" s="26">
        <v>2016</v>
      </c>
      <c r="B4152" s="27" t="s">
        <v>3028</v>
      </c>
      <c r="C4152" s="27" t="s">
        <v>3029</v>
      </c>
      <c r="D4152" s="27" t="s">
        <v>3028</v>
      </c>
      <c r="E4152" s="27" t="s">
        <v>6117</v>
      </c>
      <c r="F4152" s="27" t="s">
        <v>3030</v>
      </c>
      <c r="G4152" s="27" t="s">
        <v>2812</v>
      </c>
      <c r="H4152" s="28">
        <v>42522</v>
      </c>
      <c r="I4152" s="29">
        <v>8.7802800000000047</v>
      </c>
      <c r="J4152" s="28" t="s">
        <v>3241</v>
      </c>
    </row>
    <row r="4153" spans="1:10" x14ac:dyDescent="0.3">
      <c r="A4153" s="26">
        <v>2016</v>
      </c>
      <c r="B4153" s="27" t="s">
        <v>3031</v>
      </c>
      <c r="C4153" s="27" t="s">
        <v>3032</v>
      </c>
      <c r="D4153" s="27" t="s">
        <v>3031</v>
      </c>
      <c r="E4153" s="27" t="s">
        <v>3033</v>
      </c>
      <c r="F4153" s="27" t="s">
        <v>3034</v>
      </c>
      <c r="G4153" s="27" t="s">
        <v>2821</v>
      </c>
      <c r="H4153" s="28">
        <v>42522</v>
      </c>
      <c r="I4153" s="29">
        <v>1.8645659999999999</v>
      </c>
      <c r="J4153" s="28" t="s">
        <v>3241</v>
      </c>
    </row>
    <row r="4154" spans="1:10" x14ac:dyDescent="0.3">
      <c r="A4154" s="26">
        <v>2016</v>
      </c>
      <c r="B4154" s="27" t="s">
        <v>3031</v>
      </c>
      <c r="C4154" s="27" t="s">
        <v>3180</v>
      </c>
      <c r="D4154" s="27" t="s">
        <v>3181</v>
      </c>
      <c r="E4154" s="27" t="s">
        <v>3033</v>
      </c>
      <c r="F4154" s="27" t="s">
        <v>3034</v>
      </c>
      <c r="G4154" s="27" t="s">
        <v>2821</v>
      </c>
      <c r="H4154" s="28">
        <v>42522</v>
      </c>
      <c r="I4154" s="29">
        <v>3.1935269999999996</v>
      </c>
      <c r="J4154" s="28" t="s">
        <v>3241</v>
      </c>
    </row>
    <row r="4155" spans="1:10" x14ac:dyDescent="0.3">
      <c r="A4155" s="26">
        <v>2016</v>
      </c>
      <c r="B4155" s="27" t="s">
        <v>3035</v>
      </c>
      <c r="C4155" s="27" t="s">
        <v>3036</v>
      </c>
      <c r="D4155" s="27" t="s">
        <v>3035</v>
      </c>
      <c r="E4155" s="27" t="s">
        <v>6117</v>
      </c>
      <c r="F4155" s="27" t="s">
        <v>2825</v>
      </c>
      <c r="G4155" s="27" t="s">
        <v>2826</v>
      </c>
      <c r="H4155" s="28">
        <v>42522</v>
      </c>
      <c r="I4155" s="29">
        <v>0</v>
      </c>
      <c r="J4155" s="28" t="s">
        <v>3241</v>
      </c>
    </row>
    <row r="4156" spans="1:10" x14ac:dyDescent="0.3">
      <c r="A4156" s="26">
        <v>2016</v>
      </c>
      <c r="B4156" s="27" t="s">
        <v>3037</v>
      </c>
      <c r="C4156" s="27" t="s">
        <v>3038</v>
      </c>
      <c r="D4156" s="27" t="s">
        <v>3037</v>
      </c>
      <c r="E4156" s="27" t="s">
        <v>6117</v>
      </c>
      <c r="F4156" s="27" t="s">
        <v>3034</v>
      </c>
      <c r="G4156" s="27" t="s">
        <v>2999</v>
      </c>
      <c r="H4156" s="28">
        <v>42522</v>
      </c>
      <c r="I4156" s="29">
        <v>4.3110390000000001</v>
      </c>
      <c r="J4156" s="28" t="s">
        <v>3241</v>
      </c>
    </row>
    <row r="4157" spans="1:10" x14ac:dyDescent="0.3">
      <c r="A4157" s="26">
        <v>2016</v>
      </c>
      <c r="B4157" s="27" t="s">
        <v>3039</v>
      </c>
      <c r="C4157" s="27" t="s">
        <v>3040</v>
      </c>
      <c r="D4157" s="27" t="s">
        <v>3039</v>
      </c>
      <c r="E4157" s="27" t="s">
        <v>6117</v>
      </c>
      <c r="F4157" s="27" t="s">
        <v>2815</v>
      </c>
      <c r="G4157" s="27" t="s">
        <v>2816</v>
      </c>
      <c r="H4157" s="28">
        <v>42522</v>
      </c>
      <c r="I4157" s="29">
        <v>0</v>
      </c>
      <c r="J4157" s="28" t="s">
        <v>3241</v>
      </c>
    </row>
    <row r="4158" spans="1:10" x14ac:dyDescent="0.3">
      <c r="A4158" s="26">
        <v>2016</v>
      </c>
      <c r="B4158" s="27" t="s">
        <v>3041</v>
      </c>
      <c r="C4158" s="27" t="s">
        <v>3042</v>
      </c>
      <c r="D4158" s="27" t="s">
        <v>3041</v>
      </c>
      <c r="E4158" s="27" t="s">
        <v>6117</v>
      </c>
      <c r="F4158" s="27" t="s">
        <v>2825</v>
      </c>
      <c r="G4158" s="27" t="s">
        <v>2826</v>
      </c>
      <c r="H4158" s="28">
        <v>42522</v>
      </c>
      <c r="I4158" s="29">
        <v>3.0396579999999993</v>
      </c>
      <c r="J4158" s="28" t="s">
        <v>3241</v>
      </c>
    </row>
    <row r="4159" spans="1:10" x14ac:dyDescent="0.3">
      <c r="A4159" s="26">
        <v>2016</v>
      </c>
      <c r="B4159" s="27" t="s">
        <v>3043</v>
      </c>
      <c r="C4159" s="27" t="s">
        <v>3044</v>
      </c>
      <c r="D4159" s="27" t="s">
        <v>3043</v>
      </c>
      <c r="E4159" s="27" t="s">
        <v>6117</v>
      </c>
      <c r="F4159" s="27" t="s">
        <v>2815</v>
      </c>
      <c r="G4159" s="27" t="s">
        <v>2816</v>
      </c>
      <c r="H4159" s="28">
        <v>42522</v>
      </c>
      <c r="I4159" s="29">
        <v>8.3353469999999987</v>
      </c>
      <c r="J4159" s="28" t="s">
        <v>3241</v>
      </c>
    </row>
    <row r="4160" spans="1:10" x14ac:dyDescent="0.3">
      <c r="A4160" s="26">
        <v>2016</v>
      </c>
      <c r="B4160" s="27" t="s">
        <v>3045</v>
      </c>
      <c r="C4160" s="27" t="s">
        <v>3046</v>
      </c>
      <c r="D4160" s="27" t="s">
        <v>3045</v>
      </c>
      <c r="E4160" s="27" t="s">
        <v>6117</v>
      </c>
      <c r="F4160" s="27" t="s">
        <v>2815</v>
      </c>
      <c r="G4160" s="27" t="s">
        <v>2816</v>
      </c>
      <c r="H4160" s="28">
        <v>42522</v>
      </c>
      <c r="I4160" s="29">
        <v>1.7493999999999999E-2</v>
      </c>
      <c r="J4160" s="28" t="s">
        <v>3241</v>
      </c>
    </row>
    <row r="4161" spans="1:10" x14ac:dyDescent="0.3">
      <c r="A4161" s="26">
        <v>2016</v>
      </c>
      <c r="B4161" s="27" t="s">
        <v>3143</v>
      </c>
      <c r="C4161" s="27" t="s">
        <v>3144</v>
      </c>
      <c r="D4161" s="27" t="s">
        <v>3143</v>
      </c>
      <c r="E4161" s="27" t="s">
        <v>6117</v>
      </c>
      <c r="F4161" s="27" t="s">
        <v>3145</v>
      </c>
      <c r="G4161" s="27" t="s">
        <v>2803</v>
      </c>
      <c r="H4161" s="28">
        <v>42522</v>
      </c>
      <c r="I4161" s="29">
        <v>2.0577239999999994</v>
      </c>
      <c r="J4161" s="28" t="s">
        <v>3241</v>
      </c>
    </row>
    <row r="4162" spans="1:10" x14ac:dyDescent="0.3">
      <c r="A4162" s="26">
        <v>2016</v>
      </c>
      <c r="B4162" s="27" t="s">
        <v>3171</v>
      </c>
      <c r="C4162" s="27" t="s">
        <v>3172</v>
      </c>
      <c r="D4162" s="27" t="s">
        <v>3173</v>
      </c>
      <c r="E4162" s="27" t="s">
        <v>3111</v>
      </c>
      <c r="F4162" s="27" t="s">
        <v>2825</v>
      </c>
      <c r="G4162" s="27" t="s">
        <v>2850</v>
      </c>
      <c r="H4162" s="28">
        <v>42522</v>
      </c>
      <c r="I4162" s="29">
        <v>0.17201900000000001</v>
      </c>
      <c r="J4162" s="28" t="s">
        <v>3241</v>
      </c>
    </row>
    <row r="4163" spans="1:10" x14ac:dyDescent="0.3">
      <c r="A4163" s="26">
        <v>2016</v>
      </c>
      <c r="B4163" s="27" t="s">
        <v>3146</v>
      </c>
      <c r="C4163" s="27" t="s">
        <v>3147</v>
      </c>
      <c r="D4163" s="27" t="s">
        <v>3146</v>
      </c>
      <c r="E4163" s="27" t="s">
        <v>6117</v>
      </c>
      <c r="F4163" s="27" t="s">
        <v>3145</v>
      </c>
      <c r="G4163" s="27" t="s">
        <v>2803</v>
      </c>
      <c r="H4163" s="28">
        <v>42522</v>
      </c>
      <c r="I4163" s="29">
        <v>0</v>
      </c>
      <c r="J4163" s="28" t="s">
        <v>3241</v>
      </c>
    </row>
    <row r="4164" spans="1:10" x14ac:dyDescent="0.3">
      <c r="A4164" s="26">
        <v>2016</v>
      </c>
      <c r="B4164" s="27" t="s">
        <v>3047</v>
      </c>
      <c r="C4164" s="27" t="s">
        <v>3048</v>
      </c>
      <c r="D4164" s="27" t="s">
        <v>3047</v>
      </c>
      <c r="E4164" s="27" t="s">
        <v>6117</v>
      </c>
      <c r="F4164" s="27" t="s">
        <v>2825</v>
      </c>
      <c r="G4164" s="27" t="s">
        <v>2826</v>
      </c>
      <c r="H4164" s="28">
        <v>42522</v>
      </c>
      <c r="I4164" s="29">
        <v>0</v>
      </c>
      <c r="J4164" s="28" t="s">
        <v>3241</v>
      </c>
    </row>
    <row r="4165" spans="1:10" x14ac:dyDescent="0.3">
      <c r="A4165" s="26">
        <v>2016</v>
      </c>
      <c r="B4165" s="27" t="s">
        <v>3049</v>
      </c>
      <c r="C4165" s="27" t="s">
        <v>3050</v>
      </c>
      <c r="D4165" s="27" t="s">
        <v>3049</v>
      </c>
      <c r="E4165" s="27" t="s">
        <v>6117</v>
      </c>
      <c r="F4165" s="27" t="s">
        <v>2825</v>
      </c>
      <c r="G4165" s="27" t="s">
        <v>2850</v>
      </c>
      <c r="H4165" s="28">
        <v>42522</v>
      </c>
      <c r="I4165" s="29">
        <v>5.7520000000000002E-3</v>
      </c>
      <c r="J4165" s="28" t="s">
        <v>3241</v>
      </c>
    </row>
    <row r="4166" spans="1:10" x14ac:dyDescent="0.3">
      <c r="A4166" s="26">
        <v>2016</v>
      </c>
      <c r="B4166" s="27" t="s">
        <v>3051</v>
      </c>
      <c r="C4166" s="27" t="s">
        <v>3051</v>
      </c>
      <c r="D4166" s="27" t="s">
        <v>3051</v>
      </c>
      <c r="E4166" s="27" t="s">
        <v>6118</v>
      </c>
      <c r="F4166" s="27" t="s">
        <v>3051</v>
      </c>
      <c r="G4166" s="27" t="s">
        <v>3051</v>
      </c>
      <c r="H4166" s="28">
        <v>42522</v>
      </c>
      <c r="I4166" s="29">
        <v>11810.585529999991</v>
      </c>
      <c r="J4166" s="28" t="s">
        <v>3241</v>
      </c>
    </row>
    <row r="4167" spans="1:10" x14ac:dyDescent="0.3">
      <c r="A4167" s="26">
        <v>2016</v>
      </c>
      <c r="B4167" s="27" t="s">
        <v>3052</v>
      </c>
      <c r="C4167" s="27" t="s">
        <v>3053</v>
      </c>
      <c r="D4167" s="27" t="s">
        <v>3052</v>
      </c>
      <c r="E4167" s="27" t="s">
        <v>3033</v>
      </c>
      <c r="F4167" s="27" t="s">
        <v>2807</v>
      </c>
      <c r="G4167" s="27" t="s">
        <v>2812</v>
      </c>
      <c r="H4167" s="28">
        <v>42522</v>
      </c>
      <c r="I4167" s="29">
        <v>1.9517490000000004</v>
      </c>
      <c r="J4167" s="28" t="s">
        <v>3241</v>
      </c>
    </row>
    <row r="4168" spans="1:10" x14ac:dyDescent="0.3">
      <c r="A4168" s="26">
        <v>2016</v>
      </c>
      <c r="B4168" s="27" t="s">
        <v>3162</v>
      </c>
      <c r="C4168" s="27" t="s">
        <v>3163</v>
      </c>
      <c r="D4168" s="27" t="s">
        <v>3164</v>
      </c>
      <c r="E4168" s="27" t="s">
        <v>3025</v>
      </c>
      <c r="F4168" s="27" t="s">
        <v>3087</v>
      </c>
      <c r="G4168" s="27" t="s">
        <v>2788</v>
      </c>
      <c r="H4168" s="28">
        <v>42522</v>
      </c>
      <c r="I4168" s="29">
        <v>0.28326399331000007</v>
      </c>
      <c r="J4168" s="28" t="s">
        <v>3241</v>
      </c>
    </row>
    <row r="4169" spans="1:10" x14ac:dyDescent="0.3">
      <c r="A4169" s="26">
        <v>2016</v>
      </c>
      <c r="B4169" s="27" t="s">
        <v>3162</v>
      </c>
      <c r="C4169" s="27" t="s">
        <v>3163</v>
      </c>
      <c r="D4169" s="27" t="s">
        <v>3165</v>
      </c>
      <c r="E4169" s="27" t="s">
        <v>3025</v>
      </c>
      <c r="F4169" s="27" t="s">
        <v>3087</v>
      </c>
      <c r="G4169" s="27" t="s">
        <v>2788</v>
      </c>
      <c r="H4169" s="28">
        <v>42522</v>
      </c>
      <c r="I4169" s="29">
        <v>0.20454101133000002</v>
      </c>
      <c r="J4169" s="28" t="s">
        <v>3241</v>
      </c>
    </row>
    <row r="4170" spans="1:10" x14ac:dyDescent="0.3">
      <c r="A4170" s="26">
        <v>2016</v>
      </c>
      <c r="B4170" s="27" t="s">
        <v>3054</v>
      </c>
      <c r="C4170" s="27" t="s">
        <v>3055</v>
      </c>
      <c r="D4170" s="27" t="s">
        <v>3054</v>
      </c>
      <c r="E4170" s="27" t="s">
        <v>6117</v>
      </c>
      <c r="F4170" s="27" t="s">
        <v>3034</v>
      </c>
      <c r="G4170" s="27" t="s">
        <v>2999</v>
      </c>
      <c r="H4170" s="28">
        <v>42522</v>
      </c>
      <c r="I4170" s="29">
        <v>11.936468999999999</v>
      </c>
      <c r="J4170" s="28" t="s">
        <v>3241</v>
      </c>
    </row>
    <row r="4171" spans="1:10" x14ac:dyDescent="0.3">
      <c r="A4171" s="26">
        <v>2016</v>
      </c>
      <c r="B4171" s="27" t="s">
        <v>3056</v>
      </c>
      <c r="C4171" s="27" t="s">
        <v>3057</v>
      </c>
      <c r="D4171" s="27" t="s">
        <v>3056</v>
      </c>
      <c r="E4171" s="27" t="s">
        <v>6117</v>
      </c>
      <c r="F4171" s="27" t="s">
        <v>2825</v>
      </c>
      <c r="G4171" s="27" t="s">
        <v>2826</v>
      </c>
      <c r="H4171" s="28">
        <v>42522</v>
      </c>
      <c r="I4171" s="29">
        <v>0</v>
      </c>
      <c r="J4171" s="28" t="s">
        <v>3241</v>
      </c>
    </row>
    <row r="4172" spans="1:10" x14ac:dyDescent="0.3">
      <c r="A4172" s="26">
        <v>2016</v>
      </c>
      <c r="B4172" s="27" t="s">
        <v>3058</v>
      </c>
      <c r="C4172" s="27" t="s">
        <v>3059</v>
      </c>
      <c r="D4172" s="27" t="s">
        <v>3058</v>
      </c>
      <c r="E4172" s="27" t="s">
        <v>6117</v>
      </c>
      <c r="F4172" s="27" t="s">
        <v>2815</v>
      </c>
      <c r="G4172" s="27" t="s">
        <v>2816</v>
      </c>
      <c r="H4172" s="28">
        <v>42522</v>
      </c>
      <c r="I4172" s="29">
        <v>7.6150910000000023</v>
      </c>
      <c r="J4172" s="28" t="s">
        <v>3241</v>
      </c>
    </row>
    <row r="4173" spans="1:10" x14ac:dyDescent="0.3">
      <c r="A4173" s="26">
        <v>2016</v>
      </c>
      <c r="B4173" s="27" t="s">
        <v>3152</v>
      </c>
      <c r="C4173" s="27" t="s">
        <v>3153</v>
      </c>
      <c r="D4173" s="27" t="s">
        <v>3152</v>
      </c>
      <c r="E4173" s="27" t="s">
        <v>3111</v>
      </c>
      <c r="F4173" s="27" t="s">
        <v>2825</v>
      </c>
      <c r="G4173" s="27" t="s">
        <v>2850</v>
      </c>
      <c r="H4173" s="28">
        <v>42522</v>
      </c>
      <c r="I4173" s="29">
        <v>0.19677799999999998</v>
      </c>
      <c r="J4173" s="28" t="s">
        <v>3241</v>
      </c>
    </row>
    <row r="4174" spans="1:10" x14ac:dyDescent="0.3">
      <c r="A4174" s="26">
        <v>2016</v>
      </c>
      <c r="B4174" s="27" t="s">
        <v>3154</v>
      </c>
      <c r="C4174" s="27" t="s">
        <v>3155</v>
      </c>
      <c r="D4174" s="27" t="s">
        <v>3154</v>
      </c>
      <c r="E4174" s="27" t="s">
        <v>3111</v>
      </c>
      <c r="F4174" s="27" t="s">
        <v>2825</v>
      </c>
      <c r="G4174" s="27" t="s">
        <v>2850</v>
      </c>
      <c r="H4174" s="28">
        <v>42522</v>
      </c>
      <c r="I4174" s="29">
        <v>0.28805399999999998</v>
      </c>
      <c r="J4174" s="28" t="s">
        <v>3241</v>
      </c>
    </row>
    <row r="4175" spans="1:10" x14ac:dyDescent="0.3">
      <c r="A4175" s="26">
        <v>2016</v>
      </c>
      <c r="B4175" s="27" t="s">
        <v>3156</v>
      </c>
      <c r="C4175" s="27" t="s">
        <v>3157</v>
      </c>
      <c r="D4175" s="27" t="s">
        <v>3156</v>
      </c>
      <c r="E4175" s="27" t="s">
        <v>3111</v>
      </c>
      <c r="F4175" s="27" t="s">
        <v>2825</v>
      </c>
      <c r="G4175" s="27" t="s">
        <v>2850</v>
      </c>
      <c r="H4175" s="28">
        <v>42522</v>
      </c>
      <c r="I4175" s="29">
        <v>0</v>
      </c>
      <c r="J4175" s="28" t="s">
        <v>3241</v>
      </c>
    </row>
    <row r="4176" spans="1:10" x14ac:dyDescent="0.3">
      <c r="A4176" s="26">
        <v>2016</v>
      </c>
      <c r="B4176" s="27" t="s">
        <v>3060</v>
      </c>
      <c r="C4176" s="27" t="s">
        <v>3061</v>
      </c>
      <c r="D4176" s="27" t="s">
        <v>3062</v>
      </c>
      <c r="E4176" s="27" t="s">
        <v>3063</v>
      </c>
      <c r="F4176" s="27" t="s">
        <v>3034</v>
      </c>
      <c r="G4176" s="27" t="s">
        <v>2999</v>
      </c>
      <c r="H4176" s="28">
        <v>42522</v>
      </c>
      <c r="I4176" s="29">
        <v>1E-3</v>
      </c>
      <c r="J4176" s="28" t="s">
        <v>3241</v>
      </c>
    </row>
    <row r="4177" spans="1:10" x14ac:dyDescent="0.3">
      <c r="A4177" s="26">
        <v>2016</v>
      </c>
      <c r="B4177" s="27" t="s">
        <v>3064</v>
      </c>
      <c r="C4177" s="27" t="s">
        <v>3065</v>
      </c>
      <c r="D4177" s="27" t="s">
        <v>3066</v>
      </c>
      <c r="E4177" s="27" t="s">
        <v>3025</v>
      </c>
      <c r="F4177" s="27" t="s">
        <v>2825</v>
      </c>
      <c r="G4177" s="27" t="s">
        <v>2826</v>
      </c>
      <c r="H4177" s="28">
        <v>42522</v>
      </c>
      <c r="I4177" s="29">
        <v>0</v>
      </c>
      <c r="J4177" s="28" t="s">
        <v>3241</v>
      </c>
    </row>
    <row r="4178" spans="1:10" x14ac:dyDescent="0.3">
      <c r="A4178" s="26">
        <v>2016</v>
      </c>
      <c r="B4178" s="27" t="s">
        <v>3064</v>
      </c>
      <c r="C4178" s="27" t="s">
        <v>3065</v>
      </c>
      <c r="D4178" s="27" t="s">
        <v>3067</v>
      </c>
      <c r="E4178" s="27" t="s">
        <v>3025</v>
      </c>
      <c r="F4178" s="27" t="s">
        <v>2825</v>
      </c>
      <c r="G4178" s="27" t="s">
        <v>2826</v>
      </c>
      <c r="H4178" s="28">
        <v>42522</v>
      </c>
      <c r="I4178" s="29">
        <v>0</v>
      </c>
      <c r="J4178" s="28" t="s">
        <v>3241</v>
      </c>
    </row>
    <row r="4179" spans="1:10" x14ac:dyDescent="0.3">
      <c r="A4179" s="26">
        <v>2016</v>
      </c>
      <c r="B4179" s="27" t="s">
        <v>3174</v>
      </c>
      <c r="C4179" s="27" t="s">
        <v>3175</v>
      </c>
      <c r="D4179" s="27" t="s">
        <v>3174</v>
      </c>
      <c r="E4179" s="27" t="s">
        <v>6117</v>
      </c>
      <c r="F4179" s="27" t="s">
        <v>2825</v>
      </c>
      <c r="G4179" s="27" t="s">
        <v>2826</v>
      </c>
      <c r="H4179" s="28">
        <v>42522</v>
      </c>
      <c r="I4179" s="29">
        <v>0.47114600000000001</v>
      </c>
      <c r="J4179" s="28" t="s">
        <v>3241</v>
      </c>
    </row>
    <row r="4180" spans="1:10" x14ac:dyDescent="0.3">
      <c r="A4180" s="26">
        <v>2016</v>
      </c>
      <c r="B4180" s="27" t="s">
        <v>3068</v>
      </c>
      <c r="C4180" s="27" t="s">
        <v>3069</v>
      </c>
      <c r="D4180" s="27" t="s">
        <v>3068</v>
      </c>
      <c r="E4180" s="27" t="s">
        <v>6117</v>
      </c>
      <c r="F4180" s="27" t="s">
        <v>3034</v>
      </c>
      <c r="G4180" s="27" t="s">
        <v>2923</v>
      </c>
      <c r="H4180" s="28">
        <v>42522</v>
      </c>
      <c r="I4180" s="29">
        <v>4.5299699999999996</v>
      </c>
      <c r="J4180" s="28" t="s">
        <v>3241</v>
      </c>
    </row>
    <row r="4181" spans="1:10" x14ac:dyDescent="0.3">
      <c r="A4181" s="26">
        <v>2016</v>
      </c>
      <c r="B4181" s="27" t="s">
        <v>3070</v>
      </c>
      <c r="C4181" s="27" t="s">
        <v>3071</v>
      </c>
      <c r="D4181" s="27" t="s">
        <v>3070</v>
      </c>
      <c r="E4181" s="27" t="s">
        <v>6117</v>
      </c>
      <c r="F4181" s="27" t="s">
        <v>2815</v>
      </c>
      <c r="G4181" s="27" t="s">
        <v>2816</v>
      </c>
      <c r="H4181" s="28">
        <v>42522</v>
      </c>
      <c r="I4181" s="29">
        <v>1.7910300000000008</v>
      </c>
      <c r="J4181" s="28" t="s">
        <v>3241</v>
      </c>
    </row>
    <row r="4182" spans="1:10" x14ac:dyDescent="0.3">
      <c r="A4182" s="26">
        <v>2016</v>
      </c>
      <c r="B4182" s="27" t="s">
        <v>3176</v>
      </c>
      <c r="C4182" s="27" t="s">
        <v>3177</v>
      </c>
      <c r="D4182" s="27" t="s">
        <v>3176</v>
      </c>
      <c r="E4182" s="27" t="s">
        <v>3033</v>
      </c>
      <c r="F4182" s="27" t="s">
        <v>2807</v>
      </c>
      <c r="G4182" s="27" t="s">
        <v>2812</v>
      </c>
      <c r="H4182" s="28">
        <v>42522</v>
      </c>
      <c r="I4182" s="29">
        <v>13.488292000000001</v>
      </c>
      <c r="J4182" s="28" t="s">
        <v>3241</v>
      </c>
    </row>
    <row r="4183" spans="1:10" x14ac:dyDescent="0.3">
      <c r="A4183" s="26">
        <v>2016</v>
      </c>
      <c r="B4183" s="27" t="s">
        <v>3072</v>
      </c>
      <c r="C4183" s="27" t="s">
        <v>3073</v>
      </c>
      <c r="D4183" s="27" t="s">
        <v>3072</v>
      </c>
      <c r="E4183" s="27" t="s">
        <v>6117</v>
      </c>
      <c r="F4183" s="27" t="s">
        <v>3034</v>
      </c>
      <c r="G4183" s="27" t="s">
        <v>3074</v>
      </c>
      <c r="H4183" s="28">
        <v>42522</v>
      </c>
      <c r="I4183" s="29">
        <v>0</v>
      </c>
      <c r="J4183" s="28" t="s">
        <v>3241</v>
      </c>
    </row>
    <row r="4184" spans="1:10" x14ac:dyDescent="0.3">
      <c r="A4184" s="26">
        <v>2016</v>
      </c>
      <c r="B4184" s="27" t="s">
        <v>3182</v>
      </c>
      <c r="C4184" s="27" t="s">
        <v>3183</v>
      </c>
      <c r="D4184" s="27" t="s">
        <v>3182</v>
      </c>
      <c r="E4184" s="27" t="s">
        <v>6117</v>
      </c>
      <c r="F4184" s="27" t="s">
        <v>2825</v>
      </c>
      <c r="G4184" s="27" t="s">
        <v>2826</v>
      </c>
      <c r="H4184" s="28">
        <v>42522</v>
      </c>
      <c r="I4184" s="29">
        <v>3.0426999999999978E-2</v>
      </c>
      <c r="J4184" s="28" t="s">
        <v>3241</v>
      </c>
    </row>
    <row r="4185" spans="1:10" x14ac:dyDescent="0.3">
      <c r="A4185" s="26">
        <v>2016</v>
      </c>
      <c r="B4185" s="27" t="s">
        <v>3075</v>
      </c>
      <c r="C4185" s="27" t="s">
        <v>3076</v>
      </c>
      <c r="D4185" s="27" t="s">
        <v>3075</v>
      </c>
      <c r="E4185" s="27" t="s">
        <v>6117</v>
      </c>
      <c r="F4185" s="27" t="s">
        <v>2815</v>
      </c>
      <c r="G4185" s="27" t="s">
        <v>2816</v>
      </c>
      <c r="H4185" s="28">
        <v>42522</v>
      </c>
      <c r="I4185" s="29">
        <v>0.238481</v>
      </c>
      <c r="J4185" s="28" t="s">
        <v>3241</v>
      </c>
    </row>
    <row r="4186" spans="1:10" x14ac:dyDescent="0.3">
      <c r="A4186" s="26">
        <v>2016</v>
      </c>
      <c r="B4186" s="27" t="s">
        <v>3077</v>
      </c>
      <c r="C4186" s="27" t="s">
        <v>3078</v>
      </c>
      <c r="D4186" s="27" t="s">
        <v>3077</v>
      </c>
      <c r="E4186" s="27" t="s">
        <v>3033</v>
      </c>
      <c r="F4186" s="27" t="s">
        <v>2788</v>
      </c>
      <c r="G4186" s="27" t="s">
        <v>2788</v>
      </c>
      <c r="H4186" s="28">
        <v>42522</v>
      </c>
      <c r="I4186" s="29">
        <v>0</v>
      </c>
      <c r="J4186" s="28" t="s">
        <v>3241</v>
      </c>
    </row>
    <row r="4187" spans="1:10" x14ac:dyDescent="0.3">
      <c r="A4187" s="26">
        <v>2016</v>
      </c>
      <c r="B4187" s="27" t="s">
        <v>3079</v>
      </c>
      <c r="C4187" s="27" t="s">
        <v>3080</v>
      </c>
      <c r="D4187" s="27" t="s">
        <v>3081</v>
      </c>
      <c r="E4187" s="27" t="s">
        <v>3063</v>
      </c>
      <c r="F4187" s="27" t="s">
        <v>2788</v>
      </c>
      <c r="G4187" s="27" t="s">
        <v>2788</v>
      </c>
      <c r="H4187" s="28">
        <v>42522</v>
      </c>
      <c r="I4187" s="29">
        <v>1.0660000000000001E-3</v>
      </c>
      <c r="J4187" s="28" t="s">
        <v>3241</v>
      </c>
    </row>
    <row r="4188" spans="1:10" x14ac:dyDescent="0.3">
      <c r="A4188" s="26">
        <v>2016</v>
      </c>
      <c r="B4188" s="27" t="s">
        <v>3082</v>
      </c>
      <c r="C4188" s="27" t="s">
        <v>3083</v>
      </c>
      <c r="D4188" s="27" t="s">
        <v>3082</v>
      </c>
      <c r="E4188" s="27" t="s">
        <v>6117</v>
      </c>
      <c r="F4188" s="27" t="s">
        <v>2825</v>
      </c>
      <c r="G4188" s="27" t="s">
        <v>2826</v>
      </c>
      <c r="H4188" s="28">
        <v>42522</v>
      </c>
      <c r="I4188" s="29">
        <v>0</v>
      </c>
      <c r="J4188" s="28" t="s">
        <v>3241</v>
      </c>
    </row>
    <row r="4189" spans="1:10" x14ac:dyDescent="0.3">
      <c r="A4189" s="26">
        <v>2016</v>
      </c>
      <c r="B4189" s="27" t="s">
        <v>3084</v>
      </c>
      <c r="C4189" s="27" t="s">
        <v>3085</v>
      </c>
      <c r="D4189" s="27" t="s">
        <v>3086</v>
      </c>
      <c r="E4189" s="27" t="s">
        <v>3025</v>
      </c>
      <c r="F4189" s="27" t="s">
        <v>3087</v>
      </c>
      <c r="G4189" s="27" t="s">
        <v>2788</v>
      </c>
      <c r="H4189" s="28">
        <v>42522</v>
      </c>
      <c r="I4189" s="29">
        <v>0</v>
      </c>
      <c r="J4189" s="28" t="s">
        <v>3241</v>
      </c>
    </row>
    <row r="4190" spans="1:10" x14ac:dyDescent="0.3">
      <c r="A4190" s="26">
        <v>2016</v>
      </c>
      <c r="B4190" s="27" t="s">
        <v>3084</v>
      </c>
      <c r="C4190" s="27" t="s">
        <v>3085</v>
      </c>
      <c r="D4190" s="27" t="s">
        <v>3088</v>
      </c>
      <c r="E4190" s="27" t="s">
        <v>3025</v>
      </c>
      <c r="F4190" s="27" t="s">
        <v>3087</v>
      </c>
      <c r="G4190" s="27" t="s">
        <v>2788</v>
      </c>
      <c r="H4190" s="28">
        <v>42522</v>
      </c>
      <c r="I4190" s="29">
        <v>0</v>
      </c>
      <c r="J4190" s="28" t="s">
        <v>3241</v>
      </c>
    </row>
    <row r="4191" spans="1:10" x14ac:dyDescent="0.3">
      <c r="A4191" s="26">
        <v>2016</v>
      </c>
      <c r="B4191" s="27" t="s">
        <v>3089</v>
      </c>
      <c r="C4191" s="27" t="s">
        <v>3090</v>
      </c>
      <c r="D4191" s="27" t="s">
        <v>3089</v>
      </c>
      <c r="E4191" s="27" t="s">
        <v>6117</v>
      </c>
      <c r="F4191" s="27" t="s">
        <v>2815</v>
      </c>
      <c r="G4191" s="27" t="s">
        <v>2816</v>
      </c>
      <c r="H4191" s="28">
        <v>42522</v>
      </c>
      <c r="I4191" s="29">
        <v>4.1694020000000016</v>
      </c>
      <c r="J4191" s="28" t="s">
        <v>3241</v>
      </c>
    </row>
    <row r="4192" spans="1:10" x14ac:dyDescent="0.3">
      <c r="A4192" s="26">
        <v>2016</v>
      </c>
      <c r="B4192" s="27" t="s">
        <v>3136</v>
      </c>
      <c r="C4192" s="27" t="s">
        <v>3137</v>
      </c>
      <c r="D4192" s="27" t="s">
        <v>3138</v>
      </c>
      <c r="E4192" s="27" t="s">
        <v>3025</v>
      </c>
      <c r="F4192" s="27" t="s">
        <v>3087</v>
      </c>
      <c r="G4192" s="27" t="s">
        <v>2788</v>
      </c>
      <c r="H4192" s="28">
        <v>42522</v>
      </c>
      <c r="I4192" s="29">
        <v>0</v>
      </c>
      <c r="J4192" s="28" t="s">
        <v>3241</v>
      </c>
    </row>
    <row r="4193" spans="1:10" x14ac:dyDescent="0.3">
      <c r="A4193" s="26">
        <v>2016</v>
      </c>
      <c r="B4193" s="27" t="s">
        <v>3136</v>
      </c>
      <c r="C4193" s="27" t="s">
        <v>3137</v>
      </c>
      <c r="D4193" s="27" t="s">
        <v>3139</v>
      </c>
      <c r="E4193" s="27" t="s">
        <v>3025</v>
      </c>
      <c r="F4193" s="27" t="s">
        <v>3087</v>
      </c>
      <c r="G4193" s="27" t="s">
        <v>2788</v>
      </c>
      <c r="H4193" s="28">
        <v>42522</v>
      </c>
      <c r="I4193" s="29">
        <v>0</v>
      </c>
      <c r="J4193" s="28" t="s">
        <v>3241</v>
      </c>
    </row>
    <row r="4194" spans="1:10" x14ac:dyDescent="0.3">
      <c r="A4194" s="26">
        <v>2016</v>
      </c>
      <c r="B4194" s="27" t="s">
        <v>3184</v>
      </c>
      <c r="C4194" s="27" t="s">
        <v>3185</v>
      </c>
      <c r="D4194" s="27" t="s">
        <v>3186</v>
      </c>
      <c r="E4194" s="27" t="s">
        <v>3063</v>
      </c>
      <c r="F4194" s="27" t="s">
        <v>3034</v>
      </c>
      <c r="G4194" s="27" t="s">
        <v>2999</v>
      </c>
      <c r="H4194" s="28">
        <v>42522</v>
      </c>
      <c r="I4194" s="29">
        <v>0.55339800000000006</v>
      </c>
      <c r="J4194" s="28" t="s">
        <v>3241</v>
      </c>
    </row>
    <row r="4195" spans="1:10" x14ac:dyDescent="0.3">
      <c r="A4195" s="26">
        <v>2016</v>
      </c>
      <c r="B4195" s="27" t="s">
        <v>3091</v>
      </c>
      <c r="C4195" s="27" t="s">
        <v>3092</v>
      </c>
      <c r="D4195" s="27" t="s">
        <v>3093</v>
      </c>
      <c r="E4195" s="27" t="s">
        <v>3063</v>
      </c>
      <c r="F4195" s="27" t="s">
        <v>3094</v>
      </c>
      <c r="G4195" s="27" t="s">
        <v>2965</v>
      </c>
      <c r="H4195" s="28">
        <v>42522</v>
      </c>
      <c r="I4195" s="29">
        <v>6.8135980000000016</v>
      </c>
      <c r="J4195" s="28" t="s">
        <v>3241</v>
      </c>
    </row>
    <row r="4196" spans="1:10" x14ac:dyDescent="0.3">
      <c r="A4196" s="26">
        <v>2016</v>
      </c>
      <c r="B4196" s="27" t="s">
        <v>3095</v>
      </c>
      <c r="C4196" s="27" t="s">
        <v>3096</v>
      </c>
      <c r="D4196" s="27" t="s">
        <v>3095</v>
      </c>
      <c r="E4196" s="27" t="s">
        <v>6117</v>
      </c>
      <c r="F4196" s="27" t="s">
        <v>3034</v>
      </c>
      <c r="G4196" s="27" t="s">
        <v>2999</v>
      </c>
      <c r="H4196" s="28">
        <v>42522</v>
      </c>
      <c r="I4196" s="29">
        <v>5.1745260000000011</v>
      </c>
      <c r="J4196" s="28" t="s">
        <v>3241</v>
      </c>
    </row>
    <row r="4197" spans="1:10" x14ac:dyDescent="0.3">
      <c r="A4197" s="26">
        <v>2016</v>
      </c>
      <c r="B4197" s="27" t="s">
        <v>3097</v>
      </c>
      <c r="C4197" s="27" t="s">
        <v>3098</v>
      </c>
      <c r="D4197" s="27" t="s">
        <v>3097</v>
      </c>
      <c r="E4197" s="27" t="s">
        <v>6117</v>
      </c>
      <c r="F4197" s="27" t="s">
        <v>2825</v>
      </c>
      <c r="G4197" s="27" t="s">
        <v>2850</v>
      </c>
      <c r="H4197" s="28">
        <v>42522</v>
      </c>
      <c r="I4197" s="29">
        <v>0.34462800000000005</v>
      </c>
      <c r="J4197" s="28" t="s">
        <v>3241</v>
      </c>
    </row>
    <row r="4198" spans="1:10" x14ac:dyDescent="0.3">
      <c r="A4198" s="26">
        <v>2016</v>
      </c>
      <c r="B4198" s="27" t="s">
        <v>3132</v>
      </c>
      <c r="C4198" s="27" t="s">
        <v>3133</v>
      </c>
      <c r="D4198" s="27" t="s">
        <v>3132</v>
      </c>
      <c r="E4198" s="27" t="s">
        <v>3033</v>
      </c>
      <c r="F4198" s="27" t="s">
        <v>2807</v>
      </c>
      <c r="G4198" s="27" t="s">
        <v>2812</v>
      </c>
      <c r="H4198" s="28">
        <v>42522</v>
      </c>
      <c r="I4198" s="29">
        <v>12.670409999999999</v>
      </c>
      <c r="J4198" s="28" t="s">
        <v>3241</v>
      </c>
    </row>
    <row r="4199" spans="1:10" x14ac:dyDescent="0.3">
      <c r="A4199" s="26">
        <v>2016</v>
      </c>
      <c r="B4199" s="27" t="s">
        <v>3134</v>
      </c>
      <c r="C4199" s="27" t="s">
        <v>3135</v>
      </c>
      <c r="D4199" s="27" t="s">
        <v>3134</v>
      </c>
      <c r="E4199" s="27" t="s">
        <v>3033</v>
      </c>
      <c r="F4199" s="27" t="s">
        <v>2807</v>
      </c>
      <c r="G4199" s="27" t="s">
        <v>2812</v>
      </c>
      <c r="H4199" s="28">
        <v>42522</v>
      </c>
      <c r="I4199" s="29">
        <v>7.8193400000000013</v>
      </c>
      <c r="J4199" s="28" t="s">
        <v>3241</v>
      </c>
    </row>
    <row r="4200" spans="1:10" x14ac:dyDescent="0.3">
      <c r="A4200" s="26">
        <v>2016</v>
      </c>
      <c r="B4200" s="27" t="s">
        <v>3099</v>
      </c>
      <c r="C4200" s="27" t="s">
        <v>3100</v>
      </c>
      <c r="D4200" s="27" t="s">
        <v>3099</v>
      </c>
      <c r="E4200" s="27" t="s">
        <v>6117</v>
      </c>
      <c r="F4200" s="27" t="s">
        <v>2815</v>
      </c>
      <c r="G4200" s="27" t="s">
        <v>2816</v>
      </c>
      <c r="H4200" s="28">
        <v>42522</v>
      </c>
      <c r="I4200" s="29">
        <v>6.8557860000000002</v>
      </c>
      <c r="J4200" s="28" t="s">
        <v>3241</v>
      </c>
    </row>
    <row r="4201" spans="1:10" x14ac:dyDescent="0.3">
      <c r="A4201" s="26">
        <v>2016</v>
      </c>
      <c r="B4201" s="27" t="s">
        <v>3101</v>
      </c>
      <c r="C4201" s="27" t="s">
        <v>3102</v>
      </c>
      <c r="D4201" s="27" t="s">
        <v>3101</v>
      </c>
      <c r="E4201" s="27" t="s">
        <v>6117</v>
      </c>
      <c r="F4201" s="27" t="s">
        <v>3034</v>
      </c>
      <c r="G4201" s="27" t="s">
        <v>3074</v>
      </c>
      <c r="H4201" s="28">
        <v>42522</v>
      </c>
      <c r="I4201" s="29">
        <v>12.770340999999997</v>
      </c>
      <c r="J4201" s="28" t="s">
        <v>3241</v>
      </c>
    </row>
    <row r="4202" spans="1:10" x14ac:dyDescent="0.3">
      <c r="A4202" s="26">
        <v>2016</v>
      </c>
      <c r="B4202" s="27" t="s">
        <v>3148</v>
      </c>
      <c r="C4202" s="27" t="s">
        <v>3149</v>
      </c>
      <c r="D4202" s="27" t="s">
        <v>3148</v>
      </c>
      <c r="E4202" s="27" t="s">
        <v>6117</v>
      </c>
      <c r="F4202" s="27" t="s">
        <v>3145</v>
      </c>
      <c r="G4202" s="27" t="s">
        <v>2803</v>
      </c>
      <c r="H4202" s="28">
        <v>42522</v>
      </c>
      <c r="I4202" s="29">
        <v>0</v>
      </c>
      <c r="J4202" s="28" t="s">
        <v>3241</v>
      </c>
    </row>
    <row r="4203" spans="1:10" x14ac:dyDescent="0.3">
      <c r="A4203" s="26">
        <v>2016</v>
      </c>
      <c r="B4203" s="27" t="s">
        <v>3103</v>
      </c>
      <c r="C4203" s="27" t="s">
        <v>3104</v>
      </c>
      <c r="D4203" s="27" t="s">
        <v>3103</v>
      </c>
      <c r="E4203" s="27" t="s">
        <v>6117</v>
      </c>
      <c r="F4203" s="27" t="s">
        <v>3034</v>
      </c>
      <c r="G4203" s="27" t="s">
        <v>2923</v>
      </c>
      <c r="H4203" s="28">
        <v>42522</v>
      </c>
      <c r="I4203" s="29">
        <v>1.322206</v>
      </c>
      <c r="J4203" s="28" t="s">
        <v>3241</v>
      </c>
    </row>
    <row r="4204" spans="1:10" x14ac:dyDescent="0.3">
      <c r="A4204" s="26">
        <v>2016</v>
      </c>
      <c r="B4204" s="27" t="s">
        <v>3150</v>
      </c>
      <c r="C4204" s="27" t="s">
        <v>3151</v>
      </c>
      <c r="D4204" s="27" t="s">
        <v>3150</v>
      </c>
      <c r="E4204" s="27" t="s">
        <v>6117</v>
      </c>
      <c r="F4204" s="27" t="s">
        <v>3142</v>
      </c>
      <c r="G4204" s="27" t="s">
        <v>2850</v>
      </c>
      <c r="H4204" s="28">
        <v>42522</v>
      </c>
      <c r="I4204" s="29">
        <v>0</v>
      </c>
      <c r="J4204" s="28" t="s">
        <v>3241</v>
      </c>
    </row>
    <row r="4205" spans="1:10" x14ac:dyDescent="0.3">
      <c r="A4205" s="26">
        <v>2016</v>
      </c>
      <c r="B4205" s="27" t="s">
        <v>3105</v>
      </c>
      <c r="C4205" s="27" t="s">
        <v>3106</v>
      </c>
      <c r="D4205" s="27" t="s">
        <v>3105</v>
      </c>
      <c r="E4205" s="27" t="s">
        <v>6117</v>
      </c>
      <c r="F4205" s="27" t="s">
        <v>2798</v>
      </c>
      <c r="G4205" s="27" t="s">
        <v>2803</v>
      </c>
      <c r="H4205" s="28">
        <v>42522</v>
      </c>
      <c r="I4205" s="29">
        <v>0.73720400000000008</v>
      </c>
      <c r="J4205" s="28" t="s">
        <v>3241</v>
      </c>
    </row>
    <row r="4206" spans="1:10" x14ac:dyDescent="0.3">
      <c r="A4206" s="26">
        <v>2016</v>
      </c>
      <c r="B4206" s="27" t="s">
        <v>3123</v>
      </c>
      <c r="C4206" s="27" t="s">
        <v>3124</v>
      </c>
      <c r="D4206" s="27" t="s">
        <v>3166</v>
      </c>
      <c r="E4206" s="27" t="s">
        <v>3025</v>
      </c>
      <c r="F4206" s="27" t="s">
        <v>2825</v>
      </c>
      <c r="G4206" s="27" t="s">
        <v>2850</v>
      </c>
      <c r="H4206" s="28">
        <v>42522</v>
      </c>
      <c r="I4206" s="29">
        <v>0</v>
      </c>
      <c r="J4206" s="28" t="s">
        <v>3241</v>
      </c>
    </row>
    <row r="4207" spans="1:10" x14ac:dyDescent="0.3">
      <c r="A4207" s="26">
        <v>2016</v>
      </c>
      <c r="B4207" s="27" t="s">
        <v>3123</v>
      </c>
      <c r="C4207" s="27" t="s">
        <v>3124</v>
      </c>
      <c r="D4207" s="27" t="s">
        <v>3125</v>
      </c>
      <c r="E4207" s="27" t="s">
        <v>3025</v>
      </c>
      <c r="F4207" s="27" t="s">
        <v>2825</v>
      </c>
      <c r="G4207" s="27" t="s">
        <v>2850</v>
      </c>
      <c r="H4207" s="28">
        <v>42522</v>
      </c>
      <c r="I4207" s="29">
        <v>0</v>
      </c>
      <c r="J4207" s="28" t="s">
        <v>3241</v>
      </c>
    </row>
    <row r="4208" spans="1:10" x14ac:dyDescent="0.3">
      <c r="A4208" s="26">
        <v>2016</v>
      </c>
      <c r="B4208" s="27" t="s">
        <v>3123</v>
      </c>
      <c r="C4208" s="27" t="s">
        <v>3124</v>
      </c>
      <c r="D4208" s="27" t="s">
        <v>3170</v>
      </c>
      <c r="E4208" s="27" t="s">
        <v>3025</v>
      </c>
      <c r="F4208" s="27" t="s">
        <v>2825</v>
      </c>
      <c r="G4208" s="27" t="s">
        <v>2850</v>
      </c>
      <c r="H4208" s="28">
        <v>42522</v>
      </c>
      <c r="I4208" s="29">
        <v>0</v>
      </c>
      <c r="J4208" s="28" t="s">
        <v>3241</v>
      </c>
    </row>
    <row r="4209" spans="1:10" x14ac:dyDescent="0.3">
      <c r="A4209" s="26">
        <v>2016</v>
      </c>
      <c r="B4209" s="27" t="s">
        <v>3107</v>
      </c>
      <c r="C4209" s="27" t="s">
        <v>3108</v>
      </c>
      <c r="D4209" s="27" t="s">
        <v>3108</v>
      </c>
      <c r="E4209" s="27" t="s">
        <v>6117</v>
      </c>
      <c r="F4209" s="27" t="s">
        <v>3026</v>
      </c>
      <c r="G4209" s="27" t="s">
        <v>2936</v>
      </c>
      <c r="H4209" s="28">
        <v>42522</v>
      </c>
      <c r="I4209" s="29">
        <v>0</v>
      </c>
      <c r="J4209" s="28" t="s">
        <v>3241</v>
      </c>
    </row>
    <row r="4210" spans="1:10" x14ac:dyDescent="0.3">
      <c r="A4210" s="26">
        <v>2016</v>
      </c>
      <c r="B4210" s="27" t="s">
        <v>3140</v>
      </c>
      <c r="C4210" s="27" t="s">
        <v>3141</v>
      </c>
      <c r="D4210" s="27" t="s">
        <v>3140</v>
      </c>
      <c r="E4210" s="27" t="s">
        <v>6117</v>
      </c>
      <c r="F4210" s="27" t="s">
        <v>3142</v>
      </c>
      <c r="G4210" s="27" t="s">
        <v>2850</v>
      </c>
      <c r="H4210" s="28">
        <v>42522</v>
      </c>
      <c r="I4210" s="29">
        <v>7.9030000000000055E-3</v>
      </c>
      <c r="J4210" s="28" t="s">
        <v>3241</v>
      </c>
    </row>
    <row r="4211" spans="1:10" x14ac:dyDescent="0.3">
      <c r="A4211" s="26">
        <v>2016</v>
      </c>
      <c r="B4211" s="27" t="s">
        <v>3109</v>
      </c>
      <c r="C4211" s="27" t="s">
        <v>3110</v>
      </c>
      <c r="D4211" s="27" t="s">
        <v>3109</v>
      </c>
      <c r="E4211" s="27" t="s">
        <v>3111</v>
      </c>
      <c r="F4211" s="27" t="s">
        <v>2825</v>
      </c>
      <c r="G4211" s="27" t="s">
        <v>2850</v>
      </c>
      <c r="H4211" s="28">
        <v>42522</v>
      </c>
      <c r="I4211" s="29">
        <v>0.11287400000000002</v>
      </c>
      <c r="J4211" s="28" t="s">
        <v>3241</v>
      </c>
    </row>
    <row r="4212" spans="1:10" x14ac:dyDescent="0.3">
      <c r="A4212" s="26">
        <v>2016</v>
      </c>
      <c r="B4212" s="27" t="s">
        <v>3158</v>
      </c>
      <c r="C4212" s="27" t="s">
        <v>3159</v>
      </c>
      <c r="D4212" s="27" t="s">
        <v>3160</v>
      </c>
      <c r="E4212" s="27" t="s">
        <v>3161</v>
      </c>
      <c r="F4212" s="27" t="s">
        <v>3087</v>
      </c>
      <c r="G4212" s="27" t="s">
        <v>2788</v>
      </c>
      <c r="H4212" s="28">
        <v>42522</v>
      </c>
      <c r="I4212" s="29">
        <v>2.235984999999999</v>
      </c>
      <c r="J4212" s="28" t="s">
        <v>3241</v>
      </c>
    </row>
    <row r="4213" spans="1:10" x14ac:dyDescent="0.3">
      <c r="A4213" s="26">
        <v>2016</v>
      </c>
      <c r="B4213" s="27" t="s">
        <v>3112</v>
      </c>
      <c r="C4213" s="27" t="s">
        <v>3113</v>
      </c>
      <c r="D4213" s="27" t="s">
        <v>3112</v>
      </c>
      <c r="E4213" s="27" t="s">
        <v>6117</v>
      </c>
      <c r="F4213" s="27" t="s">
        <v>2825</v>
      </c>
      <c r="G4213" s="27" t="s">
        <v>2826</v>
      </c>
      <c r="H4213" s="28">
        <v>42522</v>
      </c>
      <c r="I4213" s="29">
        <v>0</v>
      </c>
      <c r="J4213" s="28" t="s">
        <v>3241</v>
      </c>
    </row>
    <row r="4214" spans="1:10" x14ac:dyDescent="0.3">
      <c r="A4214" s="26">
        <v>2016</v>
      </c>
      <c r="B4214" s="27" t="s">
        <v>3167</v>
      </c>
      <c r="C4214" s="27" t="s">
        <v>3168</v>
      </c>
      <c r="D4214" s="27" t="s">
        <v>3169</v>
      </c>
      <c r="E4214" s="27" t="s">
        <v>3161</v>
      </c>
      <c r="F4214" s="27" t="s">
        <v>3087</v>
      </c>
      <c r="G4214" s="27" t="s">
        <v>2788</v>
      </c>
      <c r="H4214" s="28">
        <v>42522</v>
      </c>
      <c r="I4214" s="29">
        <v>2.1120929999999998</v>
      </c>
      <c r="J4214" s="28" t="s">
        <v>3241</v>
      </c>
    </row>
    <row r="4215" spans="1:10" x14ac:dyDescent="0.3">
      <c r="A4215" s="26">
        <v>2016</v>
      </c>
      <c r="B4215" s="27" t="s">
        <v>3114</v>
      </c>
      <c r="C4215" s="27" t="s">
        <v>3115</v>
      </c>
      <c r="D4215" s="27" t="s">
        <v>3116</v>
      </c>
      <c r="E4215" s="27" t="s">
        <v>3025</v>
      </c>
      <c r="F4215" s="27" t="s">
        <v>3026</v>
      </c>
      <c r="G4215" s="27" t="s">
        <v>2788</v>
      </c>
      <c r="H4215" s="28">
        <v>42522</v>
      </c>
      <c r="I4215" s="29">
        <v>0</v>
      </c>
      <c r="J4215" s="28" t="s">
        <v>3241</v>
      </c>
    </row>
    <row r="4216" spans="1:10" x14ac:dyDescent="0.3">
      <c r="A4216" s="26">
        <v>2016</v>
      </c>
      <c r="B4216" s="27" t="s">
        <v>3117</v>
      </c>
      <c r="C4216" s="27" t="s">
        <v>3118</v>
      </c>
      <c r="D4216" s="27" t="s">
        <v>3117</v>
      </c>
      <c r="E4216" s="27" t="s">
        <v>6117</v>
      </c>
      <c r="F4216" s="27" t="s">
        <v>2815</v>
      </c>
      <c r="G4216" s="27" t="s">
        <v>2816</v>
      </c>
      <c r="H4216" s="28">
        <v>42522</v>
      </c>
      <c r="I4216" s="29">
        <v>8.1949609999999993</v>
      </c>
      <c r="J4216" s="28" t="s">
        <v>3241</v>
      </c>
    </row>
    <row r="4217" spans="1:10" x14ac:dyDescent="0.3">
      <c r="A4217" s="26">
        <v>2016</v>
      </c>
      <c r="B4217" s="27" t="s">
        <v>3129</v>
      </c>
      <c r="C4217" s="27" t="s">
        <v>3130</v>
      </c>
      <c r="D4217" s="27" t="s">
        <v>3131</v>
      </c>
      <c r="E4217" s="27" t="s">
        <v>3063</v>
      </c>
      <c r="F4217" s="27" t="s">
        <v>3034</v>
      </c>
      <c r="G4217" s="27" t="s">
        <v>2840</v>
      </c>
      <c r="H4217" s="28">
        <v>42522</v>
      </c>
      <c r="I4217" s="29">
        <v>8.8958929999999974</v>
      </c>
      <c r="J4217" s="28" t="s">
        <v>3241</v>
      </c>
    </row>
    <row r="4218" spans="1:10" x14ac:dyDescent="0.3">
      <c r="A4218" s="26">
        <v>2016</v>
      </c>
      <c r="B4218" s="27" t="s">
        <v>3126</v>
      </c>
      <c r="C4218" s="27" t="s">
        <v>3127</v>
      </c>
      <c r="D4218" s="27" t="s">
        <v>3128</v>
      </c>
      <c r="E4218" s="27" t="s">
        <v>3025</v>
      </c>
      <c r="F4218" s="27" t="s">
        <v>3026</v>
      </c>
      <c r="G4218" s="27" t="s">
        <v>2936</v>
      </c>
      <c r="H4218" s="28">
        <v>42522</v>
      </c>
      <c r="I4218" s="29">
        <v>0</v>
      </c>
      <c r="J4218" s="28" t="s">
        <v>3241</v>
      </c>
    </row>
    <row r="4219" spans="1:10" x14ac:dyDescent="0.3">
      <c r="A4219" s="26">
        <v>2016</v>
      </c>
      <c r="B4219" s="27" t="s">
        <v>3178</v>
      </c>
      <c r="C4219" s="27" t="s">
        <v>3179</v>
      </c>
      <c r="D4219" s="27" t="s">
        <v>3178</v>
      </c>
      <c r="E4219" s="27" t="s">
        <v>3033</v>
      </c>
      <c r="F4219" s="27" t="s">
        <v>2807</v>
      </c>
      <c r="G4219" s="27" t="s">
        <v>2812</v>
      </c>
      <c r="H4219" s="28">
        <v>42522</v>
      </c>
      <c r="I4219" s="29">
        <v>1.0121980000000002</v>
      </c>
      <c r="J4219" s="28" t="s">
        <v>3241</v>
      </c>
    </row>
    <row r="4220" spans="1:10" x14ac:dyDescent="0.3">
      <c r="A4220" s="26">
        <v>2016</v>
      </c>
      <c r="B4220" s="27" t="s">
        <v>3119</v>
      </c>
      <c r="C4220" s="27" t="s">
        <v>3120</v>
      </c>
      <c r="D4220" s="27" t="s">
        <v>3119</v>
      </c>
      <c r="E4220" s="27" t="s">
        <v>6117</v>
      </c>
      <c r="F4220" s="27" t="s">
        <v>3034</v>
      </c>
      <c r="G4220" s="27" t="s">
        <v>2840</v>
      </c>
      <c r="H4220" s="28">
        <v>42522</v>
      </c>
      <c r="I4220" s="29">
        <v>4.8682020000000001</v>
      </c>
      <c r="J4220" s="28" t="s">
        <v>3241</v>
      </c>
    </row>
    <row r="4221" spans="1:10" x14ac:dyDescent="0.3">
      <c r="A4221" s="26">
        <v>2016</v>
      </c>
      <c r="B4221" s="27" t="s">
        <v>3121</v>
      </c>
      <c r="C4221" s="27" t="s">
        <v>3122</v>
      </c>
      <c r="D4221" s="27" t="s">
        <v>3121</v>
      </c>
      <c r="E4221" s="27" t="s">
        <v>6117</v>
      </c>
      <c r="F4221" s="27" t="s">
        <v>2825</v>
      </c>
      <c r="G4221" s="27" t="s">
        <v>2850</v>
      </c>
      <c r="H4221" s="28">
        <v>42522</v>
      </c>
      <c r="I4221" s="29">
        <v>2.3680180000000006</v>
      </c>
      <c r="J4221" s="28" t="s">
        <v>3241</v>
      </c>
    </row>
    <row r="4222" spans="1:10" x14ac:dyDescent="0.3">
      <c r="A4222" s="26">
        <v>2016</v>
      </c>
      <c r="B4222" s="27" t="s">
        <v>3022</v>
      </c>
      <c r="C4222" s="27" t="s">
        <v>3023</v>
      </c>
      <c r="D4222" s="27" t="s">
        <v>3024</v>
      </c>
      <c r="E4222" s="27" t="s">
        <v>3025</v>
      </c>
      <c r="F4222" s="27" t="s">
        <v>3026</v>
      </c>
      <c r="G4222" s="27" t="s">
        <v>2788</v>
      </c>
      <c r="H4222" s="28">
        <v>42552</v>
      </c>
      <c r="I4222" s="29">
        <v>0</v>
      </c>
      <c r="J4222" s="28" t="s">
        <v>3241</v>
      </c>
    </row>
    <row r="4223" spans="1:10" x14ac:dyDescent="0.3">
      <c r="A4223" s="26">
        <v>2016</v>
      </c>
      <c r="B4223" s="27" t="s">
        <v>3022</v>
      </c>
      <c r="C4223" s="27" t="s">
        <v>3023</v>
      </c>
      <c r="D4223" s="27" t="s">
        <v>3027</v>
      </c>
      <c r="E4223" s="27" t="s">
        <v>3025</v>
      </c>
      <c r="F4223" s="27" t="s">
        <v>3026</v>
      </c>
      <c r="G4223" s="27" t="s">
        <v>2788</v>
      </c>
      <c r="H4223" s="28">
        <v>42552</v>
      </c>
      <c r="I4223" s="29">
        <v>0</v>
      </c>
      <c r="J4223" s="28" t="s">
        <v>3241</v>
      </c>
    </row>
    <row r="4224" spans="1:10" x14ac:dyDescent="0.3">
      <c r="A4224" s="26">
        <v>2016</v>
      </c>
      <c r="B4224" s="27" t="s">
        <v>3028</v>
      </c>
      <c r="C4224" s="27" t="s">
        <v>3029</v>
      </c>
      <c r="D4224" s="27" t="s">
        <v>3028</v>
      </c>
      <c r="E4224" s="27" t="s">
        <v>6117</v>
      </c>
      <c r="F4224" s="27" t="s">
        <v>3030</v>
      </c>
      <c r="G4224" s="27" t="s">
        <v>2812</v>
      </c>
      <c r="H4224" s="28">
        <v>42552</v>
      </c>
      <c r="I4224" s="29">
        <v>7.5127770000000016</v>
      </c>
      <c r="J4224" s="28" t="s">
        <v>3241</v>
      </c>
    </row>
    <row r="4225" spans="1:10" x14ac:dyDescent="0.3">
      <c r="A4225" s="26">
        <v>2016</v>
      </c>
      <c r="B4225" s="27" t="s">
        <v>3031</v>
      </c>
      <c r="C4225" s="27" t="s">
        <v>3032</v>
      </c>
      <c r="D4225" s="27" t="s">
        <v>3031</v>
      </c>
      <c r="E4225" s="27" t="s">
        <v>3033</v>
      </c>
      <c r="F4225" s="27" t="s">
        <v>3034</v>
      </c>
      <c r="G4225" s="27" t="s">
        <v>2821</v>
      </c>
      <c r="H4225" s="28">
        <v>42552</v>
      </c>
      <c r="I4225" s="29">
        <v>2.1246850000000004</v>
      </c>
      <c r="J4225" s="28" t="s">
        <v>3241</v>
      </c>
    </row>
    <row r="4226" spans="1:10" x14ac:dyDescent="0.3">
      <c r="A4226" s="26">
        <v>2016</v>
      </c>
      <c r="B4226" s="27" t="s">
        <v>3031</v>
      </c>
      <c r="C4226" s="27" t="s">
        <v>3180</v>
      </c>
      <c r="D4226" s="27" t="s">
        <v>3181</v>
      </c>
      <c r="E4226" s="27" t="s">
        <v>3033</v>
      </c>
      <c r="F4226" s="27" t="s">
        <v>3034</v>
      </c>
      <c r="G4226" s="27" t="s">
        <v>2821</v>
      </c>
      <c r="H4226" s="28">
        <v>42552</v>
      </c>
      <c r="I4226" s="29">
        <v>3.9456619999999996</v>
      </c>
      <c r="J4226" s="28" t="s">
        <v>3241</v>
      </c>
    </row>
    <row r="4227" spans="1:10" x14ac:dyDescent="0.3">
      <c r="A4227" s="26">
        <v>2016</v>
      </c>
      <c r="B4227" s="27" t="s">
        <v>3035</v>
      </c>
      <c r="C4227" s="27" t="s">
        <v>3036</v>
      </c>
      <c r="D4227" s="27" t="s">
        <v>3035</v>
      </c>
      <c r="E4227" s="27" t="s">
        <v>6117</v>
      </c>
      <c r="F4227" s="27" t="s">
        <v>2825</v>
      </c>
      <c r="G4227" s="27" t="s">
        <v>2826</v>
      </c>
      <c r="H4227" s="28">
        <v>42552</v>
      </c>
      <c r="I4227" s="29">
        <v>0</v>
      </c>
      <c r="J4227" s="28" t="s">
        <v>3241</v>
      </c>
    </row>
    <row r="4228" spans="1:10" x14ac:dyDescent="0.3">
      <c r="A4228" s="26">
        <v>2016</v>
      </c>
      <c r="B4228" s="27" t="s">
        <v>3037</v>
      </c>
      <c r="C4228" s="27" t="s">
        <v>3038</v>
      </c>
      <c r="D4228" s="27" t="s">
        <v>3037</v>
      </c>
      <c r="E4228" s="27" t="s">
        <v>6117</v>
      </c>
      <c r="F4228" s="27" t="s">
        <v>3034</v>
      </c>
      <c r="G4228" s="27" t="s">
        <v>2999</v>
      </c>
      <c r="H4228" s="28">
        <v>42552</v>
      </c>
      <c r="I4228" s="29">
        <v>6.2472260000000004</v>
      </c>
      <c r="J4228" s="28" t="s">
        <v>3241</v>
      </c>
    </row>
    <row r="4229" spans="1:10" x14ac:dyDescent="0.3">
      <c r="A4229" s="26">
        <v>2016</v>
      </c>
      <c r="B4229" s="27" t="s">
        <v>3039</v>
      </c>
      <c r="C4229" s="27" t="s">
        <v>3040</v>
      </c>
      <c r="D4229" s="27" t="s">
        <v>3039</v>
      </c>
      <c r="E4229" s="27" t="s">
        <v>6117</v>
      </c>
      <c r="F4229" s="27" t="s">
        <v>2815</v>
      </c>
      <c r="G4229" s="27" t="s">
        <v>2816</v>
      </c>
      <c r="H4229" s="28">
        <v>42552</v>
      </c>
      <c r="I4229" s="29">
        <v>0</v>
      </c>
      <c r="J4229" s="28" t="s">
        <v>3241</v>
      </c>
    </row>
    <row r="4230" spans="1:10" x14ac:dyDescent="0.3">
      <c r="A4230" s="26">
        <v>2016</v>
      </c>
      <c r="B4230" s="27" t="s">
        <v>3041</v>
      </c>
      <c r="C4230" s="27" t="s">
        <v>3042</v>
      </c>
      <c r="D4230" s="27" t="s">
        <v>3041</v>
      </c>
      <c r="E4230" s="27" t="s">
        <v>6117</v>
      </c>
      <c r="F4230" s="27" t="s">
        <v>2825</v>
      </c>
      <c r="G4230" s="27" t="s">
        <v>2826</v>
      </c>
      <c r="H4230" s="28">
        <v>42552</v>
      </c>
      <c r="I4230" s="29">
        <v>5.2133720000000006</v>
      </c>
      <c r="J4230" s="28" t="s">
        <v>3241</v>
      </c>
    </row>
    <row r="4231" spans="1:10" x14ac:dyDescent="0.3">
      <c r="A4231" s="26">
        <v>2016</v>
      </c>
      <c r="B4231" s="27" t="s">
        <v>3043</v>
      </c>
      <c r="C4231" s="27" t="s">
        <v>3044</v>
      </c>
      <c r="D4231" s="27" t="s">
        <v>3043</v>
      </c>
      <c r="E4231" s="27" t="s">
        <v>6117</v>
      </c>
      <c r="F4231" s="27" t="s">
        <v>2815</v>
      </c>
      <c r="G4231" s="27" t="s">
        <v>2816</v>
      </c>
      <c r="H4231" s="28">
        <v>42552</v>
      </c>
      <c r="I4231" s="29">
        <v>8.6583899999999989</v>
      </c>
      <c r="J4231" s="28" t="s">
        <v>3241</v>
      </c>
    </row>
    <row r="4232" spans="1:10" x14ac:dyDescent="0.3">
      <c r="A4232" s="26">
        <v>2016</v>
      </c>
      <c r="B4232" s="27" t="s">
        <v>3045</v>
      </c>
      <c r="C4232" s="27" t="s">
        <v>3046</v>
      </c>
      <c r="D4232" s="27" t="s">
        <v>3045</v>
      </c>
      <c r="E4232" s="27" t="s">
        <v>6117</v>
      </c>
      <c r="F4232" s="27" t="s">
        <v>2815</v>
      </c>
      <c r="G4232" s="27" t="s">
        <v>2816</v>
      </c>
      <c r="H4232" s="28">
        <v>42552</v>
      </c>
      <c r="I4232" s="29">
        <v>4.0876000000000003E-2</v>
      </c>
      <c r="J4232" s="28" t="s">
        <v>3241</v>
      </c>
    </row>
    <row r="4233" spans="1:10" x14ac:dyDescent="0.3">
      <c r="A4233" s="26">
        <v>2016</v>
      </c>
      <c r="B4233" s="27" t="s">
        <v>3143</v>
      </c>
      <c r="C4233" s="27" t="s">
        <v>3144</v>
      </c>
      <c r="D4233" s="27" t="s">
        <v>3143</v>
      </c>
      <c r="E4233" s="27" t="s">
        <v>6117</v>
      </c>
      <c r="F4233" s="27" t="s">
        <v>3145</v>
      </c>
      <c r="G4233" s="27" t="s">
        <v>2803</v>
      </c>
      <c r="H4233" s="28">
        <v>42552</v>
      </c>
      <c r="I4233" s="29">
        <v>2.0616220000000003</v>
      </c>
      <c r="J4233" s="28" t="s">
        <v>3241</v>
      </c>
    </row>
    <row r="4234" spans="1:10" x14ac:dyDescent="0.3">
      <c r="A4234" s="26">
        <v>2016</v>
      </c>
      <c r="B4234" s="27" t="s">
        <v>3171</v>
      </c>
      <c r="C4234" s="27" t="s">
        <v>3172</v>
      </c>
      <c r="D4234" s="27" t="s">
        <v>3173</v>
      </c>
      <c r="E4234" s="27" t="s">
        <v>3111</v>
      </c>
      <c r="F4234" s="27" t="s">
        <v>2825</v>
      </c>
      <c r="G4234" s="27" t="s">
        <v>2850</v>
      </c>
      <c r="H4234" s="28">
        <v>42552</v>
      </c>
      <c r="I4234" s="29">
        <v>0.25631900000000002</v>
      </c>
      <c r="J4234" s="28" t="s">
        <v>3241</v>
      </c>
    </row>
    <row r="4235" spans="1:10" x14ac:dyDescent="0.3">
      <c r="A4235" s="26">
        <v>2016</v>
      </c>
      <c r="B4235" s="27" t="s">
        <v>3146</v>
      </c>
      <c r="C4235" s="27" t="s">
        <v>3147</v>
      </c>
      <c r="D4235" s="27" t="s">
        <v>3146</v>
      </c>
      <c r="E4235" s="27" t="s">
        <v>6117</v>
      </c>
      <c r="F4235" s="27" t="s">
        <v>3145</v>
      </c>
      <c r="G4235" s="27" t="s">
        <v>2803</v>
      </c>
      <c r="H4235" s="28">
        <v>42552</v>
      </c>
      <c r="I4235" s="29">
        <v>0</v>
      </c>
      <c r="J4235" s="28" t="s">
        <v>3241</v>
      </c>
    </row>
    <row r="4236" spans="1:10" x14ac:dyDescent="0.3">
      <c r="A4236" s="26">
        <v>2016</v>
      </c>
      <c r="B4236" s="27" t="s">
        <v>3047</v>
      </c>
      <c r="C4236" s="27" t="s">
        <v>3048</v>
      </c>
      <c r="D4236" s="27" t="s">
        <v>3047</v>
      </c>
      <c r="E4236" s="27" t="s">
        <v>6117</v>
      </c>
      <c r="F4236" s="27" t="s">
        <v>2825</v>
      </c>
      <c r="G4236" s="27" t="s">
        <v>2826</v>
      </c>
      <c r="H4236" s="28">
        <v>42552</v>
      </c>
      <c r="I4236" s="29">
        <v>8.4510000000000002E-3</v>
      </c>
      <c r="J4236" s="28" t="s">
        <v>3241</v>
      </c>
    </row>
    <row r="4237" spans="1:10" x14ac:dyDescent="0.3">
      <c r="A4237" s="26">
        <v>2016</v>
      </c>
      <c r="B4237" s="27" t="s">
        <v>3049</v>
      </c>
      <c r="C4237" s="27" t="s">
        <v>3050</v>
      </c>
      <c r="D4237" s="27" t="s">
        <v>3049</v>
      </c>
      <c r="E4237" s="27" t="s">
        <v>6117</v>
      </c>
      <c r="F4237" s="27" t="s">
        <v>2825</v>
      </c>
      <c r="G4237" s="27" t="s">
        <v>2850</v>
      </c>
      <c r="H4237" s="28">
        <v>42552</v>
      </c>
      <c r="I4237" s="29">
        <v>0.71971299999999994</v>
      </c>
      <c r="J4237" s="28" t="s">
        <v>3241</v>
      </c>
    </row>
    <row r="4238" spans="1:10" x14ac:dyDescent="0.3">
      <c r="A4238" s="26">
        <v>2016</v>
      </c>
      <c r="B4238" s="27" t="s">
        <v>3051</v>
      </c>
      <c r="C4238" s="27" t="s">
        <v>3051</v>
      </c>
      <c r="D4238" s="27" t="s">
        <v>3051</v>
      </c>
      <c r="E4238" s="27" t="s">
        <v>6118</v>
      </c>
      <c r="F4238" s="27" t="s">
        <v>3051</v>
      </c>
      <c r="G4238" s="27" t="s">
        <v>3051</v>
      </c>
      <c r="H4238" s="28">
        <v>42552</v>
      </c>
      <c r="I4238" s="29">
        <v>11920.594282999993</v>
      </c>
      <c r="J4238" s="28" t="s">
        <v>3241</v>
      </c>
    </row>
    <row r="4239" spans="1:10" x14ac:dyDescent="0.3">
      <c r="A4239" s="26">
        <v>2016</v>
      </c>
      <c r="B4239" s="27" t="s">
        <v>3052</v>
      </c>
      <c r="C4239" s="27" t="s">
        <v>3053</v>
      </c>
      <c r="D4239" s="27" t="s">
        <v>3052</v>
      </c>
      <c r="E4239" s="27" t="s">
        <v>3033</v>
      </c>
      <c r="F4239" s="27" t="s">
        <v>2807</v>
      </c>
      <c r="G4239" s="27" t="s">
        <v>2812</v>
      </c>
      <c r="H4239" s="28">
        <v>42552</v>
      </c>
      <c r="I4239" s="29">
        <v>1.7786330000000004</v>
      </c>
      <c r="J4239" s="28" t="s">
        <v>3241</v>
      </c>
    </row>
    <row r="4240" spans="1:10" x14ac:dyDescent="0.3">
      <c r="A4240" s="26">
        <v>2016</v>
      </c>
      <c r="B4240" s="27" t="s">
        <v>3162</v>
      </c>
      <c r="C4240" s="27" t="s">
        <v>3163</v>
      </c>
      <c r="D4240" s="27" t="s">
        <v>3164</v>
      </c>
      <c r="E4240" s="27" t="s">
        <v>3025</v>
      </c>
      <c r="F4240" s="27" t="s">
        <v>3087</v>
      </c>
      <c r="G4240" s="27" t="s">
        <v>2788</v>
      </c>
      <c r="H4240" s="28">
        <v>42552</v>
      </c>
      <c r="I4240" s="29">
        <v>0</v>
      </c>
      <c r="J4240" s="28" t="s">
        <v>3241</v>
      </c>
    </row>
    <row r="4241" spans="1:10" x14ac:dyDescent="0.3">
      <c r="A4241" s="26">
        <v>2016</v>
      </c>
      <c r="B4241" s="27" t="s">
        <v>3162</v>
      </c>
      <c r="C4241" s="27" t="s">
        <v>3163</v>
      </c>
      <c r="D4241" s="27" t="s">
        <v>3165</v>
      </c>
      <c r="E4241" s="27" t="s">
        <v>3025</v>
      </c>
      <c r="F4241" s="27" t="s">
        <v>3087</v>
      </c>
      <c r="G4241" s="27" t="s">
        <v>2788</v>
      </c>
      <c r="H4241" s="28">
        <v>42552</v>
      </c>
      <c r="I4241" s="29">
        <v>0</v>
      </c>
      <c r="J4241" s="28" t="s">
        <v>3241</v>
      </c>
    </row>
    <row r="4242" spans="1:10" x14ac:dyDescent="0.3">
      <c r="A4242" s="26">
        <v>2016</v>
      </c>
      <c r="B4242" s="27" t="s">
        <v>3054</v>
      </c>
      <c r="C4242" s="27" t="s">
        <v>3055</v>
      </c>
      <c r="D4242" s="27" t="s">
        <v>3054</v>
      </c>
      <c r="E4242" s="27" t="s">
        <v>6117</v>
      </c>
      <c r="F4242" s="27" t="s">
        <v>3034</v>
      </c>
      <c r="G4242" s="27" t="s">
        <v>2999</v>
      </c>
      <c r="H4242" s="28">
        <v>42552</v>
      </c>
      <c r="I4242" s="29">
        <v>11.767725999999996</v>
      </c>
      <c r="J4242" s="28" t="s">
        <v>3241</v>
      </c>
    </row>
    <row r="4243" spans="1:10" x14ac:dyDescent="0.3">
      <c r="A4243" s="26">
        <v>2016</v>
      </c>
      <c r="B4243" s="27" t="s">
        <v>3056</v>
      </c>
      <c r="C4243" s="27" t="s">
        <v>3057</v>
      </c>
      <c r="D4243" s="27" t="s">
        <v>3056</v>
      </c>
      <c r="E4243" s="27" t="s">
        <v>6117</v>
      </c>
      <c r="F4243" s="27" t="s">
        <v>2825</v>
      </c>
      <c r="G4243" s="27" t="s">
        <v>2826</v>
      </c>
      <c r="H4243" s="28">
        <v>42552</v>
      </c>
      <c r="I4243" s="29">
        <v>1.4008100000000003</v>
      </c>
      <c r="J4243" s="28" t="s">
        <v>3241</v>
      </c>
    </row>
    <row r="4244" spans="1:10" x14ac:dyDescent="0.3">
      <c r="A4244" s="26">
        <v>2016</v>
      </c>
      <c r="B4244" s="27" t="s">
        <v>3058</v>
      </c>
      <c r="C4244" s="27" t="s">
        <v>3059</v>
      </c>
      <c r="D4244" s="27" t="s">
        <v>3058</v>
      </c>
      <c r="E4244" s="27" t="s">
        <v>6117</v>
      </c>
      <c r="F4244" s="27" t="s">
        <v>2815</v>
      </c>
      <c r="G4244" s="27" t="s">
        <v>2816</v>
      </c>
      <c r="H4244" s="28">
        <v>42552</v>
      </c>
      <c r="I4244" s="29">
        <v>7.9728259999999986</v>
      </c>
      <c r="J4244" s="28" t="s">
        <v>3241</v>
      </c>
    </row>
    <row r="4245" spans="1:10" x14ac:dyDescent="0.3">
      <c r="A4245" s="26">
        <v>2016</v>
      </c>
      <c r="B4245" s="27" t="s">
        <v>3152</v>
      </c>
      <c r="C4245" s="27" t="s">
        <v>3153</v>
      </c>
      <c r="D4245" s="27" t="s">
        <v>3152</v>
      </c>
      <c r="E4245" s="27" t="s">
        <v>3111</v>
      </c>
      <c r="F4245" s="27" t="s">
        <v>2825</v>
      </c>
      <c r="G4245" s="27" t="s">
        <v>2850</v>
      </c>
      <c r="H4245" s="28">
        <v>42552</v>
      </c>
      <c r="I4245" s="29">
        <v>0.29069400000000006</v>
      </c>
      <c r="J4245" s="28" t="s">
        <v>3241</v>
      </c>
    </row>
    <row r="4246" spans="1:10" x14ac:dyDescent="0.3">
      <c r="A4246" s="26">
        <v>2016</v>
      </c>
      <c r="B4246" s="27" t="s">
        <v>3154</v>
      </c>
      <c r="C4246" s="27" t="s">
        <v>3155</v>
      </c>
      <c r="D4246" s="27" t="s">
        <v>3154</v>
      </c>
      <c r="E4246" s="27" t="s">
        <v>3111</v>
      </c>
      <c r="F4246" s="27" t="s">
        <v>2825</v>
      </c>
      <c r="G4246" s="27" t="s">
        <v>2850</v>
      </c>
      <c r="H4246" s="28">
        <v>42552</v>
      </c>
      <c r="I4246" s="29">
        <v>0.42996999999999996</v>
      </c>
      <c r="J4246" s="28" t="s">
        <v>3241</v>
      </c>
    </row>
    <row r="4247" spans="1:10" x14ac:dyDescent="0.3">
      <c r="A4247" s="26">
        <v>2016</v>
      </c>
      <c r="B4247" s="27" t="s">
        <v>3156</v>
      </c>
      <c r="C4247" s="27" t="s">
        <v>3157</v>
      </c>
      <c r="D4247" s="27" t="s">
        <v>3156</v>
      </c>
      <c r="E4247" s="27" t="s">
        <v>3111</v>
      </c>
      <c r="F4247" s="27" t="s">
        <v>2825</v>
      </c>
      <c r="G4247" s="27" t="s">
        <v>2850</v>
      </c>
      <c r="H4247" s="28">
        <v>42552</v>
      </c>
      <c r="I4247" s="29">
        <v>0</v>
      </c>
      <c r="J4247" s="28" t="s">
        <v>3241</v>
      </c>
    </row>
    <row r="4248" spans="1:10" x14ac:dyDescent="0.3">
      <c r="A4248" s="26">
        <v>2016</v>
      </c>
      <c r="B4248" s="27" t="s">
        <v>3060</v>
      </c>
      <c r="C4248" s="27" t="s">
        <v>3061</v>
      </c>
      <c r="D4248" s="27" t="s">
        <v>3062</v>
      </c>
      <c r="E4248" s="27" t="s">
        <v>3063</v>
      </c>
      <c r="F4248" s="27" t="s">
        <v>3034</v>
      </c>
      <c r="G4248" s="27" t="s">
        <v>2999</v>
      </c>
      <c r="H4248" s="28">
        <v>42552</v>
      </c>
      <c r="I4248" s="29">
        <v>0.76937900000000004</v>
      </c>
      <c r="J4248" s="28" t="s">
        <v>3241</v>
      </c>
    </row>
    <row r="4249" spans="1:10" x14ac:dyDescent="0.3">
      <c r="A4249" s="26">
        <v>2016</v>
      </c>
      <c r="B4249" s="27" t="s">
        <v>3064</v>
      </c>
      <c r="C4249" s="27" t="s">
        <v>3065</v>
      </c>
      <c r="D4249" s="27" t="s">
        <v>3066</v>
      </c>
      <c r="E4249" s="27" t="s">
        <v>3025</v>
      </c>
      <c r="F4249" s="27" t="s">
        <v>2825</v>
      </c>
      <c r="G4249" s="27" t="s">
        <v>2826</v>
      </c>
      <c r="H4249" s="28">
        <v>42552</v>
      </c>
      <c r="I4249" s="29">
        <v>0</v>
      </c>
      <c r="J4249" s="28" t="s">
        <v>3241</v>
      </c>
    </row>
    <row r="4250" spans="1:10" x14ac:dyDescent="0.3">
      <c r="A4250" s="26">
        <v>2016</v>
      </c>
      <c r="B4250" s="27" t="s">
        <v>3064</v>
      </c>
      <c r="C4250" s="27" t="s">
        <v>3065</v>
      </c>
      <c r="D4250" s="27" t="s">
        <v>3067</v>
      </c>
      <c r="E4250" s="27" t="s">
        <v>3025</v>
      </c>
      <c r="F4250" s="27" t="s">
        <v>2825</v>
      </c>
      <c r="G4250" s="27" t="s">
        <v>2826</v>
      </c>
      <c r="H4250" s="28">
        <v>42552</v>
      </c>
      <c r="I4250" s="29">
        <v>0</v>
      </c>
      <c r="J4250" s="28" t="s">
        <v>3241</v>
      </c>
    </row>
    <row r="4251" spans="1:10" x14ac:dyDescent="0.3">
      <c r="A4251" s="26">
        <v>2016</v>
      </c>
      <c r="B4251" s="27" t="s">
        <v>3174</v>
      </c>
      <c r="C4251" s="27" t="s">
        <v>3175</v>
      </c>
      <c r="D4251" s="27" t="s">
        <v>3174</v>
      </c>
      <c r="E4251" s="27" t="s">
        <v>6117</v>
      </c>
      <c r="F4251" s="27" t="s">
        <v>2825</v>
      </c>
      <c r="G4251" s="27" t="s">
        <v>2826</v>
      </c>
      <c r="H4251" s="28">
        <v>42552</v>
      </c>
      <c r="I4251" s="29">
        <v>0.48110400000000003</v>
      </c>
      <c r="J4251" s="28" t="s">
        <v>3241</v>
      </c>
    </row>
    <row r="4252" spans="1:10" x14ac:dyDescent="0.3">
      <c r="A4252" s="26">
        <v>2016</v>
      </c>
      <c r="B4252" s="27" t="s">
        <v>3068</v>
      </c>
      <c r="C4252" s="27" t="s">
        <v>3069</v>
      </c>
      <c r="D4252" s="27" t="s">
        <v>3068</v>
      </c>
      <c r="E4252" s="27" t="s">
        <v>6117</v>
      </c>
      <c r="F4252" s="27" t="s">
        <v>3034</v>
      </c>
      <c r="G4252" s="27" t="s">
        <v>2923</v>
      </c>
      <c r="H4252" s="28">
        <v>42552</v>
      </c>
      <c r="I4252" s="29">
        <v>4.0997129999999995</v>
      </c>
      <c r="J4252" s="28" t="s">
        <v>3241</v>
      </c>
    </row>
    <row r="4253" spans="1:10" x14ac:dyDescent="0.3">
      <c r="A4253" s="26">
        <v>2016</v>
      </c>
      <c r="B4253" s="27" t="s">
        <v>3070</v>
      </c>
      <c r="C4253" s="27" t="s">
        <v>3071</v>
      </c>
      <c r="D4253" s="27" t="s">
        <v>3070</v>
      </c>
      <c r="E4253" s="27" t="s">
        <v>6117</v>
      </c>
      <c r="F4253" s="27" t="s">
        <v>2815</v>
      </c>
      <c r="G4253" s="27" t="s">
        <v>2816</v>
      </c>
      <c r="H4253" s="28">
        <v>42552</v>
      </c>
      <c r="I4253" s="29">
        <v>1.9165519999999998</v>
      </c>
      <c r="J4253" s="28" t="s">
        <v>3241</v>
      </c>
    </row>
    <row r="4254" spans="1:10" x14ac:dyDescent="0.3">
      <c r="A4254" s="26">
        <v>2016</v>
      </c>
      <c r="B4254" s="27" t="s">
        <v>3176</v>
      </c>
      <c r="C4254" s="27" t="s">
        <v>3177</v>
      </c>
      <c r="D4254" s="27" t="s">
        <v>3176</v>
      </c>
      <c r="E4254" s="27" t="s">
        <v>3033</v>
      </c>
      <c r="F4254" s="27" t="s">
        <v>2807</v>
      </c>
      <c r="G4254" s="27" t="s">
        <v>2812</v>
      </c>
      <c r="H4254" s="28">
        <v>42552</v>
      </c>
      <c r="I4254" s="29">
        <v>12.379061000000002</v>
      </c>
      <c r="J4254" s="28" t="s">
        <v>3241</v>
      </c>
    </row>
    <row r="4255" spans="1:10" x14ac:dyDescent="0.3">
      <c r="A4255" s="26">
        <v>2016</v>
      </c>
      <c r="B4255" s="27" t="s">
        <v>3072</v>
      </c>
      <c r="C4255" s="27" t="s">
        <v>3073</v>
      </c>
      <c r="D4255" s="27" t="s">
        <v>3072</v>
      </c>
      <c r="E4255" s="27" t="s">
        <v>6117</v>
      </c>
      <c r="F4255" s="27" t="s">
        <v>3034</v>
      </c>
      <c r="G4255" s="27" t="s">
        <v>3074</v>
      </c>
      <c r="H4255" s="28">
        <v>42552</v>
      </c>
      <c r="I4255" s="29">
        <v>0.78467900000000035</v>
      </c>
      <c r="J4255" s="28" t="s">
        <v>3241</v>
      </c>
    </row>
    <row r="4256" spans="1:10" x14ac:dyDescent="0.3">
      <c r="A4256" s="26">
        <v>2016</v>
      </c>
      <c r="B4256" s="27" t="s">
        <v>3182</v>
      </c>
      <c r="C4256" s="27" t="s">
        <v>3183</v>
      </c>
      <c r="D4256" s="27" t="s">
        <v>3182</v>
      </c>
      <c r="E4256" s="27" t="s">
        <v>6117</v>
      </c>
      <c r="F4256" s="27" t="s">
        <v>2825</v>
      </c>
      <c r="G4256" s="27" t="s">
        <v>2826</v>
      </c>
      <c r="H4256" s="28">
        <v>42552</v>
      </c>
      <c r="I4256" s="29">
        <v>4.4840000000000001E-3</v>
      </c>
      <c r="J4256" s="28" t="s">
        <v>3241</v>
      </c>
    </row>
    <row r="4257" spans="1:10" x14ac:dyDescent="0.3">
      <c r="A4257" s="26">
        <v>2016</v>
      </c>
      <c r="B4257" s="27" t="s">
        <v>3075</v>
      </c>
      <c r="C4257" s="27" t="s">
        <v>3076</v>
      </c>
      <c r="D4257" s="27" t="s">
        <v>3075</v>
      </c>
      <c r="E4257" s="27" t="s">
        <v>6117</v>
      </c>
      <c r="F4257" s="27" t="s">
        <v>2815</v>
      </c>
      <c r="G4257" s="27" t="s">
        <v>2816</v>
      </c>
      <c r="H4257" s="28">
        <v>42552</v>
      </c>
      <c r="I4257" s="29">
        <v>1.0530630000000001</v>
      </c>
      <c r="J4257" s="28" t="s">
        <v>3241</v>
      </c>
    </row>
    <row r="4258" spans="1:10" x14ac:dyDescent="0.3">
      <c r="A4258" s="26">
        <v>2016</v>
      </c>
      <c r="B4258" s="27" t="s">
        <v>3077</v>
      </c>
      <c r="C4258" s="27" t="s">
        <v>3078</v>
      </c>
      <c r="D4258" s="27" t="s">
        <v>3077</v>
      </c>
      <c r="E4258" s="27" t="s">
        <v>3033</v>
      </c>
      <c r="F4258" s="27" t="s">
        <v>2788</v>
      </c>
      <c r="G4258" s="27" t="s">
        <v>2788</v>
      </c>
      <c r="H4258" s="28">
        <v>42552</v>
      </c>
      <c r="I4258" s="29">
        <v>0</v>
      </c>
      <c r="J4258" s="28" t="s">
        <v>3241</v>
      </c>
    </row>
    <row r="4259" spans="1:10" x14ac:dyDescent="0.3">
      <c r="A4259" s="26">
        <v>2016</v>
      </c>
      <c r="B4259" s="27" t="s">
        <v>3079</v>
      </c>
      <c r="C4259" s="27" t="s">
        <v>3080</v>
      </c>
      <c r="D4259" s="27" t="s">
        <v>3081</v>
      </c>
      <c r="E4259" s="27" t="s">
        <v>3063</v>
      </c>
      <c r="F4259" s="27" t="s">
        <v>2788</v>
      </c>
      <c r="G4259" s="27" t="s">
        <v>2788</v>
      </c>
      <c r="H4259" s="28">
        <v>42552</v>
      </c>
      <c r="I4259" s="29">
        <v>3.2290000000000001E-3</v>
      </c>
      <c r="J4259" s="28" t="s">
        <v>3241</v>
      </c>
    </row>
    <row r="4260" spans="1:10" x14ac:dyDescent="0.3">
      <c r="A4260" s="26">
        <v>2016</v>
      </c>
      <c r="B4260" s="27" t="s">
        <v>3082</v>
      </c>
      <c r="C4260" s="27" t="s">
        <v>3083</v>
      </c>
      <c r="D4260" s="27" t="s">
        <v>3082</v>
      </c>
      <c r="E4260" s="27" t="s">
        <v>6117</v>
      </c>
      <c r="F4260" s="27" t="s">
        <v>2825</v>
      </c>
      <c r="G4260" s="27" t="s">
        <v>2826</v>
      </c>
      <c r="H4260" s="28">
        <v>42552</v>
      </c>
      <c r="I4260" s="29">
        <v>2.692771</v>
      </c>
      <c r="J4260" s="28" t="s">
        <v>3241</v>
      </c>
    </row>
    <row r="4261" spans="1:10" x14ac:dyDescent="0.3">
      <c r="A4261" s="26">
        <v>2016</v>
      </c>
      <c r="B4261" s="27" t="s">
        <v>3084</v>
      </c>
      <c r="C4261" s="27" t="s">
        <v>3085</v>
      </c>
      <c r="D4261" s="27" t="s">
        <v>3086</v>
      </c>
      <c r="E4261" s="27" t="s">
        <v>3025</v>
      </c>
      <c r="F4261" s="27" t="s">
        <v>3087</v>
      </c>
      <c r="G4261" s="27" t="s">
        <v>2788</v>
      </c>
      <c r="H4261" s="28">
        <v>42552</v>
      </c>
      <c r="I4261" s="29">
        <v>0</v>
      </c>
      <c r="J4261" s="28" t="s">
        <v>3241</v>
      </c>
    </row>
    <row r="4262" spans="1:10" x14ac:dyDescent="0.3">
      <c r="A4262" s="26">
        <v>2016</v>
      </c>
      <c r="B4262" s="27" t="s">
        <v>3084</v>
      </c>
      <c r="C4262" s="27" t="s">
        <v>3085</v>
      </c>
      <c r="D4262" s="27" t="s">
        <v>3088</v>
      </c>
      <c r="E4262" s="27" t="s">
        <v>3025</v>
      </c>
      <c r="F4262" s="27" t="s">
        <v>3087</v>
      </c>
      <c r="G4262" s="27" t="s">
        <v>2788</v>
      </c>
      <c r="H4262" s="28">
        <v>42552</v>
      </c>
      <c r="I4262" s="29">
        <v>0</v>
      </c>
      <c r="J4262" s="28" t="s">
        <v>3241</v>
      </c>
    </row>
    <row r="4263" spans="1:10" x14ac:dyDescent="0.3">
      <c r="A4263" s="26">
        <v>2016</v>
      </c>
      <c r="B4263" s="27" t="s">
        <v>3089</v>
      </c>
      <c r="C4263" s="27" t="s">
        <v>3090</v>
      </c>
      <c r="D4263" s="27" t="s">
        <v>3089</v>
      </c>
      <c r="E4263" s="27" t="s">
        <v>6117</v>
      </c>
      <c r="F4263" s="27" t="s">
        <v>2815</v>
      </c>
      <c r="G4263" s="27" t="s">
        <v>2816</v>
      </c>
      <c r="H4263" s="28">
        <v>42552</v>
      </c>
      <c r="I4263" s="29">
        <v>4.3280460000000014</v>
      </c>
      <c r="J4263" s="28" t="s">
        <v>3241</v>
      </c>
    </row>
    <row r="4264" spans="1:10" x14ac:dyDescent="0.3">
      <c r="A4264" s="26">
        <v>2016</v>
      </c>
      <c r="B4264" s="27" t="s">
        <v>3136</v>
      </c>
      <c r="C4264" s="27" t="s">
        <v>3137</v>
      </c>
      <c r="D4264" s="27" t="s">
        <v>3138</v>
      </c>
      <c r="E4264" s="27" t="s">
        <v>3025</v>
      </c>
      <c r="F4264" s="27" t="s">
        <v>3087</v>
      </c>
      <c r="G4264" s="27" t="s">
        <v>2788</v>
      </c>
      <c r="H4264" s="28">
        <v>42552</v>
      </c>
      <c r="I4264" s="29">
        <v>0</v>
      </c>
      <c r="J4264" s="28" t="s">
        <v>3241</v>
      </c>
    </row>
    <row r="4265" spans="1:10" x14ac:dyDescent="0.3">
      <c r="A4265" s="26">
        <v>2016</v>
      </c>
      <c r="B4265" s="27" t="s">
        <v>3136</v>
      </c>
      <c r="C4265" s="27" t="s">
        <v>3137</v>
      </c>
      <c r="D4265" s="27" t="s">
        <v>3139</v>
      </c>
      <c r="E4265" s="27" t="s">
        <v>3025</v>
      </c>
      <c r="F4265" s="27" t="s">
        <v>3087</v>
      </c>
      <c r="G4265" s="27" t="s">
        <v>2788</v>
      </c>
      <c r="H4265" s="28">
        <v>42552</v>
      </c>
      <c r="I4265" s="29">
        <v>0</v>
      </c>
      <c r="J4265" s="28" t="s">
        <v>3241</v>
      </c>
    </row>
    <row r="4266" spans="1:10" x14ac:dyDescent="0.3">
      <c r="A4266" s="26">
        <v>2016</v>
      </c>
      <c r="B4266" s="27" t="s">
        <v>3184</v>
      </c>
      <c r="C4266" s="27" t="s">
        <v>3185</v>
      </c>
      <c r="D4266" s="27" t="s">
        <v>3186</v>
      </c>
      <c r="E4266" s="27" t="s">
        <v>3063</v>
      </c>
      <c r="F4266" s="27" t="s">
        <v>3034</v>
      </c>
      <c r="G4266" s="27" t="s">
        <v>2999</v>
      </c>
      <c r="H4266" s="28">
        <v>42552</v>
      </c>
      <c r="I4266" s="29">
        <v>3.0536050000000001</v>
      </c>
      <c r="J4266" s="28" t="s">
        <v>3241</v>
      </c>
    </row>
    <row r="4267" spans="1:10" x14ac:dyDescent="0.3">
      <c r="A4267" s="26">
        <v>2016</v>
      </c>
      <c r="B4267" s="27" t="s">
        <v>3091</v>
      </c>
      <c r="C4267" s="27" t="s">
        <v>3092</v>
      </c>
      <c r="D4267" s="27" t="s">
        <v>3093</v>
      </c>
      <c r="E4267" s="27" t="s">
        <v>3063</v>
      </c>
      <c r="F4267" s="27" t="s">
        <v>3094</v>
      </c>
      <c r="G4267" s="27" t="s">
        <v>2965</v>
      </c>
      <c r="H4267" s="28">
        <v>42552</v>
      </c>
      <c r="I4267" s="29">
        <v>5.8876489999999988</v>
      </c>
      <c r="J4267" s="28" t="s">
        <v>3241</v>
      </c>
    </row>
    <row r="4268" spans="1:10" x14ac:dyDescent="0.3">
      <c r="A4268" s="26">
        <v>2016</v>
      </c>
      <c r="B4268" s="27" t="s">
        <v>3095</v>
      </c>
      <c r="C4268" s="27" t="s">
        <v>3096</v>
      </c>
      <c r="D4268" s="27" t="s">
        <v>3095</v>
      </c>
      <c r="E4268" s="27" t="s">
        <v>6117</v>
      </c>
      <c r="F4268" s="27" t="s">
        <v>3034</v>
      </c>
      <c r="G4268" s="27" t="s">
        <v>2999</v>
      </c>
      <c r="H4268" s="28">
        <v>42552</v>
      </c>
      <c r="I4268" s="29">
        <v>3.867023000000001</v>
      </c>
      <c r="J4268" s="28" t="s">
        <v>3241</v>
      </c>
    </row>
    <row r="4269" spans="1:10" x14ac:dyDescent="0.3">
      <c r="A4269" s="26">
        <v>2016</v>
      </c>
      <c r="B4269" s="27" t="s">
        <v>3097</v>
      </c>
      <c r="C4269" s="27" t="s">
        <v>3098</v>
      </c>
      <c r="D4269" s="27" t="s">
        <v>3097</v>
      </c>
      <c r="E4269" s="27" t="s">
        <v>6117</v>
      </c>
      <c r="F4269" s="27" t="s">
        <v>2825</v>
      </c>
      <c r="G4269" s="27" t="s">
        <v>2850</v>
      </c>
      <c r="H4269" s="28">
        <v>42552</v>
      </c>
      <c r="I4269" s="29">
        <v>0.85952699999999982</v>
      </c>
      <c r="J4269" s="28" t="s">
        <v>3241</v>
      </c>
    </row>
    <row r="4270" spans="1:10" x14ac:dyDescent="0.3">
      <c r="A4270" s="26">
        <v>2016</v>
      </c>
      <c r="B4270" s="27" t="s">
        <v>3132</v>
      </c>
      <c r="C4270" s="27" t="s">
        <v>3133</v>
      </c>
      <c r="D4270" s="27" t="s">
        <v>3132</v>
      </c>
      <c r="E4270" s="27" t="s">
        <v>3033</v>
      </c>
      <c r="F4270" s="27" t="s">
        <v>2807</v>
      </c>
      <c r="G4270" s="27" t="s">
        <v>2812</v>
      </c>
      <c r="H4270" s="28">
        <v>42552</v>
      </c>
      <c r="I4270" s="29">
        <v>12.353111000000002</v>
      </c>
      <c r="J4270" s="28" t="s">
        <v>3241</v>
      </c>
    </row>
    <row r="4271" spans="1:10" x14ac:dyDescent="0.3">
      <c r="A4271" s="26">
        <v>2016</v>
      </c>
      <c r="B4271" s="27" t="s">
        <v>3134</v>
      </c>
      <c r="C4271" s="27" t="s">
        <v>3135</v>
      </c>
      <c r="D4271" s="27" t="s">
        <v>3134</v>
      </c>
      <c r="E4271" s="27" t="s">
        <v>3033</v>
      </c>
      <c r="F4271" s="27" t="s">
        <v>2807</v>
      </c>
      <c r="G4271" s="27" t="s">
        <v>2812</v>
      </c>
      <c r="H4271" s="28">
        <v>42552</v>
      </c>
      <c r="I4271" s="29">
        <v>7.7551140000000016</v>
      </c>
      <c r="J4271" s="28" t="s">
        <v>3241</v>
      </c>
    </row>
    <row r="4272" spans="1:10" x14ac:dyDescent="0.3">
      <c r="A4272" s="26">
        <v>2016</v>
      </c>
      <c r="B4272" s="27" t="s">
        <v>3099</v>
      </c>
      <c r="C4272" s="27" t="s">
        <v>3100</v>
      </c>
      <c r="D4272" s="27" t="s">
        <v>3099</v>
      </c>
      <c r="E4272" s="27" t="s">
        <v>6117</v>
      </c>
      <c r="F4272" s="27" t="s">
        <v>2815</v>
      </c>
      <c r="G4272" s="27" t="s">
        <v>2816</v>
      </c>
      <c r="H4272" s="28">
        <v>42552</v>
      </c>
      <c r="I4272" s="29">
        <v>7.0576530000000002</v>
      </c>
      <c r="J4272" s="28" t="s">
        <v>3241</v>
      </c>
    </row>
    <row r="4273" spans="1:10" x14ac:dyDescent="0.3">
      <c r="A4273" s="26">
        <v>2016</v>
      </c>
      <c r="B4273" s="27" t="s">
        <v>3101</v>
      </c>
      <c r="C4273" s="27" t="s">
        <v>3102</v>
      </c>
      <c r="D4273" s="27" t="s">
        <v>3101</v>
      </c>
      <c r="E4273" s="27" t="s">
        <v>6117</v>
      </c>
      <c r="F4273" s="27" t="s">
        <v>3034</v>
      </c>
      <c r="G4273" s="27" t="s">
        <v>3074</v>
      </c>
      <c r="H4273" s="28">
        <v>42552</v>
      </c>
      <c r="I4273" s="29">
        <v>13.200929999999998</v>
      </c>
      <c r="J4273" s="28" t="s">
        <v>3241</v>
      </c>
    </row>
    <row r="4274" spans="1:10" x14ac:dyDescent="0.3">
      <c r="A4274" s="26">
        <v>2016</v>
      </c>
      <c r="B4274" s="27" t="s">
        <v>3148</v>
      </c>
      <c r="C4274" s="27" t="s">
        <v>3149</v>
      </c>
      <c r="D4274" s="27" t="s">
        <v>3148</v>
      </c>
      <c r="E4274" s="27" t="s">
        <v>6117</v>
      </c>
      <c r="F4274" s="27" t="s">
        <v>3145</v>
      </c>
      <c r="G4274" s="27" t="s">
        <v>2803</v>
      </c>
      <c r="H4274" s="28">
        <v>42552</v>
      </c>
      <c r="I4274" s="29">
        <v>0</v>
      </c>
      <c r="J4274" s="28" t="s">
        <v>3241</v>
      </c>
    </row>
    <row r="4275" spans="1:10" x14ac:dyDescent="0.3">
      <c r="A4275" s="26">
        <v>2016</v>
      </c>
      <c r="B4275" s="27" t="s">
        <v>3103</v>
      </c>
      <c r="C4275" s="27" t="s">
        <v>3104</v>
      </c>
      <c r="D4275" s="27" t="s">
        <v>3103</v>
      </c>
      <c r="E4275" s="27" t="s">
        <v>6117</v>
      </c>
      <c r="F4275" s="27" t="s">
        <v>3034</v>
      </c>
      <c r="G4275" s="27" t="s">
        <v>2923</v>
      </c>
      <c r="H4275" s="28">
        <v>42552</v>
      </c>
      <c r="I4275" s="29">
        <v>1.1942900000000003</v>
      </c>
      <c r="J4275" s="28" t="s">
        <v>3241</v>
      </c>
    </row>
    <row r="4276" spans="1:10" x14ac:dyDescent="0.3">
      <c r="A4276" s="26">
        <v>2016</v>
      </c>
      <c r="B4276" s="27" t="s">
        <v>3150</v>
      </c>
      <c r="C4276" s="27" t="s">
        <v>3151</v>
      </c>
      <c r="D4276" s="27" t="s">
        <v>3150</v>
      </c>
      <c r="E4276" s="27" t="s">
        <v>6117</v>
      </c>
      <c r="F4276" s="27" t="s">
        <v>3142</v>
      </c>
      <c r="G4276" s="27" t="s">
        <v>2850</v>
      </c>
      <c r="H4276" s="28">
        <v>42552</v>
      </c>
      <c r="I4276" s="29">
        <v>2.7698000000000007E-2</v>
      </c>
      <c r="J4276" s="28" t="s">
        <v>3241</v>
      </c>
    </row>
    <row r="4277" spans="1:10" x14ac:dyDescent="0.3">
      <c r="A4277" s="26">
        <v>2016</v>
      </c>
      <c r="B4277" s="27" t="s">
        <v>3105</v>
      </c>
      <c r="C4277" s="27" t="s">
        <v>3106</v>
      </c>
      <c r="D4277" s="27" t="s">
        <v>3105</v>
      </c>
      <c r="E4277" s="27" t="s">
        <v>6117</v>
      </c>
      <c r="F4277" s="27" t="s">
        <v>2798</v>
      </c>
      <c r="G4277" s="27" t="s">
        <v>2803</v>
      </c>
      <c r="H4277" s="28">
        <v>42552</v>
      </c>
      <c r="I4277" s="29">
        <v>0.13712500000000005</v>
      </c>
      <c r="J4277" s="28" t="s">
        <v>3241</v>
      </c>
    </row>
    <row r="4278" spans="1:10" x14ac:dyDescent="0.3">
      <c r="A4278" s="26">
        <v>2016</v>
      </c>
      <c r="B4278" s="27" t="s">
        <v>3123</v>
      </c>
      <c r="C4278" s="27" t="s">
        <v>3124</v>
      </c>
      <c r="D4278" s="27" t="s">
        <v>3166</v>
      </c>
      <c r="E4278" s="27" t="s">
        <v>3025</v>
      </c>
      <c r="F4278" s="27" t="s">
        <v>2825</v>
      </c>
      <c r="G4278" s="27" t="s">
        <v>2850</v>
      </c>
      <c r="H4278" s="28">
        <v>42552</v>
      </c>
      <c r="I4278" s="29">
        <v>0</v>
      </c>
      <c r="J4278" s="28" t="s">
        <v>3241</v>
      </c>
    </row>
    <row r="4279" spans="1:10" x14ac:dyDescent="0.3">
      <c r="A4279" s="26">
        <v>2016</v>
      </c>
      <c r="B4279" s="27" t="s">
        <v>3123</v>
      </c>
      <c r="C4279" s="27" t="s">
        <v>3124</v>
      </c>
      <c r="D4279" s="27" t="s">
        <v>3125</v>
      </c>
      <c r="E4279" s="27" t="s">
        <v>3025</v>
      </c>
      <c r="F4279" s="27" t="s">
        <v>2825</v>
      </c>
      <c r="G4279" s="27" t="s">
        <v>2850</v>
      </c>
      <c r="H4279" s="28">
        <v>42552</v>
      </c>
      <c r="I4279" s="29">
        <v>0</v>
      </c>
      <c r="J4279" s="28" t="s">
        <v>3241</v>
      </c>
    </row>
    <row r="4280" spans="1:10" x14ac:dyDescent="0.3">
      <c r="A4280" s="26">
        <v>2016</v>
      </c>
      <c r="B4280" s="27" t="s">
        <v>3123</v>
      </c>
      <c r="C4280" s="27" t="s">
        <v>3124</v>
      </c>
      <c r="D4280" s="27" t="s">
        <v>3170</v>
      </c>
      <c r="E4280" s="27" t="s">
        <v>3025</v>
      </c>
      <c r="F4280" s="27" t="s">
        <v>2825</v>
      </c>
      <c r="G4280" s="27" t="s">
        <v>2850</v>
      </c>
      <c r="H4280" s="28">
        <v>42552</v>
      </c>
      <c r="I4280" s="29">
        <v>0</v>
      </c>
      <c r="J4280" s="28" t="s">
        <v>3241</v>
      </c>
    </row>
    <row r="4281" spans="1:10" x14ac:dyDescent="0.3">
      <c r="A4281" s="26">
        <v>2016</v>
      </c>
      <c r="B4281" s="27" t="s">
        <v>3107</v>
      </c>
      <c r="C4281" s="27" t="s">
        <v>3108</v>
      </c>
      <c r="D4281" s="27" t="s">
        <v>3108</v>
      </c>
      <c r="E4281" s="27" t="s">
        <v>6117</v>
      </c>
      <c r="F4281" s="27" t="s">
        <v>3026</v>
      </c>
      <c r="G4281" s="27" t="s">
        <v>2936</v>
      </c>
      <c r="H4281" s="28">
        <v>42552</v>
      </c>
      <c r="I4281" s="29">
        <v>8.5900000000000006E-4</v>
      </c>
      <c r="J4281" s="28" t="s">
        <v>3241</v>
      </c>
    </row>
    <row r="4282" spans="1:10" x14ac:dyDescent="0.3">
      <c r="A4282" s="26">
        <v>2016</v>
      </c>
      <c r="B4282" s="27" t="s">
        <v>3140</v>
      </c>
      <c r="C4282" s="27" t="s">
        <v>3141</v>
      </c>
      <c r="D4282" s="27" t="s">
        <v>3140</v>
      </c>
      <c r="E4282" s="27" t="s">
        <v>6117</v>
      </c>
      <c r="F4282" s="27" t="s">
        <v>3142</v>
      </c>
      <c r="G4282" s="27" t="s">
        <v>2850</v>
      </c>
      <c r="H4282" s="28">
        <v>42552</v>
      </c>
      <c r="I4282" s="29">
        <v>5.7680000000000023E-3</v>
      </c>
      <c r="J4282" s="28" t="s">
        <v>3241</v>
      </c>
    </row>
    <row r="4283" spans="1:10" x14ac:dyDescent="0.3">
      <c r="A4283" s="26">
        <v>2016</v>
      </c>
      <c r="B4283" s="27" t="s">
        <v>3109</v>
      </c>
      <c r="C4283" s="27" t="s">
        <v>3110</v>
      </c>
      <c r="D4283" s="27" t="s">
        <v>3109</v>
      </c>
      <c r="E4283" s="27" t="s">
        <v>3111</v>
      </c>
      <c r="F4283" s="27" t="s">
        <v>2825</v>
      </c>
      <c r="G4283" s="27" t="s">
        <v>2850</v>
      </c>
      <c r="H4283" s="28">
        <v>42552</v>
      </c>
      <c r="I4283" s="29">
        <v>0.16447700000000001</v>
      </c>
      <c r="J4283" s="28" t="s">
        <v>3241</v>
      </c>
    </row>
    <row r="4284" spans="1:10" x14ac:dyDescent="0.3">
      <c r="A4284" s="26">
        <v>2016</v>
      </c>
      <c r="B4284" s="27" t="s">
        <v>3158</v>
      </c>
      <c r="C4284" s="27" t="s">
        <v>3159</v>
      </c>
      <c r="D4284" s="27" t="s">
        <v>3160</v>
      </c>
      <c r="E4284" s="27" t="s">
        <v>3161</v>
      </c>
      <c r="F4284" s="27" t="s">
        <v>3087</v>
      </c>
      <c r="G4284" s="27" t="s">
        <v>2788</v>
      </c>
      <c r="H4284" s="28">
        <v>42552</v>
      </c>
      <c r="I4284" s="29">
        <v>2.0681029999999998</v>
      </c>
      <c r="J4284" s="28" t="s">
        <v>3241</v>
      </c>
    </row>
    <row r="4285" spans="1:10" x14ac:dyDescent="0.3">
      <c r="A4285" s="26">
        <v>2016</v>
      </c>
      <c r="B4285" s="27" t="s">
        <v>3112</v>
      </c>
      <c r="C4285" s="27" t="s">
        <v>3113</v>
      </c>
      <c r="D4285" s="27" t="s">
        <v>3112</v>
      </c>
      <c r="E4285" s="27" t="s">
        <v>6117</v>
      </c>
      <c r="F4285" s="27" t="s">
        <v>2825</v>
      </c>
      <c r="G4285" s="27" t="s">
        <v>2826</v>
      </c>
      <c r="H4285" s="28">
        <v>42552</v>
      </c>
      <c r="I4285" s="29">
        <v>0</v>
      </c>
      <c r="J4285" s="28" t="s">
        <v>3241</v>
      </c>
    </row>
    <row r="4286" spans="1:10" x14ac:dyDescent="0.3">
      <c r="A4286" s="26">
        <v>2016</v>
      </c>
      <c r="B4286" s="27" t="s">
        <v>3167</v>
      </c>
      <c r="C4286" s="27" t="s">
        <v>3168</v>
      </c>
      <c r="D4286" s="27" t="s">
        <v>3169</v>
      </c>
      <c r="E4286" s="27" t="s">
        <v>3161</v>
      </c>
      <c r="F4286" s="27" t="s">
        <v>3087</v>
      </c>
      <c r="G4286" s="27" t="s">
        <v>2788</v>
      </c>
      <c r="H4286" s="28">
        <v>42552</v>
      </c>
      <c r="I4286" s="29">
        <v>2.6853689999999997</v>
      </c>
      <c r="J4286" s="28" t="s">
        <v>3241</v>
      </c>
    </row>
    <row r="4287" spans="1:10" x14ac:dyDescent="0.3">
      <c r="A4287" s="26">
        <v>2016</v>
      </c>
      <c r="B4287" s="27" t="s">
        <v>3114</v>
      </c>
      <c r="C4287" s="27" t="s">
        <v>3115</v>
      </c>
      <c r="D4287" s="27" t="s">
        <v>3116</v>
      </c>
      <c r="E4287" s="27" t="s">
        <v>3025</v>
      </c>
      <c r="F4287" s="27" t="s">
        <v>3026</v>
      </c>
      <c r="G4287" s="27" t="s">
        <v>2788</v>
      </c>
      <c r="H4287" s="28">
        <v>42552</v>
      </c>
      <c r="I4287" s="29">
        <v>0</v>
      </c>
      <c r="J4287" s="28" t="s">
        <v>3241</v>
      </c>
    </row>
    <row r="4288" spans="1:10" x14ac:dyDescent="0.3">
      <c r="A4288" s="26">
        <v>2016</v>
      </c>
      <c r="B4288" s="27" t="s">
        <v>3117</v>
      </c>
      <c r="C4288" s="27" t="s">
        <v>3118</v>
      </c>
      <c r="D4288" s="27" t="s">
        <v>3117</v>
      </c>
      <c r="E4288" s="27" t="s">
        <v>6117</v>
      </c>
      <c r="F4288" s="27" t="s">
        <v>2815</v>
      </c>
      <c r="G4288" s="27" t="s">
        <v>2816</v>
      </c>
      <c r="H4288" s="28">
        <v>42552</v>
      </c>
      <c r="I4288" s="29">
        <v>7.576371</v>
      </c>
      <c r="J4288" s="28" t="s">
        <v>3241</v>
      </c>
    </row>
    <row r="4289" spans="1:10" x14ac:dyDescent="0.3">
      <c r="A4289" s="26">
        <v>2016</v>
      </c>
      <c r="B4289" s="27" t="s">
        <v>3129</v>
      </c>
      <c r="C4289" s="27" t="s">
        <v>3130</v>
      </c>
      <c r="D4289" s="27" t="s">
        <v>3131</v>
      </c>
      <c r="E4289" s="27" t="s">
        <v>3063</v>
      </c>
      <c r="F4289" s="27" t="s">
        <v>3034</v>
      </c>
      <c r="G4289" s="27" t="s">
        <v>2840</v>
      </c>
      <c r="H4289" s="28">
        <v>42552</v>
      </c>
      <c r="I4289" s="29">
        <v>0</v>
      </c>
      <c r="J4289" s="28" t="s">
        <v>3241</v>
      </c>
    </row>
    <row r="4290" spans="1:10" x14ac:dyDescent="0.3">
      <c r="A4290" s="26">
        <v>2016</v>
      </c>
      <c r="B4290" s="27" t="s">
        <v>3126</v>
      </c>
      <c r="C4290" s="27" t="s">
        <v>3127</v>
      </c>
      <c r="D4290" s="27" t="s">
        <v>3128</v>
      </c>
      <c r="E4290" s="27" t="s">
        <v>3025</v>
      </c>
      <c r="F4290" s="27" t="s">
        <v>3026</v>
      </c>
      <c r="G4290" s="27" t="s">
        <v>2936</v>
      </c>
      <c r="H4290" s="28">
        <v>42552</v>
      </c>
      <c r="I4290" s="29">
        <v>0</v>
      </c>
      <c r="J4290" s="28" t="s">
        <v>3241</v>
      </c>
    </row>
    <row r="4291" spans="1:10" x14ac:dyDescent="0.3">
      <c r="A4291" s="26">
        <v>2016</v>
      </c>
      <c r="B4291" s="27" t="s">
        <v>3178</v>
      </c>
      <c r="C4291" s="27" t="s">
        <v>3179</v>
      </c>
      <c r="D4291" s="27" t="s">
        <v>3178</v>
      </c>
      <c r="E4291" s="27" t="s">
        <v>3033</v>
      </c>
      <c r="F4291" s="27" t="s">
        <v>2807</v>
      </c>
      <c r="G4291" s="27" t="s">
        <v>2812</v>
      </c>
      <c r="H4291" s="28">
        <v>42552</v>
      </c>
      <c r="I4291" s="29">
        <v>0.46344000000000007</v>
      </c>
      <c r="J4291" s="28" t="s">
        <v>3241</v>
      </c>
    </row>
    <row r="4292" spans="1:10" x14ac:dyDescent="0.3">
      <c r="A4292" s="26">
        <v>2016</v>
      </c>
      <c r="B4292" s="27" t="s">
        <v>3119</v>
      </c>
      <c r="C4292" s="27" t="s">
        <v>3120</v>
      </c>
      <c r="D4292" s="27" t="s">
        <v>3119</v>
      </c>
      <c r="E4292" s="27" t="s">
        <v>6117</v>
      </c>
      <c r="F4292" s="27" t="s">
        <v>3034</v>
      </c>
      <c r="G4292" s="27" t="s">
        <v>2840</v>
      </c>
      <c r="H4292" s="28">
        <v>42552</v>
      </c>
      <c r="I4292" s="29">
        <v>4.7526230000000016</v>
      </c>
      <c r="J4292" s="28" t="s">
        <v>3241</v>
      </c>
    </row>
    <row r="4293" spans="1:10" x14ac:dyDescent="0.3">
      <c r="A4293" s="26">
        <v>2016</v>
      </c>
      <c r="B4293" s="27" t="s">
        <v>3121</v>
      </c>
      <c r="C4293" s="27" t="s">
        <v>3122</v>
      </c>
      <c r="D4293" s="27" t="s">
        <v>3121</v>
      </c>
      <c r="E4293" s="27" t="s">
        <v>6117</v>
      </c>
      <c r="F4293" s="27" t="s">
        <v>2825</v>
      </c>
      <c r="G4293" s="27" t="s">
        <v>2850</v>
      </c>
      <c r="H4293" s="28">
        <v>42552</v>
      </c>
      <c r="I4293" s="29">
        <v>21.001681999999992</v>
      </c>
      <c r="J4293" s="28" t="s">
        <v>3241</v>
      </c>
    </row>
    <row r="4294" spans="1:10" x14ac:dyDescent="0.3">
      <c r="A4294" s="26">
        <v>2016</v>
      </c>
      <c r="B4294" s="27" t="s">
        <v>3022</v>
      </c>
      <c r="C4294" s="27" t="s">
        <v>3023</v>
      </c>
      <c r="D4294" s="27" t="s">
        <v>3024</v>
      </c>
      <c r="E4294" s="27" t="s">
        <v>3025</v>
      </c>
      <c r="F4294" s="27" t="s">
        <v>3026</v>
      </c>
      <c r="G4294" s="27" t="s">
        <v>2788</v>
      </c>
      <c r="H4294" s="28">
        <v>42583</v>
      </c>
      <c r="I4294" s="29">
        <v>0</v>
      </c>
      <c r="J4294" s="28" t="s">
        <v>3241</v>
      </c>
    </row>
    <row r="4295" spans="1:10" x14ac:dyDescent="0.3">
      <c r="A4295" s="26">
        <v>2016</v>
      </c>
      <c r="B4295" s="27" t="s">
        <v>3022</v>
      </c>
      <c r="C4295" s="27" t="s">
        <v>3023</v>
      </c>
      <c r="D4295" s="27" t="s">
        <v>3027</v>
      </c>
      <c r="E4295" s="27" t="s">
        <v>3025</v>
      </c>
      <c r="F4295" s="27" t="s">
        <v>3026</v>
      </c>
      <c r="G4295" s="27" t="s">
        <v>2788</v>
      </c>
      <c r="H4295" s="28">
        <v>42583</v>
      </c>
      <c r="I4295" s="29">
        <v>0</v>
      </c>
      <c r="J4295" s="28" t="s">
        <v>3241</v>
      </c>
    </row>
    <row r="4296" spans="1:10" x14ac:dyDescent="0.3">
      <c r="A4296" s="26">
        <v>2016</v>
      </c>
      <c r="B4296" s="27" t="s">
        <v>3028</v>
      </c>
      <c r="C4296" s="27" t="s">
        <v>3029</v>
      </c>
      <c r="D4296" s="27" t="s">
        <v>3028</v>
      </c>
      <c r="E4296" s="27" t="s">
        <v>6117</v>
      </c>
      <c r="F4296" s="27" t="s">
        <v>3030</v>
      </c>
      <c r="G4296" s="27" t="s">
        <v>2812</v>
      </c>
      <c r="H4296" s="28">
        <v>42583</v>
      </c>
      <c r="I4296" s="29">
        <v>7.0622339999999992</v>
      </c>
      <c r="J4296" s="28" t="s">
        <v>3241</v>
      </c>
    </row>
    <row r="4297" spans="1:10" x14ac:dyDescent="0.3">
      <c r="A4297" s="26">
        <v>2016</v>
      </c>
      <c r="B4297" s="27" t="s">
        <v>3031</v>
      </c>
      <c r="C4297" s="27" t="s">
        <v>3032</v>
      </c>
      <c r="D4297" s="27" t="s">
        <v>3031</v>
      </c>
      <c r="E4297" s="27" t="s">
        <v>3033</v>
      </c>
      <c r="F4297" s="27" t="s">
        <v>3034</v>
      </c>
      <c r="G4297" s="27" t="s">
        <v>2821</v>
      </c>
      <c r="H4297" s="28">
        <v>42583</v>
      </c>
      <c r="I4297" s="29">
        <v>2.155351</v>
      </c>
      <c r="J4297" s="28" t="s">
        <v>3241</v>
      </c>
    </row>
    <row r="4298" spans="1:10" x14ac:dyDescent="0.3">
      <c r="A4298" s="26">
        <v>2016</v>
      </c>
      <c r="B4298" s="27" t="s">
        <v>3031</v>
      </c>
      <c r="C4298" s="27" t="s">
        <v>3180</v>
      </c>
      <c r="D4298" s="27" t="s">
        <v>3181</v>
      </c>
      <c r="E4298" s="27" t="s">
        <v>3033</v>
      </c>
      <c r="F4298" s="27" t="s">
        <v>3034</v>
      </c>
      <c r="G4298" s="27" t="s">
        <v>2821</v>
      </c>
      <c r="H4298" s="28">
        <v>42583</v>
      </c>
      <c r="I4298" s="29">
        <v>4.3115030000000001</v>
      </c>
      <c r="J4298" s="28" t="s">
        <v>3241</v>
      </c>
    </row>
    <row r="4299" spans="1:10" x14ac:dyDescent="0.3">
      <c r="A4299" s="26">
        <v>2016</v>
      </c>
      <c r="B4299" s="27" t="s">
        <v>3035</v>
      </c>
      <c r="C4299" s="27" t="s">
        <v>3036</v>
      </c>
      <c r="D4299" s="27" t="s">
        <v>3035</v>
      </c>
      <c r="E4299" s="27" t="s">
        <v>6117</v>
      </c>
      <c r="F4299" s="27" t="s">
        <v>2825</v>
      </c>
      <c r="G4299" s="27" t="s">
        <v>2826</v>
      </c>
      <c r="H4299" s="28">
        <v>42583</v>
      </c>
      <c r="I4299" s="29">
        <v>0</v>
      </c>
      <c r="J4299" s="28" t="s">
        <v>3241</v>
      </c>
    </row>
    <row r="4300" spans="1:10" x14ac:dyDescent="0.3">
      <c r="A4300" s="26">
        <v>2016</v>
      </c>
      <c r="B4300" s="27" t="s">
        <v>3037</v>
      </c>
      <c r="C4300" s="27" t="s">
        <v>3038</v>
      </c>
      <c r="D4300" s="27" t="s">
        <v>3037</v>
      </c>
      <c r="E4300" s="27" t="s">
        <v>6117</v>
      </c>
      <c r="F4300" s="27" t="s">
        <v>3034</v>
      </c>
      <c r="G4300" s="27" t="s">
        <v>2999</v>
      </c>
      <c r="H4300" s="28">
        <v>42583</v>
      </c>
      <c r="I4300" s="29">
        <v>4.0063390000000005</v>
      </c>
      <c r="J4300" s="28" t="s">
        <v>3241</v>
      </c>
    </row>
    <row r="4301" spans="1:10" x14ac:dyDescent="0.3">
      <c r="A4301" s="26">
        <v>2016</v>
      </c>
      <c r="B4301" s="27" t="s">
        <v>3039</v>
      </c>
      <c r="C4301" s="27" t="s">
        <v>3040</v>
      </c>
      <c r="D4301" s="27" t="s">
        <v>3039</v>
      </c>
      <c r="E4301" s="27" t="s">
        <v>6117</v>
      </c>
      <c r="F4301" s="27" t="s">
        <v>2815</v>
      </c>
      <c r="G4301" s="27" t="s">
        <v>2816</v>
      </c>
      <c r="H4301" s="28">
        <v>42583</v>
      </c>
      <c r="I4301" s="29">
        <v>0</v>
      </c>
      <c r="J4301" s="28" t="s">
        <v>3241</v>
      </c>
    </row>
    <row r="4302" spans="1:10" x14ac:dyDescent="0.3">
      <c r="A4302" s="26">
        <v>2016</v>
      </c>
      <c r="B4302" s="27" t="s">
        <v>3041</v>
      </c>
      <c r="C4302" s="27" t="s">
        <v>3042</v>
      </c>
      <c r="D4302" s="27" t="s">
        <v>3041</v>
      </c>
      <c r="E4302" s="27" t="s">
        <v>6117</v>
      </c>
      <c r="F4302" s="27" t="s">
        <v>2825</v>
      </c>
      <c r="G4302" s="27" t="s">
        <v>2826</v>
      </c>
      <c r="H4302" s="28">
        <v>42583</v>
      </c>
      <c r="I4302" s="29">
        <v>8.0085989999999985</v>
      </c>
      <c r="J4302" s="28" t="s">
        <v>3241</v>
      </c>
    </row>
    <row r="4303" spans="1:10" x14ac:dyDescent="0.3">
      <c r="A4303" s="26">
        <v>2016</v>
      </c>
      <c r="B4303" s="27" t="s">
        <v>3043</v>
      </c>
      <c r="C4303" s="27" t="s">
        <v>3044</v>
      </c>
      <c r="D4303" s="27" t="s">
        <v>3043</v>
      </c>
      <c r="E4303" s="27" t="s">
        <v>6117</v>
      </c>
      <c r="F4303" s="27" t="s">
        <v>2815</v>
      </c>
      <c r="G4303" s="27" t="s">
        <v>2816</v>
      </c>
      <c r="H4303" s="28">
        <v>42583</v>
      </c>
      <c r="I4303" s="29">
        <v>6.4570119999999989</v>
      </c>
      <c r="J4303" s="28" t="s">
        <v>3241</v>
      </c>
    </row>
    <row r="4304" spans="1:10" x14ac:dyDescent="0.3">
      <c r="A4304" s="26">
        <v>2016</v>
      </c>
      <c r="B4304" s="27" t="s">
        <v>3045</v>
      </c>
      <c r="C4304" s="27" t="s">
        <v>3046</v>
      </c>
      <c r="D4304" s="27" t="s">
        <v>3045</v>
      </c>
      <c r="E4304" s="27" t="s">
        <v>6117</v>
      </c>
      <c r="F4304" s="27" t="s">
        <v>2815</v>
      </c>
      <c r="G4304" s="27" t="s">
        <v>2816</v>
      </c>
      <c r="H4304" s="28">
        <v>42583</v>
      </c>
      <c r="I4304" s="29">
        <v>0.20297700000000002</v>
      </c>
      <c r="J4304" s="28" t="s">
        <v>3241</v>
      </c>
    </row>
    <row r="4305" spans="1:10" x14ac:dyDescent="0.3">
      <c r="A4305" s="26">
        <v>2016</v>
      </c>
      <c r="B4305" s="27" t="s">
        <v>3143</v>
      </c>
      <c r="C4305" s="27" t="s">
        <v>3144</v>
      </c>
      <c r="D4305" s="27" t="s">
        <v>3143</v>
      </c>
      <c r="E4305" s="27" t="s">
        <v>6117</v>
      </c>
      <c r="F4305" s="27" t="s">
        <v>3145</v>
      </c>
      <c r="G4305" s="27" t="s">
        <v>2803</v>
      </c>
      <c r="H4305" s="28">
        <v>42583</v>
      </c>
      <c r="I4305" s="29">
        <v>1.4514339999999999</v>
      </c>
      <c r="J4305" s="28" t="s">
        <v>3241</v>
      </c>
    </row>
    <row r="4306" spans="1:10" x14ac:dyDescent="0.3">
      <c r="A4306" s="26">
        <v>2016</v>
      </c>
      <c r="B4306" s="27" t="s">
        <v>3171</v>
      </c>
      <c r="C4306" s="27" t="s">
        <v>3172</v>
      </c>
      <c r="D4306" s="27" t="s">
        <v>3173</v>
      </c>
      <c r="E4306" s="27" t="s">
        <v>3111</v>
      </c>
      <c r="F4306" s="27" t="s">
        <v>2825</v>
      </c>
      <c r="G4306" s="27" t="s">
        <v>2850</v>
      </c>
      <c r="H4306" s="28">
        <v>42583</v>
      </c>
      <c r="I4306" s="29">
        <v>0.29431000000000007</v>
      </c>
      <c r="J4306" s="28" t="s">
        <v>3241</v>
      </c>
    </row>
    <row r="4307" spans="1:10" x14ac:dyDescent="0.3">
      <c r="A4307" s="26">
        <v>2016</v>
      </c>
      <c r="B4307" s="27" t="s">
        <v>3146</v>
      </c>
      <c r="C4307" s="27" t="s">
        <v>3147</v>
      </c>
      <c r="D4307" s="27" t="s">
        <v>3146</v>
      </c>
      <c r="E4307" s="27" t="s">
        <v>6117</v>
      </c>
      <c r="F4307" s="27" t="s">
        <v>3145</v>
      </c>
      <c r="G4307" s="27" t="s">
        <v>2803</v>
      </c>
      <c r="H4307" s="28">
        <v>42583</v>
      </c>
      <c r="I4307" s="29">
        <v>9.9752999999999981E-2</v>
      </c>
      <c r="J4307" s="28" t="s">
        <v>3241</v>
      </c>
    </row>
    <row r="4308" spans="1:10" x14ac:dyDescent="0.3">
      <c r="A4308" s="26">
        <v>2016</v>
      </c>
      <c r="B4308" s="27" t="s">
        <v>3047</v>
      </c>
      <c r="C4308" s="27" t="s">
        <v>3048</v>
      </c>
      <c r="D4308" s="27" t="s">
        <v>3047</v>
      </c>
      <c r="E4308" s="27" t="s">
        <v>6117</v>
      </c>
      <c r="F4308" s="27" t="s">
        <v>2825</v>
      </c>
      <c r="G4308" s="27" t="s">
        <v>2826</v>
      </c>
      <c r="H4308" s="28">
        <v>42583</v>
      </c>
      <c r="I4308" s="29">
        <v>2.5201739999999999</v>
      </c>
      <c r="J4308" s="28" t="s">
        <v>3241</v>
      </c>
    </row>
    <row r="4309" spans="1:10" x14ac:dyDescent="0.3">
      <c r="A4309" s="26">
        <v>2016</v>
      </c>
      <c r="B4309" s="27" t="s">
        <v>3049</v>
      </c>
      <c r="C4309" s="27" t="s">
        <v>3050</v>
      </c>
      <c r="D4309" s="27" t="s">
        <v>3049</v>
      </c>
      <c r="E4309" s="27" t="s">
        <v>6117</v>
      </c>
      <c r="F4309" s="27" t="s">
        <v>2825</v>
      </c>
      <c r="G4309" s="27" t="s">
        <v>2850</v>
      </c>
      <c r="H4309" s="28">
        <v>42583</v>
      </c>
      <c r="I4309" s="29">
        <v>1.4143340000000002</v>
      </c>
      <c r="J4309" s="28" t="s">
        <v>3241</v>
      </c>
    </row>
    <row r="4310" spans="1:10" x14ac:dyDescent="0.3">
      <c r="A4310" s="26">
        <v>2016</v>
      </c>
      <c r="B4310" s="27" t="s">
        <v>3051</v>
      </c>
      <c r="C4310" s="27" t="s">
        <v>3051</v>
      </c>
      <c r="D4310" s="27" t="s">
        <v>3051</v>
      </c>
      <c r="E4310" s="27" t="s">
        <v>6118</v>
      </c>
      <c r="F4310" s="27" t="s">
        <v>3051</v>
      </c>
      <c r="G4310" s="27" t="s">
        <v>3051</v>
      </c>
      <c r="H4310" s="28">
        <v>42583</v>
      </c>
      <c r="I4310" s="29">
        <v>10843.89746099999</v>
      </c>
      <c r="J4310" s="28" t="s">
        <v>3241</v>
      </c>
    </row>
    <row r="4311" spans="1:10" x14ac:dyDescent="0.3">
      <c r="A4311" s="26">
        <v>2016</v>
      </c>
      <c r="B4311" s="27" t="s">
        <v>3052</v>
      </c>
      <c r="C4311" s="27" t="s">
        <v>3053</v>
      </c>
      <c r="D4311" s="27" t="s">
        <v>3052</v>
      </c>
      <c r="E4311" s="27" t="s">
        <v>3033</v>
      </c>
      <c r="F4311" s="27" t="s">
        <v>2807</v>
      </c>
      <c r="G4311" s="27" t="s">
        <v>2812</v>
      </c>
      <c r="H4311" s="28">
        <v>42583</v>
      </c>
      <c r="I4311" s="29">
        <v>1.8774100000000005</v>
      </c>
      <c r="J4311" s="28" t="s">
        <v>3241</v>
      </c>
    </row>
    <row r="4312" spans="1:10" x14ac:dyDescent="0.3">
      <c r="A4312" s="26">
        <v>2016</v>
      </c>
      <c r="B4312" s="27" t="s">
        <v>3162</v>
      </c>
      <c r="C4312" s="27" t="s">
        <v>3163</v>
      </c>
      <c r="D4312" s="27" t="s">
        <v>3164</v>
      </c>
      <c r="E4312" s="27" t="s">
        <v>3025</v>
      </c>
      <c r="F4312" s="27" t="s">
        <v>3087</v>
      </c>
      <c r="G4312" s="27" t="s">
        <v>2788</v>
      </c>
      <c r="H4312" s="28">
        <v>42583</v>
      </c>
      <c r="I4312" s="29">
        <v>0</v>
      </c>
      <c r="J4312" s="28" t="s">
        <v>3241</v>
      </c>
    </row>
    <row r="4313" spans="1:10" x14ac:dyDescent="0.3">
      <c r="A4313" s="26">
        <v>2016</v>
      </c>
      <c r="B4313" s="27" t="s">
        <v>3162</v>
      </c>
      <c r="C4313" s="27" t="s">
        <v>3163</v>
      </c>
      <c r="D4313" s="27" t="s">
        <v>3165</v>
      </c>
      <c r="E4313" s="27" t="s">
        <v>3025</v>
      </c>
      <c r="F4313" s="27" t="s">
        <v>3087</v>
      </c>
      <c r="G4313" s="27" t="s">
        <v>2788</v>
      </c>
      <c r="H4313" s="28">
        <v>42583</v>
      </c>
      <c r="I4313" s="29">
        <v>0</v>
      </c>
      <c r="J4313" s="28" t="s">
        <v>3241</v>
      </c>
    </row>
    <row r="4314" spans="1:10" x14ac:dyDescent="0.3">
      <c r="A4314" s="26">
        <v>2016</v>
      </c>
      <c r="B4314" s="27" t="s">
        <v>3054</v>
      </c>
      <c r="C4314" s="27" t="s">
        <v>3055</v>
      </c>
      <c r="D4314" s="27" t="s">
        <v>3054</v>
      </c>
      <c r="E4314" s="27" t="s">
        <v>6117</v>
      </c>
      <c r="F4314" s="27" t="s">
        <v>3034</v>
      </c>
      <c r="G4314" s="27" t="s">
        <v>2999</v>
      </c>
      <c r="H4314" s="28">
        <v>42583</v>
      </c>
      <c r="I4314" s="29">
        <v>4.8669980000000006</v>
      </c>
      <c r="J4314" s="28" t="s">
        <v>3241</v>
      </c>
    </row>
    <row r="4315" spans="1:10" x14ac:dyDescent="0.3">
      <c r="A4315" s="26">
        <v>2016</v>
      </c>
      <c r="B4315" s="27" t="s">
        <v>3056</v>
      </c>
      <c r="C4315" s="27" t="s">
        <v>3057</v>
      </c>
      <c r="D4315" s="27" t="s">
        <v>3056</v>
      </c>
      <c r="E4315" s="27" t="s">
        <v>6117</v>
      </c>
      <c r="F4315" s="27" t="s">
        <v>2825</v>
      </c>
      <c r="G4315" s="27" t="s">
        <v>2826</v>
      </c>
      <c r="H4315" s="28">
        <v>42583</v>
      </c>
      <c r="I4315" s="29">
        <v>4.0226789999999992</v>
      </c>
      <c r="J4315" s="28" t="s">
        <v>3241</v>
      </c>
    </row>
    <row r="4316" spans="1:10" x14ac:dyDescent="0.3">
      <c r="A4316" s="26">
        <v>2016</v>
      </c>
      <c r="B4316" s="27" t="s">
        <v>3058</v>
      </c>
      <c r="C4316" s="27" t="s">
        <v>3059</v>
      </c>
      <c r="D4316" s="27" t="s">
        <v>3058</v>
      </c>
      <c r="E4316" s="27" t="s">
        <v>6117</v>
      </c>
      <c r="F4316" s="27" t="s">
        <v>2815</v>
      </c>
      <c r="G4316" s="27" t="s">
        <v>2816</v>
      </c>
      <c r="H4316" s="28">
        <v>42583</v>
      </c>
      <c r="I4316" s="29">
        <v>5.2830180000000002</v>
      </c>
      <c r="J4316" s="28" t="s">
        <v>3241</v>
      </c>
    </row>
    <row r="4317" spans="1:10" x14ac:dyDescent="0.3">
      <c r="A4317" s="26">
        <v>2016</v>
      </c>
      <c r="B4317" s="27" t="s">
        <v>3152</v>
      </c>
      <c r="C4317" s="27" t="s">
        <v>3153</v>
      </c>
      <c r="D4317" s="27" t="s">
        <v>3152</v>
      </c>
      <c r="E4317" s="27" t="s">
        <v>3111</v>
      </c>
      <c r="F4317" s="27" t="s">
        <v>2825</v>
      </c>
      <c r="G4317" s="27" t="s">
        <v>2850</v>
      </c>
      <c r="H4317" s="28">
        <v>42583</v>
      </c>
      <c r="I4317" s="29">
        <v>0.34006999999999998</v>
      </c>
      <c r="J4317" s="28" t="s">
        <v>3241</v>
      </c>
    </row>
    <row r="4318" spans="1:10" x14ac:dyDescent="0.3">
      <c r="A4318" s="26">
        <v>2016</v>
      </c>
      <c r="B4318" s="27" t="s">
        <v>3154</v>
      </c>
      <c r="C4318" s="27" t="s">
        <v>3155</v>
      </c>
      <c r="D4318" s="27" t="s">
        <v>3154</v>
      </c>
      <c r="E4318" s="27" t="s">
        <v>3111</v>
      </c>
      <c r="F4318" s="27" t="s">
        <v>2825</v>
      </c>
      <c r="G4318" s="27" t="s">
        <v>2850</v>
      </c>
      <c r="H4318" s="28">
        <v>42583</v>
      </c>
      <c r="I4318" s="29">
        <v>0.49981800000000021</v>
      </c>
      <c r="J4318" s="28" t="s">
        <v>3241</v>
      </c>
    </row>
    <row r="4319" spans="1:10" x14ac:dyDescent="0.3">
      <c r="A4319" s="26">
        <v>2016</v>
      </c>
      <c r="B4319" s="27" t="s">
        <v>3156</v>
      </c>
      <c r="C4319" s="27" t="s">
        <v>3157</v>
      </c>
      <c r="D4319" s="27" t="s">
        <v>3156</v>
      </c>
      <c r="E4319" s="27" t="s">
        <v>3111</v>
      </c>
      <c r="F4319" s="27" t="s">
        <v>2825</v>
      </c>
      <c r="G4319" s="27" t="s">
        <v>2850</v>
      </c>
      <c r="H4319" s="28">
        <v>42583</v>
      </c>
      <c r="I4319" s="29">
        <v>0</v>
      </c>
      <c r="J4319" s="28" t="s">
        <v>3241</v>
      </c>
    </row>
    <row r="4320" spans="1:10" x14ac:dyDescent="0.3">
      <c r="A4320" s="26">
        <v>2016</v>
      </c>
      <c r="B4320" s="27" t="s">
        <v>3060</v>
      </c>
      <c r="C4320" s="27" t="s">
        <v>3061</v>
      </c>
      <c r="D4320" s="27" t="s">
        <v>3062</v>
      </c>
      <c r="E4320" s="27" t="s">
        <v>3063</v>
      </c>
      <c r="F4320" s="27" t="s">
        <v>3034</v>
      </c>
      <c r="G4320" s="27" t="s">
        <v>2999</v>
      </c>
      <c r="H4320" s="28">
        <v>42583</v>
      </c>
      <c r="I4320" s="29">
        <v>2.0174330000000005</v>
      </c>
      <c r="J4320" s="28" t="s">
        <v>3241</v>
      </c>
    </row>
    <row r="4321" spans="1:10" x14ac:dyDescent="0.3">
      <c r="A4321" s="26">
        <v>2016</v>
      </c>
      <c r="B4321" s="27" t="s">
        <v>3064</v>
      </c>
      <c r="C4321" s="27" t="s">
        <v>3065</v>
      </c>
      <c r="D4321" s="27" t="s">
        <v>3066</v>
      </c>
      <c r="E4321" s="27" t="s">
        <v>3025</v>
      </c>
      <c r="F4321" s="27" t="s">
        <v>2825</v>
      </c>
      <c r="G4321" s="27" t="s">
        <v>2826</v>
      </c>
      <c r="H4321" s="28">
        <v>42583</v>
      </c>
      <c r="I4321" s="29">
        <v>0</v>
      </c>
      <c r="J4321" s="28" t="s">
        <v>3241</v>
      </c>
    </row>
    <row r="4322" spans="1:10" x14ac:dyDescent="0.3">
      <c r="A4322" s="26">
        <v>2016</v>
      </c>
      <c r="B4322" s="27" t="s">
        <v>3064</v>
      </c>
      <c r="C4322" s="27" t="s">
        <v>3065</v>
      </c>
      <c r="D4322" s="27" t="s">
        <v>3067</v>
      </c>
      <c r="E4322" s="27" t="s">
        <v>3025</v>
      </c>
      <c r="F4322" s="27" t="s">
        <v>2825</v>
      </c>
      <c r="G4322" s="27" t="s">
        <v>2826</v>
      </c>
      <c r="H4322" s="28">
        <v>42583</v>
      </c>
      <c r="I4322" s="29">
        <v>0</v>
      </c>
      <c r="J4322" s="28" t="s">
        <v>3241</v>
      </c>
    </row>
    <row r="4323" spans="1:10" x14ac:dyDescent="0.3">
      <c r="A4323" s="26">
        <v>2016</v>
      </c>
      <c r="B4323" s="27" t="s">
        <v>3174</v>
      </c>
      <c r="C4323" s="27" t="s">
        <v>3175</v>
      </c>
      <c r="D4323" s="27" t="s">
        <v>3174</v>
      </c>
      <c r="E4323" s="27" t="s">
        <v>6117</v>
      </c>
      <c r="F4323" s="27" t="s">
        <v>2825</v>
      </c>
      <c r="G4323" s="27" t="s">
        <v>2826</v>
      </c>
      <c r="H4323" s="28">
        <v>42583</v>
      </c>
      <c r="I4323" s="29">
        <v>0.54246300000000047</v>
      </c>
      <c r="J4323" s="28" t="s">
        <v>3241</v>
      </c>
    </row>
    <row r="4324" spans="1:10" x14ac:dyDescent="0.3">
      <c r="A4324" s="26">
        <v>2016</v>
      </c>
      <c r="B4324" s="27" t="s">
        <v>3068</v>
      </c>
      <c r="C4324" s="27" t="s">
        <v>3069</v>
      </c>
      <c r="D4324" s="27" t="s">
        <v>3068</v>
      </c>
      <c r="E4324" s="27" t="s">
        <v>6117</v>
      </c>
      <c r="F4324" s="27" t="s">
        <v>3034</v>
      </c>
      <c r="G4324" s="27" t="s">
        <v>2923</v>
      </c>
      <c r="H4324" s="28">
        <v>42583</v>
      </c>
      <c r="I4324" s="29">
        <v>5.6348339999999988</v>
      </c>
      <c r="J4324" s="28" t="s">
        <v>3241</v>
      </c>
    </row>
    <row r="4325" spans="1:10" x14ac:dyDescent="0.3">
      <c r="A4325" s="26">
        <v>2016</v>
      </c>
      <c r="B4325" s="27" t="s">
        <v>3070</v>
      </c>
      <c r="C4325" s="27" t="s">
        <v>3071</v>
      </c>
      <c r="D4325" s="27" t="s">
        <v>3070</v>
      </c>
      <c r="E4325" s="27" t="s">
        <v>6117</v>
      </c>
      <c r="F4325" s="27" t="s">
        <v>2815</v>
      </c>
      <c r="G4325" s="27" t="s">
        <v>2816</v>
      </c>
      <c r="H4325" s="28">
        <v>42583</v>
      </c>
      <c r="I4325" s="29">
        <v>1.9349690000000006</v>
      </c>
      <c r="J4325" s="28" t="s">
        <v>3241</v>
      </c>
    </row>
    <row r="4326" spans="1:10" x14ac:dyDescent="0.3">
      <c r="A4326" s="26">
        <v>2016</v>
      </c>
      <c r="B4326" s="27" t="s">
        <v>3176</v>
      </c>
      <c r="C4326" s="27" t="s">
        <v>3177</v>
      </c>
      <c r="D4326" s="27" t="s">
        <v>3176</v>
      </c>
      <c r="E4326" s="27" t="s">
        <v>3033</v>
      </c>
      <c r="F4326" s="27" t="s">
        <v>2807</v>
      </c>
      <c r="G4326" s="27" t="s">
        <v>2812</v>
      </c>
      <c r="H4326" s="28">
        <v>42583</v>
      </c>
      <c r="I4326" s="29">
        <v>14.946105000000003</v>
      </c>
      <c r="J4326" s="28" t="s">
        <v>3241</v>
      </c>
    </row>
    <row r="4327" spans="1:10" x14ac:dyDescent="0.3">
      <c r="A4327" s="26">
        <v>2016</v>
      </c>
      <c r="B4327" s="27" t="s">
        <v>3072</v>
      </c>
      <c r="C4327" s="27" t="s">
        <v>3073</v>
      </c>
      <c r="D4327" s="27" t="s">
        <v>3072</v>
      </c>
      <c r="E4327" s="27" t="s">
        <v>6117</v>
      </c>
      <c r="F4327" s="27" t="s">
        <v>3034</v>
      </c>
      <c r="G4327" s="27" t="s">
        <v>3074</v>
      </c>
      <c r="H4327" s="28">
        <v>42583</v>
      </c>
      <c r="I4327" s="29">
        <v>0.97477399999999981</v>
      </c>
      <c r="J4327" s="28" t="s">
        <v>3241</v>
      </c>
    </row>
    <row r="4328" spans="1:10" x14ac:dyDescent="0.3">
      <c r="A4328" s="26">
        <v>2016</v>
      </c>
      <c r="B4328" s="27" t="s">
        <v>3182</v>
      </c>
      <c r="C4328" s="27" t="s">
        <v>3183</v>
      </c>
      <c r="D4328" s="27" t="s">
        <v>3182</v>
      </c>
      <c r="E4328" s="27" t="s">
        <v>6117</v>
      </c>
      <c r="F4328" s="27" t="s">
        <v>2825</v>
      </c>
      <c r="G4328" s="27" t="s">
        <v>2826</v>
      </c>
      <c r="H4328" s="28">
        <v>42583</v>
      </c>
      <c r="I4328" s="29">
        <v>0.26116699999999987</v>
      </c>
      <c r="J4328" s="28" t="s">
        <v>3241</v>
      </c>
    </row>
    <row r="4329" spans="1:10" x14ac:dyDescent="0.3">
      <c r="A4329" s="26">
        <v>2016</v>
      </c>
      <c r="B4329" s="27" t="s">
        <v>3075</v>
      </c>
      <c r="C4329" s="27" t="s">
        <v>3076</v>
      </c>
      <c r="D4329" s="27" t="s">
        <v>3075</v>
      </c>
      <c r="E4329" s="27" t="s">
        <v>6117</v>
      </c>
      <c r="F4329" s="27" t="s">
        <v>2815</v>
      </c>
      <c r="G4329" s="27" t="s">
        <v>2816</v>
      </c>
      <c r="H4329" s="28">
        <v>42583</v>
      </c>
      <c r="I4329" s="29">
        <v>2.6474200000000008</v>
      </c>
      <c r="J4329" s="28" t="s">
        <v>3241</v>
      </c>
    </row>
    <row r="4330" spans="1:10" x14ac:dyDescent="0.3">
      <c r="A4330" s="26">
        <v>2016</v>
      </c>
      <c r="B4330" s="27" t="s">
        <v>3077</v>
      </c>
      <c r="C4330" s="27" t="s">
        <v>3078</v>
      </c>
      <c r="D4330" s="27" t="s">
        <v>3077</v>
      </c>
      <c r="E4330" s="27" t="s">
        <v>3033</v>
      </c>
      <c r="F4330" s="27" t="s">
        <v>2788</v>
      </c>
      <c r="G4330" s="27" t="s">
        <v>2788</v>
      </c>
      <c r="H4330" s="28">
        <v>42583</v>
      </c>
      <c r="I4330" s="29">
        <v>0</v>
      </c>
      <c r="J4330" s="28" t="s">
        <v>3241</v>
      </c>
    </row>
    <row r="4331" spans="1:10" x14ac:dyDescent="0.3">
      <c r="A4331" s="26">
        <v>2016</v>
      </c>
      <c r="B4331" s="27" t="s">
        <v>3079</v>
      </c>
      <c r="C4331" s="27" t="s">
        <v>3080</v>
      </c>
      <c r="D4331" s="27" t="s">
        <v>3081</v>
      </c>
      <c r="E4331" s="27" t="s">
        <v>3063</v>
      </c>
      <c r="F4331" s="27" t="s">
        <v>2788</v>
      </c>
      <c r="G4331" s="27" t="s">
        <v>2788</v>
      </c>
      <c r="H4331" s="28">
        <v>42583</v>
      </c>
      <c r="I4331" s="29">
        <v>3.5760000000000002E-3</v>
      </c>
      <c r="J4331" s="28" t="s">
        <v>3241</v>
      </c>
    </row>
    <row r="4332" spans="1:10" x14ac:dyDescent="0.3">
      <c r="A4332" s="26">
        <v>2016</v>
      </c>
      <c r="B4332" s="27" t="s">
        <v>3082</v>
      </c>
      <c r="C4332" s="27" t="s">
        <v>3083</v>
      </c>
      <c r="D4332" s="27" t="s">
        <v>3082</v>
      </c>
      <c r="E4332" s="27" t="s">
        <v>6117</v>
      </c>
      <c r="F4332" s="27" t="s">
        <v>2825</v>
      </c>
      <c r="G4332" s="27" t="s">
        <v>2826</v>
      </c>
      <c r="H4332" s="28">
        <v>42583</v>
      </c>
      <c r="I4332" s="29">
        <v>13.169126999999994</v>
      </c>
      <c r="J4332" s="28" t="s">
        <v>3241</v>
      </c>
    </row>
    <row r="4333" spans="1:10" x14ac:dyDescent="0.3">
      <c r="A4333" s="26">
        <v>2016</v>
      </c>
      <c r="B4333" s="27" t="s">
        <v>3084</v>
      </c>
      <c r="C4333" s="27" t="s">
        <v>3085</v>
      </c>
      <c r="D4333" s="27" t="s">
        <v>3086</v>
      </c>
      <c r="E4333" s="27" t="s">
        <v>3025</v>
      </c>
      <c r="F4333" s="27" t="s">
        <v>3087</v>
      </c>
      <c r="G4333" s="27" t="s">
        <v>2788</v>
      </c>
      <c r="H4333" s="28">
        <v>42583</v>
      </c>
      <c r="I4333" s="29">
        <v>0</v>
      </c>
      <c r="J4333" s="28" t="s">
        <v>3241</v>
      </c>
    </row>
    <row r="4334" spans="1:10" x14ac:dyDescent="0.3">
      <c r="A4334" s="26">
        <v>2016</v>
      </c>
      <c r="B4334" s="27" t="s">
        <v>3084</v>
      </c>
      <c r="C4334" s="27" t="s">
        <v>3085</v>
      </c>
      <c r="D4334" s="27" t="s">
        <v>3088</v>
      </c>
      <c r="E4334" s="27" t="s">
        <v>3025</v>
      </c>
      <c r="F4334" s="27" t="s">
        <v>3087</v>
      </c>
      <c r="G4334" s="27" t="s">
        <v>2788</v>
      </c>
      <c r="H4334" s="28">
        <v>42583</v>
      </c>
      <c r="I4334" s="29">
        <v>0</v>
      </c>
      <c r="J4334" s="28" t="s">
        <v>3241</v>
      </c>
    </row>
    <row r="4335" spans="1:10" x14ac:dyDescent="0.3">
      <c r="A4335" s="26">
        <v>2016</v>
      </c>
      <c r="B4335" s="27" t="s">
        <v>3089</v>
      </c>
      <c r="C4335" s="27" t="s">
        <v>3090</v>
      </c>
      <c r="D4335" s="27" t="s">
        <v>3089</v>
      </c>
      <c r="E4335" s="27" t="s">
        <v>6117</v>
      </c>
      <c r="F4335" s="27" t="s">
        <v>2815</v>
      </c>
      <c r="G4335" s="27" t="s">
        <v>2816</v>
      </c>
      <c r="H4335" s="28">
        <v>42583</v>
      </c>
      <c r="I4335" s="29">
        <v>4.3050079999999999</v>
      </c>
      <c r="J4335" s="28" t="s">
        <v>3241</v>
      </c>
    </row>
    <row r="4336" spans="1:10" x14ac:dyDescent="0.3">
      <c r="A4336" s="26">
        <v>2016</v>
      </c>
      <c r="B4336" s="27" t="s">
        <v>3136</v>
      </c>
      <c r="C4336" s="27" t="s">
        <v>3137</v>
      </c>
      <c r="D4336" s="27" t="s">
        <v>3138</v>
      </c>
      <c r="E4336" s="27" t="s">
        <v>3025</v>
      </c>
      <c r="F4336" s="27" t="s">
        <v>3087</v>
      </c>
      <c r="G4336" s="27" t="s">
        <v>2788</v>
      </c>
      <c r="H4336" s="28">
        <v>42583</v>
      </c>
      <c r="I4336" s="29">
        <v>0</v>
      </c>
      <c r="J4336" s="28" t="s">
        <v>3241</v>
      </c>
    </row>
    <row r="4337" spans="1:10" x14ac:dyDescent="0.3">
      <c r="A4337" s="26">
        <v>2016</v>
      </c>
      <c r="B4337" s="27" t="s">
        <v>3136</v>
      </c>
      <c r="C4337" s="27" t="s">
        <v>3137</v>
      </c>
      <c r="D4337" s="27" t="s">
        <v>3139</v>
      </c>
      <c r="E4337" s="27" t="s">
        <v>3025</v>
      </c>
      <c r="F4337" s="27" t="s">
        <v>3087</v>
      </c>
      <c r="G4337" s="27" t="s">
        <v>2788</v>
      </c>
      <c r="H4337" s="28">
        <v>42583</v>
      </c>
      <c r="I4337" s="29">
        <v>0</v>
      </c>
      <c r="J4337" s="28" t="s">
        <v>3241</v>
      </c>
    </row>
    <row r="4338" spans="1:10" x14ac:dyDescent="0.3">
      <c r="A4338" s="26">
        <v>2016</v>
      </c>
      <c r="B4338" s="27" t="s">
        <v>3184</v>
      </c>
      <c r="C4338" s="27" t="s">
        <v>3185</v>
      </c>
      <c r="D4338" s="27" t="s">
        <v>3186</v>
      </c>
      <c r="E4338" s="27" t="s">
        <v>3063</v>
      </c>
      <c r="F4338" s="27" t="s">
        <v>3034</v>
      </c>
      <c r="G4338" s="27" t="s">
        <v>2999</v>
      </c>
      <c r="H4338" s="28">
        <v>42583</v>
      </c>
      <c r="I4338" s="29">
        <v>2.2605390000000005</v>
      </c>
      <c r="J4338" s="28" t="s">
        <v>3241</v>
      </c>
    </row>
    <row r="4339" spans="1:10" x14ac:dyDescent="0.3">
      <c r="A4339" s="26">
        <v>2016</v>
      </c>
      <c r="B4339" s="27" t="s">
        <v>3091</v>
      </c>
      <c r="C4339" s="27" t="s">
        <v>3092</v>
      </c>
      <c r="D4339" s="27" t="s">
        <v>3093</v>
      </c>
      <c r="E4339" s="27" t="s">
        <v>3063</v>
      </c>
      <c r="F4339" s="27" t="s">
        <v>3094</v>
      </c>
      <c r="G4339" s="27" t="s">
        <v>2965</v>
      </c>
      <c r="H4339" s="28">
        <v>42583</v>
      </c>
      <c r="I4339" s="29">
        <v>5.2051209999999983</v>
      </c>
      <c r="J4339" s="28" t="s">
        <v>3241</v>
      </c>
    </row>
    <row r="4340" spans="1:10" x14ac:dyDescent="0.3">
      <c r="A4340" s="26">
        <v>2016</v>
      </c>
      <c r="B4340" s="27" t="s">
        <v>3095</v>
      </c>
      <c r="C4340" s="27" t="s">
        <v>3096</v>
      </c>
      <c r="D4340" s="27" t="s">
        <v>3095</v>
      </c>
      <c r="E4340" s="27" t="s">
        <v>6117</v>
      </c>
      <c r="F4340" s="27" t="s">
        <v>3034</v>
      </c>
      <c r="G4340" s="27" t="s">
        <v>2999</v>
      </c>
      <c r="H4340" s="28">
        <v>42583</v>
      </c>
      <c r="I4340" s="29">
        <v>2.8989429999999996</v>
      </c>
      <c r="J4340" s="28" t="s">
        <v>3241</v>
      </c>
    </row>
    <row r="4341" spans="1:10" x14ac:dyDescent="0.3">
      <c r="A4341" s="26">
        <v>2016</v>
      </c>
      <c r="B4341" s="27" t="s">
        <v>3097</v>
      </c>
      <c r="C4341" s="27" t="s">
        <v>3098</v>
      </c>
      <c r="D4341" s="27" t="s">
        <v>3097</v>
      </c>
      <c r="E4341" s="27" t="s">
        <v>6117</v>
      </c>
      <c r="F4341" s="27" t="s">
        <v>2825</v>
      </c>
      <c r="G4341" s="27" t="s">
        <v>2850</v>
      </c>
      <c r="H4341" s="28">
        <v>42583</v>
      </c>
      <c r="I4341" s="29">
        <v>6.9953130000000012</v>
      </c>
      <c r="J4341" s="28" t="s">
        <v>3241</v>
      </c>
    </row>
    <row r="4342" spans="1:10" x14ac:dyDescent="0.3">
      <c r="A4342" s="26">
        <v>2016</v>
      </c>
      <c r="B4342" s="27" t="s">
        <v>3132</v>
      </c>
      <c r="C4342" s="27" t="s">
        <v>3133</v>
      </c>
      <c r="D4342" s="27" t="s">
        <v>3132</v>
      </c>
      <c r="E4342" s="27" t="s">
        <v>3033</v>
      </c>
      <c r="F4342" s="27" t="s">
        <v>2807</v>
      </c>
      <c r="G4342" s="27" t="s">
        <v>2812</v>
      </c>
      <c r="H4342" s="28">
        <v>42583</v>
      </c>
      <c r="I4342" s="29">
        <v>13.391540999999991</v>
      </c>
      <c r="J4342" s="28" t="s">
        <v>3241</v>
      </c>
    </row>
    <row r="4343" spans="1:10" x14ac:dyDescent="0.3">
      <c r="A4343" s="26">
        <v>2016</v>
      </c>
      <c r="B4343" s="27" t="s">
        <v>3134</v>
      </c>
      <c r="C4343" s="27" t="s">
        <v>3135</v>
      </c>
      <c r="D4343" s="27" t="s">
        <v>3134</v>
      </c>
      <c r="E4343" s="27" t="s">
        <v>3033</v>
      </c>
      <c r="F4343" s="27" t="s">
        <v>2807</v>
      </c>
      <c r="G4343" s="27" t="s">
        <v>2812</v>
      </c>
      <c r="H4343" s="28">
        <v>42583</v>
      </c>
      <c r="I4343" s="29">
        <v>8.0162890000000022</v>
      </c>
      <c r="J4343" s="28" t="s">
        <v>3241</v>
      </c>
    </row>
    <row r="4344" spans="1:10" x14ac:dyDescent="0.3">
      <c r="A4344" s="26">
        <v>2016</v>
      </c>
      <c r="B4344" s="27" t="s">
        <v>3099</v>
      </c>
      <c r="C4344" s="27" t="s">
        <v>3100</v>
      </c>
      <c r="D4344" s="27" t="s">
        <v>3099</v>
      </c>
      <c r="E4344" s="27" t="s">
        <v>6117</v>
      </c>
      <c r="F4344" s="27" t="s">
        <v>2815</v>
      </c>
      <c r="G4344" s="27" t="s">
        <v>2816</v>
      </c>
      <c r="H4344" s="28">
        <v>42583</v>
      </c>
      <c r="I4344" s="29">
        <v>5.3749339999999997</v>
      </c>
      <c r="J4344" s="28" t="s">
        <v>3241</v>
      </c>
    </row>
    <row r="4345" spans="1:10" x14ac:dyDescent="0.3">
      <c r="A4345" s="26">
        <v>2016</v>
      </c>
      <c r="B4345" s="27" t="s">
        <v>3101</v>
      </c>
      <c r="C4345" s="27" t="s">
        <v>3102</v>
      </c>
      <c r="D4345" s="27" t="s">
        <v>3101</v>
      </c>
      <c r="E4345" s="27" t="s">
        <v>6117</v>
      </c>
      <c r="F4345" s="27" t="s">
        <v>3034</v>
      </c>
      <c r="G4345" s="27" t="s">
        <v>3074</v>
      </c>
      <c r="H4345" s="28">
        <v>42583</v>
      </c>
      <c r="I4345" s="29">
        <v>13.201294000000003</v>
      </c>
      <c r="J4345" s="28" t="s">
        <v>3241</v>
      </c>
    </row>
    <row r="4346" spans="1:10" x14ac:dyDescent="0.3">
      <c r="A4346" s="26">
        <v>2016</v>
      </c>
      <c r="B4346" s="27" t="s">
        <v>3148</v>
      </c>
      <c r="C4346" s="27" t="s">
        <v>3149</v>
      </c>
      <c r="D4346" s="27" t="s">
        <v>3148</v>
      </c>
      <c r="E4346" s="27" t="s">
        <v>6117</v>
      </c>
      <c r="F4346" s="27" t="s">
        <v>3145</v>
      </c>
      <c r="G4346" s="27" t="s">
        <v>2803</v>
      </c>
      <c r="H4346" s="28">
        <v>42583</v>
      </c>
      <c r="I4346" s="29">
        <v>0.430062</v>
      </c>
      <c r="J4346" s="28" t="s">
        <v>3241</v>
      </c>
    </row>
    <row r="4347" spans="1:10" x14ac:dyDescent="0.3">
      <c r="A4347" s="26">
        <v>2016</v>
      </c>
      <c r="B4347" s="27" t="s">
        <v>3103</v>
      </c>
      <c r="C4347" s="27" t="s">
        <v>3104</v>
      </c>
      <c r="D4347" s="27" t="s">
        <v>3103</v>
      </c>
      <c r="E4347" s="27" t="s">
        <v>6117</v>
      </c>
      <c r="F4347" s="27" t="s">
        <v>3034</v>
      </c>
      <c r="G4347" s="27" t="s">
        <v>2923</v>
      </c>
      <c r="H4347" s="28">
        <v>42583</v>
      </c>
      <c r="I4347" s="29">
        <v>1.1339040000000005</v>
      </c>
      <c r="J4347" s="28" t="s">
        <v>3241</v>
      </c>
    </row>
    <row r="4348" spans="1:10" x14ac:dyDescent="0.3">
      <c r="A4348" s="26">
        <v>2016</v>
      </c>
      <c r="B4348" s="27" t="s">
        <v>3150</v>
      </c>
      <c r="C4348" s="27" t="s">
        <v>3151</v>
      </c>
      <c r="D4348" s="27" t="s">
        <v>3150</v>
      </c>
      <c r="E4348" s="27" t="s">
        <v>6117</v>
      </c>
      <c r="F4348" s="27" t="s">
        <v>3142</v>
      </c>
      <c r="G4348" s="27" t="s">
        <v>2850</v>
      </c>
      <c r="H4348" s="28">
        <v>42583</v>
      </c>
      <c r="I4348" s="29">
        <v>0.11843800000000004</v>
      </c>
      <c r="J4348" s="28" t="s">
        <v>3241</v>
      </c>
    </row>
    <row r="4349" spans="1:10" x14ac:dyDescent="0.3">
      <c r="A4349" s="26">
        <v>2016</v>
      </c>
      <c r="B4349" s="27" t="s">
        <v>3105</v>
      </c>
      <c r="C4349" s="27" t="s">
        <v>3106</v>
      </c>
      <c r="D4349" s="27" t="s">
        <v>3105</v>
      </c>
      <c r="E4349" s="27" t="s">
        <v>6117</v>
      </c>
      <c r="F4349" s="27" t="s">
        <v>2798</v>
      </c>
      <c r="G4349" s="27" t="s">
        <v>2803</v>
      </c>
      <c r="H4349" s="28">
        <v>42583</v>
      </c>
      <c r="I4349" s="29">
        <v>1.1673860000000003</v>
      </c>
      <c r="J4349" s="28" t="s">
        <v>3241</v>
      </c>
    </row>
    <row r="4350" spans="1:10" x14ac:dyDescent="0.3">
      <c r="A4350" s="26">
        <v>2016</v>
      </c>
      <c r="B4350" s="27" t="s">
        <v>3123</v>
      </c>
      <c r="C4350" s="27" t="s">
        <v>3124</v>
      </c>
      <c r="D4350" s="27" t="s">
        <v>3166</v>
      </c>
      <c r="E4350" s="27" t="s">
        <v>3025</v>
      </c>
      <c r="F4350" s="27" t="s">
        <v>2825</v>
      </c>
      <c r="G4350" s="27" t="s">
        <v>2850</v>
      </c>
      <c r="H4350" s="28">
        <v>42583</v>
      </c>
      <c r="I4350" s="29">
        <v>0</v>
      </c>
      <c r="J4350" s="28" t="s">
        <v>3241</v>
      </c>
    </row>
    <row r="4351" spans="1:10" x14ac:dyDescent="0.3">
      <c r="A4351" s="26">
        <v>2016</v>
      </c>
      <c r="B4351" s="27" t="s">
        <v>3123</v>
      </c>
      <c r="C4351" s="27" t="s">
        <v>3124</v>
      </c>
      <c r="D4351" s="27" t="s">
        <v>3125</v>
      </c>
      <c r="E4351" s="27" t="s">
        <v>3025</v>
      </c>
      <c r="F4351" s="27" t="s">
        <v>2825</v>
      </c>
      <c r="G4351" s="27" t="s">
        <v>2850</v>
      </c>
      <c r="H4351" s="28">
        <v>42583</v>
      </c>
      <c r="I4351" s="29">
        <v>0</v>
      </c>
      <c r="J4351" s="28" t="s">
        <v>3241</v>
      </c>
    </row>
    <row r="4352" spans="1:10" x14ac:dyDescent="0.3">
      <c r="A4352" s="26">
        <v>2016</v>
      </c>
      <c r="B4352" s="27" t="s">
        <v>3123</v>
      </c>
      <c r="C4352" s="27" t="s">
        <v>3124</v>
      </c>
      <c r="D4352" s="27" t="s">
        <v>3170</v>
      </c>
      <c r="E4352" s="27" t="s">
        <v>3025</v>
      </c>
      <c r="F4352" s="27" t="s">
        <v>2825</v>
      </c>
      <c r="G4352" s="27" t="s">
        <v>2850</v>
      </c>
      <c r="H4352" s="28">
        <v>42583</v>
      </c>
      <c r="I4352" s="29">
        <v>0</v>
      </c>
      <c r="J4352" s="28" t="s">
        <v>3241</v>
      </c>
    </row>
    <row r="4353" spans="1:10" x14ac:dyDescent="0.3">
      <c r="A4353" s="26">
        <v>2016</v>
      </c>
      <c r="B4353" s="27" t="s">
        <v>3107</v>
      </c>
      <c r="C4353" s="27" t="s">
        <v>3108</v>
      </c>
      <c r="D4353" s="27" t="s">
        <v>3108</v>
      </c>
      <c r="E4353" s="27" t="s">
        <v>6117</v>
      </c>
      <c r="F4353" s="27" t="s">
        <v>3026</v>
      </c>
      <c r="G4353" s="27" t="s">
        <v>2936</v>
      </c>
      <c r="H4353" s="28">
        <v>42583</v>
      </c>
      <c r="I4353" s="29">
        <v>5.9999999999999995E-5</v>
      </c>
      <c r="J4353" s="28" t="s">
        <v>3241</v>
      </c>
    </row>
    <row r="4354" spans="1:10" x14ac:dyDescent="0.3">
      <c r="A4354" s="26">
        <v>2016</v>
      </c>
      <c r="B4354" s="27" t="s">
        <v>3140</v>
      </c>
      <c r="C4354" s="27" t="s">
        <v>3141</v>
      </c>
      <c r="D4354" s="27" t="s">
        <v>3140</v>
      </c>
      <c r="E4354" s="27" t="s">
        <v>6117</v>
      </c>
      <c r="F4354" s="27" t="s">
        <v>3142</v>
      </c>
      <c r="G4354" s="27" t="s">
        <v>2850</v>
      </c>
      <c r="H4354" s="28">
        <v>42583</v>
      </c>
      <c r="I4354" s="29">
        <v>4.2089999999999992E-3</v>
      </c>
      <c r="J4354" s="28" t="s">
        <v>3241</v>
      </c>
    </row>
    <row r="4355" spans="1:10" x14ac:dyDescent="0.3">
      <c r="A4355" s="26">
        <v>2016</v>
      </c>
      <c r="B4355" s="27" t="s">
        <v>3109</v>
      </c>
      <c r="C4355" s="27" t="s">
        <v>3110</v>
      </c>
      <c r="D4355" s="27" t="s">
        <v>3109</v>
      </c>
      <c r="E4355" s="27" t="s">
        <v>3111</v>
      </c>
      <c r="F4355" s="27" t="s">
        <v>2825</v>
      </c>
      <c r="G4355" s="27" t="s">
        <v>2850</v>
      </c>
      <c r="H4355" s="28">
        <v>42583</v>
      </c>
      <c r="I4355" s="29">
        <v>0.19513499999999998</v>
      </c>
      <c r="J4355" s="28" t="s">
        <v>3241</v>
      </c>
    </row>
    <row r="4356" spans="1:10" x14ac:dyDescent="0.3">
      <c r="A4356" s="26">
        <v>2016</v>
      </c>
      <c r="B4356" s="27" t="s">
        <v>3158</v>
      </c>
      <c r="C4356" s="27" t="s">
        <v>3159</v>
      </c>
      <c r="D4356" s="27" t="s">
        <v>3160</v>
      </c>
      <c r="E4356" s="27" t="s">
        <v>3161</v>
      </c>
      <c r="F4356" s="27" t="s">
        <v>3087</v>
      </c>
      <c r="G4356" s="27" t="s">
        <v>2788</v>
      </c>
      <c r="H4356" s="28">
        <v>42583</v>
      </c>
      <c r="I4356" s="29">
        <v>1.6657859999999993</v>
      </c>
      <c r="J4356" s="28" t="s">
        <v>3241</v>
      </c>
    </row>
    <row r="4357" spans="1:10" x14ac:dyDescent="0.3">
      <c r="A4357" s="26">
        <v>2016</v>
      </c>
      <c r="B4357" s="27" t="s">
        <v>3112</v>
      </c>
      <c r="C4357" s="27" t="s">
        <v>3113</v>
      </c>
      <c r="D4357" s="27" t="s">
        <v>3112</v>
      </c>
      <c r="E4357" s="27" t="s">
        <v>6117</v>
      </c>
      <c r="F4357" s="27" t="s">
        <v>2825</v>
      </c>
      <c r="G4357" s="27" t="s">
        <v>2826</v>
      </c>
      <c r="H4357" s="28">
        <v>42583</v>
      </c>
      <c r="I4357" s="29">
        <v>0</v>
      </c>
      <c r="J4357" s="28" t="s">
        <v>3241</v>
      </c>
    </row>
    <row r="4358" spans="1:10" x14ac:dyDescent="0.3">
      <c r="A4358" s="26">
        <v>2016</v>
      </c>
      <c r="B4358" s="27" t="s">
        <v>3167</v>
      </c>
      <c r="C4358" s="27" t="s">
        <v>3168</v>
      </c>
      <c r="D4358" s="27" t="s">
        <v>3169</v>
      </c>
      <c r="E4358" s="27" t="s">
        <v>3161</v>
      </c>
      <c r="F4358" s="27" t="s">
        <v>3087</v>
      </c>
      <c r="G4358" s="27" t="s">
        <v>2788</v>
      </c>
      <c r="H4358" s="28">
        <v>42583</v>
      </c>
      <c r="I4358" s="29">
        <v>3.0041770000000003</v>
      </c>
      <c r="J4358" s="28" t="s">
        <v>3241</v>
      </c>
    </row>
    <row r="4359" spans="1:10" x14ac:dyDescent="0.3">
      <c r="A4359" s="26">
        <v>2016</v>
      </c>
      <c r="B4359" s="27" t="s">
        <v>3114</v>
      </c>
      <c r="C4359" s="27" t="s">
        <v>3115</v>
      </c>
      <c r="D4359" s="27" t="s">
        <v>3116</v>
      </c>
      <c r="E4359" s="27" t="s">
        <v>3025</v>
      </c>
      <c r="F4359" s="27" t="s">
        <v>3026</v>
      </c>
      <c r="G4359" s="27" t="s">
        <v>2788</v>
      </c>
      <c r="H4359" s="28">
        <v>42583</v>
      </c>
      <c r="I4359" s="29">
        <v>0</v>
      </c>
      <c r="J4359" s="28" t="s">
        <v>3241</v>
      </c>
    </row>
    <row r="4360" spans="1:10" x14ac:dyDescent="0.3">
      <c r="A4360" s="26">
        <v>2016</v>
      </c>
      <c r="B4360" s="27" t="s">
        <v>3117</v>
      </c>
      <c r="C4360" s="27" t="s">
        <v>3118</v>
      </c>
      <c r="D4360" s="27" t="s">
        <v>3117</v>
      </c>
      <c r="E4360" s="27" t="s">
        <v>6117</v>
      </c>
      <c r="F4360" s="27" t="s">
        <v>2815</v>
      </c>
      <c r="G4360" s="27" t="s">
        <v>2816</v>
      </c>
      <c r="H4360" s="28">
        <v>42583</v>
      </c>
      <c r="I4360" s="29">
        <v>6.5136069999999995</v>
      </c>
      <c r="J4360" s="28" t="s">
        <v>3241</v>
      </c>
    </row>
    <row r="4361" spans="1:10" x14ac:dyDescent="0.3">
      <c r="A4361" s="26">
        <v>2016</v>
      </c>
      <c r="B4361" s="27" t="s">
        <v>3129</v>
      </c>
      <c r="C4361" s="27" t="s">
        <v>3130</v>
      </c>
      <c r="D4361" s="27" t="s">
        <v>3131</v>
      </c>
      <c r="E4361" s="27" t="s">
        <v>3063</v>
      </c>
      <c r="F4361" s="27" t="s">
        <v>3034</v>
      </c>
      <c r="G4361" s="27" t="s">
        <v>2840</v>
      </c>
      <c r="H4361" s="28">
        <v>42583</v>
      </c>
      <c r="I4361" s="29">
        <v>0.66653300000000015</v>
      </c>
      <c r="J4361" s="28" t="s">
        <v>3241</v>
      </c>
    </row>
    <row r="4362" spans="1:10" x14ac:dyDescent="0.3">
      <c r="A4362" s="26">
        <v>2016</v>
      </c>
      <c r="B4362" s="27" t="s">
        <v>3126</v>
      </c>
      <c r="C4362" s="27" t="s">
        <v>3127</v>
      </c>
      <c r="D4362" s="27" t="s">
        <v>3128</v>
      </c>
      <c r="E4362" s="27" t="s">
        <v>3025</v>
      </c>
      <c r="F4362" s="27" t="s">
        <v>3026</v>
      </c>
      <c r="G4362" s="27" t="s">
        <v>2936</v>
      </c>
      <c r="H4362" s="28">
        <v>42583</v>
      </c>
      <c r="I4362" s="29">
        <v>0</v>
      </c>
      <c r="J4362" s="28" t="s">
        <v>3241</v>
      </c>
    </row>
    <row r="4363" spans="1:10" x14ac:dyDescent="0.3">
      <c r="A4363" s="26">
        <v>2016</v>
      </c>
      <c r="B4363" s="27" t="s">
        <v>3178</v>
      </c>
      <c r="C4363" s="27" t="s">
        <v>3179</v>
      </c>
      <c r="D4363" s="27" t="s">
        <v>3178</v>
      </c>
      <c r="E4363" s="27" t="s">
        <v>3033</v>
      </c>
      <c r="F4363" s="27" t="s">
        <v>2807</v>
      </c>
      <c r="G4363" s="27" t="s">
        <v>2812</v>
      </c>
      <c r="H4363" s="28">
        <v>42583</v>
      </c>
      <c r="I4363" s="29">
        <v>0.47347400000000006</v>
      </c>
      <c r="J4363" s="28" t="s">
        <v>3241</v>
      </c>
    </row>
    <row r="4364" spans="1:10" x14ac:dyDescent="0.3">
      <c r="A4364" s="26">
        <v>2016</v>
      </c>
      <c r="B4364" s="27" t="s">
        <v>3119</v>
      </c>
      <c r="C4364" s="27" t="s">
        <v>3120</v>
      </c>
      <c r="D4364" s="27" t="s">
        <v>3119</v>
      </c>
      <c r="E4364" s="27" t="s">
        <v>6117</v>
      </c>
      <c r="F4364" s="27" t="s">
        <v>3034</v>
      </c>
      <c r="G4364" s="27" t="s">
        <v>2840</v>
      </c>
      <c r="H4364" s="28">
        <v>42583</v>
      </c>
      <c r="I4364" s="29">
        <v>3.6630459999999996</v>
      </c>
      <c r="J4364" s="28" t="s">
        <v>3241</v>
      </c>
    </row>
    <row r="4365" spans="1:10" x14ac:dyDescent="0.3">
      <c r="A4365" s="26">
        <v>2016</v>
      </c>
      <c r="B4365" s="27" t="s">
        <v>3121</v>
      </c>
      <c r="C4365" s="27" t="s">
        <v>3122</v>
      </c>
      <c r="D4365" s="27" t="s">
        <v>3121</v>
      </c>
      <c r="E4365" s="27" t="s">
        <v>6117</v>
      </c>
      <c r="F4365" s="27" t="s">
        <v>2825</v>
      </c>
      <c r="G4365" s="27" t="s">
        <v>2850</v>
      </c>
      <c r="H4365" s="28">
        <v>42583</v>
      </c>
      <c r="I4365" s="29">
        <v>17.399913000000002</v>
      </c>
      <c r="J4365" s="28" t="s">
        <v>3241</v>
      </c>
    </row>
    <row r="4366" spans="1:10" x14ac:dyDescent="0.3">
      <c r="A4366" s="26">
        <v>2016</v>
      </c>
      <c r="B4366" s="27" t="s">
        <v>3022</v>
      </c>
      <c r="C4366" s="27" t="s">
        <v>3023</v>
      </c>
      <c r="D4366" s="27" t="s">
        <v>3024</v>
      </c>
      <c r="E4366" s="27" t="s">
        <v>3025</v>
      </c>
      <c r="F4366" s="27" t="s">
        <v>3026</v>
      </c>
      <c r="G4366" s="27" t="s">
        <v>2788</v>
      </c>
      <c r="H4366" s="28">
        <v>42614</v>
      </c>
      <c r="I4366" s="29">
        <v>0</v>
      </c>
      <c r="J4366" s="28" t="s">
        <v>3241</v>
      </c>
    </row>
    <row r="4367" spans="1:10" x14ac:dyDescent="0.3">
      <c r="A4367" s="26">
        <v>2016</v>
      </c>
      <c r="B4367" s="27" t="s">
        <v>3022</v>
      </c>
      <c r="C4367" s="27" t="s">
        <v>3023</v>
      </c>
      <c r="D4367" s="27" t="s">
        <v>3027</v>
      </c>
      <c r="E4367" s="27" t="s">
        <v>3025</v>
      </c>
      <c r="F4367" s="27" t="s">
        <v>3026</v>
      </c>
      <c r="G4367" s="27" t="s">
        <v>2788</v>
      </c>
      <c r="H4367" s="28">
        <v>42614</v>
      </c>
      <c r="I4367" s="29">
        <v>0</v>
      </c>
      <c r="J4367" s="28" t="s">
        <v>3241</v>
      </c>
    </row>
    <row r="4368" spans="1:10" x14ac:dyDescent="0.3">
      <c r="A4368" s="26">
        <v>2016</v>
      </c>
      <c r="B4368" s="27" t="s">
        <v>3028</v>
      </c>
      <c r="C4368" s="27" t="s">
        <v>3029</v>
      </c>
      <c r="D4368" s="27" t="s">
        <v>3028</v>
      </c>
      <c r="E4368" s="27" t="s">
        <v>6117</v>
      </c>
      <c r="F4368" s="27" t="s">
        <v>3030</v>
      </c>
      <c r="G4368" s="27" t="s">
        <v>2812</v>
      </c>
      <c r="H4368" s="28">
        <v>42614</v>
      </c>
      <c r="I4368" s="29">
        <v>6.9458409999999997</v>
      </c>
      <c r="J4368" s="28" t="s">
        <v>3241</v>
      </c>
    </row>
    <row r="4369" spans="1:10" x14ac:dyDescent="0.3">
      <c r="A4369" s="26">
        <v>2016</v>
      </c>
      <c r="B4369" s="27" t="s">
        <v>3031</v>
      </c>
      <c r="C4369" s="27" t="s">
        <v>3032</v>
      </c>
      <c r="D4369" s="27" t="s">
        <v>3031</v>
      </c>
      <c r="E4369" s="27" t="s">
        <v>3033</v>
      </c>
      <c r="F4369" s="27" t="s">
        <v>3034</v>
      </c>
      <c r="G4369" s="27" t="s">
        <v>2821</v>
      </c>
      <c r="H4369" s="28">
        <v>42614</v>
      </c>
      <c r="I4369" s="29">
        <v>2.535562000000001</v>
      </c>
      <c r="J4369" s="28" t="s">
        <v>3241</v>
      </c>
    </row>
    <row r="4370" spans="1:10" x14ac:dyDescent="0.3">
      <c r="A4370" s="26">
        <v>2016</v>
      </c>
      <c r="B4370" s="27" t="s">
        <v>3031</v>
      </c>
      <c r="C4370" s="27" t="s">
        <v>3180</v>
      </c>
      <c r="D4370" s="27" t="s">
        <v>3181</v>
      </c>
      <c r="E4370" s="27" t="s">
        <v>3033</v>
      </c>
      <c r="F4370" s="27" t="s">
        <v>3034</v>
      </c>
      <c r="G4370" s="27" t="s">
        <v>2821</v>
      </c>
      <c r="H4370" s="28">
        <v>42614</v>
      </c>
      <c r="I4370" s="29">
        <v>5.3514810000000006</v>
      </c>
      <c r="J4370" s="28" t="s">
        <v>3241</v>
      </c>
    </row>
    <row r="4371" spans="1:10" x14ac:dyDescent="0.3">
      <c r="A4371" s="26">
        <v>2016</v>
      </c>
      <c r="B4371" s="27" t="s">
        <v>3035</v>
      </c>
      <c r="C4371" s="27" t="s">
        <v>3036</v>
      </c>
      <c r="D4371" s="27" t="s">
        <v>3035</v>
      </c>
      <c r="E4371" s="27" t="s">
        <v>6117</v>
      </c>
      <c r="F4371" s="27" t="s">
        <v>2825</v>
      </c>
      <c r="G4371" s="27" t="s">
        <v>2826</v>
      </c>
      <c r="H4371" s="28">
        <v>42614</v>
      </c>
      <c r="I4371" s="29">
        <v>0</v>
      </c>
      <c r="J4371" s="28" t="s">
        <v>3241</v>
      </c>
    </row>
    <row r="4372" spans="1:10" x14ac:dyDescent="0.3">
      <c r="A4372" s="26">
        <v>2016</v>
      </c>
      <c r="B4372" s="27" t="s">
        <v>3037</v>
      </c>
      <c r="C4372" s="27" t="s">
        <v>3038</v>
      </c>
      <c r="D4372" s="27" t="s">
        <v>3037</v>
      </c>
      <c r="E4372" s="27" t="s">
        <v>6117</v>
      </c>
      <c r="F4372" s="27" t="s">
        <v>3034</v>
      </c>
      <c r="G4372" s="27" t="s">
        <v>2999</v>
      </c>
      <c r="H4372" s="28">
        <v>42614</v>
      </c>
      <c r="I4372" s="29">
        <v>3.8791200000000017</v>
      </c>
      <c r="J4372" s="28" t="s">
        <v>3241</v>
      </c>
    </row>
    <row r="4373" spans="1:10" x14ac:dyDescent="0.3">
      <c r="A4373" s="26">
        <v>2016</v>
      </c>
      <c r="B4373" s="27" t="s">
        <v>3039</v>
      </c>
      <c r="C4373" s="27" t="s">
        <v>3040</v>
      </c>
      <c r="D4373" s="27" t="s">
        <v>3039</v>
      </c>
      <c r="E4373" s="27" t="s">
        <v>6117</v>
      </c>
      <c r="F4373" s="27" t="s">
        <v>2815</v>
      </c>
      <c r="G4373" s="27" t="s">
        <v>2816</v>
      </c>
      <c r="H4373" s="28">
        <v>42614</v>
      </c>
      <c r="I4373" s="29">
        <v>0</v>
      </c>
      <c r="J4373" s="28" t="s">
        <v>3241</v>
      </c>
    </row>
    <row r="4374" spans="1:10" x14ac:dyDescent="0.3">
      <c r="A4374" s="26">
        <v>2016</v>
      </c>
      <c r="B4374" s="27" t="s">
        <v>3041</v>
      </c>
      <c r="C4374" s="27" t="s">
        <v>3042</v>
      </c>
      <c r="D4374" s="27" t="s">
        <v>3041</v>
      </c>
      <c r="E4374" s="27" t="s">
        <v>6117</v>
      </c>
      <c r="F4374" s="27" t="s">
        <v>2825</v>
      </c>
      <c r="G4374" s="27" t="s">
        <v>2826</v>
      </c>
      <c r="H4374" s="28">
        <v>42614</v>
      </c>
      <c r="I4374" s="29">
        <v>8.1434330000000017</v>
      </c>
      <c r="J4374" s="28" t="s">
        <v>3241</v>
      </c>
    </row>
    <row r="4375" spans="1:10" x14ac:dyDescent="0.3">
      <c r="A4375" s="26">
        <v>2016</v>
      </c>
      <c r="B4375" s="27" t="s">
        <v>3043</v>
      </c>
      <c r="C4375" s="27" t="s">
        <v>3044</v>
      </c>
      <c r="D4375" s="27" t="s">
        <v>3043</v>
      </c>
      <c r="E4375" s="27" t="s">
        <v>6117</v>
      </c>
      <c r="F4375" s="27" t="s">
        <v>2815</v>
      </c>
      <c r="G4375" s="27" t="s">
        <v>2816</v>
      </c>
      <c r="H4375" s="28">
        <v>42614</v>
      </c>
      <c r="I4375" s="29">
        <v>7.0214270000000001</v>
      </c>
      <c r="J4375" s="28" t="s">
        <v>3241</v>
      </c>
    </row>
    <row r="4376" spans="1:10" x14ac:dyDescent="0.3">
      <c r="A4376" s="26">
        <v>2016</v>
      </c>
      <c r="B4376" s="27" t="s">
        <v>3045</v>
      </c>
      <c r="C4376" s="27" t="s">
        <v>3046</v>
      </c>
      <c r="D4376" s="27" t="s">
        <v>3045</v>
      </c>
      <c r="E4376" s="27" t="s">
        <v>6117</v>
      </c>
      <c r="F4376" s="27" t="s">
        <v>2815</v>
      </c>
      <c r="G4376" s="27" t="s">
        <v>2816</v>
      </c>
      <c r="H4376" s="28">
        <v>42614</v>
      </c>
      <c r="I4376" s="29">
        <v>1.9000000000000001E-5</v>
      </c>
      <c r="J4376" s="28" t="s">
        <v>3241</v>
      </c>
    </row>
    <row r="4377" spans="1:10" x14ac:dyDescent="0.3">
      <c r="A4377" s="26">
        <v>2016</v>
      </c>
      <c r="B4377" s="27" t="s">
        <v>3143</v>
      </c>
      <c r="C4377" s="27" t="s">
        <v>3144</v>
      </c>
      <c r="D4377" s="27" t="s">
        <v>3143</v>
      </c>
      <c r="E4377" s="27" t="s">
        <v>6117</v>
      </c>
      <c r="F4377" s="27" t="s">
        <v>3145</v>
      </c>
      <c r="G4377" s="27" t="s">
        <v>2803</v>
      </c>
      <c r="H4377" s="28">
        <v>42614</v>
      </c>
      <c r="I4377" s="29">
        <v>2.0948859999999985</v>
      </c>
      <c r="J4377" s="28" t="s">
        <v>3241</v>
      </c>
    </row>
    <row r="4378" spans="1:10" x14ac:dyDescent="0.3">
      <c r="A4378" s="26">
        <v>2016</v>
      </c>
      <c r="B4378" s="27" t="s">
        <v>3171</v>
      </c>
      <c r="C4378" s="27" t="s">
        <v>3172</v>
      </c>
      <c r="D4378" s="27" t="s">
        <v>3173</v>
      </c>
      <c r="E4378" s="27" t="s">
        <v>3111</v>
      </c>
      <c r="F4378" s="27" t="s">
        <v>2825</v>
      </c>
      <c r="G4378" s="27" t="s">
        <v>2850</v>
      </c>
      <c r="H4378" s="28">
        <v>42614</v>
      </c>
      <c r="I4378" s="29">
        <v>0.30489300000000003</v>
      </c>
      <c r="J4378" s="28" t="s">
        <v>3241</v>
      </c>
    </row>
    <row r="4379" spans="1:10" x14ac:dyDescent="0.3">
      <c r="A4379" s="26">
        <v>2016</v>
      </c>
      <c r="B4379" s="27" t="s">
        <v>3146</v>
      </c>
      <c r="C4379" s="27" t="s">
        <v>3147</v>
      </c>
      <c r="D4379" s="27" t="s">
        <v>3146</v>
      </c>
      <c r="E4379" s="27" t="s">
        <v>6117</v>
      </c>
      <c r="F4379" s="27" t="s">
        <v>3145</v>
      </c>
      <c r="G4379" s="27" t="s">
        <v>2803</v>
      </c>
      <c r="H4379" s="28">
        <v>42614</v>
      </c>
      <c r="I4379" s="29">
        <v>2.4216170000000004</v>
      </c>
      <c r="J4379" s="28" t="s">
        <v>3241</v>
      </c>
    </row>
    <row r="4380" spans="1:10" x14ac:dyDescent="0.3">
      <c r="A4380" s="26">
        <v>2016</v>
      </c>
      <c r="B4380" s="27" t="s">
        <v>3047</v>
      </c>
      <c r="C4380" s="27" t="s">
        <v>3048</v>
      </c>
      <c r="D4380" s="27" t="s">
        <v>3047</v>
      </c>
      <c r="E4380" s="27" t="s">
        <v>6117</v>
      </c>
      <c r="F4380" s="27" t="s">
        <v>2825</v>
      </c>
      <c r="G4380" s="27" t="s">
        <v>2826</v>
      </c>
      <c r="H4380" s="28">
        <v>42614</v>
      </c>
      <c r="I4380" s="29">
        <v>3.0901369999999999</v>
      </c>
      <c r="J4380" s="28" t="s">
        <v>3241</v>
      </c>
    </row>
    <row r="4381" spans="1:10" x14ac:dyDescent="0.3">
      <c r="A4381" s="26">
        <v>2016</v>
      </c>
      <c r="B4381" s="27" t="s">
        <v>3049</v>
      </c>
      <c r="C4381" s="27" t="s">
        <v>3050</v>
      </c>
      <c r="D4381" s="27" t="s">
        <v>3049</v>
      </c>
      <c r="E4381" s="27" t="s">
        <v>6117</v>
      </c>
      <c r="F4381" s="27" t="s">
        <v>2825</v>
      </c>
      <c r="G4381" s="27" t="s">
        <v>2850</v>
      </c>
      <c r="H4381" s="28">
        <v>42614</v>
      </c>
      <c r="I4381" s="29">
        <v>1.9589550000000007</v>
      </c>
      <c r="J4381" s="28" t="s">
        <v>3241</v>
      </c>
    </row>
    <row r="4382" spans="1:10" x14ac:dyDescent="0.3">
      <c r="A4382" s="26">
        <v>2016</v>
      </c>
      <c r="B4382" s="27" t="s">
        <v>3051</v>
      </c>
      <c r="C4382" s="27" t="s">
        <v>3051</v>
      </c>
      <c r="D4382" s="27" t="s">
        <v>3051</v>
      </c>
      <c r="E4382" s="27" t="s">
        <v>6118</v>
      </c>
      <c r="F4382" s="27" t="s">
        <v>3051</v>
      </c>
      <c r="G4382" s="27" t="s">
        <v>3051</v>
      </c>
      <c r="H4382" s="28">
        <v>42614</v>
      </c>
      <c r="I4382" s="29">
        <v>10371.534077999993</v>
      </c>
      <c r="J4382" s="28" t="s">
        <v>3241</v>
      </c>
    </row>
    <row r="4383" spans="1:10" x14ac:dyDescent="0.3">
      <c r="A4383" s="26">
        <v>2016</v>
      </c>
      <c r="B4383" s="27" t="s">
        <v>3052</v>
      </c>
      <c r="C4383" s="27" t="s">
        <v>3053</v>
      </c>
      <c r="D4383" s="27" t="s">
        <v>3052</v>
      </c>
      <c r="E4383" s="27" t="s">
        <v>3033</v>
      </c>
      <c r="F4383" s="27" t="s">
        <v>2807</v>
      </c>
      <c r="G4383" s="27" t="s">
        <v>2812</v>
      </c>
      <c r="H4383" s="28">
        <v>42614</v>
      </c>
      <c r="I4383" s="29">
        <v>1.355062</v>
      </c>
      <c r="J4383" s="28" t="s">
        <v>3241</v>
      </c>
    </row>
    <row r="4384" spans="1:10" x14ac:dyDescent="0.3">
      <c r="A4384" s="26">
        <v>2016</v>
      </c>
      <c r="B4384" s="27" t="s">
        <v>3162</v>
      </c>
      <c r="C4384" s="27" t="s">
        <v>3163</v>
      </c>
      <c r="D4384" s="27" t="s">
        <v>3164</v>
      </c>
      <c r="E4384" s="27" t="s">
        <v>3025</v>
      </c>
      <c r="F4384" s="27" t="s">
        <v>3087</v>
      </c>
      <c r="G4384" s="27" t="s">
        <v>2788</v>
      </c>
      <c r="H4384" s="28">
        <v>42614</v>
      </c>
      <c r="I4384" s="29">
        <v>0</v>
      </c>
      <c r="J4384" s="28" t="s">
        <v>3241</v>
      </c>
    </row>
    <row r="4385" spans="1:10" x14ac:dyDescent="0.3">
      <c r="A4385" s="26">
        <v>2016</v>
      </c>
      <c r="B4385" s="27" t="s">
        <v>3162</v>
      </c>
      <c r="C4385" s="27" t="s">
        <v>3163</v>
      </c>
      <c r="D4385" s="27" t="s">
        <v>3165</v>
      </c>
      <c r="E4385" s="27" t="s">
        <v>3025</v>
      </c>
      <c r="F4385" s="27" t="s">
        <v>3087</v>
      </c>
      <c r="G4385" s="27" t="s">
        <v>2788</v>
      </c>
      <c r="H4385" s="28">
        <v>42614</v>
      </c>
      <c r="I4385" s="29">
        <v>0</v>
      </c>
      <c r="J4385" s="28" t="s">
        <v>3241</v>
      </c>
    </row>
    <row r="4386" spans="1:10" x14ac:dyDescent="0.3">
      <c r="A4386" s="26">
        <v>2016</v>
      </c>
      <c r="B4386" s="27" t="s">
        <v>3054</v>
      </c>
      <c r="C4386" s="27" t="s">
        <v>3055</v>
      </c>
      <c r="D4386" s="27" t="s">
        <v>3054</v>
      </c>
      <c r="E4386" s="27" t="s">
        <v>6117</v>
      </c>
      <c r="F4386" s="27" t="s">
        <v>3034</v>
      </c>
      <c r="G4386" s="27" t="s">
        <v>2999</v>
      </c>
      <c r="H4386" s="28">
        <v>42614</v>
      </c>
      <c r="I4386" s="29">
        <v>4.6365489999999987</v>
      </c>
      <c r="J4386" s="28" t="s">
        <v>3241</v>
      </c>
    </row>
    <row r="4387" spans="1:10" x14ac:dyDescent="0.3">
      <c r="A4387" s="26">
        <v>2016</v>
      </c>
      <c r="B4387" s="27" t="s">
        <v>3056</v>
      </c>
      <c r="C4387" s="27" t="s">
        <v>3057</v>
      </c>
      <c r="D4387" s="27" t="s">
        <v>3056</v>
      </c>
      <c r="E4387" s="27" t="s">
        <v>6117</v>
      </c>
      <c r="F4387" s="27" t="s">
        <v>2825</v>
      </c>
      <c r="G4387" s="27" t="s">
        <v>2826</v>
      </c>
      <c r="H4387" s="28">
        <v>42614</v>
      </c>
      <c r="I4387" s="29">
        <v>4.4472199999999997</v>
      </c>
      <c r="J4387" s="28" t="s">
        <v>3241</v>
      </c>
    </row>
    <row r="4388" spans="1:10" x14ac:dyDescent="0.3">
      <c r="A4388" s="26">
        <v>2016</v>
      </c>
      <c r="B4388" s="27" t="s">
        <v>3058</v>
      </c>
      <c r="C4388" s="27" t="s">
        <v>3059</v>
      </c>
      <c r="D4388" s="27" t="s">
        <v>3058</v>
      </c>
      <c r="E4388" s="27" t="s">
        <v>6117</v>
      </c>
      <c r="F4388" s="27" t="s">
        <v>2815</v>
      </c>
      <c r="G4388" s="27" t="s">
        <v>2816</v>
      </c>
      <c r="H4388" s="28">
        <v>42614</v>
      </c>
      <c r="I4388" s="29">
        <v>5.8330140000000013</v>
      </c>
      <c r="J4388" s="28" t="s">
        <v>3241</v>
      </c>
    </row>
    <row r="4389" spans="1:10" x14ac:dyDescent="0.3">
      <c r="A4389" s="26">
        <v>2016</v>
      </c>
      <c r="B4389" s="27" t="s">
        <v>3152</v>
      </c>
      <c r="C4389" s="27" t="s">
        <v>3153</v>
      </c>
      <c r="D4389" s="27" t="s">
        <v>3152</v>
      </c>
      <c r="E4389" s="27" t="s">
        <v>3111</v>
      </c>
      <c r="F4389" s="27" t="s">
        <v>2825</v>
      </c>
      <c r="G4389" s="27" t="s">
        <v>2850</v>
      </c>
      <c r="H4389" s="28">
        <v>42614</v>
      </c>
      <c r="I4389" s="29">
        <v>0.34523400000000004</v>
      </c>
      <c r="J4389" s="28" t="s">
        <v>3241</v>
      </c>
    </row>
    <row r="4390" spans="1:10" x14ac:dyDescent="0.3">
      <c r="A4390" s="26">
        <v>2016</v>
      </c>
      <c r="B4390" s="27" t="s">
        <v>3154</v>
      </c>
      <c r="C4390" s="27" t="s">
        <v>3155</v>
      </c>
      <c r="D4390" s="27" t="s">
        <v>3154</v>
      </c>
      <c r="E4390" s="27" t="s">
        <v>3111</v>
      </c>
      <c r="F4390" s="27" t="s">
        <v>2825</v>
      </c>
      <c r="G4390" s="27" t="s">
        <v>2850</v>
      </c>
      <c r="H4390" s="28">
        <v>42614</v>
      </c>
      <c r="I4390" s="29">
        <v>0.50629100000000005</v>
      </c>
      <c r="J4390" s="28" t="s">
        <v>3241</v>
      </c>
    </row>
    <row r="4391" spans="1:10" x14ac:dyDescent="0.3">
      <c r="A4391" s="26">
        <v>2016</v>
      </c>
      <c r="B4391" s="27" t="s">
        <v>3156</v>
      </c>
      <c r="C4391" s="27" t="s">
        <v>3157</v>
      </c>
      <c r="D4391" s="27" t="s">
        <v>3156</v>
      </c>
      <c r="E4391" s="27" t="s">
        <v>3111</v>
      </c>
      <c r="F4391" s="27" t="s">
        <v>2825</v>
      </c>
      <c r="G4391" s="27" t="s">
        <v>2850</v>
      </c>
      <c r="H4391" s="28">
        <v>42614</v>
      </c>
      <c r="I4391" s="29">
        <v>0</v>
      </c>
      <c r="J4391" s="28" t="s">
        <v>3241</v>
      </c>
    </row>
    <row r="4392" spans="1:10" x14ac:dyDescent="0.3">
      <c r="A4392" s="26">
        <v>2016</v>
      </c>
      <c r="B4392" s="27" t="s">
        <v>3060</v>
      </c>
      <c r="C4392" s="27" t="s">
        <v>3061</v>
      </c>
      <c r="D4392" s="27" t="s">
        <v>3062</v>
      </c>
      <c r="E4392" s="27" t="s">
        <v>3063</v>
      </c>
      <c r="F4392" s="27" t="s">
        <v>3034</v>
      </c>
      <c r="G4392" s="27" t="s">
        <v>2999</v>
      </c>
      <c r="H4392" s="28">
        <v>42614</v>
      </c>
      <c r="I4392" s="29">
        <v>1.9437189999999991</v>
      </c>
      <c r="J4392" s="28" t="s">
        <v>3241</v>
      </c>
    </row>
    <row r="4393" spans="1:10" x14ac:dyDescent="0.3">
      <c r="A4393" s="26">
        <v>2016</v>
      </c>
      <c r="B4393" s="27" t="s">
        <v>3064</v>
      </c>
      <c r="C4393" s="27" t="s">
        <v>3065</v>
      </c>
      <c r="D4393" s="27" t="s">
        <v>3066</v>
      </c>
      <c r="E4393" s="27" t="s">
        <v>3025</v>
      </c>
      <c r="F4393" s="27" t="s">
        <v>2825</v>
      </c>
      <c r="G4393" s="27" t="s">
        <v>2826</v>
      </c>
      <c r="H4393" s="28">
        <v>42614</v>
      </c>
      <c r="I4393" s="29">
        <v>0</v>
      </c>
      <c r="J4393" s="28" t="s">
        <v>3241</v>
      </c>
    </row>
    <row r="4394" spans="1:10" x14ac:dyDescent="0.3">
      <c r="A4394" s="26">
        <v>2016</v>
      </c>
      <c r="B4394" s="27" t="s">
        <v>3064</v>
      </c>
      <c r="C4394" s="27" t="s">
        <v>3065</v>
      </c>
      <c r="D4394" s="27" t="s">
        <v>3067</v>
      </c>
      <c r="E4394" s="27" t="s">
        <v>3025</v>
      </c>
      <c r="F4394" s="27" t="s">
        <v>2825</v>
      </c>
      <c r="G4394" s="27" t="s">
        <v>2826</v>
      </c>
      <c r="H4394" s="28">
        <v>42614</v>
      </c>
      <c r="I4394" s="29">
        <v>0</v>
      </c>
      <c r="J4394" s="28" t="s">
        <v>3241</v>
      </c>
    </row>
    <row r="4395" spans="1:10" x14ac:dyDescent="0.3">
      <c r="A4395" s="26">
        <v>2016</v>
      </c>
      <c r="B4395" s="27" t="s">
        <v>3174</v>
      </c>
      <c r="C4395" s="27" t="s">
        <v>3175</v>
      </c>
      <c r="D4395" s="27" t="s">
        <v>3174</v>
      </c>
      <c r="E4395" s="27" t="s">
        <v>6117</v>
      </c>
      <c r="F4395" s="27" t="s">
        <v>2825</v>
      </c>
      <c r="G4395" s="27" t="s">
        <v>2826</v>
      </c>
      <c r="H4395" s="28">
        <v>42614</v>
      </c>
      <c r="I4395" s="29">
        <v>0.58575700000000008</v>
      </c>
      <c r="J4395" s="28" t="s">
        <v>3241</v>
      </c>
    </row>
    <row r="4396" spans="1:10" x14ac:dyDescent="0.3">
      <c r="A4396" s="26">
        <v>2016</v>
      </c>
      <c r="B4396" s="27" t="s">
        <v>3068</v>
      </c>
      <c r="C4396" s="27" t="s">
        <v>3069</v>
      </c>
      <c r="D4396" s="27" t="s">
        <v>3068</v>
      </c>
      <c r="E4396" s="27" t="s">
        <v>6117</v>
      </c>
      <c r="F4396" s="27" t="s">
        <v>3034</v>
      </c>
      <c r="G4396" s="27" t="s">
        <v>2923</v>
      </c>
      <c r="H4396" s="28">
        <v>42614</v>
      </c>
      <c r="I4396" s="29">
        <v>7.2306959999999991</v>
      </c>
      <c r="J4396" s="28" t="s">
        <v>3241</v>
      </c>
    </row>
    <row r="4397" spans="1:10" x14ac:dyDescent="0.3">
      <c r="A4397" s="26">
        <v>2016</v>
      </c>
      <c r="B4397" s="27" t="s">
        <v>3070</v>
      </c>
      <c r="C4397" s="27" t="s">
        <v>3071</v>
      </c>
      <c r="D4397" s="27" t="s">
        <v>3070</v>
      </c>
      <c r="E4397" s="27" t="s">
        <v>6117</v>
      </c>
      <c r="F4397" s="27" t="s">
        <v>2815</v>
      </c>
      <c r="G4397" s="27" t="s">
        <v>2816</v>
      </c>
      <c r="H4397" s="28">
        <v>42614</v>
      </c>
      <c r="I4397" s="29">
        <v>1.2940050000000003</v>
      </c>
      <c r="J4397" s="28" t="s">
        <v>3241</v>
      </c>
    </row>
    <row r="4398" spans="1:10" x14ac:dyDescent="0.3">
      <c r="A4398" s="26">
        <v>2016</v>
      </c>
      <c r="B4398" s="27" t="s">
        <v>3176</v>
      </c>
      <c r="C4398" s="27" t="s">
        <v>3177</v>
      </c>
      <c r="D4398" s="27" t="s">
        <v>3176</v>
      </c>
      <c r="E4398" s="27" t="s">
        <v>3033</v>
      </c>
      <c r="F4398" s="27" t="s">
        <v>2807</v>
      </c>
      <c r="G4398" s="27" t="s">
        <v>2812</v>
      </c>
      <c r="H4398" s="28">
        <v>42614</v>
      </c>
      <c r="I4398" s="29">
        <v>14.217383999999997</v>
      </c>
      <c r="J4398" s="28" t="s">
        <v>3241</v>
      </c>
    </row>
    <row r="4399" spans="1:10" x14ac:dyDescent="0.3">
      <c r="A4399" s="26">
        <v>2016</v>
      </c>
      <c r="B4399" s="27" t="s">
        <v>3072</v>
      </c>
      <c r="C4399" s="27" t="s">
        <v>3073</v>
      </c>
      <c r="D4399" s="27" t="s">
        <v>3072</v>
      </c>
      <c r="E4399" s="27" t="s">
        <v>6117</v>
      </c>
      <c r="F4399" s="27" t="s">
        <v>3034</v>
      </c>
      <c r="G4399" s="27" t="s">
        <v>3074</v>
      </c>
      <c r="H4399" s="28">
        <v>42614</v>
      </c>
      <c r="I4399" s="29">
        <v>0.94318400000000002</v>
      </c>
      <c r="J4399" s="28" t="s">
        <v>3241</v>
      </c>
    </row>
    <row r="4400" spans="1:10" x14ac:dyDescent="0.3">
      <c r="A4400" s="26">
        <v>2016</v>
      </c>
      <c r="B4400" s="27" t="s">
        <v>3182</v>
      </c>
      <c r="C4400" s="27" t="s">
        <v>3183</v>
      </c>
      <c r="D4400" s="27" t="s">
        <v>3182</v>
      </c>
      <c r="E4400" s="27" t="s">
        <v>6117</v>
      </c>
      <c r="F4400" s="27" t="s">
        <v>2825</v>
      </c>
      <c r="G4400" s="27" t="s">
        <v>2826</v>
      </c>
      <c r="H4400" s="28">
        <v>42614</v>
      </c>
      <c r="I4400" s="29">
        <v>0.55811899999999992</v>
      </c>
      <c r="J4400" s="28" t="s">
        <v>3241</v>
      </c>
    </row>
    <row r="4401" spans="1:10" x14ac:dyDescent="0.3">
      <c r="A4401" s="26">
        <v>2016</v>
      </c>
      <c r="B4401" s="27" t="s">
        <v>3075</v>
      </c>
      <c r="C4401" s="27" t="s">
        <v>3076</v>
      </c>
      <c r="D4401" s="27" t="s">
        <v>3075</v>
      </c>
      <c r="E4401" s="27" t="s">
        <v>6117</v>
      </c>
      <c r="F4401" s="27" t="s">
        <v>2815</v>
      </c>
      <c r="G4401" s="27" t="s">
        <v>2816</v>
      </c>
      <c r="H4401" s="28">
        <v>42614</v>
      </c>
      <c r="I4401" s="29">
        <v>3.3891680000000002</v>
      </c>
      <c r="J4401" s="28" t="s">
        <v>3241</v>
      </c>
    </row>
    <row r="4402" spans="1:10" x14ac:dyDescent="0.3">
      <c r="A4402" s="26">
        <v>2016</v>
      </c>
      <c r="B4402" s="27" t="s">
        <v>3077</v>
      </c>
      <c r="C4402" s="27" t="s">
        <v>3078</v>
      </c>
      <c r="D4402" s="27" t="s">
        <v>3077</v>
      </c>
      <c r="E4402" s="27" t="s">
        <v>3033</v>
      </c>
      <c r="F4402" s="27" t="s">
        <v>2788</v>
      </c>
      <c r="G4402" s="27" t="s">
        <v>2788</v>
      </c>
      <c r="H4402" s="28">
        <v>42614</v>
      </c>
      <c r="I4402" s="29">
        <v>0</v>
      </c>
      <c r="J4402" s="28" t="s">
        <v>3241</v>
      </c>
    </row>
    <row r="4403" spans="1:10" x14ac:dyDescent="0.3">
      <c r="A4403" s="26">
        <v>2016</v>
      </c>
      <c r="B4403" s="27" t="s">
        <v>3079</v>
      </c>
      <c r="C4403" s="27" t="s">
        <v>3080</v>
      </c>
      <c r="D4403" s="27" t="s">
        <v>3081</v>
      </c>
      <c r="E4403" s="27" t="s">
        <v>3063</v>
      </c>
      <c r="F4403" s="27" t="s">
        <v>2788</v>
      </c>
      <c r="G4403" s="27" t="s">
        <v>2788</v>
      </c>
      <c r="H4403" s="28">
        <v>42614</v>
      </c>
      <c r="I4403" s="29">
        <v>1.1443E-2</v>
      </c>
      <c r="J4403" s="28" t="s">
        <v>3241</v>
      </c>
    </row>
    <row r="4404" spans="1:10" x14ac:dyDescent="0.3">
      <c r="A4404" s="26">
        <v>2016</v>
      </c>
      <c r="B4404" s="27" t="s">
        <v>3082</v>
      </c>
      <c r="C4404" s="27" t="s">
        <v>3083</v>
      </c>
      <c r="D4404" s="27" t="s">
        <v>3082</v>
      </c>
      <c r="E4404" s="27" t="s">
        <v>6117</v>
      </c>
      <c r="F4404" s="27" t="s">
        <v>2825</v>
      </c>
      <c r="G4404" s="27" t="s">
        <v>2826</v>
      </c>
      <c r="H4404" s="28">
        <v>42614</v>
      </c>
      <c r="I4404" s="29">
        <v>14.734684999999999</v>
      </c>
      <c r="J4404" s="28" t="s">
        <v>3241</v>
      </c>
    </row>
    <row r="4405" spans="1:10" x14ac:dyDescent="0.3">
      <c r="A4405" s="26">
        <v>2016</v>
      </c>
      <c r="B4405" s="27" t="s">
        <v>3084</v>
      </c>
      <c r="C4405" s="27" t="s">
        <v>3085</v>
      </c>
      <c r="D4405" s="27" t="s">
        <v>3086</v>
      </c>
      <c r="E4405" s="27" t="s">
        <v>3025</v>
      </c>
      <c r="F4405" s="27" t="s">
        <v>3087</v>
      </c>
      <c r="G4405" s="27" t="s">
        <v>2788</v>
      </c>
      <c r="H4405" s="28">
        <v>42614</v>
      </c>
      <c r="I4405" s="29">
        <v>0</v>
      </c>
      <c r="J4405" s="28" t="s">
        <v>3241</v>
      </c>
    </row>
    <row r="4406" spans="1:10" x14ac:dyDescent="0.3">
      <c r="A4406" s="26">
        <v>2016</v>
      </c>
      <c r="B4406" s="27" t="s">
        <v>3084</v>
      </c>
      <c r="C4406" s="27" t="s">
        <v>3085</v>
      </c>
      <c r="D4406" s="27" t="s">
        <v>3088</v>
      </c>
      <c r="E4406" s="27" t="s">
        <v>3025</v>
      </c>
      <c r="F4406" s="27" t="s">
        <v>3087</v>
      </c>
      <c r="G4406" s="27" t="s">
        <v>2788</v>
      </c>
      <c r="H4406" s="28">
        <v>42614</v>
      </c>
      <c r="I4406" s="29">
        <v>0</v>
      </c>
      <c r="J4406" s="28" t="s">
        <v>3241</v>
      </c>
    </row>
    <row r="4407" spans="1:10" x14ac:dyDescent="0.3">
      <c r="A4407" s="26">
        <v>2016</v>
      </c>
      <c r="B4407" s="27" t="s">
        <v>3089</v>
      </c>
      <c r="C4407" s="27" t="s">
        <v>3090</v>
      </c>
      <c r="D4407" s="27" t="s">
        <v>3089</v>
      </c>
      <c r="E4407" s="27" t="s">
        <v>6117</v>
      </c>
      <c r="F4407" s="27" t="s">
        <v>2815</v>
      </c>
      <c r="G4407" s="27" t="s">
        <v>2816</v>
      </c>
      <c r="H4407" s="28">
        <v>42614</v>
      </c>
      <c r="I4407" s="29">
        <v>4.0643960000000012</v>
      </c>
      <c r="J4407" s="28" t="s">
        <v>3241</v>
      </c>
    </row>
    <row r="4408" spans="1:10" x14ac:dyDescent="0.3">
      <c r="A4408" s="26">
        <v>2016</v>
      </c>
      <c r="B4408" s="27" t="s">
        <v>3136</v>
      </c>
      <c r="C4408" s="27" t="s">
        <v>3137</v>
      </c>
      <c r="D4408" s="27" t="s">
        <v>3138</v>
      </c>
      <c r="E4408" s="27" t="s">
        <v>3025</v>
      </c>
      <c r="F4408" s="27" t="s">
        <v>3087</v>
      </c>
      <c r="G4408" s="27" t="s">
        <v>2788</v>
      </c>
      <c r="H4408" s="28">
        <v>42614</v>
      </c>
      <c r="I4408" s="29">
        <v>0</v>
      </c>
      <c r="J4408" s="28" t="s">
        <v>3241</v>
      </c>
    </row>
    <row r="4409" spans="1:10" x14ac:dyDescent="0.3">
      <c r="A4409" s="26">
        <v>2016</v>
      </c>
      <c r="B4409" s="27" t="s">
        <v>3136</v>
      </c>
      <c r="C4409" s="27" t="s">
        <v>3137</v>
      </c>
      <c r="D4409" s="27" t="s">
        <v>3139</v>
      </c>
      <c r="E4409" s="27" t="s">
        <v>3025</v>
      </c>
      <c r="F4409" s="27" t="s">
        <v>3087</v>
      </c>
      <c r="G4409" s="27" t="s">
        <v>2788</v>
      </c>
      <c r="H4409" s="28">
        <v>42614</v>
      </c>
      <c r="I4409" s="29">
        <v>0</v>
      </c>
      <c r="J4409" s="28" t="s">
        <v>3241</v>
      </c>
    </row>
    <row r="4410" spans="1:10" x14ac:dyDescent="0.3">
      <c r="A4410" s="26">
        <v>2016</v>
      </c>
      <c r="B4410" s="27" t="s">
        <v>3184</v>
      </c>
      <c r="C4410" s="27" t="s">
        <v>3185</v>
      </c>
      <c r="D4410" s="27" t="s">
        <v>3186</v>
      </c>
      <c r="E4410" s="27" t="s">
        <v>3063</v>
      </c>
      <c r="F4410" s="27" t="s">
        <v>3034</v>
      </c>
      <c r="G4410" s="27" t="s">
        <v>2999</v>
      </c>
      <c r="H4410" s="28">
        <v>42614</v>
      </c>
      <c r="I4410" s="29">
        <v>2.794613</v>
      </c>
      <c r="J4410" s="28" t="s">
        <v>3241</v>
      </c>
    </row>
    <row r="4411" spans="1:10" x14ac:dyDescent="0.3">
      <c r="A4411" s="26">
        <v>2016</v>
      </c>
      <c r="B4411" s="27" t="s">
        <v>3091</v>
      </c>
      <c r="C4411" s="27" t="s">
        <v>3092</v>
      </c>
      <c r="D4411" s="27" t="s">
        <v>3093</v>
      </c>
      <c r="E4411" s="27" t="s">
        <v>3063</v>
      </c>
      <c r="F4411" s="27" t="s">
        <v>3094</v>
      </c>
      <c r="G4411" s="27" t="s">
        <v>2965</v>
      </c>
      <c r="H4411" s="28">
        <v>42614</v>
      </c>
      <c r="I4411" s="29">
        <v>4.0988499999999997</v>
      </c>
      <c r="J4411" s="28" t="s">
        <v>3241</v>
      </c>
    </row>
    <row r="4412" spans="1:10" x14ac:dyDescent="0.3">
      <c r="A4412" s="26">
        <v>2016</v>
      </c>
      <c r="B4412" s="27" t="s">
        <v>3095</v>
      </c>
      <c r="C4412" s="27" t="s">
        <v>3096</v>
      </c>
      <c r="D4412" s="27" t="s">
        <v>3095</v>
      </c>
      <c r="E4412" s="27" t="s">
        <v>6117</v>
      </c>
      <c r="F4412" s="27" t="s">
        <v>3034</v>
      </c>
      <c r="G4412" s="27" t="s">
        <v>2999</v>
      </c>
      <c r="H4412" s="28">
        <v>42614</v>
      </c>
      <c r="I4412" s="29">
        <v>2.3543520000000009</v>
      </c>
      <c r="J4412" s="28" t="s">
        <v>3241</v>
      </c>
    </row>
    <row r="4413" spans="1:10" x14ac:dyDescent="0.3">
      <c r="A4413" s="26">
        <v>2016</v>
      </c>
      <c r="B4413" s="27" t="s">
        <v>3097</v>
      </c>
      <c r="C4413" s="27" t="s">
        <v>3098</v>
      </c>
      <c r="D4413" s="27" t="s">
        <v>3097</v>
      </c>
      <c r="E4413" s="27" t="s">
        <v>6117</v>
      </c>
      <c r="F4413" s="27" t="s">
        <v>2825</v>
      </c>
      <c r="G4413" s="27" t="s">
        <v>2850</v>
      </c>
      <c r="H4413" s="28">
        <v>42614</v>
      </c>
      <c r="I4413" s="29">
        <v>10.287342000000002</v>
      </c>
      <c r="J4413" s="28" t="s">
        <v>3241</v>
      </c>
    </row>
    <row r="4414" spans="1:10" x14ac:dyDescent="0.3">
      <c r="A4414" s="26">
        <v>2016</v>
      </c>
      <c r="B4414" s="27" t="s">
        <v>3132</v>
      </c>
      <c r="C4414" s="27" t="s">
        <v>3133</v>
      </c>
      <c r="D4414" s="27" t="s">
        <v>3132</v>
      </c>
      <c r="E4414" s="27" t="s">
        <v>3033</v>
      </c>
      <c r="F4414" s="27" t="s">
        <v>2807</v>
      </c>
      <c r="G4414" s="27" t="s">
        <v>2812</v>
      </c>
      <c r="H4414" s="28">
        <v>42614</v>
      </c>
      <c r="I4414" s="29">
        <v>12.789715000000005</v>
      </c>
      <c r="J4414" s="28" t="s">
        <v>3241</v>
      </c>
    </row>
    <row r="4415" spans="1:10" x14ac:dyDescent="0.3">
      <c r="A4415" s="26">
        <v>2016</v>
      </c>
      <c r="B4415" s="27" t="s">
        <v>3134</v>
      </c>
      <c r="C4415" s="27" t="s">
        <v>3135</v>
      </c>
      <c r="D4415" s="27" t="s">
        <v>3134</v>
      </c>
      <c r="E4415" s="27" t="s">
        <v>3033</v>
      </c>
      <c r="F4415" s="27" t="s">
        <v>2807</v>
      </c>
      <c r="G4415" s="27" t="s">
        <v>2812</v>
      </c>
      <c r="H4415" s="28">
        <v>42614</v>
      </c>
      <c r="I4415" s="29">
        <v>8.0534629999999954</v>
      </c>
      <c r="J4415" s="28" t="s">
        <v>3241</v>
      </c>
    </row>
    <row r="4416" spans="1:10" x14ac:dyDescent="0.3">
      <c r="A4416" s="26">
        <v>2016</v>
      </c>
      <c r="B4416" s="27" t="s">
        <v>3099</v>
      </c>
      <c r="C4416" s="27" t="s">
        <v>3100</v>
      </c>
      <c r="D4416" s="27" t="s">
        <v>3099</v>
      </c>
      <c r="E4416" s="27" t="s">
        <v>6117</v>
      </c>
      <c r="F4416" s="27" t="s">
        <v>2815</v>
      </c>
      <c r="G4416" s="27" t="s">
        <v>2816</v>
      </c>
      <c r="H4416" s="28">
        <v>42614</v>
      </c>
      <c r="I4416" s="29">
        <v>5.8471840000000004</v>
      </c>
      <c r="J4416" s="28" t="s">
        <v>3241</v>
      </c>
    </row>
    <row r="4417" spans="1:10" x14ac:dyDescent="0.3">
      <c r="A4417" s="26">
        <v>2016</v>
      </c>
      <c r="B4417" s="27" t="s">
        <v>3101</v>
      </c>
      <c r="C4417" s="27" t="s">
        <v>3102</v>
      </c>
      <c r="D4417" s="27" t="s">
        <v>3101</v>
      </c>
      <c r="E4417" s="27" t="s">
        <v>6117</v>
      </c>
      <c r="F4417" s="27" t="s">
        <v>3034</v>
      </c>
      <c r="G4417" s="27" t="s">
        <v>3074</v>
      </c>
      <c r="H4417" s="28">
        <v>42614</v>
      </c>
      <c r="I4417" s="29">
        <v>12.777576000000003</v>
      </c>
      <c r="J4417" s="28" t="s">
        <v>3241</v>
      </c>
    </row>
    <row r="4418" spans="1:10" x14ac:dyDescent="0.3">
      <c r="A4418" s="26">
        <v>2016</v>
      </c>
      <c r="B4418" s="27" t="s">
        <v>3148</v>
      </c>
      <c r="C4418" s="27" t="s">
        <v>3149</v>
      </c>
      <c r="D4418" s="27" t="s">
        <v>3148</v>
      </c>
      <c r="E4418" s="27" t="s">
        <v>6117</v>
      </c>
      <c r="F4418" s="27" t="s">
        <v>3145</v>
      </c>
      <c r="G4418" s="27" t="s">
        <v>2803</v>
      </c>
      <c r="H4418" s="28">
        <v>42614</v>
      </c>
      <c r="I4418" s="29">
        <v>3.1051200000000025</v>
      </c>
      <c r="J4418" s="28" t="s">
        <v>3241</v>
      </c>
    </row>
    <row r="4419" spans="1:10" x14ac:dyDescent="0.3">
      <c r="A4419" s="26">
        <v>2016</v>
      </c>
      <c r="B4419" s="27" t="s">
        <v>3103</v>
      </c>
      <c r="C4419" s="27" t="s">
        <v>3104</v>
      </c>
      <c r="D4419" s="27" t="s">
        <v>3103</v>
      </c>
      <c r="E4419" s="27" t="s">
        <v>6117</v>
      </c>
      <c r="F4419" s="27" t="s">
        <v>3034</v>
      </c>
      <c r="G4419" s="27" t="s">
        <v>2923</v>
      </c>
      <c r="H4419" s="28">
        <v>42614</v>
      </c>
      <c r="I4419" s="29">
        <v>1.070471</v>
      </c>
      <c r="J4419" s="28" t="s">
        <v>3241</v>
      </c>
    </row>
    <row r="4420" spans="1:10" x14ac:dyDescent="0.3">
      <c r="A4420" s="26">
        <v>2016</v>
      </c>
      <c r="B4420" s="27" t="s">
        <v>3150</v>
      </c>
      <c r="C4420" s="27" t="s">
        <v>3151</v>
      </c>
      <c r="D4420" s="27" t="s">
        <v>3150</v>
      </c>
      <c r="E4420" s="27" t="s">
        <v>6117</v>
      </c>
      <c r="F4420" s="27" t="s">
        <v>3142</v>
      </c>
      <c r="G4420" s="27" t="s">
        <v>2850</v>
      </c>
      <c r="H4420" s="28">
        <v>42614</v>
      </c>
      <c r="I4420" s="29">
        <v>2.4699999999999999E-4</v>
      </c>
      <c r="J4420" s="28" t="s">
        <v>3241</v>
      </c>
    </row>
    <row r="4421" spans="1:10" x14ac:dyDescent="0.3">
      <c r="A4421" s="26">
        <v>2016</v>
      </c>
      <c r="B4421" s="27" t="s">
        <v>3105</v>
      </c>
      <c r="C4421" s="27" t="s">
        <v>3106</v>
      </c>
      <c r="D4421" s="27" t="s">
        <v>3105</v>
      </c>
      <c r="E4421" s="27" t="s">
        <v>6117</v>
      </c>
      <c r="F4421" s="27" t="s">
        <v>2798</v>
      </c>
      <c r="G4421" s="27" t="s">
        <v>2803</v>
      </c>
      <c r="H4421" s="28">
        <v>42614</v>
      </c>
      <c r="I4421" s="29">
        <v>2.4371089999999995</v>
      </c>
      <c r="J4421" s="28" t="s">
        <v>3241</v>
      </c>
    </row>
    <row r="4422" spans="1:10" x14ac:dyDescent="0.3">
      <c r="A4422" s="26">
        <v>2016</v>
      </c>
      <c r="B4422" s="27" t="s">
        <v>3123</v>
      </c>
      <c r="C4422" s="27" t="s">
        <v>3124</v>
      </c>
      <c r="D4422" s="27" t="s">
        <v>3166</v>
      </c>
      <c r="E4422" s="27" t="s">
        <v>3025</v>
      </c>
      <c r="F4422" s="27" t="s">
        <v>2825</v>
      </c>
      <c r="G4422" s="27" t="s">
        <v>2850</v>
      </c>
      <c r="H4422" s="28">
        <v>42614</v>
      </c>
      <c r="I4422" s="29">
        <v>0</v>
      </c>
      <c r="J4422" s="28" t="s">
        <v>3241</v>
      </c>
    </row>
    <row r="4423" spans="1:10" x14ac:dyDescent="0.3">
      <c r="A4423" s="26">
        <v>2016</v>
      </c>
      <c r="B4423" s="27" t="s">
        <v>3123</v>
      </c>
      <c r="C4423" s="27" t="s">
        <v>3124</v>
      </c>
      <c r="D4423" s="27" t="s">
        <v>3125</v>
      </c>
      <c r="E4423" s="27" t="s">
        <v>3025</v>
      </c>
      <c r="F4423" s="27" t="s">
        <v>2825</v>
      </c>
      <c r="G4423" s="27" t="s">
        <v>2850</v>
      </c>
      <c r="H4423" s="28">
        <v>42614</v>
      </c>
      <c r="I4423" s="29">
        <v>0</v>
      </c>
      <c r="J4423" s="28" t="s">
        <v>3241</v>
      </c>
    </row>
    <row r="4424" spans="1:10" x14ac:dyDescent="0.3">
      <c r="A4424" s="26">
        <v>2016</v>
      </c>
      <c r="B4424" s="27" t="s">
        <v>3123</v>
      </c>
      <c r="C4424" s="27" t="s">
        <v>3124</v>
      </c>
      <c r="D4424" s="27" t="s">
        <v>3170</v>
      </c>
      <c r="E4424" s="27" t="s">
        <v>3025</v>
      </c>
      <c r="F4424" s="27" t="s">
        <v>2825</v>
      </c>
      <c r="G4424" s="27" t="s">
        <v>2850</v>
      </c>
      <c r="H4424" s="28">
        <v>42614</v>
      </c>
      <c r="I4424" s="29">
        <v>0</v>
      </c>
      <c r="J4424" s="28" t="s">
        <v>3241</v>
      </c>
    </row>
    <row r="4425" spans="1:10" x14ac:dyDescent="0.3">
      <c r="A4425" s="26">
        <v>2016</v>
      </c>
      <c r="B4425" s="27" t="s">
        <v>3107</v>
      </c>
      <c r="C4425" s="27" t="s">
        <v>3108</v>
      </c>
      <c r="D4425" s="27" t="s">
        <v>3108</v>
      </c>
      <c r="E4425" s="27" t="s">
        <v>6117</v>
      </c>
      <c r="F4425" s="27" t="s">
        <v>3026</v>
      </c>
      <c r="G4425" s="27" t="s">
        <v>2936</v>
      </c>
      <c r="H4425" s="28">
        <v>42614</v>
      </c>
      <c r="I4425" s="29">
        <v>0</v>
      </c>
      <c r="J4425" s="28" t="s">
        <v>3241</v>
      </c>
    </row>
    <row r="4426" spans="1:10" x14ac:dyDescent="0.3">
      <c r="A4426" s="26">
        <v>2016</v>
      </c>
      <c r="B4426" s="27" t="s">
        <v>3140</v>
      </c>
      <c r="C4426" s="27" t="s">
        <v>3141</v>
      </c>
      <c r="D4426" s="27" t="s">
        <v>3140</v>
      </c>
      <c r="E4426" s="27" t="s">
        <v>6117</v>
      </c>
      <c r="F4426" s="27" t="s">
        <v>3142</v>
      </c>
      <c r="G4426" s="27" t="s">
        <v>2850</v>
      </c>
      <c r="H4426" s="28">
        <v>42614</v>
      </c>
      <c r="I4426" s="29">
        <v>1.3890000000000005E-3</v>
      </c>
      <c r="J4426" s="28" t="s">
        <v>3241</v>
      </c>
    </row>
    <row r="4427" spans="1:10" x14ac:dyDescent="0.3">
      <c r="A4427" s="26">
        <v>2016</v>
      </c>
      <c r="B4427" s="27" t="s">
        <v>3109</v>
      </c>
      <c r="C4427" s="27" t="s">
        <v>3110</v>
      </c>
      <c r="D4427" s="27" t="s">
        <v>3109</v>
      </c>
      <c r="E4427" s="27" t="s">
        <v>3111</v>
      </c>
      <c r="F4427" s="27" t="s">
        <v>2825</v>
      </c>
      <c r="G4427" s="27" t="s">
        <v>2850</v>
      </c>
      <c r="H4427" s="28">
        <v>42614</v>
      </c>
      <c r="I4427" s="29">
        <v>0.18286499999999992</v>
      </c>
      <c r="J4427" s="28" t="s">
        <v>3241</v>
      </c>
    </row>
    <row r="4428" spans="1:10" x14ac:dyDescent="0.3">
      <c r="A4428" s="26">
        <v>2016</v>
      </c>
      <c r="B4428" s="27" t="s">
        <v>3158</v>
      </c>
      <c r="C4428" s="27" t="s">
        <v>3159</v>
      </c>
      <c r="D4428" s="27" t="s">
        <v>3160</v>
      </c>
      <c r="E4428" s="27" t="s">
        <v>3161</v>
      </c>
      <c r="F4428" s="27" t="s">
        <v>3087</v>
      </c>
      <c r="G4428" s="27" t="s">
        <v>2788</v>
      </c>
      <c r="H4428" s="28">
        <v>42614</v>
      </c>
      <c r="I4428" s="29">
        <v>1.7234340000000006</v>
      </c>
      <c r="J4428" s="28" t="s">
        <v>3241</v>
      </c>
    </row>
    <row r="4429" spans="1:10" x14ac:dyDescent="0.3">
      <c r="A4429" s="26">
        <v>2016</v>
      </c>
      <c r="B4429" s="27" t="s">
        <v>3112</v>
      </c>
      <c r="C4429" s="27" t="s">
        <v>3113</v>
      </c>
      <c r="D4429" s="27" t="s">
        <v>3112</v>
      </c>
      <c r="E4429" s="27" t="s">
        <v>6117</v>
      </c>
      <c r="F4429" s="27" t="s">
        <v>2825</v>
      </c>
      <c r="G4429" s="27" t="s">
        <v>2826</v>
      </c>
      <c r="H4429" s="28">
        <v>42614</v>
      </c>
      <c r="I4429" s="29">
        <v>0</v>
      </c>
      <c r="J4429" s="28" t="s">
        <v>3241</v>
      </c>
    </row>
    <row r="4430" spans="1:10" x14ac:dyDescent="0.3">
      <c r="A4430" s="26">
        <v>2016</v>
      </c>
      <c r="B4430" s="27" t="s">
        <v>3167</v>
      </c>
      <c r="C4430" s="27" t="s">
        <v>3168</v>
      </c>
      <c r="D4430" s="27" t="s">
        <v>3169</v>
      </c>
      <c r="E4430" s="27" t="s">
        <v>3161</v>
      </c>
      <c r="F4430" s="27" t="s">
        <v>3087</v>
      </c>
      <c r="G4430" s="27" t="s">
        <v>2788</v>
      </c>
      <c r="H4430" s="28">
        <v>42614</v>
      </c>
      <c r="I4430" s="29">
        <v>1.8560460000000005</v>
      </c>
      <c r="J4430" s="28" t="s">
        <v>3241</v>
      </c>
    </row>
    <row r="4431" spans="1:10" x14ac:dyDescent="0.3">
      <c r="A4431" s="26">
        <v>2016</v>
      </c>
      <c r="B4431" s="27" t="s">
        <v>3114</v>
      </c>
      <c r="C4431" s="27" t="s">
        <v>3115</v>
      </c>
      <c r="D4431" s="27" t="s">
        <v>3116</v>
      </c>
      <c r="E4431" s="27" t="s">
        <v>3025</v>
      </c>
      <c r="F4431" s="27" t="s">
        <v>3026</v>
      </c>
      <c r="G4431" s="27" t="s">
        <v>2788</v>
      </c>
      <c r="H4431" s="28">
        <v>42614</v>
      </c>
      <c r="I4431" s="29">
        <v>0</v>
      </c>
      <c r="J4431" s="28" t="s">
        <v>3241</v>
      </c>
    </row>
    <row r="4432" spans="1:10" x14ac:dyDescent="0.3">
      <c r="A4432" s="26">
        <v>2016</v>
      </c>
      <c r="B4432" s="27" t="s">
        <v>3117</v>
      </c>
      <c r="C4432" s="27" t="s">
        <v>3118</v>
      </c>
      <c r="D4432" s="27" t="s">
        <v>3117</v>
      </c>
      <c r="E4432" s="27" t="s">
        <v>6117</v>
      </c>
      <c r="F4432" s="27" t="s">
        <v>2815</v>
      </c>
      <c r="G4432" s="27" t="s">
        <v>2816</v>
      </c>
      <c r="H4432" s="28">
        <v>42614</v>
      </c>
      <c r="I4432" s="29">
        <v>6.4626320000000019</v>
      </c>
      <c r="J4432" s="28" t="s">
        <v>3241</v>
      </c>
    </row>
    <row r="4433" spans="1:10" x14ac:dyDescent="0.3">
      <c r="A4433" s="26">
        <v>2016</v>
      </c>
      <c r="B4433" s="27" t="s">
        <v>3129</v>
      </c>
      <c r="C4433" s="27" t="s">
        <v>3130</v>
      </c>
      <c r="D4433" s="27" t="s">
        <v>3131</v>
      </c>
      <c r="E4433" s="27" t="s">
        <v>3063</v>
      </c>
      <c r="F4433" s="27" t="s">
        <v>3034</v>
      </c>
      <c r="G4433" s="27" t="s">
        <v>2840</v>
      </c>
      <c r="H4433" s="28">
        <v>42614</v>
      </c>
      <c r="I4433" s="29">
        <v>14.353591999999999</v>
      </c>
      <c r="J4433" s="28" t="s">
        <v>3241</v>
      </c>
    </row>
    <row r="4434" spans="1:10" x14ac:dyDescent="0.3">
      <c r="A4434" s="26">
        <v>2016</v>
      </c>
      <c r="B4434" s="27" t="s">
        <v>3126</v>
      </c>
      <c r="C4434" s="27" t="s">
        <v>3127</v>
      </c>
      <c r="D4434" s="27" t="s">
        <v>3128</v>
      </c>
      <c r="E4434" s="27" t="s">
        <v>3025</v>
      </c>
      <c r="F4434" s="27" t="s">
        <v>3026</v>
      </c>
      <c r="G4434" s="27" t="s">
        <v>2936</v>
      </c>
      <c r="H4434" s="28">
        <v>42614</v>
      </c>
      <c r="I4434" s="29">
        <v>0</v>
      </c>
      <c r="J4434" s="28" t="s">
        <v>3241</v>
      </c>
    </row>
    <row r="4435" spans="1:10" x14ac:dyDescent="0.3">
      <c r="A4435" s="26">
        <v>2016</v>
      </c>
      <c r="B4435" s="27" t="s">
        <v>3178</v>
      </c>
      <c r="C4435" s="27" t="s">
        <v>3179</v>
      </c>
      <c r="D4435" s="27" t="s">
        <v>3178</v>
      </c>
      <c r="E4435" s="27" t="s">
        <v>3033</v>
      </c>
      <c r="F4435" s="27" t="s">
        <v>2807</v>
      </c>
      <c r="G4435" s="27" t="s">
        <v>2812</v>
      </c>
      <c r="H4435" s="28">
        <v>42614</v>
      </c>
      <c r="I4435" s="29">
        <v>0.46622399999999981</v>
      </c>
      <c r="J4435" s="28" t="s">
        <v>3241</v>
      </c>
    </row>
    <row r="4436" spans="1:10" x14ac:dyDescent="0.3">
      <c r="A4436" s="26">
        <v>2016</v>
      </c>
      <c r="B4436" s="27" t="s">
        <v>3119</v>
      </c>
      <c r="C4436" s="27" t="s">
        <v>3120</v>
      </c>
      <c r="D4436" s="27" t="s">
        <v>3119</v>
      </c>
      <c r="E4436" s="27" t="s">
        <v>6117</v>
      </c>
      <c r="F4436" s="27" t="s">
        <v>3034</v>
      </c>
      <c r="G4436" s="27" t="s">
        <v>2840</v>
      </c>
      <c r="H4436" s="28">
        <v>42614</v>
      </c>
      <c r="I4436" s="29">
        <v>5.3116980000000025</v>
      </c>
      <c r="J4436" s="28" t="s">
        <v>3241</v>
      </c>
    </row>
    <row r="4437" spans="1:10" x14ac:dyDescent="0.3">
      <c r="A4437" s="26">
        <v>2016</v>
      </c>
      <c r="B4437" s="27" t="s">
        <v>3121</v>
      </c>
      <c r="C4437" s="27" t="s">
        <v>3122</v>
      </c>
      <c r="D4437" s="27" t="s">
        <v>3121</v>
      </c>
      <c r="E4437" s="27" t="s">
        <v>6117</v>
      </c>
      <c r="F4437" s="27" t="s">
        <v>2825</v>
      </c>
      <c r="G4437" s="27" t="s">
        <v>2850</v>
      </c>
      <c r="H4437" s="28">
        <v>42614</v>
      </c>
      <c r="I4437" s="29">
        <v>22.727871999999994</v>
      </c>
      <c r="J4437" s="28" t="s">
        <v>3241</v>
      </c>
    </row>
    <row r="4438" spans="1:10" x14ac:dyDescent="0.3">
      <c r="A4438" s="26">
        <v>2016</v>
      </c>
      <c r="B4438" s="27" t="s">
        <v>3022</v>
      </c>
      <c r="C4438" s="27" t="s">
        <v>3023</v>
      </c>
      <c r="D4438" s="27" t="s">
        <v>3024</v>
      </c>
      <c r="E4438" s="27" t="s">
        <v>3025</v>
      </c>
      <c r="F4438" s="27" t="s">
        <v>3026</v>
      </c>
      <c r="G4438" s="27" t="s">
        <v>2788</v>
      </c>
      <c r="H4438" s="28">
        <v>42644</v>
      </c>
      <c r="I4438" s="29">
        <v>0</v>
      </c>
      <c r="J4438" s="28" t="s">
        <v>3241</v>
      </c>
    </row>
    <row r="4439" spans="1:10" x14ac:dyDescent="0.3">
      <c r="A4439" s="26">
        <v>2016</v>
      </c>
      <c r="B4439" s="27" t="s">
        <v>3022</v>
      </c>
      <c r="C4439" s="27" t="s">
        <v>3023</v>
      </c>
      <c r="D4439" s="27" t="s">
        <v>3027</v>
      </c>
      <c r="E4439" s="27" t="s">
        <v>3025</v>
      </c>
      <c r="F4439" s="27" t="s">
        <v>3026</v>
      </c>
      <c r="G4439" s="27" t="s">
        <v>2788</v>
      </c>
      <c r="H4439" s="28">
        <v>42644</v>
      </c>
      <c r="I4439" s="29">
        <v>0</v>
      </c>
      <c r="J4439" s="28" t="s">
        <v>3241</v>
      </c>
    </row>
    <row r="4440" spans="1:10" x14ac:dyDescent="0.3">
      <c r="A4440" s="26">
        <v>2016</v>
      </c>
      <c r="B4440" s="27" t="s">
        <v>3028</v>
      </c>
      <c r="C4440" s="27" t="s">
        <v>3029</v>
      </c>
      <c r="D4440" s="27" t="s">
        <v>3028</v>
      </c>
      <c r="E4440" s="27" t="s">
        <v>6117</v>
      </c>
      <c r="F4440" s="27" t="s">
        <v>3030</v>
      </c>
      <c r="G4440" s="27" t="s">
        <v>2812</v>
      </c>
      <c r="H4440" s="28">
        <v>42644</v>
      </c>
      <c r="I4440" s="29">
        <v>7.2039259999999992</v>
      </c>
      <c r="J4440" s="28" t="s">
        <v>3241</v>
      </c>
    </row>
    <row r="4441" spans="1:10" x14ac:dyDescent="0.3">
      <c r="A4441" s="26">
        <v>2016</v>
      </c>
      <c r="B4441" s="27" t="s">
        <v>3031</v>
      </c>
      <c r="C4441" s="27" t="s">
        <v>3032</v>
      </c>
      <c r="D4441" s="27" t="s">
        <v>3031</v>
      </c>
      <c r="E4441" s="27" t="s">
        <v>3033</v>
      </c>
      <c r="F4441" s="27" t="s">
        <v>3034</v>
      </c>
      <c r="G4441" s="27" t="s">
        <v>2821</v>
      </c>
      <c r="H4441" s="28">
        <v>42644</v>
      </c>
      <c r="I4441" s="29">
        <v>3.2455180000000001</v>
      </c>
      <c r="J4441" s="28" t="s">
        <v>3241</v>
      </c>
    </row>
    <row r="4442" spans="1:10" x14ac:dyDescent="0.3">
      <c r="A4442" s="26">
        <v>2016</v>
      </c>
      <c r="B4442" s="27" t="s">
        <v>3031</v>
      </c>
      <c r="C4442" s="27" t="s">
        <v>3180</v>
      </c>
      <c r="D4442" s="27" t="s">
        <v>3181</v>
      </c>
      <c r="E4442" s="27" t="s">
        <v>3033</v>
      </c>
      <c r="F4442" s="27" t="s">
        <v>3034</v>
      </c>
      <c r="G4442" s="27" t="s">
        <v>2821</v>
      </c>
      <c r="H4442" s="28">
        <v>42644</v>
      </c>
      <c r="I4442" s="29">
        <v>7.1002170000000007</v>
      </c>
      <c r="J4442" s="28" t="s">
        <v>3241</v>
      </c>
    </row>
    <row r="4443" spans="1:10" x14ac:dyDescent="0.3">
      <c r="A4443" s="26">
        <v>2016</v>
      </c>
      <c r="B4443" s="27" t="s">
        <v>3035</v>
      </c>
      <c r="C4443" s="27" t="s">
        <v>3036</v>
      </c>
      <c r="D4443" s="27" t="s">
        <v>3035</v>
      </c>
      <c r="E4443" s="27" t="s">
        <v>6117</v>
      </c>
      <c r="F4443" s="27" t="s">
        <v>2825</v>
      </c>
      <c r="G4443" s="27" t="s">
        <v>2826</v>
      </c>
      <c r="H4443" s="28">
        <v>42644</v>
      </c>
      <c r="I4443" s="29">
        <v>0</v>
      </c>
      <c r="J4443" s="28" t="s">
        <v>3241</v>
      </c>
    </row>
    <row r="4444" spans="1:10" x14ac:dyDescent="0.3">
      <c r="A4444" s="26">
        <v>2016</v>
      </c>
      <c r="B4444" s="27" t="s">
        <v>3037</v>
      </c>
      <c r="C4444" s="27" t="s">
        <v>3038</v>
      </c>
      <c r="D4444" s="27" t="s">
        <v>3037</v>
      </c>
      <c r="E4444" s="27" t="s">
        <v>6117</v>
      </c>
      <c r="F4444" s="27" t="s">
        <v>3034</v>
      </c>
      <c r="G4444" s="27" t="s">
        <v>2999</v>
      </c>
      <c r="H4444" s="28">
        <v>42644</v>
      </c>
      <c r="I4444" s="29">
        <v>3.9356880000000012</v>
      </c>
      <c r="J4444" s="28" t="s">
        <v>3241</v>
      </c>
    </row>
    <row r="4445" spans="1:10" x14ac:dyDescent="0.3">
      <c r="A4445" s="26">
        <v>2016</v>
      </c>
      <c r="B4445" s="27" t="s">
        <v>3039</v>
      </c>
      <c r="C4445" s="27" t="s">
        <v>3040</v>
      </c>
      <c r="D4445" s="27" t="s">
        <v>3039</v>
      </c>
      <c r="E4445" s="27" t="s">
        <v>6117</v>
      </c>
      <c r="F4445" s="27" t="s">
        <v>2815</v>
      </c>
      <c r="G4445" s="27" t="s">
        <v>2816</v>
      </c>
      <c r="H4445" s="28">
        <v>42644</v>
      </c>
      <c r="I4445" s="29">
        <v>0</v>
      </c>
      <c r="J4445" s="28" t="s">
        <v>3241</v>
      </c>
    </row>
    <row r="4446" spans="1:10" x14ac:dyDescent="0.3">
      <c r="A4446" s="26">
        <v>2016</v>
      </c>
      <c r="B4446" s="27" t="s">
        <v>3041</v>
      </c>
      <c r="C4446" s="27" t="s">
        <v>3042</v>
      </c>
      <c r="D4446" s="27" t="s">
        <v>3041</v>
      </c>
      <c r="E4446" s="27" t="s">
        <v>6117</v>
      </c>
      <c r="F4446" s="27" t="s">
        <v>2825</v>
      </c>
      <c r="G4446" s="27" t="s">
        <v>2826</v>
      </c>
      <c r="H4446" s="28">
        <v>42644</v>
      </c>
      <c r="I4446" s="29">
        <v>7.8004810000000022</v>
      </c>
      <c r="J4446" s="28" t="s">
        <v>3241</v>
      </c>
    </row>
    <row r="4447" spans="1:10" x14ac:dyDescent="0.3">
      <c r="A4447" s="26">
        <v>2016</v>
      </c>
      <c r="B4447" s="27" t="s">
        <v>3043</v>
      </c>
      <c r="C4447" s="27" t="s">
        <v>3044</v>
      </c>
      <c r="D4447" s="27" t="s">
        <v>3043</v>
      </c>
      <c r="E4447" s="27" t="s">
        <v>6117</v>
      </c>
      <c r="F4447" s="27" t="s">
        <v>2815</v>
      </c>
      <c r="G4447" s="27" t="s">
        <v>2816</v>
      </c>
      <c r="H4447" s="28">
        <v>42644</v>
      </c>
      <c r="I4447" s="29">
        <v>4.3263129999999999</v>
      </c>
      <c r="J4447" s="28" t="s">
        <v>3241</v>
      </c>
    </row>
    <row r="4448" spans="1:10" x14ac:dyDescent="0.3">
      <c r="A4448" s="26">
        <v>2016</v>
      </c>
      <c r="B4448" s="27" t="s">
        <v>3045</v>
      </c>
      <c r="C4448" s="27" t="s">
        <v>3046</v>
      </c>
      <c r="D4448" s="27" t="s">
        <v>3045</v>
      </c>
      <c r="E4448" s="27" t="s">
        <v>6117</v>
      </c>
      <c r="F4448" s="27" t="s">
        <v>2815</v>
      </c>
      <c r="G4448" s="27" t="s">
        <v>2816</v>
      </c>
      <c r="H4448" s="28">
        <v>42644</v>
      </c>
      <c r="I4448" s="29">
        <v>5.5032000000000005E-2</v>
      </c>
      <c r="J4448" s="28" t="s">
        <v>3241</v>
      </c>
    </row>
    <row r="4449" spans="1:10" x14ac:dyDescent="0.3">
      <c r="A4449" s="26">
        <v>2016</v>
      </c>
      <c r="B4449" s="27" t="s">
        <v>3143</v>
      </c>
      <c r="C4449" s="27" t="s">
        <v>3144</v>
      </c>
      <c r="D4449" s="27" t="s">
        <v>3143</v>
      </c>
      <c r="E4449" s="27" t="s">
        <v>6117</v>
      </c>
      <c r="F4449" s="27" t="s">
        <v>3145</v>
      </c>
      <c r="G4449" s="27" t="s">
        <v>2803</v>
      </c>
      <c r="H4449" s="28">
        <v>42644</v>
      </c>
      <c r="I4449" s="29">
        <v>2.0803970000000009</v>
      </c>
      <c r="J4449" s="28" t="s">
        <v>3241</v>
      </c>
    </row>
    <row r="4450" spans="1:10" x14ac:dyDescent="0.3">
      <c r="A4450" s="26">
        <v>2016</v>
      </c>
      <c r="B4450" s="27" t="s">
        <v>3171</v>
      </c>
      <c r="C4450" s="27" t="s">
        <v>3172</v>
      </c>
      <c r="D4450" s="27" t="s">
        <v>3173</v>
      </c>
      <c r="E4450" s="27" t="s">
        <v>3111</v>
      </c>
      <c r="F4450" s="27" t="s">
        <v>2825</v>
      </c>
      <c r="G4450" s="27" t="s">
        <v>2850</v>
      </c>
      <c r="H4450" s="28">
        <v>42644</v>
      </c>
      <c r="I4450" s="29">
        <v>0.31478800000000001</v>
      </c>
      <c r="J4450" s="28" t="s">
        <v>3241</v>
      </c>
    </row>
    <row r="4451" spans="1:10" x14ac:dyDescent="0.3">
      <c r="A4451" s="26">
        <v>2016</v>
      </c>
      <c r="B4451" s="27" t="s">
        <v>3146</v>
      </c>
      <c r="C4451" s="27" t="s">
        <v>3147</v>
      </c>
      <c r="D4451" s="27" t="s">
        <v>3146</v>
      </c>
      <c r="E4451" s="27" t="s">
        <v>6117</v>
      </c>
      <c r="F4451" s="27" t="s">
        <v>3145</v>
      </c>
      <c r="G4451" s="27" t="s">
        <v>2803</v>
      </c>
      <c r="H4451" s="28">
        <v>42644</v>
      </c>
      <c r="I4451" s="29">
        <v>1.7874940000000001</v>
      </c>
      <c r="J4451" s="28" t="s">
        <v>3241</v>
      </c>
    </row>
    <row r="4452" spans="1:10" x14ac:dyDescent="0.3">
      <c r="A4452" s="26">
        <v>2016</v>
      </c>
      <c r="B4452" s="27" t="s">
        <v>3047</v>
      </c>
      <c r="C4452" s="27" t="s">
        <v>3048</v>
      </c>
      <c r="D4452" s="27" t="s">
        <v>3047</v>
      </c>
      <c r="E4452" s="27" t="s">
        <v>6117</v>
      </c>
      <c r="F4452" s="27" t="s">
        <v>2825</v>
      </c>
      <c r="G4452" s="27" t="s">
        <v>2826</v>
      </c>
      <c r="H4452" s="28">
        <v>42644</v>
      </c>
      <c r="I4452" s="29">
        <v>2.8720230000000004</v>
      </c>
      <c r="J4452" s="28" t="s">
        <v>3241</v>
      </c>
    </row>
    <row r="4453" spans="1:10" x14ac:dyDescent="0.3">
      <c r="A4453" s="26">
        <v>2016</v>
      </c>
      <c r="B4453" s="27" t="s">
        <v>3049</v>
      </c>
      <c r="C4453" s="27" t="s">
        <v>3050</v>
      </c>
      <c r="D4453" s="27" t="s">
        <v>3049</v>
      </c>
      <c r="E4453" s="27" t="s">
        <v>6117</v>
      </c>
      <c r="F4453" s="27" t="s">
        <v>2825</v>
      </c>
      <c r="G4453" s="27" t="s">
        <v>2850</v>
      </c>
      <c r="H4453" s="28">
        <v>42644</v>
      </c>
      <c r="I4453" s="29">
        <v>5.5060389999999968</v>
      </c>
      <c r="J4453" s="28" t="s">
        <v>3241</v>
      </c>
    </row>
    <row r="4454" spans="1:10" x14ac:dyDescent="0.3">
      <c r="A4454" s="26">
        <v>2016</v>
      </c>
      <c r="B4454" s="27" t="s">
        <v>3051</v>
      </c>
      <c r="C4454" s="27" t="s">
        <v>3051</v>
      </c>
      <c r="D4454" s="27" t="s">
        <v>3051</v>
      </c>
      <c r="E4454" s="27" t="s">
        <v>6118</v>
      </c>
      <c r="F4454" s="27" t="s">
        <v>3051</v>
      </c>
      <c r="G4454" s="27" t="s">
        <v>3051</v>
      </c>
      <c r="H4454" s="28">
        <v>42644</v>
      </c>
      <c r="I4454" s="29">
        <v>9944.756208999981</v>
      </c>
      <c r="J4454" s="28" t="s">
        <v>3241</v>
      </c>
    </row>
    <row r="4455" spans="1:10" x14ac:dyDescent="0.3">
      <c r="A4455" s="26">
        <v>2016</v>
      </c>
      <c r="B4455" s="27" t="s">
        <v>3052</v>
      </c>
      <c r="C4455" s="27" t="s">
        <v>3053</v>
      </c>
      <c r="D4455" s="27" t="s">
        <v>3052</v>
      </c>
      <c r="E4455" s="27" t="s">
        <v>3033</v>
      </c>
      <c r="F4455" s="27" t="s">
        <v>2807</v>
      </c>
      <c r="G4455" s="27" t="s">
        <v>2812</v>
      </c>
      <c r="H4455" s="28">
        <v>42644</v>
      </c>
      <c r="I4455" s="29">
        <v>1.8210029999999995</v>
      </c>
      <c r="J4455" s="28" t="s">
        <v>3241</v>
      </c>
    </row>
    <row r="4456" spans="1:10" x14ac:dyDescent="0.3">
      <c r="A4456" s="26">
        <v>2016</v>
      </c>
      <c r="B4456" s="27" t="s">
        <v>3162</v>
      </c>
      <c r="C4456" s="27" t="s">
        <v>3163</v>
      </c>
      <c r="D4456" s="27" t="s">
        <v>3164</v>
      </c>
      <c r="E4456" s="27" t="s">
        <v>3025</v>
      </c>
      <c r="F4456" s="27" t="s">
        <v>3087</v>
      </c>
      <c r="G4456" s="27" t="s">
        <v>2788</v>
      </c>
      <c r="H4456" s="28">
        <v>42644</v>
      </c>
      <c r="I4456" s="29">
        <v>0</v>
      </c>
      <c r="J4456" s="28" t="s">
        <v>3241</v>
      </c>
    </row>
    <row r="4457" spans="1:10" x14ac:dyDescent="0.3">
      <c r="A4457" s="26">
        <v>2016</v>
      </c>
      <c r="B4457" s="27" t="s">
        <v>3162</v>
      </c>
      <c r="C4457" s="27" t="s">
        <v>3163</v>
      </c>
      <c r="D4457" s="27" t="s">
        <v>3165</v>
      </c>
      <c r="E4457" s="27" t="s">
        <v>3025</v>
      </c>
      <c r="F4457" s="27" t="s">
        <v>3087</v>
      </c>
      <c r="G4457" s="27" t="s">
        <v>2788</v>
      </c>
      <c r="H4457" s="28">
        <v>42644</v>
      </c>
      <c r="I4457" s="29">
        <v>0</v>
      </c>
      <c r="J4457" s="28" t="s">
        <v>3241</v>
      </c>
    </row>
    <row r="4458" spans="1:10" x14ac:dyDescent="0.3">
      <c r="A4458" s="26">
        <v>2016</v>
      </c>
      <c r="B4458" s="27" t="s">
        <v>3054</v>
      </c>
      <c r="C4458" s="27" t="s">
        <v>3055</v>
      </c>
      <c r="D4458" s="27" t="s">
        <v>3054</v>
      </c>
      <c r="E4458" s="27" t="s">
        <v>6117</v>
      </c>
      <c r="F4458" s="27" t="s">
        <v>3034</v>
      </c>
      <c r="G4458" s="27" t="s">
        <v>2999</v>
      </c>
      <c r="H4458" s="28">
        <v>42644</v>
      </c>
      <c r="I4458" s="29">
        <v>6.0689590000000031</v>
      </c>
      <c r="J4458" s="28" t="s">
        <v>3241</v>
      </c>
    </row>
    <row r="4459" spans="1:10" x14ac:dyDescent="0.3">
      <c r="A4459" s="26">
        <v>2016</v>
      </c>
      <c r="B4459" s="27" t="s">
        <v>3056</v>
      </c>
      <c r="C4459" s="27" t="s">
        <v>3057</v>
      </c>
      <c r="D4459" s="27" t="s">
        <v>3056</v>
      </c>
      <c r="E4459" s="27" t="s">
        <v>6117</v>
      </c>
      <c r="F4459" s="27" t="s">
        <v>2825</v>
      </c>
      <c r="G4459" s="27" t="s">
        <v>2826</v>
      </c>
      <c r="H4459" s="28">
        <v>42644</v>
      </c>
      <c r="I4459" s="29">
        <v>4.4783679999999988</v>
      </c>
      <c r="J4459" s="28" t="s">
        <v>3241</v>
      </c>
    </row>
    <row r="4460" spans="1:10" x14ac:dyDescent="0.3">
      <c r="A4460" s="26">
        <v>2016</v>
      </c>
      <c r="B4460" s="27" t="s">
        <v>3058</v>
      </c>
      <c r="C4460" s="27" t="s">
        <v>3059</v>
      </c>
      <c r="D4460" s="27" t="s">
        <v>3058</v>
      </c>
      <c r="E4460" s="27" t="s">
        <v>6117</v>
      </c>
      <c r="F4460" s="27" t="s">
        <v>2815</v>
      </c>
      <c r="G4460" s="27" t="s">
        <v>2816</v>
      </c>
      <c r="H4460" s="28">
        <v>42644</v>
      </c>
      <c r="I4460" s="29">
        <v>3.438939000000004</v>
      </c>
      <c r="J4460" s="28" t="s">
        <v>3241</v>
      </c>
    </row>
    <row r="4461" spans="1:10" x14ac:dyDescent="0.3">
      <c r="A4461" s="26">
        <v>2016</v>
      </c>
      <c r="B4461" s="27" t="s">
        <v>3152</v>
      </c>
      <c r="C4461" s="27" t="s">
        <v>3153</v>
      </c>
      <c r="D4461" s="27" t="s">
        <v>3152</v>
      </c>
      <c r="E4461" s="27" t="s">
        <v>3111</v>
      </c>
      <c r="F4461" s="27" t="s">
        <v>2825</v>
      </c>
      <c r="G4461" s="27" t="s">
        <v>2850</v>
      </c>
      <c r="H4461" s="28">
        <v>42644</v>
      </c>
      <c r="I4461" s="29">
        <v>0.35269299999999998</v>
      </c>
      <c r="J4461" s="28" t="s">
        <v>3241</v>
      </c>
    </row>
    <row r="4462" spans="1:10" x14ac:dyDescent="0.3">
      <c r="A4462" s="26">
        <v>2016</v>
      </c>
      <c r="B4462" s="27" t="s">
        <v>3154</v>
      </c>
      <c r="C4462" s="27" t="s">
        <v>3155</v>
      </c>
      <c r="D4462" s="27" t="s">
        <v>3154</v>
      </c>
      <c r="E4462" s="27" t="s">
        <v>3111</v>
      </c>
      <c r="F4462" s="27" t="s">
        <v>2825</v>
      </c>
      <c r="G4462" s="27" t="s">
        <v>2850</v>
      </c>
      <c r="H4462" s="28">
        <v>42644</v>
      </c>
      <c r="I4462" s="29">
        <v>0.51771500000000004</v>
      </c>
      <c r="J4462" s="28" t="s">
        <v>3241</v>
      </c>
    </row>
    <row r="4463" spans="1:10" x14ac:dyDescent="0.3">
      <c r="A4463" s="26">
        <v>2016</v>
      </c>
      <c r="B4463" s="27" t="s">
        <v>3156</v>
      </c>
      <c r="C4463" s="27" t="s">
        <v>3157</v>
      </c>
      <c r="D4463" s="27" t="s">
        <v>3156</v>
      </c>
      <c r="E4463" s="27" t="s">
        <v>3111</v>
      </c>
      <c r="F4463" s="27" t="s">
        <v>2825</v>
      </c>
      <c r="G4463" s="27" t="s">
        <v>2850</v>
      </c>
      <c r="H4463" s="28">
        <v>42644</v>
      </c>
      <c r="I4463" s="29">
        <v>0</v>
      </c>
      <c r="J4463" s="28" t="s">
        <v>3241</v>
      </c>
    </row>
    <row r="4464" spans="1:10" x14ac:dyDescent="0.3">
      <c r="A4464" s="26">
        <v>2016</v>
      </c>
      <c r="B4464" s="27" t="s">
        <v>3060</v>
      </c>
      <c r="C4464" s="27" t="s">
        <v>3061</v>
      </c>
      <c r="D4464" s="27" t="s">
        <v>3062</v>
      </c>
      <c r="E4464" s="27" t="s">
        <v>3063</v>
      </c>
      <c r="F4464" s="27" t="s">
        <v>3034</v>
      </c>
      <c r="G4464" s="27" t="s">
        <v>2999</v>
      </c>
      <c r="H4464" s="28">
        <v>42644</v>
      </c>
      <c r="I4464" s="29">
        <v>1.3214190000000001</v>
      </c>
      <c r="J4464" s="28" t="s">
        <v>3241</v>
      </c>
    </row>
    <row r="4465" spans="1:10" x14ac:dyDescent="0.3">
      <c r="A4465" s="26">
        <v>2016</v>
      </c>
      <c r="B4465" s="27" t="s">
        <v>3064</v>
      </c>
      <c r="C4465" s="27" t="s">
        <v>3065</v>
      </c>
      <c r="D4465" s="27" t="s">
        <v>3066</v>
      </c>
      <c r="E4465" s="27" t="s">
        <v>3025</v>
      </c>
      <c r="F4465" s="27" t="s">
        <v>2825</v>
      </c>
      <c r="G4465" s="27" t="s">
        <v>2826</v>
      </c>
      <c r="H4465" s="28">
        <v>42644</v>
      </c>
      <c r="I4465" s="29">
        <v>0</v>
      </c>
      <c r="J4465" s="28" t="s">
        <v>3241</v>
      </c>
    </row>
    <row r="4466" spans="1:10" x14ac:dyDescent="0.3">
      <c r="A4466" s="26">
        <v>2016</v>
      </c>
      <c r="B4466" s="27" t="s">
        <v>3064</v>
      </c>
      <c r="C4466" s="27" t="s">
        <v>3065</v>
      </c>
      <c r="D4466" s="27" t="s">
        <v>3067</v>
      </c>
      <c r="E4466" s="27" t="s">
        <v>3025</v>
      </c>
      <c r="F4466" s="27" t="s">
        <v>2825</v>
      </c>
      <c r="G4466" s="27" t="s">
        <v>2826</v>
      </c>
      <c r="H4466" s="28">
        <v>42644</v>
      </c>
      <c r="I4466" s="29">
        <v>0</v>
      </c>
      <c r="J4466" s="28" t="s">
        <v>3241</v>
      </c>
    </row>
    <row r="4467" spans="1:10" x14ac:dyDescent="0.3">
      <c r="A4467" s="26">
        <v>2016</v>
      </c>
      <c r="B4467" s="27" t="s">
        <v>3174</v>
      </c>
      <c r="C4467" s="27" t="s">
        <v>3175</v>
      </c>
      <c r="D4467" s="27" t="s">
        <v>3174</v>
      </c>
      <c r="E4467" s="27" t="s">
        <v>6117</v>
      </c>
      <c r="F4467" s="27" t="s">
        <v>2825</v>
      </c>
      <c r="G4467" s="27" t="s">
        <v>2826</v>
      </c>
      <c r="H4467" s="28">
        <v>42644</v>
      </c>
      <c r="I4467" s="29">
        <v>0.66216000000000008</v>
      </c>
      <c r="J4467" s="28" t="s">
        <v>3241</v>
      </c>
    </row>
    <row r="4468" spans="1:10" x14ac:dyDescent="0.3">
      <c r="A4468" s="26">
        <v>2016</v>
      </c>
      <c r="B4468" s="27" t="s">
        <v>3068</v>
      </c>
      <c r="C4468" s="27" t="s">
        <v>3069</v>
      </c>
      <c r="D4468" s="27" t="s">
        <v>3068</v>
      </c>
      <c r="E4468" s="27" t="s">
        <v>6117</v>
      </c>
      <c r="F4468" s="27" t="s">
        <v>3034</v>
      </c>
      <c r="G4468" s="27" t="s">
        <v>2923</v>
      </c>
      <c r="H4468" s="28">
        <v>42644</v>
      </c>
      <c r="I4468" s="29">
        <v>9.5750119999999992</v>
      </c>
      <c r="J4468" s="28" t="s">
        <v>3241</v>
      </c>
    </row>
    <row r="4469" spans="1:10" x14ac:dyDescent="0.3">
      <c r="A4469" s="26">
        <v>2016</v>
      </c>
      <c r="B4469" s="27" t="s">
        <v>3070</v>
      </c>
      <c r="C4469" s="27" t="s">
        <v>3071</v>
      </c>
      <c r="D4469" s="27" t="s">
        <v>3070</v>
      </c>
      <c r="E4469" s="27" t="s">
        <v>6117</v>
      </c>
      <c r="F4469" s="27" t="s">
        <v>2815</v>
      </c>
      <c r="G4469" s="27" t="s">
        <v>2816</v>
      </c>
      <c r="H4469" s="28">
        <v>42644</v>
      </c>
      <c r="I4469" s="29">
        <v>1.3533279999999996</v>
      </c>
      <c r="J4469" s="28" t="s">
        <v>3241</v>
      </c>
    </row>
    <row r="4470" spans="1:10" x14ac:dyDescent="0.3">
      <c r="A4470" s="26">
        <v>2016</v>
      </c>
      <c r="B4470" s="27" t="s">
        <v>3176</v>
      </c>
      <c r="C4470" s="27" t="s">
        <v>3177</v>
      </c>
      <c r="D4470" s="27" t="s">
        <v>3176</v>
      </c>
      <c r="E4470" s="27" t="s">
        <v>3033</v>
      </c>
      <c r="F4470" s="27" t="s">
        <v>2807</v>
      </c>
      <c r="G4470" s="27" t="s">
        <v>2812</v>
      </c>
      <c r="H4470" s="28">
        <v>42644</v>
      </c>
      <c r="I4470" s="29">
        <v>12.754947000000003</v>
      </c>
      <c r="J4470" s="28" t="s">
        <v>3241</v>
      </c>
    </row>
    <row r="4471" spans="1:10" x14ac:dyDescent="0.3">
      <c r="A4471" s="26">
        <v>2016</v>
      </c>
      <c r="B4471" s="27" t="s">
        <v>3072</v>
      </c>
      <c r="C4471" s="27" t="s">
        <v>3073</v>
      </c>
      <c r="D4471" s="27" t="s">
        <v>3072</v>
      </c>
      <c r="E4471" s="27" t="s">
        <v>6117</v>
      </c>
      <c r="F4471" s="27" t="s">
        <v>3034</v>
      </c>
      <c r="G4471" s="27" t="s">
        <v>3074</v>
      </c>
      <c r="H4471" s="28">
        <v>42644</v>
      </c>
      <c r="I4471" s="29">
        <v>0.97445599999999966</v>
      </c>
      <c r="J4471" s="28" t="s">
        <v>3241</v>
      </c>
    </row>
    <row r="4472" spans="1:10" x14ac:dyDescent="0.3">
      <c r="A4472" s="26">
        <v>2016</v>
      </c>
      <c r="B4472" s="27" t="s">
        <v>3182</v>
      </c>
      <c r="C4472" s="27" t="s">
        <v>3183</v>
      </c>
      <c r="D4472" s="27" t="s">
        <v>3182</v>
      </c>
      <c r="E4472" s="27" t="s">
        <v>6117</v>
      </c>
      <c r="F4472" s="27" t="s">
        <v>2825</v>
      </c>
      <c r="G4472" s="27" t="s">
        <v>2826</v>
      </c>
      <c r="H4472" s="28">
        <v>42644</v>
      </c>
      <c r="I4472" s="29">
        <v>0.55586699999999989</v>
      </c>
      <c r="J4472" s="28" t="s">
        <v>3241</v>
      </c>
    </row>
    <row r="4473" spans="1:10" x14ac:dyDescent="0.3">
      <c r="A4473" s="26">
        <v>2016</v>
      </c>
      <c r="B4473" s="27" t="s">
        <v>3075</v>
      </c>
      <c r="C4473" s="27" t="s">
        <v>3076</v>
      </c>
      <c r="D4473" s="27" t="s">
        <v>3075</v>
      </c>
      <c r="E4473" s="27" t="s">
        <v>6117</v>
      </c>
      <c r="F4473" s="27" t="s">
        <v>2815</v>
      </c>
      <c r="G4473" s="27" t="s">
        <v>2816</v>
      </c>
      <c r="H4473" s="28">
        <v>42644</v>
      </c>
      <c r="I4473" s="29">
        <v>3.6840840000000008</v>
      </c>
      <c r="J4473" s="28" t="s">
        <v>3241</v>
      </c>
    </row>
    <row r="4474" spans="1:10" x14ac:dyDescent="0.3">
      <c r="A4474" s="26">
        <v>2016</v>
      </c>
      <c r="B4474" s="27" t="s">
        <v>3077</v>
      </c>
      <c r="C4474" s="27" t="s">
        <v>3078</v>
      </c>
      <c r="D4474" s="27" t="s">
        <v>3077</v>
      </c>
      <c r="E4474" s="27" t="s">
        <v>3033</v>
      </c>
      <c r="F4474" s="27" t="s">
        <v>2788</v>
      </c>
      <c r="G4474" s="27" t="s">
        <v>2788</v>
      </c>
      <c r="H4474" s="28">
        <v>42644</v>
      </c>
      <c r="I4474" s="29">
        <v>0</v>
      </c>
      <c r="J4474" s="28" t="s">
        <v>3241</v>
      </c>
    </row>
    <row r="4475" spans="1:10" x14ac:dyDescent="0.3">
      <c r="A4475" s="26">
        <v>2016</v>
      </c>
      <c r="B4475" s="27" t="s">
        <v>3079</v>
      </c>
      <c r="C4475" s="27" t="s">
        <v>3080</v>
      </c>
      <c r="D4475" s="27" t="s">
        <v>3081</v>
      </c>
      <c r="E4475" s="27" t="s">
        <v>3063</v>
      </c>
      <c r="F4475" s="27" t="s">
        <v>2788</v>
      </c>
      <c r="G4475" s="27" t="s">
        <v>2788</v>
      </c>
      <c r="H4475" s="28">
        <v>42644</v>
      </c>
      <c r="I4475" s="29">
        <v>1.9959999999999999E-3</v>
      </c>
      <c r="J4475" s="28" t="s">
        <v>3241</v>
      </c>
    </row>
    <row r="4476" spans="1:10" x14ac:dyDescent="0.3">
      <c r="A4476" s="26">
        <v>2016</v>
      </c>
      <c r="B4476" s="27" t="s">
        <v>3082</v>
      </c>
      <c r="C4476" s="27" t="s">
        <v>3083</v>
      </c>
      <c r="D4476" s="27" t="s">
        <v>3082</v>
      </c>
      <c r="E4476" s="27" t="s">
        <v>6117</v>
      </c>
      <c r="F4476" s="27" t="s">
        <v>2825</v>
      </c>
      <c r="G4476" s="27" t="s">
        <v>2826</v>
      </c>
      <c r="H4476" s="28">
        <v>42644</v>
      </c>
      <c r="I4476" s="29">
        <v>5.8954909999999989</v>
      </c>
      <c r="J4476" s="28" t="s">
        <v>3241</v>
      </c>
    </row>
    <row r="4477" spans="1:10" x14ac:dyDescent="0.3">
      <c r="A4477" s="26">
        <v>2016</v>
      </c>
      <c r="B4477" s="27" t="s">
        <v>3084</v>
      </c>
      <c r="C4477" s="27" t="s">
        <v>3085</v>
      </c>
      <c r="D4477" s="27" t="s">
        <v>3086</v>
      </c>
      <c r="E4477" s="27" t="s">
        <v>3025</v>
      </c>
      <c r="F4477" s="27" t="s">
        <v>3087</v>
      </c>
      <c r="G4477" s="27" t="s">
        <v>2788</v>
      </c>
      <c r="H4477" s="28">
        <v>42644</v>
      </c>
      <c r="I4477" s="29">
        <v>0</v>
      </c>
      <c r="J4477" s="28" t="s">
        <v>3241</v>
      </c>
    </row>
    <row r="4478" spans="1:10" x14ac:dyDescent="0.3">
      <c r="A4478" s="26">
        <v>2016</v>
      </c>
      <c r="B4478" s="27" t="s">
        <v>3084</v>
      </c>
      <c r="C4478" s="27" t="s">
        <v>3085</v>
      </c>
      <c r="D4478" s="27" t="s">
        <v>3088</v>
      </c>
      <c r="E4478" s="27" t="s">
        <v>3025</v>
      </c>
      <c r="F4478" s="27" t="s">
        <v>3087</v>
      </c>
      <c r="G4478" s="27" t="s">
        <v>2788</v>
      </c>
      <c r="H4478" s="28">
        <v>42644</v>
      </c>
      <c r="I4478" s="29">
        <v>0</v>
      </c>
      <c r="J4478" s="28" t="s">
        <v>3241</v>
      </c>
    </row>
    <row r="4479" spans="1:10" x14ac:dyDescent="0.3">
      <c r="A4479" s="26">
        <v>2016</v>
      </c>
      <c r="B4479" s="27" t="s">
        <v>3089</v>
      </c>
      <c r="C4479" s="27" t="s">
        <v>3090</v>
      </c>
      <c r="D4479" s="27" t="s">
        <v>3089</v>
      </c>
      <c r="E4479" s="27" t="s">
        <v>6117</v>
      </c>
      <c r="F4479" s="27" t="s">
        <v>2815</v>
      </c>
      <c r="G4479" s="27" t="s">
        <v>2816</v>
      </c>
      <c r="H4479" s="28">
        <v>42644</v>
      </c>
      <c r="I4479" s="29">
        <v>3.2414879999999995</v>
      </c>
      <c r="J4479" s="28" t="s">
        <v>3241</v>
      </c>
    </row>
    <row r="4480" spans="1:10" x14ac:dyDescent="0.3">
      <c r="A4480" s="26">
        <v>2016</v>
      </c>
      <c r="B4480" s="27" t="s">
        <v>3136</v>
      </c>
      <c r="C4480" s="27" t="s">
        <v>3137</v>
      </c>
      <c r="D4480" s="27" t="s">
        <v>3138</v>
      </c>
      <c r="E4480" s="27" t="s">
        <v>3025</v>
      </c>
      <c r="F4480" s="27" t="s">
        <v>3087</v>
      </c>
      <c r="G4480" s="27" t="s">
        <v>2788</v>
      </c>
      <c r="H4480" s="28">
        <v>42644</v>
      </c>
      <c r="I4480" s="29">
        <v>0</v>
      </c>
      <c r="J4480" s="28" t="s">
        <v>3241</v>
      </c>
    </row>
    <row r="4481" spans="1:10" x14ac:dyDescent="0.3">
      <c r="A4481" s="26">
        <v>2016</v>
      </c>
      <c r="B4481" s="27" t="s">
        <v>3136</v>
      </c>
      <c r="C4481" s="27" t="s">
        <v>3137</v>
      </c>
      <c r="D4481" s="27" t="s">
        <v>3139</v>
      </c>
      <c r="E4481" s="27" t="s">
        <v>3025</v>
      </c>
      <c r="F4481" s="27" t="s">
        <v>3087</v>
      </c>
      <c r="G4481" s="27" t="s">
        <v>2788</v>
      </c>
      <c r="H4481" s="28">
        <v>42644</v>
      </c>
      <c r="I4481" s="29">
        <v>0</v>
      </c>
      <c r="J4481" s="28" t="s">
        <v>3241</v>
      </c>
    </row>
    <row r="4482" spans="1:10" x14ac:dyDescent="0.3">
      <c r="A4482" s="26">
        <v>2016</v>
      </c>
      <c r="B4482" s="27" t="s">
        <v>3184</v>
      </c>
      <c r="C4482" s="27" t="s">
        <v>3185</v>
      </c>
      <c r="D4482" s="27" t="s">
        <v>3186</v>
      </c>
      <c r="E4482" s="27" t="s">
        <v>3063</v>
      </c>
      <c r="F4482" s="27" t="s">
        <v>3034</v>
      </c>
      <c r="G4482" s="27" t="s">
        <v>2999</v>
      </c>
      <c r="H4482" s="28">
        <v>42644</v>
      </c>
      <c r="I4482" s="29">
        <v>1.5602859999999998</v>
      </c>
      <c r="J4482" s="28" t="s">
        <v>3241</v>
      </c>
    </row>
    <row r="4483" spans="1:10" x14ac:dyDescent="0.3">
      <c r="A4483" s="26">
        <v>2016</v>
      </c>
      <c r="B4483" s="27" t="s">
        <v>3091</v>
      </c>
      <c r="C4483" s="27" t="s">
        <v>3092</v>
      </c>
      <c r="D4483" s="27" t="s">
        <v>3093</v>
      </c>
      <c r="E4483" s="27" t="s">
        <v>3063</v>
      </c>
      <c r="F4483" s="27" t="s">
        <v>3094</v>
      </c>
      <c r="G4483" s="27" t="s">
        <v>2965</v>
      </c>
      <c r="H4483" s="28">
        <v>42644</v>
      </c>
      <c r="I4483" s="29">
        <v>4.8434430000000015</v>
      </c>
      <c r="J4483" s="28" t="s">
        <v>3241</v>
      </c>
    </row>
    <row r="4484" spans="1:10" x14ac:dyDescent="0.3">
      <c r="A4484" s="26">
        <v>2016</v>
      </c>
      <c r="B4484" s="27" t="s">
        <v>3095</v>
      </c>
      <c r="C4484" s="27" t="s">
        <v>3096</v>
      </c>
      <c r="D4484" s="27" t="s">
        <v>3095</v>
      </c>
      <c r="E4484" s="27" t="s">
        <v>6117</v>
      </c>
      <c r="F4484" s="27" t="s">
        <v>3034</v>
      </c>
      <c r="G4484" s="27" t="s">
        <v>2999</v>
      </c>
      <c r="H4484" s="28">
        <v>42644</v>
      </c>
      <c r="I4484" s="29">
        <v>2.5430549999999998</v>
      </c>
      <c r="J4484" s="28" t="s">
        <v>3241</v>
      </c>
    </row>
    <row r="4485" spans="1:10" x14ac:dyDescent="0.3">
      <c r="A4485" s="26">
        <v>2016</v>
      </c>
      <c r="B4485" s="27" t="s">
        <v>3097</v>
      </c>
      <c r="C4485" s="27" t="s">
        <v>3098</v>
      </c>
      <c r="D4485" s="27" t="s">
        <v>3097</v>
      </c>
      <c r="E4485" s="27" t="s">
        <v>6117</v>
      </c>
      <c r="F4485" s="27" t="s">
        <v>2825</v>
      </c>
      <c r="G4485" s="27" t="s">
        <v>2850</v>
      </c>
      <c r="H4485" s="28">
        <v>42644</v>
      </c>
      <c r="I4485" s="29">
        <v>13.664852999999999</v>
      </c>
      <c r="J4485" s="28" t="s">
        <v>3241</v>
      </c>
    </row>
    <row r="4486" spans="1:10" x14ac:dyDescent="0.3">
      <c r="A4486" s="26">
        <v>2016</v>
      </c>
      <c r="B4486" s="27" t="s">
        <v>3132</v>
      </c>
      <c r="C4486" s="27" t="s">
        <v>3133</v>
      </c>
      <c r="D4486" s="27" t="s">
        <v>3132</v>
      </c>
      <c r="E4486" s="27" t="s">
        <v>3033</v>
      </c>
      <c r="F4486" s="27" t="s">
        <v>2807</v>
      </c>
      <c r="G4486" s="27" t="s">
        <v>2812</v>
      </c>
      <c r="H4486" s="28">
        <v>42644</v>
      </c>
      <c r="I4486" s="29">
        <v>11.837741000000003</v>
      </c>
      <c r="J4486" s="28" t="s">
        <v>3241</v>
      </c>
    </row>
    <row r="4487" spans="1:10" x14ac:dyDescent="0.3">
      <c r="A4487" s="26">
        <v>2016</v>
      </c>
      <c r="B4487" s="27" t="s">
        <v>3134</v>
      </c>
      <c r="C4487" s="27" t="s">
        <v>3135</v>
      </c>
      <c r="D4487" s="27" t="s">
        <v>3134</v>
      </c>
      <c r="E4487" s="27" t="s">
        <v>3033</v>
      </c>
      <c r="F4487" s="27" t="s">
        <v>2807</v>
      </c>
      <c r="G4487" s="27" t="s">
        <v>2812</v>
      </c>
      <c r="H4487" s="28">
        <v>42644</v>
      </c>
      <c r="I4487" s="29">
        <v>7.5837689999999967</v>
      </c>
      <c r="J4487" s="28" t="s">
        <v>3241</v>
      </c>
    </row>
    <row r="4488" spans="1:10" x14ac:dyDescent="0.3">
      <c r="A4488" s="26">
        <v>2016</v>
      </c>
      <c r="B4488" s="27" t="s">
        <v>3099</v>
      </c>
      <c r="C4488" s="27" t="s">
        <v>3100</v>
      </c>
      <c r="D4488" s="27" t="s">
        <v>3099</v>
      </c>
      <c r="E4488" s="27" t="s">
        <v>6117</v>
      </c>
      <c r="F4488" s="27" t="s">
        <v>2815</v>
      </c>
      <c r="G4488" s="27" t="s">
        <v>2816</v>
      </c>
      <c r="H4488" s="28">
        <v>42644</v>
      </c>
      <c r="I4488" s="29">
        <v>3.4481350000000011</v>
      </c>
      <c r="J4488" s="28" t="s">
        <v>3241</v>
      </c>
    </row>
    <row r="4489" spans="1:10" x14ac:dyDescent="0.3">
      <c r="A4489" s="26">
        <v>2016</v>
      </c>
      <c r="B4489" s="27" t="s">
        <v>3101</v>
      </c>
      <c r="C4489" s="27" t="s">
        <v>3102</v>
      </c>
      <c r="D4489" s="27" t="s">
        <v>3101</v>
      </c>
      <c r="E4489" s="27" t="s">
        <v>6117</v>
      </c>
      <c r="F4489" s="27" t="s">
        <v>3034</v>
      </c>
      <c r="G4489" s="27" t="s">
        <v>3074</v>
      </c>
      <c r="H4489" s="28">
        <v>42644</v>
      </c>
      <c r="I4489" s="29">
        <v>12.937199000000005</v>
      </c>
      <c r="J4489" s="28" t="s">
        <v>3241</v>
      </c>
    </row>
    <row r="4490" spans="1:10" x14ac:dyDescent="0.3">
      <c r="A4490" s="26">
        <v>2016</v>
      </c>
      <c r="B4490" s="27" t="s">
        <v>3148</v>
      </c>
      <c r="C4490" s="27" t="s">
        <v>3149</v>
      </c>
      <c r="D4490" s="27" t="s">
        <v>3148</v>
      </c>
      <c r="E4490" s="27" t="s">
        <v>6117</v>
      </c>
      <c r="F4490" s="27" t="s">
        <v>3145</v>
      </c>
      <c r="G4490" s="27" t="s">
        <v>2803</v>
      </c>
      <c r="H4490" s="28">
        <v>42644</v>
      </c>
      <c r="I4490" s="29">
        <v>2.5963780000000005</v>
      </c>
      <c r="J4490" s="28" t="s">
        <v>3241</v>
      </c>
    </row>
    <row r="4491" spans="1:10" x14ac:dyDescent="0.3">
      <c r="A4491" s="26">
        <v>2016</v>
      </c>
      <c r="B4491" s="27" t="s">
        <v>3103</v>
      </c>
      <c r="C4491" s="27" t="s">
        <v>3104</v>
      </c>
      <c r="D4491" s="27" t="s">
        <v>3103</v>
      </c>
      <c r="E4491" s="27" t="s">
        <v>6117</v>
      </c>
      <c r="F4491" s="27" t="s">
        <v>3034</v>
      </c>
      <c r="G4491" s="27" t="s">
        <v>2923</v>
      </c>
      <c r="H4491" s="28">
        <v>42644</v>
      </c>
      <c r="I4491" s="29">
        <v>1.0345859999999998</v>
      </c>
      <c r="J4491" s="28" t="s">
        <v>3241</v>
      </c>
    </row>
    <row r="4492" spans="1:10" x14ac:dyDescent="0.3">
      <c r="A4492" s="26">
        <v>2016</v>
      </c>
      <c r="B4492" s="27" t="s">
        <v>3150</v>
      </c>
      <c r="C4492" s="27" t="s">
        <v>3151</v>
      </c>
      <c r="D4492" s="27" t="s">
        <v>3150</v>
      </c>
      <c r="E4492" s="27" t="s">
        <v>6117</v>
      </c>
      <c r="F4492" s="27" t="s">
        <v>3142</v>
      </c>
      <c r="G4492" s="27" t="s">
        <v>2850</v>
      </c>
      <c r="H4492" s="28">
        <v>42644</v>
      </c>
      <c r="I4492" s="29">
        <v>0</v>
      </c>
      <c r="J4492" s="28" t="s">
        <v>3241</v>
      </c>
    </row>
    <row r="4493" spans="1:10" x14ac:dyDescent="0.3">
      <c r="A4493" s="26">
        <v>2016</v>
      </c>
      <c r="B4493" s="27" t="s">
        <v>3105</v>
      </c>
      <c r="C4493" s="27" t="s">
        <v>3106</v>
      </c>
      <c r="D4493" s="27" t="s">
        <v>3105</v>
      </c>
      <c r="E4493" s="27" t="s">
        <v>6117</v>
      </c>
      <c r="F4493" s="27" t="s">
        <v>2798</v>
      </c>
      <c r="G4493" s="27" t="s">
        <v>2803</v>
      </c>
      <c r="H4493" s="28">
        <v>42644</v>
      </c>
      <c r="I4493" s="29">
        <v>2.162275999999999</v>
      </c>
      <c r="J4493" s="28" t="s">
        <v>3241</v>
      </c>
    </row>
    <row r="4494" spans="1:10" x14ac:dyDescent="0.3">
      <c r="A4494" s="26">
        <v>2016</v>
      </c>
      <c r="B4494" s="27" t="s">
        <v>3123</v>
      </c>
      <c r="C4494" s="27" t="s">
        <v>3124</v>
      </c>
      <c r="D4494" s="27" t="s">
        <v>3166</v>
      </c>
      <c r="E4494" s="27" t="s">
        <v>3025</v>
      </c>
      <c r="F4494" s="27" t="s">
        <v>2825</v>
      </c>
      <c r="G4494" s="27" t="s">
        <v>2850</v>
      </c>
      <c r="H4494" s="28">
        <v>42644</v>
      </c>
      <c r="I4494" s="29">
        <v>0</v>
      </c>
      <c r="J4494" s="28" t="s">
        <v>3241</v>
      </c>
    </row>
    <row r="4495" spans="1:10" x14ac:dyDescent="0.3">
      <c r="A4495" s="26">
        <v>2016</v>
      </c>
      <c r="B4495" s="27" t="s">
        <v>3123</v>
      </c>
      <c r="C4495" s="27" t="s">
        <v>3124</v>
      </c>
      <c r="D4495" s="27" t="s">
        <v>3125</v>
      </c>
      <c r="E4495" s="27" t="s">
        <v>3025</v>
      </c>
      <c r="F4495" s="27" t="s">
        <v>2825</v>
      </c>
      <c r="G4495" s="27" t="s">
        <v>2850</v>
      </c>
      <c r="H4495" s="28">
        <v>42644</v>
      </c>
      <c r="I4495" s="29">
        <v>0</v>
      </c>
      <c r="J4495" s="28" t="s">
        <v>3241</v>
      </c>
    </row>
    <row r="4496" spans="1:10" x14ac:dyDescent="0.3">
      <c r="A4496" s="26">
        <v>2016</v>
      </c>
      <c r="B4496" s="27" t="s">
        <v>3123</v>
      </c>
      <c r="C4496" s="27" t="s">
        <v>3124</v>
      </c>
      <c r="D4496" s="27" t="s">
        <v>3170</v>
      </c>
      <c r="E4496" s="27" t="s">
        <v>3025</v>
      </c>
      <c r="F4496" s="27" t="s">
        <v>2825</v>
      </c>
      <c r="G4496" s="27" t="s">
        <v>2850</v>
      </c>
      <c r="H4496" s="28">
        <v>42644</v>
      </c>
      <c r="I4496" s="29">
        <v>0</v>
      </c>
      <c r="J4496" s="28" t="s">
        <v>3241</v>
      </c>
    </row>
    <row r="4497" spans="1:10" x14ac:dyDescent="0.3">
      <c r="A4497" s="26">
        <v>2016</v>
      </c>
      <c r="B4497" s="27" t="s">
        <v>3107</v>
      </c>
      <c r="C4497" s="27" t="s">
        <v>3108</v>
      </c>
      <c r="D4497" s="27" t="s">
        <v>3108</v>
      </c>
      <c r="E4497" s="27" t="s">
        <v>6117</v>
      </c>
      <c r="F4497" s="27" t="s">
        <v>3026</v>
      </c>
      <c r="G4497" s="27" t="s">
        <v>2936</v>
      </c>
      <c r="H4497" s="28">
        <v>42644</v>
      </c>
      <c r="I4497" s="29">
        <v>4.9000000000000005E-5</v>
      </c>
      <c r="J4497" s="28" t="s">
        <v>3241</v>
      </c>
    </row>
    <row r="4498" spans="1:10" x14ac:dyDescent="0.3">
      <c r="A4498" s="26">
        <v>2016</v>
      </c>
      <c r="B4498" s="27" t="s">
        <v>3140</v>
      </c>
      <c r="C4498" s="27" t="s">
        <v>3141</v>
      </c>
      <c r="D4498" s="27" t="s">
        <v>3140</v>
      </c>
      <c r="E4498" s="27" t="s">
        <v>6117</v>
      </c>
      <c r="F4498" s="27" t="s">
        <v>3142</v>
      </c>
      <c r="G4498" s="27" t="s">
        <v>2850</v>
      </c>
      <c r="H4498" s="28">
        <v>42644</v>
      </c>
      <c r="I4498" s="29">
        <v>9.9999999999999995E-7</v>
      </c>
      <c r="J4498" s="28" t="s">
        <v>3241</v>
      </c>
    </row>
    <row r="4499" spans="1:10" x14ac:dyDescent="0.3">
      <c r="A4499" s="26">
        <v>2016</v>
      </c>
      <c r="B4499" s="27" t="s">
        <v>3109</v>
      </c>
      <c r="C4499" s="27" t="s">
        <v>3110</v>
      </c>
      <c r="D4499" s="27" t="s">
        <v>3109</v>
      </c>
      <c r="E4499" s="27" t="s">
        <v>3111</v>
      </c>
      <c r="F4499" s="27" t="s">
        <v>2825</v>
      </c>
      <c r="G4499" s="27" t="s">
        <v>2850</v>
      </c>
      <c r="H4499" s="28">
        <v>42644</v>
      </c>
      <c r="I4499" s="29">
        <v>0.19676800000000008</v>
      </c>
      <c r="J4499" s="28" t="s">
        <v>3241</v>
      </c>
    </row>
    <row r="4500" spans="1:10" x14ac:dyDescent="0.3">
      <c r="A4500" s="26">
        <v>2016</v>
      </c>
      <c r="B4500" s="27" t="s">
        <v>3158</v>
      </c>
      <c r="C4500" s="27" t="s">
        <v>3159</v>
      </c>
      <c r="D4500" s="27" t="s">
        <v>3160</v>
      </c>
      <c r="E4500" s="27" t="s">
        <v>3161</v>
      </c>
      <c r="F4500" s="27" t="s">
        <v>3087</v>
      </c>
      <c r="G4500" s="27" t="s">
        <v>2788</v>
      </c>
      <c r="H4500" s="28">
        <v>42644</v>
      </c>
      <c r="I4500" s="29">
        <v>2.2297349999999998</v>
      </c>
      <c r="J4500" s="28" t="s">
        <v>3241</v>
      </c>
    </row>
    <row r="4501" spans="1:10" x14ac:dyDescent="0.3">
      <c r="A4501" s="26">
        <v>2016</v>
      </c>
      <c r="B4501" s="27" t="s">
        <v>3112</v>
      </c>
      <c r="C4501" s="27" t="s">
        <v>3113</v>
      </c>
      <c r="D4501" s="27" t="s">
        <v>3112</v>
      </c>
      <c r="E4501" s="27" t="s">
        <v>6117</v>
      </c>
      <c r="F4501" s="27" t="s">
        <v>2825</v>
      </c>
      <c r="G4501" s="27" t="s">
        <v>2826</v>
      </c>
      <c r="H4501" s="28">
        <v>42644</v>
      </c>
      <c r="I4501" s="29">
        <v>1.1659769999999998</v>
      </c>
      <c r="J4501" s="28" t="s">
        <v>3241</v>
      </c>
    </row>
    <row r="4502" spans="1:10" x14ac:dyDescent="0.3">
      <c r="A4502" s="26">
        <v>2016</v>
      </c>
      <c r="B4502" s="27" t="s">
        <v>3167</v>
      </c>
      <c r="C4502" s="27" t="s">
        <v>3168</v>
      </c>
      <c r="D4502" s="27" t="s">
        <v>3169</v>
      </c>
      <c r="E4502" s="27" t="s">
        <v>3161</v>
      </c>
      <c r="F4502" s="27" t="s">
        <v>3087</v>
      </c>
      <c r="G4502" s="27" t="s">
        <v>2788</v>
      </c>
      <c r="H4502" s="28">
        <v>42644</v>
      </c>
      <c r="I4502" s="29">
        <v>1.5609690000000003</v>
      </c>
      <c r="J4502" s="28" t="s">
        <v>3241</v>
      </c>
    </row>
    <row r="4503" spans="1:10" x14ac:dyDescent="0.3">
      <c r="A4503" s="26">
        <v>2016</v>
      </c>
      <c r="B4503" s="27" t="s">
        <v>3114</v>
      </c>
      <c r="C4503" s="27" t="s">
        <v>3115</v>
      </c>
      <c r="D4503" s="27" t="s">
        <v>3116</v>
      </c>
      <c r="E4503" s="27" t="s">
        <v>3025</v>
      </c>
      <c r="F4503" s="27" t="s">
        <v>3026</v>
      </c>
      <c r="G4503" s="27" t="s">
        <v>2788</v>
      </c>
      <c r="H4503" s="28">
        <v>42644</v>
      </c>
      <c r="I4503" s="29">
        <v>0</v>
      </c>
      <c r="J4503" s="28" t="s">
        <v>3241</v>
      </c>
    </row>
    <row r="4504" spans="1:10" x14ac:dyDescent="0.3">
      <c r="A4504" s="26">
        <v>2016</v>
      </c>
      <c r="B4504" s="27" t="s">
        <v>3117</v>
      </c>
      <c r="C4504" s="27" t="s">
        <v>3118</v>
      </c>
      <c r="D4504" s="27" t="s">
        <v>3117</v>
      </c>
      <c r="E4504" s="27" t="s">
        <v>6117</v>
      </c>
      <c r="F4504" s="27" t="s">
        <v>2815</v>
      </c>
      <c r="G4504" s="27" t="s">
        <v>2816</v>
      </c>
      <c r="H4504" s="28">
        <v>42644</v>
      </c>
      <c r="I4504" s="29">
        <v>7.6666519999999991</v>
      </c>
      <c r="J4504" s="28" t="s">
        <v>3241</v>
      </c>
    </row>
    <row r="4505" spans="1:10" x14ac:dyDescent="0.3">
      <c r="A4505" s="26">
        <v>2016</v>
      </c>
      <c r="B4505" s="27" t="s">
        <v>3129</v>
      </c>
      <c r="C4505" s="27" t="s">
        <v>3130</v>
      </c>
      <c r="D4505" s="27" t="s">
        <v>3131</v>
      </c>
      <c r="E4505" s="27" t="s">
        <v>3063</v>
      </c>
      <c r="F4505" s="27" t="s">
        <v>3034</v>
      </c>
      <c r="G4505" s="27" t="s">
        <v>2840</v>
      </c>
      <c r="H4505" s="28">
        <v>42644</v>
      </c>
      <c r="I4505" s="29">
        <v>14.492275000000001</v>
      </c>
      <c r="J4505" s="28" t="s">
        <v>3241</v>
      </c>
    </row>
    <row r="4506" spans="1:10" x14ac:dyDescent="0.3">
      <c r="A4506" s="26">
        <v>2016</v>
      </c>
      <c r="B4506" s="27" t="s">
        <v>3126</v>
      </c>
      <c r="C4506" s="27" t="s">
        <v>3127</v>
      </c>
      <c r="D4506" s="27" t="s">
        <v>3128</v>
      </c>
      <c r="E4506" s="27" t="s">
        <v>3025</v>
      </c>
      <c r="F4506" s="27" t="s">
        <v>3026</v>
      </c>
      <c r="G4506" s="27" t="s">
        <v>2936</v>
      </c>
      <c r="H4506" s="28">
        <v>42644</v>
      </c>
      <c r="I4506" s="29">
        <v>0</v>
      </c>
      <c r="J4506" s="28" t="s">
        <v>3241</v>
      </c>
    </row>
    <row r="4507" spans="1:10" x14ac:dyDescent="0.3">
      <c r="A4507" s="26">
        <v>2016</v>
      </c>
      <c r="B4507" s="27" t="s">
        <v>3178</v>
      </c>
      <c r="C4507" s="27" t="s">
        <v>3179</v>
      </c>
      <c r="D4507" s="27" t="s">
        <v>3178</v>
      </c>
      <c r="E4507" s="27" t="s">
        <v>3033</v>
      </c>
      <c r="F4507" s="27" t="s">
        <v>2807</v>
      </c>
      <c r="G4507" s="27" t="s">
        <v>2812</v>
      </c>
      <c r="H4507" s="28">
        <v>42644</v>
      </c>
      <c r="I4507" s="29">
        <v>0.33370400000000006</v>
      </c>
      <c r="J4507" s="28" t="s">
        <v>3241</v>
      </c>
    </row>
    <row r="4508" spans="1:10" x14ac:dyDescent="0.3">
      <c r="A4508" s="26">
        <v>2016</v>
      </c>
      <c r="B4508" s="27" t="s">
        <v>3119</v>
      </c>
      <c r="C4508" s="27" t="s">
        <v>3120</v>
      </c>
      <c r="D4508" s="27" t="s">
        <v>3119</v>
      </c>
      <c r="E4508" s="27" t="s">
        <v>6117</v>
      </c>
      <c r="F4508" s="27" t="s">
        <v>3034</v>
      </c>
      <c r="G4508" s="27" t="s">
        <v>2840</v>
      </c>
      <c r="H4508" s="28">
        <v>42644</v>
      </c>
      <c r="I4508" s="29">
        <v>5.5565110000000022</v>
      </c>
      <c r="J4508" s="28" t="s">
        <v>3241</v>
      </c>
    </row>
    <row r="4509" spans="1:10" x14ac:dyDescent="0.3">
      <c r="A4509" s="26">
        <v>2016</v>
      </c>
      <c r="B4509" s="27" t="s">
        <v>3121</v>
      </c>
      <c r="C4509" s="27" t="s">
        <v>3122</v>
      </c>
      <c r="D4509" s="27" t="s">
        <v>3121</v>
      </c>
      <c r="E4509" s="27" t="s">
        <v>6117</v>
      </c>
      <c r="F4509" s="27" t="s">
        <v>2825</v>
      </c>
      <c r="G4509" s="27" t="s">
        <v>2850</v>
      </c>
      <c r="H4509" s="28">
        <v>42644</v>
      </c>
      <c r="I4509" s="29">
        <v>24.735050999999995</v>
      </c>
      <c r="J4509" s="28" t="s">
        <v>3241</v>
      </c>
    </row>
    <row r="4510" spans="1:10" x14ac:dyDescent="0.3">
      <c r="A4510" s="26">
        <v>2016</v>
      </c>
      <c r="B4510" s="27" t="s">
        <v>3022</v>
      </c>
      <c r="C4510" s="27" t="s">
        <v>3023</v>
      </c>
      <c r="D4510" s="27" t="s">
        <v>3024</v>
      </c>
      <c r="E4510" s="27" t="s">
        <v>3025</v>
      </c>
      <c r="F4510" s="27" t="s">
        <v>3026</v>
      </c>
      <c r="G4510" s="27" t="s">
        <v>2788</v>
      </c>
      <c r="H4510" s="28">
        <v>42675</v>
      </c>
      <c r="I4510" s="29">
        <v>0</v>
      </c>
      <c r="J4510" s="28" t="s">
        <v>3241</v>
      </c>
    </row>
    <row r="4511" spans="1:10" x14ac:dyDescent="0.3">
      <c r="A4511" s="26">
        <v>2016</v>
      </c>
      <c r="B4511" s="27" t="s">
        <v>3022</v>
      </c>
      <c r="C4511" s="27" t="s">
        <v>3023</v>
      </c>
      <c r="D4511" s="27" t="s">
        <v>3027</v>
      </c>
      <c r="E4511" s="27" t="s">
        <v>3025</v>
      </c>
      <c r="F4511" s="27" t="s">
        <v>3026</v>
      </c>
      <c r="G4511" s="27" t="s">
        <v>2788</v>
      </c>
      <c r="H4511" s="28">
        <v>42675</v>
      </c>
      <c r="I4511" s="29">
        <v>0</v>
      </c>
      <c r="J4511" s="28" t="s">
        <v>3241</v>
      </c>
    </row>
    <row r="4512" spans="1:10" x14ac:dyDescent="0.3">
      <c r="A4512" s="26">
        <v>2016</v>
      </c>
      <c r="B4512" s="27" t="s">
        <v>3028</v>
      </c>
      <c r="C4512" s="27" t="s">
        <v>3029</v>
      </c>
      <c r="D4512" s="27" t="s">
        <v>3028</v>
      </c>
      <c r="E4512" s="27" t="s">
        <v>6117</v>
      </c>
      <c r="F4512" s="27" t="s">
        <v>3030</v>
      </c>
      <c r="G4512" s="27" t="s">
        <v>2812</v>
      </c>
      <c r="H4512" s="28">
        <v>42675</v>
      </c>
      <c r="I4512" s="29">
        <v>8.0509060000000012</v>
      </c>
      <c r="J4512" s="28" t="s">
        <v>3241</v>
      </c>
    </row>
    <row r="4513" spans="1:10" x14ac:dyDescent="0.3">
      <c r="A4513" s="26">
        <v>2016</v>
      </c>
      <c r="B4513" s="27" t="s">
        <v>3031</v>
      </c>
      <c r="C4513" s="27" t="s">
        <v>3032</v>
      </c>
      <c r="D4513" s="27" t="s">
        <v>3031</v>
      </c>
      <c r="E4513" s="27" t="s">
        <v>3033</v>
      </c>
      <c r="F4513" s="27" t="s">
        <v>3034</v>
      </c>
      <c r="G4513" s="27" t="s">
        <v>2821</v>
      </c>
      <c r="H4513" s="28">
        <v>42675</v>
      </c>
      <c r="I4513" s="29">
        <v>2.3153410000000005</v>
      </c>
      <c r="J4513" s="28" t="s">
        <v>3241</v>
      </c>
    </row>
    <row r="4514" spans="1:10" x14ac:dyDescent="0.3">
      <c r="A4514" s="26">
        <v>2016</v>
      </c>
      <c r="B4514" s="27" t="s">
        <v>3031</v>
      </c>
      <c r="C4514" s="27" t="s">
        <v>3180</v>
      </c>
      <c r="D4514" s="27" t="s">
        <v>3181</v>
      </c>
      <c r="E4514" s="27" t="s">
        <v>3033</v>
      </c>
      <c r="F4514" s="27" t="s">
        <v>3034</v>
      </c>
      <c r="G4514" s="27" t="s">
        <v>2821</v>
      </c>
      <c r="H4514" s="28">
        <v>42675</v>
      </c>
      <c r="I4514" s="29">
        <v>6.2317599999999995</v>
      </c>
      <c r="J4514" s="28" t="s">
        <v>3241</v>
      </c>
    </row>
    <row r="4515" spans="1:10" x14ac:dyDescent="0.3">
      <c r="A4515" s="26">
        <v>2016</v>
      </c>
      <c r="B4515" s="27" t="s">
        <v>3035</v>
      </c>
      <c r="C4515" s="27" t="s">
        <v>3036</v>
      </c>
      <c r="D4515" s="27" t="s">
        <v>3035</v>
      </c>
      <c r="E4515" s="27" t="s">
        <v>6117</v>
      </c>
      <c r="F4515" s="27" t="s">
        <v>2825</v>
      </c>
      <c r="G4515" s="27" t="s">
        <v>2826</v>
      </c>
      <c r="H4515" s="28">
        <v>42675</v>
      </c>
      <c r="I4515" s="29">
        <v>0</v>
      </c>
      <c r="J4515" s="28" t="s">
        <v>3241</v>
      </c>
    </row>
    <row r="4516" spans="1:10" x14ac:dyDescent="0.3">
      <c r="A4516" s="26">
        <v>2016</v>
      </c>
      <c r="B4516" s="27" t="s">
        <v>3037</v>
      </c>
      <c r="C4516" s="27" t="s">
        <v>3038</v>
      </c>
      <c r="D4516" s="27" t="s">
        <v>3037</v>
      </c>
      <c r="E4516" s="27" t="s">
        <v>6117</v>
      </c>
      <c r="F4516" s="27" t="s">
        <v>3034</v>
      </c>
      <c r="G4516" s="27" t="s">
        <v>2999</v>
      </c>
      <c r="H4516" s="28">
        <v>42675</v>
      </c>
      <c r="I4516" s="29">
        <v>3.3751629999999988</v>
      </c>
      <c r="J4516" s="28" t="s">
        <v>3241</v>
      </c>
    </row>
    <row r="4517" spans="1:10" x14ac:dyDescent="0.3">
      <c r="A4517" s="26">
        <v>2016</v>
      </c>
      <c r="B4517" s="27" t="s">
        <v>3039</v>
      </c>
      <c r="C4517" s="27" t="s">
        <v>3040</v>
      </c>
      <c r="D4517" s="27" t="s">
        <v>3039</v>
      </c>
      <c r="E4517" s="27" t="s">
        <v>6117</v>
      </c>
      <c r="F4517" s="27" t="s">
        <v>2815</v>
      </c>
      <c r="G4517" s="27" t="s">
        <v>2816</v>
      </c>
      <c r="H4517" s="28">
        <v>42675</v>
      </c>
      <c r="I4517" s="29">
        <v>0</v>
      </c>
      <c r="J4517" s="28" t="s">
        <v>3241</v>
      </c>
    </row>
    <row r="4518" spans="1:10" x14ac:dyDescent="0.3">
      <c r="A4518" s="26">
        <v>2016</v>
      </c>
      <c r="B4518" s="27" t="s">
        <v>3041</v>
      </c>
      <c r="C4518" s="27" t="s">
        <v>3042</v>
      </c>
      <c r="D4518" s="27" t="s">
        <v>3041</v>
      </c>
      <c r="E4518" s="27" t="s">
        <v>6117</v>
      </c>
      <c r="F4518" s="27" t="s">
        <v>2825</v>
      </c>
      <c r="G4518" s="27" t="s">
        <v>2826</v>
      </c>
      <c r="H4518" s="28">
        <v>42675</v>
      </c>
      <c r="I4518" s="29">
        <v>5.1758029999999993</v>
      </c>
      <c r="J4518" s="28" t="s">
        <v>3241</v>
      </c>
    </row>
    <row r="4519" spans="1:10" x14ac:dyDescent="0.3">
      <c r="A4519" s="26">
        <v>2016</v>
      </c>
      <c r="B4519" s="27" t="s">
        <v>3043</v>
      </c>
      <c r="C4519" s="27" t="s">
        <v>3044</v>
      </c>
      <c r="D4519" s="27" t="s">
        <v>3043</v>
      </c>
      <c r="E4519" s="27" t="s">
        <v>6117</v>
      </c>
      <c r="F4519" s="27" t="s">
        <v>2815</v>
      </c>
      <c r="G4519" s="27" t="s">
        <v>2816</v>
      </c>
      <c r="H4519" s="28">
        <v>42675</v>
      </c>
      <c r="I4519" s="29">
        <v>3.4004899999999996</v>
      </c>
      <c r="J4519" s="28" t="s">
        <v>3241</v>
      </c>
    </row>
    <row r="4520" spans="1:10" x14ac:dyDescent="0.3">
      <c r="A4520" s="26">
        <v>2016</v>
      </c>
      <c r="B4520" s="27" t="s">
        <v>3045</v>
      </c>
      <c r="C4520" s="27" t="s">
        <v>3046</v>
      </c>
      <c r="D4520" s="27" t="s">
        <v>3045</v>
      </c>
      <c r="E4520" s="27" t="s">
        <v>6117</v>
      </c>
      <c r="F4520" s="27" t="s">
        <v>2815</v>
      </c>
      <c r="G4520" s="27" t="s">
        <v>2816</v>
      </c>
      <c r="H4520" s="28">
        <v>42675</v>
      </c>
      <c r="I4520" s="29">
        <v>0.16801700000000006</v>
      </c>
      <c r="J4520" s="28" t="s">
        <v>3241</v>
      </c>
    </row>
    <row r="4521" spans="1:10" x14ac:dyDescent="0.3">
      <c r="A4521" s="26">
        <v>2016</v>
      </c>
      <c r="B4521" s="27" t="s">
        <v>3143</v>
      </c>
      <c r="C4521" s="27" t="s">
        <v>3144</v>
      </c>
      <c r="D4521" s="27" t="s">
        <v>3143</v>
      </c>
      <c r="E4521" s="27" t="s">
        <v>6117</v>
      </c>
      <c r="F4521" s="27" t="s">
        <v>3145</v>
      </c>
      <c r="G4521" s="27" t="s">
        <v>2803</v>
      </c>
      <c r="H4521" s="28">
        <v>42675</v>
      </c>
      <c r="I4521" s="29">
        <v>2.0812769999999996</v>
      </c>
      <c r="J4521" s="28" t="s">
        <v>3241</v>
      </c>
    </row>
    <row r="4522" spans="1:10" x14ac:dyDescent="0.3">
      <c r="A4522" s="26">
        <v>2016</v>
      </c>
      <c r="B4522" s="27" t="s">
        <v>3171</v>
      </c>
      <c r="C4522" s="27" t="s">
        <v>3172</v>
      </c>
      <c r="D4522" s="27" t="s">
        <v>3173</v>
      </c>
      <c r="E4522" s="27" t="s">
        <v>3111</v>
      </c>
      <c r="F4522" s="27" t="s">
        <v>2825</v>
      </c>
      <c r="G4522" s="27" t="s">
        <v>2850</v>
      </c>
      <c r="H4522" s="28">
        <v>42675</v>
      </c>
      <c r="I4522" s="29">
        <v>0.33204499999999998</v>
      </c>
      <c r="J4522" s="28" t="s">
        <v>3241</v>
      </c>
    </row>
    <row r="4523" spans="1:10" x14ac:dyDescent="0.3">
      <c r="A4523" s="26">
        <v>2016</v>
      </c>
      <c r="B4523" s="27" t="s">
        <v>3146</v>
      </c>
      <c r="C4523" s="27" t="s">
        <v>3147</v>
      </c>
      <c r="D4523" s="27" t="s">
        <v>3146</v>
      </c>
      <c r="E4523" s="27" t="s">
        <v>6117</v>
      </c>
      <c r="F4523" s="27" t="s">
        <v>3145</v>
      </c>
      <c r="G4523" s="27" t="s">
        <v>2803</v>
      </c>
      <c r="H4523" s="28">
        <v>42675</v>
      </c>
      <c r="I4523" s="29">
        <v>2.3814939999999996</v>
      </c>
      <c r="J4523" s="28" t="s">
        <v>3241</v>
      </c>
    </row>
    <row r="4524" spans="1:10" x14ac:dyDescent="0.3">
      <c r="A4524" s="26">
        <v>2016</v>
      </c>
      <c r="B4524" s="27" t="s">
        <v>3047</v>
      </c>
      <c r="C4524" s="27" t="s">
        <v>3048</v>
      </c>
      <c r="D4524" s="27" t="s">
        <v>3047</v>
      </c>
      <c r="E4524" s="27" t="s">
        <v>6117</v>
      </c>
      <c r="F4524" s="27" t="s">
        <v>2825</v>
      </c>
      <c r="G4524" s="27" t="s">
        <v>2826</v>
      </c>
      <c r="H4524" s="28">
        <v>42675</v>
      </c>
      <c r="I4524" s="29">
        <v>3.2343009999999999</v>
      </c>
      <c r="J4524" s="28" t="s">
        <v>3241</v>
      </c>
    </row>
    <row r="4525" spans="1:10" x14ac:dyDescent="0.3">
      <c r="A4525" s="26">
        <v>2016</v>
      </c>
      <c r="B4525" s="27" t="s">
        <v>3049</v>
      </c>
      <c r="C4525" s="27" t="s">
        <v>3050</v>
      </c>
      <c r="D4525" s="27" t="s">
        <v>3049</v>
      </c>
      <c r="E4525" s="27" t="s">
        <v>6117</v>
      </c>
      <c r="F4525" s="27" t="s">
        <v>2825</v>
      </c>
      <c r="G4525" s="27" t="s">
        <v>2850</v>
      </c>
      <c r="H4525" s="28">
        <v>42675</v>
      </c>
      <c r="I4525" s="29">
        <v>5.2062019999999976</v>
      </c>
      <c r="J4525" s="28" t="s">
        <v>3241</v>
      </c>
    </row>
    <row r="4526" spans="1:10" x14ac:dyDescent="0.3">
      <c r="A4526" s="26">
        <v>2016</v>
      </c>
      <c r="B4526" s="27" t="s">
        <v>3051</v>
      </c>
      <c r="C4526" s="27" t="s">
        <v>3051</v>
      </c>
      <c r="D4526" s="27" t="s">
        <v>3051</v>
      </c>
      <c r="E4526" s="27" t="s">
        <v>6118</v>
      </c>
      <c r="F4526" s="27" t="s">
        <v>3051</v>
      </c>
      <c r="G4526" s="27" t="s">
        <v>3051</v>
      </c>
      <c r="H4526" s="28">
        <v>42675</v>
      </c>
      <c r="I4526" s="29">
        <v>10119.909935</v>
      </c>
      <c r="J4526" s="28" t="s">
        <v>3241</v>
      </c>
    </row>
    <row r="4527" spans="1:10" x14ac:dyDescent="0.3">
      <c r="A4527" s="26">
        <v>2016</v>
      </c>
      <c r="B4527" s="27" t="s">
        <v>3052</v>
      </c>
      <c r="C4527" s="27" t="s">
        <v>3053</v>
      </c>
      <c r="D4527" s="27" t="s">
        <v>3052</v>
      </c>
      <c r="E4527" s="27" t="s">
        <v>3033</v>
      </c>
      <c r="F4527" s="27" t="s">
        <v>2807</v>
      </c>
      <c r="G4527" s="27" t="s">
        <v>2812</v>
      </c>
      <c r="H4527" s="28">
        <v>42675</v>
      </c>
      <c r="I4527" s="29">
        <v>1.7880549999999997</v>
      </c>
      <c r="J4527" s="28" t="s">
        <v>3241</v>
      </c>
    </row>
    <row r="4528" spans="1:10" x14ac:dyDescent="0.3">
      <c r="A4528" s="26">
        <v>2016</v>
      </c>
      <c r="B4528" s="27" t="s">
        <v>3162</v>
      </c>
      <c r="C4528" s="27" t="s">
        <v>3163</v>
      </c>
      <c r="D4528" s="27" t="s">
        <v>3164</v>
      </c>
      <c r="E4528" s="27" t="s">
        <v>3025</v>
      </c>
      <c r="F4528" s="27" t="s">
        <v>3087</v>
      </c>
      <c r="G4528" s="27" t="s">
        <v>2788</v>
      </c>
      <c r="H4528" s="28">
        <v>42675</v>
      </c>
      <c r="I4528" s="29">
        <v>0</v>
      </c>
      <c r="J4528" s="28" t="s">
        <v>3241</v>
      </c>
    </row>
    <row r="4529" spans="1:10" x14ac:dyDescent="0.3">
      <c r="A4529" s="26">
        <v>2016</v>
      </c>
      <c r="B4529" s="27" t="s">
        <v>3162</v>
      </c>
      <c r="C4529" s="27" t="s">
        <v>3163</v>
      </c>
      <c r="D4529" s="27" t="s">
        <v>3165</v>
      </c>
      <c r="E4529" s="27" t="s">
        <v>3025</v>
      </c>
      <c r="F4529" s="27" t="s">
        <v>3087</v>
      </c>
      <c r="G4529" s="27" t="s">
        <v>2788</v>
      </c>
      <c r="H4529" s="28">
        <v>42675</v>
      </c>
      <c r="I4529" s="29">
        <v>0</v>
      </c>
      <c r="J4529" s="28" t="s">
        <v>3241</v>
      </c>
    </row>
    <row r="4530" spans="1:10" x14ac:dyDescent="0.3">
      <c r="A4530" s="26">
        <v>2016</v>
      </c>
      <c r="B4530" s="27" t="s">
        <v>3054</v>
      </c>
      <c r="C4530" s="27" t="s">
        <v>3055</v>
      </c>
      <c r="D4530" s="27" t="s">
        <v>3054</v>
      </c>
      <c r="E4530" s="27" t="s">
        <v>6117</v>
      </c>
      <c r="F4530" s="27" t="s">
        <v>3034</v>
      </c>
      <c r="G4530" s="27" t="s">
        <v>2999</v>
      </c>
      <c r="H4530" s="28">
        <v>42675</v>
      </c>
      <c r="I4530" s="29">
        <v>7.2652470000000013</v>
      </c>
      <c r="J4530" s="28" t="s">
        <v>3241</v>
      </c>
    </row>
    <row r="4531" spans="1:10" x14ac:dyDescent="0.3">
      <c r="A4531" s="26">
        <v>2016</v>
      </c>
      <c r="B4531" s="27" t="s">
        <v>3056</v>
      </c>
      <c r="C4531" s="27" t="s">
        <v>3057</v>
      </c>
      <c r="D4531" s="27" t="s">
        <v>3056</v>
      </c>
      <c r="E4531" s="27" t="s">
        <v>6117</v>
      </c>
      <c r="F4531" s="27" t="s">
        <v>2825</v>
      </c>
      <c r="G4531" s="27" t="s">
        <v>2826</v>
      </c>
      <c r="H4531" s="28">
        <v>42675</v>
      </c>
      <c r="I4531" s="29">
        <v>5.2372670000000001</v>
      </c>
      <c r="J4531" s="28" t="s">
        <v>3241</v>
      </c>
    </row>
    <row r="4532" spans="1:10" x14ac:dyDescent="0.3">
      <c r="A4532" s="26">
        <v>2016</v>
      </c>
      <c r="B4532" s="27" t="s">
        <v>3058</v>
      </c>
      <c r="C4532" s="27" t="s">
        <v>3059</v>
      </c>
      <c r="D4532" s="27" t="s">
        <v>3058</v>
      </c>
      <c r="E4532" s="27" t="s">
        <v>6117</v>
      </c>
      <c r="F4532" s="27" t="s">
        <v>2815</v>
      </c>
      <c r="G4532" s="27" t="s">
        <v>2816</v>
      </c>
      <c r="H4532" s="28">
        <v>42675</v>
      </c>
      <c r="I4532" s="29">
        <v>2.4266370000000004</v>
      </c>
      <c r="J4532" s="28" t="s">
        <v>3241</v>
      </c>
    </row>
    <row r="4533" spans="1:10" x14ac:dyDescent="0.3">
      <c r="A4533" s="26">
        <v>2016</v>
      </c>
      <c r="B4533" s="27" t="s">
        <v>3152</v>
      </c>
      <c r="C4533" s="27" t="s">
        <v>3153</v>
      </c>
      <c r="D4533" s="27" t="s">
        <v>3152</v>
      </c>
      <c r="E4533" s="27" t="s">
        <v>3111</v>
      </c>
      <c r="F4533" s="27" t="s">
        <v>2825</v>
      </c>
      <c r="G4533" s="27" t="s">
        <v>2850</v>
      </c>
      <c r="H4533" s="28">
        <v>42675</v>
      </c>
      <c r="I4533" s="29">
        <v>0.36327700000000002</v>
      </c>
      <c r="J4533" s="28" t="s">
        <v>3241</v>
      </c>
    </row>
    <row r="4534" spans="1:10" x14ac:dyDescent="0.3">
      <c r="A4534" s="26">
        <v>2016</v>
      </c>
      <c r="B4534" s="27" t="s">
        <v>3154</v>
      </c>
      <c r="C4534" s="27" t="s">
        <v>3155</v>
      </c>
      <c r="D4534" s="27" t="s">
        <v>3154</v>
      </c>
      <c r="E4534" s="27" t="s">
        <v>3111</v>
      </c>
      <c r="F4534" s="27" t="s">
        <v>2825</v>
      </c>
      <c r="G4534" s="27" t="s">
        <v>2850</v>
      </c>
      <c r="H4534" s="28">
        <v>42675</v>
      </c>
      <c r="I4534" s="29">
        <v>0.52774600000000005</v>
      </c>
      <c r="J4534" s="28" t="s">
        <v>3241</v>
      </c>
    </row>
    <row r="4535" spans="1:10" x14ac:dyDescent="0.3">
      <c r="A4535" s="26">
        <v>2016</v>
      </c>
      <c r="B4535" s="27" t="s">
        <v>3156</v>
      </c>
      <c r="C4535" s="27" t="s">
        <v>3157</v>
      </c>
      <c r="D4535" s="27" t="s">
        <v>3156</v>
      </c>
      <c r="E4535" s="27" t="s">
        <v>3111</v>
      </c>
      <c r="F4535" s="27" t="s">
        <v>2825</v>
      </c>
      <c r="G4535" s="27" t="s">
        <v>2850</v>
      </c>
      <c r="H4535" s="28">
        <v>42675</v>
      </c>
      <c r="I4535" s="29">
        <v>0</v>
      </c>
      <c r="J4535" s="28" t="s">
        <v>3241</v>
      </c>
    </row>
    <row r="4536" spans="1:10" x14ac:dyDescent="0.3">
      <c r="A4536" s="26">
        <v>2016</v>
      </c>
      <c r="B4536" s="27" t="s">
        <v>3060</v>
      </c>
      <c r="C4536" s="27" t="s">
        <v>3061</v>
      </c>
      <c r="D4536" s="27" t="s">
        <v>3062</v>
      </c>
      <c r="E4536" s="27" t="s">
        <v>3063</v>
      </c>
      <c r="F4536" s="27" t="s">
        <v>3034</v>
      </c>
      <c r="G4536" s="27" t="s">
        <v>2999</v>
      </c>
      <c r="H4536" s="28">
        <v>42675</v>
      </c>
      <c r="I4536" s="29">
        <v>0.14075899999999997</v>
      </c>
      <c r="J4536" s="28" t="s">
        <v>3241</v>
      </c>
    </row>
    <row r="4537" spans="1:10" x14ac:dyDescent="0.3">
      <c r="A4537" s="26">
        <v>2016</v>
      </c>
      <c r="B4537" s="27" t="s">
        <v>3064</v>
      </c>
      <c r="C4537" s="27" t="s">
        <v>3065</v>
      </c>
      <c r="D4537" s="27" t="s">
        <v>3066</v>
      </c>
      <c r="E4537" s="27" t="s">
        <v>3025</v>
      </c>
      <c r="F4537" s="27" t="s">
        <v>2825</v>
      </c>
      <c r="G4537" s="27" t="s">
        <v>2826</v>
      </c>
      <c r="H4537" s="28">
        <v>42675</v>
      </c>
      <c r="I4537" s="29">
        <v>0</v>
      </c>
      <c r="J4537" s="28" t="s">
        <v>3241</v>
      </c>
    </row>
    <row r="4538" spans="1:10" x14ac:dyDescent="0.3">
      <c r="A4538" s="26">
        <v>2016</v>
      </c>
      <c r="B4538" s="27" t="s">
        <v>3064</v>
      </c>
      <c r="C4538" s="27" t="s">
        <v>3065</v>
      </c>
      <c r="D4538" s="27" t="s">
        <v>3067</v>
      </c>
      <c r="E4538" s="27" t="s">
        <v>3025</v>
      </c>
      <c r="F4538" s="27" t="s">
        <v>2825</v>
      </c>
      <c r="G4538" s="27" t="s">
        <v>2826</v>
      </c>
      <c r="H4538" s="28">
        <v>42675</v>
      </c>
      <c r="I4538" s="29">
        <v>0</v>
      </c>
      <c r="J4538" s="28" t="s">
        <v>3241</v>
      </c>
    </row>
    <row r="4539" spans="1:10" x14ac:dyDescent="0.3">
      <c r="A4539" s="26">
        <v>2016</v>
      </c>
      <c r="B4539" s="27" t="s">
        <v>3174</v>
      </c>
      <c r="C4539" s="27" t="s">
        <v>3175</v>
      </c>
      <c r="D4539" s="27" t="s">
        <v>3174</v>
      </c>
      <c r="E4539" s="27" t="s">
        <v>6117</v>
      </c>
      <c r="F4539" s="27" t="s">
        <v>2825</v>
      </c>
      <c r="G4539" s="27" t="s">
        <v>2826</v>
      </c>
      <c r="H4539" s="28">
        <v>42675</v>
      </c>
      <c r="I4539" s="29">
        <v>0.61480099999999993</v>
      </c>
      <c r="J4539" s="28" t="s">
        <v>3241</v>
      </c>
    </row>
    <row r="4540" spans="1:10" x14ac:dyDescent="0.3">
      <c r="A4540" s="26">
        <v>2016</v>
      </c>
      <c r="B4540" s="27" t="s">
        <v>3068</v>
      </c>
      <c r="C4540" s="27" t="s">
        <v>3069</v>
      </c>
      <c r="D4540" s="27" t="s">
        <v>3068</v>
      </c>
      <c r="E4540" s="27" t="s">
        <v>6117</v>
      </c>
      <c r="F4540" s="27" t="s">
        <v>3034</v>
      </c>
      <c r="G4540" s="27" t="s">
        <v>2923</v>
      </c>
      <c r="H4540" s="28">
        <v>42675</v>
      </c>
      <c r="I4540" s="29">
        <v>8.3653680000000019</v>
      </c>
      <c r="J4540" s="28" t="s">
        <v>3241</v>
      </c>
    </row>
    <row r="4541" spans="1:10" x14ac:dyDescent="0.3">
      <c r="A4541" s="26">
        <v>2016</v>
      </c>
      <c r="B4541" s="27" t="s">
        <v>3070</v>
      </c>
      <c r="C4541" s="27" t="s">
        <v>3071</v>
      </c>
      <c r="D4541" s="27" t="s">
        <v>3070</v>
      </c>
      <c r="E4541" s="27" t="s">
        <v>6117</v>
      </c>
      <c r="F4541" s="27" t="s">
        <v>2815</v>
      </c>
      <c r="G4541" s="27" t="s">
        <v>2816</v>
      </c>
      <c r="H4541" s="28">
        <v>42675</v>
      </c>
      <c r="I4541" s="29">
        <v>1.3262060000000004</v>
      </c>
      <c r="J4541" s="28" t="s">
        <v>3241</v>
      </c>
    </row>
    <row r="4542" spans="1:10" x14ac:dyDescent="0.3">
      <c r="A4542" s="26">
        <v>2016</v>
      </c>
      <c r="B4542" s="27" t="s">
        <v>3176</v>
      </c>
      <c r="C4542" s="27" t="s">
        <v>3177</v>
      </c>
      <c r="D4542" s="27" t="s">
        <v>3176</v>
      </c>
      <c r="E4542" s="27" t="s">
        <v>3033</v>
      </c>
      <c r="F4542" s="27" t="s">
        <v>2807</v>
      </c>
      <c r="G4542" s="27" t="s">
        <v>2812</v>
      </c>
      <c r="H4542" s="28">
        <v>42675</v>
      </c>
      <c r="I4542" s="29">
        <v>13.700729999999995</v>
      </c>
      <c r="J4542" s="28" t="s">
        <v>3241</v>
      </c>
    </row>
    <row r="4543" spans="1:10" x14ac:dyDescent="0.3">
      <c r="A4543" s="26">
        <v>2016</v>
      </c>
      <c r="B4543" s="27" t="s">
        <v>3072</v>
      </c>
      <c r="C4543" s="27" t="s">
        <v>3073</v>
      </c>
      <c r="D4543" s="27" t="s">
        <v>3072</v>
      </c>
      <c r="E4543" s="27" t="s">
        <v>6117</v>
      </c>
      <c r="F4543" s="27" t="s">
        <v>3034</v>
      </c>
      <c r="G4543" s="27" t="s">
        <v>3074</v>
      </c>
      <c r="H4543" s="28">
        <v>42675</v>
      </c>
      <c r="I4543" s="29">
        <v>0.68896699999999977</v>
      </c>
      <c r="J4543" s="28" t="s">
        <v>3241</v>
      </c>
    </row>
    <row r="4544" spans="1:10" x14ac:dyDescent="0.3">
      <c r="A4544" s="26">
        <v>2016</v>
      </c>
      <c r="B4544" s="27" t="s">
        <v>3182</v>
      </c>
      <c r="C4544" s="27" t="s">
        <v>3183</v>
      </c>
      <c r="D4544" s="27" t="s">
        <v>3182</v>
      </c>
      <c r="E4544" s="27" t="s">
        <v>6117</v>
      </c>
      <c r="F4544" s="27" t="s">
        <v>2825</v>
      </c>
      <c r="G4544" s="27" t="s">
        <v>2826</v>
      </c>
      <c r="H4544" s="28">
        <v>42675</v>
      </c>
      <c r="I4544" s="29">
        <v>0.65272399999999997</v>
      </c>
      <c r="J4544" s="28" t="s">
        <v>3241</v>
      </c>
    </row>
    <row r="4545" spans="1:10" x14ac:dyDescent="0.3">
      <c r="A4545" s="26">
        <v>2016</v>
      </c>
      <c r="B4545" s="27" t="s">
        <v>3075</v>
      </c>
      <c r="C4545" s="27" t="s">
        <v>3076</v>
      </c>
      <c r="D4545" s="27" t="s">
        <v>3075</v>
      </c>
      <c r="E4545" s="27" t="s">
        <v>6117</v>
      </c>
      <c r="F4545" s="27" t="s">
        <v>2815</v>
      </c>
      <c r="G4545" s="27" t="s">
        <v>2816</v>
      </c>
      <c r="H4545" s="28">
        <v>42675</v>
      </c>
      <c r="I4545" s="29">
        <v>3.0551270000000015</v>
      </c>
      <c r="J4545" s="28" t="s">
        <v>3241</v>
      </c>
    </row>
    <row r="4546" spans="1:10" x14ac:dyDescent="0.3">
      <c r="A4546" s="26">
        <v>2016</v>
      </c>
      <c r="B4546" s="27" t="s">
        <v>3077</v>
      </c>
      <c r="C4546" s="27" t="s">
        <v>3078</v>
      </c>
      <c r="D4546" s="27" t="s">
        <v>3077</v>
      </c>
      <c r="E4546" s="27" t="s">
        <v>3033</v>
      </c>
      <c r="F4546" s="27" t="s">
        <v>2788</v>
      </c>
      <c r="G4546" s="27" t="s">
        <v>2788</v>
      </c>
      <c r="H4546" s="28">
        <v>42675</v>
      </c>
      <c r="I4546" s="29">
        <v>0</v>
      </c>
      <c r="J4546" s="28" t="s">
        <v>3241</v>
      </c>
    </row>
    <row r="4547" spans="1:10" x14ac:dyDescent="0.3">
      <c r="A4547" s="26">
        <v>2016</v>
      </c>
      <c r="B4547" s="27" t="s">
        <v>3079</v>
      </c>
      <c r="C4547" s="27" t="s">
        <v>3080</v>
      </c>
      <c r="D4547" s="27" t="s">
        <v>3081</v>
      </c>
      <c r="E4547" s="27" t="s">
        <v>3063</v>
      </c>
      <c r="F4547" s="27" t="s">
        <v>2788</v>
      </c>
      <c r="G4547" s="27" t="s">
        <v>2788</v>
      </c>
      <c r="H4547" s="28">
        <v>42675</v>
      </c>
      <c r="I4547" s="29">
        <v>0</v>
      </c>
      <c r="J4547" s="28" t="s">
        <v>3241</v>
      </c>
    </row>
    <row r="4548" spans="1:10" x14ac:dyDescent="0.3">
      <c r="A4548" s="26">
        <v>2016</v>
      </c>
      <c r="B4548" s="27" t="s">
        <v>3082</v>
      </c>
      <c r="C4548" s="27" t="s">
        <v>3083</v>
      </c>
      <c r="D4548" s="27" t="s">
        <v>3082</v>
      </c>
      <c r="E4548" s="27" t="s">
        <v>6117</v>
      </c>
      <c r="F4548" s="27" t="s">
        <v>2825</v>
      </c>
      <c r="G4548" s="27" t="s">
        <v>2826</v>
      </c>
      <c r="H4548" s="28">
        <v>42675</v>
      </c>
      <c r="I4548" s="29">
        <v>14.859817999999988</v>
      </c>
      <c r="J4548" s="28" t="s">
        <v>3241</v>
      </c>
    </row>
    <row r="4549" spans="1:10" x14ac:dyDescent="0.3">
      <c r="A4549" s="26">
        <v>2016</v>
      </c>
      <c r="B4549" s="27" t="s">
        <v>3084</v>
      </c>
      <c r="C4549" s="27" t="s">
        <v>3085</v>
      </c>
      <c r="D4549" s="27" t="s">
        <v>3086</v>
      </c>
      <c r="E4549" s="27" t="s">
        <v>3025</v>
      </c>
      <c r="F4549" s="27" t="s">
        <v>3087</v>
      </c>
      <c r="G4549" s="27" t="s">
        <v>2788</v>
      </c>
      <c r="H4549" s="28">
        <v>42675</v>
      </c>
      <c r="I4549" s="29">
        <v>0</v>
      </c>
      <c r="J4549" s="28" t="s">
        <v>3241</v>
      </c>
    </row>
    <row r="4550" spans="1:10" x14ac:dyDescent="0.3">
      <c r="A4550" s="26">
        <v>2016</v>
      </c>
      <c r="B4550" s="27" t="s">
        <v>3084</v>
      </c>
      <c r="C4550" s="27" t="s">
        <v>3085</v>
      </c>
      <c r="D4550" s="27" t="s">
        <v>3088</v>
      </c>
      <c r="E4550" s="27" t="s">
        <v>3025</v>
      </c>
      <c r="F4550" s="27" t="s">
        <v>3087</v>
      </c>
      <c r="G4550" s="27" t="s">
        <v>2788</v>
      </c>
      <c r="H4550" s="28">
        <v>42675</v>
      </c>
      <c r="I4550" s="29">
        <v>0</v>
      </c>
      <c r="J4550" s="28" t="s">
        <v>3241</v>
      </c>
    </row>
    <row r="4551" spans="1:10" x14ac:dyDescent="0.3">
      <c r="A4551" s="26">
        <v>2016</v>
      </c>
      <c r="B4551" s="27" t="s">
        <v>3089</v>
      </c>
      <c r="C4551" s="27" t="s">
        <v>3090</v>
      </c>
      <c r="D4551" s="27" t="s">
        <v>3089</v>
      </c>
      <c r="E4551" s="27" t="s">
        <v>6117</v>
      </c>
      <c r="F4551" s="27" t="s">
        <v>2815</v>
      </c>
      <c r="G4551" s="27" t="s">
        <v>2816</v>
      </c>
      <c r="H4551" s="28">
        <v>42675</v>
      </c>
      <c r="I4551" s="29">
        <v>1.7745740000000001</v>
      </c>
      <c r="J4551" s="28" t="s">
        <v>3241</v>
      </c>
    </row>
    <row r="4552" spans="1:10" x14ac:dyDescent="0.3">
      <c r="A4552" s="26">
        <v>2016</v>
      </c>
      <c r="B4552" s="27" t="s">
        <v>3136</v>
      </c>
      <c r="C4552" s="27" t="s">
        <v>3137</v>
      </c>
      <c r="D4552" s="27" t="s">
        <v>3138</v>
      </c>
      <c r="E4552" s="27" t="s">
        <v>3025</v>
      </c>
      <c r="F4552" s="27" t="s">
        <v>3087</v>
      </c>
      <c r="G4552" s="27" t="s">
        <v>2788</v>
      </c>
      <c r="H4552" s="28">
        <v>42675</v>
      </c>
      <c r="I4552" s="29">
        <v>0</v>
      </c>
      <c r="J4552" s="28" t="s">
        <v>3241</v>
      </c>
    </row>
    <row r="4553" spans="1:10" x14ac:dyDescent="0.3">
      <c r="A4553" s="26">
        <v>2016</v>
      </c>
      <c r="B4553" s="27" t="s">
        <v>3136</v>
      </c>
      <c r="C4553" s="27" t="s">
        <v>3137</v>
      </c>
      <c r="D4553" s="27" t="s">
        <v>3139</v>
      </c>
      <c r="E4553" s="27" t="s">
        <v>3025</v>
      </c>
      <c r="F4553" s="27" t="s">
        <v>3087</v>
      </c>
      <c r="G4553" s="27" t="s">
        <v>2788</v>
      </c>
      <c r="H4553" s="28">
        <v>42675</v>
      </c>
      <c r="I4553" s="29">
        <v>0</v>
      </c>
      <c r="J4553" s="28" t="s">
        <v>3241</v>
      </c>
    </row>
    <row r="4554" spans="1:10" x14ac:dyDescent="0.3">
      <c r="A4554" s="26">
        <v>2016</v>
      </c>
      <c r="B4554" s="27" t="s">
        <v>3184</v>
      </c>
      <c r="C4554" s="27" t="s">
        <v>3185</v>
      </c>
      <c r="D4554" s="27" t="s">
        <v>3186</v>
      </c>
      <c r="E4554" s="27" t="s">
        <v>3063</v>
      </c>
      <c r="F4554" s="27" t="s">
        <v>3034</v>
      </c>
      <c r="G4554" s="27" t="s">
        <v>2999</v>
      </c>
      <c r="H4554" s="28">
        <v>42675</v>
      </c>
      <c r="I4554" s="29">
        <v>0.84510200000000013</v>
      </c>
      <c r="J4554" s="28" t="s">
        <v>3241</v>
      </c>
    </row>
    <row r="4555" spans="1:10" x14ac:dyDescent="0.3">
      <c r="A4555" s="26">
        <v>2016</v>
      </c>
      <c r="B4555" s="27" t="s">
        <v>3091</v>
      </c>
      <c r="C4555" s="27" t="s">
        <v>3092</v>
      </c>
      <c r="D4555" s="27" t="s">
        <v>3093</v>
      </c>
      <c r="E4555" s="27" t="s">
        <v>3063</v>
      </c>
      <c r="F4555" s="27" t="s">
        <v>3094</v>
      </c>
      <c r="G4555" s="27" t="s">
        <v>2965</v>
      </c>
      <c r="H4555" s="28">
        <v>42675</v>
      </c>
      <c r="I4555" s="29">
        <v>4.3162899999999969</v>
      </c>
      <c r="J4555" s="28" t="s">
        <v>3241</v>
      </c>
    </row>
    <row r="4556" spans="1:10" x14ac:dyDescent="0.3">
      <c r="A4556" s="26">
        <v>2016</v>
      </c>
      <c r="B4556" s="27" t="s">
        <v>3095</v>
      </c>
      <c r="C4556" s="27" t="s">
        <v>3096</v>
      </c>
      <c r="D4556" s="27" t="s">
        <v>3095</v>
      </c>
      <c r="E4556" s="27" t="s">
        <v>6117</v>
      </c>
      <c r="F4556" s="27" t="s">
        <v>3034</v>
      </c>
      <c r="G4556" s="27" t="s">
        <v>2999</v>
      </c>
      <c r="H4556" s="28">
        <v>42675</v>
      </c>
      <c r="I4556" s="29">
        <v>3.6370189999999973</v>
      </c>
      <c r="J4556" s="28" t="s">
        <v>3241</v>
      </c>
    </row>
    <row r="4557" spans="1:10" x14ac:dyDescent="0.3">
      <c r="A4557" s="26">
        <v>2016</v>
      </c>
      <c r="B4557" s="27" t="s">
        <v>3097</v>
      </c>
      <c r="C4557" s="27" t="s">
        <v>3098</v>
      </c>
      <c r="D4557" s="27" t="s">
        <v>3097</v>
      </c>
      <c r="E4557" s="27" t="s">
        <v>6117</v>
      </c>
      <c r="F4557" s="27" t="s">
        <v>2825</v>
      </c>
      <c r="G4557" s="27" t="s">
        <v>2850</v>
      </c>
      <c r="H4557" s="28">
        <v>42675</v>
      </c>
      <c r="I4557" s="29">
        <v>12.447602999999999</v>
      </c>
      <c r="J4557" s="28" t="s">
        <v>3241</v>
      </c>
    </row>
    <row r="4558" spans="1:10" x14ac:dyDescent="0.3">
      <c r="A4558" s="26">
        <v>2016</v>
      </c>
      <c r="B4558" s="27" t="s">
        <v>3132</v>
      </c>
      <c r="C4558" s="27" t="s">
        <v>3133</v>
      </c>
      <c r="D4558" s="27" t="s">
        <v>3132</v>
      </c>
      <c r="E4558" s="27" t="s">
        <v>3033</v>
      </c>
      <c r="F4558" s="27" t="s">
        <v>2807</v>
      </c>
      <c r="G4558" s="27" t="s">
        <v>2812</v>
      </c>
      <c r="H4558" s="28">
        <v>42675</v>
      </c>
      <c r="I4558" s="29">
        <v>13.509861000000003</v>
      </c>
      <c r="J4558" s="28" t="s">
        <v>3241</v>
      </c>
    </row>
    <row r="4559" spans="1:10" x14ac:dyDescent="0.3">
      <c r="A4559" s="26">
        <v>2016</v>
      </c>
      <c r="B4559" s="27" t="s">
        <v>3134</v>
      </c>
      <c r="C4559" s="27" t="s">
        <v>3135</v>
      </c>
      <c r="D4559" s="27" t="s">
        <v>3134</v>
      </c>
      <c r="E4559" s="27" t="s">
        <v>3033</v>
      </c>
      <c r="F4559" s="27" t="s">
        <v>2807</v>
      </c>
      <c r="G4559" s="27" t="s">
        <v>2812</v>
      </c>
      <c r="H4559" s="28">
        <v>42675</v>
      </c>
      <c r="I4559" s="29">
        <v>8.1898519999999948</v>
      </c>
      <c r="J4559" s="28" t="s">
        <v>3241</v>
      </c>
    </row>
    <row r="4560" spans="1:10" x14ac:dyDescent="0.3">
      <c r="A4560" s="26">
        <v>2016</v>
      </c>
      <c r="B4560" s="27" t="s">
        <v>3099</v>
      </c>
      <c r="C4560" s="27" t="s">
        <v>3100</v>
      </c>
      <c r="D4560" s="27" t="s">
        <v>3099</v>
      </c>
      <c r="E4560" s="27" t="s">
        <v>6117</v>
      </c>
      <c r="F4560" s="27" t="s">
        <v>2815</v>
      </c>
      <c r="G4560" s="27" t="s">
        <v>2816</v>
      </c>
      <c r="H4560" s="28">
        <v>42675</v>
      </c>
      <c r="I4560" s="29">
        <v>2.4368449999999995</v>
      </c>
      <c r="J4560" s="28" t="s">
        <v>3241</v>
      </c>
    </row>
    <row r="4561" spans="1:10" x14ac:dyDescent="0.3">
      <c r="A4561" s="26">
        <v>2016</v>
      </c>
      <c r="B4561" s="27" t="s">
        <v>3101</v>
      </c>
      <c r="C4561" s="27" t="s">
        <v>3102</v>
      </c>
      <c r="D4561" s="27" t="s">
        <v>3101</v>
      </c>
      <c r="E4561" s="27" t="s">
        <v>6117</v>
      </c>
      <c r="F4561" s="27" t="s">
        <v>3034</v>
      </c>
      <c r="G4561" s="27" t="s">
        <v>3074</v>
      </c>
      <c r="H4561" s="28">
        <v>42675</v>
      </c>
      <c r="I4561" s="29">
        <v>11.317344999999998</v>
      </c>
      <c r="J4561" s="28" t="s">
        <v>3241</v>
      </c>
    </row>
    <row r="4562" spans="1:10" x14ac:dyDescent="0.3">
      <c r="A4562" s="26">
        <v>2016</v>
      </c>
      <c r="B4562" s="27" t="s">
        <v>3148</v>
      </c>
      <c r="C4562" s="27" t="s">
        <v>3149</v>
      </c>
      <c r="D4562" s="27" t="s">
        <v>3148</v>
      </c>
      <c r="E4562" s="27" t="s">
        <v>6117</v>
      </c>
      <c r="F4562" s="27" t="s">
        <v>3145</v>
      </c>
      <c r="G4562" s="27" t="s">
        <v>2803</v>
      </c>
      <c r="H4562" s="28">
        <v>42675</v>
      </c>
      <c r="I4562" s="29">
        <v>2.9515909999999996</v>
      </c>
      <c r="J4562" s="28" t="s">
        <v>3241</v>
      </c>
    </row>
    <row r="4563" spans="1:10" x14ac:dyDescent="0.3">
      <c r="A4563" s="26">
        <v>2016</v>
      </c>
      <c r="B4563" s="27" t="s">
        <v>3103</v>
      </c>
      <c r="C4563" s="27" t="s">
        <v>3104</v>
      </c>
      <c r="D4563" s="27" t="s">
        <v>3103</v>
      </c>
      <c r="E4563" s="27" t="s">
        <v>6117</v>
      </c>
      <c r="F4563" s="27" t="s">
        <v>3034</v>
      </c>
      <c r="G4563" s="27" t="s">
        <v>2923</v>
      </c>
      <c r="H4563" s="28">
        <v>42675</v>
      </c>
      <c r="I4563" s="29">
        <v>1.099369</v>
      </c>
      <c r="J4563" s="28" t="s">
        <v>3241</v>
      </c>
    </row>
    <row r="4564" spans="1:10" x14ac:dyDescent="0.3">
      <c r="A4564" s="26">
        <v>2016</v>
      </c>
      <c r="B4564" s="27" t="s">
        <v>3150</v>
      </c>
      <c r="C4564" s="27" t="s">
        <v>3151</v>
      </c>
      <c r="D4564" s="27" t="s">
        <v>3150</v>
      </c>
      <c r="E4564" s="27" t="s">
        <v>6117</v>
      </c>
      <c r="F4564" s="27" t="s">
        <v>3142</v>
      </c>
      <c r="G4564" s="27" t="s">
        <v>2850</v>
      </c>
      <c r="H4564" s="28">
        <v>42675</v>
      </c>
      <c r="I4564" s="29">
        <v>7.4102999999999974E-2</v>
      </c>
      <c r="J4564" s="28" t="s">
        <v>3241</v>
      </c>
    </row>
    <row r="4565" spans="1:10" x14ac:dyDescent="0.3">
      <c r="A4565" s="26">
        <v>2016</v>
      </c>
      <c r="B4565" s="27" t="s">
        <v>3105</v>
      </c>
      <c r="C4565" s="27" t="s">
        <v>3106</v>
      </c>
      <c r="D4565" s="27" t="s">
        <v>3105</v>
      </c>
      <c r="E4565" s="27" t="s">
        <v>6117</v>
      </c>
      <c r="F4565" s="27" t="s">
        <v>2798</v>
      </c>
      <c r="G4565" s="27" t="s">
        <v>2803</v>
      </c>
      <c r="H4565" s="28">
        <v>42675</v>
      </c>
      <c r="I4565" s="29">
        <v>2.4386229999999998</v>
      </c>
      <c r="J4565" s="28" t="s">
        <v>3241</v>
      </c>
    </row>
    <row r="4566" spans="1:10" x14ac:dyDescent="0.3">
      <c r="A4566" s="26">
        <v>2016</v>
      </c>
      <c r="B4566" s="27" t="s">
        <v>3123</v>
      </c>
      <c r="C4566" s="27" t="s">
        <v>3124</v>
      </c>
      <c r="D4566" s="27" t="s">
        <v>3166</v>
      </c>
      <c r="E4566" s="27" t="s">
        <v>3025</v>
      </c>
      <c r="F4566" s="27" t="s">
        <v>2825</v>
      </c>
      <c r="G4566" s="27" t="s">
        <v>2850</v>
      </c>
      <c r="H4566" s="28">
        <v>42675</v>
      </c>
      <c r="I4566" s="29">
        <v>0</v>
      </c>
      <c r="J4566" s="28" t="s">
        <v>3241</v>
      </c>
    </row>
    <row r="4567" spans="1:10" x14ac:dyDescent="0.3">
      <c r="A4567" s="26">
        <v>2016</v>
      </c>
      <c r="B4567" s="27" t="s">
        <v>3123</v>
      </c>
      <c r="C4567" s="27" t="s">
        <v>3124</v>
      </c>
      <c r="D4567" s="27" t="s">
        <v>3125</v>
      </c>
      <c r="E4567" s="27" t="s">
        <v>3025</v>
      </c>
      <c r="F4567" s="27" t="s">
        <v>2825</v>
      </c>
      <c r="G4567" s="27" t="s">
        <v>2850</v>
      </c>
      <c r="H4567" s="28">
        <v>42675</v>
      </c>
      <c r="I4567" s="29">
        <v>0</v>
      </c>
      <c r="J4567" s="28" t="s">
        <v>3241</v>
      </c>
    </row>
    <row r="4568" spans="1:10" x14ac:dyDescent="0.3">
      <c r="A4568" s="26">
        <v>2016</v>
      </c>
      <c r="B4568" s="27" t="s">
        <v>3123</v>
      </c>
      <c r="C4568" s="27" t="s">
        <v>3124</v>
      </c>
      <c r="D4568" s="27" t="s">
        <v>3170</v>
      </c>
      <c r="E4568" s="27" t="s">
        <v>3025</v>
      </c>
      <c r="F4568" s="27" t="s">
        <v>2825</v>
      </c>
      <c r="G4568" s="27" t="s">
        <v>2850</v>
      </c>
      <c r="H4568" s="28">
        <v>42675</v>
      </c>
      <c r="I4568" s="29">
        <v>0</v>
      </c>
      <c r="J4568" s="28" t="s">
        <v>3241</v>
      </c>
    </row>
    <row r="4569" spans="1:10" x14ac:dyDescent="0.3">
      <c r="A4569" s="26">
        <v>2016</v>
      </c>
      <c r="B4569" s="27" t="s">
        <v>3107</v>
      </c>
      <c r="C4569" s="27" t="s">
        <v>3108</v>
      </c>
      <c r="D4569" s="27" t="s">
        <v>3108</v>
      </c>
      <c r="E4569" s="27" t="s">
        <v>6117</v>
      </c>
      <c r="F4569" s="27" t="s">
        <v>3026</v>
      </c>
      <c r="G4569" s="27" t="s">
        <v>2936</v>
      </c>
      <c r="H4569" s="28">
        <v>42675</v>
      </c>
      <c r="I4569" s="29">
        <v>9.4420000000000007E-3</v>
      </c>
      <c r="J4569" s="28" t="s">
        <v>3241</v>
      </c>
    </row>
    <row r="4570" spans="1:10" x14ac:dyDescent="0.3">
      <c r="A4570" s="26">
        <v>2016</v>
      </c>
      <c r="B4570" s="27" t="s">
        <v>3140</v>
      </c>
      <c r="C4570" s="27" t="s">
        <v>3141</v>
      </c>
      <c r="D4570" s="27" t="s">
        <v>3140</v>
      </c>
      <c r="E4570" s="27" t="s">
        <v>6117</v>
      </c>
      <c r="F4570" s="27" t="s">
        <v>3142</v>
      </c>
      <c r="G4570" s="27" t="s">
        <v>2850</v>
      </c>
      <c r="H4570" s="28">
        <v>42675</v>
      </c>
      <c r="I4570" s="29">
        <v>0</v>
      </c>
      <c r="J4570" s="28" t="s">
        <v>3241</v>
      </c>
    </row>
    <row r="4571" spans="1:10" x14ac:dyDescent="0.3">
      <c r="A4571" s="26">
        <v>2016</v>
      </c>
      <c r="B4571" s="27" t="s">
        <v>3109</v>
      </c>
      <c r="C4571" s="27" t="s">
        <v>3110</v>
      </c>
      <c r="D4571" s="27" t="s">
        <v>3109</v>
      </c>
      <c r="E4571" s="27" t="s">
        <v>3111</v>
      </c>
      <c r="F4571" s="27" t="s">
        <v>2825</v>
      </c>
      <c r="G4571" s="27" t="s">
        <v>2850</v>
      </c>
      <c r="H4571" s="28">
        <v>42675</v>
      </c>
      <c r="I4571" s="29">
        <v>0.2238490000000001</v>
      </c>
      <c r="J4571" s="28" t="s">
        <v>3241</v>
      </c>
    </row>
    <row r="4572" spans="1:10" x14ac:dyDescent="0.3">
      <c r="A4572" s="26">
        <v>2016</v>
      </c>
      <c r="B4572" s="27" t="s">
        <v>3158</v>
      </c>
      <c r="C4572" s="27" t="s">
        <v>3159</v>
      </c>
      <c r="D4572" s="27" t="s">
        <v>3160</v>
      </c>
      <c r="E4572" s="27" t="s">
        <v>3161</v>
      </c>
      <c r="F4572" s="27" t="s">
        <v>3087</v>
      </c>
      <c r="G4572" s="27" t="s">
        <v>2788</v>
      </c>
      <c r="H4572" s="28">
        <v>42675</v>
      </c>
      <c r="I4572" s="29">
        <v>1.5101420000000008</v>
      </c>
      <c r="J4572" s="28" t="s">
        <v>3241</v>
      </c>
    </row>
    <row r="4573" spans="1:10" x14ac:dyDescent="0.3">
      <c r="A4573" s="26">
        <v>2016</v>
      </c>
      <c r="B4573" s="27" t="s">
        <v>3112</v>
      </c>
      <c r="C4573" s="27" t="s">
        <v>3113</v>
      </c>
      <c r="D4573" s="27" t="s">
        <v>3112</v>
      </c>
      <c r="E4573" s="27" t="s">
        <v>6117</v>
      </c>
      <c r="F4573" s="27" t="s">
        <v>2825</v>
      </c>
      <c r="G4573" s="27" t="s">
        <v>2826</v>
      </c>
      <c r="H4573" s="28">
        <v>42675</v>
      </c>
      <c r="I4573" s="29">
        <v>1.6396349999999997</v>
      </c>
      <c r="J4573" s="28" t="s">
        <v>3241</v>
      </c>
    </row>
    <row r="4574" spans="1:10" x14ac:dyDescent="0.3">
      <c r="A4574" s="26">
        <v>2016</v>
      </c>
      <c r="B4574" s="27" t="s">
        <v>3167</v>
      </c>
      <c r="C4574" s="27" t="s">
        <v>3168</v>
      </c>
      <c r="D4574" s="27" t="s">
        <v>3169</v>
      </c>
      <c r="E4574" s="27" t="s">
        <v>3161</v>
      </c>
      <c r="F4574" s="27" t="s">
        <v>3087</v>
      </c>
      <c r="G4574" s="27" t="s">
        <v>2788</v>
      </c>
      <c r="H4574" s="28">
        <v>42675</v>
      </c>
      <c r="I4574" s="29">
        <v>3.1027280000000008</v>
      </c>
      <c r="J4574" s="28" t="s">
        <v>3241</v>
      </c>
    </row>
    <row r="4575" spans="1:10" x14ac:dyDescent="0.3">
      <c r="A4575" s="26">
        <v>2016</v>
      </c>
      <c r="B4575" s="27" t="s">
        <v>3114</v>
      </c>
      <c r="C4575" s="27" t="s">
        <v>3115</v>
      </c>
      <c r="D4575" s="27" t="s">
        <v>3116</v>
      </c>
      <c r="E4575" s="27" t="s">
        <v>3025</v>
      </c>
      <c r="F4575" s="27" t="s">
        <v>3026</v>
      </c>
      <c r="G4575" s="27" t="s">
        <v>2788</v>
      </c>
      <c r="H4575" s="28">
        <v>42675</v>
      </c>
      <c r="I4575" s="29">
        <v>0</v>
      </c>
      <c r="J4575" s="28" t="s">
        <v>3241</v>
      </c>
    </row>
    <row r="4576" spans="1:10" x14ac:dyDescent="0.3">
      <c r="A4576" s="26">
        <v>2016</v>
      </c>
      <c r="B4576" s="27" t="s">
        <v>3117</v>
      </c>
      <c r="C4576" s="27" t="s">
        <v>3118</v>
      </c>
      <c r="D4576" s="27" t="s">
        <v>3117</v>
      </c>
      <c r="E4576" s="27" t="s">
        <v>6117</v>
      </c>
      <c r="F4576" s="27" t="s">
        <v>2815</v>
      </c>
      <c r="G4576" s="27" t="s">
        <v>2816</v>
      </c>
      <c r="H4576" s="28">
        <v>42675</v>
      </c>
      <c r="I4576" s="29">
        <v>5.3948310000000008</v>
      </c>
      <c r="J4576" s="28" t="s">
        <v>3241</v>
      </c>
    </row>
    <row r="4577" spans="1:10" x14ac:dyDescent="0.3">
      <c r="A4577" s="26">
        <v>2016</v>
      </c>
      <c r="B4577" s="27" t="s">
        <v>3129</v>
      </c>
      <c r="C4577" s="27" t="s">
        <v>3130</v>
      </c>
      <c r="D4577" s="27" t="s">
        <v>3131</v>
      </c>
      <c r="E4577" s="27" t="s">
        <v>3063</v>
      </c>
      <c r="F4577" s="27" t="s">
        <v>3034</v>
      </c>
      <c r="G4577" s="27" t="s">
        <v>2840</v>
      </c>
      <c r="H4577" s="28">
        <v>42675</v>
      </c>
      <c r="I4577" s="29">
        <v>10.449415</v>
      </c>
      <c r="J4577" s="28" t="s">
        <v>3241</v>
      </c>
    </row>
    <row r="4578" spans="1:10" x14ac:dyDescent="0.3">
      <c r="A4578" s="26">
        <v>2016</v>
      </c>
      <c r="B4578" s="27" t="s">
        <v>3126</v>
      </c>
      <c r="C4578" s="27" t="s">
        <v>3127</v>
      </c>
      <c r="D4578" s="27" t="s">
        <v>3128</v>
      </c>
      <c r="E4578" s="27" t="s">
        <v>3025</v>
      </c>
      <c r="F4578" s="27" t="s">
        <v>3026</v>
      </c>
      <c r="G4578" s="27" t="s">
        <v>2936</v>
      </c>
      <c r="H4578" s="28">
        <v>42675</v>
      </c>
      <c r="I4578" s="29">
        <v>0</v>
      </c>
      <c r="J4578" s="28" t="s">
        <v>3241</v>
      </c>
    </row>
    <row r="4579" spans="1:10" x14ac:dyDescent="0.3">
      <c r="A4579" s="26">
        <v>2016</v>
      </c>
      <c r="B4579" s="27" t="s">
        <v>3178</v>
      </c>
      <c r="C4579" s="27" t="s">
        <v>3179</v>
      </c>
      <c r="D4579" s="27" t="s">
        <v>3178</v>
      </c>
      <c r="E4579" s="27" t="s">
        <v>3033</v>
      </c>
      <c r="F4579" s="27" t="s">
        <v>2807</v>
      </c>
      <c r="G4579" s="27" t="s">
        <v>2812</v>
      </c>
      <c r="H4579" s="28">
        <v>42675</v>
      </c>
      <c r="I4579" s="29">
        <v>0.255629</v>
      </c>
      <c r="J4579" s="28" t="s">
        <v>3241</v>
      </c>
    </row>
    <row r="4580" spans="1:10" x14ac:dyDescent="0.3">
      <c r="A4580" s="26">
        <v>2016</v>
      </c>
      <c r="B4580" s="27" t="s">
        <v>3119</v>
      </c>
      <c r="C4580" s="27" t="s">
        <v>3120</v>
      </c>
      <c r="D4580" s="27" t="s">
        <v>3119</v>
      </c>
      <c r="E4580" s="27" t="s">
        <v>6117</v>
      </c>
      <c r="F4580" s="27" t="s">
        <v>3034</v>
      </c>
      <c r="G4580" s="27" t="s">
        <v>2840</v>
      </c>
      <c r="H4580" s="28">
        <v>42675</v>
      </c>
      <c r="I4580" s="29">
        <v>5.0014810000000001</v>
      </c>
      <c r="J4580" s="28" t="s">
        <v>3241</v>
      </c>
    </row>
    <row r="4581" spans="1:10" x14ac:dyDescent="0.3">
      <c r="A4581" s="26">
        <v>2016</v>
      </c>
      <c r="B4581" s="27" t="s">
        <v>3121</v>
      </c>
      <c r="C4581" s="27" t="s">
        <v>3122</v>
      </c>
      <c r="D4581" s="27" t="s">
        <v>3121</v>
      </c>
      <c r="E4581" s="27" t="s">
        <v>6117</v>
      </c>
      <c r="F4581" s="27" t="s">
        <v>2825</v>
      </c>
      <c r="G4581" s="27" t="s">
        <v>2850</v>
      </c>
      <c r="H4581" s="28">
        <v>42675</v>
      </c>
      <c r="I4581" s="29">
        <v>28.937649999999998</v>
      </c>
      <c r="J4581" s="28" t="s">
        <v>3241</v>
      </c>
    </row>
    <row r="4582" spans="1:10" x14ac:dyDescent="0.3">
      <c r="A4582" s="26">
        <v>2016</v>
      </c>
      <c r="B4582" s="27" t="s">
        <v>3022</v>
      </c>
      <c r="C4582" s="27" t="s">
        <v>3023</v>
      </c>
      <c r="D4582" s="27" t="s">
        <v>3024</v>
      </c>
      <c r="E4582" s="27" t="s">
        <v>3025</v>
      </c>
      <c r="F4582" s="27" t="s">
        <v>3026</v>
      </c>
      <c r="G4582" s="27" t="s">
        <v>2788</v>
      </c>
      <c r="H4582" s="28">
        <v>42705</v>
      </c>
      <c r="I4582" s="29">
        <v>0</v>
      </c>
      <c r="J4582" s="28" t="s">
        <v>3241</v>
      </c>
    </row>
    <row r="4583" spans="1:10" x14ac:dyDescent="0.3">
      <c r="A4583" s="26">
        <v>2016</v>
      </c>
      <c r="B4583" s="27" t="s">
        <v>3022</v>
      </c>
      <c r="C4583" s="27" t="s">
        <v>3023</v>
      </c>
      <c r="D4583" s="27" t="s">
        <v>3027</v>
      </c>
      <c r="E4583" s="27" t="s">
        <v>3025</v>
      </c>
      <c r="F4583" s="27" t="s">
        <v>3026</v>
      </c>
      <c r="G4583" s="27" t="s">
        <v>2788</v>
      </c>
      <c r="H4583" s="28">
        <v>42705</v>
      </c>
      <c r="I4583" s="29">
        <v>0</v>
      </c>
      <c r="J4583" s="28" t="s">
        <v>3241</v>
      </c>
    </row>
    <row r="4584" spans="1:10" x14ac:dyDescent="0.3">
      <c r="A4584" s="26">
        <v>2016</v>
      </c>
      <c r="B4584" s="27" t="s">
        <v>3028</v>
      </c>
      <c r="C4584" s="27" t="s">
        <v>3029</v>
      </c>
      <c r="D4584" s="27" t="s">
        <v>3028</v>
      </c>
      <c r="E4584" s="27" t="s">
        <v>6117</v>
      </c>
      <c r="F4584" s="27" t="s">
        <v>3030</v>
      </c>
      <c r="G4584" s="27" t="s">
        <v>2812</v>
      </c>
      <c r="H4584" s="28">
        <v>42705</v>
      </c>
      <c r="I4584" s="29">
        <v>11.391594</v>
      </c>
      <c r="J4584" s="28" t="s">
        <v>3241</v>
      </c>
    </row>
    <row r="4585" spans="1:10" x14ac:dyDescent="0.3">
      <c r="A4585" s="26">
        <v>2016</v>
      </c>
      <c r="B4585" s="27" t="s">
        <v>3031</v>
      </c>
      <c r="C4585" s="27" t="s">
        <v>3032</v>
      </c>
      <c r="D4585" s="27" t="s">
        <v>3031</v>
      </c>
      <c r="E4585" s="27" t="s">
        <v>3033</v>
      </c>
      <c r="F4585" s="27" t="s">
        <v>3034</v>
      </c>
      <c r="G4585" s="27" t="s">
        <v>2821</v>
      </c>
      <c r="H4585" s="28">
        <v>42705</v>
      </c>
      <c r="I4585" s="29">
        <v>2.0648239999999989</v>
      </c>
      <c r="J4585" s="28" t="s">
        <v>3241</v>
      </c>
    </row>
    <row r="4586" spans="1:10" x14ac:dyDescent="0.3">
      <c r="A4586" s="26">
        <v>2016</v>
      </c>
      <c r="B4586" s="27" t="s">
        <v>3031</v>
      </c>
      <c r="C4586" s="27" t="s">
        <v>3180</v>
      </c>
      <c r="D4586" s="27" t="s">
        <v>3181</v>
      </c>
      <c r="E4586" s="27" t="s">
        <v>3033</v>
      </c>
      <c r="F4586" s="27" t="s">
        <v>3034</v>
      </c>
      <c r="G4586" s="27" t="s">
        <v>2821</v>
      </c>
      <c r="H4586" s="28">
        <v>42705</v>
      </c>
      <c r="I4586" s="29">
        <v>5.912636</v>
      </c>
      <c r="J4586" s="28" t="s">
        <v>3241</v>
      </c>
    </row>
    <row r="4587" spans="1:10" x14ac:dyDescent="0.3">
      <c r="A4587" s="26">
        <v>2016</v>
      </c>
      <c r="B4587" s="27" t="s">
        <v>3035</v>
      </c>
      <c r="C4587" s="27" t="s">
        <v>3036</v>
      </c>
      <c r="D4587" s="27" t="s">
        <v>3035</v>
      </c>
      <c r="E4587" s="27" t="s">
        <v>6117</v>
      </c>
      <c r="F4587" s="27" t="s">
        <v>2825</v>
      </c>
      <c r="G4587" s="27" t="s">
        <v>2826</v>
      </c>
      <c r="H4587" s="28">
        <v>42705</v>
      </c>
      <c r="I4587" s="29">
        <v>0</v>
      </c>
      <c r="J4587" s="28" t="s">
        <v>3241</v>
      </c>
    </row>
    <row r="4588" spans="1:10" x14ac:dyDescent="0.3">
      <c r="A4588" s="26">
        <v>2016</v>
      </c>
      <c r="B4588" s="27" t="s">
        <v>3037</v>
      </c>
      <c r="C4588" s="27" t="s">
        <v>3038</v>
      </c>
      <c r="D4588" s="27" t="s">
        <v>3037</v>
      </c>
      <c r="E4588" s="27" t="s">
        <v>6117</v>
      </c>
      <c r="F4588" s="27" t="s">
        <v>3034</v>
      </c>
      <c r="G4588" s="27" t="s">
        <v>2999</v>
      </c>
      <c r="H4588" s="28">
        <v>42705</v>
      </c>
      <c r="I4588" s="29">
        <v>4.8811339999999985</v>
      </c>
      <c r="J4588" s="28" t="s">
        <v>3241</v>
      </c>
    </row>
    <row r="4589" spans="1:10" x14ac:dyDescent="0.3">
      <c r="A4589" s="26">
        <v>2016</v>
      </c>
      <c r="B4589" s="27" t="s">
        <v>3039</v>
      </c>
      <c r="C4589" s="27" t="s">
        <v>3040</v>
      </c>
      <c r="D4589" s="27" t="s">
        <v>3039</v>
      </c>
      <c r="E4589" s="27" t="s">
        <v>6117</v>
      </c>
      <c r="F4589" s="27" t="s">
        <v>2815</v>
      </c>
      <c r="G4589" s="27" t="s">
        <v>2816</v>
      </c>
      <c r="H4589" s="28">
        <v>42705</v>
      </c>
      <c r="I4589" s="29">
        <v>0</v>
      </c>
      <c r="J4589" s="28" t="s">
        <v>3241</v>
      </c>
    </row>
    <row r="4590" spans="1:10" x14ac:dyDescent="0.3">
      <c r="A4590" s="26">
        <v>2016</v>
      </c>
      <c r="B4590" s="27" t="s">
        <v>3041</v>
      </c>
      <c r="C4590" s="27" t="s">
        <v>3042</v>
      </c>
      <c r="D4590" s="27" t="s">
        <v>3041</v>
      </c>
      <c r="E4590" s="27" t="s">
        <v>6117</v>
      </c>
      <c r="F4590" s="27" t="s">
        <v>2825</v>
      </c>
      <c r="G4590" s="27" t="s">
        <v>2826</v>
      </c>
      <c r="H4590" s="28">
        <v>42705</v>
      </c>
      <c r="I4590" s="29">
        <v>9.3299779999999988</v>
      </c>
      <c r="J4590" s="28" t="s">
        <v>3241</v>
      </c>
    </row>
    <row r="4591" spans="1:10" x14ac:dyDescent="0.3">
      <c r="A4591" s="26">
        <v>2016</v>
      </c>
      <c r="B4591" s="27" t="s">
        <v>3043</v>
      </c>
      <c r="C4591" s="27" t="s">
        <v>3044</v>
      </c>
      <c r="D4591" s="27" t="s">
        <v>3043</v>
      </c>
      <c r="E4591" s="27" t="s">
        <v>6117</v>
      </c>
      <c r="F4591" s="27" t="s">
        <v>2815</v>
      </c>
      <c r="G4591" s="27" t="s">
        <v>2816</v>
      </c>
      <c r="H4591" s="28">
        <v>42705</v>
      </c>
      <c r="I4591" s="29">
        <v>3.7441580000000001</v>
      </c>
      <c r="J4591" s="28" t="s">
        <v>3241</v>
      </c>
    </row>
    <row r="4592" spans="1:10" x14ac:dyDescent="0.3">
      <c r="A4592" s="26">
        <v>2016</v>
      </c>
      <c r="B4592" s="27" t="s">
        <v>3045</v>
      </c>
      <c r="C4592" s="27" t="s">
        <v>3046</v>
      </c>
      <c r="D4592" s="27" t="s">
        <v>3045</v>
      </c>
      <c r="E4592" s="27" t="s">
        <v>6117</v>
      </c>
      <c r="F4592" s="27" t="s">
        <v>2815</v>
      </c>
      <c r="G4592" s="27" t="s">
        <v>2816</v>
      </c>
      <c r="H4592" s="28">
        <v>42705</v>
      </c>
      <c r="I4592" s="29">
        <v>0.16130699999999987</v>
      </c>
      <c r="J4592" s="28" t="s">
        <v>3241</v>
      </c>
    </row>
    <row r="4593" spans="1:10" x14ac:dyDescent="0.3">
      <c r="A4593" s="26">
        <v>2016</v>
      </c>
      <c r="B4593" s="27" t="s">
        <v>3143</v>
      </c>
      <c r="C4593" s="27" t="s">
        <v>3144</v>
      </c>
      <c r="D4593" s="27" t="s">
        <v>3143</v>
      </c>
      <c r="E4593" s="27" t="s">
        <v>6117</v>
      </c>
      <c r="F4593" s="27" t="s">
        <v>3145</v>
      </c>
      <c r="G4593" s="27" t="s">
        <v>2803</v>
      </c>
      <c r="H4593" s="28">
        <v>42705</v>
      </c>
      <c r="I4593" s="29">
        <v>2.1571270000000005</v>
      </c>
      <c r="J4593" s="28" t="s">
        <v>3241</v>
      </c>
    </row>
    <row r="4594" spans="1:10" x14ac:dyDescent="0.3">
      <c r="A4594" s="26">
        <v>2016</v>
      </c>
      <c r="B4594" s="27" t="s">
        <v>3171</v>
      </c>
      <c r="C4594" s="27" t="s">
        <v>3172</v>
      </c>
      <c r="D4594" s="27" t="s">
        <v>3173</v>
      </c>
      <c r="E4594" s="27" t="s">
        <v>3111</v>
      </c>
      <c r="F4594" s="27" t="s">
        <v>2825</v>
      </c>
      <c r="G4594" s="27" t="s">
        <v>2850</v>
      </c>
      <c r="H4594" s="28">
        <v>42705</v>
      </c>
      <c r="I4594" s="29">
        <v>0.34270200000000006</v>
      </c>
      <c r="J4594" s="28" t="s">
        <v>3241</v>
      </c>
    </row>
    <row r="4595" spans="1:10" x14ac:dyDescent="0.3">
      <c r="A4595" s="26">
        <v>2016</v>
      </c>
      <c r="B4595" s="27" t="s">
        <v>3146</v>
      </c>
      <c r="C4595" s="27" t="s">
        <v>3147</v>
      </c>
      <c r="D4595" s="27" t="s">
        <v>3146</v>
      </c>
      <c r="E4595" s="27" t="s">
        <v>6117</v>
      </c>
      <c r="F4595" s="27" t="s">
        <v>3145</v>
      </c>
      <c r="G4595" s="27" t="s">
        <v>2803</v>
      </c>
      <c r="H4595" s="28">
        <v>42705</v>
      </c>
      <c r="I4595" s="29">
        <v>2.2327270000000001</v>
      </c>
      <c r="J4595" s="28" t="s">
        <v>3241</v>
      </c>
    </row>
    <row r="4596" spans="1:10" x14ac:dyDescent="0.3">
      <c r="A4596" s="26">
        <v>2016</v>
      </c>
      <c r="B4596" s="27" t="s">
        <v>3047</v>
      </c>
      <c r="C4596" s="27" t="s">
        <v>3048</v>
      </c>
      <c r="D4596" s="27" t="s">
        <v>3047</v>
      </c>
      <c r="E4596" s="27" t="s">
        <v>6117</v>
      </c>
      <c r="F4596" s="27" t="s">
        <v>2825</v>
      </c>
      <c r="G4596" s="27" t="s">
        <v>2826</v>
      </c>
      <c r="H4596" s="28">
        <v>42705</v>
      </c>
      <c r="I4596" s="29">
        <v>3.6544669999999995</v>
      </c>
      <c r="J4596" s="28" t="s">
        <v>3241</v>
      </c>
    </row>
    <row r="4597" spans="1:10" x14ac:dyDescent="0.3">
      <c r="A4597" s="26">
        <v>2016</v>
      </c>
      <c r="B4597" s="27" t="s">
        <v>3049</v>
      </c>
      <c r="C4597" s="27" t="s">
        <v>3050</v>
      </c>
      <c r="D4597" s="27" t="s">
        <v>3049</v>
      </c>
      <c r="E4597" s="27" t="s">
        <v>6117</v>
      </c>
      <c r="F4597" s="27" t="s">
        <v>2825</v>
      </c>
      <c r="G4597" s="27" t="s">
        <v>2850</v>
      </c>
      <c r="H4597" s="28">
        <v>42705</v>
      </c>
      <c r="I4597" s="29">
        <v>6.2719880000000012</v>
      </c>
      <c r="J4597" s="28" t="s">
        <v>3241</v>
      </c>
    </row>
    <row r="4598" spans="1:10" x14ac:dyDescent="0.3">
      <c r="A4598" s="26">
        <v>2016</v>
      </c>
      <c r="B4598" s="27" t="s">
        <v>3051</v>
      </c>
      <c r="C4598" s="27" t="s">
        <v>3051</v>
      </c>
      <c r="D4598" s="27" t="s">
        <v>3051</v>
      </c>
      <c r="E4598" s="27" t="s">
        <v>6118</v>
      </c>
      <c r="F4598" s="27" t="s">
        <v>3051</v>
      </c>
      <c r="G4598" s="27" t="s">
        <v>3051</v>
      </c>
      <c r="H4598" s="28">
        <v>42705</v>
      </c>
      <c r="I4598" s="29">
        <v>11767.722169999994</v>
      </c>
      <c r="J4598" s="28" t="s">
        <v>3241</v>
      </c>
    </row>
    <row r="4599" spans="1:10" x14ac:dyDescent="0.3">
      <c r="A4599" s="26">
        <v>2016</v>
      </c>
      <c r="B4599" s="27" t="s">
        <v>3052</v>
      </c>
      <c r="C4599" s="27" t="s">
        <v>3053</v>
      </c>
      <c r="D4599" s="27" t="s">
        <v>3052</v>
      </c>
      <c r="E4599" s="27" t="s">
        <v>3033</v>
      </c>
      <c r="F4599" s="27" t="s">
        <v>2807</v>
      </c>
      <c r="G4599" s="27" t="s">
        <v>2812</v>
      </c>
      <c r="H4599" s="28">
        <v>42705</v>
      </c>
      <c r="I4599" s="29">
        <v>2.5914709999999999</v>
      </c>
      <c r="J4599" s="28" t="s">
        <v>3241</v>
      </c>
    </row>
    <row r="4600" spans="1:10" x14ac:dyDescent="0.3">
      <c r="A4600" s="26">
        <v>2016</v>
      </c>
      <c r="B4600" s="27" t="s">
        <v>3162</v>
      </c>
      <c r="C4600" s="27" t="s">
        <v>3163</v>
      </c>
      <c r="D4600" s="27" t="s">
        <v>3164</v>
      </c>
      <c r="E4600" s="27" t="s">
        <v>3025</v>
      </c>
      <c r="F4600" s="27" t="s">
        <v>3087</v>
      </c>
      <c r="G4600" s="27" t="s">
        <v>2788</v>
      </c>
      <c r="H4600" s="28">
        <v>42705</v>
      </c>
      <c r="I4600" s="29">
        <v>0</v>
      </c>
      <c r="J4600" s="28" t="s">
        <v>3241</v>
      </c>
    </row>
    <row r="4601" spans="1:10" x14ac:dyDescent="0.3">
      <c r="A4601" s="26">
        <v>2016</v>
      </c>
      <c r="B4601" s="27" t="s">
        <v>3162</v>
      </c>
      <c r="C4601" s="27" t="s">
        <v>3163</v>
      </c>
      <c r="D4601" s="27" t="s">
        <v>3165</v>
      </c>
      <c r="E4601" s="27" t="s">
        <v>3025</v>
      </c>
      <c r="F4601" s="27" t="s">
        <v>3087</v>
      </c>
      <c r="G4601" s="27" t="s">
        <v>2788</v>
      </c>
      <c r="H4601" s="28">
        <v>42705</v>
      </c>
      <c r="I4601" s="29">
        <v>0</v>
      </c>
      <c r="J4601" s="28" t="s">
        <v>3241</v>
      </c>
    </row>
    <row r="4602" spans="1:10" x14ac:dyDescent="0.3">
      <c r="A4602" s="26">
        <v>2016</v>
      </c>
      <c r="B4602" s="27" t="s">
        <v>3054</v>
      </c>
      <c r="C4602" s="27" t="s">
        <v>3055</v>
      </c>
      <c r="D4602" s="27" t="s">
        <v>3054</v>
      </c>
      <c r="E4602" s="27" t="s">
        <v>6117</v>
      </c>
      <c r="F4602" s="27" t="s">
        <v>3034</v>
      </c>
      <c r="G4602" s="27" t="s">
        <v>2999</v>
      </c>
      <c r="H4602" s="28">
        <v>42705</v>
      </c>
      <c r="I4602" s="29">
        <v>11.096444000000002</v>
      </c>
      <c r="J4602" s="28" t="s">
        <v>3241</v>
      </c>
    </row>
    <row r="4603" spans="1:10" x14ac:dyDescent="0.3">
      <c r="A4603" s="26">
        <v>2016</v>
      </c>
      <c r="B4603" s="27" t="s">
        <v>3056</v>
      </c>
      <c r="C4603" s="27" t="s">
        <v>3057</v>
      </c>
      <c r="D4603" s="27" t="s">
        <v>3056</v>
      </c>
      <c r="E4603" s="27" t="s">
        <v>6117</v>
      </c>
      <c r="F4603" s="27" t="s">
        <v>2825</v>
      </c>
      <c r="G4603" s="27" t="s">
        <v>2826</v>
      </c>
      <c r="H4603" s="28">
        <v>42705</v>
      </c>
      <c r="I4603" s="29">
        <v>5.880262000000001</v>
      </c>
      <c r="J4603" s="28" t="s">
        <v>3241</v>
      </c>
    </row>
    <row r="4604" spans="1:10" x14ac:dyDescent="0.3">
      <c r="A4604" s="26">
        <v>2016</v>
      </c>
      <c r="B4604" s="27" t="s">
        <v>3058</v>
      </c>
      <c r="C4604" s="27" t="s">
        <v>3059</v>
      </c>
      <c r="D4604" s="27" t="s">
        <v>3058</v>
      </c>
      <c r="E4604" s="27" t="s">
        <v>6117</v>
      </c>
      <c r="F4604" s="27" t="s">
        <v>2815</v>
      </c>
      <c r="G4604" s="27" t="s">
        <v>2816</v>
      </c>
      <c r="H4604" s="28">
        <v>42705</v>
      </c>
      <c r="I4604" s="29">
        <v>2.6016019999999984</v>
      </c>
      <c r="J4604" s="28" t="s">
        <v>3241</v>
      </c>
    </row>
    <row r="4605" spans="1:10" x14ac:dyDescent="0.3">
      <c r="A4605" s="26">
        <v>2016</v>
      </c>
      <c r="B4605" s="27" t="s">
        <v>3152</v>
      </c>
      <c r="C4605" s="27" t="s">
        <v>3153</v>
      </c>
      <c r="D4605" s="27" t="s">
        <v>3152</v>
      </c>
      <c r="E4605" s="27" t="s">
        <v>3111</v>
      </c>
      <c r="F4605" s="27" t="s">
        <v>2825</v>
      </c>
      <c r="G4605" s="27" t="s">
        <v>2850</v>
      </c>
      <c r="H4605" s="28">
        <v>42705</v>
      </c>
      <c r="I4605" s="29">
        <v>0.37919700000000012</v>
      </c>
      <c r="J4605" s="28" t="s">
        <v>3241</v>
      </c>
    </row>
    <row r="4606" spans="1:10" x14ac:dyDescent="0.3">
      <c r="A4606" s="26">
        <v>2016</v>
      </c>
      <c r="B4606" s="27" t="s">
        <v>3154</v>
      </c>
      <c r="C4606" s="27" t="s">
        <v>3155</v>
      </c>
      <c r="D4606" s="27" t="s">
        <v>3154</v>
      </c>
      <c r="E4606" s="27" t="s">
        <v>3111</v>
      </c>
      <c r="F4606" s="27" t="s">
        <v>2825</v>
      </c>
      <c r="G4606" s="27" t="s">
        <v>2850</v>
      </c>
      <c r="H4606" s="28">
        <v>42705</v>
      </c>
      <c r="I4606" s="29">
        <v>0.54652100000000015</v>
      </c>
      <c r="J4606" s="28" t="s">
        <v>3241</v>
      </c>
    </row>
    <row r="4607" spans="1:10" x14ac:dyDescent="0.3">
      <c r="A4607" s="26">
        <v>2016</v>
      </c>
      <c r="B4607" s="27" t="s">
        <v>3156</v>
      </c>
      <c r="C4607" s="27" t="s">
        <v>3157</v>
      </c>
      <c r="D4607" s="27" t="s">
        <v>3156</v>
      </c>
      <c r="E4607" s="27" t="s">
        <v>3111</v>
      </c>
      <c r="F4607" s="27" t="s">
        <v>2825</v>
      </c>
      <c r="G4607" s="27" t="s">
        <v>2850</v>
      </c>
      <c r="H4607" s="28">
        <v>42705</v>
      </c>
      <c r="I4607" s="29">
        <v>0</v>
      </c>
      <c r="J4607" s="28" t="s">
        <v>3241</v>
      </c>
    </row>
    <row r="4608" spans="1:10" x14ac:dyDescent="0.3">
      <c r="A4608" s="26">
        <v>2016</v>
      </c>
      <c r="B4608" s="27" t="s">
        <v>3060</v>
      </c>
      <c r="C4608" s="27" t="s">
        <v>3061</v>
      </c>
      <c r="D4608" s="27" t="s">
        <v>3062</v>
      </c>
      <c r="E4608" s="27" t="s">
        <v>3063</v>
      </c>
      <c r="F4608" s="27" t="s">
        <v>3034</v>
      </c>
      <c r="G4608" s="27" t="s">
        <v>2999</v>
      </c>
      <c r="H4608" s="28">
        <v>42705</v>
      </c>
      <c r="I4608" s="29">
        <v>0</v>
      </c>
      <c r="J4608" s="28" t="s">
        <v>3241</v>
      </c>
    </row>
    <row r="4609" spans="1:10" x14ac:dyDescent="0.3">
      <c r="A4609" s="26">
        <v>2016</v>
      </c>
      <c r="B4609" s="27" t="s">
        <v>3064</v>
      </c>
      <c r="C4609" s="27" t="s">
        <v>3065</v>
      </c>
      <c r="D4609" s="27" t="s">
        <v>3066</v>
      </c>
      <c r="E4609" s="27" t="s">
        <v>3025</v>
      </c>
      <c r="F4609" s="27" t="s">
        <v>2825</v>
      </c>
      <c r="G4609" s="27" t="s">
        <v>2826</v>
      </c>
      <c r="H4609" s="28">
        <v>42705</v>
      </c>
      <c r="I4609" s="29">
        <v>0</v>
      </c>
      <c r="J4609" s="28" t="s">
        <v>3241</v>
      </c>
    </row>
    <row r="4610" spans="1:10" x14ac:dyDescent="0.3">
      <c r="A4610" s="26">
        <v>2016</v>
      </c>
      <c r="B4610" s="27" t="s">
        <v>3064</v>
      </c>
      <c r="C4610" s="27" t="s">
        <v>3065</v>
      </c>
      <c r="D4610" s="27" t="s">
        <v>3067</v>
      </c>
      <c r="E4610" s="27" t="s">
        <v>3025</v>
      </c>
      <c r="F4610" s="27" t="s">
        <v>2825</v>
      </c>
      <c r="G4610" s="27" t="s">
        <v>2826</v>
      </c>
      <c r="H4610" s="28">
        <v>42705</v>
      </c>
      <c r="I4610" s="29">
        <v>0</v>
      </c>
      <c r="J4610" s="28" t="s">
        <v>3241</v>
      </c>
    </row>
    <row r="4611" spans="1:10" x14ac:dyDescent="0.3">
      <c r="A4611" s="26">
        <v>2016</v>
      </c>
      <c r="B4611" s="27" t="s">
        <v>3174</v>
      </c>
      <c r="C4611" s="27" t="s">
        <v>3175</v>
      </c>
      <c r="D4611" s="27" t="s">
        <v>3174</v>
      </c>
      <c r="E4611" s="27" t="s">
        <v>6117</v>
      </c>
      <c r="F4611" s="27" t="s">
        <v>2825</v>
      </c>
      <c r="G4611" s="27" t="s">
        <v>2826</v>
      </c>
      <c r="H4611" s="28">
        <v>42705</v>
      </c>
      <c r="I4611" s="29">
        <v>0.57849299999999992</v>
      </c>
      <c r="J4611" s="28" t="s">
        <v>3241</v>
      </c>
    </row>
    <row r="4612" spans="1:10" x14ac:dyDescent="0.3">
      <c r="A4612" s="26">
        <v>2016</v>
      </c>
      <c r="B4612" s="27" t="s">
        <v>3068</v>
      </c>
      <c r="C4612" s="27" t="s">
        <v>3069</v>
      </c>
      <c r="D4612" s="27" t="s">
        <v>3068</v>
      </c>
      <c r="E4612" s="27" t="s">
        <v>6117</v>
      </c>
      <c r="F4612" s="27" t="s">
        <v>3034</v>
      </c>
      <c r="G4612" s="27" t="s">
        <v>2923</v>
      </c>
      <c r="H4612" s="28">
        <v>42705</v>
      </c>
      <c r="I4612" s="29">
        <v>7.3776239999999991</v>
      </c>
      <c r="J4612" s="28" t="s">
        <v>3241</v>
      </c>
    </row>
    <row r="4613" spans="1:10" x14ac:dyDescent="0.3">
      <c r="A4613" s="26">
        <v>2016</v>
      </c>
      <c r="B4613" s="27" t="s">
        <v>3070</v>
      </c>
      <c r="C4613" s="27" t="s">
        <v>3071</v>
      </c>
      <c r="D4613" s="27" t="s">
        <v>3070</v>
      </c>
      <c r="E4613" s="27" t="s">
        <v>6117</v>
      </c>
      <c r="F4613" s="27" t="s">
        <v>2815</v>
      </c>
      <c r="G4613" s="27" t="s">
        <v>2816</v>
      </c>
      <c r="H4613" s="28">
        <v>42705</v>
      </c>
      <c r="I4613" s="29">
        <v>1.3860759999999999</v>
      </c>
      <c r="J4613" s="28" t="s">
        <v>3241</v>
      </c>
    </row>
    <row r="4614" spans="1:10" x14ac:dyDescent="0.3">
      <c r="A4614" s="26">
        <v>2016</v>
      </c>
      <c r="B4614" s="27" t="s">
        <v>3176</v>
      </c>
      <c r="C4614" s="27" t="s">
        <v>3177</v>
      </c>
      <c r="D4614" s="27" t="s">
        <v>3176</v>
      </c>
      <c r="E4614" s="27" t="s">
        <v>3033</v>
      </c>
      <c r="F4614" s="27" t="s">
        <v>2807</v>
      </c>
      <c r="G4614" s="27" t="s">
        <v>2812</v>
      </c>
      <c r="H4614" s="28">
        <v>42705</v>
      </c>
      <c r="I4614" s="29">
        <v>16.503948000000005</v>
      </c>
      <c r="J4614" s="28" t="s">
        <v>3241</v>
      </c>
    </row>
    <row r="4615" spans="1:10" x14ac:dyDescent="0.3">
      <c r="A4615" s="26">
        <v>2016</v>
      </c>
      <c r="B4615" s="27" t="s">
        <v>3072</v>
      </c>
      <c r="C4615" s="27" t="s">
        <v>3073</v>
      </c>
      <c r="D4615" s="27" t="s">
        <v>3072</v>
      </c>
      <c r="E4615" s="27" t="s">
        <v>6117</v>
      </c>
      <c r="F4615" s="27" t="s">
        <v>3034</v>
      </c>
      <c r="G4615" s="27" t="s">
        <v>3074</v>
      </c>
      <c r="H4615" s="28">
        <v>42705</v>
      </c>
      <c r="I4615" s="29">
        <v>0.65067300000000017</v>
      </c>
      <c r="J4615" s="28" t="s">
        <v>3241</v>
      </c>
    </row>
    <row r="4616" spans="1:10" x14ac:dyDescent="0.3">
      <c r="A4616" s="26">
        <v>2016</v>
      </c>
      <c r="B4616" s="27" t="s">
        <v>3182</v>
      </c>
      <c r="C4616" s="27" t="s">
        <v>3183</v>
      </c>
      <c r="D4616" s="27" t="s">
        <v>3182</v>
      </c>
      <c r="E4616" s="27" t="s">
        <v>6117</v>
      </c>
      <c r="F4616" s="27" t="s">
        <v>2825</v>
      </c>
      <c r="G4616" s="27" t="s">
        <v>2826</v>
      </c>
      <c r="H4616" s="28">
        <v>42705</v>
      </c>
      <c r="I4616" s="29">
        <v>0.6910170000000001</v>
      </c>
      <c r="J4616" s="28" t="s">
        <v>3241</v>
      </c>
    </row>
    <row r="4617" spans="1:10" x14ac:dyDescent="0.3">
      <c r="A4617" s="26">
        <v>2016</v>
      </c>
      <c r="B4617" s="27" t="s">
        <v>3075</v>
      </c>
      <c r="C4617" s="27" t="s">
        <v>3076</v>
      </c>
      <c r="D4617" s="27" t="s">
        <v>3075</v>
      </c>
      <c r="E4617" s="27" t="s">
        <v>6117</v>
      </c>
      <c r="F4617" s="27" t="s">
        <v>2815</v>
      </c>
      <c r="G4617" s="27" t="s">
        <v>2816</v>
      </c>
      <c r="H4617" s="28">
        <v>42705</v>
      </c>
      <c r="I4617" s="29">
        <v>2.6538380000000017</v>
      </c>
      <c r="J4617" s="28" t="s">
        <v>3241</v>
      </c>
    </row>
    <row r="4618" spans="1:10" x14ac:dyDescent="0.3">
      <c r="A4618" s="26">
        <v>2016</v>
      </c>
      <c r="B4618" s="27" t="s">
        <v>3077</v>
      </c>
      <c r="C4618" s="27" t="s">
        <v>3078</v>
      </c>
      <c r="D4618" s="27" t="s">
        <v>3077</v>
      </c>
      <c r="E4618" s="27" t="s">
        <v>3033</v>
      </c>
      <c r="F4618" s="27" t="s">
        <v>2788</v>
      </c>
      <c r="G4618" s="27" t="s">
        <v>2788</v>
      </c>
      <c r="H4618" s="28">
        <v>42705</v>
      </c>
      <c r="I4618" s="29">
        <v>0</v>
      </c>
      <c r="J4618" s="28" t="s">
        <v>3241</v>
      </c>
    </row>
    <row r="4619" spans="1:10" x14ac:dyDescent="0.3">
      <c r="A4619" s="26">
        <v>2016</v>
      </c>
      <c r="B4619" s="27" t="s">
        <v>3079</v>
      </c>
      <c r="C4619" s="27" t="s">
        <v>3080</v>
      </c>
      <c r="D4619" s="27" t="s">
        <v>3081</v>
      </c>
      <c r="E4619" s="27" t="s">
        <v>3063</v>
      </c>
      <c r="F4619" s="27" t="s">
        <v>2788</v>
      </c>
      <c r="G4619" s="27" t="s">
        <v>2788</v>
      </c>
      <c r="H4619" s="28">
        <v>42705</v>
      </c>
      <c r="I4619" s="29">
        <v>1.464E-3</v>
      </c>
      <c r="J4619" s="28" t="s">
        <v>3241</v>
      </c>
    </row>
    <row r="4620" spans="1:10" x14ac:dyDescent="0.3">
      <c r="A4620" s="26">
        <v>2016</v>
      </c>
      <c r="B4620" s="27" t="s">
        <v>3082</v>
      </c>
      <c r="C4620" s="27" t="s">
        <v>3083</v>
      </c>
      <c r="D4620" s="27" t="s">
        <v>3082</v>
      </c>
      <c r="E4620" s="27" t="s">
        <v>6117</v>
      </c>
      <c r="F4620" s="27" t="s">
        <v>2825</v>
      </c>
      <c r="G4620" s="27" t="s">
        <v>2826</v>
      </c>
      <c r="H4620" s="28">
        <v>42705</v>
      </c>
      <c r="I4620" s="29">
        <v>14.199344999999999</v>
      </c>
      <c r="J4620" s="28" t="s">
        <v>3241</v>
      </c>
    </row>
    <row r="4621" spans="1:10" x14ac:dyDescent="0.3">
      <c r="A4621" s="26">
        <v>2016</v>
      </c>
      <c r="B4621" s="27" t="s">
        <v>3084</v>
      </c>
      <c r="C4621" s="27" t="s">
        <v>3085</v>
      </c>
      <c r="D4621" s="27" t="s">
        <v>3086</v>
      </c>
      <c r="E4621" s="27" t="s">
        <v>3025</v>
      </c>
      <c r="F4621" s="27" t="s">
        <v>3087</v>
      </c>
      <c r="G4621" s="27" t="s">
        <v>2788</v>
      </c>
      <c r="H4621" s="28">
        <v>42705</v>
      </c>
      <c r="I4621" s="29">
        <v>0</v>
      </c>
      <c r="J4621" s="28" t="s">
        <v>3241</v>
      </c>
    </row>
    <row r="4622" spans="1:10" x14ac:dyDescent="0.3">
      <c r="A4622" s="26">
        <v>2016</v>
      </c>
      <c r="B4622" s="27" t="s">
        <v>3084</v>
      </c>
      <c r="C4622" s="27" t="s">
        <v>3085</v>
      </c>
      <c r="D4622" s="27" t="s">
        <v>3088</v>
      </c>
      <c r="E4622" s="27" t="s">
        <v>3025</v>
      </c>
      <c r="F4622" s="27" t="s">
        <v>3087</v>
      </c>
      <c r="G4622" s="27" t="s">
        <v>2788</v>
      </c>
      <c r="H4622" s="28">
        <v>42705</v>
      </c>
      <c r="I4622" s="29">
        <v>0</v>
      </c>
      <c r="J4622" s="28" t="s">
        <v>3241</v>
      </c>
    </row>
    <row r="4623" spans="1:10" x14ac:dyDescent="0.3">
      <c r="A4623" s="26">
        <v>2016</v>
      </c>
      <c r="B4623" s="27" t="s">
        <v>3089</v>
      </c>
      <c r="C4623" s="27" t="s">
        <v>3090</v>
      </c>
      <c r="D4623" s="27" t="s">
        <v>3089</v>
      </c>
      <c r="E4623" s="27" t="s">
        <v>6117</v>
      </c>
      <c r="F4623" s="27" t="s">
        <v>2815</v>
      </c>
      <c r="G4623" s="27" t="s">
        <v>2816</v>
      </c>
      <c r="H4623" s="28">
        <v>42705</v>
      </c>
      <c r="I4623" s="29">
        <v>2.2403939999999998</v>
      </c>
      <c r="J4623" s="28" t="s">
        <v>3241</v>
      </c>
    </row>
    <row r="4624" spans="1:10" x14ac:dyDescent="0.3">
      <c r="A4624" s="26">
        <v>2016</v>
      </c>
      <c r="B4624" s="27" t="s">
        <v>3136</v>
      </c>
      <c r="C4624" s="27" t="s">
        <v>3137</v>
      </c>
      <c r="D4624" s="27" t="s">
        <v>3138</v>
      </c>
      <c r="E4624" s="27" t="s">
        <v>3025</v>
      </c>
      <c r="F4624" s="27" t="s">
        <v>3087</v>
      </c>
      <c r="G4624" s="27" t="s">
        <v>2788</v>
      </c>
      <c r="H4624" s="28">
        <v>42705</v>
      </c>
      <c r="I4624" s="29">
        <v>0</v>
      </c>
      <c r="J4624" s="28" t="s">
        <v>3241</v>
      </c>
    </row>
    <row r="4625" spans="1:10" x14ac:dyDescent="0.3">
      <c r="A4625" s="26">
        <v>2016</v>
      </c>
      <c r="B4625" s="27" t="s">
        <v>3136</v>
      </c>
      <c r="C4625" s="27" t="s">
        <v>3137</v>
      </c>
      <c r="D4625" s="27" t="s">
        <v>3139</v>
      </c>
      <c r="E4625" s="27" t="s">
        <v>3025</v>
      </c>
      <c r="F4625" s="27" t="s">
        <v>3087</v>
      </c>
      <c r="G4625" s="27" t="s">
        <v>2788</v>
      </c>
      <c r="H4625" s="28">
        <v>42705</v>
      </c>
      <c r="I4625" s="29">
        <v>0</v>
      </c>
      <c r="J4625" s="28" t="s">
        <v>3241</v>
      </c>
    </row>
    <row r="4626" spans="1:10" x14ac:dyDescent="0.3">
      <c r="A4626" s="26">
        <v>2016</v>
      </c>
      <c r="B4626" s="27" t="s">
        <v>3184</v>
      </c>
      <c r="C4626" s="27" t="s">
        <v>3185</v>
      </c>
      <c r="D4626" s="27" t="s">
        <v>3186</v>
      </c>
      <c r="E4626" s="27" t="s">
        <v>3063</v>
      </c>
      <c r="F4626" s="27" t="s">
        <v>3034</v>
      </c>
      <c r="G4626" s="27" t="s">
        <v>2999</v>
      </c>
      <c r="H4626" s="28">
        <v>42705</v>
      </c>
      <c r="I4626" s="29">
        <v>0</v>
      </c>
      <c r="J4626" s="28" t="s">
        <v>3241</v>
      </c>
    </row>
    <row r="4627" spans="1:10" x14ac:dyDescent="0.3">
      <c r="A4627" s="26">
        <v>2016</v>
      </c>
      <c r="B4627" s="27" t="s">
        <v>3091</v>
      </c>
      <c r="C4627" s="27" t="s">
        <v>3092</v>
      </c>
      <c r="D4627" s="27" t="s">
        <v>3093</v>
      </c>
      <c r="E4627" s="27" t="s">
        <v>3063</v>
      </c>
      <c r="F4627" s="27" t="s">
        <v>3094</v>
      </c>
      <c r="G4627" s="27" t="s">
        <v>2965</v>
      </c>
      <c r="H4627" s="28">
        <v>42705</v>
      </c>
      <c r="I4627" s="29">
        <v>5.6215720000000022</v>
      </c>
      <c r="J4627" s="28" t="s">
        <v>3241</v>
      </c>
    </row>
    <row r="4628" spans="1:10" x14ac:dyDescent="0.3">
      <c r="A4628" s="26">
        <v>2016</v>
      </c>
      <c r="B4628" s="27" t="s">
        <v>3095</v>
      </c>
      <c r="C4628" s="27" t="s">
        <v>3096</v>
      </c>
      <c r="D4628" s="27" t="s">
        <v>3095</v>
      </c>
      <c r="E4628" s="27" t="s">
        <v>6117</v>
      </c>
      <c r="F4628" s="27" t="s">
        <v>3034</v>
      </c>
      <c r="G4628" s="27" t="s">
        <v>2999</v>
      </c>
      <c r="H4628" s="28">
        <v>42705</v>
      </c>
      <c r="I4628" s="29">
        <v>5.2870479999999969</v>
      </c>
      <c r="J4628" s="28" t="s">
        <v>3241</v>
      </c>
    </row>
    <row r="4629" spans="1:10" x14ac:dyDescent="0.3">
      <c r="A4629" s="26">
        <v>2016</v>
      </c>
      <c r="B4629" s="27" t="s">
        <v>3097</v>
      </c>
      <c r="C4629" s="27" t="s">
        <v>3098</v>
      </c>
      <c r="D4629" s="27" t="s">
        <v>3097</v>
      </c>
      <c r="E4629" s="27" t="s">
        <v>6117</v>
      </c>
      <c r="F4629" s="27" t="s">
        <v>2825</v>
      </c>
      <c r="G4629" s="27" t="s">
        <v>2850</v>
      </c>
      <c r="H4629" s="28">
        <v>42705</v>
      </c>
      <c r="I4629" s="29">
        <v>13.373315999999997</v>
      </c>
      <c r="J4629" s="28" t="s">
        <v>3241</v>
      </c>
    </row>
    <row r="4630" spans="1:10" x14ac:dyDescent="0.3">
      <c r="A4630" s="26">
        <v>2016</v>
      </c>
      <c r="B4630" s="27" t="s">
        <v>3132</v>
      </c>
      <c r="C4630" s="27" t="s">
        <v>3133</v>
      </c>
      <c r="D4630" s="27" t="s">
        <v>3132</v>
      </c>
      <c r="E4630" s="27" t="s">
        <v>3033</v>
      </c>
      <c r="F4630" s="27" t="s">
        <v>2807</v>
      </c>
      <c r="G4630" s="27" t="s">
        <v>2812</v>
      </c>
      <c r="H4630" s="28">
        <v>42705</v>
      </c>
      <c r="I4630" s="29">
        <v>17.279133000000005</v>
      </c>
      <c r="J4630" s="28" t="s">
        <v>3241</v>
      </c>
    </row>
    <row r="4631" spans="1:10" x14ac:dyDescent="0.3">
      <c r="A4631" s="26">
        <v>2016</v>
      </c>
      <c r="B4631" s="27" t="s">
        <v>3134</v>
      </c>
      <c r="C4631" s="27" t="s">
        <v>3135</v>
      </c>
      <c r="D4631" s="27" t="s">
        <v>3134</v>
      </c>
      <c r="E4631" s="27" t="s">
        <v>3033</v>
      </c>
      <c r="F4631" s="27" t="s">
        <v>2807</v>
      </c>
      <c r="G4631" s="27" t="s">
        <v>2812</v>
      </c>
      <c r="H4631" s="28">
        <v>42705</v>
      </c>
      <c r="I4631" s="29">
        <v>10.260904000000004</v>
      </c>
      <c r="J4631" s="28" t="s">
        <v>3241</v>
      </c>
    </row>
    <row r="4632" spans="1:10" x14ac:dyDescent="0.3">
      <c r="A4632" s="26">
        <v>2016</v>
      </c>
      <c r="B4632" s="27" t="s">
        <v>3099</v>
      </c>
      <c r="C4632" s="27" t="s">
        <v>3100</v>
      </c>
      <c r="D4632" s="27" t="s">
        <v>3099</v>
      </c>
      <c r="E4632" s="27" t="s">
        <v>6117</v>
      </c>
      <c r="F4632" s="27" t="s">
        <v>2815</v>
      </c>
      <c r="G4632" s="27" t="s">
        <v>2816</v>
      </c>
      <c r="H4632" s="28">
        <v>42705</v>
      </c>
      <c r="I4632" s="29">
        <v>2.5518060000000005</v>
      </c>
      <c r="J4632" s="28" t="s">
        <v>3241</v>
      </c>
    </row>
    <row r="4633" spans="1:10" x14ac:dyDescent="0.3">
      <c r="A4633" s="26">
        <v>2016</v>
      </c>
      <c r="B4633" s="27" t="s">
        <v>3101</v>
      </c>
      <c r="C4633" s="27" t="s">
        <v>3102</v>
      </c>
      <c r="D4633" s="27" t="s">
        <v>3101</v>
      </c>
      <c r="E4633" s="27" t="s">
        <v>6117</v>
      </c>
      <c r="F4633" s="27" t="s">
        <v>3034</v>
      </c>
      <c r="G4633" s="27" t="s">
        <v>3074</v>
      </c>
      <c r="H4633" s="28">
        <v>42705</v>
      </c>
      <c r="I4633" s="29">
        <v>11.384254000000006</v>
      </c>
      <c r="J4633" s="28" t="s">
        <v>3241</v>
      </c>
    </row>
    <row r="4634" spans="1:10" x14ac:dyDescent="0.3">
      <c r="A4634" s="26">
        <v>2016</v>
      </c>
      <c r="B4634" s="27" t="s">
        <v>3148</v>
      </c>
      <c r="C4634" s="27" t="s">
        <v>3149</v>
      </c>
      <c r="D4634" s="27" t="s">
        <v>3148</v>
      </c>
      <c r="E4634" s="27" t="s">
        <v>6117</v>
      </c>
      <c r="F4634" s="27" t="s">
        <v>3145</v>
      </c>
      <c r="G4634" s="27" t="s">
        <v>2803</v>
      </c>
      <c r="H4634" s="28">
        <v>42705</v>
      </c>
      <c r="I4634" s="29">
        <v>3.2871740000000016</v>
      </c>
      <c r="J4634" s="28" t="s">
        <v>3241</v>
      </c>
    </row>
    <row r="4635" spans="1:10" x14ac:dyDescent="0.3">
      <c r="A4635" s="26">
        <v>2016</v>
      </c>
      <c r="B4635" s="27" t="s">
        <v>3103</v>
      </c>
      <c r="C4635" s="27" t="s">
        <v>3104</v>
      </c>
      <c r="D4635" s="27" t="s">
        <v>3103</v>
      </c>
      <c r="E4635" s="27" t="s">
        <v>6117</v>
      </c>
      <c r="F4635" s="27" t="s">
        <v>3034</v>
      </c>
      <c r="G4635" s="27" t="s">
        <v>2923</v>
      </c>
      <c r="H4635" s="28">
        <v>42705</v>
      </c>
      <c r="I4635" s="29">
        <v>1.3181789999999993</v>
      </c>
      <c r="J4635" s="28" t="s">
        <v>3241</v>
      </c>
    </row>
    <row r="4636" spans="1:10" x14ac:dyDescent="0.3">
      <c r="A4636" s="26">
        <v>2016</v>
      </c>
      <c r="B4636" s="27" t="s">
        <v>3150</v>
      </c>
      <c r="C4636" s="27" t="s">
        <v>3151</v>
      </c>
      <c r="D4636" s="27" t="s">
        <v>3150</v>
      </c>
      <c r="E4636" s="27" t="s">
        <v>6117</v>
      </c>
      <c r="F4636" s="27" t="s">
        <v>3142</v>
      </c>
      <c r="G4636" s="27" t="s">
        <v>2850</v>
      </c>
      <c r="H4636" s="28">
        <v>42705</v>
      </c>
      <c r="I4636" s="29">
        <v>0.13323500000000002</v>
      </c>
      <c r="J4636" s="28" t="s">
        <v>3241</v>
      </c>
    </row>
    <row r="4637" spans="1:10" x14ac:dyDescent="0.3">
      <c r="A4637" s="26">
        <v>2016</v>
      </c>
      <c r="B4637" s="27" t="s">
        <v>3105</v>
      </c>
      <c r="C4637" s="27" t="s">
        <v>3106</v>
      </c>
      <c r="D4637" s="27" t="s">
        <v>3105</v>
      </c>
      <c r="E4637" s="27" t="s">
        <v>6117</v>
      </c>
      <c r="F4637" s="27" t="s">
        <v>2798</v>
      </c>
      <c r="G4637" s="27" t="s">
        <v>2803</v>
      </c>
      <c r="H4637" s="28">
        <v>42705</v>
      </c>
      <c r="I4637" s="29">
        <v>3.5479830000000012</v>
      </c>
      <c r="J4637" s="28" t="s">
        <v>3241</v>
      </c>
    </row>
    <row r="4638" spans="1:10" x14ac:dyDescent="0.3">
      <c r="A4638" s="26">
        <v>2016</v>
      </c>
      <c r="B4638" s="27" t="s">
        <v>3123</v>
      </c>
      <c r="C4638" s="27" t="s">
        <v>3124</v>
      </c>
      <c r="D4638" s="27" t="s">
        <v>3166</v>
      </c>
      <c r="E4638" s="27" t="s">
        <v>3025</v>
      </c>
      <c r="F4638" s="27" t="s">
        <v>2825</v>
      </c>
      <c r="G4638" s="27" t="s">
        <v>2850</v>
      </c>
      <c r="H4638" s="28">
        <v>42705</v>
      </c>
      <c r="I4638" s="29">
        <v>0</v>
      </c>
      <c r="J4638" s="28" t="s">
        <v>3241</v>
      </c>
    </row>
    <row r="4639" spans="1:10" x14ac:dyDescent="0.3">
      <c r="A4639" s="26">
        <v>2016</v>
      </c>
      <c r="B4639" s="27" t="s">
        <v>3123</v>
      </c>
      <c r="C4639" s="27" t="s">
        <v>3124</v>
      </c>
      <c r="D4639" s="27" t="s">
        <v>3125</v>
      </c>
      <c r="E4639" s="27" t="s">
        <v>3025</v>
      </c>
      <c r="F4639" s="27" t="s">
        <v>2825</v>
      </c>
      <c r="G4639" s="27" t="s">
        <v>2850</v>
      </c>
      <c r="H4639" s="28">
        <v>42705</v>
      </c>
      <c r="I4639" s="29">
        <v>0</v>
      </c>
      <c r="J4639" s="28" t="s">
        <v>3241</v>
      </c>
    </row>
    <row r="4640" spans="1:10" x14ac:dyDescent="0.3">
      <c r="A4640" s="26">
        <v>2016</v>
      </c>
      <c r="B4640" s="27" t="s">
        <v>3123</v>
      </c>
      <c r="C4640" s="27" t="s">
        <v>3124</v>
      </c>
      <c r="D4640" s="27" t="s">
        <v>3170</v>
      </c>
      <c r="E4640" s="27" t="s">
        <v>3025</v>
      </c>
      <c r="F4640" s="27" t="s">
        <v>2825</v>
      </c>
      <c r="G4640" s="27" t="s">
        <v>2850</v>
      </c>
      <c r="H4640" s="28">
        <v>42705</v>
      </c>
      <c r="I4640" s="29">
        <v>0</v>
      </c>
      <c r="J4640" s="28" t="s">
        <v>3241</v>
      </c>
    </row>
    <row r="4641" spans="1:10" x14ac:dyDescent="0.3">
      <c r="A4641" s="26">
        <v>2016</v>
      </c>
      <c r="B4641" s="27" t="s">
        <v>3107</v>
      </c>
      <c r="C4641" s="27" t="s">
        <v>3108</v>
      </c>
      <c r="D4641" s="27" t="s">
        <v>3108</v>
      </c>
      <c r="E4641" s="27" t="s">
        <v>6117</v>
      </c>
      <c r="F4641" s="27" t="s">
        <v>3026</v>
      </c>
      <c r="G4641" s="27" t="s">
        <v>2936</v>
      </c>
      <c r="H4641" s="28">
        <v>42705</v>
      </c>
      <c r="I4641" s="29">
        <v>0</v>
      </c>
      <c r="J4641" s="28" t="s">
        <v>3241</v>
      </c>
    </row>
    <row r="4642" spans="1:10" x14ac:dyDescent="0.3">
      <c r="A4642" s="26">
        <v>2016</v>
      </c>
      <c r="B4642" s="27" t="s">
        <v>3140</v>
      </c>
      <c r="C4642" s="27" t="s">
        <v>3141</v>
      </c>
      <c r="D4642" s="27" t="s">
        <v>3140</v>
      </c>
      <c r="E4642" s="27" t="s">
        <v>6117</v>
      </c>
      <c r="F4642" s="27" t="s">
        <v>3142</v>
      </c>
      <c r="G4642" s="27" t="s">
        <v>2850</v>
      </c>
      <c r="H4642" s="28">
        <v>42705</v>
      </c>
      <c r="I4642" s="29">
        <v>0</v>
      </c>
      <c r="J4642" s="28" t="s">
        <v>3241</v>
      </c>
    </row>
    <row r="4643" spans="1:10" x14ac:dyDescent="0.3">
      <c r="A4643" s="26">
        <v>2016</v>
      </c>
      <c r="B4643" s="27" t="s">
        <v>3109</v>
      </c>
      <c r="C4643" s="27" t="s">
        <v>3110</v>
      </c>
      <c r="D4643" s="27" t="s">
        <v>3109</v>
      </c>
      <c r="E4643" s="27" t="s">
        <v>3111</v>
      </c>
      <c r="F4643" s="27" t="s">
        <v>2825</v>
      </c>
      <c r="G4643" s="27" t="s">
        <v>2850</v>
      </c>
      <c r="H4643" s="28">
        <v>42705</v>
      </c>
      <c r="I4643" s="29">
        <v>0.24521700000000005</v>
      </c>
      <c r="J4643" s="28" t="s">
        <v>3241</v>
      </c>
    </row>
    <row r="4644" spans="1:10" x14ac:dyDescent="0.3">
      <c r="A4644" s="26">
        <v>2016</v>
      </c>
      <c r="B4644" s="27" t="s">
        <v>3158</v>
      </c>
      <c r="C4644" s="27" t="s">
        <v>3159</v>
      </c>
      <c r="D4644" s="27" t="s">
        <v>3160</v>
      </c>
      <c r="E4644" s="27" t="s">
        <v>3161</v>
      </c>
      <c r="F4644" s="27" t="s">
        <v>3087</v>
      </c>
      <c r="G4644" s="27" t="s">
        <v>2788</v>
      </c>
      <c r="H4644" s="28">
        <v>42705</v>
      </c>
      <c r="I4644" s="29">
        <v>1.3405470000000002</v>
      </c>
      <c r="J4644" s="28" t="s">
        <v>3241</v>
      </c>
    </row>
    <row r="4645" spans="1:10" x14ac:dyDescent="0.3">
      <c r="A4645" s="26">
        <v>2016</v>
      </c>
      <c r="B4645" s="27" t="s">
        <v>3112</v>
      </c>
      <c r="C4645" s="27" t="s">
        <v>3113</v>
      </c>
      <c r="D4645" s="27" t="s">
        <v>3112</v>
      </c>
      <c r="E4645" s="27" t="s">
        <v>6117</v>
      </c>
      <c r="F4645" s="27" t="s">
        <v>2825</v>
      </c>
      <c r="G4645" s="27" t="s">
        <v>2826</v>
      </c>
      <c r="H4645" s="28">
        <v>42705</v>
      </c>
      <c r="I4645" s="29">
        <v>2.2855630000000007</v>
      </c>
      <c r="J4645" s="28" t="s">
        <v>3241</v>
      </c>
    </row>
    <row r="4646" spans="1:10" x14ac:dyDescent="0.3">
      <c r="A4646" s="26">
        <v>2016</v>
      </c>
      <c r="B4646" s="27" t="s">
        <v>3167</v>
      </c>
      <c r="C4646" s="27" t="s">
        <v>3168</v>
      </c>
      <c r="D4646" s="27" t="s">
        <v>3169</v>
      </c>
      <c r="E4646" s="27" t="s">
        <v>3161</v>
      </c>
      <c r="F4646" s="27" t="s">
        <v>3087</v>
      </c>
      <c r="G4646" s="27" t="s">
        <v>2788</v>
      </c>
      <c r="H4646" s="28">
        <v>42705</v>
      </c>
      <c r="I4646" s="29">
        <v>2.9821009999999997</v>
      </c>
      <c r="J4646" s="28" t="s">
        <v>3241</v>
      </c>
    </row>
    <row r="4647" spans="1:10" x14ac:dyDescent="0.3">
      <c r="A4647" s="26">
        <v>2016</v>
      </c>
      <c r="B4647" s="27" t="s">
        <v>3114</v>
      </c>
      <c r="C4647" s="27" t="s">
        <v>3115</v>
      </c>
      <c r="D4647" s="27" t="s">
        <v>3116</v>
      </c>
      <c r="E4647" s="27" t="s">
        <v>3025</v>
      </c>
      <c r="F4647" s="27" t="s">
        <v>3026</v>
      </c>
      <c r="G4647" s="27" t="s">
        <v>2788</v>
      </c>
      <c r="H4647" s="28">
        <v>42705</v>
      </c>
      <c r="I4647" s="29">
        <v>0</v>
      </c>
      <c r="J4647" s="28" t="s">
        <v>3241</v>
      </c>
    </row>
    <row r="4648" spans="1:10" x14ac:dyDescent="0.3">
      <c r="A4648" s="26">
        <v>2016</v>
      </c>
      <c r="B4648" s="27" t="s">
        <v>3117</v>
      </c>
      <c r="C4648" s="27" t="s">
        <v>3118</v>
      </c>
      <c r="D4648" s="27" t="s">
        <v>3117</v>
      </c>
      <c r="E4648" s="27" t="s">
        <v>6117</v>
      </c>
      <c r="F4648" s="27" t="s">
        <v>2815</v>
      </c>
      <c r="G4648" s="27" t="s">
        <v>2816</v>
      </c>
      <c r="H4648" s="28">
        <v>42705</v>
      </c>
      <c r="I4648" s="29">
        <v>5.510786000000004</v>
      </c>
      <c r="J4648" s="28" t="s">
        <v>3241</v>
      </c>
    </row>
    <row r="4649" spans="1:10" x14ac:dyDescent="0.3">
      <c r="A4649" s="26">
        <v>2016</v>
      </c>
      <c r="B4649" s="27" t="s">
        <v>3129</v>
      </c>
      <c r="C4649" s="27" t="s">
        <v>3130</v>
      </c>
      <c r="D4649" s="27" t="s">
        <v>3131</v>
      </c>
      <c r="E4649" s="27" t="s">
        <v>3063</v>
      </c>
      <c r="F4649" s="27" t="s">
        <v>3034</v>
      </c>
      <c r="G4649" s="27" t="s">
        <v>2840</v>
      </c>
      <c r="H4649" s="28">
        <v>42705</v>
      </c>
      <c r="I4649" s="29">
        <v>5.7593799999999984</v>
      </c>
      <c r="J4649" s="28" t="s">
        <v>3241</v>
      </c>
    </row>
    <row r="4650" spans="1:10" x14ac:dyDescent="0.3">
      <c r="A4650" s="26">
        <v>2016</v>
      </c>
      <c r="B4650" s="27" t="s">
        <v>3126</v>
      </c>
      <c r="C4650" s="27" t="s">
        <v>3127</v>
      </c>
      <c r="D4650" s="27" t="s">
        <v>3128</v>
      </c>
      <c r="E4650" s="27" t="s">
        <v>3025</v>
      </c>
      <c r="F4650" s="27" t="s">
        <v>3026</v>
      </c>
      <c r="G4650" s="27" t="s">
        <v>2936</v>
      </c>
      <c r="H4650" s="28">
        <v>42705</v>
      </c>
      <c r="I4650" s="29">
        <v>0</v>
      </c>
      <c r="J4650" s="28" t="s">
        <v>3241</v>
      </c>
    </row>
    <row r="4651" spans="1:10" x14ac:dyDescent="0.3">
      <c r="A4651" s="26">
        <v>2016</v>
      </c>
      <c r="B4651" s="27" t="s">
        <v>3178</v>
      </c>
      <c r="C4651" s="27" t="s">
        <v>3179</v>
      </c>
      <c r="D4651" s="27" t="s">
        <v>3178</v>
      </c>
      <c r="E4651" s="27" t="s">
        <v>3033</v>
      </c>
      <c r="F4651" s="27" t="s">
        <v>2807</v>
      </c>
      <c r="G4651" s="27" t="s">
        <v>2812</v>
      </c>
      <c r="H4651" s="28">
        <v>42705</v>
      </c>
      <c r="I4651" s="29">
        <v>0.21493900000000005</v>
      </c>
      <c r="J4651" s="28" t="s">
        <v>3241</v>
      </c>
    </row>
    <row r="4652" spans="1:10" x14ac:dyDescent="0.3">
      <c r="A4652" s="26">
        <v>2016</v>
      </c>
      <c r="B4652" s="27" t="s">
        <v>3119</v>
      </c>
      <c r="C4652" s="27" t="s">
        <v>3120</v>
      </c>
      <c r="D4652" s="27" t="s">
        <v>3119</v>
      </c>
      <c r="E4652" s="27" t="s">
        <v>6117</v>
      </c>
      <c r="F4652" s="27" t="s">
        <v>3034</v>
      </c>
      <c r="G4652" s="27" t="s">
        <v>2840</v>
      </c>
      <c r="H4652" s="28">
        <v>42705</v>
      </c>
      <c r="I4652" s="29">
        <v>4.1333860000000007</v>
      </c>
      <c r="J4652" s="28" t="s">
        <v>3241</v>
      </c>
    </row>
    <row r="4653" spans="1:10" x14ac:dyDescent="0.3">
      <c r="A4653" s="26">
        <v>2016</v>
      </c>
      <c r="B4653" s="27" t="s">
        <v>3121</v>
      </c>
      <c r="C4653" s="27" t="s">
        <v>3122</v>
      </c>
      <c r="D4653" s="27" t="s">
        <v>3121</v>
      </c>
      <c r="E4653" s="27" t="s">
        <v>6117</v>
      </c>
      <c r="F4653" s="27" t="s">
        <v>2825</v>
      </c>
      <c r="G4653" s="27" t="s">
        <v>2850</v>
      </c>
      <c r="H4653" s="28">
        <v>42705</v>
      </c>
      <c r="I4653" s="29">
        <v>29.950856999999985</v>
      </c>
      <c r="J4653" s="28" t="s">
        <v>3241</v>
      </c>
    </row>
    <row r="4654" spans="1:10" x14ac:dyDescent="0.3">
      <c r="A4654" s="26">
        <v>2017</v>
      </c>
      <c r="B4654" s="27" t="s">
        <v>3022</v>
      </c>
      <c r="C4654" s="27" t="s">
        <v>3023</v>
      </c>
      <c r="D4654" s="27" t="s">
        <v>3024</v>
      </c>
      <c r="E4654" s="27" t="s">
        <v>3025</v>
      </c>
      <c r="F4654" s="27" t="s">
        <v>3026</v>
      </c>
      <c r="G4654" s="27" t="s">
        <v>2788</v>
      </c>
      <c r="H4654" s="28">
        <v>42736</v>
      </c>
      <c r="I4654" s="29">
        <v>0</v>
      </c>
      <c r="J4654" s="28" t="s">
        <v>3241</v>
      </c>
    </row>
    <row r="4655" spans="1:10" x14ac:dyDescent="0.3">
      <c r="A4655" s="26">
        <v>2017</v>
      </c>
      <c r="B4655" s="27" t="s">
        <v>3022</v>
      </c>
      <c r="C4655" s="27" t="s">
        <v>3023</v>
      </c>
      <c r="D4655" s="27" t="s">
        <v>3027</v>
      </c>
      <c r="E4655" s="27" t="s">
        <v>3025</v>
      </c>
      <c r="F4655" s="27" t="s">
        <v>3026</v>
      </c>
      <c r="G4655" s="27" t="s">
        <v>2788</v>
      </c>
      <c r="H4655" s="28">
        <v>42736</v>
      </c>
      <c r="I4655" s="29">
        <v>0</v>
      </c>
      <c r="J4655" s="28" t="s">
        <v>3241</v>
      </c>
    </row>
    <row r="4656" spans="1:10" x14ac:dyDescent="0.3">
      <c r="A4656" s="26">
        <v>2017</v>
      </c>
      <c r="B4656" s="27" t="s">
        <v>3028</v>
      </c>
      <c r="C4656" s="27" t="s">
        <v>3029</v>
      </c>
      <c r="D4656" s="27" t="s">
        <v>3028</v>
      </c>
      <c r="E4656" s="27" t="s">
        <v>6117</v>
      </c>
      <c r="F4656" s="27" t="s">
        <v>3030</v>
      </c>
      <c r="G4656" s="27" t="s">
        <v>2812</v>
      </c>
      <c r="H4656" s="28">
        <v>42736</v>
      </c>
      <c r="I4656" s="29">
        <v>11.047409000000004</v>
      </c>
      <c r="J4656" s="28" t="s">
        <v>3241</v>
      </c>
    </row>
    <row r="4657" spans="1:10" x14ac:dyDescent="0.3">
      <c r="A4657" s="26">
        <v>2017</v>
      </c>
      <c r="B4657" s="27" t="s">
        <v>3031</v>
      </c>
      <c r="C4657" s="27" t="s">
        <v>3032</v>
      </c>
      <c r="D4657" s="27" t="s">
        <v>3031</v>
      </c>
      <c r="E4657" s="27" t="s">
        <v>3033</v>
      </c>
      <c r="F4657" s="27" t="s">
        <v>3034</v>
      </c>
      <c r="G4657" s="27" t="s">
        <v>2821</v>
      </c>
      <c r="H4657" s="28">
        <v>42736</v>
      </c>
      <c r="I4657" s="29">
        <v>1.9163320000000001</v>
      </c>
      <c r="J4657" s="28" t="s">
        <v>3241</v>
      </c>
    </row>
    <row r="4658" spans="1:10" x14ac:dyDescent="0.3">
      <c r="A4658" s="26">
        <v>2017</v>
      </c>
      <c r="B4658" s="27" t="s">
        <v>3031</v>
      </c>
      <c r="C4658" s="27" t="s">
        <v>3180</v>
      </c>
      <c r="D4658" s="27" t="s">
        <v>3181</v>
      </c>
      <c r="E4658" s="27" t="s">
        <v>3033</v>
      </c>
      <c r="F4658" s="27" t="s">
        <v>3034</v>
      </c>
      <c r="G4658" s="27" t="s">
        <v>2821</v>
      </c>
      <c r="H4658" s="28">
        <v>42736</v>
      </c>
      <c r="I4658" s="29">
        <v>5.4712709999999989</v>
      </c>
      <c r="J4658" s="28" t="s">
        <v>3241</v>
      </c>
    </row>
    <row r="4659" spans="1:10" x14ac:dyDescent="0.3">
      <c r="A4659" s="26">
        <v>2017</v>
      </c>
      <c r="B4659" s="27" t="s">
        <v>3035</v>
      </c>
      <c r="C4659" s="27" t="s">
        <v>3036</v>
      </c>
      <c r="D4659" s="27" t="s">
        <v>3035</v>
      </c>
      <c r="E4659" s="27" t="s">
        <v>6117</v>
      </c>
      <c r="F4659" s="27" t="s">
        <v>2825</v>
      </c>
      <c r="G4659" s="27" t="s">
        <v>2826</v>
      </c>
      <c r="H4659" s="28">
        <v>42736</v>
      </c>
      <c r="I4659" s="29">
        <v>0</v>
      </c>
      <c r="J4659" s="28" t="s">
        <v>3241</v>
      </c>
    </row>
    <row r="4660" spans="1:10" x14ac:dyDescent="0.3">
      <c r="A4660" s="26">
        <v>2017</v>
      </c>
      <c r="B4660" s="27" t="s">
        <v>3037</v>
      </c>
      <c r="C4660" s="27" t="s">
        <v>3038</v>
      </c>
      <c r="D4660" s="27" t="s">
        <v>3037</v>
      </c>
      <c r="E4660" s="27" t="s">
        <v>6117</v>
      </c>
      <c r="F4660" s="27" t="s">
        <v>3034</v>
      </c>
      <c r="G4660" s="27" t="s">
        <v>2999</v>
      </c>
      <c r="H4660" s="28">
        <v>42736</v>
      </c>
      <c r="I4660" s="29">
        <v>0.49523900000000026</v>
      </c>
      <c r="J4660" s="28" t="s">
        <v>3241</v>
      </c>
    </row>
    <row r="4661" spans="1:10" x14ac:dyDescent="0.3">
      <c r="A4661" s="26">
        <v>2017</v>
      </c>
      <c r="B4661" s="27" t="s">
        <v>3039</v>
      </c>
      <c r="C4661" s="27" t="s">
        <v>3040</v>
      </c>
      <c r="D4661" s="27" t="s">
        <v>3039</v>
      </c>
      <c r="E4661" s="27" t="s">
        <v>6117</v>
      </c>
      <c r="F4661" s="27" t="s">
        <v>2815</v>
      </c>
      <c r="G4661" s="27" t="s">
        <v>2816</v>
      </c>
      <c r="H4661" s="28">
        <v>42736</v>
      </c>
      <c r="I4661" s="29">
        <v>0</v>
      </c>
      <c r="J4661" s="28" t="s">
        <v>3241</v>
      </c>
    </row>
    <row r="4662" spans="1:10" x14ac:dyDescent="0.3">
      <c r="A4662" s="26">
        <v>2017</v>
      </c>
      <c r="B4662" s="27" t="s">
        <v>3041</v>
      </c>
      <c r="C4662" s="27" t="s">
        <v>3042</v>
      </c>
      <c r="D4662" s="27" t="s">
        <v>3041</v>
      </c>
      <c r="E4662" s="27" t="s">
        <v>6117</v>
      </c>
      <c r="F4662" s="27" t="s">
        <v>2825</v>
      </c>
      <c r="G4662" s="27" t="s">
        <v>2826</v>
      </c>
      <c r="H4662" s="28">
        <v>42736</v>
      </c>
      <c r="I4662" s="29">
        <v>12.005401999999998</v>
      </c>
      <c r="J4662" s="28" t="s">
        <v>3241</v>
      </c>
    </row>
    <row r="4663" spans="1:10" x14ac:dyDescent="0.3">
      <c r="A4663" s="26">
        <v>2017</v>
      </c>
      <c r="B4663" s="27" t="s">
        <v>3043</v>
      </c>
      <c r="C4663" s="27" t="s">
        <v>3044</v>
      </c>
      <c r="D4663" s="27" t="s">
        <v>3043</v>
      </c>
      <c r="E4663" s="27" t="s">
        <v>6117</v>
      </c>
      <c r="F4663" s="27" t="s">
        <v>2815</v>
      </c>
      <c r="G4663" s="27" t="s">
        <v>2816</v>
      </c>
      <c r="H4663" s="28">
        <v>42736</v>
      </c>
      <c r="I4663" s="29">
        <v>4.2726689999999987</v>
      </c>
      <c r="J4663" s="28" t="s">
        <v>3241</v>
      </c>
    </row>
    <row r="4664" spans="1:10" x14ac:dyDescent="0.3">
      <c r="A4664" s="26">
        <v>2017</v>
      </c>
      <c r="B4664" s="27" t="s">
        <v>3045</v>
      </c>
      <c r="C4664" s="27" t="s">
        <v>3046</v>
      </c>
      <c r="D4664" s="27" t="s">
        <v>3045</v>
      </c>
      <c r="E4664" s="27" t="s">
        <v>6117</v>
      </c>
      <c r="F4664" s="27" t="s">
        <v>2815</v>
      </c>
      <c r="G4664" s="27" t="s">
        <v>2816</v>
      </c>
      <c r="H4664" s="28">
        <v>42736</v>
      </c>
      <c r="I4664" s="29">
        <v>0.18485500000000002</v>
      </c>
      <c r="J4664" s="28" t="s">
        <v>3241</v>
      </c>
    </row>
    <row r="4665" spans="1:10" x14ac:dyDescent="0.3">
      <c r="A4665" s="26">
        <v>2017</v>
      </c>
      <c r="B4665" s="27" t="s">
        <v>3143</v>
      </c>
      <c r="C4665" s="27" t="s">
        <v>3144</v>
      </c>
      <c r="D4665" s="27" t="s">
        <v>3143</v>
      </c>
      <c r="E4665" s="27" t="s">
        <v>6117</v>
      </c>
      <c r="F4665" s="27" t="s">
        <v>3145</v>
      </c>
      <c r="G4665" s="27" t="s">
        <v>2803</v>
      </c>
      <c r="H4665" s="28">
        <v>42736</v>
      </c>
      <c r="I4665" s="29">
        <v>2.1571270000000005</v>
      </c>
      <c r="J4665" s="28" t="s">
        <v>3241</v>
      </c>
    </row>
    <row r="4666" spans="1:10" x14ac:dyDescent="0.3">
      <c r="A4666" s="26">
        <v>2017</v>
      </c>
      <c r="B4666" s="27" t="s">
        <v>3171</v>
      </c>
      <c r="C4666" s="27" t="s">
        <v>3172</v>
      </c>
      <c r="D4666" s="27" t="s">
        <v>3173</v>
      </c>
      <c r="E4666" s="27" t="s">
        <v>3111</v>
      </c>
      <c r="F4666" s="27" t="s">
        <v>2825</v>
      </c>
      <c r="G4666" s="27" t="s">
        <v>2850</v>
      </c>
      <c r="H4666" s="28">
        <v>42736</v>
      </c>
      <c r="I4666" s="29">
        <v>0.35724399999999989</v>
      </c>
      <c r="J4666" s="28" t="s">
        <v>3241</v>
      </c>
    </row>
    <row r="4667" spans="1:10" x14ac:dyDescent="0.3">
      <c r="A4667" s="26">
        <v>2017</v>
      </c>
      <c r="B4667" s="27" t="s">
        <v>3146</v>
      </c>
      <c r="C4667" s="27" t="s">
        <v>3147</v>
      </c>
      <c r="D4667" s="27" t="s">
        <v>3146</v>
      </c>
      <c r="E4667" s="27" t="s">
        <v>6117</v>
      </c>
      <c r="F4667" s="27" t="s">
        <v>3145</v>
      </c>
      <c r="G4667" s="27" t="s">
        <v>2803</v>
      </c>
      <c r="H4667" s="28">
        <v>42736</v>
      </c>
      <c r="I4667" s="29">
        <v>0</v>
      </c>
      <c r="J4667" s="28" t="s">
        <v>3241</v>
      </c>
    </row>
    <row r="4668" spans="1:10" x14ac:dyDescent="0.3">
      <c r="A4668" s="26">
        <v>2017</v>
      </c>
      <c r="B4668" s="27" t="s">
        <v>3047</v>
      </c>
      <c r="C4668" s="27" t="s">
        <v>3048</v>
      </c>
      <c r="D4668" s="27" t="s">
        <v>3047</v>
      </c>
      <c r="E4668" s="27" t="s">
        <v>6117</v>
      </c>
      <c r="F4668" s="27" t="s">
        <v>2825</v>
      </c>
      <c r="G4668" s="27" t="s">
        <v>2826</v>
      </c>
      <c r="H4668" s="28">
        <v>42736</v>
      </c>
      <c r="I4668" s="29">
        <v>3.7970030000000015</v>
      </c>
      <c r="J4668" s="28" t="s">
        <v>3241</v>
      </c>
    </row>
    <row r="4669" spans="1:10" x14ac:dyDescent="0.3">
      <c r="A4669" s="26">
        <v>2017</v>
      </c>
      <c r="B4669" s="27" t="s">
        <v>3049</v>
      </c>
      <c r="C4669" s="27" t="s">
        <v>3050</v>
      </c>
      <c r="D4669" s="27" t="s">
        <v>3049</v>
      </c>
      <c r="E4669" s="27" t="s">
        <v>6117</v>
      </c>
      <c r="F4669" s="27" t="s">
        <v>2825</v>
      </c>
      <c r="G4669" s="27" t="s">
        <v>2850</v>
      </c>
      <c r="H4669" s="28">
        <v>42736</v>
      </c>
      <c r="I4669" s="29">
        <v>5.6913670000000014</v>
      </c>
      <c r="J4669" s="28" t="s">
        <v>3241</v>
      </c>
    </row>
    <row r="4670" spans="1:10" x14ac:dyDescent="0.3">
      <c r="A4670" s="26">
        <v>2017</v>
      </c>
      <c r="B4670" s="27" t="s">
        <v>3051</v>
      </c>
      <c r="C4670" s="27" t="s">
        <v>3051</v>
      </c>
      <c r="D4670" s="27" t="s">
        <v>3051</v>
      </c>
      <c r="E4670" s="27" t="s">
        <v>6118</v>
      </c>
      <c r="F4670" s="27" t="s">
        <v>3051</v>
      </c>
      <c r="G4670" s="27" t="s">
        <v>3051</v>
      </c>
      <c r="H4670" s="28">
        <v>42736</v>
      </c>
      <c r="I4670" s="29">
        <v>12509.059939000001</v>
      </c>
      <c r="J4670" s="28" t="s">
        <v>3241</v>
      </c>
    </row>
    <row r="4671" spans="1:10" x14ac:dyDescent="0.3">
      <c r="A4671" s="26">
        <v>2017</v>
      </c>
      <c r="B4671" s="27" t="s">
        <v>3052</v>
      </c>
      <c r="C4671" s="27" t="s">
        <v>3053</v>
      </c>
      <c r="D4671" s="27" t="s">
        <v>3052</v>
      </c>
      <c r="E4671" s="27" t="s">
        <v>3033</v>
      </c>
      <c r="F4671" s="27" t="s">
        <v>2807</v>
      </c>
      <c r="G4671" s="27" t="s">
        <v>2812</v>
      </c>
      <c r="H4671" s="28">
        <v>42736</v>
      </c>
      <c r="I4671" s="29">
        <v>3.4168270000000009</v>
      </c>
      <c r="J4671" s="28" t="s">
        <v>3241</v>
      </c>
    </row>
    <row r="4672" spans="1:10" x14ac:dyDescent="0.3">
      <c r="A4672" s="26">
        <v>2017</v>
      </c>
      <c r="B4672" s="27" t="s">
        <v>3162</v>
      </c>
      <c r="C4672" s="27" t="s">
        <v>3163</v>
      </c>
      <c r="D4672" s="27" t="s">
        <v>3164</v>
      </c>
      <c r="E4672" s="27" t="s">
        <v>3025</v>
      </c>
      <c r="F4672" s="27" t="s">
        <v>3087</v>
      </c>
      <c r="G4672" s="27" t="s">
        <v>2788</v>
      </c>
      <c r="H4672" s="28">
        <v>42736</v>
      </c>
      <c r="I4672" s="29">
        <v>0</v>
      </c>
      <c r="J4672" s="28" t="s">
        <v>3241</v>
      </c>
    </row>
    <row r="4673" spans="1:10" x14ac:dyDescent="0.3">
      <c r="A4673" s="26">
        <v>2017</v>
      </c>
      <c r="B4673" s="27" t="s">
        <v>3162</v>
      </c>
      <c r="C4673" s="27" t="s">
        <v>3163</v>
      </c>
      <c r="D4673" s="27" t="s">
        <v>3165</v>
      </c>
      <c r="E4673" s="27" t="s">
        <v>3025</v>
      </c>
      <c r="F4673" s="27" t="s">
        <v>3087</v>
      </c>
      <c r="G4673" s="27" t="s">
        <v>2788</v>
      </c>
      <c r="H4673" s="28">
        <v>42736</v>
      </c>
      <c r="I4673" s="29">
        <v>0</v>
      </c>
      <c r="J4673" s="28" t="s">
        <v>3241</v>
      </c>
    </row>
    <row r="4674" spans="1:10" x14ac:dyDescent="0.3">
      <c r="A4674" s="26">
        <v>2017</v>
      </c>
      <c r="B4674" s="27" t="s">
        <v>3054</v>
      </c>
      <c r="C4674" s="27" t="s">
        <v>3055</v>
      </c>
      <c r="D4674" s="27" t="s">
        <v>3054</v>
      </c>
      <c r="E4674" s="27" t="s">
        <v>6117</v>
      </c>
      <c r="F4674" s="27" t="s">
        <v>3034</v>
      </c>
      <c r="G4674" s="27" t="s">
        <v>2999</v>
      </c>
      <c r="H4674" s="28">
        <v>42736</v>
      </c>
      <c r="I4674" s="29">
        <v>4.8585210000000014</v>
      </c>
      <c r="J4674" s="28" t="s">
        <v>3241</v>
      </c>
    </row>
    <row r="4675" spans="1:10" x14ac:dyDescent="0.3">
      <c r="A4675" s="26">
        <v>2017</v>
      </c>
      <c r="B4675" s="27" t="s">
        <v>3056</v>
      </c>
      <c r="C4675" s="27" t="s">
        <v>3057</v>
      </c>
      <c r="D4675" s="27" t="s">
        <v>3056</v>
      </c>
      <c r="E4675" s="27" t="s">
        <v>6117</v>
      </c>
      <c r="F4675" s="27" t="s">
        <v>2825</v>
      </c>
      <c r="G4675" s="27" t="s">
        <v>2826</v>
      </c>
      <c r="H4675" s="28">
        <v>42736</v>
      </c>
      <c r="I4675" s="29">
        <v>6.6645149999999989</v>
      </c>
      <c r="J4675" s="28" t="s">
        <v>3241</v>
      </c>
    </row>
    <row r="4676" spans="1:10" x14ac:dyDescent="0.3">
      <c r="A4676" s="26">
        <v>2017</v>
      </c>
      <c r="B4676" s="27" t="s">
        <v>3058</v>
      </c>
      <c r="C4676" s="27" t="s">
        <v>3059</v>
      </c>
      <c r="D4676" s="27" t="s">
        <v>3058</v>
      </c>
      <c r="E4676" s="27" t="s">
        <v>6117</v>
      </c>
      <c r="F4676" s="27" t="s">
        <v>2815</v>
      </c>
      <c r="G4676" s="27" t="s">
        <v>2816</v>
      </c>
      <c r="H4676" s="28">
        <v>42736</v>
      </c>
      <c r="I4676" s="29">
        <v>3.2113219999999996</v>
      </c>
      <c r="J4676" s="28" t="s">
        <v>3241</v>
      </c>
    </row>
    <row r="4677" spans="1:10" x14ac:dyDescent="0.3">
      <c r="A4677" s="26">
        <v>2017</v>
      </c>
      <c r="B4677" s="27" t="s">
        <v>3152</v>
      </c>
      <c r="C4677" s="27" t="s">
        <v>3153</v>
      </c>
      <c r="D4677" s="27" t="s">
        <v>3152</v>
      </c>
      <c r="E4677" s="27" t="s">
        <v>3111</v>
      </c>
      <c r="F4677" s="27" t="s">
        <v>2825</v>
      </c>
      <c r="G4677" s="27" t="s">
        <v>2850</v>
      </c>
      <c r="H4677" s="28">
        <v>42736</v>
      </c>
      <c r="I4677" s="29">
        <v>0.38804700000000003</v>
      </c>
      <c r="J4677" s="28" t="s">
        <v>3241</v>
      </c>
    </row>
    <row r="4678" spans="1:10" x14ac:dyDescent="0.3">
      <c r="A4678" s="26">
        <v>2017</v>
      </c>
      <c r="B4678" s="27" t="s">
        <v>3154</v>
      </c>
      <c r="C4678" s="27" t="s">
        <v>3155</v>
      </c>
      <c r="D4678" s="27" t="s">
        <v>3154</v>
      </c>
      <c r="E4678" s="27" t="s">
        <v>3111</v>
      </c>
      <c r="F4678" s="27" t="s">
        <v>2825</v>
      </c>
      <c r="G4678" s="27" t="s">
        <v>2850</v>
      </c>
      <c r="H4678" s="28">
        <v>42736</v>
      </c>
      <c r="I4678" s="29">
        <v>0.532358</v>
      </c>
      <c r="J4678" s="28" t="s">
        <v>3241</v>
      </c>
    </row>
    <row r="4679" spans="1:10" x14ac:dyDescent="0.3">
      <c r="A4679" s="26">
        <v>2017</v>
      </c>
      <c r="B4679" s="27" t="s">
        <v>3156</v>
      </c>
      <c r="C4679" s="27" t="s">
        <v>3157</v>
      </c>
      <c r="D4679" s="27" t="s">
        <v>3156</v>
      </c>
      <c r="E4679" s="27" t="s">
        <v>3111</v>
      </c>
      <c r="F4679" s="27" t="s">
        <v>2825</v>
      </c>
      <c r="G4679" s="27" t="s">
        <v>2850</v>
      </c>
      <c r="H4679" s="28">
        <v>42736</v>
      </c>
      <c r="I4679" s="29">
        <v>0</v>
      </c>
      <c r="J4679" s="28" t="s">
        <v>3241</v>
      </c>
    </row>
    <row r="4680" spans="1:10" x14ac:dyDescent="0.3">
      <c r="A4680" s="26">
        <v>2017</v>
      </c>
      <c r="B4680" s="27" t="s">
        <v>3060</v>
      </c>
      <c r="C4680" s="27" t="s">
        <v>3061</v>
      </c>
      <c r="D4680" s="27" t="s">
        <v>3062</v>
      </c>
      <c r="E4680" s="27" t="s">
        <v>3063</v>
      </c>
      <c r="F4680" s="27" t="s">
        <v>3034</v>
      </c>
      <c r="G4680" s="27" t="s">
        <v>2999</v>
      </c>
      <c r="H4680" s="28">
        <v>42736</v>
      </c>
      <c r="I4680" s="29">
        <v>1E-3</v>
      </c>
      <c r="J4680" s="28" t="s">
        <v>3241</v>
      </c>
    </row>
    <row r="4681" spans="1:10" x14ac:dyDescent="0.3">
      <c r="A4681" s="26">
        <v>2017</v>
      </c>
      <c r="B4681" s="27" t="s">
        <v>3187</v>
      </c>
      <c r="C4681" s="27" t="s">
        <v>3188</v>
      </c>
      <c r="D4681" s="27" t="s">
        <v>3187</v>
      </c>
      <c r="E4681" s="27" t="s">
        <v>3033</v>
      </c>
      <c r="F4681" s="27" t="s">
        <v>3034</v>
      </c>
      <c r="G4681" s="27" t="s">
        <v>3074</v>
      </c>
      <c r="H4681" s="28">
        <v>42736</v>
      </c>
      <c r="I4681" s="29">
        <v>0.6126600000000002</v>
      </c>
      <c r="J4681" s="28" t="s">
        <v>3241</v>
      </c>
    </row>
    <row r="4682" spans="1:10" x14ac:dyDescent="0.3">
      <c r="A4682" s="26">
        <v>2017</v>
      </c>
      <c r="B4682" s="27" t="s">
        <v>3064</v>
      </c>
      <c r="C4682" s="27" t="s">
        <v>3065</v>
      </c>
      <c r="D4682" s="27" t="s">
        <v>3066</v>
      </c>
      <c r="E4682" s="27" t="s">
        <v>3025</v>
      </c>
      <c r="F4682" s="27" t="s">
        <v>2825</v>
      </c>
      <c r="G4682" s="27" t="s">
        <v>2826</v>
      </c>
      <c r="H4682" s="28">
        <v>42736</v>
      </c>
      <c r="I4682" s="29">
        <v>0</v>
      </c>
      <c r="J4682" s="28" t="s">
        <v>3241</v>
      </c>
    </row>
    <row r="4683" spans="1:10" x14ac:dyDescent="0.3">
      <c r="A4683" s="26">
        <v>2017</v>
      </c>
      <c r="B4683" s="27" t="s">
        <v>3064</v>
      </c>
      <c r="C4683" s="27" t="s">
        <v>3065</v>
      </c>
      <c r="D4683" s="27" t="s">
        <v>3067</v>
      </c>
      <c r="E4683" s="27" t="s">
        <v>3025</v>
      </c>
      <c r="F4683" s="27" t="s">
        <v>2825</v>
      </c>
      <c r="G4683" s="27" t="s">
        <v>2826</v>
      </c>
      <c r="H4683" s="28">
        <v>42736</v>
      </c>
      <c r="I4683" s="29">
        <v>0</v>
      </c>
      <c r="J4683" s="28" t="s">
        <v>3241</v>
      </c>
    </row>
    <row r="4684" spans="1:10" x14ac:dyDescent="0.3">
      <c r="A4684" s="26">
        <v>2017</v>
      </c>
      <c r="B4684" s="27" t="s">
        <v>3174</v>
      </c>
      <c r="C4684" s="27" t="s">
        <v>3175</v>
      </c>
      <c r="D4684" s="27" t="s">
        <v>3174</v>
      </c>
      <c r="E4684" s="27" t="s">
        <v>6117</v>
      </c>
      <c r="F4684" s="27" t="s">
        <v>2825</v>
      </c>
      <c r="G4684" s="27" t="s">
        <v>2826</v>
      </c>
      <c r="H4684" s="28">
        <v>42736</v>
      </c>
      <c r="I4684" s="29">
        <v>0.52730200000000016</v>
      </c>
      <c r="J4684" s="28" t="s">
        <v>3241</v>
      </c>
    </row>
    <row r="4685" spans="1:10" x14ac:dyDescent="0.3">
      <c r="A4685" s="26">
        <v>2017</v>
      </c>
      <c r="B4685" s="27" t="s">
        <v>3068</v>
      </c>
      <c r="C4685" s="27" t="s">
        <v>3069</v>
      </c>
      <c r="D4685" s="27" t="s">
        <v>3068</v>
      </c>
      <c r="E4685" s="27" t="s">
        <v>6117</v>
      </c>
      <c r="F4685" s="27" t="s">
        <v>3034</v>
      </c>
      <c r="G4685" s="27" t="s">
        <v>2923</v>
      </c>
      <c r="H4685" s="28">
        <v>42736</v>
      </c>
      <c r="I4685" s="29">
        <v>6.0853109999999999</v>
      </c>
      <c r="J4685" s="28" t="s">
        <v>3241</v>
      </c>
    </row>
    <row r="4686" spans="1:10" x14ac:dyDescent="0.3">
      <c r="A4686" s="26">
        <v>2017</v>
      </c>
      <c r="B4686" s="27" t="s">
        <v>3070</v>
      </c>
      <c r="C4686" s="27" t="s">
        <v>3071</v>
      </c>
      <c r="D4686" s="27" t="s">
        <v>3070</v>
      </c>
      <c r="E4686" s="27" t="s">
        <v>6117</v>
      </c>
      <c r="F4686" s="27" t="s">
        <v>2815</v>
      </c>
      <c r="G4686" s="27" t="s">
        <v>2816</v>
      </c>
      <c r="H4686" s="28">
        <v>42736</v>
      </c>
      <c r="I4686" s="29">
        <v>1.3603999999999998</v>
      </c>
      <c r="J4686" s="28" t="s">
        <v>3241</v>
      </c>
    </row>
    <row r="4687" spans="1:10" x14ac:dyDescent="0.3">
      <c r="A4687" s="26">
        <v>2017</v>
      </c>
      <c r="B4687" s="27" t="s">
        <v>3176</v>
      </c>
      <c r="C4687" s="27" t="s">
        <v>3177</v>
      </c>
      <c r="D4687" s="27" t="s">
        <v>3176</v>
      </c>
      <c r="E4687" s="27" t="s">
        <v>3033</v>
      </c>
      <c r="F4687" s="27" t="s">
        <v>2807</v>
      </c>
      <c r="G4687" s="27" t="s">
        <v>2812</v>
      </c>
      <c r="H4687" s="28">
        <v>42736</v>
      </c>
      <c r="I4687" s="29">
        <v>16.824033000000011</v>
      </c>
      <c r="J4687" s="28" t="s">
        <v>3241</v>
      </c>
    </row>
    <row r="4688" spans="1:10" x14ac:dyDescent="0.3">
      <c r="A4688" s="26">
        <v>2017</v>
      </c>
      <c r="B4688" s="27" t="s">
        <v>3072</v>
      </c>
      <c r="C4688" s="27" t="s">
        <v>3073</v>
      </c>
      <c r="D4688" s="27" t="s">
        <v>3072</v>
      </c>
      <c r="E4688" s="27" t="s">
        <v>6117</v>
      </c>
      <c r="F4688" s="27" t="s">
        <v>3034</v>
      </c>
      <c r="G4688" s="27" t="s">
        <v>3074</v>
      </c>
      <c r="H4688" s="28">
        <v>42736</v>
      </c>
      <c r="I4688" s="29">
        <v>0.70011599999999985</v>
      </c>
      <c r="J4688" s="28" t="s">
        <v>3241</v>
      </c>
    </row>
    <row r="4689" spans="1:10" x14ac:dyDescent="0.3">
      <c r="A4689" s="26">
        <v>2017</v>
      </c>
      <c r="B4689" s="27" t="s">
        <v>3182</v>
      </c>
      <c r="C4689" s="27" t="s">
        <v>3183</v>
      </c>
      <c r="D4689" s="27" t="s">
        <v>3182</v>
      </c>
      <c r="E4689" s="27" t="s">
        <v>6117</v>
      </c>
      <c r="F4689" s="27" t="s">
        <v>2825</v>
      </c>
      <c r="G4689" s="27" t="s">
        <v>2826</v>
      </c>
      <c r="H4689" s="28">
        <v>42736</v>
      </c>
      <c r="I4689" s="29">
        <v>0.6535209999999998</v>
      </c>
      <c r="J4689" s="28" t="s">
        <v>3241</v>
      </c>
    </row>
    <row r="4690" spans="1:10" x14ac:dyDescent="0.3">
      <c r="A4690" s="26">
        <v>2017</v>
      </c>
      <c r="B4690" s="27" t="s">
        <v>3075</v>
      </c>
      <c r="C4690" s="27" t="s">
        <v>3076</v>
      </c>
      <c r="D4690" s="27" t="s">
        <v>3075</v>
      </c>
      <c r="E4690" s="27" t="s">
        <v>6117</v>
      </c>
      <c r="F4690" s="27" t="s">
        <v>2815</v>
      </c>
      <c r="G4690" s="27" t="s">
        <v>2816</v>
      </c>
      <c r="H4690" s="28">
        <v>42736</v>
      </c>
      <c r="I4690" s="29">
        <v>2.7403190000000017</v>
      </c>
      <c r="J4690" s="28" t="s">
        <v>3241</v>
      </c>
    </row>
    <row r="4691" spans="1:10" x14ac:dyDescent="0.3">
      <c r="A4691" s="26">
        <v>2017</v>
      </c>
      <c r="B4691" s="27" t="s">
        <v>3077</v>
      </c>
      <c r="C4691" s="27" t="s">
        <v>3078</v>
      </c>
      <c r="D4691" s="27" t="s">
        <v>3077</v>
      </c>
      <c r="E4691" s="27" t="s">
        <v>3033</v>
      </c>
      <c r="F4691" s="27" t="s">
        <v>2788</v>
      </c>
      <c r="G4691" s="27" t="s">
        <v>2788</v>
      </c>
      <c r="H4691" s="28">
        <v>42736</v>
      </c>
      <c r="I4691" s="29">
        <v>1.6320000000000009E-3</v>
      </c>
      <c r="J4691" s="28" t="s">
        <v>3241</v>
      </c>
    </row>
    <row r="4692" spans="1:10" x14ac:dyDescent="0.3">
      <c r="A4692" s="26">
        <v>2017</v>
      </c>
      <c r="B4692" s="27" t="s">
        <v>3079</v>
      </c>
      <c r="C4692" s="27" t="s">
        <v>3080</v>
      </c>
      <c r="D4692" s="27" t="s">
        <v>3081</v>
      </c>
      <c r="E4692" s="27" t="s">
        <v>3063</v>
      </c>
      <c r="F4692" s="27" t="s">
        <v>2788</v>
      </c>
      <c r="G4692" s="27" t="s">
        <v>2788</v>
      </c>
      <c r="H4692" s="28">
        <v>42736</v>
      </c>
      <c r="I4692" s="29">
        <v>2.3959999999999997E-3</v>
      </c>
      <c r="J4692" s="28" t="s">
        <v>3241</v>
      </c>
    </row>
    <row r="4693" spans="1:10" x14ac:dyDescent="0.3">
      <c r="A4693" s="26">
        <v>2017</v>
      </c>
      <c r="B4693" s="27" t="s">
        <v>3082</v>
      </c>
      <c r="C4693" s="27" t="s">
        <v>3083</v>
      </c>
      <c r="D4693" s="27" t="s">
        <v>3082</v>
      </c>
      <c r="E4693" s="27" t="s">
        <v>6117</v>
      </c>
      <c r="F4693" s="27" t="s">
        <v>2825</v>
      </c>
      <c r="G4693" s="27" t="s">
        <v>2826</v>
      </c>
      <c r="H4693" s="28">
        <v>42736</v>
      </c>
      <c r="I4693" s="29">
        <v>11.656954000000001</v>
      </c>
      <c r="J4693" s="28" t="s">
        <v>3241</v>
      </c>
    </row>
    <row r="4694" spans="1:10" x14ac:dyDescent="0.3">
      <c r="A4694" s="26">
        <v>2017</v>
      </c>
      <c r="B4694" s="27" t="s">
        <v>3084</v>
      </c>
      <c r="C4694" s="27" t="s">
        <v>3085</v>
      </c>
      <c r="D4694" s="27" t="s">
        <v>3086</v>
      </c>
      <c r="E4694" s="27" t="s">
        <v>3025</v>
      </c>
      <c r="F4694" s="27" t="s">
        <v>3087</v>
      </c>
      <c r="G4694" s="27" t="s">
        <v>2788</v>
      </c>
      <c r="H4694" s="28">
        <v>42736</v>
      </c>
      <c r="I4694" s="29">
        <v>0</v>
      </c>
      <c r="J4694" s="28" t="s">
        <v>3241</v>
      </c>
    </row>
    <row r="4695" spans="1:10" x14ac:dyDescent="0.3">
      <c r="A4695" s="26">
        <v>2017</v>
      </c>
      <c r="B4695" s="27" t="s">
        <v>3084</v>
      </c>
      <c r="C4695" s="27" t="s">
        <v>3085</v>
      </c>
      <c r="D4695" s="27" t="s">
        <v>3088</v>
      </c>
      <c r="E4695" s="27" t="s">
        <v>3025</v>
      </c>
      <c r="F4695" s="27" t="s">
        <v>3087</v>
      </c>
      <c r="G4695" s="27" t="s">
        <v>2788</v>
      </c>
      <c r="H4695" s="28">
        <v>42736</v>
      </c>
      <c r="I4695" s="29">
        <v>0</v>
      </c>
      <c r="J4695" s="28" t="s">
        <v>3241</v>
      </c>
    </row>
    <row r="4696" spans="1:10" x14ac:dyDescent="0.3">
      <c r="A4696" s="26">
        <v>2017</v>
      </c>
      <c r="B4696" s="27" t="s">
        <v>3089</v>
      </c>
      <c r="C4696" s="27" t="s">
        <v>3090</v>
      </c>
      <c r="D4696" s="27" t="s">
        <v>3089</v>
      </c>
      <c r="E4696" s="27" t="s">
        <v>6117</v>
      </c>
      <c r="F4696" s="27" t="s">
        <v>2815</v>
      </c>
      <c r="G4696" s="27" t="s">
        <v>2816</v>
      </c>
      <c r="H4696" s="28">
        <v>42736</v>
      </c>
      <c r="I4696" s="29">
        <v>2.6744850000000016</v>
      </c>
      <c r="J4696" s="28" t="s">
        <v>3241</v>
      </c>
    </row>
    <row r="4697" spans="1:10" x14ac:dyDescent="0.3">
      <c r="A4697" s="26">
        <v>2017</v>
      </c>
      <c r="B4697" s="27" t="s">
        <v>3136</v>
      </c>
      <c r="C4697" s="27" t="s">
        <v>3137</v>
      </c>
      <c r="D4697" s="27" t="s">
        <v>3138</v>
      </c>
      <c r="E4697" s="27" t="s">
        <v>3025</v>
      </c>
      <c r="F4697" s="27" t="s">
        <v>3087</v>
      </c>
      <c r="G4697" s="27" t="s">
        <v>2788</v>
      </c>
      <c r="H4697" s="28">
        <v>42736</v>
      </c>
      <c r="I4697" s="29">
        <v>0</v>
      </c>
      <c r="J4697" s="28" t="s">
        <v>3241</v>
      </c>
    </row>
    <row r="4698" spans="1:10" x14ac:dyDescent="0.3">
      <c r="A4698" s="26">
        <v>2017</v>
      </c>
      <c r="B4698" s="27" t="s">
        <v>3136</v>
      </c>
      <c r="C4698" s="27" t="s">
        <v>3137</v>
      </c>
      <c r="D4698" s="27" t="s">
        <v>3139</v>
      </c>
      <c r="E4698" s="27" t="s">
        <v>3025</v>
      </c>
      <c r="F4698" s="27" t="s">
        <v>3087</v>
      </c>
      <c r="G4698" s="27" t="s">
        <v>2788</v>
      </c>
      <c r="H4698" s="28">
        <v>42736</v>
      </c>
      <c r="I4698" s="29">
        <v>0</v>
      </c>
      <c r="J4698" s="28" t="s">
        <v>3241</v>
      </c>
    </row>
    <row r="4699" spans="1:10" x14ac:dyDescent="0.3">
      <c r="A4699" s="26">
        <v>2017</v>
      </c>
      <c r="B4699" s="27" t="s">
        <v>3184</v>
      </c>
      <c r="C4699" s="27" t="s">
        <v>3185</v>
      </c>
      <c r="D4699" s="27" t="s">
        <v>3186</v>
      </c>
      <c r="E4699" s="27" t="s">
        <v>3063</v>
      </c>
      <c r="F4699" s="27" t="s">
        <v>3034</v>
      </c>
      <c r="G4699" s="27" t="s">
        <v>2999</v>
      </c>
      <c r="H4699" s="28">
        <v>42736</v>
      </c>
      <c r="I4699" s="29">
        <v>0</v>
      </c>
      <c r="J4699" s="28" t="s">
        <v>3241</v>
      </c>
    </row>
    <row r="4700" spans="1:10" x14ac:dyDescent="0.3">
      <c r="A4700" s="26">
        <v>2017</v>
      </c>
      <c r="B4700" s="27" t="s">
        <v>3091</v>
      </c>
      <c r="C4700" s="27" t="s">
        <v>3092</v>
      </c>
      <c r="D4700" s="27" t="s">
        <v>3093</v>
      </c>
      <c r="E4700" s="27" t="s">
        <v>3063</v>
      </c>
      <c r="F4700" s="27" t="s">
        <v>3094</v>
      </c>
      <c r="G4700" s="27" t="s">
        <v>2965</v>
      </c>
      <c r="H4700" s="28">
        <v>42736</v>
      </c>
      <c r="I4700" s="29">
        <v>4.1644920000000001</v>
      </c>
      <c r="J4700" s="28" t="s">
        <v>3241</v>
      </c>
    </row>
    <row r="4701" spans="1:10" x14ac:dyDescent="0.3">
      <c r="A4701" s="26">
        <v>2017</v>
      </c>
      <c r="B4701" s="27" t="s">
        <v>3095</v>
      </c>
      <c r="C4701" s="27" t="s">
        <v>3096</v>
      </c>
      <c r="D4701" s="27" t="s">
        <v>3095</v>
      </c>
      <c r="E4701" s="27" t="s">
        <v>6117</v>
      </c>
      <c r="F4701" s="27" t="s">
        <v>3034</v>
      </c>
      <c r="G4701" s="27" t="s">
        <v>2999</v>
      </c>
      <c r="H4701" s="28">
        <v>42736</v>
      </c>
      <c r="I4701" s="29">
        <v>5.2824429999999971</v>
      </c>
      <c r="J4701" s="28" t="s">
        <v>3241</v>
      </c>
    </row>
    <row r="4702" spans="1:10" x14ac:dyDescent="0.3">
      <c r="A4702" s="26">
        <v>2017</v>
      </c>
      <c r="B4702" s="27" t="s">
        <v>3097</v>
      </c>
      <c r="C4702" s="27" t="s">
        <v>3098</v>
      </c>
      <c r="D4702" s="27" t="s">
        <v>3097</v>
      </c>
      <c r="E4702" s="27" t="s">
        <v>6117</v>
      </c>
      <c r="F4702" s="27" t="s">
        <v>2825</v>
      </c>
      <c r="G4702" s="27" t="s">
        <v>2850</v>
      </c>
      <c r="H4702" s="28">
        <v>42736</v>
      </c>
      <c r="I4702" s="29">
        <v>16.804637999999997</v>
      </c>
      <c r="J4702" s="28" t="s">
        <v>3241</v>
      </c>
    </row>
    <row r="4703" spans="1:10" x14ac:dyDescent="0.3">
      <c r="A4703" s="26">
        <v>2017</v>
      </c>
      <c r="B4703" s="27" t="s">
        <v>3132</v>
      </c>
      <c r="C4703" s="27" t="s">
        <v>3133</v>
      </c>
      <c r="D4703" s="27" t="s">
        <v>3132</v>
      </c>
      <c r="E4703" s="27" t="s">
        <v>3033</v>
      </c>
      <c r="F4703" s="27" t="s">
        <v>2807</v>
      </c>
      <c r="G4703" s="27" t="s">
        <v>2812</v>
      </c>
      <c r="H4703" s="28">
        <v>42736</v>
      </c>
      <c r="I4703" s="29">
        <v>17.109952999999994</v>
      </c>
      <c r="J4703" s="28" t="s">
        <v>3241</v>
      </c>
    </row>
    <row r="4704" spans="1:10" x14ac:dyDescent="0.3">
      <c r="A4704" s="26">
        <v>2017</v>
      </c>
      <c r="B4704" s="27" t="s">
        <v>3134</v>
      </c>
      <c r="C4704" s="27" t="s">
        <v>3135</v>
      </c>
      <c r="D4704" s="27" t="s">
        <v>3134</v>
      </c>
      <c r="E4704" s="27" t="s">
        <v>3033</v>
      </c>
      <c r="F4704" s="27" t="s">
        <v>2807</v>
      </c>
      <c r="G4704" s="27" t="s">
        <v>2812</v>
      </c>
      <c r="H4704" s="28">
        <v>42736</v>
      </c>
      <c r="I4704" s="29">
        <v>10.681417000000001</v>
      </c>
      <c r="J4704" s="28" t="s">
        <v>3241</v>
      </c>
    </row>
    <row r="4705" spans="1:10" x14ac:dyDescent="0.3">
      <c r="A4705" s="26">
        <v>2017</v>
      </c>
      <c r="B4705" s="27" t="s">
        <v>3099</v>
      </c>
      <c r="C4705" s="27" t="s">
        <v>3100</v>
      </c>
      <c r="D4705" s="27" t="s">
        <v>3099</v>
      </c>
      <c r="E4705" s="27" t="s">
        <v>6117</v>
      </c>
      <c r="F4705" s="27" t="s">
        <v>2815</v>
      </c>
      <c r="G4705" s="27" t="s">
        <v>2816</v>
      </c>
      <c r="H4705" s="28">
        <v>42736</v>
      </c>
      <c r="I4705" s="29">
        <v>3.0652680000000001</v>
      </c>
      <c r="J4705" s="28" t="s">
        <v>3241</v>
      </c>
    </row>
    <row r="4706" spans="1:10" x14ac:dyDescent="0.3">
      <c r="A4706" s="26">
        <v>2017</v>
      </c>
      <c r="B4706" s="27" t="s">
        <v>3101</v>
      </c>
      <c r="C4706" s="27" t="s">
        <v>3102</v>
      </c>
      <c r="D4706" s="27" t="s">
        <v>3101</v>
      </c>
      <c r="E4706" s="27" t="s">
        <v>6117</v>
      </c>
      <c r="F4706" s="27" t="s">
        <v>3034</v>
      </c>
      <c r="G4706" s="27" t="s">
        <v>3074</v>
      </c>
      <c r="H4706" s="28">
        <v>42736</v>
      </c>
      <c r="I4706" s="29">
        <v>11.637139000000001</v>
      </c>
      <c r="J4706" s="28" t="s">
        <v>3241</v>
      </c>
    </row>
    <row r="4707" spans="1:10" x14ac:dyDescent="0.3">
      <c r="A4707" s="26">
        <v>2017</v>
      </c>
      <c r="B4707" s="27" t="s">
        <v>3148</v>
      </c>
      <c r="C4707" s="27" t="s">
        <v>3149</v>
      </c>
      <c r="D4707" s="27" t="s">
        <v>3148</v>
      </c>
      <c r="E4707" s="27" t="s">
        <v>6117</v>
      </c>
      <c r="F4707" s="27" t="s">
        <v>3145</v>
      </c>
      <c r="G4707" s="27" t="s">
        <v>2803</v>
      </c>
      <c r="H4707" s="28">
        <v>42736</v>
      </c>
      <c r="I4707" s="29">
        <v>2.0504910000000005</v>
      </c>
      <c r="J4707" s="28" t="s">
        <v>3241</v>
      </c>
    </row>
    <row r="4708" spans="1:10" x14ac:dyDescent="0.3">
      <c r="A4708" s="26">
        <v>2017</v>
      </c>
      <c r="B4708" s="27" t="s">
        <v>3103</v>
      </c>
      <c r="C4708" s="27" t="s">
        <v>3104</v>
      </c>
      <c r="D4708" s="27" t="s">
        <v>3103</v>
      </c>
      <c r="E4708" s="27" t="s">
        <v>6117</v>
      </c>
      <c r="F4708" s="27" t="s">
        <v>3034</v>
      </c>
      <c r="G4708" s="27" t="s">
        <v>2923</v>
      </c>
      <c r="H4708" s="28">
        <v>42736</v>
      </c>
      <c r="I4708" s="29">
        <v>1.0358070000000001</v>
      </c>
      <c r="J4708" s="28" t="s">
        <v>3241</v>
      </c>
    </row>
    <row r="4709" spans="1:10" x14ac:dyDescent="0.3">
      <c r="A4709" s="26">
        <v>2017</v>
      </c>
      <c r="B4709" s="27" t="s">
        <v>3150</v>
      </c>
      <c r="C4709" s="27" t="s">
        <v>3151</v>
      </c>
      <c r="D4709" s="27" t="s">
        <v>3150</v>
      </c>
      <c r="E4709" s="27" t="s">
        <v>6117</v>
      </c>
      <c r="F4709" s="27" t="s">
        <v>3142</v>
      </c>
      <c r="G4709" s="27" t="s">
        <v>2850</v>
      </c>
      <c r="H4709" s="28">
        <v>42736</v>
      </c>
      <c r="I4709" s="29">
        <v>0.111738</v>
      </c>
      <c r="J4709" s="28" t="s">
        <v>3241</v>
      </c>
    </row>
    <row r="4710" spans="1:10" x14ac:dyDescent="0.3">
      <c r="A4710" s="26">
        <v>2017</v>
      </c>
      <c r="B4710" s="27" t="s">
        <v>3105</v>
      </c>
      <c r="C4710" s="27" t="s">
        <v>3106</v>
      </c>
      <c r="D4710" s="27" t="s">
        <v>3105</v>
      </c>
      <c r="E4710" s="27" t="s">
        <v>6117</v>
      </c>
      <c r="F4710" s="27" t="s">
        <v>2798</v>
      </c>
      <c r="G4710" s="27" t="s">
        <v>2803</v>
      </c>
      <c r="H4710" s="28">
        <v>42736</v>
      </c>
      <c r="I4710" s="29">
        <v>3.943722999999999</v>
      </c>
      <c r="J4710" s="28" t="s">
        <v>3241</v>
      </c>
    </row>
    <row r="4711" spans="1:10" x14ac:dyDescent="0.3">
      <c r="A4711" s="26">
        <v>2017</v>
      </c>
      <c r="B4711" s="27" t="s">
        <v>3123</v>
      </c>
      <c r="C4711" s="27" t="s">
        <v>3124</v>
      </c>
      <c r="D4711" s="27" t="s">
        <v>3166</v>
      </c>
      <c r="E4711" s="27" t="s">
        <v>3025</v>
      </c>
      <c r="F4711" s="27" t="s">
        <v>2825</v>
      </c>
      <c r="G4711" s="27" t="s">
        <v>2850</v>
      </c>
      <c r="H4711" s="28">
        <v>42736</v>
      </c>
      <c r="I4711" s="29">
        <v>0</v>
      </c>
      <c r="J4711" s="28" t="s">
        <v>3241</v>
      </c>
    </row>
    <row r="4712" spans="1:10" x14ac:dyDescent="0.3">
      <c r="A4712" s="26">
        <v>2017</v>
      </c>
      <c r="B4712" s="27" t="s">
        <v>3123</v>
      </c>
      <c r="C4712" s="27" t="s">
        <v>3124</v>
      </c>
      <c r="D4712" s="27" t="s">
        <v>3125</v>
      </c>
      <c r="E4712" s="27" t="s">
        <v>3025</v>
      </c>
      <c r="F4712" s="27" t="s">
        <v>2825</v>
      </c>
      <c r="G4712" s="27" t="s">
        <v>2850</v>
      </c>
      <c r="H4712" s="28">
        <v>42736</v>
      </c>
      <c r="I4712" s="29">
        <v>0</v>
      </c>
      <c r="J4712" s="28" t="s">
        <v>3241</v>
      </c>
    </row>
    <row r="4713" spans="1:10" x14ac:dyDescent="0.3">
      <c r="A4713" s="26">
        <v>2017</v>
      </c>
      <c r="B4713" s="27" t="s">
        <v>3123</v>
      </c>
      <c r="C4713" s="27" t="s">
        <v>3124</v>
      </c>
      <c r="D4713" s="27" t="s">
        <v>3170</v>
      </c>
      <c r="E4713" s="27" t="s">
        <v>3025</v>
      </c>
      <c r="F4713" s="27" t="s">
        <v>2825</v>
      </c>
      <c r="G4713" s="27" t="s">
        <v>2850</v>
      </c>
      <c r="H4713" s="28">
        <v>42736</v>
      </c>
      <c r="I4713" s="29">
        <v>0</v>
      </c>
      <c r="J4713" s="28" t="s">
        <v>3241</v>
      </c>
    </row>
    <row r="4714" spans="1:10" x14ac:dyDescent="0.3">
      <c r="A4714" s="26">
        <v>2017</v>
      </c>
      <c r="B4714" s="27" t="s">
        <v>3107</v>
      </c>
      <c r="C4714" s="27" t="s">
        <v>3108</v>
      </c>
      <c r="D4714" s="27" t="s">
        <v>3108</v>
      </c>
      <c r="E4714" s="27" t="s">
        <v>6117</v>
      </c>
      <c r="F4714" s="27" t="s">
        <v>3026</v>
      </c>
      <c r="G4714" s="27" t="s">
        <v>2936</v>
      </c>
      <c r="H4714" s="28">
        <v>42736</v>
      </c>
      <c r="I4714" s="29">
        <v>0</v>
      </c>
      <c r="J4714" s="28" t="s">
        <v>3241</v>
      </c>
    </row>
    <row r="4715" spans="1:10" x14ac:dyDescent="0.3">
      <c r="A4715" s="26">
        <v>2017</v>
      </c>
      <c r="B4715" s="27" t="s">
        <v>3140</v>
      </c>
      <c r="C4715" s="27" t="s">
        <v>3141</v>
      </c>
      <c r="D4715" s="27" t="s">
        <v>3140</v>
      </c>
      <c r="E4715" s="27" t="s">
        <v>6117</v>
      </c>
      <c r="F4715" s="27" t="s">
        <v>3142</v>
      </c>
      <c r="G4715" s="27" t="s">
        <v>2850</v>
      </c>
      <c r="H4715" s="28">
        <v>42736</v>
      </c>
      <c r="I4715" s="29">
        <v>0</v>
      </c>
      <c r="J4715" s="28" t="s">
        <v>3241</v>
      </c>
    </row>
    <row r="4716" spans="1:10" x14ac:dyDescent="0.3">
      <c r="A4716" s="26">
        <v>2017</v>
      </c>
      <c r="B4716" s="27" t="s">
        <v>3109</v>
      </c>
      <c r="C4716" s="27" t="s">
        <v>3110</v>
      </c>
      <c r="D4716" s="27" t="s">
        <v>3109</v>
      </c>
      <c r="E4716" s="27" t="s">
        <v>3111</v>
      </c>
      <c r="F4716" s="27" t="s">
        <v>2825</v>
      </c>
      <c r="G4716" s="27" t="s">
        <v>2850</v>
      </c>
      <c r="H4716" s="28">
        <v>42736</v>
      </c>
      <c r="I4716" s="29">
        <v>0.24579700000000007</v>
      </c>
      <c r="J4716" s="28" t="s">
        <v>3241</v>
      </c>
    </row>
    <row r="4717" spans="1:10" x14ac:dyDescent="0.3">
      <c r="A4717" s="26">
        <v>2017</v>
      </c>
      <c r="B4717" s="27" t="s">
        <v>3158</v>
      </c>
      <c r="C4717" s="27" t="s">
        <v>3159</v>
      </c>
      <c r="D4717" s="27" t="s">
        <v>3160</v>
      </c>
      <c r="E4717" s="27" t="s">
        <v>3161</v>
      </c>
      <c r="F4717" s="27" t="s">
        <v>3087</v>
      </c>
      <c r="G4717" s="27" t="s">
        <v>2788</v>
      </c>
      <c r="H4717" s="28">
        <v>42736</v>
      </c>
      <c r="I4717" s="29">
        <v>0.91431099999999987</v>
      </c>
      <c r="J4717" s="28" t="s">
        <v>3241</v>
      </c>
    </row>
    <row r="4718" spans="1:10" x14ac:dyDescent="0.3">
      <c r="A4718" s="26">
        <v>2017</v>
      </c>
      <c r="B4718" s="27" t="s">
        <v>3112</v>
      </c>
      <c r="C4718" s="27" t="s">
        <v>3113</v>
      </c>
      <c r="D4718" s="27" t="s">
        <v>3112</v>
      </c>
      <c r="E4718" s="27" t="s">
        <v>6117</v>
      </c>
      <c r="F4718" s="27" t="s">
        <v>2825</v>
      </c>
      <c r="G4718" s="27" t="s">
        <v>2826</v>
      </c>
      <c r="H4718" s="28">
        <v>42736</v>
      </c>
      <c r="I4718" s="29">
        <v>1.6071759999999997</v>
      </c>
      <c r="J4718" s="28" t="s">
        <v>3241</v>
      </c>
    </row>
    <row r="4719" spans="1:10" x14ac:dyDescent="0.3">
      <c r="A4719" s="26">
        <v>2017</v>
      </c>
      <c r="B4719" s="27" t="s">
        <v>3167</v>
      </c>
      <c r="C4719" s="27" t="s">
        <v>3168</v>
      </c>
      <c r="D4719" s="27" t="s">
        <v>3169</v>
      </c>
      <c r="E4719" s="27" t="s">
        <v>3161</v>
      </c>
      <c r="F4719" s="27" t="s">
        <v>3087</v>
      </c>
      <c r="G4719" s="27" t="s">
        <v>2788</v>
      </c>
      <c r="H4719" s="28">
        <v>42736</v>
      </c>
      <c r="I4719" s="29">
        <v>2.4728759999999999</v>
      </c>
      <c r="J4719" s="28" t="s">
        <v>3241</v>
      </c>
    </row>
    <row r="4720" spans="1:10" x14ac:dyDescent="0.3">
      <c r="A4720" s="26">
        <v>2017</v>
      </c>
      <c r="B4720" s="27" t="s">
        <v>3114</v>
      </c>
      <c r="C4720" s="27" t="s">
        <v>3115</v>
      </c>
      <c r="D4720" s="27" t="s">
        <v>3116</v>
      </c>
      <c r="E4720" s="27" t="s">
        <v>3025</v>
      </c>
      <c r="F4720" s="27" t="s">
        <v>3026</v>
      </c>
      <c r="G4720" s="27" t="s">
        <v>2788</v>
      </c>
      <c r="H4720" s="28">
        <v>42736</v>
      </c>
      <c r="I4720" s="29">
        <v>0</v>
      </c>
      <c r="J4720" s="28" t="s">
        <v>3241</v>
      </c>
    </row>
    <row r="4721" spans="1:10" x14ac:dyDescent="0.3">
      <c r="A4721" s="26">
        <v>2017</v>
      </c>
      <c r="B4721" s="27" t="s">
        <v>3117</v>
      </c>
      <c r="C4721" s="27" t="s">
        <v>3118</v>
      </c>
      <c r="D4721" s="27" t="s">
        <v>3117</v>
      </c>
      <c r="E4721" s="27" t="s">
        <v>6117</v>
      </c>
      <c r="F4721" s="27" t="s">
        <v>2815</v>
      </c>
      <c r="G4721" s="27" t="s">
        <v>2816</v>
      </c>
      <c r="H4721" s="28">
        <v>42736</v>
      </c>
      <c r="I4721" s="29">
        <v>6.5147149999999998</v>
      </c>
      <c r="J4721" s="28" t="s">
        <v>3241</v>
      </c>
    </row>
    <row r="4722" spans="1:10" x14ac:dyDescent="0.3">
      <c r="A4722" s="26">
        <v>2017</v>
      </c>
      <c r="B4722" s="27" t="s">
        <v>3129</v>
      </c>
      <c r="C4722" s="27" t="s">
        <v>3130</v>
      </c>
      <c r="D4722" s="27" t="s">
        <v>3131</v>
      </c>
      <c r="E4722" s="27" t="s">
        <v>3063</v>
      </c>
      <c r="F4722" s="27" t="s">
        <v>3034</v>
      </c>
      <c r="G4722" s="27" t="s">
        <v>2840</v>
      </c>
      <c r="H4722" s="28">
        <v>42736</v>
      </c>
      <c r="I4722" s="29">
        <v>12.322166000000001</v>
      </c>
      <c r="J4722" s="28" t="s">
        <v>3241</v>
      </c>
    </row>
    <row r="4723" spans="1:10" x14ac:dyDescent="0.3">
      <c r="A4723" s="26">
        <v>2017</v>
      </c>
      <c r="B4723" s="27" t="s">
        <v>3126</v>
      </c>
      <c r="C4723" s="27" t="s">
        <v>3127</v>
      </c>
      <c r="D4723" s="27" t="s">
        <v>3128</v>
      </c>
      <c r="E4723" s="27" t="s">
        <v>3025</v>
      </c>
      <c r="F4723" s="27" t="s">
        <v>3026</v>
      </c>
      <c r="G4723" s="27" t="s">
        <v>2936</v>
      </c>
      <c r="H4723" s="28">
        <v>42736</v>
      </c>
      <c r="I4723" s="29">
        <v>0</v>
      </c>
      <c r="J4723" s="28" t="s">
        <v>3241</v>
      </c>
    </row>
    <row r="4724" spans="1:10" x14ac:dyDescent="0.3">
      <c r="A4724" s="26">
        <v>2017</v>
      </c>
      <c r="B4724" s="27" t="s">
        <v>3178</v>
      </c>
      <c r="C4724" s="27" t="s">
        <v>3179</v>
      </c>
      <c r="D4724" s="27" t="s">
        <v>3178</v>
      </c>
      <c r="E4724" s="27" t="s">
        <v>3033</v>
      </c>
      <c r="F4724" s="27" t="s">
        <v>2807</v>
      </c>
      <c r="G4724" s="27" t="s">
        <v>2812</v>
      </c>
      <c r="H4724" s="28">
        <v>42736</v>
      </c>
      <c r="I4724" s="29">
        <v>0.55054400000000003</v>
      </c>
      <c r="J4724" s="28" t="s">
        <v>3241</v>
      </c>
    </row>
    <row r="4725" spans="1:10" x14ac:dyDescent="0.3">
      <c r="A4725" s="26">
        <v>2017</v>
      </c>
      <c r="B4725" s="27" t="s">
        <v>3119</v>
      </c>
      <c r="C4725" s="27" t="s">
        <v>3120</v>
      </c>
      <c r="D4725" s="27" t="s">
        <v>3119</v>
      </c>
      <c r="E4725" s="27" t="s">
        <v>6117</v>
      </c>
      <c r="F4725" s="27" t="s">
        <v>3034</v>
      </c>
      <c r="G4725" s="27" t="s">
        <v>2840</v>
      </c>
      <c r="H4725" s="28">
        <v>42736</v>
      </c>
      <c r="I4725" s="29">
        <v>3.8148430000000002</v>
      </c>
      <c r="J4725" s="28" t="s">
        <v>3241</v>
      </c>
    </row>
    <row r="4726" spans="1:10" x14ac:dyDescent="0.3">
      <c r="A4726" s="26">
        <v>2017</v>
      </c>
      <c r="B4726" s="27" t="s">
        <v>3121</v>
      </c>
      <c r="C4726" s="27" t="s">
        <v>3122</v>
      </c>
      <c r="D4726" s="27" t="s">
        <v>3121</v>
      </c>
      <c r="E4726" s="27" t="s">
        <v>6117</v>
      </c>
      <c r="F4726" s="27" t="s">
        <v>2825</v>
      </c>
      <c r="G4726" s="27" t="s">
        <v>2850</v>
      </c>
      <c r="H4726" s="28">
        <v>42736</v>
      </c>
      <c r="I4726" s="29">
        <v>30.675371000000013</v>
      </c>
      <c r="J4726" s="28" t="s">
        <v>3241</v>
      </c>
    </row>
    <row r="4727" spans="1:10" x14ac:dyDescent="0.3">
      <c r="A4727" s="26">
        <v>2017</v>
      </c>
      <c r="B4727" s="27" t="s">
        <v>3022</v>
      </c>
      <c r="C4727" s="27" t="s">
        <v>3023</v>
      </c>
      <c r="D4727" s="27" t="s">
        <v>3024</v>
      </c>
      <c r="E4727" s="27" t="s">
        <v>3025</v>
      </c>
      <c r="F4727" s="27" t="s">
        <v>3026</v>
      </c>
      <c r="G4727" s="27" t="s">
        <v>2788</v>
      </c>
      <c r="H4727" s="28">
        <v>42767</v>
      </c>
      <c r="I4727" s="29">
        <v>0</v>
      </c>
      <c r="J4727" s="28" t="s">
        <v>3241</v>
      </c>
    </row>
    <row r="4728" spans="1:10" x14ac:dyDescent="0.3">
      <c r="A4728" s="26">
        <v>2017</v>
      </c>
      <c r="B4728" s="27" t="s">
        <v>3022</v>
      </c>
      <c r="C4728" s="27" t="s">
        <v>3023</v>
      </c>
      <c r="D4728" s="27" t="s">
        <v>3027</v>
      </c>
      <c r="E4728" s="27" t="s">
        <v>3025</v>
      </c>
      <c r="F4728" s="27" t="s">
        <v>3026</v>
      </c>
      <c r="G4728" s="27" t="s">
        <v>2788</v>
      </c>
      <c r="H4728" s="28">
        <v>42767</v>
      </c>
      <c r="I4728" s="29">
        <v>0</v>
      </c>
      <c r="J4728" s="28" t="s">
        <v>3241</v>
      </c>
    </row>
    <row r="4729" spans="1:10" x14ac:dyDescent="0.3">
      <c r="A4729" s="26">
        <v>2017</v>
      </c>
      <c r="B4729" s="27" t="s">
        <v>3028</v>
      </c>
      <c r="C4729" s="27" t="s">
        <v>3029</v>
      </c>
      <c r="D4729" s="27" t="s">
        <v>3028</v>
      </c>
      <c r="E4729" s="27" t="s">
        <v>6117</v>
      </c>
      <c r="F4729" s="27" t="s">
        <v>3030</v>
      </c>
      <c r="G4729" s="27" t="s">
        <v>2812</v>
      </c>
      <c r="H4729" s="28">
        <v>42767</v>
      </c>
      <c r="I4729" s="29">
        <v>9.2885690000000007</v>
      </c>
      <c r="J4729" s="28" t="s">
        <v>3241</v>
      </c>
    </row>
    <row r="4730" spans="1:10" x14ac:dyDescent="0.3">
      <c r="A4730" s="26">
        <v>2017</v>
      </c>
      <c r="B4730" s="27" t="s">
        <v>3031</v>
      </c>
      <c r="C4730" s="27" t="s">
        <v>3032</v>
      </c>
      <c r="D4730" s="27" t="s">
        <v>3031</v>
      </c>
      <c r="E4730" s="27" t="s">
        <v>3033</v>
      </c>
      <c r="F4730" s="27" t="s">
        <v>3034</v>
      </c>
      <c r="G4730" s="27" t="s">
        <v>2821</v>
      </c>
      <c r="H4730" s="28">
        <v>42767</v>
      </c>
      <c r="I4730" s="29">
        <v>1.7651450000000004</v>
      </c>
      <c r="J4730" s="28" t="s">
        <v>3241</v>
      </c>
    </row>
    <row r="4731" spans="1:10" x14ac:dyDescent="0.3">
      <c r="A4731" s="26">
        <v>2017</v>
      </c>
      <c r="B4731" s="27" t="s">
        <v>3031</v>
      </c>
      <c r="C4731" s="27" t="s">
        <v>3180</v>
      </c>
      <c r="D4731" s="27" t="s">
        <v>3181</v>
      </c>
      <c r="E4731" s="27" t="s">
        <v>3033</v>
      </c>
      <c r="F4731" s="27" t="s">
        <v>3034</v>
      </c>
      <c r="G4731" s="27" t="s">
        <v>2821</v>
      </c>
      <c r="H4731" s="28">
        <v>42767</v>
      </c>
      <c r="I4731" s="29">
        <v>4.637080000000001</v>
      </c>
      <c r="J4731" s="28" t="s">
        <v>3241</v>
      </c>
    </row>
    <row r="4732" spans="1:10" x14ac:dyDescent="0.3">
      <c r="A4732" s="26">
        <v>2017</v>
      </c>
      <c r="B4732" s="27" t="s">
        <v>3035</v>
      </c>
      <c r="C4732" s="27" t="s">
        <v>3036</v>
      </c>
      <c r="D4732" s="27" t="s">
        <v>3035</v>
      </c>
      <c r="E4732" s="27" t="s">
        <v>6117</v>
      </c>
      <c r="F4732" s="27" t="s">
        <v>2825</v>
      </c>
      <c r="G4732" s="27" t="s">
        <v>2826</v>
      </c>
      <c r="H4732" s="28">
        <v>42767</v>
      </c>
      <c r="I4732" s="29">
        <v>0</v>
      </c>
      <c r="J4732" s="28" t="s">
        <v>3241</v>
      </c>
    </row>
    <row r="4733" spans="1:10" x14ac:dyDescent="0.3">
      <c r="A4733" s="26">
        <v>2017</v>
      </c>
      <c r="B4733" s="27" t="s">
        <v>3037</v>
      </c>
      <c r="C4733" s="27" t="s">
        <v>3038</v>
      </c>
      <c r="D4733" s="27" t="s">
        <v>3037</v>
      </c>
      <c r="E4733" s="27" t="s">
        <v>6117</v>
      </c>
      <c r="F4733" s="27" t="s">
        <v>3034</v>
      </c>
      <c r="G4733" s="27" t="s">
        <v>2999</v>
      </c>
      <c r="H4733" s="28">
        <v>42767</v>
      </c>
      <c r="I4733" s="29">
        <v>0.30609900000000007</v>
      </c>
      <c r="J4733" s="28" t="s">
        <v>3241</v>
      </c>
    </row>
    <row r="4734" spans="1:10" x14ac:dyDescent="0.3">
      <c r="A4734" s="26">
        <v>2017</v>
      </c>
      <c r="B4734" s="27" t="s">
        <v>3039</v>
      </c>
      <c r="C4734" s="27" t="s">
        <v>3040</v>
      </c>
      <c r="D4734" s="27" t="s">
        <v>3039</v>
      </c>
      <c r="E4734" s="27" t="s">
        <v>6117</v>
      </c>
      <c r="F4734" s="27" t="s">
        <v>2815</v>
      </c>
      <c r="G4734" s="27" t="s">
        <v>2816</v>
      </c>
      <c r="H4734" s="28">
        <v>42767</v>
      </c>
      <c r="I4734" s="29">
        <v>0</v>
      </c>
      <c r="J4734" s="28" t="s">
        <v>3241</v>
      </c>
    </row>
    <row r="4735" spans="1:10" x14ac:dyDescent="0.3">
      <c r="A4735" s="26">
        <v>2017</v>
      </c>
      <c r="B4735" s="27" t="s">
        <v>3041</v>
      </c>
      <c r="C4735" s="27" t="s">
        <v>3042</v>
      </c>
      <c r="D4735" s="27" t="s">
        <v>3041</v>
      </c>
      <c r="E4735" s="27" t="s">
        <v>6117</v>
      </c>
      <c r="F4735" s="27" t="s">
        <v>2825</v>
      </c>
      <c r="G4735" s="27" t="s">
        <v>2826</v>
      </c>
      <c r="H4735" s="28">
        <v>42767</v>
      </c>
      <c r="I4735" s="29">
        <v>6.7366730000000015</v>
      </c>
      <c r="J4735" s="28" t="s">
        <v>3241</v>
      </c>
    </row>
    <row r="4736" spans="1:10" x14ac:dyDescent="0.3">
      <c r="A4736" s="26">
        <v>2017</v>
      </c>
      <c r="B4736" s="27" t="s">
        <v>3043</v>
      </c>
      <c r="C4736" s="27" t="s">
        <v>3044</v>
      </c>
      <c r="D4736" s="27" t="s">
        <v>3043</v>
      </c>
      <c r="E4736" s="27" t="s">
        <v>6117</v>
      </c>
      <c r="F4736" s="27" t="s">
        <v>2815</v>
      </c>
      <c r="G4736" s="27" t="s">
        <v>2816</v>
      </c>
      <c r="H4736" s="28">
        <v>42767</v>
      </c>
      <c r="I4736" s="29">
        <v>3.9946929999999998</v>
      </c>
      <c r="J4736" s="28" t="s">
        <v>3241</v>
      </c>
    </row>
    <row r="4737" spans="1:10" x14ac:dyDescent="0.3">
      <c r="A4737" s="26">
        <v>2017</v>
      </c>
      <c r="B4737" s="27" t="s">
        <v>3045</v>
      </c>
      <c r="C4737" s="27" t="s">
        <v>3046</v>
      </c>
      <c r="D4737" s="27" t="s">
        <v>3045</v>
      </c>
      <c r="E4737" s="27" t="s">
        <v>6117</v>
      </c>
      <c r="F4737" s="27" t="s">
        <v>2815</v>
      </c>
      <c r="G4737" s="27" t="s">
        <v>2816</v>
      </c>
      <c r="H4737" s="28">
        <v>42767</v>
      </c>
      <c r="I4737" s="29">
        <v>0.16008800000000006</v>
      </c>
      <c r="J4737" s="28" t="s">
        <v>3241</v>
      </c>
    </row>
    <row r="4738" spans="1:10" x14ac:dyDescent="0.3">
      <c r="A4738" s="26">
        <v>2017</v>
      </c>
      <c r="B4738" s="27" t="s">
        <v>3143</v>
      </c>
      <c r="C4738" s="27" t="s">
        <v>3144</v>
      </c>
      <c r="D4738" s="27" t="s">
        <v>3143</v>
      </c>
      <c r="E4738" s="27" t="s">
        <v>6117</v>
      </c>
      <c r="F4738" s="27" t="s">
        <v>3145</v>
      </c>
      <c r="G4738" s="27" t="s">
        <v>2803</v>
      </c>
      <c r="H4738" s="28">
        <v>42767</v>
      </c>
      <c r="I4738" s="29">
        <v>2.115746000000001</v>
      </c>
      <c r="J4738" s="28" t="s">
        <v>3241</v>
      </c>
    </row>
    <row r="4739" spans="1:10" x14ac:dyDescent="0.3">
      <c r="A4739" s="26">
        <v>2017</v>
      </c>
      <c r="B4739" s="27" t="s">
        <v>3171</v>
      </c>
      <c r="C4739" s="27" t="s">
        <v>3172</v>
      </c>
      <c r="D4739" s="27" t="s">
        <v>3173</v>
      </c>
      <c r="E4739" s="27" t="s">
        <v>3111</v>
      </c>
      <c r="F4739" s="27" t="s">
        <v>2825</v>
      </c>
      <c r="G4739" s="27" t="s">
        <v>2850</v>
      </c>
      <c r="H4739" s="28">
        <v>42767</v>
      </c>
      <c r="I4739" s="29">
        <v>0.29119699999999998</v>
      </c>
      <c r="J4739" s="28" t="s">
        <v>3241</v>
      </c>
    </row>
    <row r="4740" spans="1:10" x14ac:dyDescent="0.3">
      <c r="A4740" s="26">
        <v>2017</v>
      </c>
      <c r="B4740" s="27" t="s">
        <v>3146</v>
      </c>
      <c r="C4740" s="27" t="s">
        <v>3147</v>
      </c>
      <c r="D4740" s="27" t="s">
        <v>3146</v>
      </c>
      <c r="E4740" s="27" t="s">
        <v>6117</v>
      </c>
      <c r="F4740" s="27" t="s">
        <v>3145</v>
      </c>
      <c r="G4740" s="27" t="s">
        <v>2803</v>
      </c>
      <c r="H4740" s="28">
        <v>42767</v>
      </c>
      <c r="I4740" s="29">
        <v>1.8051110000000001</v>
      </c>
      <c r="J4740" s="28" t="s">
        <v>3241</v>
      </c>
    </row>
    <row r="4741" spans="1:10" x14ac:dyDescent="0.3">
      <c r="A4741" s="26">
        <v>2017</v>
      </c>
      <c r="B4741" s="27" t="s">
        <v>3047</v>
      </c>
      <c r="C4741" s="27" t="s">
        <v>3048</v>
      </c>
      <c r="D4741" s="27" t="s">
        <v>3047</v>
      </c>
      <c r="E4741" s="27" t="s">
        <v>6117</v>
      </c>
      <c r="F4741" s="27" t="s">
        <v>2825</v>
      </c>
      <c r="G4741" s="27" t="s">
        <v>2826</v>
      </c>
      <c r="H4741" s="28">
        <v>42767</v>
      </c>
      <c r="I4741" s="29">
        <v>2.91622</v>
      </c>
      <c r="J4741" s="28" t="s">
        <v>3241</v>
      </c>
    </row>
    <row r="4742" spans="1:10" x14ac:dyDescent="0.3">
      <c r="A4742" s="26">
        <v>2017</v>
      </c>
      <c r="B4742" s="27" t="s">
        <v>3049</v>
      </c>
      <c r="C4742" s="27" t="s">
        <v>3050</v>
      </c>
      <c r="D4742" s="27" t="s">
        <v>3049</v>
      </c>
      <c r="E4742" s="27" t="s">
        <v>6117</v>
      </c>
      <c r="F4742" s="27" t="s">
        <v>2825</v>
      </c>
      <c r="G4742" s="27" t="s">
        <v>2850</v>
      </c>
      <c r="H4742" s="28">
        <v>42767</v>
      </c>
      <c r="I4742" s="29">
        <v>5.0989929999999992</v>
      </c>
      <c r="J4742" s="28" t="s">
        <v>3241</v>
      </c>
    </row>
    <row r="4743" spans="1:10" x14ac:dyDescent="0.3">
      <c r="A4743" s="26">
        <v>2017</v>
      </c>
      <c r="B4743" s="27" t="s">
        <v>3051</v>
      </c>
      <c r="C4743" s="27" t="s">
        <v>3051</v>
      </c>
      <c r="D4743" s="27" t="s">
        <v>3051</v>
      </c>
      <c r="E4743" s="27" t="s">
        <v>6118</v>
      </c>
      <c r="F4743" s="27" t="s">
        <v>3051</v>
      </c>
      <c r="G4743" s="27" t="s">
        <v>3051</v>
      </c>
      <c r="H4743" s="28">
        <v>42767</v>
      </c>
      <c r="I4743" s="29">
        <v>11076.339995</v>
      </c>
      <c r="J4743" s="28" t="s">
        <v>3241</v>
      </c>
    </row>
    <row r="4744" spans="1:10" x14ac:dyDescent="0.3">
      <c r="A4744" s="26">
        <v>2017</v>
      </c>
      <c r="B4744" s="27" t="s">
        <v>3052</v>
      </c>
      <c r="C4744" s="27" t="s">
        <v>3053</v>
      </c>
      <c r="D4744" s="27" t="s">
        <v>3052</v>
      </c>
      <c r="E4744" s="27" t="s">
        <v>3033</v>
      </c>
      <c r="F4744" s="27" t="s">
        <v>2807</v>
      </c>
      <c r="G4744" s="27" t="s">
        <v>2812</v>
      </c>
      <c r="H4744" s="28">
        <v>42767</v>
      </c>
      <c r="I4744" s="29">
        <v>2.0266839999999999</v>
      </c>
      <c r="J4744" s="28" t="s">
        <v>3241</v>
      </c>
    </row>
    <row r="4745" spans="1:10" x14ac:dyDescent="0.3">
      <c r="A4745" s="26">
        <v>2017</v>
      </c>
      <c r="B4745" s="27" t="s">
        <v>3162</v>
      </c>
      <c r="C4745" s="27" t="s">
        <v>3163</v>
      </c>
      <c r="D4745" s="27" t="s">
        <v>3164</v>
      </c>
      <c r="E4745" s="27" t="s">
        <v>3025</v>
      </c>
      <c r="F4745" s="27" t="s">
        <v>3087</v>
      </c>
      <c r="G4745" s="27" t="s">
        <v>2788</v>
      </c>
      <c r="H4745" s="28">
        <v>42767</v>
      </c>
      <c r="I4745" s="29">
        <v>0</v>
      </c>
      <c r="J4745" s="28" t="s">
        <v>3241</v>
      </c>
    </row>
    <row r="4746" spans="1:10" x14ac:dyDescent="0.3">
      <c r="A4746" s="26">
        <v>2017</v>
      </c>
      <c r="B4746" s="27" t="s">
        <v>3162</v>
      </c>
      <c r="C4746" s="27" t="s">
        <v>3163</v>
      </c>
      <c r="D4746" s="27" t="s">
        <v>3165</v>
      </c>
      <c r="E4746" s="27" t="s">
        <v>3025</v>
      </c>
      <c r="F4746" s="27" t="s">
        <v>3087</v>
      </c>
      <c r="G4746" s="27" t="s">
        <v>2788</v>
      </c>
      <c r="H4746" s="28">
        <v>42767</v>
      </c>
      <c r="I4746" s="29">
        <v>0</v>
      </c>
      <c r="J4746" s="28" t="s">
        <v>3241</v>
      </c>
    </row>
    <row r="4747" spans="1:10" x14ac:dyDescent="0.3">
      <c r="A4747" s="26">
        <v>2017</v>
      </c>
      <c r="B4747" s="27" t="s">
        <v>3054</v>
      </c>
      <c r="C4747" s="27" t="s">
        <v>3055</v>
      </c>
      <c r="D4747" s="27" t="s">
        <v>3054</v>
      </c>
      <c r="E4747" s="27" t="s">
        <v>6117</v>
      </c>
      <c r="F4747" s="27" t="s">
        <v>3034</v>
      </c>
      <c r="G4747" s="27" t="s">
        <v>2999</v>
      </c>
      <c r="H4747" s="28">
        <v>42767</v>
      </c>
      <c r="I4747" s="29">
        <v>1.1640889999999999</v>
      </c>
      <c r="J4747" s="28" t="s">
        <v>3241</v>
      </c>
    </row>
    <row r="4748" spans="1:10" x14ac:dyDescent="0.3">
      <c r="A4748" s="26">
        <v>2017</v>
      </c>
      <c r="B4748" s="27" t="s">
        <v>3056</v>
      </c>
      <c r="C4748" s="27" t="s">
        <v>3057</v>
      </c>
      <c r="D4748" s="27" t="s">
        <v>3056</v>
      </c>
      <c r="E4748" s="27" t="s">
        <v>6117</v>
      </c>
      <c r="F4748" s="27" t="s">
        <v>2825</v>
      </c>
      <c r="G4748" s="27" t="s">
        <v>2826</v>
      </c>
      <c r="H4748" s="28">
        <v>42767</v>
      </c>
      <c r="I4748" s="29">
        <v>5.0875660000000007</v>
      </c>
      <c r="J4748" s="28" t="s">
        <v>3241</v>
      </c>
    </row>
    <row r="4749" spans="1:10" x14ac:dyDescent="0.3">
      <c r="A4749" s="26">
        <v>2017</v>
      </c>
      <c r="B4749" s="27" t="s">
        <v>3058</v>
      </c>
      <c r="C4749" s="27" t="s">
        <v>3059</v>
      </c>
      <c r="D4749" s="27" t="s">
        <v>3058</v>
      </c>
      <c r="E4749" s="27" t="s">
        <v>6117</v>
      </c>
      <c r="F4749" s="27" t="s">
        <v>2815</v>
      </c>
      <c r="G4749" s="27" t="s">
        <v>2816</v>
      </c>
      <c r="H4749" s="28">
        <v>42767</v>
      </c>
      <c r="I4749" s="29">
        <v>3.2418750000000007</v>
      </c>
      <c r="J4749" s="28" t="s">
        <v>3241</v>
      </c>
    </row>
    <row r="4750" spans="1:10" x14ac:dyDescent="0.3">
      <c r="A4750" s="26">
        <v>2017</v>
      </c>
      <c r="B4750" s="27" t="s">
        <v>3152</v>
      </c>
      <c r="C4750" s="27" t="s">
        <v>3153</v>
      </c>
      <c r="D4750" s="27" t="s">
        <v>3152</v>
      </c>
      <c r="E4750" s="27" t="s">
        <v>3111</v>
      </c>
      <c r="F4750" s="27" t="s">
        <v>2825</v>
      </c>
      <c r="G4750" s="27" t="s">
        <v>2850</v>
      </c>
      <c r="H4750" s="28">
        <v>42767</v>
      </c>
      <c r="I4750" s="29">
        <v>0.31028800000000006</v>
      </c>
      <c r="J4750" s="28" t="s">
        <v>3241</v>
      </c>
    </row>
    <row r="4751" spans="1:10" x14ac:dyDescent="0.3">
      <c r="A4751" s="26">
        <v>2017</v>
      </c>
      <c r="B4751" s="27" t="s">
        <v>3154</v>
      </c>
      <c r="C4751" s="27" t="s">
        <v>3155</v>
      </c>
      <c r="D4751" s="27" t="s">
        <v>3154</v>
      </c>
      <c r="E4751" s="27" t="s">
        <v>3111</v>
      </c>
      <c r="F4751" s="27" t="s">
        <v>2825</v>
      </c>
      <c r="G4751" s="27" t="s">
        <v>2850</v>
      </c>
      <c r="H4751" s="28">
        <v>42767</v>
      </c>
      <c r="I4751" s="29">
        <v>0.44979999999999992</v>
      </c>
      <c r="J4751" s="28" t="s">
        <v>3241</v>
      </c>
    </row>
    <row r="4752" spans="1:10" x14ac:dyDescent="0.3">
      <c r="A4752" s="26">
        <v>2017</v>
      </c>
      <c r="B4752" s="27" t="s">
        <v>3156</v>
      </c>
      <c r="C4752" s="27" t="s">
        <v>3157</v>
      </c>
      <c r="D4752" s="27" t="s">
        <v>3156</v>
      </c>
      <c r="E4752" s="27" t="s">
        <v>3111</v>
      </c>
      <c r="F4752" s="27" t="s">
        <v>2825</v>
      </c>
      <c r="G4752" s="27" t="s">
        <v>2850</v>
      </c>
      <c r="H4752" s="28">
        <v>42767</v>
      </c>
      <c r="I4752" s="29">
        <v>0</v>
      </c>
      <c r="J4752" s="28" t="s">
        <v>3241</v>
      </c>
    </row>
    <row r="4753" spans="1:10" x14ac:dyDescent="0.3">
      <c r="A4753" s="26">
        <v>2017</v>
      </c>
      <c r="B4753" s="27" t="s">
        <v>3060</v>
      </c>
      <c r="C4753" s="27" t="s">
        <v>3061</v>
      </c>
      <c r="D4753" s="27" t="s">
        <v>3062</v>
      </c>
      <c r="E4753" s="27" t="s">
        <v>3063</v>
      </c>
      <c r="F4753" s="27" t="s">
        <v>3034</v>
      </c>
      <c r="G4753" s="27" t="s">
        <v>2999</v>
      </c>
      <c r="H4753" s="28">
        <v>42767</v>
      </c>
      <c r="I4753" s="29">
        <v>2E-3</v>
      </c>
      <c r="J4753" s="28" t="s">
        <v>3241</v>
      </c>
    </row>
    <row r="4754" spans="1:10" x14ac:dyDescent="0.3">
      <c r="A4754" s="26">
        <v>2017</v>
      </c>
      <c r="B4754" s="27" t="s">
        <v>3187</v>
      </c>
      <c r="C4754" s="27" t="s">
        <v>3188</v>
      </c>
      <c r="D4754" s="27" t="s">
        <v>3187</v>
      </c>
      <c r="E4754" s="27" t="s">
        <v>3033</v>
      </c>
      <c r="F4754" s="27" t="s">
        <v>3034</v>
      </c>
      <c r="G4754" s="27" t="s">
        <v>3074</v>
      </c>
      <c r="H4754" s="28">
        <v>42767</v>
      </c>
      <c r="I4754" s="29">
        <v>0.54309600000000025</v>
      </c>
      <c r="J4754" s="28" t="s">
        <v>3241</v>
      </c>
    </row>
    <row r="4755" spans="1:10" x14ac:dyDescent="0.3">
      <c r="A4755" s="26">
        <v>2017</v>
      </c>
      <c r="B4755" s="27" t="s">
        <v>3064</v>
      </c>
      <c r="C4755" s="27" t="s">
        <v>3065</v>
      </c>
      <c r="D4755" s="27" t="s">
        <v>3066</v>
      </c>
      <c r="E4755" s="27" t="s">
        <v>3025</v>
      </c>
      <c r="F4755" s="27" t="s">
        <v>2825</v>
      </c>
      <c r="G4755" s="27" t="s">
        <v>2826</v>
      </c>
      <c r="H4755" s="28">
        <v>42767</v>
      </c>
      <c r="I4755" s="29">
        <v>0</v>
      </c>
      <c r="J4755" s="28" t="s">
        <v>3241</v>
      </c>
    </row>
    <row r="4756" spans="1:10" x14ac:dyDescent="0.3">
      <c r="A4756" s="26">
        <v>2017</v>
      </c>
      <c r="B4756" s="27" t="s">
        <v>3064</v>
      </c>
      <c r="C4756" s="27" t="s">
        <v>3065</v>
      </c>
      <c r="D4756" s="27" t="s">
        <v>3067</v>
      </c>
      <c r="E4756" s="27" t="s">
        <v>3025</v>
      </c>
      <c r="F4756" s="27" t="s">
        <v>2825</v>
      </c>
      <c r="G4756" s="27" t="s">
        <v>2826</v>
      </c>
      <c r="H4756" s="28">
        <v>42767</v>
      </c>
      <c r="I4756" s="29">
        <v>0</v>
      </c>
      <c r="J4756" s="28" t="s">
        <v>3241</v>
      </c>
    </row>
    <row r="4757" spans="1:10" x14ac:dyDescent="0.3">
      <c r="A4757" s="26">
        <v>2017</v>
      </c>
      <c r="B4757" s="27" t="s">
        <v>3174</v>
      </c>
      <c r="C4757" s="27" t="s">
        <v>3175</v>
      </c>
      <c r="D4757" s="27" t="s">
        <v>3174</v>
      </c>
      <c r="E4757" s="27" t="s">
        <v>6117</v>
      </c>
      <c r="F4757" s="27" t="s">
        <v>2825</v>
      </c>
      <c r="G4757" s="27" t="s">
        <v>2826</v>
      </c>
      <c r="H4757" s="28">
        <v>42767</v>
      </c>
      <c r="I4757" s="29">
        <v>0.53002899999999997</v>
      </c>
      <c r="J4757" s="28" t="s">
        <v>3241</v>
      </c>
    </row>
    <row r="4758" spans="1:10" x14ac:dyDescent="0.3">
      <c r="A4758" s="26">
        <v>2017</v>
      </c>
      <c r="B4758" s="27" t="s">
        <v>3068</v>
      </c>
      <c r="C4758" s="27" t="s">
        <v>3069</v>
      </c>
      <c r="D4758" s="27" t="s">
        <v>3068</v>
      </c>
      <c r="E4758" s="27" t="s">
        <v>6117</v>
      </c>
      <c r="F4758" s="27" t="s">
        <v>3034</v>
      </c>
      <c r="G4758" s="27" t="s">
        <v>2923</v>
      </c>
      <c r="H4758" s="28">
        <v>42767</v>
      </c>
      <c r="I4758" s="29">
        <v>6.4051030000000013</v>
      </c>
      <c r="J4758" s="28" t="s">
        <v>3241</v>
      </c>
    </row>
    <row r="4759" spans="1:10" x14ac:dyDescent="0.3">
      <c r="A4759" s="26">
        <v>2017</v>
      </c>
      <c r="B4759" s="27" t="s">
        <v>3070</v>
      </c>
      <c r="C4759" s="27" t="s">
        <v>3071</v>
      </c>
      <c r="D4759" s="27" t="s">
        <v>3070</v>
      </c>
      <c r="E4759" s="27" t="s">
        <v>6117</v>
      </c>
      <c r="F4759" s="27" t="s">
        <v>2815</v>
      </c>
      <c r="G4759" s="27" t="s">
        <v>2816</v>
      </c>
      <c r="H4759" s="28">
        <v>42767</v>
      </c>
      <c r="I4759" s="29">
        <v>0.72746100000000002</v>
      </c>
      <c r="J4759" s="28" t="s">
        <v>3241</v>
      </c>
    </row>
    <row r="4760" spans="1:10" x14ac:dyDescent="0.3">
      <c r="A4760" s="26">
        <v>2017</v>
      </c>
      <c r="B4760" s="27" t="s">
        <v>3176</v>
      </c>
      <c r="C4760" s="27" t="s">
        <v>3177</v>
      </c>
      <c r="D4760" s="27" t="s">
        <v>3176</v>
      </c>
      <c r="E4760" s="27" t="s">
        <v>3033</v>
      </c>
      <c r="F4760" s="27" t="s">
        <v>2807</v>
      </c>
      <c r="G4760" s="27" t="s">
        <v>2812</v>
      </c>
      <c r="H4760" s="28">
        <v>42767</v>
      </c>
      <c r="I4760" s="29">
        <v>14.162139000000002</v>
      </c>
      <c r="J4760" s="28" t="s">
        <v>3241</v>
      </c>
    </row>
    <row r="4761" spans="1:10" x14ac:dyDescent="0.3">
      <c r="A4761" s="26">
        <v>2017</v>
      </c>
      <c r="B4761" s="27" t="s">
        <v>3072</v>
      </c>
      <c r="C4761" s="27" t="s">
        <v>3073</v>
      </c>
      <c r="D4761" s="27" t="s">
        <v>3072</v>
      </c>
      <c r="E4761" s="27" t="s">
        <v>6117</v>
      </c>
      <c r="F4761" s="27" t="s">
        <v>3034</v>
      </c>
      <c r="G4761" s="27" t="s">
        <v>3074</v>
      </c>
      <c r="H4761" s="28">
        <v>42767</v>
      </c>
      <c r="I4761" s="29">
        <v>1.0324819999999999</v>
      </c>
      <c r="J4761" s="28" t="s">
        <v>3241</v>
      </c>
    </row>
    <row r="4762" spans="1:10" x14ac:dyDescent="0.3">
      <c r="A4762" s="26">
        <v>2017</v>
      </c>
      <c r="B4762" s="27" t="s">
        <v>3182</v>
      </c>
      <c r="C4762" s="27" t="s">
        <v>3183</v>
      </c>
      <c r="D4762" s="27" t="s">
        <v>3182</v>
      </c>
      <c r="E4762" s="27" t="s">
        <v>6117</v>
      </c>
      <c r="F4762" s="27" t="s">
        <v>2825</v>
      </c>
      <c r="G4762" s="27" t="s">
        <v>2826</v>
      </c>
      <c r="H4762" s="28">
        <v>42767</v>
      </c>
      <c r="I4762" s="29">
        <v>0.411551</v>
      </c>
      <c r="J4762" s="28" t="s">
        <v>3241</v>
      </c>
    </row>
    <row r="4763" spans="1:10" x14ac:dyDescent="0.3">
      <c r="A4763" s="26">
        <v>2017</v>
      </c>
      <c r="B4763" s="27" t="s">
        <v>3075</v>
      </c>
      <c r="C4763" s="27" t="s">
        <v>3076</v>
      </c>
      <c r="D4763" s="27" t="s">
        <v>3075</v>
      </c>
      <c r="E4763" s="27" t="s">
        <v>6117</v>
      </c>
      <c r="F4763" s="27" t="s">
        <v>2815</v>
      </c>
      <c r="G4763" s="27" t="s">
        <v>2816</v>
      </c>
      <c r="H4763" s="28">
        <v>42767</v>
      </c>
      <c r="I4763" s="29">
        <v>1.5046120000000001</v>
      </c>
      <c r="J4763" s="28" t="s">
        <v>3241</v>
      </c>
    </row>
    <row r="4764" spans="1:10" x14ac:dyDescent="0.3">
      <c r="A4764" s="26">
        <v>2017</v>
      </c>
      <c r="B4764" s="27" t="s">
        <v>3077</v>
      </c>
      <c r="C4764" s="27" t="s">
        <v>3078</v>
      </c>
      <c r="D4764" s="27" t="s">
        <v>3077</v>
      </c>
      <c r="E4764" s="27" t="s">
        <v>3033</v>
      </c>
      <c r="F4764" s="27" t="s">
        <v>2788</v>
      </c>
      <c r="G4764" s="27" t="s">
        <v>2788</v>
      </c>
      <c r="H4764" s="28">
        <v>42767</v>
      </c>
      <c r="I4764" s="29">
        <v>0</v>
      </c>
      <c r="J4764" s="28" t="s">
        <v>3241</v>
      </c>
    </row>
    <row r="4765" spans="1:10" x14ac:dyDescent="0.3">
      <c r="A4765" s="26">
        <v>2017</v>
      </c>
      <c r="B4765" s="27" t="s">
        <v>3079</v>
      </c>
      <c r="C4765" s="27" t="s">
        <v>3080</v>
      </c>
      <c r="D4765" s="27" t="s">
        <v>3081</v>
      </c>
      <c r="E4765" s="27" t="s">
        <v>3063</v>
      </c>
      <c r="F4765" s="27" t="s">
        <v>2788</v>
      </c>
      <c r="G4765" s="27" t="s">
        <v>2788</v>
      </c>
      <c r="H4765" s="28">
        <v>42767</v>
      </c>
      <c r="I4765" s="29">
        <v>1.6187999999999998E-2</v>
      </c>
      <c r="J4765" s="28" t="s">
        <v>3241</v>
      </c>
    </row>
    <row r="4766" spans="1:10" x14ac:dyDescent="0.3">
      <c r="A4766" s="26">
        <v>2017</v>
      </c>
      <c r="B4766" s="27" t="s">
        <v>3082</v>
      </c>
      <c r="C4766" s="27" t="s">
        <v>3083</v>
      </c>
      <c r="D4766" s="27" t="s">
        <v>3082</v>
      </c>
      <c r="E4766" s="27" t="s">
        <v>6117</v>
      </c>
      <c r="F4766" s="27" t="s">
        <v>2825</v>
      </c>
      <c r="G4766" s="27" t="s">
        <v>2826</v>
      </c>
      <c r="H4766" s="28">
        <v>42767</v>
      </c>
      <c r="I4766" s="29">
        <v>10.708459999999992</v>
      </c>
      <c r="J4766" s="28" t="s">
        <v>3241</v>
      </c>
    </row>
    <row r="4767" spans="1:10" x14ac:dyDescent="0.3">
      <c r="A4767" s="26">
        <v>2017</v>
      </c>
      <c r="B4767" s="27" t="s">
        <v>3084</v>
      </c>
      <c r="C4767" s="27" t="s">
        <v>3085</v>
      </c>
      <c r="D4767" s="27" t="s">
        <v>3086</v>
      </c>
      <c r="E4767" s="27" t="s">
        <v>3025</v>
      </c>
      <c r="F4767" s="27" t="s">
        <v>3087</v>
      </c>
      <c r="G4767" s="27" t="s">
        <v>2788</v>
      </c>
      <c r="H4767" s="28">
        <v>42767</v>
      </c>
      <c r="I4767" s="29">
        <v>0</v>
      </c>
      <c r="J4767" s="28" t="s">
        <v>3241</v>
      </c>
    </row>
    <row r="4768" spans="1:10" x14ac:dyDescent="0.3">
      <c r="A4768" s="26">
        <v>2017</v>
      </c>
      <c r="B4768" s="27" t="s">
        <v>3084</v>
      </c>
      <c r="C4768" s="27" t="s">
        <v>3085</v>
      </c>
      <c r="D4768" s="27" t="s">
        <v>3088</v>
      </c>
      <c r="E4768" s="27" t="s">
        <v>3025</v>
      </c>
      <c r="F4768" s="27" t="s">
        <v>3087</v>
      </c>
      <c r="G4768" s="27" t="s">
        <v>2788</v>
      </c>
      <c r="H4768" s="28">
        <v>42767</v>
      </c>
      <c r="I4768" s="29">
        <v>0</v>
      </c>
      <c r="J4768" s="28" t="s">
        <v>3241</v>
      </c>
    </row>
    <row r="4769" spans="1:10" x14ac:dyDescent="0.3">
      <c r="A4769" s="26">
        <v>2017</v>
      </c>
      <c r="B4769" s="27" t="s">
        <v>3089</v>
      </c>
      <c r="C4769" s="27" t="s">
        <v>3090</v>
      </c>
      <c r="D4769" s="27" t="s">
        <v>3089</v>
      </c>
      <c r="E4769" s="27" t="s">
        <v>6117</v>
      </c>
      <c r="F4769" s="27" t="s">
        <v>2815</v>
      </c>
      <c r="G4769" s="27" t="s">
        <v>2816</v>
      </c>
      <c r="H4769" s="28">
        <v>42767</v>
      </c>
      <c r="I4769" s="29">
        <v>2.8174469999999991</v>
      </c>
      <c r="J4769" s="28" t="s">
        <v>3241</v>
      </c>
    </row>
    <row r="4770" spans="1:10" x14ac:dyDescent="0.3">
      <c r="A4770" s="26">
        <v>2017</v>
      </c>
      <c r="B4770" s="27" t="s">
        <v>3136</v>
      </c>
      <c r="C4770" s="27" t="s">
        <v>3137</v>
      </c>
      <c r="D4770" s="27" t="s">
        <v>3138</v>
      </c>
      <c r="E4770" s="27" t="s">
        <v>3025</v>
      </c>
      <c r="F4770" s="27" t="s">
        <v>3087</v>
      </c>
      <c r="G4770" s="27" t="s">
        <v>2788</v>
      </c>
      <c r="H4770" s="28">
        <v>42767</v>
      </c>
      <c r="I4770" s="29">
        <v>0</v>
      </c>
      <c r="J4770" s="28" t="s">
        <v>3241</v>
      </c>
    </row>
    <row r="4771" spans="1:10" x14ac:dyDescent="0.3">
      <c r="A4771" s="26">
        <v>2017</v>
      </c>
      <c r="B4771" s="27" t="s">
        <v>3136</v>
      </c>
      <c r="C4771" s="27" t="s">
        <v>3137</v>
      </c>
      <c r="D4771" s="27" t="s">
        <v>3139</v>
      </c>
      <c r="E4771" s="27" t="s">
        <v>3025</v>
      </c>
      <c r="F4771" s="27" t="s">
        <v>3087</v>
      </c>
      <c r="G4771" s="27" t="s">
        <v>2788</v>
      </c>
      <c r="H4771" s="28">
        <v>42767</v>
      </c>
      <c r="I4771" s="29">
        <v>0</v>
      </c>
      <c r="J4771" s="28" t="s">
        <v>3241</v>
      </c>
    </row>
    <row r="4772" spans="1:10" x14ac:dyDescent="0.3">
      <c r="A4772" s="26">
        <v>2017</v>
      </c>
      <c r="B4772" s="27" t="s">
        <v>3184</v>
      </c>
      <c r="C4772" s="27" t="s">
        <v>3185</v>
      </c>
      <c r="D4772" s="27" t="s">
        <v>3186</v>
      </c>
      <c r="E4772" s="27" t="s">
        <v>3063</v>
      </c>
      <c r="F4772" s="27" t="s">
        <v>3034</v>
      </c>
      <c r="G4772" s="27" t="s">
        <v>2999</v>
      </c>
      <c r="H4772" s="28">
        <v>42767</v>
      </c>
      <c r="I4772" s="29">
        <v>0</v>
      </c>
      <c r="J4772" s="28" t="s">
        <v>3241</v>
      </c>
    </row>
    <row r="4773" spans="1:10" x14ac:dyDescent="0.3">
      <c r="A4773" s="26">
        <v>2017</v>
      </c>
      <c r="B4773" s="27" t="s">
        <v>3091</v>
      </c>
      <c r="C4773" s="27" t="s">
        <v>3092</v>
      </c>
      <c r="D4773" s="27" t="s">
        <v>3093</v>
      </c>
      <c r="E4773" s="27" t="s">
        <v>3063</v>
      </c>
      <c r="F4773" s="27" t="s">
        <v>3094</v>
      </c>
      <c r="G4773" s="27" t="s">
        <v>2965</v>
      </c>
      <c r="H4773" s="28">
        <v>42767</v>
      </c>
      <c r="I4773" s="29">
        <v>3.9252520000000004</v>
      </c>
      <c r="J4773" s="28" t="s">
        <v>3241</v>
      </c>
    </row>
    <row r="4774" spans="1:10" x14ac:dyDescent="0.3">
      <c r="A4774" s="26">
        <v>2017</v>
      </c>
      <c r="B4774" s="27" t="s">
        <v>3095</v>
      </c>
      <c r="C4774" s="27" t="s">
        <v>3096</v>
      </c>
      <c r="D4774" s="27" t="s">
        <v>3095</v>
      </c>
      <c r="E4774" s="27" t="s">
        <v>6117</v>
      </c>
      <c r="F4774" s="27" t="s">
        <v>3034</v>
      </c>
      <c r="G4774" s="27" t="s">
        <v>2999</v>
      </c>
      <c r="H4774" s="28">
        <v>42767</v>
      </c>
      <c r="I4774" s="29">
        <v>6.9760719999999985</v>
      </c>
      <c r="J4774" s="28" t="s">
        <v>3241</v>
      </c>
    </row>
    <row r="4775" spans="1:10" x14ac:dyDescent="0.3">
      <c r="A4775" s="26">
        <v>2017</v>
      </c>
      <c r="B4775" s="27" t="s">
        <v>3097</v>
      </c>
      <c r="C4775" s="27" t="s">
        <v>3098</v>
      </c>
      <c r="D4775" s="27" t="s">
        <v>3097</v>
      </c>
      <c r="E4775" s="27" t="s">
        <v>6117</v>
      </c>
      <c r="F4775" s="27" t="s">
        <v>2825</v>
      </c>
      <c r="G4775" s="27" t="s">
        <v>2850</v>
      </c>
      <c r="H4775" s="28">
        <v>42767</v>
      </c>
      <c r="I4775" s="29">
        <v>16.92099000000001</v>
      </c>
      <c r="J4775" s="28" t="s">
        <v>3241</v>
      </c>
    </row>
    <row r="4776" spans="1:10" x14ac:dyDescent="0.3">
      <c r="A4776" s="26">
        <v>2017</v>
      </c>
      <c r="B4776" s="27" t="s">
        <v>3132</v>
      </c>
      <c r="C4776" s="27" t="s">
        <v>3133</v>
      </c>
      <c r="D4776" s="27" t="s">
        <v>3132</v>
      </c>
      <c r="E4776" s="27" t="s">
        <v>3033</v>
      </c>
      <c r="F4776" s="27" t="s">
        <v>2807</v>
      </c>
      <c r="G4776" s="27" t="s">
        <v>2812</v>
      </c>
      <c r="H4776" s="28">
        <v>42767</v>
      </c>
      <c r="I4776" s="29">
        <v>11.122170000000002</v>
      </c>
      <c r="J4776" s="28" t="s">
        <v>3241</v>
      </c>
    </row>
    <row r="4777" spans="1:10" x14ac:dyDescent="0.3">
      <c r="A4777" s="26">
        <v>2017</v>
      </c>
      <c r="B4777" s="27" t="s">
        <v>3134</v>
      </c>
      <c r="C4777" s="27" t="s">
        <v>3135</v>
      </c>
      <c r="D4777" s="27" t="s">
        <v>3134</v>
      </c>
      <c r="E4777" s="27" t="s">
        <v>3033</v>
      </c>
      <c r="F4777" s="27" t="s">
        <v>2807</v>
      </c>
      <c r="G4777" s="27" t="s">
        <v>2812</v>
      </c>
      <c r="H4777" s="28">
        <v>42767</v>
      </c>
      <c r="I4777" s="29">
        <v>7.2692819999999996</v>
      </c>
      <c r="J4777" s="28" t="s">
        <v>3241</v>
      </c>
    </row>
    <row r="4778" spans="1:10" x14ac:dyDescent="0.3">
      <c r="A4778" s="26">
        <v>2017</v>
      </c>
      <c r="B4778" s="27" t="s">
        <v>3099</v>
      </c>
      <c r="C4778" s="27" t="s">
        <v>3100</v>
      </c>
      <c r="D4778" s="27" t="s">
        <v>3099</v>
      </c>
      <c r="E4778" s="27" t="s">
        <v>6117</v>
      </c>
      <c r="F4778" s="27" t="s">
        <v>2815</v>
      </c>
      <c r="G4778" s="27" t="s">
        <v>2816</v>
      </c>
      <c r="H4778" s="28">
        <v>42767</v>
      </c>
      <c r="I4778" s="29">
        <v>3.0989479999999996</v>
      </c>
      <c r="J4778" s="28" t="s">
        <v>3241</v>
      </c>
    </row>
    <row r="4779" spans="1:10" x14ac:dyDescent="0.3">
      <c r="A4779" s="26">
        <v>2017</v>
      </c>
      <c r="B4779" s="27" t="s">
        <v>3101</v>
      </c>
      <c r="C4779" s="27" t="s">
        <v>3102</v>
      </c>
      <c r="D4779" s="27" t="s">
        <v>3101</v>
      </c>
      <c r="E4779" s="27" t="s">
        <v>6117</v>
      </c>
      <c r="F4779" s="27" t="s">
        <v>3034</v>
      </c>
      <c r="G4779" s="27" t="s">
        <v>3074</v>
      </c>
      <c r="H4779" s="28">
        <v>42767</v>
      </c>
      <c r="I4779" s="29">
        <v>10.795679000000002</v>
      </c>
      <c r="J4779" s="28" t="s">
        <v>3241</v>
      </c>
    </row>
    <row r="4780" spans="1:10" x14ac:dyDescent="0.3">
      <c r="A4780" s="26">
        <v>2017</v>
      </c>
      <c r="B4780" s="27" t="s">
        <v>3148</v>
      </c>
      <c r="C4780" s="27" t="s">
        <v>3149</v>
      </c>
      <c r="D4780" s="27" t="s">
        <v>3148</v>
      </c>
      <c r="E4780" s="27" t="s">
        <v>6117</v>
      </c>
      <c r="F4780" s="27" t="s">
        <v>3145</v>
      </c>
      <c r="G4780" s="27" t="s">
        <v>2803</v>
      </c>
      <c r="H4780" s="28">
        <v>42767</v>
      </c>
      <c r="I4780" s="29">
        <v>2.3084109999999995</v>
      </c>
      <c r="J4780" s="28" t="s">
        <v>3241</v>
      </c>
    </row>
    <row r="4781" spans="1:10" x14ac:dyDescent="0.3">
      <c r="A4781" s="26">
        <v>2017</v>
      </c>
      <c r="B4781" s="27" t="s">
        <v>3103</v>
      </c>
      <c r="C4781" s="27" t="s">
        <v>3104</v>
      </c>
      <c r="D4781" s="27" t="s">
        <v>3103</v>
      </c>
      <c r="E4781" s="27" t="s">
        <v>6117</v>
      </c>
      <c r="F4781" s="27" t="s">
        <v>3034</v>
      </c>
      <c r="G4781" s="27" t="s">
        <v>2923</v>
      </c>
      <c r="H4781" s="28">
        <v>42767</v>
      </c>
      <c r="I4781" s="29">
        <v>1.2438920000000002</v>
      </c>
      <c r="J4781" s="28" t="s">
        <v>3241</v>
      </c>
    </row>
    <row r="4782" spans="1:10" x14ac:dyDescent="0.3">
      <c r="A4782" s="26">
        <v>2017</v>
      </c>
      <c r="B4782" s="27" t="s">
        <v>3150</v>
      </c>
      <c r="C4782" s="27" t="s">
        <v>3151</v>
      </c>
      <c r="D4782" s="27" t="s">
        <v>3150</v>
      </c>
      <c r="E4782" s="27" t="s">
        <v>6117</v>
      </c>
      <c r="F4782" s="27" t="s">
        <v>3142</v>
      </c>
      <c r="G4782" s="27" t="s">
        <v>2850</v>
      </c>
      <c r="H4782" s="28">
        <v>42767</v>
      </c>
      <c r="I4782" s="29">
        <v>8.9818999999999982E-2</v>
      </c>
      <c r="J4782" s="28" t="s">
        <v>3241</v>
      </c>
    </row>
    <row r="4783" spans="1:10" x14ac:dyDescent="0.3">
      <c r="A4783" s="26">
        <v>2017</v>
      </c>
      <c r="B4783" s="27" t="s">
        <v>3105</v>
      </c>
      <c r="C4783" s="27" t="s">
        <v>3106</v>
      </c>
      <c r="D4783" s="27" t="s">
        <v>3105</v>
      </c>
      <c r="E4783" s="27" t="s">
        <v>6117</v>
      </c>
      <c r="F4783" s="27" t="s">
        <v>2798</v>
      </c>
      <c r="G4783" s="27" t="s">
        <v>2803</v>
      </c>
      <c r="H4783" s="28">
        <v>42767</v>
      </c>
      <c r="I4783" s="29">
        <v>2.0799230000000009</v>
      </c>
      <c r="J4783" s="28" t="s">
        <v>3241</v>
      </c>
    </row>
    <row r="4784" spans="1:10" x14ac:dyDescent="0.3">
      <c r="A4784" s="26">
        <v>2017</v>
      </c>
      <c r="B4784" s="27" t="s">
        <v>3123</v>
      </c>
      <c r="C4784" s="27" t="s">
        <v>3124</v>
      </c>
      <c r="D4784" s="27" t="s">
        <v>3166</v>
      </c>
      <c r="E4784" s="27" t="s">
        <v>3025</v>
      </c>
      <c r="F4784" s="27" t="s">
        <v>2825</v>
      </c>
      <c r="G4784" s="27" t="s">
        <v>2850</v>
      </c>
      <c r="H4784" s="28">
        <v>42767</v>
      </c>
      <c r="I4784" s="29">
        <v>0</v>
      </c>
      <c r="J4784" s="28" t="s">
        <v>3241</v>
      </c>
    </row>
    <row r="4785" spans="1:10" x14ac:dyDescent="0.3">
      <c r="A4785" s="26">
        <v>2017</v>
      </c>
      <c r="B4785" s="27" t="s">
        <v>3123</v>
      </c>
      <c r="C4785" s="27" t="s">
        <v>3124</v>
      </c>
      <c r="D4785" s="27" t="s">
        <v>3125</v>
      </c>
      <c r="E4785" s="27" t="s">
        <v>3025</v>
      </c>
      <c r="F4785" s="27" t="s">
        <v>2825</v>
      </c>
      <c r="G4785" s="27" t="s">
        <v>2850</v>
      </c>
      <c r="H4785" s="28">
        <v>42767</v>
      </c>
      <c r="I4785" s="29">
        <v>0</v>
      </c>
      <c r="J4785" s="28" t="s">
        <v>3241</v>
      </c>
    </row>
    <row r="4786" spans="1:10" x14ac:dyDescent="0.3">
      <c r="A4786" s="26">
        <v>2017</v>
      </c>
      <c r="B4786" s="27" t="s">
        <v>3123</v>
      </c>
      <c r="C4786" s="27" t="s">
        <v>3124</v>
      </c>
      <c r="D4786" s="27" t="s">
        <v>3170</v>
      </c>
      <c r="E4786" s="27" t="s">
        <v>3025</v>
      </c>
      <c r="F4786" s="27" t="s">
        <v>2825</v>
      </c>
      <c r="G4786" s="27" t="s">
        <v>2850</v>
      </c>
      <c r="H4786" s="28">
        <v>42767</v>
      </c>
      <c r="I4786" s="29">
        <v>0</v>
      </c>
      <c r="J4786" s="28" t="s">
        <v>3241</v>
      </c>
    </row>
    <row r="4787" spans="1:10" x14ac:dyDescent="0.3">
      <c r="A4787" s="26">
        <v>2017</v>
      </c>
      <c r="B4787" s="27" t="s">
        <v>3107</v>
      </c>
      <c r="C4787" s="27" t="s">
        <v>3108</v>
      </c>
      <c r="D4787" s="27" t="s">
        <v>3108</v>
      </c>
      <c r="E4787" s="27" t="s">
        <v>6117</v>
      </c>
      <c r="F4787" s="27" t="s">
        <v>3026</v>
      </c>
      <c r="G4787" s="27" t="s">
        <v>2936</v>
      </c>
      <c r="H4787" s="28">
        <v>42767</v>
      </c>
      <c r="I4787" s="29">
        <v>0</v>
      </c>
      <c r="J4787" s="28" t="s">
        <v>3241</v>
      </c>
    </row>
    <row r="4788" spans="1:10" x14ac:dyDescent="0.3">
      <c r="A4788" s="26">
        <v>2017</v>
      </c>
      <c r="B4788" s="27" t="s">
        <v>3140</v>
      </c>
      <c r="C4788" s="27" t="s">
        <v>3141</v>
      </c>
      <c r="D4788" s="27" t="s">
        <v>3140</v>
      </c>
      <c r="E4788" s="27" t="s">
        <v>6117</v>
      </c>
      <c r="F4788" s="27" t="s">
        <v>3142</v>
      </c>
      <c r="G4788" s="27" t="s">
        <v>2850</v>
      </c>
      <c r="H4788" s="28">
        <v>42767</v>
      </c>
      <c r="I4788" s="29">
        <v>0</v>
      </c>
      <c r="J4788" s="28" t="s">
        <v>3241</v>
      </c>
    </row>
    <row r="4789" spans="1:10" x14ac:dyDescent="0.3">
      <c r="A4789" s="26">
        <v>2017</v>
      </c>
      <c r="B4789" s="27" t="s">
        <v>3109</v>
      </c>
      <c r="C4789" s="27" t="s">
        <v>3110</v>
      </c>
      <c r="D4789" s="27" t="s">
        <v>3109</v>
      </c>
      <c r="E4789" s="27" t="s">
        <v>3111</v>
      </c>
      <c r="F4789" s="27" t="s">
        <v>2825</v>
      </c>
      <c r="G4789" s="27" t="s">
        <v>2850</v>
      </c>
      <c r="H4789" s="28">
        <v>42767</v>
      </c>
      <c r="I4789" s="29">
        <v>0.18965300000000002</v>
      </c>
      <c r="J4789" s="28" t="s">
        <v>3241</v>
      </c>
    </row>
    <row r="4790" spans="1:10" x14ac:dyDescent="0.3">
      <c r="A4790" s="26">
        <v>2017</v>
      </c>
      <c r="B4790" s="27" t="s">
        <v>3158</v>
      </c>
      <c r="C4790" s="27" t="s">
        <v>3159</v>
      </c>
      <c r="D4790" s="27" t="s">
        <v>3160</v>
      </c>
      <c r="E4790" s="27" t="s">
        <v>3161</v>
      </c>
      <c r="F4790" s="27" t="s">
        <v>3087</v>
      </c>
      <c r="G4790" s="27" t="s">
        <v>2788</v>
      </c>
      <c r="H4790" s="28">
        <v>42767</v>
      </c>
      <c r="I4790" s="29">
        <v>0.70952900000000041</v>
      </c>
      <c r="J4790" s="28" t="s">
        <v>3241</v>
      </c>
    </row>
    <row r="4791" spans="1:10" x14ac:dyDescent="0.3">
      <c r="A4791" s="26">
        <v>2017</v>
      </c>
      <c r="B4791" s="27" t="s">
        <v>3112</v>
      </c>
      <c r="C4791" s="27" t="s">
        <v>3113</v>
      </c>
      <c r="D4791" s="27" t="s">
        <v>3112</v>
      </c>
      <c r="E4791" s="27" t="s">
        <v>6117</v>
      </c>
      <c r="F4791" s="27" t="s">
        <v>2825</v>
      </c>
      <c r="G4791" s="27" t="s">
        <v>2826</v>
      </c>
      <c r="H4791" s="28">
        <v>42767</v>
      </c>
      <c r="I4791" s="29">
        <v>1.7466189999999999</v>
      </c>
      <c r="J4791" s="28" t="s">
        <v>3241</v>
      </c>
    </row>
    <row r="4792" spans="1:10" x14ac:dyDescent="0.3">
      <c r="A4792" s="26">
        <v>2017</v>
      </c>
      <c r="B4792" s="27" t="s">
        <v>3167</v>
      </c>
      <c r="C4792" s="27" t="s">
        <v>3168</v>
      </c>
      <c r="D4792" s="27" t="s">
        <v>3169</v>
      </c>
      <c r="E4792" s="27" t="s">
        <v>3161</v>
      </c>
      <c r="F4792" s="27" t="s">
        <v>3087</v>
      </c>
      <c r="G4792" s="27" t="s">
        <v>2788</v>
      </c>
      <c r="H4792" s="28">
        <v>42767</v>
      </c>
      <c r="I4792" s="29">
        <v>2.5817970000000012</v>
      </c>
      <c r="J4792" s="28" t="s">
        <v>3241</v>
      </c>
    </row>
    <row r="4793" spans="1:10" x14ac:dyDescent="0.3">
      <c r="A4793" s="26">
        <v>2017</v>
      </c>
      <c r="B4793" s="27" t="s">
        <v>3114</v>
      </c>
      <c r="C4793" s="27" t="s">
        <v>3115</v>
      </c>
      <c r="D4793" s="27" t="s">
        <v>3116</v>
      </c>
      <c r="E4793" s="27" t="s">
        <v>3025</v>
      </c>
      <c r="F4793" s="27" t="s">
        <v>3026</v>
      </c>
      <c r="G4793" s="27" t="s">
        <v>2788</v>
      </c>
      <c r="H4793" s="28">
        <v>42767</v>
      </c>
      <c r="I4793" s="29">
        <v>0</v>
      </c>
      <c r="J4793" s="28" t="s">
        <v>3241</v>
      </c>
    </row>
    <row r="4794" spans="1:10" x14ac:dyDescent="0.3">
      <c r="A4794" s="26">
        <v>2017</v>
      </c>
      <c r="B4794" s="27" t="s">
        <v>3117</v>
      </c>
      <c r="C4794" s="27" t="s">
        <v>3118</v>
      </c>
      <c r="D4794" s="27" t="s">
        <v>3117</v>
      </c>
      <c r="E4794" s="27" t="s">
        <v>6117</v>
      </c>
      <c r="F4794" s="27" t="s">
        <v>2815</v>
      </c>
      <c r="G4794" s="27" t="s">
        <v>2816</v>
      </c>
      <c r="H4794" s="28">
        <v>42767</v>
      </c>
      <c r="I4794" s="29">
        <v>4.1305579999999988</v>
      </c>
      <c r="J4794" s="28" t="s">
        <v>3241</v>
      </c>
    </row>
    <row r="4795" spans="1:10" x14ac:dyDescent="0.3">
      <c r="A4795" s="26">
        <v>2017</v>
      </c>
      <c r="B4795" s="27" t="s">
        <v>3129</v>
      </c>
      <c r="C4795" s="27" t="s">
        <v>3130</v>
      </c>
      <c r="D4795" s="27" t="s">
        <v>3131</v>
      </c>
      <c r="E4795" s="27" t="s">
        <v>3063</v>
      </c>
      <c r="F4795" s="27" t="s">
        <v>3034</v>
      </c>
      <c r="G4795" s="27" t="s">
        <v>2840</v>
      </c>
      <c r="H4795" s="28">
        <v>42767</v>
      </c>
      <c r="I4795" s="29">
        <v>14.853617999999999</v>
      </c>
      <c r="J4795" s="28" t="s">
        <v>3241</v>
      </c>
    </row>
    <row r="4796" spans="1:10" x14ac:dyDescent="0.3">
      <c r="A4796" s="26">
        <v>2017</v>
      </c>
      <c r="B4796" s="27" t="s">
        <v>3126</v>
      </c>
      <c r="C4796" s="27" t="s">
        <v>3127</v>
      </c>
      <c r="D4796" s="27" t="s">
        <v>3128</v>
      </c>
      <c r="E4796" s="27" t="s">
        <v>3025</v>
      </c>
      <c r="F4796" s="27" t="s">
        <v>3026</v>
      </c>
      <c r="G4796" s="27" t="s">
        <v>2936</v>
      </c>
      <c r="H4796" s="28">
        <v>42767</v>
      </c>
      <c r="I4796" s="29">
        <v>0</v>
      </c>
      <c r="J4796" s="28" t="s">
        <v>3241</v>
      </c>
    </row>
    <row r="4797" spans="1:10" x14ac:dyDescent="0.3">
      <c r="A4797" s="26">
        <v>2017</v>
      </c>
      <c r="B4797" s="27" t="s">
        <v>3178</v>
      </c>
      <c r="C4797" s="27" t="s">
        <v>3179</v>
      </c>
      <c r="D4797" s="27" t="s">
        <v>3178</v>
      </c>
      <c r="E4797" s="27" t="s">
        <v>3033</v>
      </c>
      <c r="F4797" s="27" t="s">
        <v>2807</v>
      </c>
      <c r="G4797" s="27" t="s">
        <v>2812</v>
      </c>
      <c r="H4797" s="28">
        <v>42767</v>
      </c>
      <c r="I4797" s="29">
        <v>0.43596300000000016</v>
      </c>
      <c r="J4797" s="28" t="s">
        <v>3241</v>
      </c>
    </row>
    <row r="4798" spans="1:10" x14ac:dyDescent="0.3">
      <c r="A4798" s="26">
        <v>2017</v>
      </c>
      <c r="B4798" s="27" t="s">
        <v>3119</v>
      </c>
      <c r="C4798" s="27" t="s">
        <v>3120</v>
      </c>
      <c r="D4798" s="27" t="s">
        <v>3119</v>
      </c>
      <c r="E4798" s="27" t="s">
        <v>6117</v>
      </c>
      <c r="F4798" s="27" t="s">
        <v>3034</v>
      </c>
      <c r="G4798" s="27" t="s">
        <v>2840</v>
      </c>
      <c r="H4798" s="28">
        <v>42767</v>
      </c>
      <c r="I4798" s="29">
        <v>3.0383870000000019</v>
      </c>
      <c r="J4798" s="28" t="s">
        <v>3241</v>
      </c>
    </row>
    <row r="4799" spans="1:10" x14ac:dyDescent="0.3">
      <c r="A4799" s="26">
        <v>2017</v>
      </c>
      <c r="B4799" s="27" t="s">
        <v>3121</v>
      </c>
      <c r="C4799" s="27" t="s">
        <v>3122</v>
      </c>
      <c r="D4799" s="27" t="s">
        <v>3121</v>
      </c>
      <c r="E4799" s="27" t="s">
        <v>6117</v>
      </c>
      <c r="F4799" s="27" t="s">
        <v>2825</v>
      </c>
      <c r="G4799" s="27" t="s">
        <v>2850</v>
      </c>
      <c r="H4799" s="28">
        <v>42767</v>
      </c>
      <c r="I4799" s="29">
        <v>26.643509999999996</v>
      </c>
      <c r="J4799" s="28" t="s">
        <v>3241</v>
      </c>
    </row>
    <row r="4800" spans="1:10" x14ac:dyDescent="0.3">
      <c r="A4800" s="26">
        <v>2017</v>
      </c>
      <c r="B4800" s="27" t="s">
        <v>3022</v>
      </c>
      <c r="C4800" s="27" t="s">
        <v>3023</v>
      </c>
      <c r="D4800" s="27" t="s">
        <v>3024</v>
      </c>
      <c r="E4800" s="27" t="s">
        <v>3025</v>
      </c>
      <c r="F4800" s="27" t="s">
        <v>3026</v>
      </c>
      <c r="G4800" s="27" t="s">
        <v>2788</v>
      </c>
      <c r="H4800" s="28">
        <v>42795</v>
      </c>
      <c r="I4800" s="29">
        <v>0</v>
      </c>
      <c r="J4800" s="28" t="s">
        <v>3241</v>
      </c>
    </row>
    <row r="4801" spans="1:10" x14ac:dyDescent="0.3">
      <c r="A4801" s="26">
        <v>2017</v>
      </c>
      <c r="B4801" s="27" t="s">
        <v>3022</v>
      </c>
      <c r="C4801" s="27" t="s">
        <v>3023</v>
      </c>
      <c r="D4801" s="27" t="s">
        <v>3027</v>
      </c>
      <c r="E4801" s="27" t="s">
        <v>3025</v>
      </c>
      <c r="F4801" s="27" t="s">
        <v>3026</v>
      </c>
      <c r="G4801" s="27" t="s">
        <v>2788</v>
      </c>
      <c r="H4801" s="28">
        <v>42795</v>
      </c>
      <c r="I4801" s="29">
        <v>0</v>
      </c>
      <c r="J4801" s="28" t="s">
        <v>3241</v>
      </c>
    </row>
    <row r="4802" spans="1:10" x14ac:dyDescent="0.3">
      <c r="A4802" s="26">
        <v>2017</v>
      </c>
      <c r="B4802" s="27" t="s">
        <v>3028</v>
      </c>
      <c r="C4802" s="27" t="s">
        <v>3029</v>
      </c>
      <c r="D4802" s="27" t="s">
        <v>3028</v>
      </c>
      <c r="E4802" s="27" t="s">
        <v>6117</v>
      </c>
      <c r="F4802" s="27" t="s">
        <v>3030</v>
      </c>
      <c r="G4802" s="27" t="s">
        <v>2812</v>
      </c>
      <c r="H4802" s="28">
        <v>42795</v>
      </c>
      <c r="I4802" s="29">
        <v>7.8383199999999977</v>
      </c>
      <c r="J4802" s="28" t="s">
        <v>3241</v>
      </c>
    </row>
    <row r="4803" spans="1:10" x14ac:dyDescent="0.3">
      <c r="A4803" s="26">
        <v>2017</v>
      </c>
      <c r="B4803" s="27" t="s">
        <v>3031</v>
      </c>
      <c r="C4803" s="27" t="s">
        <v>3032</v>
      </c>
      <c r="D4803" s="27" t="s">
        <v>3031</v>
      </c>
      <c r="E4803" s="27" t="s">
        <v>3033</v>
      </c>
      <c r="F4803" s="27" t="s">
        <v>3034</v>
      </c>
      <c r="G4803" s="27" t="s">
        <v>2821</v>
      </c>
      <c r="H4803" s="28">
        <v>42795</v>
      </c>
      <c r="I4803" s="29">
        <v>2.1119059999999994</v>
      </c>
      <c r="J4803" s="28" t="s">
        <v>3241</v>
      </c>
    </row>
    <row r="4804" spans="1:10" x14ac:dyDescent="0.3">
      <c r="A4804" s="26">
        <v>2017</v>
      </c>
      <c r="B4804" s="27" t="s">
        <v>3031</v>
      </c>
      <c r="C4804" s="27" t="s">
        <v>3180</v>
      </c>
      <c r="D4804" s="27" t="s">
        <v>3181</v>
      </c>
      <c r="E4804" s="27" t="s">
        <v>3033</v>
      </c>
      <c r="F4804" s="27" t="s">
        <v>3034</v>
      </c>
      <c r="G4804" s="27" t="s">
        <v>2821</v>
      </c>
      <c r="H4804" s="28">
        <v>42795</v>
      </c>
      <c r="I4804" s="29">
        <v>5.1020719999999997</v>
      </c>
      <c r="J4804" s="28" t="s">
        <v>3241</v>
      </c>
    </row>
    <row r="4805" spans="1:10" x14ac:dyDescent="0.3">
      <c r="A4805" s="26">
        <v>2017</v>
      </c>
      <c r="B4805" s="27" t="s">
        <v>3035</v>
      </c>
      <c r="C4805" s="27" t="s">
        <v>3036</v>
      </c>
      <c r="D4805" s="27" t="s">
        <v>3035</v>
      </c>
      <c r="E4805" s="27" t="s">
        <v>6117</v>
      </c>
      <c r="F4805" s="27" t="s">
        <v>2825</v>
      </c>
      <c r="G4805" s="27" t="s">
        <v>2826</v>
      </c>
      <c r="H4805" s="28">
        <v>42795</v>
      </c>
      <c r="I4805" s="29">
        <v>0</v>
      </c>
      <c r="J4805" s="28" t="s">
        <v>3241</v>
      </c>
    </row>
    <row r="4806" spans="1:10" x14ac:dyDescent="0.3">
      <c r="A4806" s="26">
        <v>2017</v>
      </c>
      <c r="B4806" s="27" t="s">
        <v>3037</v>
      </c>
      <c r="C4806" s="27" t="s">
        <v>3038</v>
      </c>
      <c r="D4806" s="27" t="s">
        <v>3037</v>
      </c>
      <c r="E4806" s="27" t="s">
        <v>6117</v>
      </c>
      <c r="F4806" s="27" t="s">
        <v>3034</v>
      </c>
      <c r="G4806" s="27" t="s">
        <v>2999</v>
      </c>
      <c r="H4806" s="28">
        <v>42795</v>
      </c>
      <c r="I4806" s="29">
        <v>1.0660180000000006</v>
      </c>
      <c r="J4806" s="28" t="s">
        <v>3241</v>
      </c>
    </row>
    <row r="4807" spans="1:10" x14ac:dyDescent="0.3">
      <c r="A4807" s="26">
        <v>2017</v>
      </c>
      <c r="B4807" s="27" t="s">
        <v>3039</v>
      </c>
      <c r="C4807" s="27" t="s">
        <v>3040</v>
      </c>
      <c r="D4807" s="27" t="s">
        <v>3039</v>
      </c>
      <c r="E4807" s="27" t="s">
        <v>6117</v>
      </c>
      <c r="F4807" s="27" t="s">
        <v>2815</v>
      </c>
      <c r="G4807" s="27" t="s">
        <v>2816</v>
      </c>
      <c r="H4807" s="28">
        <v>42795</v>
      </c>
      <c r="I4807" s="29">
        <v>0</v>
      </c>
      <c r="J4807" s="28" t="s">
        <v>3241</v>
      </c>
    </row>
    <row r="4808" spans="1:10" x14ac:dyDescent="0.3">
      <c r="A4808" s="26">
        <v>2017</v>
      </c>
      <c r="B4808" s="27" t="s">
        <v>3041</v>
      </c>
      <c r="C4808" s="27" t="s">
        <v>3042</v>
      </c>
      <c r="D4808" s="27" t="s">
        <v>3041</v>
      </c>
      <c r="E4808" s="27" t="s">
        <v>6117</v>
      </c>
      <c r="F4808" s="27" t="s">
        <v>2825</v>
      </c>
      <c r="G4808" s="27" t="s">
        <v>2826</v>
      </c>
      <c r="H4808" s="28">
        <v>42795</v>
      </c>
      <c r="I4808" s="29">
        <v>9.2526230000000034</v>
      </c>
      <c r="J4808" s="28" t="s">
        <v>3241</v>
      </c>
    </row>
    <row r="4809" spans="1:10" x14ac:dyDescent="0.3">
      <c r="A4809" s="26">
        <v>2017</v>
      </c>
      <c r="B4809" s="27" t="s">
        <v>3043</v>
      </c>
      <c r="C4809" s="27" t="s">
        <v>3044</v>
      </c>
      <c r="D4809" s="27" t="s">
        <v>3043</v>
      </c>
      <c r="E4809" s="27" t="s">
        <v>6117</v>
      </c>
      <c r="F4809" s="27" t="s">
        <v>2815</v>
      </c>
      <c r="G4809" s="27" t="s">
        <v>2816</v>
      </c>
      <c r="H4809" s="28">
        <v>42795</v>
      </c>
      <c r="I4809" s="29">
        <v>3.9212630000000019</v>
      </c>
      <c r="J4809" s="28" t="s">
        <v>3241</v>
      </c>
    </row>
    <row r="4810" spans="1:10" x14ac:dyDescent="0.3">
      <c r="A4810" s="26">
        <v>2017</v>
      </c>
      <c r="B4810" s="27" t="s">
        <v>3045</v>
      </c>
      <c r="C4810" s="27" t="s">
        <v>3046</v>
      </c>
      <c r="D4810" s="27" t="s">
        <v>3045</v>
      </c>
      <c r="E4810" s="27" t="s">
        <v>6117</v>
      </c>
      <c r="F4810" s="27" t="s">
        <v>2815</v>
      </c>
      <c r="G4810" s="27" t="s">
        <v>2816</v>
      </c>
      <c r="H4810" s="28">
        <v>42795</v>
      </c>
      <c r="I4810" s="29">
        <v>0.12788099999999991</v>
      </c>
      <c r="J4810" s="28" t="s">
        <v>3241</v>
      </c>
    </row>
    <row r="4811" spans="1:10" x14ac:dyDescent="0.3">
      <c r="A4811" s="26">
        <v>2017</v>
      </c>
      <c r="B4811" s="27" t="s">
        <v>3143</v>
      </c>
      <c r="C4811" s="27" t="s">
        <v>3144</v>
      </c>
      <c r="D4811" s="27" t="s">
        <v>3143</v>
      </c>
      <c r="E4811" s="27" t="s">
        <v>6117</v>
      </c>
      <c r="F4811" s="27" t="s">
        <v>3145</v>
      </c>
      <c r="G4811" s="27" t="s">
        <v>2803</v>
      </c>
      <c r="H4811" s="28">
        <v>42795</v>
      </c>
      <c r="I4811" s="29">
        <v>2.0526769999999996</v>
      </c>
      <c r="J4811" s="28" t="s">
        <v>3241</v>
      </c>
    </row>
    <row r="4812" spans="1:10" x14ac:dyDescent="0.3">
      <c r="A4812" s="26">
        <v>2017</v>
      </c>
      <c r="B4812" s="27" t="s">
        <v>3171</v>
      </c>
      <c r="C4812" s="27" t="s">
        <v>3172</v>
      </c>
      <c r="D4812" s="27" t="s">
        <v>3173</v>
      </c>
      <c r="E4812" s="27" t="s">
        <v>3111</v>
      </c>
      <c r="F4812" s="27" t="s">
        <v>2825</v>
      </c>
      <c r="G4812" s="27" t="s">
        <v>2850</v>
      </c>
      <c r="H4812" s="28">
        <v>42795</v>
      </c>
      <c r="I4812" s="29">
        <v>0.31110499999999996</v>
      </c>
      <c r="J4812" s="28" t="s">
        <v>3241</v>
      </c>
    </row>
    <row r="4813" spans="1:10" x14ac:dyDescent="0.3">
      <c r="A4813" s="26">
        <v>2017</v>
      </c>
      <c r="B4813" s="27" t="s">
        <v>3146</v>
      </c>
      <c r="C4813" s="27" t="s">
        <v>3147</v>
      </c>
      <c r="D4813" s="27" t="s">
        <v>3146</v>
      </c>
      <c r="E4813" s="27" t="s">
        <v>6117</v>
      </c>
      <c r="F4813" s="27" t="s">
        <v>3145</v>
      </c>
      <c r="G4813" s="27" t="s">
        <v>2803</v>
      </c>
      <c r="H4813" s="28">
        <v>42795</v>
      </c>
      <c r="I4813" s="29">
        <v>2.2971280000000007</v>
      </c>
      <c r="J4813" s="28" t="s">
        <v>3241</v>
      </c>
    </row>
    <row r="4814" spans="1:10" x14ac:dyDescent="0.3">
      <c r="A4814" s="26">
        <v>2017</v>
      </c>
      <c r="B4814" s="27" t="s">
        <v>3047</v>
      </c>
      <c r="C4814" s="27" t="s">
        <v>3048</v>
      </c>
      <c r="D4814" s="27" t="s">
        <v>3047</v>
      </c>
      <c r="E4814" s="27" t="s">
        <v>6117</v>
      </c>
      <c r="F4814" s="27" t="s">
        <v>2825</v>
      </c>
      <c r="G4814" s="27" t="s">
        <v>2826</v>
      </c>
      <c r="H4814" s="28">
        <v>42795</v>
      </c>
      <c r="I4814" s="29">
        <v>2.3078309999999997</v>
      </c>
      <c r="J4814" s="28" t="s">
        <v>3241</v>
      </c>
    </row>
    <row r="4815" spans="1:10" x14ac:dyDescent="0.3">
      <c r="A4815" s="26">
        <v>2017</v>
      </c>
      <c r="B4815" s="27" t="s">
        <v>3049</v>
      </c>
      <c r="C4815" s="27" t="s">
        <v>3050</v>
      </c>
      <c r="D4815" s="27" t="s">
        <v>3049</v>
      </c>
      <c r="E4815" s="27" t="s">
        <v>6117</v>
      </c>
      <c r="F4815" s="27" t="s">
        <v>2825</v>
      </c>
      <c r="G4815" s="27" t="s">
        <v>2850</v>
      </c>
      <c r="H4815" s="28">
        <v>42795</v>
      </c>
      <c r="I4815" s="29">
        <v>4.9840920000000004</v>
      </c>
      <c r="J4815" s="28" t="s">
        <v>3241</v>
      </c>
    </row>
    <row r="4816" spans="1:10" x14ac:dyDescent="0.3">
      <c r="A4816" s="26">
        <v>2017</v>
      </c>
      <c r="B4816" s="27" t="s">
        <v>3051</v>
      </c>
      <c r="C4816" s="27" t="s">
        <v>3051</v>
      </c>
      <c r="D4816" s="27" t="s">
        <v>3051</v>
      </c>
      <c r="E4816" s="27" t="s">
        <v>6118</v>
      </c>
      <c r="F4816" s="27" t="s">
        <v>3051</v>
      </c>
      <c r="G4816" s="27" t="s">
        <v>3051</v>
      </c>
      <c r="H4816" s="28">
        <v>42795</v>
      </c>
      <c r="I4816" s="29">
        <v>11115.820405</v>
      </c>
      <c r="J4816" s="28" t="s">
        <v>3241</v>
      </c>
    </row>
    <row r="4817" spans="1:10" x14ac:dyDescent="0.3">
      <c r="A4817" s="26">
        <v>2017</v>
      </c>
      <c r="B4817" s="27" t="s">
        <v>3052</v>
      </c>
      <c r="C4817" s="27" t="s">
        <v>3053</v>
      </c>
      <c r="D4817" s="27" t="s">
        <v>3052</v>
      </c>
      <c r="E4817" s="27" t="s">
        <v>3033</v>
      </c>
      <c r="F4817" s="27" t="s">
        <v>2807</v>
      </c>
      <c r="G4817" s="27" t="s">
        <v>2812</v>
      </c>
      <c r="H4817" s="28">
        <v>42795</v>
      </c>
      <c r="I4817" s="29">
        <v>1.6505259999999997</v>
      </c>
      <c r="J4817" s="28" t="s">
        <v>3241</v>
      </c>
    </row>
    <row r="4818" spans="1:10" x14ac:dyDescent="0.3">
      <c r="A4818" s="26">
        <v>2017</v>
      </c>
      <c r="B4818" s="27" t="s">
        <v>3162</v>
      </c>
      <c r="C4818" s="27" t="s">
        <v>3163</v>
      </c>
      <c r="D4818" s="27" t="s">
        <v>3164</v>
      </c>
      <c r="E4818" s="27" t="s">
        <v>3025</v>
      </c>
      <c r="F4818" s="27" t="s">
        <v>3087</v>
      </c>
      <c r="G4818" s="27" t="s">
        <v>2788</v>
      </c>
      <c r="H4818" s="28">
        <v>42795</v>
      </c>
      <c r="I4818" s="29">
        <v>0</v>
      </c>
      <c r="J4818" s="28" t="s">
        <v>3241</v>
      </c>
    </row>
    <row r="4819" spans="1:10" x14ac:dyDescent="0.3">
      <c r="A4819" s="26">
        <v>2017</v>
      </c>
      <c r="B4819" s="27" t="s">
        <v>3162</v>
      </c>
      <c r="C4819" s="27" t="s">
        <v>3163</v>
      </c>
      <c r="D4819" s="27" t="s">
        <v>3165</v>
      </c>
      <c r="E4819" s="27" t="s">
        <v>3025</v>
      </c>
      <c r="F4819" s="27" t="s">
        <v>3087</v>
      </c>
      <c r="G4819" s="27" t="s">
        <v>2788</v>
      </c>
      <c r="H4819" s="28">
        <v>42795</v>
      </c>
      <c r="I4819" s="29">
        <v>0</v>
      </c>
      <c r="J4819" s="28" t="s">
        <v>3241</v>
      </c>
    </row>
    <row r="4820" spans="1:10" x14ac:dyDescent="0.3">
      <c r="A4820" s="26">
        <v>2017</v>
      </c>
      <c r="B4820" s="27" t="s">
        <v>3054</v>
      </c>
      <c r="C4820" s="27" t="s">
        <v>3055</v>
      </c>
      <c r="D4820" s="27" t="s">
        <v>3054</v>
      </c>
      <c r="E4820" s="27" t="s">
        <v>6117</v>
      </c>
      <c r="F4820" s="27" t="s">
        <v>3034</v>
      </c>
      <c r="G4820" s="27" t="s">
        <v>2999</v>
      </c>
      <c r="H4820" s="28">
        <v>42795</v>
      </c>
      <c r="I4820" s="29">
        <v>9.4712419999999984</v>
      </c>
      <c r="J4820" s="28" t="s">
        <v>3241</v>
      </c>
    </row>
    <row r="4821" spans="1:10" x14ac:dyDescent="0.3">
      <c r="A4821" s="26">
        <v>2017</v>
      </c>
      <c r="B4821" s="27" t="s">
        <v>3056</v>
      </c>
      <c r="C4821" s="27" t="s">
        <v>3057</v>
      </c>
      <c r="D4821" s="27" t="s">
        <v>3056</v>
      </c>
      <c r="E4821" s="27" t="s">
        <v>6117</v>
      </c>
      <c r="F4821" s="27" t="s">
        <v>2825</v>
      </c>
      <c r="G4821" s="27" t="s">
        <v>2826</v>
      </c>
      <c r="H4821" s="28">
        <v>42795</v>
      </c>
      <c r="I4821" s="29">
        <v>4.2989249999999988</v>
      </c>
      <c r="J4821" s="28" t="s">
        <v>3241</v>
      </c>
    </row>
    <row r="4822" spans="1:10" x14ac:dyDescent="0.3">
      <c r="A4822" s="26">
        <v>2017</v>
      </c>
      <c r="B4822" s="27" t="s">
        <v>3058</v>
      </c>
      <c r="C4822" s="27" t="s">
        <v>3059</v>
      </c>
      <c r="D4822" s="27" t="s">
        <v>3058</v>
      </c>
      <c r="E4822" s="27" t="s">
        <v>6117</v>
      </c>
      <c r="F4822" s="27" t="s">
        <v>2815</v>
      </c>
      <c r="G4822" s="27" t="s">
        <v>2816</v>
      </c>
      <c r="H4822" s="28">
        <v>42795</v>
      </c>
      <c r="I4822" s="29">
        <v>3.3136480000000001</v>
      </c>
      <c r="J4822" s="28" t="s">
        <v>3241</v>
      </c>
    </row>
    <row r="4823" spans="1:10" x14ac:dyDescent="0.3">
      <c r="A4823" s="26">
        <v>2017</v>
      </c>
      <c r="B4823" s="27" t="s">
        <v>3152</v>
      </c>
      <c r="C4823" s="27" t="s">
        <v>3153</v>
      </c>
      <c r="D4823" s="27" t="s">
        <v>3152</v>
      </c>
      <c r="E4823" s="27" t="s">
        <v>3111</v>
      </c>
      <c r="F4823" s="27" t="s">
        <v>2825</v>
      </c>
      <c r="G4823" s="27" t="s">
        <v>2850</v>
      </c>
      <c r="H4823" s="28">
        <v>42795</v>
      </c>
      <c r="I4823" s="29">
        <v>0.35916399999999998</v>
      </c>
      <c r="J4823" s="28" t="s">
        <v>3241</v>
      </c>
    </row>
    <row r="4824" spans="1:10" x14ac:dyDescent="0.3">
      <c r="A4824" s="26">
        <v>2017</v>
      </c>
      <c r="B4824" s="27" t="s">
        <v>3154</v>
      </c>
      <c r="C4824" s="27" t="s">
        <v>3155</v>
      </c>
      <c r="D4824" s="27" t="s">
        <v>3154</v>
      </c>
      <c r="E4824" s="27" t="s">
        <v>3111</v>
      </c>
      <c r="F4824" s="27" t="s">
        <v>2825</v>
      </c>
      <c r="G4824" s="27" t="s">
        <v>2850</v>
      </c>
      <c r="H4824" s="28">
        <v>42795</v>
      </c>
      <c r="I4824" s="29">
        <v>0.52483900000000017</v>
      </c>
      <c r="J4824" s="28" t="s">
        <v>3241</v>
      </c>
    </row>
    <row r="4825" spans="1:10" x14ac:dyDescent="0.3">
      <c r="A4825" s="26">
        <v>2017</v>
      </c>
      <c r="B4825" s="27" t="s">
        <v>3156</v>
      </c>
      <c r="C4825" s="27" t="s">
        <v>3157</v>
      </c>
      <c r="D4825" s="27" t="s">
        <v>3156</v>
      </c>
      <c r="E4825" s="27" t="s">
        <v>3111</v>
      </c>
      <c r="F4825" s="27" t="s">
        <v>2825</v>
      </c>
      <c r="G4825" s="27" t="s">
        <v>2850</v>
      </c>
      <c r="H4825" s="28">
        <v>42795</v>
      </c>
      <c r="I4825" s="29">
        <v>0</v>
      </c>
      <c r="J4825" s="28" t="s">
        <v>3241</v>
      </c>
    </row>
    <row r="4826" spans="1:10" x14ac:dyDescent="0.3">
      <c r="A4826" s="26">
        <v>2017</v>
      </c>
      <c r="B4826" s="27" t="s">
        <v>3060</v>
      </c>
      <c r="C4826" s="27" t="s">
        <v>3061</v>
      </c>
      <c r="D4826" s="27" t="s">
        <v>3062</v>
      </c>
      <c r="E4826" s="27" t="s">
        <v>3063</v>
      </c>
      <c r="F4826" s="27" t="s">
        <v>3034</v>
      </c>
      <c r="G4826" s="27" t="s">
        <v>2999</v>
      </c>
      <c r="H4826" s="28">
        <v>42795</v>
      </c>
      <c r="I4826" s="29">
        <v>0</v>
      </c>
      <c r="J4826" s="28" t="s">
        <v>3241</v>
      </c>
    </row>
    <row r="4827" spans="1:10" x14ac:dyDescent="0.3">
      <c r="A4827" s="26">
        <v>2017</v>
      </c>
      <c r="B4827" s="27" t="s">
        <v>3187</v>
      </c>
      <c r="C4827" s="27" t="s">
        <v>3188</v>
      </c>
      <c r="D4827" s="27" t="s">
        <v>3187</v>
      </c>
      <c r="E4827" s="27" t="s">
        <v>3033</v>
      </c>
      <c r="F4827" s="27" t="s">
        <v>3034</v>
      </c>
      <c r="G4827" s="27" t="s">
        <v>3074</v>
      </c>
      <c r="H4827" s="28">
        <v>42795</v>
      </c>
      <c r="I4827" s="29">
        <v>0.32854700000000014</v>
      </c>
      <c r="J4827" s="28" t="s">
        <v>3241</v>
      </c>
    </row>
    <row r="4828" spans="1:10" x14ac:dyDescent="0.3">
      <c r="A4828" s="26">
        <v>2017</v>
      </c>
      <c r="B4828" s="27" t="s">
        <v>3064</v>
      </c>
      <c r="C4828" s="27" t="s">
        <v>3065</v>
      </c>
      <c r="D4828" s="27" t="s">
        <v>3066</v>
      </c>
      <c r="E4828" s="27" t="s">
        <v>3025</v>
      </c>
      <c r="F4828" s="27" t="s">
        <v>2825</v>
      </c>
      <c r="G4828" s="27" t="s">
        <v>2826</v>
      </c>
      <c r="H4828" s="28">
        <v>42795</v>
      </c>
      <c r="I4828" s="29">
        <v>0</v>
      </c>
      <c r="J4828" s="28" t="s">
        <v>3241</v>
      </c>
    </row>
    <row r="4829" spans="1:10" x14ac:dyDescent="0.3">
      <c r="A4829" s="26">
        <v>2017</v>
      </c>
      <c r="B4829" s="27" t="s">
        <v>3064</v>
      </c>
      <c r="C4829" s="27" t="s">
        <v>3065</v>
      </c>
      <c r="D4829" s="27" t="s">
        <v>3067</v>
      </c>
      <c r="E4829" s="27" t="s">
        <v>3025</v>
      </c>
      <c r="F4829" s="27" t="s">
        <v>2825</v>
      </c>
      <c r="G4829" s="27" t="s">
        <v>2826</v>
      </c>
      <c r="H4829" s="28">
        <v>42795</v>
      </c>
      <c r="I4829" s="29">
        <v>0</v>
      </c>
      <c r="J4829" s="28" t="s">
        <v>3241</v>
      </c>
    </row>
    <row r="4830" spans="1:10" x14ac:dyDescent="0.3">
      <c r="A4830" s="26">
        <v>2017</v>
      </c>
      <c r="B4830" s="27" t="s">
        <v>3174</v>
      </c>
      <c r="C4830" s="27" t="s">
        <v>3175</v>
      </c>
      <c r="D4830" s="27" t="s">
        <v>3174</v>
      </c>
      <c r="E4830" s="27" t="s">
        <v>6117</v>
      </c>
      <c r="F4830" s="27" t="s">
        <v>2825</v>
      </c>
      <c r="G4830" s="27" t="s">
        <v>2826</v>
      </c>
      <c r="H4830" s="28">
        <v>42795</v>
      </c>
      <c r="I4830" s="29">
        <v>0.59236500000000014</v>
      </c>
      <c r="J4830" s="28" t="s">
        <v>3241</v>
      </c>
    </row>
    <row r="4831" spans="1:10" x14ac:dyDescent="0.3">
      <c r="A4831" s="26">
        <v>2017</v>
      </c>
      <c r="B4831" s="27" t="s">
        <v>3068</v>
      </c>
      <c r="C4831" s="27" t="s">
        <v>3069</v>
      </c>
      <c r="D4831" s="27" t="s">
        <v>3068</v>
      </c>
      <c r="E4831" s="27" t="s">
        <v>6117</v>
      </c>
      <c r="F4831" s="27" t="s">
        <v>3034</v>
      </c>
      <c r="G4831" s="27" t="s">
        <v>2923</v>
      </c>
      <c r="H4831" s="28">
        <v>42795</v>
      </c>
      <c r="I4831" s="29">
        <v>7.0243489999999982</v>
      </c>
      <c r="J4831" s="28" t="s">
        <v>3241</v>
      </c>
    </row>
    <row r="4832" spans="1:10" x14ac:dyDescent="0.3">
      <c r="A4832" s="26">
        <v>2017</v>
      </c>
      <c r="B4832" s="27" t="s">
        <v>3070</v>
      </c>
      <c r="C4832" s="27" t="s">
        <v>3071</v>
      </c>
      <c r="D4832" s="27" t="s">
        <v>3070</v>
      </c>
      <c r="E4832" s="27" t="s">
        <v>6117</v>
      </c>
      <c r="F4832" s="27" t="s">
        <v>2815</v>
      </c>
      <c r="G4832" s="27" t="s">
        <v>2816</v>
      </c>
      <c r="H4832" s="28">
        <v>42795</v>
      </c>
      <c r="I4832" s="29">
        <v>0.69388900000000009</v>
      </c>
      <c r="J4832" s="28" t="s">
        <v>3241</v>
      </c>
    </row>
    <row r="4833" spans="1:10" x14ac:dyDescent="0.3">
      <c r="A4833" s="26">
        <v>2017</v>
      </c>
      <c r="B4833" s="27" t="s">
        <v>3176</v>
      </c>
      <c r="C4833" s="27" t="s">
        <v>3177</v>
      </c>
      <c r="D4833" s="27" t="s">
        <v>3176</v>
      </c>
      <c r="E4833" s="27" t="s">
        <v>3033</v>
      </c>
      <c r="F4833" s="27" t="s">
        <v>2807</v>
      </c>
      <c r="G4833" s="27" t="s">
        <v>2812</v>
      </c>
      <c r="H4833" s="28">
        <v>42795</v>
      </c>
      <c r="I4833" s="29">
        <v>13.275698</v>
      </c>
      <c r="J4833" s="28" t="s">
        <v>3241</v>
      </c>
    </row>
    <row r="4834" spans="1:10" x14ac:dyDescent="0.3">
      <c r="A4834" s="26">
        <v>2017</v>
      </c>
      <c r="B4834" s="27" t="s">
        <v>3072</v>
      </c>
      <c r="C4834" s="27" t="s">
        <v>3073</v>
      </c>
      <c r="D4834" s="27" t="s">
        <v>3072</v>
      </c>
      <c r="E4834" s="27" t="s">
        <v>6117</v>
      </c>
      <c r="F4834" s="27" t="s">
        <v>3034</v>
      </c>
      <c r="G4834" s="27" t="s">
        <v>3074</v>
      </c>
      <c r="H4834" s="28">
        <v>42795</v>
      </c>
      <c r="I4834" s="29">
        <v>0.97528099999999995</v>
      </c>
      <c r="J4834" s="28" t="s">
        <v>3241</v>
      </c>
    </row>
    <row r="4835" spans="1:10" x14ac:dyDescent="0.3">
      <c r="A4835" s="26">
        <v>2017</v>
      </c>
      <c r="B4835" s="27" t="s">
        <v>3182</v>
      </c>
      <c r="C4835" s="27" t="s">
        <v>3183</v>
      </c>
      <c r="D4835" s="27" t="s">
        <v>3182</v>
      </c>
      <c r="E4835" s="27" t="s">
        <v>6117</v>
      </c>
      <c r="F4835" s="27" t="s">
        <v>2825</v>
      </c>
      <c r="G4835" s="27" t="s">
        <v>2826</v>
      </c>
      <c r="H4835" s="28">
        <v>42795</v>
      </c>
      <c r="I4835" s="29">
        <v>0.53332599999999986</v>
      </c>
      <c r="J4835" s="28" t="s">
        <v>3241</v>
      </c>
    </row>
    <row r="4836" spans="1:10" x14ac:dyDescent="0.3">
      <c r="A4836" s="26">
        <v>2017</v>
      </c>
      <c r="B4836" s="27" t="s">
        <v>3075</v>
      </c>
      <c r="C4836" s="27" t="s">
        <v>3076</v>
      </c>
      <c r="D4836" s="27" t="s">
        <v>3075</v>
      </c>
      <c r="E4836" s="27" t="s">
        <v>6117</v>
      </c>
      <c r="F4836" s="27" t="s">
        <v>2815</v>
      </c>
      <c r="G4836" s="27" t="s">
        <v>2816</v>
      </c>
      <c r="H4836" s="28">
        <v>42795</v>
      </c>
      <c r="I4836" s="29">
        <v>1.9768250000000005</v>
      </c>
      <c r="J4836" s="28" t="s">
        <v>3241</v>
      </c>
    </row>
    <row r="4837" spans="1:10" x14ac:dyDescent="0.3">
      <c r="A4837" s="26">
        <v>2017</v>
      </c>
      <c r="B4837" s="27" t="s">
        <v>3077</v>
      </c>
      <c r="C4837" s="27" t="s">
        <v>3078</v>
      </c>
      <c r="D4837" s="27" t="s">
        <v>3077</v>
      </c>
      <c r="E4837" s="27" t="s">
        <v>3033</v>
      </c>
      <c r="F4837" s="27" t="s">
        <v>2788</v>
      </c>
      <c r="G4837" s="27" t="s">
        <v>2788</v>
      </c>
      <c r="H4837" s="28">
        <v>42795</v>
      </c>
      <c r="I4837" s="29">
        <v>1.0126E-2</v>
      </c>
      <c r="J4837" s="28" t="s">
        <v>3241</v>
      </c>
    </row>
    <row r="4838" spans="1:10" x14ac:dyDescent="0.3">
      <c r="A4838" s="26">
        <v>2017</v>
      </c>
      <c r="B4838" s="27" t="s">
        <v>3079</v>
      </c>
      <c r="C4838" s="27" t="s">
        <v>3080</v>
      </c>
      <c r="D4838" s="27" t="s">
        <v>3081</v>
      </c>
      <c r="E4838" s="27" t="s">
        <v>3063</v>
      </c>
      <c r="F4838" s="27" t="s">
        <v>2788</v>
      </c>
      <c r="G4838" s="27" t="s">
        <v>2788</v>
      </c>
      <c r="H4838" s="28">
        <v>42795</v>
      </c>
      <c r="I4838" s="29">
        <v>2.2699999999999999E-3</v>
      </c>
      <c r="J4838" s="28" t="s">
        <v>3241</v>
      </c>
    </row>
    <row r="4839" spans="1:10" x14ac:dyDescent="0.3">
      <c r="A4839" s="26">
        <v>2017</v>
      </c>
      <c r="B4839" s="27" t="s">
        <v>3082</v>
      </c>
      <c r="C4839" s="27" t="s">
        <v>3083</v>
      </c>
      <c r="D4839" s="27" t="s">
        <v>3082</v>
      </c>
      <c r="E4839" s="27" t="s">
        <v>6117</v>
      </c>
      <c r="F4839" s="27" t="s">
        <v>2825</v>
      </c>
      <c r="G4839" s="27" t="s">
        <v>2826</v>
      </c>
      <c r="H4839" s="28">
        <v>42795</v>
      </c>
      <c r="I4839" s="29">
        <v>6.2990149999999998</v>
      </c>
      <c r="J4839" s="28" t="s">
        <v>3241</v>
      </c>
    </row>
    <row r="4840" spans="1:10" x14ac:dyDescent="0.3">
      <c r="A4840" s="26">
        <v>2017</v>
      </c>
      <c r="B4840" s="27" t="s">
        <v>3084</v>
      </c>
      <c r="C4840" s="27" t="s">
        <v>3085</v>
      </c>
      <c r="D4840" s="27" t="s">
        <v>3086</v>
      </c>
      <c r="E4840" s="27" t="s">
        <v>3025</v>
      </c>
      <c r="F4840" s="27" t="s">
        <v>3087</v>
      </c>
      <c r="G4840" s="27" t="s">
        <v>2788</v>
      </c>
      <c r="H4840" s="28">
        <v>42795</v>
      </c>
      <c r="I4840" s="29">
        <v>0</v>
      </c>
      <c r="J4840" s="28" t="s">
        <v>3241</v>
      </c>
    </row>
    <row r="4841" spans="1:10" x14ac:dyDescent="0.3">
      <c r="A4841" s="26">
        <v>2017</v>
      </c>
      <c r="B4841" s="27" t="s">
        <v>3084</v>
      </c>
      <c r="C4841" s="27" t="s">
        <v>3085</v>
      </c>
      <c r="D4841" s="27" t="s">
        <v>3088</v>
      </c>
      <c r="E4841" s="27" t="s">
        <v>3025</v>
      </c>
      <c r="F4841" s="27" t="s">
        <v>3087</v>
      </c>
      <c r="G4841" s="27" t="s">
        <v>2788</v>
      </c>
      <c r="H4841" s="28">
        <v>42795</v>
      </c>
      <c r="I4841" s="29">
        <v>0</v>
      </c>
      <c r="J4841" s="28" t="s">
        <v>3241</v>
      </c>
    </row>
    <row r="4842" spans="1:10" x14ac:dyDescent="0.3">
      <c r="A4842" s="26">
        <v>2017</v>
      </c>
      <c r="B4842" s="27" t="s">
        <v>3089</v>
      </c>
      <c r="C4842" s="27" t="s">
        <v>3090</v>
      </c>
      <c r="D4842" s="27" t="s">
        <v>3089</v>
      </c>
      <c r="E4842" s="27" t="s">
        <v>6117</v>
      </c>
      <c r="F4842" s="27" t="s">
        <v>2815</v>
      </c>
      <c r="G4842" s="27" t="s">
        <v>2816</v>
      </c>
      <c r="H4842" s="28">
        <v>42795</v>
      </c>
      <c r="I4842" s="29">
        <v>2.9067329999999982</v>
      </c>
      <c r="J4842" s="28" t="s">
        <v>3241</v>
      </c>
    </row>
    <row r="4843" spans="1:10" x14ac:dyDescent="0.3">
      <c r="A4843" s="26">
        <v>2017</v>
      </c>
      <c r="B4843" s="27" t="s">
        <v>3136</v>
      </c>
      <c r="C4843" s="27" t="s">
        <v>3137</v>
      </c>
      <c r="D4843" s="27" t="s">
        <v>3138</v>
      </c>
      <c r="E4843" s="27" t="s">
        <v>3025</v>
      </c>
      <c r="F4843" s="27" t="s">
        <v>3087</v>
      </c>
      <c r="G4843" s="27" t="s">
        <v>2788</v>
      </c>
      <c r="H4843" s="28">
        <v>42795</v>
      </c>
      <c r="I4843" s="29">
        <v>0</v>
      </c>
      <c r="J4843" s="28" t="s">
        <v>3241</v>
      </c>
    </row>
    <row r="4844" spans="1:10" x14ac:dyDescent="0.3">
      <c r="A4844" s="26">
        <v>2017</v>
      </c>
      <c r="B4844" s="27" t="s">
        <v>3136</v>
      </c>
      <c r="C4844" s="27" t="s">
        <v>3137</v>
      </c>
      <c r="D4844" s="27" t="s">
        <v>3139</v>
      </c>
      <c r="E4844" s="27" t="s">
        <v>3025</v>
      </c>
      <c r="F4844" s="27" t="s">
        <v>3087</v>
      </c>
      <c r="G4844" s="27" t="s">
        <v>2788</v>
      </c>
      <c r="H4844" s="28">
        <v>42795</v>
      </c>
      <c r="I4844" s="29">
        <v>0</v>
      </c>
      <c r="J4844" s="28" t="s">
        <v>3241</v>
      </c>
    </row>
    <row r="4845" spans="1:10" x14ac:dyDescent="0.3">
      <c r="A4845" s="26">
        <v>2017</v>
      </c>
      <c r="B4845" s="27" t="s">
        <v>3184</v>
      </c>
      <c r="C4845" s="27" t="s">
        <v>3185</v>
      </c>
      <c r="D4845" s="27" t="s">
        <v>3186</v>
      </c>
      <c r="E4845" s="27" t="s">
        <v>3063</v>
      </c>
      <c r="F4845" s="27" t="s">
        <v>3034</v>
      </c>
      <c r="G4845" s="27" t="s">
        <v>2999</v>
      </c>
      <c r="H4845" s="28">
        <v>42795</v>
      </c>
      <c r="I4845" s="29">
        <v>0</v>
      </c>
      <c r="J4845" s="28" t="s">
        <v>3241</v>
      </c>
    </row>
    <row r="4846" spans="1:10" x14ac:dyDescent="0.3">
      <c r="A4846" s="26">
        <v>2017</v>
      </c>
      <c r="B4846" s="27" t="s">
        <v>3091</v>
      </c>
      <c r="C4846" s="27" t="s">
        <v>3092</v>
      </c>
      <c r="D4846" s="27" t="s">
        <v>3093</v>
      </c>
      <c r="E4846" s="27" t="s">
        <v>3063</v>
      </c>
      <c r="F4846" s="27" t="s">
        <v>3094</v>
      </c>
      <c r="G4846" s="27" t="s">
        <v>2965</v>
      </c>
      <c r="H4846" s="28">
        <v>42795</v>
      </c>
      <c r="I4846" s="29">
        <v>4.5535449999999997</v>
      </c>
      <c r="J4846" s="28" t="s">
        <v>3241</v>
      </c>
    </row>
    <row r="4847" spans="1:10" x14ac:dyDescent="0.3">
      <c r="A4847" s="26">
        <v>2017</v>
      </c>
      <c r="B4847" s="27" t="s">
        <v>3095</v>
      </c>
      <c r="C4847" s="27" t="s">
        <v>3096</v>
      </c>
      <c r="D4847" s="27" t="s">
        <v>3095</v>
      </c>
      <c r="E4847" s="27" t="s">
        <v>6117</v>
      </c>
      <c r="F4847" s="27" t="s">
        <v>3034</v>
      </c>
      <c r="G4847" s="27" t="s">
        <v>2999</v>
      </c>
      <c r="H4847" s="28">
        <v>42795</v>
      </c>
      <c r="I4847" s="29">
        <v>7.0870740000000021</v>
      </c>
      <c r="J4847" s="28" t="s">
        <v>3241</v>
      </c>
    </row>
    <row r="4848" spans="1:10" x14ac:dyDescent="0.3">
      <c r="A4848" s="26">
        <v>2017</v>
      </c>
      <c r="B4848" s="27" t="s">
        <v>3097</v>
      </c>
      <c r="C4848" s="27" t="s">
        <v>3098</v>
      </c>
      <c r="D4848" s="27" t="s">
        <v>3097</v>
      </c>
      <c r="E4848" s="27" t="s">
        <v>6117</v>
      </c>
      <c r="F4848" s="27" t="s">
        <v>2825</v>
      </c>
      <c r="G4848" s="27" t="s">
        <v>2850</v>
      </c>
      <c r="H4848" s="28">
        <v>42795</v>
      </c>
      <c r="I4848" s="29">
        <v>15.186492000000003</v>
      </c>
      <c r="J4848" s="28" t="s">
        <v>3241</v>
      </c>
    </row>
    <row r="4849" spans="1:10" x14ac:dyDescent="0.3">
      <c r="A4849" s="26">
        <v>2017</v>
      </c>
      <c r="B4849" s="27" t="s">
        <v>3132</v>
      </c>
      <c r="C4849" s="27" t="s">
        <v>3133</v>
      </c>
      <c r="D4849" s="27" t="s">
        <v>3132</v>
      </c>
      <c r="E4849" s="27" t="s">
        <v>3033</v>
      </c>
      <c r="F4849" s="27" t="s">
        <v>2807</v>
      </c>
      <c r="G4849" s="27" t="s">
        <v>2812</v>
      </c>
      <c r="H4849" s="28">
        <v>42795</v>
      </c>
      <c r="I4849" s="29">
        <v>12.910619999999998</v>
      </c>
      <c r="J4849" s="28" t="s">
        <v>3241</v>
      </c>
    </row>
    <row r="4850" spans="1:10" x14ac:dyDescent="0.3">
      <c r="A4850" s="26">
        <v>2017</v>
      </c>
      <c r="B4850" s="27" t="s">
        <v>3134</v>
      </c>
      <c r="C4850" s="27" t="s">
        <v>3135</v>
      </c>
      <c r="D4850" s="27" t="s">
        <v>3134</v>
      </c>
      <c r="E4850" s="27" t="s">
        <v>3033</v>
      </c>
      <c r="F4850" s="27" t="s">
        <v>2807</v>
      </c>
      <c r="G4850" s="27" t="s">
        <v>2812</v>
      </c>
      <c r="H4850" s="28">
        <v>42795</v>
      </c>
      <c r="I4850" s="29">
        <v>8.1703280000000014</v>
      </c>
      <c r="J4850" s="28" t="s">
        <v>3241</v>
      </c>
    </row>
    <row r="4851" spans="1:10" x14ac:dyDescent="0.3">
      <c r="A4851" s="26">
        <v>2017</v>
      </c>
      <c r="B4851" s="27" t="s">
        <v>3099</v>
      </c>
      <c r="C4851" s="27" t="s">
        <v>3100</v>
      </c>
      <c r="D4851" s="27" t="s">
        <v>3099</v>
      </c>
      <c r="E4851" s="27" t="s">
        <v>6117</v>
      </c>
      <c r="F4851" s="27" t="s">
        <v>2815</v>
      </c>
      <c r="G4851" s="27" t="s">
        <v>2816</v>
      </c>
      <c r="H4851" s="28">
        <v>42795</v>
      </c>
      <c r="I4851" s="29">
        <v>3.1126419999999988</v>
      </c>
      <c r="J4851" s="28" t="s">
        <v>3241</v>
      </c>
    </row>
    <row r="4852" spans="1:10" x14ac:dyDescent="0.3">
      <c r="A4852" s="26">
        <v>2017</v>
      </c>
      <c r="B4852" s="27" t="s">
        <v>3101</v>
      </c>
      <c r="C4852" s="27" t="s">
        <v>3102</v>
      </c>
      <c r="D4852" s="27" t="s">
        <v>3101</v>
      </c>
      <c r="E4852" s="27" t="s">
        <v>6117</v>
      </c>
      <c r="F4852" s="27" t="s">
        <v>3034</v>
      </c>
      <c r="G4852" s="27" t="s">
        <v>3074</v>
      </c>
      <c r="H4852" s="28">
        <v>42795</v>
      </c>
      <c r="I4852" s="29">
        <v>12.117595</v>
      </c>
      <c r="J4852" s="28" t="s">
        <v>3241</v>
      </c>
    </row>
    <row r="4853" spans="1:10" x14ac:dyDescent="0.3">
      <c r="A4853" s="26">
        <v>2017</v>
      </c>
      <c r="B4853" s="27" t="s">
        <v>3148</v>
      </c>
      <c r="C4853" s="27" t="s">
        <v>3149</v>
      </c>
      <c r="D4853" s="27" t="s">
        <v>3148</v>
      </c>
      <c r="E4853" s="27" t="s">
        <v>6117</v>
      </c>
      <c r="F4853" s="27" t="s">
        <v>3145</v>
      </c>
      <c r="G4853" s="27" t="s">
        <v>2803</v>
      </c>
      <c r="H4853" s="28">
        <v>42795</v>
      </c>
      <c r="I4853" s="29">
        <v>2.3606660000000002</v>
      </c>
      <c r="J4853" s="28" t="s">
        <v>3241</v>
      </c>
    </row>
    <row r="4854" spans="1:10" x14ac:dyDescent="0.3">
      <c r="A4854" s="26">
        <v>2017</v>
      </c>
      <c r="B4854" s="27" t="s">
        <v>3103</v>
      </c>
      <c r="C4854" s="27" t="s">
        <v>3104</v>
      </c>
      <c r="D4854" s="27" t="s">
        <v>3103</v>
      </c>
      <c r="E4854" s="27" t="s">
        <v>6117</v>
      </c>
      <c r="F4854" s="27" t="s">
        <v>3034</v>
      </c>
      <c r="G4854" s="27" t="s">
        <v>2923</v>
      </c>
      <c r="H4854" s="28">
        <v>42795</v>
      </c>
      <c r="I4854" s="29">
        <v>3.1662999999999997</v>
      </c>
      <c r="J4854" s="28" t="s">
        <v>3241</v>
      </c>
    </row>
    <row r="4855" spans="1:10" x14ac:dyDescent="0.3">
      <c r="A4855" s="26">
        <v>2017</v>
      </c>
      <c r="B4855" s="27" t="s">
        <v>3150</v>
      </c>
      <c r="C4855" s="27" t="s">
        <v>3151</v>
      </c>
      <c r="D4855" s="27" t="s">
        <v>3150</v>
      </c>
      <c r="E4855" s="27" t="s">
        <v>6117</v>
      </c>
      <c r="F4855" s="27" t="s">
        <v>3142</v>
      </c>
      <c r="G4855" s="27" t="s">
        <v>2850</v>
      </c>
      <c r="H4855" s="28">
        <v>42795</v>
      </c>
      <c r="I4855" s="29">
        <v>0.13625000000000001</v>
      </c>
      <c r="J4855" s="28" t="s">
        <v>3241</v>
      </c>
    </row>
    <row r="4856" spans="1:10" x14ac:dyDescent="0.3">
      <c r="A4856" s="26">
        <v>2017</v>
      </c>
      <c r="B4856" s="27" t="s">
        <v>3105</v>
      </c>
      <c r="C4856" s="27" t="s">
        <v>3106</v>
      </c>
      <c r="D4856" s="27" t="s">
        <v>3105</v>
      </c>
      <c r="E4856" s="27" t="s">
        <v>6117</v>
      </c>
      <c r="F4856" s="27" t="s">
        <v>2798</v>
      </c>
      <c r="G4856" s="27" t="s">
        <v>2803</v>
      </c>
      <c r="H4856" s="28">
        <v>42795</v>
      </c>
      <c r="I4856" s="29">
        <v>2.1644280000000005</v>
      </c>
      <c r="J4856" s="28" t="s">
        <v>3241</v>
      </c>
    </row>
    <row r="4857" spans="1:10" x14ac:dyDescent="0.3">
      <c r="A4857" s="26">
        <v>2017</v>
      </c>
      <c r="B4857" s="27" t="s">
        <v>3123</v>
      </c>
      <c r="C4857" s="27" t="s">
        <v>3124</v>
      </c>
      <c r="D4857" s="27" t="s">
        <v>3166</v>
      </c>
      <c r="E4857" s="27" t="s">
        <v>3025</v>
      </c>
      <c r="F4857" s="27" t="s">
        <v>2825</v>
      </c>
      <c r="G4857" s="27" t="s">
        <v>2850</v>
      </c>
      <c r="H4857" s="28">
        <v>42795</v>
      </c>
      <c r="I4857" s="29">
        <v>0</v>
      </c>
      <c r="J4857" s="28" t="s">
        <v>3241</v>
      </c>
    </row>
    <row r="4858" spans="1:10" x14ac:dyDescent="0.3">
      <c r="A4858" s="26">
        <v>2017</v>
      </c>
      <c r="B4858" s="27" t="s">
        <v>3123</v>
      </c>
      <c r="C4858" s="27" t="s">
        <v>3124</v>
      </c>
      <c r="D4858" s="27" t="s">
        <v>3125</v>
      </c>
      <c r="E4858" s="27" t="s">
        <v>3025</v>
      </c>
      <c r="F4858" s="27" t="s">
        <v>2825</v>
      </c>
      <c r="G4858" s="27" t="s">
        <v>2850</v>
      </c>
      <c r="H4858" s="28">
        <v>42795</v>
      </c>
      <c r="I4858" s="29">
        <v>0</v>
      </c>
      <c r="J4858" s="28" t="s">
        <v>3241</v>
      </c>
    </row>
    <row r="4859" spans="1:10" x14ac:dyDescent="0.3">
      <c r="A4859" s="26">
        <v>2017</v>
      </c>
      <c r="B4859" s="27" t="s">
        <v>3123</v>
      </c>
      <c r="C4859" s="27" t="s">
        <v>3124</v>
      </c>
      <c r="D4859" s="27" t="s">
        <v>3170</v>
      </c>
      <c r="E4859" s="27" t="s">
        <v>3025</v>
      </c>
      <c r="F4859" s="27" t="s">
        <v>2825</v>
      </c>
      <c r="G4859" s="27" t="s">
        <v>2850</v>
      </c>
      <c r="H4859" s="28">
        <v>42795</v>
      </c>
      <c r="I4859" s="29">
        <v>0</v>
      </c>
      <c r="J4859" s="28" t="s">
        <v>3241</v>
      </c>
    </row>
    <row r="4860" spans="1:10" x14ac:dyDescent="0.3">
      <c r="A4860" s="26">
        <v>2017</v>
      </c>
      <c r="B4860" s="27" t="s">
        <v>3107</v>
      </c>
      <c r="C4860" s="27" t="s">
        <v>3108</v>
      </c>
      <c r="D4860" s="27" t="s">
        <v>3108</v>
      </c>
      <c r="E4860" s="27" t="s">
        <v>6117</v>
      </c>
      <c r="F4860" s="27" t="s">
        <v>3026</v>
      </c>
      <c r="G4860" s="27" t="s">
        <v>2936</v>
      </c>
      <c r="H4860" s="28">
        <v>42795</v>
      </c>
      <c r="I4860" s="29">
        <v>0</v>
      </c>
      <c r="J4860" s="28" t="s">
        <v>3241</v>
      </c>
    </row>
    <row r="4861" spans="1:10" x14ac:dyDescent="0.3">
      <c r="A4861" s="26">
        <v>2017</v>
      </c>
      <c r="B4861" s="27" t="s">
        <v>3140</v>
      </c>
      <c r="C4861" s="27" t="s">
        <v>3141</v>
      </c>
      <c r="D4861" s="27" t="s">
        <v>3140</v>
      </c>
      <c r="E4861" s="27" t="s">
        <v>6117</v>
      </c>
      <c r="F4861" s="27" t="s">
        <v>3142</v>
      </c>
      <c r="G4861" s="27" t="s">
        <v>2850</v>
      </c>
      <c r="H4861" s="28">
        <v>42795</v>
      </c>
      <c r="I4861" s="29">
        <v>0</v>
      </c>
      <c r="J4861" s="28" t="s">
        <v>3241</v>
      </c>
    </row>
    <row r="4862" spans="1:10" x14ac:dyDescent="0.3">
      <c r="A4862" s="26">
        <v>2017</v>
      </c>
      <c r="B4862" s="27" t="s">
        <v>3109</v>
      </c>
      <c r="C4862" s="27" t="s">
        <v>3110</v>
      </c>
      <c r="D4862" s="27" t="s">
        <v>3109</v>
      </c>
      <c r="E4862" s="27" t="s">
        <v>3111</v>
      </c>
      <c r="F4862" s="27" t="s">
        <v>2825</v>
      </c>
      <c r="G4862" s="27" t="s">
        <v>2850</v>
      </c>
      <c r="H4862" s="28">
        <v>42795</v>
      </c>
      <c r="I4862" s="29">
        <v>0.19279500000000002</v>
      </c>
      <c r="J4862" s="28" t="s">
        <v>3241</v>
      </c>
    </row>
    <row r="4863" spans="1:10" x14ac:dyDescent="0.3">
      <c r="A4863" s="26">
        <v>2017</v>
      </c>
      <c r="B4863" s="27" t="s">
        <v>3158</v>
      </c>
      <c r="C4863" s="27" t="s">
        <v>3159</v>
      </c>
      <c r="D4863" s="27" t="s">
        <v>3160</v>
      </c>
      <c r="E4863" s="27" t="s">
        <v>3161</v>
      </c>
      <c r="F4863" s="27" t="s">
        <v>3087</v>
      </c>
      <c r="G4863" s="27" t="s">
        <v>2788</v>
      </c>
      <c r="H4863" s="28">
        <v>42795</v>
      </c>
      <c r="I4863" s="29">
        <v>0.76895000000000013</v>
      </c>
      <c r="J4863" s="28" t="s">
        <v>3241</v>
      </c>
    </row>
    <row r="4864" spans="1:10" x14ac:dyDescent="0.3">
      <c r="A4864" s="26">
        <v>2017</v>
      </c>
      <c r="B4864" s="27" t="s">
        <v>3112</v>
      </c>
      <c r="C4864" s="27" t="s">
        <v>3113</v>
      </c>
      <c r="D4864" s="27" t="s">
        <v>3112</v>
      </c>
      <c r="E4864" s="27" t="s">
        <v>6117</v>
      </c>
      <c r="F4864" s="27" t="s">
        <v>2825</v>
      </c>
      <c r="G4864" s="27" t="s">
        <v>2826</v>
      </c>
      <c r="H4864" s="28">
        <v>42795</v>
      </c>
      <c r="I4864" s="29">
        <v>1.7640910000000003</v>
      </c>
      <c r="J4864" s="28" t="s">
        <v>3241</v>
      </c>
    </row>
    <row r="4865" spans="1:10" x14ac:dyDescent="0.3">
      <c r="A4865" s="26">
        <v>2017</v>
      </c>
      <c r="B4865" s="27" t="s">
        <v>3167</v>
      </c>
      <c r="C4865" s="27" t="s">
        <v>3168</v>
      </c>
      <c r="D4865" s="27" t="s">
        <v>3169</v>
      </c>
      <c r="E4865" s="27" t="s">
        <v>3161</v>
      </c>
      <c r="F4865" s="27" t="s">
        <v>3087</v>
      </c>
      <c r="G4865" s="27" t="s">
        <v>2788</v>
      </c>
      <c r="H4865" s="28">
        <v>42795</v>
      </c>
      <c r="I4865" s="29">
        <v>3.1811619999999996</v>
      </c>
      <c r="J4865" s="28" t="s">
        <v>3241</v>
      </c>
    </row>
    <row r="4866" spans="1:10" x14ac:dyDescent="0.3">
      <c r="A4866" s="26">
        <v>2017</v>
      </c>
      <c r="B4866" s="27" t="s">
        <v>3114</v>
      </c>
      <c r="C4866" s="27" t="s">
        <v>3115</v>
      </c>
      <c r="D4866" s="27" t="s">
        <v>3116</v>
      </c>
      <c r="E4866" s="27" t="s">
        <v>3025</v>
      </c>
      <c r="F4866" s="27" t="s">
        <v>3026</v>
      </c>
      <c r="G4866" s="27" t="s">
        <v>2788</v>
      </c>
      <c r="H4866" s="28">
        <v>42795</v>
      </c>
      <c r="I4866" s="29">
        <v>0</v>
      </c>
      <c r="J4866" s="28" t="s">
        <v>3241</v>
      </c>
    </row>
    <row r="4867" spans="1:10" x14ac:dyDescent="0.3">
      <c r="A4867" s="26">
        <v>2017</v>
      </c>
      <c r="B4867" s="27" t="s">
        <v>3117</v>
      </c>
      <c r="C4867" s="27" t="s">
        <v>3118</v>
      </c>
      <c r="D4867" s="27" t="s">
        <v>3117</v>
      </c>
      <c r="E4867" s="27" t="s">
        <v>6117</v>
      </c>
      <c r="F4867" s="27" t="s">
        <v>2815</v>
      </c>
      <c r="G4867" s="27" t="s">
        <v>2816</v>
      </c>
      <c r="H4867" s="28">
        <v>42795</v>
      </c>
      <c r="I4867" s="29">
        <v>4.4931840000000003</v>
      </c>
      <c r="J4867" s="28" t="s">
        <v>3241</v>
      </c>
    </row>
    <row r="4868" spans="1:10" x14ac:dyDescent="0.3">
      <c r="A4868" s="26">
        <v>2017</v>
      </c>
      <c r="B4868" s="27" t="s">
        <v>3129</v>
      </c>
      <c r="C4868" s="27" t="s">
        <v>3130</v>
      </c>
      <c r="D4868" s="27" t="s">
        <v>3131</v>
      </c>
      <c r="E4868" s="27" t="s">
        <v>3063</v>
      </c>
      <c r="F4868" s="27" t="s">
        <v>3034</v>
      </c>
      <c r="G4868" s="27" t="s">
        <v>2840</v>
      </c>
      <c r="H4868" s="28">
        <v>42795</v>
      </c>
      <c r="I4868" s="29">
        <v>15.725359999999997</v>
      </c>
      <c r="J4868" s="28" t="s">
        <v>3241</v>
      </c>
    </row>
    <row r="4869" spans="1:10" x14ac:dyDescent="0.3">
      <c r="A4869" s="26">
        <v>2017</v>
      </c>
      <c r="B4869" s="27" t="s">
        <v>3126</v>
      </c>
      <c r="C4869" s="27" t="s">
        <v>3127</v>
      </c>
      <c r="D4869" s="27" t="s">
        <v>3128</v>
      </c>
      <c r="E4869" s="27" t="s">
        <v>3025</v>
      </c>
      <c r="F4869" s="27" t="s">
        <v>3026</v>
      </c>
      <c r="G4869" s="27" t="s">
        <v>2936</v>
      </c>
      <c r="H4869" s="28">
        <v>42795</v>
      </c>
      <c r="I4869" s="29">
        <v>0</v>
      </c>
      <c r="J4869" s="28" t="s">
        <v>3241</v>
      </c>
    </row>
    <row r="4870" spans="1:10" x14ac:dyDescent="0.3">
      <c r="A4870" s="26">
        <v>2017</v>
      </c>
      <c r="B4870" s="27" t="s">
        <v>3178</v>
      </c>
      <c r="C4870" s="27" t="s">
        <v>3179</v>
      </c>
      <c r="D4870" s="27" t="s">
        <v>3178</v>
      </c>
      <c r="E4870" s="27" t="s">
        <v>3033</v>
      </c>
      <c r="F4870" s="27" t="s">
        <v>2807</v>
      </c>
      <c r="G4870" s="27" t="s">
        <v>2812</v>
      </c>
      <c r="H4870" s="28">
        <v>42795</v>
      </c>
      <c r="I4870" s="29">
        <v>0.29808499999999999</v>
      </c>
      <c r="J4870" s="28" t="s">
        <v>3241</v>
      </c>
    </row>
    <row r="4871" spans="1:10" x14ac:dyDescent="0.3">
      <c r="A4871" s="26">
        <v>2017</v>
      </c>
      <c r="B4871" s="27" t="s">
        <v>3119</v>
      </c>
      <c r="C4871" s="27" t="s">
        <v>3120</v>
      </c>
      <c r="D4871" s="27" t="s">
        <v>3119</v>
      </c>
      <c r="E4871" s="27" t="s">
        <v>6117</v>
      </c>
      <c r="F4871" s="27" t="s">
        <v>3034</v>
      </c>
      <c r="G4871" s="27" t="s">
        <v>2840</v>
      </c>
      <c r="H4871" s="28">
        <v>42795</v>
      </c>
      <c r="I4871" s="29">
        <v>2.9597560000000014</v>
      </c>
      <c r="J4871" s="28" t="s">
        <v>3241</v>
      </c>
    </row>
    <row r="4872" spans="1:10" x14ac:dyDescent="0.3">
      <c r="A4872" s="26">
        <v>2017</v>
      </c>
      <c r="B4872" s="27" t="s">
        <v>3121</v>
      </c>
      <c r="C4872" s="27" t="s">
        <v>3122</v>
      </c>
      <c r="D4872" s="27" t="s">
        <v>3121</v>
      </c>
      <c r="E4872" s="27" t="s">
        <v>6117</v>
      </c>
      <c r="F4872" s="27" t="s">
        <v>2825</v>
      </c>
      <c r="G4872" s="27" t="s">
        <v>2850</v>
      </c>
      <c r="H4872" s="28">
        <v>42795</v>
      </c>
      <c r="I4872" s="29">
        <v>22.173565000000004</v>
      </c>
      <c r="J4872" s="28" t="s">
        <v>3241</v>
      </c>
    </row>
    <row r="4873" spans="1:10" x14ac:dyDescent="0.3">
      <c r="A4873" s="26">
        <v>2017</v>
      </c>
      <c r="B4873" s="27" t="s">
        <v>3022</v>
      </c>
      <c r="C4873" s="27" t="s">
        <v>3023</v>
      </c>
      <c r="D4873" s="27" t="s">
        <v>3024</v>
      </c>
      <c r="E4873" s="27" t="s">
        <v>3025</v>
      </c>
      <c r="F4873" s="27" t="s">
        <v>3026</v>
      </c>
      <c r="G4873" s="27" t="s">
        <v>2788</v>
      </c>
      <c r="H4873" s="28">
        <v>42826</v>
      </c>
      <c r="I4873" s="29">
        <v>0</v>
      </c>
      <c r="J4873" s="28" t="s">
        <v>3241</v>
      </c>
    </row>
    <row r="4874" spans="1:10" x14ac:dyDescent="0.3">
      <c r="A4874" s="26">
        <v>2017</v>
      </c>
      <c r="B4874" s="27" t="s">
        <v>3022</v>
      </c>
      <c r="C4874" s="27" t="s">
        <v>3023</v>
      </c>
      <c r="D4874" s="27" t="s">
        <v>3027</v>
      </c>
      <c r="E4874" s="27" t="s">
        <v>3025</v>
      </c>
      <c r="F4874" s="27" t="s">
        <v>3026</v>
      </c>
      <c r="G4874" s="27" t="s">
        <v>2788</v>
      </c>
      <c r="H4874" s="28">
        <v>42826</v>
      </c>
      <c r="I4874" s="29">
        <v>0</v>
      </c>
      <c r="J4874" s="28" t="s">
        <v>3241</v>
      </c>
    </row>
    <row r="4875" spans="1:10" x14ac:dyDescent="0.3">
      <c r="A4875" s="26">
        <v>2017</v>
      </c>
      <c r="B4875" s="27" t="s">
        <v>3028</v>
      </c>
      <c r="C4875" s="27" t="s">
        <v>3029</v>
      </c>
      <c r="D4875" s="27" t="s">
        <v>3028</v>
      </c>
      <c r="E4875" s="27" t="s">
        <v>6117</v>
      </c>
      <c r="F4875" s="27" t="s">
        <v>3030</v>
      </c>
      <c r="G4875" s="27" t="s">
        <v>2812</v>
      </c>
      <c r="H4875" s="28">
        <v>42826</v>
      </c>
      <c r="I4875" s="29">
        <v>13.698754000000001</v>
      </c>
      <c r="J4875" s="28" t="s">
        <v>3241</v>
      </c>
    </row>
    <row r="4876" spans="1:10" x14ac:dyDescent="0.3">
      <c r="A4876" s="26">
        <v>2017</v>
      </c>
      <c r="B4876" s="27" t="s">
        <v>3031</v>
      </c>
      <c r="C4876" s="27" t="s">
        <v>3032</v>
      </c>
      <c r="D4876" s="27" t="s">
        <v>3031</v>
      </c>
      <c r="E4876" s="27" t="s">
        <v>3033</v>
      </c>
      <c r="F4876" s="27" t="s">
        <v>3034</v>
      </c>
      <c r="G4876" s="27" t="s">
        <v>2821</v>
      </c>
      <c r="H4876" s="28">
        <v>42826</v>
      </c>
      <c r="I4876" s="29">
        <v>1.7628929999999987</v>
      </c>
      <c r="J4876" s="28" t="s">
        <v>3241</v>
      </c>
    </row>
    <row r="4877" spans="1:10" x14ac:dyDescent="0.3">
      <c r="A4877" s="26">
        <v>2017</v>
      </c>
      <c r="B4877" s="27" t="s">
        <v>3031</v>
      </c>
      <c r="C4877" s="27" t="s">
        <v>3180</v>
      </c>
      <c r="D4877" s="27" t="s">
        <v>3181</v>
      </c>
      <c r="E4877" s="27" t="s">
        <v>3033</v>
      </c>
      <c r="F4877" s="27" t="s">
        <v>3034</v>
      </c>
      <c r="G4877" s="27" t="s">
        <v>2821</v>
      </c>
      <c r="H4877" s="28">
        <v>42826</v>
      </c>
      <c r="I4877" s="29">
        <v>4.3843960000000006</v>
      </c>
      <c r="J4877" s="28" t="s">
        <v>3241</v>
      </c>
    </row>
    <row r="4878" spans="1:10" x14ac:dyDescent="0.3">
      <c r="A4878" s="26">
        <v>2017</v>
      </c>
      <c r="B4878" s="27" t="s">
        <v>3035</v>
      </c>
      <c r="C4878" s="27" t="s">
        <v>3036</v>
      </c>
      <c r="D4878" s="27" t="s">
        <v>3035</v>
      </c>
      <c r="E4878" s="27" t="s">
        <v>6117</v>
      </c>
      <c r="F4878" s="27" t="s">
        <v>2825</v>
      </c>
      <c r="G4878" s="27" t="s">
        <v>2826</v>
      </c>
      <c r="H4878" s="28">
        <v>42826</v>
      </c>
      <c r="I4878" s="29">
        <v>0</v>
      </c>
      <c r="J4878" s="28" t="s">
        <v>3241</v>
      </c>
    </row>
    <row r="4879" spans="1:10" x14ac:dyDescent="0.3">
      <c r="A4879" s="26">
        <v>2017</v>
      </c>
      <c r="B4879" s="27" t="s">
        <v>3037</v>
      </c>
      <c r="C4879" s="27" t="s">
        <v>3038</v>
      </c>
      <c r="D4879" s="27" t="s">
        <v>3037</v>
      </c>
      <c r="E4879" s="27" t="s">
        <v>6117</v>
      </c>
      <c r="F4879" s="27" t="s">
        <v>3034</v>
      </c>
      <c r="G4879" s="27" t="s">
        <v>2999</v>
      </c>
      <c r="H4879" s="28">
        <v>42826</v>
      </c>
      <c r="I4879" s="29">
        <v>6.6181980000000005</v>
      </c>
      <c r="J4879" s="28" t="s">
        <v>3241</v>
      </c>
    </row>
    <row r="4880" spans="1:10" x14ac:dyDescent="0.3">
      <c r="A4880" s="26">
        <v>2017</v>
      </c>
      <c r="B4880" s="27" t="s">
        <v>3039</v>
      </c>
      <c r="C4880" s="27" t="s">
        <v>3040</v>
      </c>
      <c r="D4880" s="27" t="s">
        <v>3039</v>
      </c>
      <c r="E4880" s="27" t="s">
        <v>6117</v>
      </c>
      <c r="F4880" s="27" t="s">
        <v>2815</v>
      </c>
      <c r="G4880" s="27" t="s">
        <v>2816</v>
      </c>
      <c r="H4880" s="28">
        <v>42826</v>
      </c>
      <c r="I4880" s="29">
        <v>0</v>
      </c>
      <c r="J4880" s="28" t="s">
        <v>3241</v>
      </c>
    </row>
    <row r="4881" spans="1:10" x14ac:dyDescent="0.3">
      <c r="A4881" s="26">
        <v>2017</v>
      </c>
      <c r="B4881" s="27" t="s">
        <v>3041</v>
      </c>
      <c r="C4881" s="27" t="s">
        <v>3042</v>
      </c>
      <c r="D4881" s="27" t="s">
        <v>3041</v>
      </c>
      <c r="E4881" s="27" t="s">
        <v>6117</v>
      </c>
      <c r="F4881" s="27" t="s">
        <v>2825</v>
      </c>
      <c r="G4881" s="27" t="s">
        <v>2826</v>
      </c>
      <c r="H4881" s="28">
        <v>42826</v>
      </c>
      <c r="I4881" s="29">
        <v>2.946953999999999</v>
      </c>
      <c r="J4881" s="28" t="s">
        <v>3241</v>
      </c>
    </row>
    <row r="4882" spans="1:10" x14ac:dyDescent="0.3">
      <c r="A4882" s="26">
        <v>2017</v>
      </c>
      <c r="B4882" s="27" t="s">
        <v>3043</v>
      </c>
      <c r="C4882" s="27" t="s">
        <v>3044</v>
      </c>
      <c r="D4882" s="27" t="s">
        <v>3043</v>
      </c>
      <c r="E4882" s="27" t="s">
        <v>6117</v>
      </c>
      <c r="F4882" s="27" t="s">
        <v>2815</v>
      </c>
      <c r="G4882" s="27" t="s">
        <v>2816</v>
      </c>
      <c r="H4882" s="28">
        <v>42826</v>
      </c>
      <c r="I4882" s="29">
        <v>7.3714120000000021</v>
      </c>
      <c r="J4882" s="28" t="s">
        <v>3241</v>
      </c>
    </row>
    <row r="4883" spans="1:10" x14ac:dyDescent="0.3">
      <c r="A4883" s="26">
        <v>2017</v>
      </c>
      <c r="B4883" s="27" t="s">
        <v>3045</v>
      </c>
      <c r="C4883" s="27" t="s">
        <v>3046</v>
      </c>
      <c r="D4883" s="27" t="s">
        <v>3045</v>
      </c>
      <c r="E4883" s="27" t="s">
        <v>6117</v>
      </c>
      <c r="F4883" s="27" t="s">
        <v>2815</v>
      </c>
      <c r="G4883" s="27" t="s">
        <v>2816</v>
      </c>
      <c r="H4883" s="28">
        <v>42826</v>
      </c>
      <c r="I4883" s="29">
        <v>6.5921000000000021E-2</v>
      </c>
      <c r="J4883" s="28" t="s">
        <v>3241</v>
      </c>
    </row>
    <row r="4884" spans="1:10" x14ac:dyDescent="0.3">
      <c r="A4884" s="26">
        <v>2017</v>
      </c>
      <c r="B4884" s="27" t="s">
        <v>3143</v>
      </c>
      <c r="C4884" s="27" t="s">
        <v>3144</v>
      </c>
      <c r="D4884" s="27" t="s">
        <v>3143</v>
      </c>
      <c r="E4884" s="27" t="s">
        <v>6117</v>
      </c>
      <c r="F4884" s="27" t="s">
        <v>3145</v>
      </c>
      <c r="G4884" s="27" t="s">
        <v>2803</v>
      </c>
      <c r="H4884" s="28">
        <v>42826</v>
      </c>
      <c r="I4884" s="29">
        <v>2.0785409999999991</v>
      </c>
      <c r="J4884" s="28" t="s">
        <v>3241</v>
      </c>
    </row>
    <row r="4885" spans="1:10" x14ac:dyDescent="0.3">
      <c r="A4885" s="26">
        <v>2017</v>
      </c>
      <c r="B4885" s="27" t="s">
        <v>3171</v>
      </c>
      <c r="C4885" s="27" t="s">
        <v>3172</v>
      </c>
      <c r="D4885" s="27" t="s">
        <v>3173</v>
      </c>
      <c r="E4885" s="27" t="s">
        <v>3111</v>
      </c>
      <c r="F4885" s="27" t="s">
        <v>2825</v>
      </c>
      <c r="G4885" s="27" t="s">
        <v>2850</v>
      </c>
      <c r="H4885" s="28">
        <v>42826</v>
      </c>
      <c r="I4885" s="29">
        <v>0.26189600000000002</v>
      </c>
      <c r="J4885" s="28" t="s">
        <v>3241</v>
      </c>
    </row>
    <row r="4886" spans="1:10" x14ac:dyDescent="0.3">
      <c r="A4886" s="26">
        <v>2017</v>
      </c>
      <c r="B4886" s="27" t="s">
        <v>3146</v>
      </c>
      <c r="C4886" s="27" t="s">
        <v>3147</v>
      </c>
      <c r="D4886" s="27" t="s">
        <v>3146</v>
      </c>
      <c r="E4886" s="27" t="s">
        <v>6117</v>
      </c>
      <c r="F4886" s="27" t="s">
        <v>3145</v>
      </c>
      <c r="G4886" s="27" t="s">
        <v>2803</v>
      </c>
      <c r="H4886" s="28">
        <v>42826</v>
      </c>
      <c r="I4886" s="29">
        <v>0</v>
      </c>
      <c r="J4886" s="28" t="s">
        <v>3241</v>
      </c>
    </row>
    <row r="4887" spans="1:10" x14ac:dyDescent="0.3">
      <c r="A4887" s="26">
        <v>2017</v>
      </c>
      <c r="B4887" s="27" t="s">
        <v>3047</v>
      </c>
      <c r="C4887" s="27" t="s">
        <v>3048</v>
      </c>
      <c r="D4887" s="27" t="s">
        <v>3047</v>
      </c>
      <c r="E4887" s="27" t="s">
        <v>6117</v>
      </c>
      <c r="F4887" s="27" t="s">
        <v>2825</v>
      </c>
      <c r="G4887" s="27" t="s">
        <v>2826</v>
      </c>
      <c r="H4887" s="28">
        <v>42826</v>
      </c>
      <c r="I4887" s="29">
        <v>2.0049110000000003</v>
      </c>
      <c r="J4887" s="28" t="s">
        <v>3241</v>
      </c>
    </row>
    <row r="4888" spans="1:10" x14ac:dyDescent="0.3">
      <c r="A4888" s="26">
        <v>2017</v>
      </c>
      <c r="B4888" s="27" t="s">
        <v>3049</v>
      </c>
      <c r="C4888" s="27" t="s">
        <v>3050</v>
      </c>
      <c r="D4888" s="27" t="s">
        <v>3049</v>
      </c>
      <c r="E4888" s="27" t="s">
        <v>6117</v>
      </c>
      <c r="F4888" s="27" t="s">
        <v>2825</v>
      </c>
      <c r="G4888" s="27" t="s">
        <v>2850</v>
      </c>
      <c r="H4888" s="28">
        <v>42826</v>
      </c>
      <c r="I4888" s="29">
        <v>0</v>
      </c>
      <c r="J4888" s="28" t="s">
        <v>3241</v>
      </c>
    </row>
    <row r="4889" spans="1:10" x14ac:dyDescent="0.3">
      <c r="A4889" s="26">
        <v>2017</v>
      </c>
      <c r="B4889" s="27" t="s">
        <v>3051</v>
      </c>
      <c r="C4889" s="27" t="s">
        <v>3051</v>
      </c>
      <c r="D4889" s="27" t="s">
        <v>3051</v>
      </c>
      <c r="E4889" s="27" t="s">
        <v>6118</v>
      </c>
      <c r="F4889" s="27" t="s">
        <v>3051</v>
      </c>
      <c r="G4889" s="27" t="s">
        <v>3051</v>
      </c>
      <c r="H4889" s="28">
        <v>42826</v>
      </c>
      <c r="I4889" s="29">
        <v>9786.4694139999992</v>
      </c>
      <c r="J4889" s="28" t="s">
        <v>3241</v>
      </c>
    </row>
    <row r="4890" spans="1:10" x14ac:dyDescent="0.3">
      <c r="A4890" s="26">
        <v>2017</v>
      </c>
      <c r="B4890" s="27" t="s">
        <v>3052</v>
      </c>
      <c r="C4890" s="27" t="s">
        <v>3053</v>
      </c>
      <c r="D4890" s="27" t="s">
        <v>3052</v>
      </c>
      <c r="E4890" s="27" t="s">
        <v>3033</v>
      </c>
      <c r="F4890" s="27" t="s">
        <v>2807</v>
      </c>
      <c r="G4890" s="27" t="s">
        <v>2812</v>
      </c>
      <c r="H4890" s="28">
        <v>42826</v>
      </c>
      <c r="I4890" s="29">
        <v>2.2419329999999995</v>
      </c>
      <c r="J4890" s="28" t="s">
        <v>3241</v>
      </c>
    </row>
    <row r="4891" spans="1:10" x14ac:dyDescent="0.3">
      <c r="A4891" s="26">
        <v>2017</v>
      </c>
      <c r="B4891" s="27" t="s">
        <v>3162</v>
      </c>
      <c r="C4891" s="27" t="s">
        <v>3163</v>
      </c>
      <c r="D4891" s="27" t="s">
        <v>3164</v>
      </c>
      <c r="E4891" s="27" t="s">
        <v>3025</v>
      </c>
      <c r="F4891" s="27" t="s">
        <v>3087</v>
      </c>
      <c r="G4891" s="27" t="s">
        <v>2788</v>
      </c>
      <c r="H4891" s="28">
        <v>42826</v>
      </c>
      <c r="I4891" s="29">
        <v>0</v>
      </c>
      <c r="J4891" s="28" t="s">
        <v>3241</v>
      </c>
    </row>
    <row r="4892" spans="1:10" x14ac:dyDescent="0.3">
      <c r="A4892" s="26">
        <v>2017</v>
      </c>
      <c r="B4892" s="27" t="s">
        <v>3162</v>
      </c>
      <c r="C4892" s="27" t="s">
        <v>3163</v>
      </c>
      <c r="D4892" s="27" t="s">
        <v>3165</v>
      </c>
      <c r="E4892" s="27" t="s">
        <v>3025</v>
      </c>
      <c r="F4892" s="27" t="s">
        <v>3087</v>
      </c>
      <c r="G4892" s="27" t="s">
        <v>2788</v>
      </c>
      <c r="H4892" s="28">
        <v>42826</v>
      </c>
      <c r="I4892" s="29">
        <v>0</v>
      </c>
      <c r="J4892" s="28" t="s">
        <v>3241</v>
      </c>
    </row>
    <row r="4893" spans="1:10" x14ac:dyDescent="0.3">
      <c r="A4893" s="26">
        <v>2017</v>
      </c>
      <c r="B4893" s="27" t="s">
        <v>3054</v>
      </c>
      <c r="C4893" s="27" t="s">
        <v>3055</v>
      </c>
      <c r="D4893" s="27" t="s">
        <v>3054</v>
      </c>
      <c r="E4893" s="27" t="s">
        <v>6117</v>
      </c>
      <c r="F4893" s="27" t="s">
        <v>3034</v>
      </c>
      <c r="G4893" s="27" t="s">
        <v>2999</v>
      </c>
      <c r="H4893" s="28">
        <v>42826</v>
      </c>
      <c r="I4893" s="29">
        <v>12.546171999999991</v>
      </c>
      <c r="J4893" s="28" t="s">
        <v>3241</v>
      </c>
    </row>
    <row r="4894" spans="1:10" x14ac:dyDescent="0.3">
      <c r="A4894" s="26">
        <v>2017</v>
      </c>
      <c r="B4894" s="27" t="s">
        <v>3056</v>
      </c>
      <c r="C4894" s="27" t="s">
        <v>3057</v>
      </c>
      <c r="D4894" s="27" t="s">
        <v>3056</v>
      </c>
      <c r="E4894" s="27" t="s">
        <v>6117</v>
      </c>
      <c r="F4894" s="27" t="s">
        <v>2825</v>
      </c>
      <c r="G4894" s="27" t="s">
        <v>2826</v>
      </c>
      <c r="H4894" s="28">
        <v>42826</v>
      </c>
      <c r="I4894" s="29">
        <v>3.5311790000000003</v>
      </c>
      <c r="J4894" s="28" t="s">
        <v>3241</v>
      </c>
    </row>
    <row r="4895" spans="1:10" x14ac:dyDescent="0.3">
      <c r="A4895" s="26">
        <v>2017</v>
      </c>
      <c r="B4895" s="27" t="s">
        <v>3058</v>
      </c>
      <c r="C4895" s="27" t="s">
        <v>3059</v>
      </c>
      <c r="D4895" s="27" t="s">
        <v>3058</v>
      </c>
      <c r="E4895" s="27" t="s">
        <v>6117</v>
      </c>
      <c r="F4895" s="27" t="s">
        <v>2815</v>
      </c>
      <c r="G4895" s="27" t="s">
        <v>2816</v>
      </c>
      <c r="H4895" s="28">
        <v>42826</v>
      </c>
      <c r="I4895" s="29">
        <v>5.8255269999999966</v>
      </c>
      <c r="J4895" s="28" t="s">
        <v>3241</v>
      </c>
    </row>
    <row r="4896" spans="1:10" x14ac:dyDescent="0.3">
      <c r="A4896" s="26">
        <v>2017</v>
      </c>
      <c r="B4896" s="27" t="s">
        <v>3152</v>
      </c>
      <c r="C4896" s="27" t="s">
        <v>3153</v>
      </c>
      <c r="D4896" s="27" t="s">
        <v>3152</v>
      </c>
      <c r="E4896" s="27" t="s">
        <v>3111</v>
      </c>
      <c r="F4896" s="27" t="s">
        <v>2825</v>
      </c>
      <c r="G4896" s="27" t="s">
        <v>2850</v>
      </c>
      <c r="H4896" s="28">
        <v>42826</v>
      </c>
      <c r="I4896" s="29">
        <v>0.27351400000000003</v>
      </c>
      <c r="J4896" s="28" t="s">
        <v>3241</v>
      </c>
    </row>
    <row r="4897" spans="1:10" x14ac:dyDescent="0.3">
      <c r="A4897" s="26">
        <v>2017</v>
      </c>
      <c r="B4897" s="27" t="s">
        <v>3154</v>
      </c>
      <c r="C4897" s="27" t="s">
        <v>3155</v>
      </c>
      <c r="D4897" s="27" t="s">
        <v>3154</v>
      </c>
      <c r="E4897" s="27" t="s">
        <v>3111</v>
      </c>
      <c r="F4897" s="27" t="s">
        <v>2825</v>
      </c>
      <c r="G4897" s="27" t="s">
        <v>2850</v>
      </c>
      <c r="H4897" s="28">
        <v>42826</v>
      </c>
      <c r="I4897" s="29">
        <v>0.39400599999999997</v>
      </c>
      <c r="J4897" s="28" t="s">
        <v>3241</v>
      </c>
    </row>
    <row r="4898" spans="1:10" x14ac:dyDescent="0.3">
      <c r="A4898" s="26">
        <v>2017</v>
      </c>
      <c r="B4898" s="27" t="s">
        <v>3156</v>
      </c>
      <c r="C4898" s="27" t="s">
        <v>3157</v>
      </c>
      <c r="D4898" s="27" t="s">
        <v>3156</v>
      </c>
      <c r="E4898" s="27" t="s">
        <v>3111</v>
      </c>
      <c r="F4898" s="27" t="s">
        <v>2825</v>
      </c>
      <c r="G4898" s="27" t="s">
        <v>2850</v>
      </c>
      <c r="H4898" s="28">
        <v>42826</v>
      </c>
      <c r="I4898" s="29">
        <v>0</v>
      </c>
      <c r="J4898" s="28" t="s">
        <v>3241</v>
      </c>
    </row>
    <row r="4899" spans="1:10" x14ac:dyDescent="0.3">
      <c r="A4899" s="26">
        <v>2017</v>
      </c>
      <c r="B4899" s="27" t="s">
        <v>3060</v>
      </c>
      <c r="C4899" s="27" t="s">
        <v>3061</v>
      </c>
      <c r="D4899" s="27" t="s">
        <v>3062</v>
      </c>
      <c r="E4899" s="27" t="s">
        <v>3063</v>
      </c>
      <c r="F4899" s="27" t="s">
        <v>3034</v>
      </c>
      <c r="G4899" s="27" t="s">
        <v>2999</v>
      </c>
      <c r="H4899" s="28">
        <v>42826</v>
      </c>
      <c r="I4899" s="29">
        <v>0</v>
      </c>
      <c r="J4899" s="28" t="s">
        <v>3241</v>
      </c>
    </row>
    <row r="4900" spans="1:10" x14ac:dyDescent="0.3">
      <c r="A4900" s="26">
        <v>2017</v>
      </c>
      <c r="B4900" s="27" t="s">
        <v>3187</v>
      </c>
      <c r="C4900" s="27" t="s">
        <v>3188</v>
      </c>
      <c r="D4900" s="27" t="s">
        <v>3187</v>
      </c>
      <c r="E4900" s="27" t="s">
        <v>3033</v>
      </c>
      <c r="F4900" s="27" t="s">
        <v>3034</v>
      </c>
      <c r="G4900" s="27" t="s">
        <v>3074</v>
      </c>
      <c r="H4900" s="28">
        <v>42826</v>
      </c>
      <c r="I4900" s="29">
        <v>0.46145000000000003</v>
      </c>
      <c r="J4900" s="28" t="s">
        <v>3241</v>
      </c>
    </row>
    <row r="4901" spans="1:10" x14ac:dyDescent="0.3">
      <c r="A4901" s="26">
        <v>2017</v>
      </c>
      <c r="B4901" s="27" t="s">
        <v>3064</v>
      </c>
      <c r="C4901" s="27" t="s">
        <v>3065</v>
      </c>
      <c r="D4901" s="27" t="s">
        <v>3066</v>
      </c>
      <c r="E4901" s="27" t="s">
        <v>3025</v>
      </c>
      <c r="F4901" s="27" t="s">
        <v>2825</v>
      </c>
      <c r="G4901" s="27" t="s">
        <v>2826</v>
      </c>
      <c r="H4901" s="28">
        <v>42826</v>
      </c>
      <c r="I4901" s="29">
        <v>0</v>
      </c>
      <c r="J4901" s="28" t="s">
        <v>3241</v>
      </c>
    </row>
    <row r="4902" spans="1:10" x14ac:dyDescent="0.3">
      <c r="A4902" s="26">
        <v>2017</v>
      </c>
      <c r="B4902" s="27" t="s">
        <v>3064</v>
      </c>
      <c r="C4902" s="27" t="s">
        <v>3065</v>
      </c>
      <c r="D4902" s="27" t="s">
        <v>3067</v>
      </c>
      <c r="E4902" s="27" t="s">
        <v>3025</v>
      </c>
      <c r="F4902" s="27" t="s">
        <v>2825</v>
      </c>
      <c r="G4902" s="27" t="s">
        <v>2826</v>
      </c>
      <c r="H4902" s="28">
        <v>42826</v>
      </c>
      <c r="I4902" s="29">
        <v>0</v>
      </c>
      <c r="J4902" s="28" t="s">
        <v>3241</v>
      </c>
    </row>
    <row r="4903" spans="1:10" x14ac:dyDescent="0.3">
      <c r="A4903" s="26">
        <v>2017</v>
      </c>
      <c r="B4903" s="27" t="s">
        <v>3174</v>
      </c>
      <c r="C4903" s="27" t="s">
        <v>3175</v>
      </c>
      <c r="D4903" s="27" t="s">
        <v>3174</v>
      </c>
      <c r="E4903" s="27" t="s">
        <v>6117</v>
      </c>
      <c r="F4903" s="27" t="s">
        <v>2825</v>
      </c>
      <c r="G4903" s="27" t="s">
        <v>2826</v>
      </c>
      <c r="H4903" s="28">
        <v>42826</v>
      </c>
      <c r="I4903" s="29">
        <v>0.57934399999999986</v>
      </c>
      <c r="J4903" s="28" t="s">
        <v>3241</v>
      </c>
    </row>
    <row r="4904" spans="1:10" x14ac:dyDescent="0.3">
      <c r="A4904" s="26">
        <v>2017</v>
      </c>
      <c r="B4904" s="27" t="s">
        <v>3068</v>
      </c>
      <c r="C4904" s="27" t="s">
        <v>3069</v>
      </c>
      <c r="D4904" s="27" t="s">
        <v>3068</v>
      </c>
      <c r="E4904" s="27" t="s">
        <v>6117</v>
      </c>
      <c r="F4904" s="27" t="s">
        <v>3034</v>
      </c>
      <c r="G4904" s="27" t="s">
        <v>2923</v>
      </c>
      <c r="H4904" s="28">
        <v>42826</v>
      </c>
      <c r="I4904" s="29">
        <v>8.9812100000000026</v>
      </c>
      <c r="J4904" s="28" t="s">
        <v>3241</v>
      </c>
    </row>
    <row r="4905" spans="1:10" x14ac:dyDescent="0.3">
      <c r="A4905" s="26">
        <v>2017</v>
      </c>
      <c r="B4905" s="27" t="s">
        <v>3070</v>
      </c>
      <c r="C4905" s="27" t="s">
        <v>3071</v>
      </c>
      <c r="D4905" s="27" t="s">
        <v>3070</v>
      </c>
      <c r="E4905" s="27" t="s">
        <v>6117</v>
      </c>
      <c r="F4905" s="27" t="s">
        <v>2815</v>
      </c>
      <c r="G4905" s="27" t="s">
        <v>2816</v>
      </c>
      <c r="H4905" s="28">
        <v>42826</v>
      </c>
      <c r="I4905" s="29">
        <v>0</v>
      </c>
      <c r="J4905" s="28" t="s">
        <v>3241</v>
      </c>
    </row>
    <row r="4906" spans="1:10" x14ac:dyDescent="0.3">
      <c r="A4906" s="26">
        <v>2017</v>
      </c>
      <c r="B4906" s="27" t="s">
        <v>3176</v>
      </c>
      <c r="C4906" s="27" t="s">
        <v>3177</v>
      </c>
      <c r="D4906" s="27" t="s">
        <v>3176</v>
      </c>
      <c r="E4906" s="27" t="s">
        <v>3033</v>
      </c>
      <c r="F4906" s="27" t="s">
        <v>2807</v>
      </c>
      <c r="G4906" s="27" t="s">
        <v>2812</v>
      </c>
      <c r="H4906" s="28">
        <v>42826</v>
      </c>
      <c r="I4906" s="29">
        <v>14.218269000000012</v>
      </c>
      <c r="J4906" s="28" t="s">
        <v>3241</v>
      </c>
    </row>
    <row r="4907" spans="1:10" x14ac:dyDescent="0.3">
      <c r="A4907" s="26">
        <v>2017</v>
      </c>
      <c r="B4907" s="27" t="s">
        <v>3072</v>
      </c>
      <c r="C4907" s="27" t="s">
        <v>3073</v>
      </c>
      <c r="D4907" s="27" t="s">
        <v>3072</v>
      </c>
      <c r="E4907" s="27" t="s">
        <v>6117</v>
      </c>
      <c r="F4907" s="27" t="s">
        <v>3034</v>
      </c>
      <c r="G4907" s="27" t="s">
        <v>3074</v>
      </c>
      <c r="H4907" s="28">
        <v>42826</v>
      </c>
      <c r="I4907" s="29">
        <v>0.92568200000000023</v>
      </c>
      <c r="J4907" s="28" t="s">
        <v>3241</v>
      </c>
    </row>
    <row r="4908" spans="1:10" x14ac:dyDescent="0.3">
      <c r="A4908" s="26">
        <v>2017</v>
      </c>
      <c r="B4908" s="27" t="s">
        <v>3182</v>
      </c>
      <c r="C4908" s="27" t="s">
        <v>3183</v>
      </c>
      <c r="D4908" s="27" t="s">
        <v>3182</v>
      </c>
      <c r="E4908" s="27" t="s">
        <v>6117</v>
      </c>
      <c r="F4908" s="27" t="s">
        <v>2825</v>
      </c>
      <c r="G4908" s="27" t="s">
        <v>2826</v>
      </c>
      <c r="H4908" s="28">
        <v>42826</v>
      </c>
      <c r="I4908" s="29">
        <v>0.28799900000000006</v>
      </c>
      <c r="J4908" s="28" t="s">
        <v>3241</v>
      </c>
    </row>
    <row r="4909" spans="1:10" x14ac:dyDescent="0.3">
      <c r="A4909" s="26">
        <v>2017</v>
      </c>
      <c r="B4909" s="27" t="s">
        <v>3075</v>
      </c>
      <c r="C4909" s="27" t="s">
        <v>3076</v>
      </c>
      <c r="D4909" s="27" t="s">
        <v>3075</v>
      </c>
      <c r="E4909" s="27" t="s">
        <v>6117</v>
      </c>
      <c r="F4909" s="27" t="s">
        <v>2815</v>
      </c>
      <c r="G4909" s="27" t="s">
        <v>2816</v>
      </c>
      <c r="H4909" s="28">
        <v>42826</v>
      </c>
      <c r="I4909" s="29">
        <v>0.87585500000000016</v>
      </c>
      <c r="J4909" s="28" t="s">
        <v>3241</v>
      </c>
    </row>
    <row r="4910" spans="1:10" x14ac:dyDescent="0.3">
      <c r="A4910" s="26">
        <v>2017</v>
      </c>
      <c r="B4910" s="27" t="s">
        <v>3077</v>
      </c>
      <c r="C4910" s="27" t="s">
        <v>3078</v>
      </c>
      <c r="D4910" s="27" t="s">
        <v>3077</v>
      </c>
      <c r="E4910" s="27" t="s">
        <v>3033</v>
      </c>
      <c r="F4910" s="27" t="s">
        <v>2788</v>
      </c>
      <c r="G4910" s="27" t="s">
        <v>2788</v>
      </c>
      <c r="H4910" s="28">
        <v>42826</v>
      </c>
      <c r="I4910" s="29">
        <v>0</v>
      </c>
      <c r="J4910" s="28" t="s">
        <v>3241</v>
      </c>
    </row>
    <row r="4911" spans="1:10" x14ac:dyDescent="0.3">
      <c r="A4911" s="26">
        <v>2017</v>
      </c>
      <c r="B4911" s="27" t="s">
        <v>3079</v>
      </c>
      <c r="C4911" s="27" t="s">
        <v>3080</v>
      </c>
      <c r="D4911" s="27" t="s">
        <v>3081</v>
      </c>
      <c r="E4911" s="27" t="s">
        <v>3063</v>
      </c>
      <c r="F4911" s="27" t="s">
        <v>2788</v>
      </c>
      <c r="G4911" s="27" t="s">
        <v>2788</v>
      </c>
      <c r="H4911" s="28">
        <v>42826</v>
      </c>
      <c r="I4911" s="29">
        <v>1.4762000000000001E-2</v>
      </c>
      <c r="J4911" s="28" t="s">
        <v>3241</v>
      </c>
    </row>
    <row r="4912" spans="1:10" x14ac:dyDescent="0.3">
      <c r="A4912" s="26">
        <v>2017</v>
      </c>
      <c r="B4912" s="27" t="s">
        <v>3082</v>
      </c>
      <c r="C4912" s="27" t="s">
        <v>3083</v>
      </c>
      <c r="D4912" s="27" t="s">
        <v>3082</v>
      </c>
      <c r="E4912" s="27" t="s">
        <v>6117</v>
      </c>
      <c r="F4912" s="27" t="s">
        <v>2825</v>
      </c>
      <c r="G4912" s="27" t="s">
        <v>2826</v>
      </c>
      <c r="H4912" s="28">
        <v>42826</v>
      </c>
      <c r="I4912" s="29">
        <v>0</v>
      </c>
      <c r="J4912" s="28" t="s">
        <v>3241</v>
      </c>
    </row>
    <row r="4913" spans="1:10" x14ac:dyDescent="0.3">
      <c r="A4913" s="26">
        <v>2017</v>
      </c>
      <c r="B4913" s="27" t="s">
        <v>3084</v>
      </c>
      <c r="C4913" s="27" t="s">
        <v>3085</v>
      </c>
      <c r="D4913" s="27" t="s">
        <v>3086</v>
      </c>
      <c r="E4913" s="27" t="s">
        <v>3025</v>
      </c>
      <c r="F4913" s="27" t="s">
        <v>3087</v>
      </c>
      <c r="G4913" s="27" t="s">
        <v>2788</v>
      </c>
      <c r="H4913" s="28">
        <v>42826</v>
      </c>
      <c r="I4913" s="29">
        <v>0</v>
      </c>
      <c r="J4913" s="28" t="s">
        <v>3241</v>
      </c>
    </row>
    <row r="4914" spans="1:10" x14ac:dyDescent="0.3">
      <c r="A4914" s="26">
        <v>2017</v>
      </c>
      <c r="B4914" s="27" t="s">
        <v>3084</v>
      </c>
      <c r="C4914" s="27" t="s">
        <v>3085</v>
      </c>
      <c r="D4914" s="27" t="s">
        <v>3088</v>
      </c>
      <c r="E4914" s="27" t="s">
        <v>3025</v>
      </c>
      <c r="F4914" s="27" t="s">
        <v>3087</v>
      </c>
      <c r="G4914" s="27" t="s">
        <v>2788</v>
      </c>
      <c r="H4914" s="28">
        <v>42826</v>
      </c>
      <c r="I4914" s="29">
        <v>0</v>
      </c>
      <c r="J4914" s="28" t="s">
        <v>3241</v>
      </c>
    </row>
    <row r="4915" spans="1:10" x14ac:dyDescent="0.3">
      <c r="A4915" s="26">
        <v>2017</v>
      </c>
      <c r="B4915" s="27" t="s">
        <v>3089</v>
      </c>
      <c r="C4915" s="27" t="s">
        <v>3090</v>
      </c>
      <c r="D4915" s="27" t="s">
        <v>3089</v>
      </c>
      <c r="E4915" s="27" t="s">
        <v>6117</v>
      </c>
      <c r="F4915" s="27" t="s">
        <v>2815</v>
      </c>
      <c r="G4915" s="27" t="s">
        <v>2816</v>
      </c>
      <c r="H4915" s="28">
        <v>42826</v>
      </c>
      <c r="I4915" s="29">
        <v>2.938968</v>
      </c>
      <c r="J4915" s="28" t="s">
        <v>3241</v>
      </c>
    </row>
    <row r="4916" spans="1:10" x14ac:dyDescent="0.3">
      <c r="A4916" s="26">
        <v>2017</v>
      </c>
      <c r="B4916" s="27" t="s">
        <v>3136</v>
      </c>
      <c r="C4916" s="27" t="s">
        <v>3137</v>
      </c>
      <c r="D4916" s="27" t="s">
        <v>3138</v>
      </c>
      <c r="E4916" s="27" t="s">
        <v>3025</v>
      </c>
      <c r="F4916" s="27" t="s">
        <v>3087</v>
      </c>
      <c r="G4916" s="27" t="s">
        <v>2788</v>
      </c>
      <c r="H4916" s="28">
        <v>42826</v>
      </c>
      <c r="I4916" s="29">
        <v>0</v>
      </c>
      <c r="J4916" s="28" t="s">
        <v>3241</v>
      </c>
    </row>
    <row r="4917" spans="1:10" x14ac:dyDescent="0.3">
      <c r="A4917" s="26">
        <v>2017</v>
      </c>
      <c r="B4917" s="27" t="s">
        <v>3136</v>
      </c>
      <c r="C4917" s="27" t="s">
        <v>3137</v>
      </c>
      <c r="D4917" s="27" t="s">
        <v>3139</v>
      </c>
      <c r="E4917" s="27" t="s">
        <v>3025</v>
      </c>
      <c r="F4917" s="27" t="s">
        <v>3087</v>
      </c>
      <c r="G4917" s="27" t="s">
        <v>2788</v>
      </c>
      <c r="H4917" s="28">
        <v>42826</v>
      </c>
      <c r="I4917" s="29">
        <v>0</v>
      </c>
      <c r="J4917" s="28" t="s">
        <v>3241</v>
      </c>
    </row>
    <row r="4918" spans="1:10" x14ac:dyDescent="0.3">
      <c r="A4918" s="26">
        <v>2017</v>
      </c>
      <c r="B4918" s="27" t="s">
        <v>3184</v>
      </c>
      <c r="C4918" s="27" t="s">
        <v>3185</v>
      </c>
      <c r="D4918" s="27" t="s">
        <v>3186</v>
      </c>
      <c r="E4918" s="27" t="s">
        <v>3063</v>
      </c>
      <c r="F4918" s="27" t="s">
        <v>3034</v>
      </c>
      <c r="G4918" s="27" t="s">
        <v>2999</v>
      </c>
      <c r="H4918" s="28">
        <v>42826</v>
      </c>
      <c r="I4918" s="29">
        <v>0</v>
      </c>
      <c r="J4918" s="28" t="s">
        <v>3241</v>
      </c>
    </row>
    <row r="4919" spans="1:10" x14ac:dyDescent="0.3">
      <c r="A4919" s="26">
        <v>2017</v>
      </c>
      <c r="B4919" s="27" t="s">
        <v>3091</v>
      </c>
      <c r="C4919" s="27" t="s">
        <v>3092</v>
      </c>
      <c r="D4919" s="27" t="s">
        <v>3093</v>
      </c>
      <c r="E4919" s="27" t="s">
        <v>3063</v>
      </c>
      <c r="F4919" s="27" t="s">
        <v>3094</v>
      </c>
      <c r="G4919" s="27" t="s">
        <v>2965</v>
      </c>
      <c r="H4919" s="28">
        <v>42826</v>
      </c>
      <c r="I4919" s="29">
        <v>3.3242880000000006</v>
      </c>
      <c r="J4919" s="28" t="s">
        <v>3241</v>
      </c>
    </row>
    <row r="4920" spans="1:10" x14ac:dyDescent="0.3">
      <c r="A4920" s="26">
        <v>2017</v>
      </c>
      <c r="B4920" s="27" t="s">
        <v>3095</v>
      </c>
      <c r="C4920" s="27" t="s">
        <v>3096</v>
      </c>
      <c r="D4920" s="27" t="s">
        <v>3095</v>
      </c>
      <c r="E4920" s="27" t="s">
        <v>6117</v>
      </c>
      <c r="F4920" s="27" t="s">
        <v>3034</v>
      </c>
      <c r="G4920" s="27" t="s">
        <v>2999</v>
      </c>
      <c r="H4920" s="28">
        <v>42826</v>
      </c>
      <c r="I4920" s="29">
        <v>6.0476670000000032</v>
      </c>
      <c r="J4920" s="28" t="s">
        <v>3241</v>
      </c>
    </row>
    <row r="4921" spans="1:10" x14ac:dyDescent="0.3">
      <c r="A4921" s="26">
        <v>2017</v>
      </c>
      <c r="B4921" s="27" t="s">
        <v>3097</v>
      </c>
      <c r="C4921" s="27" t="s">
        <v>3098</v>
      </c>
      <c r="D4921" s="27" t="s">
        <v>3097</v>
      </c>
      <c r="E4921" s="27" t="s">
        <v>6117</v>
      </c>
      <c r="F4921" s="27" t="s">
        <v>2825</v>
      </c>
      <c r="G4921" s="27" t="s">
        <v>2850</v>
      </c>
      <c r="H4921" s="28">
        <v>42826</v>
      </c>
      <c r="I4921" s="29">
        <v>10.992690000000007</v>
      </c>
      <c r="J4921" s="28" t="s">
        <v>3241</v>
      </c>
    </row>
    <row r="4922" spans="1:10" x14ac:dyDescent="0.3">
      <c r="A4922" s="26">
        <v>2017</v>
      </c>
      <c r="B4922" s="27" t="s">
        <v>3132</v>
      </c>
      <c r="C4922" s="27" t="s">
        <v>3133</v>
      </c>
      <c r="D4922" s="27" t="s">
        <v>3132</v>
      </c>
      <c r="E4922" s="27" t="s">
        <v>3033</v>
      </c>
      <c r="F4922" s="27" t="s">
        <v>2807</v>
      </c>
      <c r="G4922" s="27" t="s">
        <v>2812</v>
      </c>
      <c r="H4922" s="28">
        <v>42826</v>
      </c>
      <c r="I4922" s="29">
        <v>14.326702999999998</v>
      </c>
      <c r="J4922" s="28" t="s">
        <v>3241</v>
      </c>
    </row>
    <row r="4923" spans="1:10" x14ac:dyDescent="0.3">
      <c r="A4923" s="26">
        <v>2017</v>
      </c>
      <c r="B4923" s="27" t="s">
        <v>3134</v>
      </c>
      <c r="C4923" s="27" t="s">
        <v>3135</v>
      </c>
      <c r="D4923" s="27" t="s">
        <v>3134</v>
      </c>
      <c r="E4923" s="27" t="s">
        <v>3033</v>
      </c>
      <c r="F4923" s="27" t="s">
        <v>2807</v>
      </c>
      <c r="G4923" s="27" t="s">
        <v>2812</v>
      </c>
      <c r="H4923" s="28">
        <v>42826</v>
      </c>
      <c r="I4923" s="29">
        <v>8.8335919999999977</v>
      </c>
      <c r="J4923" s="28" t="s">
        <v>3241</v>
      </c>
    </row>
    <row r="4924" spans="1:10" x14ac:dyDescent="0.3">
      <c r="A4924" s="26">
        <v>2017</v>
      </c>
      <c r="B4924" s="27" t="s">
        <v>3099</v>
      </c>
      <c r="C4924" s="27" t="s">
        <v>3100</v>
      </c>
      <c r="D4924" s="27" t="s">
        <v>3099</v>
      </c>
      <c r="E4924" s="27" t="s">
        <v>6117</v>
      </c>
      <c r="F4924" s="27" t="s">
        <v>2815</v>
      </c>
      <c r="G4924" s="27" t="s">
        <v>2816</v>
      </c>
      <c r="H4924" s="28">
        <v>42826</v>
      </c>
      <c r="I4924" s="29">
        <v>7.6457499999999978</v>
      </c>
      <c r="J4924" s="28" t="s">
        <v>3241</v>
      </c>
    </row>
    <row r="4925" spans="1:10" x14ac:dyDescent="0.3">
      <c r="A4925" s="26">
        <v>2017</v>
      </c>
      <c r="B4925" s="27" t="s">
        <v>3101</v>
      </c>
      <c r="C4925" s="27" t="s">
        <v>3102</v>
      </c>
      <c r="D4925" s="27" t="s">
        <v>3101</v>
      </c>
      <c r="E4925" s="27" t="s">
        <v>6117</v>
      </c>
      <c r="F4925" s="27" t="s">
        <v>3034</v>
      </c>
      <c r="G4925" s="27" t="s">
        <v>3074</v>
      </c>
      <c r="H4925" s="28">
        <v>42826</v>
      </c>
      <c r="I4925" s="29">
        <v>12.412432999999991</v>
      </c>
      <c r="J4925" s="28" t="s">
        <v>3241</v>
      </c>
    </row>
    <row r="4926" spans="1:10" x14ac:dyDescent="0.3">
      <c r="A4926" s="26">
        <v>2017</v>
      </c>
      <c r="B4926" s="27" t="s">
        <v>3148</v>
      </c>
      <c r="C4926" s="27" t="s">
        <v>3149</v>
      </c>
      <c r="D4926" s="27" t="s">
        <v>3148</v>
      </c>
      <c r="E4926" s="27" t="s">
        <v>6117</v>
      </c>
      <c r="F4926" s="27" t="s">
        <v>3145</v>
      </c>
      <c r="G4926" s="27" t="s">
        <v>2803</v>
      </c>
      <c r="H4926" s="28">
        <v>42826</v>
      </c>
      <c r="I4926" s="29">
        <v>0.60347600000000012</v>
      </c>
      <c r="J4926" s="28" t="s">
        <v>3241</v>
      </c>
    </row>
    <row r="4927" spans="1:10" x14ac:dyDescent="0.3">
      <c r="A4927" s="26">
        <v>2017</v>
      </c>
      <c r="B4927" s="27" t="s">
        <v>3103</v>
      </c>
      <c r="C4927" s="27" t="s">
        <v>3104</v>
      </c>
      <c r="D4927" s="27" t="s">
        <v>3103</v>
      </c>
      <c r="E4927" s="27" t="s">
        <v>6117</v>
      </c>
      <c r="F4927" s="27" t="s">
        <v>3034</v>
      </c>
      <c r="G4927" s="27" t="s">
        <v>2923</v>
      </c>
      <c r="H4927" s="28">
        <v>42826</v>
      </c>
      <c r="I4927" s="29">
        <v>2.9184410000000005</v>
      </c>
      <c r="J4927" s="28" t="s">
        <v>3241</v>
      </c>
    </row>
    <row r="4928" spans="1:10" x14ac:dyDescent="0.3">
      <c r="A4928" s="26">
        <v>2017</v>
      </c>
      <c r="B4928" s="27" t="s">
        <v>3150</v>
      </c>
      <c r="C4928" s="27" t="s">
        <v>3151</v>
      </c>
      <c r="D4928" s="27" t="s">
        <v>3150</v>
      </c>
      <c r="E4928" s="27" t="s">
        <v>6117</v>
      </c>
      <c r="F4928" s="27" t="s">
        <v>3142</v>
      </c>
      <c r="G4928" s="27" t="s">
        <v>2850</v>
      </c>
      <c r="H4928" s="28">
        <v>42826</v>
      </c>
      <c r="I4928" s="29">
        <v>0.15541499999999994</v>
      </c>
      <c r="J4928" s="28" t="s">
        <v>3241</v>
      </c>
    </row>
    <row r="4929" spans="1:10" x14ac:dyDescent="0.3">
      <c r="A4929" s="26">
        <v>2017</v>
      </c>
      <c r="B4929" s="27" t="s">
        <v>3105</v>
      </c>
      <c r="C4929" s="27" t="s">
        <v>3106</v>
      </c>
      <c r="D4929" s="27" t="s">
        <v>3105</v>
      </c>
      <c r="E4929" s="27" t="s">
        <v>6117</v>
      </c>
      <c r="F4929" s="27" t="s">
        <v>2798</v>
      </c>
      <c r="G4929" s="27" t="s">
        <v>2803</v>
      </c>
      <c r="H4929" s="28">
        <v>42826</v>
      </c>
      <c r="I4929" s="29">
        <v>2.0020529999999992</v>
      </c>
      <c r="J4929" s="28" t="s">
        <v>3241</v>
      </c>
    </row>
    <row r="4930" spans="1:10" x14ac:dyDescent="0.3">
      <c r="A4930" s="26">
        <v>2017</v>
      </c>
      <c r="B4930" s="27" t="s">
        <v>3123</v>
      </c>
      <c r="C4930" s="27" t="s">
        <v>3124</v>
      </c>
      <c r="D4930" s="27" t="s">
        <v>3166</v>
      </c>
      <c r="E4930" s="27" t="s">
        <v>3025</v>
      </c>
      <c r="F4930" s="27" t="s">
        <v>2825</v>
      </c>
      <c r="G4930" s="27" t="s">
        <v>2850</v>
      </c>
      <c r="H4930" s="28">
        <v>42826</v>
      </c>
      <c r="I4930" s="29">
        <v>0</v>
      </c>
      <c r="J4930" s="28" t="s">
        <v>3241</v>
      </c>
    </row>
    <row r="4931" spans="1:10" x14ac:dyDescent="0.3">
      <c r="A4931" s="26">
        <v>2017</v>
      </c>
      <c r="B4931" s="27" t="s">
        <v>3123</v>
      </c>
      <c r="C4931" s="27" t="s">
        <v>3124</v>
      </c>
      <c r="D4931" s="27" t="s">
        <v>3125</v>
      </c>
      <c r="E4931" s="27" t="s">
        <v>3025</v>
      </c>
      <c r="F4931" s="27" t="s">
        <v>2825</v>
      </c>
      <c r="G4931" s="27" t="s">
        <v>2850</v>
      </c>
      <c r="H4931" s="28">
        <v>42826</v>
      </c>
      <c r="I4931" s="29">
        <v>0</v>
      </c>
      <c r="J4931" s="28" t="s">
        <v>3241</v>
      </c>
    </row>
    <row r="4932" spans="1:10" x14ac:dyDescent="0.3">
      <c r="A4932" s="26">
        <v>2017</v>
      </c>
      <c r="B4932" s="27" t="s">
        <v>3123</v>
      </c>
      <c r="C4932" s="27" t="s">
        <v>3124</v>
      </c>
      <c r="D4932" s="27" t="s">
        <v>3170</v>
      </c>
      <c r="E4932" s="27" t="s">
        <v>3025</v>
      </c>
      <c r="F4932" s="27" t="s">
        <v>2825</v>
      </c>
      <c r="G4932" s="27" t="s">
        <v>2850</v>
      </c>
      <c r="H4932" s="28">
        <v>42826</v>
      </c>
      <c r="I4932" s="29">
        <v>0</v>
      </c>
      <c r="J4932" s="28" t="s">
        <v>3241</v>
      </c>
    </row>
    <row r="4933" spans="1:10" x14ac:dyDescent="0.3">
      <c r="A4933" s="26">
        <v>2017</v>
      </c>
      <c r="B4933" s="27" t="s">
        <v>3107</v>
      </c>
      <c r="C4933" s="27" t="s">
        <v>3108</v>
      </c>
      <c r="D4933" s="27" t="s">
        <v>3108</v>
      </c>
      <c r="E4933" s="27" t="s">
        <v>6117</v>
      </c>
      <c r="F4933" s="27" t="s">
        <v>3026</v>
      </c>
      <c r="G4933" s="27" t="s">
        <v>2936</v>
      </c>
      <c r="H4933" s="28">
        <v>42826</v>
      </c>
      <c r="I4933" s="29">
        <v>2.604E-3</v>
      </c>
      <c r="J4933" s="28" t="s">
        <v>3241</v>
      </c>
    </row>
    <row r="4934" spans="1:10" x14ac:dyDescent="0.3">
      <c r="A4934" s="26">
        <v>2017</v>
      </c>
      <c r="B4934" s="27" t="s">
        <v>3140</v>
      </c>
      <c r="C4934" s="27" t="s">
        <v>3141</v>
      </c>
      <c r="D4934" s="27" t="s">
        <v>3140</v>
      </c>
      <c r="E4934" s="27" t="s">
        <v>6117</v>
      </c>
      <c r="F4934" s="27" t="s">
        <v>3142</v>
      </c>
      <c r="G4934" s="27" t="s">
        <v>2850</v>
      </c>
      <c r="H4934" s="28">
        <v>42826</v>
      </c>
      <c r="I4934" s="29">
        <v>0</v>
      </c>
      <c r="J4934" s="28" t="s">
        <v>3241</v>
      </c>
    </row>
    <row r="4935" spans="1:10" x14ac:dyDescent="0.3">
      <c r="A4935" s="26">
        <v>2017</v>
      </c>
      <c r="B4935" s="27" t="s">
        <v>3109</v>
      </c>
      <c r="C4935" s="27" t="s">
        <v>3110</v>
      </c>
      <c r="D4935" s="27" t="s">
        <v>3109</v>
      </c>
      <c r="E4935" s="27" t="s">
        <v>3111</v>
      </c>
      <c r="F4935" s="27" t="s">
        <v>2825</v>
      </c>
      <c r="G4935" s="27" t="s">
        <v>2850</v>
      </c>
      <c r="H4935" s="28">
        <v>42826</v>
      </c>
      <c r="I4935" s="29">
        <v>0.15251100000000006</v>
      </c>
      <c r="J4935" s="28" t="s">
        <v>3241</v>
      </c>
    </row>
    <row r="4936" spans="1:10" x14ac:dyDescent="0.3">
      <c r="A4936" s="26">
        <v>2017</v>
      </c>
      <c r="B4936" s="27" t="s">
        <v>3158</v>
      </c>
      <c r="C4936" s="27" t="s">
        <v>3159</v>
      </c>
      <c r="D4936" s="27" t="s">
        <v>3160</v>
      </c>
      <c r="E4936" s="27" t="s">
        <v>3161</v>
      </c>
      <c r="F4936" s="27" t="s">
        <v>3087</v>
      </c>
      <c r="G4936" s="27" t="s">
        <v>2788</v>
      </c>
      <c r="H4936" s="28">
        <v>42826</v>
      </c>
      <c r="I4936" s="29">
        <v>0.21285899999999985</v>
      </c>
      <c r="J4936" s="28" t="s">
        <v>3241</v>
      </c>
    </row>
    <row r="4937" spans="1:10" x14ac:dyDescent="0.3">
      <c r="A4937" s="26">
        <v>2017</v>
      </c>
      <c r="B4937" s="27" t="s">
        <v>3112</v>
      </c>
      <c r="C4937" s="27" t="s">
        <v>3113</v>
      </c>
      <c r="D4937" s="27" t="s">
        <v>3112</v>
      </c>
      <c r="E4937" s="27" t="s">
        <v>6117</v>
      </c>
      <c r="F4937" s="27" t="s">
        <v>2825</v>
      </c>
      <c r="G4937" s="27" t="s">
        <v>2826</v>
      </c>
      <c r="H4937" s="28">
        <v>42826</v>
      </c>
      <c r="I4937" s="29">
        <v>0.97471400000000019</v>
      </c>
      <c r="J4937" s="28" t="s">
        <v>3241</v>
      </c>
    </row>
    <row r="4938" spans="1:10" x14ac:dyDescent="0.3">
      <c r="A4938" s="26">
        <v>2017</v>
      </c>
      <c r="B4938" s="27" t="s">
        <v>3167</v>
      </c>
      <c r="C4938" s="27" t="s">
        <v>3168</v>
      </c>
      <c r="D4938" s="27" t="s">
        <v>3169</v>
      </c>
      <c r="E4938" s="27" t="s">
        <v>3161</v>
      </c>
      <c r="F4938" s="27" t="s">
        <v>3087</v>
      </c>
      <c r="G4938" s="27" t="s">
        <v>2788</v>
      </c>
      <c r="H4938" s="28">
        <v>42826</v>
      </c>
      <c r="I4938" s="29">
        <v>3.1972569999999996</v>
      </c>
      <c r="J4938" s="28" t="s">
        <v>3241</v>
      </c>
    </row>
    <row r="4939" spans="1:10" x14ac:dyDescent="0.3">
      <c r="A4939" s="26">
        <v>2017</v>
      </c>
      <c r="B4939" s="27" t="s">
        <v>3114</v>
      </c>
      <c r="C4939" s="27" t="s">
        <v>3115</v>
      </c>
      <c r="D4939" s="27" t="s">
        <v>3116</v>
      </c>
      <c r="E4939" s="27" t="s">
        <v>3025</v>
      </c>
      <c r="F4939" s="27" t="s">
        <v>3026</v>
      </c>
      <c r="G4939" s="27" t="s">
        <v>2788</v>
      </c>
      <c r="H4939" s="28">
        <v>42826</v>
      </c>
      <c r="I4939" s="29">
        <v>0</v>
      </c>
      <c r="J4939" s="28" t="s">
        <v>3241</v>
      </c>
    </row>
    <row r="4940" spans="1:10" x14ac:dyDescent="0.3">
      <c r="A4940" s="26">
        <v>2017</v>
      </c>
      <c r="B4940" s="27" t="s">
        <v>3117</v>
      </c>
      <c r="C4940" s="27" t="s">
        <v>3118</v>
      </c>
      <c r="D4940" s="27" t="s">
        <v>3117</v>
      </c>
      <c r="E4940" s="27" t="s">
        <v>6117</v>
      </c>
      <c r="F4940" s="27" t="s">
        <v>2815</v>
      </c>
      <c r="G4940" s="27" t="s">
        <v>2816</v>
      </c>
      <c r="H4940" s="28">
        <v>42826</v>
      </c>
      <c r="I4940" s="29">
        <v>4.2905209999999991</v>
      </c>
      <c r="J4940" s="28" t="s">
        <v>3241</v>
      </c>
    </row>
    <row r="4941" spans="1:10" x14ac:dyDescent="0.3">
      <c r="A4941" s="26">
        <v>2017</v>
      </c>
      <c r="B4941" s="27" t="s">
        <v>3129</v>
      </c>
      <c r="C4941" s="27" t="s">
        <v>3130</v>
      </c>
      <c r="D4941" s="27" t="s">
        <v>3131</v>
      </c>
      <c r="E4941" s="27" t="s">
        <v>3063</v>
      </c>
      <c r="F4941" s="27" t="s">
        <v>3034</v>
      </c>
      <c r="G4941" s="27" t="s">
        <v>2840</v>
      </c>
      <c r="H4941" s="28">
        <v>42826</v>
      </c>
      <c r="I4941" s="29">
        <v>6.8832360000000028</v>
      </c>
      <c r="J4941" s="28" t="s">
        <v>3241</v>
      </c>
    </row>
    <row r="4942" spans="1:10" x14ac:dyDescent="0.3">
      <c r="A4942" s="26">
        <v>2017</v>
      </c>
      <c r="B4942" s="27" t="s">
        <v>3126</v>
      </c>
      <c r="C4942" s="27" t="s">
        <v>3127</v>
      </c>
      <c r="D4942" s="27" t="s">
        <v>3128</v>
      </c>
      <c r="E4942" s="27" t="s">
        <v>3025</v>
      </c>
      <c r="F4942" s="27" t="s">
        <v>3026</v>
      </c>
      <c r="G4942" s="27" t="s">
        <v>2936</v>
      </c>
      <c r="H4942" s="28">
        <v>42826</v>
      </c>
      <c r="I4942" s="29">
        <v>0</v>
      </c>
      <c r="J4942" s="28" t="s">
        <v>3241</v>
      </c>
    </row>
    <row r="4943" spans="1:10" x14ac:dyDescent="0.3">
      <c r="A4943" s="26">
        <v>2017</v>
      </c>
      <c r="B4943" s="27" t="s">
        <v>3178</v>
      </c>
      <c r="C4943" s="27" t="s">
        <v>3179</v>
      </c>
      <c r="D4943" s="27" t="s">
        <v>3178</v>
      </c>
      <c r="E4943" s="27" t="s">
        <v>3033</v>
      </c>
      <c r="F4943" s="27" t="s">
        <v>2807</v>
      </c>
      <c r="G4943" s="27" t="s">
        <v>2812</v>
      </c>
      <c r="H4943" s="28">
        <v>42826</v>
      </c>
      <c r="I4943" s="29">
        <v>2.1055000000000001E-2</v>
      </c>
      <c r="J4943" s="28" t="s">
        <v>3241</v>
      </c>
    </row>
    <row r="4944" spans="1:10" x14ac:dyDescent="0.3">
      <c r="A4944" s="26">
        <v>2017</v>
      </c>
      <c r="B4944" s="27" t="s">
        <v>3119</v>
      </c>
      <c r="C4944" s="27" t="s">
        <v>3120</v>
      </c>
      <c r="D4944" s="27" t="s">
        <v>3119</v>
      </c>
      <c r="E4944" s="27" t="s">
        <v>6117</v>
      </c>
      <c r="F4944" s="27" t="s">
        <v>3034</v>
      </c>
      <c r="G4944" s="27" t="s">
        <v>2840</v>
      </c>
      <c r="H4944" s="28">
        <v>42826</v>
      </c>
      <c r="I4944" s="29">
        <v>5.2217350000000033</v>
      </c>
      <c r="J4944" s="28" t="s">
        <v>3241</v>
      </c>
    </row>
    <row r="4945" spans="1:10" x14ac:dyDescent="0.3">
      <c r="A4945" s="26">
        <v>2017</v>
      </c>
      <c r="B4945" s="27" t="s">
        <v>3121</v>
      </c>
      <c r="C4945" s="27" t="s">
        <v>3122</v>
      </c>
      <c r="D4945" s="27" t="s">
        <v>3121</v>
      </c>
      <c r="E4945" s="27" t="s">
        <v>6117</v>
      </c>
      <c r="F4945" s="27" t="s">
        <v>2825</v>
      </c>
      <c r="G4945" s="27" t="s">
        <v>2850</v>
      </c>
      <c r="H4945" s="28">
        <v>42826</v>
      </c>
      <c r="I4945" s="29">
        <v>20.353938999999986</v>
      </c>
      <c r="J4945" s="28" t="s">
        <v>3241</v>
      </c>
    </row>
    <row r="4946" spans="1:10" x14ac:dyDescent="0.3">
      <c r="A4946" s="26">
        <v>2017</v>
      </c>
      <c r="B4946" s="27" t="s">
        <v>3022</v>
      </c>
      <c r="C4946" s="27" t="s">
        <v>3023</v>
      </c>
      <c r="D4946" s="27" t="s">
        <v>3024</v>
      </c>
      <c r="E4946" s="27" t="s">
        <v>3025</v>
      </c>
      <c r="F4946" s="27" t="s">
        <v>3026</v>
      </c>
      <c r="G4946" s="27" t="s">
        <v>2788</v>
      </c>
      <c r="H4946" s="28">
        <v>42856</v>
      </c>
      <c r="I4946" s="29">
        <v>0</v>
      </c>
      <c r="J4946" s="28" t="s">
        <v>3241</v>
      </c>
    </row>
    <row r="4947" spans="1:10" x14ac:dyDescent="0.3">
      <c r="A4947" s="26">
        <v>2017</v>
      </c>
      <c r="B4947" s="27" t="s">
        <v>3022</v>
      </c>
      <c r="C4947" s="27" t="s">
        <v>3023</v>
      </c>
      <c r="D4947" s="27" t="s">
        <v>3027</v>
      </c>
      <c r="E4947" s="27" t="s">
        <v>3025</v>
      </c>
      <c r="F4947" s="27" t="s">
        <v>3026</v>
      </c>
      <c r="G4947" s="27" t="s">
        <v>2788</v>
      </c>
      <c r="H4947" s="28">
        <v>42856</v>
      </c>
      <c r="I4947" s="29">
        <v>0</v>
      </c>
      <c r="J4947" s="28" t="s">
        <v>3241</v>
      </c>
    </row>
    <row r="4948" spans="1:10" x14ac:dyDescent="0.3">
      <c r="A4948" s="26">
        <v>2017</v>
      </c>
      <c r="B4948" s="27" t="s">
        <v>3028</v>
      </c>
      <c r="C4948" s="27" t="s">
        <v>3029</v>
      </c>
      <c r="D4948" s="27" t="s">
        <v>3028</v>
      </c>
      <c r="E4948" s="27" t="s">
        <v>6117</v>
      </c>
      <c r="F4948" s="27" t="s">
        <v>3030</v>
      </c>
      <c r="G4948" s="27" t="s">
        <v>2812</v>
      </c>
      <c r="H4948" s="28">
        <v>42856</v>
      </c>
      <c r="I4948" s="29">
        <v>20.311579999999996</v>
      </c>
      <c r="J4948" s="28" t="s">
        <v>3241</v>
      </c>
    </row>
    <row r="4949" spans="1:10" x14ac:dyDescent="0.3">
      <c r="A4949" s="26">
        <v>2017</v>
      </c>
      <c r="B4949" s="27" t="s">
        <v>3031</v>
      </c>
      <c r="C4949" s="27" t="s">
        <v>3032</v>
      </c>
      <c r="D4949" s="27" t="s">
        <v>3031</v>
      </c>
      <c r="E4949" s="27" t="s">
        <v>3033</v>
      </c>
      <c r="F4949" s="27" t="s">
        <v>3034</v>
      </c>
      <c r="G4949" s="27" t="s">
        <v>2821</v>
      </c>
      <c r="H4949" s="28">
        <v>42856</v>
      </c>
      <c r="I4949" s="29">
        <v>1.5287590000000004</v>
      </c>
      <c r="J4949" s="28" t="s">
        <v>3241</v>
      </c>
    </row>
    <row r="4950" spans="1:10" x14ac:dyDescent="0.3">
      <c r="A4950" s="26">
        <v>2017</v>
      </c>
      <c r="B4950" s="27" t="s">
        <v>3031</v>
      </c>
      <c r="C4950" s="27" t="s">
        <v>3180</v>
      </c>
      <c r="D4950" s="27" t="s">
        <v>3181</v>
      </c>
      <c r="E4950" s="27" t="s">
        <v>3033</v>
      </c>
      <c r="F4950" s="27" t="s">
        <v>3034</v>
      </c>
      <c r="G4950" s="27" t="s">
        <v>2821</v>
      </c>
      <c r="H4950" s="28">
        <v>42856</v>
      </c>
      <c r="I4950" s="29">
        <v>3.8911590000000009</v>
      </c>
      <c r="J4950" s="28" t="s">
        <v>3241</v>
      </c>
    </row>
    <row r="4951" spans="1:10" x14ac:dyDescent="0.3">
      <c r="A4951" s="26">
        <v>2017</v>
      </c>
      <c r="B4951" s="27" t="s">
        <v>3035</v>
      </c>
      <c r="C4951" s="27" t="s">
        <v>3036</v>
      </c>
      <c r="D4951" s="27" t="s">
        <v>3035</v>
      </c>
      <c r="E4951" s="27" t="s">
        <v>6117</v>
      </c>
      <c r="F4951" s="27" t="s">
        <v>2825</v>
      </c>
      <c r="G4951" s="27" t="s">
        <v>2826</v>
      </c>
      <c r="H4951" s="28">
        <v>42856</v>
      </c>
      <c r="I4951" s="29">
        <v>0</v>
      </c>
      <c r="J4951" s="28" t="s">
        <v>3241</v>
      </c>
    </row>
    <row r="4952" spans="1:10" x14ac:dyDescent="0.3">
      <c r="A4952" s="26">
        <v>2017</v>
      </c>
      <c r="B4952" s="27" t="s">
        <v>3037</v>
      </c>
      <c r="C4952" s="27" t="s">
        <v>3038</v>
      </c>
      <c r="D4952" s="27" t="s">
        <v>3037</v>
      </c>
      <c r="E4952" s="27" t="s">
        <v>6117</v>
      </c>
      <c r="F4952" s="27" t="s">
        <v>3034</v>
      </c>
      <c r="G4952" s="27" t="s">
        <v>2999</v>
      </c>
      <c r="H4952" s="28">
        <v>42856</v>
      </c>
      <c r="I4952" s="29">
        <v>2.6961819999999999</v>
      </c>
      <c r="J4952" s="28" t="s">
        <v>3241</v>
      </c>
    </row>
    <row r="4953" spans="1:10" x14ac:dyDescent="0.3">
      <c r="A4953" s="26">
        <v>2017</v>
      </c>
      <c r="B4953" s="27" t="s">
        <v>3039</v>
      </c>
      <c r="C4953" s="27" t="s">
        <v>3040</v>
      </c>
      <c r="D4953" s="27" t="s">
        <v>3039</v>
      </c>
      <c r="E4953" s="27" t="s">
        <v>6117</v>
      </c>
      <c r="F4953" s="27" t="s">
        <v>2815</v>
      </c>
      <c r="G4953" s="27" t="s">
        <v>2816</v>
      </c>
      <c r="H4953" s="28">
        <v>42856</v>
      </c>
      <c r="I4953" s="29">
        <v>0</v>
      </c>
      <c r="J4953" s="28" t="s">
        <v>3241</v>
      </c>
    </row>
    <row r="4954" spans="1:10" x14ac:dyDescent="0.3">
      <c r="A4954" s="26">
        <v>2017</v>
      </c>
      <c r="B4954" s="27" t="s">
        <v>3041</v>
      </c>
      <c r="C4954" s="27" t="s">
        <v>3042</v>
      </c>
      <c r="D4954" s="27" t="s">
        <v>3041</v>
      </c>
      <c r="E4954" s="27" t="s">
        <v>6117</v>
      </c>
      <c r="F4954" s="27" t="s">
        <v>2825</v>
      </c>
      <c r="G4954" s="27" t="s">
        <v>2826</v>
      </c>
      <c r="H4954" s="28">
        <v>42856</v>
      </c>
      <c r="I4954" s="29">
        <v>6.2150470000000002</v>
      </c>
      <c r="J4954" s="28" t="s">
        <v>3241</v>
      </c>
    </row>
    <row r="4955" spans="1:10" x14ac:dyDescent="0.3">
      <c r="A4955" s="26">
        <v>2017</v>
      </c>
      <c r="B4955" s="27" t="s">
        <v>3043</v>
      </c>
      <c r="C4955" s="27" t="s">
        <v>3044</v>
      </c>
      <c r="D4955" s="27" t="s">
        <v>3043</v>
      </c>
      <c r="E4955" s="27" t="s">
        <v>6117</v>
      </c>
      <c r="F4955" s="27" t="s">
        <v>2815</v>
      </c>
      <c r="G4955" s="27" t="s">
        <v>2816</v>
      </c>
      <c r="H4955" s="28">
        <v>42856</v>
      </c>
      <c r="I4955" s="29">
        <v>5.971232999999998</v>
      </c>
      <c r="J4955" s="28" t="s">
        <v>3241</v>
      </c>
    </row>
    <row r="4956" spans="1:10" x14ac:dyDescent="0.3">
      <c r="A4956" s="26">
        <v>2017</v>
      </c>
      <c r="B4956" s="27" t="s">
        <v>3045</v>
      </c>
      <c r="C4956" s="27" t="s">
        <v>3046</v>
      </c>
      <c r="D4956" s="27" t="s">
        <v>3045</v>
      </c>
      <c r="E4956" s="27" t="s">
        <v>6117</v>
      </c>
      <c r="F4956" s="27" t="s">
        <v>2815</v>
      </c>
      <c r="G4956" s="27" t="s">
        <v>2816</v>
      </c>
      <c r="H4956" s="28">
        <v>42856</v>
      </c>
      <c r="I4956" s="29">
        <v>2.6282000000000003E-2</v>
      </c>
      <c r="J4956" s="28" t="s">
        <v>3241</v>
      </c>
    </row>
    <row r="4957" spans="1:10" x14ac:dyDescent="0.3">
      <c r="A4957" s="26">
        <v>2017</v>
      </c>
      <c r="B4957" s="27" t="s">
        <v>3143</v>
      </c>
      <c r="C4957" s="27" t="s">
        <v>3144</v>
      </c>
      <c r="D4957" s="27" t="s">
        <v>3143</v>
      </c>
      <c r="E4957" s="27" t="s">
        <v>6117</v>
      </c>
      <c r="F4957" s="27" t="s">
        <v>3145</v>
      </c>
      <c r="G4957" s="27" t="s">
        <v>2803</v>
      </c>
      <c r="H4957" s="28">
        <v>42856</v>
      </c>
      <c r="I4957" s="29">
        <v>1.5081019999999998</v>
      </c>
      <c r="J4957" s="28" t="s">
        <v>3241</v>
      </c>
    </row>
    <row r="4958" spans="1:10" x14ac:dyDescent="0.3">
      <c r="A4958" s="26">
        <v>2017</v>
      </c>
      <c r="B4958" s="27" t="s">
        <v>3171</v>
      </c>
      <c r="C4958" s="27" t="s">
        <v>3172</v>
      </c>
      <c r="D4958" s="27" t="s">
        <v>3173</v>
      </c>
      <c r="E4958" s="27" t="s">
        <v>3111</v>
      </c>
      <c r="F4958" s="27" t="s">
        <v>2825</v>
      </c>
      <c r="G4958" s="27" t="s">
        <v>2850</v>
      </c>
      <c r="H4958" s="28">
        <v>42856</v>
      </c>
      <c r="I4958" s="29">
        <v>0.29981000000000002</v>
      </c>
      <c r="J4958" s="28" t="s">
        <v>3241</v>
      </c>
    </row>
    <row r="4959" spans="1:10" x14ac:dyDescent="0.3">
      <c r="A4959" s="26">
        <v>2017</v>
      </c>
      <c r="B4959" s="27" t="s">
        <v>3146</v>
      </c>
      <c r="C4959" s="27" t="s">
        <v>3147</v>
      </c>
      <c r="D4959" s="27" t="s">
        <v>3146</v>
      </c>
      <c r="E4959" s="27" t="s">
        <v>6117</v>
      </c>
      <c r="F4959" s="27" t="s">
        <v>3145</v>
      </c>
      <c r="G4959" s="27" t="s">
        <v>2803</v>
      </c>
      <c r="H4959" s="28">
        <v>42856</v>
      </c>
      <c r="I4959" s="29">
        <v>0</v>
      </c>
      <c r="J4959" s="28" t="s">
        <v>3241</v>
      </c>
    </row>
    <row r="4960" spans="1:10" x14ac:dyDescent="0.3">
      <c r="A4960" s="26">
        <v>2017</v>
      </c>
      <c r="B4960" s="27" t="s">
        <v>3047</v>
      </c>
      <c r="C4960" s="27" t="s">
        <v>3048</v>
      </c>
      <c r="D4960" s="27" t="s">
        <v>3047</v>
      </c>
      <c r="E4960" s="27" t="s">
        <v>6117</v>
      </c>
      <c r="F4960" s="27" t="s">
        <v>2825</v>
      </c>
      <c r="G4960" s="27" t="s">
        <v>2826</v>
      </c>
      <c r="H4960" s="28">
        <v>42856</v>
      </c>
      <c r="I4960" s="29">
        <v>2.4261670000000009</v>
      </c>
      <c r="J4960" s="28" t="s">
        <v>3241</v>
      </c>
    </row>
    <row r="4961" spans="1:10" x14ac:dyDescent="0.3">
      <c r="A4961" s="26">
        <v>2017</v>
      </c>
      <c r="B4961" s="27" t="s">
        <v>3049</v>
      </c>
      <c r="C4961" s="27" t="s">
        <v>3050</v>
      </c>
      <c r="D4961" s="27" t="s">
        <v>3049</v>
      </c>
      <c r="E4961" s="27" t="s">
        <v>6117</v>
      </c>
      <c r="F4961" s="27" t="s">
        <v>2825</v>
      </c>
      <c r="G4961" s="27" t="s">
        <v>2850</v>
      </c>
      <c r="H4961" s="28">
        <v>42856</v>
      </c>
      <c r="I4961" s="29">
        <v>0</v>
      </c>
      <c r="J4961" s="28" t="s">
        <v>3241</v>
      </c>
    </row>
    <row r="4962" spans="1:10" x14ac:dyDescent="0.3">
      <c r="A4962" s="26">
        <v>2017</v>
      </c>
      <c r="B4962" s="27" t="s">
        <v>3051</v>
      </c>
      <c r="C4962" s="27" t="s">
        <v>3051</v>
      </c>
      <c r="D4962" s="27" t="s">
        <v>3051</v>
      </c>
      <c r="E4962" s="27" t="s">
        <v>6118</v>
      </c>
      <c r="F4962" s="27" t="s">
        <v>3051</v>
      </c>
      <c r="G4962" s="27" t="s">
        <v>3051</v>
      </c>
      <c r="H4962" s="28">
        <v>42856</v>
      </c>
      <c r="I4962" s="29">
        <v>10786.724822</v>
      </c>
      <c r="J4962" s="28" t="s">
        <v>3241</v>
      </c>
    </row>
    <row r="4963" spans="1:10" x14ac:dyDescent="0.3">
      <c r="A4963" s="26">
        <v>2017</v>
      </c>
      <c r="B4963" s="27" t="s">
        <v>3052</v>
      </c>
      <c r="C4963" s="27" t="s">
        <v>3053</v>
      </c>
      <c r="D4963" s="27" t="s">
        <v>3052</v>
      </c>
      <c r="E4963" s="27" t="s">
        <v>3033</v>
      </c>
      <c r="F4963" s="27" t="s">
        <v>2807</v>
      </c>
      <c r="G4963" s="27" t="s">
        <v>2812</v>
      </c>
      <c r="H4963" s="28">
        <v>42856</v>
      </c>
      <c r="I4963" s="29">
        <v>2.0527890000000006</v>
      </c>
      <c r="J4963" s="28" t="s">
        <v>3241</v>
      </c>
    </row>
    <row r="4964" spans="1:10" x14ac:dyDescent="0.3">
      <c r="A4964" s="26">
        <v>2017</v>
      </c>
      <c r="B4964" s="27" t="s">
        <v>3162</v>
      </c>
      <c r="C4964" s="27" t="s">
        <v>3163</v>
      </c>
      <c r="D4964" s="27" t="s">
        <v>3164</v>
      </c>
      <c r="E4964" s="27" t="s">
        <v>3025</v>
      </c>
      <c r="F4964" s="27" t="s">
        <v>3087</v>
      </c>
      <c r="G4964" s="27" t="s">
        <v>2788</v>
      </c>
      <c r="H4964" s="28">
        <v>42856</v>
      </c>
      <c r="I4964" s="29">
        <v>0</v>
      </c>
      <c r="J4964" s="28" t="s">
        <v>3241</v>
      </c>
    </row>
    <row r="4965" spans="1:10" x14ac:dyDescent="0.3">
      <c r="A4965" s="26">
        <v>2017</v>
      </c>
      <c r="B4965" s="27" t="s">
        <v>3162</v>
      </c>
      <c r="C4965" s="27" t="s">
        <v>3163</v>
      </c>
      <c r="D4965" s="27" t="s">
        <v>3165</v>
      </c>
      <c r="E4965" s="27" t="s">
        <v>3025</v>
      </c>
      <c r="F4965" s="27" t="s">
        <v>3087</v>
      </c>
      <c r="G4965" s="27" t="s">
        <v>2788</v>
      </c>
      <c r="H4965" s="28">
        <v>42856</v>
      </c>
      <c r="I4965" s="29">
        <v>0</v>
      </c>
      <c r="J4965" s="28" t="s">
        <v>3241</v>
      </c>
    </row>
    <row r="4966" spans="1:10" x14ac:dyDescent="0.3">
      <c r="A4966" s="26">
        <v>2017</v>
      </c>
      <c r="B4966" s="27" t="s">
        <v>3054</v>
      </c>
      <c r="C4966" s="27" t="s">
        <v>3055</v>
      </c>
      <c r="D4966" s="27" t="s">
        <v>3054</v>
      </c>
      <c r="E4966" s="27" t="s">
        <v>6117</v>
      </c>
      <c r="F4966" s="27" t="s">
        <v>3034</v>
      </c>
      <c r="G4966" s="27" t="s">
        <v>2999</v>
      </c>
      <c r="H4966" s="28">
        <v>42856</v>
      </c>
      <c r="I4966" s="29">
        <v>7.3449480000000005</v>
      </c>
      <c r="J4966" s="28" t="s">
        <v>3241</v>
      </c>
    </row>
    <row r="4967" spans="1:10" x14ac:dyDescent="0.3">
      <c r="A4967" s="26">
        <v>2017</v>
      </c>
      <c r="B4967" s="27" t="s">
        <v>3056</v>
      </c>
      <c r="C4967" s="27" t="s">
        <v>3057</v>
      </c>
      <c r="D4967" s="27" t="s">
        <v>3056</v>
      </c>
      <c r="E4967" s="27" t="s">
        <v>6117</v>
      </c>
      <c r="F4967" s="27" t="s">
        <v>2825</v>
      </c>
      <c r="G4967" s="27" t="s">
        <v>2826</v>
      </c>
      <c r="H4967" s="28">
        <v>42856</v>
      </c>
      <c r="I4967" s="29">
        <v>3.9124140000000005</v>
      </c>
      <c r="J4967" s="28" t="s">
        <v>3241</v>
      </c>
    </row>
    <row r="4968" spans="1:10" x14ac:dyDescent="0.3">
      <c r="A4968" s="26">
        <v>2017</v>
      </c>
      <c r="B4968" s="27" t="s">
        <v>3058</v>
      </c>
      <c r="C4968" s="27" t="s">
        <v>3059</v>
      </c>
      <c r="D4968" s="27" t="s">
        <v>3058</v>
      </c>
      <c r="E4968" s="27" t="s">
        <v>6117</v>
      </c>
      <c r="F4968" s="27" t="s">
        <v>2815</v>
      </c>
      <c r="G4968" s="27" t="s">
        <v>2816</v>
      </c>
      <c r="H4968" s="28">
        <v>42856</v>
      </c>
      <c r="I4968" s="29">
        <v>5.3562290000000008</v>
      </c>
      <c r="J4968" s="28" t="s">
        <v>3241</v>
      </c>
    </row>
    <row r="4969" spans="1:10" x14ac:dyDescent="0.3">
      <c r="A4969" s="26">
        <v>2017</v>
      </c>
      <c r="B4969" s="27" t="s">
        <v>3152</v>
      </c>
      <c r="C4969" s="27" t="s">
        <v>3153</v>
      </c>
      <c r="D4969" s="27" t="s">
        <v>3152</v>
      </c>
      <c r="E4969" s="27" t="s">
        <v>3111</v>
      </c>
      <c r="F4969" s="27" t="s">
        <v>2825</v>
      </c>
      <c r="G4969" s="27" t="s">
        <v>2850</v>
      </c>
      <c r="H4969" s="28">
        <v>42856</v>
      </c>
      <c r="I4969" s="29">
        <v>0.28082800000000002</v>
      </c>
      <c r="J4969" s="28" t="s">
        <v>3241</v>
      </c>
    </row>
    <row r="4970" spans="1:10" x14ac:dyDescent="0.3">
      <c r="A4970" s="26">
        <v>2017</v>
      </c>
      <c r="B4970" s="27" t="s">
        <v>3154</v>
      </c>
      <c r="C4970" s="27" t="s">
        <v>3155</v>
      </c>
      <c r="D4970" s="27" t="s">
        <v>3154</v>
      </c>
      <c r="E4970" s="27" t="s">
        <v>3111</v>
      </c>
      <c r="F4970" s="27" t="s">
        <v>2825</v>
      </c>
      <c r="G4970" s="27" t="s">
        <v>2850</v>
      </c>
      <c r="H4970" s="28">
        <v>42856</v>
      </c>
      <c r="I4970" s="29">
        <v>0.41576799999999997</v>
      </c>
      <c r="J4970" s="28" t="s">
        <v>3241</v>
      </c>
    </row>
    <row r="4971" spans="1:10" x14ac:dyDescent="0.3">
      <c r="A4971" s="26">
        <v>2017</v>
      </c>
      <c r="B4971" s="27" t="s">
        <v>3156</v>
      </c>
      <c r="C4971" s="27" t="s">
        <v>3157</v>
      </c>
      <c r="D4971" s="27" t="s">
        <v>3156</v>
      </c>
      <c r="E4971" s="27" t="s">
        <v>3111</v>
      </c>
      <c r="F4971" s="27" t="s">
        <v>2825</v>
      </c>
      <c r="G4971" s="27" t="s">
        <v>2850</v>
      </c>
      <c r="H4971" s="28">
        <v>42856</v>
      </c>
      <c r="I4971" s="29">
        <v>0</v>
      </c>
      <c r="J4971" s="28" t="s">
        <v>3241</v>
      </c>
    </row>
    <row r="4972" spans="1:10" x14ac:dyDescent="0.3">
      <c r="A4972" s="26">
        <v>2017</v>
      </c>
      <c r="B4972" s="27" t="s">
        <v>3060</v>
      </c>
      <c r="C4972" s="27" t="s">
        <v>3061</v>
      </c>
      <c r="D4972" s="27" t="s">
        <v>3062</v>
      </c>
      <c r="E4972" s="27" t="s">
        <v>3063</v>
      </c>
      <c r="F4972" s="27" t="s">
        <v>3034</v>
      </c>
      <c r="G4972" s="27" t="s">
        <v>2999</v>
      </c>
      <c r="H4972" s="28">
        <v>42856</v>
      </c>
      <c r="I4972" s="29">
        <v>0</v>
      </c>
      <c r="J4972" s="28" t="s">
        <v>3241</v>
      </c>
    </row>
    <row r="4973" spans="1:10" x14ac:dyDescent="0.3">
      <c r="A4973" s="26">
        <v>2017</v>
      </c>
      <c r="B4973" s="27" t="s">
        <v>3187</v>
      </c>
      <c r="C4973" s="27" t="s">
        <v>3188</v>
      </c>
      <c r="D4973" s="27" t="s">
        <v>3187</v>
      </c>
      <c r="E4973" s="27" t="s">
        <v>3033</v>
      </c>
      <c r="F4973" s="27" t="s">
        <v>3034</v>
      </c>
      <c r="G4973" s="27" t="s">
        <v>3074</v>
      </c>
      <c r="H4973" s="28">
        <v>42856</v>
      </c>
      <c r="I4973" s="29">
        <v>0.65211999999999992</v>
      </c>
      <c r="J4973" s="28" t="s">
        <v>3241</v>
      </c>
    </row>
    <row r="4974" spans="1:10" x14ac:dyDescent="0.3">
      <c r="A4974" s="26">
        <v>2017</v>
      </c>
      <c r="B4974" s="27" t="s">
        <v>3064</v>
      </c>
      <c r="C4974" s="27" t="s">
        <v>3065</v>
      </c>
      <c r="D4974" s="27" t="s">
        <v>3066</v>
      </c>
      <c r="E4974" s="27" t="s">
        <v>3025</v>
      </c>
      <c r="F4974" s="27" t="s">
        <v>2825</v>
      </c>
      <c r="G4974" s="27" t="s">
        <v>2826</v>
      </c>
      <c r="H4974" s="28">
        <v>42856</v>
      </c>
      <c r="I4974" s="29">
        <v>0</v>
      </c>
      <c r="J4974" s="28" t="s">
        <v>3241</v>
      </c>
    </row>
    <row r="4975" spans="1:10" x14ac:dyDescent="0.3">
      <c r="A4975" s="26">
        <v>2017</v>
      </c>
      <c r="B4975" s="27" t="s">
        <v>3064</v>
      </c>
      <c r="C4975" s="27" t="s">
        <v>3065</v>
      </c>
      <c r="D4975" s="27" t="s">
        <v>3067</v>
      </c>
      <c r="E4975" s="27" t="s">
        <v>3025</v>
      </c>
      <c r="F4975" s="27" t="s">
        <v>2825</v>
      </c>
      <c r="G4975" s="27" t="s">
        <v>2826</v>
      </c>
      <c r="H4975" s="28">
        <v>42856</v>
      </c>
      <c r="I4975" s="29">
        <v>0</v>
      </c>
      <c r="J4975" s="28" t="s">
        <v>3241</v>
      </c>
    </row>
    <row r="4976" spans="1:10" x14ac:dyDescent="0.3">
      <c r="A4976" s="26">
        <v>2017</v>
      </c>
      <c r="B4976" s="27" t="s">
        <v>3174</v>
      </c>
      <c r="C4976" s="27" t="s">
        <v>3175</v>
      </c>
      <c r="D4976" s="27" t="s">
        <v>3174</v>
      </c>
      <c r="E4976" s="27" t="s">
        <v>6117</v>
      </c>
      <c r="F4976" s="27" t="s">
        <v>2825</v>
      </c>
      <c r="G4976" s="27" t="s">
        <v>2826</v>
      </c>
      <c r="H4976" s="28">
        <v>42856</v>
      </c>
      <c r="I4976" s="29">
        <v>0.62673099999999982</v>
      </c>
      <c r="J4976" s="28" t="s">
        <v>3241</v>
      </c>
    </row>
    <row r="4977" spans="1:10" x14ac:dyDescent="0.3">
      <c r="A4977" s="26">
        <v>2017</v>
      </c>
      <c r="B4977" s="27" t="s">
        <v>3068</v>
      </c>
      <c r="C4977" s="27" t="s">
        <v>3069</v>
      </c>
      <c r="D4977" s="27" t="s">
        <v>3068</v>
      </c>
      <c r="E4977" s="27" t="s">
        <v>6117</v>
      </c>
      <c r="F4977" s="27" t="s">
        <v>3034</v>
      </c>
      <c r="G4977" s="27" t="s">
        <v>2923</v>
      </c>
      <c r="H4977" s="28">
        <v>42856</v>
      </c>
      <c r="I4977" s="29">
        <v>6.8335810000000006</v>
      </c>
      <c r="J4977" s="28" t="s">
        <v>3241</v>
      </c>
    </row>
    <row r="4978" spans="1:10" x14ac:dyDescent="0.3">
      <c r="A4978" s="26">
        <v>2017</v>
      </c>
      <c r="B4978" s="27" t="s">
        <v>3070</v>
      </c>
      <c r="C4978" s="27" t="s">
        <v>3071</v>
      </c>
      <c r="D4978" s="27" t="s">
        <v>3070</v>
      </c>
      <c r="E4978" s="27" t="s">
        <v>6117</v>
      </c>
      <c r="F4978" s="27" t="s">
        <v>2815</v>
      </c>
      <c r="G4978" s="27" t="s">
        <v>2816</v>
      </c>
      <c r="H4978" s="28">
        <v>42856</v>
      </c>
      <c r="I4978" s="29">
        <v>1.3550000000000001E-3</v>
      </c>
      <c r="J4978" s="28" t="s">
        <v>3241</v>
      </c>
    </row>
    <row r="4979" spans="1:10" x14ac:dyDescent="0.3">
      <c r="A4979" s="26">
        <v>2017</v>
      </c>
      <c r="B4979" s="27" t="s">
        <v>3176</v>
      </c>
      <c r="C4979" s="27" t="s">
        <v>3177</v>
      </c>
      <c r="D4979" s="27" t="s">
        <v>3176</v>
      </c>
      <c r="E4979" s="27" t="s">
        <v>3033</v>
      </c>
      <c r="F4979" s="27" t="s">
        <v>2807</v>
      </c>
      <c r="G4979" s="27" t="s">
        <v>2812</v>
      </c>
      <c r="H4979" s="28">
        <v>42856</v>
      </c>
      <c r="I4979" s="29">
        <v>13.98902</v>
      </c>
      <c r="J4979" s="28" t="s">
        <v>3241</v>
      </c>
    </row>
    <row r="4980" spans="1:10" x14ac:dyDescent="0.3">
      <c r="A4980" s="26">
        <v>2017</v>
      </c>
      <c r="B4980" s="27" t="s">
        <v>3072</v>
      </c>
      <c r="C4980" s="27" t="s">
        <v>3073</v>
      </c>
      <c r="D4980" s="27" t="s">
        <v>3072</v>
      </c>
      <c r="E4980" s="27" t="s">
        <v>6117</v>
      </c>
      <c r="F4980" s="27" t="s">
        <v>3034</v>
      </c>
      <c r="G4980" s="27" t="s">
        <v>3074</v>
      </c>
      <c r="H4980" s="28">
        <v>42856</v>
      </c>
      <c r="I4980" s="29">
        <v>1.0282610000000003</v>
      </c>
      <c r="J4980" s="28" t="s">
        <v>3241</v>
      </c>
    </row>
    <row r="4981" spans="1:10" x14ac:dyDescent="0.3">
      <c r="A4981" s="26">
        <v>2017</v>
      </c>
      <c r="B4981" s="27" t="s">
        <v>3182</v>
      </c>
      <c r="C4981" s="27" t="s">
        <v>3183</v>
      </c>
      <c r="D4981" s="27" t="s">
        <v>3182</v>
      </c>
      <c r="E4981" s="27" t="s">
        <v>6117</v>
      </c>
      <c r="F4981" s="27" t="s">
        <v>2825</v>
      </c>
      <c r="G4981" s="27" t="s">
        <v>2826</v>
      </c>
      <c r="H4981" s="28">
        <v>42856</v>
      </c>
      <c r="I4981" s="29">
        <v>0.39916800000000002</v>
      </c>
      <c r="J4981" s="28" t="s">
        <v>3241</v>
      </c>
    </row>
    <row r="4982" spans="1:10" x14ac:dyDescent="0.3">
      <c r="A4982" s="26">
        <v>2017</v>
      </c>
      <c r="B4982" s="27" t="s">
        <v>3075</v>
      </c>
      <c r="C4982" s="27" t="s">
        <v>3076</v>
      </c>
      <c r="D4982" s="27" t="s">
        <v>3075</v>
      </c>
      <c r="E4982" s="27" t="s">
        <v>6117</v>
      </c>
      <c r="F4982" s="27" t="s">
        <v>2815</v>
      </c>
      <c r="G4982" s="27" t="s">
        <v>2816</v>
      </c>
      <c r="H4982" s="28">
        <v>42856</v>
      </c>
      <c r="I4982" s="29">
        <v>2.0272819999999996</v>
      </c>
      <c r="J4982" s="28" t="s">
        <v>3241</v>
      </c>
    </row>
    <row r="4983" spans="1:10" x14ac:dyDescent="0.3">
      <c r="A4983" s="26">
        <v>2017</v>
      </c>
      <c r="B4983" s="27" t="s">
        <v>3077</v>
      </c>
      <c r="C4983" s="27" t="s">
        <v>3078</v>
      </c>
      <c r="D4983" s="27" t="s">
        <v>3077</v>
      </c>
      <c r="E4983" s="27" t="s">
        <v>3033</v>
      </c>
      <c r="F4983" s="27" t="s">
        <v>2788</v>
      </c>
      <c r="G4983" s="27" t="s">
        <v>2788</v>
      </c>
      <c r="H4983" s="28">
        <v>42856</v>
      </c>
      <c r="I4983" s="29">
        <v>0</v>
      </c>
      <c r="J4983" s="28" t="s">
        <v>3241</v>
      </c>
    </row>
    <row r="4984" spans="1:10" x14ac:dyDescent="0.3">
      <c r="A4984" s="26">
        <v>2017</v>
      </c>
      <c r="B4984" s="27" t="s">
        <v>3079</v>
      </c>
      <c r="C4984" s="27" t="s">
        <v>3080</v>
      </c>
      <c r="D4984" s="27" t="s">
        <v>3081</v>
      </c>
      <c r="E4984" s="27" t="s">
        <v>3063</v>
      </c>
      <c r="F4984" s="27" t="s">
        <v>2788</v>
      </c>
      <c r="G4984" s="27" t="s">
        <v>2788</v>
      </c>
      <c r="H4984" s="28">
        <v>42856</v>
      </c>
      <c r="I4984" s="29">
        <v>1.16E-3</v>
      </c>
      <c r="J4984" s="28" t="s">
        <v>3241</v>
      </c>
    </row>
    <row r="4985" spans="1:10" x14ac:dyDescent="0.3">
      <c r="A4985" s="26">
        <v>2017</v>
      </c>
      <c r="B4985" s="27" t="s">
        <v>3082</v>
      </c>
      <c r="C4985" s="27" t="s">
        <v>3083</v>
      </c>
      <c r="D4985" s="27" t="s">
        <v>3082</v>
      </c>
      <c r="E4985" s="27" t="s">
        <v>6117</v>
      </c>
      <c r="F4985" s="27" t="s">
        <v>2825</v>
      </c>
      <c r="G4985" s="27" t="s">
        <v>2826</v>
      </c>
      <c r="H4985" s="28">
        <v>42856</v>
      </c>
      <c r="I4985" s="29">
        <v>0</v>
      </c>
      <c r="J4985" s="28" t="s">
        <v>3241</v>
      </c>
    </row>
    <row r="4986" spans="1:10" x14ac:dyDescent="0.3">
      <c r="A4986" s="26">
        <v>2017</v>
      </c>
      <c r="B4986" s="27" t="s">
        <v>3084</v>
      </c>
      <c r="C4986" s="27" t="s">
        <v>3085</v>
      </c>
      <c r="D4986" s="27" t="s">
        <v>3086</v>
      </c>
      <c r="E4986" s="27" t="s">
        <v>3025</v>
      </c>
      <c r="F4986" s="27" t="s">
        <v>3087</v>
      </c>
      <c r="G4986" s="27" t="s">
        <v>2788</v>
      </c>
      <c r="H4986" s="28">
        <v>42856</v>
      </c>
      <c r="I4986" s="29">
        <v>0</v>
      </c>
      <c r="J4986" s="28" t="s">
        <v>3241</v>
      </c>
    </row>
    <row r="4987" spans="1:10" x14ac:dyDescent="0.3">
      <c r="A4987" s="26">
        <v>2017</v>
      </c>
      <c r="B4987" s="27" t="s">
        <v>3084</v>
      </c>
      <c r="C4987" s="27" t="s">
        <v>3085</v>
      </c>
      <c r="D4987" s="27" t="s">
        <v>3088</v>
      </c>
      <c r="E4987" s="27" t="s">
        <v>3025</v>
      </c>
      <c r="F4987" s="27" t="s">
        <v>3087</v>
      </c>
      <c r="G4987" s="27" t="s">
        <v>2788</v>
      </c>
      <c r="H4987" s="28">
        <v>42856</v>
      </c>
      <c r="I4987" s="29">
        <v>0</v>
      </c>
      <c r="J4987" s="28" t="s">
        <v>3241</v>
      </c>
    </row>
    <row r="4988" spans="1:10" x14ac:dyDescent="0.3">
      <c r="A4988" s="26">
        <v>2017</v>
      </c>
      <c r="B4988" s="27" t="s">
        <v>3089</v>
      </c>
      <c r="C4988" s="27" t="s">
        <v>3090</v>
      </c>
      <c r="D4988" s="27" t="s">
        <v>3089</v>
      </c>
      <c r="E4988" s="27" t="s">
        <v>6117</v>
      </c>
      <c r="F4988" s="27" t="s">
        <v>2815</v>
      </c>
      <c r="G4988" s="27" t="s">
        <v>2816</v>
      </c>
      <c r="H4988" s="28">
        <v>42856</v>
      </c>
      <c r="I4988" s="29">
        <v>3.8486040000000017</v>
      </c>
      <c r="J4988" s="28" t="s">
        <v>3241</v>
      </c>
    </row>
    <row r="4989" spans="1:10" x14ac:dyDescent="0.3">
      <c r="A4989" s="26">
        <v>2017</v>
      </c>
      <c r="B4989" s="27" t="s">
        <v>3136</v>
      </c>
      <c r="C4989" s="27" t="s">
        <v>3137</v>
      </c>
      <c r="D4989" s="27" t="s">
        <v>3138</v>
      </c>
      <c r="E4989" s="27" t="s">
        <v>3025</v>
      </c>
      <c r="F4989" s="27" t="s">
        <v>3087</v>
      </c>
      <c r="G4989" s="27" t="s">
        <v>2788</v>
      </c>
      <c r="H4989" s="28">
        <v>42856</v>
      </c>
      <c r="I4989" s="29">
        <v>0</v>
      </c>
      <c r="J4989" s="28" t="s">
        <v>3241</v>
      </c>
    </row>
    <row r="4990" spans="1:10" x14ac:dyDescent="0.3">
      <c r="A4990" s="26">
        <v>2017</v>
      </c>
      <c r="B4990" s="27" t="s">
        <v>3136</v>
      </c>
      <c r="C4990" s="27" t="s">
        <v>3137</v>
      </c>
      <c r="D4990" s="27" t="s">
        <v>3139</v>
      </c>
      <c r="E4990" s="27" t="s">
        <v>3025</v>
      </c>
      <c r="F4990" s="27" t="s">
        <v>3087</v>
      </c>
      <c r="G4990" s="27" t="s">
        <v>2788</v>
      </c>
      <c r="H4990" s="28">
        <v>42856</v>
      </c>
      <c r="I4990" s="29">
        <v>0</v>
      </c>
      <c r="J4990" s="28" t="s">
        <v>3241</v>
      </c>
    </row>
    <row r="4991" spans="1:10" x14ac:dyDescent="0.3">
      <c r="A4991" s="26">
        <v>2017</v>
      </c>
      <c r="B4991" s="27" t="s">
        <v>3184</v>
      </c>
      <c r="C4991" s="27" t="s">
        <v>3185</v>
      </c>
      <c r="D4991" s="27" t="s">
        <v>3186</v>
      </c>
      <c r="E4991" s="27" t="s">
        <v>3063</v>
      </c>
      <c r="F4991" s="27" t="s">
        <v>3034</v>
      </c>
      <c r="G4991" s="27" t="s">
        <v>2999</v>
      </c>
      <c r="H4991" s="28">
        <v>42856</v>
      </c>
      <c r="I4991" s="29">
        <v>0</v>
      </c>
      <c r="J4991" s="28" t="s">
        <v>3241</v>
      </c>
    </row>
    <row r="4992" spans="1:10" x14ac:dyDescent="0.3">
      <c r="A4992" s="26">
        <v>2017</v>
      </c>
      <c r="B4992" s="27" t="s">
        <v>3091</v>
      </c>
      <c r="C4992" s="27" t="s">
        <v>3092</v>
      </c>
      <c r="D4992" s="27" t="s">
        <v>3093</v>
      </c>
      <c r="E4992" s="27" t="s">
        <v>3063</v>
      </c>
      <c r="F4992" s="27" t="s">
        <v>3094</v>
      </c>
      <c r="G4992" s="27" t="s">
        <v>2965</v>
      </c>
      <c r="H4992" s="28">
        <v>42856</v>
      </c>
      <c r="I4992" s="29">
        <v>3.2041059999999999</v>
      </c>
      <c r="J4992" s="28" t="s">
        <v>3241</v>
      </c>
    </row>
    <row r="4993" spans="1:10" x14ac:dyDescent="0.3">
      <c r="A4993" s="26">
        <v>2017</v>
      </c>
      <c r="B4993" s="27" t="s">
        <v>3095</v>
      </c>
      <c r="C4993" s="27" t="s">
        <v>3096</v>
      </c>
      <c r="D4993" s="27" t="s">
        <v>3095</v>
      </c>
      <c r="E4993" s="27" t="s">
        <v>6117</v>
      </c>
      <c r="F4993" s="27" t="s">
        <v>3034</v>
      </c>
      <c r="G4993" s="27" t="s">
        <v>2999</v>
      </c>
      <c r="H4993" s="28">
        <v>42856</v>
      </c>
      <c r="I4993" s="29">
        <v>4.1731840000000009</v>
      </c>
      <c r="J4993" s="28" t="s">
        <v>3241</v>
      </c>
    </row>
    <row r="4994" spans="1:10" x14ac:dyDescent="0.3">
      <c r="A4994" s="26">
        <v>2017</v>
      </c>
      <c r="B4994" s="27" t="s">
        <v>3097</v>
      </c>
      <c r="C4994" s="27" t="s">
        <v>3098</v>
      </c>
      <c r="D4994" s="27" t="s">
        <v>3097</v>
      </c>
      <c r="E4994" s="27" t="s">
        <v>6117</v>
      </c>
      <c r="F4994" s="27" t="s">
        <v>2825</v>
      </c>
      <c r="G4994" s="27" t="s">
        <v>2850</v>
      </c>
      <c r="H4994" s="28">
        <v>42856</v>
      </c>
      <c r="I4994" s="29">
        <v>13.745547000000002</v>
      </c>
      <c r="J4994" s="28" t="s">
        <v>3241</v>
      </c>
    </row>
    <row r="4995" spans="1:10" x14ac:dyDescent="0.3">
      <c r="A4995" s="26">
        <v>2017</v>
      </c>
      <c r="B4995" s="27" t="s">
        <v>3132</v>
      </c>
      <c r="C4995" s="27" t="s">
        <v>3133</v>
      </c>
      <c r="D4995" s="27" t="s">
        <v>3132</v>
      </c>
      <c r="E4995" s="27" t="s">
        <v>3033</v>
      </c>
      <c r="F4995" s="27" t="s">
        <v>2807</v>
      </c>
      <c r="G4995" s="27" t="s">
        <v>2812</v>
      </c>
      <c r="H4995" s="28">
        <v>42856</v>
      </c>
      <c r="I4995" s="29">
        <v>11.965075999999998</v>
      </c>
      <c r="J4995" s="28" t="s">
        <v>3241</v>
      </c>
    </row>
    <row r="4996" spans="1:10" x14ac:dyDescent="0.3">
      <c r="A4996" s="26">
        <v>2017</v>
      </c>
      <c r="B4996" s="27" t="s">
        <v>3134</v>
      </c>
      <c r="C4996" s="27" t="s">
        <v>3135</v>
      </c>
      <c r="D4996" s="27" t="s">
        <v>3134</v>
      </c>
      <c r="E4996" s="27" t="s">
        <v>3033</v>
      </c>
      <c r="F4996" s="27" t="s">
        <v>2807</v>
      </c>
      <c r="G4996" s="27" t="s">
        <v>2812</v>
      </c>
      <c r="H4996" s="28">
        <v>42856</v>
      </c>
      <c r="I4996" s="29">
        <v>7.3427349999999993</v>
      </c>
      <c r="J4996" s="28" t="s">
        <v>3241</v>
      </c>
    </row>
    <row r="4997" spans="1:10" x14ac:dyDescent="0.3">
      <c r="A4997" s="26">
        <v>2017</v>
      </c>
      <c r="B4997" s="27" t="s">
        <v>3099</v>
      </c>
      <c r="C4997" s="27" t="s">
        <v>3100</v>
      </c>
      <c r="D4997" s="27" t="s">
        <v>3099</v>
      </c>
      <c r="E4997" s="27" t="s">
        <v>6117</v>
      </c>
      <c r="F4997" s="27" t="s">
        <v>2815</v>
      </c>
      <c r="G4997" s="27" t="s">
        <v>2816</v>
      </c>
      <c r="H4997" s="28">
        <v>42856</v>
      </c>
      <c r="I4997" s="29">
        <v>4.6974290000000014</v>
      </c>
      <c r="J4997" s="28" t="s">
        <v>3241</v>
      </c>
    </row>
    <row r="4998" spans="1:10" x14ac:dyDescent="0.3">
      <c r="A4998" s="26">
        <v>2017</v>
      </c>
      <c r="B4998" s="27" t="s">
        <v>3101</v>
      </c>
      <c r="C4998" s="27" t="s">
        <v>3102</v>
      </c>
      <c r="D4998" s="27" t="s">
        <v>3101</v>
      </c>
      <c r="E4998" s="27" t="s">
        <v>6117</v>
      </c>
      <c r="F4998" s="27" t="s">
        <v>3034</v>
      </c>
      <c r="G4998" s="27" t="s">
        <v>3074</v>
      </c>
      <c r="H4998" s="28">
        <v>42856</v>
      </c>
      <c r="I4998" s="29">
        <v>13.126742999999994</v>
      </c>
      <c r="J4998" s="28" t="s">
        <v>3241</v>
      </c>
    </row>
    <row r="4999" spans="1:10" x14ac:dyDescent="0.3">
      <c r="A4999" s="26">
        <v>2017</v>
      </c>
      <c r="B4999" s="27" t="s">
        <v>3148</v>
      </c>
      <c r="C4999" s="27" t="s">
        <v>3149</v>
      </c>
      <c r="D4999" s="27" t="s">
        <v>3148</v>
      </c>
      <c r="E4999" s="27" t="s">
        <v>6117</v>
      </c>
      <c r="F4999" s="27" t="s">
        <v>3145</v>
      </c>
      <c r="G4999" s="27" t="s">
        <v>2803</v>
      </c>
      <c r="H4999" s="28">
        <v>42856</v>
      </c>
      <c r="I4999" s="29">
        <v>0</v>
      </c>
      <c r="J4999" s="28" t="s">
        <v>3241</v>
      </c>
    </row>
    <row r="5000" spans="1:10" x14ac:dyDescent="0.3">
      <c r="A5000" s="26">
        <v>2017</v>
      </c>
      <c r="B5000" s="27" t="s">
        <v>3103</v>
      </c>
      <c r="C5000" s="27" t="s">
        <v>3104</v>
      </c>
      <c r="D5000" s="27" t="s">
        <v>3103</v>
      </c>
      <c r="E5000" s="27" t="s">
        <v>6117</v>
      </c>
      <c r="F5000" s="27" t="s">
        <v>3034</v>
      </c>
      <c r="G5000" s="27" t="s">
        <v>2923</v>
      </c>
      <c r="H5000" s="28">
        <v>42856</v>
      </c>
      <c r="I5000" s="29">
        <v>2.004923999999999</v>
      </c>
      <c r="J5000" s="28" t="s">
        <v>3241</v>
      </c>
    </row>
    <row r="5001" spans="1:10" x14ac:dyDescent="0.3">
      <c r="A5001" s="26">
        <v>2017</v>
      </c>
      <c r="B5001" s="27" t="s">
        <v>3150</v>
      </c>
      <c r="C5001" s="27" t="s">
        <v>3151</v>
      </c>
      <c r="D5001" s="27" t="s">
        <v>3150</v>
      </c>
      <c r="E5001" s="27" t="s">
        <v>6117</v>
      </c>
      <c r="F5001" s="27" t="s">
        <v>3142</v>
      </c>
      <c r="G5001" s="27" t="s">
        <v>2850</v>
      </c>
      <c r="H5001" s="28">
        <v>42856</v>
      </c>
      <c r="I5001" s="29">
        <v>0.11074999999999997</v>
      </c>
      <c r="J5001" s="28" t="s">
        <v>3241</v>
      </c>
    </row>
    <row r="5002" spans="1:10" x14ac:dyDescent="0.3">
      <c r="A5002" s="26">
        <v>2017</v>
      </c>
      <c r="B5002" s="27" t="s">
        <v>3105</v>
      </c>
      <c r="C5002" s="27" t="s">
        <v>3106</v>
      </c>
      <c r="D5002" s="27" t="s">
        <v>3105</v>
      </c>
      <c r="E5002" s="27" t="s">
        <v>6117</v>
      </c>
      <c r="F5002" s="27" t="s">
        <v>2798</v>
      </c>
      <c r="G5002" s="27" t="s">
        <v>2803</v>
      </c>
      <c r="H5002" s="28">
        <v>42856</v>
      </c>
      <c r="I5002" s="29">
        <v>0.37212299999999993</v>
      </c>
      <c r="J5002" s="28" t="s">
        <v>3241</v>
      </c>
    </row>
    <row r="5003" spans="1:10" x14ac:dyDescent="0.3">
      <c r="A5003" s="26">
        <v>2017</v>
      </c>
      <c r="B5003" s="27" t="s">
        <v>3123</v>
      </c>
      <c r="C5003" s="27" t="s">
        <v>3124</v>
      </c>
      <c r="D5003" s="27" t="s">
        <v>3166</v>
      </c>
      <c r="E5003" s="27" t="s">
        <v>3025</v>
      </c>
      <c r="F5003" s="27" t="s">
        <v>2825</v>
      </c>
      <c r="G5003" s="27" t="s">
        <v>2850</v>
      </c>
      <c r="H5003" s="28">
        <v>42856</v>
      </c>
      <c r="I5003" s="29">
        <v>0</v>
      </c>
      <c r="J5003" s="28" t="s">
        <v>3241</v>
      </c>
    </row>
    <row r="5004" spans="1:10" x14ac:dyDescent="0.3">
      <c r="A5004" s="26">
        <v>2017</v>
      </c>
      <c r="B5004" s="27" t="s">
        <v>3123</v>
      </c>
      <c r="C5004" s="27" t="s">
        <v>3124</v>
      </c>
      <c r="D5004" s="27" t="s">
        <v>3125</v>
      </c>
      <c r="E5004" s="27" t="s">
        <v>3025</v>
      </c>
      <c r="F5004" s="27" t="s">
        <v>2825</v>
      </c>
      <c r="G5004" s="27" t="s">
        <v>2850</v>
      </c>
      <c r="H5004" s="28">
        <v>42856</v>
      </c>
      <c r="I5004" s="29">
        <v>0</v>
      </c>
      <c r="J5004" s="28" t="s">
        <v>3241</v>
      </c>
    </row>
    <row r="5005" spans="1:10" x14ac:dyDescent="0.3">
      <c r="A5005" s="26">
        <v>2017</v>
      </c>
      <c r="B5005" s="27" t="s">
        <v>3123</v>
      </c>
      <c r="C5005" s="27" t="s">
        <v>3124</v>
      </c>
      <c r="D5005" s="27" t="s">
        <v>3170</v>
      </c>
      <c r="E5005" s="27" t="s">
        <v>3025</v>
      </c>
      <c r="F5005" s="27" t="s">
        <v>2825</v>
      </c>
      <c r="G5005" s="27" t="s">
        <v>2850</v>
      </c>
      <c r="H5005" s="28">
        <v>42856</v>
      </c>
      <c r="I5005" s="29">
        <v>0</v>
      </c>
      <c r="J5005" s="28" t="s">
        <v>3241</v>
      </c>
    </row>
    <row r="5006" spans="1:10" x14ac:dyDescent="0.3">
      <c r="A5006" s="26">
        <v>2017</v>
      </c>
      <c r="B5006" s="27" t="s">
        <v>3107</v>
      </c>
      <c r="C5006" s="27" t="s">
        <v>3108</v>
      </c>
      <c r="D5006" s="27" t="s">
        <v>3108</v>
      </c>
      <c r="E5006" s="27" t="s">
        <v>6117</v>
      </c>
      <c r="F5006" s="27" t="s">
        <v>3026</v>
      </c>
      <c r="G5006" s="27" t="s">
        <v>2936</v>
      </c>
      <c r="H5006" s="28">
        <v>42856</v>
      </c>
      <c r="I5006" s="29">
        <v>1.6006000000000003E-2</v>
      </c>
      <c r="J5006" s="28" t="s">
        <v>3241</v>
      </c>
    </row>
    <row r="5007" spans="1:10" x14ac:dyDescent="0.3">
      <c r="A5007" s="26">
        <v>2017</v>
      </c>
      <c r="B5007" s="27" t="s">
        <v>3140</v>
      </c>
      <c r="C5007" s="27" t="s">
        <v>3141</v>
      </c>
      <c r="D5007" s="27" t="s">
        <v>3140</v>
      </c>
      <c r="E5007" s="27" t="s">
        <v>6117</v>
      </c>
      <c r="F5007" s="27" t="s">
        <v>3142</v>
      </c>
      <c r="G5007" s="27" t="s">
        <v>2850</v>
      </c>
      <c r="H5007" s="28">
        <v>42856</v>
      </c>
      <c r="I5007" s="29">
        <v>2.8420000000000012E-3</v>
      </c>
      <c r="J5007" s="28" t="s">
        <v>3241</v>
      </c>
    </row>
    <row r="5008" spans="1:10" x14ac:dyDescent="0.3">
      <c r="A5008" s="26">
        <v>2017</v>
      </c>
      <c r="B5008" s="27" t="s">
        <v>3109</v>
      </c>
      <c r="C5008" s="27" t="s">
        <v>3110</v>
      </c>
      <c r="D5008" s="27" t="s">
        <v>3109</v>
      </c>
      <c r="E5008" s="27" t="s">
        <v>3111</v>
      </c>
      <c r="F5008" s="27" t="s">
        <v>2825</v>
      </c>
      <c r="G5008" s="27" t="s">
        <v>2850</v>
      </c>
      <c r="H5008" s="28">
        <v>42856</v>
      </c>
      <c r="I5008" s="29">
        <v>0.14535200000000006</v>
      </c>
      <c r="J5008" s="28" t="s">
        <v>3241</v>
      </c>
    </row>
    <row r="5009" spans="1:10" x14ac:dyDescent="0.3">
      <c r="A5009" s="26">
        <v>2017</v>
      </c>
      <c r="B5009" s="27" t="s">
        <v>3158</v>
      </c>
      <c r="C5009" s="27" t="s">
        <v>3159</v>
      </c>
      <c r="D5009" s="27" t="s">
        <v>3160</v>
      </c>
      <c r="E5009" s="27" t="s">
        <v>3161</v>
      </c>
      <c r="F5009" s="27" t="s">
        <v>3087</v>
      </c>
      <c r="G5009" s="27" t="s">
        <v>2788</v>
      </c>
      <c r="H5009" s="28">
        <v>42856</v>
      </c>
      <c r="I5009" s="29">
        <v>0.45816700000000005</v>
      </c>
      <c r="J5009" s="28" t="s">
        <v>3241</v>
      </c>
    </row>
    <row r="5010" spans="1:10" x14ac:dyDescent="0.3">
      <c r="A5010" s="26">
        <v>2017</v>
      </c>
      <c r="B5010" s="27" t="s">
        <v>3112</v>
      </c>
      <c r="C5010" s="27" t="s">
        <v>3113</v>
      </c>
      <c r="D5010" s="27" t="s">
        <v>3112</v>
      </c>
      <c r="E5010" s="27" t="s">
        <v>6117</v>
      </c>
      <c r="F5010" s="27" t="s">
        <v>2825</v>
      </c>
      <c r="G5010" s="27" t="s">
        <v>2826</v>
      </c>
      <c r="H5010" s="28">
        <v>42856</v>
      </c>
      <c r="I5010" s="29">
        <v>1.6894480000000007</v>
      </c>
      <c r="J5010" s="28" t="s">
        <v>3241</v>
      </c>
    </row>
    <row r="5011" spans="1:10" x14ac:dyDescent="0.3">
      <c r="A5011" s="26">
        <v>2017</v>
      </c>
      <c r="B5011" s="27" t="s">
        <v>3167</v>
      </c>
      <c r="C5011" s="27" t="s">
        <v>3168</v>
      </c>
      <c r="D5011" s="27" t="s">
        <v>3169</v>
      </c>
      <c r="E5011" s="27" t="s">
        <v>3161</v>
      </c>
      <c r="F5011" s="27" t="s">
        <v>3087</v>
      </c>
      <c r="G5011" s="27" t="s">
        <v>2788</v>
      </c>
      <c r="H5011" s="28">
        <v>42856</v>
      </c>
      <c r="I5011" s="29">
        <v>3.7738480000000001</v>
      </c>
      <c r="J5011" s="28" t="s">
        <v>3241</v>
      </c>
    </row>
    <row r="5012" spans="1:10" x14ac:dyDescent="0.3">
      <c r="A5012" s="26">
        <v>2017</v>
      </c>
      <c r="B5012" s="27" t="s">
        <v>3114</v>
      </c>
      <c r="C5012" s="27" t="s">
        <v>3115</v>
      </c>
      <c r="D5012" s="27" t="s">
        <v>3116</v>
      </c>
      <c r="E5012" s="27" t="s">
        <v>3025</v>
      </c>
      <c r="F5012" s="27" t="s">
        <v>3026</v>
      </c>
      <c r="G5012" s="27" t="s">
        <v>2788</v>
      </c>
      <c r="H5012" s="28">
        <v>42856</v>
      </c>
      <c r="I5012" s="29">
        <v>0</v>
      </c>
      <c r="J5012" s="28" t="s">
        <v>3241</v>
      </c>
    </row>
    <row r="5013" spans="1:10" x14ac:dyDescent="0.3">
      <c r="A5013" s="26">
        <v>2017</v>
      </c>
      <c r="B5013" s="27" t="s">
        <v>3117</v>
      </c>
      <c r="C5013" s="27" t="s">
        <v>3118</v>
      </c>
      <c r="D5013" s="27" t="s">
        <v>3117</v>
      </c>
      <c r="E5013" s="27" t="s">
        <v>6117</v>
      </c>
      <c r="F5013" s="27" t="s">
        <v>2815</v>
      </c>
      <c r="G5013" s="27" t="s">
        <v>2816</v>
      </c>
      <c r="H5013" s="28">
        <v>42856</v>
      </c>
      <c r="I5013" s="29">
        <v>4.6420949999999994</v>
      </c>
      <c r="J5013" s="28" t="s">
        <v>3241</v>
      </c>
    </row>
    <row r="5014" spans="1:10" x14ac:dyDescent="0.3">
      <c r="A5014" s="26">
        <v>2017</v>
      </c>
      <c r="B5014" s="27" t="s">
        <v>3129</v>
      </c>
      <c r="C5014" s="27" t="s">
        <v>3130</v>
      </c>
      <c r="D5014" s="27" t="s">
        <v>3131</v>
      </c>
      <c r="E5014" s="27" t="s">
        <v>3063</v>
      </c>
      <c r="F5014" s="27" t="s">
        <v>3034</v>
      </c>
      <c r="G5014" s="27" t="s">
        <v>2840</v>
      </c>
      <c r="H5014" s="28">
        <v>42856</v>
      </c>
      <c r="I5014" s="29">
        <v>5.8361910000000004</v>
      </c>
      <c r="J5014" s="28" t="s">
        <v>3241</v>
      </c>
    </row>
    <row r="5015" spans="1:10" x14ac:dyDescent="0.3">
      <c r="A5015" s="26">
        <v>2017</v>
      </c>
      <c r="B5015" s="27" t="s">
        <v>3126</v>
      </c>
      <c r="C5015" s="27" t="s">
        <v>3127</v>
      </c>
      <c r="D5015" s="27" t="s">
        <v>3128</v>
      </c>
      <c r="E5015" s="27" t="s">
        <v>3025</v>
      </c>
      <c r="F5015" s="27" t="s">
        <v>3026</v>
      </c>
      <c r="G5015" s="27" t="s">
        <v>2936</v>
      </c>
      <c r="H5015" s="28">
        <v>42856</v>
      </c>
      <c r="I5015" s="29">
        <v>0</v>
      </c>
      <c r="J5015" s="28" t="s">
        <v>3241</v>
      </c>
    </row>
    <row r="5016" spans="1:10" x14ac:dyDescent="0.3">
      <c r="A5016" s="26">
        <v>2017</v>
      </c>
      <c r="B5016" s="27" t="s">
        <v>3178</v>
      </c>
      <c r="C5016" s="27" t="s">
        <v>3179</v>
      </c>
      <c r="D5016" s="27" t="s">
        <v>3178</v>
      </c>
      <c r="E5016" s="27" t="s">
        <v>3033</v>
      </c>
      <c r="F5016" s="27" t="s">
        <v>2807</v>
      </c>
      <c r="G5016" s="27" t="s">
        <v>2812</v>
      </c>
      <c r="H5016" s="28">
        <v>42856</v>
      </c>
      <c r="I5016" s="29">
        <v>8.5727000000000012E-2</v>
      </c>
      <c r="J5016" s="28" t="s">
        <v>3241</v>
      </c>
    </row>
    <row r="5017" spans="1:10" x14ac:dyDescent="0.3">
      <c r="A5017" s="26">
        <v>2017</v>
      </c>
      <c r="B5017" s="27" t="s">
        <v>3119</v>
      </c>
      <c r="C5017" s="27" t="s">
        <v>3120</v>
      </c>
      <c r="D5017" s="27" t="s">
        <v>3119</v>
      </c>
      <c r="E5017" s="27" t="s">
        <v>6117</v>
      </c>
      <c r="F5017" s="27" t="s">
        <v>3034</v>
      </c>
      <c r="G5017" s="27" t="s">
        <v>2840</v>
      </c>
      <c r="H5017" s="28">
        <v>42856</v>
      </c>
      <c r="I5017" s="29">
        <v>4.6549569999999996</v>
      </c>
      <c r="J5017" s="28" t="s">
        <v>3241</v>
      </c>
    </row>
    <row r="5018" spans="1:10" x14ac:dyDescent="0.3">
      <c r="A5018" s="26">
        <v>2017</v>
      </c>
      <c r="B5018" s="27" t="s">
        <v>3121</v>
      </c>
      <c r="C5018" s="27" t="s">
        <v>3122</v>
      </c>
      <c r="D5018" s="27" t="s">
        <v>3121</v>
      </c>
      <c r="E5018" s="27" t="s">
        <v>6117</v>
      </c>
      <c r="F5018" s="27" t="s">
        <v>2825</v>
      </c>
      <c r="G5018" s="27" t="s">
        <v>2850</v>
      </c>
      <c r="H5018" s="28">
        <v>42856</v>
      </c>
      <c r="I5018" s="29">
        <v>22.245781000000001</v>
      </c>
      <c r="J5018" s="28" t="s">
        <v>3241</v>
      </c>
    </row>
    <row r="5019" spans="1:10" x14ac:dyDescent="0.3">
      <c r="A5019" s="26">
        <v>2017</v>
      </c>
      <c r="B5019" s="27" t="s">
        <v>3022</v>
      </c>
      <c r="C5019" s="27" t="s">
        <v>3023</v>
      </c>
      <c r="D5019" s="27" t="s">
        <v>3024</v>
      </c>
      <c r="E5019" s="27" t="s">
        <v>3025</v>
      </c>
      <c r="F5019" s="27" t="s">
        <v>3026</v>
      </c>
      <c r="G5019" s="27" t="s">
        <v>2788</v>
      </c>
      <c r="H5019" s="28">
        <v>42887</v>
      </c>
      <c r="I5019" s="29">
        <v>0</v>
      </c>
      <c r="J5019" s="28" t="s">
        <v>3241</v>
      </c>
    </row>
    <row r="5020" spans="1:10" x14ac:dyDescent="0.3">
      <c r="A5020" s="26">
        <v>2017</v>
      </c>
      <c r="B5020" s="27" t="s">
        <v>3022</v>
      </c>
      <c r="C5020" s="27" t="s">
        <v>3023</v>
      </c>
      <c r="D5020" s="27" t="s">
        <v>3027</v>
      </c>
      <c r="E5020" s="27" t="s">
        <v>3025</v>
      </c>
      <c r="F5020" s="27" t="s">
        <v>3026</v>
      </c>
      <c r="G5020" s="27" t="s">
        <v>2788</v>
      </c>
      <c r="H5020" s="28">
        <v>42887</v>
      </c>
      <c r="I5020" s="29">
        <v>0</v>
      </c>
      <c r="J5020" s="28" t="s">
        <v>3241</v>
      </c>
    </row>
    <row r="5021" spans="1:10" x14ac:dyDescent="0.3">
      <c r="A5021" s="26">
        <v>2017</v>
      </c>
      <c r="B5021" s="27" t="s">
        <v>3028</v>
      </c>
      <c r="C5021" s="27" t="s">
        <v>3029</v>
      </c>
      <c r="D5021" s="27" t="s">
        <v>3028</v>
      </c>
      <c r="E5021" s="27" t="s">
        <v>6117</v>
      </c>
      <c r="F5021" s="27" t="s">
        <v>3030</v>
      </c>
      <c r="G5021" s="27" t="s">
        <v>2812</v>
      </c>
      <c r="H5021" s="28">
        <v>42887</v>
      </c>
      <c r="I5021" s="29">
        <v>17.603818000000008</v>
      </c>
      <c r="J5021" s="28" t="s">
        <v>3241</v>
      </c>
    </row>
    <row r="5022" spans="1:10" x14ac:dyDescent="0.3">
      <c r="A5022" s="26">
        <v>2017</v>
      </c>
      <c r="B5022" s="27" t="s">
        <v>3031</v>
      </c>
      <c r="C5022" s="27" t="s">
        <v>3032</v>
      </c>
      <c r="D5022" s="27" t="s">
        <v>3031</v>
      </c>
      <c r="E5022" s="27" t="s">
        <v>3033</v>
      </c>
      <c r="F5022" s="27" t="s">
        <v>3034</v>
      </c>
      <c r="G5022" s="27" t="s">
        <v>2821</v>
      </c>
      <c r="H5022" s="28">
        <v>42887</v>
      </c>
      <c r="I5022" s="29">
        <v>1.3148729999999995</v>
      </c>
      <c r="J5022" s="28" t="s">
        <v>3241</v>
      </c>
    </row>
    <row r="5023" spans="1:10" x14ac:dyDescent="0.3">
      <c r="A5023" s="26">
        <v>2017</v>
      </c>
      <c r="B5023" s="27" t="s">
        <v>3031</v>
      </c>
      <c r="C5023" s="27" t="s">
        <v>3180</v>
      </c>
      <c r="D5023" s="27" t="s">
        <v>3181</v>
      </c>
      <c r="E5023" s="27" t="s">
        <v>3033</v>
      </c>
      <c r="F5023" s="27" t="s">
        <v>3034</v>
      </c>
      <c r="G5023" s="27" t="s">
        <v>2821</v>
      </c>
      <c r="H5023" s="28">
        <v>42887</v>
      </c>
      <c r="I5023" s="29">
        <v>3.4877580000000004</v>
      </c>
      <c r="J5023" s="28" t="s">
        <v>3241</v>
      </c>
    </row>
    <row r="5024" spans="1:10" x14ac:dyDescent="0.3">
      <c r="A5024" s="26">
        <v>2017</v>
      </c>
      <c r="B5024" s="27" t="s">
        <v>3035</v>
      </c>
      <c r="C5024" s="27" t="s">
        <v>3036</v>
      </c>
      <c r="D5024" s="27" t="s">
        <v>3035</v>
      </c>
      <c r="E5024" s="27" t="s">
        <v>6117</v>
      </c>
      <c r="F5024" s="27" t="s">
        <v>2825</v>
      </c>
      <c r="G5024" s="27" t="s">
        <v>2826</v>
      </c>
      <c r="H5024" s="28">
        <v>42887</v>
      </c>
      <c r="I5024" s="29">
        <v>0</v>
      </c>
      <c r="J5024" s="28" t="s">
        <v>3241</v>
      </c>
    </row>
    <row r="5025" spans="1:10" x14ac:dyDescent="0.3">
      <c r="A5025" s="26">
        <v>2017</v>
      </c>
      <c r="B5025" s="27" t="s">
        <v>3037</v>
      </c>
      <c r="C5025" s="27" t="s">
        <v>3038</v>
      </c>
      <c r="D5025" s="27" t="s">
        <v>3037</v>
      </c>
      <c r="E5025" s="27" t="s">
        <v>6117</v>
      </c>
      <c r="F5025" s="27" t="s">
        <v>3034</v>
      </c>
      <c r="G5025" s="27" t="s">
        <v>2999</v>
      </c>
      <c r="H5025" s="28">
        <v>42887</v>
      </c>
      <c r="I5025" s="29">
        <v>2.378670000000001</v>
      </c>
      <c r="J5025" s="28" t="s">
        <v>3241</v>
      </c>
    </row>
    <row r="5026" spans="1:10" x14ac:dyDescent="0.3">
      <c r="A5026" s="26">
        <v>2017</v>
      </c>
      <c r="B5026" s="27" t="s">
        <v>3039</v>
      </c>
      <c r="C5026" s="27" t="s">
        <v>3040</v>
      </c>
      <c r="D5026" s="27" t="s">
        <v>3039</v>
      </c>
      <c r="E5026" s="27" t="s">
        <v>6117</v>
      </c>
      <c r="F5026" s="27" t="s">
        <v>2815</v>
      </c>
      <c r="G5026" s="27" t="s">
        <v>2816</v>
      </c>
      <c r="H5026" s="28">
        <v>42887</v>
      </c>
      <c r="I5026" s="29">
        <v>0</v>
      </c>
      <c r="J5026" s="28" t="s">
        <v>3241</v>
      </c>
    </row>
    <row r="5027" spans="1:10" x14ac:dyDescent="0.3">
      <c r="A5027" s="26">
        <v>2017</v>
      </c>
      <c r="B5027" s="27" t="s">
        <v>3041</v>
      </c>
      <c r="C5027" s="27" t="s">
        <v>3042</v>
      </c>
      <c r="D5027" s="27" t="s">
        <v>3041</v>
      </c>
      <c r="E5027" s="27" t="s">
        <v>6117</v>
      </c>
      <c r="F5027" s="27" t="s">
        <v>2825</v>
      </c>
      <c r="G5027" s="27" t="s">
        <v>2826</v>
      </c>
      <c r="H5027" s="28">
        <v>42887</v>
      </c>
      <c r="I5027" s="29">
        <v>2.4886890000000004</v>
      </c>
      <c r="J5027" s="28" t="s">
        <v>3241</v>
      </c>
    </row>
    <row r="5028" spans="1:10" x14ac:dyDescent="0.3">
      <c r="A5028" s="26">
        <v>2017</v>
      </c>
      <c r="B5028" s="27" t="s">
        <v>3043</v>
      </c>
      <c r="C5028" s="27" t="s">
        <v>3044</v>
      </c>
      <c r="D5028" s="27" t="s">
        <v>3043</v>
      </c>
      <c r="E5028" s="27" t="s">
        <v>6117</v>
      </c>
      <c r="F5028" s="27" t="s">
        <v>2815</v>
      </c>
      <c r="G5028" s="27" t="s">
        <v>2816</v>
      </c>
      <c r="H5028" s="28">
        <v>42887</v>
      </c>
      <c r="I5028" s="29">
        <v>4.1671880000000003</v>
      </c>
      <c r="J5028" s="28" t="s">
        <v>3241</v>
      </c>
    </row>
    <row r="5029" spans="1:10" x14ac:dyDescent="0.3">
      <c r="A5029" s="26">
        <v>2017</v>
      </c>
      <c r="B5029" s="27" t="s">
        <v>3045</v>
      </c>
      <c r="C5029" s="27" t="s">
        <v>3046</v>
      </c>
      <c r="D5029" s="27" t="s">
        <v>3045</v>
      </c>
      <c r="E5029" s="27" t="s">
        <v>6117</v>
      </c>
      <c r="F5029" s="27" t="s">
        <v>2815</v>
      </c>
      <c r="G5029" s="27" t="s">
        <v>2816</v>
      </c>
      <c r="H5029" s="28">
        <v>42887</v>
      </c>
      <c r="I5029" s="29">
        <v>0.17513500000000001</v>
      </c>
      <c r="J5029" s="28" t="s">
        <v>3241</v>
      </c>
    </row>
    <row r="5030" spans="1:10" x14ac:dyDescent="0.3">
      <c r="A5030" s="26">
        <v>2017</v>
      </c>
      <c r="B5030" s="27" t="s">
        <v>3143</v>
      </c>
      <c r="C5030" s="27" t="s">
        <v>3144</v>
      </c>
      <c r="D5030" s="27" t="s">
        <v>3143</v>
      </c>
      <c r="E5030" s="27" t="s">
        <v>6117</v>
      </c>
      <c r="F5030" s="27" t="s">
        <v>3145</v>
      </c>
      <c r="G5030" s="27" t="s">
        <v>2803</v>
      </c>
      <c r="H5030" s="28">
        <v>42887</v>
      </c>
      <c r="I5030" s="29">
        <v>0</v>
      </c>
      <c r="J5030" s="28" t="s">
        <v>3241</v>
      </c>
    </row>
    <row r="5031" spans="1:10" x14ac:dyDescent="0.3">
      <c r="A5031" s="26">
        <v>2017</v>
      </c>
      <c r="B5031" s="27" t="s">
        <v>3171</v>
      </c>
      <c r="C5031" s="27" t="s">
        <v>3172</v>
      </c>
      <c r="D5031" s="27" t="s">
        <v>3173</v>
      </c>
      <c r="E5031" s="27" t="s">
        <v>3111</v>
      </c>
      <c r="F5031" s="27" t="s">
        <v>2825</v>
      </c>
      <c r="G5031" s="27" t="s">
        <v>2850</v>
      </c>
      <c r="H5031" s="28">
        <v>42887</v>
      </c>
      <c r="I5031" s="29">
        <v>0.28673199999999999</v>
      </c>
      <c r="J5031" s="28" t="s">
        <v>3241</v>
      </c>
    </row>
    <row r="5032" spans="1:10" x14ac:dyDescent="0.3">
      <c r="A5032" s="26">
        <v>2017</v>
      </c>
      <c r="B5032" s="27" t="s">
        <v>3146</v>
      </c>
      <c r="C5032" s="27" t="s">
        <v>3147</v>
      </c>
      <c r="D5032" s="27" t="s">
        <v>3146</v>
      </c>
      <c r="E5032" s="27" t="s">
        <v>6117</v>
      </c>
      <c r="F5032" s="27" t="s">
        <v>3145</v>
      </c>
      <c r="G5032" s="27" t="s">
        <v>2803</v>
      </c>
      <c r="H5032" s="28">
        <v>42887</v>
      </c>
      <c r="I5032" s="29">
        <v>0</v>
      </c>
      <c r="J5032" s="28" t="s">
        <v>3241</v>
      </c>
    </row>
    <row r="5033" spans="1:10" x14ac:dyDescent="0.3">
      <c r="A5033" s="26">
        <v>2017</v>
      </c>
      <c r="B5033" s="27" t="s">
        <v>3047</v>
      </c>
      <c r="C5033" s="27" t="s">
        <v>3048</v>
      </c>
      <c r="D5033" s="27" t="s">
        <v>3047</v>
      </c>
      <c r="E5033" s="27" t="s">
        <v>6117</v>
      </c>
      <c r="F5033" s="27" t="s">
        <v>2825</v>
      </c>
      <c r="G5033" s="27" t="s">
        <v>2826</v>
      </c>
      <c r="H5033" s="28">
        <v>42887</v>
      </c>
      <c r="I5033" s="29">
        <v>2.9773000000000001E-2</v>
      </c>
      <c r="J5033" s="28" t="s">
        <v>3241</v>
      </c>
    </row>
    <row r="5034" spans="1:10" x14ac:dyDescent="0.3">
      <c r="A5034" s="26">
        <v>2017</v>
      </c>
      <c r="B5034" s="27" t="s">
        <v>3049</v>
      </c>
      <c r="C5034" s="27" t="s">
        <v>3050</v>
      </c>
      <c r="D5034" s="27" t="s">
        <v>3049</v>
      </c>
      <c r="E5034" s="27" t="s">
        <v>6117</v>
      </c>
      <c r="F5034" s="27" t="s">
        <v>2825</v>
      </c>
      <c r="G5034" s="27" t="s">
        <v>2850</v>
      </c>
      <c r="H5034" s="28">
        <v>42887</v>
      </c>
      <c r="I5034" s="29">
        <v>0</v>
      </c>
      <c r="J5034" s="28" t="s">
        <v>3241</v>
      </c>
    </row>
    <row r="5035" spans="1:10" x14ac:dyDescent="0.3">
      <c r="A5035" s="26">
        <v>2017</v>
      </c>
      <c r="B5035" s="27" t="s">
        <v>3051</v>
      </c>
      <c r="C5035" s="27" t="s">
        <v>3051</v>
      </c>
      <c r="D5035" s="27" t="s">
        <v>3051</v>
      </c>
      <c r="E5035" s="27" t="s">
        <v>6118</v>
      </c>
      <c r="F5035" s="27" t="s">
        <v>3051</v>
      </c>
      <c r="G5035" s="27" t="s">
        <v>3051</v>
      </c>
      <c r="H5035" s="28">
        <v>42887</v>
      </c>
      <c r="I5035" s="29">
        <v>11349.395751</v>
      </c>
      <c r="J5035" s="28" t="s">
        <v>3241</v>
      </c>
    </row>
    <row r="5036" spans="1:10" x14ac:dyDescent="0.3">
      <c r="A5036" s="26">
        <v>2017</v>
      </c>
      <c r="B5036" s="27" t="s">
        <v>3052</v>
      </c>
      <c r="C5036" s="27" t="s">
        <v>3053</v>
      </c>
      <c r="D5036" s="27" t="s">
        <v>3052</v>
      </c>
      <c r="E5036" s="27" t="s">
        <v>3033</v>
      </c>
      <c r="F5036" s="27" t="s">
        <v>2807</v>
      </c>
      <c r="G5036" s="27" t="s">
        <v>2812</v>
      </c>
      <c r="H5036" s="28">
        <v>42887</v>
      </c>
      <c r="I5036" s="29">
        <v>2.354877000000001</v>
      </c>
      <c r="J5036" s="28" t="s">
        <v>3241</v>
      </c>
    </row>
    <row r="5037" spans="1:10" x14ac:dyDescent="0.3">
      <c r="A5037" s="26">
        <v>2017</v>
      </c>
      <c r="B5037" s="27" t="s">
        <v>3162</v>
      </c>
      <c r="C5037" s="27" t="s">
        <v>3163</v>
      </c>
      <c r="D5037" s="27" t="s">
        <v>3164</v>
      </c>
      <c r="E5037" s="27" t="s">
        <v>3025</v>
      </c>
      <c r="F5037" s="27" t="s">
        <v>3087</v>
      </c>
      <c r="G5037" s="27" t="s">
        <v>2788</v>
      </c>
      <c r="H5037" s="28">
        <v>42887</v>
      </c>
      <c r="I5037" s="29">
        <v>0</v>
      </c>
      <c r="J5037" s="28" t="s">
        <v>3241</v>
      </c>
    </row>
    <row r="5038" spans="1:10" x14ac:dyDescent="0.3">
      <c r="A5038" s="26">
        <v>2017</v>
      </c>
      <c r="B5038" s="27" t="s">
        <v>3162</v>
      </c>
      <c r="C5038" s="27" t="s">
        <v>3163</v>
      </c>
      <c r="D5038" s="27" t="s">
        <v>3165</v>
      </c>
      <c r="E5038" s="27" t="s">
        <v>3025</v>
      </c>
      <c r="F5038" s="27" t="s">
        <v>3087</v>
      </c>
      <c r="G5038" s="27" t="s">
        <v>2788</v>
      </c>
      <c r="H5038" s="28">
        <v>42887</v>
      </c>
      <c r="I5038" s="29">
        <v>0</v>
      </c>
      <c r="J5038" s="28" t="s">
        <v>3241</v>
      </c>
    </row>
    <row r="5039" spans="1:10" x14ac:dyDescent="0.3">
      <c r="A5039" s="26">
        <v>2017</v>
      </c>
      <c r="B5039" s="27" t="s">
        <v>3054</v>
      </c>
      <c r="C5039" s="27" t="s">
        <v>3055</v>
      </c>
      <c r="D5039" s="27" t="s">
        <v>3054</v>
      </c>
      <c r="E5039" s="27" t="s">
        <v>6117</v>
      </c>
      <c r="F5039" s="27" t="s">
        <v>3034</v>
      </c>
      <c r="G5039" s="27" t="s">
        <v>2999</v>
      </c>
      <c r="H5039" s="28">
        <v>42887</v>
      </c>
      <c r="I5039" s="29">
        <v>6.2298880000000016</v>
      </c>
      <c r="J5039" s="28" t="s">
        <v>3241</v>
      </c>
    </row>
    <row r="5040" spans="1:10" x14ac:dyDescent="0.3">
      <c r="A5040" s="26">
        <v>2017</v>
      </c>
      <c r="B5040" s="27" t="s">
        <v>3056</v>
      </c>
      <c r="C5040" s="27" t="s">
        <v>3057</v>
      </c>
      <c r="D5040" s="27" t="s">
        <v>3056</v>
      </c>
      <c r="E5040" s="27" t="s">
        <v>6117</v>
      </c>
      <c r="F5040" s="27" t="s">
        <v>2825</v>
      </c>
      <c r="G5040" s="27" t="s">
        <v>2826</v>
      </c>
      <c r="H5040" s="28">
        <v>42887</v>
      </c>
      <c r="I5040" s="29">
        <v>3.4176000000000005E-2</v>
      </c>
      <c r="J5040" s="28" t="s">
        <v>3241</v>
      </c>
    </row>
    <row r="5041" spans="1:10" x14ac:dyDescent="0.3">
      <c r="A5041" s="26">
        <v>2017</v>
      </c>
      <c r="B5041" s="27" t="s">
        <v>3058</v>
      </c>
      <c r="C5041" s="27" t="s">
        <v>3059</v>
      </c>
      <c r="D5041" s="27" t="s">
        <v>3058</v>
      </c>
      <c r="E5041" s="27" t="s">
        <v>6117</v>
      </c>
      <c r="F5041" s="27" t="s">
        <v>2815</v>
      </c>
      <c r="G5041" s="27" t="s">
        <v>2816</v>
      </c>
      <c r="H5041" s="28">
        <v>42887</v>
      </c>
      <c r="I5041" s="29">
        <v>3.5654489999999996</v>
      </c>
      <c r="J5041" s="28" t="s">
        <v>3241</v>
      </c>
    </row>
    <row r="5042" spans="1:10" x14ac:dyDescent="0.3">
      <c r="A5042" s="26">
        <v>2017</v>
      </c>
      <c r="B5042" s="27" t="s">
        <v>3152</v>
      </c>
      <c r="C5042" s="27" t="s">
        <v>3153</v>
      </c>
      <c r="D5042" s="27" t="s">
        <v>3152</v>
      </c>
      <c r="E5042" s="27" t="s">
        <v>3111</v>
      </c>
      <c r="F5042" s="27" t="s">
        <v>2825</v>
      </c>
      <c r="G5042" s="27" t="s">
        <v>2850</v>
      </c>
      <c r="H5042" s="28">
        <v>42887</v>
      </c>
      <c r="I5042" s="29">
        <v>0.28579599999999999</v>
      </c>
      <c r="J5042" s="28" t="s">
        <v>3241</v>
      </c>
    </row>
    <row r="5043" spans="1:10" x14ac:dyDescent="0.3">
      <c r="A5043" s="26">
        <v>2017</v>
      </c>
      <c r="B5043" s="27" t="s">
        <v>3154</v>
      </c>
      <c r="C5043" s="27" t="s">
        <v>3155</v>
      </c>
      <c r="D5043" s="27" t="s">
        <v>3154</v>
      </c>
      <c r="E5043" s="27" t="s">
        <v>3111</v>
      </c>
      <c r="F5043" s="27" t="s">
        <v>2825</v>
      </c>
      <c r="G5043" s="27" t="s">
        <v>2850</v>
      </c>
      <c r="H5043" s="28">
        <v>42887</v>
      </c>
      <c r="I5043" s="29">
        <v>0.40431100000000009</v>
      </c>
      <c r="J5043" s="28" t="s">
        <v>3241</v>
      </c>
    </row>
    <row r="5044" spans="1:10" x14ac:dyDescent="0.3">
      <c r="A5044" s="26">
        <v>2017</v>
      </c>
      <c r="B5044" s="27" t="s">
        <v>3156</v>
      </c>
      <c r="C5044" s="27" t="s">
        <v>3157</v>
      </c>
      <c r="D5044" s="27" t="s">
        <v>3156</v>
      </c>
      <c r="E5044" s="27" t="s">
        <v>3111</v>
      </c>
      <c r="F5044" s="27" t="s">
        <v>2825</v>
      </c>
      <c r="G5044" s="27" t="s">
        <v>2850</v>
      </c>
      <c r="H5044" s="28">
        <v>42887</v>
      </c>
      <c r="I5044" s="29">
        <v>0</v>
      </c>
      <c r="J5044" s="28" t="s">
        <v>3241</v>
      </c>
    </row>
    <row r="5045" spans="1:10" x14ac:dyDescent="0.3">
      <c r="A5045" s="26">
        <v>2017</v>
      </c>
      <c r="B5045" s="27" t="s">
        <v>3060</v>
      </c>
      <c r="C5045" s="27" t="s">
        <v>3061</v>
      </c>
      <c r="D5045" s="27" t="s">
        <v>3062</v>
      </c>
      <c r="E5045" s="27" t="s">
        <v>3063</v>
      </c>
      <c r="F5045" s="27" t="s">
        <v>3034</v>
      </c>
      <c r="G5045" s="27" t="s">
        <v>2999</v>
      </c>
      <c r="H5045" s="28">
        <v>42887</v>
      </c>
      <c r="I5045" s="29">
        <v>0.25015399999999993</v>
      </c>
      <c r="J5045" s="28" t="s">
        <v>3241</v>
      </c>
    </row>
    <row r="5046" spans="1:10" x14ac:dyDescent="0.3">
      <c r="A5046" s="26">
        <v>2017</v>
      </c>
      <c r="B5046" s="27" t="s">
        <v>3187</v>
      </c>
      <c r="C5046" s="27" t="s">
        <v>3188</v>
      </c>
      <c r="D5046" s="27" t="s">
        <v>3187</v>
      </c>
      <c r="E5046" s="27" t="s">
        <v>3033</v>
      </c>
      <c r="F5046" s="27" t="s">
        <v>3034</v>
      </c>
      <c r="G5046" s="27" t="s">
        <v>3074</v>
      </c>
      <c r="H5046" s="28">
        <v>42887</v>
      </c>
      <c r="I5046" s="29">
        <v>0.72576200000000024</v>
      </c>
      <c r="J5046" s="28" t="s">
        <v>3241</v>
      </c>
    </row>
    <row r="5047" spans="1:10" x14ac:dyDescent="0.3">
      <c r="A5047" s="26">
        <v>2017</v>
      </c>
      <c r="B5047" s="27" t="s">
        <v>3064</v>
      </c>
      <c r="C5047" s="27" t="s">
        <v>3065</v>
      </c>
      <c r="D5047" s="27" t="s">
        <v>3066</v>
      </c>
      <c r="E5047" s="27" t="s">
        <v>3025</v>
      </c>
      <c r="F5047" s="27" t="s">
        <v>2825</v>
      </c>
      <c r="G5047" s="27" t="s">
        <v>2826</v>
      </c>
      <c r="H5047" s="28">
        <v>42887</v>
      </c>
      <c r="I5047" s="29">
        <v>0</v>
      </c>
      <c r="J5047" s="28" t="s">
        <v>3241</v>
      </c>
    </row>
    <row r="5048" spans="1:10" x14ac:dyDescent="0.3">
      <c r="A5048" s="26">
        <v>2017</v>
      </c>
      <c r="B5048" s="27" t="s">
        <v>3064</v>
      </c>
      <c r="C5048" s="27" t="s">
        <v>3065</v>
      </c>
      <c r="D5048" s="27" t="s">
        <v>3067</v>
      </c>
      <c r="E5048" s="27" t="s">
        <v>3025</v>
      </c>
      <c r="F5048" s="27" t="s">
        <v>2825</v>
      </c>
      <c r="G5048" s="27" t="s">
        <v>2826</v>
      </c>
      <c r="H5048" s="28">
        <v>42887</v>
      </c>
      <c r="I5048" s="29">
        <v>0</v>
      </c>
      <c r="J5048" s="28" t="s">
        <v>3241</v>
      </c>
    </row>
    <row r="5049" spans="1:10" x14ac:dyDescent="0.3">
      <c r="A5049" s="26">
        <v>2017</v>
      </c>
      <c r="B5049" s="27" t="s">
        <v>3174</v>
      </c>
      <c r="C5049" s="27" t="s">
        <v>3175</v>
      </c>
      <c r="D5049" s="27" t="s">
        <v>3174</v>
      </c>
      <c r="E5049" s="27" t="s">
        <v>6117</v>
      </c>
      <c r="F5049" s="27" t="s">
        <v>2825</v>
      </c>
      <c r="G5049" s="27" t="s">
        <v>2826</v>
      </c>
      <c r="H5049" s="28">
        <v>42887</v>
      </c>
      <c r="I5049" s="29">
        <v>0.45716599999999996</v>
      </c>
      <c r="J5049" s="28" t="s">
        <v>3241</v>
      </c>
    </row>
    <row r="5050" spans="1:10" x14ac:dyDescent="0.3">
      <c r="A5050" s="26">
        <v>2017</v>
      </c>
      <c r="B5050" s="27" t="s">
        <v>3068</v>
      </c>
      <c r="C5050" s="27" t="s">
        <v>3069</v>
      </c>
      <c r="D5050" s="27" t="s">
        <v>3068</v>
      </c>
      <c r="E5050" s="27" t="s">
        <v>6117</v>
      </c>
      <c r="F5050" s="27" t="s">
        <v>3034</v>
      </c>
      <c r="G5050" s="27" t="s">
        <v>2923</v>
      </c>
      <c r="H5050" s="28">
        <v>42887</v>
      </c>
      <c r="I5050" s="29">
        <v>6.5464349999999998</v>
      </c>
      <c r="J5050" s="28" t="s">
        <v>3241</v>
      </c>
    </row>
    <row r="5051" spans="1:10" x14ac:dyDescent="0.3">
      <c r="A5051" s="26">
        <v>2017</v>
      </c>
      <c r="B5051" s="27" t="s">
        <v>3070</v>
      </c>
      <c r="C5051" s="27" t="s">
        <v>3071</v>
      </c>
      <c r="D5051" s="27" t="s">
        <v>3070</v>
      </c>
      <c r="E5051" s="27" t="s">
        <v>6117</v>
      </c>
      <c r="F5051" s="27" t="s">
        <v>2815</v>
      </c>
      <c r="G5051" s="27" t="s">
        <v>2816</v>
      </c>
      <c r="H5051" s="28">
        <v>42887</v>
      </c>
      <c r="I5051" s="29">
        <v>1.0214610000000002</v>
      </c>
      <c r="J5051" s="28" t="s">
        <v>3241</v>
      </c>
    </row>
    <row r="5052" spans="1:10" x14ac:dyDescent="0.3">
      <c r="A5052" s="26">
        <v>2017</v>
      </c>
      <c r="B5052" s="27" t="s">
        <v>3176</v>
      </c>
      <c r="C5052" s="27" t="s">
        <v>3177</v>
      </c>
      <c r="D5052" s="27" t="s">
        <v>3176</v>
      </c>
      <c r="E5052" s="27" t="s">
        <v>3033</v>
      </c>
      <c r="F5052" s="27" t="s">
        <v>2807</v>
      </c>
      <c r="G5052" s="27" t="s">
        <v>2812</v>
      </c>
      <c r="H5052" s="28">
        <v>42887</v>
      </c>
      <c r="I5052" s="29">
        <v>16.993245999999996</v>
      </c>
      <c r="J5052" s="28" t="s">
        <v>3241</v>
      </c>
    </row>
    <row r="5053" spans="1:10" x14ac:dyDescent="0.3">
      <c r="A5053" s="26">
        <v>2017</v>
      </c>
      <c r="B5053" s="27" t="s">
        <v>3072</v>
      </c>
      <c r="C5053" s="27" t="s">
        <v>3073</v>
      </c>
      <c r="D5053" s="27" t="s">
        <v>3072</v>
      </c>
      <c r="E5053" s="27" t="s">
        <v>6117</v>
      </c>
      <c r="F5053" s="27" t="s">
        <v>3034</v>
      </c>
      <c r="G5053" s="27" t="s">
        <v>3074</v>
      </c>
      <c r="H5053" s="28">
        <v>42887</v>
      </c>
      <c r="I5053" s="29">
        <v>4.0019999999999993E-2</v>
      </c>
      <c r="J5053" s="28" t="s">
        <v>3241</v>
      </c>
    </row>
    <row r="5054" spans="1:10" x14ac:dyDescent="0.3">
      <c r="A5054" s="26">
        <v>2017</v>
      </c>
      <c r="B5054" s="27" t="s">
        <v>3182</v>
      </c>
      <c r="C5054" s="27" t="s">
        <v>3183</v>
      </c>
      <c r="D5054" s="27" t="s">
        <v>3182</v>
      </c>
      <c r="E5054" s="27" t="s">
        <v>6117</v>
      </c>
      <c r="F5054" s="27" t="s">
        <v>2825</v>
      </c>
      <c r="G5054" s="27" t="s">
        <v>2826</v>
      </c>
      <c r="H5054" s="28">
        <v>42887</v>
      </c>
      <c r="I5054" s="29">
        <v>9.3240000000000007E-3</v>
      </c>
      <c r="J5054" s="28" t="s">
        <v>3241</v>
      </c>
    </row>
    <row r="5055" spans="1:10" x14ac:dyDescent="0.3">
      <c r="A5055" s="26">
        <v>2017</v>
      </c>
      <c r="B5055" s="27" t="s">
        <v>3075</v>
      </c>
      <c r="C5055" s="27" t="s">
        <v>3076</v>
      </c>
      <c r="D5055" s="27" t="s">
        <v>3075</v>
      </c>
      <c r="E5055" s="27" t="s">
        <v>6117</v>
      </c>
      <c r="F5055" s="27" t="s">
        <v>2815</v>
      </c>
      <c r="G5055" s="27" t="s">
        <v>2816</v>
      </c>
      <c r="H5055" s="28">
        <v>42887</v>
      </c>
      <c r="I5055" s="29">
        <v>1.7265060000000005</v>
      </c>
      <c r="J5055" s="28" t="s">
        <v>3241</v>
      </c>
    </row>
    <row r="5056" spans="1:10" x14ac:dyDescent="0.3">
      <c r="A5056" s="26">
        <v>2017</v>
      </c>
      <c r="B5056" s="27" t="s">
        <v>3077</v>
      </c>
      <c r="C5056" s="27" t="s">
        <v>3078</v>
      </c>
      <c r="D5056" s="27" t="s">
        <v>3077</v>
      </c>
      <c r="E5056" s="27" t="s">
        <v>3033</v>
      </c>
      <c r="F5056" s="27" t="s">
        <v>2788</v>
      </c>
      <c r="G5056" s="27" t="s">
        <v>2788</v>
      </c>
      <c r="H5056" s="28">
        <v>42887</v>
      </c>
      <c r="I5056" s="29">
        <v>0</v>
      </c>
      <c r="J5056" s="28" t="s">
        <v>3241</v>
      </c>
    </row>
    <row r="5057" spans="1:10" x14ac:dyDescent="0.3">
      <c r="A5057" s="26">
        <v>2017</v>
      </c>
      <c r="B5057" s="27" t="s">
        <v>3079</v>
      </c>
      <c r="C5057" s="27" t="s">
        <v>3080</v>
      </c>
      <c r="D5057" s="27" t="s">
        <v>3081</v>
      </c>
      <c r="E5057" s="27" t="s">
        <v>3063</v>
      </c>
      <c r="F5057" s="27" t="s">
        <v>2788</v>
      </c>
      <c r="G5057" s="27" t="s">
        <v>2788</v>
      </c>
      <c r="H5057" s="28">
        <v>42887</v>
      </c>
      <c r="I5057" s="29">
        <v>1.0062E-2</v>
      </c>
      <c r="J5057" s="28" t="s">
        <v>3241</v>
      </c>
    </row>
    <row r="5058" spans="1:10" x14ac:dyDescent="0.3">
      <c r="A5058" s="26">
        <v>2017</v>
      </c>
      <c r="B5058" s="27" t="s">
        <v>3082</v>
      </c>
      <c r="C5058" s="27" t="s">
        <v>3083</v>
      </c>
      <c r="D5058" s="27" t="s">
        <v>3082</v>
      </c>
      <c r="E5058" s="27" t="s">
        <v>6117</v>
      </c>
      <c r="F5058" s="27" t="s">
        <v>2825</v>
      </c>
      <c r="G5058" s="27" t="s">
        <v>2826</v>
      </c>
      <c r="H5058" s="28">
        <v>42887</v>
      </c>
      <c r="I5058" s="29">
        <v>0</v>
      </c>
      <c r="J5058" s="28" t="s">
        <v>3241</v>
      </c>
    </row>
    <row r="5059" spans="1:10" x14ac:dyDescent="0.3">
      <c r="A5059" s="26">
        <v>2017</v>
      </c>
      <c r="B5059" s="27" t="s">
        <v>3084</v>
      </c>
      <c r="C5059" s="27" t="s">
        <v>3085</v>
      </c>
      <c r="D5059" s="27" t="s">
        <v>3086</v>
      </c>
      <c r="E5059" s="27" t="s">
        <v>3025</v>
      </c>
      <c r="F5059" s="27" t="s">
        <v>3087</v>
      </c>
      <c r="G5059" s="27" t="s">
        <v>2788</v>
      </c>
      <c r="H5059" s="28">
        <v>42887</v>
      </c>
      <c r="I5059" s="29">
        <v>0</v>
      </c>
      <c r="J5059" s="28" t="s">
        <v>3241</v>
      </c>
    </row>
    <row r="5060" spans="1:10" x14ac:dyDescent="0.3">
      <c r="A5060" s="26">
        <v>2017</v>
      </c>
      <c r="B5060" s="27" t="s">
        <v>3084</v>
      </c>
      <c r="C5060" s="27" t="s">
        <v>3085</v>
      </c>
      <c r="D5060" s="27" t="s">
        <v>3088</v>
      </c>
      <c r="E5060" s="27" t="s">
        <v>3025</v>
      </c>
      <c r="F5060" s="27" t="s">
        <v>3087</v>
      </c>
      <c r="G5060" s="27" t="s">
        <v>2788</v>
      </c>
      <c r="H5060" s="28">
        <v>42887</v>
      </c>
      <c r="I5060" s="29">
        <v>0</v>
      </c>
      <c r="J5060" s="28" t="s">
        <v>3241</v>
      </c>
    </row>
    <row r="5061" spans="1:10" x14ac:dyDescent="0.3">
      <c r="A5061" s="26">
        <v>2017</v>
      </c>
      <c r="B5061" s="27" t="s">
        <v>3089</v>
      </c>
      <c r="C5061" s="27" t="s">
        <v>3090</v>
      </c>
      <c r="D5061" s="27" t="s">
        <v>3089</v>
      </c>
      <c r="E5061" s="27" t="s">
        <v>6117</v>
      </c>
      <c r="F5061" s="27" t="s">
        <v>2815</v>
      </c>
      <c r="G5061" s="27" t="s">
        <v>2816</v>
      </c>
      <c r="H5061" s="28">
        <v>42887</v>
      </c>
      <c r="I5061" s="29">
        <v>2.4919100000000007</v>
      </c>
      <c r="J5061" s="28" t="s">
        <v>3241</v>
      </c>
    </row>
    <row r="5062" spans="1:10" x14ac:dyDescent="0.3">
      <c r="A5062" s="26">
        <v>2017</v>
      </c>
      <c r="B5062" s="27" t="s">
        <v>3136</v>
      </c>
      <c r="C5062" s="27" t="s">
        <v>3137</v>
      </c>
      <c r="D5062" s="27" t="s">
        <v>3138</v>
      </c>
      <c r="E5062" s="27" t="s">
        <v>3025</v>
      </c>
      <c r="F5062" s="27" t="s">
        <v>3087</v>
      </c>
      <c r="G5062" s="27" t="s">
        <v>2788</v>
      </c>
      <c r="H5062" s="28">
        <v>42887</v>
      </c>
      <c r="I5062" s="29">
        <v>0</v>
      </c>
      <c r="J5062" s="28" t="s">
        <v>3241</v>
      </c>
    </row>
    <row r="5063" spans="1:10" x14ac:dyDescent="0.3">
      <c r="A5063" s="26">
        <v>2017</v>
      </c>
      <c r="B5063" s="27" t="s">
        <v>3136</v>
      </c>
      <c r="C5063" s="27" t="s">
        <v>3137</v>
      </c>
      <c r="D5063" s="27" t="s">
        <v>3139</v>
      </c>
      <c r="E5063" s="27" t="s">
        <v>3025</v>
      </c>
      <c r="F5063" s="27" t="s">
        <v>3087</v>
      </c>
      <c r="G5063" s="27" t="s">
        <v>2788</v>
      </c>
      <c r="H5063" s="28">
        <v>42887</v>
      </c>
      <c r="I5063" s="29">
        <v>0</v>
      </c>
      <c r="J5063" s="28" t="s">
        <v>3241</v>
      </c>
    </row>
    <row r="5064" spans="1:10" x14ac:dyDescent="0.3">
      <c r="A5064" s="26">
        <v>2017</v>
      </c>
      <c r="B5064" s="27" t="s">
        <v>3184</v>
      </c>
      <c r="C5064" s="27" t="s">
        <v>3185</v>
      </c>
      <c r="D5064" s="27" t="s">
        <v>3186</v>
      </c>
      <c r="E5064" s="27" t="s">
        <v>3063</v>
      </c>
      <c r="F5064" s="27" t="s">
        <v>3034</v>
      </c>
      <c r="G5064" s="27" t="s">
        <v>2999</v>
      </c>
      <c r="H5064" s="28">
        <v>42887</v>
      </c>
      <c r="I5064" s="29">
        <v>1.456655</v>
      </c>
      <c r="J5064" s="28" t="s">
        <v>3241</v>
      </c>
    </row>
    <row r="5065" spans="1:10" x14ac:dyDescent="0.3">
      <c r="A5065" s="26">
        <v>2017</v>
      </c>
      <c r="B5065" s="27" t="s">
        <v>3091</v>
      </c>
      <c r="C5065" s="27" t="s">
        <v>3092</v>
      </c>
      <c r="D5065" s="27" t="s">
        <v>3093</v>
      </c>
      <c r="E5065" s="27" t="s">
        <v>3063</v>
      </c>
      <c r="F5065" s="27" t="s">
        <v>3094</v>
      </c>
      <c r="G5065" s="27" t="s">
        <v>2965</v>
      </c>
      <c r="H5065" s="28">
        <v>42887</v>
      </c>
      <c r="I5065" s="29">
        <v>1.8048100000000002</v>
      </c>
      <c r="J5065" s="28" t="s">
        <v>3241</v>
      </c>
    </row>
    <row r="5066" spans="1:10" x14ac:dyDescent="0.3">
      <c r="A5066" s="26">
        <v>2017</v>
      </c>
      <c r="B5066" s="27" t="s">
        <v>3095</v>
      </c>
      <c r="C5066" s="27" t="s">
        <v>3096</v>
      </c>
      <c r="D5066" s="27" t="s">
        <v>3095</v>
      </c>
      <c r="E5066" s="27" t="s">
        <v>6117</v>
      </c>
      <c r="F5066" s="27" t="s">
        <v>3034</v>
      </c>
      <c r="G5066" s="27" t="s">
        <v>2999</v>
      </c>
      <c r="H5066" s="28">
        <v>42887</v>
      </c>
      <c r="I5066" s="29">
        <v>2.4961049999999996</v>
      </c>
      <c r="J5066" s="28" t="s">
        <v>3241</v>
      </c>
    </row>
    <row r="5067" spans="1:10" x14ac:dyDescent="0.3">
      <c r="A5067" s="26">
        <v>2017</v>
      </c>
      <c r="B5067" s="27" t="s">
        <v>3097</v>
      </c>
      <c r="C5067" s="27" t="s">
        <v>3098</v>
      </c>
      <c r="D5067" s="27" t="s">
        <v>3097</v>
      </c>
      <c r="E5067" s="27" t="s">
        <v>6117</v>
      </c>
      <c r="F5067" s="27" t="s">
        <v>2825</v>
      </c>
      <c r="G5067" s="27" t="s">
        <v>2850</v>
      </c>
      <c r="H5067" s="28">
        <v>42887</v>
      </c>
      <c r="I5067" s="29">
        <v>2.4246270000000005</v>
      </c>
      <c r="J5067" s="28" t="s">
        <v>3241</v>
      </c>
    </row>
    <row r="5068" spans="1:10" x14ac:dyDescent="0.3">
      <c r="A5068" s="26">
        <v>2017</v>
      </c>
      <c r="B5068" s="27" t="s">
        <v>3132</v>
      </c>
      <c r="C5068" s="27" t="s">
        <v>3133</v>
      </c>
      <c r="D5068" s="27" t="s">
        <v>3132</v>
      </c>
      <c r="E5068" s="27" t="s">
        <v>3033</v>
      </c>
      <c r="F5068" s="27" t="s">
        <v>2807</v>
      </c>
      <c r="G5068" s="27" t="s">
        <v>2812</v>
      </c>
      <c r="H5068" s="28">
        <v>42887</v>
      </c>
      <c r="I5068" s="29">
        <v>18.309928999999997</v>
      </c>
      <c r="J5068" s="28" t="s">
        <v>3241</v>
      </c>
    </row>
    <row r="5069" spans="1:10" x14ac:dyDescent="0.3">
      <c r="A5069" s="26">
        <v>2017</v>
      </c>
      <c r="B5069" s="27" t="s">
        <v>3134</v>
      </c>
      <c r="C5069" s="27" t="s">
        <v>3135</v>
      </c>
      <c r="D5069" s="27" t="s">
        <v>3134</v>
      </c>
      <c r="E5069" s="27" t="s">
        <v>3033</v>
      </c>
      <c r="F5069" s="27" t="s">
        <v>2807</v>
      </c>
      <c r="G5069" s="27" t="s">
        <v>2812</v>
      </c>
      <c r="H5069" s="28">
        <v>42887</v>
      </c>
      <c r="I5069" s="29">
        <v>10.745958000000002</v>
      </c>
      <c r="J5069" s="28" t="s">
        <v>3241</v>
      </c>
    </row>
    <row r="5070" spans="1:10" x14ac:dyDescent="0.3">
      <c r="A5070" s="26">
        <v>2017</v>
      </c>
      <c r="B5070" s="27" t="s">
        <v>3099</v>
      </c>
      <c r="C5070" s="27" t="s">
        <v>3100</v>
      </c>
      <c r="D5070" s="27" t="s">
        <v>3099</v>
      </c>
      <c r="E5070" s="27" t="s">
        <v>6117</v>
      </c>
      <c r="F5070" s="27" t="s">
        <v>2815</v>
      </c>
      <c r="G5070" s="27" t="s">
        <v>2816</v>
      </c>
      <c r="H5070" s="28">
        <v>42887</v>
      </c>
      <c r="I5070" s="29">
        <v>3.288573</v>
      </c>
      <c r="J5070" s="28" t="s">
        <v>3241</v>
      </c>
    </row>
    <row r="5071" spans="1:10" x14ac:dyDescent="0.3">
      <c r="A5071" s="26">
        <v>2017</v>
      </c>
      <c r="B5071" s="27" t="s">
        <v>3101</v>
      </c>
      <c r="C5071" s="27" t="s">
        <v>3102</v>
      </c>
      <c r="D5071" s="27" t="s">
        <v>3101</v>
      </c>
      <c r="E5071" s="27" t="s">
        <v>6117</v>
      </c>
      <c r="F5071" s="27" t="s">
        <v>3034</v>
      </c>
      <c r="G5071" s="27" t="s">
        <v>3074</v>
      </c>
      <c r="H5071" s="28">
        <v>42887</v>
      </c>
      <c r="I5071" s="29">
        <v>12.632050999999995</v>
      </c>
      <c r="J5071" s="28" t="s">
        <v>3241</v>
      </c>
    </row>
    <row r="5072" spans="1:10" x14ac:dyDescent="0.3">
      <c r="A5072" s="26">
        <v>2017</v>
      </c>
      <c r="B5072" s="27" t="s">
        <v>3148</v>
      </c>
      <c r="C5072" s="27" t="s">
        <v>3149</v>
      </c>
      <c r="D5072" s="27" t="s">
        <v>3148</v>
      </c>
      <c r="E5072" s="27" t="s">
        <v>6117</v>
      </c>
      <c r="F5072" s="27" t="s">
        <v>3145</v>
      </c>
      <c r="G5072" s="27" t="s">
        <v>2803</v>
      </c>
      <c r="H5072" s="28">
        <v>42887</v>
      </c>
      <c r="I5072" s="29">
        <v>0</v>
      </c>
      <c r="J5072" s="28" t="s">
        <v>3241</v>
      </c>
    </row>
    <row r="5073" spans="1:10" x14ac:dyDescent="0.3">
      <c r="A5073" s="26">
        <v>2017</v>
      </c>
      <c r="B5073" s="27" t="s">
        <v>3103</v>
      </c>
      <c r="C5073" s="27" t="s">
        <v>3104</v>
      </c>
      <c r="D5073" s="27" t="s">
        <v>3103</v>
      </c>
      <c r="E5073" s="27" t="s">
        <v>6117</v>
      </c>
      <c r="F5073" s="27" t="s">
        <v>3034</v>
      </c>
      <c r="G5073" s="27" t="s">
        <v>2923</v>
      </c>
      <c r="H5073" s="28">
        <v>42887</v>
      </c>
      <c r="I5073" s="29">
        <v>1.5555139999999998</v>
      </c>
      <c r="J5073" s="28" t="s">
        <v>3241</v>
      </c>
    </row>
    <row r="5074" spans="1:10" x14ac:dyDescent="0.3">
      <c r="A5074" s="26">
        <v>2017</v>
      </c>
      <c r="B5074" s="27" t="s">
        <v>3150</v>
      </c>
      <c r="C5074" s="27" t="s">
        <v>3151</v>
      </c>
      <c r="D5074" s="27" t="s">
        <v>3150</v>
      </c>
      <c r="E5074" s="27" t="s">
        <v>6117</v>
      </c>
      <c r="F5074" s="27" t="s">
        <v>3142</v>
      </c>
      <c r="G5074" s="27" t="s">
        <v>2850</v>
      </c>
      <c r="H5074" s="28">
        <v>42887</v>
      </c>
      <c r="I5074" s="29">
        <v>0</v>
      </c>
      <c r="J5074" s="28" t="s">
        <v>3241</v>
      </c>
    </row>
    <row r="5075" spans="1:10" x14ac:dyDescent="0.3">
      <c r="A5075" s="26">
        <v>2017</v>
      </c>
      <c r="B5075" s="27" t="s">
        <v>3105</v>
      </c>
      <c r="C5075" s="27" t="s">
        <v>3106</v>
      </c>
      <c r="D5075" s="27" t="s">
        <v>3105</v>
      </c>
      <c r="E5075" s="27" t="s">
        <v>6117</v>
      </c>
      <c r="F5075" s="27" t="s">
        <v>2798</v>
      </c>
      <c r="G5075" s="27" t="s">
        <v>2803</v>
      </c>
      <c r="H5075" s="28">
        <v>42887</v>
      </c>
      <c r="I5075" s="29">
        <v>0</v>
      </c>
      <c r="J5075" s="28" t="s">
        <v>3241</v>
      </c>
    </row>
    <row r="5076" spans="1:10" x14ac:dyDescent="0.3">
      <c r="A5076" s="26">
        <v>2017</v>
      </c>
      <c r="B5076" s="27" t="s">
        <v>3123</v>
      </c>
      <c r="C5076" s="27" t="s">
        <v>3124</v>
      </c>
      <c r="D5076" s="27" t="s">
        <v>3166</v>
      </c>
      <c r="E5076" s="27" t="s">
        <v>3025</v>
      </c>
      <c r="F5076" s="27" t="s">
        <v>2825</v>
      </c>
      <c r="G5076" s="27" t="s">
        <v>2850</v>
      </c>
      <c r="H5076" s="28">
        <v>42887</v>
      </c>
      <c r="I5076" s="29">
        <v>0</v>
      </c>
      <c r="J5076" s="28" t="s">
        <v>3241</v>
      </c>
    </row>
    <row r="5077" spans="1:10" x14ac:dyDescent="0.3">
      <c r="A5077" s="26">
        <v>2017</v>
      </c>
      <c r="B5077" s="27" t="s">
        <v>3123</v>
      </c>
      <c r="C5077" s="27" t="s">
        <v>3124</v>
      </c>
      <c r="D5077" s="27" t="s">
        <v>3125</v>
      </c>
      <c r="E5077" s="27" t="s">
        <v>3025</v>
      </c>
      <c r="F5077" s="27" t="s">
        <v>2825</v>
      </c>
      <c r="G5077" s="27" t="s">
        <v>2850</v>
      </c>
      <c r="H5077" s="28">
        <v>42887</v>
      </c>
      <c r="I5077" s="29">
        <v>0</v>
      </c>
      <c r="J5077" s="28" t="s">
        <v>3241</v>
      </c>
    </row>
    <row r="5078" spans="1:10" x14ac:dyDescent="0.3">
      <c r="A5078" s="26">
        <v>2017</v>
      </c>
      <c r="B5078" s="27" t="s">
        <v>3123</v>
      </c>
      <c r="C5078" s="27" t="s">
        <v>3124</v>
      </c>
      <c r="D5078" s="27" t="s">
        <v>3170</v>
      </c>
      <c r="E5078" s="27" t="s">
        <v>3025</v>
      </c>
      <c r="F5078" s="27" t="s">
        <v>2825</v>
      </c>
      <c r="G5078" s="27" t="s">
        <v>2850</v>
      </c>
      <c r="H5078" s="28">
        <v>42887</v>
      </c>
      <c r="I5078" s="29">
        <v>0</v>
      </c>
      <c r="J5078" s="28" t="s">
        <v>3241</v>
      </c>
    </row>
    <row r="5079" spans="1:10" x14ac:dyDescent="0.3">
      <c r="A5079" s="26">
        <v>2017</v>
      </c>
      <c r="B5079" s="27" t="s">
        <v>3107</v>
      </c>
      <c r="C5079" s="27" t="s">
        <v>3108</v>
      </c>
      <c r="D5079" s="27" t="s">
        <v>3108</v>
      </c>
      <c r="E5079" s="27" t="s">
        <v>6117</v>
      </c>
      <c r="F5079" s="27" t="s">
        <v>3026</v>
      </c>
      <c r="G5079" s="27" t="s">
        <v>2936</v>
      </c>
      <c r="H5079" s="28">
        <v>42887</v>
      </c>
      <c r="I5079" s="29">
        <v>1.647E-3</v>
      </c>
      <c r="J5079" s="28" t="s">
        <v>3241</v>
      </c>
    </row>
    <row r="5080" spans="1:10" x14ac:dyDescent="0.3">
      <c r="A5080" s="26">
        <v>2017</v>
      </c>
      <c r="B5080" s="27" t="s">
        <v>3140</v>
      </c>
      <c r="C5080" s="27" t="s">
        <v>3141</v>
      </c>
      <c r="D5080" s="27" t="s">
        <v>3140</v>
      </c>
      <c r="E5080" s="27" t="s">
        <v>6117</v>
      </c>
      <c r="F5080" s="27" t="s">
        <v>3142</v>
      </c>
      <c r="G5080" s="27" t="s">
        <v>2850</v>
      </c>
      <c r="H5080" s="28">
        <v>42887</v>
      </c>
      <c r="I5080" s="29">
        <v>0</v>
      </c>
      <c r="J5080" s="28" t="s">
        <v>3241</v>
      </c>
    </row>
    <row r="5081" spans="1:10" x14ac:dyDescent="0.3">
      <c r="A5081" s="26">
        <v>2017</v>
      </c>
      <c r="B5081" s="27" t="s">
        <v>3109</v>
      </c>
      <c r="C5081" s="27" t="s">
        <v>3110</v>
      </c>
      <c r="D5081" s="27" t="s">
        <v>3109</v>
      </c>
      <c r="E5081" s="27" t="s">
        <v>3111</v>
      </c>
      <c r="F5081" s="27" t="s">
        <v>2825</v>
      </c>
      <c r="G5081" s="27" t="s">
        <v>2850</v>
      </c>
      <c r="H5081" s="28">
        <v>42887</v>
      </c>
      <c r="I5081" s="29">
        <v>0.15078400000000003</v>
      </c>
      <c r="J5081" s="28" t="s">
        <v>3241</v>
      </c>
    </row>
    <row r="5082" spans="1:10" x14ac:dyDescent="0.3">
      <c r="A5082" s="26">
        <v>2017</v>
      </c>
      <c r="B5082" s="27" t="s">
        <v>3158</v>
      </c>
      <c r="C5082" s="27" t="s">
        <v>3159</v>
      </c>
      <c r="D5082" s="27" t="s">
        <v>3160</v>
      </c>
      <c r="E5082" s="27" t="s">
        <v>3161</v>
      </c>
      <c r="F5082" s="27" t="s">
        <v>3087</v>
      </c>
      <c r="G5082" s="27" t="s">
        <v>2788</v>
      </c>
      <c r="H5082" s="28">
        <v>42887</v>
      </c>
      <c r="I5082" s="29">
        <v>0.52283400000000047</v>
      </c>
      <c r="J5082" s="28" t="s">
        <v>3241</v>
      </c>
    </row>
    <row r="5083" spans="1:10" x14ac:dyDescent="0.3">
      <c r="A5083" s="26">
        <v>2017</v>
      </c>
      <c r="B5083" s="27" t="s">
        <v>3112</v>
      </c>
      <c r="C5083" s="27" t="s">
        <v>3113</v>
      </c>
      <c r="D5083" s="27" t="s">
        <v>3112</v>
      </c>
      <c r="E5083" s="27" t="s">
        <v>6117</v>
      </c>
      <c r="F5083" s="27" t="s">
        <v>2825</v>
      </c>
      <c r="G5083" s="27" t="s">
        <v>2826</v>
      </c>
      <c r="H5083" s="28">
        <v>42887</v>
      </c>
      <c r="I5083" s="29">
        <v>0</v>
      </c>
      <c r="J5083" s="28" t="s">
        <v>3241</v>
      </c>
    </row>
    <row r="5084" spans="1:10" x14ac:dyDescent="0.3">
      <c r="A5084" s="26">
        <v>2017</v>
      </c>
      <c r="B5084" s="27" t="s">
        <v>3167</v>
      </c>
      <c r="C5084" s="27" t="s">
        <v>3168</v>
      </c>
      <c r="D5084" s="27" t="s">
        <v>3169</v>
      </c>
      <c r="E5084" s="27" t="s">
        <v>3161</v>
      </c>
      <c r="F5084" s="27" t="s">
        <v>3087</v>
      </c>
      <c r="G5084" s="27" t="s">
        <v>2788</v>
      </c>
      <c r="H5084" s="28">
        <v>42887</v>
      </c>
      <c r="I5084" s="29">
        <v>3.6278099999999989</v>
      </c>
      <c r="J5084" s="28" t="s">
        <v>3241</v>
      </c>
    </row>
    <row r="5085" spans="1:10" x14ac:dyDescent="0.3">
      <c r="A5085" s="26">
        <v>2017</v>
      </c>
      <c r="B5085" s="27" t="s">
        <v>3114</v>
      </c>
      <c r="C5085" s="27" t="s">
        <v>3115</v>
      </c>
      <c r="D5085" s="27" t="s">
        <v>3116</v>
      </c>
      <c r="E5085" s="27" t="s">
        <v>3025</v>
      </c>
      <c r="F5085" s="27" t="s">
        <v>3026</v>
      </c>
      <c r="G5085" s="27" t="s">
        <v>2788</v>
      </c>
      <c r="H5085" s="28">
        <v>42887</v>
      </c>
      <c r="I5085" s="29">
        <v>0</v>
      </c>
      <c r="J5085" s="28" t="s">
        <v>3241</v>
      </c>
    </row>
    <row r="5086" spans="1:10" x14ac:dyDescent="0.3">
      <c r="A5086" s="26">
        <v>2017</v>
      </c>
      <c r="B5086" s="27" t="s">
        <v>3117</v>
      </c>
      <c r="C5086" s="27" t="s">
        <v>3118</v>
      </c>
      <c r="D5086" s="27" t="s">
        <v>3117</v>
      </c>
      <c r="E5086" s="27" t="s">
        <v>6117</v>
      </c>
      <c r="F5086" s="27" t="s">
        <v>2815</v>
      </c>
      <c r="G5086" s="27" t="s">
        <v>2816</v>
      </c>
      <c r="H5086" s="28">
        <v>42887</v>
      </c>
      <c r="I5086" s="29">
        <v>4.424802999999998</v>
      </c>
      <c r="J5086" s="28" t="s">
        <v>3241</v>
      </c>
    </row>
    <row r="5087" spans="1:10" x14ac:dyDescent="0.3">
      <c r="A5087" s="26">
        <v>2017</v>
      </c>
      <c r="B5087" s="27" t="s">
        <v>3129</v>
      </c>
      <c r="C5087" s="27" t="s">
        <v>3130</v>
      </c>
      <c r="D5087" s="27" t="s">
        <v>3131</v>
      </c>
      <c r="E5087" s="27" t="s">
        <v>3063</v>
      </c>
      <c r="F5087" s="27" t="s">
        <v>3034</v>
      </c>
      <c r="G5087" s="27" t="s">
        <v>2840</v>
      </c>
      <c r="H5087" s="28">
        <v>42887</v>
      </c>
      <c r="I5087" s="29">
        <v>18.088785000000001</v>
      </c>
      <c r="J5087" s="28" t="s">
        <v>3241</v>
      </c>
    </row>
    <row r="5088" spans="1:10" x14ac:dyDescent="0.3">
      <c r="A5088" s="26">
        <v>2017</v>
      </c>
      <c r="B5088" s="27" t="s">
        <v>3126</v>
      </c>
      <c r="C5088" s="27" t="s">
        <v>3127</v>
      </c>
      <c r="D5088" s="27" t="s">
        <v>3128</v>
      </c>
      <c r="E5088" s="27" t="s">
        <v>3025</v>
      </c>
      <c r="F5088" s="27" t="s">
        <v>3026</v>
      </c>
      <c r="G5088" s="27" t="s">
        <v>2936</v>
      </c>
      <c r="H5088" s="28">
        <v>42887</v>
      </c>
      <c r="I5088" s="29">
        <v>0</v>
      </c>
      <c r="J5088" s="28" t="s">
        <v>3241</v>
      </c>
    </row>
    <row r="5089" spans="1:10" x14ac:dyDescent="0.3">
      <c r="A5089" s="26">
        <v>2017</v>
      </c>
      <c r="B5089" s="27" t="s">
        <v>3178</v>
      </c>
      <c r="C5089" s="27" t="s">
        <v>3179</v>
      </c>
      <c r="D5089" s="27" t="s">
        <v>3178</v>
      </c>
      <c r="E5089" s="27" t="s">
        <v>3033</v>
      </c>
      <c r="F5089" s="27" t="s">
        <v>2807</v>
      </c>
      <c r="G5089" s="27" t="s">
        <v>2812</v>
      </c>
      <c r="H5089" s="28">
        <v>42887</v>
      </c>
      <c r="I5089" s="29">
        <v>0.31750400000000001</v>
      </c>
      <c r="J5089" s="28" t="s">
        <v>3241</v>
      </c>
    </row>
    <row r="5090" spans="1:10" x14ac:dyDescent="0.3">
      <c r="A5090" s="26">
        <v>2017</v>
      </c>
      <c r="B5090" s="27" t="s">
        <v>3119</v>
      </c>
      <c r="C5090" s="27" t="s">
        <v>3120</v>
      </c>
      <c r="D5090" s="27" t="s">
        <v>3119</v>
      </c>
      <c r="E5090" s="27" t="s">
        <v>6117</v>
      </c>
      <c r="F5090" s="27" t="s">
        <v>3034</v>
      </c>
      <c r="G5090" s="27" t="s">
        <v>2840</v>
      </c>
      <c r="H5090" s="28">
        <v>42887</v>
      </c>
      <c r="I5090" s="29">
        <v>4.3735429999999997</v>
      </c>
      <c r="J5090" s="28" t="s">
        <v>3241</v>
      </c>
    </row>
    <row r="5091" spans="1:10" x14ac:dyDescent="0.3">
      <c r="A5091" s="26">
        <v>2017</v>
      </c>
      <c r="B5091" s="27" t="s">
        <v>3121</v>
      </c>
      <c r="C5091" s="27" t="s">
        <v>3122</v>
      </c>
      <c r="D5091" s="27" t="s">
        <v>3121</v>
      </c>
      <c r="E5091" s="27" t="s">
        <v>6117</v>
      </c>
      <c r="F5091" s="27" t="s">
        <v>2825</v>
      </c>
      <c r="G5091" s="27" t="s">
        <v>2850</v>
      </c>
      <c r="H5091" s="28">
        <v>42887</v>
      </c>
      <c r="I5091" s="29">
        <v>13.907422</v>
      </c>
      <c r="J5091" s="28" t="s">
        <v>3241</v>
      </c>
    </row>
    <row r="5092" spans="1:10" x14ac:dyDescent="0.3">
      <c r="A5092" s="26">
        <v>2017</v>
      </c>
      <c r="B5092" s="27" t="s">
        <v>3022</v>
      </c>
      <c r="C5092" s="27" t="s">
        <v>3023</v>
      </c>
      <c r="D5092" s="27" t="s">
        <v>3024</v>
      </c>
      <c r="E5092" s="27" t="s">
        <v>3025</v>
      </c>
      <c r="F5092" s="27" t="s">
        <v>3026</v>
      </c>
      <c r="G5092" s="27" t="s">
        <v>2788</v>
      </c>
      <c r="H5092" s="28">
        <v>42917</v>
      </c>
      <c r="I5092" s="29">
        <v>0</v>
      </c>
      <c r="J5092" s="28" t="s">
        <v>3241</v>
      </c>
    </row>
    <row r="5093" spans="1:10" x14ac:dyDescent="0.3">
      <c r="A5093" s="26">
        <v>2017</v>
      </c>
      <c r="B5093" s="27" t="s">
        <v>3022</v>
      </c>
      <c r="C5093" s="27" t="s">
        <v>3023</v>
      </c>
      <c r="D5093" s="27" t="s">
        <v>3027</v>
      </c>
      <c r="E5093" s="27" t="s">
        <v>3025</v>
      </c>
      <c r="F5093" s="27" t="s">
        <v>3026</v>
      </c>
      <c r="G5093" s="27" t="s">
        <v>2788</v>
      </c>
      <c r="H5093" s="28">
        <v>42917</v>
      </c>
      <c r="I5093" s="29">
        <v>0</v>
      </c>
      <c r="J5093" s="28" t="s">
        <v>3241</v>
      </c>
    </row>
    <row r="5094" spans="1:10" x14ac:dyDescent="0.3">
      <c r="A5094" s="26">
        <v>2017</v>
      </c>
      <c r="B5094" s="27" t="s">
        <v>3028</v>
      </c>
      <c r="C5094" s="27" t="s">
        <v>3029</v>
      </c>
      <c r="D5094" s="27" t="s">
        <v>3028</v>
      </c>
      <c r="E5094" s="27" t="s">
        <v>6117</v>
      </c>
      <c r="F5094" s="27" t="s">
        <v>3030</v>
      </c>
      <c r="G5094" s="27" t="s">
        <v>2812</v>
      </c>
      <c r="H5094" s="28">
        <v>42917</v>
      </c>
      <c r="I5094" s="29">
        <v>23.140540000000009</v>
      </c>
      <c r="J5094" s="28" t="s">
        <v>3241</v>
      </c>
    </row>
    <row r="5095" spans="1:10" x14ac:dyDescent="0.3">
      <c r="A5095" s="26">
        <v>2017</v>
      </c>
      <c r="B5095" s="27" t="s">
        <v>3031</v>
      </c>
      <c r="C5095" s="27" t="s">
        <v>3032</v>
      </c>
      <c r="D5095" s="27" t="s">
        <v>3031</v>
      </c>
      <c r="E5095" s="27" t="s">
        <v>3033</v>
      </c>
      <c r="F5095" s="27" t="s">
        <v>3034</v>
      </c>
      <c r="G5095" s="27" t="s">
        <v>2821</v>
      </c>
      <c r="H5095" s="28">
        <v>42917</v>
      </c>
      <c r="I5095" s="29">
        <v>1.3564790000000002</v>
      </c>
      <c r="J5095" s="28" t="s">
        <v>3241</v>
      </c>
    </row>
    <row r="5096" spans="1:10" x14ac:dyDescent="0.3">
      <c r="A5096" s="26">
        <v>2017</v>
      </c>
      <c r="B5096" s="27" t="s">
        <v>3031</v>
      </c>
      <c r="C5096" s="27" t="s">
        <v>3180</v>
      </c>
      <c r="D5096" s="27" t="s">
        <v>3181</v>
      </c>
      <c r="E5096" s="27" t="s">
        <v>3033</v>
      </c>
      <c r="F5096" s="27" t="s">
        <v>3034</v>
      </c>
      <c r="G5096" s="27" t="s">
        <v>2821</v>
      </c>
      <c r="H5096" s="28">
        <v>42917</v>
      </c>
      <c r="I5096" s="29">
        <v>2.5109180000000006</v>
      </c>
      <c r="J5096" s="28" t="s">
        <v>3241</v>
      </c>
    </row>
    <row r="5097" spans="1:10" x14ac:dyDescent="0.3">
      <c r="A5097" s="26">
        <v>2017</v>
      </c>
      <c r="B5097" s="27" t="s">
        <v>3189</v>
      </c>
      <c r="C5097" s="27" t="s">
        <v>3190</v>
      </c>
      <c r="D5097" s="27" t="s">
        <v>3191</v>
      </c>
      <c r="E5097" s="27" t="s">
        <v>3161</v>
      </c>
      <c r="F5097" s="27" t="s">
        <v>2815</v>
      </c>
      <c r="G5097" s="27" t="s">
        <v>2816</v>
      </c>
      <c r="H5097" s="28">
        <v>42917</v>
      </c>
      <c r="I5097" s="29">
        <v>0.20116499999999993</v>
      </c>
      <c r="J5097" s="28" t="s">
        <v>3192</v>
      </c>
    </row>
    <row r="5098" spans="1:10" x14ac:dyDescent="0.3">
      <c r="A5098" s="26">
        <v>2017</v>
      </c>
      <c r="B5098" s="27" t="s">
        <v>3035</v>
      </c>
      <c r="C5098" s="27" t="s">
        <v>3036</v>
      </c>
      <c r="D5098" s="27" t="s">
        <v>3035</v>
      </c>
      <c r="E5098" s="27" t="s">
        <v>6117</v>
      </c>
      <c r="F5098" s="27" t="s">
        <v>2825</v>
      </c>
      <c r="G5098" s="27" t="s">
        <v>2826</v>
      </c>
      <c r="H5098" s="28">
        <v>42917</v>
      </c>
      <c r="I5098" s="29">
        <v>0</v>
      </c>
      <c r="J5098" s="28" t="s">
        <v>3241</v>
      </c>
    </row>
    <row r="5099" spans="1:10" x14ac:dyDescent="0.3">
      <c r="A5099" s="26">
        <v>2017</v>
      </c>
      <c r="B5099" s="27" t="s">
        <v>3037</v>
      </c>
      <c r="C5099" s="27" t="s">
        <v>3038</v>
      </c>
      <c r="D5099" s="27" t="s">
        <v>3037</v>
      </c>
      <c r="E5099" s="27" t="s">
        <v>6117</v>
      </c>
      <c r="F5099" s="27" t="s">
        <v>3034</v>
      </c>
      <c r="G5099" s="27" t="s">
        <v>2999</v>
      </c>
      <c r="H5099" s="28">
        <v>42917</v>
      </c>
      <c r="I5099" s="29">
        <v>2.8414699999999997</v>
      </c>
      <c r="J5099" s="28" t="s">
        <v>3241</v>
      </c>
    </row>
    <row r="5100" spans="1:10" x14ac:dyDescent="0.3">
      <c r="A5100" s="26">
        <v>2017</v>
      </c>
      <c r="B5100" s="27" t="s">
        <v>3039</v>
      </c>
      <c r="C5100" s="27" t="s">
        <v>3040</v>
      </c>
      <c r="D5100" s="27" t="s">
        <v>3039</v>
      </c>
      <c r="E5100" s="27" t="s">
        <v>6117</v>
      </c>
      <c r="F5100" s="27" t="s">
        <v>2815</v>
      </c>
      <c r="G5100" s="27" t="s">
        <v>2816</v>
      </c>
      <c r="H5100" s="28">
        <v>42917</v>
      </c>
      <c r="I5100" s="29">
        <v>0</v>
      </c>
      <c r="J5100" s="28" t="s">
        <v>3241</v>
      </c>
    </row>
    <row r="5101" spans="1:10" x14ac:dyDescent="0.3">
      <c r="A5101" s="26">
        <v>2017</v>
      </c>
      <c r="B5101" s="27" t="s">
        <v>3041</v>
      </c>
      <c r="C5101" s="27" t="s">
        <v>3042</v>
      </c>
      <c r="D5101" s="27" t="s">
        <v>3041</v>
      </c>
      <c r="E5101" s="27" t="s">
        <v>6117</v>
      </c>
      <c r="F5101" s="27" t="s">
        <v>2825</v>
      </c>
      <c r="G5101" s="27" t="s">
        <v>2826</v>
      </c>
      <c r="H5101" s="28">
        <v>42917</v>
      </c>
      <c r="I5101" s="29">
        <v>6.3520559999999984</v>
      </c>
      <c r="J5101" s="28" t="s">
        <v>3241</v>
      </c>
    </row>
    <row r="5102" spans="1:10" x14ac:dyDescent="0.3">
      <c r="A5102" s="26">
        <v>2017</v>
      </c>
      <c r="B5102" s="27" t="s">
        <v>3043</v>
      </c>
      <c r="C5102" s="27" t="s">
        <v>3044</v>
      </c>
      <c r="D5102" s="27" t="s">
        <v>3043</v>
      </c>
      <c r="E5102" s="27" t="s">
        <v>6117</v>
      </c>
      <c r="F5102" s="27" t="s">
        <v>2815</v>
      </c>
      <c r="G5102" s="27" t="s">
        <v>2816</v>
      </c>
      <c r="H5102" s="28">
        <v>42917</v>
      </c>
      <c r="I5102" s="29">
        <v>3.4487550000000002</v>
      </c>
      <c r="J5102" s="28" t="s">
        <v>3241</v>
      </c>
    </row>
    <row r="5103" spans="1:10" x14ac:dyDescent="0.3">
      <c r="A5103" s="26">
        <v>2017</v>
      </c>
      <c r="B5103" s="27" t="s">
        <v>3045</v>
      </c>
      <c r="C5103" s="27" t="s">
        <v>3046</v>
      </c>
      <c r="D5103" s="27" t="s">
        <v>3045</v>
      </c>
      <c r="E5103" s="27" t="s">
        <v>6117</v>
      </c>
      <c r="F5103" s="27" t="s">
        <v>2815</v>
      </c>
      <c r="G5103" s="27" t="s">
        <v>2816</v>
      </c>
      <c r="H5103" s="28">
        <v>42917</v>
      </c>
      <c r="I5103" s="29">
        <v>0.23992900000000003</v>
      </c>
      <c r="J5103" s="28" t="s">
        <v>3241</v>
      </c>
    </row>
    <row r="5104" spans="1:10" x14ac:dyDescent="0.3">
      <c r="A5104" s="26">
        <v>2017</v>
      </c>
      <c r="B5104" s="27" t="s">
        <v>3143</v>
      </c>
      <c r="C5104" s="27" t="s">
        <v>3144</v>
      </c>
      <c r="D5104" s="27" t="s">
        <v>3143</v>
      </c>
      <c r="E5104" s="27" t="s">
        <v>6117</v>
      </c>
      <c r="F5104" s="27" t="s">
        <v>3145</v>
      </c>
      <c r="G5104" s="27" t="s">
        <v>2803</v>
      </c>
      <c r="H5104" s="28">
        <v>42917</v>
      </c>
      <c r="I5104" s="29">
        <v>0.78266900000000006</v>
      </c>
      <c r="J5104" s="28" t="s">
        <v>3241</v>
      </c>
    </row>
    <row r="5105" spans="1:10" x14ac:dyDescent="0.3">
      <c r="A5105" s="26">
        <v>2017</v>
      </c>
      <c r="B5105" s="27" t="s">
        <v>3171</v>
      </c>
      <c r="C5105" s="27" t="s">
        <v>3172</v>
      </c>
      <c r="D5105" s="27" t="s">
        <v>3173</v>
      </c>
      <c r="E5105" s="27" t="s">
        <v>3111</v>
      </c>
      <c r="F5105" s="27" t="s">
        <v>2825</v>
      </c>
      <c r="G5105" s="27" t="s">
        <v>2850</v>
      </c>
      <c r="H5105" s="28">
        <v>42917</v>
      </c>
      <c r="I5105" s="29">
        <v>0.28024099999999991</v>
      </c>
      <c r="J5105" s="28" t="s">
        <v>3241</v>
      </c>
    </row>
    <row r="5106" spans="1:10" x14ac:dyDescent="0.3">
      <c r="A5106" s="26">
        <v>2017</v>
      </c>
      <c r="B5106" s="27" t="s">
        <v>3146</v>
      </c>
      <c r="C5106" s="27" t="s">
        <v>3147</v>
      </c>
      <c r="D5106" s="27" t="s">
        <v>3146</v>
      </c>
      <c r="E5106" s="27" t="s">
        <v>6117</v>
      </c>
      <c r="F5106" s="27" t="s">
        <v>3145</v>
      </c>
      <c r="G5106" s="27" t="s">
        <v>2803</v>
      </c>
      <c r="H5106" s="28">
        <v>42917</v>
      </c>
      <c r="I5106" s="29">
        <v>0</v>
      </c>
      <c r="J5106" s="28" t="s">
        <v>3241</v>
      </c>
    </row>
    <row r="5107" spans="1:10" x14ac:dyDescent="0.3">
      <c r="A5107" s="26">
        <v>2017</v>
      </c>
      <c r="B5107" s="27" t="s">
        <v>3047</v>
      </c>
      <c r="C5107" s="27" t="s">
        <v>3048</v>
      </c>
      <c r="D5107" s="27" t="s">
        <v>3047</v>
      </c>
      <c r="E5107" s="27" t="s">
        <v>6117</v>
      </c>
      <c r="F5107" s="27" t="s">
        <v>2825</v>
      </c>
      <c r="G5107" s="27" t="s">
        <v>2826</v>
      </c>
      <c r="H5107" s="28">
        <v>42917</v>
      </c>
      <c r="I5107" s="29">
        <v>0</v>
      </c>
      <c r="J5107" s="28" t="s">
        <v>3241</v>
      </c>
    </row>
    <row r="5108" spans="1:10" x14ac:dyDescent="0.3">
      <c r="A5108" s="26">
        <v>2017</v>
      </c>
      <c r="B5108" s="27" t="s">
        <v>3049</v>
      </c>
      <c r="C5108" s="27" t="s">
        <v>3050</v>
      </c>
      <c r="D5108" s="27" t="s">
        <v>3049</v>
      </c>
      <c r="E5108" s="27" t="s">
        <v>6117</v>
      </c>
      <c r="F5108" s="27" t="s">
        <v>2825</v>
      </c>
      <c r="G5108" s="27" t="s">
        <v>2850</v>
      </c>
      <c r="H5108" s="28">
        <v>42917</v>
      </c>
      <c r="I5108" s="29">
        <v>0</v>
      </c>
      <c r="J5108" s="28" t="s">
        <v>3241</v>
      </c>
    </row>
    <row r="5109" spans="1:10" x14ac:dyDescent="0.3">
      <c r="A5109" s="26">
        <v>2017</v>
      </c>
      <c r="B5109" s="27" t="s">
        <v>3051</v>
      </c>
      <c r="C5109" s="27" t="s">
        <v>3051</v>
      </c>
      <c r="D5109" s="27" t="s">
        <v>3051</v>
      </c>
      <c r="E5109" s="27" t="s">
        <v>6118</v>
      </c>
      <c r="F5109" s="27" t="s">
        <v>3051</v>
      </c>
      <c r="G5109" s="27" t="s">
        <v>3051</v>
      </c>
      <c r="H5109" s="28">
        <v>42917</v>
      </c>
      <c r="I5109" s="29">
        <v>11786.559365999999</v>
      </c>
      <c r="J5109" s="28" t="s">
        <v>3241</v>
      </c>
    </row>
    <row r="5110" spans="1:10" x14ac:dyDescent="0.3">
      <c r="A5110" s="26">
        <v>2017</v>
      </c>
      <c r="B5110" s="27" t="s">
        <v>3052</v>
      </c>
      <c r="C5110" s="27" t="s">
        <v>3053</v>
      </c>
      <c r="D5110" s="27" t="s">
        <v>3052</v>
      </c>
      <c r="E5110" s="27" t="s">
        <v>3033</v>
      </c>
      <c r="F5110" s="27" t="s">
        <v>2807</v>
      </c>
      <c r="G5110" s="27" t="s">
        <v>2812</v>
      </c>
      <c r="H5110" s="28">
        <v>42917</v>
      </c>
      <c r="I5110" s="29">
        <v>3.0963570000000002</v>
      </c>
      <c r="J5110" s="28" t="s">
        <v>3241</v>
      </c>
    </row>
    <row r="5111" spans="1:10" x14ac:dyDescent="0.3">
      <c r="A5111" s="26">
        <v>2017</v>
      </c>
      <c r="B5111" s="27" t="s">
        <v>3162</v>
      </c>
      <c r="C5111" s="27" t="s">
        <v>3163</v>
      </c>
      <c r="D5111" s="27" t="s">
        <v>3164</v>
      </c>
      <c r="E5111" s="27" t="s">
        <v>3025</v>
      </c>
      <c r="F5111" s="27" t="s">
        <v>3087</v>
      </c>
      <c r="G5111" s="27" t="s">
        <v>2788</v>
      </c>
      <c r="H5111" s="28">
        <v>42917</v>
      </c>
      <c r="I5111" s="29">
        <v>0</v>
      </c>
      <c r="J5111" s="28" t="s">
        <v>3241</v>
      </c>
    </row>
    <row r="5112" spans="1:10" x14ac:dyDescent="0.3">
      <c r="A5112" s="26">
        <v>2017</v>
      </c>
      <c r="B5112" s="27" t="s">
        <v>3162</v>
      </c>
      <c r="C5112" s="27" t="s">
        <v>3163</v>
      </c>
      <c r="D5112" s="27" t="s">
        <v>3165</v>
      </c>
      <c r="E5112" s="27" t="s">
        <v>3025</v>
      </c>
      <c r="F5112" s="27" t="s">
        <v>3087</v>
      </c>
      <c r="G5112" s="27" t="s">
        <v>2788</v>
      </c>
      <c r="H5112" s="28">
        <v>42917</v>
      </c>
      <c r="I5112" s="29">
        <v>0</v>
      </c>
      <c r="J5112" s="28" t="s">
        <v>3241</v>
      </c>
    </row>
    <row r="5113" spans="1:10" x14ac:dyDescent="0.3">
      <c r="A5113" s="26">
        <v>2017</v>
      </c>
      <c r="B5113" s="27" t="s">
        <v>3054</v>
      </c>
      <c r="C5113" s="27" t="s">
        <v>3055</v>
      </c>
      <c r="D5113" s="27" t="s">
        <v>3054</v>
      </c>
      <c r="E5113" s="27" t="s">
        <v>6117</v>
      </c>
      <c r="F5113" s="27" t="s">
        <v>3034</v>
      </c>
      <c r="G5113" s="27" t="s">
        <v>2999</v>
      </c>
      <c r="H5113" s="28">
        <v>42917</v>
      </c>
      <c r="I5113" s="29">
        <v>6.0012770000000009</v>
      </c>
      <c r="J5113" s="28" t="s">
        <v>3241</v>
      </c>
    </row>
    <row r="5114" spans="1:10" x14ac:dyDescent="0.3">
      <c r="A5114" s="26">
        <v>2017</v>
      </c>
      <c r="B5114" s="27" t="s">
        <v>3056</v>
      </c>
      <c r="C5114" s="27" t="s">
        <v>3057</v>
      </c>
      <c r="D5114" s="27" t="s">
        <v>3056</v>
      </c>
      <c r="E5114" s="27" t="s">
        <v>6117</v>
      </c>
      <c r="F5114" s="27" t="s">
        <v>2825</v>
      </c>
      <c r="G5114" s="27" t="s">
        <v>2826</v>
      </c>
      <c r="H5114" s="28">
        <v>42917</v>
      </c>
      <c r="I5114" s="29">
        <v>3.7793999999999994E-2</v>
      </c>
      <c r="J5114" s="28" t="s">
        <v>3241</v>
      </c>
    </row>
    <row r="5115" spans="1:10" x14ac:dyDescent="0.3">
      <c r="A5115" s="26">
        <v>2017</v>
      </c>
      <c r="B5115" s="27" t="s">
        <v>3058</v>
      </c>
      <c r="C5115" s="27" t="s">
        <v>3059</v>
      </c>
      <c r="D5115" s="27" t="s">
        <v>3058</v>
      </c>
      <c r="E5115" s="27" t="s">
        <v>6117</v>
      </c>
      <c r="F5115" s="27" t="s">
        <v>2815</v>
      </c>
      <c r="G5115" s="27" t="s">
        <v>2816</v>
      </c>
      <c r="H5115" s="28">
        <v>42917</v>
      </c>
      <c r="I5115" s="29">
        <v>2.8451399999999993</v>
      </c>
      <c r="J5115" s="28" t="s">
        <v>3241</v>
      </c>
    </row>
    <row r="5116" spans="1:10" x14ac:dyDescent="0.3">
      <c r="A5116" s="26">
        <v>2017</v>
      </c>
      <c r="B5116" s="27" t="s">
        <v>3152</v>
      </c>
      <c r="C5116" s="27" t="s">
        <v>3153</v>
      </c>
      <c r="D5116" s="27" t="s">
        <v>3152</v>
      </c>
      <c r="E5116" s="27" t="s">
        <v>3111</v>
      </c>
      <c r="F5116" s="27" t="s">
        <v>2825</v>
      </c>
      <c r="G5116" s="27" t="s">
        <v>2850</v>
      </c>
      <c r="H5116" s="28">
        <v>42917</v>
      </c>
      <c r="I5116" s="29">
        <v>0.29501399999999994</v>
      </c>
      <c r="J5116" s="28" t="s">
        <v>3241</v>
      </c>
    </row>
    <row r="5117" spans="1:10" x14ac:dyDescent="0.3">
      <c r="A5117" s="26">
        <v>2017</v>
      </c>
      <c r="B5117" s="27" t="s">
        <v>3154</v>
      </c>
      <c r="C5117" s="27" t="s">
        <v>3155</v>
      </c>
      <c r="D5117" s="27" t="s">
        <v>3154</v>
      </c>
      <c r="E5117" s="27" t="s">
        <v>3111</v>
      </c>
      <c r="F5117" s="27" t="s">
        <v>2825</v>
      </c>
      <c r="G5117" s="27" t="s">
        <v>2850</v>
      </c>
      <c r="H5117" s="28">
        <v>42917</v>
      </c>
      <c r="I5117" s="29">
        <v>0.42518899999999993</v>
      </c>
      <c r="J5117" s="28" t="s">
        <v>3241</v>
      </c>
    </row>
    <row r="5118" spans="1:10" x14ac:dyDescent="0.3">
      <c r="A5118" s="26">
        <v>2017</v>
      </c>
      <c r="B5118" s="27" t="s">
        <v>3156</v>
      </c>
      <c r="C5118" s="27" t="s">
        <v>3157</v>
      </c>
      <c r="D5118" s="27" t="s">
        <v>3156</v>
      </c>
      <c r="E5118" s="27" t="s">
        <v>3111</v>
      </c>
      <c r="F5118" s="27" t="s">
        <v>2825</v>
      </c>
      <c r="G5118" s="27" t="s">
        <v>2850</v>
      </c>
      <c r="H5118" s="28">
        <v>42917</v>
      </c>
      <c r="I5118" s="29">
        <v>0</v>
      </c>
      <c r="J5118" s="28" t="s">
        <v>3241</v>
      </c>
    </row>
    <row r="5119" spans="1:10" x14ac:dyDescent="0.3">
      <c r="A5119" s="26">
        <v>2017</v>
      </c>
      <c r="B5119" s="27" t="s">
        <v>3060</v>
      </c>
      <c r="C5119" s="27" t="s">
        <v>3061</v>
      </c>
      <c r="D5119" s="27" t="s">
        <v>3062</v>
      </c>
      <c r="E5119" s="27" t="s">
        <v>3063</v>
      </c>
      <c r="F5119" s="27" t="s">
        <v>3034</v>
      </c>
      <c r="G5119" s="27" t="s">
        <v>2999</v>
      </c>
      <c r="H5119" s="28">
        <v>42917</v>
      </c>
      <c r="I5119" s="29">
        <v>0.73468299999999997</v>
      </c>
      <c r="J5119" s="28" t="s">
        <v>3241</v>
      </c>
    </row>
    <row r="5120" spans="1:10" x14ac:dyDescent="0.3">
      <c r="A5120" s="26">
        <v>2017</v>
      </c>
      <c r="B5120" s="27" t="s">
        <v>3187</v>
      </c>
      <c r="C5120" s="27" t="s">
        <v>3188</v>
      </c>
      <c r="D5120" s="27" t="s">
        <v>3187</v>
      </c>
      <c r="E5120" s="27" t="s">
        <v>3033</v>
      </c>
      <c r="F5120" s="27" t="s">
        <v>3034</v>
      </c>
      <c r="G5120" s="27" t="s">
        <v>3074</v>
      </c>
      <c r="H5120" s="28">
        <v>42917</v>
      </c>
      <c r="I5120" s="29">
        <v>1.2184140000000001</v>
      </c>
      <c r="J5120" s="28" t="s">
        <v>3241</v>
      </c>
    </row>
    <row r="5121" spans="1:10" x14ac:dyDescent="0.3">
      <c r="A5121" s="26">
        <v>2017</v>
      </c>
      <c r="B5121" s="27" t="s">
        <v>3064</v>
      </c>
      <c r="C5121" s="27" t="s">
        <v>3065</v>
      </c>
      <c r="D5121" s="27" t="s">
        <v>3066</v>
      </c>
      <c r="E5121" s="27" t="s">
        <v>3025</v>
      </c>
      <c r="F5121" s="27" t="s">
        <v>2825</v>
      </c>
      <c r="G5121" s="27" t="s">
        <v>2826</v>
      </c>
      <c r="H5121" s="28">
        <v>42917</v>
      </c>
      <c r="I5121" s="29">
        <v>0</v>
      </c>
      <c r="J5121" s="28" t="s">
        <v>3241</v>
      </c>
    </row>
    <row r="5122" spans="1:10" x14ac:dyDescent="0.3">
      <c r="A5122" s="26">
        <v>2017</v>
      </c>
      <c r="B5122" s="27" t="s">
        <v>3064</v>
      </c>
      <c r="C5122" s="27" t="s">
        <v>3065</v>
      </c>
      <c r="D5122" s="27" t="s">
        <v>3067</v>
      </c>
      <c r="E5122" s="27" t="s">
        <v>3025</v>
      </c>
      <c r="F5122" s="27" t="s">
        <v>2825</v>
      </c>
      <c r="G5122" s="27" t="s">
        <v>2826</v>
      </c>
      <c r="H5122" s="28">
        <v>42917</v>
      </c>
      <c r="I5122" s="29">
        <v>0</v>
      </c>
      <c r="J5122" s="28" t="s">
        <v>3241</v>
      </c>
    </row>
    <row r="5123" spans="1:10" x14ac:dyDescent="0.3">
      <c r="A5123" s="26">
        <v>2017</v>
      </c>
      <c r="B5123" s="27" t="s">
        <v>3174</v>
      </c>
      <c r="C5123" s="27" t="s">
        <v>3175</v>
      </c>
      <c r="D5123" s="27" t="s">
        <v>3174</v>
      </c>
      <c r="E5123" s="27" t="s">
        <v>6117</v>
      </c>
      <c r="F5123" s="27" t="s">
        <v>2825</v>
      </c>
      <c r="G5123" s="27" t="s">
        <v>2826</v>
      </c>
      <c r="H5123" s="28">
        <v>42917</v>
      </c>
      <c r="I5123" s="29">
        <v>0.41361500000000001</v>
      </c>
      <c r="J5123" s="28" t="s">
        <v>3241</v>
      </c>
    </row>
    <row r="5124" spans="1:10" x14ac:dyDescent="0.3">
      <c r="A5124" s="26">
        <v>2017</v>
      </c>
      <c r="B5124" s="27" t="s">
        <v>3068</v>
      </c>
      <c r="C5124" s="27" t="s">
        <v>3069</v>
      </c>
      <c r="D5124" s="27" t="s">
        <v>3068</v>
      </c>
      <c r="E5124" s="27" t="s">
        <v>6117</v>
      </c>
      <c r="F5124" s="27" t="s">
        <v>3034</v>
      </c>
      <c r="G5124" s="27" t="s">
        <v>2923</v>
      </c>
      <c r="H5124" s="28">
        <v>42917</v>
      </c>
      <c r="I5124" s="29">
        <v>4.1655720000000001</v>
      </c>
      <c r="J5124" s="28" t="s">
        <v>3241</v>
      </c>
    </row>
    <row r="5125" spans="1:10" x14ac:dyDescent="0.3">
      <c r="A5125" s="26">
        <v>2017</v>
      </c>
      <c r="B5125" s="27" t="s">
        <v>3070</v>
      </c>
      <c r="C5125" s="27" t="s">
        <v>3071</v>
      </c>
      <c r="D5125" s="27" t="s">
        <v>3070</v>
      </c>
      <c r="E5125" s="27" t="s">
        <v>6117</v>
      </c>
      <c r="F5125" s="27" t="s">
        <v>2815</v>
      </c>
      <c r="G5125" s="27" t="s">
        <v>2816</v>
      </c>
      <c r="H5125" s="28">
        <v>42917</v>
      </c>
      <c r="I5125" s="29">
        <v>1.1805010000000002</v>
      </c>
      <c r="J5125" s="28" t="s">
        <v>3241</v>
      </c>
    </row>
    <row r="5126" spans="1:10" x14ac:dyDescent="0.3">
      <c r="A5126" s="26">
        <v>2017</v>
      </c>
      <c r="B5126" s="27" t="s">
        <v>3176</v>
      </c>
      <c r="C5126" s="27" t="s">
        <v>3177</v>
      </c>
      <c r="D5126" s="27" t="s">
        <v>3176</v>
      </c>
      <c r="E5126" s="27" t="s">
        <v>3033</v>
      </c>
      <c r="F5126" s="27" t="s">
        <v>2807</v>
      </c>
      <c r="G5126" s="27" t="s">
        <v>2812</v>
      </c>
      <c r="H5126" s="28">
        <v>42917</v>
      </c>
      <c r="I5126" s="29">
        <v>17.094721999999997</v>
      </c>
      <c r="J5126" s="28" t="s">
        <v>3241</v>
      </c>
    </row>
    <row r="5127" spans="1:10" x14ac:dyDescent="0.3">
      <c r="A5127" s="26">
        <v>2017</v>
      </c>
      <c r="B5127" s="27" t="s">
        <v>3072</v>
      </c>
      <c r="C5127" s="27" t="s">
        <v>3073</v>
      </c>
      <c r="D5127" s="27" t="s">
        <v>3072</v>
      </c>
      <c r="E5127" s="27" t="s">
        <v>6117</v>
      </c>
      <c r="F5127" s="27" t="s">
        <v>3034</v>
      </c>
      <c r="G5127" s="27" t="s">
        <v>3074</v>
      </c>
      <c r="H5127" s="28">
        <v>42917</v>
      </c>
      <c r="I5127" s="29">
        <v>0.68713699999999978</v>
      </c>
      <c r="J5127" s="28" t="s">
        <v>3241</v>
      </c>
    </row>
    <row r="5128" spans="1:10" x14ac:dyDescent="0.3">
      <c r="A5128" s="26">
        <v>2017</v>
      </c>
      <c r="B5128" s="27" t="s">
        <v>3182</v>
      </c>
      <c r="C5128" s="27" t="s">
        <v>3183</v>
      </c>
      <c r="D5128" s="27" t="s">
        <v>3182</v>
      </c>
      <c r="E5128" s="27" t="s">
        <v>6117</v>
      </c>
      <c r="F5128" s="27" t="s">
        <v>2825</v>
      </c>
      <c r="G5128" s="27" t="s">
        <v>2826</v>
      </c>
      <c r="H5128" s="28">
        <v>42917</v>
      </c>
      <c r="I5128" s="29">
        <v>0</v>
      </c>
      <c r="J5128" s="28" t="s">
        <v>3241</v>
      </c>
    </row>
    <row r="5129" spans="1:10" x14ac:dyDescent="0.3">
      <c r="A5129" s="26">
        <v>2017</v>
      </c>
      <c r="B5129" s="27" t="s">
        <v>3075</v>
      </c>
      <c r="C5129" s="27" t="s">
        <v>3076</v>
      </c>
      <c r="D5129" s="27" t="s">
        <v>3075</v>
      </c>
      <c r="E5129" s="27" t="s">
        <v>6117</v>
      </c>
      <c r="F5129" s="27" t="s">
        <v>2815</v>
      </c>
      <c r="G5129" s="27" t="s">
        <v>2816</v>
      </c>
      <c r="H5129" s="28">
        <v>42917</v>
      </c>
      <c r="I5129" s="29">
        <v>1.136436</v>
      </c>
      <c r="J5129" s="28" t="s">
        <v>3241</v>
      </c>
    </row>
    <row r="5130" spans="1:10" x14ac:dyDescent="0.3">
      <c r="A5130" s="26">
        <v>2017</v>
      </c>
      <c r="B5130" s="27" t="s">
        <v>3077</v>
      </c>
      <c r="C5130" s="27" t="s">
        <v>3078</v>
      </c>
      <c r="D5130" s="27" t="s">
        <v>3077</v>
      </c>
      <c r="E5130" s="27" t="s">
        <v>3033</v>
      </c>
      <c r="F5130" s="27" t="s">
        <v>2788</v>
      </c>
      <c r="G5130" s="27" t="s">
        <v>2788</v>
      </c>
      <c r="H5130" s="28">
        <v>42917</v>
      </c>
      <c r="I5130" s="29">
        <v>0</v>
      </c>
      <c r="J5130" s="28" t="s">
        <v>3241</v>
      </c>
    </row>
    <row r="5131" spans="1:10" x14ac:dyDescent="0.3">
      <c r="A5131" s="26">
        <v>2017</v>
      </c>
      <c r="B5131" s="27" t="s">
        <v>3079</v>
      </c>
      <c r="C5131" s="27" t="s">
        <v>3080</v>
      </c>
      <c r="D5131" s="27" t="s">
        <v>3081</v>
      </c>
      <c r="E5131" s="27" t="s">
        <v>3063</v>
      </c>
      <c r="F5131" s="27" t="s">
        <v>2788</v>
      </c>
      <c r="G5131" s="27" t="s">
        <v>2788</v>
      </c>
      <c r="H5131" s="28">
        <v>42917</v>
      </c>
      <c r="I5131" s="29">
        <v>5.5999999999999999E-3</v>
      </c>
      <c r="J5131" s="28" t="s">
        <v>3241</v>
      </c>
    </row>
    <row r="5132" spans="1:10" x14ac:dyDescent="0.3">
      <c r="A5132" s="26">
        <v>2017</v>
      </c>
      <c r="B5132" s="27" t="s">
        <v>3082</v>
      </c>
      <c r="C5132" s="27" t="s">
        <v>3083</v>
      </c>
      <c r="D5132" s="27" t="s">
        <v>3082</v>
      </c>
      <c r="E5132" s="27" t="s">
        <v>6117</v>
      </c>
      <c r="F5132" s="27" t="s">
        <v>2825</v>
      </c>
      <c r="G5132" s="27" t="s">
        <v>2826</v>
      </c>
      <c r="H5132" s="28">
        <v>42917</v>
      </c>
      <c r="I5132" s="29">
        <v>0</v>
      </c>
      <c r="J5132" s="28" t="s">
        <v>3241</v>
      </c>
    </row>
    <row r="5133" spans="1:10" x14ac:dyDescent="0.3">
      <c r="A5133" s="26">
        <v>2017</v>
      </c>
      <c r="B5133" s="27" t="s">
        <v>3084</v>
      </c>
      <c r="C5133" s="27" t="s">
        <v>3085</v>
      </c>
      <c r="D5133" s="27" t="s">
        <v>3086</v>
      </c>
      <c r="E5133" s="27" t="s">
        <v>3025</v>
      </c>
      <c r="F5133" s="27" t="s">
        <v>3087</v>
      </c>
      <c r="G5133" s="27" t="s">
        <v>2788</v>
      </c>
      <c r="H5133" s="28">
        <v>42917</v>
      </c>
      <c r="I5133" s="29">
        <v>0</v>
      </c>
      <c r="J5133" s="28" t="s">
        <v>3241</v>
      </c>
    </row>
    <row r="5134" spans="1:10" x14ac:dyDescent="0.3">
      <c r="A5134" s="26">
        <v>2017</v>
      </c>
      <c r="B5134" s="27" t="s">
        <v>3084</v>
      </c>
      <c r="C5134" s="27" t="s">
        <v>3085</v>
      </c>
      <c r="D5134" s="27" t="s">
        <v>3088</v>
      </c>
      <c r="E5134" s="27" t="s">
        <v>3025</v>
      </c>
      <c r="F5134" s="27" t="s">
        <v>3087</v>
      </c>
      <c r="G5134" s="27" t="s">
        <v>2788</v>
      </c>
      <c r="H5134" s="28">
        <v>42917</v>
      </c>
      <c r="I5134" s="29">
        <v>0</v>
      </c>
      <c r="J5134" s="28" t="s">
        <v>3241</v>
      </c>
    </row>
    <row r="5135" spans="1:10" x14ac:dyDescent="0.3">
      <c r="A5135" s="26">
        <v>2017</v>
      </c>
      <c r="B5135" s="27" t="s">
        <v>3089</v>
      </c>
      <c r="C5135" s="27" t="s">
        <v>3090</v>
      </c>
      <c r="D5135" s="27" t="s">
        <v>3089</v>
      </c>
      <c r="E5135" s="27" t="s">
        <v>6117</v>
      </c>
      <c r="F5135" s="27" t="s">
        <v>2815</v>
      </c>
      <c r="G5135" s="27" t="s">
        <v>2816</v>
      </c>
      <c r="H5135" s="28">
        <v>42917</v>
      </c>
      <c r="I5135" s="29">
        <v>2.2602729999999998</v>
      </c>
      <c r="J5135" s="28" t="s">
        <v>3241</v>
      </c>
    </row>
    <row r="5136" spans="1:10" x14ac:dyDescent="0.3">
      <c r="A5136" s="26">
        <v>2017</v>
      </c>
      <c r="B5136" s="27" t="s">
        <v>3136</v>
      </c>
      <c r="C5136" s="27" t="s">
        <v>3137</v>
      </c>
      <c r="D5136" s="27" t="s">
        <v>3138</v>
      </c>
      <c r="E5136" s="27" t="s">
        <v>3025</v>
      </c>
      <c r="F5136" s="27" t="s">
        <v>3087</v>
      </c>
      <c r="G5136" s="27" t="s">
        <v>2788</v>
      </c>
      <c r="H5136" s="28">
        <v>42917</v>
      </c>
      <c r="I5136" s="29">
        <v>0</v>
      </c>
      <c r="J5136" s="28" t="s">
        <v>3241</v>
      </c>
    </row>
    <row r="5137" spans="1:10" x14ac:dyDescent="0.3">
      <c r="A5137" s="26">
        <v>2017</v>
      </c>
      <c r="B5137" s="27" t="s">
        <v>3136</v>
      </c>
      <c r="C5137" s="27" t="s">
        <v>3137</v>
      </c>
      <c r="D5137" s="27" t="s">
        <v>3139</v>
      </c>
      <c r="E5137" s="27" t="s">
        <v>3025</v>
      </c>
      <c r="F5137" s="27" t="s">
        <v>3087</v>
      </c>
      <c r="G5137" s="27" t="s">
        <v>2788</v>
      </c>
      <c r="H5137" s="28">
        <v>42917</v>
      </c>
      <c r="I5137" s="29">
        <v>0</v>
      </c>
      <c r="J5137" s="28" t="s">
        <v>3241</v>
      </c>
    </row>
    <row r="5138" spans="1:10" x14ac:dyDescent="0.3">
      <c r="A5138" s="26">
        <v>2017</v>
      </c>
      <c r="B5138" s="27" t="s">
        <v>3184</v>
      </c>
      <c r="C5138" s="27" t="s">
        <v>3185</v>
      </c>
      <c r="D5138" s="27" t="s">
        <v>3186</v>
      </c>
      <c r="E5138" s="27" t="s">
        <v>3063</v>
      </c>
      <c r="F5138" s="27" t="s">
        <v>3034</v>
      </c>
      <c r="G5138" s="27" t="s">
        <v>2999</v>
      </c>
      <c r="H5138" s="28">
        <v>42917</v>
      </c>
      <c r="I5138" s="29">
        <v>3.4725090000000001</v>
      </c>
      <c r="J5138" s="28" t="s">
        <v>3241</v>
      </c>
    </row>
    <row r="5139" spans="1:10" x14ac:dyDescent="0.3">
      <c r="A5139" s="26">
        <v>2017</v>
      </c>
      <c r="B5139" s="27" t="s">
        <v>3091</v>
      </c>
      <c r="C5139" s="27" t="s">
        <v>3092</v>
      </c>
      <c r="D5139" s="27" t="s">
        <v>3093</v>
      </c>
      <c r="E5139" s="27" t="s">
        <v>3063</v>
      </c>
      <c r="F5139" s="27" t="s">
        <v>3094</v>
      </c>
      <c r="G5139" s="27" t="s">
        <v>2965</v>
      </c>
      <c r="H5139" s="28">
        <v>42917</v>
      </c>
      <c r="I5139" s="29">
        <v>4.852368000000002</v>
      </c>
      <c r="J5139" s="28" t="s">
        <v>3241</v>
      </c>
    </row>
    <row r="5140" spans="1:10" x14ac:dyDescent="0.3">
      <c r="A5140" s="26">
        <v>2017</v>
      </c>
      <c r="B5140" s="27" t="s">
        <v>3095</v>
      </c>
      <c r="C5140" s="27" t="s">
        <v>3096</v>
      </c>
      <c r="D5140" s="27" t="s">
        <v>3095</v>
      </c>
      <c r="E5140" s="27" t="s">
        <v>6117</v>
      </c>
      <c r="F5140" s="27" t="s">
        <v>3034</v>
      </c>
      <c r="G5140" s="27" t="s">
        <v>2999</v>
      </c>
      <c r="H5140" s="28">
        <v>42917</v>
      </c>
      <c r="I5140" s="29">
        <v>1.998481999999999</v>
      </c>
      <c r="J5140" s="28" t="s">
        <v>3241</v>
      </c>
    </row>
    <row r="5141" spans="1:10" x14ac:dyDescent="0.3">
      <c r="A5141" s="26">
        <v>2017</v>
      </c>
      <c r="B5141" s="27" t="s">
        <v>3097</v>
      </c>
      <c r="C5141" s="27" t="s">
        <v>3098</v>
      </c>
      <c r="D5141" s="27" t="s">
        <v>3097</v>
      </c>
      <c r="E5141" s="27" t="s">
        <v>6117</v>
      </c>
      <c r="F5141" s="27" t="s">
        <v>2825</v>
      </c>
      <c r="G5141" s="27" t="s">
        <v>2850</v>
      </c>
      <c r="H5141" s="28">
        <v>42917</v>
      </c>
      <c r="I5141" s="29">
        <v>2.7138149999999994</v>
      </c>
      <c r="J5141" s="28" t="s">
        <v>3241</v>
      </c>
    </row>
    <row r="5142" spans="1:10" x14ac:dyDescent="0.3">
      <c r="A5142" s="26">
        <v>2017</v>
      </c>
      <c r="B5142" s="27" t="s">
        <v>3132</v>
      </c>
      <c r="C5142" s="27" t="s">
        <v>3133</v>
      </c>
      <c r="D5142" s="27" t="s">
        <v>3132</v>
      </c>
      <c r="E5142" s="27" t="s">
        <v>3033</v>
      </c>
      <c r="F5142" s="27" t="s">
        <v>2807</v>
      </c>
      <c r="G5142" s="27" t="s">
        <v>2812</v>
      </c>
      <c r="H5142" s="28">
        <v>42917</v>
      </c>
      <c r="I5142" s="29">
        <v>16.169166000000001</v>
      </c>
      <c r="J5142" s="28" t="s">
        <v>3241</v>
      </c>
    </row>
    <row r="5143" spans="1:10" x14ac:dyDescent="0.3">
      <c r="A5143" s="26">
        <v>2017</v>
      </c>
      <c r="B5143" s="27" t="s">
        <v>3134</v>
      </c>
      <c r="C5143" s="27" t="s">
        <v>3135</v>
      </c>
      <c r="D5143" s="27" t="s">
        <v>3134</v>
      </c>
      <c r="E5143" s="27" t="s">
        <v>3033</v>
      </c>
      <c r="F5143" s="27" t="s">
        <v>2807</v>
      </c>
      <c r="G5143" s="27" t="s">
        <v>2812</v>
      </c>
      <c r="H5143" s="28">
        <v>42917</v>
      </c>
      <c r="I5143" s="29">
        <v>9.8155119999999982</v>
      </c>
      <c r="J5143" s="28" t="s">
        <v>3241</v>
      </c>
    </row>
    <row r="5144" spans="1:10" x14ac:dyDescent="0.3">
      <c r="A5144" s="26">
        <v>2017</v>
      </c>
      <c r="B5144" s="27" t="s">
        <v>3099</v>
      </c>
      <c r="C5144" s="27" t="s">
        <v>3100</v>
      </c>
      <c r="D5144" s="27" t="s">
        <v>3099</v>
      </c>
      <c r="E5144" s="27" t="s">
        <v>6117</v>
      </c>
      <c r="F5144" s="27" t="s">
        <v>2815</v>
      </c>
      <c r="G5144" s="27" t="s">
        <v>2816</v>
      </c>
      <c r="H5144" s="28">
        <v>42917</v>
      </c>
      <c r="I5144" s="29">
        <v>2.5803489999999996</v>
      </c>
      <c r="J5144" s="28" t="s">
        <v>3241</v>
      </c>
    </row>
    <row r="5145" spans="1:10" x14ac:dyDescent="0.3">
      <c r="A5145" s="26">
        <v>2017</v>
      </c>
      <c r="B5145" s="27" t="s">
        <v>3193</v>
      </c>
      <c r="C5145" s="27" t="s">
        <v>3194</v>
      </c>
      <c r="D5145" s="27" t="s">
        <v>3193</v>
      </c>
      <c r="E5145" s="27" t="s">
        <v>6117</v>
      </c>
      <c r="F5145" s="27" t="s">
        <v>2798</v>
      </c>
      <c r="G5145" s="27" t="s">
        <v>2803</v>
      </c>
      <c r="H5145" s="28">
        <v>42917</v>
      </c>
      <c r="I5145" s="29">
        <v>5.535000000000001E-2</v>
      </c>
      <c r="J5145" s="28" t="s">
        <v>3192</v>
      </c>
    </row>
    <row r="5146" spans="1:10" x14ac:dyDescent="0.3">
      <c r="A5146" s="26">
        <v>2017</v>
      </c>
      <c r="B5146" s="27" t="s">
        <v>3101</v>
      </c>
      <c r="C5146" s="27" t="s">
        <v>3102</v>
      </c>
      <c r="D5146" s="27" t="s">
        <v>3101</v>
      </c>
      <c r="E5146" s="27" t="s">
        <v>6117</v>
      </c>
      <c r="F5146" s="27" t="s">
        <v>3034</v>
      </c>
      <c r="G5146" s="27" t="s">
        <v>3074</v>
      </c>
      <c r="H5146" s="28">
        <v>42917</v>
      </c>
      <c r="I5146" s="29">
        <v>12.791376000000001</v>
      </c>
      <c r="J5146" s="28" t="s">
        <v>3241</v>
      </c>
    </row>
    <row r="5147" spans="1:10" x14ac:dyDescent="0.3">
      <c r="A5147" s="26">
        <v>2017</v>
      </c>
      <c r="B5147" s="27" t="s">
        <v>3148</v>
      </c>
      <c r="C5147" s="27" t="s">
        <v>3149</v>
      </c>
      <c r="D5147" s="27" t="s">
        <v>3148</v>
      </c>
      <c r="E5147" s="27" t="s">
        <v>6117</v>
      </c>
      <c r="F5147" s="27" t="s">
        <v>3145</v>
      </c>
      <c r="G5147" s="27" t="s">
        <v>2803</v>
      </c>
      <c r="H5147" s="28">
        <v>42917</v>
      </c>
      <c r="I5147" s="29">
        <v>0</v>
      </c>
      <c r="J5147" s="28" t="s">
        <v>3241</v>
      </c>
    </row>
    <row r="5148" spans="1:10" x14ac:dyDescent="0.3">
      <c r="A5148" s="26">
        <v>2017</v>
      </c>
      <c r="B5148" s="27" t="s">
        <v>3103</v>
      </c>
      <c r="C5148" s="27" t="s">
        <v>3104</v>
      </c>
      <c r="D5148" s="27" t="s">
        <v>3103</v>
      </c>
      <c r="E5148" s="27" t="s">
        <v>6117</v>
      </c>
      <c r="F5148" s="27" t="s">
        <v>3034</v>
      </c>
      <c r="G5148" s="27" t="s">
        <v>2923</v>
      </c>
      <c r="H5148" s="28">
        <v>42917</v>
      </c>
      <c r="I5148" s="29">
        <v>1.3024179999999999</v>
      </c>
      <c r="J5148" s="28" t="s">
        <v>3241</v>
      </c>
    </row>
    <row r="5149" spans="1:10" x14ac:dyDescent="0.3">
      <c r="A5149" s="26">
        <v>2017</v>
      </c>
      <c r="B5149" s="27" t="s">
        <v>3150</v>
      </c>
      <c r="C5149" s="27" t="s">
        <v>3151</v>
      </c>
      <c r="D5149" s="27" t="s">
        <v>3150</v>
      </c>
      <c r="E5149" s="27" t="s">
        <v>6117</v>
      </c>
      <c r="F5149" s="27" t="s">
        <v>3142</v>
      </c>
      <c r="G5149" s="27" t="s">
        <v>2850</v>
      </c>
      <c r="H5149" s="28">
        <v>42917</v>
      </c>
      <c r="I5149" s="29">
        <v>0</v>
      </c>
      <c r="J5149" s="28" t="s">
        <v>3241</v>
      </c>
    </row>
    <row r="5150" spans="1:10" x14ac:dyDescent="0.3">
      <c r="A5150" s="26">
        <v>2017</v>
      </c>
      <c r="B5150" s="27" t="s">
        <v>3105</v>
      </c>
      <c r="C5150" s="27" t="s">
        <v>3106</v>
      </c>
      <c r="D5150" s="27" t="s">
        <v>3105</v>
      </c>
      <c r="E5150" s="27" t="s">
        <v>6117</v>
      </c>
      <c r="F5150" s="27" t="s">
        <v>2798</v>
      </c>
      <c r="G5150" s="27" t="s">
        <v>2803</v>
      </c>
      <c r="H5150" s="28">
        <v>42917</v>
      </c>
      <c r="I5150" s="29">
        <v>0</v>
      </c>
      <c r="J5150" s="28" t="s">
        <v>3241</v>
      </c>
    </row>
    <row r="5151" spans="1:10" x14ac:dyDescent="0.3">
      <c r="A5151" s="26">
        <v>2017</v>
      </c>
      <c r="B5151" s="27" t="s">
        <v>3123</v>
      </c>
      <c r="C5151" s="27" t="s">
        <v>3124</v>
      </c>
      <c r="D5151" s="27" t="s">
        <v>3166</v>
      </c>
      <c r="E5151" s="27" t="s">
        <v>3025</v>
      </c>
      <c r="F5151" s="27" t="s">
        <v>2825</v>
      </c>
      <c r="G5151" s="27" t="s">
        <v>2850</v>
      </c>
      <c r="H5151" s="28">
        <v>42917</v>
      </c>
      <c r="I5151" s="29">
        <v>0</v>
      </c>
      <c r="J5151" s="28" t="s">
        <v>3241</v>
      </c>
    </row>
    <row r="5152" spans="1:10" x14ac:dyDescent="0.3">
      <c r="A5152" s="26">
        <v>2017</v>
      </c>
      <c r="B5152" s="27" t="s">
        <v>3123</v>
      </c>
      <c r="C5152" s="27" t="s">
        <v>3124</v>
      </c>
      <c r="D5152" s="27" t="s">
        <v>3125</v>
      </c>
      <c r="E5152" s="27" t="s">
        <v>3025</v>
      </c>
      <c r="F5152" s="27" t="s">
        <v>2825</v>
      </c>
      <c r="G5152" s="27" t="s">
        <v>2850</v>
      </c>
      <c r="H5152" s="28">
        <v>42917</v>
      </c>
      <c r="I5152" s="29">
        <v>0</v>
      </c>
      <c r="J5152" s="28" t="s">
        <v>3241</v>
      </c>
    </row>
    <row r="5153" spans="1:10" x14ac:dyDescent="0.3">
      <c r="A5153" s="26">
        <v>2017</v>
      </c>
      <c r="B5153" s="27" t="s">
        <v>3123</v>
      </c>
      <c r="C5153" s="27" t="s">
        <v>3124</v>
      </c>
      <c r="D5153" s="27" t="s">
        <v>3170</v>
      </c>
      <c r="E5153" s="27" t="s">
        <v>3025</v>
      </c>
      <c r="F5153" s="27" t="s">
        <v>2825</v>
      </c>
      <c r="G5153" s="27" t="s">
        <v>2850</v>
      </c>
      <c r="H5153" s="28">
        <v>42917</v>
      </c>
      <c r="I5153" s="29">
        <v>0</v>
      </c>
      <c r="J5153" s="28" t="s">
        <v>3241</v>
      </c>
    </row>
    <row r="5154" spans="1:10" x14ac:dyDescent="0.3">
      <c r="A5154" s="26">
        <v>2017</v>
      </c>
      <c r="B5154" s="27" t="s">
        <v>3107</v>
      </c>
      <c r="C5154" s="27" t="s">
        <v>3108</v>
      </c>
      <c r="D5154" s="27" t="s">
        <v>3108</v>
      </c>
      <c r="E5154" s="27" t="s">
        <v>6117</v>
      </c>
      <c r="F5154" s="27" t="s">
        <v>3026</v>
      </c>
      <c r="G5154" s="27" t="s">
        <v>2936</v>
      </c>
      <c r="H5154" s="28">
        <v>42917</v>
      </c>
      <c r="I5154" s="29">
        <v>4.5519999999999996E-3</v>
      </c>
      <c r="J5154" s="28" t="s">
        <v>3241</v>
      </c>
    </row>
    <row r="5155" spans="1:10" x14ac:dyDescent="0.3">
      <c r="A5155" s="26">
        <v>2017</v>
      </c>
      <c r="B5155" s="27" t="s">
        <v>3140</v>
      </c>
      <c r="C5155" s="27" t="s">
        <v>3141</v>
      </c>
      <c r="D5155" s="27" t="s">
        <v>3140</v>
      </c>
      <c r="E5155" s="27" t="s">
        <v>6117</v>
      </c>
      <c r="F5155" s="27" t="s">
        <v>3142</v>
      </c>
      <c r="G5155" s="27" t="s">
        <v>2850</v>
      </c>
      <c r="H5155" s="28">
        <v>42917</v>
      </c>
      <c r="I5155" s="29">
        <v>0</v>
      </c>
      <c r="J5155" s="28" t="s">
        <v>3241</v>
      </c>
    </row>
    <row r="5156" spans="1:10" x14ac:dyDescent="0.3">
      <c r="A5156" s="26">
        <v>2017</v>
      </c>
      <c r="B5156" s="27" t="s">
        <v>3109</v>
      </c>
      <c r="C5156" s="27" t="s">
        <v>3110</v>
      </c>
      <c r="D5156" s="27" t="s">
        <v>3109</v>
      </c>
      <c r="E5156" s="27" t="s">
        <v>3111</v>
      </c>
      <c r="F5156" s="27" t="s">
        <v>2825</v>
      </c>
      <c r="G5156" s="27" t="s">
        <v>2850</v>
      </c>
      <c r="H5156" s="28">
        <v>42917</v>
      </c>
      <c r="I5156" s="29">
        <v>0.155388</v>
      </c>
      <c r="J5156" s="28" t="s">
        <v>3241</v>
      </c>
    </row>
    <row r="5157" spans="1:10" x14ac:dyDescent="0.3">
      <c r="A5157" s="26">
        <v>2017</v>
      </c>
      <c r="B5157" s="27" t="s">
        <v>3158</v>
      </c>
      <c r="C5157" s="27" t="s">
        <v>3159</v>
      </c>
      <c r="D5157" s="27" t="s">
        <v>3160</v>
      </c>
      <c r="E5157" s="27" t="s">
        <v>3161</v>
      </c>
      <c r="F5157" s="27" t="s">
        <v>3087</v>
      </c>
      <c r="G5157" s="27" t="s">
        <v>2788</v>
      </c>
      <c r="H5157" s="28">
        <v>42917</v>
      </c>
      <c r="I5157" s="29">
        <v>0.53571400000000002</v>
      </c>
      <c r="J5157" s="28" t="s">
        <v>3241</v>
      </c>
    </row>
    <row r="5158" spans="1:10" x14ac:dyDescent="0.3">
      <c r="A5158" s="26">
        <v>2017</v>
      </c>
      <c r="B5158" s="27" t="s">
        <v>3112</v>
      </c>
      <c r="C5158" s="27" t="s">
        <v>3113</v>
      </c>
      <c r="D5158" s="27" t="s">
        <v>3112</v>
      </c>
      <c r="E5158" s="27" t="s">
        <v>6117</v>
      </c>
      <c r="F5158" s="27" t="s">
        <v>2825</v>
      </c>
      <c r="G5158" s="27" t="s">
        <v>2826</v>
      </c>
      <c r="H5158" s="28">
        <v>42917</v>
      </c>
      <c r="I5158" s="29">
        <v>0</v>
      </c>
      <c r="J5158" s="28" t="s">
        <v>3241</v>
      </c>
    </row>
    <row r="5159" spans="1:10" x14ac:dyDescent="0.3">
      <c r="A5159" s="26">
        <v>2017</v>
      </c>
      <c r="B5159" s="27" t="s">
        <v>3167</v>
      </c>
      <c r="C5159" s="27" t="s">
        <v>3168</v>
      </c>
      <c r="D5159" s="27" t="s">
        <v>3169</v>
      </c>
      <c r="E5159" s="27" t="s">
        <v>3161</v>
      </c>
      <c r="F5159" s="27" t="s">
        <v>3087</v>
      </c>
      <c r="G5159" s="27" t="s">
        <v>2788</v>
      </c>
      <c r="H5159" s="28">
        <v>42917</v>
      </c>
      <c r="I5159" s="29">
        <v>4.1652940000000003</v>
      </c>
      <c r="J5159" s="28" t="s">
        <v>3241</v>
      </c>
    </row>
    <row r="5160" spans="1:10" x14ac:dyDescent="0.3">
      <c r="A5160" s="26">
        <v>2017</v>
      </c>
      <c r="B5160" s="27" t="s">
        <v>3114</v>
      </c>
      <c r="C5160" s="27" t="s">
        <v>3115</v>
      </c>
      <c r="D5160" s="27" t="s">
        <v>3116</v>
      </c>
      <c r="E5160" s="27" t="s">
        <v>3025</v>
      </c>
      <c r="F5160" s="27" t="s">
        <v>3026</v>
      </c>
      <c r="G5160" s="27" t="s">
        <v>2788</v>
      </c>
      <c r="H5160" s="28">
        <v>42917</v>
      </c>
      <c r="I5160" s="29">
        <v>0</v>
      </c>
      <c r="J5160" s="28" t="s">
        <v>3241</v>
      </c>
    </row>
    <row r="5161" spans="1:10" x14ac:dyDescent="0.3">
      <c r="A5161" s="26">
        <v>2017</v>
      </c>
      <c r="B5161" s="27" t="s">
        <v>3117</v>
      </c>
      <c r="C5161" s="27" t="s">
        <v>3118</v>
      </c>
      <c r="D5161" s="27" t="s">
        <v>3117</v>
      </c>
      <c r="E5161" s="27" t="s">
        <v>6117</v>
      </c>
      <c r="F5161" s="27" t="s">
        <v>2815</v>
      </c>
      <c r="G5161" s="27" t="s">
        <v>2816</v>
      </c>
      <c r="H5161" s="28">
        <v>42917</v>
      </c>
      <c r="I5161" s="29">
        <v>4.6406040000000006</v>
      </c>
      <c r="J5161" s="28" t="s">
        <v>3241</v>
      </c>
    </row>
    <row r="5162" spans="1:10" x14ac:dyDescent="0.3">
      <c r="A5162" s="26">
        <v>2017</v>
      </c>
      <c r="B5162" s="27" t="s">
        <v>3129</v>
      </c>
      <c r="C5162" s="27" t="s">
        <v>3130</v>
      </c>
      <c r="D5162" s="27" t="s">
        <v>3131</v>
      </c>
      <c r="E5162" s="27" t="s">
        <v>3063</v>
      </c>
      <c r="F5162" s="27" t="s">
        <v>3034</v>
      </c>
      <c r="G5162" s="27" t="s">
        <v>2840</v>
      </c>
      <c r="H5162" s="28">
        <v>42917</v>
      </c>
      <c r="I5162" s="29">
        <v>18.191500999999995</v>
      </c>
      <c r="J5162" s="28" t="s">
        <v>3241</v>
      </c>
    </row>
    <row r="5163" spans="1:10" x14ac:dyDescent="0.3">
      <c r="A5163" s="26">
        <v>2017</v>
      </c>
      <c r="B5163" s="27" t="s">
        <v>3126</v>
      </c>
      <c r="C5163" s="27" t="s">
        <v>3127</v>
      </c>
      <c r="D5163" s="27" t="s">
        <v>3128</v>
      </c>
      <c r="E5163" s="27" t="s">
        <v>3025</v>
      </c>
      <c r="F5163" s="27" t="s">
        <v>3026</v>
      </c>
      <c r="G5163" s="27" t="s">
        <v>2936</v>
      </c>
      <c r="H5163" s="28">
        <v>42917</v>
      </c>
      <c r="I5163" s="29">
        <v>0</v>
      </c>
      <c r="J5163" s="28" t="s">
        <v>3241</v>
      </c>
    </row>
    <row r="5164" spans="1:10" x14ac:dyDescent="0.3">
      <c r="A5164" s="26">
        <v>2017</v>
      </c>
      <c r="B5164" s="27" t="s">
        <v>3178</v>
      </c>
      <c r="C5164" s="27" t="s">
        <v>3179</v>
      </c>
      <c r="D5164" s="27" t="s">
        <v>3178</v>
      </c>
      <c r="E5164" s="27" t="s">
        <v>3033</v>
      </c>
      <c r="F5164" s="27" t="s">
        <v>2807</v>
      </c>
      <c r="G5164" s="27" t="s">
        <v>2812</v>
      </c>
      <c r="H5164" s="28">
        <v>42917</v>
      </c>
      <c r="I5164" s="29">
        <v>0.50476400000000021</v>
      </c>
      <c r="J5164" s="28" t="s">
        <v>3241</v>
      </c>
    </row>
    <row r="5165" spans="1:10" x14ac:dyDescent="0.3">
      <c r="A5165" s="26">
        <v>2017</v>
      </c>
      <c r="B5165" s="27" t="s">
        <v>3119</v>
      </c>
      <c r="C5165" s="27" t="s">
        <v>3120</v>
      </c>
      <c r="D5165" s="27" t="s">
        <v>3119</v>
      </c>
      <c r="E5165" s="27" t="s">
        <v>6117</v>
      </c>
      <c r="F5165" s="27" t="s">
        <v>3034</v>
      </c>
      <c r="G5165" s="27" t="s">
        <v>2840</v>
      </c>
      <c r="H5165" s="28">
        <v>42917</v>
      </c>
      <c r="I5165" s="29">
        <v>4.7698340000000004</v>
      </c>
      <c r="J5165" s="28" t="s">
        <v>3241</v>
      </c>
    </row>
    <row r="5166" spans="1:10" x14ac:dyDescent="0.3">
      <c r="A5166" s="26">
        <v>2017</v>
      </c>
      <c r="B5166" s="27" t="s">
        <v>3121</v>
      </c>
      <c r="C5166" s="27" t="s">
        <v>3122</v>
      </c>
      <c r="D5166" s="27" t="s">
        <v>3121</v>
      </c>
      <c r="E5166" s="27" t="s">
        <v>6117</v>
      </c>
      <c r="F5166" s="27" t="s">
        <v>2825</v>
      </c>
      <c r="G5166" s="27" t="s">
        <v>2850</v>
      </c>
      <c r="H5166" s="28">
        <v>42917</v>
      </c>
      <c r="I5166" s="29">
        <v>11.579123000000003</v>
      </c>
      <c r="J5166" s="28" t="s">
        <v>3241</v>
      </c>
    </row>
    <row r="5167" spans="1:10" x14ac:dyDescent="0.3">
      <c r="A5167" s="26">
        <v>2017</v>
      </c>
      <c r="B5167" s="27" t="s">
        <v>3022</v>
      </c>
      <c r="C5167" s="27" t="s">
        <v>3023</v>
      </c>
      <c r="D5167" s="27" t="s">
        <v>3024</v>
      </c>
      <c r="E5167" s="27" t="s">
        <v>3025</v>
      </c>
      <c r="F5167" s="27" t="s">
        <v>3026</v>
      </c>
      <c r="G5167" s="27" t="s">
        <v>2788</v>
      </c>
      <c r="H5167" s="28">
        <v>42948</v>
      </c>
      <c r="I5167" s="29">
        <v>0</v>
      </c>
      <c r="J5167" s="28" t="s">
        <v>3241</v>
      </c>
    </row>
    <row r="5168" spans="1:10" x14ac:dyDescent="0.3">
      <c r="A5168" s="26">
        <v>2017</v>
      </c>
      <c r="B5168" s="27" t="s">
        <v>3022</v>
      </c>
      <c r="C5168" s="27" t="s">
        <v>3023</v>
      </c>
      <c r="D5168" s="27" t="s">
        <v>3027</v>
      </c>
      <c r="E5168" s="27" t="s">
        <v>3025</v>
      </c>
      <c r="F5168" s="27" t="s">
        <v>3026</v>
      </c>
      <c r="G5168" s="27" t="s">
        <v>2788</v>
      </c>
      <c r="H5168" s="28">
        <v>42948</v>
      </c>
      <c r="I5168" s="29">
        <v>0</v>
      </c>
      <c r="J5168" s="28" t="s">
        <v>3241</v>
      </c>
    </row>
    <row r="5169" spans="1:10" x14ac:dyDescent="0.3">
      <c r="A5169" s="26">
        <v>2017</v>
      </c>
      <c r="B5169" s="27" t="s">
        <v>3028</v>
      </c>
      <c r="C5169" s="27" t="s">
        <v>3029</v>
      </c>
      <c r="D5169" s="27" t="s">
        <v>3028</v>
      </c>
      <c r="E5169" s="27" t="s">
        <v>6117</v>
      </c>
      <c r="F5169" s="27" t="s">
        <v>3030</v>
      </c>
      <c r="G5169" s="27" t="s">
        <v>2812</v>
      </c>
      <c r="H5169" s="28">
        <v>42948</v>
      </c>
      <c r="I5169" s="29">
        <v>21.505643000000003</v>
      </c>
      <c r="J5169" s="28" t="s">
        <v>3241</v>
      </c>
    </row>
    <row r="5170" spans="1:10" x14ac:dyDescent="0.3">
      <c r="A5170" s="26">
        <v>2017</v>
      </c>
      <c r="B5170" s="27" t="s">
        <v>3031</v>
      </c>
      <c r="C5170" s="27" t="s">
        <v>3032</v>
      </c>
      <c r="D5170" s="27" t="s">
        <v>3031</v>
      </c>
      <c r="E5170" s="27" t="s">
        <v>3033</v>
      </c>
      <c r="F5170" s="27" t="s">
        <v>3034</v>
      </c>
      <c r="G5170" s="27" t="s">
        <v>2821</v>
      </c>
      <c r="H5170" s="28">
        <v>42948</v>
      </c>
      <c r="I5170" s="29">
        <v>1.6685509999999995</v>
      </c>
      <c r="J5170" s="28" t="s">
        <v>3241</v>
      </c>
    </row>
    <row r="5171" spans="1:10" x14ac:dyDescent="0.3">
      <c r="A5171" s="26">
        <v>2017</v>
      </c>
      <c r="B5171" s="27" t="s">
        <v>3031</v>
      </c>
      <c r="C5171" s="27" t="s">
        <v>3180</v>
      </c>
      <c r="D5171" s="27" t="s">
        <v>3181</v>
      </c>
      <c r="E5171" s="27" t="s">
        <v>3033</v>
      </c>
      <c r="F5171" s="27" t="s">
        <v>3034</v>
      </c>
      <c r="G5171" s="27" t="s">
        <v>2821</v>
      </c>
      <c r="H5171" s="28">
        <v>42948</v>
      </c>
      <c r="I5171" s="29">
        <v>2.7457799999999999</v>
      </c>
      <c r="J5171" s="28" t="s">
        <v>3241</v>
      </c>
    </row>
    <row r="5172" spans="1:10" x14ac:dyDescent="0.3">
      <c r="A5172" s="26">
        <v>2017</v>
      </c>
      <c r="B5172" s="27" t="s">
        <v>3189</v>
      </c>
      <c r="C5172" s="27" t="s">
        <v>3190</v>
      </c>
      <c r="D5172" s="27" t="s">
        <v>3191</v>
      </c>
      <c r="E5172" s="27" t="s">
        <v>3161</v>
      </c>
      <c r="F5172" s="27" t="s">
        <v>2815</v>
      </c>
      <c r="G5172" s="27" t="s">
        <v>2816</v>
      </c>
      <c r="H5172" s="28">
        <v>42948</v>
      </c>
      <c r="I5172" s="29">
        <v>0.73082800000000026</v>
      </c>
      <c r="J5172" s="28" t="s">
        <v>3192</v>
      </c>
    </row>
    <row r="5173" spans="1:10" x14ac:dyDescent="0.3">
      <c r="A5173" s="26">
        <v>2017</v>
      </c>
      <c r="B5173" s="27" t="s">
        <v>3035</v>
      </c>
      <c r="C5173" s="27" t="s">
        <v>3036</v>
      </c>
      <c r="D5173" s="27" t="s">
        <v>3035</v>
      </c>
      <c r="E5173" s="27" t="s">
        <v>6117</v>
      </c>
      <c r="F5173" s="27" t="s">
        <v>2825</v>
      </c>
      <c r="G5173" s="27" t="s">
        <v>2826</v>
      </c>
      <c r="H5173" s="28">
        <v>42948</v>
      </c>
      <c r="I5173" s="29">
        <v>0</v>
      </c>
      <c r="J5173" s="28" t="s">
        <v>3241</v>
      </c>
    </row>
    <row r="5174" spans="1:10" x14ac:dyDescent="0.3">
      <c r="A5174" s="26">
        <v>2017</v>
      </c>
      <c r="B5174" s="27" t="s">
        <v>3037</v>
      </c>
      <c r="C5174" s="27" t="s">
        <v>3038</v>
      </c>
      <c r="D5174" s="27" t="s">
        <v>3037</v>
      </c>
      <c r="E5174" s="27" t="s">
        <v>6117</v>
      </c>
      <c r="F5174" s="27" t="s">
        <v>3034</v>
      </c>
      <c r="G5174" s="27" t="s">
        <v>2999</v>
      </c>
      <c r="H5174" s="28">
        <v>42948</v>
      </c>
      <c r="I5174" s="29">
        <v>2.9798110000000002</v>
      </c>
      <c r="J5174" s="28" t="s">
        <v>3241</v>
      </c>
    </row>
    <row r="5175" spans="1:10" x14ac:dyDescent="0.3">
      <c r="A5175" s="26">
        <v>2017</v>
      </c>
      <c r="B5175" s="27" t="s">
        <v>3039</v>
      </c>
      <c r="C5175" s="27" t="s">
        <v>3040</v>
      </c>
      <c r="D5175" s="27" t="s">
        <v>3039</v>
      </c>
      <c r="E5175" s="27" t="s">
        <v>6117</v>
      </c>
      <c r="F5175" s="27" t="s">
        <v>2815</v>
      </c>
      <c r="G5175" s="27" t="s">
        <v>2816</v>
      </c>
      <c r="H5175" s="28">
        <v>42948</v>
      </c>
      <c r="I5175" s="29">
        <v>0</v>
      </c>
      <c r="J5175" s="28" t="s">
        <v>3241</v>
      </c>
    </row>
    <row r="5176" spans="1:10" x14ac:dyDescent="0.3">
      <c r="A5176" s="26">
        <v>2017</v>
      </c>
      <c r="B5176" s="27" t="s">
        <v>3041</v>
      </c>
      <c r="C5176" s="27" t="s">
        <v>3042</v>
      </c>
      <c r="D5176" s="27" t="s">
        <v>3041</v>
      </c>
      <c r="E5176" s="27" t="s">
        <v>6117</v>
      </c>
      <c r="F5176" s="27" t="s">
        <v>2825</v>
      </c>
      <c r="G5176" s="27" t="s">
        <v>2826</v>
      </c>
      <c r="H5176" s="28">
        <v>42948</v>
      </c>
      <c r="I5176" s="29">
        <v>7.7009550000000004</v>
      </c>
      <c r="J5176" s="28" t="s">
        <v>3241</v>
      </c>
    </row>
    <row r="5177" spans="1:10" x14ac:dyDescent="0.3">
      <c r="A5177" s="26">
        <v>2017</v>
      </c>
      <c r="B5177" s="27" t="s">
        <v>3043</v>
      </c>
      <c r="C5177" s="27" t="s">
        <v>3044</v>
      </c>
      <c r="D5177" s="27" t="s">
        <v>3043</v>
      </c>
      <c r="E5177" s="27" t="s">
        <v>6117</v>
      </c>
      <c r="F5177" s="27" t="s">
        <v>2815</v>
      </c>
      <c r="G5177" s="27" t="s">
        <v>2816</v>
      </c>
      <c r="H5177" s="28">
        <v>42948</v>
      </c>
      <c r="I5177" s="29">
        <v>2.955314</v>
      </c>
      <c r="J5177" s="28" t="s">
        <v>3241</v>
      </c>
    </row>
    <row r="5178" spans="1:10" x14ac:dyDescent="0.3">
      <c r="A5178" s="26">
        <v>2017</v>
      </c>
      <c r="B5178" s="27" t="s">
        <v>3045</v>
      </c>
      <c r="C5178" s="27" t="s">
        <v>3046</v>
      </c>
      <c r="D5178" s="27" t="s">
        <v>3045</v>
      </c>
      <c r="E5178" s="27" t="s">
        <v>6117</v>
      </c>
      <c r="F5178" s="27" t="s">
        <v>2815</v>
      </c>
      <c r="G5178" s="27" t="s">
        <v>2816</v>
      </c>
      <c r="H5178" s="28">
        <v>42948</v>
      </c>
      <c r="I5178" s="29">
        <v>0.25895100000000004</v>
      </c>
      <c r="J5178" s="28" t="s">
        <v>3241</v>
      </c>
    </row>
    <row r="5179" spans="1:10" x14ac:dyDescent="0.3">
      <c r="A5179" s="26">
        <v>2017</v>
      </c>
      <c r="B5179" s="27" t="s">
        <v>3143</v>
      </c>
      <c r="C5179" s="27" t="s">
        <v>3144</v>
      </c>
      <c r="D5179" s="27" t="s">
        <v>3143</v>
      </c>
      <c r="E5179" s="27" t="s">
        <v>6117</v>
      </c>
      <c r="F5179" s="27" t="s">
        <v>3145</v>
      </c>
      <c r="G5179" s="27" t="s">
        <v>2803</v>
      </c>
      <c r="H5179" s="28">
        <v>42948</v>
      </c>
      <c r="I5179" s="29">
        <v>2.1562209999999999</v>
      </c>
      <c r="J5179" s="28" t="s">
        <v>3241</v>
      </c>
    </row>
    <row r="5180" spans="1:10" x14ac:dyDescent="0.3">
      <c r="A5180" s="26">
        <v>2017</v>
      </c>
      <c r="B5180" s="27" t="s">
        <v>3171</v>
      </c>
      <c r="C5180" s="27" t="s">
        <v>3172</v>
      </c>
      <c r="D5180" s="27" t="s">
        <v>3173</v>
      </c>
      <c r="E5180" s="27" t="s">
        <v>3111</v>
      </c>
      <c r="F5180" s="27" t="s">
        <v>2825</v>
      </c>
      <c r="G5180" s="27" t="s">
        <v>2850</v>
      </c>
      <c r="H5180" s="28">
        <v>42948</v>
      </c>
      <c r="I5180" s="29">
        <v>0.34596700000000008</v>
      </c>
      <c r="J5180" s="28" t="s">
        <v>3241</v>
      </c>
    </row>
    <row r="5181" spans="1:10" x14ac:dyDescent="0.3">
      <c r="A5181" s="26">
        <v>2017</v>
      </c>
      <c r="B5181" s="27" t="s">
        <v>3146</v>
      </c>
      <c r="C5181" s="27" t="s">
        <v>3147</v>
      </c>
      <c r="D5181" s="27" t="s">
        <v>3146</v>
      </c>
      <c r="E5181" s="27" t="s">
        <v>6117</v>
      </c>
      <c r="F5181" s="27" t="s">
        <v>3145</v>
      </c>
      <c r="G5181" s="27" t="s">
        <v>2803</v>
      </c>
      <c r="H5181" s="28">
        <v>42948</v>
      </c>
      <c r="I5181" s="29">
        <v>0</v>
      </c>
      <c r="J5181" s="28" t="s">
        <v>3241</v>
      </c>
    </row>
    <row r="5182" spans="1:10" x14ac:dyDescent="0.3">
      <c r="A5182" s="26">
        <v>2017</v>
      </c>
      <c r="B5182" s="27" t="s">
        <v>3047</v>
      </c>
      <c r="C5182" s="27" t="s">
        <v>3048</v>
      </c>
      <c r="D5182" s="27" t="s">
        <v>3047</v>
      </c>
      <c r="E5182" s="27" t="s">
        <v>6117</v>
      </c>
      <c r="F5182" s="27" t="s">
        <v>2825</v>
      </c>
      <c r="G5182" s="27" t="s">
        <v>2826</v>
      </c>
      <c r="H5182" s="28">
        <v>42948</v>
      </c>
      <c r="I5182" s="29">
        <v>1.2859830000000001</v>
      </c>
      <c r="J5182" s="28" t="s">
        <v>3241</v>
      </c>
    </row>
    <row r="5183" spans="1:10" x14ac:dyDescent="0.3">
      <c r="A5183" s="26">
        <v>2017</v>
      </c>
      <c r="B5183" s="27" t="s">
        <v>3049</v>
      </c>
      <c r="C5183" s="27" t="s">
        <v>3050</v>
      </c>
      <c r="D5183" s="27" t="s">
        <v>3049</v>
      </c>
      <c r="E5183" s="27" t="s">
        <v>6117</v>
      </c>
      <c r="F5183" s="27" t="s">
        <v>2825</v>
      </c>
      <c r="G5183" s="27" t="s">
        <v>2850</v>
      </c>
      <c r="H5183" s="28">
        <v>42948</v>
      </c>
      <c r="I5183" s="29">
        <v>0</v>
      </c>
      <c r="J5183" s="28" t="s">
        <v>3241</v>
      </c>
    </row>
    <row r="5184" spans="1:10" x14ac:dyDescent="0.3">
      <c r="A5184" s="26">
        <v>2017</v>
      </c>
      <c r="B5184" s="27" t="s">
        <v>3051</v>
      </c>
      <c r="C5184" s="27" t="s">
        <v>3051</v>
      </c>
      <c r="D5184" s="27" t="s">
        <v>3051</v>
      </c>
      <c r="E5184" s="27" t="s">
        <v>6118</v>
      </c>
      <c r="F5184" s="27" t="s">
        <v>3051</v>
      </c>
      <c r="G5184" s="27" t="s">
        <v>3051</v>
      </c>
      <c r="H5184" s="28">
        <v>42948</v>
      </c>
      <c r="I5184" s="29">
        <v>11098.314513000001</v>
      </c>
      <c r="J5184" s="28" t="s">
        <v>3241</v>
      </c>
    </row>
    <row r="5185" spans="1:10" x14ac:dyDescent="0.3">
      <c r="A5185" s="26">
        <v>2017</v>
      </c>
      <c r="B5185" s="27" t="s">
        <v>3052</v>
      </c>
      <c r="C5185" s="27" t="s">
        <v>3053</v>
      </c>
      <c r="D5185" s="27" t="s">
        <v>3052</v>
      </c>
      <c r="E5185" s="27" t="s">
        <v>3033</v>
      </c>
      <c r="F5185" s="27" t="s">
        <v>2807</v>
      </c>
      <c r="G5185" s="27" t="s">
        <v>2812</v>
      </c>
      <c r="H5185" s="28">
        <v>42948</v>
      </c>
      <c r="I5185" s="29">
        <v>2.8879040000000007</v>
      </c>
      <c r="J5185" s="28" t="s">
        <v>3241</v>
      </c>
    </row>
    <row r="5186" spans="1:10" x14ac:dyDescent="0.3">
      <c r="A5186" s="26">
        <v>2017</v>
      </c>
      <c r="B5186" s="27" t="s">
        <v>3162</v>
      </c>
      <c r="C5186" s="27" t="s">
        <v>3163</v>
      </c>
      <c r="D5186" s="27" t="s">
        <v>3164</v>
      </c>
      <c r="E5186" s="27" t="s">
        <v>3025</v>
      </c>
      <c r="F5186" s="27" t="s">
        <v>3087</v>
      </c>
      <c r="G5186" s="27" t="s">
        <v>2788</v>
      </c>
      <c r="H5186" s="28">
        <v>42948</v>
      </c>
      <c r="I5186" s="29">
        <v>0</v>
      </c>
      <c r="J5186" s="28" t="s">
        <v>3241</v>
      </c>
    </row>
    <row r="5187" spans="1:10" x14ac:dyDescent="0.3">
      <c r="A5187" s="26">
        <v>2017</v>
      </c>
      <c r="B5187" s="27" t="s">
        <v>3162</v>
      </c>
      <c r="C5187" s="27" t="s">
        <v>3163</v>
      </c>
      <c r="D5187" s="27" t="s">
        <v>3165</v>
      </c>
      <c r="E5187" s="27" t="s">
        <v>3025</v>
      </c>
      <c r="F5187" s="27" t="s">
        <v>3087</v>
      </c>
      <c r="G5187" s="27" t="s">
        <v>2788</v>
      </c>
      <c r="H5187" s="28">
        <v>42948</v>
      </c>
      <c r="I5187" s="29">
        <v>0</v>
      </c>
      <c r="J5187" s="28" t="s">
        <v>3241</v>
      </c>
    </row>
    <row r="5188" spans="1:10" x14ac:dyDescent="0.3">
      <c r="A5188" s="26">
        <v>2017</v>
      </c>
      <c r="B5188" s="27" t="s">
        <v>3054</v>
      </c>
      <c r="C5188" s="27" t="s">
        <v>3055</v>
      </c>
      <c r="D5188" s="27" t="s">
        <v>3054</v>
      </c>
      <c r="E5188" s="27" t="s">
        <v>6117</v>
      </c>
      <c r="F5188" s="27" t="s">
        <v>3034</v>
      </c>
      <c r="G5188" s="27" t="s">
        <v>2999</v>
      </c>
      <c r="H5188" s="28">
        <v>42948</v>
      </c>
      <c r="I5188" s="29">
        <v>1.5038339999999999</v>
      </c>
      <c r="J5188" s="28" t="s">
        <v>3241</v>
      </c>
    </row>
    <row r="5189" spans="1:10" x14ac:dyDescent="0.3">
      <c r="A5189" s="26">
        <v>2017</v>
      </c>
      <c r="B5189" s="27" t="s">
        <v>3056</v>
      </c>
      <c r="C5189" s="27" t="s">
        <v>3057</v>
      </c>
      <c r="D5189" s="27" t="s">
        <v>3056</v>
      </c>
      <c r="E5189" s="27" t="s">
        <v>6117</v>
      </c>
      <c r="F5189" s="27" t="s">
        <v>2825</v>
      </c>
      <c r="G5189" s="27" t="s">
        <v>2826</v>
      </c>
      <c r="H5189" s="28">
        <v>42948</v>
      </c>
      <c r="I5189" s="29">
        <v>2.625953</v>
      </c>
      <c r="J5189" s="28" t="s">
        <v>3241</v>
      </c>
    </row>
    <row r="5190" spans="1:10" x14ac:dyDescent="0.3">
      <c r="A5190" s="26">
        <v>2017</v>
      </c>
      <c r="B5190" s="27" t="s">
        <v>3058</v>
      </c>
      <c r="C5190" s="27" t="s">
        <v>3059</v>
      </c>
      <c r="D5190" s="27" t="s">
        <v>3058</v>
      </c>
      <c r="E5190" s="27" t="s">
        <v>6117</v>
      </c>
      <c r="F5190" s="27" t="s">
        <v>2815</v>
      </c>
      <c r="G5190" s="27" t="s">
        <v>2816</v>
      </c>
      <c r="H5190" s="28">
        <v>42948</v>
      </c>
      <c r="I5190" s="29">
        <v>2.9341590000000006</v>
      </c>
      <c r="J5190" s="28" t="s">
        <v>3241</v>
      </c>
    </row>
    <row r="5191" spans="1:10" x14ac:dyDescent="0.3">
      <c r="A5191" s="26">
        <v>2017</v>
      </c>
      <c r="B5191" s="27" t="s">
        <v>3152</v>
      </c>
      <c r="C5191" s="27" t="s">
        <v>3153</v>
      </c>
      <c r="D5191" s="27" t="s">
        <v>3152</v>
      </c>
      <c r="E5191" s="27" t="s">
        <v>3111</v>
      </c>
      <c r="F5191" s="27" t="s">
        <v>2825</v>
      </c>
      <c r="G5191" s="27" t="s">
        <v>2850</v>
      </c>
      <c r="H5191" s="28">
        <v>42948</v>
      </c>
      <c r="I5191" s="29">
        <v>0.34453500000000004</v>
      </c>
      <c r="J5191" s="28" t="s">
        <v>3241</v>
      </c>
    </row>
    <row r="5192" spans="1:10" x14ac:dyDescent="0.3">
      <c r="A5192" s="26">
        <v>2017</v>
      </c>
      <c r="B5192" s="27" t="s">
        <v>3154</v>
      </c>
      <c r="C5192" s="27" t="s">
        <v>3155</v>
      </c>
      <c r="D5192" s="27" t="s">
        <v>3154</v>
      </c>
      <c r="E5192" s="27" t="s">
        <v>3111</v>
      </c>
      <c r="F5192" s="27" t="s">
        <v>2825</v>
      </c>
      <c r="G5192" s="27" t="s">
        <v>2850</v>
      </c>
      <c r="H5192" s="28">
        <v>42948</v>
      </c>
      <c r="I5192" s="29">
        <v>0.49337199999999998</v>
      </c>
      <c r="J5192" s="28" t="s">
        <v>3241</v>
      </c>
    </row>
    <row r="5193" spans="1:10" x14ac:dyDescent="0.3">
      <c r="A5193" s="26">
        <v>2017</v>
      </c>
      <c r="B5193" s="27" t="s">
        <v>3156</v>
      </c>
      <c r="C5193" s="27" t="s">
        <v>3157</v>
      </c>
      <c r="D5193" s="27" t="s">
        <v>3156</v>
      </c>
      <c r="E5193" s="27" t="s">
        <v>3111</v>
      </c>
      <c r="F5193" s="27" t="s">
        <v>2825</v>
      </c>
      <c r="G5193" s="27" t="s">
        <v>2850</v>
      </c>
      <c r="H5193" s="28">
        <v>42948</v>
      </c>
      <c r="I5193" s="29">
        <v>0</v>
      </c>
      <c r="J5193" s="28" t="s">
        <v>3241</v>
      </c>
    </row>
    <row r="5194" spans="1:10" x14ac:dyDescent="0.3">
      <c r="A5194" s="26">
        <v>2017</v>
      </c>
      <c r="B5194" s="27" t="s">
        <v>3060</v>
      </c>
      <c r="C5194" s="27" t="s">
        <v>3061</v>
      </c>
      <c r="D5194" s="27" t="s">
        <v>3062</v>
      </c>
      <c r="E5194" s="27" t="s">
        <v>3063</v>
      </c>
      <c r="F5194" s="27" t="s">
        <v>3034</v>
      </c>
      <c r="G5194" s="27" t="s">
        <v>2999</v>
      </c>
      <c r="H5194" s="28">
        <v>42948</v>
      </c>
      <c r="I5194" s="29">
        <v>1.5123610000000001</v>
      </c>
      <c r="J5194" s="28" t="s">
        <v>3241</v>
      </c>
    </row>
    <row r="5195" spans="1:10" x14ac:dyDescent="0.3">
      <c r="A5195" s="26">
        <v>2017</v>
      </c>
      <c r="B5195" s="27" t="s">
        <v>3187</v>
      </c>
      <c r="C5195" s="27" t="s">
        <v>3188</v>
      </c>
      <c r="D5195" s="27" t="s">
        <v>3187</v>
      </c>
      <c r="E5195" s="27" t="s">
        <v>3033</v>
      </c>
      <c r="F5195" s="27" t="s">
        <v>3034</v>
      </c>
      <c r="G5195" s="27" t="s">
        <v>3074</v>
      </c>
      <c r="H5195" s="28">
        <v>42948</v>
      </c>
      <c r="I5195" s="29">
        <v>1.0311440000000001</v>
      </c>
      <c r="J5195" s="28" t="s">
        <v>3241</v>
      </c>
    </row>
    <row r="5196" spans="1:10" x14ac:dyDescent="0.3">
      <c r="A5196" s="26">
        <v>2017</v>
      </c>
      <c r="B5196" s="27" t="s">
        <v>3064</v>
      </c>
      <c r="C5196" s="27" t="s">
        <v>3065</v>
      </c>
      <c r="D5196" s="27" t="s">
        <v>3066</v>
      </c>
      <c r="E5196" s="27" t="s">
        <v>3025</v>
      </c>
      <c r="F5196" s="27" t="s">
        <v>2825</v>
      </c>
      <c r="G5196" s="27" t="s">
        <v>2826</v>
      </c>
      <c r="H5196" s="28">
        <v>42948</v>
      </c>
      <c r="I5196" s="29">
        <v>0</v>
      </c>
      <c r="J5196" s="28" t="s">
        <v>3241</v>
      </c>
    </row>
    <row r="5197" spans="1:10" x14ac:dyDescent="0.3">
      <c r="A5197" s="26">
        <v>2017</v>
      </c>
      <c r="B5197" s="27" t="s">
        <v>3064</v>
      </c>
      <c r="C5197" s="27" t="s">
        <v>3065</v>
      </c>
      <c r="D5197" s="27" t="s">
        <v>3067</v>
      </c>
      <c r="E5197" s="27" t="s">
        <v>3025</v>
      </c>
      <c r="F5197" s="27" t="s">
        <v>2825</v>
      </c>
      <c r="G5197" s="27" t="s">
        <v>2826</v>
      </c>
      <c r="H5197" s="28">
        <v>42948</v>
      </c>
      <c r="I5197" s="29">
        <v>0</v>
      </c>
      <c r="J5197" s="28" t="s">
        <v>3241</v>
      </c>
    </row>
    <row r="5198" spans="1:10" x14ac:dyDescent="0.3">
      <c r="A5198" s="26">
        <v>2017</v>
      </c>
      <c r="B5198" s="27" t="s">
        <v>3174</v>
      </c>
      <c r="C5198" s="27" t="s">
        <v>3175</v>
      </c>
      <c r="D5198" s="27" t="s">
        <v>3174</v>
      </c>
      <c r="E5198" s="27" t="s">
        <v>6117</v>
      </c>
      <c r="F5198" s="27" t="s">
        <v>2825</v>
      </c>
      <c r="G5198" s="27" t="s">
        <v>2826</v>
      </c>
      <c r="H5198" s="28">
        <v>42948</v>
      </c>
      <c r="I5198" s="29">
        <v>0.55414800000000008</v>
      </c>
      <c r="J5198" s="28" t="s">
        <v>3241</v>
      </c>
    </row>
    <row r="5199" spans="1:10" x14ac:dyDescent="0.3">
      <c r="A5199" s="26">
        <v>2017</v>
      </c>
      <c r="B5199" s="27" t="s">
        <v>3068</v>
      </c>
      <c r="C5199" s="27" t="s">
        <v>3069</v>
      </c>
      <c r="D5199" s="27" t="s">
        <v>3068</v>
      </c>
      <c r="E5199" s="27" t="s">
        <v>6117</v>
      </c>
      <c r="F5199" s="27" t="s">
        <v>3034</v>
      </c>
      <c r="G5199" s="27" t="s">
        <v>2923</v>
      </c>
      <c r="H5199" s="28">
        <v>42948</v>
      </c>
      <c r="I5199" s="29">
        <v>6.0282029999999995</v>
      </c>
      <c r="J5199" s="28" t="s">
        <v>3241</v>
      </c>
    </row>
    <row r="5200" spans="1:10" x14ac:dyDescent="0.3">
      <c r="A5200" s="26">
        <v>2017</v>
      </c>
      <c r="B5200" s="27" t="s">
        <v>3070</v>
      </c>
      <c r="C5200" s="27" t="s">
        <v>3071</v>
      </c>
      <c r="D5200" s="27" t="s">
        <v>3070</v>
      </c>
      <c r="E5200" s="27" t="s">
        <v>6117</v>
      </c>
      <c r="F5200" s="27" t="s">
        <v>2815</v>
      </c>
      <c r="G5200" s="27" t="s">
        <v>2816</v>
      </c>
      <c r="H5200" s="28">
        <v>42948</v>
      </c>
      <c r="I5200" s="29">
        <v>1.3450660000000003</v>
      </c>
      <c r="J5200" s="28" t="s">
        <v>3241</v>
      </c>
    </row>
    <row r="5201" spans="1:10" x14ac:dyDescent="0.3">
      <c r="A5201" s="26">
        <v>2017</v>
      </c>
      <c r="B5201" s="27" t="s">
        <v>3176</v>
      </c>
      <c r="C5201" s="27" t="s">
        <v>3177</v>
      </c>
      <c r="D5201" s="27" t="s">
        <v>3176</v>
      </c>
      <c r="E5201" s="27" t="s">
        <v>3033</v>
      </c>
      <c r="F5201" s="27" t="s">
        <v>2807</v>
      </c>
      <c r="G5201" s="27" t="s">
        <v>2812</v>
      </c>
      <c r="H5201" s="28">
        <v>42948</v>
      </c>
      <c r="I5201" s="29">
        <v>17.709484</v>
      </c>
      <c r="J5201" s="28" t="s">
        <v>3241</v>
      </c>
    </row>
    <row r="5202" spans="1:10" x14ac:dyDescent="0.3">
      <c r="A5202" s="26">
        <v>2017</v>
      </c>
      <c r="B5202" s="27" t="s">
        <v>3072</v>
      </c>
      <c r="C5202" s="27" t="s">
        <v>3073</v>
      </c>
      <c r="D5202" s="27" t="s">
        <v>3072</v>
      </c>
      <c r="E5202" s="27" t="s">
        <v>6117</v>
      </c>
      <c r="F5202" s="27" t="s">
        <v>3034</v>
      </c>
      <c r="G5202" s="27" t="s">
        <v>3074</v>
      </c>
      <c r="H5202" s="28">
        <v>42948</v>
      </c>
      <c r="I5202" s="29">
        <v>1.1735169999999988</v>
      </c>
      <c r="J5202" s="28" t="s">
        <v>3241</v>
      </c>
    </row>
    <row r="5203" spans="1:10" x14ac:dyDescent="0.3">
      <c r="A5203" s="26">
        <v>2017</v>
      </c>
      <c r="B5203" s="27" t="s">
        <v>3182</v>
      </c>
      <c r="C5203" s="27" t="s">
        <v>3183</v>
      </c>
      <c r="D5203" s="27" t="s">
        <v>3182</v>
      </c>
      <c r="E5203" s="27" t="s">
        <v>6117</v>
      </c>
      <c r="F5203" s="27" t="s">
        <v>2825</v>
      </c>
      <c r="G5203" s="27" t="s">
        <v>2826</v>
      </c>
      <c r="H5203" s="28">
        <v>42948</v>
      </c>
      <c r="I5203" s="29">
        <v>0.214619</v>
      </c>
      <c r="J5203" s="28" t="s">
        <v>3241</v>
      </c>
    </row>
    <row r="5204" spans="1:10" x14ac:dyDescent="0.3">
      <c r="A5204" s="26">
        <v>2017</v>
      </c>
      <c r="B5204" s="27" t="s">
        <v>3075</v>
      </c>
      <c r="C5204" s="27" t="s">
        <v>3076</v>
      </c>
      <c r="D5204" s="27" t="s">
        <v>3075</v>
      </c>
      <c r="E5204" s="27" t="s">
        <v>6117</v>
      </c>
      <c r="F5204" s="27" t="s">
        <v>2815</v>
      </c>
      <c r="G5204" s="27" t="s">
        <v>2816</v>
      </c>
      <c r="H5204" s="28">
        <v>42948</v>
      </c>
      <c r="I5204" s="29">
        <v>2.3729449999999996</v>
      </c>
      <c r="J5204" s="28" t="s">
        <v>3241</v>
      </c>
    </row>
    <row r="5205" spans="1:10" x14ac:dyDescent="0.3">
      <c r="A5205" s="26">
        <v>2017</v>
      </c>
      <c r="B5205" s="27" t="s">
        <v>3077</v>
      </c>
      <c r="C5205" s="27" t="s">
        <v>3078</v>
      </c>
      <c r="D5205" s="27" t="s">
        <v>3077</v>
      </c>
      <c r="E5205" s="27" t="s">
        <v>3033</v>
      </c>
      <c r="F5205" s="27" t="s">
        <v>2788</v>
      </c>
      <c r="G5205" s="27" t="s">
        <v>2788</v>
      </c>
      <c r="H5205" s="28">
        <v>42948</v>
      </c>
      <c r="I5205" s="29">
        <v>0</v>
      </c>
      <c r="J5205" s="28" t="s">
        <v>3241</v>
      </c>
    </row>
    <row r="5206" spans="1:10" x14ac:dyDescent="0.3">
      <c r="A5206" s="26">
        <v>2017</v>
      </c>
      <c r="B5206" s="27" t="s">
        <v>3079</v>
      </c>
      <c r="C5206" s="27" t="s">
        <v>3080</v>
      </c>
      <c r="D5206" s="27" t="s">
        <v>3081</v>
      </c>
      <c r="E5206" s="27" t="s">
        <v>3063</v>
      </c>
      <c r="F5206" s="27" t="s">
        <v>2788</v>
      </c>
      <c r="G5206" s="27" t="s">
        <v>2788</v>
      </c>
      <c r="H5206" s="28">
        <v>42948</v>
      </c>
      <c r="I5206" s="29">
        <v>8.7989999999999995E-3</v>
      </c>
      <c r="J5206" s="28" t="s">
        <v>3241</v>
      </c>
    </row>
    <row r="5207" spans="1:10" x14ac:dyDescent="0.3">
      <c r="A5207" s="26">
        <v>2017</v>
      </c>
      <c r="B5207" s="27" t="s">
        <v>3082</v>
      </c>
      <c r="C5207" s="27" t="s">
        <v>3083</v>
      </c>
      <c r="D5207" s="27" t="s">
        <v>3082</v>
      </c>
      <c r="E5207" s="27" t="s">
        <v>6117</v>
      </c>
      <c r="F5207" s="27" t="s">
        <v>2825</v>
      </c>
      <c r="G5207" s="27" t="s">
        <v>2826</v>
      </c>
      <c r="H5207" s="28">
        <v>42948</v>
      </c>
      <c r="I5207" s="29">
        <v>5.6808180000000013</v>
      </c>
      <c r="J5207" s="28" t="s">
        <v>3241</v>
      </c>
    </row>
    <row r="5208" spans="1:10" x14ac:dyDescent="0.3">
      <c r="A5208" s="26">
        <v>2017</v>
      </c>
      <c r="B5208" s="27" t="s">
        <v>3084</v>
      </c>
      <c r="C5208" s="27" t="s">
        <v>3085</v>
      </c>
      <c r="D5208" s="27" t="s">
        <v>3086</v>
      </c>
      <c r="E5208" s="27" t="s">
        <v>3025</v>
      </c>
      <c r="F5208" s="27" t="s">
        <v>3087</v>
      </c>
      <c r="G5208" s="27" t="s">
        <v>2788</v>
      </c>
      <c r="H5208" s="28">
        <v>42948</v>
      </c>
      <c r="I5208" s="29">
        <v>0</v>
      </c>
      <c r="J5208" s="28" t="s">
        <v>3241</v>
      </c>
    </row>
    <row r="5209" spans="1:10" x14ac:dyDescent="0.3">
      <c r="A5209" s="26">
        <v>2017</v>
      </c>
      <c r="B5209" s="27" t="s">
        <v>3084</v>
      </c>
      <c r="C5209" s="27" t="s">
        <v>3085</v>
      </c>
      <c r="D5209" s="27" t="s">
        <v>3088</v>
      </c>
      <c r="E5209" s="27" t="s">
        <v>3025</v>
      </c>
      <c r="F5209" s="27" t="s">
        <v>3087</v>
      </c>
      <c r="G5209" s="27" t="s">
        <v>2788</v>
      </c>
      <c r="H5209" s="28">
        <v>42948</v>
      </c>
      <c r="I5209" s="29">
        <v>0</v>
      </c>
      <c r="J5209" s="28" t="s">
        <v>3241</v>
      </c>
    </row>
    <row r="5210" spans="1:10" x14ac:dyDescent="0.3">
      <c r="A5210" s="26">
        <v>2017</v>
      </c>
      <c r="B5210" s="27" t="s">
        <v>3195</v>
      </c>
      <c r="C5210" s="27" t="s">
        <v>3196</v>
      </c>
      <c r="D5210" s="27" t="s">
        <v>3197</v>
      </c>
      <c r="E5210" s="27" t="s">
        <v>3063</v>
      </c>
      <c r="F5210" s="27" t="s">
        <v>3094</v>
      </c>
      <c r="G5210" s="27" t="s">
        <v>2965</v>
      </c>
      <c r="H5210" s="28">
        <v>42948</v>
      </c>
      <c r="I5210" s="29">
        <v>0.22306700000000002</v>
      </c>
      <c r="J5210" s="28" t="s">
        <v>3192</v>
      </c>
    </row>
    <row r="5211" spans="1:10" x14ac:dyDescent="0.3">
      <c r="A5211" s="26">
        <v>2017</v>
      </c>
      <c r="B5211" s="27" t="s">
        <v>3089</v>
      </c>
      <c r="C5211" s="27" t="s">
        <v>3090</v>
      </c>
      <c r="D5211" s="27" t="s">
        <v>3089</v>
      </c>
      <c r="E5211" s="27" t="s">
        <v>6117</v>
      </c>
      <c r="F5211" s="27" t="s">
        <v>2815</v>
      </c>
      <c r="G5211" s="27" t="s">
        <v>2816</v>
      </c>
      <c r="H5211" s="28">
        <v>42948</v>
      </c>
      <c r="I5211" s="29">
        <v>2.2155639999999992</v>
      </c>
      <c r="J5211" s="28" t="s">
        <v>3241</v>
      </c>
    </row>
    <row r="5212" spans="1:10" x14ac:dyDescent="0.3">
      <c r="A5212" s="26">
        <v>2017</v>
      </c>
      <c r="B5212" s="27" t="s">
        <v>3136</v>
      </c>
      <c r="C5212" s="27" t="s">
        <v>3137</v>
      </c>
      <c r="D5212" s="27" t="s">
        <v>3138</v>
      </c>
      <c r="E5212" s="27" t="s">
        <v>3025</v>
      </c>
      <c r="F5212" s="27" t="s">
        <v>3087</v>
      </c>
      <c r="G5212" s="27" t="s">
        <v>2788</v>
      </c>
      <c r="H5212" s="28">
        <v>42948</v>
      </c>
      <c r="I5212" s="29">
        <v>0</v>
      </c>
      <c r="J5212" s="28" t="s">
        <v>3241</v>
      </c>
    </row>
    <row r="5213" spans="1:10" x14ac:dyDescent="0.3">
      <c r="A5213" s="26">
        <v>2017</v>
      </c>
      <c r="B5213" s="27" t="s">
        <v>3136</v>
      </c>
      <c r="C5213" s="27" t="s">
        <v>3137</v>
      </c>
      <c r="D5213" s="27" t="s">
        <v>3139</v>
      </c>
      <c r="E5213" s="27" t="s">
        <v>3025</v>
      </c>
      <c r="F5213" s="27" t="s">
        <v>3087</v>
      </c>
      <c r="G5213" s="27" t="s">
        <v>2788</v>
      </c>
      <c r="H5213" s="28">
        <v>42948</v>
      </c>
      <c r="I5213" s="29">
        <v>0</v>
      </c>
      <c r="J5213" s="28" t="s">
        <v>3241</v>
      </c>
    </row>
    <row r="5214" spans="1:10" x14ac:dyDescent="0.3">
      <c r="A5214" s="26">
        <v>2017</v>
      </c>
      <c r="B5214" s="27" t="s">
        <v>3184</v>
      </c>
      <c r="C5214" s="27" t="s">
        <v>3185</v>
      </c>
      <c r="D5214" s="27" t="s">
        <v>3186</v>
      </c>
      <c r="E5214" s="27" t="s">
        <v>3063</v>
      </c>
      <c r="F5214" s="27" t="s">
        <v>3034</v>
      </c>
      <c r="G5214" s="27" t="s">
        <v>2999</v>
      </c>
      <c r="H5214" s="28">
        <v>42948</v>
      </c>
      <c r="I5214" s="29">
        <v>2.8370830000000007</v>
      </c>
      <c r="J5214" s="28" t="s">
        <v>3241</v>
      </c>
    </row>
    <row r="5215" spans="1:10" x14ac:dyDescent="0.3">
      <c r="A5215" s="26">
        <v>2017</v>
      </c>
      <c r="B5215" s="27" t="s">
        <v>3091</v>
      </c>
      <c r="C5215" s="27" t="s">
        <v>3092</v>
      </c>
      <c r="D5215" s="27" t="s">
        <v>3093</v>
      </c>
      <c r="E5215" s="27" t="s">
        <v>3063</v>
      </c>
      <c r="F5215" s="27" t="s">
        <v>3094</v>
      </c>
      <c r="G5215" s="27" t="s">
        <v>2965</v>
      </c>
      <c r="H5215" s="28">
        <v>42948</v>
      </c>
      <c r="I5215" s="29">
        <v>5.9054800000000007</v>
      </c>
      <c r="J5215" s="28" t="s">
        <v>3241</v>
      </c>
    </row>
    <row r="5216" spans="1:10" x14ac:dyDescent="0.3">
      <c r="A5216" s="26">
        <v>2017</v>
      </c>
      <c r="B5216" s="27" t="s">
        <v>3095</v>
      </c>
      <c r="C5216" s="27" t="s">
        <v>3096</v>
      </c>
      <c r="D5216" s="27" t="s">
        <v>3095</v>
      </c>
      <c r="E5216" s="27" t="s">
        <v>6117</v>
      </c>
      <c r="F5216" s="27" t="s">
        <v>3034</v>
      </c>
      <c r="G5216" s="27" t="s">
        <v>2999</v>
      </c>
      <c r="H5216" s="28">
        <v>42948</v>
      </c>
      <c r="I5216" s="29">
        <v>1.6398970000000008</v>
      </c>
      <c r="J5216" s="28" t="s">
        <v>3241</v>
      </c>
    </row>
    <row r="5217" spans="1:10" x14ac:dyDescent="0.3">
      <c r="A5217" s="26">
        <v>2017</v>
      </c>
      <c r="B5217" s="27" t="s">
        <v>3097</v>
      </c>
      <c r="C5217" s="27" t="s">
        <v>3098</v>
      </c>
      <c r="D5217" s="27" t="s">
        <v>3097</v>
      </c>
      <c r="E5217" s="27" t="s">
        <v>6117</v>
      </c>
      <c r="F5217" s="27" t="s">
        <v>2825</v>
      </c>
      <c r="G5217" s="27" t="s">
        <v>2850</v>
      </c>
      <c r="H5217" s="28">
        <v>42948</v>
      </c>
      <c r="I5217" s="29">
        <v>10.651743</v>
      </c>
      <c r="J5217" s="28" t="s">
        <v>3241</v>
      </c>
    </row>
    <row r="5218" spans="1:10" x14ac:dyDescent="0.3">
      <c r="A5218" s="26">
        <v>2017</v>
      </c>
      <c r="B5218" s="27" t="s">
        <v>3132</v>
      </c>
      <c r="C5218" s="27" t="s">
        <v>3133</v>
      </c>
      <c r="D5218" s="27" t="s">
        <v>3132</v>
      </c>
      <c r="E5218" s="27" t="s">
        <v>3033</v>
      </c>
      <c r="F5218" s="27" t="s">
        <v>2807</v>
      </c>
      <c r="G5218" s="27" t="s">
        <v>2812</v>
      </c>
      <c r="H5218" s="28">
        <v>42948</v>
      </c>
      <c r="I5218" s="29">
        <v>17.350552</v>
      </c>
      <c r="J5218" s="28" t="s">
        <v>3241</v>
      </c>
    </row>
    <row r="5219" spans="1:10" x14ac:dyDescent="0.3">
      <c r="A5219" s="26">
        <v>2017</v>
      </c>
      <c r="B5219" s="27" t="s">
        <v>3134</v>
      </c>
      <c r="C5219" s="27" t="s">
        <v>3135</v>
      </c>
      <c r="D5219" s="27" t="s">
        <v>3134</v>
      </c>
      <c r="E5219" s="27" t="s">
        <v>3033</v>
      </c>
      <c r="F5219" s="27" t="s">
        <v>2807</v>
      </c>
      <c r="G5219" s="27" t="s">
        <v>2812</v>
      </c>
      <c r="H5219" s="28">
        <v>42948</v>
      </c>
      <c r="I5219" s="29">
        <v>10.441031000000002</v>
      </c>
      <c r="J5219" s="28" t="s">
        <v>3241</v>
      </c>
    </row>
    <row r="5220" spans="1:10" x14ac:dyDescent="0.3">
      <c r="A5220" s="26">
        <v>2017</v>
      </c>
      <c r="B5220" s="27" t="s">
        <v>3099</v>
      </c>
      <c r="C5220" s="27" t="s">
        <v>3100</v>
      </c>
      <c r="D5220" s="27" t="s">
        <v>3099</v>
      </c>
      <c r="E5220" s="27" t="s">
        <v>6117</v>
      </c>
      <c r="F5220" s="27" t="s">
        <v>2815</v>
      </c>
      <c r="G5220" s="27" t="s">
        <v>2816</v>
      </c>
      <c r="H5220" s="28">
        <v>42948</v>
      </c>
      <c r="I5220" s="29">
        <v>2.1907550000000002</v>
      </c>
      <c r="J5220" s="28" t="s">
        <v>3241</v>
      </c>
    </row>
    <row r="5221" spans="1:10" x14ac:dyDescent="0.3">
      <c r="A5221" s="26">
        <v>2017</v>
      </c>
      <c r="B5221" s="27" t="s">
        <v>3193</v>
      </c>
      <c r="C5221" s="27" t="s">
        <v>3194</v>
      </c>
      <c r="D5221" s="27" t="s">
        <v>3193</v>
      </c>
      <c r="E5221" s="27" t="s">
        <v>6117</v>
      </c>
      <c r="F5221" s="27" t="s">
        <v>2798</v>
      </c>
      <c r="G5221" s="27" t="s">
        <v>2803</v>
      </c>
      <c r="H5221" s="28">
        <v>42948</v>
      </c>
      <c r="I5221" s="29">
        <v>1.6508940000000014</v>
      </c>
      <c r="J5221" s="28" t="s">
        <v>3192</v>
      </c>
    </row>
    <row r="5222" spans="1:10" x14ac:dyDescent="0.3">
      <c r="A5222" s="26">
        <v>2017</v>
      </c>
      <c r="B5222" s="27" t="s">
        <v>3101</v>
      </c>
      <c r="C5222" s="27" t="s">
        <v>3102</v>
      </c>
      <c r="D5222" s="27" t="s">
        <v>3101</v>
      </c>
      <c r="E5222" s="27" t="s">
        <v>6117</v>
      </c>
      <c r="F5222" s="27" t="s">
        <v>3034</v>
      </c>
      <c r="G5222" s="27" t="s">
        <v>3074</v>
      </c>
      <c r="H5222" s="28">
        <v>42948</v>
      </c>
      <c r="I5222" s="29">
        <v>12.699800000000002</v>
      </c>
      <c r="J5222" s="28" t="s">
        <v>3241</v>
      </c>
    </row>
    <row r="5223" spans="1:10" x14ac:dyDescent="0.3">
      <c r="A5223" s="26">
        <v>2017</v>
      </c>
      <c r="B5223" s="27" t="s">
        <v>3148</v>
      </c>
      <c r="C5223" s="27" t="s">
        <v>3149</v>
      </c>
      <c r="D5223" s="27" t="s">
        <v>3148</v>
      </c>
      <c r="E5223" s="27" t="s">
        <v>6117</v>
      </c>
      <c r="F5223" s="27" t="s">
        <v>3145</v>
      </c>
      <c r="G5223" s="27" t="s">
        <v>2803</v>
      </c>
      <c r="H5223" s="28">
        <v>42948</v>
      </c>
      <c r="I5223" s="29">
        <v>0.53490499999999996</v>
      </c>
      <c r="J5223" s="28" t="s">
        <v>3241</v>
      </c>
    </row>
    <row r="5224" spans="1:10" x14ac:dyDescent="0.3">
      <c r="A5224" s="26">
        <v>2017</v>
      </c>
      <c r="B5224" s="27" t="s">
        <v>3103</v>
      </c>
      <c r="C5224" s="27" t="s">
        <v>3104</v>
      </c>
      <c r="D5224" s="27" t="s">
        <v>3103</v>
      </c>
      <c r="E5224" s="27" t="s">
        <v>6117</v>
      </c>
      <c r="F5224" s="27" t="s">
        <v>3034</v>
      </c>
      <c r="G5224" s="27" t="s">
        <v>2923</v>
      </c>
      <c r="H5224" s="28">
        <v>42948</v>
      </c>
      <c r="I5224" s="29">
        <v>1.2808619999999997</v>
      </c>
      <c r="J5224" s="28" t="s">
        <v>3241</v>
      </c>
    </row>
    <row r="5225" spans="1:10" x14ac:dyDescent="0.3">
      <c r="A5225" s="26">
        <v>2017</v>
      </c>
      <c r="B5225" s="27" t="s">
        <v>3150</v>
      </c>
      <c r="C5225" s="27" t="s">
        <v>3151</v>
      </c>
      <c r="D5225" s="27" t="s">
        <v>3150</v>
      </c>
      <c r="E5225" s="27" t="s">
        <v>6117</v>
      </c>
      <c r="F5225" s="27" t="s">
        <v>3142</v>
      </c>
      <c r="G5225" s="27" t="s">
        <v>2850</v>
      </c>
      <c r="H5225" s="28">
        <v>42948</v>
      </c>
      <c r="I5225" s="29">
        <v>0</v>
      </c>
      <c r="J5225" s="28" t="s">
        <v>3241</v>
      </c>
    </row>
    <row r="5226" spans="1:10" x14ac:dyDescent="0.3">
      <c r="A5226" s="26">
        <v>2017</v>
      </c>
      <c r="B5226" s="27" t="s">
        <v>3105</v>
      </c>
      <c r="C5226" s="27" t="s">
        <v>3106</v>
      </c>
      <c r="D5226" s="27" t="s">
        <v>3105</v>
      </c>
      <c r="E5226" s="27" t="s">
        <v>6117</v>
      </c>
      <c r="F5226" s="27" t="s">
        <v>2798</v>
      </c>
      <c r="G5226" s="27" t="s">
        <v>2803</v>
      </c>
      <c r="H5226" s="28">
        <v>42948</v>
      </c>
      <c r="I5226" s="29">
        <v>1.654736</v>
      </c>
      <c r="J5226" s="28" t="s">
        <v>3241</v>
      </c>
    </row>
    <row r="5227" spans="1:10" x14ac:dyDescent="0.3">
      <c r="A5227" s="26">
        <v>2017</v>
      </c>
      <c r="B5227" s="27" t="s">
        <v>3123</v>
      </c>
      <c r="C5227" s="27" t="s">
        <v>3124</v>
      </c>
      <c r="D5227" s="27" t="s">
        <v>3166</v>
      </c>
      <c r="E5227" s="27" t="s">
        <v>3025</v>
      </c>
      <c r="F5227" s="27" t="s">
        <v>2825</v>
      </c>
      <c r="G5227" s="27" t="s">
        <v>2850</v>
      </c>
      <c r="H5227" s="28">
        <v>42948</v>
      </c>
      <c r="I5227" s="29">
        <v>0</v>
      </c>
      <c r="J5227" s="28" t="s">
        <v>3241</v>
      </c>
    </row>
    <row r="5228" spans="1:10" x14ac:dyDescent="0.3">
      <c r="A5228" s="26">
        <v>2017</v>
      </c>
      <c r="B5228" s="27" t="s">
        <v>3123</v>
      </c>
      <c r="C5228" s="27" t="s">
        <v>3124</v>
      </c>
      <c r="D5228" s="27" t="s">
        <v>3125</v>
      </c>
      <c r="E5228" s="27" t="s">
        <v>3025</v>
      </c>
      <c r="F5228" s="27" t="s">
        <v>2825</v>
      </c>
      <c r="G5228" s="27" t="s">
        <v>2850</v>
      </c>
      <c r="H5228" s="28">
        <v>42948</v>
      </c>
      <c r="I5228" s="29">
        <v>0</v>
      </c>
      <c r="J5228" s="28" t="s">
        <v>3241</v>
      </c>
    </row>
    <row r="5229" spans="1:10" x14ac:dyDescent="0.3">
      <c r="A5229" s="26">
        <v>2017</v>
      </c>
      <c r="B5229" s="27" t="s">
        <v>3123</v>
      </c>
      <c r="C5229" s="27" t="s">
        <v>3124</v>
      </c>
      <c r="D5229" s="27" t="s">
        <v>3170</v>
      </c>
      <c r="E5229" s="27" t="s">
        <v>3025</v>
      </c>
      <c r="F5229" s="27" t="s">
        <v>2825</v>
      </c>
      <c r="G5229" s="27" t="s">
        <v>2850</v>
      </c>
      <c r="H5229" s="28">
        <v>42948</v>
      </c>
      <c r="I5229" s="29">
        <v>0</v>
      </c>
      <c r="J5229" s="28" t="s">
        <v>3241</v>
      </c>
    </row>
    <row r="5230" spans="1:10" x14ac:dyDescent="0.3">
      <c r="A5230" s="26">
        <v>2017</v>
      </c>
      <c r="B5230" s="27" t="s">
        <v>3107</v>
      </c>
      <c r="C5230" s="27" t="s">
        <v>3108</v>
      </c>
      <c r="D5230" s="27" t="s">
        <v>3108</v>
      </c>
      <c r="E5230" s="27" t="s">
        <v>6117</v>
      </c>
      <c r="F5230" s="27" t="s">
        <v>3026</v>
      </c>
      <c r="G5230" s="27" t="s">
        <v>2936</v>
      </c>
      <c r="H5230" s="28">
        <v>42948</v>
      </c>
      <c r="I5230" s="29">
        <v>0</v>
      </c>
      <c r="J5230" s="28" t="s">
        <v>3241</v>
      </c>
    </row>
    <row r="5231" spans="1:10" x14ac:dyDescent="0.3">
      <c r="A5231" s="26">
        <v>2017</v>
      </c>
      <c r="B5231" s="27" t="s">
        <v>3140</v>
      </c>
      <c r="C5231" s="27" t="s">
        <v>3141</v>
      </c>
      <c r="D5231" s="27" t="s">
        <v>3140</v>
      </c>
      <c r="E5231" s="27" t="s">
        <v>6117</v>
      </c>
      <c r="F5231" s="27" t="s">
        <v>3142</v>
      </c>
      <c r="G5231" s="27" t="s">
        <v>2850</v>
      </c>
      <c r="H5231" s="28">
        <v>42948</v>
      </c>
      <c r="I5231" s="29">
        <v>0</v>
      </c>
      <c r="J5231" s="28" t="s">
        <v>3241</v>
      </c>
    </row>
    <row r="5232" spans="1:10" x14ac:dyDescent="0.3">
      <c r="A5232" s="26">
        <v>2017</v>
      </c>
      <c r="B5232" s="27" t="s">
        <v>3109</v>
      </c>
      <c r="C5232" s="27" t="s">
        <v>3110</v>
      </c>
      <c r="D5232" s="27" t="s">
        <v>3109</v>
      </c>
      <c r="E5232" s="27" t="s">
        <v>3111</v>
      </c>
      <c r="F5232" s="27" t="s">
        <v>2825</v>
      </c>
      <c r="G5232" s="27" t="s">
        <v>2850</v>
      </c>
      <c r="H5232" s="28">
        <v>42948</v>
      </c>
      <c r="I5232" s="29">
        <v>0.18560500000000005</v>
      </c>
      <c r="J5232" s="28" t="s">
        <v>3241</v>
      </c>
    </row>
    <row r="5233" spans="1:10" x14ac:dyDescent="0.3">
      <c r="A5233" s="26">
        <v>2017</v>
      </c>
      <c r="B5233" s="27" t="s">
        <v>3158</v>
      </c>
      <c r="C5233" s="27" t="s">
        <v>3159</v>
      </c>
      <c r="D5233" s="27" t="s">
        <v>3160</v>
      </c>
      <c r="E5233" s="27" t="s">
        <v>3161</v>
      </c>
      <c r="F5233" s="27" t="s">
        <v>3087</v>
      </c>
      <c r="G5233" s="27" t="s">
        <v>2788</v>
      </c>
      <c r="H5233" s="28">
        <v>42948</v>
      </c>
      <c r="I5233" s="29">
        <v>0.53564800000000001</v>
      </c>
      <c r="J5233" s="28" t="s">
        <v>3241</v>
      </c>
    </row>
    <row r="5234" spans="1:10" x14ac:dyDescent="0.3">
      <c r="A5234" s="26">
        <v>2017</v>
      </c>
      <c r="B5234" s="27" t="s">
        <v>3112</v>
      </c>
      <c r="C5234" s="27" t="s">
        <v>3113</v>
      </c>
      <c r="D5234" s="27" t="s">
        <v>3112</v>
      </c>
      <c r="E5234" s="27" t="s">
        <v>6117</v>
      </c>
      <c r="F5234" s="27" t="s">
        <v>2825</v>
      </c>
      <c r="G5234" s="27" t="s">
        <v>2826</v>
      </c>
      <c r="H5234" s="28">
        <v>42948</v>
      </c>
      <c r="I5234" s="29">
        <v>0.75508400000000009</v>
      </c>
      <c r="J5234" s="28" t="s">
        <v>3241</v>
      </c>
    </row>
    <row r="5235" spans="1:10" x14ac:dyDescent="0.3">
      <c r="A5235" s="26">
        <v>2017</v>
      </c>
      <c r="B5235" s="27" t="s">
        <v>3167</v>
      </c>
      <c r="C5235" s="27" t="s">
        <v>3168</v>
      </c>
      <c r="D5235" s="27" t="s">
        <v>3169</v>
      </c>
      <c r="E5235" s="27" t="s">
        <v>3161</v>
      </c>
      <c r="F5235" s="27" t="s">
        <v>3087</v>
      </c>
      <c r="G5235" s="27" t="s">
        <v>2788</v>
      </c>
      <c r="H5235" s="28">
        <v>42948</v>
      </c>
      <c r="I5235" s="29">
        <v>4.9478050000000025</v>
      </c>
      <c r="J5235" s="28" t="s">
        <v>3241</v>
      </c>
    </row>
    <row r="5236" spans="1:10" x14ac:dyDescent="0.3">
      <c r="A5236" s="26">
        <v>2017</v>
      </c>
      <c r="B5236" s="27" t="s">
        <v>3114</v>
      </c>
      <c r="C5236" s="27" t="s">
        <v>3115</v>
      </c>
      <c r="D5236" s="27" t="s">
        <v>3116</v>
      </c>
      <c r="E5236" s="27" t="s">
        <v>3025</v>
      </c>
      <c r="F5236" s="27" t="s">
        <v>3026</v>
      </c>
      <c r="G5236" s="27" t="s">
        <v>2788</v>
      </c>
      <c r="H5236" s="28">
        <v>42948</v>
      </c>
      <c r="I5236" s="29">
        <v>0</v>
      </c>
      <c r="J5236" s="28" t="s">
        <v>3241</v>
      </c>
    </row>
    <row r="5237" spans="1:10" x14ac:dyDescent="0.3">
      <c r="A5237" s="26">
        <v>2017</v>
      </c>
      <c r="B5237" s="27" t="s">
        <v>3117</v>
      </c>
      <c r="C5237" s="27" t="s">
        <v>3118</v>
      </c>
      <c r="D5237" s="27" t="s">
        <v>3117</v>
      </c>
      <c r="E5237" s="27" t="s">
        <v>6117</v>
      </c>
      <c r="F5237" s="27" t="s">
        <v>2815</v>
      </c>
      <c r="G5237" s="27" t="s">
        <v>2816</v>
      </c>
      <c r="H5237" s="28">
        <v>42948</v>
      </c>
      <c r="I5237" s="29">
        <v>4.5805060000000006</v>
      </c>
      <c r="J5237" s="28" t="s">
        <v>3241</v>
      </c>
    </row>
    <row r="5238" spans="1:10" x14ac:dyDescent="0.3">
      <c r="A5238" s="26">
        <v>2017</v>
      </c>
      <c r="B5238" s="27" t="s">
        <v>3129</v>
      </c>
      <c r="C5238" s="27" t="s">
        <v>3130</v>
      </c>
      <c r="D5238" s="27" t="s">
        <v>3131</v>
      </c>
      <c r="E5238" s="27" t="s">
        <v>3063</v>
      </c>
      <c r="F5238" s="27" t="s">
        <v>3034</v>
      </c>
      <c r="G5238" s="27" t="s">
        <v>2840</v>
      </c>
      <c r="H5238" s="28">
        <v>42948</v>
      </c>
      <c r="I5238" s="29">
        <v>15.982151999999997</v>
      </c>
      <c r="J5238" s="28" t="s">
        <v>3241</v>
      </c>
    </row>
    <row r="5239" spans="1:10" x14ac:dyDescent="0.3">
      <c r="A5239" s="26">
        <v>2017</v>
      </c>
      <c r="B5239" s="27" t="s">
        <v>3126</v>
      </c>
      <c r="C5239" s="27" t="s">
        <v>3127</v>
      </c>
      <c r="D5239" s="27" t="s">
        <v>3128</v>
      </c>
      <c r="E5239" s="27" t="s">
        <v>3025</v>
      </c>
      <c r="F5239" s="27" t="s">
        <v>3026</v>
      </c>
      <c r="G5239" s="27" t="s">
        <v>2936</v>
      </c>
      <c r="H5239" s="28">
        <v>42948</v>
      </c>
      <c r="I5239" s="29">
        <v>0</v>
      </c>
      <c r="J5239" s="28" t="s">
        <v>3241</v>
      </c>
    </row>
    <row r="5240" spans="1:10" x14ac:dyDescent="0.3">
      <c r="A5240" s="26">
        <v>2017</v>
      </c>
      <c r="B5240" s="27" t="s">
        <v>3178</v>
      </c>
      <c r="C5240" s="27" t="s">
        <v>3179</v>
      </c>
      <c r="D5240" s="27" t="s">
        <v>3178</v>
      </c>
      <c r="E5240" s="27" t="s">
        <v>3033</v>
      </c>
      <c r="F5240" s="27" t="s">
        <v>2807</v>
      </c>
      <c r="G5240" s="27" t="s">
        <v>2812</v>
      </c>
      <c r="H5240" s="28">
        <v>42948</v>
      </c>
      <c r="I5240" s="29">
        <v>0.39398300000000008</v>
      </c>
      <c r="J5240" s="28" t="s">
        <v>3241</v>
      </c>
    </row>
    <row r="5241" spans="1:10" x14ac:dyDescent="0.3">
      <c r="A5241" s="26">
        <v>2017</v>
      </c>
      <c r="B5241" s="27" t="s">
        <v>3119</v>
      </c>
      <c r="C5241" s="27" t="s">
        <v>3120</v>
      </c>
      <c r="D5241" s="27" t="s">
        <v>3119</v>
      </c>
      <c r="E5241" s="27" t="s">
        <v>6117</v>
      </c>
      <c r="F5241" s="27" t="s">
        <v>3034</v>
      </c>
      <c r="G5241" s="27" t="s">
        <v>2840</v>
      </c>
      <c r="H5241" s="28">
        <v>42948</v>
      </c>
      <c r="I5241" s="29">
        <v>4.3175050000000006</v>
      </c>
      <c r="J5241" s="28" t="s">
        <v>3241</v>
      </c>
    </row>
    <row r="5242" spans="1:10" x14ac:dyDescent="0.3">
      <c r="A5242" s="26">
        <v>2017</v>
      </c>
      <c r="B5242" s="27" t="s">
        <v>3121</v>
      </c>
      <c r="C5242" s="27" t="s">
        <v>3122</v>
      </c>
      <c r="D5242" s="27" t="s">
        <v>3121</v>
      </c>
      <c r="E5242" s="27" t="s">
        <v>6117</v>
      </c>
      <c r="F5242" s="27" t="s">
        <v>2825</v>
      </c>
      <c r="G5242" s="27" t="s">
        <v>2850</v>
      </c>
      <c r="H5242" s="28">
        <v>42948</v>
      </c>
      <c r="I5242" s="29">
        <v>13.639871999999997</v>
      </c>
      <c r="J5242" s="28" t="s">
        <v>3241</v>
      </c>
    </row>
    <row r="5243" spans="1:10" x14ac:dyDescent="0.3">
      <c r="A5243" s="26">
        <v>2017</v>
      </c>
      <c r="B5243" s="27" t="s">
        <v>3198</v>
      </c>
      <c r="C5243" s="27" t="s">
        <v>3199</v>
      </c>
      <c r="D5243" s="27" t="s">
        <v>3200</v>
      </c>
      <c r="E5243" s="27" t="s">
        <v>3161</v>
      </c>
      <c r="F5243" s="27" t="s">
        <v>2815</v>
      </c>
      <c r="G5243" s="27" t="s">
        <v>2854</v>
      </c>
      <c r="H5243" s="28">
        <v>42948</v>
      </c>
      <c r="I5243" s="29">
        <v>2.0031999999999998E-2</v>
      </c>
      <c r="J5243" s="28" t="s">
        <v>3192</v>
      </c>
    </row>
    <row r="5244" spans="1:10" x14ac:dyDescent="0.3">
      <c r="A5244" s="26">
        <v>2017</v>
      </c>
      <c r="B5244" s="27" t="s">
        <v>3022</v>
      </c>
      <c r="C5244" s="27" t="s">
        <v>3023</v>
      </c>
      <c r="D5244" s="27" t="s">
        <v>3024</v>
      </c>
      <c r="E5244" s="27" t="s">
        <v>3025</v>
      </c>
      <c r="F5244" s="27" t="s">
        <v>3026</v>
      </c>
      <c r="G5244" s="27" t="s">
        <v>2788</v>
      </c>
      <c r="H5244" s="28">
        <v>42979</v>
      </c>
      <c r="I5244" s="29">
        <v>0</v>
      </c>
      <c r="J5244" s="28" t="s">
        <v>3241</v>
      </c>
    </row>
    <row r="5245" spans="1:10" x14ac:dyDescent="0.3">
      <c r="A5245" s="26">
        <v>2017</v>
      </c>
      <c r="B5245" s="27" t="s">
        <v>3022</v>
      </c>
      <c r="C5245" s="27" t="s">
        <v>3023</v>
      </c>
      <c r="D5245" s="27" t="s">
        <v>3027</v>
      </c>
      <c r="E5245" s="27" t="s">
        <v>3025</v>
      </c>
      <c r="F5245" s="27" t="s">
        <v>3026</v>
      </c>
      <c r="G5245" s="27" t="s">
        <v>2788</v>
      </c>
      <c r="H5245" s="28">
        <v>42979</v>
      </c>
      <c r="I5245" s="29">
        <v>0</v>
      </c>
      <c r="J5245" s="28" t="s">
        <v>3241</v>
      </c>
    </row>
    <row r="5246" spans="1:10" x14ac:dyDescent="0.3">
      <c r="A5246" s="26">
        <v>2017</v>
      </c>
      <c r="B5246" s="27" t="s">
        <v>3028</v>
      </c>
      <c r="C5246" s="27" t="s">
        <v>3029</v>
      </c>
      <c r="D5246" s="27" t="s">
        <v>3028</v>
      </c>
      <c r="E5246" s="27" t="s">
        <v>6117</v>
      </c>
      <c r="F5246" s="27" t="s">
        <v>3030</v>
      </c>
      <c r="G5246" s="27" t="s">
        <v>2812</v>
      </c>
      <c r="H5246" s="28">
        <v>42979</v>
      </c>
      <c r="I5246" s="29">
        <v>21.881428999999997</v>
      </c>
      <c r="J5246" s="28" t="s">
        <v>3241</v>
      </c>
    </row>
    <row r="5247" spans="1:10" x14ac:dyDescent="0.3">
      <c r="A5247" s="26">
        <v>2017</v>
      </c>
      <c r="B5247" s="27" t="s">
        <v>3031</v>
      </c>
      <c r="C5247" s="27" t="s">
        <v>3032</v>
      </c>
      <c r="D5247" s="27" t="s">
        <v>3031</v>
      </c>
      <c r="E5247" s="27" t="s">
        <v>3033</v>
      </c>
      <c r="F5247" s="27" t="s">
        <v>3034</v>
      </c>
      <c r="G5247" s="27" t="s">
        <v>2821</v>
      </c>
      <c r="H5247" s="28">
        <v>42979</v>
      </c>
      <c r="I5247" s="29">
        <v>1.7211569999999998</v>
      </c>
      <c r="J5247" s="28" t="s">
        <v>3241</v>
      </c>
    </row>
    <row r="5248" spans="1:10" x14ac:dyDescent="0.3">
      <c r="A5248" s="26">
        <v>2017</v>
      </c>
      <c r="B5248" s="27" t="s">
        <v>3031</v>
      </c>
      <c r="C5248" s="27" t="s">
        <v>3180</v>
      </c>
      <c r="D5248" s="27" t="s">
        <v>3181</v>
      </c>
      <c r="E5248" s="27" t="s">
        <v>3033</v>
      </c>
      <c r="F5248" s="27" t="s">
        <v>3034</v>
      </c>
      <c r="G5248" s="27" t="s">
        <v>2821</v>
      </c>
      <c r="H5248" s="28">
        <v>42979</v>
      </c>
      <c r="I5248" s="29">
        <v>5.1636000000000006</v>
      </c>
      <c r="J5248" s="28" t="s">
        <v>3241</v>
      </c>
    </row>
    <row r="5249" spans="1:10" x14ac:dyDescent="0.3">
      <c r="A5249" s="26">
        <v>2017</v>
      </c>
      <c r="B5249" s="27" t="s">
        <v>3189</v>
      </c>
      <c r="C5249" s="27" t="s">
        <v>3190</v>
      </c>
      <c r="D5249" s="27" t="s">
        <v>3191</v>
      </c>
      <c r="E5249" s="27" t="s">
        <v>3161</v>
      </c>
      <c r="F5249" s="27" t="s">
        <v>2815</v>
      </c>
      <c r="G5249" s="27" t="s">
        <v>2816</v>
      </c>
      <c r="H5249" s="28">
        <v>42979</v>
      </c>
      <c r="I5249" s="29">
        <v>0.70342599999999988</v>
      </c>
      <c r="J5249" s="28" t="s">
        <v>3192</v>
      </c>
    </row>
    <row r="5250" spans="1:10" x14ac:dyDescent="0.3">
      <c r="A5250" s="26">
        <v>2017</v>
      </c>
      <c r="B5250" s="27" t="s">
        <v>3035</v>
      </c>
      <c r="C5250" s="27" t="s">
        <v>3036</v>
      </c>
      <c r="D5250" s="27" t="s">
        <v>3035</v>
      </c>
      <c r="E5250" s="27" t="s">
        <v>6117</v>
      </c>
      <c r="F5250" s="27" t="s">
        <v>2825</v>
      </c>
      <c r="G5250" s="27" t="s">
        <v>2826</v>
      </c>
      <c r="H5250" s="28">
        <v>42979</v>
      </c>
      <c r="I5250" s="29">
        <v>0</v>
      </c>
      <c r="J5250" s="28" t="s">
        <v>3241</v>
      </c>
    </row>
    <row r="5251" spans="1:10" x14ac:dyDescent="0.3">
      <c r="A5251" s="26">
        <v>2017</v>
      </c>
      <c r="B5251" s="27" t="s">
        <v>3037</v>
      </c>
      <c r="C5251" s="27" t="s">
        <v>3038</v>
      </c>
      <c r="D5251" s="27" t="s">
        <v>3037</v>
      </c>
      <c r="E5251" s="27" t="s">
        <v>6117</v>
      </c>
      <c r="F5251" s="27" t="s">
        <v>3034</v>
      </c>
      <c r="G5251" s="27" t="s">
        <v>2999</v>
      </c>
      <c r="H5251" s="28">
        <v>42979</v>
      </c>
      <c r="I5251" s="29">
        <v>3.0651770000000003</v>
      </c>
      <c r="J5251" s="28" t="s">
        <v>3241</v>
      </c>
    </row>
    <row r="5252" spans="1:10" x14ac:dyDescent="0.3">
      <c r="A5252" s="26">
        <v>2017</v>
      </c>
      <c r="B5252" s="27" t="s">
        <v>3039</v>
      </c>
      <c r="C5252" s="27" t="s">
        <v>3040</v>
      </c>
      <c r="D5252" s="27" t="s">
        <v>3039</v>
      </c>
      <c r="E5252" s="27" t="s">
        <v>6117</v>
      </c>
      <c r="F5252" s="27" t="s">
        <v>2815</v>
      </c>
      <c r="G5252" s="27" t="s">
        <v>2816</v>
      </c>
      <c r="H5252" s="28">
        <v>42979</v>
      </c>
      <c r="I5252" s="29">
        <v>0</v>
      </c>
      <c r="J5252" s="28" t="s">
        <v>3241</v>
      </c>
    </row>
    <row r="5253" spans="1:10" x14ac:dyDescent="0.3">
      <c r="A5253" s="26">
        <v>2017</v>
      </c>
      <c r="B5253" s="27" t="s">
        <v>3041</v>
      </c>
      <c r="C5253" s="27" t="s">
        <v>3042</v>
      </c>
      <c r="D5253" s="27" t="s">
        <v>3041</v>
      </c>
      <c r="E5253" s="27" t="s">
        <v>6117</v>
      </c>
      <c r="F5253" s="27" t="s">
        <v>2825</v>
      </c>
      <c r="G5253" s="27" t="s">
        <v>2826</v>
      </c>
      <c r="H5253" s="28">
        <v>42979</v>
      </c>
      <c r="I5253" s="29">
        <v>9.1361580000000018</v>
      </c>
      <c r="J5253" s="28" t="s">
        <v>3241</v>
      </c>
    </row>
    <row r="5254" spans="1:10" x14ac:dyDescent="0.3">
      <c r="A5254" s="26">
        <v>2017</v>
      </c>
      <c r="B5254" s="27" t="s">
        <v>3043</v>
      </c>
      <c r="C5254" s="27" t="s">
        <v>3044</v>
      </c>
      <c r="D5254" s="27" t="s">
        <v>3043</v>
      </c>
      <c r="E5254" s="27" t="s">
        <v>6117</v>
      </c>
      <c r="F5254" s="27" t="s">
        <v>2815</v>
      </c>
      <c r="G5254" s="27" t="s">
        <v>2816</v>
      </c>
      <c r="H5254" s="28">
        <v>42979</v>
      </c>
      <c r="I5254" s="29">
        <v>2.7367750000000006</v>
      </c>
      <c r="J5254" s="28" t="s">
        <v>3241</v>
      </c>
    </row>
    <row r="5255" spans="1:10" x14ac:dyDescent="0.3">
      <c r="A5255" s="26">
        <v>2017</v>
      </c>
      <c r="B5255" s="27" t="s">
        <v>3045</v>
      </c>
      <c r="C5255" s="27" t="s">
        <v>3046</v>
      </c>
      <c r="D5255" s="27" t="s">
        <v>3045</v>
      </c>
      <c r="E5255" s="27" t="s">
        <v>6117</v>
      </c>
      <c r="F5255" s="27" t="s">
        <v>2815</v>
      </c>
      <c r="G5255" s="27" t="s">
        <v>2816</v>
      </c>
      <c r="H5255" s="28">
        <v>42979</v>
      </c>
      <c r="I5255" s="29">
        <v>0.15592900000000001</v>
      </c>
      <c r="J5255" s="28" t="s">
        <v>3241</v>
      </c>
    </row>
    <row r="5256" spans="1:10" x14ac:dyDescent="0.3">
      <c r="A5256" s="26">
        <v>2017</v>
      </c>
      <c r="B5256" s="27" t="s">
        <v>3143</v>
      </c>
      <c r="C5256" s="27" t="s">
        <v>3144</v>
      </c>
      <c r="D5256" s="27" t="s">
        <v>3143</v>
      </c>
      <c r="E5256" s="27" t="s">
        <v>6117</v>
      </c>
      <c r="F5256" s="27" t="s">
        <v>3145</v>
      </c>
      <c r="G5256" s="27" t="s">
        <v>2803</v>
      </c>
      <c r="H5256" s="28">
        <v>42979</v>
      </c>
      <c r="I5256" s="29">
        <v>2.0912679999999999</v>
      </c>
      <c r="J5256" s="28" t="s">
        <v>3241</v>
      </c>
    </row>
    <row r="5257" spans="1:10" x14ac:dyDescent="0.3">
      <c r="A5257" s="26">
        <v>2017</v>
      </c>
      <c r="B5257" s="27" t="s">
        <v>3171</v>
      </c>
      <c r="C5257" s="27" t="s">
        <v>3172</v>
      </c>
      <c r="D5257" s="27" t="s">
        <v>3173</v>
      </c>
      <c r="E5257" s="27" t="s">
        <v>3111</v>
      </c>
      <c r="F5257" s="27" t="s">
        <v>2825</v>
      </c>
      <c r="G5257" s="27" t="s">
        <v>2850</v>
      </c>
      <c r="H5257" s="28">
        <v>42979</v>
      </c>
      <c r="I5257" s="29">
        <v>0.35557599999999995</v>
      </c>
      <c r="J5257" s="28" t="s">
        <v>3241</v>
      </c>
    </row>
    <row r="5258" spans="1:10" x14ac:dyDescent="0.3">
      <c r="A5258" s="26">
        <v>2017</v>
      </c>
      <c r="B5258" s="27" t="s">
        <v>3146</v>
      </c>
      <c r="C5258" s="27" t="s">
        <v>3147</v>
      </c>
      <c r="D5258" s="27" t="s">
        <v>3146</v>
      </c>
      <c r="E5258" s="27" t="s">
        <v>6117</v>
      </c>
      <c r="F5258" s="27" t="s">
        <v>3145</v>
      </c>
      <c r="G5258" s="27" t="s">
        <v>2803</v>
      </c>
      <c r="H5258" s="28">
        <v>42979</v>
      </c>
      <c r="I5258" s="29">
        <v>0</v>
      </c>
      <c r="J5258" s="28" t="s">
        <v>3241</v>
      </c>
    </row>
    <row r="5259" spans="1:10" x14ac:dyDescent="0.3">
      <c r="A5259" s="26">
        <v>2017</v>
      </c>
      <c r="B5259" s="27" t="s">
        <v>3047</v>
      </c>
      <c r="C5259" s="27" t="s">
        <v>3048</v>
      </c>
      <c r="D5259" s="27" t="s">
        <v>3047</v>
      </c>
      <c r="E5259" s="27" t="s">
        <v>6117</v>
      </c>
      <c r="F5259" s="27" t="s">
        <v>2825</v>
      </c>
      <c r="G5259" s="27" t="s">
        <v>2826</v>
      </c>
      <c r="H5259" s="28">
        <v>42979</v>
      </c>
      <c r="I5259" s="29">
        <v>2.2028729999999994</v>
      </c>
      <c r="J5259" s="28" t="s">
        <v>3241</v>
      </c>
    </row>
    <row r="5260" spans="1:10" x14ac:dyDescent="0.3">
      <c r="A5260" s="26">
        <v>2017</v>
      </c>
      <c r="B5260" s="27" t="s">
        <v>3049</v>
      </c>
      <c r="C5260" s="27" t="s">
        <v>3050</v>
      </c>
      <c r="D5260" s="27" t="s">
        <v>3049</v>
      </c>
      <c r="E5260" s="27" t="s">
        <v>6117</v>
      </c>
      <c r="F5260" s="27" t="s">
        <v>2825</v>
      </c>
      <c r="G5260" s="27" t="s">
        <v>2850</v>
      </c>
      <c r="H5260" s="28">
        <v>42979</v>
      </c>
      <c r="I5260" s="29">
        <v>0</v>
      </c>
      <c r="J5260" s="28" t="s">
        <v>3241</v>
      </c>
    </row>
    <row r="5261" spans="1:10" x14ac:dyDescent="0.3">
      <c r="A5261" s="26">
        <v>2017</v>
      </c>
      <c r="B5261" s="27" t="s">
        <v>3051</v>
      </c>
      <c r="C5261" s="27" t="s">
        <v>3051</v>
      </c>
      <c r="D5261" s="27" t="s">
        <v>3051</v>
      </c>
      <c r="E5261" s="27" t="s">
        <v>6118</v>
      </c>
      <c r="F5261" s="27" t="s">
        <v>3051</v>
      </c>
      <c r="G5261" s="27" t="s">
        <v>3051</v>
      </c>
      <c r="H5261" s="28">
        <v>42979</v>
      </c>
      <c r="I5261" s="29">
        <v>10339.782338999987</v>
      </c>
      <c r="J5261" s="28" t="s">
        <v>3241</v>
      </c>
    </row>
    <row r="5262" spans="1:10" x14ac:dyDescent="0.3">
      <c r="A5262" s="26">
        <v>2017</v>
      </c>
      <c r="B5262" s="27" t="s">
        <v>3052</v>
      </c>
      <c r="C5262" s="27" t="s">
        <v>3053</v>
      </c>
      <c r="D5262" s="27" t="s">
        <v>3052</v>
      </c>
      <c r="E5262" s="27" t="s">
        <v>3033</v>
      </c>
      <c r="F5262" s="27" t="s">
        <v>2807</v>
      </c>
      <c r="G5262" s="27" t="s">
        <v>2812</v>
      </c>
      <c r="H5262" s="28">
        <v>42979</v>
      </c>
      <c r="I5262" s="29">
        <v>2.4922210000000002</v>
      </c>
      <c r="J5262" s="28" t="s">
        <v>3241</v>
      </c>
    </row>
    <row r="5263" spans="1:10" x14ac:dyDescent="0.3">
      <c r="A5263" s="26">
        <v>2017</v>
      </c>
      <c r="B5263" s="27" t="s">
        <v>3162</v>
      </c>
      <c r="C5263" s="27" t="s">
        <v>3163</v>
      </c>
      <c r="D5263" s="27" t="s">
        <v>3164</v>
      </c>
      <c r="E5263" s="27" t="s">
        <v>3025</v>
      </c>
      <c r="F5263" s="27" t="s">
        <v>3087</v>
      </c>
      <c r="G5263" s="27" t="s">
        <v>2788</v>
      </c>
      <c r="H5263" s="28">
        <v>42979</v>
      </c>
      <c r="I5263" s="29">
        <v>0</v>
      </c>
      <c r="J5263" s="28" t="s">
        <v>3241</v>
      </c>
    </row>
    <row r="5264" spans="1:10" x14ac:dyDescent="0.3">
      <c r="A5264" s="26">
        <v>2017</v>
      </c>
      <c r="B5264" s="27" t="s">
        <v>3162</v>
      </c>
      <c r="C5264" s="27" t="s">
        <v>3163</v>
      </c>
      <c r="D5264" s="27" t="s">
        <v>3165</v>
      </c>
      <c r="E5264" s="27" t="s">
        <v>3025</v>
      </c>
      <c r="F5264" s="27" t="s">
        <v>3087</v>
      </c>
      <c r="G5264" s="27" t="s">
        <v>2788</v>
      </c>
      <c r="H5264" s="28">
        <v>42979</v>
      </c>
      <c r="I5264" s="29">
        <v>0</v>
      </c>
      <c r="J5264" s="28" t="s">
        <v>3241</v>
      </c>
    </row>
    <row r="5265" spans="1:10" x14ac:dyDescent="0.3">
      <c r="A5265" s="26">
        <v>2017</v>
      </c>
      <c r="B5265" s="27" t="s">
        <v>3054</v>
      </c>
      <c r="C5265" s="27" t="s">
        <v>3055</v>
      </c>
      <c r="D5265" s="27" t="s">
        <v>3054</v>
      </c>
      <c r="E5265" s="27" t="s">
        <v>6117</v>
      </c>
      <c r="F5265" s="27" t="s">
        <v>3034</v>
      </c>
      <c r="G5265" s="27" t="s">
        <v>2999</v>
      </c>
      <c r="H5265" s="28">
        <v>42979</v>
      </c>
      <c r="I5265" s="29">
        <v>5.7652840000000003</v>
      </c>
      <c r="J5265" s="28" t="s">
        <v>3241</v>
      </c>
    </row>
    <row r="5266" spans="1:10" x14ac:dyDescent="0.3">
      <c r="A5266" s="26">
        <v>2017</v>
      </c>
      <c r="B5266" s="27" t="s">
        <v>3056</v>
      </c>
      <c r="C5266" s="27" t="s">
        <v>3057</v>
      </c>
      <c r="D5266" s="27" t="s">
        <v>3056</v>
      </c>
      <c r="E5266" s="27" t="s">
        <v>6117</v>
      </c>
      <c r="F5266" s="27" t="s">
        <v>2825</v>
      </c>
      <c r="G5266" s="27" t="s">
        <v>2826</v>
      </c>
      <c r="H5266" s="28">
        <v>42979</v>
      </c>
      <c r="I5266" s="29">
        <v>4.005046000000001</v>
      </c>
      <c r="J5266" s="28" t="s">
        <v>3241</v>
      </c>
    </row>
    <row r="5267" spans="1:10" x14ac:dyDescent="0.3">
      <c r="A5267" s="26">
        <v>2017</v>
      </c>
      <c r="B5267" s="27" t="s">
        <v>3058</v>
      </c>
      <c r="C5267" s="27" t="s">
        <v>3059</v>
      </c>
      <c r="D5267" s="27" t="s">
        <v>3058</v>
      </c>
      <c r="E5267" s="27" t="s">
        <v>6117</v>
      </c>
      <c r="F5267" s="27" t="s">
        <v>2815</v>
      </c>
      <c r="G5267" s="27" t="s">
        <v>2816</v>
      </c>
      <c r="H5267" s="28">
        <v>42979</v>
      </c>
      <c r="I5267" s="29">
        <v>2.7663950000000002</v>
      </c>
      <c r="J5267" s="28" t="s">
        <v>3241</v>
      </c>
    </row>
    <row r="5268" spans="1:10" x14ac:dyDescent="0.3">
      <c r="A5268" s="26">
        <v>2017</v>
      </c>
      <c r="B5268" s="27" t="s">
        <v>3152</v>
      </c>
      <c r="C5268" s="27" t="s">
        <v>3153</v>
      </c>
      <c r="D5268" s="27" t="s">
        <v>3152</v>
      </c>
      <c r="E5268" s="27" t="s">
        <v>3111</v>
      </c>
      <c r="F5268" s="27" t="s">
        <v>2825</v>
      </c>
      <c r="G5268" s="27" t="s">
        <v>2850</v>
      </c>
      <c r="H5268" s="28">
        <v>42979</v>
      </c>
      <c r="I5268" s="29">
        <v>0.33907799999999999</v>
      </c>
      <c r="J5268" s="28" t="s">
        <v>3241</v>
      </c>
    </row>
    <row r="5269" spans="1:10" x14ac:dyDescent="0.3">
      <c r="A5269" s="26">
        <v>2017</v>
      </c>
      <c r="B5269" s="27" t="s">
        <v>3154</v>
      </c>
      <c r="C5269" s="27" t="s">
        <v>3155</v>
      </c>
      <c r="D5269" s="27" t="s">
        <v>3154</v>
      </c>
      <c r="E5269" s="27" t="s">
        <v>3111</v>
      </c>
      <c r="F5269" s="27" t="s">
        <v>2825</v>
      </c>
      <c r="G5269" s="27" t="s">
        <v>2850</v>
      </c>
      <c r="H5269" s="28">
        <v>42979</v>
      </c>
      <c r="I5269" s="29">
        <v>0.49855000000000005</v>
      </c>
      <c r="J5269" s="28" t="s">
        <v>3241</v>
      </c>
    </row>
    <row r="5270" spans="1:10" x14ac:dyDescent="0.3">
      <c r="A5270" s="26">
        <v>2017</v>
      </c>
      <c r="B5270" s="27" t="s">
        <v>3156</v>
      </c>
      <c r="C5270" s="27" t="s">
        <v>3157</v>
      </c>
      <c r="D5270" s="27" t="s">
        <v>3156</v>
      </c>
      <c r="E5270" s="27" t="s">
        <v>3111</v>
      </c>
      <c r="F5270" s="27" t="s">
        <v>2825</v>
      </c>
      <c r="G5270" s="27" t="s">
        <v>2850</v>
      </c>
      <c r="H5270" s="28">
        <v>42979</v>
      </c>
      <c r="I5270" s="29">
        <v>0</v>
      </c>
      <c r="J5270" s="28" t="s">
        <v>3241</v>
      </c>
    </row>
    <row r="5271" spans="1:10" x14ac:dyDescent="0.3">
      <c r="A5271" s="26">
        <v>2017</v>
      </c>
      <c r="B5271" s="27" t="s">
        <v>3060</v>
      </c>
      <c r="C5271" s="27" t="s">
        <v>3061</v>
      </c>
      <c r="D5271" s="27" t="s">
        <v>3062</v>
      </c>
      <c r="E5271" s="27" t="s">
        <v>3063</v>
      </c>
      <c r="F5271" s="27" t="s">
        <v>3034</v>
      </c>
      <c r="G5271" s="27" t="s">
        <v>2999</v>
      </c>
      <c r="H5271" s="28">
        <v>42979</v>
      </c>
      <c r="I5271" s="29">
        <v>1.1008510000000002</v>
      </c>
      <c r="J5271" s="28" t="s">
        <v>3241</v>
      </c>
    </row>
    <row r="5272" spans="1:10" x14ac:dyDescent="0.3">
      <c r="A5272" s="26">
        <v>2017</v>
      </c>
      <c r="B5272" s="27" t="s">
        <v>3187</v>
      </c>
      <c r="C5272" s="27" t="s">
        <v>3188</v>
      </c>
      <c r="D5272" s="27" t="s">
        <v>3187</v>
      </c>
      <c r="E5272" s="27" t="s">
        <v>3033</v>
      </c>
      <c r="F5272" s="27" t="s">
        <v>3034</v>
      </c>
      <c r="G5272" s="27" t="s">
        <v>3074</v>
      </c>
      <c r="H5272" s="28">
        <v>42979</v>
      </c>
      <c r="I5272" s="29">
        <v>0.9615720000000002</v>
      </c>
      <c r="J5272" s="28" t="s">
        <v>3241</v>
      </c>
    </row>
    <row r="5273" spans="1:10" x14ac:dyDescent="0.3">
      <c r="A5273" s="26">
        <v>2017</v>
      </c>
      <c r="B5273" s="27" t="s">
        <v>3064</v>
      </c>
      <c r="C5273" s="27" t="s">
        <v>3065</v>
      </c>
      <c r="D5273" s="27" t="s">
        <v>3066</v>
      </c>
      <c r="E5273" s="27" t="s">
        <v>3025</v>
      </c>
      <c r="F5273" s="27" t="s">
        <v>2825</v>
      </c>
      <c r="G5273" s="27" t="s">
        <v>2826</v>
      </c>
      <c r="H5273" s="28">
        <v>42979</v>
      </c>
      <c r="I5273" s="29">
        <v>0</v>
      </c>
      <c r="J5273" s="28" t="s">
        <v>3241</v>
      </c>
    </row>
    <row r="5274" spans="1:10" x14ac:dyDescent="0.3">
      <c r="A5274" s="26">
        <v>2017</v>
      </c>
      <c r="B5274" s="27" t="s">
        <v>3064</v>
      </c>
      <c r="C5274" s="27" t="s">
        <v>3065</v>
      </c>
      <c r="D5274" s="27" t="s">
        <v>3067</v>
      </c>
      <c r="E5274" s="27" t="s">
        <v>3025</v>
      </c>
      <c r="F5274" s="27" t="s">
        <v>2825</v>
      </c>
      <c r="G5274" s="27" t="s">
        <v>2826</v>
      </c>
      <c r="H5274" s="28">
        <v>42979</v>
      </c>
      <c r="I5274" s="29">
        <v>0</v>
      </c>
      <c r="J5274" s="28" t="s">
        <v>3241</v>
      </c>
    </row>
    <row r="5275" spans="1:10" x14ac:dyDescent="0.3">
      <c r="A5275" s="26">
        <v>2017</v>
      </c>
      <c r="B5275" s="27" t="s">
        <v>3174</v>
      </c>
      <c r="C5275" s="27" t="s">
        <v>3175</v>
      </c>
      <c r="D5275" s="27" t="s">
        <v>3174</v>
      </c>
      <c r="E5275" s="27" t="s">
        <v>6117</v>
      </c>
      <c r="F5275" s="27" t="s">
        <v>2825</v>
      </c>
      <c r="G5275" s="27" t="s">
        <v>2826</v>
      </c>
      <c r="H5275" s="28">
        <v>42979</v>
      </c>
      <c r="I5275" s="29">
        <v>0.61601700000000004</v>
      </c>
      <c r="J5275" s="28" t="s">
        <v>3241</v>
      </c>
    </row>
    <row r="5276" spans="1:10" x14ac:dyDescent="0.3">
      <c r="A5276" s="26">
        <v>2017</v>
      </c>
      <c r="B5276" s="27" t="s">
        <v>3068</v>
      </c>
      <c r="C5276" s="27" t="s">
        <v>3069</v>
      </c>
      <c r="D5276" s="27" t="s">
        <v>3068</v>
      </c>
      <c r="E5276" s="27" t="s">
        <v>6117</v>
      </c>
      <c r="F5276" s="27" t="s">
        <v>3034</v>
      </c>
      <c r="G5276" s="27" t="s">
        <v>2923</v>
      </c>
      <c r="H5276" s="28">
        <v>42979</v>
      </c>
      <c r="I5276" s="29">
        <v>7.6545390000000015</v>
      </c>
      <c r="J5276" s="28" t="s">
        <v>3241</v>
      </c>
    </row>
    <row r="5277" spans="1:10" x14ac:dyDescent="0.3">
      <c r="A5277" s="26">
        <v>2017</v>
      </c>
      <c r="B5277" s="27" t="s">
        <v>3070</v>
      </c>
      <c r="C5277" s="27" t="s">
        <v>3071</v>
      </c>
      <c r="D5277" s="27" t="s">
        <v>3070</v>
      </c>
      <c r="E5277" s="27" t="s">
        <v>6117</v>
      </c>
      <c r="F5277" s="27" t="s">
        <v>2815</v>
      </c>
      <c r="G5277" s="27" t="s">
        <v>2816</v>
      </c>
      <c r="H5277" s="28">
        <v>42979</v>
      </c>
      <c r="I5277" s="29">
        <v>1.112349</v>
      </c>
      <c r="J5277" s="28" t="s">
        <v>3241</v>
      </c>
    </row>
    <row r="5278" spans="1:10" x14ac:dyDescent="0.3">
      <c r="A5278" s="26">
        <v>2017</v>
      </c>
      <c r="B5278" s="27" t="s">
        <v>3176</v>
      </c>
      <c r="C5278" s="27" t="s">
        <v>3177</v>
      </c>
      <c r="D5278" s="27" t="s">
        <v>3176</v>
      </c>
      <c r="E5278" s="27" t="s">
        <v>3033</v>
      </c>
      <c r="F5278" s="27" t="s">
        <v>2807</v>
      </c>
      <c r="G5278" s="27" t="s">
        <v>2812</v>
      </c>
      <c r="H5278" s="28">
        <v>42979</v>
      </c>
      <c r="I5278" s="29">
        <v>14.406919000000009</v>
      </c>
      <c r="J5278" s="28" t="s">
        <v>3241</v>
      </c>
    </row>
    <row r="5279" spans="1:10" x14ac:dyDescent="0.3">
      <c r="A5279" s="26">
        <v>2017</v>
      </c>
      <c r="B5279" s="27" t="s">
        <v>3072</v>
      </c>
      <c r="C5279" s="27" t="s">
        <v>3073</v>
      </c>
      <c r="D5279" s="27" t="s">
        <v>3072</v>
      </c>
      <c r="E5279" s="27" t="s">
        <v>6117</v>
      </c>
      <c r="F5279" s="27" t="s">
        <v>3034</v>
      </c>
      <c r="G5279" s="27" t="s">
        <v>3074</v>
      </c>
      <c r="H5279" s="28">
        <v>42979</v>
      </c>
      <c r="I5279" s="29">
        <v>1.2181690000000003</v>
      </c>
      <c r="J5279" s="28" t="s">
        <v>3241</v>
      </c>
    </row>
    <row r="5280" spans="1:10" x14ac:dyDescent="0.3">
      <c r="A5280" s="26">
        <v>2017</v>
      </c>
      <c r="B5280" s="27" t="s">
        <v>3182</v>
      </c>
      <c r="C5280" s="27" t="s">
        <v>3183</v>
      </c>
      <c r="D5280" s="27" t="s">
        <v>3182</v>
      </c>
      <c r="E5280" s="27" t="s">
        <v>6117</v>
      </c>
      <c r="F5280" s="27" t="s">
        <v>2825</v>
      </c>
      <c r="G5280" s="27" t="s">
        <v>2826</v>
      </c>
      <c r="H5280" s="28">
        <v>42979</v>
      </c>
      <c r="I5280" s="29">
        <v>0.43395200000000006</v>
      </c>
      <c r="J5280" s="28" t="s">
        <v>3241</v>
      </c>
    </row>
    <row r="5281" spans="1:10" x14ac:dyDescent="0.3">
      <c r="A5281" s="26">
        <v>2017</v>
      </c>
      <c r="B5281" s="27" t="s">
        <v>3075</v>
      </c>
      <c r="C5281" s="27" t="s">
        <v>3076</v>
      </c>
      <c r="D5281" s="27" t="s">
        <v>3075</v>
      </c>
      <c r="E5281" s="27" t="s">
        <v>6117</v>
      </c>
      <c r="F5281" s="27" t="s">
        <v>2815</v>
      </c>
      <c r="G5281" s="27" t="s">
        <v>2816</v>
      </c>
      <c r="H5281" s="28">
        <v>42979</v>
      </c>
      <c r="I5281" s="29">
        <v>2.1460869999999996</v>
      </c>
      <c r="J5281" s="28" t="s">
        <v>3241</v>
      </c>
    </row>
    <row r="5282" spans="1:10" x14ac:dyDescent="0.3">
      <c r="A5282" s="26">
        <v>2017</v>
      </c>
      <c r="B5282" s="27" t="s">
        <v>3077</v>
      </c>
      <c r="C5282" s="27" t="s">
        <v>3078</v>
      </c>
      <c r="D5282" s="27" t="s">
        <v>3077</v>
      </c>
      <c r="E5282" s="27" t="s">
        <v>3033</v>
      </c>
      <c r="F5282" s="27" t="s">
        <v>2788</v>
      </c>
      <c r="G5282" s="27" t="s">
        <v>2788</v>
      </c>
      <c r="H5282" s="28">
        <v>42979</v>
      </c>
      <c r="I5282" s="29">
        <v>0</v>
      </c>
      <c r="J5282" s="28" t="s">
        <v>3241</v>
      </c>
    </row>
    <row r="5283" spans="1:10" x14ac:dyDescent="0.3">
      <c r="A5283" s="26">
        <v>2017</v>
      </c>
      <c r="B5283" s="27" t="s">
        <v>3079</v>
      </c>
      <c r="C5283" s="27" t="s">
        <v>3080</v>
      </c>
      <c r="D5283" s="27" t="s">
        <v>3081</v>
      </c>
      <c r="E5283" s="27" t="s">
        <v>3063</v>
      </c>
      <c r="F5283" s="27" t="s">
        <v>2788</v>
      </c>
      <c r="G5283" s="27" t="s">
        <v>2788</v>
      </c>
      <c r="H5283" s="28">
        <v>42979</v>
      </c>
      <c r="I5283" s="29">
        <v>3.0609999999999999E-3</v>
      </c>
      <c r="J5283" s="28" t="s">
        <v>3241</v>
      </c>
    </row>
    <row r="5284" spans="1:10" x14ac:dyDescent="0.3">
      <c r="A5284" s="26">
        <v>2017</v>
      </c>
      <c r="B5284" s="27" t="s">
        <v>3082</v>
      </c>
      <c r="C5284" s="27" t="s">
        <v>3083</v>
      </c>
      <c r="D5284" s="27" t="s">
        <v>3082</v>
      </c>
      <c r="E5284" s="27" t="s">
        <v>6117</v>
      </c>
      <c r="F5284" s="27" t="s">
        <v>2825</v>
      </c>
      <c r="G5284" s="27" t="s">
        <v>2826</v>
      </c>
      <c r="H5284" s="28">
        <v>42979</v>
      </c>
      <c r="I5284" s="29">
        <v>14.881874000000003</v>
      </c>
      <c r="J5284" s="28" t="s">
        <v>3241</v>
      </c>
    </row>
    <row r="5285" spans="1:10" x14ac:dyDescent="0.3">
      <c r="A5285" s="26">
        <v>2017</v>
      </c>
      <c r="B5285" s="27" t="s">
        <v>3084</v>
      </c>
      <c r="C5285" s="27" t="s">
        <v>3085</v>
      </c>
      <c r="D5285" s="27" t="s">
        <v>3086</v>
      </c>
      <c r="E5285" s="27" t="s">
        <v>3025</v>
      </c>
      <c r="F5285" s="27" t="s">
        <v>3087</v>
      </c>
      <c r="G5285" s="27" t="s">
        <v>2788</v>
      </c>
      <c r="H5285" s="28">
        <v>42979</v>
      </c>
      <c r="I5285" s="29">
        <v>0</v>
      </c>
      <c r="J5285" s="28" t="s">
        <v>3241</v>
      </c>
    </row>
    <row r="5286" spans="1:10" x14ac:dyDescent="0.3">
      <c r="A5286" s="26">
        <v>2017</v>
      </c>
      <c r="B5286" s="27" t="s">
        <v>3084</v>
      </c>
      <c r="C5286" s="27" t="s">
        <v>3085</v>
      </c>
      <c r="D5286" s="27" t="s">
        <v>3088</v>
      </c>
      <c r="E5286" s="27" t="s">
        <v>3025</v>
      </c>
      <c r="F5286" s="27" t="s">
        <v>3087</v>
      </c>
      <c r="G5286" s="27" t="s">
        <v>2788</v>
      </c>
      <c r="H5286" s="28">
        <v>42979</v>
      </c>
      <c r="I5286" s="29">
        <v>0</v>
      </c>
      <c r="J5286" s="28" t="s">
        <v>3241</v>
      </c>
    </row>
    <row r="5287" spans="1:10" x14ac:dyDescent="0.3">
      <c r="A5287" s="26">
        <v>2017</v>
      </c>
      <c r="B5287" s="27" t="s">
        <v>3195</v>
      </c>
      <c r="C5287" s="27" t="s">
        <v>3196</v>
      </c>
      <c r="D5287" s="27" t="s">
        <v>3197</v>
      </c>
      <c r="E5287" s="27" t="s">
        <v>3063</v>
      </c>
      <c r="F5287" s="27" t="s">
        <v>3094</v>
      </c>
      <c r="G5287" s="27" t="s">
        <v>2965</v>
      </c>
      <c r="H5287" s="28">
        <v>42979</v>
      </c>
      <c r="I5287" s="29">
        <v>0.90357800000000021</v>
      </c>
      <c r="J5287" s="28" t="s">
        <v>3192</v>
      </c>
    </row>
    <row r="5288" spans="1:10" x14ac:dyDescent="0.3">
      <c r="A5288" s="26">
        <v>2017</v>
      </c>
      <c r="B5288" s="27" t="s">
        <v>3089</v>
      </c>
      <c r="C5288" s="27" t="s">
        <v>3090</v>
      </c>
      <c r="D5288" s="27" t="s">
        <v>3089</v>
      </c>
      <c r="E5288" s="27" t="s">
        <v>6117</v>
      </c>
      <c r="F5288" s="27" t="s">
        <v>2815</v>
      </c>
      <c r="G5288" s="27" t="s">
        <v>2816</v>
      </c>
      <c r="H5288" s="28">
        <v>42979</v>
      </c>
      <c r="I5288" s="29">
        <v>2.1824190000000003</v>
      </c>
      <c r="J5288" s="28" t="s">
        <v>3241</v>
      </c>
    </row>
    <row r="5289" spans="1:10" x14ac:dyDescent="0.3">
      <c r="A5289" s="26">
        <v>2017</v>
      </c>
      <c r="B5289" s="27" t="s">
        <v>3136</v>
      </c>
      <c r="C5289" s="27" t="s">
        <v>3137</v>
      </c>
      <c r="D5289" s="27" t="s">
        <v>3138</v>
      </c>
      <c r="E5289" s="27" t="s">
        <v>3025</v>
      </c>
      <c r="F5289" s="27" t="s">
        <v>3087</v>
      </c>
      <c r="G5289" s="27" t="s">
        <v>2788</v>
      </c>
      <c r="H5289" s="28">
        <v>42979</v>
      </c>
      <c r="I5289" s="29">
        <v>0</v>
      </c>
      <c r="J5289" s="28" t="s">
        <v>3241</v>
      </c>
    </row>
    <row r="5290" spans="1:10" x14ac:dyDescent="0.3">
      <c r="A5290" s="26">
        <v>2017</v>
      </c>
      <c r="B5290" s="27" t="s">
        <v>3136</v>
      </c>
      <c r="C5290" s="27" t="s">
        <v>3137</v>
      </c>
      <c r="D5290" s="27" t="s">
        <v>3139</v>
      </c>
      <c r="E5290" s="27" t="s">
        <v>3025</v>
      </c>
      <c r="F5290" s="27" t="s">
        <v>3087</v>
      </c>
      <c r="G5290" s="27" t="s">
        <v>2788</v>
      </c>
      <c r="H5290" s="28">
        <v>42979</v>
      </c>
      <c r="I5290" s="29">
        <v>0</v>
      </c>
      <c r="J5290" s="28" t="s">
        <v>3241</v>
      </c>
    </row>
    <row r="5291" spans="1:10" x14ac:dyDescent="0.3">
      <c r="A5291" s="26">
        <v>2017</v>
      </c>
      <c r="B5291" s="27" t="s">
        <v>3184</v>
      </c>
      <c r="C5291" s="27" t="s">
        <v>3185</v>
      </c>
      <c r="D5291" s="27" t="s">
        <v>3186</v>
      </c>
      <c r="E5291" s="27" t="s">
        <v>3063</v>
      </c>
      <c r="F5291" s="27" t="s">
        <v>3034</v>
      </c>
      <c r="G5291" s="27" t="s">
        <v>2999</v>
      </c>
      <c r="H5291" s="28">
        <v>42979</v>
      </c>
      <c r="I5291" s="29">
        <v>2.1324509999999988</v>
      </c>
      <c r="J5291" s="28" t="s">
        <v>3241</v>
      </c>
    </row>
    <row r="5292" spans="1:10" x14ac:dyDescent="0.3">
      <c r="A5292" s="26">
        <v>2017</v>
      </c>
      <c r="B5292" s="27" t="s">
        <v>3091</v>
      </c>
      <c r="C5292" s="27" t="s">
        <v>3092</v>
      </c>
      <c r="D5292" s="27" t="s">
        <v>3093</v>
      </c>
      <c r="E5292" s="27" t="s">
        <v>3063</v>
      </c>
      <c r="F5292" s="27" t="s">
        <v>3094</v>
      </c>
      <c r="G5292" s="27" t="s">
        <v>2965</v>
      </c>
      <c r="H5292" s="28">
        <v>42979</v>
      </c>
      <c r="I5292" s="29">
        <v>6.8364000000000011</v>
      </c>
      <c r="J5292" s="28" t="s">
        <v>3241</v>
      </c>
    </row>
    <row r="5293" spans="1:10" x14ac:dyDescent="0.3">
      <c r="A5293" s="26">
        <v>2017</v>
      </c>
      <c r="B5293" s="27" t="s">
        <v>3095</v>
      </c>
      <c r="C5293" s="27" t="s">
        <v>3096</v>
      </c>
      <c r="D5293" s="27" t="s">
        <v>3095</v>
      </c>
      <c r="E5293" s="27" t="s">
        <v>6117</v>
      </c>
      <c r="F5293" s="27" t="s">
        <v>3034</v>
      </c>
      <c r="G5293" s="27" t="s">
        <v>2999</v>
      </c>
      <c r="H5293" s="28">
        <v>42979</v>
      </c>
      <c r="I5293" s="29">
        <v>1.1204479999999999</v>
      </c>
      <c r="J5293" s="28" t="s">
        <v>3241</v>
      </c>
    </row>
    <row r="5294" spans="1:10" x14ac:dyDescent="0.3">
      <c r="A5294" s="26">
        <v>2017</v>
      </c>
      <c r="B5294" s="27" t="s">
        <v>3097</v>
      </c>
      <c r="C5294" s="27" t="s">
        <v>3098</v>
      </c>
      <c r="D5294" s="27" t="s">
        <v>3097</v>
      </c>
      <c r="E5294" s="27" t="s">
        <v>6117</v>
      </c>
      <c r="F5294" s="27" t="s">
        <v>2825</v>
      </c>
      <c r="G5294" s="27" t="s">
        <v>2850</v>
      </c>
      <c r="H5294" s="28">
        <v>42979</v>
      </c>
      <c r="I5294" s="29">
        <v>13.106546999999997</v>
      </c>
      <c r="J5294" s="28" t="s">
        <v>3241</v>
      </c>
    </row>
    <row r="5295" spans="1:10" x14ac:dyDescent="0.3">
      <c r="A5295" s="26">
        <v>2017</v>
      </c>
      <c r="B5295" s="27" t="s">
        <v>3132</v>
      </c>
      <c r="C5295" s="27" t="s">
        <v>3133</v>
      </c>
      <c r="D5295" s="27" t="s">
        <v>3132</v>
      </c>
      <c r="E5295" s="27" t="s">
        <v>3033</v>
      </c>
      <c r="F5295" s="27" t="s">
        <v>2807</v>
      </c>
      <c r="G5295" s="27" t="s">
        <v>2812</v>
      </c>
      <c r="H5295" s="28">
        <v>42979</v>
      </c>
      <c r="I5295" s="29">
        <v>13.727454000000007</v>
      </c>
      <c r="J5295" s="28" t="s">
        <v>3241</v>
      </c>
    </row>
    <row r="5296" spans="1:10" x14ac:dyDescent="0.3">
      <c r="A5296" s="26">
        <v>2017</v>
      </c>
      <c r="B5296" s="27" t="s">
        <v>3134</v>
      </c>
      <c r="C5296" s="27" t="s">
        <v>3135</v>
      </c>
      <c r="D5296" s="27" t="s">
        <v>3134</v>
      </c>
      <c r="E5296" s="27" t="s">
        <v>3033</v>
      </c>
      <c r="F5296" s="27" t="s">
        <v>2807</v>
      </c>
      <c r="G5296" s="27" t="s">
        <v>2812</v>
      </c>
      <c r="H5296" s="28">
        <v>42979</v>
      </c>
      <c r="I5296" s="29">
        <v>8.2695380000000007</v>
      </c>
      <c r="J5296" s="28" t="s">
        <v>3241</v>
      </c>
    </row>
    <row r="5297" spans="1:10" x14ac:dyDescent="0.3">
      <c r="A5297" s="26">
        <v>2017</v>
      </c>
      <c r="B5297" s="27" t="s">
        <v>3099</v>
      </c>
      <c r="C5297" s="27" t="s">
        <v>3100</v>
      </c>
      <c r="D5297" s="27" t="s">
        <v>3099</v>
      </c>
      <c r="E5297" s="27" t="s">
        <v>6117</v>
      </c>
      <c r="F5297" s="27" t="s">
        <v>2815</v>
      </c>
      <c r="G5297" s="27" t="s">
        <v>2816</v>
      </c>
      <c r="H5297" s="28">
        <v>42979</v>
      </c>
      <c r="I5297" s="29">
        <v>1.9761529999999998</v>
      </c>
      <c r="J5297" s="28" t="s">
        <v>3241</v>
      </c>
    </row>
    <row r="5298" spans="1:10" x14ac:dyDescent="0.3">
      <c r="A5298" s="26">
        <v>2017</v>
      </c>
      <c r="B5298" s="27" t="s">
        <v>3193</v>
      </c>
      <c r="C5298" s="27" t="s">
        <v>3194</v>
      </c>
      <c r="D5298" s="27" t="s">
        <v>3193</v>
      </c>
      <c r="E5298" s="27" t="s">
        <v>6117</v>
      </c>
      <c r="F5298" s="27" t="s">
        <v>2798</v>
      </c>
      <c r="G5298" s="27" t="s">
        <v>2803</v>
      </c>
      <c r="H5298" s="28">
        <v>42979</v>
      </c>
      <c r="I5298" s="29">
        <v>2.2977310000000015</v>
      </c>
      <c r="J5298" s="28" t="s">
        <v>3192</v>
      </c>
    </row>
    <row r="5299" spans="1:10" x14ac:dyDescent="0.3">
      <c r="A5299" s="26">
        <v>2017</v>
      </c>
      <c r="B5299" s="27" t="s">
        <v>3101</v>
      </c>
      <c r="C5299" s="27" t="s">
        <v>3102</v>
      </c>
      <c r="D5299" s="27" t="s">
        <v>3101</v>
      </c>
      <c r="E5299" s="27" t="s">
        <v>6117</v>
      </c>
      <c r="F5299" s="27" t="s">
        <v>3034</v>
      </c>
      <c r="G5299" s="27" t="s">
        <v>3074</v>
      </c>
      <c r="H5299" s="28">
        <v>42979</v>
      </c>
      <c r="I5299" s="29">
        <v>12.103381000000001</v>
      </c>
      <c r="J5299" s="28" t="s">
        <v>3241</v>
      </c>
    </row>
    <row r="5300" spans="1:10" x14ac:dyDescent="0.3">
      <c r="A5300" s="26">
        <v>2017</v>
      </c>
      <c r="B5300" s="27" t="s">
        <v>3148</v>
      </c>
      <c r="C5300" s="27" t="s">
        <v>3149</v>
      </c>
      <c r="D5300" s="27" t="s">
        <v>3148</v>
      </c>
      <c r="E5300" s="27" t="s">
        <v>6117</v>
      </c>
      <c r="F5300" s="27" t="s">
        <v>3145</v>
      </c>
      <c r="G5300" s="27" t="s">
        <v>2803</v>
      </c>
      <c r="H5300" s="28">
        <v>42979</v>
      </c>
      <c r="I5300" s="29">
        <v>2.8950899999999997</v>
      </c>
      <c r="J5300" s="28" t="s">
        <v>3241</v>
      </c>
    </row>
    <row r="5301" spans="1:10" x14ac:dyDescent="0.3">
      <c r="A5301" s="26">
        <v>2017</v>
      </c>
      <c r="B5301" s="27" t="s">
        <v>3103</v>
      </c>
      <c r="C5301" s="27" t="s">
        <v>3104</v>
      </c>
      <c r="D5301" s="27" t="s">
        <v>3103</v>
      </c>
      <c r="E5301" s="27" t="s">
        <v>6117</v>
      </c>
      <c r="F5301" s="27" t="s">
        <v>3034</v>
      </c>
      <c r="G5301" s="27" t="s">
        <v>2923</v>
      </c>
      <c r="H5301" s="28">
        <v>42979</v>
      </c>
      <c r="I5301" s="29">
        <v>1.0819370000000001</v>
      </c>
      <c r="J5301" s="28" t="s">
        <v>3241</v>
      </c>
    </row>
    <row r="5302" spans="1:10" x14ac:dyDescent="0.3">
      <c r="A5302" s="26">
        <v>2017</v>
      </c>
      <c r="B5302" s="27" t="s">
        <v>3150</v>
      </c>
      <c r="C5302" s="27" t="s">
        <v>3151</v>
      </c>
      <c r="D5302" s="27" t="s">
        <v>3150</v>
      </c>
      <c r="E5302" s="27" t="s">
        <v>6117</v>
      </c>
      <c r="F5302" s="27" t="s">
        <v>3142</v>
      </c>
      <c r="G5302" s="27" t="s">
        <v>2850</v>
      </c>
      <c r="H5302" s="28">
        <v>42979</v>
      </c>
      <c r="I5302" s="29">
        <v>0</v>
      </c>
      <c r="J5302" s="28" t="s">
        <v>3241</v>
      </c>
    </row>
    <row r="5303" spans="1:10" x14ac:dyDescent="0.3">
      <c r="A5303" s="26">
        <v>2017</v>
      </c>
      <c r="B5303" s="27" t="s">
        <v>3105</v>
      </c>
      <c r="C5303" s="27" t="s">
        <v>3106</v>
      </c>
      <c r="D5303" s="27" t="s">
        <v>3105</v>
      </c>
      <c r="E5303" s="27" t="s">
        <v>6117</v>
      </c>
      <c r="F5303" s="27" t="s">
        <v>2798</v>
      </c>
      <c r="G5303" s="27" t="s">
        <v>2803</v>
      </c>
      <c r="H5303" s="28">
        <v>42979</v>
      </c>
      <c r="I5303" s="29">
        <v>2.0898949999999994</v>
      </c>
      <c r="J5303" s="28" t="s">
        <v>3241</v>
      </c>
    </row>
    <row r="5304" spans="1:10" x14ac:dyDescent="0.3">
      <c r="A5304" s="26">
        <v>2017</v>
      </c>
      <c r="B5304" s="27" t="s">
        <v>3123</v>
      </c>
      <c r="C5304" s="27" t="s">
        <v>3124</v>
      </c>
      <c r="D5304" s="27" t="s">
        <v>3166</v>
      </c>
      <c r="E5304" s="27" t="s">
        <v>3025</v>
      </c>
      <c r="F5304" s="27" t="s">
        <v>2825</v>
      </c>
      <c r="G5304" s="27" t="s">
        <v>2850</v>
      </c>
      <c r="H5304" s="28">
        <v>42979</v>
      </c>
      <c r="I5304" s="29">
        <v>0</v>
      </c>
      <c r="J5304" s="28" t="s">
        <v>3241</v>
      </c>
    </row>
    <row r="5305" spans="1:10" x14ac:dyDescent="0.3">
      <c r="A5305" s="26">
        <v>2017</v>
      </c>
      <c r="B5305" s="27" t="s">
        <v>3123</v>
      </c>
      <c r="C5305" s="27" t="s">
        <v>3124</v>
      </c>
      <c r="D5305" s="27" t="s">
        <v>3125</v>
      </c>
      <c r="E5305" s="27" t="s">
        <v>3025</v>
      </c>
      <c r="F5305" s="27" t="s">
        <v>2825</v>
      </c>
      <c r="G5305" s="27" t="s">
        <v>2850</v>
      </c>
      <c r="H5305" s="28">
        <v>42979</v>
      </c>
      <c r="I5305" s="29">
        <v>0</v>
      </c>
      <c r="J5305" s="28" t="s">
        <v>3241</v>
      </c>
    </row>
    <row r="5306" spans="1:10" x14ac:dyDescent="0.3">
      <c r="A5306" s="26">
        <v>2017</v>
      </c>
      <c r="B5306" s="27" t="s">
        <v>3123</v>
      </c>
      <c r="C5306" s="27" t="s">
        <v>3124</v>
      </c>
      <c r="D5306" s="27" t="s">
        <v>3170</v>
      </c>
      <c r="E5306" s="27" t="s">
        <v>3025</v>
      </c>
      <c r="F5306" s="27" t="s">
        <v>2825</v>
      </c>
      <c r="G5306" s="27" t="s">
        <v>2850</v>
      </c>
      <c r="H5306" s="28">
        <v>42979</v>
      </c>
      <c r="I5306" s="29">
        <v>0</v>
      </c>
      <c r="J5306" s="28" t="s">
        <v>3241</v>
      </c>
    </row>
    <row r="5307" spans="1:10" x14ac:dyDescent="0.3">
      <c r="A5307" s="26">
        <v>2017</v>
      </c>
      <c r="B5307" s="27" t="s">
        <v>3107</v>
      </c>
      <c r="C5307" s="27" t="s">
        <v>3108</v>
      </c>
      <c r="D5307" s="27" t="s">
        <v>3108</v>
      </c>
      <c r="E5307" s="27" t="s">
        <v>6117</v>
      </c>
      <c r="F5307" s="27" t="s">
        <v>3026</v>
      </c>
      <c r="G5307" s="27" t="s">
        <v>2936</v>
      </c>
      <c r="H5307" s="28">
        <v>42979</v>
      </c>
      <c r="I5307" s="29">
        <v>1.6100000000000001E-4</v>
      </c>
      <c r="J5307" s="28" t="s">
        <v>3241</v>
      </c>
    </row>
    <row r="5308" spans="1:10" x14ac:dyDescent="0.3">
      <c r="A5308" s="26">
        <v>2017</v>
      </c>
      <c r="B5308" s="27" t="s">
        <v>3140</v>
      </c>
      <c r="C5308" s="27" t="s">
        <v>3141</v>
      </c>
      <c r="D5308" s="27" t="s">
        <v>3140</v>
      </c>
      <c r="E5308" s="27" t="s">
        <v>6117</v>
      </c>
      <c r="F5308" s="27" t="s">
        <v>3142</v>
      </c>
      <c r="G5308" s="27" t="s">
        <v>2850</v>
      </c>
      <c r="H5308" s="28">
        <v>42979</v>
      </c>
      <c r="I5308" s="29">
        <v>0</v>
      </c>
      <c r="J5308" s="28" t="s">
        <v>3241</v>
      </c>
    </row>
    <row r="5309" spans="1:10" x14ac:dyDescent="0.3">
      <c r="A5309" s="26">
        <v>2017</v>
      </c>
      <c r="B5309" s="27" t="s">
        <v>3109</v>
      </c>
      <c r="C5309" s="27" t="s">
        <v>3110</v>
      </c>
      <c r="D5309" s="27" t="s">
        <v>3109</v>
      </c>
      <c r="E5309" s="27" t="s">
        <v>3111</v>
      </c>
      <c r="F5309" s="27" t="s">
        <v>2825</v>
      </c>
      <c r="G5309" s="27" t="s">
        <v>2850</v>
      </c>
      <c r="H5309" s="28">
        <v>42979</v>
      </c>
      <c r="I5309" s="29">
        <v>0.20408600000000002</v>
      </c>
      <c r="J5309" s="28" t="s">
        <v>3241</v>
      </c>
    </row>
    <row r="5310" spans="1:10" x14ac:dyDescent="0.3">
      <c r="A5310" s="26">
        <v>2017</v>
      </c>
      <c r="B5310" s="27" t="s">
        <v>3158</v>
      </c>
      <c r="C5310" s="27" t="s">
        <v>3159</v>
      </c>
      <c r="D5310" s="27" t="s">
        <v>3160</v>
      </c>
      <c r="E5310" s="27" t="s">
        <v>3161</v>
      </c>
      <c r="F5310" s="27" t="s">
        <v>3087</v>
      </c>
      <c r="G5310" s="27" t="s">
        <v>2788</v>
      </c>
      <c r="H5310" s="28">
        <v>42979</v>
      </c>
      <c r="I5310" s="29">
        <v>0.75197599999999987</v>
      </c>
      <c r="J5310" s="28" t="s">
        <v>3241</v>
      </c>
    </row>
    <row r="5311" spans="1:10" x14ac:dyDescent="0.3">
      <c r="A5311" s="26">
        <v>2017</v>
      </c>
      <c r="B5311" s="27" t="s">
        <v>3112</v>
      </c>
      <c r="C5311" s="27" t="s">
        <v>3113</v>
      </c>
      <c r="D5311" s="27" t="s">
        <v>3112</v>
      </c>
      <c r="E5311" s="27" t="s">
        <v>6117</v>
      </c>
      <c r="F5311" s="27" t="s">
        <v>2825</v>
      </c>
      <c r="G5311" s="27" t="s">
        <v>2826</v>
      </c>
      <c r="H5311" s="28">
        <v>42979</v>
      </c>
      <c r="I5311" s="29">
        <v>1.7554990000000001</v>
      </c>
      <c r="J5311" s="28" t="s">
        <v>3241</v>
      </c>
    </row>
    <row r="5312" spans="1:10" x14ac:dyDescent="0.3">
      <c r="A5312" s="26">
        <v>2017</v>
      </c>
      <c r="B5312" s="27" t="s">
        <v>3167</v>
      </c>
      <c r="C5312" s="27" t="s">
        <v>3168</v>
      </c>
      <c r="D5312" s="27" t="s">
        <v>3169</v>
      </c>
      <c r="E5312" s="27" t="s">
        <v>3161</v>
      </c>
      <c r="F5312" s="27" t="s">
        <v>3087</v>
      </c>
      <c r="G5312" s="27" t="s">
        <v>2788</v>
      </c>
      <c r="H5312" s="28">
        <v>42979</v>
      </c>
      <c r="I5312" s="29">
        <v>5.3208689999999983</v>
      </c>
      <c r="J5312" s="28" t="s">
        <v>3241</v>
      </c>
    </row>
    <row r="5313" spans="1:10" x14ac:dyDescent="0.3">
      <c r="A5313" s="26">
        <v>2017</v>
      </c>
      <c r="B5313" s="27" t="s">
        <v>3114</v>
      </c>
      <c r="C5313" s="27" t="s">
        <v>3115</v>
      </c>
      <c r="D5313" s="27" t="s">
        <v>3116</v>
      </c>
      <c r="E5313" s="27" t="s">
        <v>3025</v>
      </c>
      <c r="F5313" s="27" t="s">
        <v>3026</v>
      </c>
      <c r="G5313" s="27" t="s">
        <v>2788</v>
      </c>
      <c r="H5313" s="28">
        <v>42979</v>
      </c>
      <c r="I5313" s="29">
        <v>0</v>
      </c>
      <c r="J5313" s="28" t="s">
        <v>3241</v>
      </c>
    </row>
    <row r="5314" spans="1:10" x14ac:dyDescent="0.3">
      <c r="A5314" s="26">
        <v>2017</v>
      </c>
      <c r="B5314" s="27" t="s">
        <v>3117</v>
      </c>
      <c r="C5314" s="27" t="s">
        <v>3118</v>
      </c>
      <c r="D5314" s="27" t="s">
        <v>3117</v>
      </c>
      <c r="E5314" s="27" t="s">
        <v>6117</v>
      </c>
      <c r="F5314" s="27" t="s">
        <v>2815</v>
      </c>
      <c r="G5314" s="27" t="s">
        <v>2816</v>
      </c>
      <c r="H5314" s="28">
        <v>42979</v>
      </c>
      <c r="I5314" s="29">
        <v>4.4447830000000028</v>
      </c>
      <c r="J5314" s="28" t="s">
        <v>3241</v>
      </c>
    </row>
    <row r="5315" spans="1:10" x14ac:dyDescent="0.3">
      <c r="A5315" s="26">
        <v>2017</v>
      </c>
      <c r="B5315" s="27" t="s">
        <v>3129</v>
      </c>
      <c r="C5315" s="27" t="s">
        <v>3130</v>
      </c>
      <c r="D5315" s="27" t="s">
        <v>3131</v>
      </c>
      <c r="E5315" s="27" t="s">
        <v>3063</v>
      </c>
      <c r="F5315" s="27" t="s">
        <v>3034</v>
      </c>
      <c r="G5315" s="27" t="s">
        <v>2840</v>
      </c>
      <c r="H5315" s="28">
        <v>42979</v>
      </c>
      <c r="I5315" s="29">
        <v>16.965756999999989</v>
      </c>
      <c r="J5315" s="28" t="s">
        <v>3241</v>
      </c>
    </row>
    <row r="5316" spans="1:10" x14ac:dyDescent="0.3">
      <c r="A5316" s="26">
        <v>2017</v>
      </c>
      <c r="B5316" s="27" t="s">
        <v>3126</v>
      </c>
      <c r="C5316" s="27" t="s">
        <v>3127</v>
      </c>
      <c r="D5316" s="27" t="s">
        <v>3128</v>
      </c>
      <c r="E5316" s="27" t="s">
        <v>3025</v>
      </c>
      <c r="F5316" s="27" t="s">
        <v>3026</v>
      </c>
      <c r="G5316" s="27" t="s">
        <v>2936</v>
      </c>
      <c r="H5316" s="28">
        <v>42979</v>
      </c>
      <c r="I5316" s="29">
        <v>0</v>
      </c>
      <c r="J5316" s="28" t="s">
        <v>3241</v>
      </c>
    </row>
    <row r="5317" spans="1:10" x14ac:dyDescent="0.3">
      <c r="A5317" s="26">
        <v>2017</v>
      </c>
      <c r="B5317" s="27" t="s">
        <v>3178</v>
      </c>
      <c r="C5317" s="27" t="s">
        <v>3179</v>
      </c>
      <c r="D5317" s="27" t="s">
        <v>3178</v>
      </c>
      <c r="E5317" s="27" t="s">
        <v>3033</v>
      </c>
      <c r="F5317" s="27" t="s">
        <v>2807</v>
      </c>
      <c r="G5317" s="27" t="s">
        <v>2812</v>
      </c>
      <c r="H5317" s="28">
        <v>42979</v>
      </c>
      <c r="I5317" s="29">
        <v>0.50974900000000023</v>
      </c>
      <c r="J5317" s="28" t="s">
        <v>3241</v>
      </c>
    </row>
    <row r="5318" spans="1:10" x14ac:dyDescent="0.3">
      <c r="A5318" s="26">
        <v>2017</v>
      </c>
      <c r="B5318" s="27" t="s">
        <v>3119</v>
      </c>
      <c r="C5318" s="27" t="s">
        <v>3120</v>
      </c>
      <c r="D5318" s="27" t="s">
        <v>3119</v>
      </c>
      <c r="E5318" s="27" t="s">
        <v>6117</v>
      </c>
      <c r="F5318" s="27" t="s">
        <v>3034</v>
      </c>
      <c r="G5318" s="27" t="s">
        <v>2840</v>
      </c>
      <c r="H5318" s="28">
        <v>42979</v>
      </c>
      <c r="I5318" s="29">
        <v>4.3068690000000007</v>
      </c>
      <c r="J5318" s="28" t="s">
        <v>3241</v>
      </c>
    </row>
    <row r="5319" spans="1:10" x14ac:dyDescent="0.3">
      <c r="A5319" s="26">
        <v>2017</v>
      </c>
      <c r="B5319" s="27" t="s">
        <v>3121</v>
      </c>
      <c r="C5319" s="27" t="s">
        <v>3122</v>
      </c>
      <c r="D5319" s="27" t="s">
        <v>3121</v>
      </c>
      <c r="E5319" s="27" t="s">
        <v>6117</v>
      </c>
      <c r="F5319" s="27" t="s">
        <v>2825</v>
      </c>
      <c r="G5319" s="27" t="s">
        <v>2850</v>
      </c>
      <c r="H5319" s="28">
        <v>42979</v>
      </c>
      <c r="I5319" s="29">
        <v>24.576105000000002</v>
      </c>
      <c r="J5319" s="28" t="s">
        <v>3241</v>
      </c>
    </row>
    <row r="5320" spans="1:10" x14ac:dyDescent="0.3">
      <c r="A5320" s="26">
        <v>2017</v>
      </c>
      <c r="B5320" s="27" t="s">
        <v>3198</v>
      </c>
      <c r="C5320" s="27" t="s">
        <v>3199</v>
      </c>
      <c r="D5320" s="27" t="s">
        <v>3200</v>
      </c>
      <c r="E5320" s="27" t="s">
        <v>3161</v>
      </c>
      <c r="F5320" s="27" t="s">
        <v>2815</v>
      </c>
      <c r="G5320" s="27" t="s">
        <v>2854</v>
      </c>
      <c r="H5320" s="28">
        <v>42979</v>
      </c>
      <c r="I5320" s="29">
        <v>0.119975</v>
      </c>
      <c r="J5320" s="28" t="s">
        <v>3192</v>
      </c>
    </row>
    <row r="5321" spans="1:10" x14ac:dyDescent="0.3">
      <c r="A5321" s="26">
        <v>2017</v>
      </c>
      <c r="B5321" s="27" t="s">
        <v>3022</v>
      </c>
      <c r="C5321" s="27" t="s">
        <v>3023</v>
      </c>
      <c r="D5321" s="27" t="s">
        <v>3024</v>
      </c>
      <c r="E5321" s="27" t="s">
        <v>3025</v>
      </c>
      <c r="F5321" s="27" t="s">
        <v>3026</v>
      </c>
      <c r="G5321" s="27" t="s">
        <v>2788</v>
      </c>
      <c r="H5321" s="28">
        <v>43009</v>
      </c>
      <c r="I5321" s="29">
        <v>0</v>
      </c>
      <c r="J5321" s="28" t="s">
        <v>3241</v>
      </c>
    </row>
    <row r="5322" spans="1:10" x14ac:dyDescent="0.3">
      <c r="A5322" s="26">
        <v>2017</v>
      </c>
      <c r="B5322" s="27" t="s">
        <v>3022</v>
      </c>
      <c r="C5322" s="27" t="s">
        <v>3023</v>
      </c>
      <c r="D5322" s="27" t="s">
        <v>3027</v>
      </c>
      <c r="E5322" s="27" t="s">
        <v>3025</v>
      </c>
      <c r="F5322" s="27" t="s">
        <v>3026</v>
      </c>
      <c r="G5322" s="27" t="s">
        <v>2788</v>
      </c>
      <c r="H5322" s="28">
        <v>43009</v>
      </c>
      <c r="I5322" s="29">
        <v>0</v>
      </c>
      <c r="J5322" s="28" t="s">
        <v>3241</v>
      </c>
    </row>
    <row r="5323" spans="1:10" x14ac:dyDescent="0.3">
      <c r="A5323" s="26">
        <v>2017</v>
      </c>
      <c r="B5323" s="27" t="s">
        <v>3028</v>
      </c>
      <c r="C5323" s="27" t="s">
        <v>3029</v>
      </c>
      <c r="D5323" s="27" t="s">
        <v>3028</v>
      </c>
      <c r="E5323" s="27" t="s">
        <v>6117</v>
      </c>
      <c r="F5323" s="27" t="s">
        <v>3030</v>
      </c>
      <c r="G5323" s="27" t="s">
        <v>2812</v>
      </c>
      <c r="H5323" s="28">
        <v>43009</v>
      </c>
      <c r="I5323" s="29">
        <v>17.455697000000001</v>
      </c>
      <c r="J5323" s="28" t="s">
        <v>3241</v>
      </c>
    </row>
    <row r="5324" spans="1:10" x14ac:dyDescent="0.3">
      <c r="A5324" s="26">
        <v>2017</v>
      </c>
      <c r="B5324" s="27" t="s">
        <v>3031</v>
      </c>
      <c r="C5324" s="27" t="s">
        <v>3032</v>
      </c>
      <c r="D5324" s="27" t="s">
        <v>3031</v>
      </c>
      <c r="E5324" s="27" t="s">
        <v>3033</v>
      </c>
      <c r="F5324" s="27" t="s">
        <v>3034</v>
      </c>
      <c r="G5324" s="27" t="s">
        <v>2821</v>
      </c>
      <c r="H5324" s="28">
        <v>43009</v>
      </c>
      <c r="I5324" s="29">
        <v>0.52433799999999986</v>
      </c>
      <c r="J5324" s="28" t="s">
        <v>3241</v>
      </c>
    </row>
    <row r="5325" spans="1:10" x14ac:dyDescent="0.3">
      <c r="A5325" s="26">
        <v>2017</v>
      </c>
      <c r="B5325" s="27" t="s">
        <v>3031</v>
      </c>
      <c r="C5325" s="27" t="s">
        <v>3180</v>
      </c>
      <c r="D5325" s="27" t="s">
        <v>3181</v>
      </c>
      <c r="E5325" s="27" t="s">
        <v>3033</v>
      </c>
      <c r="F5325" s="27" t="s">
        <v>3034</v>
      </c>
      <c r="G5325" s="27" t="s">
        <v>2821</v>
      </c>
      <c r="H5325" s="28">
        <v>43009</v>
      </c>
      <c r="I5325" s="29">
        <v>5.5302619999999969</v>
      </c>
      <c r="J5325" s="28" t="s">
        <v>3241</v>
      </c>
    </row>
    <row r="5326" spans="1:10" x14ac:dyDescent="0.3">
      <c r="A5326" s="26">
        <v>2017</v>
      </c>
      <c r="B5326" s="27" t="s">
        <v>3189</v>
      </c>
      <c r="C5326" s="27" t="s">
        <v>3190</v>
      </c>
      <c r="D5326" s="27" t="s">
        <v>3191</v>
      </c>
      <c r="E5326" s="27" t="s">
        <v>3161</v>
      </c>
      <c r="F5326" s="27" t="s">
        <v>2815</v>
      </c>
      <c r="G5326" s="27" t="s">
        <v>2816</v>
      </c>
      <c r="H5326" s="28">
        <v>43009</v>
      </c>
      <c r="I5326" s="29">
        <v>0.69748900000000025</v>
      </c>
      <c r="J5326" s="28" t="s">
        <v>3192</v>
      </c>
    </row>
    <row r="5327" spans="1:10" x14ac:dyDescent="0.3">
      <c r="A5327" s="26">
        <v>2017</v>
      </c>
      <c r="B5327" s="27" t="s">
        <v>3035</v>
      </c>
      <c r="C5327" s="27" t="s">
        <v>3036</v>
      </c>
      <c r="D5327" s="27" t="s">
        <v>3035</v>
      </c>
      <c r="E5327" s="27" t="s">
        <v>6117</v>
      </c>
      <c r="F5327" s="27" t="s">
        <v>2825</v>
      </c>
      <c r="G5327" s="27" t="s">
        <v>2826</v>
      </c>
      <c r="H5327" s="28">
        <v>43009</v>
      </c>
      <c r="I5327" s="29">
        <v>0</v>
      </c>
      <c r="J5327" s="28" t="s">
        <v>3241</v>
      </c>
    </row>
    <row r="5328" spans="1:10" x14ac:dyDescent="0.3">
      <c r="A5328" s="26">
        <v>2017</v>
      </c>
      <c r="B5328" s="27" t="s">
        <v>3037</v>
      </c>
      <c r="C5328" s="27" t="s">
        <v>3038</v>
      </c>
      <c r="D5328" s="27" t="s">
        <v>3037</v>
      </c>
      <c r="E5328" s="27" t="s">
        <v>6117</v>
      </c>
      <c r="F5328" s="27" t="s">
        <v>3034</v>
      </c>
      <c r="G5328" s="27" t="s">
        <v>2999</v>
      </c>
      <c r="H5328" s="28">
        <v>43009</v>
      </c>
      <c r="I5328" s="29">
        <v>5.4639000000000006</v>
      </c>
      <c r="J5328" s="28" t="s">
        <v>3241</v>
      </c>
    </row>
    <row r="5329" spans="1:10" x14ac:dyDescent="0.3">
      <c r="A5329" s="26">
        <v>2017</v>
      </c>
      <c r="B5329" s="27" t="s">
        <v>3039</v>
      </c>
      <c r="C5329" s="27" t="s">
        <v>3040</v>
      </c>
      <c r="D5329" s="27" t="s">
        <v>3039</v>
      </c>
      <c r="E5329" s="27" t="s">
        <v>6117</v>
      </c>
      <c r="F5329" s="27" t="s">
        <v>2815</v>
      </c>
      <c r="G5329" s="27" t="s">
        <v>2816</v>
      </c>
      <c r="H5329" s="28">
        <v>43009</v>
      </c>
      <c r="I5329" s="29">
        <v>0</v>
      </c>
      <c r="J5329" s="28" t="s">
        <v>3241</v>
      </c>
    </row>
    <row r="5330" spans="1:10" x14ac:dyDescent="0.3">
      <c r="A5330" s="26">
        <v>2017</v>
      </c>
      <c r="B5330" s="27" t="s">
        <v>3041</v>
      </c>
      <c r="C5330" s="27" t="s">
        <v>3042</v>
      </c>
      <c r="D5330" s="27" t="s">
        <v>3041</v>
      </c>
      <c r="E5330" s="27" t="s">
        <v>6117</v>
      </c>
      <c r="F5330" s="27" t="s">
        <v>2825</v>
      </c>
      <c r="G5330" s="27" t="s">
        <v>2826</v>
      </c>
      <c r="H5330" s="28">
        <v>43009</v>
      </c>
      <c r="I5330" s="29">
        <v>8.096069</v>
      </c>
      <c r="J5330" s="28" t="s">
        <v>3241</v>
      </c>
    </row>
    <row r="5331" spans="1:10" x14ac:dyDescent="0.3">
      <c r="A5331" s="26">
        <v>2017</v>
      </c>
      <c r="B5331" s="27" t="s">
        <v>3043</v>
      </c>
      <c r="C5331" s="27" t="s">
        <v>3044</v>
      </c>
      <c r="D5331" s="27" t="s">
        <v>3043</v>
      </c>
      <c r="E5331" s="27" t="s">
        <v>6117</v>
      </c>
      <c r="F5331" s="27" t="s">
        <v>2815</v>
      </c>
      <c r="G5331" s="27" t="s">
        <v>2816</v>
      </c>
      <c r="H5331" s="28">
        <v>43009</v>
      </c>
      <c r="I5331" s="29">
        <v>2.7274230000000008</v>
      </c>
      <c r="J5331" s="28" t="s">
        <v>3241</v>
      </c>
    </row>
    <row r="5332" spans="1:10" x14ac:dyDescent="0.3">
      <c r="A5332" s="26">
        <v>2017</v>
      </c>
      <c r="B5332" s="27" t="s">
        <v>3045</v>
      </c>
      <c r="C5332" s="27" t="s">
        <v>3046</v>
      </c>
      <c r="D5332" s="27" t="s">
        <v>3045</v>
      </c>
      <c r="E5332" s="27" t="s">
        <v>6117</v>
      </c>
      <c r="F5332" s="27" t="s">
        <v>2815</v>
      </c>
      <c r="G5332" s="27" t="s">
        <v>2816</v>
      </c>
      <c r="H5332" s="28">
        <v>43009</v>
      </c>
      <c r="I5332" s="29">
        <v>0.29434100000000002</v>
      </c>
      <c r="J5332" s="28" t="s">
        <v>3241</v>
      </c>
    </row>
    <row r="5333" spans="1:10" x14ac:dyDescent="0.3">
      <c r="A5333" s="26">
        <v>2017</v>
      </c>
      <c r="B5333" s="27" t="s">
        <v>3143</v>
      </c>
      <c r="C5333" s="27" t="s">
        <v>3144</v>
      </c>
      <c r="D5333" s="27" t="s">
        <v>3143</v>
      </c>
      <c r="E5333" s="27" t="s">
        <v>6117</v>
      </c>
      <c r="F5333" s="27" t="s">
        <v>3145</v>
      </c>
      <c r="G5333" s="27" t="s">
        <v>2803</v>
      </c>
      <c r="H5333" s="28">
        <v>43009</v>
      </c>
      <c r="I5333" s="29">
        <v>2.1255009999999994</v>
      </c>
      <c r="J5333" s="28" t="s">
        <v>3241</v>
      </c>
    </row>
    <row r="5334" spans="1:10" x14ac:dyDescent="0.3">
      <c r="A5334" s="26">
        <v>2017</v>
      </c>
      <c r="B5334" s="27" t="s">
        <v>3171</v>
      </c>
      <c r="C5334" s="27" t="s">
        <v>3172</v>
      </c>
      <c r="D5334" s="27" t="s">
        <v>3173</v>
      </c>
      <c r="E5334" s="27" t="s">
        <v>3111</v>
      </c>
      <c r="F5334" s="27" t="s">
        <v>2825</v>
      </c>
      <c r="G5334" s="27" t="s">
        <v>2850</v>
      </c>
      <c r="H5334" s="28">
        <v>43009</v>
      </c>
      <c r="I5334" s="29">
        <v>0.40116800000000014</v>
      </c>
      <c r="J5334" s="28" t="s">
        <v>3241</v>
      </c>
    </row>
    <row r="5335" spans="1:10" x14ac:dyDescent="0.3">
      <c r="A5335" s="26">
        <v>2017</v>
      </c>
      <c r="B5335" s="27" t="s">
        <v>3146</v>
      </c>
      <c r="C5335" s="27" t="s">
        <v>3147</v>
      </c>
      <c r="D5335" s="27" t="s">
        <v>3146</v>
      </c>
      <c r="E5335" s="27" t="s">
        <v>6117</v>
      </c>
      <c r="F5335" s="27" t="s">
        <v>3145</v>
      </c>
      <c r="G5335" s="27" t="s">
        <v>2803</v>
      </c>
      <c r="H5335" s="28">
        <v>43009</v>
      </c>
      <c r="I5335" s="29">
        <v>2.8115929999999998</v>
      </c>
      <c r="J5335" s="28" t="s">
        <v>3241</v>
      </c>
    </row>
    <row r="5336" spans="1:10" x14ac:dyDescent="0.3">
      <c r="A5336" s="26">
        <v>2017</v>
      </c>
      <c r="B5336" s="27" t="s">
        <v>3047</v>
      </c>
      <c r="C5336" s="27" t="s">
        <v>3048</v>
      </c>
      <c r="D5336" s="27" t="s">
        <v>3047</v>
      </c>
      <c r="E5336" s="27" t="s">
        <v>6117</v>
      </c>
      <c r="F5336" s="27" t="s">
        <v>2825</v>
      </c>
      <c r="G5336" s="27" t="s">
        <v>2826</v>
      </c>
      <c r="H5336" s="28">
        <v>43009</v>
      </c>
      <c r="I5336" s="29">
        <v>2.2175509999999994</v>
      </c>
      <c r="J5336" s="28" t="s">
        <v>3241</v>
      </c>
    </row>
    <row r="5337" spans="1:10" x14ac:dyDescent="0.3">
      <c r="A5337" s="26">
        <v>2017</v>
      </c>
      <c r="B5337" s="27" t="s">
        <v>3049</v>
      </c>
      <c r="C5337" s="27" t="s">
        <v>3050</v>
      </c>
      <c r="D5337" s="27" t="s">
        <v>3049</v>
      </c>
      <c r="E5337" s="27" t="s">
        <v>6117</v>
      </c>
      <c r="F5337" s="27" t="s">
        <v>2825</v>
      </c>
      <c r="G5337" s="27" t="s">
        <v>2850</v>
      </c>
      <c r="H5337" s="28">
        <v>43009</v>
      </c>
      <c r="I5337" s="29">
        <v>0</v>
      </c>
      <c r="J5337" s="28" t="s">
        <v>3241</v>
      </c>
    </row>
    <row r="5338" spans="1:10" x14ac:dyDescent="0.3">
      <c r="A5338" s="26">
        <v>2017</v>
      </c>
      <c r="B5338" s="27" t="s">
        <v>3051</v>
      </c>
      <c r="C5338" s="27" t="s">
        <v>3051</v>
      </c>
      <c r="D5338" s="27" t="s">
        <v>3051</v>
      </c>
      <c r="E5338" s="27" t="s">
        <v>6118</v>
      </c>
      <c r="F5338" s="27" t="s">
        <v>3051</v>
      </c>
      <c r="G5338" s="27" t="s">
        <v>3051</v>
      </c>
      <c r="H5338" s="28">
        <v>43009</v>
      </c>
      <c r="I5338" s="29">
        <v>10219.138551000007</v>
      </c>
      <c r="J5338" s="28" t="s">
        <v>3241</v>
      </c>
    </row>
    <row r="5339" spans="1:10" x14ac:dyDescent="0.3">
      <c r="A5339" s="26">
        <v>2017</v>
      </c>
      <c r="B5339" s="27" t="s">
        <v>3052</v>
      </c>
      <c r="C5339" s="27" t="s">
        <v>3053</v>
      </c>
      <c r="D5339" s="27" t="s">
        <v>3052</v>
      </c>
      <c r="E5339" s="27" t="s">
        <v>3033</v>
      </c>
      <c r="F5339" s="27" t="s">
        <v>2807</v>
      </c>
      <c r="G5339" s="27" t="s">
        <v>2812</v>
      </c>
      <c r="H5339" s="28">
        <v>43009</v>
      </c>
      <c r="I5339" s="29">
        <v>3.0528320000000027</v>
      </c>
      <c r="J5339" s="28" t="s">
        <v>3241</v>
      </c>
    </row>
    <row r="5340" spans="1:10" x14ac:dyDescent="0.3">
      <c r="A5340" s="26">
        <v>2017</v>
      </c>
      <c r="B5340" s="27" t="s">
        <v>3162</v>
      </c>
      <c r="C5340" s="27" t="s">
        <v>3163</v>
      </c>
      <c r="D5340" s="27" t="s">
        <v>3164</v>
      </c>
      <c r="E5340" s="27" t="s">
        <v>3025</v>
      </c>
      <c r="F5340" s="27" t="s">
        <v>3087</v>
      </c>
      <c r="G5340" s="27" t="s">
        <v>2788</v>
      </c>
      <c r="H5340" s="28">
        <v>43009</v>
      </c>
      <c r="I5340" s="29">
        <v>0</v>
      </c>
      <c r="J5340" s="28" t="s">
        <v>3241</v>
      </c>
    </row>
    <row r="5341" spans="1:10" x14ac:dyDescent="0.3">
      <c r="A5341" s="26">
        <v>2017</v>
      </c>
      <c r="B5341" s="27" t="s">
        <v>3162</v>
      </c>
      <c r="C5341" s="27" t="s">
        <v>3163</v>
      </c>
      <c r="D5341" s="27" t="s">
        <v>3165</v>
      </c>
      <c r="E5341" s="27" t="s">
        <v>3025</v>
      </c>
      <c r="F5341" s="27" t="s">
        <v>3087</v>
      </c>
      <c r="G5341" s="27" t="s">
        <v>2788</v>
      </c>
      <c r="H5341" s="28">
        <v>43009</v>
      </c>
      <c r="I5341" s="29">
        <v>0</v>
      </c>
      <c r="J5341" s="28" t="s">
        <v>3241</v>
      </c>
    </row>
    <row r="5342" spans="1:10" x14ac:dyDescent="0.3">
      <c r="A5342" s="26">
        <v>2017</v>
      </c>
      <c r="B5342" s="27" t="s">
        <v>3054</v>
      </c>
      <c r="C5342" s="27" t="s">
        <v>3055</v>
      </c>
      <c r="D5342" s="27" t="s">
        <v>3054</v>
      </c>
      <c r="E5342" s="27" t="s">
        <v>6117</v>
      </c>
      <c r="F5342" s="27" t="s">
        <v>3034</v>
      </c>
      <c r="G5342" s="27" t="s">
        <v>2999</v>
      </c>
      <c r="H5342" s="28">
        <v>43009</v>
      </c>
      <c r="I5342" s="29">
        <v>11.660775999999997</v>
      </c>
      <c r="J5342" s="28" t="s">
        <v>3241</v>
      </c>
    </row>
    <row r="5343" spans="1:10" x14ac:dyDescent="0.3">
      <c r="A5343" s="26">
        <v>2017</v>
      </c>
      <c r="B5343" s="27" t="s">
        <v>3056</v>
      </c>
      <c r="C5343" s="27" t="s">
        <v>3057</v>
      </c>
      <c r="D5343" s="27" t="s">
        <v>3056</v>
      </c>
      <c r="E5343" s="27" t="s">
        <v>6117</v>
      </c>
      <c r="F5343" s="27" t="s">
        <v>2825</v>
      </c>
      <c r="G5343" s="27" t="s">
        <v>2826</v>
      </c>
      <c r="H5343" s="28">
        <v>43009</v>
      </c>
      <c r="I5343" s="29">
        <v>3.7961580000000001</v>
      </c>
      <c r="J5343" s="28" t="s">
        <v>3241</v>
      </c>
    </row>
    <row r="5344" spans="1:10" x14ac:dyDescent="0.3">
      <c r="A5344" s="26">
        <v>2017</v>
      </c>
      <c r="B5344" s="27" t="s">
        <v>3058</v>
      </c>
      <c r="C5344" s="27" t="s">
        <v>3059</v>
      </c>
      <c r="D5344" s="27" t="s">
        <v>3058</v>
      </c>
      <c r="E5344" s="27" t="s">
        <v>6117</v>
      </c>
      <c r="F5344" s="27" t="s">
        <v>2815</v>
      </c>
      <c r="G5344" s="27" t="s">
        <v>2816</v>
      </c>
      <c r="H5344" s="28">
        <v>43009</v>
      </c>
      <c r="I5344" s="29">
        <v>2.8175679999999996</v>
      </c>
      <c r="J5344" s="28" t="s">
        <v>3241</v>
      </c>
    </row>
    <row r="5345" spans="1:10" x14ac:dyDescent="0.3">
      <c r="A5345" s="26">
        <v>2017</v>
      </c>
      <c r="B5345" s="27" t="s">
        <v>3152</v>
      </c>
      <c r="C5345" s="27" t="s">
        <v>3153</v>
      </c>
      <c r="D5345" s="27" t="s">
        <v>3152</v>
      </c>
      <c r="E5345" s="27" t="s">
        <v>3111</v>
      </c>
      <c r="F5345" s="27" t="s">
        <v>2825</v>
      </c>
      <c r="G5345" s="27" t="s">
        <v>2850</v>
      </c>
      <c r="H5345" s="28">
        <v>43009</v>
      </c>
      <c r="I5345" s="29">
        <v>0.39678399999999997</v>
      </c>
      <c r="J5345" s="28" t="s">
        <v>3241</v>
      </c>
    </row>
    <row r="5346" spans="1:10" x14ac:dyDescent="0.3">
      <c r="A5346" s="26">
        <v>2017</v>
      </c>
      <c r="B5346" s="27" t="s">
        <v>3154</v>
      </c>
      <c r="C5346" s="27" t="s">
        <v>3155</v>
      </c>
      <c r="D5346" s="27" t="s">
        <v>3154</v>
      </c>
      <c r="E5346" s="27" t="s">
        <v>3111</v>
      </c>
      <c r="F5346" s="27" t="s">
        <v>2825</v>
      </c>
      <c r="G5346" s="27" t="s">
        <v>2850</v>
      </c>
      <c r="H5346" s="28">
        <v>43009</v>
      </c>
      <c r="I5346" s="29">
        <v>0.58355800000000013</v>
      </c>
      <c r="J5346" s="28" t="s">
        <v>3241</v>
      </c>
    </row>
    <row r="5347" spans="1:10" x14ac:dyDescent="0.3">
      <c r="A5347" s="26">
        <v>2017</v>
      </c>
      <c r="B5347" s="27" t="s">
        <v>3156</v>
      </c>
      <c r="C5347" s="27" t="s">
        <v>3157</v>
      </c>
      <c r="D5347" s="27" t="s">
        <v>3156</v>
      </c>
      <c r="E5347" s="27" t="s">
        <v>3111</v>
      </c>
      <c r="F5347" s="27" t="s">
        <v>2825</v>
      </c>
      <c r="G5347" s="27" t="s">
        <v>2850</v>
      </c>
      <c r="H5347" s="28">
        <v>43009</v>
      </c>
      <c r="I5347" s="29">
        <v>0</v>
      </c>
      <c r="J5347" s="28" t="s">
        <v>3241</v>
      </c>
    </row>
    <row r="5348" spans="1:10" x14ac:dyDescent="0.3">
      <c r="A5348" s="26">
        <v>2017</v>
      </c>
      <c r="B5348" s="27" t="s">
        <v>3060</v>
      </c>
      <c r="C5348" s="27" t="s">
        <v>3061</v>
      </c>
      <c r="D5348" s="27" t="s">
        <v>3062</v>
      </c>
      <c r="E5348" s="27" t="s">
        <v>3063</v>
      </c>
      <c r="F5348" s="27" t="s">
        <v>3034</v>
      </c>
      <c r="G5348" s="27" t="s">
        <v>2999</v>
      </c>
      <c r="H5348" s="28">
        <v>43009</v>
      </c>
      <c r="I5348" s="29">
        <v>0.38149999999999978</v>
      </c>
      <c r="J5348" s="28" t="s">
        <v>3241</v>
      </c>
    </row>
    <row r="5349" spans="1:10" x14ac:dyDescent="0.3">
      <c r="A5349" s="26">
        <v>2017</v>
      </c>
      <c r="B5349" s="27" t="s">
        <v>3187</v>
      </c>
      <c r="C5349" s="27" t="s">
        <v>3188</v>
      </c>
      <c r="D5349" s="27" t="s">
        <v>3187</v>
      </c>
      <c r="E5349" s="27" t="s">
        <v>3033</v>
      </c>
      <c r="F5349" s="27" t="s">
        <v>3034</v>
      </c>
      <c r="G5349" s="27" t="s">
        <v>3074</v>
      </c>
      <c r="H5349" s="28">
        <v>43009</v>
      </c>
      <c r="I5349" s="29">
        <v>0.98537200000000036</v>
      </c>
      <c r="J5349" s="28" t="s">
        <v>3241</v>
      </c>
    </row>
    <row r="5350" spans="1:10" x14ac:dyDescent="0.3">
      <c r="A5350" s="26">
        <v>2017</v>
      </c>
      <c r="B5350" s="27" t="s">
        <v>3064</v>
      </c>
      <c r="C5350" s="27" t="s">
        <v>3065</v>
      </c>
      <c r="D5350" s="27" t="s">
        <v>3066</v>
      </c>
      <c r="E5350" s="27" t="s">
        <v>3025</v>
      </c>
      <c r="F5350" s="27" t="s">
        <v>2825</v>
      </c>
      <c r="G5350" s="27" t="s">
        <v>2826</v>
      </c>
      <c r="H5350" s="28">
        <v>43009</v>
      </c>
      <c r="I5350" s="29">
        <v>0</v>
      </c>
      <c r="J5350" s="28" t="s">
        <v>3241</v>
      </c>
    </row>
    <row r="5351" spans="1:10" x14ac:dyDescent="0.3">
      <c r="A5351" s="26">
        <v>2017</v>
      </c>
      <c r="B5351" s="27" t="s">
        <v>3064</v>
      </c>
      <c r="C5351" s="27" t="s">
        <v>3065</v>
      </c>
      <c r="D5351" s="27" t="s">
        <v>3067</v>
      </c>
      <c r="E5351" s="27" t="s">
        <v>3025</v>
      </c>
      <c r="F5351" s="27" t="s">
        <v>2825</v>
      </c>
      <c r="G5351" s="27" t="s">
        <v>2826</v>
      </c>
      <c r="H5351" s="28">
        <v>43009</v>
      </c>
      <c r="I5351" s="29">
        <v>0</v>
      </c>
      <c r="J5351" s="28" t="s">
        <v>3241</v>
      </c>
    </row>
    <row r="5352" spans="1:10" x14ac:dyDescent="0.3">
      <c r="A5352" s="26">
        <v>2017</v>
      </c>
      <c r="B5352" s="27" t="s">
        <v>3174</v>
      </c>
      <c r="C5352" s="27" t="s">
        <v>3175</v>
      </c>
      <c r="D5352" s="27" t="s">
        <v>3174</v>
      </c>
      <c r="E5352" s="27" t="s">
        <v>6117</v>
      </c>
      <c r="F5352" s="27" t="s">
        <v>2825</v>
      </c>
      <c r="G5352" s="27" t="s">
        <v>2826</v>
      </c>
      <c r="H5352" s="28">
        <v>43009</v>
      </c>
      <c r="I5352" s="29">
        <v>0.62987100000000007</v>
      </c>
      <c r="J5352" s="28" t="s">
        <v>3241</v>
      </c>
    </row>
    <row r="5353" spans="1:10" x14ac:dyDescent="0.3">
      <c r="A5353" s="26">
        <v>2017</v>
      </c>
      <c r="B5353" s="27" t="s">
        <v>3068</v>
      </c>
      <c r="C5353" s="27" t="s">
        <v>3069</v>
      </c>
      <c r="D5353" s="27" t="s">
        <v>3068</v>
      </c>
      <c r="E5353" s="27" t="s">
        <v>6117</v>
      </c>
      <c r="F5353" s="27" t="s">
        <v>3034</v>
      </c>
      <c r="G5353" s="27" t="s">
        <v>2923</v>
      </c>
      <c r="H5353" s="28">
        <v>43009</v>
      </c>
      <c r="I5353" s="29">
        <v>9.8596020000000006</v>
      </c>
      <c r="J5353" s="28" t="s">
        <v>3241</v>
      </c>
    </row>
    <row r="5354" spans="1:10" x14ac:dyDescent="0.3">
      <c r="A5354" s="26">
        <v>2017</v>
      </c>
      <c r="B5354" s="27" t="s">
        <v>3070</v>
      </c>
      <c r="C5354" s="27" t="s">
        <v>3071</v>
      </c>
      <c r="D5354" s="27" t="s">
        <v>3070</v>
      </c>
      <c r="E5354" s="27" t="s">
        <v>6117</v>
      </c>
      <c r="F5354" s="27" t="s">
        <v>2815</v>
      </c>
      <c r="G5354" s="27" t="s">
        <v>2816</v>
      </c>
      <c r="H5354" s="28">
        <v>43009</v>
      </c>
      <c r="I5354" s="29">
        <v>0.95990399999999998</v>
      </c>
      <c r="J5354" s="28" t="s">
        <v>3241</v>
      </c>
    </row>
    <row r="5355" spans="1:10" x14ac:dyDescent="0.3">
      <c r="A5355" s="26">
        <v>2017</v>
      </c>
      <c r="B5355" s="27" t="s">
        <v>3176</v>
      </c>
      <c r="C5355" s="27" t="s">
        <v>3177</v>
      </c>
      <c r="D5355" s="27" t="s">
        <v>3176</v>
      </c>
      <c r="E5355" s="27" t="s">
        <v>3033</v>
      </c>
      <c r="F5355" s="27" t="s">
        <v>2807</v>
      </c>
      <c r="G5355" s="27" t="s">
        <v>2812</v>
      </c>
      <c r="H5355" s="28">
        <v>43009</v>
      </c>
      <c r="I5355" s="29">
        <v>16.705009999999998</v>
      </c>
      <c r="J5355" s="28" t="s">
        <v>3241</v>
      </c>
    </row>
    <row r="5356" spans="1:10" x14ac:dyDescent="0.3">
      <c r="A5356" s="26">
        <v>2017</v>
      </c>
      <c r="B5356" s="27" t="s">
        <v>3072</v>
      </c>
      <c r="C5356" s="27" t="s">
        <v>3073</v>
      </c>
      <c r="D5356" s="27" t="s">
        <v>3072</v>
      </c>
      <c r="E5356" s="27" t="s">
        <v>6117</v>
      </c>
      <c r="F5356" s="27" t="s">
        <v>3034</v>
      </c>
      <c r="G5356" s="27" t="s">
        <v>3074</v>
      </c>
      <c r="H5356" s="28">
        <v>43009</v>
      </c>
      <c r="I5356" s="29">
        <v>1.0463690000000001</v>
      </c>
      <c r="J5356" s="28" t="s">
        <v>3241</v>
      </c>
    </row>
    <row r="5357" spans="1:10" x14ac:dyDescent="0.3">
      <c r="A5357" s="26">
        <v>2017</v>
      </c>
      <c r="B5357" s="27" t="s">
        <v>3182</v>
      </c>
      <c r="C5357" s="27" t="s">
        <v>3183</v>
      </c>
      <c r="D5357" s="27" t="s">
        <v>3182</v>
      </c>
      <c r="E5357" s="27" t="s">
        <v>6117</v>
      </c>
      <c r="F5357" s="27" t="s">
        <v>2825</v>
      </c>
      <c r="G5357" s="27" t="s">
        <v>2826</v>
      </c>
      <c r="H5357" s="28">
        <v>43009</v>
      </c>
      <c r="I5357" s="29">
        <v>0.52381900000000003</v>
      </c>
      <c r="J5357" s="28" t="s">
        <v>3241</v>
      </c>
    </row>
    <row r="5358" spans="1:10" x14ac:dyDescent="0.3">
      <c r="A5358" s="26">
        <v>2017</v>
      </c>
      <c r="B5358" s="27" t="s">
        <v>3075</v>
      </c>
      <c r="C5358" s="27" t="s">
        <v>3076</v>
      </c>
      <c r="D5358" s="27" t="s">
        <v>3075</v>
      </c>
      <c r="E5358" s="27" t="s">
        <v>6117</v>
      </c>
      <c r="F5358" s="27" t="s">
        <v>2815</v>
      </c>
      <c r="G5358" s="27" t="s">
        <v>2816</v>
      </c>
      <c r="H5358" s="28">
        <v>43009</v>
      </c>
      <c r="I5358" s="29">
        <v>2.3044530000000001</v>
      </c>
      <c r="J5358" s="28" t="s">
        <v>3241</v>
      </c>
    </row>
    <row r="5359" spans="1:10" x14ac:dyDescent="0.3">
      <c r="A5359" s="26">
        <v>2017</v>
      </c>
      <c r="B5359" s="27" t="s">
        <v>3077</v>
      </c>
      <c r="C5359" s="27" t="s">
        <v>3078</v>
      </c>
      <c r="D5359" s="27" t="s">
        <v>3077</v>
      </c>
      <c r="E5359" s="27" t="s">
        <v>3033</v>
      </c>
      <c r="F5359" s="27" t="s">
        <v>2788</v>
      </c>
      <c r="G5359" s="27" t="s">
        <v>2788</v>
      </c>
      <c r="H5359" s="28">
        <v>43009</v>
      </c>
      <c r="I5359" s="29">
        <v>0</v>
      </c>
      <c r="J5359" s="28" t="s">
        <v>3241</v>
      </c>
    </row>
    <row r="5360" spans="1:10" x14ac:dyDescent="0.3">
      <c r="A5360" s="26">
        <v>2017</v>
      </c>
      <c r="B5360" s="27" t="s">
        <v>3079</v>
      </c>
      <c r="C5360" s="27" t="s">
        <v>3080</v>
      </c>
      <c r="D5360" s="27" t="s">
        <v>3081</v>
      </c>
      <c r="E5360" s="27" t="s">
        <v>3063</v>
      </c>
      <c r="F5360" s="27" t="s">
        <v>2788</v>
      </c>
      <c r="G5360" s="27" t="s">
        <v>2788</v>
      </c>
      <c r="H5360" s="28">
        <v>43009</v>
      </c>
      <c r="I5360" s="29">
        <v>0</v>
      </c>
      <c r="J5360" s="28" t="s">
        <v>3241</v>
      </c>
    </row>
    <row r="5361" spans="1:10" x14ac:dyDescent="0.3">
      <c r="A5361" s="26">
        <v>2017</v>
      </c>
      <c r="B5361" s="27" t="s">
        <v>3082</v>
      </c>
      <c r="C5361" s="27" t="s">
        <v>3083</v>
      </c>
      <c r="D5361" s="27" t="s">
        <v>3082</v>
      </c>
      <c r="E5361" s="27" t="s">
        <v>6117</v>
      </c>
      <c r="F5361" s="27" t="s">
        <v>2825</v>
      </c>
      <c r="G5361" s="27" t="s">
        <v>2826</v>
      </c>
      <c r="H5361" s="28">
        <v>43009</v>
      </c>
      <c r="I5361" s="29">
        <v>10.104803000000004</v>
      </c>
      <c r="J5361" s="28" t="s">
        <v>3241</v>
      </c>
    </row>
    <row r="5362" spans="1:10" x14ac:dyDescent="0.3">
      <c r="A5362" s="26">
        <v>2017</v>
      </c>
      <c r="B5362" s="27" t="s">
        <v>3084</v>
      </c>
      <c r="C5362" s="27" t="s">
        <v>3085</v>
      </c>
      <c r="D5362" s="27" t="s">
        <v>3086</v>
      </c>
      <c r="E5362" s="27" t="s">
        <v>3025</v>
      </c>
      <c r="F5362" s="27" t="s">
        <v>3087</v>
      </c>
      <c r="G5362" s="27" t="s">
        <v>2788</v>
      </c>
      <c r="H5362" s="28">
        <v>43009</v>
      </c>
      <c r="I5362" s="29">
        <v>0</v>
      </c>
      <c r="J5362" s="28" t="s">
        <v>3241</v>
      </c>
    </row>
    <row r="5363" spans="1:10" x14ac:dyDescent="0.3">
      <c r="A5363" s="26">
        <v>2017</v>
      </c>
      <c r="B5363" s="27" t="s">
        <v>3084</v>
      </c>
      <c r="C5363" s="27" t="s">
        <v>3085</v>
      </c>
      <c r="D5363" s="27" t="s">
        <v>3088</v>
      </c>
      <c r="E5363" s="27" t="s">
        <v>3025</v>
      </c>
      <c r="F5363" s="27" t="s">
        <v>3087</v>
      </c>
      <c r="G5363" s="27" t="s">
        <v>2788</v>
      </c>
      <c r="H5363" s="28">
        <v>43009</v>
      </c>
      <c r="I5363" s="29">
        <v>0</v>
      </c>
      <c r="J5363" s="28" t="s">
        <v>3241</v>
      </c>
    </row>
    <row r="5364" spans="1:10" x14ac:dyDescent="0.3">
      <c r="A5364" s="26">
        <v>2017</v>
      </c>
      <c r="B5364" s="27" t="s">
        <v>3195</v>
      </c>
      <c r="C5364" s="27" t="s">
        <v>3196</v>
      </c>
      <c r="D5364" s="27" t="s">
        <v>3197</v>
      </c>
      <c r="E5364" s="27" t="s">
        <v>3063</v>
      </c>
      <c r="F5364" s="27" t="s">
        <v>3094</v>
      </c>
      <c r="G5364" s="27" t="s">
        <v>2965</v>
      </c>
      <c r="H5364" s="28">
        <v>43009</v>
      </c>
      <c r="I5364" s="29">
        <v>0.83680899999999991</v>
      </c>
      <c r="J5364" s="28" t="s">
        <v>3192</v>
      </c>
    </row>
    <row r="5365" spans="1:10" x14ac:dyDescent="0.3">
      <c r="A5365" s="26">
        <v>2017</v>
      </c>
      <c r="B5365" s="27" t="s">
        <v>3089</v>
      </c>
      <c r="C5365" s="27" t="s">
        <v>3090</v>
      </c>
      <c r="D5365" s="27" t="s">
        <v>3089</v>
      </c>
      <c r="E5365" s="27" t="s">
        <v>6117</v>
      </c>
      <c r="F5365" s="27" t="s">
        <v>2815</v>
      </c>
      <c r="G5365" s="27" t="s">
        <v>2816</v>
      </c>
      <c r="H5365" s="28">
        <v>43009</v>
      </c>
      <c r="I5365" s="29">
        <v>2.2332080000000003</v>
      </c>
      <c r="J5365" s="28" t="s">
        <v>3241</v>
      </c>
    </row>
    <row r="5366" spans="1:10" x14ac:dyDescent="0.3">
      <c r="A5366" s="26">
        <v>2017</v>
      </c>
      <c r="B5366" s="27" t="s">
        <v>3136</v>
      </c>
      <c r="C5366" s="27" t="s">
        <v>3137</v>
      </c>
      <c r="D5366" s="27" t="s">
        <v>3138</v>
      </c>
      <c r="E5366" s="27" t="s">
        <v>3025</v>
      </c>
      <c r="F5366" s="27" t="s">
        <v>3087</v>
      </c>
      <c r="G5366" s="27" t="s">
        <v>2788</v>
      </c>
      <c r="H5366" s="28">
        <v>43009</v>
      </c>
      <c r="I5366" s="29">
        <v>0</v>
      </c>
      <c r="J5366" s="28" t="s">
        <v>3241</v>
      </c>
    </row>
    <row r="5367" spans="1:10" x14ac:dyDescent="0.3">
      <c r="A5367" s="26">
        <v>2017</v>
      </c>
      <c r="B5367" s="27" t="s">
        <v>3136</v>
      </c>
      <c r="C5367" s="27" t="s">
        <v>3137</v>
      </c>
      <c r="D5367" s="27" t="s">
        <v>3139</v>
      </c>
      <c r="E5367" s="27" t="s">
        <v>3025</v>
      </c>
      <c r="F5367" s="27" t="s">
        <v>3087</v>
      </c>
      <c r="G5367" s="27" t="s">
        <v>2788</v>
      </c>
      <c r="H5367" s="28">
        <v>43009</v>
      </c>
      <c r="I5367" s="29">
        <v>0</v>
      </c>
      <c r="J5367" s="28" t="s">
        <v>3241</v>
      </c>
    </row>
    <row r="5368" spans="1:10" x14ac:dyDescent="0.3">
      <c r="A5368" s="26">
        <v>2017</v>
      </c>
      <c r="B5368" s="27" t="s">
        <v>3184</v>
      </c>
      <c r="C5368" s="27" t="s">
        <v>3185</v>
      </c>
      <c r="D5368" s="27" t="s">
        <v>3186</v>
      </c>
      <c r="E5368" s="27" t="s">
        <v>3063</v>
      </c>
      <c r="F5368" s="27" t="s">
        <v>3034</v>
      </c>
      <c r="G5368" s="27" t="s">
        <v>2999</v>
      </c>
      <c r="H5368" s="28">
        <v>43009</v>
      </c>
      <c r="I5368" s="29">
        <v>1.4537170000000001</v>
      </c>
      <c r="J5368" s="28" t="s">
        <v>3241</v>
      </c>
    </row>
    <row r="5369" spans="1:10" x14ac:dyDescent="0.3">
      <c r="A5369" s="26">
        <v>2017</v>
      </c>
      <c r="B5369" s="27" t="s">
        <v>3091</v>
      </c>
      <c r="C5369" s="27" t="s">
        <v>3092</v>
      </c>
      <c r="D5369" s="27" t="s">
        <v>3093</v>
      </c>
      <c r="E5369" s="27" t="s">
        <v>3063</v>
      </c>
      <c r="F5369" s="27" t="s">
        <v>3094</v>
      </c>
      <c r="G5369" s="27" t="s">
        <v>2965</v>
      </c>
      <c r="H5369" s="28">
        <v>43009</v>
      </c>
      <c r="I5369" s="29">
        <v>5.9976310000000002</v>
      </c>
      <c r="J5369" s="28" t="s">
        <v>3241</v>
      </c>
    </row>
    <row r="5370" spans="1:10" x14ac:dyDescent="0.3">
      <c r="A5370" s="26">
        <v>2017</v>
      </c>
      <c r="B5370" s="27" t="s">
        <v>3095</v>
      </c>
      <c r="C5370" s="27" t="s">
        <v>3096</v>
      </c>
      <c r="D5370" s="27" t="s">
        <v>3095</v>
      </c>
      <c r="E5370" s="27" t="s">
        <v>6117</v>
      </c>
      <c r="F5370" s="27" t="s">
        <v>3034</v>
      </c>
      <c r="G5370" s="27" t="s">
        <v>2999</v>
      </c>
      <c r="H5370" s="28">
        <v>43009</v>
      </c>
      <c r="I5370" s="29">
        <v>0.90700600000000042</v>
      </c>
      <c r="J5370" s="28" t="s">
        <v>3241</v>
      </c>
    </row>
    <row r="5371" spans="1:10" x14ac:dyDescent="0.3">
      <c r="A5371" s="26">
        <v>2017</v>
      </c>
      <c r="B5371" s="27" t="s">
        <v>3097</v>
      </c>
      <c r="C5371" s="27" t="s">
        <v>3098</v>
      </c>
      <c r="D5371" s="27" t="s">
        <v>3097</v>
      </c>
      <c r="E5371" s="27" t="s">
        <v>6117</v>
      </c>
      <c r="F5371" s="27" t="s">
        <v>2825</v>
      </c>
      <c r="G5371" s="27" t="s">
        <v>2850</v>
      </c>
      <c r="H5371" s="28">
        <v>43009</v>
      </c>
      <c r="I5371" s="29">
        <v>15.719921999999999</v>
      </c>
      <c r="J5371" s="28" t="s">
        <v>3241</v>
      </c>
    </row>
    <row r="5372" spans="1:10" x14ac:dyDescent="0.3">
      <c r="A5372" s="26">
        <v>2017</v>
      </c>
      <c r="B5372" s="27" t="s">
        <v>3132</v>
      </c>
      <c r="C5372" s="27" t="s">
        <v>3133</v>
      </c>
      <c r="D5372" s="27" t="s">
        <v>3132</v>
      </c>
      <c r="E5372" s="27" t="s">
        <v>3033</v>
      </c>
      <c r="F5372" s="27" t="s">
        <v>2807</v>
      </c>
      <c r="G5372" s="27" t="s">
        <v>2812</v>
      </c>
      <c r="H5372" s="28">
        <v>43009</v>
      </c>
      <c r="I5372" s="29">
        <v>17.330771000000002</v>
      </c>
      <c r="J5372" s="28" t="s">
        <v>3241</v>
      </c>
    </row>
    <row r="5373" spans="1:10" x14ac:dyDescent="0.3">
      <c r="A5373" s="26">
        <v>2017</v>
      </c>
      <c r="B5373" s="27" t="s">
        <v>3134</v>
      </c>
      <c r="C5373" s="27" t="s">
        <v>3135</v>
      </c>
      <c r="D5373" s="27" t="s">
        <v>3134</v>
      </c>
      <c r="E5373" s="27" t="s">
        <v>3033</v>
      </c>
      <c r="F5373" s="27" t="s">
        <v>2807</v>
      </c>
      <c r="G5373" s="27" t="s">
        <v>2812</v>
      </c>
      <c r="H5373" s="28">
        <v>43009</v>
      </c>
      <c r="I5373" s="29">
        <v>10.525876999999998</v>
      </c>
      <c r="J5373" s="28" t="s">
        <v>3241</v>
      </c>
    </row>
    <row r="5374" spans="1:10" x14ac:dyDescent="0.3">
      <c r="A5374" s="26">
        <v>2017</v>
      </c>
      <c r="B5374" s="27" t="s">
        <v>3099</v>
      </c>
      <c r="C5374" s="27" t="s">
        <v>3100</v>
      </c>
      <c r="D5374" s="27" t="s">
        <v>3099</v>
      </c>
      <c r="E5374" s="27" t="s">
        <v>6117</v>
      </c>
      <c r="F5374" s="27" t="s">
        <v>2815</v>
      </c>
      <c r="G5374" s="27" t="s">
        <v>2816</v>
      </c>
      <c r="H5374" s="28">
        <v>43009</v>
      </c>
      <c r="I5374" s="29">
        <v>1.9812780000000003</v>
      </c>
      <c r="J5374" s="28" t="s">
        <v>3241</v>
      </c>
    </row>
    <row r="5375" spans="1:10" x14ac:dyDescent="0.3">
      <c r="A5375" s="26">
        <v>2017</v>
      </c>
      <c r="B5375" s="27" t="s">
        <v>3193</v>
      </c>
      <c r="C5375" s="27" t="s">
        <v>3194</v>
      </c>
      <c r="D5375" s="27" t="s">
        <v>3193</v>
      </c>
      <c r="E5375" s="27" t="s">
        <v>6117</v>
      </c>
      <c r="F5375" s="27" t="s">
        <v>2798</v>
      </c>
      <c r="G5375" s="27" t="s">
        <v>2803</v>
      </c>
      <c r="H5375" s="28">
        <v>43009</v>
      </c>
      <c r="I5375" s="29">
        <v>2.1575789999999997</v>
      </c>
      <c r="J5375" s="28" t="s">
        <v>3192</v>
      </c>
    </row>
    <row r="5376" spans="1:10" x14ac:dyDescent="0.3">
      <c r="A5376" s="26">
        <v>2017</v>
      </c>
      <c r="B5376" s="27" t="s">
        <v>3101</v>
      </c>
      <c r="C5376" s="27" t="s">
        <v>3102</v>
      </c>
      <c r="D5376" s="27" t="s">
        <v>3101</v>
      </c>
      <c r="E5376" s="27" t="s">
        <v>6117</v>
      </c>
      <c r="F5376" s="27" t="s">
        <v>3034</v>
      </c>
      <c r="G5376" s="27" t="s">
        <v>3074</v>
      </c>
      <c r="H5376" s="28">
        <v>43009</v>
      </c>
      <c r="I5376" s="29">
        <v>11.916567000000001</v>
      </c>
      <c r="J5376" s="28" t="s">
        <v>3241</v>
      </c>
    </row>
    <row r="5377" spans="1:10" x14ac:dyDescent="0.3">
      <c r="A5377" s="26">
        <v>2017</v>
      </c>
      <c r="B5377" s="27" t="s">
        <v>3148</v>
      </c>
      <c r="C5377" s="27" t="s">
        <v>3149</v>
      </c>
      <c r="D5377" s="27" t="s">
        <v>3148</v>
      </c>
      <c r="E5377" s="27" t="s">
        <v>6117</v>
      </c>
      <c r="F5377" s="27" t="s">
        <v>3145</v>
      </c>
      <c r="G5377" s="27" t="s">
        <v>2803</v>
      </c>
      <c r="H5377" s="28">
        <v>43009</v>
      </c>
      <c r="I5377" s="29">
        <v>3.5984439999999993</v>
      </c>
      <c r="J5377" s="28" t="s">
        <v>3241</v>
      </c>
    </row>
    <row r="5378" spans="1:10" x14ac:dyDescent="0.3">
      <c r="A5378" s="26">
        <v>2017</v>
      </c>
      <c r="B5378" s="27" t="s">
        <v>3103</v>
      </c>
      <c r="C5378" s="27" t="s">
        <v>3104</v>
      </c>
      <c r="D5378" s="27" t="s">
        <v>3103</v>
      </c>
      <c r="E5378" s="27" t="s">
        <v>6117</v>
      </c>
      <c r="F5378" s="27" t="s">
        <v>3034</v>
      </c>
      <c r="G5378" s="27" t="s">
        <v>2923</v>
      </c>
      <c r="H5378" s="28">
        <v>43009</v>
      </c>
      <c r="I5378" s="29">
        <v>1.0617129999999999</v>
      </c>
      <c r="J5378" s="28" t="s">
        <v>3241</v>
      </c>
    </row>
    <row r="5379" spans="1:10" x14ac:dyDescent="0.3">
      <c r="A5379" s="26">
        <v>2017</v>
      </c>
      <c r="B5379" s="27" t="s">
        <v>3150</v>
      </c>
      <c r="C5379" s="27" t="s">
        <v>3151</v>
      </c>
      <c r="D5379" s="27" t="s">
        <v>3150</v>
      </c>
      <c r="E5379" s="27" t="s">
        <v>6117</v>
      </c>
      <c r="F5379" s="27" t="s">
        <v>3142</v>
      </c>
      <c r="G5379" s="27" t="s">
        <v>2850</v>
      </c>
      <c r="H5379" s="28">
        <v>43009</v>
      </c>
      <c r="I5379" s="29">
        <v>0</v>
      </c>
      <c r="J5379" s="28" t="s">
        <v>3241</v>
      </c>
    </row>
    <row r="5380" spans="1:10" x14ac:dyDescent="0.3">
      <c r="A5380" s="26">
        <v>2017</v>
      </c>
      <c r="B5380" s="27" t="s">
        <v>3105</v>
      </c>
      <c r="C5380" s="27" t="s">
        <v>3106</v>
      </c>
      <c r="D5380" s="27" t="s">
        <v>3105</v>
      </c>
      <c r="E5380" s="27" t="s">
        <v>6117</v>
      </c>
      <c r="F5380" s="27" t="s">
        <v>2798</v>
      </c>
      <c r="G5380" s="27" t="s">
        <v>2803</v>
      </c>
      <c r="H5380" s="28">
        <v>43009</v>
      </c>
      <c r="I5380" s="29">
        <v>2.9083370000000013</v>
      </c>
      <c r="J5380" s="28" t="s">
        <v>3241</v>
      </c>
    </row>
    <row r="5381" spans="1:10" x14ac:dyDescent="0.3">
      <c r="A5381" s="26">
        <v>2017</v>
      </c>
      <c r="B5381" s="27" t="s">
        <v>3123</v>
      </c>
      <c r="C5381" s="27" t="s">
        <v>3124</v>
      </c>
      <c r="D5381" s="27" t="s">
        <v>3166</v>
      </c>
      <c r="E5381" s="27" t="s">
        <v>3025</v>
      </c>
      <c r="F5381" s="27" t="s">
        <v>2825</v>
      </c>
      <c r="G5381" s="27" t="s">
        <v>2850</v>
      </c>
      <c r="H5381" s="28">
        <v>43009</v>
      </c>
      <c r="I5381" s="29">
        <v>0</v>
      </c>
      <c r="J5381" s="28" t="s">
        <v>3241</v>
      </c>
    </row>
    <row r="5382" spans="1:10" x14ac:dyDescent="0.3">
      <c r="A5382" s="26">
        <v>2017</v>
      </c>
      <c r="B5382" s="27" t="s">
        <v>3123</v>
      </c>
      <c r="C5382" s="27" t="s">
        <v>3124</v>
      </c>
      <c r="D5382" s="27" t="s">
        <v>3125</v>
      </c>
      <c r="E5382" s="27" t="s">
        <v>3025</v>
      </c>
      <c r="F5382" s="27" t="s">
        <v>2825</v>
      </c>
      <c r="G5382" s="27" t="s">
        <v>2850</v>
      </c>
      <c r="H5382" s="28">
        <v>43009</v>
      </c>
      <c r="I5382" s="29">
        <v>0</v>
      </c>
      <c r="J5382" s="28" t="s">
        <v>3241</v>
      </c>
    </row>
    <row r="5383" spans="1:10" x14ac:dyDescent="0.3">
      <c r="A5383" s="26">
        <v>2017</v>
      </c>
      <c r="B5383" s="27" t="s">
        <v>3123</v>
      </c>
      <c r="C5383" s="27" t="s">
        <v>3124</v>
      </c>
      <c r="D5383" s="27" t="s">
        <v>3170</v>
      </c>
      <c r="E5383" s="27" t="s">
        <v>3025</v>
      </c>
      <c r="F5383" s="27" t="s">
        <v>2825</v>
      </c>
      <c r="G5383" s="27" t="s">
        <v>2850</v>
      </c>
      <c r="H5383" s="28">
        <v>43009</v>
      </c>
      <c r="I5383" s="29">
        <v>0</v>
      </c>
      <c r="J5383" s="28" t="s">
        <v>3241</v>
      </c>
    </row>
    <row r="5384" spans="1:10" x14ac:dyDescent="0.3">
      <c r="A5384" s="26">
        <v>2017</v>
      </c>
      <c r="B5384" s="27" t="s">
        <v>3107</v>
      </c>
      <c r="C5384" s="27" t="s">
        <v>3108</v>
      </c>
      <c r="D5384" s="27" t="s">
        <v>3108</v>
      </c>
      <c r="E5384" s="27" t="s">
        <v>6117</v>
      </c>
      <c r="F5384" s="27" t="s">
        <v>3026</v>
      </c>
      <c r="G5384" s="27" t="s">
        <v>2936</v>
      </c>
      <c r="H5384" s="28">
        <v>43009</v>
      </c>
      <c r="I5384" s="29">
        <v>2.8270000000000001E-3</v>
      </c>
      <c r="J5384" s="28" t="s">
        <v>3241</v>
      </c>
    </row>
    <row r="5385" spans="1:10" x14ac:dyDescent="0.3">
      <c r="A5385" s="26">
        <v>2017</v>
      </c>
      <c r="B5385" s="27" t="s">
        <v>3140</v>
      </c>
      <c r="C5385" s="27" t="s">
        <v>3141</v>
      </c>
      <c r="D5385" s="27" t="s">
        <v>3140</v>
      </c>
      <c r="E5385" s="27" t="s">
        <v>6117</v>
      </c>
      <c r="F5385" s="27" t="s">
        <v>3142</v>
      </c>
      <c r="G5385" s="27" t="s">
        <v>2850</v>
      </c>
      <c r="H5385" s="28">
        <v>43009</v>
      </c>
      <c r="I5385" s="29">
        <v>0</v>
      </c>
      <c r="J5385" s="28" t="s">
        <v>3241</v>
      </c>
    </row>
    <row r="5386" spans="1:10" x14ac:dyDescent="0.3">
      <c r="A5386" s="26">
        <v>2017</v>
      </c>
      <c r="B5386" s="27" t="s">
        <v>3109</v>
      </c>
      <c r="C5386" s="27" t="s">
        <v>3110</v>
      </c>
      <c r="D5386" s="27" t="s">
        <v>3109</v>
      </c>
      <c r="E5386" s="27" t="s">
        <v>3111</v>
      </c>
      <c r="F5386" s="27" t="s">
        <v>2825</v>
      </c>
      <c r="G5386" s="27" t="s">
        <v>2850</v>
      </c>
      <c r="H5386" s="28">
        <v>43009</v>
      </c>
      <c r="I5386" s="29">
        <v>0.24517400000000011</v>
      </c>
      <c r="J5386" s="28" t="s">
        <v>3241</v>
      </c>
    </row>
    <row r="5387" spans="1:10" x14ac:dyDescent="0.3">
      <c r="A5387" s="26">
        <v>2017</v>
      </c>
      <c r="B5387" s="27" t="s">
        <v>3158</v>
      </c>
      <c r="C5387" s="27" t="s">
        <v>3159</v>
      </c>
      <c r="D5387" s="27" t="s">
        <v>3160</v>
      </c>
      <c r="E5387" s="27" t="s">
        <v>3161</v>
      </c>
      <c r="F5387" s="27" t="s">
        <v>3087</v>
      </c>
      <c r="G5387" s="27" t="s">
        <v>2788</v>
      </c>
      <c r="H5387" s="28">
        <v>43009</v>
      </c>
      <c r="I5387" s="29">
        <v>0.45305899999999999</v>
      </c>
      <c r="J5387" s="28" t="s">
        <v>3241</v>
      </c>
    </row>
    <row r="5388" spans="1:10" x14ac:dyDescent="0.3">
      <c r="A5388" s="26">
        <v>2017</v>
      </c>
      <c r="B5388" s="27" t="s">
        <v>3112</v>
      </c>
      <c r="C5388" s="27" t="s">
        <v>3113</v>
      </c>
      <c r="D5388" s="27" t="s">
        <v>3112</v>
      </c>
      <c r="E5388" s="27" t="s">
        <v>6117</v>
      </c>
      <c r="F5388" s="27" t="s">
        <v>2825</v>
      </c>
      <c r="G5388" s="27" t="s">
        <v>2826</v>
      </c>
      <c r="H5388" s="28">
        <v>43009</v>
      </c>
      <c r="I5388" s="29">
        <v>1.8251669999999998</v>
      </c>
      <c r="J5388" s="28" t="s">
        <v>3241</v>
      </c>
    </row>
    <row r="5389" spans="1:10" x14ac:dyDescent="0.3">
      <c r="A5389" s="26">
        <v>2017</v>
      </c>
      <c r="B5389" s="27" t="s">
        <v>3167</v>
      </c>
      <c r="C5389" s="27" t="s">
        <v>3168</v>
      </c>
      <c r="D5389" s="27" t="s">
        <v>3169</v>
      </c>
      <c r="E5389" s="27" t="s">
        <v>3161</v>
      </c>
      <c r="F5389" s="27" t="s">
        <v>3087</v>
      </c>
      <c r="G5389" s="27" t="s">
        <v>2788</v>
      </c>
      <c r="H5389" s="28">
        <v>43009</v>
      </c>
      <c r="I5389" s="29">
        <v>6.4728650000000005</v>
      </c>
      <c r="J5389" s="28" t="s">
        <v>3241</v>
      </c>
    </row>
    <row r="5390" spans="1:10" x14ac:dyDescent="0.3">
      <c r="A5390" s="26">
        <v>2017</v>
      </c>
      <c r="B5390" s="27" t="s">
        <v>3114</v>
      </c>
      <c r="C5390" s="27" t="s">
        <v>3115</v>
      </c>
      <c r="D5390" s="27" t="s">
        <v>3116</v>
      </c>
      <c r="E5390" s="27" t="s">
        <v>3025</v>
      </c>
      <c r="F5390" s="27" t="s">
        <v>3026</v>
      </c>
      <c r="G5390" s="27" t="s">
        <v>2788</v>
      </c>
      <c r="H5390" s="28">
        <v>43009</v>
      </c>
      <c r="I5390" s="29">
        <v>0</v>
      </c>
      <c r="J5390" s="28" t="s">
        <v>3241</v>
      </c>
    </row>
    <row r="5391" spans="1:10" x14ac:dyDescent="0.3">
      <c r="A5391" s="26">
        <v>2017</v>
      </c>
      <c r="B5391" s="27" t="s">
        <v>3117</v>
      </c>
      <c r="C5391" s="27" t="s">
        <v>3118</v>
      </c>
      <c r="D5391" s="27" t="s">
        <v>3117</v>
      </c>
      <c r="E5391" s="27" t="s">
        <v>6117</v>
      </c>
      <c r="F5391" s="27" t="s">
        <v>2815</v>
      </c>
      <c r="G5391" s="27" t="s">
        <v>2816</v>
      </c>
      <c r="H5391" s="28">
        <v>43009</v>
      </c>
      <c r="I5391" s="29">
        <v>4.5388329999999995</v>
      </c>
      <c r="J5391" s="28" t="s">
        <v>3241</v>
      </c>
    </row>
    <row r="5392" spans="1:10" x14ac:dyDescent="0.3">
      <c r="A5392" s="26">
        <v>2017</v>
      </c>
      <c r="B5392" s="27" t="s">
        <v>3129</v>
      </c>
      <c r="C5392" s="27" t="s">
        <v>3130</v>
      </c>
      <c r="D5392" s="27" t="s">
        <v>3131</v>
      </c>
      <c r="E5392" s="27" t="s">
        <v>3063</v>
      </c>
      <c r="F5392" s="27" t="s">
        <v>3034</v>
      </c>
      <c r="G5392" s="27" t="s">
        <v>2840</v>
      </c>
      <c r="H5392" s="28">
        <v>43009</v>
      </c>
      <c r="I5392" s="29">
        <v>18.284597999999995</v>
      </c>
      <c r="J5392" s="28" t="s">
        <v>3241</v>
      </c>
    </row>
    <row r="5393" spans="1:10" x14ac:dyDescent="0.3">
      <c r="A5393" s="26">
        <v>2017</v>
      </c>
      <c r="B5393" s="27" t="s">
        <v>3126</v>
      </c>
      <c r="C5393" s="27" t="s">
        <v>3127</v>
      </c>
      <c r="D5393" s="27" t="s">
        <v>3128</v>
      </c>
      <c r="E5393" s="27" t="s">
        <v>3025</v>
      </c>
      <c r="F5393" s="27" t="s">
        <v>3026</v>
      </c>
      <c r="G5393" s="27" t="s">
        <v>2936</v>
      </c>
      <c r="H5393" s="28">
        <v>43009</v>
      </c>
      <c r="I5393" s="29">
        <v>0</v>
      </c>
      <c r="J5393" s="28" t="s">
        <v>3241</v>
      </c>
    </row>
    <row r="5394" spans="1:10" x14ac:dyDescent="0.3">
      <c r="A5394" s="26">
        <v>2017</v>
      </c>
      <c r="B5394" s="27" t="s">
        <v>3178</v>
      </c>
      <c r="C5394" s="27" t="s">
        <v>3179</v>
      </c>
      <c r="D5394" s="27" t="s">
        <v>3178</v>
      </c>
      <c r="E5394" s="27" t="s">
        <v>3033</v>
      </c>
      <c r="F5394" s="27" t="s">
        <v>2807</v>
      </c>
      <c r="G5394" s="27" t="s">
        <v>2812</v>
      </c>
      <c r="H5394" s="28">
        <v>43009</v>
      </c>
      <c r="I5394" s="29">
        <v>0.51561699999999999</v>
      </c>
      <c r="J5394" s="28" t="s">
        <v>3241</v>
      </c>
    </row>
    <row r="5395" spans="1:10" x14ac:dyDescent="0.3">
      <c r="A5395" s="26">
        <v>2017</v>
      </c>
      <c r="B5395" s="27" t="s">
        <v>3119</v>
      </c>
      <c r="C5395" s="27" t="s">
        <v>3120</v>
      </c>
      <c r="D5395" s="27" t="s">
        <v>3119</v>
      </c>
      <c r="E5395" s="27" t="s">
        <v>6117</v>
      </c>
      <c r="F5395" s="27" t="s">
        <v>3034</v>
      </c>
      <c r="G5395" s="27" t="s">
        <v>2840</v>
      </c>
      <c r="H5395" s="28">
        <v>43009</v>
      </c>
      <c r="I5395" s="29">
        <v>5.5410340000000016</v>
      </c>
      <c r="J5395" s="28" t="s">
        <v>3241</v>
      </c>
    </row>
    <row r="5396" spans="1:10" x14ac:dyDescent="0.3">
      <c r="A5396" s="26">
        <v>2017</v>
      </c>
      <c r="B5396" s="27" t="s">
        <v>3121</v>
      </c>
      <c r="C5396" s="27" t="s">
        <v>3122</v>
      </c>
      <c r="D5396" s="27" t="s">
        <v>3121</v>
      </c>
      <c r="E5396" s="27" t="s">
        <v>6117</v>
      </c>
      <c r="F5396" s="27" t="s">
        <v>2825</v>
      </c>
      <c r="G5396" s="27" t="s">
        <v>2850</v>
      </c>
      <c r="H5396" s="28">
        <v>43009</v>
      </c>
      <c r="I5396" s="29">
        <v>25.229321999999993</v>
      </c>
      <c r="J5396" s="28" t="s">
        <v>3241</v>
      </c>
    </row>
    <row r="5397" spans="1:10" x14ac:dyDescent="0.3">
      <c r="A5397" s="26">
        <v>2017</v>
      </c>
      <c r="B5397" s="27" t="s">
        <v>3198</v>
      </c>
      <c r="C5397" s="27" t="s">
        <v>3199</v>
      </c>
      <c r="D5397" s="27" t="s">
        <v>3200</v>
      </c>
      <c r="E5397" s="27" t="s">
        <v>3161</v>
      </c>
      <c r="F5397" s="27" t="s">
        <v>2815</v>
      </c>
      <c r="G5397" s="27" t="s">
        <v>2854</v>
      </c>
      <c r="H5397" s="28">
        <v>43009</v>
      </c>
      <c r="I5397" s="29">
        <v>3.8171000000000004E-2</v>
      </c>
      <c r="J5397" s="28" t="s">
        <v>3192</v>
      </c>
    </row>
    <row r="5398" spans="1:10" x14ac:dyDescent="0.3">
      <c r="A5398" s="26">
        <v>2017</v>
      </c>
      <c r="B5398" s="27" t="s">
        <v>3022</v>
      </c>
      <c r="C5398" s="27" t="s">
        <v>3023</v>
      </c>
      <c r="D5398" s="27" t="s">
        <v>3024</v>
      </c>
      <c r="E5398" s="27" t="s">
        <v>3025</v>
      </c>
      <c r="F5398" s="27" t="s">
        <v>3026</v>
      </c>
      <c r="G5398" s="27" t="s">
        <v>2788</v>
      </c>
      <c r="H5398" s="28">
        <v>43040</v>
      </c>
      <c r="I5398" s="29">
        <v>0</v>
      </c>
      <c r="J5398" s="28" t="s">
        <v>3241</v>
      </c>
    </row>
    <row r="5399" spans="1:10" x14ac:dyDescent="0.3">
      <c r="A5399" s="26">
        <v>2017</v>
      </c>
      <c r="B5399" s="27" t="s">
        <v>3022</v>
      </c>
      <c r="C5399" s="27" t="s">
        <v>3023</v>
      </c>
      <c r="D5399" s="27" t="s">
        <v>3027</v>
      </c>
      <c r="E5399" s="27" t="s">
        <v>3025</v>
      </c>
      <c r="F5399" s="27" t="s">
        <v>3026</v>
      </c>
      <c r="G5399" s="27" t="s">
        <v>2788</v>
      </c>
      <c r="H5399" s="28">
        <v>43040</v>
      </c>
      <c r="I5399" s="29">
        <v>0</v>
      </c>
      <c r="J5399" s="28" t="s">
        <v>3241</v>
      </c>
    </row>
    <row r="5400" spans="1:10" x14ac:dyDescent="0.3">
      <c r="A5400" s="26">
        <v>2017</v>
      </c>
      <c r="B5400" s="27" t="s">
        <v>3028</v>
      </c>
      <c r="C5400" s="27" t="s">
        <v>3029</v>
      </c>
      <c r="D5400" s="27" t="s">
        <v>3028</v>
      </c>
      <c r="E5400" s="27" t="s">
        <v>6117</v>
      </c>
      <c r="F5400" s="27" t="s">
        <v>3030</v>
      </c>
      <c r="G5400" s="27" t="s">
        <v>2812</v>
      </c>
      <c r="H5400" s="28">
        <v>43040</v>
      </c>
      <c r="I5400" s="29">
        <v>16.420506999999997</v>
      </c>
      <c r="J5400" s="28" t="s">
        <v>3241</v>
      </c>
    </row>
    <row r="5401" spans="1:10" x14ac:dyDescent="0.3">
      <c r="A5401" s="26">
        <v>2017</v>
      </c>
      <c r="B5401" s="27" t="s">
        <v>3031</v>
      </c>
      <c r="C5401" s="27" t="s">
        <v>3032</v>
      </c>
      <c r="D5401" s="27" t="s">
        <v>3031</v>
      </c>
      <c r="E5401" s="27" t="s">
        <v>3033</v>
      </c>
      <c r="F5401" s="27" t="s">
        <v>3034</v>
      </c>
      <c r="G5401" s="27" t="s">
        <v>2821</v>
      </c>
      <c r="H5401" s="28">
        <v>43040</v>
      </c>
      <c r="I5401" s="29">
        <v>0.56855299999999986</v>
      </c>
      <c r="J5401" s="28" t="s">
        <v>3241</v>
      </c>
    </row>
    <row r="5402" spans="1:10" x14ac:dyDescent="0.3">
      <c r="A5402" s="26">
        <v>2017</v>
      </c>
      <c r="B5402" s="27" t="s">
        <v>3031</v>
      </c>
      <c r="C5402" s="27" t="s">
        <v>3180</v>
      </c>
      <c r="D5402" s="27" t="s">
        <v>3181</v>
      </c>
      <c r="E5402" s="27" t="s">
        <v>3033</v>
      </c>
      <c r="F5402" s="27" t="s">
        <v>3034</v>
      </c>
      <c r="G5402" s="27" t="s">
        <v>2821</v>
      </c>
      <c r="H5402" s="28">
        <v>43040</v>
      </c>
      <c r="I5402" s="29">
        <v>4.8612189999999993</v>
      </c>
      <c r="J5402" s="28" t="s">
        <v>3241</v>
      </c>
    </row>
    <row r="5403" spans="1:10" x14ac:dyDescent="0.3">
      <c r="A5403" s="26">
        <v>2017</v>
      </c>
      <c r="B5403" s="27" t="s">
        <v>3189</v>
      </c>
      <c r="C5403" s="27" t="s">
        <v>3190</v>
      </c>
      <c r="D5403" s="27" t="s">
        <v>3191</v>
      </c>
      <c r="E5403" s="27" t="s">
        <v>3161</v>
      </c>
      <c r="F5403" s="27" t="s">
        <v>2815</v>
      </c>
      <c r="G5403" s="27" t="s">
        <v>2816</v>
      </c>
      <c r="H5403" s="28">
        <v>43040</v>
      </c>
      <c r="I5403" s="29">
        <v>0.73291599999999979</v>
      </c>
      <c r="J5403" s="28" t="s">
        <v>3192</v>
      </c>
    </row>
    <row r="5404" spans="1:10" x14ac:dyDescent="0.3">
      <c r="A5404" s="26">
        <v>2017</v>
      </c>
      <c r="B5404" s="27" t="s">
        <v>3035</v>
      </c>
      <c r="C5404" s="27" t="s">
        <v>3036</v>
      </c>
      <c r="D5404" s="27" t="s">
        <v>3035</v>
      </c>
      <c r="E5404" s="27" t="s">
        <v>6117</v>
      </c>
      <c r="F5404" s="27" t="s">
        <v>2825</v>
      </c>
      <c r="G5404" s="27" t="s">
        <v>2826</v>
      </c>
      <c r="H5404" s="28">
        <v>43040</v>
      </c>
      <c r="I5404" s="29">
        <v>0</v>
      </c>
      <c r="J5404" s="28" t="s">
        <v>3241</v>
      </c>
    </row>
    <row r="5405" spans="1:10" x14ac:dyDescent="0.3">
      <c r="A5405" s="26">
        <v>2017</v>
      </c>
      <c r="B5405" s="27" t="s">
        <v>3037</v>
      </c>
      <c r="C5405" s="27" t="s">
        <v>3038</v>
      </c>
      <c r="D5405" s="27" t="s">
        <v>3037</v>
      </c>
      <c r="E5405" s="27" t="s">
        <v>6117</v>
      </c>
      <c r="F5405" s="27" t="s">
        <v>3034</v>
      </c>
      <c r="G5405" s="27" t="s">
        <v>2999</v>
      </c>
      <c r="H5405" s="28">
        <v>43040</v>
      </c>
      <c r="I5405" s="29">
        <v>3.1999239999999998</v>
      </c>
      <c r="J5405" s="28" t="s">
        <v>3241</v>
      </c>
    </row>
    <row r="5406" spans="1:10" x14ac:dyDescent="0.3">
      <c r="A5406" s="26">
        <v>2017</v>
      </c>
      <c r="B5406" s="27" t="s">
        <v>3039</v>
      </c>
      <c r="C5406" s="27" t="s">
        <v>3040</v>
      </c>
      <c r="D5406" s="27" t="s">
        <v>3039</v>
      </c>
      <c r="E5406" s="27" t="s">
        <v>6117</v>
      </c>
      <c r="F5406" s="27" t="s">
        <v>2815</v>
      </c>
      <c r="G5406" s="27" t="s">
        <v>2816</v>
      </c>
      <c r="H5406" s="28">
        <v>43040</v>
      </c>
      <c r="I5406" s="29">
        <v>0</v>
      </c>
      <c r="J5406" s="28" t="s">
        <v>3241</v>
      </c>
    </row>
    <row r="5407" spans="1:10" x14ac:dyDescent="0.3">
      <c r="A5407" s="26">
        <v>2017</v>
      </c>
      <c r="B5407" s="27" t="s">
        <v>3041</v>
      </c>
      <c r="C5407" s="27" t="s">
        <v>3042</v>
      </c>
      <c r="D5407" s="27" t="s">
        <v>3041</v>
      </c>
      <c r="E5407" s="27" t="s">
        <v>6117</v>
      </c>
      <c r="F5407" s="27" t="s">
        <v>2825</v>
      </c>
      <c r="G5407" s="27" t="s">
        <v>2826</v>
      </c>
      <c r="H5407" s="28">
        <v>43040</v>
      </c>
      <c r="I5407" s="29">
        <v>6.272761</v>
      </c>
      <c r="J5407" s="28" t="s">
        <v>3241</v>
      </c>
    </row>
    <row r="5408" spans="1:10" x14ac:dyDescent="0.3">
      <c r="A5408" s="26">
        <v>2017</v>
      </c>
      <c r="B5408" s="27" t="s">
        <v>3043</v>
      </c>
      <c r="C5408" s="27" t="s">
        <v>3044</v>
      </c>
      <c r="D5408" s="27" t="s">
        <v>3043</v>
      </c>
      <c r="E5408" s="27" t="s">
        <v>6117</v>
      </c>
      <c r="F5408" s="27" t="s">
        <v>2815</v>
      </c>
      <c r="G5408" s="27" t="s">
        <v>2816</v>
      </c>
      <c r="H5408" s="28">
        <v>43040</v>
      </c>
      <c r="I5408" s="29">
        <v>2.727427</v>
      </c>
      <c r="J5408" s="28" t="s">
        <v>3241</v>
      </c>
    </row>
    <row r="5409" spans="1:10" x14ac:dyDescent="0.3">
      <c r="A5409" s="26">
        <v>2017</v>
      </c>
      <c r="B5409" s="27" t="s">
        <v>3045</v>
      </c>
      <c r="C5409" s="27" t="s">
        <v>3046</v>
      </c>
      <c r="D5409" s="27" t="s">
        <v>3045</v>
      </c>
      <c r="E5409" s="27" t="s">
        <v>6117</v>
      </c>
      <c r="F5409" s="27" t="s">
        <v>2815</v>
      </c>
      <c r="G5409" s="27" t="s">
        <v>2816</v>
      </c>
      <c r="H5409" s="28">
        <v>43040</v>
      </c>
      <c r="I5409" s="29">
        <v>0.15580799999999997</v>
      </c>
      <c r="J5409" s="28" t="s">
        <v>3241</v>
      </c>
    </row>
    <row r="5410" spans="1:10" x14ac:dyDescent="0.3">
      <c r="A5410" s="26">
        <v>2017</v>
      </c>
      <c r="B5410" s="27" t="s">
        <v>3143</v>
      </c>
      <c r="C5410" s="27" t="s">
        <v>3144</v>
      </c>
      <c r="D5410" s="27" t="s">
        <v>3143</v>
      </c>
      <c r="E5410" s="27" t="s">
        <v>6117</v>
      </c>
      <c r="F5410" s="27" t="s">
        <v>3145</v>
      </c>
      <c r="G5410" s="27" t="s">
        <v>2803</v>
      </c>
      <c r="H5410" s="28">
        <v>43040</v>
      </c>
      <c r="I5410" s="29">
        <v>2.0727999999999995</v>
      </c>
      <c r="J5410" s="28" t="s">
        <v>3241</v>
      </c>
    </row>
    <row r="5411" spans="1:10" x14ac:dyDescent="0.3">
      <c r="A5411" s="26">
        <v>2017</v>
      </c>
      <c r="B5411" s="27" t="s">
        <v>3171</v>
      </c>
      <c r="C5411" s="27" t="s">
        <v>3172</v>
      </c>
      <c r="D5411" s="27" t="s">
        <v>3173</v>
      </c>
      <c r="E5411" s="27" t="s">
        <v>3111</v>
      </c>
      <c r="F5411" s="27" t="s">
        <v>2825</v>
      </c>
      <c r="G5411" s="27" t="s">
        <v>2850</v>
      </c>
      <c r="H5411" s="28">
        <v>43040</v>
      </c>
      <c r="I5411" s="29">
        <v>0.41131000000000001</v>
      </c>
      <c r="J5411" s="28" t="s">
        <v>3241</v>
      </c>
    </row>
    <row r="5412" spans="1:10" x14ac:dyDescent="0.3">
      <c r="A5412" s="26">
        <v>2017</v>
      </c>
      <c r="B5412" s="27" t="s">
        <v>3146</v>
      </c>
      <c r="C5412" s="27" t="s">
        <v>3147</v>
      </c>
      <c r="D5412" s="27" t="s">
        <v>3146</v>
      </c>
      <c r="E5412" s="27" t="s">
        <v>6117</v>
      </c>
      <c r="F5412" s="27" t="s">
        <v>3145</v>
      </c>
      <c r="G5412" s="27" t="s">
        <v>2803</v>
      </c>
      <c r="H5412" s="28">
        <v>43040</v>
      </c>
      <c r="I5412" s="29">
        <v>3.3963429999999999</v>
      </c>
      <c r="J5412" s="28" t="s">
        <v>3241</v>
      </c>
    </row>
    <row r="5413" spans="1:10" x14ac:dyDescent="0.3">
      <c r="A5413" s="26">
        <v>2017</v>
      </c>
      <c r="B5413" s="27" t="s">
        <v>3047</v>
      </c>
      <c r="C5413" s="27" t="s">
        <v>3048</v>
      </c>
      <c r="D5413" s="27" t="s">
        <v>3047</v>
      </c>
      <c r="E5413" s="27" t="s">
        <v>6117</v>
      </c>
      <c r="F5413" s="27" t="s">
        <v>2825</v>
      </c>
      <c r="G5413" s="27" t="s">
        <v>2826</v>
      </c>
      <c r="H5413" s="28">
        <v>43040</v>
      </c>
      <c r="I5413" s="29">
        <v>2.366717</v>
      </c>
      <c r="J5413" s="28" t="s">
        <v>3241</v>
      </c>
    </row>
    <row r="5414" spans="1:10" x14ac:dyDescent="0.3">
      <c r="A5414" s="26">
        <v>2017</v>
      </c>
      <c r="B5414" s="27" t="s">
        <v>3049</v>
      </c>
      <c r="C5414" s="27" t="s">
        <v>3050</v>
      </c>
      <c r="D5414" s="27" t="s">
        <v>3049</v>
      </c>
      <c r="E5414" s="27" t="s">
        <v>6117</v>
      </c>
      <c r="F5414" s="27" t="s">
        <v>2825</v>
      </c>
      <c r="G5414" s="27" t="s">
        <v>2850</v>
      </c>
      <c r="H5414" s="28">
        <v>43040</v>
      </c>
      <c r="I5414" s="29">
        <v>0</v>
      </c>
      <c r="J5414" s="28" t="s">
        <v>3241</v>
      </c>
    </row>
    <row r="5415" spans="1:10" x14ac:dyDescent="0.3">
      <c r="A5415" s="26">
        <v>2017</v>
      </c>
      <c r="B5415" s="27" t="s">
        <v>3051</v>
      </c>
      <c r="C5415" s="27" t="s">
        <v>3051</v>
      </c>
      <c r="D5415" s="27" t="s">
        <v>3051</v>
      </c>
      <c r="E5415" s="27" t="s">
        <v>6118</v>
      </c>
      <c r="F5415" s="27" t="s">
        <v>3051</v>
      </c>
      <c r="G5415" s="27" t="s">
        <v>3051</v>
      </c>
      <c r="H5415" s="28">
        <v>43040</v>
      </c>
      <c r="I5415" s="29">
        <v>10345.547932999991</v>
      </c>
      <c r="J5415" s="28" t="s">
        <v>3241</v>
      </c>
    </row>
    <row r="5416" spans="1:10" x14ac:dyDescent="0.3">
      <c r="A5416" s="26">
        <v>2017</v>
      </c>
      <c r="B5416" s="27" t="s">
        <v>3052</v>
      </c>
      <c r="C5416" s="27" t="s">
        <v>3053</v>
      </c>
      <c r="D5416" s="27" t="s">
        <v>3052</v>
      </c>
      <c r="E5416" s="27" t="s">
        <v>3033</v>
      </c>
      <c r="F5416" s="27" t="s">
        <v>2807</v>
      </c>
      <c r="G5416" s="27" t="s">
        <v>2812</v>
      </c>
      <c r="H5416" s="28">
        <v>43040</v>
      </c>
      <c r="I5416" s="29">
        <v>2.088165</v>
      </c>
      <c r="J5416" s="28" t="s">
        <v>3241</v>
      </c>
    </row>
    <row r="5417" spans="1:10" x14ac:dyDescent="0.3">
      <c r="A5417" s="26">
        <v>2017</v>
      </c>
      <c r="B5417" s="27" t="s">
        <v>3162</v>
      </c>
      <c r="C5417" s="27" t="s">
        <v>3163</v>
      </c>
      <c r="D5417" s="27" t="s">
        <v>3164</v>
      </c>
      <c r="E5417" s="27" t="s">
        <v>3025</v>
      </c>
      <c r="F5417" s="27" t="s">
        <v>3087</v>
      </c>
      <c r="G5417" s="27" t="s">
        <v>2788</v>
      </c>
      <c r="H5417" s="28">
        <v>43040</v>
      </c>
      <c r="I5417" s="29">
        <v>0</v>
      </c>
      <c r="J5417" s="28" t="s">
        <v>3241</v>
      </c>
    </row>
    <row r="5418" spans="1:10" x14ac:dyDescent="0.3">
      <c r="A5418" s="26">
        <v>2017</v>
      </c>
      <c r="B5418" s="27" t="s">
        <v>3162</v>
      </c>
      <c r="C5418" s="27" t="s">
        <v>3163</v>
      </c>
      <c r="D5418" s="27" t="s">
        <v>3165</v>
      </c>
      <c r="E5418" s="27" t="s">
        <v>3025</v>
      </c>
      <c r="F5418" s="27" t="s">
        <v>3087</v>
      </c>
      <c r="G5418" s="27" t="s">
        <v>2788</v>
      </c>
      <c r="H5418" s="28">
        <v>43040</v>
      </c>
      <c r="I5418" s="29">
        <v>0</v>
      </c>
      <c r="J5418" s="28" t="s">
        <v>3241</v>
      </c>
    </row>
    <row r="5419" spans="1:10" x14ac:dyDescent="0.3">
      <c r="A5419" s="26">
        <v>2017</v>
      </c>
      <c r="B5419" s="27" t="s">
        <v>3054</v>
      </c>
      <c r="C5419" s="27" t="s">
        <v>3055</v>
      </c>
      <c r="D5419" s="27" t="s">
        <v>3054</v>
      </c>
      <c r="E5419" s="27" t="s">
        <v>6117</v>
      </c>
      <c r="F5419" s="27" t="s">
        <v>3034</v>
      </c>
      <c r="G5419" s="27" t="s">
        <v>2999</v>
      </c>
      <c r="H5419" s="28">
        <v>43040</v>
      </c>
      <c r="I5419" s="29">
        <v>6.6972340000000008</v>
      </c>
      <c r="J5419" s="28" t="s">
        <v>3241</v>
      </c>
    </row>
    <row r="5420" spans="1:10" x14ac:dyDescent="0.3">
      <c r="A5420" s="26">
        <v>2017</v>
      </c>
      <c r="B5420" s="27" t="s">
        <v>3056</v>
      </c>
      <c r="C5420" s="27" t="s">
        <v>3057</v>
      </c>
      <c r="D5420" s="27" t="s">
        <v>3056</v>
      </c>
      <c r="E5420" s="27" t="s">
        <v>6117</v>
      </c>
      <c r="F5420" s="27" t="s">
        <v>2825</v>
      </c>
      <c r="G5420" s="27" t="s">
        <v>2826</v>
      </c>
      <c r="H5420" s="28">
        <v>43040</v>
      </c>
      <c r="I5420" s="29">
        <v>4.4524990000000004</v>
      </c>
      <c r="J5420" s="28" t="s">
        <v>3241</v>
      </c>
    </row>
    <row r="5421" spans="1:10" x14ac:dyDescent="0.3">
      <c r="A5421" s="26">
        <v>2017</v>
      </c>
      <c r="B5421" s="27" t="s">
        <v>3058</v>
      </c>
      <c r="C5421" s="27" t="s">
        <v>3059</v>
      </c>
      <c r="D5421" s="27" t="s">
        <v>3058</v>
      </c>
      <c r="E5421" s="27" t="s">
        <v>6117</v>
      </c>
      <c r="F5421" s="27" t="s">
        <v>2815</v>
      </c>
      <c r="G5421" s="27" t="s">
        <v>2816</v>
      </c>
      <c r="H5421" s="28">
        <v>43040</v>
      </c>
      <c r="I5421" s="29">
        <v>2.6638269999999999</v>
      </c>
      <c r="J5421" s="28" t="s">
        <v>3241</v>
      </c>
    </row>
    <row r="5422" spans="1:10" x14ac:dyDescent="0.3">
      <c r="A5422" s="26">
        <v>2017</v>
      </c>
      <c r="B5422" s="27" t="s">
        <v>3152</v>
      </c>
      <c r="C5422" s="27" t="s">
        <v>3153</v>
      </c>
      <c r="D5422" s="27" t="s">
        <v>3152</v>
      </c>
      <c r="E5422" s="27" t="s">
        <v>3111</v>
      </c>
      <c r="F5422" s="27" t="s">
        <v>2825</v>
      </c>
      <c r="G5422" s="27" t="s">
        <v>2850</v>
      </c>
      <c r="H5422" s="28">
        <v>43040</v>
      </c>
      <c r="I5422" s="29">
        <v>0.39845399999999997</v>
      </c>
      <c r="J5422" s="28" t="s">
        <v>3241</v>
      </c>
    </row>
    <row r="5423" spans="1:10" x14ac:dyDescent="0.3">
      <c r="A5423" s="26">
        <v>2017</v>
      </c>
      <c r="B5423" s="27" t="s">
        <v>3154</v>
      </c>
      <c r="C5423" s="27" t="s">
        <v>3155</v>
      </c>
      <c r="D5423" s="27" t="s">
        <v>3154</v>
      </c>
      <c r="E5423" s="27" t="s">
        <v>3111</v>
      </c>
      <c r="F5423" s="27" t="s">
        <v>2825</v>
      </c>
      <c r="G5423" s="27" t="s">
        <v>2850</v>
      </c>
      <c r="H5423" s="28">
        <v>43040</v>
      </c>
      <c r="I5423" s="29">
        <v>0.56814200000000004</v>
      </c>
      <c r="J5423" s="28" t="s">
        <v>3241</v>
      </c>
    </row>
    <row r="5424" spans="1:10" x14ac:dyDescent="0.3">
      <c r="A5424" s="26">
        <v>2017</v>
      </c>
      <c r="B5424" s="27" t="s">
        <v>3156</v>
      </c>
      <c r="C5424" s="27" t="s">
        <v>3157</v>
      </c>
      <c r="D5424" s="27" t="s">
        <v>3156</v>
      </c>
      <c r="E5424" s="27" t="s">
        <v>3111</v>
      </c>
      <c r="F5424" s="27" t="s">
        <v>2825</v>
      </c>
      <c r="G5424" s="27" t="s">
        <v>2850</v>
      </c>
      <c r="H5424" s="28">
        <v>43040</v>
      </c>
      <c r="I5424" s="29">
        <v>0</v>
      </c>
      <c r="J5424" s="28" t="s">
        <v>3241</v>
      </c>
    </row>
    <row r="5425" spans="1:10" x14ac:dyDescent="0.3">
      <c r="A5425" s="26">
        <v>2017</v>
      </c>
      <c r="B5425" s="27" t="s">
        <v>3060</v>
      </c>
      <c r="C5425" s="27" t="s">
        <v>3061</v>
      </c>
      <c r="D5425" s="27" t="s">
        <v>3062</v>
      </c>
      <c r="E5425" s="27" t="s">
        <v>3063</v>
      </c>
      <c r="F5425" s="27" t="s">
        <v>3034</v>
      </c>
      <c r="G5425" s="27" t="s">
        <v>2999</v>
      </c>
      <c r="H5425" s="28">
        <v>43040</v>
      </c>
      <c r="I5425" s="29">
        <v>0</v>
      </c>
      <c r="J5425" s="28" t="s">
        <v>3241</v>
      </c>
    </row>
    <row r="5426" spans="1:10" x14ac:dyDescent="0.3">
      <c r="A5426" s="26">
        <v>2017</v>
      </c>
      <c r="B5426" s="27" t="s">
        <v>3187</v>
      </c>
      <c r="C5426" s="27" t="s">
        <v>3188</v>
      </c>
      <c r="D5426" s="27" t="s">
        <v>3187</v>
      </c>
      <c r="E5426" s="27" t="s">
        <v>3033</v>
      </c>
      <c r="F5426" s="27" t="s">
        <v>3034</v>
      </c>
      <c r="G5426" s="27" t="s">
        <v>3074</v>
      </c>
      <c r="H5426" s="28">
        <v>43040</v>
      </c>
      <c r="I5426" s="29">
        <v>0.69895099999999999</v>
      </c>
      <c r="J5426" s="28" t="s">
        <v>3241</v>
      </c>
    </row>
    <row r="5427" spans="1:10" x14ac:dyDescent="0.3">
      <c r="A5427" s="26">
        <v>2017</v>
      </c>
      <c r="B5427" s="27" t="s">
        <v>3064</v>
      </c>
      <c r="C5427" s="27" t="s">
        <v>3065</v>
      </c>
      <c r="D5427" s="27" t="s">
        <v>3066</v>
      </c>
      <c r="E5427" s="27" t="s">
        <v>3025</v>
      </c>
      <c r="F5427" s="27" t="s">
        <v>2825</v>
      </c>
      <c r="G5427" s="27" t="s">
        <v>2826</v>
      </c>
      <c r="H5427" s="28">
        <v>43040</v>
      </c>
      <c r="I5427" s="29">
        <v>0</v>
      </c>
      <c r="J5427" s="28" t="s">
        <v>3241</v>
      </c>
    </row>
    <row r="5428" spans="1:10" x14ac:dyDescent="0.3">
      <c r="A5428" s="26">
        <v>2017</v>
      </c>
      <c r="B5428" s="27" t="s">
        <v>3064</v>
      </c>
      <c r="C5428" s="27" t="s">
        <v>3065</v>
      </c>
      <c r="D5428" s="27" t="s">
        <v>3067</v>
      </c>
      <c r="E5428" s="27" t="s">
        <v>3025</v>
      </c>
      <c r="F5428" s="27" t="s">
        <v>2825</v>
      </c>
      <c r="G5428" s="27" t="s">
        <v>2826</v>
      </c>
      <c r="H5428" s="28">
        <v>43040</v>
      </c>
      <c r="I5428" s="29">
        <v>0</v>
      </c>
      <c r="J5428" s="28" t="s">
        <v>3241</v>
      </c>
    </row>
    <row r="5429" spans="1:10" x14ac:dyDescent="0.3">
      <c r="A5429" s="26">
        <v>2017</v>
      </c>
      <c r="B5429" s="27" t="s">
        <v>3174</v>
      </c>
      <c r="C5429" s="27" t="s">
        <v>3175</v>
      </c>
      <c r="D5429" s="27" t="s">
        <v>3174</v>
      </c>
      <c r="E5429" s="27" t="s">
        <v>6117</v>
      </c>
      <c r="F5429" s="27" t="s">
        <v>2825</v>
      </c>
      <c r="G5429" s="27" t="s">
        <v>2826</v>
      </c>
      <c r="H5429" s="28">
        <v>43040</v>
      </c>
      <c r="I5429" s="29">
        <v>0.60647600000000013</v>
      </c>
      <c r="J5429" s="28" t="s">
        <v>3241</v>
      </c>
    </row>
    <row r="5430" spans="1:10" x14ac:dyDescent="0.3">
      <c r="A5430" s="26">
        <v>2017</v>
      </c>
      <c r="B5430" s="27" t="s">
        <v>3068</v>
      </c>
      <c r="C5430" s="27" t="s">
        <v>3069</v>
      </c>
      <c r="D5430" s="27" t="s">
        <v>3068</v>
      </c>
      <c r="E5430" s="27" t="s">
        <v>6117</v>
      </c>
      <c r="F5430" s="27" t="s">
        <v>3034</v>
      </c>
      <c r="G5430" s="27" t="s">
        <v>2923</v>
      </c>
      <c r="H5430" s="28">
        <v>43040</v>
      </c>
      <c r="I5430" s="29">
        <v>9.5312369999999973</v>
      </c>
      <c r="J5430" s="28" t="s">
        <v>3241</v>
      </c>
    </row>
    <row r="5431" spans="1:10" x14ac:dyDescent="0.3">
      <c r="A5431" s="26">
        <v>2017</v>
      </c>
      <c r="B5431" s="27" t="s">
        <v>3070</v>
      </c>
      <c r="C5431" s="27" t="s">
        <v>3071</v>
      </c>
      <c r="D5431" s="27" t="s">
        <v>3070</v>
      </c>
      <c r="E5431" s="27" t="s">
        <v>6117</v>
      </c>
      <c r="F5431" s="27" t="s">
        <v>2815</v>
      </c>
      <c r="G5431" s="27" t="s">
        <v>2816</v>
      </c>
      <c r="H5431" s="28">
        <v>43040</v>
      </c>
      <c r="I5431" s="29">
        <v>0.80497800000000008</v>
      </c>
      <c r="J5431" s="28" t="s">
        <v>3241</v>
      </c>
    </row>
    <row r="5432" spans="1:10" x14ac:dyDescent="0.3">
      <c r="A5432" s="26">
        <v>2017</v>
      </c>
      <c r="B5432" s="27" t="s">
        <v>3176</v>
      </c>
      <c r="C5432" s="27" t="s">
        <v>3177</v>
      </c>
      <c r="D5432" s="27" t="s">
        <v>3176</v>
      </c>
      <c r="E5432" s="27" t="s">
        <v>3033</v>
      </c>
      <c r="F5432" s="27" t="s">
        <v>2807</v>
      </c>
      <c r="G5432" s="27" t="s">
        <v>2812</v>
      </c>
      <c r="H5432" s="28">
        <v>43040</v>
      </c>
      <c r="I5432" s="29">
        <v>14.973578000000005</v>
      </c>
      <c r="J5432" s="28" t="s">
        <v>3241</v>
      </c>
    </row>
    <row r="5433" spans="1:10" x14ac:dyDescent="0.3">
      <c r="A5433" s="26">
        <v>2017</v>
      </c>
      <c r="B5433" s="27" t="s">
        <v>3072</v>
      </c>
      <c r="C5433" s="27" t="s">
        <v>3073</v>
      </c>
      <c r="D5433" s="27" t="s">
        <v>3072</v>
      </c>
      <c r="E5433" s="27" t="s">
        <v>6117</v>
      </c>
      <c r="F5433" s="27" t="s">
        <v>3034</v>
      </c>
      <c r="G5433" s="27" t="s">
        <v>3074</v>
      </c>
      <c r="H5433" s="28">
        <v>43040</v>
      </c>
      <c r="I5433" s="29">
        <v>0.92815000000000025</v>
      </c>
      <c r="J5433" s="28" t="s">
        <v>3241</v>
      </c>
    </row>
    <row r="5434" spans="1:10" x14ac:dyDescent="0.3">
      <c r="A5434" s="26">
        <v>2017</v>
      </c>
      <c r="B5434" s="27" t="s">
        <v>3182</v>
      </c>
      <c r="C5434" s="27" t="s">
        <v>3183</v>
      </c>
      <c r="D5434" s="27" t="s">
        <v>3182</v>
      </c>
      <c r="E5434" s="27" t="s">
        <v>6117</v>
      </c>
      <c r="F5434" s="27" t="s">
        <v>2825</v>
      </c>
      <c r="G5434" s="27" t="s">
        <v>2826</v>
      </c>
      <c r="H5434" s="28">
        <v>43040</v>
      </c>
      <c r="I5434" s="29">
        <v>0.54565599999999981</v>
      </c>
      <c r="J5434" s="28" t="s">
        <v>3241</v>
      </c>
    </row>
    <row r="5435" spans="1:10" x14ac:dyDescent="0.3">
      <c r="A5435" s="26">
        <v>2017</v>
      </c>
      <c r="B5435" s="27" t="s">
        <v>3075</v>
      </c>
      <c r="C5435" s="27" t="s">
        <v>3076</v>
      </c>
      <c r="D5435" s="27" t="s">
        <v>3075</v>
      </c>
      <c r="E5435" s="27" t="s">
        <v>6117</v>
      </c>
      <c r="F5435" s="27" t="s">
        <v>2815</v>
      </c>
      <c r="G5435" s="27" t="s">
        <v>2816</v>
      </c>
      <c r="H5435" s="28">
        <v>43040</v>
      </c>
      <c r="I5435" s="29">
        <v>2.9906000000000001</v>
      </c>
      <c r="J5435" s="28" t="s">
        <v>3241</v>
      </c>
    </row>
    <row r="5436" spans="1:10" x14ac:dyDescent="0.3">
      <c r="A5436" s="26">
        <v>2017</v>
      </c>
      <c r="B5436" s="27" t="s">
        <v>3077</v>
      </c>
      <c r="C5436" s="27" t="s">
        <v>3078</v>
      </c>
      <c r="D5436" s="27" t="s">
        <v>3077</v>
      </c>
      <c r="E5436" s="27" t="s">
        <v>3033</v>
      </c>
      <c r="F5436" s="27" t="s">
        <v>2788</v>
      </c>
      <c r="G5436" s="27" t="s">
        <v>2788</v>
      </c>
      <c r="H5436" s="28">
        <v>43040</v>
      </c>
      <c r="I5436" s="29">
        <v>0</v>
      </c>
      <c r="J5436" s="28" t="s">
        <v>3241</v>
      </c>
    </row>
    <row r="5437" spans="1:10" x14ac:dyDescent="0.3">
      <c r="A5437" s="26">
        <v>2017</v>
      </c>
      <c r="B5437" s="27" t="s">
        <v>3079</v>
      </c>
      <c r="C5437" s="27" t="s">
        <v>3080</v>
      </c>
      <c r="D5437" s="27" t="s">
        <v>3081</v>
      </c>
      <c r="E5437" s="27" t="s">
        <v>3063</v>
      </c>
      <c r="F5437" s="27" t="s">
        <v>2788</v>
      </c>
      <c r="G5437" s="27" t="s">
        <v>2788</v>
      </c>
      <c r="H5437" s="28">
        <v>43040</v>
      </c>
      <c r="I5437" s="29">
        <v>0</v>
      </c>
      <c r="J5437" s="28" t="s">
        <v>3241</v>
      </c>
    </row>
    <row r="5438" spans="1:10" x14ac:dyDescent="0.3">
      <c r="A5438" s="26">
        <v>2017</v>
      </c>
      <c r="B5438" s="27" t="s">
        <v>3082</v>
      </c>
      <c r="C5438" s="27" t="s">
        <v>3083</v>
      </c>
      <c r="D5438" s="27" t="s">
        <v>3082</v>
      </c>
      <c r="E5438" s="27" t="s">
        <v>6117</v>
      </c>
      <c r="F5438" s="27" t="s">
        <v>2825</v>
      </c>
      <c r="G5438" s="27" t="s">
        <v>2826</v>
      </c>
      <c r="H5438" s="28">
        <v>43040</v>
      </c>
      <c r="I5438" s="29">
        <v>13.455196999999997</v>
      </c>
      <c r="J5438" s="28" t="s">
        <v>3241</v>
      </c>
    </row>
    <row r="5439" spans="1:10" x14ac:dyDescent="0.3">
      <c r="A5439" s="26">
        <v>2017</v>
      </c>
      <c r="B5439" s="27" t="s">
        <v>3084</v>
      </c>
      <c r="C5439" s="27" t="s">
        <v>3085</v>
      </c>
      <c r="D5439" s="27" t="s">
        <v>3086</v>
      </c>
      <c r="E5439" s="27" t="s">
        <v>3025</v>
      </c>
      <c r="F5439" s="27" t="s">
        <v>3087</v>
      </c>
      <c r="G5439" s="27" t="s">
        <v>2788</v>
      </c>
      <c r="H5439" s="28">
        <v>43040</v>
      </c>
      <c r="I5439" s="29">
        <v>0</v>
      </c>
      <c r="J5439" s="28" t="s">
        <v>3241</v>
      </c>
    </row>
    <row r="5440" spans="1:10" x14ac:dyDescent="0.3">
      <c r="A5440" s="26">
        <v>2017</v>
      </c>
      <c r="B5440" s="27" t="s">
        <v>3084</v>
      </c>
      <c r="C5440" s="27" t="s">
        <v>3085</v>
      </c>
      <c r="D5440" s="27" t="s">
        <v>3088</v>
      </c>
      <c r="E5440" s="27" t="s">
        <v>3025</v>
      </c>
      <c r="F5440" s="27" t="s">
        <v>3087</v>
      </c>
      <c r="G5440" s="27" t="s">
        <v>2788</v>
      </c>
      <c r="H5440" s="28">
        <v>43040</v>
      </c>
      <c r="I5440" s="29">
        <v>0</v>
      </c>
      <c r="J5440" s="28" t="s">
        <v>3241</v>
      </c>
    </row>
    <row r="5441" spans="1:10" x14ac:dyDescent="0.3">
      <c r="A5441" s="26">
        <v>2017</v>
      </c>
      <c r="B5441" s="27" t="s">
        <v>3195</v>
      </c>
      <c r="C5441" s="27" t="s">
        <v>3196</v>
      </c>
      <c r="D5441" s="27" t="s">
        <v>3197</v>
      </c>
      <c r="E5441" s="27" t="s">
        <v>3063</v>
      </c>
      <c r="F5441" s="27" t="s">
        <v>3094</v>
      </c>
      <c r="G5441" s="27" t="s">
        <v>2965</v>
      </c>
      <c r="H5441" s="28">
        <v>43040</v>
      </c>
      <c r="I5441" s="29">
        <v>0.88002400000000014</v>
      </c>
      <c r="J5441" s="28" t="s">
        <v>3192</v>
      </c>
    </row>
    <row r="5442" spans="1:10" x14ac:dyDescent="0.3">
      <c r="A5442" s="26">
        <v>2017</v>
      </c>
      <c r="B5442" s="27" t="s">
        <v>3089</v>
      </c>
      <c r="C5442" s="27" t="s">
        <v>3090</v>
      </c>
      <c r="D5442" s="27" t="s">
        <v>3089</v>
      </c>
      <c r="E5442" s="27" t="s">
        <v>6117</v>
      </c>
      <c r="F5442" s="27" t="s">
        <v>2815</v>
      </c>
      <c r="G5442" s="27" t="s">
        <v>2816</v>
      </c>
      <c r="H5442" s="28">
        <v>43040</v>
      </c>
      <c r="I5442" s="29">
        <v>2.1518220000000006</v>
      </c>
      <c r="J5442" s="28" t="s">
        <v>3241</v>
      </c>
    </row>
    <row r="5443" spans="1:10" x14ac:dyDescent="0.3">
      <c r="A5443" s="26">
        <v>2017</v>
      </c>
      <c r="B5443" s="27" t="s">
        <v>3136</v>
      </c>
      <c r="C5443" s="27" t="s">
        <v>3137</v>
      </c>
      <c r="D5443" s="27" t="s">
        <v>3138</v>
      </c>
      <c r="E5443" s="27" t="s">
        <v>3025</v>
      </c>
      <c r="F5443" s="27" t="s">
        <v>3087</v>
      </c>
      <c r="G5443" s="27" t="s">
        <v>2788</v>
      </c>
      <c r="H5443" s="28">
        <v>43040</v>
      </c>
      <c r="I5443" s="29">
        <v>0</v>
      </c>
      <c r="J5443" s="28" t="s">
        <v>3241</v>
      </c>
    </row>
    <row r="5444" spans="1:10" x14ac:dyDescent="0.3">
      <c r="A5444" s="26">
        <v>2017</v>
      </c>
      <c r="B5444" s="27" t="s">
        <v>3136</v>
      </c>
      <c r="C5444" s="27" t="s">
        <v>3137</v>
      </c>
      <c r="D5444" s="27" t="s">
        <v>3139</v>
      </c>
      <c r="E5444" s="27" t="s">
        <v>3025</v>
      </c>
      <c r="F5444" s="27" t="s">
        <v>3087</v>
      </c>
      <c r="G5444" s="27" t="s">
        <v>2788</v>
      </c>
      <c r="H5444" s="28">
        <v>43040</v>
      </c>
      <c r="I5444" s="29">
        <v>0</v>
      </c>
      <c r="J5444" s="28" t="s">
        <v>3241</v>
      </c>
    </row>
    <row r="5445" spans="1:10" x14ac:dyDescent="0.3">
      <c r="A5445" s="26">
        <v>2017</v>
      </c>
      <c r="B5445" s="27" t="s">
        <v>3184</v>
      </c>
      <c r="C5445" s="27" t="s">
        <v>3185</v>
      </c>
      <c r="D5445" s="27" t="s">
        <v>3186</v>
      </c>
      <c r="E5445" s="27" t="s">
        <v>3063</v>
      </c>
      <c r="F5445" s="27" t="s">
        <v>3034</v>
      </c>
      <c r="G5445" s="27" t="s">
        <v>2999</v>
      </c>
      <c r="H5445" s="28">
        <v>43040</v>
      </c>
      <c r="I5445" s="29">
        <v>0</v>
      </c>
      <c r="J5445" s="28" t="s">
        <v>3241</v>
      </c>
    </row>
    <row r="5446" spans="1:10" x14ac:dyDescent="0.3">
      <c r="A5446" s="26">
        <v>2017</v>
      </c>
      <c r="B5446" s="27" t="s">
        <v>3091</v>
      </c>
      <c r="C5446" s="27" t="s">
        <v>3092</v>
      </c>
      <c r="D5446" s="27" t="s">
        <v>3093</v>
      </c>
      <c r="E5446" s="27" t="s">
        <v>3063</v>
      </c>
      <c r="F5446" s="27" t="s">
        <v>3094</v>
      </c>
      <c r="G5446" s="27" t="s">
        <v>2965</v>
      </c>
      <c r="H5446" s="28">
        <v>43040</v>
      </c>
      <c r="I5446" s="29">
        <v>5.4517230000000003</v>
      </c>
      <c r="J5446" s="28" t="s">
        <v>3241</v>
      </c>
    </row>
    <row r="5447" spans="1:10" x14ac:dyDescent="0.3">
      <c r="A5447" s="26">
        <v>2017</v>
      </c>
      <c r="B5447" s="27" t="s">
        <v>3095</v>
      </c>
      <c r="C5447" s="27" t="s">
        <v>3096</v>
      </c>
      <c r="D5447" s="27" t="s">
        <v>3095</v>
      </c>
      <c r="E5447" s="27" t="s">
        <v>6117</v>
      </c>
      <c r="F5447" s="27" t="s">
        <v>3034</v>
      </c>
      <c r="G5447" s="27" t="s">
        <v>2999</v>
      </c>
      <c r="H5447" s="28">
        <v>43040</v>
      </c>
      <c r="I5447" s="29">
        <v>0.98964200000000047</v>
      </c>
      <c r="J5447" s="28" t="s">
        <v>3241</v>
      </c>
    </row>
    <row r="5448" spans="1:10" x14ac:dyDescent="0.3">
      <c r="A5448" s="26">
        <v>2017</v>
      </c>
      <c r="B5448" s="27" t="s">
        <v>3097</v>
      </c>
      <c r="C5448" s="27" t="s">
        <v>3098</v>
      </c>
      <c r="D5448" s="27" t="s">
        <v>3097</v>
      </c>
      <c r="E5448" s="27" t="s">
        <v>6117</v>
      </c>
      <c r="F5448" s="27" t="s">
        <v>2825</v>
      </c>
      <c r="G5448" s="27" t="s">
        <v>2850</v>
      </c>
      <c r="H5448" s="28">
        <v>43040</v>
      </c>
      <c r="I5448" s="29">
        <v>16.258266000000003</v>
      </c>
      <c r="J5448" s="28" t="s">
        <v>3241</v>
      </c>
    </row>
    <row r="5449" spans="1:10" x14ac:dyDescent="0.3">
      <c r="A5449" s="26">
        <v>2017</v>
      </c>
      <c r="B5449" s="27" t="s">
        <v>3132</v>
      </c>
      <c r="C5449" s="27" t="s">
        <v>3133</v>
      </c>
      <c r="D5449" s="27" t="s">
        <v>3132</v>
      </c>
      <c r="E5449" s="27" t="s">
        <v>3033</v>
      </c>
      <c r="F5449" s="27" t="s">
        <v>2807</v>
      </c>
      <c r="G5449" s="27" t="s">
        <v>2812</v>
      </c>
      <c r="H5449" s="28">
        <v>43040</v>
      </c>
      <c r="I5449" s="29">
        <v>15.84736400000001</v>
      </c>
      <c r="J5449" s="28" t="s">
        <v>3241</v>
      </c>
    </row>
    <row r="5450" spans="1:10" x14ac:dyDescent="0.3">
      <c r="A5450" s="26">
        <v>2017</v>
      </c>
      <c r="B5450" s="27" t="s">
        <v>3134</v>
      </c>
      <c r="C5450" s="27" t="s">
        <v>3135</v>
      </c>
      <c r="D5450" s="27" t="s">
        <v>3134</v>
      </c>
      <c r="E5450" s="27" t="s">
        <v>3033</v>
      </c>
      <c r="F5450" s="27" t="s">
        <v>2807</v>
      </c>
      <c r="G5450" s="27" t="s">
        <v>2812</v>
      </c>
      <c r="H5450" s="28">
        <v>43040</v>
      </c>
      <c r="I5450" s="29">
        <v>9.6624409999999994</v>
      </c>
      <c r="J5450" s="28" t="s">
        <v>3241</v>
      </c>
    </row>
    <row r="5451" spans="1:10" x14ac:dyDescent="0.3">
      <c r="A5451" s="26">
        <v>2017</v>
      </c>
      <c r="B5451" s="27" t="s">
        <v>3099</v>
      </c>
      <c r="C5451" s="27" t="s">
        <v>3100</v>
      </c>
      <c r="D5451" s="27" t="s">
        <v>3099</v>
      </c>
      <c r="E5451" s="27" t="s">
        <v>6117</v>
      </c>
      <c r="F5451" s="27" t="s">
        <v>2815</v>
      </c>
      <c r="G5451" s="27" t="s">
        <v>2816</v>
      </c>
      <c r="H5451" s="28">
        <v>43040</v>
      </c>
      <c r="I5451" s="29">
        <v>2.5043699999999998</v>
      </c>
      <c r="J5451" s="28" t="s">
        <v>3241</v>
      </c>
    </row>
    <row r="5452" spans="1:10" x14ac:dyDescent="0.3">
      <c r="A5452" s="26">
        <v>2017</v>
      </c>
      <c r="B5452" s="27" t="s">
        <v>3193</v>
      </c>
      <c r="C5452" s="27" t="s">
        <v>3194</v>
      </c>
      <c r="D5452" s="27" t="s">
        <v>3193</v>
      </c>
      <c r="E5452" s="27" t="s">
        <v>6117</v>
      </c>
      <c r="F5452" s="27" t="s">
        <v>2798</v>
      </c>
      <c r="G5452" s="27" t="s">
        <v>2803</v>
      </c>
      <c r="H5452" s="28">
        <v>43040</v>
      </c>
      <c r="I5452" s="29">
        <v>2.2855669999999999</v>
      </c>
      <c r="J5452" s="28" t="s">
        <v>3192</v>
      </c>
    </row>
    <row r="5453" spans="1:10" x14ac:dyDescent="0.3">
      <c r="A5453" s="26">
        <v>2017</v>
      </c>
      <c r="B5453" s="27" t="s">
        <v>3101</v>
      </c>
      <c r="C5453" s="27" t="s">
        <v>3102</v>
      </c>
      <c r="D5453" s="27" t="s">
        <v>3101</v>
      </c>
      <c r="E5453" s="27" t="s">
        <v>6117</v>
      </c>
      <c r="F5453" s="27" t="s">
        <v>3034</v>
      </c>
      <c r="G5453" s="27" t="s">
        <v>3074</v>
      </c>
      <c r="H5453" s="28">
        <v>43040</v>
      </c>
      <c r="I5453" s="29">
        <v>10.841842</v>
      </c>
      <c r="J5453" s="28" t="s">
        <v>3241</v>
      </c>
    </row>
    <row r="5454" spans="1:10" x14ac:dyDescent="0.3">
      <c r="A5454" s="26">
        <v>2017</v>
      </c>
      <c r="B5454" s="27" t="s">
        <v>3148</v>
      </c>
      <c r="C5454" s="27" t="s">
        <v>3149</v>
      </c>
      <c r="D5454" s="27" t="s">
        <v>3148</v>
      </c>
      <c r="E5454" s="27" t="s">
        <v>6117</v>
      </c>
      <c r="F5454" s="27" t="s">
        <v>3145</v>
      </c>
      <c r="G5454" s="27" t="s">
        <v>2803</v>
      </c>
      <c r="H5454" s="28">
        <v>43040</v>
      </c>
      <c r="I5454" s="29">
        <v>2.2260639999999996</v>
      </c>
      <c r="J5454" s="28" t="s">
        <v>3241</v>
      </c>
    </row>
    <row r="5455" spans="1:10" x14ac:dyDescent="0.3">
      <c r="A5455" s="26">
        <v>2017</v>
      </c>
      <c r="B5455" s="27" t="s">
        <v>3103</v>
      </c>
      <c r="C5455" s="27" t="s">
        <v>3104</v>
      </c>
      <c r="D5455" s="27" t="s">
        <v>3103</v>
      </c>
      <c r="E5455" s="27" t="s">
        <v>6117</v>
      </c>
      <c r="F5455" s="27" t="s">
        <v>3034</v>
      </c>
      <c r="G5455" s="27" t="s">
        <v>2923</v>
      </c>
      <c r="H5455" s="28">
        <v>43040</v>
      </c>
      <c r="I5455" s="29">
        <v>1.0009800000000004</v>
      </c>
      <c r="J5455" s="28" t="s">
        <v>3241</v>
      </c>
    </row>
    <row r="5456" spans="1:10" x14ac:dyDescent="0.3">
      <c r="A5456" s="26">
        <v>2017</v>
      </c>
      <c r="B5456" s="27" t="s">
        <v>3150</v>
      </c>
      <c r="C5456" s="27" t="s">
        <v>3151</v>
      </c>
      <c r="D5456" s="27" t="s">
        <v>3150</v>
      </c>
      <c r="E5456" s="27" t="s">
        <v>6117</v>
      </c>
      <c r="F5456" s="27" t="s">
        <v>3142</v>
      </c>
      <c r="G5456" s="27" t="s">
        <v>2850</v>
      </c>
      <c r="H5456" s="28">
        <v>43040</v>
      </c>
      <c r="I5456" s="29">
        <v>0</v>
      </c>
      <c r="J5456" s="28" t="s">
        <v>3241</v>
      </c>
    </row>
    <row r="5457" spans="1:10" x14ac:dyDescent="0.3">
      <c r="A5457" s="26">
        <v>2017</v>
      </c>
      <c r="B5457" s="27" t="s">
        <v>3105</v>
      </c>
      <c r="C5457" s="27" t="s">
        <v>3106</v>
      </c>
      <c r="D5457" s="27" t="s">
        <v>3105</v>
      </c>
      <c r="E5457" s="27" t="s">
        <v>6117</v>
      </c>
      <c r="F5457" s="27" t="s">
        <v>2798</v>
      </c>
      <c r="G5457" s="27" t="s">
        <v>2803</v>
      </c>
      <c r="H5457" s="28">
        <v>43040</v>
      </c>
      <c r="I5457" s="29">
        <v>2.5346110000000008</v>
      </c>
      <c r="J5457" s="28" t="s">
        <v>3241</v>
      </c>
    </row>
    <row r="5458" spans="1:10" x14ac:dyDescent="0.3">
      <c r="A5458" s="26">
        <v>2017</v>
      </c>
      <c r="B5458" s="27" t="s">
        <v>3123</v>
      </c>
      <c r="C5458" s="27" t="s">
        <v>3124</v>
      </c>
      <c r="D5458" s="27" t="s">
        <v>3166</v>
      </c>
      <c r="E5458" s="27" t="s">
        <v>3025</v>
      </c>
      <c r="F5458" s="27" t="s">
        <v>2825</v>
      </c>
      <c r="G5458" s="27" t="s">
        <v>2850</v>
      </c>
      <c r="H5458" s="28">
        <v>43040</v>
      </c>
      <c r="I5458" s="29">
        <v>0</v>
      </c>
      <c r="J5458" s="28" t="s">
        <v>3241</v>
      </c>
    </row>
    <row r="5459" spans="1:10" x14ac:dyDescent="0.3">
      <c r="A5459" s="26">
        <v>2017</v>
      </c>
      <c r="B5459" s="27" t="s">
        <v>3123</v>
      </c>
      <c r="C5459" s="27" t="s">
        <v>3124</v>
      </c>
      <c r="D5459" s="27" t="s">
        <v>3125</v>
      </c>
      <c r="E5459" s="27" t="s">
        <v>3025</v>
      </c>
      <c r="F5459" s="27" t="s">
        <v>2825</v>
      </c>
      <c r="G5459" s="27" t="s">
        <v>2850</v>
      </c>
      <c r="H5459" s="28">
        <v>43040</v>
      </c>
      <c r="I5459" s="29">
        <v>0</v>
      </c>
      <c r="J5459" s="28" t="s">
        <v>3241</v>
      </c>
    </row>
    <row r="5460" spans="1:10" x14ac:dyDescent="0.3">
      <c r="A5460" s="26">
        <v>2017</v>
      </c>
      <c r="B5460" s="27" t="s">
        <v>3123</v>
      </c>
      <c r="C5460" s="27" t="s">
        <v>3124</v>
      </c>
      <c r="D5460" s="27" t="s">
        <v>3170</v>
      </c>
      <c r="E5460" s="27" t="s">
        <v>3025</v>
      </c>
      <c r="F5460" s="27" t="s">
        <v>2825</v>
      </c>
      <c r="G5460" s="27" t="s">
        <v>2850</v>
      </c>
      <c r="H5460" s="28">
        <v>43040</v>
      </c>
      <c r="I5460" s="29">
        <v>0</v>
      </c>
      <c r="J5460" s="28" t="s">
        <v>3241</v>
      </c>
    </row>
    <row r="5461" spans="1:10" x14ac:dyDescent="0.3">
      <c r="A5461" s="26">
        <v>2017</v>
      </c>
      <c r="B5461" s="27" t="s">
        <v>3107</v>
      </c>
      <c r="C5461" s="27" t="s">
        <v>3108</v>
      </c>
      <c r="D5461" s="27" t="s">
        <v>3108</v>
      </c>
      <c r="E5461" s="27" t="s">
        <v>6117</v>
      </c>
      <c r="F5461" s="27" t="s">
        <v>3026</v>
      </c>
      <c r="G5461" s="27" t="s">
        <v>2936</v>
      </c>
      <c r="H5461" s="28">
        <v>43040</v>
      </c>
      <c r="I5461" s="29">
        <v>2.0820999999999999E-2</v>
      </c>
      <c r="J5461" s="28" t="s">
        <v>3241</v>
      </c>
    </row>
    <row r="5462" spans="1:10" x14ac:dyDescent="0.3">
      <c r="A5462" s="26">
        <v>2017</v>
      </c>
      <c r="B5462" s="27" t="s">
        <v>3140</v>
      </c>
      <c r="C5462" s="27" t="s">
        <v>3141</v>
      </c>
      <c r="D5462" s="27" t="s">
        <v>3140</v>
      </c>
      <c r="E5462" s="27" t="s">
        <v>6117</v>
      </c>
      <c r="F5462" s="27" t="s">
        <v>3142</v>
      </c>
      <c r="G5462" s="27" t="s">
        <v>2850</v>
      </c>
      <c r="H5462" s="28">
        <v>43040</v>
      </c>
      <c r="I5462" s="29">
        <v>0</v>
      </c>
      <c r="J5462" s="28" t="s">
        <v>3241</v>
      </c>
    </row>
    <row r="5463" spans="1:10" x14ac:dyDescent="0.3">
      <c r="A5463" s="26">
        <v>2017</v>
      </c>
      <c r="B5463" s="27" t="s">
        <v>3109</v>
      </c>
      <c r="C5463" s="27" t="s">
        <v>3110</v>
      </c>
      <c r="D5463" s="27" t="s">
        <v>3109</v>
      </c>
      <c r="E5463" s="27" t="s">
        <v>3111</v>
      </c>
      <c r="F5463" s="27" t="s">
        <v>2825</v>
      </c>
      <c r="G5463" s="27" t="s">
        <v>2850</v>
      </c>
      <c r="H5463" s="28">
        <v>43040</v>
      </c>
      <c r="I5463" s="29">
        <v>0.26435299999999995</v>
      </c>
      <c r="J5463" s="28" t="s">
        <v>3241</v>
      </c>
    </row>
    <row r="5464" spans="1:10" x14ac:dyDescent="0.3">
      <c r="A5464" s="26">
        <v>2017</v>
      </c>
      <c r="B5464" s="27" t="s">
        <v>3158</v>
      </c>
      <c r="C5464" s="27" t="s">
        <v>3159</v>
      </c>
      <c r="D5464" s="27" t="s">
        <v>3160</v>
      </c>
      <c r="E5464" s="27" t="s">
        <v>3161</v>
      </c>
      <c r="F5464" s="27" t="s">
        <v>3087</v>
      </c>
      <c r="G5464" s="27" t="s">
        <v>2788</v>
      </c>
      <c r="H5464" s="28">
        <v>43040</v>
      </c>
      <c r="I5464" s="29">
        <v>0.30993399999999993</v>
      </c>
      <c r="J5464" s="28" t="s">
        <v>3241</v>
      </c>
    </row>
    <row r="5465" spans="1:10" x14ac:dyDescent="0.3">
      <c r="A5465" s="26">
        <v>2017</v>
      </c>
      <c r="B5465" s="27" t="s">
        <v>3112</v>
      </c>
      <c r="C5465" s="27" t="s">
        <v>3113</v>
      </c>
      <c r="D5465" s="27" t="s">
        <v>3112</v>
      </c>
      <c r="E5465" s="27" t="s">
        <v>6117</v>
      </c>
      <c r="F5465" s="27" t="s">
        <v>2825</v>
      </c>
      <c r="G5465" s="27" t="s">
        <v>2826</v>
      </c>
      <c r="H5465" s="28">
        <v>43040</v>
      </c>
      <c r="I5465" s="29">
        <v>1.9734889999999996</v>
      </c>
      <c r="J5465" s="28" t="s">
        <v>3241</v>
      </c>
    </row>
    <row r="5466" spans="1:10" x14ac:dyDescent="0.3">
      <c r="A5466" s="26">
        <v>2017</v>
      </c>
      <c r="B5466" s="27" t="s">
        <v>3167</v>
      </c>
      <c r="C5466" s="27" t="s">
        <v>3168</v>
      </c>
      <c r="D5466" s="27" t="s">
        <v>3169</v>
      </c>
      <c r="E5466" s="27" t="s">
        <v>3161</v>
      </c>
      <c r="F5466" s="27" t="s">
        <v>3087</v>
      </c>
      <c r="G5466" s="27" t="s">
        <v>2788</v>
      </c>
      <c r="H5466" s="28">
        <v>43040</v>
      </c>
      <c r="I5466" s="29">
        <v>6.4472139999999998</v>
      </c>
      <c r="J5466" s="28" t="s">
        <v>3241</v>
      </c>
    </row>
    <row r="5467" spans="1:10" x14ac:dyDescent="0.3">
      <c r="A5467" s="26">
        <v>2017</v>
      </c>
      <c r="B5467" s="27" t="s">
        <v>3114</v>
      </c>
      <c r="C5467" s="27" t="s">
        <v>3115</v>
      </c>
      <c r="D5467" s="27" t="s">
        <v>3116</v>
      </c>
      <c r="E5467" s="27" t="s">
        <v>3025</v>
      </c>
      <c r="F5467" s="27" t="s">
        <v>3026</v>
      </c>
      <c r="G5467" s="27" t="s">
        <v>2788</v>
      </c>
      <c r="H5467" s="28">
        <v>43040</v>
      </c>
      <c r="I5467" s="29">
        <v>0</v>
      </c>
      <c r="J5467" s="28" t="s">
        <v>3241</v>
      </c>
    </row>
    <row r="5468" spans="1:10" x14ac:dyDescent="0.3">
      <c r="A5468" s="26">
        <v>2017</v>
      </c>
      <c r="B5468" s="27" t="s">
        <v>3117</v>
      </c>
      <c r="C5468" s="27" t="s">
        <v>3118</v>
      </c>
      <c r="D5468" s="27" t="s">
        <v>3117</v>
      </c>
      <c r="E5468" s="27" t="s">
        <v>6117</v>
      </c>
      <c r="F5468" s="27" t="s">
        <v>2815</v>
      </c>
      <c r="G5468" s="27" t="s">
        <v>2816</v>
      </c>
      <c r="H5468" s="28">
        <v>43040</v>
      </c>
      <c r="I5468" s="29">
        <v>4.3100969999999998</v>
      </c>
      <c r="J5468" s="28" t="s">
        <v>3241</v>
      </c>
    </row>
    <row r="5469" spans="1:10" x14ac:dyDescent="0.3">
      <c r="A5469" s="26">
        <v>2017</v>
      </c>
      <c r="B5469" s="27" t="s">
        <v>3129</v>
      </c>
      <c r="C5469" s="27" t="s">
        <v>3130</v>
      </c>
      <c r="D5469" s="27" t="s">
        <v>3131</v>
      </c>
      <c r="E5469" s="27" t="s">
        <v>3063</v>
      </c>
      <c r="F5469" s="27" t="s">
        <v>3034</v>
      </c>
      <c r="G5469" s="27" t="s">
        <v>2840</v>
      </c>
      <c r="H5469" s="28">
        <v>43040</v>
      </c>
      <c r="I5469" s="29">
        <v>16.043834</v>
      </c>
      <c r="J5469" s="28" t="s">
        <v>3241</v>
      </c>
    </row>
    <row r="5470" spans="1:10" x14ac:dyDescent="0.3">
      <c r="A5470" s="26">
        <v>2017</v>
      </c>
      <c r="B5470" s="27" t="s">
        <v>3126</v>
      </c>
      <c r="C5470" s="27" t="s">
        <v>3127</v>
      </c>
      <c r="D5470" s="27" t="s">
        <v>3128</v>
      </c>
      <c r="E5470" s="27" t="s">
        <v>3025</v>
      </c>
      <c r="F5470" s="27" t="s">
        <v>3026</v>
      </c>
      <c r="G5470" s="27" t="s">
        <v>2936</v>
      </c>
      <c r="H5470" s="28">
        <v>43040</v>
      </c>
      <c r="I5470" s="29">
        <v>0</v>
      </c>
      <c r="J5470" s="28" t="s">
        <v>3241</v>
      </c>
    </row>
    <row r="5471" spans="1:10" x14ac:dyDescent="0.3">
      <c r="A5471" s="26">
        <v>2017</v>
      </c>
      <c r="B5471" s="27" t="s">
        <v>3178</v>
      </c>
      <c r="C5471" s="27" t="s">
        <v>3179</v>
      </c>
      <c r="D5471" s="27" t="s">
        <v>3178</v>
      </c>
      <c r="E5471" s="27" t="s">
        <v>3033</v>
      </c>
      <c r="F5471" s="27" t="s">
        <v>2807</v>
      </c>
      <c r="G5471" s="27" t="s">
        <v>2812</v>
      </c>
      <c r="H5471" s="28">
        <v>43040</v>
      </c>
      <c r="I5471" s="29">
        <v>0.33964900000000003</v>
      </c>
      <c r="J5471" s="28" t="s">
        <v>3241</v>
      </c>
    </row>
    <row r="5472" spans="1:10" x14ac:dyDescent="0.3">
      <c r="A5472" s="26">
        <v>2017</v>
      </c>
      <c r="B5472" s="27" t="s">
        <v>3119</v>
      </c>
      <c r="C5472" s="27" t="s">
        <v>3120</v>
      </c>
      <c r="D5472" s="27" t="s">
        <v>3119</v>
      </c>
      <c r="E5472" s="27" t="s">
        <v>6117</v>
      </c>
      <c r="F5472" s="27" t="s">
        <v>3034</v>
      </c>
      <c r="G5472" s="27" t="s">
        <v>2840</v>
      </c>
      <c r="H5472" s="28">
        <v>43040</v>
      </c>
      <c r="I5472" s="29">
        <v>5.0241950000000015</v>
      </c>
      <c r="J5472" s="28" t="s">
        <v>3241</v>
      </c>
    </row>
    <row r="5473" spans="1:10" x14ac:dyDescent="0.3">
      <c r="A5473" s="26">
        <v>2017</v>
      </c>
      <c r="B5473" s="27" t="s">
        <v>3121</v>
      </c>
      <c r="C5473" s="27" t="s">
        <v>3122</v>
      </c>
      <c r="D5473" s="27" t="s">
        <v>3121</v>
      </c>
      <c r="E5473" s="27" t="s">
        <v>6117</v>
      </c>
      <c r="F5473" s="27" t="s">
        <v>2825</v>
      </c>
      <c r="G5473" s="27" t="s">
        <v>2850</v>
      </c>
      <c r="H5473" s="28">
        <v>43040</v>
      </c>
      <c r="I5473" s="29">
        <v>26.734621000000004</v>
      </c>
      <c r="J5473" s="28" t="s">
        <v>3241</v>
      </c>
    </row>
    <row r="5474" spans="1:10" x14ac:dyDescent="0.3">
      <c r="A5474" s="26">
        <v>2017</v>
      </c>
      <c r="B5474" s="27" t="s">
        <v>3198</v>
      </c>
      <c r="C5474" s="27" t="s">
        <v>3199</v>
      </c>
      <c r="D5474" s="27" t="s">
        <v>3200</v>
      </c>
      <c r="E5474" s="27" t="s">
        <v>3161</v>
      </c>
      <c r="F5474" s="27" t="s">
        <v>2815</v>
      </c>
      <c r="G5474" s="27" t="s">
        <v>2854</v>
      </c>
      <c r="H5474" s="28">
        <v>43040</v>
      </c>
      <c r="I5474" s="29">
        <v>9.9412999999999987E-2</v>
      </c>
      <c r="J5474" s="28" t="s">
        <v>3192</v>
      </c>
    </row>
    <row r="5475" spans="1:10" x14ac:dyDescent="0.3">
      <c r="A5475" s="26">
        <v>2017</v>
      </c>
      <c r="B5475" s="27" t="s">
        <v>3687</v>
      </c>
      <c r="C5475" s="27" t="s">
        <v>3688</v>
      </c>
      <c r="D5475" s="27" t="s">
        <v>3689</v>
      </c>
      <c r="E5475" s="27" t="s">
        <v>3161</v>
      </c>
      <c r="F5475" s="27" t="s">
        <v>3026</v>
      </c>
      <c r="G5475" s="27" t="s">
        <v>2936</v>
      </c>
      <c r="H5475" s="28">
        <v>43040</v>
      </c>
      <c r="I5475" s="29">
        <v>0.52239000000000002</v>
      </c>
      <c r="J5475" s="28" t="s">
        <v>3192</v>
      </c>
    </row>
    <row r="5476" spans="1:10" x14ac:dyDescent="0.3">
      <c r="A5476" s="26">
        <v>2017</v>
      </c>
      <c r="B5476" s="27" t="s">
        <v>3690</v>
      </c>
      <c r="C5476" s="27" t="s">
        <v>3691</v>
      </c>
      <c r="D5476" s="27" t="s">
        <v>3690</v>
      </c>
      <c r="E5476" s="27" t="s">
        <v>3033</v>
      </c>
      <c r="F5476" s="27" t="s">
        <v>2807</v>
      </c>
      <c r="G5476" s="27" t="s">
        <v>2812</v>
      </c>
      <c r="H5476" s="28">
        <v>43040</v>
      </c>
      <c r="I5476" s="29">
        <v>6.5041000000000002</v>
      </c>
      <c r="J5476" s="28" t="s">
        <v>3241</v>
      </c>
    </row>
    <row r="5477" spans="1:10" x14ac:dyDescent="0.3">
      <c r="A5477" s="26">
        <v>2017</v>
      </c>
      <c r="B5477" s="27" t="s">
        <v>3022</v>
      </c>
      <c r="C5477" s="27" t="s">
        <v>3023</v>
      </c>
      <c r="D5477" s="27" t="s">
        <v>3024</v>
      </c>
      <c r="E5477" s="27" t="s">
        <v>3025</v>
      </c>
      <c r="F5477" s="27" t="s">
        <v>3026</v>
      </c>
      <c r="G5477" s="27" t="s">
        <v>2788</v>
      </c>
      <c r="H5477" s="28">
        <v>43070</v>
      </c>
      <c r="I5477" s="29">
        <v>0</v>
      </c>
      <c r="J5477" s="28" t="s">
        <v>3241</v>
      </c>
    </row>
    <row r="5478" spans="1:10" x14ac:dyDescent="0.3">
      <c r="A5478" s="26">
        <v>2017</v>
      </c>
      <c r="B5478" s="27" t="s">
        <v>3022</v>
      </c>
      <c r="C5478" s="27" t="s">
        <v>3023</v>
      </c>
      <c r="D5478" s="27" t="s">
        <v>3027</v>
      </c>
      <c r="E5478" s="27" t="s">
        <v>3025</v>
      </c>
      <c r="F5478" s="27" t="s">
        <v>3026</v>
      </c>
      <c r="G5478" s="27" t="s">
        <v>2788</v>
      </c>
      <c r="H5478" s="28">
        <v>43070</v>
      </c>
      <c r="I5478" s="29">
        <v>0</v>
      </c>
      <c r="J5478" s="28" t="s">
        <v>3241</v>
      </c>
    </row>
    <row r="5479" spans="1:10" x14ac:dyDescent="0.3">
      <c r="A5479" s="26">
        <v>2017</v>
      </c>
      <c r="B5479" s="27" t="s">
        <v>3028</v>
      </c>
      <c r="C5479" s="27" t="s">
        <v>3029</v>
      </c>
      <c r="D5479" s="27" t="s">
        <v>3028</v>
      </c>
      <c r="E5479" s="27" t="s">
        <v>6117</v>
      </c>
      <c r="F5479" s="27" t="s">
        <v>3030</v>
      </c>
      <c r="G5479" s="27" t="s">
        <v>2812</v>
      </c>
      <c r="H5479" s="28">
        <v>43070</v>
      </c>
      <c r="I5479" s="29">
        <v>15.858030000000001</v>
      </c>
      <c r="J5479" s="28" t="s">
        <v>3241</v>
      </c>
    </row>
    <row r="5480" spans="1:10" x14ac:dyDescent="0.3">
      <c r="A5480" s="26">
        <v>2017</v>
      </c>
      <c r="B5480" s="27" t="s">
        <v>3031</v>
      </c>
      <c r="C5480" s="27" t="s">
        <v>3032</v>
      </c>
      <c r="D5480" s="27" t="s">
        <v>3031</v>
      </c>
      <c r="E5480" s="27" t="s">
        <v>3033</v>
      </c>
      <c r="F5480" s="27" t="s">
        <v>3034</v>
      </c>
      <c r="G5480" s="27" t="s">
        <v>2821</v>
      </c>
      <c r="H5480" s="28">
        <v>43070</v>
      </c>
      <c r="I5480" s="29">
        <v>0.60556500000000013</v>
      </c>
      <c r="J5480" s="28" t="s">
        <v>3241</v>
      </c>
    </row>
    <row r="5481" spans="1:10" x14ac:dyDescent="0.3">
      <c r="A5481" s="26">
        <v>2017</v>
      </c>
      <c r="B5481" s="27" t="s">
        <v>3031</v>
      </c>
      <c r="C5481" s="27" t="s">
        <v>3180</v>
      </c>
      <c r="D5481" s="27" t="s">
        <v>3181</v>
      </c>
      <c r="E5481" s="27" t="s">
        <v>3033</v>
      </c>
      <c r="F5481" s="27" t="s">
        <v>3034</v>
      </c>
      <c r="G5481" s="27" t="s">
        <v>2821</v>
      </c>
      <c r="H5481" s="28">
        <v>43070</v>
      </c>
      <c r="I5481" s="29">
        <v>6.1423840000000007</v>
      </c>
      <c r="J5481" s="28" t="s">
        <v>3241</v>
      </c>
    </row>
    <row r="5482" spans="1:10" x14ac:dyDescent="0.3">
      <c r="A5482" s="26">
        <v>2017</v>
      </c>
      <c r="B5482" s="27" t="s">
        <v>3189</v>
      </c>
      <c r="C5482" s="27" t="s">
        <v>3190</v>
      </c>
      <c r="D5482" s="27" t="s">
        <v>3191</v>
      </c>
      <c r="E5482" s="27" t="s">
        <v>3161</v>
      </c>
      <c r="F5482" s="27" t="s">
        <v>2815</v>
      </c>
      <c r="G5482" s="27" t="s">
        <v>2816</v>
      </c>
      <c r="H5482" s="28">
        <v>43070</v>
      </c>
      <c r="I5482" s="29">
        <v>0.76738400000000029</v>
      </c>
      <c r="J5482" s="28" t="s">
        <v>3192</v>
      </c>
    </row>
    <row r="5483" spans="1:10" x14ac:dyDescent="0.3">
      <c r="A5483" s="26">
        <v>2017</v>
      </c>
      <c r="B5483" s="27" t="s">
        <v>3035</v>
      </c>
      <c r="C5483" s="27" t="s">
        <v>3036</v>
      </c>
      <c r="D5483" s="27" t="s">
        <v>3035</v>
      </c>
      <c r="E5483" s="27" t="s">
        <v>6117</v>
      </c>
      <c r="F5483" s="27" t="s">
        <v>2825</v>
      </c>
      <c r="G5483" s="27" t="s">
        <v>2826</v>
      </c>
      <c r="H5483" s="28">
        <v>43070</v>
      </c>
      <c r="I5483" s="29">
        <v>0</v>
      </c>
      <c r="J5483" s="28" t="s">
        <v>3241</v>
      </c>
    </row>
    <row r="5484" spans="1:10" x14ac:dyDescent="0.3">
      <c r="A5484" s="26">
        <v>2017</v>
      </c>
      <c r="B5484" s="27" t="s">
        <v>3037</v>
      </c>
      <c r="C5484" s="27" t="s">
        <v>3038</v>
      </c>
      <c r="D5484" s="27" t="s">
        <v>3037</v>
      </c>
      <c r="E5484" s="27" t="s">
        <v>6117</v>
      </c>
      <c r="F5484" s="27" t="s">
        <v>3034</v>
      </c>
      <c r="G5484" s="27" t="s">
        <v>2999</v>
      </c>
      <c r="H5484" s="28">
        <v>43070</v>
      </c>
      <c r="I5484" s="29">
        <v>2.6917850000000003</v>
      </c>
      <c r="J5484" s="28" t="s">
        <v>3241</v>
      </c>
    </row>
    <row r="5485" spans="1:10" x14ac:dyDescent="0.3">
      <c r="A5485" s="26">
        <v>2017</v>
      </c>
      <c r="B5485" s="27" t="s">
        <v>3039</v>
      </c>
      <c r="C5485" s="27" t="s">
        <v>3040</v>
      </c>
      <c r="D5485" s="27" t="s">
        <v>3039</v>
      </c>
      <c r="E5485" s="27" t="s">
        <v>6117</v>
      </c>
      <c r="F5485" s="27" t="s">
        <v>2815</v>
      </c>
      <c r="G5485" s="27" t="s">
        <v>2816</v>
      </c>
      <c r="H5485" s="28">
        <v>43070</v>
      </c>
      <c r="I5485" s="29">
        <v>0</v>
      </c>
      <c r="J5485" s="28" t="s">
        <v>3241</v>
      </c>
    </row>
    <row r="5486" spans="1:10" x14ac:dyDescent="0.3">
      <c r="A5486" s="26">
        <v>2017</v>
      </c>
      <c r="B5486" s="27" t="s">
        <v>3041</v>
      </c>
      <c r="C5486" s="27" t="s">
        <v>3042</v>
      </c>
      <c r="D5486" s="27" t="s">
        <v>3041</v>
      </c>
      <c r="E5486" s="27" t="s">
        <v>6117</v>
      </c>
      <c r="F5486" s="27" t="s">
        <v>2825</v>
      </c>
      <c r="G5486" s="27" t="s">
        <v>2826</v>
      </c>
      <c r="H5486" s="28">
        <v>43070</v>
      </c>
      <c r="I5486" s="29">
        <v>5.4525930000000002</v>
      </c>
      <c r="J5486" s="28" t="s">
        <v>3241</v>
      </c>
    </row>
    <row r="5487" spans="1:10" x14ac:dyDescent="0.3">
      <c r="A5487" s="26">
        <v>2017</v>
      </c>
      <c r="B5487" s="27" t="s">
        <v>3043</v>
      </c>
      <c r="C5487" s="27" t="s">
        <v>3044</v>
      </c>
      <c r="D5487" s="27" t="s">
        <v>3043</v>
      </c>
      <c r="E5487" s="27" t="s">
        <v>6117</v>
      </c>
      <c r="F5487" s="27" t="s">
        <v>2815</v>
      </c>
      <c r="G5487" s="27" t="s">
        <v>2816</v>
      </c>
      <c r="H5487" s="28">
        <v>43070</v>
      </c>
      <c r="I5487" s="29">
        <v>4.2594429999999992</v>
      </c>
      <c r="J5487" s="28" t="s">
        <v>3241</v>
      </c>
    </row>
    <row r="5488" spans="1:10" x14ac:dyDescent="0.3">
      <c r="A5488" s="26">
        <v>2017</v>
      </c>
      <c r="B5488" s="27" t="s">
        <v>3045</v>
      </c>
      <c r="C5488" s="27" t="s">
        <v>3046</v>
      </c>
      <c r="D5488" s="27" t="s">
        <v>3045</v>
      </c>
      <c r="E5488" s="27" t="s">
        <v>6117</v>
      </c>
      <c r="F5488" s="27" t="s">
        <v>2815</v>
      </c>
      <c r="G5488" s="27" t="s">
        <v>2816</v>
      </c>
      <c r="H5488" s="28">
        <v>43070</v>
      </c>
      <c r="I5488" s="29">
        <v>0.18550499999999998</v>
      </c>
      <c r="J5488" s="28" t="s">
        <v>3241</v>
      </c>
    </row>
    <row r="5489" spans="1:10" x14ac:dyDescent="0.3">
      <c r="A5489" s="26">
        <v>2017</v>
      </c>
      <c r="B5489" s="27" t="s">
        <v>3143</v>
      </c>
      <c r="C5489" s="27" t="s">
        <v>3144</v>
      </c>
      <c r="D5489" s="27" t="s">
        <v>3143</v>
      </c>
      <c r="E5489" s="27" t="s">
        <v>6117</v>
      </c>
      <c r="F5489" s="27" t="s">
        <v>3145</v>
      </c>
      <c r="G5489" s="27" t="s">
        <v>2803</v>
      </c>
      <c r="H5489" s="28">
        <v>43070</v>
      </c>
      <c r="I5489" s="29">
        <v>2.1313439999999999</v>
      </c>
      <c r="J5489" s="28" t="s">
        <v>3241</v>
      </c>
    </row>
    <row r="5490" spans="1:10" x14ac:dyDescent="0.3">
      <c r="A5490" s="26">
        <v>2017</v>
      </c>
      <c r="B5490" s="27" t="s">
        <v>3171</v>
      </c>
      <c r="C5490" s="27" t="s">
        <v>3172</v>
      </c>
      <c r="D5490" s="27" t="s">
        <v>3173</v>
      </c>
      <c r="E5490" s="27" t="s">
        <v>3111</v>
      </c>
      <c r="F5490" s="27" t="s">
        <v>2825</v>
      </c>
      <c r="G5490" s="27" t="s">
        <v>2850</v>
      </c>
      <c r="H5490" s="28">
        <v>43070</v>
      </c>
      <c r="I5490" s="29">
        <v>0.41305200000000003</v>
      </c>
      <c r="J5490" s="28" t="s">
        <v>3241</v>
      </c>
    </row>
    <row r="5491" spans="1:10" x14ac:dyDescent="0.3">
      <c r="A5491" s="26">
        <v>2017</v>
      </c>
      <c r="B5491" s="27" t="s">
        <v>3146</v>
      </c>
      <c r="C5491" s="27" t="s">
        <v>3147</v>
      </c>
      <c r="D5491" s="27" t="s">
        <v>3146</v>
      </c>
      <c r="E5491" s="27" t="s">
        <v>6117</v>
      </c>
      <c r="F5491" s="27" t="s">
        <v>3145</v>
      </c>
      <c r="G5491" s="27" t="s">
        <v>2803</v>
      </c>
      <c r="H5491" s="28">
        <v>43070</v>
      </c>
      <c r="I5491" s="29">
        <v>3.0436570000000001</v>
      </c>
      <c r="J5491" s="28" t="s">
        <v>3241</v>
      </c>
    </row>
    <row r="5492" spans="1:10" x14ac:dyDescent="0.3">
      <c r="A5492" s="26">
        <v>2017</v>
      </c>
      <c r="B5492" s="27" t="s">
        <v>3047</v>
      </c>
      <c r="C5492" s="27" t="s">
        <v>3048</v>
      </c>
      <c r="D5492" s="27" t="s">
        <v>3047</v>
      </c>
      <c r="E5492" s="27" t="s">
        <v>6117</v>
      </c>
      <c r="F5492" s="27" t="s">
        <v>2825</v>
      </c>
      <c r="G5492" s="27" t="s">
        <v>2826</v>
      </c>
      <c r="H5492" s="28">
        <v>43070</v>
      </c>
      <c r="I5492" s="29">
        <v>2.4706649999999994</v>
      </c>
      <c r="J5492" s="28" t="s">
        <v>3241</v>
      </c>
    </row>
    <row r="5493" spans="1:10" x14ac:dyDescent="0.3">
      <c r="A5493" s="26">
        <v>2017</v>
      </c>
      <c r="B5493" s="27" t="s">
        <v>3049</v>
      </c>
      <c r="C5493" s="27" t="s">
        <v>3050</v>
      </c>
      <c r="D5493" s="27" t="s">
        <v>3049</v>
      </c>
      <c r="E5493" s="27" t="s">
        <v>6117</v>
      </c>
      <c r="F5493" s="27" t="s">
        <v>2825</v>
      </c>
      <c r="G5493" s="27" t="s">
        <v>2850</v>
      </c>
      <c r="H5493" s="28">
        <v>43070</v>
      </c>
      <c r="I5493" s="29">
        <v>1.8708220000000002</v>
      </c>
      <c r="J5493" s="28" t="s">
        <v>3241</v>
      </c>
    </row>
    <row r="5494" spans="1:10" x14ac:dyDescent="0.3">
      <c r="A5494" s="26">
        <v>2017</v>
      </c>
      <c r="B5494" s="27" t="s">
        <v>3051</v>
      </c>
      <c r="C5494" s="27" t="s">
        <v>3051</v>
      </c>
      <c r="D5494" s="27" t="s">
        <v>3051</v>
      </c>
      <c r="E5494" s="27" t="s">
        <v>6118</v>
      </c>
      <c r="F5494" s="27" t="s">
        <v>3051</v>
      </c>
      <c r="G5494" s="27" t="s">
        <v>3051</v>
      </c>
      <c r="H5494" s="28">
        <v>43070</v>
      </c>
      <c r="I5494" s="29">
        <v>12000.012637</v>
      </c>
      <c r="J5494" s="28" t="s">
        <v>3241</v>
      </c>
    </row>
    <row r="5495" spans="1:10" x14ac:dyDescent="0.3">
      <c r="A5495" s="26">
        <v>2017</v>
      </c>
      <c r="B5495" s="27" t="s">
        <v>3052</v>
      </c>
      <c r="C5495" s="27" t="s">
        <v>3053</v>
      </c>
      <c r="D5495" s="27" t="s">
        <v>3052</v>
      </c>
      <c r="E5495" s="27" t="s">
        <v>3033</v>
      </c>
      <c r="F5495" s="27" t="s">
        <v>2807</v>
      </c>
      <c r="G5495" s="27" t="s">
        <v>2812</v>
      </c>
      <c r="H5495" s="28">
        <v>43070</v>
      </c>
      <c r="I5495" s="29">
        <v>2.9437520000000013</v>
      </c>
      <c r="J5495" s="28" t="s">
        <v>3241</v>
      </c>
    </row>
    <row r="5496" spans="1:10" x14ac:dyDescent="0.3">
      <c r="A5496" s="26">
        <v>2017</v>
      </c>
      <c r="B5496" s="27" t="s">
        <v>3162</v>
      </c>
      <c r="C5496" s="27" t="s">
        <v>3163</v>
      </c>
      <c r="D5496" s="27" t="s">
        <v>3164</v>
      </c>
      <c r="E5496" s="27" t="s">
        <v>3025</v>
      </c>
      <c r="F5496" s="27" t="s">
        <v>3087</v>
      </c>
      <c r="G5496" s="27" t="s">
        <v>2788</v>
      </c>
      <c r="H5496" s="28">
        <v>43070</v>
      </c>
      <c r="I5496" s="29">
        <v>0</v>
      </c>
      <c r="J5496" s="28" t="s">
        <v>3241</v>
      </c>
    </row>
    <row r="5497" spans="1:10" x14ac:dyDescent="0.3">
      <c r="A5497" s="26">
        <v>2017</v>
      </c>
      <c r="B5497" s="27" t="s">
        <v>3162</v>
      </c>
      <c r="C5497" s="27" t="s">
        <v>3163</v>
      </c>
      <c r="D5497" s="27" t="s">
        <v>3165</v>
      </c>
      <c r="E5497" s="27" t="s">
        <v>3025</v>
      </c>
      <c r="F5497" s="27" t="s">
        <v>3087</v>
      </c>
      <c r="G5497" s="27" t="s">
        <v>2788</v>
      </c>
      <c r="H5497" s="28">
        <v>43070</v>
      </c>
      <c r="I5497" s="29">
        <v>0</v>
      </c>
      <c r="J5497" s="28" t="s">
        <v>3241</v>
      </c>
    </row>
    <row r="5498" spans="1:10" x14ac:dyDescent="0.3">
      <c r="A5498" s="26">
        <v>2017</v>
      </c>
      <c r="B5498" s="27" t="s">
        <v>3054</v>
      </c>
      <c r="C5498" s="27" t="s">
        <v>3055</v>
      </c>
      <c r="D5498" s="27" t="s">
        <v>3054</v>
      </c>
      <c r="E5498" s="27" t="s">
        <v>6117</v>
      </c>
      <c r="F5498" s="27" t="s">
        <v>3034</v>
      </c>
      <c r="G5498" s="27" t="s">
        <v>2999</v>
      </c>
      <c r="H5498" s="28">
        <v>43070</v>
      </c>
      <c r="I5498" s="29">
        <v>3.7302309999999994</v>
      </c>
      <c r="J5498" s="28" t="s">
        <v>3241</v>
      </c>
    </row>
    <row r="5499" spans="1:10" x14ac:dyDescent="0.3">
      <c r="A5499" s="26">
        <v>2017</v>
      </c>
      <c r="B5499" s="27" t="s">
        <v>3056</v>
      </c>
      <c r="C5499" s="27" t="s">
        <v>3057</v>
      </c>
      <c r="D5499" s="27" t="s">
        <v>3056</v>
      </c>
      <c r="E5499" s="27" t="s">
        <v>6117</v>
      </c>
      <c r="F5499" s="27" t="s">
        <v>2825</v>
      </c>
      <c r="G5499" s="27" t="s">
        <v>2826</v>
      </c>
      <c r="H5499" s="28">
        <v>43070</v>
      </c>
      <c r="I5499" s="29">
        <v>5.3548469999999995</v>
      </c>
      <c r="J5499" s="28" t="s">
        <v>3241</v>
      </c>
    </row>
    <row r="5500" spans="1:10" x14ac:dyDescent="0.3">
      <c r="A5500" s="26">
        <v>2017</v>
      </c>
      <c r="B5500" s="27" t="s">
        <v>3058</v>
      </c>
      <c r="C5500" s="27" t="s">
        <v>3059</v>
      </c>
      <c r="D5500" s="27" t="s">
        <v>3058</v>
      </c>
      <c r="E5500" s="27" t="s">
        <v>6117</v>
      </c>
      <c r="F5500" s="27" t="s">
        <v>2815</v>
      </c>
      <c r="G5500" s="27" t="s">
        <v>2816</v>
      </c>
      <c r="H5500" s="28">
        <v>43070</v>
      </c>
      <c r="I5500" s="29">
        <v>3.3356219999999994</v>
      </c>
      <c r="J5500" s="28" t="s">
        <v>3241</v>
      </c>
    </row>
    <row r="5501" spans="1:10" x14ac:dyDescent="0.3">
      <c r="A5501" s="26">
        <v>2017</v>
      </c>
      <c r="B5501" s="27" t="s">
        <v>3152</v>
      </c>
      <c r="C5501" s="27" t="s">
        <v>3153</v>
      </c>
      <c r="D5501" s="27" t="s">
        <v>3152</v>
      </c>
      <c r="E5501" s="27" t="s">
        <v>3111</v>
      </c>
      <c r="F5501" s="27" t="s">
        <v>2825</v>
      </c>
      <c r="G5501" s="27" t="s">
        <v>2850</v>
      </c>
      <c r="H5501" s="28">
        <v>43070</v>
      </c>
      <c r="I5501" s="29">
        <v>0.40355899999999995</v>
      </c>
      <c r="J5501" s="28" t="s">
        <v>3241</v>
      </c>
    </row>
    <row r="5502" spans="1:10" x14ac:dyDescent="0.3">
      <c r="A5502" s="26">
        <v>2017</v>
      </c>
      <c r="B5502" s="27" t="s">
        <v>3154</v>
      </c>
      <c r="C5502" s="27" t="s">
        <v>3155</v>
      </c>
      <c r="D5502" s="27" t="s">
        <v>3154</v>
      </c>
      <c r="E5502" s="27" t="s">
        <v>3111</v>
      </c>
      <c r="F5502" s="27" t="s">
        <v>2825</v>
      </c>
      <c r="G5502" s="27" t="s">
        <v>2850</v>
      </c>
      <c r="H5502" s="28">
        <v>43070</v>
      </c>
      <c r="I5502" s="29">
        <v>0.58155899999999994</v>
      </c>
      <c r="J5502" s="28" t="s">
        <v>3241</v>
      </c>
    </row>
    <row r="5503" spans="1:10" x14ac:dyDescent="0.3">
      <c r="A5503" s="26">
        <v>2017</v>
      </c>
      <c r="B5503" s="27" t="s">
        <v>3156</v>
      </c>
      <c r="C5503" s="27" t="s">
        <v>3157</v>
      </c>
      <c r="D5503" s="27" t="s">
        <v>3156</v>
      </c>
      <c r="E5503" s="27" t="s">
        <v>3111</v>
      </c>
      <c r="F5503" s="27" t="s">
        <v>2825</v>
      </c>
      <c r="G5503" s="27" t="s">
        <v>2850</v>
      </c>
      <c r="H5503" s="28">
        <v>43070</v>
      </c>
      <c r="I5503" s="29">
        <v>0</v>
      </c>
      <c r="J5503" s="28" t="s">
        <v>3241</v>
      </c>
    </row>
    <row r="5504" spans="1:10" x14ac:dyDescent="0.3">
      <c r="A5504" s="26">
        <v>2017</v>
      </c>
      <c r="B5504" s="27" t="s">
        <v>3060</v>
      </c>
      <c r="C5504" s="27" t="s">
        <v>3061</v>
      </c>
      <c r="D5504" s="27" t="s">
        <v>3062</v>
      </c>
      <c r="E5504" s="27" t="s">
        <v>3063</v>
      </c>
      <c r="F5504" s="27" t="s">
        <v>3034</v>
      </c>
      <c r="G5504" s="27" t="s">
        <v>2999</v>
      </c>
      <c r="H5504" s="28">
        <v>43070</v>
      </c>
      <c r="I5504" s="29">
        <v>0</v>
      </c>
      <c r="J5504" s="28" t="s">
        <v>3241</v>
      </c>
    </row>
    <row r="5505" spans="1:10" x14ac:dyDescent="0.3">
      <c r="A5505" s="26">
        <v>2017</v>
      </c>
      <c r="B5505" s="27" t="s">
        <v>3187</v>
      </c>
      <c r="C5505" s="27" t="s">
        <v>3188</v>
      </c>
      <c r="D5505" s="27" t="s">
        <v>3187</v>
      </c>
      <c r="E5505" s="27" t="s">
        <v>3033</v>
      </c>
      <c r="F5505" s="27" t="s">
        <v>3034</v>
      </c>
      <c r="G5505" s="27" t="s">
        <v>3074</v>
      </c>
      <c r="H5505" s="28">
        <v>43070</v>
      </c>
      <c r="I5505" s="29">
        <v>0.83257499999999995</v>
      </c>
      <c r="J5505" s="28" t="s">
        <v>3241</v>
      </c>
    </row>
    <row r="5506" spans="1:10" x14ac:dyDescent="0.3">
      <c r="A5506" s="26">
        <v>2017</v>
      </c>
      <c r="B5506" s="27" t="s">
        <v>3064</v>
      </c>
      <c r="C5506" s="27" t="s">
        <v>3065</v>
      </c>
      <c r="D5506" s="27" t="s">
        <v>3066</v>
      </c>
      <c r="E5506" s="27" t="s">
        <v>3025</v>
      </c>
      <c r="F5506" s="27" t="s">
        <v>2825</v>
      </c>
      <c r="G5506" s="27" t="s">
        <v>2826</v>
      </c>
      <c r="H5506" s="28">
        <v>43070</v>
      </c>
      <c r="I5506" s="29">
        <v>0</v>
      </c>
      <c r="J5506" s="28" t="s">
        <v>3241</v>
      </c>
    </row>
    <row r="5507" spans="1:10" x14ac:dyDescent="0.3">
      <c r="A5507" s="26">
        <v>2017</v>
      </c>
      <c r="B5507" s="27" t="s">
        <v>3064</v>
      </c>
      <c r="C5507" s="27" t="s">
        <v>3065</v>
      </c>
      <c r="D5507" s="27" t="s">
        <v>3067</v>
      </c>
      <c r="E5507" s="27" t="s">
        <v>3025</v>
      </c>
      <c r="F5507" s="27" t="s">
        <v>2825</v>
      </c>
      <c r="G5507" s="27" t="s">
        <v>2826</v>
      </c>
      <c r="H5507" s="28">
        <v>43070</v>
      </c>
      <c r="I5507" s="29">
        <v>0</v>
      </c>
      <c r="J5507" s="28" t="s">
        <v>3241</v>
      </c>
    </row>
    <row r="5508" spans="1:10" x14ac:dyDescent="0.3">
      <c r="A5508" s="26">
        <v>2017</v>
      </c>
      <c r="B5508" s="27" t="s">
        <v>3174</v>
      </c>
      <c r="C5508" s="27" t="s">
        <v>3175</v>
      </c>
      <c r="D5508" s="27" t="s">
        <v>3174</v>
      </c>
      <c r="E5508" s="27" t="s">
        <v>6117</v>
      </c>
      <c r="F5508" s="27" t="s">
        <v>2825</v>
      </c>
      <c r="G5508" s="27" t="s">
        <v>2826</v>
      </c>
      <c r="H5508" s="28">
        <v>43070</v>
      </c>
      <c r="I5508" s="29">
        <v>0.58554899999999999</v>
      </c>
      <c r="J5508" s="28" t="s">
        <v>3241</v>
      </c>
    </row>
    <row r="5509" spans="1:10" x14ac:dyDescent="0.3">
      <c r="A5509" s="26">
        <v>2017</v>
      </c>
      <c r="B5509" s="27" t="s">
        <v>3068</v>
      </c>
      <c r="C5509" s="27" t="s">
        <v>3069</v>
      </c>
      <c r="D5509" s="27" t="s">
        <v>3068</v>
      </c>
      <c r="E5509" s="27" t="s">
        <v>6117</v>
      </c>
      <c r="F5509" s="27" t="s">
        <v>3034</v>
      </c>
      <c r="G5509" s="27" t="s">
        <v>2923</v>
      </c>
      <c r="H5509" s="28">
        <v>43070</v>
      </c>
      <c r="I5509" s="29">
        <v>7.5370169999999996</v>
      </c>
      <c r="J5509" s="28" t="s">
        <v>3241</v>
      </c>
    </row>
    <row r="5510" spans="1:10" x14ac:dyDescent="0.3">
      <c r="A5510" s="26">
        <v>2017</v>
      </c>
      <c r="B5510" s="27" t="s">
        <v>3070</v>
      </c>
      <c r="C5510" s="27" t="s">
        <v>3071</v>
      </c>
      <c r="D5510" s="27" t="s">
        <v>3070</v>
      </c>
      <c r="E5510" s="27" t="s">
        <v>6117</v>
      </c>
      <c r="F5510" s="27" t="s">
        <v>2815</v>
      </c>
      <c r="G5510" s="27" t="s">
        <v>2816</v>
      </c>
      <c r="H5510" s="28">
        <v>43070</v>
      </c>
      <c r="I5510" s="29">
        <v>0.73343800000000015</v>
      </c>
      <c r="J5510" s="28" t="s">
        <v>3241</v>
      </c>
    </row>
    <row r="5511" spans="1:10" x14ac:dyDescent="0.3">
      <c r="A5511" s="26">
        <v>2017</v>
      </c>
      <c r="B5511" s="27" t="s">
        <v>3176</v>
      </c>
      <c r="C5511" s="27" t="s">
        <v>3177</v>
      </c>
      <c r="D5511" s="27" t="s">
        <v>3176</v>
      </c>
      <c r="E5511" s="27" t="s">
        <v>3033</v>
      </c>
      <c r="F5511" s="27" t="s">
        <v>2807</v>
      </c>
      <c r="G5511" s="27" t="s">
        <v>2812</v>
      </c>
      <c r="H5511" s="28">
        <v>43070</v>
      </c>
      <c r="I5511" s="29">
        <v>15.979654000000002</v>
      </c>
      <c r="J5511" s="28" t="s">
        <v>3241</v>
      </c>
    </row>
    <row r="5512" spans="1:10" x14ac:dyDescent="0.3">
      <c r="A5512" s="26">
        <v>2017</v>
      </c>
      <c r="B5512" s="27" t="s">
        <v>3072</v>
      </c>
      <c r="C5512" s="27" t="s">
        <v>3073</v>
      </c>
      <c r="D5512" s="27" t="s">
        <v>3072</v>
      </c>
      <c r="E5512" s="27" t="s">
        <v>6117</v>
      </c>
      <c r="F5512" s="27" t="s">
        <v>3034</v>
      </c>
      <c r="G5512" s="27" t="s">
        <v>3074</v>
      </c>
      <c r="H5512" s="28">
        <v>43070</v>
      </c>
      <c r="I5512" s="29">
        <v>1.0799450000000004</v>
      </c>
      <c r="J5512" s="28" t="s">
        <v>3241</v>
      </c>
    </row>
    <row r="5513" spans="1:10" x14ac:dyDescent="0.3">
      <c r="A5513" s="26">
        <v>2017</v>
      </c>
      <c r="B5513" s="27" t="s">
        <v>3182</v>
      </c>
      <c r="C5513" s="27" t="s">
        <v>3183</v>
      </c>
      <c r="D5513" s="27" t="s">
        <v>3182</v>
      </c>
      <c r="E5513" s="27" t="s">
        <v>6117</v>
      </c>
      <c r="F5513" s="27" t="s">
        <v>2825</v>
      </c>
      <c r="G5513" s="27" t="s">
        <v>2826</v>
      </c>
      <c r="H5513" s="28">
        <v>43070</v>
      </c>
      <c r="I5513" s="29">
        <v>0.37457700000000016</v>
      </c>
      <c r="J5513" s="28" t="s">
        <v>3241</v>
      </c>
    </row>
    <row r="5514" spans="1:10" x14ac:dyDescent="0.3">
      <c r="A5514" s="26">
        <v>2017</v>
      </c>
      <c r="B5514" s="27" t="s">
        <v>3075</v>
      </c>
      <c r="C5514" s="27" t="s">
        <v>3076</v>
      </c>
      <c r="D5514" s="27" t="s">
        <v>3075</v>
      </c>
      <c r="E5514" s="27" t="s">
        <v>6117</v>
      </c>
      <c r="F5514" s="27" t="s">
        <v>2815</v>
      </c>
      <c r="G5514" s="27" t="s">
        <v>2816</v>
      </c>
      <c r="H5514" s="28">
        <v>43070</v>
      </c>
      <c r="I5514" s="29">
        <v>2.7990950000000003</v>
      </c>
      <c r="J5514" s="28" t="s">
        <v>3241</v>
      </c>
    </row>
    <row r="5515" spans="1:10" x14ac:dyDescent="0.3">
      <c r="A5515" s="26">
        <v>2017</v>
      </c>
      <c r="B5515" s="27" t="s">
        <v>3077</v>
      </c>
      <c r="C5515" s="27" t="s">
        <v>3078</v>
      </c>
      <c r="D5515" s="27" t="s">
        <v>3077</v>
      </c>
      <c r="E5515" s="27" t="s">
        <v>3033</v>
      </c>
      <c r="F5515" s="27" t="s">
        <v>2788</v>
      </c>
      <c r="G5515" s="27" t="s">
        <v>2788</v>
      </c>
      <c r="H5515" s="28">
        <v>43070</v>
      </c>
      <c r="I5515" s="29">
        <v>0</v>
      </c>
      <c r="J5515" s="28" t="s">
        <v>3241</v>
      </c>
    </row>
    <row r="5516" spans="1:10" x14ac:dyDescent="0.3">
      <c r="A5516" s="26">
        <v>2017</v>
      </c>
      <c r="B5516" s="27" t="s">
        <v>3079</v>
      </c>
      <c r="C5516" s="27" t="s">
        <v>3080</v>
      </c>
      <c r="D5516" s="27" t="s">
        <v>3081</v>
      </c>
      <c r="E5516" s="27" t="s">
        <v>3063</v>
      </c>
      <c r="F5516" s="27" t="s">
        <v>2788</v>
      </c>
      <c r="G5516" s="27" t="s">
        <v>2788</v>
      </c>
      <c r="H5516" s="28">
        <v>43070</v>
      </c>
      <c r="I5516" s="29">
        <v>2.2390000000000005E-3</v>
      </c>
      <c r="J5516" s="28" t="s">
        <v>3241</v>
      </c>
    </row>
    <row r="5517" spans="1:10" x14ac:dyDescent="0.3">
      <c r="A5517" s="26">
        <v>2017</v>
      </c>
      <c r="B5517" s="27" t="s">
        <v>3082</v>
      </c>
      <c r="C5517" s="27" t="s">
        <v>3083</v>
      </c>
      <c r="D5517" s="27" t="s">
        <v>3082</v>
      </c>
      <c r="E5517" s="27" t="s">
        <v>6117</v>
      </c>
      <c r="F5517" s="27" t="s">
        <v>2825</v>
      </c>
      <c r="G5517" s="27" t="s">
        <v>2826</v>
      </c>
      <c r="H5517" s="28">
        <v>43070</v>
      </c>
      <c r="I5517" s="29">
        <v>14.774516999999996</v>
      </c>
      <c r="J5517" s="28" t="s">
        <v>3241</v>
      </c>
    </row>
    <row r="5518" spans="1:10" x14ac:dyDescent="0.3">
      <c r="A5518" s="26">
        <v>2017</v>
      </c>
      <c r="B5518" s="27" t="s">
        <v>3084</v>
      </c>
      <c r="C5518" s="27" t="s">
        <v>3085</v>
      </c>
      <c r="D5518" s="27" t="s">
        <v>3086</v>
      </c>
      <c r="E5518" s="27" t="s">
        <v>3025</v>
      </c>
      <c r="F5518" s="27" t="s">
        <v>3087</v>
      </c>
      <c r="G5518" s="27" t="s">
        <v>2788</v>
      </c>
      <c r="H5518" s="28">
        <v>43070</v>
      </c>
      <c r="I5518" s="29">
        <v>0</v>
      </c>
      <c r="J5518" s="28" t="s">
        <v>3241</v>
      </c>
    </row>
    <row r="5519" spans="1:10" x14ac:dyDescent="0.3">
      <c r="A5519" s="26">
        <v>2017</v>
      </c>
      <c r="B5519" s="27" t="s">
        <v>3084</v>
      </c>
      <c r="C5519" s="27" t="s">
        <v>3085</v>
      </c>
      <c r="D5519" s="27" t="s">
        <v>3088</v>
      </c>
      <c r="E5519" s="27" t="s">
        <v>3025</v>
      </c>
      <c r="F5519" s="27" t="s">
        <v>3087</v>
      </c>
      <c r="G5519" s="27" t="s">
        <v>2788</v>
      </c>
      <c r="H5519" s="28">
        <v>43070</v>
      </c>
      <c r="I5519" s="29">
        <v>0</v>
      </c>
      <c r="J5519" s="28" t="s">
        <v>3241</v>
      </c>
    </row>
    <row r="5520" spans="1:10" x14ac:dyDescent="0.3">
      <c r="A5520" s="26">
        <v>2017</v>
      </c>
      <c r="B5520" s="27" t="s">
        <v>3195</v>
      </c>
      <c r="C5520" s="27" t="s">
        <v>3196</v>
      </c>
      <c r="D5520" s="27" t="s">
        <v>3197</v>
      </c>
      <c r="E5520" s="27" t="s">
        <v>3063</v>
      </c>
      <c r="F5520" s="27" t="s">
        <v>3094</v>
      </c>
      <c r="G5520" s="27" t="s">
        <v>2965</v>
      </c>
      <c r="H5520" s="28">
        <v>43070</v>
      </c>
      <c r="I5520" s="29">
        <v>1.0202229999999997</v>
      </c>
      <c r="J5520" s="28" t="s">
        <v>3192</v>
      </c>
    </row>
    <row r="5521" spans="1:10" x14ac:dyDescent="0.3">
      <c r="A5521" s="26">
        <v>2017</v>
      </c>
      <c r="B5521" s="27" t="s">
        <v>3089</v>
      </c>
      <c r="C5521" s="27" t="s">
        <v>3090</v>
      </c>
      <c r="D5521" s="27" t="s">
        <v>3089</v>
      </c>
      <c r="E5521" s="27" t="s">
        <v>6117</v>
      </c>
      <c r="F5521" s="27" t="s">
        <v>2815</v>
      </c>
      <c r="G5521" s="27" t="s">
        <v>2816</v>
      </c>
      <c r="H5521" s="28">
        <v>43070</v>
      </c>
      <c r="I5521" s="29">
        <v>2.1440619999999999</v>
      </c>
      <c r="J5521" s="28" t="s">
        <v>3241</v>
      </c>
    </row>
    <row r="5522" spans="1:10" x14ac:dyDescent="0.3">
      <c r="A5522" s="26">
        <v>2017</v>
      </c>
      <c r="B5522" s="27" t="s">
        <v>3136</v>
      </c>
      <c r="C5522" s="27" t="s">
        <v>3137</v>
      </c>
      <c r="D5522" s="27" t="s">
        <v>3138</v>
      </c>
      <c r="E5522" s="27" t="s">
        <v>3025</v>
      </c>
      <c r="F5522" s="27" t="s">
        <v>3087</v>
      </c>
      <c r="G5522" s="27" t="s">
        <v>2788</v>
      </c>
      <c r="H5522" s="28">
        <v>43070</v>
      </c>
      <c r="I5522" s="29">
        <v>0</v>
      </c>
      <c r="J5522" s="28" t="s">
        <v>3241</v>
      </c>
    </row>
    <row r="5523" spans="1:10" x14ac:dyDescent="0.3">
      <c r="A5523" s="26">
        <v>2017</v>
      </c>
      <c r="B5523" s="27" t="s">
        <v>3136</v>
      </c>
      <c r="C5523" s="27" t="s">
        <v>3137</v>
      </c>
      <c r="D5523" s="27" t="s">
        <v>3139</v>
      </c>
      <c r="E5523" s="27" t="s">
        <v>3025</v>
      </c>
      <c r="F5523" s="27" t="s">
        <v>3087</v>
      </c>
      <c r="G5523" s="27" t="s">
        <v>2788</v>
      </c>
      <c r="H5523" s="28">
        <v>43070</v>
      </c>
      <c r="I5523" s="29">
        <v>0</v>
      </c>
      <c r="J5523" s="28" t="s">
        <v>3241</v>
      </c>
    </row>
    <row r="5524" spans="1:10" x14ac:dyDescent="0.3">
      <c r="A5524" s="26">
        <v>2017</v>
      </c>
      <c r="B5524" s="27" t="s">
        <v>3184</v>
      </c>
      <c r="C5524" s="27" t="s">
        <v>3185</v>
      </c>
      <c r="D5524" s="27" t="s">
        <v>3186</v>
      </c>
      <c r="E5524" s="27" t="s">
        <v>3063</v>
      </c>
      <c r="F5524" s="27" t="s">
        <v>3034</v>
      </c>
      <c r="G5524" s="27" t="s">
        <v>2999</v>
      </c>
      <c r="H5524" s="28">
        <v>43070</v>
      </c>
      <c r="I5524" s="29">
        <v>0</v>
      </c>
      <c r="J5524" s="28" t="s">
        <v>3241</v>
      </c>
    </row>
    <row r="5525" spans="1:10" x14ac:dyDescent="0.3">
      <c r="A5525" s="26">
        <v>2017</v>
      </c>
      <c r="B5525" s="27" t="s">
        <v>3091</v>
      </c>
      <c r="C5525" s="27" t="s">
        <v>3092</v>
      </c>
      <c r="D5525" s="27" t="s">
        <v>3093</v>
      </c>
      <c r="E5525" s="27" t="s">
        <v>3063</v>
      </c>
      <c r="F5525" s="27" t="s">
        <v>3094</v>
      </c>
      <c r="G5525" s="27" t="s">
        <v>2965</v>
      </c>
      <c r="H5525" s="28">
        <v>43070</v>
      </c>
      <c r="I5525" s="29">
        <v>4.5142370000000014</v>
      </c>
      <c r="J5525" s="28" t="s">
        <v>3241</v>
      </c>
    </row>
    <row r="5526" spans="1:10" x14ac:dyDescent="0.3">
      <c r="A5526" s="26">
        <v>2017</v>
      </c>
      <c r="B5526" s="27" t="s">
        <v>3095</v>
      </c>
      <c r="C5526" s="27" t="s">
        <v>3096</v>
      </c>
      <c r="D5526" s="27" t="s">
        <v>3095</v>
      </c>
      <c r="E5526" s="27" t="s">
        <v>6117</v>
      </c>
      <c r="F5526" s="27" t="s">
        <v>3034</v>
      </c>
      <c r="G5526" s="27" t="s">
        <v>2999</v>
      </c>
      <c r="H5526" s="28">
        <v>43070</v>
      </c>
      <c r="I5526" s="29">
        <v>4.3121569999999982</v>
      </c>
      <c r="J5526" s="28" t="s">
        <v>3241</v>
      </c>
    </row>
    <row r="5527" spans="1:10" x14ac:dyDescent="0.3">
      <c r="A5527" s="26">
        <v>2017</v>
      </c>
      <c r="B5527" s="27" t="s">
        <v>3097</v>
      </c>
      <c r="C5527" s="27" t="s">
        <v>3098</v>
      </c>
      <c r="D5527" s="27" t="s">
        <v>3097</v>
      </c>
      <c r="E5527" s="27" t="s">
        <v>6117</v>
      </c>
      <c r="F5527" s="27" t="s">
        <v>2825</v>
      </c>
      <c r="G5527" s="27" t="s">
        <v>2850</v>
      </c>
      <c r="H5527" s="28">
        <v>43070</v>
      </c>
      <c r="I5527" s="29">
        <v>14.567805</v>
      </c>
      <c r="J5527" s="28" t="s">
        <v>3241</v>
      </c>
    </row>
    <row r="5528" spans="1:10" x14ac:dyDescent="0.3">
      <c r="A5528" s="26">
        <v>2017</v>
      </c>
      <c r="B5528" s="27" t="s">
        <v>3132</v>
      </c>
      <c r="C5528" s="27" t="s">
        <v>3133</v>
      </c>
      <c r="D5528" s="27" t="s">
        <v>3132</v>
      </c>
      <c r="E5528" s="27" t="s">
        <v>3033</v>
      </c>
      <c r="F5528" s="27" t="s">
        <v>2807</v>
      </c>
      <c r="G5528" s="27" t="s">
        <v>2812</v>
      </c>
      <c r="H5528" s="28">
        <v>43070</v>
      </c>
      <c r="I5528" s="29">
        <v>18.654159000000003</v>
      </c>
      <c r="J5528" s="28" t="s">
        <v>3241</v>
      </c>
    </row>
    <row r="5529" spans="1:10" x14ac:dyDescent="0.3">
      <c r="A5529" s="26">
        <v>2017</v>
      </c>
      <c r="B5529" s="27" t="s">
        <v>3134</v>
      </c>
      <c r="C5529" s="27" t="s">
        <v>3135</v>
      </c>
      <c r="D5529" s="27" t="s">
        <v>3134</v>
      </c>
      <c r="E5529" s="27" t="s">
        <v>3033</v>
      </c>
      <c r="F5529" s="27" t="s">
        <v>2807</v>
      </c>
      <c r="G5529" s="27" t="s">
        <v>2812</v>
      </c>
      <c r="H5529" s="28">
        <v>43070</v>
      </c>
      <c r="I5529" s="29">
        <v>11.502972000000002</v>
      </c>
      <c r="J5529" s="28" t="s">
        <v>3241</v>
      </c>
    </row>
    <row r="5530" spans="1:10" x14ac:dyDescent="0.3">
      <c r="A5530" s="26">
        <v>2017</v>
      </c>
      <c r="B5530" s="27" t="s">
        <v>3099</v>
      </c>
      <c r="C5530" s="27" t="s">
        <v>3100</v>
      </c>
      <c r="D5530" s="27" t="s">
        <v>3099</v>
      </c>
      <c r="E5530" s="27" t="s">
        <v>6117</v>
      </c>
      <c r="F5530" s="27" t="s">
        <v>2815</v>
      </c>
      <c r="G5530" s="27" t="s">
        <v>2816</v>
      </c>
      <c r="H5530" s="28">
        <v>43070</v>
      </c>
      <c r="I5530" s="29">
        <v>2.8422230000000006</v>
      </c>
      <c r="J5530" s="28" t="s">
        <v>3241</v>
      </c>
    </row>
    <row r="5531" spans="1:10" x14ac:dyDescent="0.3">
      <c r="A5531" s="26">
        <v>2017</v>
      </c>
      <c r="B5531" s="27" t="s">
        <v>3193</v>
      </c>
      <c r="C5531" s="27" t="s">
        <v>3194</v>
      </c>
      <c r="D5531" s="27" t="s">
        <v>3193</v>
      </c>
      <c r="E5531" s="27" t="s">
        <v>6117</v>
      </c>
      <c r="F5531" s="27" t="s">
        <v>2798</v>
      </c>
      <c r="G5531" s="27" t="s">
        <v>2803</v>
      </c>
      <c r="H5531" s="28">
        <v>43070</v>
      </c>
      <c r="I5531" s="29">
        <v>1.9621110000000002</v>
      </c>
      <c r="J5531" s="28" t="s">
        <v>3192</v>
      </c>
    </row>
    <row r="5532" spans="1:10" x14ac:dyDescent="0.3">
      <c r="A5532" s="26">
        <v>2017</v>
      </c>
      <c r="B5532" s="27" t="s">
        <v>3101</v>
      </c>
      <c r="C5532" s="27" t="s">
        <v>3102</v>
      </c>
      <c r="D5532" s="27" t="s">
        <v>3101</v>
      </c>
      <c r="E5532" s="27" t="s">
        <v>6117</v>
      </c>
      <c r="F5532" s="27" t="s">
        <v>3034</v>
      </c>
      <c r="G5532" s="27" t="s">
        <v>3074</v>
      </c>
      <c r="H5532" s="28">
        <v>43070</v>
      </c>
      <c r="I5532" s="29">
        <v>10.100821999999997</v>
      </c>
      <c r="J5532" s="28" t="s">
        <v>3241</v>
      </c>
    </row>
    <row r="5533" spans="1:10" x14ac:dyDescent="0.3">
      <c r="A5533" s="26">
        <v>2017</v>
      </c>
      <c r="B5533" s="27" t="s">
        <v>3148</v>
      </c>
      <c r="C5533" s="27" t="s">
        <v>3149</v>
      </c>
      <c r="D5533" s="27" t="s">
        <v>3148</v>
      </c>
      <c r="E5533" s="27" t="s">
        <v>6117</v>
      </c>
      <c r="F5533" s="27" t="s">
        <v>3145</v>
      </c>
      <c r="G5533" s="27" t="s">
        <v>2803</v>
      </c>
      <c r="H5533" s="28">
        <v>43070</v>
      </c>
      <c r="I5533" s="29">
        <v>2.0484889999999996</v>
      </c>
      <c r="J5533" s="28" t="s">
        <v>3241</v>
      </c>
    </row>
    <row r="5534" spans="1:10" x14ac:dyDescent="0.3">
      <c r="A5534" s="26">
        <v>2017</v>
      </c>
      <c r="B5534" s="27" t="s">
        <v>3103</v>
      </c>
      <c r="C5534" s="27" t="s">
        <v>3104</v>
      </c>
      <c r="D5534" s="27" t="s">
        <v>3103</v>
      </c>
      <c r="E5534" s="27" t="s">
        <v>6117</v>
      </c>
      <c r="F5534" s="27" t="s">
        <v>3034</v>
      </c>
      <c r="G5534" s="27" t="s">
        <v>2923</v>
      </c>
      <c r="H5534" s="28">
        <v>43070</v>
      </c>
      <c r="I5534" s="29">
        <v>1.3579840000000005</v>
      </c>
      <c r="J5534" s="28" t="s">
        <v>3241</v>
      </c>
    </row>
    <row r="5535" spans="1:10" x14ac:dyDescent="0.3">
      <c r="A5535" s="26">
        <v>2017</v>
      </c>
      <c r="B5535" s="27" t="s">
        <v>3150</v>
      </c>
      <c r="C5535" s="27" t="s">
        <v>3151</v>
      </c>
      <c r="D5535" s="27" t="s">
        <v>3150</v>
      </c>
      <c r="E5535" s="27" t="s">
        <v>6117</v>
      </c>
      <c r="F5535" s="27" t="s">
        <v>3142</v>
      </c>
      <c r="G5535" s="27" t="s">
        <v>2850</v>
      </c>
      <c r="H5535" s="28">
        <v>43070</v>
      </c>
      <c r="I5535" s="29">
        <v>0</v>
      </c>
      <c r="J5535" s="28" t="s">
        <v>3241</v>
      </c>
    </row>
    <row r="5536" spans="1:10" x14ac:dyDescent="0.3">
      <c r="A5536" s="26">
        <v>2017</v>
      </c>
      <c r="B5536" s="27" t="s">
        <v>3105</v>
      </c>
      <c r="C5536" s="27" t="s">
        <v>3106</v>
      </c>
      <c r="D5536" s="27" t="s">
        <v>3105</v>
      </c>
      <c r="E5536" s="27" t="s">
        <v>6117</v>
      </c>
      <c r="F5536" s="27" t="s">
        <v>2798</v>
      </c>
      <c r="G5536" s="27" t="s">
        <v>2803</v>
      </c>
      <c r="H5536" s="28">
        <v>43070</v>
      </c>
      <c r="I5536" s="29">
        <v>2.8420320000000001</v>
      </c>
      <c r="J5536" s="28" t="s">
        <v>3241</v>
      </c>
    </row>
    <row r="5537" spans="1:10" x14ac:dyDescent="0.3">
      <c r="A5537" s="26">
        <v>2017</v>
      </c>
      <c r="B5537" s="27" t="s">
        <v>3123</v>
      </c>
      <c r="C5537" s="27" t="s">
        <v>3124</v>
      </c>
      <c r="D5537" s="27" t="s">
        <v>3166</v>
      </c>
      <c r="E5537" s="27" t="s">
        <v>3025</v>
      </c>
      <c r="F5537" s="27" t="s">
        <v>2825</v>
      </c>
      <c r="G5537" s="27" t="s">
        <v>2850</v>
      </c>
      <c r="H5537" s="28">
        <v>43070</v>
      </c>
      <c r="I5537" s="29">
        <v>0</v>
      </c>
      <c r="J5537" s="28" t="s">
        <v>3241</v>
      </c>
    </row>
    <row r="5538" spans="1:10" x14ac:dyDescent="0.3">
      <c r="A5538" s="26">
        <v>2017</v>
      </c>
      <c r="B5538" s="27" t="s">
        <v>3123</v>
      </c>
      <c r="C5538" s="27" t="s">
        <v>3124</v>
      </c>
      <c r="D5538" s="27" t="s">
        <v>3125</v>
      </c>
      <c r="E5538" s="27" t="s">
        <v>3025</v>
      </c>
      <c r="F5538" s="27" t="s">
        <v>2825</v>
      </c>
      <c r="G5538" s="27" t="s">
        <v>2850</v>
      </c>
      <c r="H5538" s="28">
        <v>43070</v>
      </c>
      <c r="I5538" s="29">
        <v>0</v>
      </c>
      <c r="J5538" s="28" t="s">
        <v>3241</v>
      </c>
    </row>
    <row r="5539" spans="1:10" x14ac:dyDescent="0.3">
      <c r="A5539" s="26">
        <v>2017</v>
      </c>
      <c r="B5539" s="27" t="s">
        <v>3123</v>
      </c>
      <c r="C5539" s="27" t="s">
        <v>3124</v>
      </c>
      <c r="D5539" s="27" t="s">
        <v>3170</v>
      </c>
      <c r="E5539" s="27" t="s">
        <v>3025</v>
      </c>
      <c r="F5539" s="27" t="s">
        <v>2825</v>
      </c>
      <c r="G5539" s="27" t="s">
        <v>2850</v>
      </c>
      <c r="H5539" s="28">
        <v>43070</v>
      </c>
      <c r="I5539" s="29">
        <v>0</v>
      </c>
      <c r="J5539" s="28" t="s">
        <v>3241</v>
      </c>
    </row>
    <row r="5540" spans="1:10" x14ac:dyDescent="0.3">
      <c r="A5540" s="26">
        <v>2017</v>
      </c>
      <c r="B5540" s="27" t="s">
        <v>3107</v>
      </c>
      <c r="C5540" s="27" t="s">
        <v>3108</v>
      </c>
      <c r="D5540" s="27" t="s">
        <v>3108</v>
      </c>
      <c r="E5540" s="27" t="s">
        <v>6117</v>
      </c>
      <c r="F5540" s="27" t="s">
        <v>3026</v>
      </c>
      <c r="G5540" s="27" t="s">
        <v>2936</v>
      </c>
      <c r="H5540" s="28">
        <v>43070</v>
      </c>
      <c r="I5540" s="29">
        <v>4.032E-3</v>
      </c>
      <c r="J5540" s="28" t="s">
        <v>3241</v>
      </c>
    </row>
    <row r="5541" spans="1:10" x14ac:dyDescent="0.3">
      <c r="A5541" s="26">
        <v>2017</v>
      </c>
      <c r="B5541" s="27" t="s">
        <v>3140</v>
      </c>
      <c r="C5541" s="27" t="s">
        <v>3141</v>
      </c>
      <c r="D5541" s="27" t="s">
        <v>3140</v>
      </c>
      <c r="E5541" s="27" t="s">
        <v>6117</v>
      </c>
      <c r="F5541" s="27" t="s">
        <v>3142</v>
      </c>
      <c r="G5541" s="27" t="s">
        <v>2850</v>
      </c>
      <c r="H5541" s="28">
        <v>43070</v>
      </c>
      <c r="I5541" s="29">
        <v>0</v>
      </c>
      <c r="J5541" s="28" t="s">
        <v>3241</v>
      </c>
    </row>
    <row r="5542" spans="1:10" x14ac:dyDescent="0.3">
      <c r="A5542" s="26">
        <v>2017</v>
      </c>
      <c r="B5542" s="27" t="s">
        <v>3109</v>
      </c>
      <c r="C5542" s="27" t="s">
        <v>3110</v>
      </c>
      <c r="D5542" s="27" t="s">
        <v>3109</v>
      </c>
      <c r="E5542" s="27" t="s">
        <v>3111</v>
      </c>
      <c r="F5542" s="27" t="s">
        <v>2825</v>
      </c>
      <c r="G5542" s="27" t="s">
        <v>2850</v>
      </c>
      <c r="H5542" s="28">
        <v>43070</v>
      </c>
      <c r="I5542" s="29">
        <v>0.31184899999999993</v>
      </c>
      <c r="J5542" s="28" t="s">
        <v>3241</v>
      </c>
    </row>
    <row r="5543" spans="1:10" x14ac:dyDescent="0.3">
      <c r="A5543" s="26">
        <v>2017</v>
      </c>
      <c r="B5543" s="27" t="s">
        <v>3158</v>
      </c>
      <c r="C5543" s="27" t="s">
        <v>3159</v>
      </c>
      <c r="D5543" s="27" t="s">
        <v>3160</v>
      </c>
      <c r="E5543" s="27" t="s">
        <v>3161</v>
      </c>
      <c r="F5543" s="27" t="s">
        <v>3087</v>
      </c>
      <c r="G5543" s="27" t="s">
        <v>2788</v>
      </c>
      <c r="H5543" s="28">
        <v>43070</v>
      </c>
      <c r="I5543" s="29">
        <v>2.5140000000000002E-3</v>
      </c>
      <c r="J5543" s="28" t="s">
        <v>3241</v>
      </c>
    </row>
    <row r="5544" spans="1:10" x14ac:dyDescent="0.3">
      <c r="A5544" s="26">
        <v>2017</v>
      </c>
      <c r="B5544" s="27" t="s">
        <v>3112</v>
      </c>
      <c r="C5544" s="27" t="s">
        <v>3113</v>
      </c>
      <c r="D5544" s="27" t="s">
        <v>3112</v>
      </c>
      <c r="E5544" s="27" t="s">
        <v>6117</v>
      </c>
      <c r="F5544" s="27" t="s">
        <v>2825</v>
      </c>
      <c r="G5544" s="27" t="s">
        <v>2826</v>
      </c>
      <c r="H5544" s="28">
        <v>43070</v>
      </c>
      <c r="I5544" s="29">
        <v>1.7807319999999998</v>
      </c>
      <c r="J5544" s="28" t="s">
        <v>3241</v>
      </c>
    </row>
    <row r="5545" spans="1:10" x14ac:dyDescent="0.3">
      <c r="A5545" s="26">
        <v>2017</v>
      </c>
      <c r="B5545" s="27" t="s">
        <v>3167</v>
      </c>
      <c r="C5545" s="27" t="s">
        <v>3168</v>
      </c>
      <c r="D5545" s="27" t="s">
        <v>3169</v>
      </c>
      <c r="E5545" s="27" t="s">
        <v>3161</v>
      </c>
      <c r="F5545" s="27" t="s">
        <v>3087</v>
      </c>
      <c r="G5545" s="27" t="s">
        <v>2788</v>
      </c>
      <c r="H5545" s="28">
        <v>43070</v>
      </c>
      <c r="I5545" s="29">
        <v>6.3806680000000018</v>
      </c>
      <c r="J5545" s="28" t="s">
        <v>3241</v>
      </c>
    </row>
    <row r="5546" spans="1:10" x14ac:dyDescent="0.3">
      <c r="A5546" s="26">
        <v>2017</v>
      </c>
      <c r="B5546" s="27" t="s">
        <v>3114</v>
      </c>
      <c r="C5546" s="27" t="s">
        <v>3115</v>
      </c>
      <c r="D5546" s="27" t="s">
        <v>3116</v>
      </c>
      <c r="E5546" s="27" t="s">
        <v>3025</v>
      </c>
      <c r="F5546" s="27" t="s">
        <v>3026</v>
      </c>
      <c r="G5546" s="27" t="s">
        <v>2788</v>
      </c>
      <c r="H5546" s="28">
        <v>43070</v>
      </c>
      <c r="I5546" s="29">
        <v>0</v>
      </c>
      <c r="J5546" s="28" t="s">
        <v>3241</v>
      </c>
    </row>
    <row r="5547" spans="1:10" x14ac:dyDescent="0.3">
      <c r="A5547" s="26">
        <v>2017</v>
      </c>
      <c r="B5547" s="27" t="s">
        <v>3117</v>
      </c>
      <c r="C5547" s="27" t="s">
        <v>3118</v>
      </c>
      <c r="D5547" s="27" t="s">
        <v>3117</v>
      </c>
      <c r="E5547" s="27" t="s">
        <v>6117</v>
      </c>
      <c r="F5547" s="27" t="s">
        <v>2815</v>
      </c>
      <c r="G5547" s="27" t="s">
        <v>2816</v>
      </c>
      <c r="H5547" s="28">
        <v>43070</v>
      </c>
      <c r="I5547" s="29">
        <v>4.5187540000000004</v>
      </c>
      <c r="J5547" s="28" t="s">
        <v>3241</v>
      </c>
    </row>
    <row r="5548" spans="1:10" x14ac:dyDescent="0.3">
      <c r="A5548" s="26">
        <v>2017</v>
      </c>
      <c r="B5548" s="27" t="s">
        <v>3129</v>
      </c>
      <c r="C5548" s="27" t="s">
        <v>3130</v>
      </c>
      <c r="D5548" s="27" t="s">
        <v>3131</v>
      </c>
      <c r="E5548" s="27" t="s">
        <v>3063</v>
      </c>
      <c r="F5548" s="27" t="s">
        <v>3034</v>
      </c>
      <c r="G5548" s="27" t="s">
        <v>2840</v>
      </c>
      <c r="H5548" s="28">
        <v>43070</v>
      </c>
      <c r="I5548" s="29">
        <v>9.6383990000000015</v>
      </c>
      <c r="J5548" s="28" t="s">
        <v>3241</v>
      </c>
    </row>
    <row r="5549" spans="1:10" x14ac:dyDescent="0.3">
      <c r="A5549" s="26">
        <v>2017</v>
      </c>
      <c r="B5549" s="27" t="s">
        <v>3126</v>
      </c>
      <c r="C5549" s="27" t="s">
        <v>3127</v>
      </c>
      <c r="D5549" s="27" t="s">
        <v>3128</v>
      </c>
      <c r="E5549" s="27" t="s">
        <v>3025</v>
      </c>
      <c r="F5549" s="27" t="s">
        <v>3026</v>
      </c>
      <c r="G5549" s="27" t="s">
        <v>2936</v>
      </c>
      <c r="H5549" s="28">
        <v>43070</v>
      </c>
      <c r="I5549" s="29">
        <v>0</v>
      </c>
      <c r="J5549" s="28" t="s">
        <v>3241</v>
      </c>
    </row>
    <row r="5550" spans="1:10" x14ac:dyDescent="0.3">
      <c r="A5550" s="26">
        <v>2017</v>
      </c>
      <c r="B5550" s="27" t="s">
        <v>3178</v>
      </c>
      <c r="C5550" s="27" t="s">
        <v>3179</v>
      </c>
      <c r="D5550" s="27" t="s">
        <v>3178</v>
      </c>
      <c r="E5550" s="27" t="s">
        <v>3033</v>
      </c>
      <c r="F5550" s="27" t="s">
        <v>2807</v>
      </c>
      <c r="G5550" s="27" t="s">
        <v>2812</v>
      </c>
      <c r="H5550" s="28">
        <v>43070</v>
      </c>
      <c r="I5550" s="29">
        <v>0.27731000000000006</v>
      </c>
      <c r="J5550" s="28" t="s">
        <v>3241</v>
      </c>
    </row>
    <row r="5551" spans="1:10" x14ac:dyDescent="0.3">
      <c r="A5551" s="26">
        <v>2017</v>
      </c>
      <c r="B5551" s="27" t="s">
        <v>3119</v>
      </c>
      <c r="C5551" s="27" t="s">
        <v>3120</v>
      </c>
      <c r="D5551" s="27" t="s">
        <v>3119</v>
      </c>
      <c r="E5551" s="27" t="s">
        <v>6117</v>
      </c>
      <c r="F5551" s="27" t="s">
        <v>3034</v>
      </c>
      <c r="G5551" s="27" t="s">
        <v>2840</v>
      </c>
      <c r="H5551" s="28">
        <v>43070</v>
      </c>
      <c r="I5551" s="29">
        <v>3.9642860000000009</v>
      </c>
      <c r="J5551" s="28" t="s">
        <v>3241</v>
      </c>
    </row>
    <row r="5552" spans="1:10" x14ac:dyDescent="0.3">
      <c r="A5552" s="26">
        <v>2017</v>
      </c>
      <c r="B5552" s="27" t="s">
        <v>3121</v>
      </c>
      <c r="C5552" s="27" t="s">
        <v>3122</v>
      </c>
      <c r="D5552" s="27" t="s">
        <v>3121</v>
      </c>
      <c r="E5552" s="27" t="s">
        <v>6117</v>
      </c>
      <c r="F5552" s="27" t="s">
        <v>2825</v>
      </c>
      <c r="G5552" s="27" t="s">
        <v>2850</v>
      </c>
      <c r="H5552" s="28">
        <v>43070</v>
      </c>
      <c r="I5552" s="29">
        <v>25.553005999999996</v>
      </c>
      <c r="J5552" s="28" t="s">
        <v>3241</v>
      </c>
    </row>
    <row r="5553" spans="1:10" x14ac:dyDescent="0.3">
      <c r="A5553" s="26">
        <v>2017</v>
      </c>
      <c r="B5553" s="27" t="s">
        <v>3198</v>
      </c>
      <c r="C5553" s="27" t="s">
        <v>3199</v>
      </c>
      <c r="D5553" s="27" t="s">
        <v>3200</v>
      </c>
      <c r="E5553" s="27" t="s">
        <v>3161</v>
      </c>
      <c r="F5553" s="27" t="s">
        <v>2815</v>
      </c>
      <c r="G5553" s="27" t="s">
        <v>2854</v>
      </c>
      <c r="H5553" s="28">
        <v>43070</v>
      </c>
      <c r="I5553" s="29">
        <v>0.13916400000000001</v>
      </c>
      <c r="J5553" s="28" t="s">
        <v>3192</v>
      </c>
    </row>
    <row r="5554" spans="1:10" x14ac:dyDescent="0.3">
      <c r="A5554" s="26">
        <v>2017</v>
      </c>
      <c r="B5554" s="27" t="s">
        <v>3687</v>
      </c>
      <c r="C5554" s="27" t="s">
        <v>3688</v>
      </c>
      <c r="D5554" s="27" t="s">
        <v>3689</v>
      </c>
      <c r="E5554" s="27" t="s">
        <v>3161</v>
      </c>
      <c r="F5554" s="27" t="s">
        <v>3026</v>
      </c>
      <c r="G5554" s="27" t="s">
        <v>2936</v>
      </c>
      <c r="H5554" s="28">
        <v>43070</v>
      </c>
      <c r="I5554" s="29">
        <v>0.53940000000000043</v>
      </c>
      <c r="J5554" s="28" t="s">
        <v>3192</v>
      </c>
    </row>
    <row r="5555" spans="1:10" x14ac:dyDescent="0.3">
      <c r="A5555" s="26">
        <v>2017</v>
      </c>
      <c r="B5555" s="27" t="s">
        <v>3690</v>
      </c>
      <c r="C5555" s="27" t="s">
        <v>3691</v>
      </c>
      <c r="D5555" s="27" t="s">
        <v>3690</v>
      </c>
      <c r="E5555" s="27" t="s">
        <v>3033</v>
      </c>
      <c r="F5555" s="27" t="s">
        <v>2807</v>
      </c>
      <c r="G5555" s="27" t="s">
        <v>2812</v>
      </c>
      <c r="H5555" s="28">
        <v>43070</v>
      </c>
      <c r="I5555" s="29">
        <v>10.506587</v>
      </c>
      <c r="J5555" s="28" t="s">
        <v>3241</v>
      </c>
    </row>
    <row r="5556" spans="1:10" x14ac:dyDescent="0.3">
      <c r="A5556" s="26">
        <v>2018</v>
      </c>
      <c r="B5556" s="27" t="s">
        <v>3022</v>
      </c>
      <c r="C5556" s="27" t="s">
        <v>3023</v>
      </c>
      <c r="D5556" s="27" t="s">
        <v>3024</v>
      </c>
      <c r="E5556" s="27" t="s">
        <v>3025</v>
      </c>
      <c r="F5556" s="27" t="s">
        <v>3026</v>
      </c>
      <c r="G5556" s="27" t="s">
        <v>2788</v>
      </c>
      <c r="H5556" s="28">
        <v>43101</v>
      </c>
      <c r="I5556" s="29">
        <v>0</v>
      </c>
      <c r="J5556" s="28" t="s">
        <v>3241</v>
      </c>
    </row>
    <row r="5557" spans="1:10" x14ac:dyDescent="0.3">
      <c r="A5557" s="26">
        <v>2018</v>
      </c>
      <c r="B5557" s="27" t="s">
        <v>3022</v>
      </c>
      <c r="C5557" s="27" t="s">
        <v>3023</v>
      </c>
      <c r="D5557" s="27" t="s">
        <v>3027</v>
      </c>
      <c r="E5557" s="27" t="s">
        <v>3025</v>
      </c>
      <c r="F5557" s="27" t="s">
        <v>3026</v>
      </c>
      <c r="G5557" s="27" t="s">
        <v>2788</v>
      </c>
      <c r="H5557" s="28">
        <v>43101</v>
      </c>
      <c r="I5557" s="29">
        <v>0</v>
      </c>
      <c r="J5557" s="28" t="s">
        <v>3241</v>
      </c>
    </row>
    <row r="5558" spans="1:10" x14ac:dyDescent="0.3">
      <c r="A5558" s="26">
        <v>2018</v>
      </c>
      <c r="B5558" s="27" t="s">
        <v>3028</v>
      </c>
      <c r="C5558" s="27" t="s">
        <v>3029</v>
      </c>
      <c r="D5558" s="27" t="s">
        <v>3028</v>
      </c>
      <c r="E5558" s="27" t="s">
        <v>6117</v>
      </c>
      <c r="F5558" s="27" t="s">
        <v>3030</v>
      </c>
      <c r="G5558" s="27" t="s">
        <v>2812</v>
      </c>
      <c r="H5558" s="28">
        <v>43101</v>
      </c>
      <c r="I5558" s="29">
        <v>14.612456999999999</v>
      </c>
      <c r="J5558" s="28" t="s">
        <v>3241</v>
      </c>
    </row>
    <row r="5559" spans="1:10" x14ac:dyDescent="0.3">
      <c r="A5559" s="26">
        <v>2018</v>
      </c>
      <c r="B5559" s="27" t="s">
        <v>3031</v>
      </c>
      <c r="C5559" s="27" t="s">
        <v>3032</v>
      </c>
      <c r="D5559" s="27" t="s">
        <v>3031</v>
      </c>
      <c r="E5559" s="27" t="s">
        <v>3033</v>
      </c>
      <c r="F5559" s="27" t="s">
        <v>3034</v>
      </c>
      <c r="G5559" s="27" t="s">
        <v>2821</v>
      </c>
      <c r="H5559" s="28">
        <v>43101</v>
      </c>
      <c r="I5559" s="29">
        <v>0.42753799999999992</v>
      </c>
      <c r="J5559" s="28" t="s">
        <v>3241</v>
      </c>
    </row>
    <row r="5560" spans="1:10" x14ac:dyDescent="0.3">
      <c r="A5560" s="26">
        <v>2018</v>
      </c>
      <c r="B5560" s="27" t="s">
        <v>3031</v>
      </c>
      <c r="C5560" s="27" t="s">
        <v>3180</v>
      </c>
      <c r="D5560" s="27" t="s">
        <v>3181</v>
      </c>
      <c r="E5560" s="27" t="s">
        <v>3033</v>
      </c>
      <c r="F5560" s="27" t="s">
        <v>3034</v>
      </c>
      <c r="G5560" s="27" t="s">
        <v>2821</v>
      </c>
      <c r="H5560" s="28">
        <v>43101</v>
      </c>
      <c r="I5560" s="29">
        <v>4.8099940000000014</v>
      </c>
      <c r="J5560" s="28" t="s">
        <v>3241</v>
      </c>
    </row>
    <row r="5561" spans="1:10" x14ac:dyDescent="0.3">
      <c r="A5561" s="26">
        <v>2018</v>
      </c>
      <c r="B5561" s="27" t="s">
        <v>3189</v>
      </c>
      <c r="C5561" s="27" t="s">
        <v>3190</v>
      </c>
      <c r="D5561" s="27" t="s">
        <v>3191</v>
      </c>
      <c r="E5561" s="27" t="s">
        <v>3161</v>
      </c>
      <c r="F5561" s="27" t="s">
        <v>2815</v>
      </c>
      <c r="G5561" s="27" t="s">
        <v>2816</v>
      </c>
      <c r="H5561" s="28">
        <v>43101</v>
      </c>
      <c r="I5561" s="29">
        <v>0.54710099999999962</v>
      </c>
      <c r="J5561" s="28" t="s">
        <v>3192</v>
      </c>
    </row>
    <row r="5562" spans="1:10" x14ac:dyDescent="0.3">
      <c r="A5562" s="26">
        <v>2018</v>
      </c>
      <c r="B5562" s="27" t="s">
        <v>3035</v>
      </c>
      <c r="C5562" s="27" t="s">
        <v>3036</v>
      </c>
      <c r="D5562" s="27" t="s">
        <v>3035</v>
      </c>
      <c r="E5562" s="27" t="s">
        <v>6117</v>
      </c>
      <c r="F5562" s="27" t="s">
        <v>2825</v>
      </c>
      <c r="G5562" s="27" t="s">
        <v>2826</v>
      </c>
      <c r="H5562" s="28">
        <v>43101</v>
      </c>
      <c r="I5562" s="29">
        <v>0</v>
      </c>
      <c r="J5562" s="28" t="s">
        <v>3241</v>
      </c>
    </row>
    <row r="5563" spans="1:10" x14ac:dyDescent="0.3">
      <c r="A5563" s="26">
        <v>2018</v>
      </c>
      <c r="B5563" s="27" t="s">
        <v>3037</v>
      </c>
      <c r="C5563" s="27" t="s">
        <v>3038</v>
      </c>
      <c r="D5563" s="27" t="s">
        <v>3037</v>
      </c>
      <c r="E5563" s="27" t="s">
        <v>6117</v>
      </c>
      <c r="F5563" s="27" t="s">
        <v>3034</v>
      </c>
      <c r="G5563" s="27" t="s">
        <v>2999</v>
      </c>
      <c r="H5563" s="28">
        <v>43101</v>
      </c>
      <c r="I5563" s="29">
        <v>2.9072740000000006</v>
      </c>
      <c r="J5563" s="28" t="s">
        <v>3241</v>
      </c>
    </row>
    <row r="5564" spans="1:10" x14ac:dyDescent="0.3">
      <c r="A5564" s="26">
        <v>2018</v>
      </c>
      <c r="B5564" s="27" t="s">
        <v>3039</v>
      </c>
      <c r="C5564" s="27" t="s">
        <v>3040</v>
      </c>
      <c r="D5564" s="27" t="s">
        <v>3039</v>
      </c>
      <c r="E5564" s="27" t="s">
        <v>6117</v>
      </c>
      <c r="F5564" s="27" t="s">
        <v>2815</v>
      </c>
      <c r="G5564" s="27" t="s">
        <v>2816</v>
      </c>
      <c r="H5564" s="28">
        <v>43101</v>
      </c>
      <c r="I5564" s="29">
        <v>0</v>
      </c>
      <c r="J5564" s="28" t="s">
        <v>3241</v>
      </c>
    </row>
    <row r="5565" spans="1:10" x14ac:dyDescent="0.3">
      <c r="A5565" s="26">
        <v>2018</v>
      </c>
      <c r="B5565" s="27" t="s">
        <v>3041</v>
      </c>
      <c r="C5565" s="27" t="s">
        <v>3042</v>
      </c>
      <c r="D5565" s="27" t="s">
        <v>3041</v>
      </c>
      <c r="E5565" s="27" t="s">
        <v>6117</v>
      </c>
      <c r="F5565" s="27" t="s">
        <v>2825</v>
      </c>
      <c r="G5565" s="27" t="s">
        <v>2826</v>
      </c>
      <c r="H5565" s="28">
        <v>43101</v>
      </c>
      <c r="I5565" s="29">
        <v>7.1354700000000006</v>
      </c>
      <c r="J5565" s="28" t="s">
        <v>3241</v>
      </c>
    </row>
    <row r="5566" spans="1:10" x14ac:dyDescent="0.3">
      <c r="A5566" s="26">
        <v>2018</v>
      </c>
      <c r="B5566" s="27" t="s">
        <v>3043</v>
      </c>
      <c r="C5566" s="27" t="s">
        <v>3044</v>
      </c>
      <c r="D5566" s="27" t="s">
        <v>3043</v>
      </c>
      <c r="E5566" s="27" t="s">
        <v>6117</v>
      </c>
      <c r="F5566" s="27" t="s">
        <v>2815</v>
      </c>
      <c r="G5566" s="27" t="s">
        <v>2816</v>
      </c>
      <c r="H5566" s="28">
        <v>43101</v>
      </c>
      <c r="I5566" s="29">
        <v>5.5274210000000012</v>
      </c>
      <c r="J5566" s="28" t="s">
        <v>3241</v>
      </c>
    </row>
    <row r="5567" spans="1:10" x14ac:dyDescent="0.3">
      <c r="A5567" s="26">
        <v>2018</v>
      </c>
      <c r="B5567" s="27" t="s">
        <v>3045</v>
      </c>
      <c r="C5567" s="27" t="s">
        <v>3046</v>
      </c>
      <c r="D5567" s="27" t="s">
        <v>3045</v>
      </c>
      <c r="E5567" s="27" t="s">
        <v>6117</v>
      </c>
      <c r="F5567" s="27" t="s">
        <v>2815</v>
      </c>
      <c r="G5567" s="27" t="s">
        <v>2816</v>
      </c>
      <c r="H5567" s="28">
        <v>43101</v>
      </c>
      <c r="I5567" s="29">
        <v>0.12744099999999997</v>
      </c>
      <c r="J5567" s="28" t="s">
        <v>3241</v>
      </c>
    </row>
    <row r="5568" spans="1:10" x14ac:dyDescent="0.3">
      <c r="A5568" s="26">
        <v>2018</v>
      </c>
      <c r="B5568" s="27" t="s">
        <v>3143</v>
      </c>
      <c r="C5568" s="27" t="s">
        <v>3144</v>
      </c>
      <c r="D5568" s="27" t="s">
        <v>3143</v>
      </c>
      <c r="E5568" s="27" t="s">
        <v>6117</v>
      </c>
      <c r="F5568" s="27" t="s">
        <v>3145</v>
      </c>
      <c r="G5568" s="27" t="s">
        <v>2803</v>
      </c>
      <c r="H5568" s="28">
        <v>43101</v>
      </c>
      <c r="I5568" s="29">
        <v>2.1211829999999994</v>
      </c>
      <c r="J5568" s="28" t="s">
        <v>3241</v>
      </c>
    </row>
    <row r="5569" spans="1:10" x14ac:dyDescent="0.3">
      <c r="A5569" s="26">
        <v>2018</v>
      </c>
      <c r="B5569" s="27" t="s">
        <v>3171</v>
      </c>
      <c r="C5569" s="27" t="s">
        <v>3172</v>
      </c>
      <c r="D5569" s="27" t="s">
        <v>3173</v>
      </c>
      <c r="E5569" s="27" t="s">
        <v>3111</v>
      </c>
      <c r="F5569" s="27" t="s">
        <v>2825</v>
      </c>
      <c r="G5569" s="27" t="s">
        <v>2850</v>
      </c>
      <c r="H5569" s="28">
        <v>43101</v>
      </c>
      <c r="I5569" s="29">
        <v>0.39081700000000008</v>
      </c>
      <c r="J5569" s="28" t="s">
        <v>3241</v>
      </c>
    </row>
    <row r="5570" spans="1:10" x14ac:dyDescent="0.3">
      <c r="A5570" s="26">
        <v>2018</v>
      </c>
      <c r="B5570" s="27" t="s">
        <v>3146</v>
      </c>
      <c r="C5570" s="27" t="s">
        <v>3147</v>
      </c>
      <c r="D5570" s="27" t="s">
        <v>3146</v>
      </c>
      <c r="E5570" s="27" t="s">
        <v>6117</v>
      </c>
      <c r="F5570" s="27" t="s">
        <v>3145</v>
      </c>
      <c r="G5570" s="27" t="s">
        <v>2803</v>
      </c>
      <c r="H5570" s="28">
        <v>43101</v>
      </c>
      <c r="I5570" s="29">
        <v>1.8421190000000001</v>
      </c>
      <c r="J5570" s="28" t="s">
        <v>3241</v>
      </c>
    </row>
    <row r="5571" spans="1:10" x14ac:dyDescent="0.3">
      <c r="A5571" s="26">
        <v>2018</v>
      </c>
      <c r="B5571" s="27" t="s">
        <v>3047</v>
      </c>
      <c r="C5571" s="27" t="s">
        <v>3048</v>
      </c>
      <c r="D5571" s="27" t="s">
        <v>3047</v>
      </c>
      <c r="E5571" s="27" t="s">
        <v>6117</v>
      </c>
      <c r="F5571" s="27" t="s">
        <v>2825</v>
      </c>
      <c r="G5571" s="27" t="s">
        <v>2826</v>
      </c>
      <c r="H5571" s="28">
        <v>43101</v>
      </c>
      <c r="I5571" s="29">
        <v>2.4723699999999997</v>
      </c>
      <c r="J5571" s="28" t="s">
        <v>3241</v>
      </c>
    </row>
    <row r="5572" spans="1:10" x14ac:dyDescent="0.3">
      <c r="A5572" s="26">
        <v>2018</v>
      </c>
      <c r="B5572" s="27" t="s">
        <v>3049</v>
      </c>
      <c r="C5572" s="27" t="s">
        <v>3050</v>
      </c>
      <c r="D5572" s="27" t="s">
        <v>3049</v>
      </c>
      <c r="E5572" s="27" t="s">
        <v>6117</v>
      </c>
      <c r="F5572" s="27" t="s">
        <v>2825</v>
      </c>
      <c r="G5572" s="27" t="s">
        <v>2850</v>
      </c>
      <c r="H5572" s="28">
        <v>43101</v>
      </c>
      <c r="I5572" s="29">
        <v>3.5334639999999991</v>
      </c>
      <c r="J5572" s="28" t="s">
        <v>3241</v>
      </c>
    </row>
    <row r="5573" spans="1:10" x14ac:dyDescent="0.3">
      <c r="A5573" s="26">
        <v>2018</v>
      </c>
      <c r="B5573" s="27" t="s">
        <v>3051</v>
      </c>
      <c r="C5573" s="27" t="s">
        <v>3051</v>
      </c>
      <c r="D5573" s="27" t="s">
        <v>3051</v>
      </c>
      <c r="E5573" s="27" t="s">
        <v>6118</v>
      </c>
      <c r="F5573" s="27" t="s">
        <v>3051</v>
      </c>
      <c r="G5573" s="27" t="s">
        <v>3051</v>
      </c>
      <c r="H5573" s="28">
        <v>43101</v>
      </c>
      <c r="I5573" s="29">
        <v>12350.183319999993</v>
      </c>
      <c r="J5573" s="28" t="s">
        <v>3241</v>
      </c>
    </row>
    <row r="5574" spans="1:10" x14ac:dyDescent="0.3">
      <c r="A5574" s="26">
        <v>2018</v>
      </c>
      <c r="B5574" s="27" t="s">
        <v>3052</v>
      </c>
      <c r="C5574" s="27" t="s">
        <v>3053</v>
      </c>
      <c r="D5574" s="27" t="s">
        <v>3052</v>
      </c>
      <c r="E5574" s="27" t="s">
        <v>3033</v>
      </c>
      <c r="F5574" s="27" t="s">
        <v>2807</v>
      </c>
      <c r="G5574" s="27" t="s">
        <v>2812</v>
      </c>
      <c r="H5574" s="28">
        <v>43101</v>
      </c>
      <c r="I5574" s="29">
        <v>2.7838240000000001</v>
      </c>
      <c r="J5574" s="28" t="s">
        <v>3241</v>
      </c>
    </row>
    <row r="5575" spans="1:10" x14ac:dyDescent="0.3">
      <c r="A5575" s="26">
        <v>2018</v>
      </c>
      <c r="B5575" s="27" t="s">
        <v>3162</v>
      </c>
      <c r="C5575" s="27" t="s">
        <v>3163</v>
      </c>
      <c r="D5575" s="27" t="s">
        <v>3164</v>
      </c>
      <c r="E5575" s="27" t="s">
        <v>3025</v>
      </c>
      <c r="F5575" s="27" t="s">
        <v>3087</v>
      </c>
      <c r="G5575" s="27" t="s">
        <v>2788</v>
      </c>
      <c r="H5575" s="28">
        <v>43101</v>
      </c>
      <c r="I5575" s="29">
        <v>0</v>
      </c>
      <c r="J5575" s="28" t="s">
        <v>3241</v>
      </c>
    </row>
    <row r="5576" spans="1:10" x14ac:dyDescent="0.3">
      <c r="A5576" s="26">
        <v>2018</v>
      </c>
      <c r="B5576" s="27" t="s">
        <v>3162</v>
      </c>
      <c r="C5576" s="27" t="s">
        <v>3163</v>
      </c>
      <c r="D5576" s="27" t="s">
        <v>3165</v>
      </c>
      <c r="E5576" s="27" t="s">
        <v>3025</v>
      </c>
      <c r="F5576" s="27" t="s">
        <v>3087</v>
      </c>
      <c r="G5576" s="27" t="s">
        <v>2788</v>
      </c>
      <c r="H5576" s="28">
        <v>43101</v>
      </c>
      <c r="I5576" s="29">
        <v>0</v>
      </c>
      <c r="J5576" s="28" t="s">
        <v>3241</v>
      </c>
    </row>
    <row r="5577" spans="1:10" x14ac:dyDescent="0.3">
      <c r="A5577" s="26">
        <v>2018</v>
      </c>
      <c r="B5577" s="27" t="s">
        <v>3054</v>
      </c>
      <c r="C5577" s="27" t="s">
        <v>3055</v>
      </c>
      <c r="D5577" s="27" t="s">
        <v>3054</v>
      </c>
      <c r="E5577" s="27" t="s">
        <v>6117</v>
      </c>
      <c r="F5577" s="27" t="s">
        <v>3034</v>
      </c>
      <c r="G5577" s="27" t="s">
        <v>2999</v>
      </c>
      <c r="H5577" s="28">
        <v>43101</v>
      </c>
      <c r="I5577" s="29">
        <v>4.8292010000000012</v>
      </c>
      <c r="J5577" s="28" t="s">
        <v>3241</v>
      </c>
    </row>
    <row r="5578" spans="1:10" x14ac:dyDescent="0.3">
      <c r="A5578" s="26">
        <v>2018</v>
      </c>
      <c r="B5578" s="27" t="s">
        <v>3056</v>
      </c>
      <c r="C5578" s="27" t="s">
        <v>3057</v>
      </c>
      <c r="D5578" s="27" t="s">
        <v>3056</v>
      </c>
      <c r="E5578" s="27" t="s">
        <v>6117</v>
      </c>
      <c r="F5578" s="27" t="s">
        <v>2825</v>
      </c>
      <c r="G5578" s="27" t="s">
        <v>2826</v>
      </c>
      <c r="H5578" s="28">
        <v>43101</v>
      </c>
      <c r="I5578" s="29">
        <v>5.5038170000000006</v>
      </c>
      <c r="J5578" s="28" t="s">
        <v>3241</v>
      </c>
    </row>
    <row r="5579" spans="1:10" x14ac:dyDescent="0.3">
      <c r="A5579" s="26">
        <v>2018</v>
      </c>
      <c r="B5579" s="27" t="s">
        <v>3058</v>
      </c>
      <c r="C5579" s="27" t="s">
        <v>3059</v>
      </c>
      <c r="D5579" s="27" t="s">
        <v>3058</v>
      </c>
      <c r="E5579" s="27" t="s">
        <v>6117</v>
      </c>
      <c r="F5579" s="27" t="s">
        <v>2815</v>
      </c>
      <c r="G5579" s="27" t="s">
        <v>2816</v>
      </c>
      <c r="H5579" s="28">
        <v>43101</v>
      </c>
      <c r="I5579" s="29">
        <v>3.7122710000000008</v>
      </c>
      <c r="J5579" s="28" t="s">
        <v>3241</v>
      </c>
    </row>
    <row r="5580" spans="1:10" x14ac:dyDescent="0.3">
      <c r="A5580" s="26">
        <v>2018</v>
      </c>
      <c r="B5580" s="27" t="s">
        <v>3152</v>
      </c>
      <c r="C5580" s="27" t="s">
        <v>3153</v>
      </c>
      <c r="D5580" s="27" t="s">
        <v>3152</v>
      </c>
      <c r="E5580" s="27" t="s">
        <v>3111</v>
      </c>
      <c r="F5580" s="27" t="s">
        <v>2825</v>
      </c>
      <c r="G5580" s="27" t="s">
        <v>2850</v>
      </c>
      <c r="H5580" s="28">
        <v>43101</v>
      </c>
      <c r="I5580" s="29">
        <v>0.38068300000000016</v>
      </c>
      <c r="J5580" s="28" t="s">
        <v>3241</v>
      </c>
    </row>
    <row r="5581" spans="1:10" x14ac:dyDescent="0.3">
      <c r="A5581" s="26">
        <v>2018</v>
      </c>
      <c r="B5581" s="27" t="s">
        <v>3154</v>
      </c>
      <c r="C5581" s="27" t="s">
        <v>3155</v>
      </c>
      <c r="D5581" s="27" t="s">
        <v>3154</v>
      </c>
      <c r="E5581" s="27" t="s">
        <v>3111</v>
      </c>
      <c r="F5581" s="27" t="s">
        <v>2825</v>
      </c>
      <c r="G5581" s="27" t="s">
        <v>2850</v>
      </c>
      <c r="H5581" s="28">
        <v>43101</v>
      </c>
      <c r="I5581" s="29">
        <v>0.55088599999999999</v>
      </c>
      <c r="J5581" s="28" t="s">
        <v>3241</v>
      </c>
    </row>
    <row r="5582" spans="1:10" x14ac:dyDescent="0.3">
      <c r="A5582" s="26">
        <v>2018</v>
      </c>
      <c r="B5582" s="27" t="s">
        <v>3156</v>
      </c>
      <c r="C5582" s="27" t="s">
        <v>3157</v>
      </c>
      <c r="D5582" s="27" t="s">
        <v>3156</v>
      </c>
      <c r="E5582" s="27" t="s">
        <v>3111</v>
      </c>
      <c r="F5582" s="27" t="s">
        <v>2825</v>
      </c>
      <c r="G5582" s="27" t="s">
        <v>2850</v>
      </c>
      <c r="H5582" s="28">
        <v>43101</v>
      </c>
      <c r="I5582" s="29">
        <v>0</v>
      </c>
      <c r="J5582" s="28" t="s">
        <v>3241</v>
      </c>
    </row>
    <row r="5583" spans="1:10" x14ac:dyDescent="0.3">
      <c r="A5583" s="26">
        <v>2018</v>
      </c>
      <c r="B5583" s="27" t="s">
        <v>3060</v>
      </c>
      <c r="C5583" s="27" t="s">
        <v>3061</v>
      </c>
      <c r="D5583" s="27" t="s">
        <v>3062</v>
      </c>
      <c r="E5583" s="27" t="s">
        <v>3063</v>
      </c>
      <c r="F5583" s="27" t="s">
        <v>3034</v>
      </c>
      <c r="G5583" s="27" t="s">
        <v>2999</v>
      </c>
      <c r="H5583" s="28">
        <v>43101</v>
      </c>
      <c r="I5583" s="29">
        <v>0</v>
      </c>
      <c r="J5583" s="28" t="s">
        <v>3241</v>
      </c>
    </row>
    <row r="5584" spans="1:10" x14ac:dyDescent="0.3">
      <c r="A5584" s="26">
        <v>2018</v>
      </c>
      <c r="B5584" s="27" t="s">
        <v>3187</v>
      </c>
      <c r="C5584" s="27" t="s">
        <v>3188</v>
      </c>
      <c r="D5584" s="27" t="s">
        <v>3187</v>
      </c>
      <c r="E5584" s="27" t="s">
        <v>3033</v>
      </c>
      <c r="F5584" s="27" t="s">
        <v>3034</v>
      </c>
      <c r="G5584" s="27" t="s">
        <v>3074</v>
      </c>
      <c r="H5584" s="28">
        <v>43101</v>
      </c>
      <c r="I5584" s="29">
        <v>0.73383100000000023</v>
      </c>
      <c r="J5584" s="28" t="s">
        <v>3241</v>
      </c>
    </row>
    <row r="5585" spans="1:10" x14ac:dyDescent="0.3">
      <c r="A5585" s="26">
        <v>2018</v>
      </c>
      <c r="B5585" s="27" t="s">
        <v>3064</v>
      </c>
      <c r="C5585" s="27" t="s">
        <v>3065</v>
      </c>
      <c r="D5585" s="27" t="s">
        <v>3066</v>
      </c>
      <c r="E5585" s="27" t="s">
        <v>3025</v>
      </c>
      <c r="F5585" s="27" t="s">
        <v>2825</v>
      </c>
      <c r="G5585" s="27" t="s">
        <v>2826</v>
      </c>
      <c r="H5585" s="28">
        <v>43101</v>
      </c>
      <c r="I5585" s="29">
        <v>0</v>
      </c>
      <c r="J5585" s="28" t="s">
        <v>3241</v>
      </c>
    </row>
    <row r="5586" spans="1:10" x14ac:dyDescent="0.3">
      <c r="A5586" s="26">
        <v>2018</v>
      </c>
      <c r="B5586" s="27" t="s">
        <v>3064</v>
      </c>
      <c r="C5586" s="27" t="s">
        <v>3065</v>
      </c>
      <c r="D5586" s="27" t="s">
        <v>3067</v>
      </c>
      <c r="E5586" s="27" t="s">
        <v>3025</v>
      </c>
      <c r="F5586" s="27" t="s">
        <v>2825</v>
      </c>
      <c r="G5586" s="27" t="s">
        <v>2826</v>
      </c>
      <c r="H5586" s="28">
        <v>43101</v>
      </c>
      <c r="I5586" s="29">
        <v>0</v>
      </c>
      <c r="J5586" s="28" t="s">
        <v>3241</v>
      </c>
    </row>
    <row r="5587" spans="1:10" x14ac:dyDescent="0.3">
      <c r="A5587" s="26">
        <v>2018</v>
      </c>
      <c r="B5587" s="27" t="s">
        <v>3174</v>
      </c>
      <c r="C5587" s="27" t="s">
        <v>3175</v>
      </c>
      <c r="D5587" s="27" t="s">
        <v>3174</v>
      </c>
      <c r="E5587" s="27" t="s">
        <v>6117</v>
      </c>
      <c r="F5587" s="27" t="s">
        <v>2825</v>
      </c>
      <c r="G5587" s="27" t="s">
        <v>2826</v>
      </c>
      <c r="H5587" s="28">
        <v>43101</v>
      </c>
      <c r="I5587" s="29">
        <v>0.59733500000000006</v>
      </c>
      <c r="J5587" s="28" t="s">
        <v>3241</v>
      </c>
    </row>
    <row r="5588" spans="1:10" x14ac:dyDescent="0.3">
      <c r="A5588" s="26">
        <v>2018</v>
      </c>
      <c r="B5588" s="27" t="s">
        <v>3068</v>
      </c>
      <c r="C5588" s="27" t="s">
        <v>3069</v>
      </c>
      <c r="D5588" s="27" t="s">
        <v>3068</v>
      </c>
      <c r="E5588" s="27" t="s">
        <v>6117</v>
      </c>
      <c r="F5588" s="27" t="s">
        <v>3034</v>
      </c>
      <c r="G5588" s="27" t="s">
        <v>2923</v>
      </c>
      <c r="H5588" s="28">
        <v>43101</v>
      </c>
      <c r="I5588" s="29">
        <v>6.145592999999999</v>
      </c>
      <c r="J5588" s="28" t="s">
        <v>3241</v>
      </c>
    </row>
    <row r="5589" spans="1:10" x14ac:dyDescent="0.3">
      <c r="A5589" s="26">
        <v>2018</v>
      </c>
      <c r="B5589" s="27" t="s">
        <v>3070</v>
      </c>
      <c r="C5589" s="27" t="s">
        <v>3071</v>
      </c>
      <c r="D5589" s="27" t="s">
        <v>3070</v>
      </c>
      <c r="E5589" s="27" t="s">
        <v>6117</v>
      </c>
      <c r="F5589" s="27" t="s">
        <v>2815</v>
      </c>
      <c r="G5589" s="27" t="s">
        <v>2816</v>
      </c>
      <c r="H5589" s="28">
        <v>43101</v>
      </c>
      <c r="I5589" s="29">
        <v>0.98408000000000029</v>
      </c>
      <c r="J5589" s="28" t="s">
        <v>3241</v>
      </c>
    </row>
    <row r="5590" spans="1:10" x14ac:dyDescent="0.3">
      <c r="A5590" s="26">
        <v>2018</v>
      </c>
      <c r="B5590" s="27" t="s">
        <v>3176</v>
      </c>
      <c r="C5590" s="27" t="s">
        <v>3177</v>
      </c>
      <c r="D5590" s="27" t="s">
        <v>3176</v>
      </c>
      <c r="E5590" s="27" t="s">
        <v>3033</v>
      </c>
      <c r="F5590" s="27" t="s">
        <v>2807</v>
      </c>
      <c r="G5590" s="27" t="s">
        <v>2812</v>
      </c>
      <c r="H5590" s="28">
        <v>43101</v>
      </c>
      <c r="I5590" s="29">
        <v>12.785292999999999</v>
      </c>
      <c r="J5590" s="28" t="s">
        <v>3241</v>
      </c>
    </row>
    <row r="5591" spans="1:10" x14ac:dyDescent="0.3">
      <c r="A5591" s="26">
        <v>2018</v>
      </c>
      <c r="B5591" s="27" t="s">
        <v>3072</v>
      </c>
      <c r="C5591" s="27" t="s">
        <v>3073</v>
      </c>
      <c r="D5591" s="27" t="s">
        <v>3072</v>
      </c>
      <c r="E5591" s="27" t="s">
        <v>6117</v>
      </c>
      <c r="F5591" s="27" t="s">
        <v>3034</v>
      </c>
      <c r="G5591" s="27" t="s">
        <v>3074</v>
      </c>
      <c r="H5591" s="28">
        <v>43101</v>
      </c>
      <c r="I5591" s="29">
        <v>0.76775900000000064</v>
      </c>
      <c r="J5591" s="28" t="s">
        <v>3241</v>
      </c>
    </row>
    <row r="5592" spans="1:10" x14ac:dyDescent="0.3">
      <c r="A5592" s="26">
        <v>2018</v>
      </c>
      <c r="B5592" s="27" t="s">
        <v>3182</v>
      </c>
      <c r="C5592" s="27" t="s">
        <v>3183</v>
      </c>
      <c r="D5592" s="27" t="s">
        <v>3182</v>
      </c>
      <c r="E5592" s="27" t="s">
        <v>6117</v>
      </c>
      <c r="F5592" s="27" t="s">
        <v>2825</v>
      </c>
      <c r="G5592" s="27" t="s">
        <v>2826</v>
      </c>
      <c r="H5592" s="28">
        <v>43101</v>
      </c>
      <c r="I5592" s="29">
        <v>0.69586699999999968</v>
      </c>
      <c r="J5592" s="28" t="s">
        <v>3241</v>
      </c>
    </row>
    <row r="5593" spans="1:10" x14ac:dyDescent="0.3">
      <c r="A5593" s="26">
        <v>2018</v>
      </c>
      <c r="B5593" s="27" t="s">
        <v>3075</v>
      </c>
      <c r="C5593" s="27" t="s">
        <v>3076</v>
      </c>
      <c r="D5593" s="27" t="s">
        <v>3075</v>
      </c>
      <c r="E5593" s="27" t="s">
        <v>6117</v>
      </c>
      <c r="F5593" s="27" t="s">
        <v>2815</v>
      </c>
      <c r="G5593" s="27" t="s">
        <v>2816</v>
      </c>
      <c r="H5593" s="28">
        <v>43101</v>
      </c>
      <c r="I5593" s="29">
        <v>1.7526219999999999</v>
      </c>
      <c r="J5593" s="28" t="s">
        <v>3241</v>
      </c>
    </row>
    <row r="5594" spans="1:10" x14ac:dyDescent="0.3">
      <c r="A5594" s="26">
        <v>2018</v>
      </c>
      <c r="B5594" s="27" t="s">
        <v>3077</v>
      </c>
      <c r="C5594" s="27" t="s">
        <v>3078</v>
      </c>
      <c r="D5594" s="27" t="s">
        <v>3077</v>
      </c>
      <c r="E5594" s="27" t="s">
        <v>3033</v>
      </c>
      <c r="F5594" s="27" t="s">
        <v>2788</v>
      </c>
      <c r="G5594" s="27" t="s">
        <v>2788</v>
      </c>
      <c r="H5594" s="28">
        <v>43101</v>
      </c>
      <c r="I5594" s="29">
        <v>0</v>
      </c>
      <c r="J5594" s="28" t="s">
        <v>3241</v>
      </c>
    </row>
    <row r="5595" spans="1:10" x14ac:dyDescent="0.3">
      <c r="A5595" s="26">
        <v>2018</v>
      </c>
      <c r="B5595" s="27" t="s">
        <v>3079</v>
      </c>
      <c r="C5595" s="27" t="s">
        <v>3080</v>
      </c>
      <c r="D5595" s="27" t="s">
        <v>3081</v>
      </c>
      <c r="E5595" s="27" t="s">
        <v>3063</v>
      </c>
      <c r="F5595" s="27" t="s">
        <v>2788</v>
      </c>
      <c r="G5595" s="27" t="s">
        <v>2788</v>
      </c>
      <c r="H5595" s="28">
        <v>43101</v>
      </c>
      <c r="I5595" s="29">
        <v>0</v>
      </c>
      <c r="J5595" s="28" t="s">
        <v>3241</v>
      </c>
    </row>
    <row r="5596" spans="1:10" x14ac:dyDescent="0.3">
      <c r="A5596" s="26">
        <v>2018</v>
      </c>
      <c r="B5596" s="27" t="s">
        <v>3082</v>
      </c>
      <c r="C5596" s="27" t="s">
        <v>3083</v>
      </c>
      <c r="D5596" s="27" t="s">
        <v>3082</v>
      </c>
      <c r="E5596" s="27" t="s">
        <v>6117</v>
      </c>
      <c r="F5596" s="27" t="s">
        <v>2825</v>
      </c>
      <c r="G5596" s="27" t="s">
        <v>2826</v>
      </c>
      <c r="H5596" s="28">
        <v>43101</v>
      </c>
      <c r="I5596" s="29">
        <v>15.080126000000011</v>
      </c>
      <c r="J5596" s="28" t="s">
        <v>3241</v>
      </c>
    </row>
    <row r="5597" spans="1:10" x14ac:dyDescent="0.3">
      <c r="A5597" s="26">
        <v>2018</v>
      </c>
      <c r="B5597" s="27" t="s">
        <v>3084</v>
      </c>
      <c r="C5597" s="27" t="s">
        <v>3085</v>
      </c>
      <c r="D5597" s="27" t="s">
        <v>3086</v>
      </c>
      <c r="E5597" s="27" t="s">
        <v>3025</v>
      </c>
      <c r="F5597" s="27" t="s">
        <v>3087</v>
      </c>
      <c r="G5597" s="27" t="s">
        <v>2788</v>
      </c>
      <c r="H5597" s="28">
        <v>43101</v>
      </c>
      <c r="I5597" s="29">
        <v>0</v>
      </c>
      <c r="J5597" s="28" t="s">
        <v>3241</v>
      </c>
    </row>
    <row r="5598" spans="1:10" x14ac:dyDescent="0.3">
      <c r="A5598" s="26">
        <v>2018</v>
      </c>
      <c r="B5598" s="27" t="s">
        <v>3084</v>
      </c>
      <c r="C5598" s="27" t="s">
        <v>3085</v>
      </c>
      <c r="D5598" s="27" t="s">
        <v>3088</v>
      </c>
      <c r="E5598" s="27" t="s">
        <v>3025</v>
      </c>
      <c r="F5598" s="27" t="s">
        <v>3087</v>
      </c>
      <c r="G5598" s="27" t="s">
        <v>2788</v>
      </c>
      <c r="H5598" s="28">
        <v>43101</v>
      </c>
      <c r="I5598" s="29">
        <v>0</v>
      </c>
      <c r="J5598" s="28" t="s">
        <v>3241</v>
      </c>
    </row>
    <row r="5599" spans="1:10" x14ac:dyDescent="0.3">
      <c r="A5599" s="26">
        <v>2018</v>
      </c>
      <c r="B5599" s="27" t="s">
        <v>3195</v>
      </c>
      <c r="C5599" s="27" t="s">
        <v>3196</v>
      </c>
      <c r="D5599" s="27" t="s">
        <v>3197</v>
      </c>
      <c r="E5599" s="27" t="s">
        <v>3063</v>
      </c>
      <c r="F5599" s="27" t="s">
        <v>3094</v>
      </c>
      <c r="G5599" s="27" t="s">
        <v>2965</v>
      </c>
      <c r="H5599" s="28">
        <v>43101</v>
      </c>
      <c r="I5599" s="29">
        <v>0.59640300000000002</v>
      </c>
      <c r="J5599" s="28" t="s">
        <v>3192</v>
      </c>
    </row>
    <row r="5600" spans="1:10" x14ac:dyDescent="0.3">
      <c r="A5600" s="26">
        <v>2018</v>
      </c>
      <c r="B5600" s="27" t="s">
        <v>3089</v>
      </c>
      <c r="C5600" s="27" t="s">
        <v>3090</v>
      </c>
      <c r="D5600" s="27" t="s">
        <v>3089</v>
      </c>
      <c r="E5600" s="27" t="s">
        <v>6117</v>
      </c>
      <c r="F5600" s="27" t="s">
        <v>2815</v>
      </c>
      <c r="G5600" s="27" t="s">
        <v>2816</v>
      </c>
      <c r="H5600" s="28">
        <v>43101</v>
      </c>
      <c r="I5600" s="29">
        <v>3.5004169999999992</v>
      </c>
      <c r="J5600" s="28" t="s">
        <v>3241</v>
      </c>
    </row>
    <row r="5601" spans="1:10" x14ac:dyDescent="0.3">
      <c r="A5601" s="26">
        <v>2018</v>
      </c>
      <c r="B5601" s="27" t="s">
        <v>3136</v>
      </c>
      <c r="C5601" s="27" t="s">
        <v>3137</v>
      </c>
      <c r="D5601" s="27" t="s">
        <v>3138</v>
      </c>
      <c r="E5601" s="27" t="s">
        <v>3025</v>
      </c>
      <c r="F5601" s="27" t="s">
        <v>3087</v>
      </c>
      <c r="G5601" s="27" t="s">
        <v>2788</v>
      </c>
      <c r="H5601" s="28">
        <v>43101</v>
      </c>
      <c r="I5601" s="29">
        <v>0</v>
      </c>
      <c r="J5601" s="28" t="s">
        <v>3241</v>
      </c>
    </row>
    <row r="5602" spans="1:10" x14ac:dyDescent="0.3">
      <c r="A5602" s="26">
        <v>2018</v>
      </c>
      <c r="B5602" s="27" t="s">
        <v>3136</v>
      </c>
      <c r="C5602" s="27" t="s">
        <v>3137</v>
      </c>
      <c r="D5602" s="27" t="s">
        <v>3139</v>
      </c>
      <c r="E5602" s="27" t="s">
        <v>3025</v>
      </c>
      <c r="F5602" s="27" t="s">
        <v>3087</v>
      </c>
      <c r="G5602" s="27" t="s">
        <v>2788</v>
      </c>
      <c r="H5602" s="28">
        <v>43101</v>
      </c>
      <c r="I5602" s="29">
        <v>0</v>
      </c>
      <c r="J5602" s="28" t="s">
        <v>3241</v>
      </c>
    </row>
    <row r="5603" spans="1:10" x14ac:dyDescent="0.3">
      <c r="A5603" s="26">
        <v>2018</v>
      </c>
      <c r="B5603" s="27" t="s">
        <v>3184</v>
      </c>
      <c r="C5603" s="27" t="s">
        <v>3185</v>
      </c>
      <c r="D5603" s="27" t="s">
        <v>3186</v>
      </c>
      <c r="E5603" s="27" t="s">
        <v>3063</v>
      </c>
      <c r="F5603" s="27" t="s">
        <v>3034</v>
      </c>
      <c r="G5603" s="27" t="s">
        <v>2999</v>
      </c>
      <c r="H5603" s="28">
        <v>43101</v>
      </c>
      <c r="I5603" s="29">
        <v>0</v>
      </c>
      <c r="J5603" s="28" t="s">
        <v>3241</v>
      </c>
    </row>
    <row r="5604" spans="1:10" x14ac:dyDescent="0.3">
      <c r="A5604" s="26">
        <v>2018</v>
      </c>
      <c r="B5604" s="27" t="s">
        <v>3091</v>
      </c>
      <c r="C5604" s="27" t="s">
        <v>3092</v>
      </c>
      <c r="D5604" s="27" t="s">
        <v>3093</v>
      </c>
      <c r="E5604" s="27" t="s">
        <v>3063</v>
      </c>
      <c r="F5604" s="27" t="s">
        <v>3094</v>
      </c>
      <c r="G5604" s="27" t="s">
        <v>2965</v>
      </c>
      <c r="H5604" s="28">
        <v>43101</v>
      </c>
      <c r="I5604" s="29">
        <v>4.2123520000000001</v>
      </c>
      <c r="J5604" s="28" t="s">
        <v>3241</v>
      </c>
    </row>
    <row r="5605" spans="1:10" x14ac:dyDescent="0.3">
      <c r="A5605" s="26">
        <v>2018</v>
      </c>
      <c r="B5605" s="27" t="s">
        <v>3095</v>
      </c>
      <c r="C5605" s="27" t="s">
        <v>3096</v>
      </c>
      <c r="D5605" s="27" t="s">
        <v>3095</v>
      </c>
      <c r="E5605" s="27" t="s">
        <v>6117</v>
      </c>
      <c r="F5605" s="27" t="s">
        <v>3034</v>
      </c>
      <c r="G5605" s="27" t="s">
        <v>2999</v>
      </c>
      <c r="H5605" s="28">
        <v>43101</v>
      </c>
      <c r="I5605" s="29">
        <v>7.9308010000000007</v>
      </c>
      <c r="J5605" s="28" t="s">
        <v>3241</v>
      </c>
    </row>
    <row r="5606" spans="1:10" x14ac:dyDescent="0.3">
      <c r="A5606" s="26">
        <v>2018</v>
      </c>
      <c r="B5606" s="27" t="s">
        <v>3097</v>
      </c>
      <c r="C5606" s="27" t="s">
        <v>3098</v>
      </c>
      <c r="D5606" s="27" t="s">
        <v>3097</v>
      </c>
      <c r="E5606" s="27" t="s">
        <v>6117</v>
      </c>
      <c r="F5606" s="27" t="s">
        <v>2825</v>
      </c>
      <c r="G5606" s="27" t="s">
        <v>2850</v>
      </c>
      <c r="H5606" s="28">
        <v>43101</v>
      </c>
      <c r="I5606" s="29">
        <v>15.217542000000002</v>
      </c>
      <c r="J5606" s="28" t="s">
        <v>3241</v>
      </c>
    </row>
    <row r="5607" spans="1:10" x14ac:dyDescent="0.3">
      <c r="A5607" s="26">
        <v>2018</v>
      </c>
      <c r="B5607" s="27" t="s">
        <v>3132</v>
      </c>
      <c r="C5607" s="27" t="s">
        <v>3133</v>
      </c>
      <c r="D5607" s="27" t="s">
        <v>3132</v>
      </c>
      <c r="E5607" s="27" t="s">
        <v>3033</v>
      </c>
      <c r="F5607" s="27" t="s">
        <v>2807</v>
      </c>
      <c r="G5607" s="27" t="s">
        <v>2812</v>
      </c>
      <c r="H5607" s="28">
        <v>43101</v>
      </c>
      <c r="I5607" s="29">
        <v>15.853046000000003</v>
      </c>
      <c r="J5607" s="28" t="s">
        <v>3241</v>
      </c>
    </row>
    <row r="5608" spans="1:10" x14ac:dyDescent="0.3">
      <c r="A5608" s="26">
        <v>2018</v>
      </c>
      <c r="B5608" s="27" t="s">
        <v>3134</v>
      </c>
      <c r="C5608" s="27" t="s">
        <v>3135</v>
      </c>
      <c r="D5608" s="27" t="s">
        <v>3134</v>
      </c>
      <c r="E5608" s="27" t="s">
        <v>3033</v>
      </c>
      <c r="F5608" s="27" t="s">
        <v>2807</v>
      </c>
      <c r="G5608" s="27" t="s">
        <v>2812</v>
      </c>
      <c r="H5608" s="28">
        <v>43101</v>
      </c>
      <c r="I5608" s="29">
        <v>9.9677330000000026</v>
      </c>
      <c r="J5608" s="28" t="s">
        <v>3241</v>
      </c>
    </row>
    <row r="5609" spans="1:10" x14ac:dyDescent="0.3">
      <c r="A5609" s="26">
        <v>2018</v>
      </c>
      <c r="B5609" s="27" t="s">
        <v>3099</v>
      </c>
      <c r="C5609" s="27" t="s">
        <v>3100</v>
      </c>
      <c r="D5609" s="27" t="s">
        <v>3099</v>
      </c>
      <c r="E5609" s="27" t="s">
        <v>6117</v>
      </c>
      <c r="F5609" s="27" t="s">
        <v>2815</v>
      </c>
      <c r="G5609" s="27" t="s">
        <v>2816</v>
      </c>
      <c r="H5609" s="28">
        <v>43101</v>
      </c>
      <c r="I5609" s="29">
        <v>8.9388760000000005</v>
      </c>
      <c r="J5609" s="28" t="s">
        <v>3241</v>
      </c>
    </row>
    <row r="5610" spans="1:10" x14ac:dyDescent="0.3">
      <c r="A5610" s="26">
        <v>2018</v>
      </c>
      <c r="B5610" s="27" t="s">
        <v>3193</v>
      </c>
      <c r="C5610" s="27" t="s">
        <v>3194</v>
      </c>
      <c r="D5610" s="27" t="s">
        <v>3193</v>
      </c>
      <c r="E5610" s="27" t="s">
        <v>6117</v>
      </c>
      <c r="F5610" s="27" t="s">
        <v>2798</v>
      </c>
      <c r="G5610" s="27" t="s">
        <v>2803</v>
      </c>
      <c r="H5610" s="28">
        <v>43101</v>
      </c>
      <c r="I5610" s="29">
        <v>2.8201019999999999</v>
      </c>
      <c r="J5610" s="28" t="s">
        <v>3192</v>
      </c>
    </row>
    <row r="5611" spans="1:10" x14ac:dyDescent="0.3">
      <c r="A5611" s="26">
        <v>2018</v>
      </c>
      <c r="B5611" s="27" t="s">
        <v>3101</v>
      </c>
      <c r="C5611" s="27" t="s">
        <v>3102</v>
      </c>
      <c r="D5611" s="27" t="s">
        <v>3101</v>
      </c>
      <c r="E5611" s="27" t="s">
        <v>6117</v>
      </c>
      <c r="F5611" s="27" t="s">
        <v>3034</v>
      </c>
      <c r="G5611" s="27" t="s">
        <v>3074</v>
      </c>
      <c r="H5611" s="28">
        <v>43101</v>
      </c>
      <c r="I5611" s="29">
        <v>5.9225960000000013</v>
      </c>
      <c r="J5611" s="28" t="s">
        <v>3241</v>
      </c>
    </row>
    <row r="5612" spans="1:10" x14ac:dyDescent="0.3">
      <c r="A5612" s="26">
        <v>2018</v>
      </c>
      <c r="B5612" s="27" t="s">
        <v>3148</v>
      </c>
      <c r="C5612" s="27" t="s">
        <v>3149</v>
      </c>
      <c r="D5612" s="27" t="s">
        <v>3148</v>
      </c>
      <c r="E5612" s="27" t="s">
        <v>6117</v>
      </c>
      <c r="F5612" s="27" t="s">
        <v>3145</v>
      </c>
      <c r="G5612" s="27" t="s">
        <v>2803</v>
      </c>
      <c r="H5612" s="28">
        <v>43101</v>
      </c>
      <c r="I5612" s="29">
        <v>1.7235659999999997</v>
      </c>
      <c r="J5612" s="28" t="s">
        <v>3241</v>
      </c>
    </row>
    <row r="5613" spans="1:10" x14ac:dyDescent="0.3">
      <c r="A5613" s="26">
        <v>2018</v>
      </c>
      <c r="B5613" s="27" t="s">
        <v>3103</v>
      </c>
      <c r="C5613" s="27" t="s">
        <v>3104</v>
      </c>
      <c r="D5613" s="27" t="s">
        <v>3103</v>
      </c>
      <c r="E5613" s="27" t="s">
        <v>6117</v>
      </c>
      <c r="F5613" s="27" t="s">
        <v>3034</v>
      </c>
      <c r="G5613" s="27" t="s">
        <v>2923</v>
      </c>
      <c r="H5613" s="28">
        <v>43101</v>
      </c>
      <c r="I5613" s="29">
        <v>1.3321810000000003</v>
      </c>
      <c r="J5613" s="28" t="s">
        <v>3241</v>
      </c>
    </row>
    <row r="5614" spans="1:10" x14ac:dyDescent="0.3">
      <c r="A5614" s="26">
        <v>2018</v>
      </c>
      <c r="B5614" s="27" t="s">
        <v>3150</v>
      </c>
      <c r="C5614" s="27" t="s">
        <v>3151</v>
      </c>
      <c r="D5614" s="27" t="s">
        <v>3150</v>
      </c>
      <c r="E5614" s="27" t="s">
        <v>6117</v>
      </c>
      <c r="F5614" s="27" t="s">
        <v>3142</v>
      </c>
      <c r="G5614" s="27" t="s">
        <v>2850</v>
      </c>
      <c r="H5614" s="28">
        <v>43101</v>
      </c>
      <c r="I5614" s="29">
        <v>0</v>
      </c>
      <c r="J5614" s="28" t="s">
        <v>3241</v>
      </c>
    </row>
    <row r="5615" spans="1:10" x14ac:dyDescent="0.3">
      <c r="A5615" s="26">
        <v>2018</v>
      </c>
      <c r="B5615" s="27" t="s">
        <v>3105</v>
      </c>
      <c r="C5615" s="27" t="s">
        <v>3106</v>
      </c>
      <c r="D5615" s="27" t="s">
        <v>3105</v>
      </c>
      <c r="E5615" s="27" t="s">
        <v>6117</v>
      </c>
      <c r="F5615" s="27" t="s">
        <v>2798</v>
      </c>
      <c r="G5615" s="27" t="s">
        <v>2803</v>
      </c>
      <c r="H5615" s="28">
        <v>43101</v>
      </c>
      <c r="I5615" s="29">
        <v>2.5259140000000007</v>
      </c>
      <c r="J5615" s="28" t="s">
        <v>3241</v>
      </c>
    </row>
    <row r="5616" spans="1:10" x14ac:dyDescent="0.3">
      <c r="A5616" s="26">
        <v>2018</v>
      </c>
      <c r="B5616" s="27" t="s">
        <v>3123</v>
      </c>
      <c r="C5616" s="27" t="s">
        <v>3124</v>
      </c>
      <c r="D5616" s="27" t="s">
        <v>3166</v>
      </c>
      <c r="E5616" s="27" t="s">
        <v>3025</v>
      </c>
      <c r="F5616" s="27" t="s">
        <v>2825</v>
      </c>
      <c r="G5616" s="27" t="s">
        <v>2850</v>
      </c>
      <c r="H5616" s="28">
        <v>43101</v>
      </c>
      <c r="I5616" s="29">
        <v>0</v>
      </c>
      <c r="J5616" s="28" t="s">
        <v>3241</v>
      </c>
    </row>
    <row r="5617" spans="1:10" x14ac:dyDescent="0.3">
      <c r="A5617" s="26">
        <v>2018</v>
      </c>
      <c r="B5617" s="27" t="s">
        <v>3123</v>
      </c>
      <c r="C5617" s="27" t="s">
        <v>3124</v>
      </c>
      <c r="D5617" s="27" t="s">
        <v>3125</v>
      </c>
      <c r="E5617" s="27" t="s">
        <v>3025</v>
      </c>
      <c r="F5617" s="27" t="s">
        <v>2825</v>
      </c>
      <c r="G5617" s="27" t="s">
        <v>2850</v>
      </c>
      <c r="H5617" s="28">
        <v>43101</v>
      </c>
      <c r="I5617" s="29">
        <v>0</v>
      </c>
      <c r="J5617" s="28" t="s">
        <v>3241</v>
      </c>
    </row>
    <row r="5618" spans="1:10" x14ac:dyDescent="0.3">
      <c r="A5618" s="26">
        <v>2018</v>
      </c>
      <c r="B5618" s="27" t="s">
        <v>3123</v>
      </c>
      <c r="C5618" s="27" t="s">
        <v>3124</v>
      </c>
      <c r="D5618" s="27" t="s">
        <v>3170</v>
      </c>
      <c r="E5618" s="27" t="s">
        <v>3025</v>
      </c>
      <c r="F5618" s="27" t="s">
        <v>2825</v>
      </c>
      <c r="G5618" s="27" t="s">
        <v>2850</v>
      </c>
      <c r="H5618" s="28">
        <v>43101</v>
      </c>
      <c r="I5618" s="29">
        <v>0</v>
      </c>
      <c r="J5618" s="28" t="s">
        <v>3241</v>
      </c>
    </row>
    <row r="5619" spans="1:10" x14ac:dyDescent="0.3">
      <c r="A5619" s="26">
        <v>2018</v>
      </c>
      <c r="B5619" s="27" t="s">
        <v>3107</v>
      </c>
      <c r="C5619" s="27" t="s">
        <v>3108</v>
      </c>
      <c r="D5619" s="27" t="s">
        <v>3108</v>
      </c>
      <c r="E5619" s="27" t="s">
        <v>6117</v>
      </c>
      <c r="F5619" s="27" t="s">
        <v>3026</v>
      </c>
      <c r="G5619" s="27" t="s">
        <v>2936</v>
      </c>
      <c r="H5619" s="28">
        <v>43101</v>
      </c>
      <c r="I5619" s="29">
        <v>3.7370000000000003E-3</v>
      </c>
      <c r="J5619" s="28" t="s">
        <v>3241</v>
      </c>
    </row>
    <row r="5620" spans="1:10" x14ac:dyDescent="0.3">
      <c r="A5620" s="26">
        <v>2018</v>
      </c>
      <c r="B5620" s="27" t="s">
        <v>3140</v>
      </c>
      <c r="C5620" s="27" t="s">
        <v>3141</v>
      </c>
      <c r="D5620" s="27" t="s">
        <v>3140</v>
      </c>
      <c r="E5620" s="27" t="s">
        <v>6117</v>
      </c>
      <c r="F5620" s="27" t="s">
        <v>3142</v>
      </c>
      <c r="G5620" s="27" t="s">
        <v>2850</v>
      </c>
      <c r="H5620" s="28">
        <v>43101</v>
      </c>
      <c r="I5620" s="29">
        <v>0</v>
      </c>
      <c r="J5620" s="28" t="s">
        <v>3241</v>
      </c>
    </row>
    <row r="5621" spans="1:10" x14ac:dyDescent="0.3">
      <c r="A5621" s="26">
        <v>2018</v>
      </c>
      <c r="B5621" s="27" t="s">
        <v>3109</v>
      </c>
      <c r="C5621" s="27" t="s">
        <v>3110</v>
      </c>
      <c r="D5621" s="27" t="s">
        <v>3109</v>
      </c>
      <c r="E5621" s="27" t="s">
        <v>3111</v>
      </c>
      <c r="F5621" s="27" t="s">
        <v>2825</v>
      </c>
      <c r="G5621" s="27" t="s">
        <v>2850</v>
      </c>
      <c r="H5621" s="28">
        <v>43101</v>
      </c>
      <c r="I5621" s="29">
        <v>0.299875</v>
      </c>
      <c r="J5621" s="28" t="s">
        <v>3241</v>
      </c>
    </row>
    <row r="5622" spans="1:10" x14ac:dyDescent="0.3">
      <c r="A5622" s="26">
        <v>2018</v>
      </c>
      <c r="B5622" s="27" t="s">
        <v>3158</v>
      </c>
      <c r="C5622" s="27" t="s">
        <v>3159</v>
      </c>
      <c r="D5622" s="27" t="s">
        <v>3160</v>
      </c>
      <c r="E5622" s="27" t="s">
        <v>3161</v>
      </c>
      <c r="F5622" s="27" t="s">
        <v>3087</v>
      </c>
      <c r="G5622" s="27" t="s">
        <v>2788</v>
      </c>
      <c r="H5622" s="28">
        <v>43101</v>
      </c>
      <c r="I5622" s="29">
        <v>0</v>
      </c>
      <c r="J5622" s="28" t="s">
        <v>3241</v>
      </c>
    </row>
    <row r="5623" spans="1:10" x14ac:dyDescent="0.3">
      <c r="A5623" s="26">
        <v>2018</v>
      </c>
      <c r="B5623" s="27" t="s">
        <v>3112</v>
      </c>
      <c r="C5623" s="27" t="s">
        <v>3113</v>
      </c>
      <c r="D5623" s="27" t="s">
        <v>3112</v>
      </c>
      <c r="E5623" s="27" t="s">
        <v>6117</v>
      </c>
      <c r="F5623" s="27" t="s">
        <v>2825</v>
      </c>
      <c r="G5623" s="27" t="s">
        <v>2826</v>
      </c>
      <c r="H5623" s="28">
        <v>43101</v>
      </c>
      <c r="I5623" s="29">
        <v>1.3389749999999994</v>
      </c>
      <c r="J5623" s="28" t="s">
        <v>3241</v>
      </c>
    </row>
    <row r="5624" spans="1:10" x14ac:dyDescent="0.3">
      <c r="A5624" s="26">
        <v>2018</v>
      </c>
      <c r="B5624" s="27" t="s">
        <v>3167</v>
      </c>
      <c r="C5624" s="27" t="s">
        <v>3168</v>
      </c>
      <c r="D5624" s="27" t="s">
        <v>3169</v>
      </c>
      <c r="E5624" s="27" t="s">
        <v>3161</v>
      </c>
      <c r="F5624" s="27" t="s">
        <v>3087</v>
      </c>
      <c r="G5624" s="27" t="s">
        <v>2788</v>
      </c>
      <c r="H5624" s="28">
        <v>43101</v>
      </c>
      <c r="I5624" s="29">
        <v>6.9622330000000021</v>
      </c>
      <c r="J5624" s="28" t="s">
        <v>3241</v>
      </c>
    </row>
    <row r="5625" spans="1:10" x14ac:dyDescent="0.3">
      <c r="A5625" s="26">
        <v>2018</v>
      </c>
      <c r="B5625" s="27" t="s">
        <v>3114</v>
      </c>
      <c r="C5625" s="27" t="s">
        <v>3115</v>
      </c>
      <c r="D5625" s="27" t="s">
        <v>3116</v>
      </c>
      <c r="E5625" s="27" t="s">
        <v>3025</v>
      </c>
      <c r="F5625" s="27" t="s">
        <v>3026</v>
      </c>
      <c r="G5625" s="27" t="s">
        <v>2788</v>
      </c>
      <c r="H5625" s="28">
        <v>43101</v>
      </c>
      <c r="I5625" s="29">
        <v>0</v>
      </c>
      <c r="J5625" s="28" t="s">
        <v>3241</v>
      </c>
    </row>
    <row r="5626" spans="1:10" x14ac:dyDescent="0.3">
      <c r="A5626" s="26">
        <v>2018</v>
      </c>
      <c r="B5626" s="27" t="s">
        <v>3117</v>
      </c>
      <c r="C5626" s="27" t="s">
        <v>3118</v>
      </c>
      <c r="D5626" s="27" t="s">
        <v>3117</v>
      </c>
      <c r="E5626" s="27" t="s">
        <v>6117</v>
      </c>
      <c r="F5626" s="27" t="s">
        <v>2815</v>
      </c>
      <c r="G5626" s="27" t="s">
        <v>2816</v>
      </c>
      <c r="H5626" s="28">
        <v>43101</v>
      </c>
      <c r="I5626" s="29">
        <v>4.4926100000000018</v>
      </c>
      <c r="J5626" s="28" t="s">
        <v>3241</v>
      </c>
    </row>
    <row r="5627" spans="1:10" x14ac:dyDescent="0.3">
      <c r="A5627" s="26">
        <v>2018</v>
      </c>
      <c r="B5627" s="27" t="s">
        <v>3129</v>
      </c>
      <c r="C5627" s="27" t="s">
        <v>3130</v>
      </c>
      <c r="D5627" s="27" t="s">
        <v>3131</v>
      </c>
      <c r="E5627" s="27" t="s">
        <v>3063</v>
      </c>
      <c r="F5627" s="27" t="s">
        <v>3034</v>
      </c>
      <c r="G5627" s="27" t="s">
        <v>2840</v>
      </c>
      <c r="H5627" s="28">
        <v>43101</v>
      </c>
      <c r="I5627" s="29">
        <v>5.8906039999999997</v>
      </c>
      <c r="J5627" s="28" t="s">
        <v>3241</v>
      </c>
    </row>
    <row r="5628" spans="1:10" x14ac:dyDescent="0.3">
      <c r="A5628" s="26">
        <v>2018</v>
      </c>
      <c r="B5628" s="27" t="s">
        <v>3126</v>
      </c>
      <c r="C5628" s="27" t="s">
        <v>3127</v>
      </c>
      <c r="D5628" s="27" t="s">
        <v>3128</v>
      </c>
      <c r="E5628" s="27" t="s">
        <v>3025</v>
      </c>
      <c r="F5628" s="27" t="s">
        <v>3026</v>
      </c>
      <c r="G5628" s="27" t="s">
        <v>2936</v>
      </c>
      <c r="H5628" s="28">
        <v>43101</v>
      </c>
      <c r="I5628" s="29">
        <v>0</v>
      </c>
      <c r="J5628" s="28" t="s">
        <v>3241</v>
      </c>
    </row>
    <row r="5629" spans="1:10" x14ac:dyDescent="0.3">
      <c r="A5629" s="26">
        <v>2018</v>
      </c>
      <c r="B5629" s="27" t="s">
        <v>3178</v>
      </c>
      <c r="C5629" s="27" t="s">
        <v>3179</v>
      </c>
      <c r="D5629" s="27" t="s">
        <v>3178</v>
      </c>
      <c r="E5629" s="27" t="s">
        <v>3033</v>
      </c>
      <c r="F5629" s="27" t="s">
        <v>2807</v>
      </c>
      <c r="G5629" s="27" t="s">
        <v>2812</v>
      </c>
      <c r="H5629" s="28">
        <v>43101</v>
      </c>
      <c r="I5629" s="29">
        <v>0.11217499999999998</v>
      </c>
      <c r="J5629" s="28" t="s">
        <v>3241</v>
      </c>
    </row>
    <row r="5630" spans="1:10" x14ac:dyDescent="0.3">
      <c r="A5630" s="26">
        <v>2018</v>
      </c>
      <c r="B5630" s="27" t="s">
        <v>3119</v>
      </c>
      <c r="C5630" s="27" t="s">
        <v>3120</v>
      </c>
      <c r="D5630" s="27" t="s">
        <v>3119</v>
      </c>
      <c r="E5630" s="27" t="s">
        <v>6117</v>
      </c>
      <c r="F5630" s="27" t="s">
        <v>3034</v>
      </c>
      <c r="G5630" s="27" t="s">
        <v>2840</v>
      </c>
      <c r="H5630" s="28">
        <v>43101</v>
      </c>
      <c r="I5630" s="29">
        <v>3.3594590000000006</v>
      </c>
      <c r="J5630" s="28" t="s">
        <v>3241</v>
      </c>
    </row>
    <row r="5631" spans="1:10" x14ac:dyDescent="0.3">
      <c r="A5631" s="26">
        <v>2018</v>
      </c>
      <c r="B5631" s="27" t="s">
        <v>3121</v>
      </c>
      <c r="C5631" s="27" t="s">
        <v>3122</v>
      </c>
      <c r="D5631" s="27" t="s">
        <v>3121</v>
      </c>
      <c r="E5631" s="27" t="s">
        <v>6117</v>
      </c>
      <c r="F5631" s="27" t="s">
        <v>2825</v>
      </c>
      <c r="G5631" s="27" t="s">
        <v>2850</v>
      </c>
      <c r="H5631" s="28">
        <v>43101</v>
      </c>
      <c r="I5631" s="29">
        <v>25.112848000000003</v>
      </c>
      <c r="J5631" s="28" t="s">
        <v>3241</v>
      </c>
    </row>
    <row r="5632" spans="1:10" x14ac:dyDescent="0.3">
      <c r="A5632" s="26">
        <v>2018</v>
      </c>
      <c r="B5632" s="27" t="s">
        <v>3198</v>
      </c>
      <c r="C5632" s="27" t="s">
        <v>3199</v>
      </c>
      <c r="D5632" s="27" t="s">
        <v>3200</v>
      </c>
      <c r="E5632" s="27" t="s">
        <v>3161</v>
      </c>
      <c r="F5632" s="27" t="s">
        <v>2815</v>
      </c>
      <c r="G5632" s="27" t="s">
        <v>2854</v>
      </c>
      <c r="H5632" s="28">
        <v>43101</v>
      </c>
      <c r="I5632" s="29">
        <v>6.6179000000000029E-2</v>
      </c>
      <c r="J5632" s="28" t="s">
        <v>3192</v>
      </c>
    </row>
    <row r="5633" spans="1:10" x14ac:dyDescent="0.3">
      <c r="A5633" s="26">
        <v>2018</v>
      </c>
      <c r="B5633" s="27" t="s">
        <v>3687</v>
      </c>
      <c r="C5633" s="27" t="s">
        <v>3688</v>
      </c>
      <c r="D5633" s="27" t="s">
        <v>3689</v>
      </c>
      <c r="E5633" s="27" t="s">
        <v>3161</v>
      </c>
      <c r="F5633" s="27" t="s">
        <v>3026</v>
      </c>
      <c r="G5633" s="27" t="s">
        <v>2936</v>
      </c>
      <c r="H5633" s="28">
        <v>43101</v>
      </c>
      <c r="I5633" s="29">
        <v>0.67110000000000003</v>
      </c>
      <c r="J5633" s="28" t="s">
        <v>3192</v>
      </c>
    </row>
    <row r="5634" spans="1:10" x14ac:dyDescent="0.3">
      <c r="A5634" s="26">
        <v>2018</v>
      </c>
      <c r="B5634" s="27" t="s">
        <v>3690</v>
      </c>
      <c r="C5634" s="27" t="s">
        <v>3691</v>
      </c>
      <c r="D5634" s="27" t="s">
        <v>3690</v>
      </c>
      <c r="E5634" s="27" t="s">
        <v>3033</v>
      </c>
      <c r="F5634" s="27" t="s">
        <v>2807</v>
      </c>
      <c r="G5634" s="27" t="s">
        <v>2812</v>
      </c>
      <c r="H5634" s="28">
        <v>43101</v>
      </c>
      <c r="I5634" s="29">
        <v>8.6803449999999991</v>
      </c>
      <c r="J5634" s="28" t="s">
        <v>3241</v>
      </c>
    </row>
    <row r="5635" spans="1:10" x14ac:dyDescent="0.3">
      <c r="A5635" s="26">
        <v>2018</v>
      </c>
      <c r="B5635" s="27" t="s">
        <v>3022</v>
      </c>
      <c r="C5635" s="27" t="s">
        <v>3023</v>
      </c>
      <c r="D5635" s="27" t="s">
        <v>3024</v>
      </c>
      <c r="E5635" s="27" t="s">
        <v>3025</v>
      </c>
      <c r="F5635" s="27" t="s">
        <v>3026</v>
      </c>
      <c r="G5635" s="27" t="s">
        <v>2788</v>
      </c>
      <c r="H5635" s="28">
        <v>43132</v>
      </c>
      <c r="I5635" s="29">
        <v>0</v>
      </c>
      <c r="J5635" s="28" t="s">
        <v>3241</v>
      </c>
    </row>
    <row r="5636" spans="1:10" x14ac:dyDescent="0.3">
      <c r="A5636" s="26">
        <v>2018</v>
      </c>
      <c r="B5636" s="27" t="s">
        <v>3022</v>
      </c>
      <c r="C5636" s="27" t="s">
        <v>3023</v>
      </c>
      <c r="D5636" s="27" t="s">
        <v>3027</v>
      </c>
      <c r="E5636" s="27" t="s">
        <v>3025</v>
      </c>
      <c r="F5636" s="27" t="s">
        <v>3026</v>
      </c>
      <c r="G5636" s="27" t="s">
        <v>2788</v>
      </c>
      <c r="H5636" s="28">
        <v>43132</v>
      </c>
      <c r="I5636" s="29">
        <v>0</v>
      </c>
      <c r="J5636" s="28" t="s">
        <v>3241</v>
      </c>
    </row>
    <row r="5637" spans="1:10" x14ac:dyDescent="0.3">
      <c r="A5637" s="26">
        <v>2018</v>
      </c>
      <c r="B5637" s="27" t="s">
        <v>3028</v>
      </c>
      <c r="C5637" s="27" t="s">
        <v>3029</v>
      </c>
      <c r="D5637" s="27" t="s">
        <v>3028</v>
      </c>
      <c r="E5637" s="27" t="s">
        <v>6117</v>
      </c>
      <c r="F5637" s="27" t="s">
        <v>3030</v>
      </c>
      <c r="G5637" s="27" t="s">
        <v>2812</v>
      </c>
      <c r="H5637" s="28">
        <v>43132</v>
      </c>
      <c r="I5637" s="29">
        <v>10.906660000000002</v>
      </c>
      <c r="J5637" s="28" t="s">
        <v>3241</v>
      </c>
    </row>
    <row r="5638" spans="1:10" x14ac:dyDescent="0.3">
      <c r="A5638" s="26">
        <v>2018</v>
      </c>
      <c r="B5638" s="27" t="s">
        <v>3031</v>
      </c>
      <c r="C5638" s="27" t="s">
        <v>3032</v>
      </c>
      <c r="D5638" s="27" t="s">
        <v>3031</v>
      </c>
      <c r="E5638" s="27" t="s">
        <v>3033</v>
      </c>
      <c r="F5638" s="27" t="s">
        <v>3034</v>
      </c>
      <c r="G5638" s="27" t="s">
        <v>2821</v>
      </c>
      <c r="H5638" s="28">
        <v>43132</v>
      </c>
      <c r="I5638" s="29">
        <v>0.72349599999999992</v>
      </c>
      <c r="J5638" s="28" t="s">
        <v>3241</v>
      </c>
    </row>
    <row r="5639" spans="1:10" x14ac:dyDescent="0.3">
      <c r="A5639" s="26">
        <v>2018</v>
      </c>
      <c r="B5639" s="27" t="s">
        <v>3031</v>
      </c>
      <c r="C5639" s="27" t="s">
        <v>3180</v>
      </c>
      <c r="D5639" s="27" t="s">
        <v>3181</v>
      </c>
      <c r="E5639" s="27" t="s">
        <v>3033</v>
      </c>
      <c r="F5639" s="27" t="s">
        <v>3034</v>
      </c>
      <c r="G5639" s="27" t="s">
        <v>2821</v>
      </c>
      <c r="H5639" s="28">
        <v>43132</v>
      </c>
      <c r="I5639" s="29">
        <v>3.8547680000000009</v>
      </c>
      <c r="J5639" s="28" t="s">
        <v>3241</v>
      </c>
    </row>
    <row r="5640" spans="1:10" x14ac:dyDescent="0.3">
      <c r="A5640" s="26">
        <v>2018</v>
      </c>
      <c r="B5640" s="27" t="s">
        <v>3189</v>
      </c>
      <c r="C5640" s="27" t="s">
        <v>3190</v>
      </c>
      <c r="D5640" s="27" t="s">
        <v>3191</v>
      </c>
      <c r="E5640" s="27" t="s">
        <v>3161</v>
      </c>
      <c r="F5640" s="27" t="s">
        <v>2815</v>
      </c>
      <c r="G5640" s="27" t="s">
        <v>2816</v>
      </c>
      <c r="H5640" s="28">
        <v>43132</v>
      </c>
      <c r="I5640" s="29">
        <v>0.23481900000000019</v>
      </c>
      <c r="J5640" s="28" t="s">
        <v>3192</v>
      </c>
    </row>
    <row r="5641" spans="1:10" x14ac:dyDescent="0.3">
      <c r="A5641" s="26">
        <v>2018</v>
      </c>
      <c r="B5641" s="27" t="s">
        <v>3035</v>
      </c>
      <c r="C5641" s="27" t="s">
        <v>3036</v>
      </c>
      <c r="D5641" s="27" t="s">
        <v>3035</v>
      </c>
      <c r="E5641" s="27" t="s">
        <v>6117</v>
      </c>
      <c r="F5641" s="27" t="s">
        <v>2825</v>
      </c>
      <c r="G5641" s="27" t="s">
        <v>2826</v>
      </c>
      <c r="H5641" s="28">
        <v>43132</v>
      </c>
      <c r="I5641" s="29">
        <v>0</v>
      </c>
      <c r="J5641" s="28" t="s">
        <v>3241</v>
      </c>
    </row>
    <row r="5642" spans="1:10" x14ac:dyDescent="0.3">
      <c r="A5642" s="26">
        <v>2018</v>
      </c>
      <c r="B5642" s="27" t="s">
        <v>3037</v>
      </c>
      <c r="C5642" s="27" t="s">
        <v>3038</v>
      </c>
      <c r="D5642" s="27" t="s">
        <v>3037</v>
      </c>
      <c r="E5642" s="27" t="s">
        <v>6117</v>
      </c>
      <c r="F5642" s="27" t="s">
        <v>3034</v>
      </c>
      <c r="G5642" s="27" t="s">
        <v>2999</v>
      </c>
      <c r="H5642" s="28">
        <v>43132</v>
      </c>
      <c r="I5642" s="29">
        <v>7.6611419999999999</v>
      </c>
      <c r="J5642" s="28" t="s">
        <v>3241</v>
      </c>
    </row>
    <row r="5643" spans="1:10" x14ac:dyDescent="0.3">
      <c r="A5643" s="26">
        <v>2018</v>
      </c>
      <c r="B5643" s="27" t="s">
        <v>3039</v>
      </c>
      <c r="C5643" s="27" t="s">
        <v>3040</v>
      </c>
      <c r="D5643" s="27" t="s">
        <v>3039</v>
      </c>
      <c r="E5643" s="27" t="s">
        <v>6117</v>
      </c>
      <c r="F5643" s="27" t="s">
        <v>2815</v>
      </c>
      <c r="G5643" s="27" t="s">
        <v>2816</v>
      </c>
      <c r="H5643" s="28">
        <v>43132</v>
      </c>
      <c r="I5643" s="29">
        <v>0</v>
      </c>
      <c r="J5643" s="28" t="s">
        <v>3241</v>
      </c>
    </row>
    <row r="5644" spans="1:10" x14ac:dyDescent="0.3">
      <c r="A5644" s="26">
        <v>2018</v>
      </c>
      <c r="B5644" s="27" t="s">
        <v>3041</v>
      </c>
      <c r="C5644" s="27" t="s">
        <v>3042</v>
      </c>
      <c r="D5644" s="27" t="s">
        <v>3041</v>
      </c>
      <c r="E5644" s="27" t="s">
        <v>6117</v>
      </c>
      <c r="F5644" s="27" t="s">
        <v>2825</v>
      </c>
      <c r="G5644" s="27" t="s">
        <v>2826</v>
      </c>
      <c r="H5644" s="28">
        <v>43132</v>
      </c>
      <c r="I5644" s="29">
        <v>5.4318030000000013</v>
      </c>
      <c r="J5644" s="28" t="s">
        <v>3241</v>
      </c>
    </row>
    <row r="5645" spans="1:10" x14ac:dyDescent="0.3">
      <c r="A5645" s="26">
        <v>2018</v>
      </c>
      <c r="B5645" s="27" t="s">
        <v>3043</v>
      </c>
      <c r="C5645" s="27" t="s">
        <v>3044</v>
      </c>
      <c r="D5645" s="27" t="s">
        <v>3043</v>
      </c>
      <c r="E5645" s="27" t="s">
        <v>6117</v>
      </c>
      <c r="F5645" s="27" t="s">
        <v>2815</v>
      </c>
      <c r="G5645" s="27" t="s">
        <v>2816</v>
      </c>
      <c r="H5645" s="28">
        <v>43132</v>
      </c>
      <c r="I5645" s="29">
        <v>4.8553139999999999</v>
      </c>
      <c r="J5645" s="28" t="s">
        <v>3241</v>
      </c>
    </row>
    <row r="5646" spans="1:10" x14ac:dyDescent="0.3">
      <c r="A5646" s="26">
        <v>2018</v>
      </c>
      <c r="B5646" s="27" t="s">
        <v>3045</v>
      </c>
      <c r="C5646" s="27" t="s">
        <v>3046</v>
      </c>
      <c r="D5646" s="27" t="s">
        <v>3045</v>
      </c>
      <c r="E5646" s="27" t="s">
        <v>6117</v>
      </c>
      <c r="F5646" s="27" t="s">
        <v>2815</v>
      </c>
      <c r="G5646" s="27" t="s">
        <v>2816</v>
      </c>
      <c r="H5646" s="28">
        <v>43132</v>
      </c>
      <c r="I5646" s="29">
        <v>0.12193800000000005</v>
      </c>
      <c r="J5646" s="28" t="s">
        <v>3241</v>
      </c>
    </row>
    <row r="5647" spans="1:10" x14ac:dyDescent="0.3">
      <c r="A5647" s="26">
        <v>2018</v>
      </c>
      <c r="B5647" s="27" t="s">
        <v>3143</v>
      </c>
      <c r="C5647" s="27" t="s">
        <v>3144</v>
      </c>
      <c r="D5647" s="27" t="s">
        <v>3143</v>
      </c>
      <c r="E5647" s="27" t="s">
        <v>6117</v>
      </c>
      <c r="F5647" s="27" t="s">
        <v>3145</v>
      </c>
      <c r="G5647" s="27" t="s">
        <v>2803</v>
      </c>
      <c r="H5647" s="28">
        <v>43132</v>
      </c>
      <c r="I5647" s="29">
        <v>1.8220650000000005</v>
      </c>
      <c r="J5647" s="28" t="s">
        <v>3241</v>
      </c>
    </row>
    <row r="5648" spans="1:10" x14ac:dyDescent="0.3">
      <c r="A5648" s="26">
        <v>2018</v>
      </c>
      <c r="B5648" s="27" t="s">
        <v>3171</v>
      </c>
      <c r="C5648" s="27" t="s">
        <v>3172</v>
      </c>
      <c r="D5648" s="27" t="s">
        <v>3173</v>
      </c>
      <c r="E5648" s="27" t="s">
        <v>3111</v>
      </c>
      <c r="F5648" s="27" t="s">
        <v>2825</v>
      </c>
      <c r="G5648" s="27" t="s">
        <v>2850</v>
      </c>
      <c r="H5648" s="28">
        <v>43132</v>
      </c>
      <c r="I5648" s="29">
        <v>0.33923100000000006</v>
      </c>
      <c r="J5648" s="28" t="s">
        <v>3241</v>
      </c>
    </row>
    <row r="5649" spans="1:10" x14ac:dyDescent="0.3">
      <c r="A5649" s="26">
        <v>2018</v>
      </c>
      <c r="B5649" s="27" t="s">
        <v>3146</v>
      </c>
      <c r="C5649" s="27" t="s">
        <v>3147</v>
      </c>
      <c r="D5649" s="27" t="s">
        <v>3146</v>
      </c>
      <c r="E5649" s="27" t="s">
        <v>6117</v>
      </c>
      <c r="F5649" s="27" t="s">
        <v>3145</v>
      </c>
      <c r="G5649" s="27" t="s">
        <v>2803</v>
      </c>
      <c r="H5649" s="28">
        <v>43132</v>
      </c>
      <c r="I5649" s="29">
        <v>1.5860700000000005</v>
      </c>
      <c r="J5649" s="28" t="s">
        <v>3241</v>
      </c>
    </row>
    <row r="5650" spans="1:10" x14ac:dyDescent="0.3">
      <c r="A5650" s="26">
        <v>2018</v>
      </c>
      <c r="B5650" s="27" t="s">
        <v>3047</v>
      </c>
      <c r="C5650" s="27" t="s">
        <v>3048</v>
      </c>
      <c r="D5650" s="27" t="s">
        <v>3047</v>
      </c>
      <c r="E5650" s="27" t="s">
        <v>6117</v>
      </c>
      <c r="F5650" s="27" t="s">
        <v>2825</v>
      </c>
      <c r="G5650" s="27" t="s">
        <v>2826</v>
      </c>
      <c r="H5650" s="28">
        <v>43132</v>
      </c>
      <c r="I5650" s="29">
        <v>2.0742680000000004</v>
      </c>
      <c r="J5650" s="28" t="s">
        <v>3241</v>
      </c>
    </row>
    <row r="5651" spans="1:10" x14ac:dyDescent="0.3">
      <c r="A5651" s="26">
        <v>2018</v>
      </c>
      <c r="B5651" s="27" t="s">
        <v>3049</v>
      </c>
      <c r="C5651" s="27" t="s">
        <v>3050</v>
      </c>
      <c r="D5651" s="27" t="s">
        <v>3049</v>
      </c>
      <c r="E5651" s="27" t="s">
        <v>6117</v>
      </c>
      <c r="F5651" s="27" t="s">
        <v>2825</v>
      </c>
      <c r="G5651" s="27" t="s">
        <v>2850</v>
      </c>
      <c r="H5651" s="28">
        <v>43132</v>
      </c>
      <c r="I5651" s="29">
        <v>3.3687920000000009</v>
      </c>
      <c r="J5651" s="28" t="s">
        <v>3241</v>
      </c>
    </row>
    <row r="5652" spans="1:10" x14ac:dyDescent="0.3">
      <c r="A5652" s="26">
        <v>2018</v>
      </c>
      <c r="B5652" s="27" t="s">
        <v>3051</v>
      </c>
      <c r="C5652" s="27" t="s">
        <v>3051</v>
      </c>
      <c r="D5652" s="27" t="s">
        <v>3051</v>
      </c>
      <c r="E5652" s="27" t="s">
        <v>6118</v>
      </c>
      <c r="F5652" s="27" t="s">
        <v>3051</v>
      </c>
      <c r="G5652" s="27" t="s">
        <v>3051</v>
      </c>
      <c r="H5652" s="28">
        <v>43132</v>
      </c>
      <c r="I5652" s="29">
        <v>11404.033515000005</v>
      </c>
      <c r="J5652" s="28" t="s">
        <v>3241</v>
      </c>
    </row>
    <row r="5653" spans="1:10" x14ac:dyDescent="0.3">
      <c r="A5653" s="26">
        <v>2018</v>
      </c>
      <c r="B5653" s="27" t="s">
        <v>3052</v>
      </c>
      <c r="C5653" s="27" t="s">
        <v>3053</v>
      </c>
      <c r="D5653" s="27" t="s">
        <v>3052</v>
      </c>
      <c r="E5653" s="27" t="s">
        <v>3033</v>
      </c>
      <c r="F5653" s="27" t="s">
        <v>2807</v>
      </c>
      <c r="G5653" s="27" t="s">
        <v>2812</v>
      </c>
      <c r="H5653" s="28">
        <v>43132</v>
      </c>
      <c r="I5653" s="29">
        <v>2.2937539999999998</v>
      </c>
      <c r="J5653" s="28" t="s">
        <v>3241</v>
      </c>
    </row>
    <row r="5654" spans="1:10" x14ac:dyDescent="0.3">
      <c r="A5654" s="26">
        <v>2018</v>
      </c>
      <c r="B5654" s="27" t="s">
        <v>3162</v>
      </c>
      <c r="C5654" s="27" t="s">
        <v>3163</v>
      </c>
      <c r="D5654" s="27" t="s">
        <v>3164</v>
      </c>
      <c r="E5654" s="27" t="s">
        <v>3025</v>
      </c>
      <c r="F5654" s="27" t="s">
        <v>3087</v>
      </c>
      <c r="G5654" s="27" t="s">
        <v>2788</v>
      </c>
      <c r="H5654" s="28">
        <v>43132</v>
      </c>
      <c r="I5654" s="29">
        <v>0</v>
      </c>
      <c r="J5654" s="28" t="s">
        <v>3241</v>
      </c>
    </row>
    <row r="5655" spans="1:10" x14ac:dyDescent="0.3">
      <c r="A5655" s="26">
        <v>2018</v>
      </c>
      <c r="B5655" s="27" t="s">
        <v>3162</v>
      </c>
      <c r="C5655" s="27" t="s">
        <v>3163</v>
      </c>
      <c r="D5655" s="27" t="s">
        <v>3165</v>
      </c>
      <c r="E5655" s="27" t="s">
        <v>3025</v>
      </c>
      <c r="F5655" s="27" t="s">
        <v>3087</v>
      </c>
      <c r="G5655" s="27" t="s">
        <v>2788</v>
      </c>
      <c r="H5655" s="28">
        <v>43132</v>
      </c>
      <c r="I5655" s="29">
        <v>0</v>
      </c>
      <c r="J5655" s="28" t="s">
        <v>3241</v>
      </c>
    </row>
    <row r="5656" spans="1:10" x14ac:dyDescent="0.3">
      <c r="A5656" s="26">
        <v>2018</v>
      </c>
      <c r="B5656" s="27" t="s">
        <v>3054</v>
      </c>
      <c r="C5656" s="27" t="s">
        <v>3055</v>
      </c>
      <c r="D5656" s="27" t="s">
        <v>3054</v>
      </c>
      <c r="E5656" s="27" t="s">
        <v>6117</v>
      </c>
      <c r="F5656" s="27" t="s">
        <v>3034</v>
      </c>
      <c r="G5656" s="27" t="s">
        <v>2999</v>
      </c>
      <c r="H5656" s="28">
        <v>43132</v>
      </c>
      <c r="I5656" s="29">
        <v>5.0516999999999994</v>
      </c>
      <c r="J5656" s="28" t="s">
        <v>3241</v>
      </c>
    </row>
    <row r="5657" spans="1:10" x14ac:dyDescent="0.3">
      <c r="A5657" s="26">
        <v>2018</v>
      </c>
      <c r="B5657" s="27" t="s">
        <v>3056</v>
      </c>
      <c r="C5657" s="27" t="s">
        <v>3057</v>
      </c>
      <c r="D5657" s="27" t="s">
        <v>3056</v>
      </c>
      <c r="E5657" s="27" t="s">
        <v>6117</v>
      </c>
      <c r="F5657" s="27" t="s">
        <v>2825</v>
      </c>
      <c r="G5657" s="27" t="s">
        <v>2826</v>
      </c>
      <c r="H5657" s="28">
        <v>43132</v>
      </c>
      <c r="I5657" s="29">
        <v>4.3714130000000004</v>
      </c>
      <c r="J5657" s="28" t="s">
        <v>3241</v>
      </c>
    </row>
    <row r="5658" spans="1:10" x14ac:dyDescent="0.3">
      <c r="A5658" s="26">
        <v>2018</v>
      </c>
      <c r="B5658" s="27" t="s">
        <v>3058</v>
      </c>
      <c r="C5658" s="27" t="s">
        <v>3059</v>
      </c>
      <c r="D5658" s="27" t="s">
        <v>3058</v>
      </c>
      <c r="E5658" s="27" t="s">
        <v>6117</v>
      </c>
      <c r="F5658" s="27" t="s">
        <v>2815</v>
      </c>
      <c r="G5658" s="27" t="s">
        <v>2816</v>
      </c>
      <c r="H5658" s="28">
        <v>43132</v>
      </c>
      <c r="I5658" s="29">
        <v>2.7015460000000004</v>
      </c>
      <c r="J5658" s="28" t="s">
        <v>3241</v>
      </c>
    </row>
    <row r="5659" spans="1:10" x14ac:dyDescent="0.3">
      <c r="A5659" s="26">
        <v>2018</v>
      </c>
      <c r="B5659" s="27" t="s">
        <v>3152</v>
      </c>
      <c r="C5659" s="27" t="s">
        <v>3153</v>
      </c>
      <c r="D5659" s="27" t="s">
        <v>3152</v>
      </c>
      <c r="E5659" s="27" t="s">
        <v>3111</v>
      </c>
      <c r="F5659" s="27" t="s">
        <v>2825</v>
      </c>
      <c r="G5659" s="27" t="s">
        <v>2850</v>
      </c>
      <c r="H5659" s="28">
        <v>43132</v>
      </c>
      <c r="I5659" s="29">
        <v>0.33086199999999999</v>
      </c>
      <c r="J5659" s="28" t="s">
        <v>3241</v>
      </c>
    </row>
    <row r="5660" spans="1:10" x14ac:dyDescent="0.3">
      <c r="A5660" s="26">
        <v>2018</v>
      </c>
      <c r="B5660" s="27" t="s">
        <v>3154</v>
      </c>
      <c r="C5660" s="27" t="s">
        <v>3155</v>
      </c>
      <c r="D5660" s="27" t="s">
        <v>3154</v>
      </c>
      <c r="E5660" s="27" t="s">
        <v>3111</v>
      </c>
      <c r="F5660" s="27" t="s">
        <v>2825</v>
      </c>
      <c r="G5660" s="27" t="s">
        <v>2850</v>
      </c>
      <c r="H5660" s="28">
        <v>43132</v>
      </c>
      <c r="I5660" s="29">
        <v>0.48661800000000005</v>
      </c>
      <c r="J5660" s="28" t="s">
        <v>3241</v>
      </c>
    </row>
    <row r="5661" spans="1:10" x14ac:dyDescent="0.3">
      <c r="A5661" s="26">
        <v>2018</v>
      </c>
      <c r="B5661" s="27" t="s">
        <v>3156</v>
      </c>
      <c r="C5661" s="27" t="s">
        <v>3157</v>
      </c>
      <c r="D5661" s="27" t="s">
        <v>3156</v>
      </c>
      <c r="E5661" s="27" t="s">
        <v>3111</v>
      </c>
      <c r="F5661" s="27" t="s">
        <v>2825</v>
      </c>
      <c r="G5661" s="27" t="s">
        <v>2850</v>
      </c>
      <c r="H5661" s="28">
        <v>43132</v>
      </c>
      <c r="I5661" s="29">
        <v>0</v>
      </c>
      <c r="J5661" s="28" t="s">
        <v>3241</v>
      </c>
    </row>
    <row r="5662" spans="1:10" x14ac:dyDescent="0.3">
      <c r="A5662" s="26">
        <v>2018</v>
      </c>
      <c r="B5662" s="27" t="s">
        <v>3060</v>
      </c>
      <c r="C5662" s="27" t="s">
        <v>3061</v>
      </c>
      <c r="D5662" s="27" t="s">
        <v>3062</v>
      </c>
      <c r="E5662" s="27" t="s">
        <v>3063</v>
      </c>
      <c r="F5662" s="27" t="s">
        <v>3034</v>
      </c>
      <c r="G5662" s="27" t="s">
        <v>2999</v>
      </c>
      <c r="H5662" s="28">
        <v>43132</v>
      </c>
      <c r="I5662" s="29">
        <v>0</v>
      </c>
      <c r="J5662" s="28" t="s">
        <v>3241</v>
      </c>
    </row>
    <row r="5663" spans="1:10" x14ac:dyDescent="0.3">
      <c r="A5663" s="26">
        <v>2018</v>
      </c>
      <c r="B5663" s="27" t="s">
        <v>3187</v>
      </c>
      <c r="C5663" s="27" t="s">
        <v>3188</v>
      </c>
      <c r="D5663" s="27" t="s">
        <v>3187</v>
      </c>
      <c r="E5663" s="27" t="s">
        <v>3033</v>
      </c>
      <c r="F5663" s="27" t="s">
        <v>3034</v>
      </c>
      <c r="G5663" s="27" t="s">
        <v>3074</v>
      </c>
      <c r="H5663" s="28">
        <v>43132</v>
      </c>
      <c r="I5663" s="29">
        <v>0.98051399999999977</v>
      </c>
      <c r="J5663" s="28" t="s">
        <v>3241</v>
      </c>
    </row>
    <row r="5664" spans="1:10" x14ac:dyDescent="0.3">
      <c r="A5664" s="26">
        <v>2018</v>
      </c>
      <c r="B5664" s="27" t="s">
        <v>3064</v>
      </c>
      <c r="C5664" s="27" t="s">
        <v>3065</v>
      </c>
      <c r="D5664" s="27" t="s">
        <v>3066</v>
      </c>
      <c r="E5664" s="27" t="s">
        <v>3025</v>
      </c>
      <c r="F5664" s="27" t="s">
        <v>2825</v>
      </c>
      <c r="G5664" s="27" t="s">
        <v>2826</v>
      </c>
      <c r="H5664" s="28">
        <v>43132</v>
      </c>
      <c r="I5664" s="29">
        <v>0</v>
      </c>
      <c r="J5664" s="28" t="s">
        <v>3241</v>
      </c>
    </row>
    <row r="5665" spans="1:10" x14ac:dyDescent="0.3">
      <c r="A5665" s="26">
        <v>2018</v>
      </c>
      <c r="B5665" s="27" t="s">
        <v>3064</v>
      </c>
      <c r="C5665" s="27" t="s">
        <v>3065</v>
      </c>
      <c r="D5665" s="27" t="s">
        <v>3067</v>
      </c>
      <c r="E5665" s="27" t="s">
        <v>3025</v>
      </c>
      <c r="F5665" s="27" t="s">
        <v>2825</v>
      </c>
      <c r="G5665" s="27" t="s">
        <v>2826</v>
      </c>
      <c r="H5665" s="28">
        <v>43132</v>
      </c>
      <c r="I5665" s="29">
        <v>0</v>
      </c>
      <c r="J5665" s="28" t="s">
        <v>3241</v>
      </c>
    </row>
    <row r="5666" spans="1:10" x14ac:dyDescent="0.3">
      <c r="A5666" s="26">
        <v>2018</v>
      </c>
      <c r="B5666" s="27" t="s">
        <v>3174</v>
      </c>
      <c r="C5666" s="27" t="s">
        <v>3175</v>
      </c>
      <c r="D5666" s="27" t="s">
        <v>3174</v>
      </c>
      <c r="E5666" s="27" t="s">
        <v>6117</v>
      </c>
      <c r="F5666" s="27" t="s">
        <v>2825</v>
      </c>
      <c r="G5666" s="27" t="s">
        <v>2826</v>
      </c>
      <c r="H5666" s="28">
        <v>43132</v>
      </c>
      <c r="I5666" s="29">
        <v>0.54467300000000007</v>
      </c>
      <c r="J5666" s="28" t="s">
        <v>3241</v>
      </c>
    </row>
    <row r="5667" spans="1:10" x14ac:dyDescent="0.3">
      <c r="A5667" s="26">
        <v>2018</v>
      </c>
      <c r="B5667" s="27" t="s">
        <v>3068</v>
      </c>
      <c r="C5667" s="27" t="s">
        <v>3069</v>
      </c>
      <c r="D5667" s="27" t="s">
        <v>3068</v>
      </c>
      <c r="E5667" s="27" t="s">
        <v>6117</v>
      </c>
      <c r="F5667" s="27" t="s">
        <v>3034</v>
      </c>
      <c r="G5667" s="27" t="s">
        <v>2923</v>
      </c>
      <c r="H5667" s="28">
        <v>43132</v>
      </c>
      <c r="I5667" s="29">
        <v>4.5283860000000011</v>
      </c>
      <c r="J5667" s="28" t="s">
        <v>3241</v>
      </c>
    </row>
    <row r="5668" spans="1:10" x14ac:dyDescent="0.3">
      <c r="A5668" s="26">
        <v>2018</v>
      </c>
      <c r="B5668" s="27" t="s">
        <v>3070</v>
      </c>
      <c r="C5668" s="27" t="s">
        <v>3071</v>
      </c>
      <c r="D5668" s="27" t="s">
        <v>3070</v>
      </c>
      <c r="E5668" s="27" t="s">
        <v>6117</v>
      </c>
      <c r="F5668" s="27" t="s">
        <v>2815</v>
      </c>
      <c r="G5668" s="27" t="s">
        <v>2816</v>
      </c>
      <c r="H5668" s="28">
        <v>43132</v>
      </c>
      <c r="I5668" s="29">
        <v>1.2669119999999998</v>
      </c>
      <c r="J5668" s="28" t="s">
        <v>3241</v>
      </c>
    </row>
    <row r="5669" spans="1:10" x14ac:dyDescent="0.3">
      <c r="A5669" s="26">
        <v>2018</v>
      </c>
      <c r="B5669" s="27" t="s">
        <v>3176</v>
      </c>
      <c r="C5669" s="27" t="s">
        <v>3177</v>
      </c>
      <c r="D5669" s="27" t="s">
        <v>3176</v>
      </c>
      <c r="E5669" s="27" t="s">
        <v>3033</v>
      </c>
      <c r="F5669" s="27" t="s">
        <v>2807</v>
      </c>
      <c r="G5669" s="27" t="s">
        <v>2812</v>
      </c>
      <c r="H5669" s="28">
        <v>43132</v>
      </c>
      <c r="I5669" s="29">
        <v>8.9095649999999971</v>
      </c>
      <c r="J5669" s="28" t="s">
        <v>3241</v>
      </c>
    </row>
    <row r="5670" spans="1:10" x14ac:dyDescent="0.3">
      <c r="A5670" s="26">
        <v>2018</v>
      </c>
      <c r="B5670" s="27" t="s">
        <v>3072</v>
      </c>
      <c r="C5670" s="27" t="s">
        <v>3073</v>
      </c>
      <c r="D5670" s="27" t="s">
        <v>3072</v>
      </c>
      <c r="E5670" s="27" t="s">
        <v>6117</v>
      </c>
      <c r="F5670" s="27" t="s">
        <v>3034</v>
      </c>
      <c r="G5670" s="27" t="s">
        <v>3074</v>
      </c>
      <c r="H5670" s="28">
        <v>43132</v>
      </c>
      <c r="I5670" s="29">
        <v>1.0109780000000006</v>
      </c>
      <c r="J5670" s="28" t="s">
        <v>3241</v>
      </c>
    </row>
    <row r="5671" spans="1:10" x14ac:dyDescent="0.3">
      <c r="A5671" s="26">
        <v>2018</v>
      </c>
      <c r="B5671" s="27" t="s">
        <v>3182</v>
      </c>
      <c r="C5671" s="27" t="s">
        <v>3183</v>
      </c>
      <c r="D5671" s="27" t="s">
        <v>3182</v>
      </c>
      <c r="E5671" s="27" t="s">
        <v>6117</v>
      </c>
      <c r="F5671" s="27" t="s">
        <v>2825</v>
      </c>
      <c r="G5671" s="27" t="s">
        <v>2826</v>
      </c>
      <c r="H5671" s="28">
        <v>43132</v>
      </c>
      <c r="I5671" s="29">
        <v>0.64076699999999998</v>
      </c>
      <c r="J5671" s="28" t="s">
        <v>3241</v>
      </c>
    </row>
    <row r="5672" spans="1:10" x14ac:dyDescent="0.3">
      <c r="A5672" s="26">
        <v>2018</v>
      </c>
      <c r="B5672" s="27" t="s">
        <v>3075</v>
      </c>
      <c r="C5672" s="27" t="s">
        <v>3076</v>
      </c>
      <c r="D5672" s="27" t="s">
        <v>3075</v>
      </c>
      <c r="E5672" s="27" t="s">
        <v>6117</v>
      </c>
      <c r="F5672" s="27" t="s">
        <v>2815</v>
      </c>
      <c r="G5672" s="27" t="s">
        <v>2816</v>
      </c>
      <c r="H5672" s="28">
        <v>43132</v>
      </c>
      <c r="I5672" s="29">
        <v>1.4404220000000001</v>
      </c>
      <c r="J5672" s="28" t="s">
        <v>3241</v>
      </c>
    </row>
    <row r="5673" spans="1:10" x14ac:dyDescent="0.3">
      <c r="A5673" s="26">
        <v>2018</v>
      </c>
      <c r="B5673" s="27" t="s">
        <v>3077</v>
      </c>
      <c r="C5673" s="27" t="s">
        <v>3078</v>
      </c>
      <c r="D5673" s="27" t="s">
        <v>3077</v>
      </c>
      <c r="E5673" s="27" t="s">
        <v>3033</v>
      </c>
      <c r="F5673" s="27" t="s">
        <v>2788</v>
      </c>
      <c r="G5673" s="27" t="s">
        <v>2788</v>
      </c>
      <c r="H5673" s="28">
        <v>43132</v>
      </c>
      <c r="I5673" s="29">
        <v>0</v>
      </c>
      <c r="J5673" s="28" t="s">
        <v>3241</v>
      </c>
    </row>
    <row r="5674" spans="1:10" x14ac:dyDescent="0.3">
      <c r="A5674" s="26">
        <v>2018</v>
      </c>
      <c r="B5674" s="27" t="s">
        <v>3079</v>
      </c>
      <c r="C5674" s="27" t="s">
        <v>3080</v>
      </c>
      <c r="D5674" s="27" t="s">
        <v>3081</v>
      </c>
      <c r="E5674" s="27" t="s">
        <v>3063</v>
      </c>
      <c r="F5674" s="27" t="s">
        <v>2788</v>
      </c>
      <c r="G5674" s="27" t="s">
        <v>2788</v>
      </c>
      <c r="H5674" s="28">
        <v>43132</v>
      </c>
      <c r="I5674" s="29">
        <v>0</v>
      </c>
      <c r="J5674" s="28" t="s">
        <v>3241</v>
      </c>
    </row>
    <row r="5675" spans="1:10" x14ac:dyDescent="0.3">
      <c r="A5675" s="26">
        <v>2018</v>
      </c>
      <c r="B5675" s="27" t="s">
        <v>3082</v>
      </c>
      <c r="C5675" s="27" t="s">
        <v>3083</v>
      </c>
      <c r="D5675" s="27" t="s">
        <v>3082</v>
      </c>
      <c r="E5675" s="27" t="s">
        <v>6117</v>
      </c>
      <c r="F5675" s="27" t="s">
        <v>2825</v>
      </c>
      <c r="G5675" s="27" t="s">
        <v>2826</v>
      </c>
      <c r="H5675" s="28">
        <v>43132</v>
      </c>
      <c r="I5675" s="29">
        <v>7.5547950000000013</v>
      </c>
      <c r="J5675" s="28" t="s">
        <v>3241</v>
      </c>
    </row>
    <row r="5676" spans="1:10" x14ac:dyDescent="0.3">
      <c r="A5676" s="26">
        <v>2018</v>
      </c>
      <c r="B5676" s="27" t="s">
        <v>3084</v>
      </c>
      <c r="C5676" s="27" t="s">
        <v>3085</v>
      </c>
      <c r="D5676" s="27" t="s">
        <v>3086</v>
      </c>
      <c r="E5676" s="27" t="s">
        <v>3025</v>
      </c>
      <c r="F5676" s="27" t="s">
        <v>3087</v>
      </c>
      <c r="G5676" s="27" t="s">
        <v>2788</v>
      </c>
      <c r="H5676" s="28">
        <v>43132</v>
      </c>
      <c r="I5676" s="29">
        <v>0</v>
      </c>
      <c r="J5676" s="28" t="s">
        <v>3241</v>
      </c>
    </row>
    <row r="5677" spans="1:10" x14ac:dyDescent="0.3">
      <c r="A5677" s="26">
        <v>2018</v>
      </c>
      <c r="B5677" s="27" t="s">
        <v>3084</v>
      </c>
      <c r="C5677" s="27" t="s">
        <v>3085</v>
      </c>
      <c r="D5677" s="27" t="s">
        <v>3088</v>
      </c>
      <c r="E5677" s="27" t="s">
        <v>3025</v>
      </c>
      <c r="F5677" s="27" t="s">
        <v>3087</v>
      </c>
      <c r="G5677" s="27" t="s">
        <v>2788</v>
      </c>
      <c r="H5677" s="28">
        <v>43132</v>
      </c>
      <c r="I5677" s="29">
        <v>0</v>
      </c>
      <c r="J5677" s="28" t="s">
        <v>3241</v>
      </c>
    </row>
    <row r="5678" spans="1:10" x14ac:dyDescent="0.3">
      <c r="A5678" s="26">
        <v>2018</v>
      </c>
      <c r="B5678" s="27" t="s">
        <v>3195</v>
      </c>
      <c r="C5678" s="27" t="s">
        <v>3196</v>
      </c>
      <c r="D5678" s="27" t="s">
        <v>3197</v>
      </c>
      <c r="E5678" s="27" t="s">
        <v>3063</v>
      </c>
      <c r="F5678" s="27" t="s">
        <v>3094</v>
      </c>
      <c r="G5678" s="27" t="s">
        <v>2965</v>
      </c>
      <c r="H5678" s="28">
        <v>43132</v>
      </c>
      <c r="I5678" s="29">
        <v>1.3774309999999998</v>
      </c>
      <c r="J5678" s="28" t="s">
        <v>3192</v>
      </c>
    </row>
    <row r="5679" spans="1:10" x14ac:dyDescent="0.3">
      <c r="A5679" s="26">
        <v>2018</v>
      </c>
      <c r="B5679" s="27" t="s">
        <v>3089</v>
      </c>
      <c r="C5679" s="27" t="s">
        <v>3090</v>
      </c>
      <c r="D5679" s="27" t="s">
        <v>3089</v>
      </c>
      <c r="E5679" s="27" t="s">
        <v>6117</v>
      </c>
      <c r="F5679" s="27" t="s">
        <v>2815</v>
      </c>
      <c r="G5679" s="27" t="s">
        <v>2816</v>
      </c>
      <c r="H5679" s="28">
        <v>43132</v>
      </c>
      <c r="I5679" s="29">
        <v>3.1059499999999991</v>
      </c>
      <c r="J5679" s="28" t="s">
        <v>3241</v>
      </c>
    </row>
    <row r="5680" spans="1:10" x14ac:dyDescent="0.3">
      <c r="A5680" s="26">
        <v>2018</v>
      </c>
      <c r="B5680" s="27" t="s">
        <v>3136</v>
      </c>
      <c r="C5680" s="27" t="s">
        <v>3137</v>
      </c>
      <c r="D5680" s="27" t="s">
        <v>3138</v>
      </c>
      <c r="E5680" s="27" t="s">
        <v>3025</v>
      </c>
      <c r="F5680" s="27" t="s">
        <v>3087</v>
      </c>
      <c r="G5680" s="27" t="s">
        <v>2788</v>
      </c>
      <c r="H5680" s="28">
        <v>43132</v>
      </c>
      <c r="I5680" s="29">
        <v>0</v>
      </c>
      <c r="J5680" s="28" t="s">
        <v>3241</v>
      </c>
    </row>
    <row r="5681" spans="1:10" x14ac:dyDescent="0.3">
      <c r="A5681" s="26">
        <v>2018</v>
      </c>
      <c r="B5681" s="27" t="s">
        <v>3136</v>
      </c>
      <c r="C5681" s="27" t="s">
        <v>3137</v>
      </c>
      <c r="D5681" s="27" t="s">
        <v>3139</v>
      </c>
      <c r="E5681" s="27" t="s">
        <v>3025</v>
      </c>
      <c r="F5681" s="27" t="s">
        <v>3087</v>
      </c>
      <c r="G5681" s="27" t="s">
        <v>2788</v>
      </c>
      <c r="H5681" s="28">
        <v>43132</v>
      </c>
      <c r="I5681" s="29">
        <v>0</v>
      </c>
      <c r="J5681" s="28" t="s">
        <v>3241</v>
      </c>
    </row>
    <row r="5682" spans="1:10" x14ac:dyDescent="0.3">
      <c r="A5682" s="26">
        <v>2018</v>
      </c>
      <c r="B5682" s="27" t="s">
        <v>3184</v>
      </c>
      <c r="C5682" s="27" t="s">
        <v>3185</v>
      </c>
      <c r="D5682" s="27" t="s">
        <v>3186</v>
      </c>
      <c r="E5682" s="27" t="s">
        <v>3063</v>
      </c>
      <c r="F5682" s="27" t="s">
        <v>3034</v>
      </c>
      <c r="G5682" s="27" t="s">
        <v>2999</v>
      </c>
      <c r="H5682" s="28">
        <v>43132</v>
      </c>
      <c r="I5682" s="29">
        <v>0</v>
      </c>
      <c r="J5682" s="28" t="s">
        <v>3241</v>
      </c>
    </row>
    <row r="5683" spans="1:10" x14ac:dyDescent="0.3">
      <c r="A5683" s="26">
        <v>2018</v>
      </c>
      <c r="B5683" s="27" t="s">
        <v>3091</v>
      </c>
      <c r="C5683" s="27" t="s">
        <v>3092</v>
      </c>
      <c r="D5683" s="27" t="s">
        <v>3093</v>
      </c>
      <c r="E5683" s="27" t="s">
        <v>3063</v>
      </c>
      <c r="F5683" s="27" t="s">
        <v>3094</v>
      </c>
      <c r="G5683" s="27" t="s">
        <v>2965</v>
      </c>
      <c r="H5683" s="28">
        <v>43132</v>
      </c>
      <c r="I5683" s="29">
        <v>5.4845820000000005</v>
      </c>
      <c r="J5683" s="28" t="s">
        <v>3241</v>
      </c>
    </row>
    <row r="5684" spans="1:10" x14ac:dyDescent="0.3">
      <c r="A5684" s="26">
        <v>2018</v>
      </c>
      <c r="B5684" s="27" t="s">
        <v>3095</v>
      </c>
      <c r="C5684" s="27" t="s">
        <v>3096</v>
      </c>
      <c r="D5684" s="27" t="s">
        <v>3095</v>
      </c>
      <c r="E5684" s="27" t="s">
        <v>6117</v>
      </c>
      <c r="F5684" s="27" t="s">
        <v>3034</v>
      </c>
      <c r="G5684" s="27" t="s">
        <v>2999</v>
      </c>
      <c r="H5684" s="28">
        <v>43132</v>
      </c>
      <c r="I5684" s="29">
        <v>2.9158580000000009</v>
      </c>
      <c r="J5684" s="28" t="s">
        <v>3241</v>
      </c>
    </row>
    <row r="5685" spans="1:10" x14ac:dyDescent="0.3">
      <c r="A5685" s="26">
        <v>2018</v>
      </c>
      <c r="B5685" s="27" t="s">
        <v>3097</v>
      </c>
      <c r="C5685" s="27" t="s">
        <v>3098</v>
      </c>
      <c r="D5685" s="27" t="s">
        <v>3097</v>
      </c>
      <c r="E5685" s="27" t="s">
        <v>6117</v>
      </c>
      <c r="F5685" s="27" t="s">
        <v>2825</v>
      </c>
      <c r="G5685" s="27" t="s">
        <v>2850</v>
      </c>
      <c r="H5685" s="28">
        <v>43132</v>
      </c>
      <c r="I5685" s="29">
        <v>11.264597999999999</v>
      </c>
      <c r="J5685" s="28" t="s">
        <v>3241</v>
      </c>
    </row>
    <row r="5686" spans="1:10" x14ac:dyDescent="0.3">
      <c r="A5686" s="26">
        <v>2018</v>
      </c>
      <c r="B5686" s="27" t="s">
        <v>3132</v>
      </c>
      <c r="C5686" s="27" t="s">
        <v>3133</v>
      </c>
      <c r="D5686" s="27" t="s">
        <v>3132</v>
      </c>
      <c r="E5686" s="27" t="s">
        <v>3033</v>
      </c>
      <c r="F5686" s="27" t="s">
        <v>2807</v>
      </c>
      <c r="G5686" s="27" t="s">
        <v>2812</v>
      </c>
      <c r="H5686" s="28">
        <v>43132</v>
      </c>
      <c r="I5686" s="29">
        <v>13.170624000000005</v>
      </c>
      <c r="J5686" s="28" t="s">
        <v>3241</v>
      </c>
    </row>
    <row r="5687" spans="1:10" x14ac:dyDescent="0.3">
      <c r="A5687" s="26">
        <v>2018</v>
      </c>
      <c r="B5687" s="27" t="s">
        <v>3134</v>
      </c>
      <c r="C5687" s="27" t="s">
        <v>3135</v>
      </c>
      <c r="D5687" s="27" t="s">
        <v>3134</v>
      </c>
      <c r="E5687" s="27" t="s">
        <v>3033</v>
      </c>
      <c r="F5687" s="27" t="s">
        <v>2807</v>
      </c>
      <c r="G5687" s="27" t="s">
        <v>2812</v>
      </c>
      <c r="H5687" s="28">
        <v>43132</v>
      </c>
      <c r="I5687" s="29">
        <v>8.1339889999999979</v>
      </c>
      <c r="J5687" s="28" t="s">
        <v>3241</v>
      </c>
    </row>
    <row r="5688" spans="1:10" x14ac:dyDescent="0.3">
      <c r="A5688" s="26">
        <v>2018</v>
      </c>
      <c r="B5688" s="27" t="s">
        <v>3099</v>
      </c>
      <c r="C5688" s="27" t="s">
        <v>3100</v>
      </c>
      <c r="D5688" s="27" t="s">
        <v>3099</v>
      </c>
      <c r="E5688" s="27" t="s">
        <v>6117</v>
      </c>
      <c r="F5688" s="27" t="s">
        <v>2815</v>
      </c>
      <c r="G5688" s="27" t="s">
        <v>2816</v>
      </c>
      <c r="H5688" s="28">
        <v>43132</v>
      </c>
      <c r="I5688" s="29">
        <v>5.2633440000000009</v>
      </c>
      <c r="J5688" s="28" t="s">
        <v>3241</v>
      </c>
    </row>
    <row r="5689" spans="1:10" x14ac:dyDescent="0.3">
      <c r="A5689" s="26">
        <v>2018</v>
      </c>
      <c r="B5689" s="27" t="s">
        <v>3193</v>
      </c>
      <c r="C5689" s="27" t="s">
        <v>3194</v>
      </c>
      <c r="D5689" s="27" t="s">
        <v>3193</v>
      </c>
      <c r="E5689" s="27" t="s">
        <v>6117</v>
      </c>
      <c r="F5689" s="27" t="s">
        <v>2798</v>
      </c>
      <c r="G5689" s="27" t="s">
        <v>2803</v>
      </c>
      <c r="H5689" s="28">
        <v>43132</v>
      </c>
      <c r="I5689" s="29">
        <v>1.3050010000000001</v>
      </c>
      <c r="J5689" s="28" t="s">
        <v>3192</v>
      </c>
    </row>
    <row r="5690" spans="1:10" x14ac:dyDescent="0.3">
      <c r="A5690" s="26">
        <v>2018</v>
      </c>
      <c r="B5690" s="27" t="s">
        <v>3101</v>
      </c>
      <c r="C5690" s="27" t="s">
        <v>3102</v>
      </c>
      <c r="D5690" s="27" t="s">
        <v>3101</v>
      </c>
      <c r="E5690" s="27" t="s">
        <v>6117</v>
      </c>
      <c r="F5690" s="27" t="s">
        <v>3034</v>
      </c>
      <c r="G5690" s="27" t="s">
        <v>3074</v>
      </c>
      <c r="H5690" s="28">
        <v>43132</v>
      </c>
      <c r="I5690" s="29">
        <v>11.909379999999997</v>
      </c>
      <c r="J5690" s="28" t="s">
        <v>3241</v>
      </c>
    </row>
    <row r="5691" spans="1:10" x14ac:dyDescent="0.3">
      <c r="A5691" s="26">
        <v>2018</v>
      </c>
      <c r="B5691" s="27" t="s">
        <v>3148</v>
      </c>
      <c r="C5691" s="27" t="s">
        <v>3149</v>
      </c>
      <c r="D5691" s="27" t="s">
        <v>3148</v>
      </c>
      <c r="E5691" s="27" t="s">
        <v>6117</v>
      </c>
      <c r="F5691" s="27" t="s">
        <v>3145</v>
      </c>
      <c r="G5691" s="27" t="s">
        <v>2803</v>
      </c>
      <c r="H5691" s="28">
        <v>43132</v>
      </c>
      <c r="I5691" s="29">
        <v>1.768853</v>
      </c>
      <c r="J5691" s="28" t="s">
        <v>3241</v>
      </c>
    </row>
    <row r="5692" spans="1:10" x14ac:dyDescent="0.3">
      <c r="A5692" s="26">
        <v>2018</v>
      </c>
      <c r="B5692" s="27" t="s">
        <v>3103</v>
      </c>
      <c r="C5692" s="27" t="s">
        <v>3104</v>
      </c>
      <c r="D5692" s="27" t="s">
        <v>3103</v>
      </c>
      <c r="E5692" s="27" t="s">
        <v>6117</v>
      </c>
      <c r="F5692" s="27" t="s">
        <v>3034</v>
      </c>
      <c r="G5692" s="27" t="s">
        <v>2923</v>
      </c>
      <c r="H5692" s="28">
        <v>43132</v>
      </c>
      <c r="I5692" s="29">
        <v>2.106338</v>
      </c>
      <c r="J5692" s="28" t="s">
        <v>3241</v>
      </c>
    </row>
    <row r="5693" spans="1:10" x14ac:dyDescent="0.3">
      <c r="A5693" s="26">
        <v>2018</v>
      </c>
      <c r="B5693" s="27" t="s">
        <v>3150</v>
      </c>
      <c r="C5693" s="27" t="s">
        <v>3151</v>
      </c>
      <c r="D5693" s="27" t="s">
        <v>3150</v>
      </c>
      <c r="E5693" s="27" t="s">
        <v>6117</v>
      </c>
      <c r="F5693" s="27" t="s">
        <v>3142</v>
      </c>
      <c r="G5693" s="27" t="s">
        <v>2850</v>
      </c>
      <c r="H5693" s="28">
        <v>43132</v>
      </c>
      <c r="I5693" s="29">
        <v>5.5552999999999998E-2</v>
      </c>
      <c r="J5693" s="28" t="s">
        <v>3241</v>
      </c>
    </row>
    <row r="5694" spans="1:10" x14ac:dyDescent="0.3">
      <c r="A5694" s="26">
        <v>2018</v>
      </c>
      <c r="B5694" s="27" t="s">
        <v>3105</v>
      </c>
      <c r="C5694" s="27" t="s">
        <v>3106</v>
      </c>
      <c r="D5694" s="27" t="s">
        <v>3105</v>
      </c>
      <c r="E5694" s="27" t="s">
        <v>6117</v>
      </c>
      <c r="F5694" s="27" t="s">
        <v>2798</v>
      </c>
      <c r="G5694" s="27" t="s">
        <v>2803</v>
      </c>
      <c r="H5694" s="28">
        <v>43132</v>
      </c>
      <c r="I5694" s="29">
        <v>2.1202220000000001</v>
      </c>
      <c r="J5694" s="28" t="s">
        <v>3241</v>
      </c>
    </row>
    <row r="5695" spans="1:10" x14ac:dyDescent="0.3">
      <c r="A5695" s="26">
        <v>2018</v>
      </c>
      <c r="B5695" s="27" t="s">
        <v>3123</v>
      </c>
      <c r="C5695" s="27" t="s">
        <v>3124</v>
      </c>
      <c r="D5695" s="27" t="s">
        <v>3166</v>
      </c>
      <c r="E5695" s="27" t="s">
        <v>3025</v>
      </c>
      <c r="F5695" s="27" t="s">
        <v>2825</v>
      </c>
      <c r="G5695" s="27" t="s">
        <v>2850</v>
      </c>
      <c r="H5695" s="28">
        <v>43132</v>
      </c>
      <c r="I5695" s="29">
        <v>0</v>
      </c>
      <c r="J5695" s="28" t="s">
        <v>3241</v>
      </c>
    </row>
    <row r="5696" spans="1:10" x14ac:dyDescent="0.3">
      <c r="A5696" s="26">
        <v>2018</v>
      </c>
      <c r="B5696" s="27" t="s">
        <v>3123</v>
      </c>
      <c r="C5696" s="27" t="s">
        <v>3124</v>
      </c>
      <c r="D5696" s="27" t="s">
        <v>3125</v>
      </c>
      <c r="E5696" s="27" t="s">
        <v>3025</v>
      </c>
      <c r="F5696" s="27" t="s">
        <v>2825</v>
      </c>
      <c r="G5696" s="27" t="s">
        <v>2850</v>
      </c>
      <c r="H5696" s="28">
        <v>43132</v>
      </c>
      <c r="I5696" s="29">
        <v>0</v>
      </c>
      <c r="J5696" s="28" t="s">
        <v>3241</v>
      </c>
    </row>
    <row r="5697" spans="1:10" x14ac:dyDescent="0.3">
      <c r="A5697" s="26">
        <v>2018</v>
      </c>
      <c r="B5697" s="27" t="s">
        <v>3123</v>
      </c>
      <c r="C5697" s="27" t="s">
        <v>3124</v>
      </c>
      <c r="D5697" s="27" t="s">
        <v>3170</v>
      </c>
      <c r="E5697" s="27" t="s">
        <v>3025</v>
      </c>
      <c r="F5697" s="27" t="s">
        <v>2825</v>
      </c>
      <c r="G5697" s="27" t="s">
        <v>2850</v>
      </c>
      <c r="H5697" s="28">
        <v>43132</v>
      </c>
      <c r="I5697" s="29">
        <v>0</v>
      </c>
      <c r="J5697" s="28" t="s">
        <v>3241</v>
      </c>
    </row>
    <row r="5698" spans="1:10" x14ac:dyDescent="0.3">
      <c r="A5698" s="26">
        <v>2018</v>
      </c>
      <c r="B5698" s="27" t="s">
        <v>3107</v>
      </c>
      <c r="C5698" s="27" t="s">
        <v>3108</v>
      </c>
      <c r="D5698" s="27" t="s">
        <v>3108</v>
      </c>
      <c r="E5698" s="27" t="s">
        <v>6117</v>
      </c>
      <c r="F5698" s="27" t="s">
        <v>3026</v>
      </c>
      <c r="G5698" s="27" t="s">
        <v>2936</v>
      </c>
      <c r="H5698" s="28">
        <v>43132</v>
      </c>
      <c r="I5698" s="29">
        <v>2.0079999999999998E-3</v>
      </c>
      <c r="J5698" s="28" t="s">
        <v>3241</v>
      </c>
    </row>
    <row r="5699" spans="1:10" x14ac:dyDescent="0.3">
      <c r="A5699" s="26">
        <v>2018</v>
      </c>
      <c r="B5699" s="27" t="s">
        <v>3140</v>
      </c>
      <c r="C5699" s="27" t="s">
        <v>3141</v>
      </c>
      <c r="D5699" s="27" t="s">
        <v>3140</v>
      </c>
      <c r="E5699" s="27" t="s">
        <v>6117</v>
      </c>
      <c r="F5699" s="27" t="s">
        <v>3142</v>
      </c>
      <c r="G5699" s="27" t="s">
        <v>2850</v>
      </c>
      <c r="H5699" s="28">
        <v>43132</v>
      </c>
      <c r="I5699" s="29">
        <v>0</v>
      </c>
      <c r="J5699" s="28" t="s">
        <v>3241</v>
      </c>
    </row>
    <row r="5700" spans="1:10" x14ac:dyDescent="0.3">
      <c r="A5700" s="26">
        <v>2018</v>
      </c>
      <c r="B5700" s="27" t="s">
        <v>3109</v>
      </c>
      <c r="C5700" s="27" t="s">
        <v>3110</v>
      </c>
      <c r="D5700" s="27" t="s">
        <v>3109</v>
      </c>
      <c r="E5700" s="27" t="s">
        <v>3111</v>
      </c>
      <c r="F5700" s="27" t="s">
        <v>2825</v>
      </c>
      <c r="G5700" s="27" t="s">
        <v>2850</v>
      </c>
      <c r="H5700" s="28">
        <v>43132</v>
      </c>
      <c r="I5700" s="29">
        <v>0.26224800000000004</v>
      </c>
      <c r="J5700" s="28" t="s">
        <v>3241</v>
      </c>
    </row>
    <row r="5701" spans="1:10" x14ac:dyDescent="0.3">
      <c r="A5701" s="26">
        <v>2018</v>
      </c>
      <c r="B5701" s="27" t="s">
        <v>3158</v>
      </c>
      <c r="C5701" s="27" t="s">
        <v>3159</v>
      </c>
      <c r="D5701" s="27" t="s">
        <v>3160</v>
      </c>
      <c r="E5701" s="27" t="s">
        <v>3161</v>
      </c>
      <c r="F5701" s="27" t="s">
        <v>3087</v>
      </c>
      <c r="G5701" s="27" t="s">
        <v>2788</v>
      </c>
      <c r="H5701" s="28">
        <v>43132</v>
      </c>
      <c r="I5701" s="29">
        <v>0.34282500000000016</v>
      </c>
      <c r="J5701" s="28" t="s">
        <v>3241</v>
      </c>
    </row>
    <row r="5702" spans="1:10" x14ac:dyDescent="0.3">
      <c r="A5702" s="26">
        <v>2018</v>
      </c>
      <c r="B5702" s="27" t="s">
        <v>3112</v>
      </c>
      <c r="C5702" s="27" t="s">
        <v>3113</v>
      </c>
      <c r="D5702" s="27" t="s">
        <v>3112</v>
      </c>
      <c r="E5702" s="27" t="s">
        <v>6117</v>
      </c>
      <c r="F5702" s="27" t="s">
        <v>2825</v>
      </c>
      <c r="G5702" s="27" t="s">
        <v>2826</v>
      </c>
      <c r="H5702" s="28">
        <v>43132</v>
      </c>
      <c r="I5702" s="29">
        <v>1.7618589999999994</v>
      </c>
      <c r="J5702" s="28" t="s">
        <v>3241</v>
      </c>
    </row>
    <row r="5703" spans="1:10" x14ac:dyDescent="0.3">
      <c r="A5703" s="26">
        <v>2018</v>
      </c>
      <c r="B5703" s="27" t="s">
        <v>3167</v>
      </c>
      <c r="C5703" s="27" t="s">
        <v>3168</v>
      </c>
      <c r="D5703" s="27" t="s">
        <v>3169</v>
      </c>
      <c r="E5703" s="27" t="s">
        <v>3161</v>
      </c>
      <c r="F5703" s="27" t="s">
        <v>3087</v>
      </c>
      <c r="G5703" s="27" t="s">
        <v>2788</v>
      </c>
      <c r="H5703" s="28">
        <v>43132</v>
      </c>
      <c r="I5703" s="29">
        <v>5.3485210000000007</v>
      </c>
      <c r="J5703" s="28" t="s">
        <v>3241</v>
      </c>
    </row>
    <row r="5704" spans="1:10" x14ac:dyDescent="0.3">
      <c r="A5704" s="26">
        <v>2018</v>
      </c>
      <c r="B5704" s="27" t="s">
        <v>3114</v>
      </c>
      <c r="C5704" s="27" t="s">
        <v>3115</v>
      </c>
      <c r="D5704" s="27" t="s">
        <v>3116</v>
      </c>
      <c r="E5704" s="27" t="s">
        <v>3025</v>
      </c>
      <c r="F5704" s="27" t="s">
        <v>3026</v>
      </c>
      <c r="G5704" s="27" t="s">
        <v>2788</v>
      </c>
      <c r="H5704" s="28">
        <v>43132</v>
      </c>
      <c r="I5704" s="29">
        <v>0</v>
      </c>
      <c r="J5704" s="28" t="s">
        <v>3241</v>
      </c>
    </row>
    <row r="5705" spans="1:10" x14ac:dyDescent="0.3">
      <c r="A5705" s="26">
        <v>2018</v>
      </c>
      <c r="B5705" s="27" t="s">
        <v>3117</v>
      </c>
      <c r="C5705" s="27" t="s">
        <v>3118</v>
      </c>
      <c r="D5705" s="27" t="s">
        <v>3117</v>
      </c>
      <c r="E5705" s="27" t="s">
        <v>6117</v>
      </c>
      <c r="F5705" s="27" t="s">
        <v>2815</v>
      </c>
      <c r="G5705" s="27" t="s">
        <v>2816</v>
      </c>
      <c r="H5705" s="28">
        <v>43132</v>
      </c>
      <c r="I5705" s="29">
        <v>3.9371740000000006</v>
      </c>
      <c r="J5705" s="28" t="s">
        <v>3241</v>
      </c>
    </row>
    <row r="5706" spans="1:10" x14ac:dyDescent="0.3">
      <c r="A5706" s="26">
        <v>2018</v>
      </c>
      <c r="B5706" s="27" t="s">
        <v>3129</v>
      </c>
      <c r="C5706" s="27" t="s">
        <v>3130</v>
      </c>
      <c r="D5706" s="27" t="s">
        <v>3131</v>
      </c>
      <c r="E5706" s="27" t="s">
        <v>3063</v>
      </c>
      <c r="F5706" s="27" t="s">
        <v>3034</v>
      </c>
      <c r="G5706" s="27" t="s">
        <v>2840</v>
      </c>
      <c r="H5706" s="28">
        <v>43132</v>
      </c>
      <c r="I5706" s="29">
        <v>6.7806160000000011</v>
      </c>
      <c r="J5706" s="28" t="s">
        <v>3241</v>
      </c>
    </row>
    <row r="5707" spans="1:10" x14ac:dyDescent="0.3">
      <c r="A5707" s="26">
        <v>2018</v>
      </c>
      <c r="B5707" s="27" t="s">
        <v>3126</v>
      </c>
      <c r="C5707" s="27" t="s">
        <v>3127</v>
      </c>
      <c r="D5707" s="27" t="s">
        <v>3128</v>
      </c>
      <c r="E5707" s="27" t="s">
        <v>3025</v>
      </c>
      <c r="F5707" s="27" t="s">
        <v>3026</v>
      </c>
      <c r="G5707" s="27" t="s">
        <v>2936</v>
      </c>
      <c r="H5707" s="28">
        <v>43132</v>
      </c>
      <c r="I5707" s="29">
        <v>0</v>
      </c>
      <c r="J5707" s="28" t="s">
        <v>3241</v>
      </c>
    </row>
    <row r="5708" spans="1:10" x14ac:dyDescent="0.3">
      <c r="A5708" s="26">
        <v>2018</v>
      </c>
      <c r="B5708" s="27" t="s">
        <v>3178</v>
      </c>
      <c r="C5708" s="27" t="s">
        <v>3179</v>
      </c>
      <c r="D5708" s="27" t="s">
        <v>3178</v>
      </c>
      <c r="E5708" s="27" t="s">
        <v>3033</v>
      </c>
      <c r="F5708" s="27" t="s">
        <v>2807</v>
      </c>
      <c r="G5708" s="27" t="s">
        <v>2812</v>
      </c>
      <c r="H5708" s="28">
        <v>43132</v>
      </c>
      <c r="I5708" s="29">
        <v>0</v>
      </c>
      <c r="J5708" s="28" t="s">
        <v>3241</v>
      </c>
    </row>
    <row r="5709" spans="1:10" x14ac:dyDescent="0.3">
      <c r="A5709" s="26">
        <v>2018</v>
      </c>
      <c r="B5709" s="27" t="s">
        <v>3119</v>
      </c>
      <c r="C5709" s="27" t="s">
        <v>3120</v>
      </c>
      <c r="D5709" s="27" t="s">
        <v>3119</v>
      </c>
      <c r="E5709" s="27" t="s">
        <v>6117</v>
      </c>
      <c r="F5709" s="27" t="s">
        <v>3034</v>
      </c>
      <c r="G5709" s="27" t="s">
        <v>2840</v>
      </c>
      <c r="H5709" s="28">
        <v>43132</v>
      </c>
      <c r="I5709" s="29">
        <v>2.9142600000000005</v>
      </c>
      <c r="J5709" s="28" t="s">
        <v>3241</v>
      </c>
    </row>
    <row r="5710" spans="1:10" x14ac:dyDescent="0.3">
      <c r="A5710" s="26">
        <v>2018</v>
      </c>
      <c r="B5710" s="27" t="s">
        <v>3121</v>
      </c>
      <c r="C5710" s="27" t="s">
        <v>3122</v>
      </c>
      <c r="D5710" s="27" t="s">
        <v>3121</v>
      </c>
      <c r="E5710" s="27" t="s">
        <v>6117</v>
      </c>
      <c r="F5710" s="27" t="s">
        <v>2825</v>
      </c>
      <c r="G5710" s="27" t="s">
        <v>2850</v>
      </c>
      <c r="H5710" s="28">
        <v>43132</v>
      </c>
      <c r="I5710" s="29">
        <v>22.973303999999995</v>
      </c>
      <c r="J5710" s="28" t="s">
        <v>3241</v>
      </c>
    </row>
    <row r="5711" spans="1:10" x14ac:dyDescent="0.3">
      <c r="A5711" s="26">
        <v>2018</v>
      </c>
      <c r="B5711" s="27" t="s">
        <v>3198</v>
      </c>
      <c r="C5711" s="27" t="s">
        <v>3199</v>
      </c>
      <c r="D5711" s="27" t="s">
        <v>3200</v>
      </c>
      <c r="E5711" s="27" t="s">
        <v>3161</v>
      </c>
      <c r="F5711" s="27" t="s">
        <v>2815</v>
      </c>
      <c r="G5711" s="27" t="s">
        <v>2854</v>
      </c>
      <c r="H5711" s="28">
        <v>43132</v>
      </c>
      <c r="I5711" s="29">
        <v>0.10023699999999998</v>
      </c>
      <c r="J5711" s="28" t="s">
        <v>3192</v>
      </c>
    </row>
    <row r="5712" spans="1:10" x14ac:dyDescent="0.3">
      <c r="A5712" s="26">
        <v>2018</v>
      </c>
      <c r="B5712" s="27" t="s">
        <v>3687</v>
      </c>
      <c r="C5712" s="27" t="s">
        <v>3688</v>
      </c>
      <c r="D5712" s="27" t="s">
        <v>3689</v>
      </c>
      <c r="E5712" s="27" t="s">
        <v>3161</v>
      </c>
      <c r="F5712" s="27" t="s">
        <v>3026</v>
      </c>
      <c r="G5712" s="27" t="s">
        <v>2936</v>
      </c>
      <c r="H5712" s="28">
        <v>43132</v>
      </c>
      <c r="I5712" s="29">
        <v>0.72570000000000046</v>
      </c>
      <c r="J5712" s="28" t="s">
        <v>3192</v>
      </c>
    </row>
    <row r="5713" spans="1:10" x14ac:dyDescent="0.3">
      <c r="A5713" s="26">
        <v>2018</v>
      </c>
      <c r="B5713" s="27" t="s">
        <v>3690</v>
      </c>
      <c r="C5713" s="27" t="s">
        <v>3691</v>
      </c>
      <c r="D5713" s="27" t="s">
        <v>3690</v>
      </c>
      <c r="E5713" s="27" t="s">
        <v>3033</v>
      </c>
      <c r="F5713" s="27" t="s">
        <v>2807</v>
      </c>
      <c r="G5713" s="27" t="s">
        <v>2812</v>
      </c>
      <c r="H5713" s="28">
        <v>43132</v>
      </c>
      <c r="I5713" s="29">
        <v>7.6826780000000037</v>
      </c>
      <c r="J5713" s="28" t="s">
        <v>3241</v>
      </c>
    </row>
    <row r="5714" spans="1:10" x14ac:dyDescent="0.3">
      <c r="A5714" s="26">
        <v>2018</v>
      </c>
      <c r="B5714" s="27" t="s">
        <v>3022</v>
      </c>
      <c r="C5714" s="27" t="s">
        <v>3023</v>
      </c>
      <c r="D5714" s="27" t="s">
        <v>3024</v>
      </c>
      <c r="E5714" s="27" t="s">
        <v>3025</v>
      </c>
      <c r="F5714" s="27" t="s">
        <v>3026</v>
      </c>
      <c r="G5714" s="27" t="s">
        <v>2788</v>
      </c>
      <c r="H5714" s="28">
        <v>43160</v>
      </c>
      <c r="I5714" s="29">
        <v>0</v>
      </c>
      <c r="J5714" s="28" t="s">
        <v>3241</v>
      </c>
    </row>
    <row r="5715" spans="1:10" x14ac:dyDescent="0.3">
      <c r="A5715" s="26">
        <v>2018</v>
      </c>
      <c r="B5715" s="27" t="s">
        <v>3022</v>
      </c>
      <c r="C5715" s="27" t="s">
        <v>3023</v>
      </c>
      <c r="D5715" s="27" t="s">
        <v>3027</v>
      </c>
      <c r="E5715" s="27" t="s">
        <v>3025</v>
      </c>
      <c r="F5715" s="27" t="s">
        <v>3026</v>
      </c>
      <c r="G5715" s="27" t="s">
        <v>2788</v>
      </c>
      <c r="H5715" s="28">
        <v>43160</v>
      </c>
      <c r="I5715" s="29">
        <v>0</v>
      </c>
      <c r="J5715" s="28" t="s">
        <v>3241</v>
      </c>
    </row>
    <row r="5716" spans="1:10" x14ac:dyDescent="0.3">
      <c r="A5716" s="26">
        <v>2018</v>
      </c>
      <c r="B5716" s="27" t="s">
        <v>3028</v>
      </c>
      <c r="C5716" s="27" t="s">
        <v>3029</v>
      </c>
      <c r="D5716" s="27" t="s">
        <v>3028</v>
      </c>
      <c r="E5716" s="27" t="s">
        <v>6117</v>
      </c>
      <c r="F5716" s="27" t="s">
        <v>3030</v>
      </c>
      <c r="G5716" s="27" t="s">
        <v>2812</v>
      </c>
      <c r="H5716" s="28">
        <v>43160</v>
      </c>
      <c r="I5716" s="29">
        <v>10.525090999999998</v>
      </c>
      <c r="J5716" s="28" t="s">
        <v>3241</v>
      </c>
    </row>
    <row r="5717" spans="1:10" x14ac:dyDescent="0.3">
      <c r="A5717" s="26">
        <v>2018</v>
      </c>
      <c r="B5717" s="27" t="s">
        <v>3031</v>
      </c>
      <c r="C5717" s="27" t="s">
        <v>3032</v>
      </c>
      <c r="D5717" s="27" t="s">
        <v>3031</v>
      </c>
      <c r="E5717" s="27" t="s">
        <v>3033</v>
      </c>
      <c r="F5717" s="27" t="s">
        <v>3034</v>
      </c>
      <c r="G5717" s="27" t="s">
        <v>2821</v>
      </c>
      <c r="H5717" s="28">
        <v>43160</v>
      </c>
      <c r="I5717" s="29">
        <v>1.4455389999999999</v>
      </c>
      <c r="J5717" s="28" t="s">
        <v>3241</v>
      </c>
    </row>
    <row r="5718" spans="1:10" x14ac:dyDescent="0.3">
      <c r="A5718" s="26">
        <v>2018</v>
      </c>
      <c r="B5718" s="27" t="s">
        <v>3031</v>
      </c>
      <c r="C5718" s="27" t="s">
        <v>3180</v>
      </c>
      <c r="D5718" s="27" t="s">
        <v>3181</v>
      </c>
      <c r="E5718" s="27" t="s">
        <v>3033</v>
      </c>
      <c r="F5718" s="27" t="s">
        <v>3034</v>
      </c>
      <c r="G5718" s="27" t="s">
        <v>2821</v>
      </c>
      <c r="H5718" s="28">
        <v>43160</v>
      </c>
      <c r="I5718" s="29">
        <v>3.5588350000000006</v>
      </c>
      <c r="J5718" s="28" t="s">
        <v>3241</v>
      </c>
    </row>
    <row r="5719" spans="1:10" x14ac:dyDescent="0.3">
      <c r="A5719" s="26">
        <v>2018</v>
      </c>
      <c r="B5719" s="27" t="s">
        <v>3189</v>
      </c>
      <c r="C5719" s="27" t="s">
        <v>3190</v>
      </c>
      <c r="D5719" s="27" t="s">
        <v>3191</v>
      </c>
      <c r="E5719" s="27" t="s">
        <v>3161</v>
      </c>
      <c r="F5719" s="27" t="s">
        <v>2815</v>
      </c>
      <c r="G5719" s="27" t="s">
        <v>2816</v>
      </c>
      <c r="H5719" s="28">
        <v>43160</v>
      </c>
      <c r="I5719" s="29">
        <v>0.52569999999999995</v>
      </c>
      <c r="J5719" s="28" t="s">
        <v>3192</v>
      </c>
    </row>
    <row r="5720" spans="1:10" x14ac:dyDescent="0.3">
      <c r="A5720" s="26">
        <v>2018</v>
      </c>
      <c r="B5720" s="27" t="s">
        <v>3035</v>
      </c>
      <c r="C5720" s="27" t="s">
        <v>3036</v>
      </c>
      <c r="D5720" s="27" t="s">
        <v>3035</v>
      </c>
      <c r="E5720" s="27" t="s">
        <v>6117</v>
      </c>
      <c r="F5720" s="27" t="s">
        <v>2825</v>
      </c>
      <c r="G5720" s="27" t="s">
        <v>2826</v>
      </c>
      <c r="H5720" s="28">
        <v>43160</v>
      </c>
      <c r="I5720" s="29">
        <v>0</v>
      </c>
      <c r="J5720" s="28" t="s">
        <v>3241</v>
      </c>
    </row>
    <row r="5721" spans="1:10" x14ac:dyDescent="0.3">
      <c r="A5721" s="26">
        <v>2018</v>
      </c>
      <c r="B5721" s="27" t="s">
        <v>3037</v>
      </c>
      <c r="C5721" s="27" t="s">
        <v>3038</v>
      </c>
      <c r="D5721" s="27" t="s">
        <v>3037</v>
      </c>
      <c r="E5721" s="27" t="s">
        <v>6117</v>
      </c>
      <c r="F5721" s="27" t="s">
        <v>3034</v>
      </c>
      <c r="G5721" s="27" t="s">
        <v>2999</v>
      </c>
      <c r="H5721" s="28">
        <v>43160</v>
      </c>
      <c r="I5721" s="29">
        <v>6.959676</v>
      </c>
      <c r="J5721" s="28" t="s">
        <v>3241</v>
      </c>
    </row>
    <row r="5722" spans="1:10" x14ac:dyDescent="0.3">
      <c r="A5722" s="26">
        <v>2018</v>
      </c>
      <c r="B5722" s="27" t="s">
        <v>3039</v>
      </c>
      <c r="C5722" s="27" t="s">
        <v>3040</v>
      </c>
      <c r="D5722" s="27" t="s">
        <v>3039</v>
      </c>
      <c r="E5722" s="27" t="s">
        <v>6117</v>
      </c>
      <c r="F5722" s="27" t="s">
        <v>2815</v>
      </c>
      <c r="G5722" s="27" t="s">
        <v>2816</v>
      </c>
      <c r="H5722" s="28">
        <v>43160</v>
      </c>
      <c r="I5722" s="29">
        <v>0</v>
      </c>
      <c r="J5722" s="28" t="s">
        <v>3241</v>
      </c>
    </row>
    <row r="5723" spans="1:10" x14ac:dyDescent="0.3">
      <c r="A5723" s="26">
        <v>2018</v>
      </c>
      <c r="B5723" s="27" t="s">
        <v>3041</v>
      </c>
      <c r="C5723" s="27" t="s">
        <v>3042</v>
      </c>
      <c r="D5723" s="27" t="s">
        <v>3041</v>
      </c>
      <c r="E5723" s="27" t="s">
        <v>6117</v>
      </c>
      <c r="F5723" s="27" t="s">
        <v>2825</v>
      </c>
      <c r="G5723" s="27" t="s">
        <v>2826</v>
      </c>
      <c r="H5723" s="28">
        <v>43160</v>
      </c>
      <c r="I5723" s="29">
        <v>5.7922630000000028</v>
      </c>
      <c r="J5723" s="28" t="s">
        <v>3241</v>
      </c>
    </row>
    <row r="5724" spans="1:10" x14ac:dyDescent="0.3">
      <c r="A5724" s="26">
        <v>2018</v>
      </c>
      <c r="B5724" s="27" t="s">
        <v>3043</v>
      </c>
      <c r="C5724" s="27" t="s">
        <v>3044</v>
      </c>
      <c r="D5724" s="27" t="s">
        <v>3043</v>
      </c>
      <c r="E5724" s="27" t="s">
        <v>6117</v>
      </c>
      <c r="F5724" s="27" t="s">
        <v>2815</v>
      </c>
      <c r="G5724" s="27" t="s">
        <v>2816</v>
      </c>
      <c r="H5724" s="28">
        <v>43160</v>
      </c>
      <c r="I5724" s="29">
        <v>4.4357260000000007</v>
      </c>
      <c r="J5724" s="28" t="s">
        <v>3241</v>
      </c>
    </row>
    <row r="5725" spans="1:10" x14ac:dyDescent="0.3">
      <c r="A5725" s="26">
        <v>2018</v>
      </c>
      <c r="B5725" s="27" t="s">
        <v>3045</v>
      </c>
      <c r="C5725" s="27" t="s">
        <v>3046</v>
      </c>
      <c r="D5725" s="27" t="s">
        <v>3045</v>
      </c>
      <c r="E5725" s="27" t="s">
        <v>6117</v>
      </c>
      <c r="F5725" s="27" t="s">
        <v>2815</v>
      </c>
      <c r="G5725" s="27" t="s">
        <v>2816</v>
      </c>
      <c r="H5725" s="28">
        <v>43160</v>
      </c>
      <c r="I5725" s="29">
        <v>0.21920100000000015</v>
      </c>
      <c r="J5725" s="28" t="s">
        <v>3241</v>
      </c>
    </row>
    <row r="5726" spans="1:10" x14ac:dyDescent="0.3">
      <c r="A5726" s="26">
        <v>2018</v>
      </c>
      <c r="B5726" s="27" t="s">
        <v>3143</v>
      </c>
      <c r="C5726" s="27" t="s">
        <v>3144</v>
      </c>
      <c r="D5726" s="27" t="s">
        <v>3143</v>
      </c>
      <c r="E5726" s="27" t="s">
        <v>6117</v>
      </c>
      <c r="F5726" s="27" t="s">
        <v>3145</v>
      </c>
      <c r="G5726" s="27" t="s">
        <v>2803</v>
      </c>
      <c r="H5726" s="28">
        <v>43160</v>
      </c>
      <c r="I5726" s="29">
        <v>1.7378410000000011</v>
      </c>
      <c r="J5726" s="28" t="s">
        <v>3241</v>
      </c>
    </row>
    <row r="5727" spans="1:10" x14ac:dyDescent="0.3">
      <c r="A5727" s="26">
        <v>2018</v>
      </c>
      <c r="B5727" s="27" t="s">
        <v>3171</v>
      </c>
      <c r="C5727" s="27" t="s">
        <v>3172</v>
      </c>
      <c r="D5727" s="27" t="s">
        <v>3173</v>
      </c>
      <c r="E5727" s="27" t="s">
        <v>3111</v>
      </c>
      <c r="F5727" s="27" t="s">
        <v>2825</v>
      </c>
      <c r="G5727" s="27" t="s">
        <v>2850</v>
      </c>
      <c r="H5727" s="28">
        <v>43160</v>
      </c>
      <c r="I5727" s="29">
        <v>0.50691900000000001</v>
      </c>
      <c r="J5727" s="28" t="s">
        <v>3241</v>
      </c>
    </row>
    <row r="5728" spans="1:10" x14ac:dyDescent="0.3">
      <c r="A5728" s="26">
        <v>2018</v>
      </c>
      <c r="B5728" s="27" t="s">
        <v>3146</v>
      </c>
      <c r="C5728" s="27" t="s">
        <v>3147</v>
      </c>
      <c r="D5728" s="27" t="s">
        <v>3146</v>
      </c>
      <c r="E5728" s="27" t="s">
        <v>6117</v>
      </c>
      <c r="F5728" s="27" t="s">
        <v>3145</v>
      </c>
      <c r="G5728" s="27" t="s">
        <v>2803</v>
      </c>
      <c r="H5728" s="28">
        <v>43160</v>
      </c>
      <c r="I5728" s="29">
        <v>1.8409270000000004</v>
      </c>
      <c r="J5728" s="28" t="s">
        <v>3241</v>
      </c>
    </row>
    <row r="5729" spans="1:10" x14ac:dyDescent="0.3">
      <c r="A5729" s="26">
        <v>2018</v>
      </c>
      <c r="B5729" s="27" t="s">
        <v>3047</v>
      </c>
      <c r="C5729" s="27" t="s">
        <v>3048</v>
      </c>
      <c r="D5729" s="27" t="s">
        <v>3047</v>
      </c>
      <c r="E5729" s="27" t="s">
        <v>6117</v>
      </c>
      <c r="F5729" s="27" t="s">
        <v>2825</v>
      </c>
      <c r="G5729" s="27" t="s">
        <v>2826</v>
      </c>
      <c r="H5729" s="28">
        <v>43160</v>
      </c>
      <c r="I5729" s="29">
        <v>2.2487949999999999</v>
      </c>
      <c r="J5729" s="28" t="s">
        <v>3241</v>
      </c>
    </row>
    <row r="5730" spans="1:10" x14ac:dyDescent="0.3">
      <c r="A5730" s="26">
        <v>2018</v>
      </c>
      <c r="B5730" s="27" t="s">
        <v>3049</v>
      </c>
      <c r="C5730" s="27" t="s">
        <v>3050</v>
      </c>
      <c r="D5730" s="27" t="s">
        <v>3049</v>
      </c>
      <c r="E5730" s="27" t="s">
        <v>6117</v>
      </c>
      <c r="F5730" s="27" t="s">
        <v>2825</v>
      </c>
      <c r="G5730" s="27" t="s">
        <v>2850</v>
      </c>
      <c r="H5730" s="28">
        <v>43160</v>
      </c>
      <c r="I5730" s="29">
        <v>4.3532829999999993</v>
      </c>
      <c r="J5730" s="28" t="s">
        <v>3241</v>
      </c>
    </row>
    <row r="5731" spans="1:10" x14ac:dyDescent="0.3">
      <c r="A5731" s="26">
        <v>2018</v>
      </c>
      <c r="B5731" s="27" t="s">
        <v>3051</v>
      </c>
      <c r="C5731" s="27" t="s">
        <v>3051</v>
      </c>
      <c r="D5731" s="27" t="s">
        <v>3051</v>
      </c>
      <c r="E5731" s="27" t="s">
        <v>6118</v>
      </c>
      <c r="F5731" s="27" t="s">
        <v>3051</v>
      </c>
      <c r="G5731" s="27" t="s">
        <v>3051</v>
      </c>
      <c r="H5731" s="28">
        <v>43160</v>
      </c>
      <c r="I5731" s="29">
        <v>11247.242133</v>
      </c>
      <c r="J5731" s="28" t="s">
        <v>3241</v>
      </c>
    </row>
    <row r="5732" spans="1:10" x14ac:dyDescent="0.3">
      <c r="A5732" s="26">
        <v>2018</v>
      </c>
      <c r="B5732" s="27" t="s">
        <v>3052</v>
      </c>
      <c r="C5732" s="27" t="s">
        <v>3053</v>
      </c>
      <c r="D5732" s="27" t="s">
        <v>3052</v>
      </c>
      <c r="E5732" s="27" t="s">
        <v>3033</v>
      </c>
      <c r="F5732" s="27" t="s">
        <v>2807</v>
      </c>
      <c r="G5732" s="27" t="s">
        <v>2812</v>
      </c>
      <c r="H5732" s="28">
        <v>43160</v>
      </c>
      <c r="I5732" s="29">
        <v>3.0220400000000009</v>
      </c>
      <c r="J5732" s="28" t="s">
        <v>3241</v>
      </c>
    </row>
    <row r="5733" spans="1:10" x14ac:dyDescent="0.3">
      <c r="A5733" s="26">
        <v>2018</v>
      </c>
      <c r="B5733" s="27" t="s">
        <v>3162</v>
      </c>
      <c r="C5733" s="27" t="s">
        <v>3163</v>
      </c>
      <c r="D5733" s="27" t="s">
        <v>3164</v>
      </c>
      <c r="E5733" s="27" t="s">
        <v>3025</v>
      </c>
      <c r="F5733" s="27" t="s">
        <v>3087</v>
      </c>
      <c r="G5733" s="27" t="s">
        <v>2788</v>
      </c>
      <c r="H5733" s="28">
        <v>43160</v>
      </c>
      <c r="I5733" s="29">
        <v>0</v>
      </c>
      <c r="J5733" s="28" t="s">
        <v>3241</v>
      </c>
    </row>
    <row r="5734" spans="1:10" x14ac:dyDescent="0.3">
      <c r="A5734" s="26">
        <v>2018</v>
      </c>
      <c r="B5734" s="27" t="s">
        <v>3162</v>
      </c>
      <c r="C5734" s="27" t="s">
        <v>3163</v>
      </c>
      <c r="D5734" s="27" t="s">
        <v>3165</v>
      </c>
      <c r="E5734" s="27" t="s">
        <v>3025</v>
      </c>
      <c r="F5734" s="27" t="s">
        <v>3087</v>
      </c>
      <c r="G5734" s="27" t="s">
        <v>2788</v>
      </c>
      <c r="H5734" s="28">
        <v>43160</v>
      </c>
      <c r="I5734" s="29">
        <v>0</v>
      </c>
      <c r="J5734" s="28" t="s">
        <v>3241</v>
      </c>
    </row>
    <row r="5735" spans="1:10" x14ac:dyDescent="0.3">
      <c r="A5735" s="26">
        <v>2018</v>
      </c>
      <c r="B5735" s="27" t="s">
        <v>3054</v>
      </c>
      <c r="C5735" s="27" t="s">
        <v>3055</v>
      </c>
      <c r="D5735" s="27" t="s">
        <v>3054</v>
      </c>
      <c r="E5735" s="27" t="s">
        <v>6117</v>
      </c>
      <c r="F5735" s="27" t="s">
        <v>3034</v>
      </c>
      <c r="G5735" s="27" t="s">
        <v>2999</v>
      </c>
      <c r="H5735" s="28">
        <v>43160</v>
      </c>
      <c r="I5735" s="29">
        <v>1.3841910000000002</v>
      </c>
      <c r="J5735" s="28" t="s">
        <v>3241</v>
      </c>
    </row>
    <row r="5736" spans="1:10" x14ac:dyDescent="0.3">
      <c r="A5736" s="26">
        <v>2018</v>
      </c>
      <c r="B5736" s="27" t="s">
        <v>3056</v>
      </c>
      <c r="C5736" s="27" t="s">
        <v>3057</v>
      </c>
      <c r="D5736" s="27" t="s">
        <v>3056</v>
      </c>
      <c r="E5736" s="27" t="s">
        <v>6117</v>
      </c>
      <c r="F5736" s="27" t="s">
        <v>2825</v>
      </c>
      <c r="G5736" s="27" t="s">
        <v>2826</v>
      </c>
      <c r="H5736" s="28">
        <v>43160</v>
      </c>
      <c r="I5736" s="29">
        <v>3.9361150000000005</v>
      </c>
      <c r="J5736" s="28" t="s">
        <v>3241</v>
      </c>
    </row>
    <row r="5737" spans="1:10" x14ac:dyDescent="0.3">
      <c r="A5737" s="26">
        <v>2018</v>
      </c>
      <c r="B5737" s="27" t="s">
        <v>3058</v>
      </c>
      <c r="C5737" s="27" t="s">
        <v>3059</v>
      </c>
      <c r="D5737" s="27" t="s">
        <v>3058</v>
      </c>
      <c r="E5737" s="27" t="s">
        <v>6117</v>
      </c>
      <c r="F5737" s="27" t="s">
        <v>2815</v>
      </c>
      <c r="G5737" s="27" t="s">
        <v>2816</v>
      </c>
      <c r="H5737" s="28">
        <v>43160</v>
      </c>
      <c r="I5737" s="29">
        <v>4.7254119999999995</v>
      </c>
      <c r="J5737" s="28" t="s">
        <v>3241</v>
      </c>
    </row>
    <row r="5738" spans="1:10" x14ac:dyDescent="0.3">
      <c r="A5738" s="26">
        <v>2018</v>
      </c>
      <c r="B5738" s="27" t="s">
        <v>3152</v>
      </c>
      <c r="C5738" s="27" t="s">
        <v>3153</v>
      </c>
      <c r="D5738" s="27" t="s">
        <v>3152</v>
      </c>
      <c r="E5738" s="27" t="s">
        <v>3111</v>
      </c>
      <c r="F5738" s="27" t="s">
        <v>2825</v>
      </c>
      <c r="G5738" s="27" t="s">
        <v>2850</v>
      </c>
      <c r="H5738" s="28">
        <v>43160</v>
      </c>
      <c r="I5738" s="29">
        <v>0.51467800000000008</v>
      </c>
      <c r="J5738" s="28" t="s">
        <v>3241</v>
      </c>
    </row>
    <row r="5739" spans="1:10" x14ac:dyDescent="0.3">
      <c r="A5739" s="26">
        <v>2018</v>
      </c>
      <c r="B5739" s="27" t="s">
        <v>3154</v>
      </c>
      <c r="C5739" s="27" t="s">
        <v>3155</v>
      </c>
      <c r="D5739" s="27" t="s">
        <v>3154</v>
      </c>
      <c r="E5739" s="27" t="s">
        <v>3111</v>
      </c>
      <c r="F5739" s="27" t="s">
        <v>2825</v>
      </c>
      <c r="G5739" s="27" t="s">
        <v>2850</v>
      </c>
      <c r="H5739" s="28">
        <v>43160</v>
      </c>
      <c r="I5739" s="29">
        <v>0.69192500000000023</v>
      </c>
      <c r="J5739" s="28" t="s">
        <v>3241</v>
      </c>
    </row>
    <row r="5740" spans="1:10" x14ac:dyDescent="0.3">
      <c r="A5740" s="26">
        <v>2018</v>
      </c>
      <c r="B5740" s="27" t="s">
        <v>3156</v>
      </c>
      <c r="C5740" s="27" t="s">
        <v>3157</v>
      </c>
      <c r="D5740" s="27" t="s">
        <v>3156</v>
      </c>
      <c r="E5740" s="27" t="s">
        <v>3111</v>
      </c>
      <c r="F5740" s="27" t="s">
        <v>2825</v>
      </c>
      <c r="G5740" s="27" t="s">
        <v>2850</v>
      </c>
      <c r="H5740" s="28">
        <v>43160</v>
      </c>
      <c r="I5740" s="29">
        <v>0</v>
      </c>
      <c r="J5740" s="28" t="s">
        <v>3241</v>
      </c>
    </row>
    <row r="5741" spans="1:10" x14ac:dyDescent="0.3">
      <c r="A5741" s="26">
        <v>2018</v>
      </c>
      <c r="B5741" s="27" t="s">
        <v>3060</v>
      </c>
      <c r="C5741" s="27" t="s">
        <v>3061</v>
      </c>
      <c r="D5741" s="27" t="s">
        <v>3062</v>
      </c>
      <c r="E5741" s="27" t="s">
        <v>3063</v>
      </c>
      <c r="F5741" s="27" t="s">
        <v>3034</v>
      </c>
      <c r="G5741" s="27" t="s">
        <v>2999</v>
      </c>
      <c r="H5741" s="28">
        <v>43160</v>
      </c>
      <c r="I5741" s="29">
        <v>0</v>
      </c>
      <c r="J5741" s="28" t="s">
        <v>3241</v>
      </c>
    </row>
    <row r="5742" spans="1:10" x14ac:dyDescent="0.3">
      <c r="A5742" s="26">
        <v>2018</v>
      </c>
      <c r="B5742" s="27" t="s">
        <v>3187</v>
      </c>
      <c r="C5742" s="27" t="s">
        <v>3188</v>
      </c>
      <c r="D5742" s="27" t="s">
        <v>3187</v>
      </c>
      <c r="E5742" s="27" t="s">
        <v>3033</v>
      </c>
      <c r="F5742" s="27" t="s">
        <v>3034</v>
      </c>
      <c r="G5742" s="27" t="s">
        <v>3074</v>
      </c>
      <c r="H5742" s="28">
        <v>43160</v>
      </c>
      <c r="I5742" s="29">
        <v>1.0715929999999998</v>
      </c>
      <c r="J5742" s="28" t="s">
        <v>3241</v>
      </c>
    </row>
    <row r="5743" spans="1:10" x14ac:dyDescent="0.3">
      <c r="A5743" s="26">
        <v>2018</v>
      </c>
      <c r="B5743" s="27" t="s">
        <v>3064</v>
      </c>
      <c r="C5743" s="27" t="s">
        <v>3065</v>
      </c>
      <c r="D5743" s="27" t="s">
        <v>3066</v>
      </c>
      <c r="E5743" s="27" t="s">
        <v>3025</v>
      </c>
      <c r="F5743" s="27" t="s">
        <v>2825</v>
      </c>
      <c r="G5743" s="27" t="s">
        <v>2826</v>
      </c>
      <c r="H5743" s="28">
        <v>43160</v>
      </c>
      <c r="I5743" s="29">
        <v>0</v>
      </c>
      <c r="J5743" s="28" t="s">
        <v>3241</v>
      </c>
    </row>
    <row r="5744" spans="1:10" x14ac:dyDescent="0.3">
      <c r="A5744" s="26">
        <v>2018</v>
      </c>
      <c r="B5744" s="27" t="s">
        <v>3064</v>
      </c>
      <c r="C5744" s="27" t="s">
        <v>3065</v>
      </c>
      <c r="D5744" s="27" t="s">
        <v>3067</v>
      </c>
      <c r="E5744" s="27" t="s">
        <v>3025</v>
      </c>
      <c r="F5744" s="27" t="s">
        <v>2825</v>
      </c>
      <c r="G5744" s="27" t="s">
        <v>2826</v>
      </c>
      <c r="H5744" s="28">
        <v>43160</v>
      </c>
      <c r="I5744" s="29">
        <v>0</v>
      </c>
      <c r="J5744" s="28" t="s">
        <v>3241</v>
      </c>
    </row>
    <row r="5745" spans="1:10" x14ac:dyDescent="0.3">
      <c r="A5745" s="26">
        <v>2018</v>
      </c>
      <c r="B5745" s="27" t="s">
        <v>3174</v>
      </c>
      <c r="C5745" s="27" t="s">
        <v>3175</v>
      </c>
      <c r="D5745" s="27" t="s">
        <v>3174</v>
      </c>
      <c r="E5745" s="27" t="s">
        <v>6117</v>
      </c>
      <c r="F5745" s="27" t="s">
        <v>2825</v>
      </c>
      <c r="G5745" s="27" t="s">
        <v>2826</v>
      </c>
      <c r="H5745" s="28">
        <v>43160</v>
      </c>
      <c r="I5745" s="29">
        <v>0.62920799999999999</v>
      </c>
      <c r="J5745" s="28" t="s">
        <v>3241</v>
      </c>
    </row>
    <row r="5746" spans="1:10" x14ac:dyDescent="0.3">
      <c r="A5746" s="26">
        <v>2018</v>
      </c>
      <c r="B5746" s="27" t="s">
        <v>3068</v>
      </c>
      <c r="C5746" s="27" t="s">
        <v>3069</v>
      </c>
      <c r="D5746" s="27" t="s">
        <v>3068</v>
      </c>
      <c r="E5746" s="27" t="s">
        <v>6117</v>
      </c>
      <c r="F5746" s="27" t="s">
        <v>3034</v>
      </c>
      <c r="G5746" s="27" t="s">
        <v>2923</v>
      </c>
      <c r="H5746" s="28">
        <v>43160</v>
      </c>
      <c r="I5746" s="29">
        <v>4.6641179999999993</v>
      </c>
      <c r="J5746" s="28" t="s">
        <v>3241</v>
      </c>
    </row>
    <row r="5747" spans="1:10" x14ac:dyDescent="0.3">
      <c r="A5747" s="26">
        <v>2018</v>
      </c>
      <c r="B5747" s="27" t="s">
        <v>3070</v>
      </c>
      <c r="C5747" s="27" t="s">
        <v>3071</v>
      </c>
      <c r="D5747" s="27" t="s">
        <v>3070</v>
      </c>
      <c r="E5747" s="27" t="s">
        <v>6117</v>
      </c>
      <c r="F5747" s="27" t="s">
        <v>2815</v>
      </c>
      <c r="G5747" s="27" t="s">
        <v>2816</v>
      </c>
      <c r="H5747" s="28">
        <v>43160</v>
      </c>
      <c r="I5747" s="29">
        <v>1.5511449999999993</v>
      </c>
      <c r="J5747" s="28" t="s">
        <v>3241</v>
      </c>
    </row>
    <row r="5748" spans="1:10" x14ac:dyDescent="0.3">
      <c r="A5748" s="26">
        <v>2018</v>
      </c>
      <c r="B5748" s="27" t="s">
        <v>3176</v>
      </c>
      <c r="C5748" s="27" t="s">
        <v>3177</v>
      </c>
      <c r="D5748" s="27" t="s">
        <v>3176</v>
      </c>
      <c r="E5748" s="27" t="s">
        <v>3033</v>
      </c>
      <c r="F5748" s="27" t="s">
        <v>2807</v>
      </c>
      <c r="G5748" s="27" t="s">
        <v>2812</v>
      </c>
      <c r="H5748" s="28">
        <v>43160</v>
      </c>
      <c r="I5748" s="29">
        <v>10.552987000000003</v>
      </c>
      <c r="J5748" s="28" t="s">
        <v>3241</v>
      </c>
    </row>
    <row r="5749" spans="1:10" x14ac:dyDescent="0.3">
      <c r="A5749" s="26">
        <v>2018</v>
      </c>
      <c r="B5749" s="27" t="s">
        <v>3072</v>
      </c>
      <c r="C5749" s="27" t="s">
        <v>3073</v>
      </c>
      <c r="D5749" s="27" t="s">
        <v>3072</v>
      </c>
      <c r="E5749" s="27" t="s">
        <v>6117</v>
      </c>
      <c r="F5749" s="27" t="s">
        <v>3034</v>
      </c>
      <c r="G5749" s="27" t="s">
        <v>3074</v>
      </c>
      <c r="H5749" s="28">
        <v>43160</v>
      </c>
      <c r="I5749" s="29">
        <v>1.1518270000000002</v>
      </c>
      <c r="J5749" s="28" t="s">
        <v>3241</v>
      </c>
    </row>
    <row r="5750" spans="1:10" x14ac:dyDescent="0.3">
      <c r="A5750" s="26">
        <v>2018</v>
      </c>
      <c r="B5750" s="27" t="s">
        <v>3182</v>
      </c>
      <c r="C5750" s="27" t="s">
        <v>3183</v>
      </c>
      <c r="D5750" s="27" t="s">
        <v>3182</v>
      </c>
      <c r="E5750" s="27" t="s">
        <v>6117</v>
      </c>
      <c r="F5750" s="27" t="s">
        <v>2825</v>
      </c>
      <c r="G5750" s="27" t="s">
        <v>2826</v>
      </c>
      <c r="H5750" s="28">
        <v>43160</v>
      </c>
      <c r="I5750" s="29">
        <v>0.6071470000000001</v>
      </c>
      <c r="J5750" s="28" t="s">
        <v>3241</v>
      </c>
    </row>
    <row r="5751" spans="1:10" x14ac:dyDescent="0.3">
      <c r="A5751" s="26">
        <v>2018</v>
      </c>
      <c r="B5751" s="27" t="s">
        <v>3075</v>
      </c>
      <c r="C5751" s="27" t="s">
        <v>3076</v>
      </c>
      <c r="D5751" s="27" t="s">
        <v>3075</v>
      </c>
      <c r="E5751" s="27" t="s">
        <v>6117</v>
      </c>
      <c r="F5751" s="27" t="s">
        <v>2815</v>
      </c>
      <c r="G5751" s="27" t="s">
        <v>2816</v>
      </c>
      <c r="H5751" s="28">
        <v>43160</v>
      </c>
      <c r="I5751" s="29">
        <v>2.6551310000000004</v>
      </c>
      <c r="J5751" s="28" t="s">
        <v>3241</v>
      </c>
    </row>
    <row r="5752" spans="1:10" x14ac:dyDescent="0.3">
      <c r="A5752" s="26">
        <v>2018</v>
      </c>
      <c r="B5752" s="27" t="s">
        <v>3077</v>
      </c>
      <c r="C5752" s="27" t="s">
        <v>3078</v>
      </c>
      <c r="D5752" s="27" t="s">
        <v>3077</v>
      </c>
      <c r="E5752" s="27" t="s">
        <v>3033</v>
      </c>
      <c r="F5752" s="27" t="s">
        <v>2788</v>
      </c>
      <c r="G5752" s="27" t="s">
        <v>2788</v>
      </c>
      <c r="H5752" s="28">
        <v>43160</v>
      </c>
      <c r="I5752" s="29">
        <v>0</v>
      </c>
      <c r="J5752" s="28" t="s">
        <v>3241</v>
      </c>
    </row>
    <row r="5753" spans="1:10" x14ac:dyDescent="0.3">
      <c r="A5753" s="26">
        <v>2018</v>
      </c>
      <c r="B5753" s="27" t="s">
        <v>3079</v>
      </c>
      <c r="C5753" s="27" t="s">
        <v>3080</v>
      </c>
      <c r="D5753" s="27" t="s">
        <v>3081</v>
      </c>
      <c r="E5753" s="27" t="s">
        <v>3063</v>
      </c>
      <c r="F5753" s="27" t="s">
        <v>2788</v>
      </c>
      <c r="G5753" s="27" t="s">
        <v>2788</v>
      </c>
      <c r="H5753" s="28">
        <v>43160</v>
      </c>
      <c r="I5753" s="29">
        <v>2.1499999999999999E-4</v>
      </c>
      <c r="J5753" s="28" t="s">
        <v>3241</v>
      </c>
    </row>
    <row r="5754" spans="1:10" x14ac:dyDescent="0.3">
      <c r="A5754" s="26">
        <v>2018</v>
      </c>
      <c r="B5754" s="27" t="s">
        <v>3082</v>
      </c>
      <c r="C5754" s="27" t="s">
        <v>3083</v>
      </c>
      <c r="D5754" s="27" t="s">
        <v>3082</v>
      </c>
      <c r="E5754" s="27" t="s">
        <v>6117</v>
      </c>
      <c r="F5754" s="27" t="s">
        <v>2825</v>
      </c>
      <c r="G5754" s="27" t="s">
        <v>2826</v>
      </c>
      <c r="H5754" s="28">
        <v>43160</v>
      </c>
      <c r="I5754" s="29">
        <v>3.5549150000000007</v>
      </c>
      <c r="J5754" s="28" t="s">
        <v>3241</v>
      </c>
    </row>
    <row r="5755" spans="1:10" x14ac:dyDescent="0.3">
      <c r="A5755" s="26">
        <v>2018</v>
      </c>
      <c r="B5755" s="27" t="s">
        <v>3084</v>
      </c>
      <c r="C5755" s="27" t="s">
        <v>3085</v>
      </c>
      <c r="D5755" s="27" t="s">
        <v>3086</v>
      </c>
      <c r="E5755" s="27" t="s">
        <v>3025</v>
      </c>
      <c r="F5755" s="27" t="s">
        <v>3087</v>
      </c>
      <c r="G5755" s="27" t="s">
        <v>2788</v>
      </c>
      <c r="H5755" s="28">
        <v>43160</v>
      </c>
      <c r="I5755" s="29">
        <v>0</v>
      </c>
      <c r="J5755" s="28" t="s">
        <v>3241</v>
      </c>
    </row>
    <row r="5756" spans="1:10" x14ac:dyDescent="0.3">
      <c r="A5756" s="26">
        <v>2018</v>
      </c>
      <c r="B5756" s="27" t="s">
        <v>3084</v>
      </c>
      <c r="C5756" s="27" t="s">
        <v>3085</v>
      </c>
      <c r="D5756" s="27" t="s">
        <v>3088</v>
      </c>
      <c r="E5756" s="27" t="s">
        <v>3025</v>
      </c>
      <c r="F5756" s="27" t="s">
        <v>3087</v>
      </c>
      <c r="G5756" s="27" t="s">
        <v>2788</v>
      </c>
      <c r="H5756" s="28">
        <v>43160</v>
      </c>
      <c r="I5756" s="29">
        <v>0</v>
      </c>
      <c r="J5756" s="28" t="s">
        <v>3241</v>
      </c>
    </row>
    <row r="5757" spans="1:10" x14ac:dyDescent="0.3">
      <c r="A5757" s="26">
        <v>2018</v>
      </c>
      <c r="B5757" s="27" t="s">
        <v>3195</v>
      </c>
      <c r="C5757" s="27" t="s">
        <v>3196</v>
      </c>
      <c r="D5757" s="27" t="s">
        <v>3197</v>
      </c>
      <c r="E5757" s="27" t="s">
        <v>3063</v>
      </c>
      <c r="F5757" s="27" t="s">
        <v>3094</v>
      </c>
      <c r="G5757" s="27" t="s">
        <v>2965</v>
      </c>
      <c r="H5757" s="28">
        <v>43160</v>
      </c>
      <c r="I5757" s="29">
        <v>1.4710049999999999</v>
      </c>
      <c r="J5757" s="28" t="s">
        <v>3192</v>
      </c>
    </row>
    <row r="5758" spans="1:10" x14ac:dyDescent="0.3">
      <c r="A5758" s="26">
        <v>2018</v>
      </c>
      <c r="B5758" s="27" t="s">
        <v>3089</v>
      </c>
      <c r="C5758" s="27" t="s">
        <v>3090</v>
      </c>
      <c r="D5758" s="27" t="s">
        <v>3089</v>
      </c>
      <c r="E5758" s="27" t="s">
        <v>6117</v>
      </c>
      <c r="F5758" s="27" t="s">
        <v>2815</v>
      </c>
      <c r="G5758" s="27" t="s">
        <v>2816</v>
      </c>
      <c r="H5758" s="28">
        <v>43160</v>
      </c>
      <c r="I5758" s="29">
        <v>3.950483999999999</v>
      </c>
      <c r="J5758" s="28" t="s">
        <v>3241</v>
      </c>
    </row>
    <row r="5759" spans="1:10" x14ac:dyDescent="0.3">
      <c r="A5759" s="26">
        <v>2018</v>
      </c>
      <c r="B5759" s="27" t="s">
        <v>3136</v>
      </c>
      <c r="C5759" s="27" t="s">
        <v>3137</v>
      </c>
      <c r="D5759" s="27" t="s">
        <v>3138</v>
      </c>
      <c r="E5759" s="27" t="s">
        <v>3025</v>
      </c>
      <c r="F5759" s="27" t="s">
        <v>3087</v>
      </c>
      <c r="G5759" s="27" t="s">
        <v>2788</v>
      </c>
      <c r="H5759" s="28">
        <v>43160</v>
      </c>
      <c r="I5759" s="29">
        <v>0</v>
      </c>
      <c r="J5759" s="28" t="s">
        <v>3241</v>
      </c>
    </row>
    <row r="5760" spans="1:10" x14ac:dyDescent="0.3">
      <c r="A5760" s="26">
        <v>2018</v>
      </c>
      <c r="B5760" s="27" t="s">
        <v>3136</v>
      </c>
      <c r="C5760" s="27" t="s">
        <v>3137</v>
      </c>
      <c r="D5760" s="27" t="s">
        <v>3139</v>
      </c>
      <c r="E5760" s="27" t="s">
        <v>3025</v>
      </c>
      <c r="F5760" s="27" t="s">
        <v>3087</v>
      </c>
      <c r="G5760" s="27" t="s">
        <v>2788</v>
      </c>
      <c r="H5760" s="28">
        <v>43160</v>
      </c>
      <c r="I5760" s="29">
        <v>0</v>
      </c>
      <c r="J5760" s="28" t="s">
        <v>3241</v>
      </c>
    </row>
    <row r="5761" spans="1:10" x14ac:dyDescent="0.3">
      <c r="A5761" s="26">
        <v>2018</v>
      </c>
      <c r="B5761" s="27" t="s">
        <v>3184</v>
      </c>
      <c r="C5761" s="27" t="s">
        <v>3185</v>
      </c>
      <c r="D5761" s="27" t="s">
        <v>3186</v>
      </c>
      <c r="E5761" s="27" t="s">
        <v>3063</v>
      </c>
      <c r="F5761" s="27" t="s">
        <v>3034</v>
      </c>
      <c r="G5761" s="27" t="s">
        <v>2999</v>
      </c>
      <c r="H5761" s="28">
        <v>43160</v>
      </c>
      <c r="I5761" s="29">
        <v>0</v>
      </c>
      <c r="J5761" s="28" t="s">
        <v>3241</v>
      </c>
    </row>
    <row r="5762" spans="1:10" x14ac:dyDescent="0.3">
      <c r="A5762" s="26">
        <v>2018</v>
      </c>
      <c r="B5762" s="27" t="s">
        <v>3091</v>
      </c>
      <c r="C5762" s="27" t="s">
        <v>3092</v>
      </c>
      <c r="D5762" s="27" t="s">
        <v>3093</v>
      </c>
      <c r="E5762" s="27" t="s">
        <v>3063</v>
      </c>
      <c r="F5762" s="27" t="s">
        <v>3094</v>
      </c>
      <c r="G5762" s="27" t="s">
        <v>2965</v>
      </c>
      <c r="H5762" s="28">
        <v>43160</v>
      </c>
      <c r="I5762" s="29">
        <v>5.1627220000000005</v>
      </c>
      <c r="J5762" s="28" t="s">
        <v>3241</v>
      </c>
    </row>
    <row r="5763" spans="1:10" x14ac:dyDescent="0.3">
      <c r="A5763" s="26">
        <v>2018</v>
      </c>
      <c r="B5763" s="27" t="s">
        <v>3095</v>
      </c>
      <c r="C5763" s="27" t="s">
        <v>3096</v>
      </c>
      <c r="D5763" s="27" t="s">
        <v>3095</v>
      </c>
      <c r="E5763" s="27" t="s">
        <v>6117</v>
      </c>
      <c r="F5763" s="27" t="s">
        <v>3034</v>
      </c>
      <c r="G5763" s="27" t="s">
        <v>2999</v>
      </c>
      <c r="H5763" s="28">
        <v>43160</v>
      </c>
      <c r="I5763" s="29">
        <v>5.9155139999999982</v>
      </c>
      <c r="J5763" s="28" t="s">
        <v>3241</v>
      </c>
    </row>
    <row r="5764" spans="1:10" x14ac:dyDescent="0.3">
      <c r="A5764" s="26">
        <v>2018</v>
      </c>
      <c r="B5764" s="27" t="s">
        <v>3097</v>
      </c>
      <c r="C5764" s="27" t="s">
        <v>3098</v>
      </c>
      <c r="D5764" s="27" t="s">
        <v>3097</v>
      </c>
      <c r="E5764" s="27" t="s">
        <v>6117</v>
      </c>
      <c r="F5764" s="27" t="s">
        <v>2825</v>
      </c>
      <c r="G5764" s="27" t="s">
        <v>2850</v>
      </c>
      <c r="H5764" s="28">
        <v>43160</v>
      </c>
      <c r="I5764" s="29">
        <v>10.481904000000004</v>
      </c>
      <c r="J5764" s="28" t="s">
        <v>3241</v>
      </c>
    </row>
    <row r="5765" spans="1:10" x14ac:dyDescent="0.3">
      <c r="A5765" s="26">
        <v>2018</v>
      </c>
      <c r="B5765" s="27" t="s">
        <v>3132</v>
      </c>
      <c r="C5765" s="27" t="s">
        <v>3133</v>
      </c>
      <c r="D5765" s="27" t="s">
        <v>3132</v>
      </c>
      <c r="E5765" s="27" t="s">
        <v>3033</v>
      </c>
      <c r="F5765" s="27" t="s">
        <v>2807</v>
      </c>
      <c r="G5765" s="27" t="s">
        <v>2812</v>
      </c>
      <c r="H5765" s="28">
        <v>43160</v>
      </c>
      <c r="I5765" s="29">
        <v>13.433747999999994</v>
      </c>
      <c r="J5765" s="28" t="s">
        <v>3241</v>
      </c>
    </row>
    <row r="5766" spans="1:10" x14ac:dyDescent="0.3">
      <c r="A5766" s="26">
        <v>2018</v>
      </c>
      <c r="B5766" s="27" t="s">
        <v>3134</v>
      </c>
      <c r="C5766" s="27" t="s">
        <v>3135</v>
      </c>
      <c r="D5766" s="27" t="s">
        <v>3134</v>
      </c>
      <c r="E5766" s="27" t="s">
        <v>3033</v>
      </c>
      <c r="F5766" s="27" t="s">
        <v>2807</v>
      </c>
      <c r="G5766" s="27" t="s">
        <v>2812</v>
      </c>
      <c r="H5766" s="28">
        <v>43160</v>
      </c>
      <c r="I5766" s="29">
        <v>8.363743000000003</v>
      </c>
      <c r="J5766" s="28" t="s">
        <v>3241</v>
      </c>
    </row>
    <row r="5767" spans="1:10" x14ac:dyDescent="0.3">
      <c r="A5767" s="26">
        <v>2018</v>
      </c>
      <c r="B5767" s="27" t="s">
        <v>3099</v>
      </c>
      <c r="C5767" s="27" t="s">
        <v>3100</v>
      </c>
      <c r="D5767" s="27" t="s">
        <v>3099</v>
      </c>
      <c r="E5767" s="27" t="s">
        <v>6117</v>
      </c>
      <c r="F5767" s="27" t="s">
        <v>2815</v>
      </c>
      <c r="G5767" s="27" t="s">
        <v>2816</v>
      </c>
      <c r="H5767" s="28">
        <v>43160</v>
      </c>
      <c r="I5767" s="29">
        <v>4.0535250000000005</v>
      </c>
      <c r="J5767" s="28" t="s">
        <v>3241</v>
      </c>
    </row>
    <row r="5768" spans="1:10" x14ac:dyDescent="0.3">
      <c r="A5768" s="26">
        <v>2018</v>
      </c>
      <c r="B5768" s="27" t="s">
        <v>3193</v>
      </c>
      <c r="C5768" s="27" t="s">
        <v>3194</v>
      </c>
      <c r="D5768" s="27" t="s">
        <v>3193</v>
      </c>
      <c r="E5768" s="27" t="s">
        <v>6117</v>
      </c>
      <c r="F5768" s="27" t="s">
        <v>2798</v>
      </c>
      <c r="G5768" s="27" t="s">
        <v>2803</v>
      </c>
      <c r="H5768" s="28">
        <v>43160</v>
      </c>
      <c r="I5768" s="29">
        <v>1.618341</v>
      </c>
      <c r="J5768" s="28" t="s">
        <v>3192</v>
      </c>
    </row>
    <row r="5769" spans="1:10" x14ac:dyDescent="0.3">
      <c r="A5769" s="26">
        <v>2018</v>
      </c>
      <c r="B5769" s="27" t="s">
        <v>3101</v>
      </c>
      <c r="C5769" s="27" t="s">
        <v>3102</v>
      </c>
      <c r="D5769" s="27" t="s">
        <v>3101</v>
      </c>
      <c r="E5769" s="27" t="s">
        <v>6117</v>
      </c>
      <c r="F5769" s="27" t="s">
        <v>3034</v>
      </c>
      <c r="G5769" s="27" t="s">
        <v>3074</v>
      </c>
      <c r="H5769" s="28">
        <v>43160</v>
      </c>
      <c r="I5769" s="29">
        <v>11.710763000000002</v>
      </c>
      <c r="J5769" s="28" t="s">
        <v>3241</v>
      </c>
    </row>
    <row r="5770" spans="1:10" x14ac:dyDescent="0.3">
      <c r="A5770" s="26">
        <v>2018</v>
      </c>
      <c r="B5770" s="27" t="s">
        <v>3148</v>
      </c>
      <c r="C5770" s="27" t="s">
        <v>3149</v>
      </c>
      <c r="D5770" s="27" t="s">
        <v>3148</v>
      </c>
      <c r="E5770" s="27" t="s">
        <v>6117</v>
      </c>
      <c r="F5770" s="27" t="s">
        <v>3145</v>
      </c>
      <c r="G5770" s="27" t="s">
        <v>2803</v>
      </c>
      <c r="H5770" s="28">
        <v>43160</v>
      </c>
      <c r="I5770" s="29">
        <v>2.545855</v>
      </c>
      <c r="J5770" s="28" t="s">
        <v>3241</v>
      </c>
    </row>
    <row r="5771" spans="1:10" x14ac:dyDescent="0.3">
      <c r="A5771" s="26">
        <v>2018</v>
      </c>
      <c r="B5771" s="27" t="s">
        <v>3103</v>
      </c>
      <c r="C5771" s="27" t="s">
        <v>3104</v>
      </c>
      <c r="D5771" s="27" t="s">
        <v>3103</v>
      </c>
      <c r="E5771" s="27" t="s">
        <v>6117</v>
      </c>
      <c r="F5771" s="27" t="s">
        <v>3034</v>
      </c>
      <c r="G5771" s="27" t="s">
        <v>2923</v>
      </c>
      <c r="H5771" s="28">
        <v>43160</v>
      </c>
      <c r="I5771" s="29">
        <v>2.1160240000000008</v>
      </c>
      <c r="J5771" s="28" t="s">
        <v>3241</v>
      </c>
    </row>
    <row r="5772" spans="1:10" x14ac:dyDescent="0.3">
      <c r="A5772" s="26">
        <v>2018</v>
      </c>
      <c r="B5772" s="27" t="s">
        <v>3150</v>
      </c>
      <c r="C5772" s="27" t="s">
        <v>3151</v>
      </c>
      <c r="D5772" s="27" t="s">
        <v>3150</v>
      </c>
      <c r="E5772" s="27" t="s">
        <v>6117</v>
      </c>
      <c r="F5772" s="27" t="s">
        <v>3142</v>
      </c>
      <c r="G5772" s="27" t="s">
        <v>2850</v>
      </c>
      <c r="H5772" s="28">
        <v>43160</v>
      </c>
      <c r="I5772" s="29">
        <v>9.5608999999999944E-2</v>
      </c>
      <c r="J5772" s="28" t="s">
        <v>3241</v>
      </c>
    </row>
    <row r="5773" spans="1:10" x14ac:dyDescent="0.3">
      <c r="A5773" s="26">
        <v>2018</v>
      </c>
      <c r="B5773" s="27" t="s">
        <v>3105</v>
      </c>
      <c r="C5773" s="27" t="s">
        <v>3106</v>
      </c>
      <c r="D5773" s="27" t="s">
        <v>3105</v>
      </c>
      <c r="E5773" s="27" t="s">
        <v>6117</v>
      </c>
      <c r="F5773" s="27" t="s">
        <v>2798</v>
      </c>
      <c r="G5773" s="27" t="s">
        <v>2803</v>
      </c>
      <c r="H5773" s="28">
        <v>43160</v>
      </c>
      <c r="I5773" s="29">
        <v>2.0352550000000003</v>
      </c>
      <c r="J5773" s="28" t="s">
        <v>3241</v>
      </c>
    </row>
    <row r="5774" spans="1:10" x14ac:dyDescent="0.3">
      <c r="A5774" s="26">
        <v>2018</v>
      </c>
      <c r="B5774" s="27" t="s">
        <v>3123</v>
      </c>
      <c r="C5774" s="27" t="s">
        <v>3124</v>
      </c>
      <c r="D5774" s="27" t="s">
        <v>3166</v>
      </c>
      <c r="E5774" s="27" t="s">
        <v>3025</v>
      </c>
      <c r="F5774" s="27" t="s">
        <v>2825</v>
      </c>
      <c r="G5774" s="27" t="s">
        <v>2850</v>
      </c>
      <c r="H5774" s="28">
        <v>43160</v>
      </c>
      <c r="I5774" s="29">
        <v>0</v>
      </c>
      <c r="J5774" s="28" t="s">
        <v>3241</v>
      </c>
    </row>
    <row r="5775" spans="1:10" x14ac:dyDescent="0.3">
      <c r="A5775" s="26">
        <v>2018</v>
      </c>
      <c r="B5775" s="27" t="s">
        <v>3123</v>
      </c>
      <c r="C5775" s="27" t="s">
        <v>3124</v>
      </c>
      <c r="D5775" s="27" t="s">
        <v>3125</v>
      </c>
      <c r="E5775" s="27" t="s">
        <v>3025</v>
      </c>
      <c r="F5775" s="27" t="s">
        <v>2825</v>
      </c>
      <c r="G5775" s="27" t="s">
        <v>2850</v>
      </c>
      <c r="H5775" s="28">
        <v>43160</v>
      </c>
      <c r="I5775" s="29">
        <v>0</v>
      </c>
      <c r="J5775" s="28" t="s">
        <v>3241</v>
      </c>
    </row>
    <row r="5776" spans="1:10" x14ac:dyDescent="0.3">
      <c r="A5776" s="26">
        <v>2018</v>
      </c>
      <c r="B5776" s="27" t="s">
        <v>3123</v>
      </c>
      <c r="C5776" s="27" t="s">
        <v>3124</v>
      </c>
      <c r="D5776" s="27" t="s">
        <v>3170</v>
      </c>
      <c r="E5776" s="27" t="s">
        <v>3025</v>
      </c>
      <c r="F5776" s="27" t="s">
        <v>2825</v>
      </c>
      <c r="G5776" s="27" t="s">
        <v>2850</v>
      </c>
      <c r="H5776" s="28">
        <v>43160</v>
      </c>
      <c r="I5776" s="29">
        <v>0</v>
      </c>
      <c r="J5776" s="28" t="s">
        <v>3241</v>
      </c>
    </row>
    <row r="5777" spans="1:10" x14ac:dyDescent="0.3">
      <c r="A5777" s="26">
        <v>2018</v>
      </c>
      <c r="B5777" s="27" t="s">
        <v>3107</v>
      </c>
      <c r="C5777" s="27" t="s">
        <v>3108</v>
      </c>
      <c r="D5777" s="27" t="s">
        <v>3108</v>
      </c>
      <c r="E5777" s="27" t="s">
        <v>6117</v>
      </c>
      <c r="F5777" s="27" t="s">
        <v>3026</v>
      </c>
      <c r="G5777" s="27" t="s">
        <v>2936</v>
      </c>
      <c r="H5777" s="28">
        <v>43160</v>
      </c>
      <c r="I5777" s="29">
        <v>0</v>
      </c>
      <c r="J5777" s="28" t="s">
        <v>3241</v>
      </c>
    </row>
    <row r="5778" spans="1:10" x14ac:dyDescent="0.3">
      <c r="A5778" s="26">
        <v>2018</v>
      </c>
      <c r="B5778" s="27" t="s">
        <v>3140</v>
      </c>
      <c r="C5778" s="27" t="s">
        <v>3141</v>
      </c>
      <c r="D5778" s="27" t="s">
        <v>3140</v>
      </c>
      <c r="E5778" s="27" t="s">
        <v>6117</v>
      </c>
      <c r="F5778" s="27" t="s">
        <v>3142</v>
      </c>
      <c r="G5778" s="27" t="s">
        <v>2850</v>
      </c>
      <c r="H5778" s="28">
        <v>43160</v>
      </c>
      <c r="I5778" s="29">
        <v>0</v>
      </c>
      <c r="J5778" s="28" t="s">
        <v>3241</v>
      </c>
    </row>
    <row r="5779" spans="1:10" x14ac:dyDescent="0.3">
      <c r="A5779" s="26">
        <v>2018</v>
      </c>
      <c r="B5779" s="27" t="s">
        <v>3109</v>
      </c>
      <c r="C5779" s="27" t="s">
        <v>3110</v>
      </c>
      <c r="D5779" s="27" t="s">
        <v>3109</v>
      </c>
      <c r="E5779" s="27" t="s">
        <v>3111</v>
      </c>
      <c r="F5779" s="27" t="s">
        <v>2825</v>
      </c>
      <c r="G5779" s="27" t="s">
        <v>2850</v>
      </c>
      <c r="H5779" s="28">
        <v>43160</v>
      </c>
      <c r="I5779" s="29">
        <v>0.30251500000000003</v>
      </c>
      <c r="J5779" s="28" t="s">
        <v>3241</v>
      </c>
    </row>
    <row r="5780" spans="1:10" x14ac:dyDescent="0.3">
      <c r="A5780" s="26">
        <v>2018</v>
      </c>
      <c r="B5780" s="27" t="s">
        <v>3158</v>
      </c>
      <c r="C5780" s="27" t="s">
        <v>3159</v>
      </c>
      <c r="D5780" s="27" t="s">
        <v>3160</v>
      </c>
      <c r="E5780" s="27" t="s">
        <v>3161</v>
      </c>
      <c r="F5780" s="27" t="s">
        <v>3087</v>
      </c>
      <c r="G5780" s="27" t="s">
        <v>2788</v>
      </c>
      <c r="H5780" s="28">
        <v>43160</v>
      </c>
      <c r="I5780" s="29">
        <v>1.619637</v>
      </c>
      <c r="J5780" s="28" t="s">
        <v>3241</v>
      </c>
    </row>
    <row r="5781" spans="1:10" x14ac:dyDescent="0.3">
      <c r="A5781" s="26">
        <v>2018</v>
      </c>
      <c r="B5781" s="27" t="s">
        <v>3112</v>
      </c>
      <c r="C5781" s="27" t="s">
        <v>3113</v>
      </c>
      <c r="D5781" s="27" t="s">
        <v>3112</v>
      </c>
      <c r="E5781" s="27" t="s">
        <v>6117</v>
      </c>
      <c r="F5781" s="27" t="s">
        <v>2825</v>
      </c>
      <c r="G5781" s="27" t="s">
        <v>2826</v>
      </c>
      <c r="H5781" s="28">
        <v>43160</v>
      </c>
      <c r="I5781" s="29">
        <v>2.0833409999999999</v>
      </c>
      <c r="J5781" s="28" t="s">
        <v>3241</v>
      </c>
    </row>
    <row r="5782" spans="1:10" x14ac:dyDescent="0.3">
      <c r="A5782" s="26">
        <v>2018</v>
      </c>
      <c r="B5782" s="27" t="s">
        <v>3167</v>
      </c>
      <c r="C5782" s="27" t="s">
        <v>3168</v>
      </c>
      <c r="D5782" s="27" t="s">
        <v>3169</v>
      </c>
      <c r="E5782" s="27" t="s">
        <v>3161</v>
      </c>
      <c r="F5782" s="27" t="s">
        <v>3087</v>
      </c>
      <c r="G5782" s="27" t="s">
        <v>2788</v>
      </c>
      <c r="H5782" s="28">
        <v>43160</v>
      </c>
      <c r="I5782" s="29">
        <v>6.8880130000000017</v>
      </c>
      <c r="J5782" s="28" t="s">
        <v>3241</v>
      </c>
    </row>
    <row r="5783" spans="1:10" x14ac:dyDescent="0.3">
      <c r="A5783" s="26">
        <v>2018</v>
      </c>
      <c r="B5783" s="27" t="s">
        <v>3114</v>
      </c>
      <c r="C5783" s="27" t="s">
        <v>3115</v>
      </c>
      <c r="D5783" s="27" t="s">
        <v>3116</v>
      </c>
      <c r="E5783" s="27" t="s">
        <v>3025</v>
      </c>
      <c r="F5783" s="27" t="s">
        <v>3026</v>
      </c>
      <c r="G5783" s="27" t="s">
        <v>2788</v>
      </c>
      <c r="H5783" s="28">
        <v>43160</v>
      </c>
      <c r="I5783" s="29">
        <v>0</v>
      </c>
      <c r="J5783" s="28" t="s">
        <v>3241</v>
      </c>
    </row>
    <row r="5784" spans="1:10" x14ac:dyDescent="0.3">
      <c r="A5784" s="26">
        <v>2018</v>
      </c>
      <c r="B5784" s="27" t="s">
        <v>3117</v>
      </c>
      <c r="C5784" s="27" t="s">
        <v>3118</v>
      </c>
      <c r="D5784" s="27" t="s">
        <v>3117</v>
      </c>
      <c r="E5784" s="27" t="s">
        <v>6117</v>
      </c>
      <c r="F5784" s="27" t="s">
        <v>2815</v>
      </c>
      <c r="G5784" s="27" t="s">
        <v>2816</v>
      </c>
      <c r="H5784" s="28">
        <v>43160</v>
      </c>
      <c r="I5784" s="29">
        <v>4.3577690000000002</v>
      </c>
      <c r="J5784" s="28" t="s">
        <v>3241</v>
      </c>
    </row>
    <row r="5785" spans="1:10" x14ac:dyDescent="0.3">
      <c r="A5785" s="26">
        <v>2018</v>
      </c>
      <c r="B5785" s="27" t="s">
        <v>3129</v>
      </c>
      <c r="C5785" s="27" t="s">
        <v>3130</v>
      </c>
      <c r="D5785" s="27" t="s">
        <v>3131</v>
      </c>
      <c r="E5785" s="27" t="s">
        <v>3063</v>
      </c>
      <c r="F5785" s="27" t="s">
        <v>3034</v>
      </c>
      <c r="G5785" s="27" t="s">
        <v>2840</v>
      </c>
      <c r="H5785" s="28">
        <v>43160</v>
      </c>
      <c r="I5785" s="29">
        <v>0</v>
      </c>
      <c r="J5785" s="28" t="s">
        <v>3241</v>
      </c>
    </row>
    <row r="5786" spans="1:10" x14ac:dyDescent="0.3">
      <c r="A5786" s="26">
        <v>2018</v>
      </c>
      <c r="B5786" s="27" t="s">
        <v>3126</v>
      </c>
      <c r="C5786" s="27" t="s">
        <v>3127</v>
      </c>
      <c r="D5786" s="27" t="s">
        <v>3128</v>
      </c>
      <c r="E5786" s="27" t="s">
        <v>3025</v>
      </c>
      <c r="F5786" s="27" t="s">
        <v>3026</v>
      </c>
      <c r="G5786" s="27" t="s">
        <v>2936</v>
      </c>
      <c r="H5786" s="28">
        <v>43160</v>
      </c>
      <c r="I5786" s="29">
        <v>0</v>
      </c>
      <c r="J5786" s="28" t="s">
        <v>3241</v>
      </c>
    </row>
    <row r="5787" spans="1:10" x14ac:dyDescent="0.3">
      <c r="A5787" s="26">
        <v>2018</v>
      </c>
      <c r="B5787" s="27" t="s">
        <v>3178</v>
      </c>
      <c r="C5787" s="27" t="s">
        <v>3179</v>
      </c>
      <c r="D5787" s="27" t="s">
        <v>3178</v>
      </c>
      <c r="E5787" s="27" t="s">
        <v>3033</v>
      </c>
      <c r="F5787" s="27" t="s">
        <v>2807</v>
      </c>
      <c r="G5787" s="27" t="s">
        <v>2812</v>
      </c>
      <c r="H5787" s="28">
        <v>43160</v>
      </c>
      <c r="I5787" s="29">
        <v>0</v>
      </c>
      <c r="J5787" s="28" t="s">
        <v>3241</v>
      </c>
    </row>
    <row r="5788" spans="1:10" x14ac:dyDescent="0.3">
      <c r="A5788" s="26">
        <v>2018</v>
      </c>
      <c r="B5788" s="27" t="s">
        <v>3119</v>
      </c>
      <c r="C5788" s="27" t="s">
        <v>3120</v>
      </c>
      <c r="D5788" s="27" t="s">
        <v>3119</v>
      </c>
      <c r="E5788" s="27" t="s">
        <v>6117</v>
      </c>
      <c r="F5788" s="27" t="s">
        <v>3034</v>
      </c>
      <c r="G5788" s="27" t="s">
        <v>2840</v>
      </c>
      <c r="H5788" s="28">
        <v>43160</v>
      </c>
      <c r="I5788" s="29">
        <v>3.7524400000000013</v>
      </c>
      <c r="J5788" s="28" t="s">
        <v>3241</v>
      </c>
    </row>
    <row r="5789" spans="1:10" x14ac:dyDescent="0.3">
      <c r="A5789" s="26">
        <v>2018</v>
      </c>
      <c r="B5789" s="27" t="s">
        <v>3121</v>
      </c>
      <c r="C5789" s="27" t="s">
        <v>3122</v>
      </c>
      <c r="D5789" s="27" t="s">
        <v>3121</v>
      </c>
      <c r="E5789" s="27" t="s">
        <v>6117</v>
      </c>
      <c r="F5789" s="27" t="s">
        <v>2825</v>
      </c>
      <c r="G5789" s="27" t="s">
        <v>2850</v>
      </c>
      <c r="H5789" s="28">
        <v>43160</v>
      </c>
      <c r="I5789" s="29">
        <v>9.888003000000003</v>
      </c>
      <c r="J5789" s="28" t="s">
        <v>3241</v>
      </c>
    </row>
    <row r="5790" spans="1:10" x14ac:dyDescent="0.3">
      <c r="A5790" s="26">
        <v>2018</v>
      </c>
      <c r="B5790" s="27" t="s">
        <v>3198</v>
      </c>
      <c r="C5790" s="27" t="s">
        <v>3199</v>
      </c>
      <c r="D5790" s="27" t="s">
        <v>3200</v>
      </c>
      <c r="E5790" s="27" t="s">
        <v>3161</v>
      </c>
      <c r="F5790" s="27" t="s">
        <v>2815</v>
      </c>
      <c r="G5790" s="27" t="s">
        <v>2854</v>
      </c>
      <c r="H5790" s="28">
        <v>43160</v>
      </c>
      <c r="I5790" s="29">
        <v>0.147534</v>
      </c>
      <c r="J5790" s="28" t="s">
        <v>3192</v>
      </c>
    </row>
    <row r="5791" spans="1:10" x14ac:dyDescent="0.3">
      <c r="A5791" s="26">
        <v>2018</v>
      </c>
      <c r="B5791" s="27" t="s">
        <v>3687</v>
      </c>
      <c r="C5791" s="27" t="s">
        <v>3688</v>
      </c>
      <c r="D5791" s="27" t="s">
        <v>3689</v>
      </c>
      <c r="E5791" s="27" t="s">
        <v>3161</v>
      </c>
      <c r="F5791" s="27" t="s">
        <v>3026</v>
      </c>
      <c r="G5791" s="27" t="s">
        <v>2936</v>
      </c>
      <c r="H5791" s="28">
        <v>43160</v>
      </c>
      <c r="I5791" s="29">
        <v>0.91899999999999937</v>
      </c>
      <c r="J5791" s="28" t="s">
        <v>3192</v>
      </c>
    </row>
    <row r="5792" spans="1:10" x14ac:dyDescent="0.3">
      <c r="A5792" s="26">
        <v>2018</v>
      </c>
      <c r="B5792" s="27" t="s">
        <v>3690</v>
      </c>
      <c r="C5792" s="27" t="s">
        <v>3691</v>
      </c>
      <c r="D5792" s="27" t="s">
        <v>3690</v>
      </c>
      <c r="E5792" s="27" t="s">
        <v>3033</v>
      </c>
      <c r="F5792" s="27" t="s">
        <v>2807</v>
      </c>
      <c r="G5792" s="27" t="s">
        <v>2812</v>
      </c>
      <c r="H5792" s="28">
        <v>43160</v>
      </c>
      <c r="I5792" s="29">
        <v>8.7761629999999986</v>
      </c>
      <c r="J5792" s="28" t="s">
        <v>3241</v>
      </c>
    </row>
    <row r="5793" spans="1:10" x14ac:dyDescent="0.3">
      <c r="A5793" s="26">
        <v>2018</v>
      </c>
      <c r="B5793" s="27" t="s">
        <v>3022</v>
      </c>
      <c r="C5793" s="27" t="s">
        <v>3023</v>
      </c>
      <c r="D5793" s="27" t="s">
        <v>3024</v>
      </c>
      <c r="E5793" s="27" t="s">
        <v>3025</v>
      </c>
      <c r="F5793" s="27" t="s">
        <v>3026</v>
      </c>
      <c r="G5793" s="27" t="s">
        <v>2788</v>
      </c>
      <c r="H5793" s="28">
        <v>43191</v>
      </c>
      <c r="I5793" s="29">
        <v>0</v>
      </c>
      <c r="J5793" s="28" t="s">
        <v>3241</v>
      </c>
    </row>
    <row r="5794" spans="1:10" x14ac:dyDescent="0.3">
      <c r="A5794" s="26">
        <v>2018</v>
      </c>
      <c r="B5794" s="27" t="s">
        <v>3022</v>
      </c>
      <c r="C5794" s="27" t="s">
        <v>3023</v>
      </c>
      <c r="D5794" s="27" t="s">
        <v>3027</v>
      </c>
      <c r="E5794" s="27" t="s">
        <v>3025</v>
      </c>
      <c r="F5794" s="27" t="s">
        <v>3026</v>
      </c>
      <c r="G5794" s="27" t="s">
        <v>2788</v>
      </c>
      <c r="H5794" s="28">
        <v>43191</v>
      </c>
      <c r="I5794" s="29">
        <v>0</v>
      </c>
      <c r="J5794" s="28" t="s">
        <v>3241</v>
      </c>
    </row>
    <row r="5795" spans="1:10" x14ac:dyDescent="0.3">
      <c r="A5795" s="26">
        <v>2018</v>
      </c>
      <c r="B5795" s="27" t="s">
        <v>3028</v>
      </c>
      <c r="C5795" s="27" t="s">
        <v>3029</v>
      </c>
      <c r="D5795" s="27" t="s">
        <v>3028</v>
      </c>
      <c r="E5795" s="27" t="s">
        <v>6117</v>
      </c>
      <c r="F5795" s="27" t="s">
        <v>3030</v>
      </c>
      <c r="G5795" s="27" t="s">
        <v>2812</v>
      </c>
      <c r="H5795" s="28">
        <v>43191</v>
      </c>
      <c r="I5795" s="29">
        <v>10.113941000000001</v>
      </c>
      <c r="J5795" s="28" t="s">
        <v>3241</v>
      </c>
    </row>
    <row r="5796" spans="1:10" x14ac:dyDescent="0.3">
      <c r="A5796" s="26">
        <v>2018</v>
      </c>
      <c r="B5796" s="27" t="s">
        <v>3031</v>
      </c>
      <c r="C5796" s="27" t="s">
        <v>3032</v>
      </c>
      <c r="D5796" s="27" t="s">
        <v>3031</v>
      </c>
      <c r="E5796" s="27" t="s">
        <v>3033</v>
      </c>
      <c r="F5796" s="27" t="s">
        <v>3034</v>
      </c>
      <c r="G5796" s="27" t="s">
        <v>2821</v>
      </c>
      <c r="H5796" s="28">
        <v>43191</v>
      </c>
      <c r="I5796" s="29">
        <v>1.9678290000000005</v>
      </c>
      <c r="J5796" s="28" t="s">
        <v>3241</v>
      </c>
    </row>
    <row r="5797" spans="1:10" x14ac:dyDescent="0.3">
      <c r="A5797" s="26">
        <v>2018</v>
      </c>
      <c r="B5797" s="27" t="s">
        <v>3031</v>
      </c>
      <c r="C5797" s="27" t="s">
        <v>3180</v>
      </c>
      <c r="D5797" s="27" t="s">
        <v>3181</v>
      </c>
      <c r="E5797" s="27" t="s">
        <v>3033</v>
      </c>
      <c r="F5797" s="27" t="s">
        <v>3034</v>
      </c>
      <c r="G5797" s="27" t="s">
        <v>2821</v>
      </c>
      <c r="H5797" s="28">
        <v>43191</v>
      </c>
      <c r="I5797" s="29">
        <v>4.2489340000000011</v>
      </c>
      <c r="J5797" s="28" t="s">
        <v>3241</v>
      </c>
    </row>
    <row r="5798" spans="1:10" x14ac:dyDescent="0.3">
      <c r="A5798" s="26">
        <v>2018</v>
      </c>
      <c r="B5798" s="27" t="s">
        <v>3189</v>
      </c>
      <c r="C5798" s="27" t="s">
        <v>3190</v>
      </c>
      <c r="D5798" s="27" t="s">
        <v>3191</v>
      </c>
      <c r="E5798" s="27" t="s">
        <v>3161</v>
      </c>
      <c r="F5798" s="27" t="s">
        <v>2815</v>
      </c>
      <c r="G5798" s="27" t="s">
        <v>2816</v>
      </c>
      <c r="H5798" s="28">
        <v>43191</v>
      </c>
      <c r="I5798" s="29">
        <v>0.68110000000000015</v>
      </c>
      <c r="J5798" s="28" t="s">
        <v>3192</v>
      </c>
    </row>
    <row r="5799" spans="1:10" x14ac:dyDescent="0.3">
      <c r="A5799" s="26">
        <v>2018</v>
      </c>
      <c r="B5799" s="27" t="s">
        <v>3035</v>
      </c>
      <c r="C5799" s="27" t="s">
        <v>3036</v>
      </c>
      <c r="D5799" s="27" t="s">
        <v>3035</v>
      </c>
      <c r="E5799" s="27" t="s">
        <v>6117</v>
      </c>
      <c r="F5799" s="27" t="s">
        <v>2825</v>
      </c>
      <c r="G5799" s="27" t="s">
        <v>2826</v>
      </c>
      <c r="H5799" s="28">
        <v>43191</v>
      </c>
      <c r="I5799" s="29">
        <v>0</v>
      </c>
      <c r="J5799" s="28" t="s">
        <v>3241</v>
      </c>
    </row>
    <row r="5800" spans="1:10" x14ac:dyDescent="0.3">
      <c r="A5800" s="26">
        <v>2018</v>
      </c>
      <c r="B5800" s="27" t="s">
        <v>3037</v>
      </c>
      <c r="C5800" s="27" t="s">
        <v>3038</v>
      </c>
      <c r="D5800" s="27" t="s">
        <v>3037</v>
      </c>
      <c r="E5800" s="27" t="s">
        <v>6117</v>
      </c>
      <c r="F5800" s="27" t="s">
        <v>3034</v>
      </c>
      <c r="G5800" s="27" t="s">
        <v>2999</v>
      </c>
      <c r="H5800" s="28">
        <v>43191</v>
      </c>
      <c r="I5800" s="29">
        <v>1.9178589999999995</v>
      </c>
      <c r="J5800" s="28" t="s">
        <v>3241</v>
      </c>
    </row>
    <row r="5801" spans="1:10" x14ac:dyDescent="0.3">
      <c r="A5801" s="26">
        <v>2018</v>
      </c>
      <c r="B5801" s="27" t="s">
        <v>3039</v>
      </c>
      <c r="C5801" s="27" t="s">
        <v>3040</v>
      </c>
      <c r="D5801" s="27" t="s">
        <v>3039</v>
      </c>
      <c r="E5801" s="27" t="s">
        <v>6117</v>
      </c>
      <c r="F5801" s="27" t="s">
        <v>2815</v>
      </c>
      <c r="G5801" s="27" t="s">
        <v>2816</v>
      </c>
      <c r="H5801" s="28">
        <v>43191</v>
      </c>
      <c r="I5801" s="29">
        <v>0</v>
      </c>
      <c r="J5801" s="28" t="s">
        <v>3241</v>
      </c>
    </row>
    <row r="5802" spans="1:10" x14ac:dyDescent="0.3">
      <c r="A5802" s="26">
        <v>2018</v>
      </c>
      <c r="B5802" s="27" t="s">
        <v>3041</v>
      </c>
      <c r="C5802" s="27" t="s">
        <v>3042</v>
      </c>
      <c r="D5802" s="27" t="s">
        <v>3041</v>
      </c>
      <c r="E5802" s="27" t="s">
        <v>6117</v>
      </c>
      <c r="F5802" s="27" t="s">
        <v>2825</v>
      </c>
      <c r="G5802" s="27" t="s">
        <v>2826</v>
      </c>
      <c r="H5802" s="28">
        <v>43191</v>
      </c>
      <c r="I5802" s="29">
        <v>4.0409360000000003</v>
      </c>
      <c r="J5802" s="28" t="s">
        <v>3241</v>
      </c>
    </row>
    <row r="5803" spans="1:10" x14ac:dyDescent="0.3">
      <c r="A5803" s="26">
        <v>2018</v>
      </c>
      <c r="B5803" s="27" t="s">
        <v>3043</v>
      </c>
      <c r="C5803" s="27" t="s">
        <v>3044</v>
      </c>
      <c r="D5803" s="27" t="s">
        <v>3043</v>
      </c>
      <c r="E5803" s="27" t="s">
        <v>6117</v>
      </c>
      <c r="F5803" s="27" t="s">
        <v>2815</v>
      </c>
      <c r="G5803" s="27" t="s">
        <v>2816</v>
      </c>
      <c r="H5803" s="28">
        <v>43191</v>
      </c>
      <c r="I5803" s="29">
        <v>3.7142610000000005</v>
      </c>
      <c r="J5803" s="28" t="s">
        <v>3241</v>
      </c>
    </row>
    <row r="5804" spans="1:10" x14ac:dyDescent="0.3">
      <c r="A5804" s="26">
        <v>2018</v>
      </c>
      <c r="B5804" s="27" t="s">
        <v>3045</v>
      </c>
      <c r="C5804" s="27" t="s">
        <v>3046</v>
      </c>
      <c r="D5804" s="27" t="s">
        <v>3045</v>
      </c>
      <c r="E5804" s="27" t="s">
        <v>6117</v>
      </c>
      <c r="F5804" s="27" t="s">
        <v>2815</v>
      </c>
      <c r="G5804" s="27" t="s">
        <v>2816</v>
      </c>
      <c r="H5804" s="28">
        <v>43191</v>
      </c>
      <c r="I5804" s="29">
        <v>0.12385900000000004</v>
      </c>
      <c r="J5804" s="28" t="s">
        <v>3241</v>
      </c>
    </row>
    <row r="5805" spans="1:10" x14ac:dyDescent="0.3">
      <c r="A5805" s="26">
        <v>2018</v>
      </c>
      <c r="B5805" s="27" t="s">
        <v>3143</v>
      </c>
      <c r="C5805" s="27" t="s">
        <v>3144</v>
      </c>
      <c r="D5805" s="27" t="s">
        <v>3143</v>
      </c>
      <c r="E5805" s="27" t="s">
        <v>6117</v>
      </c>
      <c r="F5805" s="27" t="s">
        <v>3145</v>
      </c>
      <c r="G5805" s="27" t="s">
        <v>2803</v>
      </c>
      <c r="H5805" s="28">
        <v>43191</v>
      </c>
      <c r="I5805" s="29">
        <v>1.9638190000000009</v>
      </c>
      <c r="J5805" s="28" t="s">
        <v>3241</v>
      </c>
    </row>
    <row r="5806" spans="1:10" x14ac:dyDescent="0.3">
      <c r="A5806" s="26">
        <v>2018</v>
      </c>
      <c r="B5806" s="27" t="s">
        <v>3171</v>
      </c>
      <c r="C5806" s="27" t="s">
        <v>3172</v>
      </c>
      <c r="D5806" s="27" t="s">
        <v>3173</v>
      </c>
      <c r="E5806" s="27" t="s">
        <v>3111</v>
      </c>
      <c r="F5806" s="27" t="s">
        <v>2825</v>
      </c>
      <c r="G5806" s="27" t="s">
        <v>2850</v>
      </c>
      <c r="H5806" s="28">
        <v>43191</v>
      </c>
      <c r="I5806" s="29">
        <v>0.43319700000000005</v>
      </c>
      <c r="J5806" s="28" t="s">
        <v>3241</v>
      </c>
    </row>
    <row r="5807" spans="1:10" x14ac:dyDescent="0.3">
      <c r="A5807" s="26">
        <v>2018</v>
      </c>
      <c r="B5807" s="27" t="s">
        <v>3146</v>
      </c>
      <c r="C5807" s="27" t="s">
        <v>3147</v>
      </c>
      <c r="D5807" s="27" t="s">
        <v>3146</v>
      </c>
      <c r="E5807" s="27" t="s">
        <v>6117</v>
      </c>
      <c r="F5807" s="27" t="s">
        <v>3145</v>
      </c>
      <c r="G5807" s="27" t="s">
        <v>2803</v>
      </c>
      <c r="H5807" s="28">
        <v>43191</v>
      </c>
      <c r="I5807" s="29">
        <v>1.5725039999999999</v>
      </c>
      <c r="J5807" s="28" t="s">
        <v>3241</v>
      </c>
    </row>
    <row r="5808" spans="1:10" x14ac:dyDescent="0.3">
      <c r="A5808" s="26">
        <v>2018</v>
      </c>
      <c r="B5808" s="27" t="s">
        <v>3047</v>
      </c>
      <c r="C5808" s="27" t="s">
        <v>3048</v>
      </c>
      <c r="D5808" s="27" t="s">
        <v>3047</v>
      </c>
      <c r="E5808" s="27" t="s">
        <v>6117</v>
      </c>
      <c r="F5808" s="27" t="s">
        <v>2825</v>
      </c>
      <c r="G5808" s="27" t="s">
        <v>2826</v>
      </c>
      <c r="H5808" s="28">
        <v>43191</v>
      </c>
      <c r="I5808" s="29">
        <v>1.180118</v>
      </c>
      <c r="J5808" s="28" t="s">
        <v>3241</v>
      </c>
    </row>
    <row r="5809" spans="1:10" x14ac:dyDescent="0.3">
      <c r="A5809" s="26">
        <v>2018</v>
      </c>
      <c r="B5809" s="27" t="s">
        <v>3049</v>
      </c>
      <c r="C5809" s="27" t="s">
        <v>3050</v>
      </c>
      <c r="D5809" s="27" t="s">
        <v>3049</v>
      </c>
      <c r="E5809" s="27" t="s">
        <v>6117</v>
      </c>
      <c r="F5809" s="27" t="s">
        <v>2825</v>
      </c>
      <c r="G5809" s="27" t="s">
        <v>2850</v>
      </c>
      <c r="H5809" s="28">
        <v>43191</v>
      </c>
      <c r="I5809" s="29">
        <v>1.4462460000000004</v>
      </c>
      <c r="J5809" s="28" t="s">
        <v>3241</v>
      </c>
    </row>
    <row r="5810" spans="1:10" x14ac:dyDescent="0.3">
      <c r="A5810" s="26">
        <v>2018</v>
      </c>
      <c r="B5810" s="27" t="s">
        <v>3051</v>
      </c>
      <c r="C5810" s="27" t="s">
        <v>3051</v>
      </c>
      <c r="D5810" s="27" t="s">
        <v>3051</v>
      </c>
      <c r="E5810" s="27" t="s">
        <v>6118</v>
      </c>
      <c r="F5810" s="27" t="s">
        <v>3051</v>
      </c>
      <c r="G5810" s="27" t="s">
        <v>3051</v>
      </c>
      <c r="H5810" s="28">
        <v>43191</v>
      </c>
      <c r="I5810" s="29">
        <v>10493.314585000011</v>
      </c>
      <c r="J5810" s="28" t="s">
        <v>3241</v>
      </c>
    </row>
    <row r="5811" spans="1:10" x14ac:dyDescent="0.3">
      <c r="A5811" s="26">
        <v>2018</v>
      </c>
      <c r="B5811" s="27" t="s">
        <v>3052</v>
      </c>
      <c r="C5811" s="27" t="s">
        <v>3053</v>
      </c>
      <c r="D5811" s="27" t="s">
        <v>3052</v>
      </c>
      <c r="E5811" s="27" t="s">
        <v>3033</v>
      </c>
      <c r="F5811" s="27" t="s">
        <v>2807</v>
      </c>
      <c r="G5811" s="27" t="s">
        <v>2812</v>
      </c>
      <c r="H5811" s="28">
        <v>43191</v>
      </c>
      <c r="I5811" s="29">
        <v>2.7837250000000004</v>
      </c>
      <c r="J5811" s="28" t="s">
        <v>3241</v>
      </c>
    </row>
    <row r="5812" spans="1:10" x14ac:dyDescent="0.3">
      <c r="A5812" s="26">
        <v>2018</v>
      </c>
      <c r="B5812" s="27" t="s">
        <v>3162</v>
      </c>
      <c r="C5812" s="27" t="s">
        <v>3163</v>
      </c>
      <c r="D5812" s="27" t="s">
        <v>3164</v>
      </c>
      <c r="E5812" s="27" t="s">
        <v>3025</v>
      </c>
      <c r="F5812" s="27" t="s">
        <v>3087</v>
      </c>
      <c r="G5812" s="27" t="s">
        <v>2788</v>
      </c>
      <c r="H5812" s="28">
        <v>43191</v>
      </c>
      <c r="I5812" s="29">
        <v>0</v>
      </c>
      <c r="J5812" s="28" t="s">
        <v>3241</v>
      </c>
    </row>
    <row r="5813" spans="1:10" x14ac:dyDescent="0.3">
      <c r="A5813" s="26">
        <v>2018</v>
      </c>
      <c r="B5813" s="27" t="s">
        <v>3162</v>
      </c>
      <c r="C5813" s="27" t="s">
        <v>3163</v>
      </c>
      <c r="D5813" s="27" t="s">
        <v>3165</v>
      </c>
      <c r="E5813" s="27" t="s">
        <v>3025</v>
      </c>
      <c r="F5813" s="27" t="s">
        <v>3087</v>
      </c>
      <c r="G5813" s="27" t="s">
        <v>2788</v>
      </c>
      <c r="H5813" s="28">
        <v>43191</v>
      </c>
      <c r="I5813" s="29">
        <v>0</v>
      </c>
      <c r="J5813" s="28" t="s">
        <v>3241</v>
      </c>
    </row>
    <row r="5814" spans="1:10" x14ac:dyDescent="0.3">
      <c r="A5814" s="26">
        <v>2018</v>
      </c>
      <c r="B5814" s="27" t="s">
        <v>3054</v>
      </c>
      <c r="C5814" s="27" t="s">
        <v>3055</v>
      </c>
      <c r="D5814" s="27" t="s">
        <v>3054</v>
      </c>
      <c r="E5814" s="27" t="s">
        <v>6117</v>
      </c>
      <c r="F5814" s="27" t="s">
        <v>3034</v>
      </c>
      <c r="G5814" s="27" t="s">
        <v>2999</v>
      </c>
      <c r="H5814" s="28">
        <v>43191</v>
      </c>
      <c r="I5814" s="29">
        <v>0</v>
      </c>
      <c r="J5814" s="28" t="s">
        <v>3241</v>
      </c>
    </row>
    <row r="5815" spans="1:10" x14ac:dyDescent="0.3">
      <c r="A5815" s="26">
        <v>2018</v>
      </c>
      <c r="B5815" s="27" t="s">
        <v>3056</v>
      </c>
      <c r="C5815" s="27" t="s">
        <v>3057</v>
      </c>
      <c r="D5815" s="27" t="s">
        <v>3056</v>
      </c>
      <c r="E5815" s="27" t="s">
        <v>6117</v>
      </c>
      <c r="F5815" s="27" t="s">
        <v>2825</v>
      </c>
      <c r="G5815" s="27" t="s">
        <v>2826</v>
      </c>
      <c r="H5815" s="28">
        <v>43191</v>
      </c>
      <c r="I5815" s="29">
        <v>2.1728610000000002</v>
      </c>
      <c r="J5815" s="28" t="s">
        <v>3241</v>
      </c>
    </row>
    <row r="5816" spans="1:10" x14ac:dyDescent="0.3">
      <c r="A5816" s="26">
        <v>2018</v>
      </c>
      <c r="B5816" s="27" t="s">
        <v>3058</v>
      </c>
      <c r="C5816" s="27" t="s">
        <v>3059</v>
      </c>
      <c r="D5816" s="27" t="s">
        <v>3058</v>
      </c>
      <c r="E5816" s="27" t="s">
        <v>6117</v>
      </c>
      <c r="F5816" s="27" t="s">
        <v>2815</v>
      </c>
      <c r="G5816" s="27" t="s">
        <v>2816</v>
      </c>
      <c r="H5816" s="28">
        <v>43191</v>
      </c>
      <c r="I5816" s="29">
        <v>4.2772500000000022</v>
      </c>
      <c r="J5816" s="28" t="s">
        <v>3241</v>
      </c>
    </row>
    <row r="5817" spans="1:10" x14ac:dyDescent="0.3">
      <c r="A5817" s="26">
        <v>2018</v>
      </c>
      <c r="B5817" s="27" t="s">
        <v>3152</v>
      </c>
      <c r="C5817" s="27" t="s">
        <v>3153</v>
      </c>
      <c r="D5817" s="27" t="s">
        <v>3152</v>
      </c>
      <c r="E5817" s="27" t="s">
        <v>3111</v>
      </c>
      <c r="F5817" s="27" t="s">
        <v>2825</v>
      </c>
      <c r="G5817" s="27" t="s">
        <v>2850</v>
      </c>
      <c r="H5817" s="28">
        <v>43191</v>
      </c>
      <c r="I5817" s="29">
        <v>0.43092000000000003</v>
      </c>
      <c r="J5817" s="28" t="s">
        <v>3241</v>
      </c>
    </row>
    <row r="5818" spans="1:10" x14ac:dyDescent="0.3">
      <c r="A5818" s="26">
        <v>2018</v>
      </c>
      <c r="B5818" s="27" t="s">
        <v>3154</v>
      </c>
      <c r="C5818" s="27" t="s">
        <v>3155</v>
      </c>
      <c r="D5818" s="27" t="s">
        <v>3154</v>
      </c>
      <c r="E5818" s="27" t="s">
        <v>3111</v>
      </c>
      <c r="F5818" s="27" t="s">
        <v>2825</v>
      </c>
      <c r="G5818" s="27" t="s">
        <v>2850</v>
      </c>
      <c r="H5818" s="28">
        <v>43191</v>
      </c>
      <c r="I5818" s="29">
        <v>0.58411200000000008</v>
      </c>
      <c r="J5818" s="28" t="s">
        <v>3241</v>
      </c>
    </row>
    <row r="5819" spans="1:10" x14ac:dyDescent="0.3">
      <c r="A5819" s="26">
        <v>2018</v>
      </c>
      <c r="B5819" s="27" t="s">
        <v>3156</v>
      </c>
      <c r="C5819" s="27" t="s">
        <v>3157</v>
      </c>
      <c r="D5819" s="27" t="s">
        <v>3156</v>
      </c>
      <c r="E5819" s="27" t="s">
        <v>3111</v>
      </c>
      <c r="F5819" s="27" t="s">
        <v>2825</v>
      </c>
      <c r="G5819" s="27" t="s">
        <v>2850</v>
      </c>
      <c r="H5819" s="28">
        <v>43191</v>
      </c>
      <c r="I5819" s="29">
        <v>0</v>
      </c>
      <c r="J5819" s="28" t="s">
        <v>3241</v>
      </c>
    </row>
    <row r="5820" spans="1:10" x14ac:dyDescent="0.3">
      <c r="A5820" s="26">
        <v>2018</v>
      </c>
      <c r="B5820" s="27" t="s">
        <v>3060</v>
      </c>
      <c r="C5820" s="27" t="s">
        <v>3061</v>
      </c>
      <c r="D5820" s="27" t="s">
        <v>3062</v>
      </c>
      <c r="E5820" s="27" t="s">
        <v>3063</v>
      </c>
      <c r="F5820" s="27" t="s">
        <v>3034</v>
      </c>
      <c r="G5820" s="27" t="s">
        <v>2999</v>
      </c>
      <c r="H5820" s="28">
        <v>43191</v>
      </c>
      <c r="I5820" s="29">
        <v>0</v>
      </c>
      <c r="J5820" s="28" t="s">
        <v>3241</v>
      </c>
    </row>
    <row r="5821" spans="1:10" x14ac:dyDescent="0.3">
      <c r="A5821" s="26">
        <v>2018</v>
      </c>
      <c r="B5821" s="27" t="s">
        <v>3187</v>
      </c>
      <c r="C5821" s="27" t="s">
        <v>3188</v>
      </c>
      <c r="D5821" s="27" t="s">
        <v>3187</v>
      </c>
      <c r="E5821" s="27" t="s">
        <v>3033</v>
      </c>
      <c r="F5821" s="27" t="s">
        <v>3034</v>
      </c>
      <c r="G5821" s="27" t="s">
        <v>3074</v>
      </c>
      <c r="H5821" s="28">
        <v>43191</v>
      </c>
      <c r="I5821" s="29">
        <v>1.2377979999999997</v>
      </c>
      <c r="J5821" s="28" t="s">
        <v>3241</v>
      </c>
    </row>
    <row r="5822" spans="1:10" x14ac:dyDescent="0.3">
      <c r="A5822" s="26">
        <v>2018</v>
      </c>
      <c r="B5822" s="27" t="s">
        <v>3064</v>
      </c>
      <c r="C5822" s="27" t="s">
        <v>3065</v>
      </c>
      <c r="D5822" s="27" t="s">
        <v>3066</v>
      </c>
      <c r="E5822" s="27" t="s">
        <v>3025</v>
      </c>
      <c r="F5822" s="27" t="s">
        <v>2825</v>
      </c>
      <c r="G5822" s="27" t="s">
        <v>2826</v>
      </c>
      <c r="H5822" s="28">
        <v>43191</v>
      </c>
      <c r="I5822" s="29">
        <v>0</v>
      </c>
      <c r="J5822" s="28" t="s">
        <v>3241</v>
      </c>
    </row>
    <row r="5823" spans="1:10" x14ac:dyDescent="0.3">
      <c r="A5823" s="26">
        <v>2018</v>
      </c>
      <c r="B5823" s="27" t="s">
        <v>3064</v>
      </c>
      <c r="C5823" s="27" t="s">
        <v>3065</v>
      </c>
      <c r="D5823" s="27" t="s">
        <v>3067</v>
      </c>
      <c r="E5823" s="27" t="s">
        <v>3025</v>
      </c>
      <c r="F5823" s="27" t="s">
        <v>2825</v>
      </c>
      <c r="G5823" s="27" t="s">
        <v>2826</v>
      </c>
      <c r="H5823" s="28">
        <v>43191</v>
      </c>
      <c r="I5823" s="29">
        <v>0</v>
      </c>
      <c r="J5823" s="28" t="s">
        <v>3241</v>
      </c>
    </row>
    <row r="5824" spans="1:10" x14ac:dyDescent="0.3">
      <c r="A5824" s="26">
        <v>2018</v>
      </c>
      <c r="B5824" s="27" t="s">
        <v>3174</v>
      </c>
      <c r="C5824" s="27" t="s">
        <v>3175</v>
      </c>
      <c r="D5824" s="27" t="s">
        <v>3174</v>
      </c>
      <c r="E5824" s="27" t="s">
        <v>6117</v>
      </c>
      <c r="F5824" s="27" t="s">
        <v>2825</v>
      </c>
      <c r="G5824" s="27" t="s">
        <v>2826</v>
      </c>
      <c r="H5824" s="28">
        <v>43191</v>
      </c>
      <c r="I5824" s="29">
        <v>0.59729399999999988</v>
      </c>
      <c r="J5824" s="28" t="s">
        <v>3241</v>
      </c>
    </row>
    <row r="5825" spans="1:10" x14ac:dyDescent="0.3">
      <c r="A5825" s="26">
        <v>2018</v>
      </c>
      <c r="B5825" s="27" t="s">
        <v>3068</v>
      </c>
      <c r="C5825" s="27" t="s">
        <v>3069</v>
      </c>
      <c r="D5825" s="27" t="s">
        <v>3068</v>
      </c>
      <c r="E5825" s="27" t="s">
        <v>6117</v>
      </c>
      <c r="F5825" s="27" t="s">
        <v>3034</v>
      </c>
      <c r="G5825" s="27" t="s">
        <v>2923</v>
      </c>
      <c r="H5825" s="28">
        <v>43191</v>
      </c>
      <c r="I5825" s="29">
        <v>8.0034629999999982</v>
      </c>
      <c r="J5825" s="28" t="s">
        <v>3241</v>
      </c>
    </row>
    <row r="5826" spans="1:10" x14ac:dyDescent="0.3">
      <c r="A5826" s="26">
        <v>2018</v>
      </c>
      <c r="B5826" s="27" t="s">
        <v>3070</v>
      </c>
      <c r="C5826" s="27" t="s">
        <v>3071</v>
      </c>
      <c r="D5826" s="27" t="s">
        <v>3070</v>
      </c>
      <c r="E5826" s="27" t="s">
        <v>6117</v>
      </c>
      <c r="F5826" s="27" t="s">
        <v>2815</v>
      </c>
      <c r="G5826" s="27" t="s">
        <v>2816</v>
      </c>
      <c r="H5826" s="28">
        <v>43191</v>
      </c>
      <c r="I5826" s="29">
        <v>0.91168100000000007</v>
      </c>
      <c r="J5826" s="28" t="s">
        <v>3241</v>
      </c>
    </row>
    <row r="5827" spans="1:10" x14ac:dyDescent="0.3">
      <c r="A5827" s="26">
        <v>2018</v>
      </c>
      <c r="B5827" s="27" t="s">
        <v>3176</v>
      </c>
      <c r="C5827" s="27" t="s">
        <v>3177</v>
      </c>
      <c r="D5827" s="27" t="s">
        <v>3176</v>
      </c>
      <c r="E5827" s="27" t="s">
        <v>3033</v>
      </c>
      <c r="F5827" s="27" t="s">
        <v>2807</v>
      </c>
      <c r="G5827" s="27" t="s">
        <v>2812</v>
      </c>
      <c r="H5827" s="28">
        <v>43191</v>
      </c>
      <c r="I5827" s="29">
        <v>15.229383000000002</v>
      </c>
      <c r="J5827" s="28" t="s">
        <v>3241</v>
      </c>
    </row>
    <row r="5828" spans="1:10" x14ac:dyDescent="0.3">
      <c r="A5828" s="26">
        <v>2018</v>
      </c>
      <c r="B5828" s="27" t="s">
        <v>3072</v>
      </c>
      <c r="C5828" s="27" t="s">
        <v>3073</v>
      </c>
      <c r="D5828" s="27" t="s">
        <v>3072</v>
      </c>
      <c r="E5828" s="27" t="s">
        <v>6117</v>
      </c>
      <c r="F5828" s="27" t="s">
        <v>3034</v>
      </c>
      <c r="G5828" s="27" t="s">
        <v>3074</v>
      </c>
      <c r="H5828" s="28">
        <v>43191</v>
      </c>
      <c r="I5828" s="29">
        <v>1.0834759999999999</v>
      </c>
      <c r="J5828" s="28" t="s">
        <v>3241</v>
      </c>
    </row>
    <row r="5829" spans="1:10" x14ac:dyDescent="0.3">
      <c r="A5829" s="26">
        <v>2018</v>
      </c>
      <c r="B5829" s="27" t="s">
        <v>3182</v>
      </c>
      <c r="C5829" s="27" t="s">
        <v>3183</v>
      </c>
      <c r="D5829" s="27" t="s">
        <v>3182</v>
      </c>
      <c r="E5829" s="27" t="s">
        <v>6117</v>
      </c>
      <c r="F5829" s="27" t="s">
        <v>2825</v>
      </c>
      <c r="G5829" s="27" t="s">
        <v>2826</v>
      </c>
      <c r="H5829" s="28">
        <v>43191</v>
      </c>
      <c r="I5829" s="29">
        <v>0.43877700000000025</v>
      </c>
      <c r="J5829" s="28" t="s">
        <v>3241</v>
      </c>
    </row>
    <row r="5830" spans="1:10" x14ac:dyDescent="0.3">
      <c r="A5830" s="26">
        <v>2018</v>
      </c>
      <c r="B5830" s="27" t="s">
        <v>3075</v>
      </c>
      <c r="C5830" s="27" t="s">
        <v>3076</v>
      </c>
      <c r="D5830" s="27" t="s">
        <v>3075</v>
      </c>
      <c r="E5830" s="27" t="s">
        <v>6117</v>
      </c>
      <c r="F5830" s="27" t="s">
        <v>2815</v>
      </c>
      <c r="G5830" s="27" t="s">
        <v>2816</v>
      </c>
      <c r="H5830" s="28">
        <v>43191</v>
      </c>
      <c r="I5830" s="29">
        <v>1.9031320000000003</v>
      </c>
      <c r="J5830" s="28" t="s">
        <v>3241</v>
      </c>
    </row>
    <row r="5831" spans="1:10" x14ac:dyDescent="0.3">
      <c r="A5831" s="26">
        <v>2018</v>
      </c>
      <c r="B5831" s="27" t="s">
        <v>3077</v>
      </c>
      <c r="C5831" s="27" t="s">
        <v>3078</v>
      </c>
      <c r="D5831" s="27" t="s">
        <v>3077</v>
      </c>
      <c r="E5831" s="27" t="s">
        <v>3033</v>
      </c>
      <c r="F5831" s="27" t="s">
        <v>2788</v>
      </c>
      <c r="G5831" s="27" t="s">
        <v>2788</v>
      </c>
      <c r="H5831" s="28">
        <v>43191</v>
      </c>
      <c r="I5831" s="29">
        <v>0</v>
      </c>
      <c r="J5831" s="28" t="s">
        <v>3241</v>
      </c>
    </row>
    <row r="5832" spans="1:10" x14ac:dyDescent="0.3">
      <c r="A5832" s="26">
        <v>2018</v>
      </c>
      <c r="B5832" s="27" t="s">
        <v>3079</v>
      </c>
      <c r="C5832" s="27" t="s">
        <v>3080</v>
      </c>
      <c r="D5832" s="27" t="s">
        <v>3081</v>
      </c>
      <c r="E5832" s="27" t="s">
        <v>3063</v>
      </c>
      <c r="F5832" s="27" t="s">
        <v>2788</v>
      </c>
      <c r="G5832" s="27" t="s">
        <v>2788</v>
      </c>
      <c r="H5832" s="28">
        <v>43191</v>
      </c>
      <c r="I5832" s="29">
        <v>0</v>
      </c>
      <c r="J5832" s="28" t="s">
        <v>3241</v>
      </c>
    </row>
    <row r="5833" spans="1:10" x14ac:dyDescent="0.3">
      <c r="A5833" s="26">
        <v>2018</v>
      </c>
      <c r="B5833" s="27" t="s">
        <v>3082</v>
      </c>
      <c r="C5833" s="27" t="s">
        <v>3083</v>
      </c>
      <c r="D5833" s="27" t="s">
        <v>3082</v>
      </c>
      <c r="E5833" s="27" t="s">
        <v>6117</v>
      </c>
      <c r="F5833" s="27" t="s">
        <v>2825</v>
      </c>
      <c r="G5833" s="27" t="s">
        <v>2826</v>
      </c>
      <c r="H5833" s="28">
        <v>43191</v>
      </c>
      <c r="I5833" s="29">
        <v>2.437576</v>
      </c>
      <c r="J5833" s="28" t="s">
        <v>3241</v>
      </c>
    </row>
    <row r="5834" spans="1:10" x14ac:dyDescent="0.3">
      <c r="A5834" s="26">
        <v>2018</v>
      </c>
      <c r="B5834" s="27" t="s">
        <v>3084</v>
      </c>
      <c r="C5834" s="27" t="s">
        <v>3085</v>
      </c>
      <c r="D5834" s="27" t="s">
        <v>3086</v>
      </c>
      <c r="E5834" s="27" t="s">
        <v>3025</v>
      </c>
      <c r="F5834" s="27" t="s">
        <v>3087</v>
      </c>
      <c r="G5834" s="27" t="s">
        <v>2788</v>
      </c>
      <c r="H5834" s="28">
        <v>43191</v>
      </c>
      <c r="I5834" s="29">
        <v>0</v>
      </c>
      <c r="J5834" s="28" t="s">
        <v>3241</v>
      </c>
    </row>
    <row r="5835" spans="1:10" x14ac:dyDescent="0.3">
      <c r="A5835" s="26">
        <v>2018</v>
      </c>
      <c r="B5835" s="27" t="s">
        <v>3084</v>
      </c>
      <c r="C5835" s="27" t="s">
        <v>3085</v>
      </c>
      <c r="D5835" s="27" t="s">
        <v>3088</v>
      </c>
      <c r="E5835" s="27" t="s">
        <v>3025</v>
      </c>
      <c r="F5835" s="27" t="s">
        <v>3087</v>
      </c>
      <c r="G5835" s="27" t="s">
        <v>2788</v>
      </c>
      <c r="H5835" s="28">
        <v>43191</v>
      </c>
      <c r="I5835" s="29">
        <v>0</v>
      </c>
      <c r="J5835" s="28" t="s">
        <v>3241</v>
      </c>
    </row>
    <row r="5836" spans="1:10" x14ac:dyDescent="0.3">
      <c r="A5836" s="26">
        <v>2018</v>
      </c>
      <c r="B5836" s="27" t="s">
        <v>3195</v>
      </c>
      <c r="C5836" s="27" t="s">
        <v>3196</v>
      </c>
      <c r="D5836" s="27" t="s">
        <v>3197</v>
      </c>
      <c r="E5836" s="27" t="s">
        <v>3063</v>
      </c>
      <c r="F5836" s="27" t="s">
        <v>3094</v>
      </c>
      <c r="G5836" s="27" t="s">
        <v>2965</v>
      </c>
      <c r="H5836" s="28">
        <v>43191</v>
      </c>
      <c r="I5836" s="29">
        <v>1.4552030000000002</v>
      </c>
      <c r="J5836" s="28" t="s">
        <v>3192</v>
      </c>
    </row>
    <row r="5837" spans="1:10" x14ac:dyDescent="0.3">
      <c r="A5837" s="26">
        <v>2018</v>
      </c>
      <c r="B5837" s="27" t="s">
        <v>3089</v>
      </c>
      <c r="C5837" s="27" t="s">
        <v>3090</v>
      </c>
      <c r="D5837" s="27" t="s">
        <v>3089</v>
      </c>
      <c r="E5837" s="27" t="s">
        <v>6117</v>
      </c>
      <c r="F5837" s="27" t="s">
        <v>2815</v>
      </c>
      <c r="G5837" s="27" t="s">
        <v>2816</v>
      </c>
      <c r="H5837" s="28">
        <v>43191</v>
      </c>
      <c r="I5837" s="29">
        <v>2.934022000000001</v>
      </c>
      <c r="J5837" s="28" t="s">
        <v>3241</v>
      </c>
    </row>
    <row r="5838" spans="1:10" x14ac:dyDescent="0.3">
      <c r="A5838" s="26">
        <v>2018</v>
      </c>
      <c r="B5838" s="27" t="s">
        <v>3136</v>
      </c>
      <c r="C5838" s="27" t="s">
        <v>3137</v>
      </c>
      <c r="D5838" s="27" t="s">
        <v>3138</v>
      </c>
      <c r="E5838" s="27" t="s">
        <v>3025</v>
      </c>
      <c r="F5838" s="27" t="s">
        <v>3087</v>
      </c>
      <c r="G5838" s="27" t="s">
        <v>2788</v>
      </c>
      <c r="H5838" s="28">
        <v>43191</v>
      </c>
      <c r="I5838" s="29">
        <v>0</v>
      </c>
      <c r="J5838" s="28" t="s">
        <v>3241</v>
      </c>
    </row>
    <row r="5839" spans="1:10" x14ac:dyDescent="0.3">
      <c r="A5839" s="26">
        <v>2018</v>
      </c>
      <c r="B5839" s="27" t="s">
        <v>3136</v>
      </c>
      <c r="C5839" s="27" t="s">
        <v>3137</v>
      </c>
      <c r="D5839" s="27" t="s">
        <v>3139</v>
      </c>
      <c r="E5839" s="27" t="s">
        <v>3025</v>
      </c>
      <c r="F5839" s="27" t="s">
        <v>3087</v>
      </c>
      <c r="G5839" s="27" t="s">
        <v>2788</v>
      </c>
      <c r="H5839" s="28">
        <v>43191</v>
      </c>
      <c r="I5839" s="29">
        <v>0</v>
      </c>
      <c r="J5839" s="28" t="s">
        <v>3241</v>
      </c>
    </row>
    <row r="5840" spans="1:10" x14ac:dyDescent="0.3">
      <c r="A5840" s="26">
        <v>2018</v>
      </c>
      <c r="B5840" s="27" t="s">
        <v>3184</v>
      </c>
      <c r="C5840" s="27" t="s">
        <v>3185</v>
      </c>
      <c r="D5840" s="27" t="s">
        <v>3186</v>
      </c>
      <c r="E5840" s="27" t="s">
        <v>3063</v>
      </c>
      <c r="F5840" s="27" t="s">
        <v>3034</v>
      </c>
      <c r="G5840" s="27" t="s">
        <v>2999</v>
      </c>
      <c r="H5840" s="28">
        <v>43191</v>
      </c>
      <c r="I5840" s="29">
        <v>0</v>
      </c>
      <c r="J5840" s="28" t="s">
        <v>3241</v>
      </c>
    </row>
    <row r="5841" spans="1:10" x14ac:dyDescent="0.3">
      <c r="A5841" s="26">
        <v>2018</v>
      </c>
      <c r="B5841" s="27" t="s">
        <v>3091</v>
      </c>
      <c r="C5841" s="27" t="s">
        <v>3092</v>
      </c>
      <c r="D5841" s="27" t="s">
        <v>3093</v>
      </c>
      <c r="E5841" s="27" t="s">
        <v>3063</v>
      </c>
      <c r="F5841" s="27" t="s">
        <v>3094</v>
      </c>
      <c r="G5841" s="27" t="s">
        <v>2965</v>
      </c>
      <c r="H5841" s="28">
        <v>43191</v>
      </c>
      <c r="I5841" s="29">
        <v>3.1670929999999995</v>
      </c>
      <c r="J5841" s="28" t="s">
        <v>3241</v>
      </c>
    </row>
    <row r="5842" spans="1:10" x14ac:dyDescent="0.3">
      <c r="A5842" s="26">
        <v>2018</v>
      </c>
      <c r="B5842" s="27" t="s">
        <v>3095</v>
      </c>
      <c r="C5842" s="27" t="s">
        <v>3096</v>
      </c>
      <c r="D5842" s="27" t="s">
        <v>3095</v>
      </c>
      <c r="E5842" s="27" t="s">
        <v>6117</v>
      </c>
      <c r="F5842" s="27" t="s">
        <v>3034</v>
      </c>
      <c r="G5842" s="27" t="s">
        <v>2999</v>
      </c>
      <c r="H5842" s="28">
        <v>43191</v>
      </c>
      <c r="I5842" s="29">
        <v>5.9350299999999985</v>
      </c>
      <c r="J5842" s="28" t="s">
        <v>3241</v>
      </c>
    </row>
    <row r="5843" spans="1:10" x14ac:dyDescent="0.3">
      <c r="A5843" s="26">
        <v>2018</v>
      </c>
      <c r="B5843" s="27" t="s">
        <v>3097</v>
      </c>
      <c r="C5843" s="27" t="s">
        <v>3098</v>
      </c>
      <c r="D5843" s="27" t="s">
        <v>3097</v>
      </c>
      <c r="E5843" s="27" t="s">
        <v>6117</v>
      </c>
      <c r="F5843" s="27" t="s">
        <v>2825</v>
      </c>
      <c r="G5843" s="27" t="s">
        <v>2850</v>
      </c>
      <c r="H5843" s="28">
        <v>43191</v>
      </c>
      <c r="I5843" s="29">
        <v>7.5943799999999992</v>
      </c>
      <c r="J5843" s="28" t="s">
        <v>3241</v>
      </c>
    </row>
    <row r="5844" spans="1:10" x14ac:dyDescent="0.3">
      <c r="A5844" s="26">
        <v>2018</v>
      </c>
      <c r="B5844" s="27" t="s">
        <v>3132</v>
      </c>
      <c r="C5844" s="27" t="s">
        <v>3133</v>
      </c>
      <c r="D5844" s="27" t="s">
        <v>3132</v>
      </c>
      <c r="E5844" s="27" t="s">
        <v>3033</v>
      </c>
      <c r="F5844" s="27" t="s">
        <v>2807</v>
      </c>
      <c r="G5844" s="27" t="s">
        <v>2812</v>
      </c>
      <c r="H5844" s="28">
        <v>43191</v>
      </c>
      <c r="I5844" s="29">
        <v>15.088547000000002</v>
      </c>
      <c r="J5844" s="28" t="s">
        <v>3241</v>
      </c>
    </row>
    <row r="5845" spans="1:10" x14ac:dyDescent="0.3">
      <c r="A5845" s="26">
        <v>2018</v>
      </c>
      <c r="B5845" s="27" t="s">
        <v>3134</v>
      </c>
      <c r="C5845" s="27" t="s">
        <v>3135</v>
      </c>
      <c r="D5845" s="27" t="s">
        <v>3134</v>
      </c>
      <c r="E5845" s="27" t="s">
        <v>3033</v>
      </c>
      <c r="F5845" s="27" t="s">
        <v>2807</v>
      </c>
      <c r="G5845" s="27" t="s">
        <v>2812</v>
      </c>
      <c r="H5845" s="28">
        <v>43191</v>
      </c>
      <c r="I5845" s="29">
        <v>9.1748890000000003</v>
      </c>
      <c r="J5845" s="28" t="s">
        <v>3241</v>
      </c>
    </row>
    <row r="5846" spans="1:10" x14ac:dyDescent="0.3">
      <c r="A5846" s="26">
        <v>2018</v>
      </c>
      <c r="B5846" s="27" t="s">
        <v>3099</v>
      </c>
      <c r="C5846" s="27" t="s">
        <v>3100</v>
      </c>
      <c r="D5846" s="27" t="s">
        <v>3099</v>
      </c>
      <c r="E5846" s="27" t="s">
        <v>6117</v>
      </c>
      <c r="F5846" s="27" t="s">
        <v>2815</v>
      </c>
      <c r="G5846" s="27" t="s">
        <v>2816</v>
      </c>
      <c r="H5846" s="28">
        <v>43191</v>
      </c>
      <c r="I5846" s="29">
        <v>2.9377530000000007</v>
      </c>
      <c r="J5846" s="28" t="s">
        <v>3241</v>
      </c>
    </row>
    <row r="5847" spans="1:10" x14ac:dyDescent="0.3">
      <c r="A5847" s="26">
        <v>2018</v>
      </c>
      <c r="B5847" s="27" t="s">
        <v>3193</v>
      </c>
      <c r="C5847" s="27" t="s">
        <v>3194</v>
      </c>
      <c r="D5847" s="27" t="s">
        <v>3193</v>
      </c>
      <c r="E5847" s="27" t="s">
        <v>6117</v>
      </c>
      <c r="F5847" s="27" t="s">
        <v>2798</v>
      </c>
      <c r="G5847" s="27" t="s">
        <v>2803</v>
      </c>
      <c r="H5847" s="28">
        <v>43191</v>
      </c>
      <c r="I5847" s="29">
        <v>2.7183810000000008</v>
      </c>
      <c r="J5847" s="28" t="s">
        <v>3192</v>
      </c>
    </row>
    <row r="5848" spans="1:10" x14ac:dyDescent="0.3">
      <c r="A5848" s="26">
        <v>2018</v>
      </c>
      <c r="B5848" s="27" t="s">
        <v>3101</v>
      </c>
      <c r="C5848" s="27" t="s">
        <v>3102</v>
      </c>
      <c r="D5848" s="27" t="s">
        <v>3101</v>
      </c>
      <c r="E5848" s="27" t="s">
        <v>6117</v>
      </c>
      <c r="F5848" s="27" t="s">
        <v>3034</v>
      </c>
      <c r="G5848" s="27" t="s">
        <v>3074</v>
      </c>
      <c r="H5848" s="28">
        <v>43191</v>
      </c>
      <c r="I5848" s="29">
        <v>11.442638000000004</v>
      </c>
      <c r="J5848" s="28" t="s">
        <v>3241</v>
      </c>
    </row>
    <row r="5849" spans="1:10" x14ac:dyDescent="0.3">
      <c r="A5849" s="26">
        <v>2018</v>
      </c>
      <c r="B5849" s="27" t="s">
        <v>3148</v>
      </c>
      <c r="C5849" s="27" t="s">
        <v>3149</v>
      </c>
      <c r="D5849" s="27" t="s">
        <v>3148</v>
      </c>
      <c r="E5849" s="27" t="s">
        <v>6117</v>
      </c>
      <c r="F5849" s="27" t="s">
        <v>3145</v>
      </c>
      <c r="G5849" s="27" t="s">
        <v>2803</v>
      </c>
      <c r="H5849" s="28">
        <v>43191</v>
      </c>
      <c r="I5849" s="29">
        <v>1.9781030000000004</v>
      </c>
      <c r="J5849" s="28" t="s">
        <v>3241</v>
      </c>
    </row>
    <row r="5850" spans="1:10" x14ac:dyDescent="0.3">
      <c r="A5850" s="26">
        <v>2018</v>
      </c>
      <c r="B5850" s="27" t="s">
        <v>3103</v>
      </c>
      <c r="C5850" s="27" t="s">
        <v>3104</v>
      </c>
      <c r="D5850" s="27" t="s">
        <v>3103</v>
      </c>
      <c r="E5850" s="27" t="s">
        <v>6117</v>
      </c>
      <c r="F5850" s="27" t="s">
        <v>3034</v>
      </c>
      <c r="G5850" s="27" t="s">
        <v>2923</v>
      </c>
      <c r="H5850" s="28">
        <v>43191</v>
      </c>
      <c r="I5850" s="29">
        <v>2.2238119999999997</v>
      </c>
      <c r="J5850" s="28" t="s">
        <v>3241</v>
      </c>
    </row>
    <row r="5851" spans="1:10" x14ac:dyDescent="0.3">
      <c r="A5851" s="26">
        <v>2018</v>
      </c>
      <c r="B5851" s="27" t="s">
        <v>3150</v>
      </c>
      <c r="C5851" s="27" t="s">
        <v>3151</v>
      </c>
      <c r="D5851" s="27" t="s">
        <v>3150</v>
      </c>
      <c r="E5851" s="27" t="s">
        <v>6117</v>
      </c>
      <c r="F5851" s="27" t="s">
        <v>3142</v>
      </c>
      <c r="G5851" s="27" t="s">
        <v>2850</v>
      </c>
      <c r="H5851" s="28">
        <v>43191</v>
      </c>
      <c r="I5851" s="29">
        <v>9.3185999999999963E-2</v>
      </c>
      <c r="J5851" s="28" t="s">
        <v>3241</v>
      </c>
    </row>
    <row r="5852" spans="1:10" x14ac:dyDescent="0.3">
      <c r="A5852" s="26">
        <v>2018</v>
      </c>
      <c r="B5852" s="27" t="s">
        <v>3105</v>
      </c>
      <c r="C5852" s="27" t="s">
        <v>3106</v>
      </c>
      <c r="D5852" s="27" t="s">
        <v>3105</v>
      </c>
      <c r="E5852" s="27" t="s">
        <v>6117</v>
      </c>
      <c r="F5852" s="27" t="s">
        <v>2798</v>
      </c>
      <c r="G5852" s="27" t="s">
        <v>2803</v>
      </c>
      <c r="H5852" s="28">
        <v>43191</v>
      </c>
      <c r="I5852" s="29">
        <v>1.6771909999999999</v>
      </c>
      <c r="J5852" s="28" t="s">
        <v>3241</v>
      </c>
    </row>
    <row r="5853" spans="1:10" x14ac:dyDescent="0.3">
      <c r="A5853" s="26">
        <v>2018</v>
      </c>
      <c r="B5853" s="27" t="s">
        <v>3123</v>
      </c>
      <c r="C5853" s="27" t="s">
        <v>3124</v>
      </c>
      <c r="D5853" s="27" t="s">
        <v>3166</v>
      </c>
      <c r="E5853" s="27" t="s">
        <v>3025</v>
      </c>
      <c r="F5853" s="27" t="s">
        <v>2825</v>
      </c>
      <c r="G5853" s="27" t="s">
        <v>2850</v>
      </c>
      <c r="H5853" s="28">
        <v>43191</v>
      </c>
      <c r="I5853" s="29">
        <v>0</v>
      </c>
      <c r="J5853" s="28" t="s">
        <v>3241</v>
      </c>
    </row>
    <row r="5854" spans="1:10" x14ac:dyDescent="0.3">
      <c r="A5854" s="26">
        <v>2018</v>
      </c>
      <c r="B5854" s="27" t="s">
        <v>3123</v>
      </c>
      <c r="C5854" s="27" t="s">
        <v>3124</v>
      </c>
      <c r="D5854" s="27" t="s">
        <v>3125</v>
      </c>
      <c r="E5854" s="27" t="s">
        <v>3025</v>
      </c>
      <c r="F5854" s="27" t="s">
        <v>2825</v>
      </c>
      <c r="G5854" s="27" t="s">
        <v>2850</v>
      </c>
      <c r="H5854" s="28">
        <v>43191</v>
      </c>
      <c r="I5854" s="29">
        <v>0</v>
      </c>
      <c r="J5854" s="28" t="s">
        <v>3241</v>
      </c>
    </row>
    <row r="5855" spans="1:10" x14ac:dyDescent="0.3">
      <c r="A5855" s="26">
        <v>2018</v>
      </c>
      <c r="B5855" s="27" t="s">
        <v>3123</v>
      </c>
      <c r="C5855" s="27" t="s">
        <v>3124</v>
      </c>
      <c r="D5855" s="27" t="s">
        <v>3170</v>
      </c>
      <c r="E5855" s="27" t="s">
        <v>3025</v>
      </c>
      <c r="F5855" s="27" t="s">
        <v>2825</v>
      </c>
      <c r="G5855" s="27" t="s">
        <v>2850</v>
      </c>
      <c r="H5855" s="28">
        <v>43191</v>
      </c>
      <c r="I5855" s="29">
        <v>0</v>
      </c>
      <c r="J5855" s="28" t="s">
        <v>3241</v>
      </c>
    </row>
    <row r="5856" spans="1:10" x14ac:dyDescent="0.3">
      <c r="A5856" s="26">
        <v>2018</v>
      </c>
      <c r="B5856" s="27" t="s">
        <v>3107</v>
      </c>
      <c r="C5856" s="27" t="s">
        <v>3108</v>
      </c>
      <c r="D5856" s="27" t="s">
        <v>3108</v>
      </c>
      <c r="E5856" s="27" t="s">
        <v>6117</v>
      </c>
      <c r="F5856" s="27" t="s">
        <v>3026</v>
      </c>
      <c r="G5856" s="27" t="s">
        <v>2936</v>
      </c>
      <c r="H5856" s="28">
        <v>43191</v>
      </c>
      <c r="I5856" s="29">
        <v>1.6401000000000002E-2</v>
      </c>
      <c r="J5856" s="28" t="s">
        <v>3241</v>
      </c>
    </row>
    <row r="5857" spans="1:10" x14ac:dyDescent="0.3">
      <c r="A5857" s="26">
        <v>2018</v>
      </c>
      <c r="B5857" s="27" t="s">
        <v>3140</v>
      </c>
      <c r="C5857" s="27" t="s">
        <v>3141</v>
      </c>
      <c r="D5857" s="27" t="s">
        <v>3140</v>
      </c>
      <c r="E5857" s="27" t="s">
        <v>6117</v>
      </c>
      <c r="F5857" s="27" t="s">
        <v>3142</v>
      </c>
      <c r="G5857" s="27" t="s">
        <v>2850</v>
      </c>
      <c r="H5857" s="28">
        <v>43191</v>
      </c>
      <c r="I5857" s="29">
        <v>0</v>
      </c>
      <c r="J5857" s="28" t="s">
        <v>3241</v>
      </c>
    </row>
    <row r="5858" spans="1:10" x14ac:dyDescent="0.3">
      <c r="A5858" s="26">
        <v>2018</v>
      </c>
      <c r="B5858" s="27" t="s">
        <v>3109</v>
      </c>
      <c r="C5858" s="27" t="s">
        <v>3110</v>
      </c>
      <c r="D5858" s="27" t="s">
        <v>3109</v>
      </c>
      <c r="E5858" s="27" t="s">
        <v>3111</v>
      </c>
      <c r="F5858" s="27" t="s">
        <v>2825</v>
      </c>
      <c r="G5858" s="27" t="s">
        <v>2850</v>
      </c>
      <c r="H5858" s="28">
        <v>43191</v>
      </c>
      <c r="I5858" s="29">
        <v>0.26615100000000008</v>
      </c>
      <c r="J5858" s="28" t="s">
        <v>3241</v>
      </c>
    </row>
    <row r="5859" spans="1:10" x14ac:dyDescent="0.3">
      <c r="A5859" s="26">
        <v>2018</v>
      </c>
      <c r="B5859" s="27" t="s">
        <v>3158</v>
      </c>
      <c r="C5859" s="27" t="s">
        <v>3159</v>
      </c>
      <c r="D5859" s="27" t="s">
        <v>3160</v>
      </c>
      <c r="E5859" s="27" t="s">
        <v>3161</v>
      </c>
      <c r="F5859" s="27" t="s">
        <v>3087</v>
      </c>
      <c r="G5859" s="27" t="s">
        <v>2788</v>
      </c>
      <c r="H5859" s="28">
        <v>43191</v>
      </c>
      <c r="I5859" s="29">
        <v>2.232059</v>
      </c>
      <c r="J5859" s="28" t="s">
        <v>3241</v>
      </c>
    </row>
    <row r="5860" spans="1:10" x14ac:dyDescent="0.3">
      <c r="A5860" s="26">
        <v>2018</v>
      </c>
      <c r="B5860" s="27" t="s">
        <v>3112</v>
      </c>
      <c r="C5860" s="27" t="s">
        <v>3113</v>
      </c>
      <c r="D5860" s="27" t="s">
        <v>3112</v>
      </c>
      <c r="E5860" s="27" t="s">
        <v>6117</v>
      </c>
      <c r="F5860" s="27" t="s">
        <v>2825</v>
      </c>
      <c r="G5860" s="27" t="s">
        <v>2826</v>
      </c>
      <c r="H5860" s="28">
        <v>43191</v>
      </c>
      <c r="I5860" s="29">
        <v>1.4644860000000004</v>
      </c>
      <c r="J5860" s="28" t="s">
        <v>3241</v>
      </c>
    </row>
    <row r="5861" spans="1:10" x14ac:dyDescent="0.3">
      <c r="A5861" s="26">
        <v>2018</v>
      </c>
      <c r="B5861" s="27" t="s">
        <v>3167</v>
      </c>
      <c r="C5861" s="27" t="s">
        <v>3168</v>
      </c>
      <c r="D5861" s="27" t="s">
        <v>3169</v>
      </c>
      <c r="E5861" s="27" t="s">
        <v>3161</v>
      </c>
      <c r="F5861" s="27" t="s">
        <v>3087</v>
      </c>
      <c r="G5861" s="27" t="s">
        <v>2788</v>
      </c>
      <c r="H5861" s="28">
        <v>43191</v>
      </c>
      <c r="I5861" s="29">
        <v>7.4036610000000005</v>
      </c>
      <c r="J5861" s="28" t="s">
        <v>3241</v>
      </c>
    </row>
    <row r="5862" spans="1:10" x14ac:dyDescent="0.3">
      <c r="A5862" s="26">
        <v>2018</v>
      </c>
      <c r="B5862" s="27" t="s">
        <v>3114</v>
      </c>
      <c r="C5862" s="27" t="s">
        <v>3115</v>
      </c>
      <c r="D5862" s="27" t="s">
        <v>3116</v>
      </c>
      <c r="E5862" s="27" t="s">
        <v>3025</v>
      </c>
      <c r="F5862" s="27" t="s">
        <v>3026</v>
      </c>
      <c r="G5862" s="27" t="s">
        <v>2788</v>
      </c>
      <c r="H5862" s="28">
        <v>43191</v>
      </c>
      <c r="I5862" s="29">
        <v>0</v>
      </c>
      <c r="J5862" s="28" t="s">
        <v>3241</v>
      </c>
    </row>
    <row r="5863" spans="1:10" x14ac:dyDescent="0.3">
      <c r="A5863" s="26">
        <v>2018</v>
      </c>
      <c r="B5863" s="27" t="s">
        <v>3117</v>
      </c>
      <c r="C5863" s="27" t="s">
        <v>3118</v>
      </c>
      <c r="D5863" s="27" t="s">
        <v>3117</v>
      </c>
      <c r="E5863" s="27" t="s">
        <v>6117</v>
      </c>
      <c r="F5863" s="27" t="s">
        <v>2815</v>
      </c>
      <c r="G5863" s="27" t="s">
        <v>2816</v>
      </c>
      <c r="H5863" s="28">
        <v>43191</v>
      </c>
      <c r="I5863" s="29">
        <v>4.1447470000000006</v>
      </c>
      <c r="J5863" s="28" t="s">
        <v>3241</v>
      </c>
    </row>
    <row r="5864" spans="1:10" x14ac:dyDescent="0.3">
      <c r="A5864" s="26">
        <v>2018</v>
      </c>
      <c r="B5864" s="27" t="s">
        <v>3129</v>
      </c>
      <c r="C5864" s="27" t="s">
        <v>3130</v>
      </c>
      <c r="D5864" s="27" t="s">
        <v>3131</v>
      </c>
      <c r="E5864" s="27" t="s">
        <v>3063</v>
      </c>
      <c r="F5864" s="27" t="s">
        <v>3034</v>
      </c>
      <c r="G5864" s="27" t="s">
        <v>2840</v>
      </c>
      <c r="H5864" s="28">
        <v>43191</v>
      </c>
      <c r="I5864" s="29">
        <v>1.7609770000000002</v>
      </c>
      <c r="J5864" s="28" t="s">
        <v>3241</v>
      </c>
    </row>
    <row r="5865" spans="1:10" x14ac:dyDescent="0.3">
      <c r="A5865" s="26">
        <v>2018</v>
      </c>
      <c r="B5865" s="27" t="s">
        <v>3126</v>
      </c>
      <c r="C5865" s="27" t="s">
        <v>3127</v>
      </c>
      <c r="D5865" s="27" t="s">
        <v>3128</v>
      </c>
      <c r="E5865" s="27" t="s">
        <v>3025</v>
      </c>
      <c r="F5865" s="27" t="s">
        <v>3026</v>
      </c>
      <c r="G5865" s="27" t="s">
        <v>2936</v>
      </c>
      <c r="H5865" s="28">
        <v>43191</v>
      </c>
      <c r="I5865" s="29">
        <v>0</v>
      </c>
      <c r="J5865" s="28" t="s">
        <v>3241</v>
      </c>
    </row>
    <row r="5866" spans="1:10" x14ac:dyDescent="0.3">
      <c r="A5866" s="26">
        <v>2018</v>
      </c>
      <c r="B5866" s="27" t="s">
        <v>3178</v>
      </c>
      <c r="C5866" s="27" t="s">
        <v>3179</v>
      </c>
      <c r="D5866" s="27" t="s">
        <v>3178</v>
      </c>
      <c r="E5866" s="27" t="s">
        <v>3033</v>
      </c>
      <c r="F5866" s="27" t="s">
        <v>2807</v>
      </c>
      <c r="G5866" s="27" t="s">
        <v>2812</v>
      </c>
      <c r="H5866" s="28">
        <v>43191</v>
      </c>
      <c r="I5866" s="29">
        <v>0</v>
      </c>
      <c r="J5866" s="28" t="s">
        <v>3241</v>
      </c>
    </row>
    <row r="5867" spans="1:10" x14ac:dyDescent="0.3">
      <c r="A5867" s="26">
        <v>2018</v>
      </c>
      <c r="B5867" s="27" t="s">
        <v>3119</v>
      </c>
      <c r="C5867" s="27" t="s">
        <v>3120</v>
      </c>
      <c r="D5867" s="27" t="s">
        <v>3119</v>
      </c>
      <c r="E5867" s="27" t="s">
        <v>6117</v>
      </c>
      <c r="F5867" s="27" t="s">
        <v>3034</v>
      </c>
      <c r="G5867" s="27" t="s">
        <v>2840</v>
      </c>
      <c r="H5867" s="28">
        <v>43191</v>
      </c>
      <c r="I5867" s="29">
        <v>2.8257029999999994</v>
      </c>
      <c r="J5867" s="28" t="s">
        <v>3241</v>
      </c>
    </row>
    <row r="5868" spans="1:10" x14ac:dyDescent="0.3">
      <c r="A5868" s="26">
        <v>2018</v>
      </c>
      <c r="B5868" s="27" t="s">
        <v>3121</v>
      </c>
      <c r="C5868" s="27" t="s">
        <v>3122</v>
      </c>
      <c r="D5868" s="27" t="s">
        <v>3121</v>
      </c>
      <c r="E5868" s="27" t="s">
        <v>6117</v>
      </c>
      <c r="F5868" s="27" t="s">
        <v>2825</v>
      </c>
      <c r="G5868" s="27" t="s">
        <v>2850</v>
      </c>
      <c r="H5868" s="28">
        <v>43191</v>
      </c>
      <c r="I5868" s="29">
        <v>5.7851050000000015</v>
      </c>
      <c r="J5868" s="28" t="s">
        <v>3241</v>
      </c>
    </row>
    <row r="5869" spans="1:10" x14ac:dyDescent="0.3">
      <c r="A5869" s="26">
        <v>2018</v>
      </c>
      <c r="B5869" s="27" t="s">
        <v>3198</v>
      </c>
      <c r="C5869" s="27" t="s">
        <v>3199</v>
      </c>
      <c r="D5869" s="27" t="s">
        <v>3200</v>
      </c>
      <c r="E5869" s="27" t="s">
        <v>3161</v>
      </c>
      <c r="F5869" s="27" t="s">
        <v>2815</v>
      </c>
      <c r="G5869" s="27" t="s">
        <v>2854</v>
      </c>
      <c r="H5869" s="28">
        <v>43191</v>
      </c>
      <c r="I5869" s="29">
        <v>0.151611</v>
      </c>
      <c r="J5869" s="28" t="s">
        <v>3192</v>
      </c>
    </row>
    <row r="5870" spans="1:10" x14ac:dyDescent="0.3">
      <c r="A5870" s="26">
        <v>2018</v>
      </c>
      <c r="B5870" s="27" t="s">
        <v>3687</v>
      </c>
      <c r="C5870" s="27" t="s">
        <v>3688</v>
      </c>
      <c r="D5870" s="27" t="s">
        <v>3689</v>
      </c>
      <c r="E5870" s="27" t="s">
        <v>3161</v>
      </c>
      <c r="F5870" s="27" t="s">
        <v>3026</v>
      </c>
      <c r="G5870" s="27" t="s">
        <v>2936</v>
      </c>
      <c r="H5870" s="28">
        <v>43191</v>
      </c>
      <c r="I5870" s="29">
        <v>0.86870000000000092</v>
      </c>
      <c r="J5870" s="28" t="s">
        <v>3192</v>
      </c>
    </row>
    <row r="5871" spans="1:10" x14ac:dyDescent="0.3">
      <c r="A5871" s="26">
        <v>2018</v>
      </c>
      <c r="B5871" s="27" t="s">
        <v>3690</v>
      </c>
      <c r="C5871" s="27" t="s">
        <v>3691</v>
      </c>
      <c r="D5871" s="27" t="s">
        <v>3690</v>
      </c>
      <c r="E5871" s="27" t="s">
        <v>3033</v>
      </c>
      <c r="F5871" s="27" t="s">
        <v>2807</v>
      </c>
      <c r="G5871" s="27" t="s">
        <v>2812</v>
      </c>
      <c r="H5871" s="28">
        <v>43191</v>
      </c>
      <c r="I5871" s="29">
        <v>9.4334729999999993</v>
      </c>
      <c r="J5871" s="28" t="s">
        <v>3241</v>
      </c>
    </row>
    <row r="5872" spans="1:10" x14ac:dyDescent="0.3">
      <c r="A5872" s="26">
        <v>2018</v>
      </c>
      <c r="B5872" s="27" t="s">
        <v>3022</v>
      </c>
      <c r="C5872" s="27" t="s">
        <v>3023</v>
      </c>
      <c r="D5872" s="27" t="s">
        <v>3024</v>
      </c>
      <c r="E5872" s="27" t="s">
        <v>3025</v>
      </c>
      <c r="F5872" s="27" t="s">
        <v>3026</v>
      </c>
      <c r="G5872" s="27" t="s">
        <v>2788</v>
      </c>
      <c r="H5872" s="28">
        <v>43221</v>
      </c>
      <c r="I5872" s="29">
        <v>0</v>
      </c>
      <c r="J5872" s="28" t="s">
        <v>3241</v>
      </c>
    </row>
    <row r="5873" spans="1:10" x14ac:dyDescent="0.3">
      <c r="A5873" s="26">
        <v>2018</v>
      </c>
      <c r="B5873" s="27" t="s">
        <v>3022</v>
      </c>
      <c r="C5873" s="27" t="s">
        <v>3023</v>
      </c>
      <c r="D5873" s="27" t="s">
        <v>3027</v>
      </c>
      <c r="E5873" s="27" t="s">
        <v>3025</v>
      </c>
      <c r="F5873" s="27" t="s">
        <v>3026</v>
      </c>
      <c r="G5873" s="27" t="s">
        <v>2788</v>
      </c>
      <c r="H5873" s="28">
        <v>43221</v>
      </c>
      <c r="I5873" s="29">
        <v>0</v>
      </c>
      <c r="J5873" s="28" t="s">
        <v>3241</v>
      </c>
    </row>
    <row r="5874" spans="1:10" x14ac:dyDescent="0.3">
      <c r="A5874" s="26">
        <v>2018</v>
      </c>
      <c r="B5874" s="27" t="s">
        <v>3028</v>
      </c>
      <c r="C5874" s="27" t="s">
        <v>3029</v>
      </c>
      <c r="D5874" s="27" t="s">
        <v>3028</v>
      </c>
      <c r="E5874" s="27" t="s">
        <v>6117</v>
      </c>
      <c r="F5874" s="27" t="s">
        <v>3030</v>
      </c>
      <c r="G5874" s="27" t="s">
        <v>2812</v>
      </c>
      <c r="H5874" s="28">
        <v>43221</v>
      </c>
      <c r="I5874" s="29">
        <v>8.8026599999999995</v>
      </c>
      <c r="J5874" s="28" t="s">
        <v>3241</v>
      </c>
    </row>
    <row r="5875" spans="1:10" x14ac:dyDescent="0.3">
      <c r="A5875" s="26">
        <v>2018</v>
      </c>
      <c r="B5875" s="27" t="s">
        <v>3031</v>
      </c>
      <c r="C5875" s="27" t="s">
        <v>3032</v>
      </c>
      <c r="D5875" s="27" t="s">
        <v>3031</v>
      </c>
      <c r="E5875" s="27" t="s">
        <v>3033</v>
      </c>
      <c r="F5875" s="27" t="s">
        <v>3034</v>
      </c>
      <c r="G5875" s="27" t="s">
        <v>2821</v>
      </c>
      <c r="H5875" s="28">
        <v>43221</v>
      </c>
      <c r="I5875" s="29">
        <v>2.4546929999999998</v>
      </c>
      <c r="J5875" s="28" t="s">
        <v>3241</v>
      </c>
    </row>
    <row r="5876" spans="1:10" x14ac:dyDescent="0.3">
      <c r="A5876" s="26">
        <v>2018</v>
      </c>
      <c r="B5876" s="27" t="s">
        <v>3031</v>
      </c>
      <c r="C5876" s="27" t="s">
        <v>3180</v>
      </c>
      <c r="D5876" s="27" t="s">
        <v>3181</v>
      </c>
      <c r="E5876" s="27" t="s">
        <v>3033</v>
      </c>
      <c r="F5876" s="27" t="s">
        <v>3034</v>
      </c>
      <c r="G5876" s="27" t="s">
        <v>2821</v>
      </c>
      <c r="H5876" s="28">
        <v>43221</v>
      </c>
      <c r="I5876" s="29">
        <v>3.6051160000000007</v>
      </c>
      <c r="J5876" s="28" t="s">
        <v>3241</v>
      </c>
    </row>
    <row r="5877" spans="1:10" x14ac:dyDescent="0.3">
      <c r="A5877" s="26">
        <v>2018</v>
      </c>
      <c r="B5877" s="27" t="s">
        <v>3189</v>
      </c>
      <c r="C5877" s="27" t="s">
        <v>3190</v>
      </c>
      <c r="D5877" s="27" t="s">
        <v>3191</v>
      </c>
      <c r="E5877" s="27" t="s">
        <v>3161</v>
      </c>
      <c r="F5877" s="27" t="s">
        <v>2815</v>
      </c>
      <c r="G5877" s="27" t="s">
        <v>2816</v>
      </c>
      <c r="H5877" s="28">
        <v>43221</v>
      </c>
      <c r="I5877" s="29">
        <v>0.6439180000000001</v>
      </c>
      <c r="J5877" s="28" t="s">
        <v>3192</v>
      </c>
    </row>
    <row r="5878" spans="1:10" x14ac:dyDescent="0.3">
      <c r="A5878" s="26">
        <v>2018</v>
      </c>
      <c r="B5878" s="27" t="s">
        <v>3035</v>
      </c>
      <c r="C5878" s="27" t="s">
        <v>3036</v>
      </c>
      <c r="D5878" s="27" t="s">
        <v>3035</v>
      </c>
      <c r="E5878" s="27" t="s">
        <v>6117</v>
      </c>
      <c r="F5878" s="27" t="s">
        <v>2825</v>
      </c>
      <c r="G5878" s="27" t="s">
        <v>2826</v>
      </c>
      <c r="H5878" s="28">
        <v>43221</v>
      </c>
      <c r="I5878" s="29">
        <v>0</v>
      </c>
      <c r="J5878" s="28" t="s">
        <v>3241</v>
      </c>
    </row>
    <row r="5879" spans="1:10" x14ac:dyDescent="0.3">
      <c r="A5879" s="26">
        <v>2018</v>
      </c>
      <c r="B5879" s="27" t="s">
        <v>3037</v>
      </c>
      <c r="C5879" s="27" t="s">
        <v>3038</v>
      </c>
      <c r="D5879" s="27" t="s">
        <v>3037</v>
      </c>
      <c r="E5879" s="27" t="s">
        <v>6117</v>
      </c>
      <c r="F5879" s="27" t="s">
        <v>3034</v>
      </c>
      <c r="G5879" s="27" t="s">
        <v>2999</v>
      </c>
      <c r="H5879" s="28">
        <v>43221</v>
      </c>
      <c r="I5879" s="29">
        <v>2.3102299999999998</v>
      </c>
      <c r="J5879" s="28" t="s">
        <v>3241</v>
      </c>
    </row>
    <row r="5880" spans="1:10" x14ac:dyDescent="0.3">
      <c r="A5880" s="26">
        <v>2018</v>
      </c>
      <c r="B5880" s="27" t="s">
        <v>3039</v>
      </c>
      <c r="C5880" s="27" t="s">
        <v>3040</v>
      </c>
      <c r="D5880" s="27" t="s">
        <v>3039</v>
      </c>
      <c r="E5880" s="27" t="s">
        <v>6117</v>
      </c>
      <c r="F5880" s="27" t="s">
        <v>2815</v>
      </c>
      <c r="G5880" s="27" t="s">
        <v>2816</v>
      </c>
      <c r="H5880" s="28">
        <v>43221</v>
      </c>
      <c r="I5880" s="29">
        <v>0</v>
      </c>
      <c r="J5880" s="28" t="s">
        <v>3241</v>
      </c>
    </row>
    <row r="5881" spans="1:10" x14ac:dyDescent="0.3">
      <c r="A5881" s="26">
        <v>2018</v>
      </c>
      <c r="B5881" s="27" t="s">
        <v>3041</v>
      </c>
      <c r="C5881" s="27" t="s">
        <v>3042</v>
      </c>
      <c r="D5881" s="27" t="s">
        <v>3041</v>
      </c>
      <c r="E5881" s="27" t="s">
        <v>6117</v>
      </c>
      <c r="F5881" s="27" t="s">
        <v>2825</v>
      </c>
      <c r="G5881" s="27" t="s">
        <v>2826</v>
      </c>
      <c r="H5881" s="28">
        <v>43221</v>
      </c>
      <c r="I5881" s="29">
        <v>0</v>
      </c>
      <c r="J5881" s="28" t="s">
        <v>3241</v>
      </c>
    </row>
    <row r="5882" spans="1:10" x14ac:dyDescent="0.3">
      <c r="A5882" s="26">
        <v>2018</v>
      </c>
      <c r="B5882" s="27" t="s">
        <v>3043</v>
      </c>
      <c r="C5882" s="27" t="s">
        <v>3044</v>
      </c>
      <c r="D5882" s="27" t="s">
        <v>3043</v>
      </c>
      <c r="E5882" s="27" t="s">
        <v>6117</v>
      </c>
      <c r="F5882" s="27" t="s">
        <v>2815</v>
      </c>
      <c r="G5882" s="27" t="s">
        <v>2816</v>
      </c>
      <c r="H5882" s="28">
        <v>43221</v>
      </c>
      <c r="I5882" s="29">
        <v>4.3375829999999995</v>
      </c>
      <c r="J5882" s="28" t="s">
        <v>3241</v>
      </c>
    </row>
    <row r="5883" spans="1:10" x14ac:dyDescent="0.3">
      <c r="A5883" s="26">
        <v>2018</v>
      </c>
      <c r="B5883" s="27" t="s">
        <v>3045</v>
      </c>
      <c r="C5883" s="27" t="s">
        <v>3046</v>
      </c>
      <c r="D5883" s="27" t="s">
        <v>3045</v>
      </c>
      <c r="E5883" s="27" t="s">
        <v>6117</v>
      </c>
      <c r="F5883" s="27" t="s">
        <v>2815</v>
      </c>
      <c r="G5883" s="27" t="s">
        <v>2816</v>
      </c>
      <c r="H5883" s="28">
        <v>43221</v>
      </c>
      <c r="I5883" s="29">
        <v>3.4186000000000008E-2</v>
      </c>
      <c r="J5883" s="28" t="s">
        <v>3241</v>
      </c>
    </row>
    <row r="5884" spans="1:10" x14ac:dyDescent="0.3">
      <c r="A5884" s="26">
        <v>2018</v>
      </c>
      <c r="B5884" s="27" t="s">
        <v>3143</v>
      </c>
      <c r="C5884" s="27" t="s">
        <v>3144</v>
      </c>
      <c r="D5884" s="27" t="s">
        <v>3143</v>
      </c>
      <c r="E5884" s="27" t="s">
        <v>6117</v>
      </c>
      <c r="F5884" s="27" t="s">
        <v>3145</v>
      </c>
      <c r="G5884" s="27" t="s">
        <v>2803</v>
      </c>
      <c r="H5884" s="28">
        <v>43221</v>
      </c>
      <c r="I5884" s="29">
        <v>1.3332649999999999</v>
      </c>
      <c r="J5884" s="28" t="s">
        <v>3241</v>
      </c>
    </row>
    <row r="5885" spans="1:10" x14ac:dyDescent="0.3">
      <c r="A5885" s="26">
        <v>2018</v>
      </c>
      <c r="B5885" s="27" t="s">
        <v>3171</v>
      </c>
      <c r="C5885" s="27" t="s">
        <v>3172</v>
      </c>
      <c r="D5885" s="27" t="s">
        <v>3173</v>
      </c>
      <c r="E5885" s="27" t="s">
        <v>3111</v>
      </c>
      <c r="F5885" s="27" t="s">
        <v>2825</v>
      </c>
      <c r="G5885" s="27" t="s">
        <v>2850</v>
      </c>
      <c r="H5885" s="28">
        <v>43221</v>
      </c>
      <c r="I5885" s="29">
        <v>0.30617199999999994</v>
      </c>
      <c r="J5885" s="28" t="s">
        <v>3241</v>
      </c>
    </row>
    <row r="5886" spans="1:10" x14ac:dyDescent="0.3">
      <c r="A5886" s="26">
        <v>2018</v>
      </c>
      <c r="B5886" s="27" t="s">
        <v>3146</v>
      </c>
      <c r="C5886" s="27" t="s">
        <v>3147</v>
      </c>
      <c r="D5886" s="27" t="s">
        <v>3146</v>
      </c>
      <c r="E5886" s="27" t="s">
        <v>6117</v>
      </c>
      <c r="F5886" s="27" t="s">
        <v>3145</v>
      </c>
      <c r="G5886" s="27" t="s">
        <v>2803</v>
      </c>
      <c r="H5886" s="28">
        <v>43221</v>
      </c>
      <c r="I5886" s="29">
        <v>0</v>
      </c>
      <c r="J5886" s="28" t="s">
        <v>3241</v>
      </c>
    </row>
    <row r="5887" spans="1:10" x14ac:dyDescent="0.3">
      <c r="A5887" s="26">
        <v>2018</v>
      </c>
      <c r="B5887" s="27" t="s">
        <v>3047</v>
      </c>
      <c r="C5887" s="27" t="s">
        <v>3048</v>
      </c>
      <c r="D5887" s="27" t="s">
        <v>3047</v>
      </c>
      <c r="E5887" s="27" t="s">
        <v>6117</v>
      </c>
      <c r="F5887" s="27" t="s">
        <v>2825</v>
      </c>
      <c r="G5887" s="27" t="s">
        <v>2826</v>
      </c>
      <c r="H5887" s="28">
        <v>43221</v>
      </c>
      <c r="I5887" s="29">
        <v>1.0049610000000002</v>
      </c>
      <c r="J5887" s="28" t="s">
        <v>3241</v>
      </c>
    </row>
    <row r="5888" spans="1:10" x14ac:dyDescent="0.3">
      <c r="A5888" s="26">
        <v>2018</v>
      </c>
      <c r="B5888" s="27" t="s">
        <v>3049</v>
      </c>
      <c r="C5888" s="27" t="s">
        <v>3050</v>
      </c>
      <c r="D5888" s="27" t="s">
        <v>3049</v>
      </c>
      <c r="E5888" s="27" t="s">
        <v>6117</v>
      </c>
      <c r="F5888" s="27" t="s">
        <v>2825</v>
      </c>
      <c r="G5888" s="27" t="s">
        <v>2850</v>
      </c>
      <c r="H5888" s="28">
        <v>43221</v>
      </c>
      <c r="I5888" s="29">
        <v>2.9056249999999997</v>
      </c>
      <c r="J5888" s="28" t="s">
        <v>3241</v>
      </c>
    </row>
    <row r="5889" spans="1:10" x14ac:dyDescent="0.3">
      <c r="A5889" s="26">
        <v>2018</v>
      </c>
      <c r="B5889" s="27" t="s">
        <v>3051</v>
      </c>
      <c r="C5889" s="27" t="s">
        <v>3051</v>
      </c>
      <c r="D5889" s="27" t="s">
        <v>3051</v>
      </c>
      <c r="E5889" s="27" t="s">
        <v>6118</v>
      </c>
      <c r="F5889" s="27" t="s">
        <v>3051</v>
      </c>
      <c r="G5889" s="27" t="s">
        <v>3051</v>
      </c>
      <c r="H5889" s="28">
        <v>43221</v>
      </c>
      <c r="I5889" s="29">
        <v>10665.461506999985</v>
      </c>
      <c r="J5889" s="28" t="s">
        <v>3241</v>
      </c>
    </row>
    <row r="5890" spans="1:10" x14ac:dyDescent="0.3">
      <c r="A5890" s="26">
        <v>2018</v>
      </c>
      <c r="B5890" s="27" t="s">
        <v>3052</v>
      </c>
      <c r="C5890" s="27" t="s">
        <v>3053</v>
      </c>
      <c r="D5890" s="27" t="s">
        <v>3052</v>
      </c>
      <c r="E5890" s="27" t="s">
        <v>3033</v>
      </c>
      <c r="F5890" s="27" t="s">
        <v>2807</v>
      </c>
      <c r="G5890" s="27" t="s">
        <v>2812</v>
      </c>
      <c r="H5890" s="28">
        <v>43221</v>
      </c>
      <c r="I5890" s="29">
        <v>2.3330360000000003</v>
      </c>
      <c r="J5890" s="28" t="s">
        <v>3241</v>
      </c>
    </row>
    <row r="5891" spans="1:10" x14ac:dyDescent="0.3">
      <c r="A5891" s="26">
        <v>2018</v>
      </c>
      <c r="B5891" s="27" t="s">
        <v>3162</v>
      </c>
      <c r="C5891" s="27" t="s">
        <v>3163</v>
      </c>
      <c r="D5891" s="27" t="s">
        <v>3164</v>
      </c>
      <c r="E5891" s="27" t="s">
        <v>3025</v>
      </c>
      <c r="F5891" s="27" t="s">
        <v>3087</v>
      </c>
      <c r="G5891" s="27" t="s">
        <v>2788</v>
      </c>
      <c r="H5891" s="28">
        <v>43221</v>
      </c>
      <c r="I5891" s="29">
        <v>0</v>
      </c>
      <c r="J5891" s="28" t="s">
        <v>3241</v>
      </c>
    </row>
    <row r="5892" spans="1:10" x14ac:dyDescent="0.3">
      <c r="A5892" s="26">
        <v>2018</v>
      </c>
      <c r="B5892" s="27" t="s">
        <v>3162</v>
      </c>
      <c r="C5892" s="27" t="s">
        <v>3163</v>
      </c>
      <c r="D5892" s="27" t="s">
        <v>3165</v>
      </c>
      <c r="E5892" s="27" t="s">
        <v>3025</v>
      </c>
      <c r="F5892" s="27" t="s">
        <v>3087</v>
      </c>
      <c r="G5892" s="27" t="s">
        <v>2788</v>
      </c>
      <c r="H5892" s="28">
        <v>43221</v>
      </c>
      <c r="I5892" s="29">
        <v>0</v>
      </c>
      <c r="J5892" s="28" t="s">
        <v>3241</v>
      </c>
    </row>
    <row r="5893" spans="1:10" x14ac:dyDescent="0.3">
      <c r="A5893" s="26">
        <v>2018</v>
      </c>
      <c r="B5893" s="27" t="s">
        <v>3054</v>
      </c>
      <c r="C5893" s="27" t="s">
        <v>3055</v>
      </c>
      <c r="D5893" s="27" t="s">
        <v>3054</v>
      </c>
      <c r="E5893" s="27" t="s">
        <v>6117</v>
      </c>
      <c r="F5893" s="27" t="s">
        <v>3034</v>
      </c>
      <c r="G5893" s="27" t="s">
        <v>2999</v>
      </c>
      <c r="H5893" s="28">
        <v>43221</v>
      </c>
      <c r="I5893" s="29">
        <v>0.20960300000000001</v>
      </c>
      <c r="J5893" s="28" t="s">
        <v>3241</v>
      </c>
    </row>
    <row r="5894" spans="1:10" x14ac:dyDescent="0.3">
      <c r="A5894" s="26">
        <v>2018</v>
      </c>
      <c r="B5894" s="27" t="s">
        <v>3056</v>
      </c>
      <c r="C5894" s="27" t="s">
        <v>3057</v>
      </c>
      <c r="D5894" s="27" t="s">
        <v>3056</v>
      </c>
      <c r="E5894" s="27" t="s">
        <v>6117</v>
      </c>
      <c r="F5894" s="27" t="s">
        <v>2825</v>
      </c>
      <c r="G5894" s="27" t="s">
        <v>2826</v>
      </c>
      <c r="H5894" s="28">
        <v>43221</v>
      </c>
      <c r="I5894" s="29">
        <v>1.7351979999999998</v>
      </c>
      <c r="J5894" s="28" t="s">
        <v>3241</v>
      </c>
    </row>
    <row r="5895" spans="1:10" x14ac:dyDescent="0.3">
      <c r="A5895" s="26">
        <v>2018</v>
      </c>
      <c r="B5895" s="27" t="s">
        <v>3058</v>
      </c>
      <c r="C5895" s="27" t="s">
        <v>3059</v>
      </c>
      <c r="D5895" s="27" t="s">
        <v>3058</v>
      </c>
      <c r="E5895" s="27" t="s">
        <v>6117</v>
      </c>
      <c r="F5895" s="27" t="s">
        <v>2815</v>
      </c>
      <c r="G5895" s="27" t="s">
        <v>2816</v>
      </c>
      <c r="H5895" s="28">
        <v>43221</v>
      </c>
      <c r="I5895" s="29">
        <v>4.9310800000000015</v>
      </c>
      <c r="J5895" s="28" t="s">
        <v>3241</v>
      </c>
    </row>
    <row r="5896" spans="1:10" x14ac:dyDescent="0.3">
      <c r="A5896" s="26">
        <v>2018</v>
      </c>
      <c r="B5896" s="27" t="s">
        <v>3152</v>
      </c>
      <c r="C5896" s="27" t="s">
        <v>3153</v>
      </c>
      <c r="D5896" s="27" t="s">
        <v>3152</v>
      </c>
      <c r="E5896" s="27" t="s">
        <v>3111</v>
      </c>
      <c r="F5896" s="27" t="s">
        <v>2825</v>
      </c>
      <c r="G5896" s="27" t="s">
        <v>2850</v>
      </c>
      <c r="H5896" s="28">
        <v>43221</v>
      </c>
      <c r="I5896" s="29">
        <v>0.31576899999999997</v>
      </c>
      <c r="J5896" s="28" t="s">
        <v>3241</v>
      </c>
    </row>
    <row r="5897" spans="1:10" x14ac:dyDescent="0.3">
      <c r="A5897" s="26">
        <v>2018</v>
      </c>
      <c r="B5897" s="27" t="s">
        <v>3154</v>
      </c>
      <c r="C5897" s="27" t="s">
        <v>3155</v>
      </c>
      <c r="D5897" s="27" t="s">
        <v>3154</v>
      </c>
      <c r="E5897" s="27" t="s">
        <v>3111</v>
      </c>
      <c r="F5897" s="27" t="s">
        <v>2825</v>
      </c>
      <c r="G5897" s="27" t="s">
        <v>2850</v>
      </c>
      <c r="H5897" s="28">
        <v>43221</v>
      </c>
      <c r="I5897" s="29">
        <v>0.42818200000000006</v>
      </c>
      <c r="J5897" s="28" t="s">
        <v>3241</v>
      </c>
    </row>
    <row r="5898" spans="1:10" x14ac:dyDescent="0.3">
      <c r="A5898" s="26">
        <v>2018</v>
      </c>
      <c r="B5898" s="27" t="s">
        <v>3156</v>
      </c>
      <c r="C5898" s="27" t="s">
        <v>3157</v>
      </c>
      <c r="D5898" s="27" t="s">
        <v>3156</v>
      </c>
      <c r="E5898" s="27" t="s">
        <v>3111</v>
      </c>
      <c r="F5898" s="27" t="s">
        <v>2825</v>
      </c>
      <c r="G5898" s="27" t="s">
        <v>2850</v>
      </c>
      <c r="H5898" s="28">
        <v>43221</v>
      </c>
      <c r="I5898" s="29">
        <v>0</v>
      </c>
      <c r="J5898" s="28" t="s">
        <v>3241</v>
      </c>
    </row>
    <row r="5899" spans="1:10" x14ac:dyDescent="0.3">
      <c r="A5899" s="26">
        <v>2018</v>
      </c>
      <c r="B5899" s="27" t="s">
        <v>3060</v>
      </c>
      <c r="C5899" s="27" t="s">
        <v>3061</v>
      </c>
      <c r="D5899" s="27" t="s">
        <v>3062</v>
      </c>
      <c r="E5899" s="27" t="s">
        <v>3063</v>
      </c>
      <c r="F5899" s="27" t="s">
        <v>3034</v>
      </c>
      <c r="G5899" s="27" t="s">
        <v>2999</v>
      </c>
      <c r="H5899" s="28">
        <v>43221</v>
      </c>
      <c r="I5899" s="29">
        <v>0</v>
      </c>
      <c r="J5899" s="28" t="s">
        <v>3241</v>
      </c>
    </row>
    <row r="5900" spans="1:10" x14ac:dyDescent="0.3">
      <c r="A5900" s="26">
        <v>2018</v>
      </c>
      <c r="B5900" s="27" t="s">
        <v>3187</v>
      </c>
      <c r="C5900" s="27" t="s">
        <v>3188</v>
      </c>
      <c r="D5900" s="27" t="s">
        <v>3187</v>
      </c>
      <c r="E5900" s="27" t="s">
        <v>3033</v>
      </c>
      <c r="F5900" s="27" t="s">
        <v>3034</v>
      </c>
      <c r="G5900" s="27" t="s">
        <v>3074</v>
      </c>
      <c r="H5900" s="28">
        <v>43221</v>
      </c>
      <c r="I5900" s="29">
        <v>1.106185</v>
      </c>
      <c r="J5900" s="28" t="s">
        <v>3241</v>
      </c>
    </row>
    <row r="5901" spans="1:10" x14ac:dyDescent="0.3">
      <c r="A5901" s="26">
        <v>2018</v>
      </c>
      <c r="B5901" s="27" t="s">
        <v>3064</v>
      </c>
      <c r="C5901" s="27" t="s">
        <v>3065</v>
      </c>
      <c r="D5901" s="27" t="s">
        <v>3066</v>
      </c>
      <c r="E5901" s="27" t="s">
        <v>3025</v>
      </c>
      <c r="F5901" s="27" t="s">
        <v>2825</v>
      </c>
      <c r="G5901" s="27" t="s">
        <v>2826</v>
      </c>
      <c r="H5901" s="28">
        <v>43221</v>
      </c>
      <c r="I5901" s="29">
        <v>0</v>
      </c>
      <c r="J5901" s="28" t="s">
        <v>3241</v>
      </c>
    </row>
    <row r="5902" spans="1:10" x14ac:dyDescent="0.3">
      <c r="A5902" s="26">
        <v>2018</v>
      </c>
      <c r="B5902" s="27" t="s">
        <v>3064</v>
      </c>
      <c r="C5902" s="27" t="s">
        <v>3065</v>
      </c>
      <c r="D5902" s="27" t="s">
        <v>3067</v>
      </c>
      <c r="E5902" s="27" t="s">
        <v>3025</v>
      </c>
      <c r="F5902" s="27" t="s">
        <v>2825</v>
      </c>
      <c r="G5902" s="27" t="s">
        <v>2826</v>
      </c>
      <c r="H5902" s="28">
        <v>43221</v>
      </c>
      <c r="I5902" s="29">
        <v>0</v>
      </c>
      <c r="J5902" s="28" t="s">
        <v>3241</v>
      </c>
    </row>
    <row r="5903" spans="1:10" x14ac:dyDescent="0.3">
      <c r="A5903" s="26">
        <v>2018</v>
      </c>
      <c r="B5903" s="27" t="s">
        <v>3174</v>
      </c>
      <c r="C5903" s="27" t="s">
        <v>3175</v>
      </c>
      <c r="D5903" s="27" t="s">
        <v>3174</v>
      </c>
      <c r="E5903" s="27" t="s">
        <v>6117</v>
      </c>
      <c r="F5903" s="27" t="s">
        <v>2825</v>
      </c>
      <c r="G5903" s="27" t="s">
        <v>2826</v>
      </c>
      <c r="H5903" s="28">
        <v>43221</v>
      </c>
      <c r="I5903" s="29">
        <v>0.56088500000000008</v>
      </c>
      <c r="J5903" s="28" t="s">
        <v>3241</v>
      </c>
    </row>
    <row r="5904" spans="1:10" x14ac:dyDescent="0.3">
      <c r="A5904" s="26">
        <v>2018</v>
      </c>
      <c r="B5904" s="27" t="s">
        <v>3068</v>
      </c>
      <c r="C5904" s="27" t="s">
        <v>3069</v>
      </c>
      <c r="D5904" s="27" t="s">
        <v>3068</v>
      </c>
      <c r="E5904" s="27" t="s">
        <v>6117</v>
      </c>
      <c r="F5904" s="27" t="s">
        <v>3034</v>
      </c>
      <c r="G5904" s="27" t="s">
        <v>2923</v>
      </c>
      <c r="H5904" s="28">
        <v>43221</v>
      </c>
      <c r="I5904" s="29">
        <v>6.4842689999999994</v>
      </c>
      <c r="J5904" s="28" t="s">
        <v>3241</v>
      </c>
    </row>
    <row r="5905" spans="1:10" x14ac:dyDescent="0.3">
      <c r="A5905" s="26">
        <v>2018</v>
      </c>
      <c r="B5905" s="27" t="s">
        <v>3070</v>
      </c>
      <c r="C5905" s="27" t="s">
        <v>3071</v>
      </c>
      <c r="D5905" s="27" t="s">
        <v>3070</v>
      </c>
      <c r="E5905" s="27" t="s">
        <v>6117</v>
      </c>
      <c r="F5905" s="27" t="s">
        <v>2815</v>
      </c>
      <c r="G5905" s="27" t="s">
        <v>2816</v>
      </c>
      <c r="H5905" s="28">
        <v>43221</v>
      </c>
      <c r="I5905" s="29">
        <v>1.4939720000000001</v>
      </c>
      <c r="J5905" s="28" t="s">
        <v>3241</v>
      </c>
    </row>
    <row r="5906" spans="1:10" x14ac:dyDescent="0.3">
      <c r="A5906" s="26">
        <v>2018</v>
      </c>
      <c r="B5906" s="27" t="s">
        <v>3176</v>
      </c>
      <c r="C5906" s="27" t="s">
        <v>3177</v>
      </c>
      <c r="D5906" s="27" t="s">
        <v>3176</v>
      </c>
      <c r="E5906" s="27" t="s">
        <v>3033</v>
      </c>
      <c r="F5906" s="27" t="s">
        <v>2807</v>
      </c>
      <c r="G5906" s="27" t="s">
        <v>2812</v>
      </c>
      <c r="H5906" s="28">
        <v>43221</v>
      </c>
      <c r="I5906" s="29">
        <v>12.482306000000001</v>
      </c>
      <c r="J5906" s="28" t="s">
        <v>3241</v>
      </c>
    </row>
    <row r="5907" spans="1:10" x14ac:dyDescent="0.3">
      <c r="A5907" s="26">
        <v>2018</v>
      </c>
      <c r="B5907" s="27" t="s">
        <v>3072</v>
      </c>
      <c r="C5907" s="27" t="s">
        <v>3073</v>
      </c>
      <c r="D5907" s="27" t="s">
        <v>3072</v>
      </c>
      <c r="E5907" s="27" t="s">
        <v>6117</v>
      </c>
      <c r="F5907" s="27" t="s">
        <v>3034</v>
      </c>
      <c r="G5907" s="27" t="s">
        <v>3074</v>
      </c>
      <c r="H5907" s="28">
        <v>43221</v>
      </c>
      <c r="I5907" s="29">
        <v>0</v>
      </c>
      <c r="J5907" s="28" t="s">
        <v>3241</v>
      </c>
    </row>
    <row r="5908" spans="1:10" x14ac:dyDescent="0.3">
      <c r="A5908" s="26">
        <v>2018</v>
      </c>
      <c r="B5908" s="27" t="s">
        <v>3182</v>
      </c>
      <c r="C5908" s="27" t="s">
        <v>3183</v>
      </c>
      <c r="D5908" s="27" t="s">
        <v>3182</v>
      </c>
      <c r="E5908" s="27" t="s">
        <v>6117</v>
      </c>
      <c r="F5908" s="27" t="s">
        <v>2825</v>
      </c>
      <c r="G5908" s="27" t="s">
        <v>2826</v>
      </c>
      <c r="H5908" s="28">
        <v>43221</v>
      </c>
      <c r="I5908" s="29">
        <v>0.35503700000000005</v>
      </c>
      <c r="J5908" s="28" t="s">
        <v>3241</v>
      </c>
    </row>
    <row r="5909" spans="1:10" x14ac:dyDescent="0.3">
      <c r="A5909" s="26">
        <v>2018</v>
      </c>
      <c r="B5909" s="27" t="s">
        <v>3075</v>
      </c>
      <c r="C5909" s="27" t="s">
        <v>3076</v>
      </c>
      <c r="D5909" s="27" t="s">
        <v>3075</v>
      </c>
      <c r="E5909" s="27" t="s">
        <v>6117</v>
      </c>
      <c r="F5909" s="27" t="s">
        <v>2815</v>
      </c>
      <c r="G5909" s="27" t="s">
        <v>2816</v>
      </c>
      <c r="H5909" s="28">
        <v>43221</v>
      </c>
      <c r="I5909" s="29">
        <v>0</v>
      </c>
      <c r="J5909" s="28" t="s">
        <v>3241</v>
      </c>
    </row>
    <row r="5910" spans="1:10" x14ac:dyDescent="0.3">
      <c r="A5910" s="26">
        <v>2018</v>
      </c>
      <c r="B5910" s="27" t="s">
        <v>3077</v>
      </c>
      <c r="C5910" s="27" t="s">
        <v>3078</v>
      </c>
      <c r="D5910" s="27" t="s">
        <v>3077</v>
      </c>
      <c r="E5910" s="27" t="s">
        <v>3033</v>
      </c>
      <c r="F5910" s="27" t="s">
        <v>2788</v>
      </c>
      <c r="G5910" s="27" t="s">
        <v>2788</v>
      </c>
      <c r="H5910" s="28">
        <v>43221</v>
      </c>
      <c r="I5910" s="29">
        <v>0</v>
      </c>
      <c r="J5910" s="28" t="s">
        <v>3241</v>
      </c>
    </row>
    <row r="5911" spans="1:10" x14ac:dyDescent="0.3">
      <c r="A5911" s="26">
        <v>2018</v>
      </c>
      <c r="B5911" s="27" t="s">
        <v>3079</v>
      </c>
      <c r="C5911" s="27" t="s">
        <v>3080</v>
      </c>
      <c r="D5911" s="27" t="s">
        <v>3081</v>
      </c>
      <c r="E5911" s="27" t="s">
        <v>3063</v>
      </c>
      <c r="F5911" s="27" t="s">
        <v>2788</v>
      </c>
      <c r="G5911" s="27" t="s">
        <v>2788</v>
      </c>
      <c r="H5911" s="28">
        <v>43221</v>
      </c>
      <c r="I5911" s="29">
        <v>2.3000000000000001E-4</v>
      </c>
      <c r="J5911" s="28" t="s">
        <v>3241</v>
      </c>
    </row>
    <row r="5912" spans="1:10" x14ac:dyDescent="0.3">
      <c r="A5912" s="26">
        <v>2018</v>
      </c>
      <c r="B5912" s="27" t="s">
        <v>3082</v>
      </c>
      <c r="C5912" s="27" t="s">
        <v>3083</v>
      </c>
      <c r="D5912" s="27" t="s">
        <v>3082</v>
      </c>
      <c r="E5912" s="27" t="s">
        <v>6117</v>
      </c>
      <c r="F5912" s="27" t="s">
        <v>2825</v>
      </c>
      <c r="G5912" s="27" t="s">
        <v>2826</v>
      </c>
      <c r="H5912" s="28">
        <v>43221</v>
      </c>
      <c r="I5912" s="29">
        <v>0</v>
      </c>
      <c r="J5912" s="28" t="s">
        <v>3241</v>
      </c>
    </row>
    <row r="5913" spans="1:10" x14ac:dyDescent="0.3">
      <c r="A5913" s="26">
        <v>2018</v>
      </c>
      <c r="B5913" s="27" t="s">
        <v>3084</v>
      </c>
      <c r="C5913" s="27" t="s">
        <v>3085</v>
      </c>
      <c r="D5913" s="27" t="s">
        <v>3086</v>
      </c>
      <c r="E5913" s="27" t="s">
        <v>3025</v>
      </c>
      <c r="F5913" s="27" t="s">
        <v>3087</v>
      </c>
      <c r="G5913" s="27" t="s">
        <v>2788</v>
      </c>
      <c r="H5913" s="28">
        <v>43221</v>
      </c>
      <c r="I5913" s="29">
        <v>0</v>
      </c>
      <c r="J5913" s="28" t="s">
        <v>3241</v>
      </c>
    </row>
    <row r="5914" spans="1:10" x14ac:dyDescent="0.3">
      <c r="A5914" s="26">
        <v>2018</v>
      </c>
      <c r="B5914" s="27" t="s">
        <v>3084</v>
      </c>
      <c r="C5914" s="27" t="s">
        <v>3085</v>
      </c>
      <c r="D5914" s="27" t="s">
        <v>3088</v>
      </c>
      <c r="E5914" s="27" t="s">
        <v>3025</v>
      </c>
      <c r="F5914" s="27" t="s">
        <v>3087</v>
      </c>
      <c r="G5914" s="27" t="s">
        <v>2788</v>
      </c>
      <c r="H5914" s="28">
        <v>43221</v>
      </c>
      <c r="I5914" s="29">
        <v>0</v>
      </c>
      <c r="J5914" s="28" t="s">
        <v>3241</v>
      </c>
    </row>
    <row r="5915" spans="1:10" x14ac:dyDescent="0.3">
      <c r="A5915" s="26">
        <v>2018</v>
      </c>
      <c r="B5915" s="27" t="s">
        <v>3195</v>
      </c>
      <c r="C5915" s="27" t="s">
        <v>3196</v>
      </c>
      <c r="D5915" s="27" t="s">
        <v>3197</v>
      </c>
      <c r="E5915" s="27" t="s">
        <v>3063</v>
      </c>
      <c r="F5915" s="27" t="s">
        <v>3094</v>
      </c>
      <c r="G5915" s="27" t="s">
        <v>2965</v>
      </c>
      <c r="H5915" s="28">
        <v>43221</v>
      </c>
      <c r="I5915" s="29">
        <v>1.4023400000000001</v>
      </c>
      <c r="J5915" s="28" t="s">
        <v>3192</v>
      </c>
    </row>
    <row r="5916" spans="1:10" x14ac:dyDescent="0.3">
      <c r="A5916" s="26">
        <v>2018</v>
      </c>
      <c r="B5916" s="27" t="s">
        <v>3089</v>
      </c>
      <c r="C5916" s="27" t="s">
        <v>3090</v>
      </c>
      <c r="D5916" s="27" t="s">
        <v>3089</v>
      </c>
      <c r="E5916" s="27" t="s">
        <v>6117</v>
      </c>
      <c r="F5916" s="27" t="s">
        <v>2815</v>
      </c>
      <c r="G5916" s="27" t="s">
        <v>2816</v>
      </c>
      <c r="H5916" s="28">
        <v>43221</v>
      </c>
      <c r="I5916" s="29">
        <v>2.5776940000000002</v>
      </c>
      <c r="J5916" s="28" t="s">
        <v>3241</v>
      </c>
    </row>
    <row r="5917" spans="1:10" x14ac:dyDescent="0.3">
      <c r="A5917" s="26">
        <v>2018</v>
      </c>
      <c r="B5917" s="27" t="s">
        <v>3136</v>
      </c>
      <c r="C5917" s="27" t="s">
        <v>3137</v>
      </c>
      <c r="D5917" s="27" t="s">
        <v>3138</v>
      </c>
      <c r="E5917" s="27" t="s">
        <v>3025</v>
      </c>
      <c r="F5917" s="27" t="s">
        <v>3087</v>
      </c>
      <c r="G5917" s="27" t="s">
        <v>2788</v>
      </c>
      <c r="H5917" s="28">
        <v>43221</v>
      </c>
      <c r="I5917" s="29">
        <v>0</v>
      </c>
      <c r="J5917" s="28" t="s">
        <v>3241</v>
      </c>
    </row>
    <row r="5918" spans="1:10" x14ac:dyDescent="0.3">
      <c r="A5918" s="26">
        <v>2018</v>
      </c>
      <c r="B5918" s="27" t="s">
        <v>3136</v>
      </c>
      <c r="C5918" s="27" t="s">
        <v>3137</v>
      </c>
      <c r="D5918" s="27" t="s">
        <v>3139</v>
      </c>
      <c r="E5918" s="27" t="s">
        <v>3025</v>
      </c>
      <c r="F5918" s="27" t="s">
        <v>3087</v>
      </c>
      <c r="G5918" s="27" t="s">
        <v>2788</v>
      </c>
      <c r="H5918" s="28">
        <v>43221</v>
      </c>
      <c r="I5918" s="29">
        <v>0</v>
      </c>
      <c r="J5918" s="28" t="s">
        <v>3241</v>
      </c>
    </row>
    <row r="5919" spans="1:10" x14ac:dyDescent="0.3">
      <c r="A5919" s="26">
        <v>2018</v>
      </c>
      <c r="B5919" s="27" t="s">
        <v>3184</v>
      </c>
      <c r="C5919" s="27" t="s">
        <v>3185</v>
      </c>
      <c r="D5919" s="27" t="s">
        <v>3186</v>
      </c>
      <c r="E5919" s="27" t="s">
        <v>3063</v>
      </c>
      <c r="F5919" s="27" t="s">
        <v>3034</v>
      </c>
      <c r="G5919" s="27" t="s">
        <v>2999</v>
      </c>
      <c r="H5919" s="28">
        <v>43221</v>
      </c>
      <c r="I5919" s="29">
        <v>3.5620000000000001E-3</v>
      </c>
      <c r="J5919" s="28" t="s">
        <v>3241</v>
      </c>
    </row>
    <row r="5920" spans="1:10" x14ac:dyDescent="0.3">
      <c r="A5920" s="26">
        <v>2018</v>
      </c>
      <c r="B5920" s="27" t="s">
        <v>3091</v>
      </c>
      <c r="C5920" s="27" t="s">
        <v>3092</v>
      </c>
      <c r="D5920" s="27" t="s">
        <v>3093</v>
      </c>
      <c r="E5920" s="27" t="s">
        <v>3063</v>
      </c>
      <c r="F5920" s="27" t="s">
        <v>3094</v>
      </c>
      <c r="G5920" s="27" t="s">
        <v>2965</v>
      </c>
      <c r="H5920" s="28">
        <v>43221</v>
      </c>
      <c r="I5920" s="29">
        <v>5.2313149999999986</v>
      </c>
      <c r="J5920" s="28" t="s">
        <v>3241</v>
      </c>
    </row>
    <row r="5921" spans="1:10" x14ac:dyDescent="0.3">
      <c r="A5921" s="26">
        <v>2018</v>
      </c>
      <c r="B5921" s="27" t="s">
        <v>3095</v>
      </c>
      <c r="C5921" s="27" t="s">
        <v>3096</v>
      </c>
      <c r="D5921" s="27" t="s">
        <v>3095</v>
      </c>
      <c r="E5921" s="27" t="s">
        <v>6117</v>
      </c>
      <c r="F5921" s="27" t="s">
        <v>3034</v>
      </c>
      <c r="G5921" s="27" t="s">
        <v>2999</v>
      </c>
      <c r="H5921" s="28">
        <v>43221</v>
      </c>
      <c r="I5921" s="29">
        <v>5.4882409999999995</v>
      </c>
      <c r="J5921" s="28" t="s">
        <v>3241</v>
      </c>
    </row>
    <row r="5922" spans="1:10" x14ac:dyDescent="0.3">
      <c r="A5922" s="26">
        <v>2018</v>
      </c>
      <c r="B5922" s="27" t="s">
        <v>3097</v>
      </c>
      <c r="C5922" s="27" t="s">
        <v>3098</v>
      </c>
      <c r="D5922" s="27" t="s">
        <v>3097</v>
      </c>
      <c r="E5922" s="27" t="s">
        <v>6117</v>
      </c>
      <c r="F5922" s="27" t="s">
        <v>2825</v>
      </c>
      <c r="G5922" s="27" t="s">
        <v>2850</v>
      </c>
      <c r="H5922" s="28">
        <v>43221</v>
      </c>
      <c r="I5922" s="29">
        <v>7.1382419999999982</v>
      </c>
      <c r="J5922" s="28" t="s">
        <v>3241</v>
      </c>
    </row>
    <row r="5923" spans="1:10" x14ac:dyDescent="0.3">
      <c r="A5923" s="26">
        <v>2018</v>
      </c>
      <c r="B5923" s="27" t="s">
        <v>3132</v>
      </c>
      <c r="C5923" s="27" t="s">
        <v>3133</v>
      </c>
      <c r="D5923" s="27" t="s">
        <v>3132</v>
      </c>
      <c r="E5923" s="27" t="s">
        <v>3033</v>
      </c>
      <c r="F5923" s="27" t="s">
        <v>2807</v>
      </c>
      <c r="G5923" s="27" t="s">
        <v>2812</v>
      </c>
      <c r="H5923" s="28">
        <v>43221</v>
      </c>
      <c r="I5923" s="29">
        <v>12.569128999999998</v>
      </c>
      <c r="J5923" s="28" t="s">
        <v>3241</v>
      </c>
    </row>
    <row r="5924" spans="1:10" x14ac:dyDescent="0.3">
      <c r="A5924" s="26">
        <v>2018</v>
      </c>
      <c r="B5924" s="27" t="s">
        <v>3134</v>
      </c>
      <c r="C5924" s="27" t="s">
        <v>3135</v>
      </c>
      <c r="D5924" s="27" t="s">
        <v>3134</v>
      </c>
      <c r="E5924" s="27" t="s">
        <v>3033</v>
      </c>
      <c r="F5924" s="27" t="s">
        <v>2807</v>
      </c>
      <c r="G5924" s="27" t="s">
        <v>2812</v>
      </c>
      <c r="H5924" s="28">
        <v>43221</v>
      </c>
      <c r="I5924" s="29">
        <v>7.4194909999999998</v>
      </c>
      <c r="J5924" s="28" t="s">
        <v>3241</v>
      </c>
    </row>
    <row r="5925" spans="1:10" x14ac:dyDescent="0.3">
      <c r="A5925" s="26">
        <v>2018</v>
      </c>
      <c r="B5925" s="27" t="s">
        <v>3099</v>
      </c>
      <c r="C5925" s="27" t="s">
        <v>3100</v>
      </c>
      <c r="D5925" s="27" t="s">
        <v>3099</v>
      </c>
      <c r="E5925" s="27" t="s">
        <v>6117</v>
      </c>
      <c r="F5925" s="27" t="s">
        <v>2815</v>
      </c>
      <c r="G5925" s="27" t="s">
        <v>2816</v>
      </c>
      <c r="H5925" s="28">
        <v>43221</v>
      </c>
      <c r="I5925" s="29">
        <v>3.6743080000000008</v>
      </c>
      <c r="J5925" s="28" t="s">
        <v>3241</v>
      </c>
    </row>
    <row r="5926" spans="1:10" x14ac:dyDescent="0.3">
      <c r="A5926" s="26">
        <v>2018</v>
      </c>
      <c r="B5926" s="27" t="s">
        <v>3193</v>
      </c>
      <c r="C5926" s="27" t="s">
        <v>3194</v>
      </c>
      <c r="D5926" s="27" t="s">
        <v>3193</v>
      </c>
      <c r="E5926" s="27" t="s">
        <v>6117</v>
      </c>
      <c r="F5926" s="27" t="s">
        <v>2798</v>
      </c>
      <c r="G5926" s="27" t="s">
        <v>2803</v>
      </c>
      <c r="H5926" s="28">
        <v>43221</v>
      </c>
      <c r="I5926" s="29">
        <v>2.6666720000000006</v>
      </c>
      <c r="J5926" s="28" t="s">
        <v>3192</v>
      </c>
    </row>
    <row r="5927" spans="1:10" x14ac:dyDescent="0.3">
      <c r="A5927" s="26">
        <v>2018</v>
      </c>
      <c r="B5927" s="27" t="s">
        <v>3101</v>
      </c>
      <c r="C5927" s="27" t="s">
        <v>3102</v>
      </c>
      <c r="D5927" s="27" t="s">
        <v>3101</v>
      </c>
      <c r="E5927" s="27" t="s">
        <v>6117</v>
      </c>
      <c r="F5927" s="27" t="s">
        <v>3034</v>
      </c>
      <c r="G5927" s="27" t="s">
        <v>3074</v>
      </c>
      <c r="H5927" s="28">
        <v>43221</v>
      </c>
      <c r="I5927" s="29">
        <v>5.8070340000000007</v>
      </c>
      <c r="J5927" s="28" t="s">
        <v>3241</v>
      </c>
    </row>
    <row r="5928" spans="1:10" x14ac:dyDescent="0.3">
      <c r="A5928" s="26">
        <v>2018</v>
      </c>
      <c r="B5928" s="27" t="s">
        <v>3148</v>
      </c>
      <c r="C5928" s="27" t="s">
        <v>3149</v>
      </c>
      <c r="D5928" s="27" t="s">
        <v>3148</v>
      </c>
      <c r="E5928" s="27" t="s">
        <v>6117</v>
      </c>
      <c r="F5928" s="27" t="s">
        <v>3145</v>
      </c>
      <c r="G5928" s="27" t="s">
        <v>2803</v>
      </c>
      <c r="H5928" s="28">
        <v>43221</v>
      </c>
      <c r="I5928" s="29">
        <v>0</v>
      </c>
      <c r="J5928" s="28" t="s">
        <v>3241</v>
      </c>
    </row>
    <row r="5929" spans="1:10" x14ac:dyDescent="0.3">
      <c r="A5929" s="26">
        <v>2018</v>
      </c>
      <c r="B5929" s="27" t="s">
        <v>3103</v>
      </c>
      <c r="C5929" s="27" t="s">
        <v>3104</v>
      </c>
      <c r="D5929" s="27" t="s">
        <v>3103</v>
      </c>
      <c r="E5929" s="27" t="s">
        <v>6117</v>
      </c>
      <c r="F5929" s="27" t="s">
        <v>3034</v>
      </c>
      <c r="G5929" s="27" t="s">
        <v>2923</v>
      </c>
      <c r="H5929" s="28">
        <v>43221</v>
      </c>
      <c r="I5929" s="29">
        <v>2.0755210000000006</v>
      </c>
      <c r="J5929" s="28" t="s">
        <v>3241</v>
      </c>
    </row>
    <row r="5930" spans="1:10" x14ac:dyDescent="0.3">
      <c r="A5930" s="26">
        <v>2018</v>
      </c>
      <c r="B5930" s="27" t="s">
        <v>3150</v>
      </c>
      <c r="C5930" s="27" t="s">
        <v>3151</v>
      </c>
      <c r="D5930" s="27" t="s">
        <v>3150</v>
      </c>
      <c r="E5930" s="27" t="s">
        <v>6117</v>
      </c>
      <c r="F5930" s="27" t="s">
        <v>3142</v>
      </c>
      <c r="G5930" s="27" t="s">
        <v>2850</v>
      </c>
      <c r="H5930" s="28">
        <v>43221</v>
      </c>
      <c r="I5930" s="29">
        <v>0.12339099999999997</v>
      </c>
      <c r="J5930" s="28" t="s">
        <v>3241</v>
      </c>
    </row>
    <row r="5931" spans="1:10" x14ac:dyDescent="0.3">
      <c r="A5931" s="26">
        <v>2018</v>
      </c>
      <c r="B5931" s="27" t="s">
        <v>3105</v>
      </c>
      <c r="C5931" s="27" t="s">
        <v>3106</v>
      </c>
      <c r="D5931" s="27" t="s">
        <v>3105</v>
      </c>
      <c r="E5931" s="27" t="s">
        <v>6117</v>
      </c>
      <c r="F5931" s="27" t="s">
        <v>2798</v>
      </c>
      <c r="G5931" s="27" t="s">
        <v>2803</v>
      </c>
      <c r="H5931" s="28">
        <v>43221</v>
      </c>
      <c r="I5931" s="29">
        <v>0.44018000000000002</v>
      </c>
      <c r="J5931" s="28" t="s">
        <v>3241</v>
      </c>
    </row>
    <row r="5932" spans="1:10" x14ac:dyDescent="0.3">
      <c r="A5932" s="26">
        <v>2018</v>
      </c>
      <c r="B5932" s="27" t="s">
        <v>3123</v>
      </c>
      <c r="C5932" s="27" t="s">
        <v>3124</v>
      </c>
      <c r="D5932" s="27" t="s">
        <v>3166</v>
      </c>
      <c r="E5932" s="27" t="s">
        <v>3025</v>
      </c>
      <c r="F5932" s="27" t="s">
        <v>2825</v>
      </c>
      <c r="G5932" s="27" t="s">
        <v>2850</v>
      </c>
      <c r="H5932" s="28">
        <v>43221</v>
      </c>
      <c r="I5932" s="29">
        <v>0</v>
      </c>
      <c r="J5932" s="28" t="s">
        <v>3241</v>
      </c>
    </row>
    <row r="5933" spans="1:10" x14ac:dyDescent="0.3">
      <c r="A5933" s="26">
        <v>2018</v>
      </c>
      <c r="B5933" s="27" t="s">
        <v>3123</v>
      </c>
      <c r="C5933" s="27" t="s">
        <v>3124</v>
      </c>
      <c r="D5933" s="27" t="s">
        <v>3125</v>
      </c>
      <c r="E5933" s="27" t="s">
        <v>3025</v>
      </c>
      <c r="F5933" s="27" t="s">
        <v>2825</v>
      </c>
      <c r="G5933" s="27" t="s">
        <v>2850</v>
      </c>
      <c r="H5933" s="28">
        <v>43221</v>
      </c>
      <c r="I5933" s="29">
        <v>0</v>
      </c>
      <c r="J5933" s="28" t="s">
        <v>3241</v>
      </c>
    </row>
    <row r="5934" spans="1:10" x14ac:dyDescent="0.3">
      <c r="A5934" s="26">
        <v>2018</v>
      </c>
      <c r="B5934" s="27" t="s">
        <v>3123</v>
      </c>
      <c r="C5934" s="27" t="s">
        <v>3124</v>
      </c>
      <c r="D5934" s="27" t="s">
        <v>3170</v>
      </c>
      <c r="E5934" s="27" t="s">
        <v>3025</v>
      </c>
      <c r="F5934" s="27" t="s">
        <v>2825</v>
      </c>
      <c r="G5934" s="27" t="s">
        <v>2850</v>
      </c>
      <c r="H5934" s="28">
        <v>43221</v>
      </c>
      <c r="I5934" s="29">
        <v>0</v>
      </c>
      <c r="J5934" s="28" t="s">
        <v>3241</v>
      </c>
    </row>
    <row r="5935" spans="1:10" x14ac:dyDescent="0.3">
      <c r="A5935" s="26">
        <v>2018</v>
      </c>
      <c r="B5935" s="27" t="s">
        <v>3107</v>
      </c>
      <c r="C5935" s="27" t="s">
        <v>3108</v>
      </c>
      <c r="D5935" s="27" t="s">
        <v>3108</v>
      </c>
      <c r="E5935" s="27" t="s">
        <v>6117</v>
      </c>
      <c r="F5935" s="27" t="s">
        <v>3026</v>
      </c>
      <c r="G5935" s="27" t="s">
        <v>2936</v>
      </c>
      <c r="H5935" s="28">
        <v>43221</v>
      </c>
      <c r="I5935" s="29">
        <v>7.9560000000000013E-3</v>
      </c>
      <c r="J5935" s="28" t="s">
        <v>3241</v>
      </c>
    </row>
    <row r="5936" spans="1:10" x14ac:dyDescent="0.3">
      <c r="A5936" s="26">
        <v>2018</v>
      </c>
      <c r="B5936" s="27" t="s">
        <v>3140</v>
      </c>
      <c r="C5936" s="27" t="s">
        <v>3141</v>
      </c>
      <c r="D5936" s="27" t="s">
        <v>3140</v>
      </c>
      <c r="E5936" s="27" t="s">
        <v>6117</v>
      </c>
      <c r="F5936" s="27" t="s">
        <v>3142</v>
      </c>
      <c r="G5936" s="27" t="s">
        <v>2850</v>
      </c>
      <c r="H5936" s="28">
        <v>43221</v>
      </c>
      <c r="I5936" s="29">
        <v>0</v>
      </c>
      <c r="J5936" s="28" t="s">
        <v>3241</v>
      </c>
    </row>
    <row r="5937" spans="1:10" x14ac:dyDescent="0.3">
      <c r="A5937" s="26">
        <v>2018</v>
      </c>
      <c r="B5937" s="27" t="s">
        <v>3109</v>
      </c>
      <c r="C5937" s="27" t="s">
        <v>3110</v>
      </c>
      <c r="D5937" s="27" t="s">
        <v>3109</v>
      </c>
      <c r="E5937" s="27" t="s">
        <v>3111</v>
      </c>
      <c r="F5937" s="27" t="s">
        <v>2825</v>
      </c>
      <c r="G5937" s="27" t="s">
        <v>2850</v>
      </c>
      <c r="H5937" s="28">
        <v>43221</v>
      </c>
      <c r="I5937" s="29">
        <v>0.20699600000000001</v>
      </c>
      <c r="J5937" s="28" t="s">
        <v>3241</v>
      </c>
    </row>
    <row r="5938" spans="1:10" x14ac:dyDescent="0.3">
      <c r="A5938" s="26">
        <v>2018</v>
      </c>
      <c r="B5938" s="27" t="s">
        <v>3158</v>
      </c>
      <c r="C5938" s="27" t="s">
        <v>3159</v>
      </c>
      <c r="D5938" s="27" t="s">
        <v>3160</v>
      </c>
      <c r="E5938" s="27" t="s">
        <v>3161</v>
      </c>
      <c r="F5938" s="27" t="s">
        <v>3087</v>
      </c>
      <c r="G5938" s="27" t="s">
        <v>2788</v>
      </c>
      <c r="H5938" s="28">
        <v>43221</v>
      </c>
      <c r="I5938" s="29">
        <v>3.7635640000000001</v>
      </c>
      <c r="J5938" s="28" t="s">
        <v>3241</v>
      </c>
    </row>
    <row r="5939" spans="1:10" x14ac:dyDescent="0.3">
      <c r="A5939" s="26">
        <v>2018</v>
      </c>
      <c r="B5939" s="27" t="s">
        <v>3112</v>
      </c>
      <c r="C5939" s="27" t="s">
        <v>3113</v>
      </c>
      <c r="D5939" s="27" t="s">
        <v>3112</v>
      </c>
      <c r="E5939" s="27" t="s">
        <v>6117</v>
      </c>
      <c r="F5939" s="27" t="s">
        <v>2825</v>
      </c>
      <c r="G5939" s="27" t="s">
        <v>2826</v>
      </c>
      <c r="H5939" s="28">
        <v>43221</v>
      </c>
      <c r="I5939" s="29">
        <v>1.150531</v>
      </c>
      <c r="J5939" s="28" t="s">
        <v>3241</v>
      </c>
    </row>
    <row r="5940" spans="1:10" x14ac:dyDescent="0.3">
      <c r="A5940" s="26">
        <v>2018</v>
      </c>
      <c r="B5940" s="27" t="s">
        <v>3167</v>
      </c>
      <c r="C5940" s="27" t="s">
        <v>3168</v>
      </c>
      <c r="D5940" s="27" t="s">
        <v>3169</v>
      </c>
      <c r="E5940" s="27" t="s">
        <v>3161</v>
      </c>
      <c r="F5940" s="27" t="s">
        <v>3087</v>
      </c>
      <c r="G5940" s="27" t="s">
        <v>2788</v>
      </c>
      <c r="H5940" s="28">
        <v>43221</v>
      </c>
      <c r="I5940" s="29">
        <v>7.5450590000000002</v>
      </c>
      <c r="J5940" s="28" t="s">
        <v>3241</v>
      </c>
    </row>
    <row r="5941" spans="1:10" x14ac:dyDescent="0.3">
      <c r="A5941" s="26">
        <v>2018</v>
      </c>
      <c r="B5941" s="27" t="s">
        <v>3114</v>
      </c>
      <c r="C5941" s="27" t="s">
        <v>3115</v>
      </c>
      <c r="D5941" s="27" t="s">
        <v>3116</v>
      </c>
      <c r="E5941" s="27" t="s">
        <v>3025</v>
      </c>
      <c r="F5941" s="27" t="s">
        <v>3026</v>
      </c>
      <c r="G5941" s="27" t="s">
        <v>2788</v>
      </c>
      <c r="H5941" s="28">
        <v>43221</v>
      </c>
      <c r="I5941" s="29">
        <v>0</v>
      </c>
      <c r="J5941" s="28" t="s">
        <v>3241</v>
      </c>
    </row>
    <row r="5942" spans="1:10" x14ac:dyDescent="0.3">
      <c r="A5942" s="26">
        <v>2018</v>
      </c>
      <c r="B5942" s="27" t="s">
        <v>3117</v>
      </c>
      <c r="C5942" s="27" t="s">
        <v>3118</v>
      </c>
      <c r="D5942" s="27" t="s">
        <v>3117</v>
      </c>
      <c r="E5942" s="27" t="s">
        <v>6117</v>
      </c>
      <c r="F5942" s="27" t="s">
        <v>2815</v>
      </c>
      <c r="G5942" s="27" t="s">
        <v>2816</v>
      </c>
      <c r="H5942" s="28">
        <v>43221</v>
      </c>
      <c r="I5942" s="29">
        <v>4.2610089999999996</v>
      </c>
      <c r="J5942" s="28" t="s">
        <v>3241</v>
      </c>
    </row>
    <row r="5943" spans="1:10" x14ac:dyDescent="0.3">
      <c r="A5943" s="26">
        <v>2018</v>
      </c>
      <c r="B5943" s="27" t="s">
        <v>3129</v>
      </c>
      <c r="C5943" s="27" t="s">
        <v>3130</v>
      </c>
      <c r="D5943" s="27" t="s">
        <v>3131</v>
      </c>
      <c r="E5943" s="27" t="s">
        <v>3063</v>
      </c>
      <c r="F5943" s="27" t="s">
        <v>3034</v>
      </c>
      <c r="G5943" s="27" t="s">
        <v>2840</v>
      </c>
      <c r="H5943" s="28">
        <v>43221</v>
      </c>
      <c r="I5943" s="29">
        <v>12.747589000000005</v>
      </c>
      <c r="J5943" s="28" t="s">
        <v>3241</v>
      </c>
    </row>
    <row r="5944" spans="1:10" x14ac:dyDescent="0.3">
      <c r="A5944" s="26">
        <v>2018</v>
      </c>
      <c r="B5944" s="27" t="s">
        <v>3126</v>
      </c>
      <c r="C5944" s="27" t="s">
        <v>3127</v>
      </c>
      <c r="D5944" s="27" t="s">
        <v>3128</v>
      </c>
      <c r="E5944" s="27" t="s">
        <v>3025</v>
      </c>
      <c r="F5944" s="27" t="s">
        <v>3026</v>
      </c>
      <c r="G5944" s="27" t="s">
        <v>2936</v>
      </c>
      <c r="H5944" s="28">
        <v>43221</v>
      </c>
      <c r="I5944" s="29">
        <v>0</v>
      </c>
      <c r="J5944" s="28" t="s">
        <v>3241</v>
      </c>
    </row>
    <row r="5945" spans="1:10" x14ac:dyDescent="0.3">
      <c r="A5945" s="26">
        <v>2018</v>
      </c>
      <c r="B5945" s="27" t="s">
        <v>3178</v>
      </c>
      <c r="C5945" s="27" t="s">
        <v>3179</v>
      </c>
      <c r="D5945" s="27" t="s">
        <v>3178</v>
      </c>
      <c r="E5945" s="27" t="s">
        <v>3033</v>
      </c>
      <c r="F5945" s="27" t="s">
        <v>2807</v>
      </c>
      <c r="G5945" s="27" t="s">
        <v>2812</v>
      </c>
      <c r="H5945" s="28">
        <v>43221</v>
      </c>
      <c r="I5945" s="29">
        <v>0</v>
      </c>
      <c r="J5945" s="28" t="s">
        <v>3241</v>
      </c>
    </row>
    <row r="5946" spans="1:10" x14ac:dyDescent="0.3">
      <c r="A5946" s="26">
        <v>2018</v>
      </c>
      <c r="B5946" s="27" t="s">
        <v>3119</v>
      </c>
      <c r="C5946" s="27" t="s">
        <v>3120</v>
      </c>
      <c r="D5946" s="27" t="s">
        <v>3119</v>
      </c>
      <c r="E5946" s="27" t="s">
        <v>6117</v>
      </c>
      <c r="F5946" s="27" t="s">
        <v>3034</v>
      </c>
      <c r="G5946" s="27" t="s">
        <v>2840</v>
      </c>
      <c r="H5946" s="28">
        <v>43221</v>
      </c>
      <c r="I5946" s="29">
        <v>3.7357090000000004</v>
      </c>
      <c r="J5946" s="28" t="s">
        <v>3241</v>
      </c>
    </row>
    <row r="5947" spans="1:10" x14ac:dyDescent="0.3">
      <c r="A5947" s="26">
        <v>2018</v>
      </c>
      <c r="B5947" s="27" t="s">
        <v>3121</v>
      </c>
      <c r="C5947" s="27" t="s">
        <v>3122</v>
      </c>
      <c r="D5947" s="27" t="s">
        <v>3121</v>
      </c>
      <c r="E5947" s="27" t="s">
        <v>6117</v>
      </c>
      <c r="F5947" s="27" t="s">
        <v>2825</v>
      </c>
      <c r="G5947" s="27" t="s">
        <v>2850</v>
      </c>
      <c r="H5947" s="28">
        <v>43221</v>
      </c>
      <c r="I5947" s="29">
        <v>9.8368400000000005</v>
      </c>
      <c r="J5947" s="28" t="s">
        <v>3241</v>
      </c>
    </row>
    <row r="5948" spans="1:10" x14ac:dyDescent="0.3">
      <c r="A5948" s="26">
        <v>2018</v>
      </c>
      <c r="B5948" s="27" t="s">
        <v>3198</v>
      </c>
      <c r="C5948" s="27" t="s">
        <v>3199</v>
      </c>
      <c r="D5948" s="27" t="s">
        <v>3200</v>
      </c>
      <c r="E5948" s="27" t="s">
        <v>3161</v>
      </c>
      <c r="F5948" s="27" t="s">
        <v>2815</v>
      </c>
      <c r="G5948" s="27" t="s">
        <v>2854</v>
      </c>
      <c r="H5948" s="28">
        <v>43221</v>
      </c>
      <c r="I5948" s="29">
        <v>0.20835800000000002</v>
      </c>
      <c r="J5948" s="28" t="s">
        <v>3192</v>
      </c>
    </row>
    <row r="5949" spans="1:10" x14ac:dyDescent="0.3">
      <c r="A5949" s="26">
        <v>2018</v>
      </c>
      <c r="B5949" s="27" t="s">
        <v>3687</v>
      </c>
      <c r="C5949" s="27" t="s">
        <v>3688</v>
      </c>
      <c r="D5949" s="27" t="s">
        <v>3689</v>
      </c>
      <c r="E5949" s="27" t="s">
        <v>3161</v>
      </c>
      <c r="F5949" s="27" t="s">
        <v>3026</v>
      </c>
      <c r="G5949" s="27" t="s">
        <v>2936</v>
      </c>
      <c r="H5949" s="28">
        <v>43221</v>
      </c>
      <c r="I5949" s="29">
        <v>0.54185900000000009</v>
      </c>
      <c r="J5949" s="28" t="s">
        <v>3192</v>
      </c>
    </row>
    <row r="5950" spans="1:10" x14ac:dyDescent="0.3">
      <c r="A5950" s="26">
        <v>2018</v>
      </c>
      <c r="B5950" s="27" t="s">
        <v>3690</v>
      </c>
      <c r="C5950" s="27" t="s">
        <v>3691</v>
      </c>
      <c r="D5950" s="27" t="s">
        <v>3690</v>
      </c>
      <c r="E5950" s="27" t="s">
        <v>3033</v>
      </c>
      <c r="F5950" s="27" t="s">
        <v>2807</v>
      </c>
      <c r="G5950" s="27" t="s">
        <v>2812</v>
      </c>
      <c r="H5950" s="28">
        <v>43221</v>
      </c>
      <c r="I5950" s="29">
        <v>8.5165960000000016</v>
      </c>
      <c r="J5950" s="28" t="s">
        <v>3241</v>
      </c>
    </row>
    <row r="5951" spans="1:10" x14ac:dyDescent="0.3">
      <c r="A5951" s="26">
        <v>2018</v>
      </c>
      <c r="B5951" s="27" t="s">
        <v>5217</v>
      </c>
      <c r="C5951" s="27" t="s">
        <v>2901</v>
      </c>
      <c r="D5951" s="27" t="s">
        <v>5217</v>
      </c>
      <c r="E5951" s="27" t="s">
        <v>3033</v>
      </c>
      <c r="F5951" s="27" t="s">
        <v>2788</v>
      </c>
      <c r="G5951" s="27" t="s">
        <v>2788</v>
      </c>
      <c r="H5951" s="28">
        <v>43221</v>
      </c>
      <c r="I5951" s="29">
        <v>12.294022999999997</v>
      </c>
      <c r="J5951" s="28" t="s">
        <v>3192</v>
      </c>
    </row>
    <row r="5952" spans="1:10" x14ac:dyDescent="0.3">
      <c r="A5952" s="26">
        <v>2018</v>
      </c>
      <c r="B5952" s="27" t="s">
        <v>5218</v>
      </c>
      <c r="C5952" s="27" t="s">
        <v>3507</v>
      </c>
      <c r="D5952" s="27" t="s">
        <v>5219</v>
      </c>
      <c r="E5952" s="27" t="s">
        <v>3063</v>
      </c>
      <c r="F5952" s="27" t="s">
        <v>2815</v>
      </c>
      <c r="G5952" s="27" t="s">
        <v>2816</v>
      </c>
      <c r="H5952" s="28">
        <v>43221</v>
      </c>
      <c r="I5952" s="29">
        <v>0.32661900000000005</v>
      </c>
      <c r="J5952" s="28" t="s">
        <v>3192</v>
      </c>
    </row>
    <row r="5953" spans="1:10" x14ac:dyDescent="0.3">
      <c r="A5953" s="26">
        <v>2018</v>
      </c>
      <c r="B5953" s="27" t="s">
        <v>3022</v>
      </c>
      <c r="C5953" s="27" t="s">
        <v>3023</v>
      </c>
      <c r="D5953" s="27" t="s">
        <v>3024</v>
      </c>
      <c r="E5953" s="27" t="s">
        <v>3025</v>
      </c>
      <c r="F5953" s="27" t="s">
        <v>3026</v>
      </c>
      <c r="G5953" s="27" t="s">
        <v>2788</v>
      </c>
      <c r="H5953" s="28">
        <v>43252</v>
      </c>
      <c r="I5953" s="29">
        <v>0</v>
      </c>
      <c r="J5953" s="28" t="s">
        <v>3241</v>
      </c>
    </row>
    <row r="5954" spans="1:10" x14ac:dyDescent="0.3">
      <c r="A5954" s="26">
        <v>2018</v>
      </c>
      <c r="B5954" s="27" t="s">
        <v>3022</v>
      </c>
      <c r="C5954" s="27" t="s">
        <v>3023</v>
      </c>
      <c r="D5954" s="27" t="s">
        <v>3027</v>
      </c>
      <c r="E5954" s="27" t="s">
        <v>3025</v>
      </c>
      <c r="F5954" s="27" t="s">
        <v>3026</v>
      </c>
      <c r="G5954" s="27" t="s">
        <v>2788</v>
      </c>
      <c r="H5954" s="28">
        <v>43252</v>
      </c>
      <c r="I5954" s="29">
        <v>0</v>
      </c>
      <c r="J5954" s="28" t="s">
        <v>3241</v>
      </c>
    </row>
    <row r="5955" spans="1:10" x14ac:dyDescent="0.3">
      <c r="A5955" s="26">
        <v>2018</v>
      </c>
      <c r="B5955" s="27" t="s">
        <v>3028</v>
      </c>
      <c r="C5955" s="27" t="s">
        <v>3029</v>
      </c>
      <c r="D5955" s="27" t="s">
        <v>3028</v>
      </c>
      <c r="E5955" s="27" t="s">
        <v>6117</v>
      </c>
      <c r="F5955" s="27" t="s">
        <v>3030</v>
      </c>
      <c r="G5955" s="27" t="s">
        <v>2812</v>
      </c>
      <c r="H5955" s="28">
        <v>43252</v>
      </c>
      <c r="I5955" s="29">
        <v>7.7087520000000005</v>
      </c>
      <c r="J5955" s="28" t="s">
        <v>3241</v>
      </c>
    </row>
    <row r="5956" spans="1:10" x14ac:dyDescent="0.3">
      <c r="A5956" s="26">
        <v>2018</v>
      </c>
      <c r="B5956" s="27" t="s">
        <v>3031</v>
      </c>
      <c r="C5956" s="27" t="s">
        <v>3032</v>
      </c>
      <c r="D5956" s="27" t="s">
        <v>3031</v>
      </c>
      <c r="E5956" s="27" t="s">
        <v>3033</v>
      </c>
      <c r="F5956" s="27" t="s">
        <v>3034</v>
      </c>
      <c r="G5956" s="27" t="s">
        <v>2821</v>
      </c>
      <c r="H5956" s="28">
        <v>43252</v>
      </c>
      <c r="I5956" s="29">
        <v>1.5908599999999999</v>
      </c>
      <c r="J5956" s="28" t="s">
        <v>3241</v>
      </c>
    </row>
    <row r="5957" spans="1:10" x14ac:dyDescent="0.3">
      <c r="A5957" s="26">
        <v>2018</v>
      </c>
      <c r="B5957" s="27" t="s">
        <v>3031</v>
      </c>
      <c r="C5957" s="27" t="s">
        <v>3180</v>
      </c>
      <c r="D5957" s="27" t="s">
        <v>3181</v>
      </c>
      <c r="E5957" s="27" t="s">
        <v>3033</v>
      </c>
      <c r="F5957" s="27" t="s">
        <v>3034</v>
      </c>
      <c r="G5957" s="27" t="s">
        <v>2821</v>
      </c>
      <c r="H5957" s="28">
        <v>43252</v>
      </c>
      <c r="I5957" s="29">
        <v>1.9809330000000001</v>
      </c>
      <c r="J5957" s="28" t="s">
        <v>3241</v>
      </c>
    </row>
    <row r="5958" spans="1:10" x14ac:dyDescent="0.3">
      <c r="A5958" s="26">
        <v>2018</v>
      </c>
      <c r="B5958" s="27" t="s">
        <v>3189</v>
      </c>
      <c r="C5958" s="27" t="s">
        <v>3190</v>
      </c>
      <c r="D5958" s="27" t="s">
        <v>3191</v>
      </c>
      <c r="E5958" s="27" t="s">
        <v>3161</v>
      </c>
      <c r="F5958" s="27" t="s">
        <v>2815</v>
      </c>
      <c r="G5958" s="27" t="s">
        <v>2816</v>
      </c>
      <c r="H5958" s="28">
        <v>43252</v>
      </c>
      <c r="I5958" s="29">
        <v>0.7102050000000002</v>
      </c>
      <c r="J5958" s="28" t="s">
        <v>3192</v>
      </c>
    </row>
    <row r="5959" spans="1:10" x14ac:dyDescent="0.3">
      <c r="A5959" s="26">
        <v>2018</v>
      </c>
      <c r="B5959" s="27" t="s">
        <v>3035</v>
      </c>
      <c r="C5959" s="27" t="s">
        <v>3036</v>
      </c>
      <c r="D5959" s="27" t="s">
        <v>3035</v>
      </c>
      <c r="E5959" s="27" t="s">
        <v>6117</v>
      </c>
      <c r="F5959" s="27" t="s">
        <v>2825</v>
      </c>
      <c r="G5959" s="27" t="s">
        <v>2826</v>
      </c>
      <c r="H5959" s="28">
        <v>43252</v>
      </c>
      <c r="I5959" s="29">
        <v>0</v>
      </c>
      <c r="J5959" s="28" t="s">
        <v>3241</v>
      </c>
    </row>
    <row r="5960" spans="1:10" x14ac:dyDescent="0.3">
      <c r="A5960" s="26">
        <v>2018</v>
      </c>
      <c r="B5960" s="27" t="s">
        <v>3037</v>
      </c>
      <c r="C5960" s="27" t="s">
        <v>3038</v>
      </c>
      <c r="D5960" s="27" t="s">
        <v>3037</v>
      </c>
      <c r="E5960" s="27" t="s">
        <v>6117</v>
      </c>
      <c r="F5960" s="27" t="s">
        <v>3034</v>
      </c>
      <c r="G5960" s="27" t="s">
        <v>2999</v>
      </c>
      <c r="H5960" s="28">
        <v>43252</v>
      </c>
      <c r="I5960" s="29">
        <v>2.5799740000000004</v>
      </c>
      <c r="J5960" s="28" t="s">
        <v>3241</v>
      </c>
    </row>
    <row r="5961" spans="1:10" x14ac:dyDescent="0.3">
      <c r="A5961" s="26">
        <v>2018</v>
      </c>
      <c r="B5961" s="27" t="s">
        <v>3039</v>
      </c>
      <c r="C5961" s="27" t="s">
        <v>3040</v>
      </c>
      <c r="D5961" s="27" t="s">
        <v>3039</v>
      </c>
      <c r="E5961" s="27" t="s">
        <v>6117</v>
      </c>
      <c r="F5961" s="27" t="s">
        <v>2815</v>
      </c>
      <c r="G5961" s="27" t="s">
        <v>2816</v>
      </c>
      <c r="H5961" s="28">
        <v>43252</v>
      </c>
      <c r="I5961" s="29">
        <v>0</v>
      </c>
      <c r="J5961" s="28" t="s">
        <v>3241</v>
      </c>
    </row>
    <row r="5962" spans="1:10" x14ac:dyDescent="0.3">
      <c r="A5962" s="26">
        <v>2018</v>
      </c>
      <c r="B5962" s="27" t="s">
        <v>3041</v>
      </c>
      <c r="C5962" s="27" t="s">
        <v>3042</v>
      </c>
      <c r="D5962" s="27" t="s">
        <v>3041</v>
      </c>
      <c r="E5962" s="27" t="s">
        <v>6117</v>
      </c>
      <c r="F5962" s="27" t="s">
        <v>2825</v>
      </c>
      <c r="G5962" s="27" t="s">
        <v>2826</v>
      </c>
      <c r="H5962" s="28">
        <v>43252</v>
      </c>
      <c r="I5962" s="29">
        <v>0</v>
      </c>
      <c r="J5962" s="28" t="s">
        <v>3241</v>
      </c>
    </row>
    <row r="5963" spans="1:10" x14ac:dyDescent="0.3">
      <c r="A5963" s="26">
        <v>2018</v>
      </c>
      <c r="B5963" s="27" t="s">
        <v>3043</v>
      </c>
      <c r="C5963" s="27" t="s">
        <v>3044</v>
      </c>
      <c r="D5963" s="27" t="s">
        <v>3043</v>
      </c>
      <c r="E5963" s="27" t="s">
        <v>6117</v>
      </c>
      <c r="F5963" s="27" t="s">
        <v>2815</v>
      </c>
      <c r="G5963" s="27" t="s">
        <v>2816</v>
      </c>
      <c r="H5963" s="28">
        <v>43252</v>
      </c>
      <c r="I5963" s="29">
        <v>4.5763309999999988</v>
      </c>
      <c r="J5963" s="28" t="s">
        <v>3241</v>
      </c>
    </row>
    <row r="5964" spans="1:10" x14ac:dyDescent="0.3">
      <c r="A5964" s="26">
        <v>2018</v>
      </c>
      <c r="B5964" s="27" t="s">
        <v>3045</v>
      </c>
      <c r="C5964" s="27" t="s">
        <v>3046</v>
      </c>
      <c r="D5964" s="27" t="s">
        <v>3045</v>
      </c>
      <c r="E5964" s="27" t="s">
        <v>6117</v>
      </c>
      <c r="F5964" s="27" t="s">
        <v>2815</v>
      </c>
      <c r="G5964" s="27" t="s">
        <v>2816</v>
      </c>
      <c r="H5964" s="28">
        <v>43252</v>
      </c>
      <c r="I5964" s="29">
        <v>0.138572</v>
      </c>
      <c r="J5964" s="28" t="s">
        <v>3241</v>
      </c>
    </row>
    <row r="5965" spans="1:10" x14ac:dyDescent="0.3">
      <c r="A5965" s="26">
        <v>2018</v>
      </c>
      <c r="B5965" s="27" t="s">
        <v>3143</v>
      </c>
      <c r="C5965" s="27" t="s">
        <v>3144</v>
      </c>
      <c r="D5965" s="27" t="s">
        <v>3143</v>
      </c>
      <c r="E5965" s="27" t="s">
        <v>6117</v>
      </c>
      <c r="F5965" s="27" t="s">
        <v>3145</v>
      </c>
      <c r="G5965" s="27" t="s">
        <v>2803</v>
      </c>
      <c r="H5965" s="28">
        <v>43252</v>
      </c>
      <c r="I5965" s="29">
        <v>2.1180320000000004</v>
      </c>
      <c r="J5965" s="28" t="s">
        <v>3241</v>
      </c>
    </row>
    <row r="5966" spans="1:10" x14ac:dyDescent="0.3">
      <c r="A5966" s="26">
        <v>2018</v>
      </c>
      <c r="B5966" s="27" t="s">
        <v>3171</v>
      </c>
      <c r="C5966" s="27" t="s">
        <v>3172</v>
      </c>
      <c r="D5966" s="27" t="s">
        <v>3173</v>
      </c>
      <c r="E5966" s="27" t="s">
        <v>3111</v>
      </c>
      <c r="F5966" s="27" t="s">
        <v>2825</v>
      </c>
      <c r="G5966" s="27" t="s">
        <v>2850</v>
      </c>
      <c r="H5966" s="28">
        <v>43252</v>
      </c>
      <c r="I5966" s="29">
        <v>0.31794200000000006</v>
      </c>
      <c r="J5966" s="28" t="s">
        <v>3241</v>
      </c>
    </row>
    <row r="5967" spans="1:10" x14ac:dyDescent="0.3">
      <c r="A5967" s="26">
        <v>2018</v>
      </c>
      <c r="B5967" s="27" t="s">
        <v>3146</v>
      </c>
      <c r="C5967" s="27" t="s">
        <v>3147</v>
      </c>
      <c r="D5967" s="27" t="s">
        <v>3146</v>
      </c>
      <c r="E5967" s="27" t="s">
        <v>6117</v>
      </c>
      <c r="F5967" s="27" t="s">
        <v>3145</v>
      </c>
      <c r="G5967" s="27" t="s">
        <v>2803</v>
      </c>
      <c r="H5967" s="28">
        <v>43252</v>
      </c>
      <c r="I5967" s="29">
        <v>0</v>
      </c>
      <c r="J5967" s="28" t="s">
        <v>3241</v>
      </c>
    </row>
    <row r="5968" spans="1:10" x14ac:dyDescent="0.3">
      <c r="A5968" s="26">
        <v>2018</v>
      </c>
      <c r="B5968" s="27" t="s">
        <v>3047</v>
      </c>
      <c r="C5968" s="27" t="s">
        <v>3048</v>
      </c>
      <c r="D5968" s="27" t="s">
        <v>3047</v>
      </c>
      <c r="E5968" s="27" t="s">
        <v>6117</v>
      </c>
      <c r="F5968" s="27" t="s">
        <v>2825</v>
      </c>
      <c r="G5968" s="27" t="s">
        <v>2826</v>
      </c>
      <c r="H5968" s="28">
        <v>43252</v>
      </c>
      <c r="I5968" s="29">
        <v>2.3893000000000001E-2</v>
      </c>
      <c r="J5968" s="28" t="s">
        <v>3241</v>
      </c>
    </row>
    <row r="5969" spans="1:10" x14ac:dyDescent="0.3">
      <c r="A5969" s="26">
        <v>2018</v>
      </c>
      <c r="B5969" s="27" t="s">
        <v>3049</v>
      </c>
      <c r="C5969" s="27" t="s">
        <v>3050</v>
      </c>
      <c r="D5969" s="27" t="s">
        <v>3049</v>
      </c>
      <c r="E5969" s="27" t="s">
        <v>6117</v>
      </c>
      <c r="F5969" s="27" t="s">
        <v>2825</v>
      </c>
      <c r="G5969" s="27" t="s">
        <v>2850</v>
      </c>
      <c r="H5969" s="28">
        <v>43252</v>
      </c>
      <c r="I5969" s="29">
        <v>4.1413329999999995</v>
      </c>
      <c r="J5969" s="28" t="s">
        <v>3241</v>
      </c>
    </row>
    <row r="5970" spans="1:10" x14ac:dyDescent="0.3">
      <c r="A5970" s="26">
        <v>2018</v>
      </c>
      <c r="B5970" s="27" t="s">
        <v>3051</v>
      </c>
      <c r="C5970" s="27" t="s">
        <v>3051</v>
      </c>
      <c r="D5970" s="27" t="s">
        <v>3051</v>
      </c>
      <c r="E5970" s="27" t="s">
        <v>6118</v>
      </c>
      <c r="F5970" s="27" t="s">
        <v>3051</v>
      </c>
      <c r="G5970" s="27" t="s">
        <v>3051</v>
      </c>
      <c r="H5970" s="28">
        <v>43252</v>
      </c>
      <c r="I5970" s="29">
        <v>11924.097976999987</v>
      </c>
      <c r="J5970" s="28" t="s">
        <v>3241</v>
      </c>
    </row>
    <row r="5971" spans="1:10" x14ac:dyDescent="0.3">
      <c r="A5971" s="26">
        <v>2018</v>
      </c>
      <c r="B5971" s="27" t="s">
        <v>3052</v>
      </c>
      <c r="C5971" s="27" t="s">
        <v>3053</v>
      </c>
      <c r="D5971" s="27" t="s">
        <v>3052</v>
      </c>
      <c r="E5971" s="27" t="s">
        <v>3033</v>
      </c>
      <c r="F5971" s="27" t="s">
        <v>2807</v>
      </c>
      <c r="G5971" s="27" t="s">
        <v>2812</v>
      </c>
      <c r="H5971" s="28">
        <v>43252</v>
      </c>
      <c r="I5971" s="29">
        <v>2.4032750000000003</v>
      </c>
      <c r="J5971" s="28" t="s">
        <v>3241</v>
      </c>
    </row>
    <row r="5972" spans="1:10" x14ac:dyDescent="0.3">
      <c r="A5972" s="26">
        <v>2018</v>
      </c>
      <c r="B5972" s="27" t="s">
        <v>3162</v>
      </c>
      <c r="C5972" s="27" t="s">
        <v>3163</v>
      </c>
      <c r="D5972" s="27" t="s">
        <v>3164</v>
      </c>
      <c r="E5972" s="27" t="s">
        <v>3025</v>
      </c>
      <c r="F5972" s="27" t="s">
        <v>3087</v>
      </c>
      <c r="G5972" s="27" t="s">
        <v>2788</v>
      </c>
      <c r="H5972" s="28">
        <v>43252</v>
      </c>
      <c r="I5972" s="29">
        <v>0</v>
      </c>
      <c r="J5972" s="28" t="s">
        <v>3241</v>
      </c>
    </row>
    <row r="5973" spans="1:10" x14ac:dyDescent="0.3">
      <c r="A5973" s="26">
        <v>2018</v>
      </c>
      <c r="B5973" s="27" t="s">
        <v>3162</v>
      </c>
      <c r="C5973" s="27" t="s">
        <v>3163</v>
      </c>
      <c r="D5973" s="27" t="s">
        <v>3165</v>
      </c>
      <c r="E5973" s="27" t="s">
        <v>3025</v>
      </c>
      <c r="F5973" s="27" t="s">
        <v>3087</v>
      </c>
      <c r="G5973" s="27" t="s">
        <v>2788</v>
      </c>
      <c r="H5973" s="28">
        <v>43252</v>
      </c>
      <c r="I5973" s="29">
        <v>0</v>
      </c>
      <c r="J5973" s="28" t="s">
        <v>3241</v>
      </c>
    </row>
    <row r="5974" spans="1:10" x14ac:dyDescent="0.3">
      <c r="A5974" s="26">
        <v>2018</v>
      </c>
      <c r="B5974" s="27" t="s">
        <v>3054</v>
      </c>
      <c r="C5974" s="27" t="s">
        <v>3055</v>
      </c>
      <c r="D5974" s="27" t="s">
        <v>3054</v>
      </c>
      <c r="E5974" s="27" t="s">
        <v>6117</v>
      </c>
      <c r="F5974" s="27" t="s">
        <v>3034</v>
      </c>
      <c r="G5974" s="27" t="s">
        <v>2999</v>
      </c>
      <c r="H5974" s="28">
        <v>43252</v>
      </c>
      <c r="I5974" s="29">
        <v>2.6979889999999997</v>
      </c>
      <c r="J5974" s="28" t="s">
        <v>3241</v>
      </c>
    </row>
    <row r="5975" spans="1:10" x14ac:dyDescent="0.3">
      <c r="A5975" s="26">
        <v>2018</v>
      </c>
      <c r="B5975" s="27" t="s">
        <v>3056</v>
      </c>
      <c r="C5975" s="27" t="s">
        <v>3057</v>
      </c>
      <c r="D5975" s="27" t="s">
        <v>3056</v>
      </c>
      <c r="E5975" s="27" t="s">
        <v>6117</v>
      </c>
      <c r="F5975" s="27" t="s">
        <v>2825</v>
      </c>
      <c r="G5975" s="27" t="s">
        <v>2826</v>
      </c>
      <c r="H5975" s="28">
        <v>43252</v>
      </c>
      <c r="I5975" s="29">
        <v>0.13902900000000001</v>
      </c>
      <c r="J5975" s="28" t="s">
        <v>3241</v>
      </c>
    </row>
    <row r="5976" spans="1:10" x14ac:dyDescent="0.3">
      <c r="A5976" s="26">
        <v>2018</v>
      </c>
      <c r="B5976" s="27" t="s">
        <v>3058</v>
      </c>
      <c r="C5976" s="27" t="s">
        <v>3059</v>
      </c>
      <c r="D5976" s="27" t="s">
        <v>3058</v>
      </c>
      <c r="E5976" s="27" t="s">
        <v>6117</v>
      </c>
      <c r="F5976" s="27" t="s">
        <v>2815</v>
      </c>
      <c r="G5976" s="27" t="s">
        <v>2816</v>
      </c>
      <c r="H5976" s="28">
        <v>43252</v>
      </c>
      <c r="I5976" s="29">
        <v>5.0275469999999993</v>
      </c>
      <c r="J5976" s="28" t="s">
        <v>3241</v>
      </c>
    </row>
    <row r="5977" spans="1:10" x14ac:dyDescent="0.3">
      <c r="A5977" s="26">
        <v>2018</v>
      </c>
      <c r="B5977" s="27" t="s">
        <v>3152</v>
      </c>
      <c r="C5977" s="27" t="s">
        <v>3153</v>
      </c>
      <c r="D5977" s="27" t="s">
        <v>3152</v>
      </c>
      <c r="E5977" s="27" t="s">
        <v>3111</v>
      </c>
      <c r="F5977" s="27" t="s">
        <v>2825</v>
      </c>
      <c r="G5977" s="27" t="s">
        <v>2850</v>
      </c>
      <c r="H5977" s="28">
        <v>43252</v>
      </c>
      <c r="I5977" s="29">
        <v>0.32516099999999998</v>
      </c>
      <c r="J5977" s="28" t="s">
        <v>3241</v>
      </c>
    </row>
    <row r="5978" spans="1:10" x14ac:dyDescent="0.3">
      <c r="A5978" s="26">
        <v>2018</v>
      </c>
      <c r="B5978" s="27" t="s">
        <v>3154</v>
      </c>
      <c r="C5978" s="27" t="s">
        <v>3155</v>
      </c>
      <c r="D5978" s="27" t="s">
        <v>3154</v>
      </c>
      <c r="E5978" s="27" t="s">
        <v>3111</v>
      </c>
      <c r="F5978" s="27" t="s">
        <v>2825</v>
      </c>
      <c r="G5978" s="27" t="s">
        <v>2850</v>
      </c>
      <c r="H5978" s="28">
        <v>43252</v>
      </c>
      <c r="I5978" s="29">
        <v>0.44305600000000001</v>
      </c>
      <c r="J5978" s="28" t="s">
        <v>3241</v>
      </c>
    </row>
    <row r="5979" spans="1:10" x14ac:dyDescent="0.3">
      <c r="A5979" s="26">
        <v>2018</v>
      </c>
      <c r="B5979" s="27" t="s">
        <v>3156</v>
      </c>
      <c r="C5979" s="27" t="s">
        <v>3157</v>
      </c>
      <c r="D5979" s="27" t="s">
        <v>3156</v>
      </c>
      <c r="E5979" s="27" t="s">
        <v>3111</v>
      </c>
      <c r="F5979" s="27" t="s">
        <v>2825</v>
      </c>
      <c r="G5979" s="27" t="s">
        <v>2850</v>
      </c>
      <c r="H5979" s="28">
        <v>43252</v>
      </c>
      <c r="I5979" s="29">
        <v>0</v>
      </c>
      <c r="J5979" s="28" t="s">
        <v>3241</v>
      </c>
    </row>
    <row r="5980" spans="1:10" x14ac:dyDescent="0.3">
      <c r="A5980" s="26">
        <v>2018</v>
      </c>
      <c r="B5980" s="27" t="s">
        <v>3060</v>
      </c>
      <c r="C5980" s="27" t="s">
        <v>3061</v>
      </c>
      <c r="D5980" s="27" t="s">
        <v>3062</v>
      </c>
      <c r="E5980" s="27" t="s">
        <v>3063</v>
      </c>
      <c r="F5980" s="27" t="s">
        <v>3034</v>
      </c>
      <c r="G5980" s="27" t="s">
        <v>2999</v>
      </c>
      <c r="H5980" s="28">
        <v>43252</v>
      </c>
      <c r="I5980" s="29">
        <v>1.8528770000000003</v>
      </c>
      <c r="J5980" s="28" t="s">
        <v>3241</v>
      </c>
    </row>
    <row r="5981" spans="1:10" x14ac:dyDescent="0.3">
      <c r="A5981" s="26">
        <v>2018</v>
      </c>
      <c r="B5981" s="27" t="s">
        <v>3187</v>
      </c>
      <c r="C5981" s="27" t="s">
        <v>3188</v>
      </c>
      <c r="D5981" s="27" t="s">
        <v>3187</v>
      </c>
      <c r="E5981" s="27" t="s">
        <v>3033</v>
      </c>
      <c r="F5981" s="27" t="s">
        <v>3034</v>
      </c>
      <c r="G5981" s="27" t="s">
        <v>3074</v>
      </c>
      <c r="H5981" s="28">
        <v>43252</v>
      </c>
      <c r="I5981" s="29">
        <v>0.88822200000000007</v>
      </c>
      <c r="J5981" s="28" t="s">
        <v>3241</v>
      </c>
    </row>
    <row r="5982" spans="1:10" x14ac:dyDescent="0.3">
      <c r="A5982" s="26">
        <v>2018</v>
      </c>
      <c r="B5982" s="27" t="s">
        <v>3064</v>
      </c>
      <c r="C5982" s="27" t="s">
        <v>3065</v>
      </c>
      <c r="D5982" s="27" t="s">
        <v>3066</v>
      </c>
      <c r="E5982" s="27" t="s">
        <v>3025</v>
      </c>
      <c r="F5982" s="27" t="s">
        <v>2825</v>
      </c>
      <c r="G5982" s="27" t="s">
        <v>2826</v>
      </c>
      <c r="H5982" s="28">
        <v>43252</v>
      </c>
      <c r="I5982" s="29">
        <v>0</v>
      </c>
      <c r="J5982" s="28" t="s">
        <v>3241</v>
      </c>
    </row>
    <row r="5983" spans="1:10" x14ac:dyDescent="0.3">
      <c r="A5983" s="26">
        <v>2018</v>
      </c>
      <c r="B5983" s="27" t="s">
        <v>3064</v>
      </c>
      <c r="C5983" s="27" t="s">
        <v>3065</v>
      </c>
      <c r="D5983" s="27" t="s">
        <v>3067</v>
      </c>
      <c r="E5983" s="27" t="s">
        <v>3025</v>
      </c>
      <c r="F5983" s="27" t="s">
        <v>2825</v>
      </c>
      <c r="G5983" s="27" t="s">
        <v>2826</v>
      </c>
      <c r="H5983" s="28">
        <v>43252</v>
      </c>
      <c r="I5983" s="29">
        <v>0</v>
      </c>
      <c r="J5983" s="28" t="s">
        <v>3241</v>
      </c>
    </row>
    <row r="5984" spans="1:10" x14ac:dyDescent="0.3">
      <c r="A5984" s="26">
        <v>2018</v>
      </c>
      <c r="B5984" s="27" t="s">
        <v>3174</v>
      </c>
      <c r="C5984" s="27" t="s">
        <v>3175</v>
      </c>
      <c r="D5984" s="27" t="s">
        <v>3174</v>
      </c>
      <c r="E5984" s="27" t="s">
        <v>6117</v>
      </c>
      <c r="F5984" s="27" t="s">
        <v>2825</v>
      </c>
      <c r="G5984" s="27" t="s">
        <v>2826</v>
      </c>
      <c r="H5984" s="28">
        <v>43252</v>
      </c>
      <c r="I5984" s="29">
        <v>0.44865600000000005</v>
      </c>
      <c r="J5984" s="28" t="s">
        <v>3241</v>
      </c>
    </row>
    <row r="5985" spans="1:10" x14ac:dyDescent="0.3">
      <c r="A5985" s="26">
        <v>2018</v>
      </c>
      <c r="B5985" s="27" t="s">
        <v>3068</v>
      </c>
      <c r="C5985" s="27" t="s">
        <v>3069</v>
      </c>
      <c r="D5985" s="27" t="s">
        <v>3068</v>
      </c>
      <c r="E5985" s="27" t="s">
        <v>6117</v>
      </c>
      <c r="F5985" s="27" t="s">
        <v>3034</v>
      </c>
      <c r="G5985" s="27" t="s">
        <v>2923</v>
      </c>
      <c r="H5985" s="28">
        <v>43252</v>
      </c>
      <c r="I5985" s="29">
        <v>4.0650959999999996</v>
      </c>
      <c r="J5985" s="28" t="s">
        <v>3241</v>
      </c>
    </row>
    <row r="5986" spans="1:10" x14ac:dyDescent="0.3">
      <c r="A5986" s="26">
        <v>2018</v>
      </c>
      <c r="B5986" s="27" t="s">
        <v>3070</v>
      </c>
      <c r="C5986" s="27" t="s">
        <v>3071</v>
      </c>
      <c r="D5986" s="27" t="s">
        <v>3070</v>
      </c>
      <c r="E5986" s="27" t="s">
        <v>6117</v>
      </c>
      <c r="F5986" s="27" t="s">
        <v>2815</v>
      </c>
      <c r="G5986" s="27" t="s">
        <v>2816</v>
      </c>
      <c r="H5986" s="28">
        <v>43252</v>
      </c>
      <c r="I5986" s="29">
        <v>0.77583200000000008</v>
      </c>
      <c r="J5986" s="28" t="s">
        <v>3241</v>
      </c>
    </row>
    <row r="5987" spans="1:10" x14ac:dyDescent="0.3">
      <c r="A5987" s="26">
        <v>2018</v>
      </c>
      <c r="B5987" s="27" t="s">
        <v>3176</v>
      </c>
      <c r="C5987" s="27" t="s">
        <v>3177</v>
      </c>
      <c r="D5987" s="27" t="s">
        <v>3176</v>
      </c>
      <c r="E5987" s="27" t="s">
        <v>3033</v>
      </c>
      <c r="F5987" s="27" t="s">
        <v>2807</v>
      </c>
      <c r="G5987" s="27" t="s">
        <v>2812</v>
      </c>
      <c r="H5987" s="28">
        <v>43252</v>
      </c>
      <c r="I5987" s="29">
        <v>14.860258000000005</v>
      </c>
      <c r="J5987" s="28" t="s">
        <v>3241</v>
      </c>
    </row>
    <row r="5988" spans="1:10" x14ac:dyDescent="0.3">
      <c r="A5988" s="26">
        <v>2018</v>
      </c>
      <c r="B5988" s="27" t="s">
        <v>3072</v>
      </c>
      <c r="C5988" s="27" t="s">
        <v>3073</v>
      </c>
      <c r="D5988" s="27" t="s">
        <v>3072</v>
      </c>
      <c r="E5988" s="27" t="s">
        <v>6117</v>
      </c>
      <c r="F5988" s="27" t="s">
        <v>3034</v>
      </c>
      <c r="G5988" s="27" t="s">
        <v>3074</v>
      </c>
      <c r="H5988" s="28">
        <v>43252</v>
      </c>
      <c r="I5988" s="29">
        <v>0</v>
      </c>
      <c r="J5988" s="28" t="s">
        <v>3241</v>
      </c>
    </row>
    <row r="5989" spans="1:10" x14ac:dyDescent="0.3">
      <c r="A5989" s="26">
        <v>2018</v>
      </c>
      <c r="B5989" s="27" t="s">
        <v>3182</v>
      </c>
      <c r="C5989" s="27" t="s">
        <v>3183</v>
      </c>
      <c r="D5989" s="27" t="s">
        <v>3182</v>
      </c>
      <c r="E5989" s="27" t="s">
        <v>6117</v>
      </c>
      <c r="F5989" s="27" t="s">
        <v>2825</v>
      </c>
      <c r="G5989" s="27" t="s">
        <v>2826</v>
      </c>
      <c r="H5989" s="28">
        <v>43252</v>
      </c>
      <c r="I5989" s="29">
        <v>0</v>
      </c>
      <c r="J5989" s="28" t="s">
        <v>3241</v>
      </c>
    </row>
    <row r="5990" spans="1:10" x14ac:dyDescent="0.3">
      <c r="A5990" s="26">
        <v>2018</v>
      </c>
      <c r="B5990" s="27" t="s">
        <v>3075</v>
      </c>
      <c r="C5990" s="27" t="s">
        <v>3076</v>
      </c>
      <c r="D5990" s="27" t="s">
        <v>3075</v>
      </c>
      <c r="E5990" s="27" t="s">
        <v>6117</v>
      </c>
      <c r="F5990" s="27" t="s">
        <v>2815</v>
      </c>
      <c r="G5990" s="27" t="s">
        <v>2816</v>
      </c>
      <c r="H5990" s="28">
        <v>43252</v>
      </c>
      <c r="I5990" s="29">
        <v>0</v>
      </c>
      <c r="J5990" s="28" t="s">
        <v>3241</v>
      </c>
    </row>
    <row r="5991" spans="1:10" x14ac:dyDescent="0.3">
      <c r="A5991" s="26">
        <v>2018</v>
      </c>
      <c r="B5991" s="27" t="s">
        <v>3077</v>
      </c>
      <c r="C5991" s="27" t="s">
        <v>3078</v>
      </c>
      <c r="D5991" s="27" t="s">
        <v>3077</v>
      </c>
      <c r="E5991" s="27" t="s">
        <v>3033</v>
      </c>
      <c r="F5991" s="27" t="s">
        <v>2788</v>
      </c>
      <c r="G5991" s="27" t="s">
        <v>2788</v>
      </c>
      <c r="H5991" s="28">
        <v>43252</v>
      </c>
      <c r="I5991" s="29">
        <v>0</v>
      </c>
      <c r="J5991" s="28" t="s">
        <v>3241</v>
      </c>
    </row>
    <row r="5992" spans="1:10" x14ac:dyDescent="0.3">
      <c r="A5992" s="26">
        <v>2018</v>
      </c>
      <c r="B5992" s="27" t="s">
        <v>3079</v>
      </c>
      <c r="C5992" s="27" t="s">
        <v>3080</v>
      </c>
      <c r="D5992" s="27" t="s">
        <v>3081</v>
      </c>
      <c r="E5992" s="27" t="s">
        <v>3063</v>
      </c>
      <c r="F5992" s="27" t="s">
        <v>2788</v>
      </c>
      <c r="G5992" s="27" t="s">
        <v>2788</v>
      </c>
      <c r="H5992" s="28">
        <v>43252</v>
      </c>
      <c r="I5992" s="29">
        <v>2.4800000000000001E-4</v>
      </c>
      <c r="J5992" s="28" t="s">
        <v>3241</v>
      </c>
    </row>
    <row r="5993" spans="1:10" x14ac:dyDescent="0.3">
      <c r="A5993" s="26">
        <v>2018</v>
      </c>
      <c r="B5993" s="27" t="s">
        <v>3082</v>
      </c>
      <c r="C5993" s="27" t="s">
        <v>3083</v>
      </c>
      <c r="D5993" s="27" t="s">
        <v>3082</v>
      </c>
      <c r="E5993" s="27" t="s">
        <v>6117</v>
      </c>
      <c r="F5993" s="27" t="s">
        <v>2825</v>
      </c>
      <c r="G5993" s="27" t="s">
        <v>2826</v>
      </c>
      <c r="H5993" s="28">
        <v>43252</v>
      </c>
      <c r="I5993" s="29">
        <v>0</v>
      </c>
      <c r="J5993" s="28" t="s">
        <v>3241</v>
      </c>
    </row>
    <row r="5994" spans="1:10" x14ac:dyDescent="0.3">
      <c r="A5994" s="26">
        <v>2018</v>
      </c>
      <c r="B5994" s="27" t="s">
        <v>3084</v>
      </c>
      <c r="C5994" s="27" t="s">
        <v>3085</v>
      </c>
      <c r="D5994" s="27" t="s">
        <v>3086</v>
      </c>
      <c r="E5994" s="27" t="s">
        <v>3025</v>
      </c>
      <c r="F5994" s="27" t="s">
        <v>3087</v>
      </c>
      <c r="G5994" s="27" t="s">
        <v>2788</v>
      </c>
      <c r="H5994" s="28">
        <v>43252</v>
      </c>
      <c r="I5994" s="29">
        <v>0</v>
      </c>
      <c r="J5994" s="28" t="s">
        <v>3241</v>
      </c>
    </row>
    <row r="5995" spans="1:10" x14ac:dyDescent="0.3">
      <c r="A5995" s="26">
        <v>2018</v>
      </c>
      <c r="B5995" s="27" t="s">
        <v>3084</v>
      </c>
      <c r="C5995" s="27" t="s">
        <v>3085</v>
      </c>
      <c r="D5995" s="27" t="s">
        <v>3088</v>
      </c>
      <c r="E5995" s="27" t="s">
        <v>3025</v>
      </c>
      <c r="F5995" s="27" t="s">
        <v>3087</v>
      </c>
      <c r="G5995" s="27" t="s">
        <v>2788</v>
      </c>
      <c r="H5995" s="28">
        <v>43252</v>
      </c>
      <c r="I5995" s="29">
        <v>0</v>
      </c>
      <c r="J5995" s="28" t="s">
        <v>3241</v>
      </c>
    </row>
    <row r="5996" spans="1:10" x14ac:dyDescent="0.3">
      <c r="A5996" s="26">
        <v>2018</v>
      </c>
      <c r="B5996" s="27" t="s">
        <v>3195</v>
      </c>
      <c r="C5996" s="27" t="s">
        <v>3196</v>
      </c>
      <c r="D5996" s="27" t="s">
        <v>3197</v>
      </c>
      <c r="E5996" s="27" t="s">
        <v>3063</v>
      </c>
      <c r="F5996" s="27" t="s">
        <v>3094</v>
      </c>
      <c r="G5996" s="27" t="s">
        <v>2965</v>
      </c>
      <c r="H5996" s="28">
        <v>43252</v>
      </c>
      <c r="I5996" s="29">
        <v>1.4341860000000002</v>
      </c>
      <c r="J5996" s="28" t="s">
        <v>3192</v>
      </c>
    </row>
    <row r="5997" spans="1:10" x14ac:dyDescent="0.3">
      <c r="A5997" s="26">
        <v>2018</v>
      </c>
      <c r="B5997" s="27" t="s">
        <v>3089</v>
      </c>
      <c r="C5997" s="27" t="s">
        <v>3090</v>
      </c>
      <c r="D5997" s="27" t="s">
        <v>3089</v>
      </c>
      <c r="E5997" s="27" t="s">
        <v>6117</v>
      </c>
      <c r="F5997" s="27" t="s">
        <v>2815</v>
      </c>
      <c r="G5997" s="27" t="s">
        <v>2816</v>
      </c>
      <c r="H5997" s="28">
        <v>43252</v>
      </c>
      <c r="I5997" s="29">
        <v>2.5058889999999998</v>
      </c>
      <c r="J5997" s="28" t="s">
        <v>3241</v>
      </c>
    </row>
    <row r="5998" spans="1:10" x14ac:dyDescent="0.3">
      <c r="A5998" s="26">
        <v>2018</v>
      </c>
      <c r="B5998" s="27" t="s">
        <v>3136</v>
      </c>
      <c r="C5998" s="27" t="s">
        <v>3137</v>
      </c>
      <c r="D5998" s="27" t="s">
        <v>3138</v>
      </c>
      <c r="E5998" s="27" t="s">
        <v>3025</v>
      </c>
      <c r="F5998" s="27" t="s">
        <v>3087</v>
      </c>
      <c r="G5998" s="27" t="s">
        <v>2788</v>
      </c>
      <c r="H5998" s="28">
        <v>43252</v>
      </c>
      <c r="I5998" s="29">
        <v>0</v>
      </c>
      <c r="J5998" s="28" t="s">
        <v>3241</v>
      </c>
    </row>
    <row r="5999" spans="1:10" x14ac:dyDescent="0.3">
      <c r="A5999" s="26">
        <v>2018</v>
      </c>
      <c r="B5999" s="27" t="s">
        <v>3136</v>
      </c>
      <c r="C5999" s="27" t="s">
        <v>3137</v>
      </c>
      <c r="D5999" s="27" t="s">
        <v>3139</v>
      </c>
      <c r="E5999" s="27" t="s">
        <v>3025</v>
      </c>
      <c r="F5999" s="27" t="s">
        <v>3087</v>
      </c>
      <c r="G5999" s="27" t="s">
        <v>2788</v>
      </c>
      <c r="H5999" s="28">
        <v>43252</v>
      </c>
      <c r="I5999" s="29">
        <v>0</v>
      </c>
      <c r="J5999" s="28" t="s">
        <v>3241</v>
      </c>
    </row>
    <row r="6000" spans="1:10" x14ac:dyDescent="0.3">
      <c r="A6000" s="26">
        <v>2018</v>
      </c>
      <c r="B6000" s="27" t="s">
        <v>3184</v>
      </c>
      <c r="C6000" s="27" t="s">
        <v>3185</v>
      </c>
      <c r="D6000" s="27" t="s">
        <v>3186</v>
      </c>
      <c r="E6000" s="27" t="s">
        <v>3063</v>
      </c>
      <c r="F6000" s="27" t="s">
        <v>3034</v>
      </c>
      <c r="G6000" s="27" t="s">
        <v>2999</v>
      </c>
      <c r="H6000" s="28">
        <v>43252</v>
      </c>
      <c r="I6000" s="29">
        <v>2.1066060000000002</v>
      </c>
      <c r="J6000" s="28" t="s">
        <v>3241</v>
      </c>
    </row>
    <row r="6001" spans="1:10" x14ac:dyDescent="0.3">
      <c r="A6001" s="26">
        <v>2018</v>
      </c>
      <c r="B6001" s="27" t="s">
        <v>3091</v>
      </c>
      <c r="C6001" s="27" t="s">
        <v>3092</v>
      </c>
      <c r="D6001" s="27" t="s">
        <v>3093</v>
      </c>
      <c r="E6001" s="27" t="s">
        <v>3063</v>
      </c>
      <c r="F6001" s="27" t="s">
        <v>3094</v>
      </c>
      <c r="G6001" s="27" t="s">
        <v>2965</v>
      </c>
      <c r="H6001" s="28">
        <v>43252</v>
      </c>
      <c r="I6001" s="29">
        <v>6.7791749999999995</v>
      </c>
      <c r="J6001" s="28" t="s">
        <v>3241</v>
      </c>
    </row>
    <row r="6002" spans="1:10" x14ac:dyDescent="0.3">
      <c r="A6002" s="26">
        <v>2018</v>
      </c>
      <c r="B6002" s="27" t="s">
        <v>3095</v>
      </c>
      <c r="C6002" s="27" t="s">
        <v>3096</v>
      </c>
      <c r="D6002" s="27" t="s">
        <v>3095</v>
      </c>
      <c r="E6002" s="27" t="s">
        <v>6117</v>
      </c>
      <c r="F6002" s="27" t="s">
        <v>3034</v>
      </c>
      <c r="G6002" s="27" t="s">
        <v>2999</v>
      </c>
      <c r="H6002" s="28">
        <v>43252</v>
      </c>
      <c r="I6002" s="29">
        <v>3.8258499999999995</v>
      </c>
      <c r="J6002" s="28" t="s">
        <v>3241</v>
      </c>
    </row>
    <row r="6003" spans="1:10" x14ac:dyDescent="0.3">
      <c r="A6003" s="26">
        <v>2018</v>
      </c>
      <c r="B6003" s="27" t="s">
        <v>3097</v>
      </c>
      <c r="C6003" s="27" t="s">
        <v>3098</v>
      </c>
      <c r="D6003" s="27" t="s">
        <v>3097</v>
      </c>
      <c r="E6003" s="27" t="s">
        <v>6117</v>
      </c>
      <c r="F6003" s="27" t="s">
        <v>2825</v>
      </c>
      <c r="G6003" s="27" t="s">
        <v>2850</v>
      </c>
      <c r="H6003" s="28">
        <v>43252</v>
      </c>
      <c r="I6003" s="29">
        <v>0.45863999999999994</v>
      </c>
      <c r="J6003" s="28" t="s">
        <v>3241</v>
      </c>
    </row>
    <row r="6004" spans="1:10" x14ac:dyDescent="0.3">
      <c r="A6004" s="26">
        <v>2018</v>
      </c>
      <c r="B6004" s="27" t="s">
        <v>3132</v>
      </c>
      <c r="C6004" s="27" t="s">
        <v>3133</v>
      </c>
      <c r="D6004" s="27" t="s">
        <v>3132</v>
      </c>
      <c r="E6004" s="27" t="s">
        <v>3033</v>
      </c>
      <c r="F6004" s="27" t="s">
        <v>2807</v>
      </c>
      <c r="G6004" s="27" t="s">
        <v>2812</v>
      </c>
      <c r="H6004" s="28">
        <v>43252</v>
      </c>
      <c r="I6004" s="29">
        <v>15.883424000000002</v>
      </c>
      <c r="J6004" s="28" t="s">
        <v>3241</v>
      </c>
    </row>
    <row r="6005" spans="1:10" x14ac:dyDescent="0.3">
      <c r="A6005" s="26">
        <v>2018</v>
      </c>
      <c r="B6005" s="27" t="s">
        <v>3134</v>
      </c>
      <c r="C6005" s="27" t="s">
        <v>3135</v>
      </c>
      <c r="D6005" s="27" t="s">
        <v>3134</v>
      </c>
      <c r="E6005" s="27" t="s">
        <v>3033</v>
      </c>
      <c r="F6005" s="27" t="s">
        <v>2807</v>
      </c>
      <c r="G6005" s="27" t="s">
        <v>2812</v>
      </c>
      <c r="H6005" s="28">
        <v>43252</v>
      </c>
      <c r="I6005" s="29">
        <v>9.3787459999999978</v>
      </c>
      <c r="J6005" s="28" t="s">
        <v>3241</v>
      </c>
    </row>
    <row r="6006" spans="1:10" x14ac:dyDescent="0.3">
      <c r="A6006" s="26">
        <v>2018</v>
      </c>
      <c r="B6006" s="27" t="s">
        <v>3099</v>
      </c>
      <c r="C6006" s="27" t="s">
        <v>3100</v>
      </c>
      <c r="D6006" s="27" t="s">
        <v>3099</v>
      </c>
      <c r="E6006" s="27" t="s">
        <v>6117</v>
      </c>
      <c r="F6006" s="27" t="s">
        <v>2815</v>
      </c>
      <c r="G6006" s="27" t="s">
        <v>2816</v>
      </c>
      <c r="H6006" s="28">
        <v>43252</v>
      </c>
      <c r="I6006" s="29">
        <v>3.8800790000000003</v>
      </c>
      <c r="J6006" s="28" t="s">
        <v>3241</v>
      </c>
    </row>
    <row r="6007" spans="1:10" x14ac:dyDescent="0.3">
      <c r="A6007" s="26">
        <v>2018</v>
      </c>
      <c r="B6007" s="27" t="s">
        <v>3193</v>
      </c>
      <c r="C6007" s="27" t="s">
        <v>3194</v>
      </c>
      <c r="D6007" s="27" t="s">
        <v>3193</v>
      </c>
      <c r="E6007" s="27" t="s">
        <v>6117</v>
      </c>
      <c r="F6007" s="27" t="s">
        <v>2798</v>
      </c>
      <c r="G6007" s="27" t="s">
        <v>2803</v>
      </c>
      <c r="H6007" s="28">
        <v>43252</v>
      </c>
      <c r="I6007" s="29">
        <v>2.6877490000000006</v>
      </c>
      <c r="J6007" s="28" t="s">
        <v>3192</v>
      </c>
    </row>
    <row r="6008" spans="1:10" x14ac:dyDescent="0.3">
      <c r="A6008" s="26">
        <v>2018</v>
      </c>
      <c r="B6008" s="27" t="s">
        <v>3101</v>
      </c>
      <c r="C6008" s="27" t="s">
        <v>3102</v>
      </c>
      <c r="D6008" s="27" t="s">
        <v>3101</v>
      </c>
      <c r="E6008" s="27" t="s">
        <v>6117</v>
      </c>
      <c r="F6008" s="27" t="s">
        <v>3034</v>
      </c>
      <c r="G6008" s="27" t="s">
        <v>3074</v>
      </c>
      <c r="H6008" s="28">
        <v>43252</v>
      </c>
      <c r="I6008" s="29">
        <v>5.8152410000000012</v>
      </c>
      <c r="J6008" s="28" t="s">
        <v>3241</v>
      </c>
    </row>
    <row r="6009" spans="1:10" x14ac:dyDescent="0.3">
      <c r="A6009" s="26">
        <v>2018</v>
      </c>
      <c r="B6009" s="27" t="s">
        <v>3148</v>
      </c>
      <c r="C6009" s="27" t="s">
        <v>3149</v>
      </c>
      <c r="D6009" s="27" t="s">
        <v>3148</v>
      </c>
      <c r="E6009" s="27" t="s">
        <v>6117</v>
      </c>
      <c r="F6009" s="27" t="s">
        <v>3145</v>
      </c>
      <c r="G6009" s="27" t="s">
        <v>2803</v>
      </c>
      <c r="H6009" s="28">
        <v>43252</v>
      </c>
      <c r="I6009" s="29">
        <v>0</v>
      </c>
      <c r="J6009" s="28" t="s">
        <v>3241</v>
      </c>
    </row>
    <row r="6010" spans="1:10" x14ac:dyDescent="0.3">
      <c r="A6010" s="26">
        <v>2018</v>
      </c>
      <c r="B6010" s="27" t="s">
        <v>3103</v>
      </c>
      <c r="C6010" s="27" t="s">
        <v>3104</v>
      </c>
      <c r="D6010" s="27" t="s">
        <v>3103</v>
      </c>
      <c r="E6010" s="27" t="s">
        <v>6117</v>
      </c>
      <c r="F6010" s="27" t="s">
        <v>3034</v>
      </c>
      <c r="G6010" s="27" t="s">
        <v>2923</v>
      </c>
      <c r="H6010" s="28">
        <v>43252</v>
      </c>
      <c r="I6010" s="29">
        <v>1.9961480000000007</v>
      </c>
      <c r="J6010" s="28" t="s">
        <v>3241</v>
      </c>
    </row>
    <row r="6011" spans="1:10" x14ac:dyDescent="0.3">
      <c r="A6011" s="26">
        <v>2018</v>
      </c>
      <c r="B6011" s="27" t="s">
        <v>3150</v>
      </c>
      <c r="C6011" s="27" t="s">
        <v>3151</v>
      </c>
      <c r="D6011" s="27" t="s">
        <v>3150</v>
      </c>
      <c r="E6011" s="27" t="s">
        <v>6117</v>
      </c>
      <c r="F6011" s="27" t="s">
        <v>3142</v>
      </c>
      <c r="G6011" s="27" t="s">
        <v>2850</v>
      </c>
      <c r="H6011" s="28">
        <v>43252</v>
      </c>
      <c r="I6011" s="29">
        <v>3.5137000000000009E-2</v>
      </c>
      <c r="J6011" s="28" t="s">
        <v>3241</v>
      </c>
    </row>
    <row r="6012" spans="1:10" x14ac:dyDescent="0.3">
      <c r="A6012" s="26">
        <v>2018</v>
      </c>
      <c r="B6012" s="27" t="s">
        <v>3105</v>
      </c>
      <c r="C6012" s="27" t="s">
        <v>3106</v>
      </c>
      <c r="D6012" s="27" t="s">
        <v>3105</v>
      </c>
      <c r="E6012" s="27" t="s">
        <v>6117</v>
      </c>
      <c r="F6012" s="27" t="s">
        <v>2798</v>
      </c>
      <c r="G6012" s="27" t="s">
        <v>2803</v>
      </c>
      <c r="H6012" s="28">
        <v>43252</v>
      </c>
      <c r="I6012" s="29">
        <v>0</v>
      </c>
      <c r="J6012" s="28" t="s">
        <v>3241</v>
      </c>
    </row>
    <row r="6013" spans="1:10" x14ac:dyDescent="0.3">
      <c r="A6013" s="26">
        <v>2018</v>
      </c>
      <c r="B6013" s="27" t="s">
        <v>3123</v>
      </c>
      <c r="C6013" s="27" t="s">
        <v>3124</v>
      </c>
      <c r="D6013" s="27" t="s">
        <v>3166</v>
      </c>
      <c r="E6013" s="27" t="s">
        <v>3025</v>
      </c>
      <c r="F6013" s="27" t="s">
        <v>2825</v>
      </c>
      <c r="G6013" s="27" t="s">
        <v>2850</v>
      </c>
      <c r="H6013" s="28">
        <v>43252</v>
      </c>
      <c r="I6013" s="29">
        <v>0</v>
      </c>
      <c r="J6013" s="28" t="s">
        <v>3241</v>
      </c>
    </row>
    <row r="6014" spans="1:10" x14ac:dyDescent="0.3">
      <c r="A6014" s="26">
        <v>2018</v>
      </c>
      <c r="B6014" s="27" t="s">
        <v>3123</v>
      </c>
      <c r="C6014" s="27" t="s">
        <v>3124</v>
      </c>
      <c r="D6014" s="27" t="s">
        <v>3125</v>
      </c>
      <c r="E6014" s="27" t="s">
        <v>3025</v>
      </c>
      <c r="F6014" s="27" t="s">
        <v>2825</v>
      </c>
      <c r="G6014" s="27" t="s">
        <v>2850</v>
      </c>
      <c r="H6014" s="28">
        <v>43252</v>
      </c>
      <c r="I6014" s="29">
        <v>0</v>
      </c>
      <c r="J6014" s="28" t="s">
        <v>3241</v>
      </c>
    </row>
    <row r="6015" spans="1:10" x14ac:dyDescent="0.3">
      <c r="A6015" s="26">
        <v>2018</v>
      </c>
      <c r="B6015" s="27" t="s">
        <v>3123</v>
      </c>
      <c r="C6015" s="27" t="s">
        <v>3124</v>
      </c>
      <c r="D6015" s="27" t="s">
        <v>3170</v>
      </c>
      <c r="E6015" s="27" t="s">
        <v>3025</v>
      </c>
      <c r="F6015" s="27" t="s">
        <v>2825</v>
      </c>
      <c r="G6015" s="27" t="s">
        <v>2850</v>
      </c>
      <c r="H6015" s="28">
        <v>43252</v>
      </c>
      <c r="I6015" s="29">
        <v>0</v>
      </c>
      <c r="J6015" s="28" t="s">
        <v>3241</v>
      </c>
    </row>
    <row r="6016" spans="1:10" x14ac:dyDescent="0.3">
      <c r="A6016" s="26">
        <v>2018</v>
      </c>
      <c r="B6016" s="27" t="s">
        <v>3107</v>
      </c>
      <c r="C6016" s="27" t="s">
        <v>3108</v>
      </c>
      <c r="D6016" s="27" t="s">
        <v>3108</v>
      </c>
      <c r="E6016" s="27" t="s">
        <v>6117</v>
      </c>
      <c r="F6016" s="27" t="s">
        <v>3026</v>
      </c>
      <c r="G6016" s="27" t="s">
        <v>2936</v>
      </c>
      <c r="H6016" s="28">
        <v>43252</v>
      </c>
      <c r="I6016" s="29">
        <v>7.6450000000000016E-3</v>
      </c>
      <c r="J6016" s="28" t="s">
        <v>3241</v>
      </c>
    </row>
    <row r="6017" spans="1:10" x14ac:dyDescent="0.3">
      <c r="A6017" s="26">
        <v>2018</v>
      </c>
      <c r="B6017" s="27" t="s">
        <v>3140</v>
      </c>
      <c r="C6017" s="27" t="s">
        <v>3141</v>
      </c>
      <c r="D6017" s="27" t="s">
        <v>3140</v>
      </c>
      <c r="E6017" s="27" t="s">
        <v>6117</v>
      </c>
      <c r="F6017" s="27" t="s">
        <v>3142</v>
      </c>
      <c r="G6017" s="27" t="s">
        <v>2850</v>
      </c>
      <c r="H6017" s="28">
        <v>43252</v>
      </c>
      <c r="I6017" s="29">
        <v>0</v>
      </c>
      <c r="J6017" s="28" t="s">
        <v>3241</v>
      </c>
    </row>
    <row r="6018" spans="1:10" x14ac:dyDescent="0.3">
      <c r="A6018" s="26">
        <v>2018</v>
      </c>
      <c r="B6018" s="27" t="s">
        <v>3109</v>
      </c>
      <c r="C6018" s="27" t="s">
        <v>3110</v>
      </c>
      <c r="D6018" s="27" t="s">
        <v>3109</v>
      </c>
      <c r="E6018" s="27" t="s">
        <v>3111</v>
      </c>
      <c r="F6018" s="27" t="s">
        <v>2825</v>
      </c>
      <c r="G6018" s="27" t="s">
        <v>2850</v>
      </c>
      <c r="H6018" s="28">
        <v>43252</v>
      </c>
      <c r="I6018" s="29">
        <v>0.19100399999999998</v>
      </c>
      <c r="J6018" s="28" t="s">
        <v>3241</v>
      </c>
    </row>
    <row r="6019" spans="1:10" x14ac:dyDescent="0.3">
      <c r="A6019" s="26">
        <v>2018</v>
      </c>
      <c r="B6019" s="27" t="s">
        <v>3158</v>
      </c>
      <c r="C6019" s="27" t="s">
        <v>3159</v>
      </c>
      <c r="D6019" s="27" t="s">
        <v>3160</v>
      </c>
      <c r="E6019" s="27" t="s">
        <v>3161</v>
      </c>
      <c r="F6019" s="27" t="s">
        <v>3087</v>
      </c>
      <c r="G6019" s="27" t="s">
        <v>2788</v>
      </c>
      <c r="H6019" s="28">
        <v>43252</v>
      </c>
      <c r="I6019" s="29">
        <v>3.3497580000000013</v>
      </c>
      <c r="J6019" s="28" t="s">
        <v>3241</v>
      </c>
    </row>
    <row r="6020" spans="1:10" x14ac:dyDescent="0.3">
      <c r="A6020" s="26">
        <v>2018</v>
      </c>
      <c r="B6020" s="27" t="s">
        <v>3112</v>
      </c>
      <c r="C6020" s="27" t="s">
        <v>3113</v>
      </c>
      <c r="D6020" s="27" t="s">
        <v>3112</v>
      </c>
      <c r="E6020" s="27" t="s">
        <v>6117</v>
      </c>
      <c r="F6020" s="27" t="s">
        <v>2825</v>
      </c>
      <c r="G6020" s="27" t="s">
        <v>2826</v>
      </c>
      <c r="H6020" s="28">
        <v>43252</v>
      </c>
      <c r="I6020" s="29">
        <v>0</v>
      </c>
      <c r="J6020" s="28" t="s">
        <v>3241</v>
      </c>
    </row>
    <row r="6021" spans="1:10" x14ac:dyDescent="0.3">
      <c r="A6021" s="26">
        <v>2018</v>
      </c>
      <c r="B6021" s="27" t="s">
        <v>3167</v>
      </c>
      <c r="C6021" s="27" t="s">
        <v>3168</v>
      </c>
      <c r="D6021" s="27" t="s">
        <v>3169</v>
      </c>
      <c r="E6021" s="27" t="s">
        <v>3161</v>
      </c>
      <c r="F6021" s="27" t="s">
        <v>3087</v>
      </c>
      <c r="G6021" s="27" t="s">
        <v>2788</v>
      </c>
      <c r="H6021" s="28">
        <v>43252</v>
      </c>
      <c r="I6021" s="29">
        <v>7.4164559999999984</v>
      </c>
      <c r="J6021" s="28" t="s">
        <v>3241</v>
      </c>
    </row>
    <row r="6022" spans="1:10" x14ac:dyDescent="0.3">
      <c r="A6022" s="26">
        <v>2018</v>
      </c>
      <c r="B6022" s="27" t="s">
        <v>3114</v>
      </c>
      <c r="C6022" s="27" t="s">
        <v>3115</v>
      </c>
      <c r="D6022" s="27" t="s">
        <v>3116</v>
      </c>
      <c r="E6022" s="27" t="s">
        <v>3025</v>
      </c>
      <c r="F6022" s="27" t="s">
        <v>3026</v>
      </c>
      <c r="G6022" s="27" t="s">
        <v>2788</v>
      </c>
      <c r="H6022" s="28">
        <v>43252</v>
      </c>
      <c r="I6022" s="29">
        <v>0</v>
      </c>
      <c r="J6022" s="28" t="s">
        <v>3241</v>
      </c>
    </row>
    <row r="6023" spans="1:10" x14ac:dyDescent="0.3">
      <c r="A6023" s="26">
        <v>2018</v>
      </c>
      <c r="B6023" s="27" t="s">
        <v>3117</v>
      </c>
      <c r="C6023" s="27" t="s">
        <v>3118</v>
      </c>
      <c r="D6023" s="27" t="s">
        <v>3117</v>
      </c>
      <c r="E6023" s="27" t="s">
        <v>6117</v>
      </c>
      <c r="F6023" s="27" t="s">
        <v>2815</v>
      </c>
      <c r="G6023" s="27" t="s">
        <v>2816</v>
      </c>
      <c r="H6023" s="28">
        <v>43252</v>
      </c>
      <c r="I6023" s="29">
        <v>3.9087040000000002</v>
      </c>
      <c r="J6023" s="28" t="s">
        <v>3241</v>
      </c>
    </row>
    <row r="6024" spans="1:10" x14ac:dyDescent="0.3">
      <c r="A6024" s="26">
        <v>2018</v>
      </c>
      <c r="B6024" s="27" t="s">
        <v>3129</v>
      </c>
      <c r="C6024" s="27" t="s">
        <v>3130</v>
      </c>
      <c r="D6024" s="27" t="s">
        <v>3131</v>
      </c>
      <c r="E6024" s="27" t="s">
        <v>3063</v>
      </c>
      <c r="F6024" s="27" t="s">
        <v>3034</v>
      </c>
      <c r="G6024" s="27" t="s">
        <v>2840</v>
      </c>
      <c r="H6024" s="28">
        <v>43252</v>
      </c>
      <c r="I6024" s="29">
        <v>18.002941000000003</v>
      </c>
      <c r="J6024" s="28" t="s">
        <v>3241</v>
      </c>
    </row>
    <row r="6025" spans="1:10" x14ac:dyDescent="0.3">
      <c r="A6025" s="26">
        <v>2018</v>
      </c>
      <c r="B6025" s="27" t="s">
        <v>3126</v>
      </c>
      <c r="C6025" s="27" t="s">
        <v>3127</v>
      </c>
      <c r="D6025" s="27" t="s">
        <v>3128</v>
      </c>
      <c r="E6025" s="27" t="s">
        <v>3025</v>
      </c>
      <c r="F6025" s="27" t="s">
        <v>3026</v>
      </c>
      <c r="G6025" s="27" t="s">
        <v>2936</v>
      </c>
      <c r="H6025" s="28">
        <v>43252</v>
      </c>
      <c r="I6025" s="29">
        <v>0</v>
      </c>
      <c r="J6025" s="28" t="s">
        <v>3241</v>
      </c>
    </row>
    <row r="6026" spans="1:10" x14ac:dyDescent="0.3">
      <c r="A6026" s="26">
        <v>2018</v>
      </c>
      <c r="B6026" s="27" t="s">
        <v>3178</v>
      </c>
      <c r="C6026" s="27" t="s">
        <v>3179</v>
      </c>
      <c r="D6026" s="27" t="s">
        <v>3178</v>
      </c>
      <c r="E6026" s="27" t="s">
        <v>3033</v>
      </c>
      <c r="F6026" s="27" t="s">
        <v>2807</v>
      </c>
      <c r="G6026" s="27" t="s">
        <v>2812</v>
      </c>
      <c r="H6026" s="28">
        <v>43252</v>
      </c>
      <c r="I6026" s="29">
        <v>0</v>
      </c>
      <c r="J6026" s="28" t="s">
        <v>3241</v>
      </c>
    </row>
    <row r="6027" spans="1:10" x14ac:dyDescent="0.3">
      <c r="A6027" s="26">
        <v>2018</v>
      </c>
      <c r="B6027" s="27" t="s">
        <v>3119</v>
      </c>
      <c r="C6027" s="27" t="s">
        <v>3120</v>
      </c>
      <c r="D6027" s="27" t="s">
        <v>3119</v>
      </c>
      <c r="E6027" s="27" t="s">
        <v>6117</v>
      </c>
      <c r="F6027" s="27" t="s">
        <v>3034</v>
      </c>
      <c r="G6027" s="27" t="s">
        <v>2840</v>
      </c>
      <c r="H6027" s="28">
        <v>43252</v>
      </c>
      <c r="I6027" s="29">
        <v>3.4926060000000003</v>
      </c>
      <c r="J6027" s="28" t="s">
        <v>3241</v>
      </c>
    </row>
    <row r="6028" spans="1:10" x14ac:dyDescent="0.3">
      <c r="A6028" s="26">
        <v>2018</v>
      </c>
      <c r="B6028" s="27" t="s">
        <v>3121</v>
      </c>
      <c r="C6028" s="27" t="s">
        <v>3122</v>
      </c>
      <c r="D6028" s="27" t="s">
        <v>3121</v>
      </c>
      <c r="E6028" s="27" t="s">
        <v>6117</v>
      </c>
      <c r="F6028" s="27" t="s">
        <v>2825</v>
      </c>
      <c r="G6028" s="27" t="s">
        <v>2850</v>
      </c>
      <c r="H6028" s="28">
        <v>43252</v>
      </c>
      <c r="I6028" s="29">
        <v>8.1691869999999973</v>
      </c>
      <c r="J6028" s="28" t="s">
        <v>3241</v>
      </c>
    </row>
    <row r="6029" spans="1:10" x14ac:dyDescent="0.3">
      <c r="A6029" s="26">
        <v>2018</v>
      </c>
      <c r="B6029" s="27" t="s">
        <v>3198</v>
      </c>
      <c r="C6029" s="27" t="s">
        <v>3199</v>
      </c>
      <c r="D6029" s="27" t="s">
        <v>3200</v>
      </c>
      <c r="E6029" s="27" t="s">
        <v>3161</v>
      </c>
      <c r="F6029" s="27" t="s">
        <v>2815</v>
      </c>
      <c r="G6029" s="27" t="s">
        <v>2854</v>
      </c>
      <c r="H6029" s="28">
        <v>43252</v>
      </c>
      <c r="I6029" s="29">
        <v>0.242869</v>
      </c>
      <c r="J6029" s="28" t="s">
        <v>3192</v>
      </c>
    </row>
    <row r="6030" spans="1:10" x14ac:dyDescent="0.3">
      <c r="A6030" s="26">
        <v>2018</v>
      </c>
      <c r="B6030" s="27" t="s">
        <v>3687</v>
      </c>
      <c r="C6030" s="27" t="s">
        <v>3688</v>
      </c>
      <c r="D6030" s="27" t="s">
        <v>3689</v>
      </c>
      <c r="E6030" s="27" t="s">
        <v>3161</v>
      </c>
      <c r="F6030" s="27" t="s">
        <v>3026</v>
      </c>
      <c r="G6030" s="27" t="s">
        <v>2936</v>
      </c>
      <c r="H6030" s="28">
        <v>43252</v>
      </c>
      <c r="I6030" s="29">
        <v>0.64869399999999999</v>
      </c>
      <c r="J6030" s="28" t="s">
        <v>3192</v>
      </c>
    </row>
    <row r="6031" spans="1:10" x14ac:dyDescent="0.3">
      <c r="A6031" s="26">
        <v>2018</v>
      </c>
      <c r="B6031" s="27" t="s">
        <v>3690</v>
      </c>
      <c r="C6031" s="27" t="s">
        <v>3691</v>
      </c>
      <c r="D6031" s="27" t="s">
        <v>3690</v>
      </c>
      <c r="E6031" s="27" t="s">
        <v>3033</v>
      </c>
      <c r="F6031" s="27" t="s">
        <v>2807</v>
      </c>
      <c r="G6031" s="27" t="s">
        <v>2812</v>
      </c>
      <c r="H6031" s="28">
        <v>43252</v>
      </c>
      <c r="I6031" s="29">
        <v>10.006899000000001</v>
      </c>
      <c r="J6031" s="28" t="s">
        <v>3241</v>
      </c>
    </row>
    <row r="6032" spans="1:10" x14ac:dyDescent="0.3">
      <c r="A6032" s="26">
        <v>2018</v>
      </c>
      <c r="B6032" s="27" t="s">
        <v>5217</v>
      </c>
      <c r="C6032" s="27" t="s">
        <v>2901</v>
      </c>
      <c r="D6032" s="27" t="s">
        <v>5217</v>
      </c>
      <c r="E6032" s="27" t="s">
        <v>3033</v>
      </c>
      <c r="F6032" s="27" t="s">
        <v>2788</v>
      </c>
      <c r="G6032" s="27" t="s">
        <v>2788</v>
      </c>
      <c r="H6032" s="28">
        <v>43252</v>
      </c>
      <c r="I6032" s="29">
        <v>33.847405000000002</v>
      </c>
      <c r="J6032" s="28" t="s">
        <v>3192</v>
      </c>
    </row>
    <row r="6033" spans="1:10" x14ac:dyDescent="0.3">
      <c r="A6033" s="26">
        <v>2018</v>
      </c>
      <c r="B6033" s="27" t="s">
        <v>5218</v>
      </c>
      <c r="C6033" s="27" t="s">
        <v>3507</v>
      </c>
      <c r="D6033" s="27" t="s">
        <v>5219</v>
      </c>
      <c r="E6033" s="27" t="s">
        <v>3063</v>
      </c>
      <c r="F6033" s="27" t="s">
        <v>2815</v>
      </c>
      <c r="G6033" s="27" t="s">
        <v>2816</v>
      </c>
      <c r="H6033" s="28">
        <v>43252</v>
      </c>
      <c r="I6033" s="29">
        <v>3.1570940000000003</v>
      </c>
      <c r="J6033" s="28" t="s">
        <v>3192</v>
      </c>
    </row>
    <row r="6034" spans="1:10" x14ac:dyDescent="0.3">
      <c r="A6034" s="26">
        <v>2018</v>
      </c>
      <c r="B6034" s="27" t="s">
        <v>3022</v>
      </c>
      <c r="C6034" s="27" t="s">
        <v>3023</v>
      </c>
      <c r="D6034" s="27" t="s">
        <v>3024</v>
      </c>
      <c r="E6034" s="27" t="s">
        <v>3025</v>
      </c>
      <c r="F6034" s="27" t="s">
        <v>3026</v>
      </c>
      <c r="G6034" s="27" t="s">
        <v>2788</v>
      </c>
      <c r="H6034" s="28">
        <v>43282</v>
      </c>
      <c r="I6034" s="29">
        <v>0</v>
      </c>
      <c r="J6034" s="28" t="s">
        <v>3241</v>
      </c>
    </row>
    <row r="6035" spans="1:10" x14ac:dyDescent="0.3">
      <c r="A6035" s="26">
        <v>2018</v>
      </c>
      <c r="B6035" s="27" t="s">
        <v>3022</v>
      </c>
      <c r="C6035" s="27" t="s">
        <v>3023</v>
      </c>
      <c r="D6035" s="27" t="s">
        <v>3027</v>
      </c>
      <c r="E6035" s="27" t="s">
        <v>3025</v>
      </c>
      <c r="F6035" s="27" t="s">
        <v>3026</v>
      </c>
      <c r="G6035" s="27" t="s">
        <v>2788</v>
      </c>
      <c r="H6035" s="28">
        <v>43282</v>
      </c>
      <c r="I6035" s="29">
        <v>0</v>
      </c>
      <c r="J6035" s="28" t="s">
        <v>3241</v>
      </c>
    </row>
    <row r="6036" spans="1:10" x14ac:dyDescent="0.3">
      <c r="A6036" s="26">
        <v>2018</v>
      </c>
      <c r="B6036" s="27" t="s">
        <v>3028</v>
      </c>
      <c r="C6036" s="27" t="s">
        <v>3029</v>
      </c>
      <c r="D6036" s="27" t="s">
        <v>3028</v>
      </c>
      <c r="E6036" s="27" t="s">
        <v>6117</v>
      </c>
      <c r="F6036" s="27" t="s">
        <v>3030</v>
      </c>
      <c r="G6036" s="27" t="s">
        <v>2812</v>
      </c>
      <c r="H6036" s="28">
        <v>43282</v>
      </c>
      <c r="I6036" s="29">
        <v>7.9909970000000019</v>
      </c>
      <c r="J6036" s="28" t="s">
        <v>3241</v>
      </c>
    </row>
    <row r="6037" spans="1:10" x14ac:dyDescent="0.3">
      <c r="A6037" s="26">
        <v>2018</v>
      </c>
      <c r="B6037" s="27" t="s">
        <v>3031</v>
      </c>
      <c r="C6037" s="27" t="s">
        <v>3032</v>
      </c>
      <c r="D6037" s="27" t="s">
        <v>3031</v>
      </c>
      <c r="E6037" s="27" t="s">
        <v>3033</v>
      </c>
      <c r="F6037" s="27" t="s">
        <v>3034</v>
      </c>
      <c r="G6037" s="27" t="s">
        <v>2821</v>
      </c>
      <c r="H6037" s="28">
        <v>43282</v>
      </c>
      <c r="I6037" s="29">
        <v>2.1934480000000005</v>
      </c>
      <c r="J6037" s="28" t="s">
        <v>3241</v>
      </c>
    </row>
    <row r="6038" spans="1:10" x14ac:dyDescent="0.3">
      <c r="A6038" s="26">
        <v>2018</v>
      </c>
      <c r="B6038" s="27" t="s">
        <v>3031</v>
      </c>
      <c r="C6038" s="27" t="s">
        <v>3180</v>
      </c>
      <c r="D6038" s="27" t="s">
        <v>3181</v>
      </c>
      <c r="E6038" s="27" t="s">
        <v>3033</v>
      </c>
      <c r="F6038" s="27" t="s">
        <v>3034</v>
      </c>
      <c r="G6038" s="27" t="s">
        <v>2821</v>
      </c>
      <c r="H6038" s="28">
        <v>43282</v>
      </c>
      <c r="I6038" s="29">
        <v>2.3845610000000006</v>
      </c>
      <c r="J6038" s="28" t="s">
        <v>3241</v>
      </c>
    </row>
    <row r="6039" spans="1:10" x14ac:dyDescent="0.3">
      <c r="A6039" s="26">
        <v>2018</v>
      </c>
      <c r="B6039" s="27" t="s">
        <v>3189</v>
      </c>
      <c r="C6039" s="27" t="s">
        <v>3190</v>
      </c>
      <c r="D6039" s="27" t="s">
        <v>3191</v>
      </c>
      <c r="E6039" s="27" t="s">
        <v>3161</v>
      </c>
      <c r="F6039" s="27" t="s">
        <v>2815</v>
      </c>
      <c r="G6039" s="27" t="s">
        <v>2816</v>
      </c>
      <c r="H6039" s="28">
        <v>43282</v>
      </c>
      <c r="I6039" s="29">
        <v>0.99076099999999989</v>
      </c>
      <c r="J6039" s="28" t="s">
        <v>3192</v>
      </c>
    </row>
    <row r="6040" spans="1:10" x14ac:dyDescent="0.3">
      <c r="A6040" s="26">
        <v>2018</v>
      </c>
      <c r="B6040" s="27" t="s">
        <v>3035</v>
      </c>
      <c r="C6040" s="27" t="s">
        <v>3036</v>
      </c>
      <c r="D6040" s="27" t="s">
        <v>3035</v>
      </c>
      <c r="E6040" s="27" t="s">
        <v>6117</v>
      </c>
      <c r="F6040" s="27" t="s">
        <v>2825</v>
      </c>
      <c r="G6040" s="27" t="s">
        <v>2826</v>
      </c>
      <c r="H6040" s="28">
        <v>43282</v>
      </c>
      <c r="I6040" s="29">
        <v>0</v>
      </c>
      <c r="J6040" s="28" t="s">
        <v>3241</v>
      </c>
    </row>
    <row r="6041" spans="1:10" x14ac:dyDescent="0.3">
      <c r="A6041" s="26">
        <v>2018</v>
      </c>
      <c r="B6041" s="27" t="s">
        <v>3037</v>
      </c>
      <c r="C6041" s="27" t="s">
        <v>3038</v>
      </c>
      <c r="D6041" s="27" t="s">
        <v>3037</v>
      </c>
      <c r="E6041" s="27" t="s">
        <v>6117</v>
      </c>
      <c r="F6041" s="27" t="s">
        <v>3034</v>
      </c>
      <c r="G6041" s="27" t="s">
        <v>2999</v>
      </c>
      <c r="H6041" s="28">
        <v>43282</v>
      </c>
      <c r="I6041" s="29">
        <v>2.7911090000000005</v>
      </c>
      <c r="J6041" s="28" t="s">
        <v>3241</v>
      </c>
    </row>
    <row r="6042" spans="1:10" x14ac:dyDescent="0.3">
      <c r="A6042" s="26">
        <v>2018</v>
      </c>
      <c r="B6042" s="27" t="s">
        <v>3039</v>
      </c>
      <c r="C6042" s="27" t="s">
        <v>3040</v>
      </c>
      <c r="D6042" s="27" t="s">
        <v>3039</v>
      </c>
      <c r="E6042" s="27" t="s">
        <v>6117</v>
      </c>
      <c r="F6042" s="27" t="s">
        <v>2815</v>
      </c>
      <c r="G6042" s="27" t="s">
        <v>2816</v>
      </c>
      <c r="H6042" s="28">
        <v>43282</v>
      </c>
      <c r="I6042" s="29">
        <v>0</v>
      </c>
      <c r="J6042" s="28" t="s">
        <v>3241</v>
      </c>
    </row>
    <row r="6043" spans="1:10" x14ac:dyDescent="0.3">
      <c r="A6043" s="26">
        <v>2018</v>
      </c>
      <c r="B6043" s="27" t="s">
        <v>3041</v>
      </c>
      <c r="C6043" s="27" t="s">
        <v>3042</v>
      </c>
      <c r="D6043" s="27" t="s">
        <v>3041</v>
      </c>
      <c r="E6043" s="27" t="s">
        <v>6117</v>
      </c>
      <c r="F6043" s="27" t="s">
        <v>2825</v>
      </c>
      <c r="G6043" s="27" t="s">
        <v>2826</v>
      </c>
      <c r="H6043" s="28">
        <v>43282</v>
      </c>
      <c r="I6043" s="29">
        <v>6.0000000000000002E-6</v>
      </c>
      <c r="J6043" s="28" t="s">
        <v>3241</v>
      </c>
    </row>
    <row r="6044" spans="1:10" x14ac:dyDescent="0.3">
      <c r="A6044" s="26">
        <v>2018</v>
      </c>
      <c r="B6044" s="27" t="s">
        <v>3043</v>
      </c>
      <c r="C6044" s="27" t="s">
        <v>3044</v>
      </c>
      <c r="D6044" s="27" t="s">
        <v>3043</v>
      </c>
      <c r="E6044" s="27" t="s">
        <v>6117</v>
      </c>
      <c r="F6044" s="27" t="s">
        <v>2815</v>
      </c>
      <c r="G6044" s="27" t="s">
        <v>2816</v>
      </c>
      <c r="H6044" s="28">
        <v>43282</v>
      </c>
      <c r="I6044" s="29">
        <v>4.4017939999999998</v>
      </c>
      <c r="J6044" s="28" t="s">
        <v>3241</v>
      </c>
    </row>
    <row r="6045" spans="1:10" x14ac:dyDescent="0.3">
      <c r="A6045" s="26">
        <v>2018</v>
      </c>
      <c r="B6045" s="27" t="s">
        <v>3045</v>
      </c>
      <c r="C6045" s="27" t="s">
        <v>3046</v>
      </c>
      <c r="D6045" s="27" t="s">
        <v>3045</v>
      </c>
      <c r="E6045" s="27" t="s">
        <v>6117</v>
      </c>
      <c r="F6045" s="27" t="s">
        <v>2815</v>
      </c>
      <c r="G6045" s="27" t="s">
        <v>2816</v>
      </c>
      <c r="H6045" s="28">
        <v>43282</v>
      </c>
      <c r="I6045" s="29">
        <v>0.11787</v>
      </c>
      <c r="J6045" s="28" t="s">
        <v>3241</v>
      </c>
    </row>
    <row r="6046" spans="1:10" x14ac:dyDescent="0.3">
      <c r="A6046" s="26">
        <v>2018</v>
      </c>
      <c r="B6046" s="27" t="s">
        <v>3143</v>
      </c>
      <c r="C6046" s="27" t="s">
        <v>3144</v>
      </c>
      <c r="D6046" s="27" t="s">
        <v>3143</v>
      </c>
      <c r="E6046" s="27" t="s">
        <v>6117</v>
      </c>
      <c r="F6046" s="27" t="s">
        <v>3145</v>
      </c>
      <c r="G6046" s="27" t="s">
        <v>2803</v>
      </c>
      <c r="H6046" s="28">
        <v>43282</v>
      </c>
      <c r="I6046" s="29">
        <v>2.9328859999999999</v>
      </c>
      <c r="J6046" s="28" t="s">
        <v>3241</v>
      </c>
    </row>
    <row r="6047" spans="1:10" x14ac:dyDescent="0.3">
      <c r="A6047" s="26">
        <v>2018</v>
      </c>
      <c r="B6047" s="27" t="s">
        <v>3171</v>
      </c>
      <c r="C6047" s="27" t="s">
        <v>3172</v>
      </c>
      <c r="D6047" s="27" t="s">
        <v>3173</v>
      </c>
      <c r="E6047" s="27" t="s">
        <v>3111</v>
      </c>
      <c r="F6047" s="27" t="s">
        <v>2825</v>
      </c>
      <c r="G6047" s="27" t="s">
        <v>2850</v>
      </c>
      <c r="H6047" s="28">
        <v>43282</v>
      </c>
      <c r="I6047" s="29">
        <v>0.32208900000000007</v>
      </c>
      <c r="J6047" s="28" t="s">
        <v>3241</v>
      </c>
    </row>
    <row r="6048" spans="1:10" x14ac:dyDescent="0.3">
      <c r="A6048" s="26">
        <v>2018</v>
      </c>
      <c r="B6048" s="27" t="s">
        <v>3146</v>
      </c>
      <c r="C6048" s="27" t="s">
        <v>3147</v>
      </c>
      <c r="D6048" s="27" t="s">
        <v>3146</v>
      </c>
      <c r="E6048" s="27" t="s">
        <v>6117</v>
      </c>
      <c r="F6048" s="27" t="s">
        <v>3145</v>
      </c>
      <c r="G6048" s="27" t="s">
        <v>2803</v>
      </c>
      <c r="H6048" s="28">
        <v>43282</v>
      </c>
      <c r="I6048" s="29">
        <v>0</v>
      </c>
      <c r="J6048" s="28" t="s">
        <v>3241</v>
      </c>
    </row>
    <row r="6049" spans="1:10" x14ac:dyDescent="0.3">
      <c r="A6049" s="26">
        <v>2018</v>
      </c>
      <c r="B6049" s="27" t="s">
        <v>3047</v>
      </c>
      <c r="C6049" s="27" t="s">
        <v>3048</v>
      </c>
      <c r="D6049" s="27" t="s">
        <v>3047</v>
      </c>
      <c r="E6049" s="27" t="s">
        <v>6117</v>
      </c>
      <c r="F6049" s="27" t="s">
        <v>2825</v>
      </c>
      <c r="G6049" s="27" t="s">
        <v>2826</v>
      </c>
      <c r="H6049" s="28">
        <v>43282</v>
      </c>
      <c r="I6049" s="29">
        <v>6.3E-5</v>
      </c>
      <c r="J6049" s="28" t="s">
        <v>3241</v>
      </c>
    </row>
    <row r="6050" spans="1:10" x14ac:dyDescent="0.3">
      <c r="A6050" s="26">
        <v>2018</v>
      </c>
      <c r="B6050" s="27" t="s">
        <v>3049</v>
      </c>
      <c r="C6050" s="27" t="s">
        <v>3050</v>
      </c>
      <c r="D6050" s="27" t="s">
        <v>3049</v>
      </c>
      <c r="E6050" s="27" t="s">
        <v>6117</v>
      </c>
      <c r="F6050" s="27" t="s">
        <v>2825</v>
      </c>
      <c r="G6050" s="27" t="s">
        <v>2850</v>
      </c>
      <c r="H6050" s="28">
        <v>43282</v>
      </c>
      <c r="I6050" s="29">
        <v>0.106045</v>
      </c>
      <c r="J6050" s="28" t="s">
        <v>3241</v>
      </c>
    </row>
    <row r="6051" spans="1:10" x14ac:dyDescent="0.3">
      <c r="A6051" s="26">
        <v>2018</v>
      </c>
      <c r="B6051" s="27" t="s">
        <v>3051</v>
      </c>
      <c r="C6051" s="27" t="s">
        <v>3051</v>
      </c>
      <c r="D6051" s="27" t="s">
        <v>3051</v>
      </c>
      <c r="E6051" s="27" t="s">
        <v>6118</v>
      </c>
      <c r="F6051" s="27" t="s">
        <v>3051</v>
      </c>
      <c r="G6051" s="27" t="s">
        <v>3051</v>
      </c>
      <c r="H6051" s="28">
        <v>43282</v>
      </c>
      <c r="I6051" s="29">
        <v>12605.841710000008</v>
      </c>
      <c r="J6051" s="28" t="s">
        <v>3241</v>
      </c>
    </row>
    <row r="6052" spans="1:10" x14ac:dyDescent="0.3">
      <c r="A6052" s="26">
        <v>2018</v>
      </c>
      <c r="B6052" s="27" t="s">
        <v>3052</v>
      </c>
      <c r="C6052" s="27" t="s">
        <v>3053</v>
      </c>
      <c r="D6052" s="27" t="s">
        <v>3052</v>
      </c>
      <c r="E6052" s="27" t="s">
        <v>3033</v>
      </c>
      <c r="F6052" s="27" t="s">
        <v>2807</v>
      </c>
      <c r="G6052" s="27" t="s">
        <v>2812</v>
      </c>
      <c r="H6052" s="28">
        <v>43282</v>
      </c>
      <c r="I6052" s="29">
        <v>1.6662250000000001</v>
      </c>
      <c r="J6052" s="28" t="s">
        <v>3241</v>
      </c>
    </row>
    <row r="6053" spans="1:10" x14ac:dyDescent="0.3">
      <c r="A6053" s="26">
        <v>2018</v>
      </c>
      <c r="B6053" s="27" t="s">
        <v>3162</v>
      </c>
      <c r="C6053" s="27" t="s">
        <v>3163</v>
      </c>
      <c r="D6053" s="27" t="s">
        <v>3164</v>
      </c>
      <c r="E6053" s="27" t="s">
        <v>3025</v>
      </c>
      <c r="F6053" s="27" t="s">
        <v>3087</v>
      </c>
      <c r="G6053" s="27" t="s">
        <v>2788</v>
      </c>
      <c r="H6053" s="28">
        <v>43282</v>
      </c>
      <c r="I6053" s="29">
        <v>0</v>
      </c>
      <c r="J6053" s="28" t="s">
        <v>3241</v>
      </c>
    </row>
    <row r="6054" spans="1:10" x14ac:dyDescent="0.3">
      <c r="A6054" s="26">
        <v>2018</v>
      </c>
      <c r="B6054" s="27" t="s">
        <v>3162</v>
      </c>
      <c r="C6054" s="27" t="s">
        <v>3163</v>
      </c>
      <c r="D6054" s="27" t="s">
        <v>3165</v>
      </c>
      <c r="E6054" s="27" t="s">
        <v>3025</v>
      </c>
      <c r="F6054" s="27" t="s">
        <v>3087</v>
      </c>
      <c r="G6054" s="27" t="s">
        <v>2788</v>
      </c>
      <c r="H6054" s="28">
        <v>43282</v>
      </c>
      <c r="I6054" s="29">
        <v>0</v>
      </c>
      <c r="J6054" s="28" t="s">
        <v>3241</v>
      </c>
    </row>
    <row r="6055" spans="1:10" x14ac:dyDescent="0.3">
      <c r="A6055" s="26">
        <v>2018</v>
      </c>
      <c r="B6055" s="27" t="s">
        <v>3054</v>
      </c>
      <c r="C6055" s="27" t="s">
        <v>3055</v>
      </c>
      <c r="D6055" s="27" t="s">
        <v>3054</v>
      </c>
      <c r="E6055" s="27" t="s">
        <v>6117</v>
      </c>
      <c r="F6055" s="27" t="s">
        <v>3034</v>
      </c>
      <c r="G6055" s="27" t="s">
        <v>2999</v>
      </c>
      <c r="H6055" s="28">
        <v>43282</v>
      </c>
      <c r="I6055" s="29">
        <v>2.711347</v>
      </c>
      <c r="J6055" s="28" t="s">
        <v>3241</v>
      </c>
    </row>
    <row r="6056" spans="1:10" x14ac:dyDescent="0.3">
      <c r="A6056" s="26">
        <v>2018</v>
      </c>
      <c r="B6056" s="27" t="s">
        <v>3056</v>
      </c>
      <c r="C6056" s="27" t="s">
        <v>3057</v>
      </c>
      <c r="D6056" s="27" t="s">
        <v>3056</v>
      </c>
      <c r="E6056" s="27" t="s">
        <v>6117</v>
      </c>
      <c r="F6056" s="27" t="s">
        <v>2825</v>
      </c>
      <c r="G6056" s="27" t="s">
        <v>2826</v>
      </c>
      <c r="H6056" s="28">
        <v>43282</v>
      </c>
      <c r="I6056" s="29">
        <v>0</v>
      </c>
      <c r="J6056" s="28" t="s">
        <v>3241</v>
      </c>
    </row>
    <row r="6057" spans="1:10" x14ac:dyDescent="0.3">
      <c r="A6057" s="26">
        <v>2018</v>
      </c>
      <c r="B6057" s="27" t="s">
        <v>3058</v>
      </c>
      <c r="C6057" s="27" t="s">
        <v>3059</v>
      </c>
      <c r="D6057" s="27" t="s">
        <v>3058</v>
      </c>
      <c r="E6057" s="27" t="s">
        <v>6117</v>
      </c>
      <c r="F6057" s="27" t="s">
        <v>2815</v>
      </c>
      <c r="G6057" s="27" t="s">
        <v>2816</v>
      </c>
      <c r="H6057" s="28">
        <v>43282</v>
      </c>
      <c r="I6057" s="29">
        <v>4.4775399999999994</v>
      </c>
      <c r="J6057" s="28" t="s">
        <v>3241</v>
      </c>
    </row>
    <row r="6058" spans="1:10" x14ac:dyDescent="0.3">
      <c r="A6058" s="26">
        <v>2018</v>
      </c>
      <c r="B6058" s="27" t="s">
        <v>3152</v>
      </c>
      <c r="C6058" s="27" t="s">
        <v>3153</v>
      </c>
      <c r="D6058" s="27" t="s">
        <v>3152</v>
      </c>
      <c r="E6058" s="27" t="s">
        <v>3111</v>
      </c>
      <c r="F6058" s="27" t="s">
        <v>2825</v>
      </c>
      <c r="G6058" s="27" t="s">
        <v>2850</v>
      </c>
      <c r="H6058" s="28">
        <v>43282</v>
      </c>
      <c r="I6058" s="29">
        <v>0.32609600000000005</v>
      </c>
      <c r="J6058" s="28" t="s">
        <v>3241</v>
      </c>
    </row>
    <row r="6059" spans="1:10" x14ac:dyDescent="0.3">
      <c r="A6059" s="26">
        <v>2018</v>
      </c>
      <c r="B6059" s="27" t="s">
        <v>3154</v>
      </c>
      <c r="C6059" s="27" t="s">
        <v>3155</v>
      </c>
      <c r="D6059" s="27" t="s">
        <v>3154</v>
      </c>
      <c r="E6059" s="27" t="s">
        <v>3111</v>
      </c>
      <c r="F6059" s="27" t="s">
        <v>2825</v>
      </c>
      <c r="G6059" s="27" t="s">
        <v>2850</v>
      </c>
      <c r="H6059" s="28">
        <v>43282</v>
      </c>
      <c r="I6059" s="29">
        <v>0.44421299999999997</v>
      </c>
      <c r="J6059" s="28" t="s">
        <v>3241</v>
      </c>
    </row>
    <row r="6060" spans="1:10" x14ac:dyDescent="0.3">
      <c r="A6060" s="26">
        <v>2018</v>
      </c>
      <c r="B6060" s="27" t="s">
        <v>3156</v>
      </c>
      <c r="C6060" s="27" t="s">
        <v>3157</v>
      </c>
      <c r="D6060" s="27" t="s">
        <v>3156</v>
      </c>
      <c r="E6060" s="27" t="s">
        <v>3111</v>
      </c>
      <c r="F6060" s="27" t="s">
        <v>2825</v>
      </c>
      <c r="G6060" s="27" t="s">
        <v>2850</v>
      </c>
      <c r="H6060" s="28">
        <v>43282</v>
      </c>
      <c r="I6060" s="29">
        <v>0</v>
      </c>
      <c r="J6060" s="28" t="s">
        <v>3241</v>
      </c>
    </row>
    <row r="6061" spans="1:10" x14ac:dyDescent="0.3">
      <c r="A6061" s="26">
        <v>2018</v>
      </c>
      <c r="B6061" s="27" t="s">
        <v>3060</v>
      </c>
      <c r="C6061" s="27" t="s">
        <v>3061</v>
      </c>
      <c r="D6061" s="27" t="s">
        <v>3062</v>
      </c>
      <c r="E6061" s="27" t="s">
        <v>3063</v>
      </c>
      <c r="F6061" s="27" t="s">
        <v>3034</v>
      </c>
      <c r="G6061" s="27" t="s">
        <v>2999</v>
      </c>
      <c r="H6061" s="28">
        <v>43282</v>
      </c>
      <c r="I6061" s="29">
        <v>2.3320310000000002</v>
      </c>
      <c r="J6061" s="28" t="s">
        <v>3241</v>
      </c>
    </row>
    <row r="6062" spans="1:10" x14ac:dyDescent="0.3">
      <c r="A6062" s="26">
        <v>2018</v>
      </c>
      <c r="B6062" s="27" t="s">
        <v>3187</v>
      </c>
      <c r="C6062" s="27" t="s">
        <v>3188</v>
      </c>
      <c r="D6062" s="27" t="s">
        <v>3187</v>
      </c>
      <c r="E6062" s="27" t="s">
        <v>3033</v>
      </c>
      <c r="F6062" s="27" t="s">
        <v>3034</v>
      </c>
      <c r="G6062" s="27" t="s">
        <v>3074</v>
      </c>
      <c r="H6062" s="28">
        <v>43282</v>
      </c>
      <c r="I6062" s="29">
        <v>1.2483749999999998</v>
      </c>
      <c r="J6062" s="28" t="s">
        <v>3241</v>
      </c>
    </row>
    <row r="6063" spans="1:10" x14ac:dyDescent="0.3">
      <c r="A6063" s="26">
        <v>2018</v>
      </c>
      <c r="B6063" s="27" t="s">
        <v>3064</v>
      </c>
      <c r="C6063" s="27" t="s">
        <v>3065</v>
      </c>
      <c r="D6063" s="27" t="s">
        <v>3066</v>
      </c>
      <c r="E6063" s="27" t="s">
        <v>3025</v>
      </c>
      <c r="F6063" s="27" t="s">
        <v>2825</v>
      </c>
      <c r="G6063" s="27" t="s">
        <v>2826</v>
      </c>
      <c r="H6063" s="28">
        <v>43282</v>
      </c>
      <c r="I6063" s="29">
        <v>0</v>
      </c>
      <c r="J6063" s="28" t="s">
        <v>3241</v>
      </c>
    </row>
    <row r="6064" spans="1:10" x14ac:dyDescent="0.3">
      <c r="A6064" s="26">
        <v>2018</v>
      </c>
      <c r="B6064" s="27" t="s">
        <v>3064</v>
      </c>
      <c r="C6064" s="27" t="s">
        <v>3065</v>
      </c>
      <c r="D6064" s="27" t="s">
        <v>3067</v>
      </c>
      <c r="E6064" s="27" t="s">
        <v>3025</v>
      </c>
      <c r="F6064" s="27" t="s">
        <v>2825</v>
      </c>
      <c r="G6064" s="27" t="s">
        <v>2826</v>
      </c>
      <c r="H6064" s="28">
        <v>43282</v>
      </c>
      <c r="I6064" s="29">
        <v>0</v>
      </c>
      <c r="J6064" s="28" t="s">
        <v>3241</v>
      </c>
    </row>
    <row r="6065" spans="1:10" x14ac:dyDescent="0.3">
      <c r="A6065" s="26">
        <v>2018</v>
      </c>
      <c r="B6065" s="27" t="s">
        <v>3174</v>
      </c>
      <c r="C6065" s="27" t="s">
        <v>3175</v>
      </c>
      <c r="D6065" s="27" t="s">
        <v>3174</v>
      </c>
      <c r="E6065" s="27" t="s">
        <v>6117</v>
      </c>
      <c r="F6065" s="27" t="s">
        <v>2825</v>
      </c>
      <c r="G6065" s="27" t="s">
        <v>2826</v>
      </c>
      <c r="H6065" s="28">
        <v>43282</v>
      </c>
      <c r="I6065" s="29">
        <v>0.47876900000000011</v>
      </c>
      <c r="J6065" s="28" t="s">
        <v>3241</v>
      </c>
    </row>
    <row r="6066" spans="1:10" x14ac:dyDescent="0.3">
      <c r="A6066" s="26">
        <v>2018</v>
      </c>
      <c r="B6066" s="27" t="s">
        <v>3068</v>
      </c>
      <c r="C6066" s="27" t="s">
        <v>3069</v>
      </c>
      <c r="D6066" s="27" t="s">
        <v>3068</v>
      </c>
      <c r="E6066" s="27" t="s">
        <v>6117</v>
      </c>
      <c r="F6066" s="27" t="s">
        <v>3034</v>
      </c>
      <c r="G6066" s="27" t="s">
        <v>2923</v>
      </c>
      <c r="H6066" s="28">
        <v>43282</v>
      </c>
      <c r="I6066" s="29">
        <v>4.6375410000000006</v>
      </c>
      <c r="J6066" s="28" t="s">
        <v>3241</v>
      </c>
    </row>
    <row r="6067" spans="1:10" x14ac:dyDescent="0.3">
      <c r="A6067" s="26">
        <v>2018</v>
      </c>
      <c r="B6067" s="27" t="s">
        <v>3070</v>
      </c>
      <c r="C6067" s="27" t="s">
        <v>3071</v>
      </c>
      <c r="D6067" s="27" t="s">
        <v>3070</v>
      </c>
      <c r="E6067" s="27" t="s">
        <v>6117</v>
      </c>
      <c r="F6067" s="27" t="s">
        <v>2815</v>
      </c>
      <c r="G6067" s="27" t="s">
        <v>2816</v>
      </c>
      <c r="H6067" s="28">
        <v>43282</v>
      </c>
      <c r="I6067" s="29">
        <v>0.76734699999999989</v>
      </c>
      <c r="J6067" s="28" t="s">
        <v>3241</v>
      </c>
    </row>
    <row r="6068" spans="1:10" x14ac:dyDescent="0.3">
      <c r="A6068" s="26">
        <v>2018</v>
      </c>
      <c r="B6068" s="27" t="s">
        <v>3176</v>
      </c>
      <c r="C6068" s="27" t="s">
        <v>3177</v>
      </c>
      <c r="D6068" s="27" t="s">
        <v>3176</v>
      </c>
      <c r="E6068" s="27" t="s">
        <v>3033</v>
      </c>
      <c r="F6068" s="27" t="s">
        <v>2807</v>
      </c>
      <c r="G6068" s="27" t="s">
        <v>2812</v>
      </c>
      <c r="H6068" s="28">
        <v>43282</v>
      </c>
      <c r="I6068" s="29">
        <v>13.267757000000001</v>
      </c>
      <c r="J6068" s="28" t="s">
        <v>3241</v>
      </c>
    </row>
    <row r="6069" spans="1:10" x14ac:dyDescent="0.3">
      <c r="A6069" s="26">
        <v>2018</v>
      </c>
      <c r="B6069" s="27" t="s">
        <v>3072</v>
      </c>
      <c r="C6069" s="27" t="s">
        <v>3073</v>
      </c>
      <c r="D6069" s="27" t="s">
        <v>3072</v>
      </c>
      <c r="E6069" s="27" t="s">
        <v>6117</v>
      </c>
      <c r="F6069" s="27" t="s">
        <v>3034</v>
      </c>
      <c r="G6069" s="27" t="s">
        <v>3074</v>
      </c>
      <c r="H6069" s="28">
        <v>43282</v>
      </c>
      <c r="I6069" s="29">
        <v>0.39405300000000004</v>
      </c>
      <c r="J6069" s="28" t="s">
        <v>3241</v>
      </c>
    </row>
    <row r="6070" spans="1:10" x14ac:dyDescent="0.3">
      <c r="A6070" s="26">
        <v>2018</v>
      </c>
      <c r="B6070" s="27" t="s">
        <v>3182</v>
      </c>
      <c r="C6070" s="27" t="s">
        <v>3183</v>
      </c>
      <c r="D6070" s="27" t="s">
        <v>3182</v>
      </c>
      <c r="E6070" s="27" t="s">
        <v>6117</v>
      </c>
      <c r="F6070" s="27" t="s">
        <v>2825</v>
      </c>
      <c r="G6070" s="27" t="s">
        <v>2826</v>
      </c>
      <c r="H6070" s="28">
        <v>43282</v>
      </c>
      <c r="I6070" s="29">
        <v>0</v>
      </c>
      <c r="J6070" s="28" t="s">
        <v>3241</v>
      </c>
    </row>
    <row r="6071" spans="1:10" x14ac:dyDescent="0.3">
      <c r="A6071" s="26">
        <v>2018</v>
      </c>
      <c r="B6071" s="27" t="s">
        <v>3075</v>
      </c>
      <c r="C6071" s="27" t="s">
        <v>3076</v>
      </c>
      <c r="D6071" s="27" t="s">
        <v>3075</v>
      </c>
      <c r="E6071" s="27" t="s">
        <v>6117</v>
      </c>
      <c r="F6071" s="27" t="s">
        <v>2815</v>
      </c>
      <c r="G6071" s="27" t="s">
        <v>2816</v>
      </c>
      <c r="H6071" s="28">
        <v>43282</v>
      </c>
      <c r="I6071" s="29">
        <v>0</v>
      </c>
      <c r="J6071" s="28" t="s">
        <v>3241</v>
      </c>
    </row>
    <row r="6072" spans="1:10" x14ac:dyDescent="0.3">
      <c r="A6072" s="26">
        <v>2018</v>
      </c>
      <c r="B6072" s="27" t="s">
        <v>3077</v>
      </c>
      <c r="C6072" s="27" t="s">
        <v>3078</v>
      </c>
      <c r="D6072" s="27" t="s">
        <v>3077</v>
      </c>
      <c r="E6072" s="27" t="s">
        <v>3033</v>
      </c>
      <c r="F6072" s="27" t="s">
        <v>2788</v>
      </c>
      <c r="G6072" s="27" t="s">
        <v>2788</v>
      </c>
      <c r="H6072" s="28">
        <v>43282</v>
      </c>
      <c r="I6072" s="29">
        <v>0</v>
      </c>
      <c r="J6072" s="28" t="s">
        <v>3241</v>
      </c>
    </row>
    <row r="6073" spans="1:10" x14ac:dyDescent="0.3">
      <c r="A6073" s="26">
        <v>2018</v>
      </c>
      <c r="B6073" s="27" t="s">
        <v>3079</v>
      </c>
      <c r="C6073" s="27" t="s">
        <v>3080</v>
      </c>
      <c r="D6073" s="27" t="s">
        <v>3081</v>
      </c>
      <c r="E6073" s="27" t="s">
        <v>3063</v>
      </c>
      <c r="F6073" s="27" t="s">
        <v>2788</v>
      </c>
      <c r="G6073" s="27" t="s">
        <v>2788</v>
      </c>
      <c r="H6073" s="28">
        <v>43282</v>
      </c>
      <c r="I6073" s="29">
        <v>1.4200000000000001E-4</v>
      </c>
      <c r="J6073" s="28" t="s">
        <v>3241</v>
      </c>
    </row>
    <row r="6074" spans="1:10" x14ac:dyDescent="0.3">
      <c r="A6074" s="26">
        <v>2018</v>
      </c>
      <c r="B6074" s="27" t="s">
        <v>3082</v>
      </c>
      <c r="C6074" s="27" t="s">
        <v>3083</v>
      </c>
      <c r="D6074" s="27" t="s">
        <v>3082</v>
      </c>
      <c r="E6074" s="27" t="s">
        <v>6117</v>
      </c>
      <c r="F6074" s="27" t="s">
        <v>2825</v>
      </c>
      <c r="G6074" s="27" t="s">
        <v>2826</v>
      </c>
      <c r="H6074" s="28">
        <v>43282</v>
      </c>
      <c r="I6074" s="29">
        <v>0</v>
      </c>
      <c r="J6074" s="28" t="s">
        <v>3241</v>
      </c>
    </row>
    <row r="6075" spans="1:10" x14ac:dyDescent="0.3">
      <c r="A6075" s="26">
        <v>2018</v>
      </c>
      <c r="B6075" s="27" t="s">
        <v>3084</v>
      </c>
      <c r="C6075" s="27" t="s">
        <v>3085</v>
      </c>
      <c r="D6075" s="27" t="s">
        <v>3086</v>
      </c>
      <c r="E6075" s="27" t="s">
        <v>3025</v>
      </c>
      <c r="F6075" s="27" t="s">
        <v>3087</v>
      </c>
      <c r="G6075" s="27" t="s">
        <v>2788</v>
      </c>
      <c r="H6075" s="28">
        <v>43282</v>
      </c>
      <c r="I6075" s="29">
        <v>0</v>
      </c>
      <c r="J6075" s="28" t="s">
        <v>3241</v>
      </c>
    </row>
    <row r="6076" spans="1:10" x14ac:dyDescent="0.3">
      <c r="A6076" s="26">
        <v>2018</v>
      </c>
      <c r="B6076" s="27" t="s">
        <v>3084</v>
      </c>
      <c r="C6076" s="27" t="s">
        <v>3085</v>
      </c>
      <c r="D6076" s="27" t="s">
        <v>3088</v>
      </c>
      <c r="E6076" s="27" t="s">
        <v>3025</v>
      </c>
      <c r="F6076" s="27" t="s">
        <v>3087</v>
      </c>
      <c r="G6076" s="27" t="s">
        <v>2788</v>
      </c>
      <c r="H6076" s="28">
        <v>43282</v>
      </c>
      <c r="I6076" s="29">
        <v>0</v>
      </c>
      <c r="J6076" s="28" t="s">
        <v>3241</v>
      </c>
    </row>
    <row r="6077" spans="1:10" x14ac:dyDescent="0.3">
      <c r="A6077" s="26">
        <v>2018</v>
      </c>
      <c r="B6077" s="27" t="s">
        <v>3195</v>
      </c>
      <c r="C6077" s="27" t="s">
        <v>3196</v>
      </c>
      <c r="D6077" s="27" t="s">
        <v>3197</v>
      </c>
      <c r="E6077" s="27" t="s">
        <v>3063</v>
      </c>
      <c r="F6077" s="27" t="s">
        <v>3094</v>
      </c>
      <c r="G6077" s="27" t="s">
        <v>2965</v>
      </c>
      <c r="H6077" s="28">
        <v>43282</v>
      </c>
      <c r="I6077" s="29">
        <v>1.578878</v>
      </c>
      <c r="J6077" s="28" t="s">
        <v>3192</v>
      </c>
    </row>
    <row r="6078" spans="1:10" x14ac:dyDescent="0.3">
      <c r="A6078" s="26">
        <v>2018</v>
      </c>
      <c r="B6078" s="27" t="s">
        <v>3089</v>
      </c>
      <c r="C6078" s="27" t="s">
        <v>3090</v>
      </c>
      <c r="D6078" s="27" t="s">
        <v>3089</v>
      </c>
      <c r="E6078" s="27" t="s">
        <v>6117</v>
      </c>
      <c r="F6078" s="27" t="s">
        <v>2815</v>
      </c>
      <c r="G6078" s="27" t="s">
        <v>2816</v>
      </c>
      <c r="H6078" s="28">
        <v>43282</v>
      </c>
      <c r="I6078" s="29">
        <v>3.3176860000000015</v>
      </c>
      <c r="J6078" s="28" t="s">
        <v>3241</v>
      </c>
    </row>
    <row r="6079" spans="1:10" x14ac:dyDescent="0.3">
      <c r="A6079" s="26">
        <v>2018</v>
      </c>
      <c r="B6079" s="27" t="s">
        <v>3136</v>
      </c>
      <c r="C6079" s="27" t="s">
        <v>3137</v>
      </c>
      <c r="D6079" s="27" t="s">
        <v>3138</v>
      </c>
      <c r="E6079" s="27" t="s">
        <v>3025</v>
      </c>
      <c r="F6079" s="27" t="s">
        <v>3087</v>
      </c>
      <c r="G6079" s="27" t="s">
        <v>2788</v>
      </c>
      <c r="H6079" s="28">
        <v>43282</v>
      </c>
      <c r="I6079" s="29">
        <v>0</v>
      </c>
      <c r="J6079" s="28" t="s">
        <v>3241</v>
      </c>
    </row>
    <row r="6080" spans="1:10" x14ac:dyDescent="0.3">
      <c r="A6080" s="26">
        <v>2018</v>
      </c>
      <c r="B6080" s="27" t="s">
        <v>3136</v>
      </c>
      <c r="C6080" s="27" t="s">
        <v>3137</v>
      </c>
      <c r="D6080" s="27" t="s">
        <v>3139</v>
      </c>
      <c r="E6080" s="27" t="s">
        <v>3025</v>
      </c>
      <c r="F6080" s="27" t="s">
        <v>3087</v>
      </c>
      <c r="G6080" s="27" t="s">
        <v>2788</v>
      </c>
      <c r="H6080" s="28">
        <v>43282</v>
      </c>
      <c r="I6080" s="29">
        <v>0</v>
      </c>
      <c r="J6080" s="28" t="s">
        <v>3241</v>
      </c>
    </row>
    <row r="6081" spans="1:10" x14ac:dyDescent="0.3">
      <c r="A6081" s="26">
        <v>2018</v>
      </c>
      <c r="B6081" s="27" t="s">
        <v>3184</v>
      </c>
      <c r="C6081" s="27" t="s">
        <v>3185</v>
      </c>
      <c r="D6081" s="27" t="s">
        <v>3186</v>
      </c>
      <c r="E6081" s="27" t="s">
        <v>3063</v>
      </c>
      <c r="F6081" s="27" t="s">
        <v>3034</v>
      </c>
      <c r="G6081" s="27" t="s">
        <v>2999</v>
      </c>
      <c r="H6081" s="28">
        <v>43282</v>
      </c>
      <c r="I6081" s="29">
        <v>2.3143490000000004</v>
      </c>
      <c r="J6081" s="28" t="s">
        <v>3241</v>
      </c>
    </row>
    <row r="6082" spans="1:10" x14ac:dyDescent="0.3">
      <c r="A6082" s="26">
        <v>2018</v>
      </c>
      <c r="B6082" s="27" t="s">
        <v>3091</v>
      </c>
      <c r="C6082" s="27" t="s">
        <v>3092</v>
      </c>
      <c r="D6082" s="27" t="s">
        <v>3093</v>
      </c>
      <c r="E6082" s="27" t="s">
        <v>3063</v>
      </c>
      <c r="F6082" s="27" t="s">
        <v>3094</v>
      </c>
      <c r="G6082" s="27" t="s">
        <v>2965</v>
      </c>
      <c r="H6082" s="28">
        <v>43282</v>
      </c>
      <c r="I6082" s="29">
        <v>7.4757909999999992</v>
      </c>
      <c r="J6082" s="28" t="s">
        <v>3241</v>
      </c>
    </row>
    <row r="6083" spans="1:10" x14ac:dyDescent="0.3">
      <c r="A6083" s="26">
        <v>2018</v>
      </c>
      <c r="B6083" s="27" t="s">
        <v>3095</v>
      </c>
      <c r="C6083" s="27" t="s">
        <v>3096</v>
      </c>
      <c r="D6083" s="27" t="s">
        <v>3095</v>
      </c>
      <c r="E6083" s="27" t="s">
        <v>6117</v>
      </c>
      <c r="F6083" s="27" t="s">
        <v>3034</v>
      </c>
      <c r="G6083" s="27" t="s">
        <v>2999</v>
      </c>
      <c r="H6083" s="28">
        <v>43282</v>
      </c>
      <c r="I6083" s="29">
        <v>3.0924039999999993</v>
      </c>
      <c r="J6083" s="28" t="s">
        <v>3241</v>
      </c>
    </row>
    <row r="6084" spans="1:10" x14ac:dyDescent="0.3">
      <c r="A6084" s="26">
        <v>2018</v>
      </c>
      <c r="B6084" s="27" t="s">
        <v>3097</v>
      </c>
      <c r="C6084" s="27" t="s">
        <v>3098</v>
      </c>
      <c r="D6084" s="27" t="s">
        <v>3097</v>
      </c>
      <c r="E6084" s="27" t="s">
        <v>6117</v>
      </c>
      <c r="F6084" s="27" t="s">
        <v>2825</v>
      </c>
      <c r="G6084" s="27" t="s">
        <v>2850</v>
      </c>
      <c r="H6084" s="28">
        <v>43282</v>
      </c>
      <c r="I6084" s="29">
        <v>0</v>
      </c>
      <c r="J6084" s="28" t="s">
        <v>3241</v>
      </c>
    </row>
    <row r="6085" spans="1:10" x14ac:dyDescent="0.3">
      <c r="A6085" s="26">
        <v>2018</v>
      </c>
      <c r="B6085" s="27" t="s">
        <v>3132</v>
      </c>
      <c r="C6085" s="27" t="s">
        <v>3133</v>
      </c>
      <c r="D6085" s="27" t="s">
        <v>3132</v>
      </c>
      <c r="E6085" s="27" t="s">
        <v>3033</v>
      </c>
      <c r="F6085" s="27" t="s">
        <v>2807</v>
      </c>
      <c r="G6085" s="27" t="s">
        <v>2812</v>
      </c>
      <c r="H6085" s="28">
        <v>43282</v>
      </c>
      <c r="I6085" s="29">
        <v>13.201753000000004</v>
      </c>
      <c r="J6085" s="28" t="s">
        <v>3241</v>
      </c>
    </row>
    <row r="6086" spans="1:10" x14ac:dyDescent="0.3">
      <c r="A6086" s="26">
        <v>2018</v>
      </c>
      <c r="B6086" s="27" t="s">
        <v>3134</v>
      </c>
      <c r="C6086" s="27" t="s">
        <v>3135</v>
      </c>
      <c r="D6086" s="27" t="s">
        <v>3134</v>
      </c>
      <c r="E6086" s="27" t="s">
        <v>3033</v>
      </c>
      <c r="F6086" s="27" t="s">
        <v>2807</v>
      </c>
      <c r="G6086" s="27" t="s">
        <v>2812</v>
      </c>
      <c r="H6086" s="28">
        <v>43282</v>
      </c>
      <c r="I6086" s="29">
        <v>8.1704139999999992</v>
      </c>
      <c r="J6086" s="28" t="s">
        <v>3241</v>
      </c>
    </row>
    <row r="6087" spans="1:10" x14ac:dyDescent="0.3">
      <c r="A6087" s="26">
        <v>2018</v>
      </c>
      <c r="B6087" s="27" t="s">
        <v>3099</v>
      </c>
      <c r="C6087" s="27" t="s">
        <v>3100</v>
      </c>
      <c r="D6087" s="27" t="s">
        <v>3099</v>
      </c>
      <c r="E6087" s="27" t="s">
        <v>6117</v>
      </c>
      <c r="F6087" s="27" t="s">
        <v>2815</v>
      </c>
      <c r="G6087" s="27" t="s">
        <v>2816</v>
      </c>
      <c r="H6087" s="28">
        <v>43282</v>
      </c>
      <c r="I6087" s="29">
        <v>3.7275909999999999</v>
      </c>
      <c r="J6087" s="28" t="s">
        <v>3241</v>
      </c>
    </row>
    <row r="6088" spans="1:10" x14ac:dyDescent="0.3">
      <c r="A6088" s="26">
        <v>2018</v>
      </c>
      <c r="B6088" s="27" t="s">
        <v>3193</v>
      </c>
      <c r="C6088" s="27" t="s">
        <v>3194</v>
      </c>
      <c r="D6088" s="27" t="s">
        <v>3193</v>
      </c>
      <c r="E6088" s="27" t="s">
        <v>6117</v>
      </c>
      <c r="F6088" s="27" t="s">
        <v>2798</v>
      </c>
      <c r="G6088" s="27" t="s">
        <v>2803</v>
      </c>
      <c r="H6088" s="28">
        <v>43282</v>
      </c>
      <c r="I6088" s="29">
        <v>2.2148070000000004</v>
      </c>
      <c r="J6088" s="28" t="s">
        <v>3192</v>
      </c>
    </row>
    <row r="6089" spans="1:10" x14ac:dyDescent="0.3">
      <c r="A6089" s="26">
        <v>2018</v>
      </c>
      <c r="B6089" s="27" t="s">
        <v>3101</v>
      </c>
      <c r="C6089" s="27" t="s">
        <v>3102</v>
      </c>
      <c r="D6089" s="27" t="s">
        <v>3101</v>
      </c>
      <c r="E6089" s="27" t="s">
        <v>6117</v>
      </c>
      <c r="F6089" s="27" t="s">
        <v>3034</v>
      </c>
      <c r="G6089" s="27" t="s">
        <v>3074</v>
      </c>
      <c r="H6089" s="28">
        <v>43282</v>
      </c>
      <c r="I6089" s="29">
        <v>10.386495000000002</v>
      </c>
      <c r="J6089" s="28" t="s">
        <v>3241</v>
      </c>
    </row>
    <row r="6090" spans="1:10" x14ac:dyDescent="0.3">
      <c r="A6090" s="26">
        <v>2018</v>
      </c>
      <c r="B6090" s="27" t="s">
        <v>3148</v>
      </c>
      <c r="C6090" s="27" t="s">
        <v>3149</v>
      </c>
      <c r="D6090" s="27" t="s">
        <v>3148</v>
      </c>
      <c r="E6090" s="27" t="s">
        <v>6117</v>
      </c>
      <c r="F6090" s="27" t="s">
        <v>3145</v>
      </c>
      <c r="G6090" s="27" t="s">
        <v>2803</v>
      </c>
      <c r="H6090" s="28">
        <v>43282</v>
      </c>
      <c r="I6090" s="29">
        <v>0</v>
      </c>
      <c r="J6090" s="28" t="s">
        <v>3241</v>
      </c>
    </row>
    <row r="6091" spans="1:10" x14ac:dyDescent="0.3">
      <c r="A6091" s="26">
        <v>2018</v>
      </c>
      <c r="B6091" s="27" t="s">
        <v>3103</v>
      </c>
      <c r="C6091" s="27" t="s">
        <v>3104</v>
      </c>
      <c r="D6091" s="27" t="s">
        <v>3103</v>
      </c>
      <c r="E6091" s="27" t="s">
        <v>6117</v>
      </c>
      <c r="F6091" s="27" t="s">
        <v>3034</v>
      </c>
      <c r="G6091" s="27" t="s">
        <v>2923</v>
      </c>
      <c r="H6091" s="28">
        <v>43282</v>
      </c>
      <c r="I6091" s="29">
        <v>1.6104139999999998</v>
      </c>
      <c r="J6091" s="28" t="s">
        <v>3241</v>
      </c>
    </row>
    <row r="6092" spans="1:10" x14ac:dyDescent="0.3">
      <c r="A6092" s="26">
        <v>2018</v>
      </c>
      <c r="B6092" s="27" t="s">
        <v>3150</v>
      </c>
      <c r="C6092" s="27" t="s">
        <v>3151</v>
      </c>
      <c r="D6092" s="27" t="s">
        <v>3150</v>
      </c>
      <c r="E6092" s="27" t="s">
        <v>6117</v>
      </c>
      <c r="F6092" s="27" t="s">
        <v>3142</v>
      </c>
      <c r="G6092" s="27" t="s">
        <v>2850</v>
      </c>
      <c r="H6092" s="28">
        <v>43282</v>
      </c>
      <c r="I6092" s="29">
        <v>0</v>
      </c>
      <c r="J6092" s="28" t="s">
        <v>3241</v>
      </c>
    </row>
    <row r="6093" spans="1:10" x14ac:dyDescent="0.3">
      <c r="A6093" s="26">
        <v>2018</v>
      </c>
      <c r="B6093" s="27" t="s">
        <v>3105</v>
      </c>
      <c r="C6093" s="27" t="s">
        <v>3106</v>
      </c>
      <c r="D6093" s="27" t="s">
        <v>3105</v>
      </c>
      <c r="E6093" s="27" t="s">
        <v>6117</v>
      </c>
      <c r="F6093" s="27" t="s">
        <v>2798</v>
      </c>
      <c r="G6093" s="27" t="s">
        <v>2803</v>
      </c>
      <c r="H6093" s="28">
        <v>43282</v>
      </c>
      <c r="I6093" s="29">
        <v>0</v>
      </c>
      <c r="J6093" s="28" t="s">
        <v>3241</v>
      </c>
    </row>
    <row r="6094" spans="1:10" x14ac:dyDescent="0.3">
      <c r="A6094" s="26">
        <v>2018</v>
      </c>
      <c r="B6094" s="27" t="s">
        <v>3123</v>
      </c>
      <c r="C6094" s="27" t="s">
        <v>3124</v>
      </c>
      <c r="D6094" s="27" t="s">
        <v>3166</v>
      </c>
      <c r="E6094" s="27" t="s">
        <v>3025</v>
      </c>
      <c r="F6094" s="27" t="s">
        <v>2825</v>
      </c>
      <c r="G6094" s="27" t="s">
        <v>2850</v>
      </c>
      <c r="H6094" s="28">
        <v>43282</v>
      </c>
      <c r="I6094" s="29">
        <v>0</v>
      </c>
      <c r="J6094" s="28" t="s">
        <v>3241</v>
      </c>
    </row>
    <row r="6095" spans="1:10" x14ac:dyDescent="0.3">
      <c r="A6095" s="26">
        <v>2018</v>
      </c>
      <c r="B6095" s="27" t="s">
        <v>3123</v>
      </c>
      <c r="C6095" s="27" t="s">
        <v>3124</v>
      </c>
      <c r="D6095" s="27" t="s">
        <v>3125</v>
      </c>
      <c r="E6095" s="27" t="s">
        <v>3025</v>
      </c>
      <c r="F6095" s="27" t="s">
        <v>2825</v>
      </c>
      <c r="G6095" s="27" t="s">
        <v>2850</v>
      </c>
      <c r="H6095" s="28">
        <v>43282</v>
      </c>
      <c r="I6095" s="29">
        <v>0</v>
      </c>
      <c r="J6095" s="28" t="s">
        <v>3241</v>
      </c>
    </row>
    <row r="6096" spans="1:10" x14ac:dyDescent="0.3">
      <c r="A6096" s="26">
        <v>2018</v>
      </c>
      <c r="B6096" s="27" t="s">
        <v>3123</v>
      </c>
      <c r="C6096" s="27" t="s">
        <v>3124</v>
      </c>
      <c r="D6096" s="27" t="s">
        <v>3170</v>
      </c>
      <c r="E6096" s="27" t="s">
        <v>3025</v>
      </c>
      <c r="F6096" s="27" t="s">
        <v>2825</v>
      </c>
      <c r="G6096" s="27" t="s">
        <v>2850</v>
      </c>
      <c r="H6096" s="28">
        <v>43282</v>
      </c>
      <c r="I6096" s="29">
        <v>0</v>
      </c>
      <c r="J6096" s="28" t="s">
        <v>3241</v>
      </c>
    </row>
    <row r="6097" spans="1:10" x14ac:dyDescent="0.3">
      <c r="A6097" s="26">
        <v>2018</v>
      </c>
      <c r="B6097" s="27" t="s">
        <v>3107</v>
      </c>
      <c r="C6097" s="27" t="s">
        <v>3108</v>
      </c>
      <c r="D6097" s="27" t="s">
        <v>3108</v>
      </c>
      <c r="E6097" s="27" t="s">
        <v>6117</v>
      </c>
      <c r="F6097" s="27" t="s">
        <v>3026</v>
      </c>
      <c r="G6097" s="27" t="s">
        <v>2936</v>
      </c>
      <c r="H6097" s="28">
        <v>43282</v>
      </c>
      <c r="I6097" s="29">
        <v>8.1440000000000019E-3</v>
      </c>
      <c r="J6097" s="28" t="s">
        <v>3241</v>
      </c>
    </row>
    <row r="6098" spans="1:10" x14ac:dyDescent="0.3">
      <c r="A6098" s="26">
        <v>2018</v>
      </c>
      <c r="B6098" s="27" t="s">
        <v>3140</v>
      </c>
      <c r="C6098" s="27" t="s">
        <v>3141</v>
      </c>
      <c r="D6098" s="27" t="s">
        <v>3140</v>
      </c>
      <c r="E6098" s="27" t="s">
        <v>6117</v>
      </c>
      <c r="F6098" s="27" t="s">
        <v>3142</v>
      </c>
      <c r="G6098" s="27" t="s">
        <v>2850</v>
      </c>
      <c r="H6098" s="28">
        <v>43282</v>
      </c>
      <c r="I6098" s="29">
        <v>0</v>
      </c>
      <c r="J6098" s="28" t="s">
        <v>3241</v>
      </c>
    </row>
    <row r="6099" spans="1:10" x14ac:dyDescent="0.3">
      <c r="A6099" s="26">
        <v>2018</v>
      </c>
      <c r="B6099" s="27" t="s">
        <v>3109</v>
      </c>
      <c r="C6099" s="27" t="s">
        <v>3110</v>
      </c>
      <c r="D6099" s="27" t="s">
        <v>3109</v>
      </c>
      <c r="E6099" s="27" t="s">
        <v>3111</v>
      </c>
      <c r="F6099" s="27" t="s">
        <v>2825</v>
      </c>
      <c r="G6099" s="27" t="s">
        <v>2850</v>
      </c>
      <c r="H6099" s="28">
        <v>43282</v>
      </c>
      <c r="I6099" s="29">
        <v>0.21215200000000003</v>
      </c>
      <c r="J6099" s="28" t="s">
        <v>3241</v>
      </c>
    </row>
    <row r="6100" spans="1:10" x14ac:dyDescent="0.3">
      <c r="A6100" s="26">
        <v>2018</v>
      </c>
      <c r="B6100" s="27" t="s">
        <v>3158</v>
      </c>
      <c r="C6100" s="27" t="s">
        <v>3159</v>
      </c>
      <c r="D6100" s="27" t="s">
        <v>3160</v>
      </c>
      <c r="E6100" s="27" t="s">
        <v>3161</v>
      </c>
      <c r="F6100" s="27" t="s">
        <v>3087</v>
      </c>
      <c r="G6100" s="27" t="s">
        <v>2788</v>
      </c>
      <c r="H6100" s="28">
        <v>43282</v>
      </c>
      <c r="I6100" s="29">
        <v>3.1570559999999999</v>
      </c>
      <c r="J6100" s="28" t="s">
        <v>3241</v>
      </c>
    </row>
    <row r="6101" spans="1:10" x14ac:dyDescent="0.3">
      <c r="A6101" s="26">
        <v>2018</v>
      </c>
      <c r="B6101" s="27" t="s">
        <v>3112</v>
      </c>
      <c r="C6101" s="27" t="s">
        <v>3113</v>
      </c>
      <c r="D6101" s="27" t="s">
        <v>3112</v>
      </c>
      <c r="E6101" s="27" t="s">
        <v>6117</v>
      </c>
      <c r="F6101" s="27" t="s">
        <v>2825</v>
      </c>
      <c r="G6101" s="27" t="s">
        <v>2826</v>
      </c>
      <c r="H6101" s="28">
        <v>43282</v>
      </c>
      <c r="I6101" s="29">
        <v>0</v>
      </c>
      <c r="J6101" s="28" t="s">
        <v>3241</v>
      </c>
    </row>
    <row r="6102" spans="1:10" x14ac:dyDescent="0.3">
      <c r="A6102" s="26">
        <v>2018</v>
      </c>
      <c r="B6102" s="27" t="s">
        <v>3167</v>
      </c>
      <c r="C6102" s="27" t="s">
        <v>3168</v>
      </c>
      <c r="D6102" s="27" t="s">
        <v>3169</v>
      </c>
      <c r="E6102" s="27" t="s">
        <v>3161</v>
      </c>
      <c r="F6102" s="27" t="s">
        <v>3087</v>
      </c>
      <c r="G6102" s="27" t="s">
        <v>2788</v>
      </c>
      <c r="H6102" s="28">
        <v>43282</v>
      </c>
      <c r="I6102" s="29">
        <v>7.8517819999999992</v>
      </c>
      <c r="J6102" s="28" t="s">
        <v>3241</v>
      </c>
    </row>
    <row r="6103" spans="1:10" x14ac:dyDescent="0.3">
      <c r="A6103" s="26">
        <v>2018</v>
      </c>
      <c r="B6103" s="27" t="s">
        <v>3114</v>
      </c>
      <c r="C6103" s="27" t="s">
        <v>3115</v>
      </c>
      <c r="D6103" s="27" t="s">
        <v>3116</v>
      </c>
      <c r="E6103" s="27" t="s">
        <v>3025</v>
      </c>
      <c r="F6103" s="27" t="s">
        <v>3026</v>
      </c>
      <c r="G6103" s="27" t="s">
        <v>2788</v>
      </c>
      <c r="H6103" s="28">
        <v>43282</v>
      </c>
      <c r="I6103" s="29">
        <v>0</v>
      </c>
      <c r="J6103" s="28" t="s">
        <v>3241</v>
      </c>
    </row>
    <row r="6104" spans="1:10" x14ac:dyDescent="0.3">
      <c r="A6104" s="26">
        <v>2018</v>
      </c>
      <c r="B6104" s="27" t="s">
        <v>3117</v>
      </c>
      <c r="C6104" s="27" t="s">
        <v>3118</v>
      </c>
      <c r="D6104" s="27" t="s">
        <v>3117</v>
      </c>
      <c r="E6104" s="27" t="s">
        <v>6117</v>
      </c>
      <c r="F6104" s="27" t="s">
        <v>2815</v>
      </c>
      <c r="G6104" s="27" t="s">
        <v>2816</v>
      </c>
      <c r="H6104" s="28">
        <v>43282</v>
      </c>
      <c r="I6104" s="29">
        <v>4.4953920000000016</v>
      </c>
      <c r="J6104" s="28" t="s">
        <v>3241</v>
      </c>
    </row>
    <row r="6105" spans="1:10" x14ac:dyDescent="0.3">
      <c r="A6105" s="26">
        <v>2018</v>
      </c>
      <c r="B6105" s="27" t="s">
        <v>3129</v>
      </c>
      <c r="C6105" s="27" t="s">
        <v>3130</v>
      </c>
      <c r="D6105" s="27" t="s">
        <v>3131</v>
      </c>
      <c r="E6105" s="27" t="s">
        <v>3063</v>
      </c>
      <c r="F6105" s="27" t="s">
        <v>3034</v>
      </c>
      <c r="G6105" s="27" t="s">
        <v>2840</v>
      </c>
      <c r="H6105" s="28">
        <v>43282</v>
      </c>
      <c r="I6105" s="29">
        <v>17.351008999999998</v>
      </c>
      <c r="J6105" s="28" t="s">
        <v>3241</v>
      </c>
    </row>
    <row r="6106" spans="1:10" x14ac:dyDescent="0.3">
      <c r="A6106" s="26">
        <v>2018</v>
      </c>
      <c r="B6106" s="27" t="s">
        <v>3126</v>
      </c>
      <c r="C6106" s="27" t="s">
        <v>3127</v>
      </c>
      <c r="D6106" s="27" t="s">
        <v>3128</v>
      </c>
      <c r="E6106" s="27" t="s">
        <v>3025</v>
      </c>
      <c r="F6106" s="27" t="s">
        <v>3026</v>
      </c>
      <c r="G6106" s="27" t="s">
        <v>2936</v>
      </c>
      <c r="H6106" s="28">
        <v>43282</v>
      </c>
      <c r="I6106" s="29">
        <v>0</v>
      </c>
      <c r="J6106" s="28" t="s">
        <v>3241</v>
      </c>
    </row>
    <row r="6107" spans="1:10" x14ac:dyDescent="0.3">
      <c r="A6107" s="26">
        <v>2018</v>
      </c>
      <c r="B6107" s="27" t="s">
        <v>3178</v>
      </c>
      <c r="C6107" s="27" t="s">
        <v>3179</v>
      </c>
      <c r="D6107" s="27" t="s">
        <v>3178</v>
      </c>
      <c r="E6107" s="27" t="s">
        <v>3033</v>
      </c>
      <c r="F6107" s="27" t="s">
        <v>2807</v>
      </c>
      <c r="G6107" s="27" t="s">
        <v>2812</v>
      </c>
      <c r="H6107" s="28">
        <v>43282</v>
      </c>
      <c r="I6107" s="29">
        <v>0</v>
      </c>
      <c r="J6107" s="28" t="s">
        <v>3241</v>
      </c>
    </row>
    <row r="6108" spans="1:10" x14ac:dyDescent="0.3">
      <c r="A6108" s="26">
        <v>2018</v>
      </c>
      <c r="B6108" s="27" t="s">
        <v>3119</v>
      </c>
      <c r="C6108" s="27" t="s">
        <v>3120</v>
      </c>
      <c r="D6108" s="27" t="s">
        <v>3119</v>
      </c>
      <c r="E6108" s="27" t="s">
        <v>6117</v>
      </c>
      <c r="F6108" s="27" t="s">
        <v>3034</v>
      </c>
      <c r="G6108" s="27" t="s">
        <v>2840</v>
      </c>
      <c r="H6108" s="28">
        <v>43282</v>
      </c>
      <c r="I6108" s="29">
        <v>3.5828600000000002</v>
      </c>
      <c r="J6108" s="28" t="s">
        <v>3241</v>
      </c>
    </row>
    <row r="6109" spans="1:10" x14ac:dyDescent="0.3">
      <c r="A6109" s="26">
        <v>2018</v>
      </c>
      <c r="B6109" s="27" t="s">
        <v>3121</v>
      </c>
      <c r="C6109" s="27" t="s">
        <v>3122</v>
      </c>
      <c r="D6109" s="27" t="s">
        <v>3121</v>
      </c>
      <c r="E6109" s="27" t="s">
        <v>6117</v>
      </c>
      <c r="F6109" s="27" t="s">
        <v>2825</v>
      </c>
      <c r="G6109" s="27" t="s">
        <v>2850</v>
      </c>
      <c r="H6109" s="28">
        <v>43282</v>
      </c>
      <c r="I6109" s="29">
        <v>22.145543</v>
      </c>
      <c r="J6109" s="28" t="s">
        <v>3241</v>
      </c>
    </row>
    <row r="6110" spans="1:10" x14ac:dyDescent="0.3">
      <c r="A6110" s="26">
        <v>2018</v>
      </c>
      <c r="B6110" s="27" t="s">
        <v>3198</v>
      </c>
      <c r="C6110" s="27" t="s">
        <v>3199</v>
      </c>
      <c r="D6110" s="27" t="s">
        <v>3200</v>
      </c>
      <c r="E6110" s="27" t="s">
        <v>3161</v>
      </c>
      <c r="F6110" s="27" t="s">
        <v>2815</v>
      </c>
      <c r="G6110" s="27" t="s">
        <v>2854</v>
      </c>
      <c r="H6110" s="28">
        <v>43282</v>
      </c>
      <c r="I6110" s="29">
        <v>0.35286800000000001</v>
      </c>
      <c r="J6110" s="28" t="s">
        <v>3192</v>
      </c>
    </row>
    <row r="6111" spans="1:10" x14ac:dyDescent="0.3">
      <c r="A6111" s="26">
        <v>2018</v>
      </c>
      <c r="B6111" s="27" t="s">
        <v>3687</v>
      </c>
      <c r="C6111" s="27" t="s">
        <v>3688</v>
      </c>
      <c r="D6111" s="27" t="s">
        <v>3689</v>
      </c>
      <c r="E6111" s="27" t="s">
        <v>3161</v>
      </c>
      <c r="F6111" s="27" t="s">
        <v>3026</v>
      </c>
      <c r="G6111" s="27" t="s">
        <v>2936</v>
      </c>
      <c r="H6111" s="28">
        <v>43282</v>
      </c>
      <c r="I6111" s="29">
        <v>0.25786700000000001</v>
      </c>
      <c r="J6111" s="28" t="s">
        <v>3192</v>
      </c>
    </row>
    <row r="6112" spans="1:10" x14ac:dyDescent="0.3">
      <c r="A6112" s="26">
        <v>2018</v>
      </c>
      <c r="B6112" s="27" t="s">
        <v>3690</v>
      </c>
      <c r="C6112" s="27" t="s">
        <v>3691</v>
      </c>
      <c r="D6112" s="27" t="s">
        <v>3690</v>
      </c>
      <c r="E6112" s="27" t="s">
        <v>3033</v>
      </c>
      <c r="F6112" s="27" t="s">
        <v>2807</v>
      </c>
      <c r="G6112" s="27" t="s">
        <v>2812</v>
      </c>
      <c r="H6112" s="28">
        <v>43282</v>
      </c>
      <c r="I6112" s="29">
        <v>8.5123519999999999</v>
      </c>
      <c r="J6112" s="28" t="s">
        <v>3241</v>
      </c>
    </row>
    <row r="6113" spans="1:10" x14ac:dyDescent="0.3">
      <c r="A6113" s="26">
        <v>2018</v>
      </c>
      <c r="B6113" s="27" t="s">
        <v>5217</v>
      </c>
      <c r="C6113" s="27" t="s">
        <v>2901</v>
      </c>
      <c r="D6113" s="27" t="s">
        <v>5217</v>
      </c>
      <c r="E6113" s="27" t="s">
        <v>3033</v>
      </c>
      <c r="F6113" s="27" t="s">
        <v>2788</v>
      </c>
      <c r="G6113" s="27" t="s">
        <v>2788</v>
      </c>
      <c r="H6113" s="28">
        <v>43282</v>
      </c>
      <c r="I6113" s="29">
        <v>31.733695999999998</v>
      </c>
      <c r="J6113" s="28" t="s">
        <v>3192</v>
      </c>
    </row>
    <row r="6114" spans="1:10" x14ac:dyDescent="0.3">
      <c r="A6114" s="26">
        <v>2018</v>
      </c>
      <c r="B6114" s="27" t="s">
        <v>5218</v>
      </c>
      <c r="C6114" s="27" t="s">
        <v>3507</v>
      </c>
      <c r="D6114" s="27" t="s">
        <v>5219</v>
      </c>
      <c r="E6114" s="27" t="s">
        <v>3063</v>
      </c>
      <c r="F6114" s="27" t="s">
        <v>2815</v>
      </c>
      <c r="G6114" s="27" t="s">
        <v>2816</v>
      </c>
      <c r="H6114" s="28">
        <v>43282</v>
      </c>
      <c r="I6114" s="29">
        <v>2.8146850000000003</v>
      </c>
      <c r="J6114" s="28" t="s">
        <v>3192</v>
      </c>
    </row>
    <row r="6115" spans="1:10" x14ac:dyDescent="0.3">
      <c r="A6115" s="26">
        <v>2018</v>
      </c>
      <c r="B6115" s="27" t="s">
        <v>5670</v>
      </c>
      <c r="C6115" s="27" t="s">
        <v>5671</v>
      </c>
      <c r="D6115" s="27" t="s">
        <v>5670</v>
      </c>
      <c r="E6115" s="27" t="s">
        <v>3033</v>
      </c>
      <c r="F6115" s="27" t="s">
        <v>2807</v>
      </c>
      <c r="G6115" s="27" t="s">
        <v>2812</v>
      </c>
      <c r="H6115" s="28">
        <v>43282</v>
      </c>
      <c r="I6115" s="29">
        <v>9.0888960000000001</v>
      </c>
      <c r="J6115" s="28" t="s">
        <v>3241</v>
      </c>
    </row>
    <row r="6116" spans="1:10" x14ac:dyDescent="0.3">
      <c r="A6116" s="26">
        <v>2018</v>
      </c>
      <c r="B6116" s="27" t="s">
        <v>5672</v>
      </c>
      <c r="C6116" s="27" t="s">
        <v>2863</v>
      </c>
      <c r="D6116" s="27" t="s">
        <v>5672</v>
      </c>
      <c r="E6116" s="27" t="s">
        <v>3111</v>
      </c>
      <c r="F6116" s="27" t="s">
        <v>2815</v>
      </c>
      <c r="G6116" s="27" t="s">
        <v>2854</v>
      </c>
      <c r="H6116" s="28">
        <v>43282</v>
      </c>
      <c r="I6116" s="29">
        <v>1.8905110000000001</v>
      </c>
      <c r="J6116" s="28" t="s">
        <v>3192</v>
      </c>
    </row>
    <row r="6117" spans="1:10" x14ac:dyDescent="0.3">
      <c r="A6117" s="26">
        <v>2018</v>
      </c>
      <c r="B6117" s="27" t="s">
        <v>3022</v>
      </c>
      <c r="C6117" s="27" t="s">
        <v>3023</v>
      </c>
      <c r="D6117" s="27" t="s">
        <v>3024</v>
      </c>
      <c r="E6117" s="27" t="s">
        <v>3025</v>
      </c>
      <c r="F6117" s="27" t="s">
        <v>3026</v>
      </c>
      <c r="G6117" s="27" t="s">
        <v>2788</v>
      </c>
      <c r="H6117" s="28">
        <v>43313</v>
      </c>
      <c r="I6117" s="29">
        <v>0</v>
      </c>
      <c r="J6117" s="28" t="s">
        <v>3241</v>
      </c>
    </row>
    <row r="6118" spans="1:10" x14ac:dyDescent="0.3">
      <c r="A6118" s="26">
        <v>2018</v>
      </c>
      <c r="B6118" s="27" t="s">
        <v>3022</v>
      </c>
      <c r="C6118" s="27" t="s">
        <v>3023</v>
      </c>
      <c r="D6118" s="27" t="s">
        <v>3027</v>
      </c>
      <c r="E6118" s="27" t="s">
        <v>3025</v>
      </c>
      <c r="F6118" s="27" t="s">
        <v>3026</v>
      </c>
      <c r="G6118" s="27" t="s">
        <v>2788</v>
      </c>
      <c r="H6118" s="28">
        <v>43313</v>
      </c>
      <c r="I6118" s="29">
        <v>0</v>
      </c>
      <c r="J6118" s="28" t="s">
        <v>3241</v>
      </c>
    </row>
    <row r="6119" spans="1:10" x14ac:dyDescent="0.3">
      <c r="A6119" s="26">
        <v>2018</v>
      </c>
      <c r="B6119" s="27" t="s">
        <v>3028</v>
      </c>
      <c r="C6119" s="27" t="s">
        <v>3029</v>
      </c>
      <c r="D6119" s="27" t="s">
        <v>3028</v>
      </c>
      <c r="E6119" s="27" t="s">
        <v>6117</v>
      </c>
      <c r="F6119" s="27" t="s">
        <v>3030</v>
      </c>
      <c r="G6119" s="27" t="s">
        <v>2812</v>
      </c>
      <c r="H6119" s="28">
        <v>43313</v>
      </c>
      <c r="I6119" s="29">
        <v>7.7199900000000001</v>
      </c>
      <c r="J6119" s="28" t="s">
        <v>3241</v>
      </c>
    </row>
    <row r="6120" spans="1:10" x14ac:dyDescent="0.3">
      <c r="A6120" s="26">
        <v>2018</v>
      </c>
      <c r="B6120" s="27" t="s">
        <v>3031</v>
      </c>
      <c r="C6120" s="27" t="s">
        <v>3032</v>
      </c>
      <c r="D6120" s="27" t="s">
        <v>3031</v>
      </c>
      <c r="E6120" s="27" t="s">
        <v>3033</v>
      </c>
      <c r="F6120" s="27" t="s">
        <v>3034</v>
      </c>
      <c r="G6120" s="27" t="s">
        <v>2821</v>
      </c>
      <c r="H6120" s="28">
        <v>43313</v>
      </c>
      <c r="I6120" s="29">
        <v>2.4322470000000003</v>
      </c>
      <c r="J6120" s="28" t="s">
        <v>3241</v>
      </c>
    </row>
    <row r="6121" spans="1:10" x14ac:dyDescent="0.3">
      <c r="A6121" s="26">
        <v>2018</v>
      </c>
      <c r="B6121" s="27" t="s">
        <v>3031</v>
      </c>
      <c r="C6121" s="27" t="s">
        <v>3180</v>
      </c>
      <c r="D6121" s="27" t="s">
        <v>3181</v>
      </c>
      <c r="E6121" s="27" t="s">
        <v>3033</v>
      </c>
      <c r="F6121" s="27" t="s">
        <v>3034</v>
      </c>
      <c r="G6121" s="27" t="s">
        <v>2821</v>
      </c>
      <c r="H6121" s="28">
        <v>43313</v>
      </c>
      <c r="I6121" s="29">
        <v>2.7140620000000002</v>
      </c>
      <c r="J6121" s="28" t="s">
        <v>3241</v>
      </c>
    </row>
    <row r="6122" spans="1:10" x14ac:dyDescent="0.3">
      <c r="A6122" s="26">
        <v>2018</v>
      </c>
      <c r="B6122" s="27" t="s">
        <v>3189</v>
      </c>
      <c r="C6122" s="27" t="s">
        <v>3190</v>
      </c>
      <c r="D6122" s="27" t="s">
        <v>3191</v>
      </c>
      <c r="E6122" s="27" t="s">
        <v>3161</v>
      </c>
      <c r="F6122" s="27" t="s">
        <v>2815</v>
      </c>
      <c r="G6122" s="27" t="s">
        <v>2816</v>
      </c>
      <c r="H6122" s="28">
        <v>43313</v>
      </c>
      <c r="I6122" s="29">
        <v>1.226016</v>
      </c>
      <c r="J6122" s="28" t="s">
        <v>3192</v>
      </c>
    </row>
    <row r="6123" spans="1:10" x14ac:dyDescent="0.3">
      <c r="A6123" s="26">
        <v>2018</v>
      </c>
      <c r="B6123" s="27" t="s">
        <v>3035</v>
      </c>
      <c r="C6123" s="27" t="s">
        <v>3036</v>
      </c>
      <c r="D6123" s="27" t="s">
        <v>3035</v>
      </c>
      <c r="E6123" s="27" t="s">
        <v>6117</v>
      </c>
      <c r="F6123" s="27" t="s">
        <v>2825</v>
      </c>
      <c r="G6123" s="27" t="s">
        <v>2826</v>
      </c>
      <c r="H6123" s="28">
        <v>43313</v>
      </c>
      <c r="I6123" s="29">
        <v>0</v>
      </c>
      <c r="J6123" s="28" t="s">
        <v>3241</v>
      </c>
    </row>
    <row r="6124" spans="1:10" x14ac:dyDescent="0.3">
      <c r="A6124" s="26">
        <v>2018</v>
      </c>
      <c r="B6124" s="27" t="s">
        <v>3037</v>
      </c>
      <c r="C6124" s="27" t="s">
        <v>3038</v>
      </c>
      <c r="D6124" s="27" t="s">
        <v>3037</v>
      </c>
      <c r="E6124" s="27" t="s">
        <v>6117</v>
      </c>
      <c r="F6124" s="27" t="s">
        <v>3034</v>
      </c>
      <c r="G6124" s="27" t="s">
        <v>2999</v>
      </c>
      <c r="H6124" s="28">
        <v>43313</v>
      </c>
      <c r="I6124" s="29">
        <v>2.9632550000000002</v>
      </c>
      <c r="J6124" s="28" t="s">
        <v>3241</v>
      </c>
    </row>
    <row r="6125" spans="1:10" x14ac:dyDescent="0.3">
      <c r="A6125" s="26">
        <v>2018</v>
      </c>
      <c r="B6125" s="27" t="s">
        <v>3039</v>
      </c>
      <c r="C6125" s="27" t="s">
        <v>3040</v>
      </c>
      <c r="D6125" s="27" t="s">
        <v>3039</v>
      </c>
      <c r="E6125" s="27" t="s">
        <v>6117</v>
      </c>
      <c r="F6125" s="27" t="s">
        <v>2815</v>
      </c>
      <c r="G6125" s="27" t="s">
        <v>2816</v>
      </c>
      <c r="H6125" s="28">
        <v>43313</v>
      </c>
      <c r="I6125" s="29">
        <v>8.5000000000000006E-5</v>
      </c>
      <c r="J6125" s="28" t="s">
        <v>3241</v>
      </c>
    </row>
    <row r="6126" spans="1:10" x14ac:dyDescent="0.3">
      <c r="A6126" s="26">
        <v>2018</v>
      </c>
      <c r="B6126" s="27" t="s">
        <v>3041</v>
      </c>
      <c r="C6126" s="27" t="s">
        <v>3042</v>
      </c>
      <c r="D6126" s="27" t="s">
        <v>3041</v>
      </c>
      <c r="E6126" s="27" t="s">
        <v>6117</v>
      </c>
      <c r="F6126" s="27" t="s">
        <v>2825</v>
      </c>
      <c r="G6126" s="27" t="s">
        <v>2826</v>
      </c>
      <c r="H6126" s="28">
        <v>43313</v>
      </c>
      <c r="I6126" s="29">
        <v>2.8963070000000002</v>
      </c>
      <c r="J6126" s="28" t="s">
        <v>3241</v>
      </c>
    </row>
    <row r="6127" spans="1:10" x14ac:dyDescent="0.3">
      <c r="A6127" s="26">
        <v>2018</v>
      </c>
      <c r="B6127" s="27" t="s">
        <v>3043</v>
      </c>
      <c r="C6127" s="27" t="s">
        <v>3044</v>
      </c>
      <c r="D6127" s="27" t="s">
        <v>3043</v>
      </c>
      <c r="E6127" s="27" t="s">
        <v>6117</v>
      </c>
      <c r="F6127" s="27" t="s">
        <v>2815</v>
      </c>
      <c r="G6127" s="27" t="s">
        <v>2816</v>
      </c>
      <c r="H6127" s="28">
        <v>43313</v>
      </c>
      <c r="I6127" s="29">
        <v>3.7338090000000004</v>
      </c>
      <c r="J6127" s="28" t="s">
        <v>3241</v>
      </c>
    </row>
    <row r="6128" spans="1:10" x14ac:dyDescent="0.3">
      <c r="A6128" s="26">
        <v>2018</v>
      </c>
      <c r="B6128" s="27" t="s">
        <v>3045</v>
      </c>
      <c r="C6128" s="27" t="s">
        <v>3046</v>
      </c>
      <c r="D6128" s="27" t="s">
        <v>3045</v>
      </c>
      <c r="E6128" s="27" t="s">
        <v>6117</v>
      </c>
      <c r="F6128" s="27" t="s">
        <v>2815</v>
      </c>
      <c r="G6128" s="27" t="s">
        <v>2816</v>
      </c>
      <c r="H6128" s="28">
        <v>43313</v>
      </c>
      <c r="I6128" s="29">
        <v>0.13631599999999999</v>
      </c>
      <c r="J6128" s="28" t="s">
        <v>3241</v>
      </c>
    </row>
    <row r="6129" spans="1:10" x14ac:dyDescent="0.3">
      <c r="A6129" s="26">
        <v>2018</v>
      </c>
      <c r="B6129" s="27" t="s">
        <v>3143</v>
      </c>
      <c r="C6129" s="27" t="s">
        <v>3144</v>
      </c>
      <c r="D6129" s="27" t="s">
        <v>3143</v>
      </c>
      <c r="E6129" s="27" t="s">
        <v>6117</v>
      </c>
      <c r="F6129" s="27" t="s">
        <v>3145</v>
      </c>
      <c r="G6129" s="27" t="s">
        <v>2803</v>
      </c>
      <c r="H6129" s="28">
        <v>43313</v>
      </c>
      <c r="I6129" s="29">
        <v>3.0245500000000001</v>
      </c>
      <c r="J6129" s="28" t="s">
        <v>3241</v>
      </c>
    </row>
    <row r="6130" spans="1:10" x14ac:dyDescent="0.3">
      <c r="A6130" s="26">
        <v>2018</v>
      </c>
      <c r="B6130" s="27" t="s">
        <v>3171</v>
      </c>
      <c r="C6130" s="27" t="s">
        <v>3172</v>
      </c>
      <c r="D6130" s="27" t="s">
        <v>3173</v>
      </c>
      <c r="E6130" s="27" t="s">
        <v>3111</v>
      </c>
      <c r="F6130" s="27" t="s">
        <v>2825</v>
      </c>
      <c r="G6130" s="27" t="s">
        <v>2850</v>
      </c>
      <c r="H6130" s="28">
        <v>43313</v>
      </c>
      <c r="I6130" s="29">
        <v>0.37644699999999998</v>
      </c>
      <c r="J6130" s="28" t="s">
        <v>3241</v>
      </c>
    </row>
    <row r="6131" spans="1:10" x14ac:dyDescent="0.3">
      <c r="A6131" s="26">
        <v>2018</v>
      </c>
      <c r="B6131" s="27" t="s">
        <v>3146</v>
      </c>
      <c r="C6131" s="27" t="s">
        <v>3147</v>
      </c>
      <c r="D6131" s="27" t="s">
        <v>3146</v>
      </c>
      <c r="E6131" s="27" t="s">
        <v>6117</v>
      </c>
      <c r="F6131" s="27" t="s">
        <v>3145</v>
      </c>
      <c r="G6131" s="27" t="s">
        <v>2803</v>
      </c>
      <c r="H6131" s="28">
        <v>43313</v>
      </c>
      <c r="I6131" s="29">
        <v>0.25025200000000003</v>
      </c>
      <c r="J6131" s="28" t="s">
        <v>3241</v>
      </c>
    </row>
    <row r="6132" spans="1:10" x14ac:dyDescent="0.3">
      <c r="A6132" s="26">
        <v>2018</v>
      </c>
      <c r="B6132" s="27" t="s">
        <v>3047</v>
      </c>
      <c r="C6132" s="27" t="s">
        <v>3048</v>
      </c>
      <c r="D6132" s="27" t="s">
        <v>3047</v>
      </c>
      <c r="E6132" s="27" t="s">
        <v>6117</v>
      </c>
      <c r="F6132" s="27" t="s">
        <v>2825</v>
      </c>
      <c r="G6132" s="27" t="s">
        <v>2826</v>
      </c>
      <c r="H6132" s="28">
        <v>43313</v>
      </c>
      <c r="I6132" s="29">
        <v>1.2435120000000002</v>
      </c>
      <c r="J6132" s="28" t="s">
        <v>3241</v>
      </c>
    </row>
    <row r="6133" spans="1:10" x14ac:dyDescent="0.3">
      <c r="A6133" s="26">
        <v>2018</v>
      </c>
      <c r="B6133" s="27" t="s">
        <v>3049</v>
      </c>
      <c r="C6133" s="27" t="s">
        <v>3050</v>
      </c>
      <c r="D6133" s="27" t="s">
        <v>3049</v>
      </c>
      <c r="E6133" s="27" t="s">
        <v>6117</v>
      </c>
      <c r="F6133" s="27" t="s">
        <v>2825</v>
      </c>
      <c r="G6133" s="27" t="s">
        <v>2850</v>
      </c>
      <c r="H6133" s="28">
        <v>43313</v>
      </c>
      <c r="I6133" s="29">
        <v>0</v>
      </c>
      <c r="J6133" s="28" t="s">
        <v>3241</v>
      </c>
    </row>
    <row r="6134" spans="1:10" x14ac:dyDescent="0.3">
      <c r="A6134" s="26">
        <v>2018</v>
      </c>
      <c r="B6134" s="27" t="s">
        <v>3051</v>
      </c>
      <c r="C6134" s="27" t="s">
        <v>3051</v>
      </c>
      <c r="D6134" s="27" t="s">
        <v>3051</v>
      </c>
      <c r="E6134" s="27" t="s">
        <v>6118</v>
      </c>
      <c r="F6134" s="27" t="s">
        <v>3051</v>
      </c>
      <c r="G6134" s="27" t="s">
        <v>6074</v>
      </c>
      <c r="H6134" s="28">
        <v>43313</v>
      </c>
      <c r="I6134" s="29">
        <v>11709.704194000013</v>
      </c>
      <c r="J6134" s="28" t="s">
        <v>3241</v>
      </c>
    </row>
    <row r="6135" spans="1:10" x14ac:dyDescent="0.3">
      <c r="A6135" s="26">
        <v>2018</v>
      </c>
      <c r="B6135" s="27" t="s">
        <v>3052</v>
      </c>
      <c r="C6135" s="27" t="s">
        <v>3053</v>
      </c>
      <c r="D6135" s="27" t="s">
        <v>3052</v>
      </c>
      <c r="E6135" s="27" t="s">
        <v>3033</v>
      </c>
      <c r="F6135" s="27" t="s">
        <v>2807</v>
      </c>
      <c r="G6135" s="27" t="s">
        <v>2812</v>
      </c>
      <c r="H6135" s="28">
        <v>43313</v>
      </c>
      <c r="I6135" s="29">
        <v>2.7157370000000003</v>
      </c>
      <c r="J6135" s="28" t="s">
        <v>3241</v>
      </c>
    </row>
    <row r="6136" spans="1:10" x14ac:dyDescent="0.3">
      <c r="A6136" s="26">
        <v>2018</v>
      </c>
      <c r="B6136" s="27" t="s">
        <v>3162</v>
      </c>
      <c r="C6136" s="27" t="s">
        <v>3163</v>
      </c>
      <c r="D6136" s="27" t="s">
        <v>3164</v>
      </c>
      <c r="E6136" s="27" t="s">
        <v>3025</v>
      </c>
      <c r="F6136" s="27" t="s">
        <v>3087</v>
      </c>
      <c r="G6136" s="27" t="s">
        <v>2788</v>
      </c>
      <c r="H6136" s="28">
        <v>43313</v>
      </c>
      <c r="I6136" s="29">
        <v>0</v>
      </c>
      <c r="J6136" s="28" t="s">
        <v>3241</v>
      </c>
    </row>
    <row r="6137" spans="1:10" x14ac:dyDescent="0.3">
      <c r="A6137" s="26">
        <v>2018</v>
      </c>
      <c r="B6137" s="27" t="s">
        <v>3162</v>
      </c>
      <c r="C6137" s="27" t="s">
        <v>3163</v>
      </c>
      <c r="D6137" s="27" t="s">
        <v>3165</v>
      </c>
      <c r="E6137" s="27" t="s">
        <v>3025</v>
      </c>
      <c r="F6137" s="27" t="s">
        <v>3087</v>
      </c>
      <c r="G6137" s="27" t="s">
        <v>2788</v>
      </c>
      <c r="H6137" s="28">
        <v>43313</v>
      </c>
      <c r="I6137" s="29">
        <v>0</v>
      </c>
      <c r="J6137" s="28" t="s">
        <v>3241</v>
      </c>
    </row>
    <row r="6138" spans="1:10" x14ac:dyDescent="0.3">
      <c r="A6138" s="26">
        <v>2018</v>
      </c>
      <c r="B6138" s="27" t="s">
        <v>3054</v>
      </c>
      <c r="C6138" s="27" t="s">
        <v>3055</v>
      </c>
      <c r="D6138" s="27" t="s">
        <v>3054</v>
      </c>
      <c r="E6138" s="27" t="s">
        <v>6117</v>
      </c>
      <c r="F6138" s="27" t="s">
        <v>3034</v>
      </c>
      <c r="G6138" s="27" t="s">
        <v>2999</v>
      </c>
      <c r="H6138" s="28">
        <v>43313</v>
      </c>
      <c r="I6138" s="29">
        <v>4.1640560000000004</v>
      </c>
      <c r="J6138" s="28" t="s">
        <v>3241</v>
      </c>
    </row>
    <row r="6139" spans="1:10" x14ac:dyDescent="0.3">
      <c r="A6139" s="26">
        <v>2018</v>
      </c>
      <c r="B6139" s="27" t="s">
        <v>3056</v>
      </c>
      <c r="C6139" s="27" t="s">
        <v>3057</v>
      </c>
      <c r="D6139" s="27" t="s">
        <v>3056</v>
      </c>
      <c r="E6139" s="27" t="s">
        <v>6117</v>
      </c>
      <c r="F6139" s="27" t="s">
        <v>2825</v>
      </c>
      <c r="G6139" s="27" t="s">
        <v>2826</v>
      </c>
      <c r="H6139" s="28">
        <v>43313</v>
      </c>
      <c r="I6139" s="29">
        <v>2.0627140000000002</v>
      </c>
      <c r="J6139" s="28" t="s">
        <v>3241</v>
      </c>
    </row>
    <row r="6140" spans="1:10" x14ac:dyDescent="0.3">
      <c r="A6140" s="26">
        <v>2018</v>
      </c>
      <c r="B6140" s="27" t="s">
        <v>3058</v>
      </c>
      <c r="C6140" s="27" t="s">
        <v>3059</v>
      </c>
      <c r="D6140" s="27" t="s">
        <v>3058</v>
      </c>
      <c r="E6140" s="27" t="s">
        <v>6117</v>
      </c>
      <c r="F6140" s="27" t="s">
        <v>2815</v>
      </c>
      <c r="G6140" s="27" t="s">
        <v>2816</v>
      </c>
      <c r="H6140" s="28">
        <v>43313</v>
      </c>
      <c r="I6140" s="29">
        <v>3.94564</v>
      </c>
      <c r="J6140" s="28" t="s">
        <v>3241</v>
      </c>
    </row>
    <row r="6141" spans="1:10" x14ac:dyDescent="0.3">
      <c r="A6141" s="26">
        <v>2018</v>
      </c>
      <c r="B6141" s="27" t="s">
        <v>3152</v>
      </c>
      <c r="C6141" s="27" t="s">
        <v>3153</v>
      </c>
      <c r="D6141" s="27" t="s">
        <v>3152</v>
      </c>
      <c r="E6141" s="27" t="s">
        <v>3111</v>
      </c>
      <c r="F6141" s="27" t="s">
        <v>2825</v>
      </c>
      <c r="G6141" s="27" t="s">
        <v>2850</v>
      </c>
      <c r="H6141" s="28">
        <v>43313</v>
      </c>
      <c r="I6141" s="29">
        <v>0.42108400000000001</v>
      </c>
      <c r="J6141" s="28" t="s">
        <v>3241</v>
      </c>
    </row>
    <row r="6142" spans="1:10" x14ac:dyDescent="0.3">
      <c r="A6142" s="26">
        <v>2018</v>
      </c>
      <c r="B6142" s="27" t="s">
        <v>3154</v>
      </c>
      <c r="C6142" s="27" t="s">
        <v>3155</v>
      </c>
      <c r="D6142" s="27" t="s">
        <v>3154</v>
      </c>
      <c r="E6142" s="27" t="s">
        <v>3111</v>
      </c>
      <c r="F6142" s="27" t="s">
        <v>2825</v>
      </c>
      <c r="G6142" s="27" t="s">
        <v>2850</v>
      </c>
      <c r="H6142" s="28">
        <v>43313</v>
      </c>
      <c r="I6142" s="29">
        <v>0.57225000000000004</v>
      </c>
      <c r="J6142" s="28" t="s">
        <v>3241</v>
      </c>
    </row>
    <row r="6143" spans="1:10" x14ac:dyDescent="0.3">
      <c r="A6143" s="26">
        <v>2018</v>
      </c>
      <c r="B6143" s="27" t="s">
        <v>3156</v>
      </c>
      <c r="C6143" s="27" t="s">
        <v>3157</v>
      </c>
      <c r="D6143" s="27" t="s">
        <v>3156</v>
      </c>
      <c r="E6143" s="27" t="s">
        <v>3111</v>
      </c>
      <c r="F6143" s="27" t="s">
        <v>2825</v>
      </c>
      <c r="G6143" s="27" t="s">
        <v>2850</v>
      </c>
      <c r="H6143" s="28">
        <v>43313</v>
      </c>
      <c r="I6143" s="29">
        <v>0</v>
      </c>
      <c r="J6143" s="28" t="s">
        <v>3241</v>
      </c>
    </row>
    <row r="6144" spans="1:10" x14ac:dyDescent="0.3">
      <c r="A6144" s="26">
        <v>2018</v>
      </c>
      <c r="B6144" s="27" t="s">
        <v>3060</v>
      </c>
      <c r="C6144" s="27" t="s">
        <v>3061</v>
      </c>
      <c r="D6144" s="27" t="s">
        <v>3062</v>
      </c>
      <c r="E6144" s="27" t="s">
        <v>3063</v>
      </c>
      <c r="F6144" s="27" t="s">
        <v>3034</v>
      </c>
      <c r="G6144" s="27" t="s">
        <v>2999</v>
      </c>
      <c r="H6144" s="28">
        <v>43313</v>
      </c>
      <c r="I6144" s="29">
        <v>1.490283</v>
      </c>
      <c r="J6144" s="28" t="s">
        <v>3241</v>
      </c>
    </row>
    <row r="6145" spans="1:10" x14ac:dyDescent="0.3">
      <c r="A6145" s="26">
        <v>2018</v>
      </c>
      <c r="B6145" s="27" t="s">
        <v>3187</v>
      </c>
      <c r="C6145" s="27" t="s">
        <v>3188</v>
      </c>
      <c r="D6145" s="27" t="s">
        <v>3187</v>
      </c>
      <c r="E6145" s="27" t="s">
        <v>3033</v>
      </c>
      <c r="F6145" s="27" t="s">
        <v>3034</v>
      </c>
      <c r="G6145" s="27" t="s">
        <v>3074</v>
      </c>
      <c r="H6145" s="28">
        <v>43313</v>
      </c>
      <c r="I6145" s="29">
        <v>1.3077070000000002</v>
      </c>
      <c r="J6145" s="28" t="s">
        <v>3241</v>
      </c>
    </row>
    <row r="6146" spans="1:10" x14ac:dyDescent="0.3">
      <c r="A6146" s="26">
        <v>2018</v>
      </c>
      <c r="B6146" s="27" t="s">
        <v>3064</v>
      </c>
      <c r="C6146" s="27" t="s">
        <v>3065</v>
      </c>
      <c r="D6146" s="27" t="s">
        <v>3066</v>
      </c>
      <c r="E6146" s="27" t="s">
        <v>3025</v>
      </c>
      <c r="F6146" s="27" t="s">
        <v>2825</v>
      </c>
      <c r="G6146" s="27" t="s">
        <v>2826</v>
      </c>
      <c r="H6146" s="28">
        <v>43313</v>
      </c>
      <c r="I6146" s="29">
        <v>0</v>
      </c>
      <c r="J6146" s="28" t="s">
        <v>3241</v>
      </c>
    </row>
    <row r="6147" spans="1:10" x14ac:dyDescent="0.3">
      <c r="A6147" s="26">
        <v>2018</v>
      </c>
      <c r="B6147" s="27" t="s">
        <v>3064</v>
      </c>
      <c r="C6147" s="27" t="s">
        <v>3065</v>
      </c>
      <c r="D6147" s="27" t="s">
        <v>3067</v>
      </c>
      <c r="E6147" s="27" t="s">
        <v>3025</v>
      </c>
      <c r="F6147" s="27" t="s">
        <v>2825</v>
      </c>
      <c r="G6147" s="27" t="s">
        <v>2826</v>
      </c>
      <c r="H6147" s="28">
        <v>43313</v>
      </c>
      <c r="I6147" s="29">
        <v>0</v>
      </c>
      <c r="J6147" s="28" t="s">
        <v>3241</v>
      </c>
    </row>
    <row r="6148" spans="1:10" x14ac:dyDescent="0.3">
      <c r="A6148" s="26">
        <v>2018</v>
      </c>
      <c r="B6148" s="27" t="s">
        <v>3174</v>
      </c>
      <c r="C6148" s="27" t="s">
        <v>3175</v>
      </c>
      <c r="D6148" s="27" t="s">
        <v>3174</v>
      </c>
      <c r="E6148" s="27" t="s">
        <v>6117</v>
      </c>
      <c r="F6148" s="27" t="s">
        <v>2825</v>
      </c>
      <c r="G6148" s="27" t="s">
        <v>2826</v>
      </c>
      <c r="H6148" s="28">
        <v>43313</v>
      </c>
      <c r="I6148" s="29">
        <v>0.53228300000000006</v>
      </c>
      <c r="J6148" s="28" t="s">
        <v>3241</v>
      </c>
    </row>
    <row r="6149" spans="1:10" x14ac:dyDescent="0.3">
      <c r="A6149" s="26">
        <v>2018</v>
      </c>
      <c r="B6149" s="27" t="s">
        <v>3068</v>
      </c>
      <c r="C6149" s="27" t="s">
        <v>3069</v>
      </c>
      <c r="D6149" s="27" t="s">
        <v>3068</v>
      </c>
      <c r="E6149" s="27" t="s">
        <v>6117</v>
      </c>
      <c r="F6149" s="27" t="s">
        <v>3034</v>
      </c>
      <c r="G6149" s="27" t="s">
        <v>2923</v>
      </c>
      <c r="H6149" s="28">
        <v>43313</v>
      </c>
      <c r="I6149" s="29">
        <v>5.3874329999999997</v>
      </c>
      <c r="J6149" s="28" t="s">
        <v>3241</v>
      </c>
    </row>
    <row r="6150" spans="1:10" x14ac:dyDescent="0.3">
      <c r="A6150" s="26">
        <v>2018</v>
      </c>
      <c r="B6150" s="27" t="s">
        <v>3070</v>
      </c>
      <c r="C6150" s="27" t="s">
        <v>3071</v>
      </c>
      <c r="D6150" s="27" t="s">
        <v>3070</v>
      </c>
      <c r="E6150" s="27" t="s">
        <v>6117</v>
      </c>
      <c r="F6150" s="27" t="s">
        <v>2815</v>
      </c>
      <c r="G6150" s="27" t="s">
        <v>2816</v>
      </c>
      <c r="H6150" s="28">
        <v>43313</v>
      </c>
      <c r="I6150" s="29">
        <v>0.747201</v>
      </c>
      <c r="J6150" s="28" t="s">
        <v>3241</v>
      </c>
    </row>
    <row r="6151" spans="1:10" x14ac:dyDescent="0.3">
      <c r="A6151" s="26">
        <v>2018</v>
      </c>
      <c r="B6151" s="27" t="s">
        <v>3176</v>
      </c>
      <c r="C6151" s="27" t="s">
        <v>3177</v>
      </c>
      <c r="D6151" s="27" t="s">
        <v>3176</v>
      </c>
      <c r="E6151" s="27" t="s">
        <v>3033</v>
      </c>
      <c r="F6151" s="27" t="s">
        <v>2807</v>
      </c>
      <c r="G6151" s="27" t="s">
        <v>2812</v>
      </c>
      <c r="H6151" s="28">
        <v>43313</v>
      </c>
      <c r="I6151" s="29">
        <v>14.781821000000001</v>
      </c>
      <c r="J6151" s="28" t="s">
        <v>3241</v>
      </c>
    </row>
    <row r="6152" spans="1:10" x14ac:dyDescent="0.3">
      <c r="A6152" s="26">
        <v>2018</v>
      </c>
      <c r="B6152" s="27" t="s">
        <v>3072</v>
      </c>
      <c r="C6152" s="27" t="s">
        <v>3073</v>
      </c>
      <c r="D6152" s="27" t="s">
        <v>3072</v>
      </c>
      <c r="E6152" s="27" t="s">
        <v>6117</v>
      </c>
      <c r="F6152" s="27" t="s">
        <v>3034</v>
      </c>
      <c r="G6152" s="27" t="s">
        <v>3074</v>
      </c>
      <c r="H6152" s="28">
        <v>43313</v>
      </c>
      <c r="I6152" s="29">
        <v>0.56329399999999996</v>
      </c>
      <c r="J6152" s="28" t="s">
        <v>3241</v>
      </c>
    </row>
    <row r="6153" spans="1:10" x14ac:dyDescent="0.3">
      <c r="A6153" s="26">
        <v>2018</v>
      </c>
      <c r="B6153" s="27" t="s">
        <v>3182</v>
      </c>
      <c r="C6153" s="27" t="s">
        <v>3183</v>
      </c>
      <c r="D6153" s="27" t="s">
        <v>3182</v>
      </c>
      <c r="E6153" s="27" t="s">
        <v>6117</v>
      </c>
      <c r="F6153" s="27" t="s">
        <v>2825</v>
      </c>
      <c r="G6153" s="27" t="s">
        <v>2826</v>
      </c>
      <c r="H6153" s="28">
        <v>43313</v>
      </c>
      <c r="I6153" s="29">
        <v>0</v>
      </c>
      <c r="J6153" s="28" t="s">
        <v>3241</v>
      </c>
    </row>
    <row r="6154" spans="1:10" x14ac:dyDescent="0.3">
      <c r="A6154" s="26">
        <v>2018</v>
      </c>
      <c r="B6154" s="27" t="s">
        <v>3075</v>
      </c>
      <c r="C6154" s="27" t="s">
        <v>3076</v>
      </c>
      <c r="D6154" s="27" t="s">
        <v>3075</v>
      </c>
      <c r="E6154" s="27" t="s">
        <v>6117</v>
      </c>
      <c r="F6154" s="27" t="s">
        <v>2815</v>
      </c>
      <c r="G6154" s="27" t="s">
        <v>2816</v>
      </c>
      <c r="H6154" s="28">
        <v>43313</v>
      </c>
      <c r="I6154" s="29">
        <v>0</v>
      </c>
      <c r="J6154" s="28" t="s">
        <v>3241</v>
      </c>
    </row>
    <row r="6155" spans="1:10" x14ac:dyDescent="0.3">
      <c r="A6155" s="26">
        <v>2018</v>
      </c>
      <c r="B6155" s="27" t="s">
        <v>3077</v>
      </c>
      <c r="C6155" s="27" t="s">
        <v>3078</v>
      </c>
      <c r="D6155" s="27" t="s">
        <v>3077</v>
      </c>
      <c r="E6155" s="27" t="s">
        <v>3033</v>
      </c>
      <c r="F6155" s="27" t="s">
        <v>2788</v>
      </c>
      <c r="G6155" s="27" t="s">
        <v>2788</v>
      </c>
      <c r="H6155" s="28">
        <v>43313</v>
      </c>
      <c r="I6155" s="29">
        <v>0</v>
      </c>
      <c r="J6155" s="28" t="s">
        <v>3241</v>
      </c>
    </row>
    <row r="6156" spans="1:10" x14ac:dyDescent="0.3">
      <c r="A6156" s="26">
        <v>2018</v>
      </c>
      <c r="B6156" s="27" t="s">
        <v>3079</v>
      </c>
      <c r="C6156" s="27" t="s">
        <v>3080</v>
      </c>
      <c r="D6156" s="27" t="s">
        <v>3081</v>
      </c>
      <c r="E6156" s="27" t="s">
        <v>3063</v>
      </c>
      <c r="F6156" s="27" t="s">
        <v>2788</v>
      </c>
      <c r="G6156" s="27" t="s">
        <v>2788</v>
      </c>
      <c r="H6156" s="28">
        <v>43313</v>
      </c>
      <c r="I6156" s="29">
        <v>0</v>
      </c>
      <c r="J6156" s="28" t="s">
        <v>3241</v>
      </c>
    </row>
    <row r="6157" spans="1:10" x14ac:dyDescent="0.3">
      <c r="A6157" s="26">
        <v>2018</v>
      </c>
      <c r="B6157" s="27" t="s">
        <v>3082</v>
      </c>
      <c r="C6157" s="27" t="s">
        <v>3083</v>
      </c>
      <c r="D6157" s="27" t="s">
        <v>3082</v>
      </c>
      <c r="E6157" s="27" t="s">
        <v>6117</v>
      </c>
      <c r="F6157" s="27" t="s">
        <v>2825</v>
      </c>
      <c r="G6157" s="27" t="s">
        <v>2826</v>
      </c>
      <c r="H6157" s="28">
        <v>43313</v>
      </c>
      <c r="I6157" s="29">
        <v>2.6499079999999999</v>
      </c>
      <c r="J6157" s="28" t="s">
        <v>3241</v>
      </c>
    </row>
    <row r="6158" spans="1:10" x14ac:dyDescent="0.3">
      <c r="A6158" s="26">
        <v>2018</v>
      </c>
      <c r="B6158" s="27" t="s">
        <v>3084</v>
      </c>
      <c r="C6158" s="27" t="s">
        <v>3085</v>
      </c>
      <c r="D6158" s="27" t="s">
        <v>3086</v>
      </c>
      <c r="E6158" s="27" t="s">
        <v>3025</v>
      </c>
      <c r="F6158" s="27" t="s">
        <v>3087</v>
      </c>
      <c r="G6158" s="27" t="s">
        <v>2788</v>
      </c>
      <c r="H6158" s="28">
        <v>43313</v>
      </c>
      <c r="I6158" s="29">
        <v>0</v>
      </c>
      <c r="J6158" s="28" t="s">
        <v>3241</v>
      </c>
    </row>
    <row r="6159" spans="1:10" x14ac:dyDescent="0.3">
      <c r="A6159" s="26">
        <v>2018</v>
      </c>
      <c r="B6159" s="27" t="s">
        <v>3084</v>
      </c>
      <c r="C6159" s="27" t="s">
        <v>3085</v>
      </c>
      <c r="D6159" s="27" t="s">
        <v>3088</v>
      </c>
      <c r="E6159" s="27" t="s">
        <v>3025</v>
      </c>
      <c r="F6159" s="27" t="s">
        <v>3087</v>
      </c>
      <c r="G6159" s="27" t="s">
        <v>2788</v>
      </c>
      <c r="H6159" s="28">
        <v>43313</v>
      </c>
      <c r="I6159" s="29">
        <v>0</v>
      </c>
      <c r="J6159" s="28" t="s">
        <v>3241</v>
      </c>
    </row>
    <row r="6160" spans="1:10" x14ac:dyDescent="0.3">
      <c r="A6160" s="26">
        <v>2018</v>
      </c>
      <c r="B6160" s="27" t="s">
        <v>3195</v>
      </c>
      <c r="C6160" s="27" t="s">
        <v>3196</v>
      </c>
      <c r="D6160" s="27" t="s">
        <v>3197</v>
      </c>
      <c r="E6160" s="27" t="s">
        <v>3063</v>
      </c>
      <c r="F6160" s="27" t="s">
        <v>3094</v>
      </c>
      <c r="G6160" s="27" t="s">
        <v>2965</v>
      </c>
      <c r="H6160" s="28">
        <v>43313</v>
      </c>
      <c r="I6160" s="29">
        <v>1.6082740000000002</v>
      </c>
      <c r="J6160" s="28" t="s">
        <v>3192</v>
      </c>
    </row>
    <row r="6161" spans="1:10" x14ac:dyDescent="0.3">
      <c r="A6161" s="26">
        <v>2018</v>
      </c>
      <c r="B6161" s="27" t="s">
        <v>3089</v>
      </c>
      <c r="C6161" s="27" t="s">
        <v>3090</v>
      </c>
      <c r="D6161" s="27" t="s">
        <v>3089</v>
      </c>
      <c r="E6161" s="27" t="s">
        <v>6117</v>
      </c>
      <c r="F6161" s="27" t="s">
        <v>2815</v>
      </c>
      <c r="G6161" s="27" t="s">
        <v>2816</v>
      </c>
      <c r="H6161" s="28">
        <v>43313</v>
      </c>
      <c r="I6161" s="29">
        <v>2.8337830000000004</v>
      </c>
      <c r="J6161" s="28" t="s">
        <v>3241</v>
      </c>
    </row>
    <row r="6162" spans="1:10" x14ac:dyDescent="0.3">
      <c r="A6162" s="26">
        <v>2018</v>
      </c>
      <c r="B6162" s="27" t="s">
        <v>3136</v>
      </c>
      <c r="C6162" s="27" t="s">
        <v>3137</v>
      </c>
      <c r="D6162" s="27" t="s">
        <v>3138</v>
      </c>
      <c r="E6162" s="27" t="s">
        <v>3025</v>
      </c>
      <c r="F6162" s="27" t="s">
        <v>3087</v>
      </c>
      <c r="G6162" s="27" t="s">
        <v>2788</v>
      </c>
      <c r="H6162" s="28">
        <v>43313</v>
      </c>
      <c r="I6162" s="29">
        <v>0</v>
      </c>
      <c r="J6162" s="28" t="s">
        <v>3241</v>
      </c>
    </row>
    <row r="6163" spans="1:10" x14ac:dyDescent="0.3">
      <c r="A6163" s="26">
        <v>2018</v>
      </c>
      <c r="B6163" s="27" t="s">
        <v>3136</v>
      </c>
      <c r="C6163" s="27" t="s">
        <v>3137</v>
      </c>
      <c r="D6163" s="27" t="s">
        <v>3139</v>
      </c>
      <c r="E6163" s="27" t="s">
        <v>3025</v>
      </c>
      <c r="F6163" s="27" t="s">
        <v>3087</v>
      </c>
      <c r="G6163" s="27" t="s">
        <v>2788</v>
      </c>
      <c r="H6163" s="28">
        <v>43313</v>
      </c>
      <c r="I6163" s="29">
        <v>0</v>
      </c>
      <c r="J6163" s="28" t="s">
        <v>3241</v>
      </c>
    </row>
    <row r="6164" spans="1:10" x14ac:dyDescent="0.3">
      <c r="A6164" s="26">
        <v>2018</v>
      </c>
      <c r="B6164" s="27" t="s">
        <v>3184</v>
      </c>
      <c r="C6164" s="27" t="s">
        <v>3185</v>
      </c>
      <c r="D6164" s="27" t="s">
        <v>3186</v>
      </c>
      <c r="E6164" s="27" t="s">
        <v>3063</v>
      </c>
      <c r="F6164" s="27" t="s">
        <v>3034</v>
      </c>
      <c r="G6164" s="27" t="s">
        <v>2999</v>
      </c>
      <c r="H6164" s="28">
        <v>43313</v>
      </c>
      <c r="I6164" s="29">
        <v>2.2899450000000003</v>
      </c>
      <c r="J6164" s="28" t="s">
        <v>3241</v>
      </c>
    </row>
    <row r="6165" spans="1:10" x14ac:dyDescent="0.3">
      <c r="A6165" s="26">
        <v>2018</v>
      </c>
      <c r="B6165" s="27" t="s">
        <v>3091</v>
      </c>
      <c r="C6165" s="27" t="s">
        <v>3092</v>
      </c>
      <c r="D6165" s="27" t="s">
        <v>3093</v>
      </c>
      <c r="E6165" s="27" t="s">
        <v>3063</v>
      </c>
      <c r="F6165" s="27" t="s">
        <v>3094</v>
      </c>
      <c r="G6165" s="27" t="s">
        <v>2965</v>
      </c>
      <c r="H6165" s="28">
        <v>43313</v>
      </c>
      <c r="I6165" s="29">
        <v>6.7153710000000002</v>
      </c>
      <c r="J6165" s="28" t="s">
        <v>3241</v>
      </c>
    </row>
    <row r="6166" spans="1:10" x14ac:dyDescent="0.3">
      <c r="A6166" s="26">
        <v>2018</v>
      </c>
      <c r="B6166" s="27" t="s">
        <v>3095</v>
      </c>
      <c r="C6166" s="27" t="s">
        <v>3096</v>
      </c>
      <c r="D6166" s="27" t="s">
        <v>3095</v>
      </c>
      <c r="E6166" s="27" t="s">
        <v>6117</v>
      </c>
      <c r="F6166" s="27" t="s">
        <v>3034</v>
      </c>
      <c r="G6166" s="27" t="s">
        <v>2999</v>
      </c>
      <c r="H6166" s="28">
        <v>43313</v>
      </c>
      <c r="I6166" s="29">
        <v>2.3955670000000002</v>
      </c>
      <c r="J6166" s="28" t="s">
        <v>3241</v>
      </c>
    </row>
    <row r="6167" spans="1:10" x14ac:dyDescent="0.3">
      <c r="A6167" s="26">
        <v>2018</v>
      </c>
      <c r="B6167" s="27" t="s">
        <v>3097</v>
      </c>
      <c r="C6167" s="27" t="s">
        <v>3098</v>
      </c>
      <c r="D6167" s="27" t="s">
        <v>3097</v>
      </c>
      <c r="E6167" s="27" t="s">
        <v>6117</v>
      </c>
      <c r="F6167" s="27" t="s">
        <v>2825</v>
      </c>
      <c r="G6167" s="27" t="s">
        <v>2850</v>
      </c>
      <c r="H6167" s="28">
        <v>43313</v>
      </c>
      <c r="I6167" s="29">
        <v>4.7649600000000003</v>
      </c>
      <c r="J6167" s="28" t="s">
        <v>3241</v>
      </c>
    </row>
    <row r="6168" spans="1:10" x14ac:dyDescent="0.3">
      <c r="A6168" s="26">
        <v>2018</v>
      </c>
      <c r="B6168" s="27" t="s">
        <v>3132</v>
      </c>
      <c r="C6168" s="27" t="s">
        <v>3133</v>
      </c>
      <c r="D6168" s="27" t="s">
        <v>3132</v>
      </c>
      <c r="E6168" s="27" t="s">
        <v>3033</v>
      </c>
      <c r="F6168" s="27" t="s">
        <v>2807</v>
      </c>
      <c r="G6168" s="27" t="s">
        <v>2812</v>
      </c>
      <c r="H6168" s="28">
        <v>43313</v>
      </c>
      <c r="I6168" s="29">
        <v>13.215524000000002</v>
      </c>
      <c r="J6168" s="28" t="s">
        <v>3241</v>
      </c>
    </row>
    <row r="6169" spans="1:10" x14ac:dyDescent="0.3">
      <c r="A6169" s="26">
        <v>2018</v>
      </c>
      <c r="B6169" s="27" t="s">
        <v>3134</v>
      </c>
      <c r="C6169" s="27" t="s">
        <v>3135</v>
      </c>
      <c r="D6169" s="27" t="s">
        <v>3134</v>
      </c>
      <c r="E6169" s="27" t="s">
        <v>3033</v>
      </c>
      <c r="F6169" s="27" t="s">
        <v>2807</v>
      </c>
      <c r="G6169" s="27" t="s">
        <v>2812</v>
      </c>
      <c r="H6169" s="28">
        <v>43313</v>
      </c>
      <c r="I6169" s="29">
        <v>8.3812219999999993</v>
      </c>
      <c r="J6169" s="28" t="s">
        <v>3241</v>
      </c>
    </row>
    <row r="6170" spans="1:10" x14ac:dyDescent="0.3">
      <c r="A6170" s="26">
        <v>2018</v>
      </c>
      <c r="B6170" s="27" t="s">
        <v>3099</v>
      </c>
      <c r="C6170" s="27" t="s">
        <v>3100</v>
      </c>
      <c r="D6170" s="27" t="s">
        <v>3099</v>
      </c>
      <c r="E6170" s="27" t="s">
        <v>6117</v>
      </c>
      <c r="F6170" s="27" t="s">
        <v>2815</v>
      </c>
      <c r="G6170" s="27" t="s">
        <v>2816</v>
      </c>
      <c r="H6170" s="28">
        <v>43313</v>
      </c>
      <c r="I6170" s="29">
        <v>3.0348259999999998</v>
      </c>
      <c r="J6170" s="28" t="s">
        <v>3241</v>
      </c>
    </row>
    <row r="6171" spans="1:10" x14ac:dyDescent="0.3">
      <c r="A6171" s="26">
        <v>2018</v>
      </c>
      <c r="B6171" s="27" t="s">
        <v>3193</v>
      </c>
      <c r="C6171" s="27" t="s">
        <v>3194</v>
      </c>
      <c r="D6171" s="27" t="s">
        <v>3193</v>
      </c>
      <c r="E6171" s="27" t="s">
        <v>6117</v>
      </c>
      <c r="F6171" s="27" t="s">
        <v>2798</v>
      </c>
      <c r="G6171" s="27" t="s">
        <v>2803</v>
      </c>
      <c r="H6171" s="28">
        <v>43313</v>
      </c>
      <c r="I6171" s="29">
        <v>1.755652</v>
      </c>
      <c r="J6171" s="28" t="s">
        <v>3192</v>
      </c>
    </row>
    <row r="6172" spans="1:10" x14ac:dyDescent="0.3">
      <c r="A6172" s="26">
        <v>2018</v>
      </c>
      <c r="B6172" s="27" t="s">
        <v>3101</v>
      </c>
      <c r="C6172" s="27" t="s">
        <v>3102</v>
      </c>
      <c r="D6172" s="27" t="s">
        <v>3101</v>
      </c>
      <c r="E6172" s="27" t="s">
        <v>6117</v>
      </c>
      <c r="F6172" s="27" t="s">
        <v>3034</v>
      </c>
      <c r="G6172" s="27" t="s">
        <v>3074</v>
      </c>
      <c r="H6172" s="28">
        <v>43313</v>
      </c>
      <c r="I6172" s="29">
        <v>10.139573</v>
      </c>
      <c r="J6172" s="28" t="s">
        <v>3241</v>
      </c>
    </row>
    <row r="6173" spans="1:10" x14ac:dyDescent="0.3">
      <c r="A6173" s="26">
        <v>2018</v>
      </c>
      <c r="B6173" s="27" t="s">
        <v>3148</v>
      </c>
      <c r="C6173" s="27" t="s">
        <v>3149</v>
      </c>
      <c r="D6173" s="27" t="s">
        <v>3148</v>
      </c>
      <c r="E6173" s="27" t="s">
        <v>6117</v>
      </c>
      <c r="F6173" s="27" t="s">
        <v>3145</v>
      </c>
      <c r="G6173" s="27" t="s">
        <v>2803</v>
      </c>
      <c r="H6173" s="28">
        <v>43313</v>
      </c>
      <c r="I6173" s="29">
        <v>0</v>
      </c>
      <c r="J6173" s="28" t="s">
        <v>3241</v>
      </c>
    </row>
    <row r="6174" spans="1:10" x14ac:dyDescent="0.3">
      <c r="A6174" s="26">
        <v>2018</v>
      </c>
      <c r="B6174" s="27" t="s">
        <v>3103</v>
      </c>
      <c r="C6174" s="27" t="s">
        <v>3104</v>
      </c>
      <c r="D6174" s="27" t="s">
        <v>3103</v>
      </c>
      <c r="E6174" s="27" t="s">
        <v>6117</v>
      </c>
      <c r="F6174" s="27" t="s">
        <v>3034</v>
      </c>
      <c r="G6174" s="27" t="s">
        <v>2923</v>
      </c>
      <c r="H6174" s="28">
        <v>43313</v>
      </c>
      <c r="I6174" s="29">
        <v>1.3676560000000002</v>
      </c>
      <c r="J6174" s="28" t="s">
        <v>3241</v>
      </c>
    </row>
    <row r="6175" spans="1:10" x14ac:dyDescent="0.3">
      <c r="A6175" s="26">
        <v>2018</v>
      </c>
      <c r="B6175" s="27" t="s">
        <v>3150</v>
      </c>
      <c r="C6175" s="27" t="s">
        <v>3151</v>
      </c>
      <c r="D6175" s="27" t="s">
        <v>3150</v>
      </c>
      <c r="E6175" s="27" t="s">
        <v>6117</v>
      </c>
      <c r="F6175" s="27" t="s">
        <v>3142</v>
      </c>
      <c r="G6175" s="27" t="s">
        <v>2850</v>
      </c>
      <c r="H6175" s="28">
        <v>43313</v>
      </c>
      <c r="I6175" s="29">
        <v>0</v>
      </c>
      <c r="J6175" s="28" t="s">
        <v>3241</v>
      </c>
    </row>
    <row r="6176" spans="1:10" x14ac:dyDescent="0.3">
      <c r="A6176" s="26">
        <v>2018</v>
      </c>
      <c r="B6176" s="27" t="s">
        <v>3105</v>
      </c>
      <c r="C6176" s="27" t="s">
        <v>3106</v>
      </c>
      <c r="D6176" s="27" t="s">
        <v>3105</v>
      </c>
      <c r="E6176" s="27" t="s">
        <v>6117</v>
      </c>
      <c r="F6176" s="27" t="s">
        <v>2798</v>
      </c>
      <c r="G6176" s="27" t="s">
        <v>2803</v>
      </c>
      <c r="H6176" s="28">
        <v>43313</v>
      </c>
      <c r="I6176" s="29">
        <v>1.4424429999999999</v>
      </c>
      <c r="J6176" s="28" t="s">
        <v>3241</v>
      </c>
    </row>
    <row r="6177" spans="1:10" x14ac:dyDescent="0.3">
      <c r="A6177" s="26">
        <v>2018</v>
      </c>
      <c r="B6177" s="27" t="s">
        <v>3107</v>
      </c>
      <c r="C6177" s="27" t="s">
        <v>3108</v>
      </c>
      <c r="D6177" s="27" t="s">
        <v>3108</v>
      </c>
      <c r="E6177" s="27" t="s">
        <v>6117</v>
      </c>
      <c r="F6177" s="27" t="s">
        <v>3026</v>
      </c>
      <c r="G6177" s="27" t="s">
        <v>2936</v>
      </c>
      <c r="H6177" s="28">
        <v>43313</v>
      </c>
      <c r="I6177" s="29">
        <v>0</v>
      </c>
      <c r="J6177" s="28" t="s">
        <v>3241</v>
      </c>
    </row>
    <row r="6178" spans="1:10" x14ac:dyDescent="0.3">
      <c r="A6178" s="26">
        <v>2018</v>
      </c>
      <c r="B6178" s="27" t="s">
        <v>3123</v>
      </c>
      <c r="C6178" s="27" t="s">
        <v>3124</v>
      </c>
      <c r="D6178" s="27" t="s">
        <v>3166</v>
      </c>
      <c r="E6178" s="27" t="s">
        <v>3025</v>
      </c>
      <c r="F6178" s="27" t="s">
        <v>2825</v>
      </c>
      <c r="G6178" s="27" t="s">
        <v>2850</v>
      </c>
      <c r="H6178" s="28">
        <v>43313</v>
      </c>
      <c r="I6178" s="29">
        <v>0</v>
      </c>
      <c r="J6178" s="28" t="s">
        <v>3241</v>
      </c>
    </row>
    <row r="6179" spans="1:10" x14ac:dyDescent="0.3">
      <c r="A6179" s="26">
        <v>2018</v>
      </c>
      <c r="B6179" s="27" t="s">
        <v>3123</v>
      </c>
      <c r="C6179" s="27" t="s">
        <v>3124</v>
      </c>
      <c r="D6179" s="27" t="s">
        <v>3125</v>
      </c>
      <c r="E6179" s="27" t="s">
        <v>3025</v>
      </c>
      <c r="F6179" s="27" t="s">
        <v>2825</v>
      </c>
      <c r="G6179" s="27" t="s">
        <v>2850</v>
      </c>
      <c r="H6179" s="28">
        <v>43313</v>
      </c>
      <c r="I6179" s="29">
        <v>0</v>
      </c>
      <c r="J6179" s="28" t="s">
        <v>3241</v>
      </c>
    </row>
    <row r="6180" spans="1:10" x14ac:dyDescent="0.3">
      <c r="A6180" s="26">
        <v>2018</v>
      </c>
      <c r="B6180" s="27" t="s">
        <v>3123</v>
      </c>
      <c r="C6180" s="27" t="s">
        <v>3124</v>
      </c>
      <c r="D6180" s="27" t="s">
        <v>3170</v>
      </c>
      <c r="E6180" s="27" t="s">
        <v>3025</v>
      </c>
      <c r="F6180" s="27" t="s">
        <v>2825</v>
      </c>
      <c r="G6180" s="27" t="s">
        <v>2850</v>
      </c>
      <c r="H6180" s="28">
        <v>43313</v>
      </c>
      <c r="I6180" s="29">
        <v>0</v>
      </c>
      <c r="J6180" s="28" t="s">
        <v>3241</v>
      </c>
    </row>
    <row r="6181" spans="1:10" x14ac:dyDescent="0.3">
      <c r="A6181" s="26">
        <v>2018</v>
      </c>
      <c r="B6181" s="27" t="s">
        <v>3140</v>
      </c>
      <c r="C6181" s="27" t="s">
        <v>3141</v>
      </c>
      <c r="D6181" s="27" t="s">
        <v>3140</v>
      </c>
      <c r="E6181" s="27" t="s">
        <v>6117</v>
      </c>
      <c r="F6181" s="27" t="s">
        <v>3142</v>
      </c>
      <c r="G6181" s="27" t="s">
        <v>2850</v>
      </c>
      <c r="H6181" s="28">
        <v>43313</v>
      </c>
      <c r="I6181" s="29">
        <v>0</v>
      </c>
      <c r="J6181" s="28" t="s">
        <v>3241</v>
      </c>
    </row>
    <row r="6182" spans="1:10" x14ac:dyDescent="0.3">
      <c r="A6182" s="26">
        <v>2018</v>
      </c>
      <c r="B6182" s="27" t="s">
        <v>3109</v>
      </c>
      <c r="C6182" s="27" t="s">
        <v>3110</v>
      </c>
      <c r="D6182" s="27" t="s">
        <v>3109</v>
      </c>
      <c r="E6182" s="27" t="s">
        <v>3111</v>
      </c>
      <c r="F6182" s="27" t="s">
        <v>2825</v>
      </c>
      <c r="G6182" s="27" t="s">
        <v>2850</v>
      </c>
      <c r="H6182" s="28">
        <v>43313</v>
      </c>
      <c r="I6182" s="29">
        <v>0.174649</v>
      </c>
      <c r="J6182" s="28" t="s">
        <v>3241</v>
      </c>
    </row>
    <row r="6183" spans="1:10" x14ac:dyDescent="0.3">
      <c r="A6183" s="26">
        <v>2018</v>
      </c>
      <c r="B6183" s="27" t="s">
        <v>3158</v>
      </c>
      <c r="C6183" s="27" t="s">
        <v>3159</v>
      </c>
      <c r="D6183" s="27" t="s">
        <v>3160</v>
      </c>
      <c r="E6183" s="27" t="s">
        <v>3161</v>
      </c>
      <c r="F6183" s="27" t="s">
        <v>3087</v>
      </c>
      <c r="G6183" s="27" t="s">
        <v>2788</v>
      </c>
      <c r="H6183" s="28">
        <v>43313</v>
      </c>
      <c r="I6183" s="29">
        <v>3.6834790000000002</v>
      </c>
      <c r="J6183" s="28" t="s">
        <v>3241</v>
      </c>
    </row>
    <row r="6184" spans="1:10" x14ac:dyDescent="0.3">
      <c r="A6184" s="26">
        <v>2018</v>
      </c>
      <c r="B6184" s="27" t="s">
        <v>3112</v>
      </c>
      <c r="C6184" s="27" t="s">
        <v>3113</v>
      </c>
      <c r="D6184" s="27" t="s">
        <v>3112</v>
      </c>
      <c r="E6184" s="27" t="s">
        <v>6117</v>
      </c>
      <c r="F6184" s="27" t="s">
        <v>2825</v>
      </c>
      <c r="G6184" s="27" t="s">
        <v>2826</v>
      </c>
      <c r="H6184" s="28">
        <v>43313</v>
      </c>
      <c r="I6184" s="29">
        <v>0.7873770000000001</v>
      </c>
      <c r="J6184" s="28" t="s">
        <v>3241</v>
      </c>
    </row>
    <row r="6185" spans="1:10" x14ac:dyDescent="0.3">
      <c r="A6185" s="26">
        <v>2018</v>
      </c>
      <c r="B6185" s="27" t="s">
        <v>3167</v>
      </c>
      <c r="C6185" s="27" t="s">
        <v>3168</v>
      </c>
      <c r="D6185" s="27" t="s">
        <v>3169</v>
      </c>
      <c r="E6185" s="27" t="s">
        <v>3161</v>
      </c>
      <c r="F6185" s="27" t="s">
        <v>3087</v>
      </c>
      <c r="G6185" s="27" t="s">
        <v>2788</v>
      </c>
      <c r="H6185" s="28">
        <v>43313</v>
      </c>
      <c r="I6185" s="29">
        <v>7.4259729999999999</v>
      </c>
      <c r="J6185" s="28" t="s">
        <v>3241</v>
      </c>
    </row>
    <row r="6186" spans="1:10" x14ac:dyDescent="0.3">
      <c r="A6186" s="26">
        <v>2018</v>
      </c>
      <c r="B6186" s="27" t="s">
        <v>3114</v>
      </c>
      <c r="C6186" s="27" t="s">
        <v>3115</v>
      </c>
      <c r="D6186" s="27" t="s">
        <v>3116</v>
      </c>
      <c r="E6186" s="27" t="s">
        <v>3025</v>
      </c>
      <c r="F6186" s="27" t="s">
        <v>3026</v>
      </c>
      <c r="G6186" s="27" t="s">
        <v>2788</v>
      </c>
      <c r="H6186" s="28">
        <v>43313</v>
      </c>
      <c r="I6186" s="29">
        <v>0</v>
      </c>
      <c r="J6186" s="28" t="s">
        <v>3241</v>
      </c>
    </row>
    <row r="6187" spans="1:10" x14ac:dyDescent="0.3">
      <c r="A6187" s="26">
        <v>2018</v>
      </c>
      <c r="B6187" s="27" t="s">
        <v>3117</v>
      </c>
      <c r="C6187" s="27" t="s">
        <v>3118</v>
      </c>
      <c r="D6187" s="27" t="s">
        <v>3117</v>
      </c>
      <c r="E6187" s="27" t="s">
        <v>6117</v>
      </c>
      <c r="F6187" s="27" t="s">
        <v>2815</v>
      </c>
      <c r="G6187" s="27" t="s">
        <v>2816</v>
      </c>
      <c r="H6187" s="28">
        <v>43313</v>
      </c>
      <c r="I6187" s="29">
        <v>4.3942939999999995</v>
      </c>
      <c r="J6187" s="28" t="s">
        <v>3241</v>
      </c>
    </row>
    <row r="6188" spans="1:10" x14ac:dyDescent="0.3">
      <c r="A6188" s="26">
        <v>2018</v>
      </c>
      <c r="B6188" s="27" t="s">
        <v>3129</v>
      </c>
      <c r="C6188" s="27" t="s">
        <v>3130</v>
      </c>
      <c r="D6188" s="27" t="s">
        <v>3131</v>
      </c>
      <c r="E6188" s="27" t="s">
        <v>3063</v>
      </c>
      <c r="F6188" s="27" t="s">
        <v>3034</v>
      </c>
      <c r="G6188" s="27" t="s">
        <v>2840</v>
      </c>
      <c r="H6188" s="28">
        <v>43313</v>
      </c>
      <c r="I6188" s="29">
        <v>18.680895</v>
      </c>
      <c r="J6188" s="28" t="s">
        <v>3241</v>
      </c>
    </row>
    <row r="6189" spans="1:10" x14ac:dyDescent="0.3">
      <c r="A6189" s="26">
        <v>2018</v>
      </c>
      <c r="B6189" s="27" t="s">
        <v>3126</v>
      </c>
      <c r="C6189" s="27" t="s">
        <v>3127</v>
      </c>
      <c r="D6189" s="27" t="s">
        <v>3128</v>
      </c>
      <c r="E6189" s="27" t="s">
        <v>3025</v>
      </c>
      <c r="F6189" s="27" t="s">
        <v>3026</v>
      </c>
      <c r="G6189" s="27" t="s">
        <v>2936</v>
      </c>
      <c r="H6189" s="28">
        <v>43313</v>
      </c>
      <c r="I6189" s="29">
        <v>0</v>
      </c>
      <c r="J6189" s="28" t="s">
        <v>3241</v>
      </c>
    </row>
    <row r="6190" spans="1:10" x14ac:dyDescent="0.3">
      <c r="A6190" s="26">
        <v>2018</v>
      </c>
      <c r="B6190" s="27" t="s">
        <v>3178</v>
      </c>
      <c r="C6190" s="27" t="s">
        <v>3179</v>
      </c>
      <c r="D6190" s="27" t="s">
        <v>3178</v>
      </c>
      <c r="E6190" s="27" t="s">
        <v>3033</v>
      </c>
      <c r="F6190" s="27" t="s">
        <v>2807</v>
      </c>
      <c r="G6190" s="27" t="s">
        <v>2812</v>
      </c>
      <c r="H6190" s="28">
        <v>43313</v>
      </c>
      <c r="I6190" s="29">
        <v>6.820000000000001E-4</v>
      </c>
      <c r="J6190" s="28" t="s">
        <v>3241</v>
      </c>
    </row>
    <row r="6191" spans="1:10" x14ac:dyDescent="0.3">
      <c r="A6191" s="26">
        <v>2018</v>
      </c>
      <c r="B6191" s="27" t="s">
        <v>3119</v>
      </c>
      <c r="C6191" s="27" t="s">
        <v>3120</v>
      </c>
      <c r="D6191" s="27" t="s">
        <v>3119</v>
      </c>
      <c r="E6191" s="27" t="s">
        <v>6117</v>
      </c>
      <c r="F6191" s="27" t="s">
        <v>3034</v>
      </c>
      <c r="G6191" s="27" t="s">
        <v>2840</v>
      </c>
      <c r="H6191" s="28">
        <v>43313</v>
      </c>
      <c r="I6191" s="29">
        <v>4.0732410000000003</v>
      </c>
      <c r="J6191" s="28" t="s">
        <v>3241</v>
      </c>
    </row>
    <row r="6192" spans="1:10" x14ac:dyDescent="0.3">
      <c r="A6192" s="26">
        <v>2018</v>
      </c>
      <c r="B6192" s="27" t="s">
        <v>3121</v>
      </c>
      <c r="C6192" s="27" t="s">
        <v>3122</v>
      </c>
      <c r="D6192" s="27" t="s">
        <v>3121</v>
      </c>
      <c r="E6192" s="27" t="s">
        <v>6117</v>
      </c>
      <c r="F6192" s="27" t="s">
        <v>2825</v>
      </c>
      <c r="G6192" s="27" t="s">
        <v>2850</v>
      </c>
      <c r="H6192" s="28">
        <v>43313</v>
      </c>
      <c r="I6192" s="29">
        <v>14.263269000000001</v>
      </c>
      <c r="J6192" s="28" t="s">
        <v>3241</v>
      </c>
    </row>
    <row r="6193" spans="1:10" x14ac:dyDescent="0.3">
      <c r="A6193" s="26">
        <v>2018</v>
      </c>
      <c r="B6193" s="27" t="s">
        <v>3198</v>
      </c>
      <c r="C6193" s="27" t="s">
        <v>3199</v>
      </c>
      <c r="D6193" s="27" t="s">
        <v>3200</v>
      </c>
      <c r="E6193" s="27" t="s">
        <v>3161</v>
      </c>
      <c r="F6193" s="27" t="s">
        <v>2815</v>
      </c>
      <c r="G6193" s="27" t="s">
        <v>2854</v>
      </c>
      <c r="H6193" s="28">
        <v>43313</v>
      </c>
      <c r="I6193" s="29">
        <v>0.27998500000000004</v>
      </c>
      <c r="J6193" s="28" t="s">
        <v>3192</v>
      </c>
    </row>
    <row r="6194" spans="1:10" x14ac:dyDescent="0.3">
      <c r="A6194" s="26">
        <v>2018</v>
      </c>
      <c r="B6194" s="27" t="s">
        <v>3687</v>
      </c>
      <c r="C6194" s="27" t="s">
        <v>3688</v>
      </c>
      <c r="D6194" s="27" t="s">
        <v>3689</v>
      </c>
      <c r="E6194" s="27" t="s">
        <v>3161</v>
      </c>
      <c r="F6194" s="27" t="s">
        <v>3026</v>
      </c>
      <c r="G6194" s="27" t="s">
        <v>2936</v>
      </c>
      <c r="H6194" s="28">
        <v>43313</v>
      </c>
      <c r="I6194" s="29">
        <v>0.95250000000000001</v>
      </c>
      <c r="J6194" s="28" t="s">
        <v>3192</v>
      </c>
    </row>
    <row r="6195" spans="1:10" x14ac:dyDescent="0.3">
      <c r="A6195" s="26">
        <v>2018</v>
      </c>
      <c r="B6195" s="27" t="s">
        <v>3690</v>
      </c>
      <c r="C6195" s="27" t="s">
        <v>3691</v>
      </c>
      <c r="D6195" s="27" t="s">
        <v>3690</v>
      </c>
      <c r="E6195" s="27" t="s">
        <v>3033</v>
      </c>
      <c r="F6195" s="27" t="s">
        <v>2807</v>
      </c>
      <c r="G6195" s="27" t="s">
        <v>2812</v>
      </c>
      <c r="H6195" s="28">
        <v>43313</v>
      </c>
      <c r="I6195" s="29">
        <v>9.1642390000000002</v>
      </c>
      <c r="J6195" s="28" t="s">
        <v>3241</v>
      </c>
    </row>
    <row r="6196" spans="1:10" x14ac:dyDescent="0.3">
      <c r="A6196" s="26">
        <v>2018</v>
      </c>
      <c r="B6196" s="27" t="s">
        <v>5217</v>
      </c>
      <c r="C6196" s="27" t="s">
        <v>2901</v>
      </c>
      <c r="D6196" s="27" t="s">
        <v>5217</v>
      </c>
      <c r="E6196" s="27" t="s">
        <v>3033</v>
      </c>
      <c r="F6196" s="27" t="s">
        <v>2788</v>
      </c>
      <c r="G6196" s="27" t="s">
        <v>2788</v>
      </c>
      <c r="H6196" s="28">
        <v>43313</v>
      </c>
      <c r="I6196" s="29">
        <v>36.747492000000001</v>
      </c>
      <c r="J6196" s="28" t="s">
        <v>3192</v>
      </c>
    </row>
    <row r="6197" spans="1:10" x14ac:dyDescent="0.3">
      <c r="A6197" s="26">
        <v>2018</v>
      </c>
      <c r="B6197" s="27" t="s">
        <v>5218</v>
      </c>
      <c r="C6197" s="27" t="s">
        <v>3507</v>
      </c>
      <c r="D6197" s="27" t="s">
        <v>5219</v>
      </c>
      <c r="E6197" s="27" t="s">
        <v>3063</v>
      </c>
      <c r="F6197" s="27" t="s">
        <v>2815</v>
      </c>
      <c r="G6197" s="27" t="s">
        <v>2816</v>
      </c>
      <c r="H6197" s="28">
        <v>43313</v>
      </c>
      <c r="I6197" s="29">
        <v>4.0008369999999998</v>
      </c>
      <c r="J6197" s="28" t="s">
        <v>3192</v>
      </c>
    </row>
    <row r="6198" spans="1:10" x14ac:dyDescent="0.3">
      <c r="A6198" s="26">
        <v>2018</v>
      </c>
      <c r="B6198" s="27" t="s">
        <v>5670</v>
      </c>
      <c r="C6198" s="27" t="s">
        <v>5671</v>
      </c>
      <c r="D6198" s="27" t="s">
        <v>5670</v>
      </c>
      <c r="E6198" s="27" t="s">
        <v>3033</v>
      </c>
      <c r="F6198" s="27" t="s">
        <v>2807</v>
      </c>
      <c r="G6198" s="27" t="s">
        <v>2812</v>
      </c>
      <c r="H6198" s="28">
        <v>43313</v>
      </c>
      <c r="I6198" s="29">
        <v>24.116251999999999</v>
      </c>
      <c r="J6198" s="28" t="s">
        <v>3241</v>
      </c>
    </row>
    <row r="6199" spans="1:10" x14ac:dyDescent="0.3">
      <c r="A6199" s="26">
        <v>2018</v>
      </c>
      <c r="B6199" s="27" t="s">
        <v>5672</v>
      </c>
      <c r="C6199" s="27" t="s">
        <v>2863</v>
      </c>
      <c r="D6199" s="27" t="s">
        <v>5672</v>
      </c>
      <c r="E6199" s="27" t="s">
        <v>3111</v>
      </c>
      <c r="F6199" s="27" t="s">
        <v>2815</v>
      </c>
      <c r="G6199" s="27" t="s">
        <v>2854</v>
      </c>
      <c r="H6199" s="28">
        <v>43313</v>
      </c>
      <c r="I6199" s="29">
        <v>4.2922589999999996</v>
      </c>
      <c r="J6199" s="28" t="s">
        <v>3192</v>
      </c>
    </row>
    <row r="6200" spans="1:10" x14ac:dyDescent="0.3">
      <c r="A6200" s="26">
        <v>2018</v>
      </c>
      <c r="B6200" s="27" t="s">
        <v>5757</v>
      </c>
      <c r="C6200" s="27" t="s">
        <v>2909</v>
      </c>
      <c r="D6200" s="27" t="s">
        <v>5757</v>
      </c>
      <c r="E6200" s="27" t="s">
        <v>3033</v>
      </c>
      <c r="F6200" s="27" t="s">
        <v>2788</v>
      </c>
      <c r="G6200" s="27" t="s">
        <v>2788</v>
      </c>
      <c r="H6200" s="28">
        <v>43313</v>
      </c>
      <c r="I6200" s="29">
        <v>19.601246</v>
      </c>
      <c r="J6200" s="28" t="s">
        <v>3192</v>
      </c>
    </row>
    <row r="6201" spans="1:10" x14ac:dyDescent="0.3">
      <c r="A6201" s="26">
        <v>2018</v>
      </c>
      <c r="B6201" s="27" t="s">
        <v>5758</v>
      </c>
      <c r="C6201" s="27" t="s">
        <v>5759</v>
      </c>
      <c r="D6201" s="27" t="s">
        <v>5758</v>
      </c>
      <c r="E6201" s="27" t="s">
        <v>3033</v>
      </c>
      <c r="F6201" s="27" t="s">
        <v>2815</v>
      </c>
      <c r="G6201" s="27" t="s">
        <v>2816</v>
      </c>
      <c r="H6201" s="28">
        <v>43313</v>
      </c>
      <c r="I6201" s="29">
        <v>1.6102860000000001</v>
      </c>
      <c r="J6201" s="28" t="s">
        <v>3192</v>
      </c>
    </row>
    <row r="6202" spans="1:10" x14ac:dyDescent="0.3">
      <c r="A6202" s="26">
        <v>2018</v>
      </c>
      <c r="B6202" s="27" t="s">
        <v>5760</v>
      </c>
      <c r="C6202" s="27" t="s">
        <v>5761</v>
      </c>
      <c r="D6202" s="27" t="s">
        <v>5760</v>
      </c>
      <c r="E6202" s="27" t="s">
        <v>3111</v>
      </c>
      <c r="F6202" s="27" t="s">
        <v>2815</v>
      </c>
      <c r="G6202" s="27" t="s">
        <v>2854</v>
      </c>
      <c r="H6202" s="28">
        <v>43313</v>
      </c>
      <c r="I6202" s="29">
        <v>1.2982050000000001</v>
      </c>
      <c r="J6202" s="28" t="s">
        <v>3192</v>
      </c>
    </row>
    <row r="6203" spans="1:10" x14ac:dyDescent="0.3">
      <c r="A6203" s="26">
        <v>2018</v>
      </c>
      <c r="B6203" s="27" t="s">
        <v>5972</v>
      </c>
      <c r="C6203" s="27" t="s">
        <v>5973</v>
      </c>
      <c r="D6203" s="27" t="s">
        <v>5972</v>
      </c>
      <c r="E6203" s="27" t="s">
        <v>3111</v>
      </c>
      <c r="F6203" s="27" t="s">
        <v>2825</v>
      </c>
      <c r="G6203" s="27" t="s">
        <v>2850</v>
      </c>
      <c r="H6203" s="28">
        <v>43313</v>
      </c>
      <c r="I6203" s="29">
        <v>8.3708000000000005E-2</v>
      </c>
      <c r="J6203" s="28" t="s">
        <v>3241</v>
      </c>
    </row>
    <row r="6204" spans="1:10" x14ac:dyDescent="0.3">
      <c r="A6204" s="26">
        <v>2018</v>
      </c>
      <c r="B6204" s="27" t="s">
        <v>5762</v>
      </c>
      <c r="C6204" s="27" t="s">
        <v>5763</v>
      </c>
      <c r="D6204" s="27" t="s">
        <v>5762</v>
      </c>
      <c r="E6204" s="27" t="s">
        <v>3111</v>
      </c>
      <c r="F6204" s="27" t="s">
        <v>2825</v>
      </c>
      <c r="G6204" s="27" t="s">
        <v>2850</v>
      </c>
      <c r="H6204" s="28">
        <v>43313</v>
      </c>
      <c r="I6204" s="29">
        <v>7.3162999999999992E-2</v>
      </c>
      <c r="J6204" s="28" t="s">
        <v>3192</v>
      </c>
    </row>
    <row r="6205" spans="1:10" x14ac:dyDescent="0.3">
      <c r="A6205" s="26">
        <v>2018</v>
      </c>
      <c r="B6205" s="27" t="s">
        <v>3022</v>
      </c>
      <c r="C6205" s="27" t="s">
        <v>3023</v>
      </c>
      <c r="D6205" s="27" t="s">
        <v>3024</v>
      </c>
      <c r="E6205" s="27" t="s">
        <v>3025</v>
      </c>
      <c r="F6205" s="27" t="s">
        <v>3026</v>
      </c>
      <c r="G6205" s="27" t="s">
        <v>2788</v>
      </c>
      <c r="H6205" s="28">
        <v>43344</v>
      </c>
      <c r="I6205" s="29">
        <v>0</v>
      </c>
      <c r="J6205" s="28" t="s">
        <v>3241</v>
      </c>
    </row>
    <row r="6206" spans="1:10" x14ac:dyDescent="0.3">
      <c r="A6206" s="26">
        <v>2018</v>
      </c>
      <c r="B6206" s="27" t="s">
        <v>3022</v>
      </c>
      <c r="C6206" s="27" t="s">
        <v>3023</v>
      </c>
      <c r="D6206" s="27" t="s">
        <v>3027</v>
      </c>
      <c r="E6206" s="27" t="s">
        <v>3025</v>
      </c>
      <c r="F6206" s="27" t="s">
        <v>3026</v>
      </c>
      <c r="G6206" s="27" t="s">
        <v>2788</v>
      </c>
      <c r="H6206" s="28">
        <v>43344</v>
      </c>
      <c r="I6206" s="29">
        <v>0</v>
      </c>
      <c r="J6206" s="28" t="s">
        <v>3241</v>
      </c>
    </row>
    <row r="6207" spans="1:10" x14ac:dyDescent="0.3">
      <c r="A6207" s="26">
        <v>2018</v>
      </c>
      <c r="B6207" s="27" t="s">
        <v>3028</v>
      </c>
      <c r="C6207" s="27" t="s">
        <v>3029</v>
      </c>
      <c r="D6207" s="27" t="s">
        <v>3028</v>
      </c>
      <c r="E6207" s="27" t="s">
        <v>6117</v>
      </c>
      <c r="F6207" s="27" t="s">
        <v>3030</v>
      </c>
      <c r="G6207" s="27" t="s">
        <v>2812</v>
      </c>
      <c r="H6207" s="28">
        <v>43344</v>
      </c>
      <c r="I6207" s="29">
        <v>11.243351000000001</v>
      </c>
      <c r="J6207" s="28" t="s">
        <v>3241</v>
      </c>
    </row>
    <row r="6208" spans="1:10" x14ac:dyDescent="0.3">
      <c r="A6208" s="26">
        <v>2018</v>
      </c>
      <c r="B6208" s="27" t="s">
        <v>3031</v>
      </c>
      <c r="C6208" s="27" t="s">
        <v>3032</v>
      </c>
      <c r="D6208" s="27" t="s">
        <v>3031</v>
      </c>
      <c r="E6208" s="27" t="s">
        <v>3033</v>
      </c>
      <c r="F6208" s="27" t="s">
        <v>3034</v>
      </c>
      <c r="G6208" s="27" t="s">
        <v>2821</v>
      </c>
      <c r="H6208" s="28">
        <v>43344</v>
      </c>
      <c r="I6208" s="29">
        <v>6.5382310000000006</v>
      </c>
      <c r="J6208" s="28" t="s">
        <v>3241</v>
      </c>
    </row>
    <row r="6209" spans="1:10" x14ac:dyDescent="0.3">
      <c r="A6209" s="26">
        <v>2018</v>
      </c>
      <c r="B6209" s="27" t="s">
        <v>3031</v>
      </c>
      <c r="C6209" s="27" t="s">
        <v>3180</v>
      </c>
      <c r="D6209" s="27" t="s">
        <v>3181</v>
      </c>
      <c r="E6209" s="27" t="s">
        <v>3033</v>
      </c>
      <c r="F6209" s="27" t="s">
        <v>3034</v>
      </c>
      <c r="G6209" s="27" t="s">
        <v>2821</v>
      </c>
      <c r="H6209" s="28">
        <v>43344</v>
      </c>
      <c r="I6209" s="29">
        <v>3.6322000000000001</v>
      </c>
      <c r="J6209" s="28" t="s">
        <v>3241</v>
      </c>
    </row>
    <row r="6210" spans="1:10" x14ac:dyDescent="0.3">
      <c r="A6210" s="26">
        <v>2018</v>
      </c>
      <c r="B6210" s="27" t="s">
        <v>3189</v>
      </c>
      <c r="C6210" s="27" t="s">
        <v>3190</v>
      </c>
      <c r="D6210" s="27" t="s">
        <v>3191</v>
      </c>
      <c r="E6210" s="27" t="s">
        <v>3161</v>
      </c>
      <c r="F6210" s="27" t="s">
        <v>2815</v>
      </c>
      <c r="G6210" s="27" t="s">
        <v>2816</v>
      </c>
      <c r="H6210" s="28">
        <v>43344</v>
      </c>
      <c r="I6210" s="29">
        <v>1.348338</v>
      </c>
      <c r="J6210" s="28" t="s">
        <v>3192</v>
      </c>
    </row>
    <row r="6211" spans="1:10" x14ac:dyDescent="0.3">
      <c r="A6211" s="26">
        <v>2018</v>
      </c>
      <c r="B6211" s="27" t="s">
        <v>3035</v>
      </c>
      <c r="C6211" s="27" t="s">
        <v>3036</v>
      </c>
      <c r="D6211" s="27" t="s">
        <v>3035</v>
      </c>
      <c r="E6211" s="27" t="s">
        <v>6117</v>
      </c>
      <c r="F6211" s="27" t="s">
        <v>2825</v>
      </c>
      <c r="G6211" s="27" t="s">
        <v>2826</v>
      </c>
      <c r="H6211" s="28">
        <v>43344</v>
      </c>
      <c r="I6211" s="29">
        <v>0</v>
      </c>
      <c r="J6211" s="28" t="s">
        <v>3241</v>
      </c>
    </row>
    <row r="6212" spans="1:10" x14ac:dyDescent="0.3">
      <c r="A6212" s="26">
        <v>2018</v>
      </c>
      <c r="B6212" s="27" t="s">
        <v>3037</v>
      </c>
      <c r="C6212" s="27" t="s">
        <v>3038</v>
      </c>
      <c r="D6212" s="27" t="s">
        <v>3037</v>
      </c>
      <c r="E6212" s="27" t="s">
        <v>6117</v>
      </c>
      <c r="F6212" s="27" t="s">
        <v>3034</v>
      </c>
      <c r="G6212" s="27" t="s">
        <v>2999</v>
      </c>
      <c r="H6212" s="28">
        <v>43344</v>
      </c>
      <c r="I6212" s="29">
        <v>3.0768360000000001</v>
      </c>
      <c r="J6212" s="28" t="s">
        <v>3241</v>
      </c>
    </row>
    <row r="6213" spans="1:10" x14ac:dyDescent="0.3">
      <c r="A6213" s="26">
        <v>2018</v>
      </c>
      <c r="B6213" s="27" t="s">
        <v>3039</v>
      </c>
      <c r="C6213" s="27" t="s">
        <v>3040</v>
      </c>
      <c r="D6213" s="27" t="s">
        <v>3039</v>
      </c>
      <c r="E6213" s="27" t="s">
        <v>6117</v>
      </c>
      <c r="F6213" s="27" t="s">
        <v>2815</v>
      </c>
      <c r="G6213" s="27" t="s">
        <v>2816</v>
      </c>
      <c r="H6213" s="28">
        <v>43344</v>
      </c>
      <c r="I6213" s="29">
        <v>0</v>
      </c>
      <c r="J6213" s="28" t="s">
        <v>3241</v>
      </c>
    </row>
    <row r="6214" spans="1:10" x14ac:dyDescent="0.3">
      <c r="A6214" s="26">
        <v>2018</v>
      </c>
      <c r="B6214" s="27" t="s">
        <v>3041</v>
      </c>
      <c r="C6214" s="27" t="s">
        <v>3042</v>
      </c>
      <c r="D6214" s="27" t="s">
        <v>3041</v>
      </c>
      <c r="E6214" s="27" t="s">
        <v>6117</v>
      </c>
      <c r="F6214" s="27" t="s">
        <v>2825</v>
      </c>
      <c r="G6214" s="27" t="s">
        <v>2826</v>
      </c>
      <c r="H6214" s="28">
        <v>43344</v>
      </c>
      <c r="I6214" s="29">
        <v>6.4564850000000007</v>
      </c>
      <c r="J6214" s="28" t="s">
        <v>3241</v>
      </c>
    </row>
    <row r="6215" spans="1:10" x14ac:dyDescent="0.3">
      <c r="A6215" s="26">
        <v>2018</v>
      </c>
      <c r="B6215" s="27" t="s">
        <v>3043</v>
      </c>
      <c r="C6215" s="27" t="s">
        <v>3044</v>
      </c>
      <c r="D6215" s="27" t="s">
        <v>3043</v>
      </c>
      <c r="E6215" s="27" t="s">
        <v>6117</v>
      </c>
      <c r="F6215" s="27" t="s">
        <v>2815</v>
      </c>
      <c r="G6215" s="27" t="s">
        <v>2816</v>
      </c>
      <c r="H6215" s="28">
        <v>43344</v>
      </c>
      <c r="I6215" s="29">
        <v>3.2173639999999999</v>
      </c>
      <c r="J6215" s="28" t="s">
        <v>3241</v>
      </c>
    </row>
    <row r="6216" spans="1:10" x14ac:dyDescent="0.3">
      <c r="A6216" s="26">
        <v>2018</v>
      </c>
      <c r="B6216" s="27" t="s">
        <v>3045</v>
      </c>
      <c r="C6216" s="27" t="s">
        <v>3046</v>
      </c>
      <c r="D6216" s="27" t="s">
        <v>3045</v>
      </c>
      <c r="E6216" s="27" t="s">
        <v>6117</v>
      </c>
      <c r="F6216" s="27" t="s">
        <v>2815</v>
      </c>
      <c r="G6216" s="27" t="s">
        <v>2816</v>
      </c>
      <c r="H6216" s="28">
        <v>43344</v>
      </c>
      <c r="I6216" s="29">
        <v>0.15031900000000001</v>
      </c>
      <c r="J6216" s="28" t="s">
        <v>3241</v>
      </c>
    </row>
    <row r="6217" spans="1:10" x14ac:dyDescent="0.3">
      <c r="A6217" s="26">
        <v>2018</v>
      </c>
      <c r="B6217" s="27" t="s">
        <v>3143</v>
      </c>
      <c r="C6217" s="27" t="s">
        <v>3144</v>
      </c>
      <c r="D6217" s="27" t="s">
        <v>3143</v>
      </c>
      <c r="E6217" s="27" t="s">
        <v>6117</v>
      </c>
      <c r="F6217" s="27" t="s">
        <v>3145</v>
      </c>
      <c r="G6217" s="27" t="s">
        <v>2803</v>
      </c>
      <c r="H6217" s="28">
        <v>43344</v>
      </c>
      <c r="I6217" s="29">
        <v>2.9664489999999999</v>
      </c>
      <c r="J6217" s="28" t="s">
        <v>3241</v>
      </c>
    </row>
    <row r="6218" spans="1:10" x14ac:dyDescent="0.3">
      <c r="A6218" s="26">
        <v>2018</v>
      </c>
      <c r="B6218" s="27" t="s">
        <v>5773</v>
      </c>
      <c r="C6218" s="27" t="s">
        <v>5774</v>
      </c>
      <c r="D6218" s="27" t="s">
        <v>5773</v>
      </c>
      <c r="E6218" s="27" t="s">
        <v>3111</v>
      </c>
      <c r="F6218" s="27" t="s">
        <v>3034</v>
      </c>
      <c r="G6218" s="27" t="s">
        <v>2821</v>
      </c>
      <c r="H6218" s="28">
        <v>43344</v>
      </c>
      <c r="I6218" s="29">
        <v>0.19810700000000001</v>
      </c>
      <c r="J6218" s="28" t="s">
        <v>3241</v>
      </c>
    </row>
    <row r="6219" spans="1:10" x14ac:dyDescent="0.3">
      <c r="A6219" s="26">
        <v>2018</v>
      </c>
      <c r="B6219" s="27" t="s">
        <v>3171</v>
      </c>
      <c r="C6219" s="27" t="s">
        <v>3172</v>
      </c>
      <c r="D6219" s="27" t="s">
        <v>3173</v>
      </c>
      <c r="E6219" s="27" t="s">
        <v>3111</v>
      </c>
      <c r="F6219" s="27" t="s">
        <v>2825</v>
      </c>
      <c r="G6219" s="27" t="s">
        <v>2850</v>
      </c>
      <c r="H6219" s="28">
        <v>43344</v>
      </c>
      <c r="I6219" s="29">
        <v>0.45008300000000001</v>
      </c>
      <c r="J6219" s="28" t="s">
        <v>3241</v>
      </c>
    </row>
    <row r="6220" spans="1:10" x14ac:dyDescent="0.3">
      <c r="A6220" s="26">
        <v>2018</v>
      </c>
      <c r="B6220" s="27" t="s">
        <v>3146</v>
      </c>
      <c r="C6220" s="27" t="s">
        <v>3147</v>
      </c>
      <c r="D6220" s="27" t="s">
        <v>3146</v>
      </c>
      <c r="E6220" s="27" t="s">
        <v>6117</v>
      </c>
      <c r="F6220" s="27" t="s">
        <v>3145</v>
      </c>
      <c r="G6220" s="27" t="s">
        <v>2803</v>
      </c>
      <c r="H6220" s="28">
        <v>43344</v>
      </c>
      <c r="I6220" s="29">
        <v>3.386482</v>
      </c>
      <c r="J6220" s="28" t="s">
        <v>3241</v>
      </c>
    </row>
    <row r="6221" spans="1:10" x14ac:dyDescent="0.3">
      <c r="A6221" s="26">
        <v>2018</v>
      </c>
      <c r="B6221" s="27" t="s">
        <v>3047</v>
      </c>
      <c r="C6221" s="27" t="s">
        <v>3048</v>
      </c>
      <c r="D6221" s="27" t="s">
        <v>3047</v>
      </c>
      <c r="E6221" s="27" t="s">
        <v>6117</v>
      </c>
      <c r="F6221" s="27" t="s">
        <v>2825</v>
      </c>
      <c r="G6221" s="27" t="s">
        <v>2826</v>
      </c>
      <c r="H6221" s="28">
        <v>43344</v>
      </c>
      <c r="I6221" s="29">
        <v>2.2526910000000004</v>
      </c>
      <c r="J6221" s="28" t="s">
        <v>3241</v>
      </c>
    </row>
    <row r="6222" spans="1:10" x14ac:dyDescent="0.3">
      <c r="A6222" s="26">
        <v>2018</v>
      </c>
      <c r="B6222" s="27" t="s">
        <v>3049</v>
      </c>
      <c r="C6222" s="27" t="s">
        <v>3050</v>
      </c>
      <c r="D6222" s="27" t="s">
        <v>3049</v>
      </c>
      <c r="E6222" s="27" t="s">
        <v>6117</v>
      </c>
      <c r="F6222" s="27" t="s">
        <v>2825</v>
      </c>
      <c r="G6222" s="27" t="s">
        <v>2850</v>
      </c>
      <c r="H6222" s="28">
        <v>43344</v>
      </c>
      <c r="I6222" s="29">
        <v>0</v>
      </c>
      <c r="J6222" s="28" t="s">
        <v>3241</v>
      </c>
    </row>
    <row r="6223" spans="1:10" x14ac:dyDescent="0.3">
      <c r="A6223" s="26">
        <v>2018</v>
      </c>
      <c r="B6223" s="27" t="s">
        <v>3051</v>
      </c>
      <c r="C6223" s="27" t="s">
        <v>3051</v>
      </c>
      <c r="D6223" s="27" t="s">
        <v>3051</v>
      </c>
      <c r="E6223" s="27" t="s">
        <v>6118</v>
      </c>
      <c r="F6223" s="27" t="s">
        <v>3051</v>
      </c>
      <c r="G6223" s="27" t="s">
        <v>6074</v>
      </c>
      <c r="H6223" s="28">
        <v>43344</v>
      </c>
      <c r="I6223" s="29">
        <v>9776.4811670000108</v>
      </c>
      <c r="J6223" s="28" t="s">
        <v>3241</v>
      </c>
    </row>
    <row r="6224" spans="1:10" x14ac:dyDescent="0.3">
      <c r="A6224" s="26">
        <v>2018</v>
      </c>
      <c r="B6224" s="27" t="s">
        <v>3052</v>
      </c>
      <c r="C6224" s="27" t="s">
        <v>3053</v>
      </c>
      <c r="D6224" s="27" t="s">
        <v>3052</v>
      </c>
      <c r="E6224" s="27" t="s">
        <v>3033</v>
      </c>
      <c r="F6224" s="27" t="s">
        <v>2807</v>
      </c>
      <c r="G6224" s="27" t="s">
        <v>2812</v>
      </c>
      <c r="H6224" s="28">
        <v>43344</v>
      </c>
      <c r="I6224" s="29">
        <v>2.1671750000000003</v>
      </c>
      <c r="J6224" s="28" t="s">
        <v>3241</v>
      </c>
    </row>
    <row r="6225" spans="1:10" x14ac:dyDescent="0.3">
      <c r="A6225" s="26">
        <v>2018</v>
      </c>
      <c r="B6225" s="27" t="s">
        <v>3162</v>
      </c>
      <c r="C6225" s="27" t="s">
        <v>3163</v>
      </c>
      <c r="D6225" s="27" t="s">
        <v>3164</v>
      </c>
      <c r="E6225" s="27" t="s">
        <v>3025</v>
      </c>
      <c r="F6225" s="27" t="s">
        <v>3087</v>
      </c>
      <c r="G6225" s="27" t="s">
        <v>2788</v>
      </c>
      <c r="H6225" s="28">
        <v>43344</v>
      </c>
      <c r="I6225" s="29">
        <v>0</v>
      </c>
      <c r="J6225" s="28" t="s">
        <v>3241</v>
      </c>
    </row>
    <row r="6226" spans="1:10" x14ac:dyDescent="0.3">
      <c r="A6226" s="26">
        <v>2018</v>
      </c>
      <c r="B6226" s="27" t="s">
        <v>3162</v>
      </c>
      <c r="C6226" s="27" t="s">
        <v>3163</v>
      </c>
      <c r="D6226" s="27" t="s">
        <v>3165</v>
      </c>
      <c r="E6226" s="27" t="s">
        <v>3025</v>
      </c>
      <c r="F6226" s="27" t="s">
        <v>3087</v>
      </c>
      <c r="G6226" s="27" t="s">
        <v>2788</v>
      </c>
      <c r="H6226" s="28">
        <v>43344</v>
      </c>
      <c r="I6226" s="29">
        <v>0</v>
      </c>
      <c r="J6226" s="28" t="s">
        <v>3241</v>
      </c>
    </row>
    <row r="6227" spans="1:10" x14ac:dyDescent="0.3">
      <c r="A6227" s="26">
        <v>2018</v>
      </c>
      <c r="B6227" s="27" t="s">
        <v>3054</v>
      </c>
      <c r="C6227" s="27" t="s">
        <v>3055</v>
      </c>
      <c r="D6227" s="27" t="s">
        <v>3054</v>
      </c>
      <c r="E6227" s="27" t="s">
        <v>6117</v>
      </c>
      <c r="F6227" s="27" t="s">
        <v>3034</v>
      </c>
      <c r="G6227" s="27" t="s">
        <v>2999</v>
      </c>
      <c r="H6227" s="28">
        <v>43344</v>
      </c>
      <c r="I6227" s="29">
        <v>11.446189</v>
      </c>
      <c r="J6227" s="28" t="s">
        <v>3241</v>
      </c>
    </row>
    <row r="6228" spans="1:10" x14ac:dyDescent="0.3">
      <c r="A6228" s="26">
        <v>2018</v>
      </c>
      <c r="B6228" s="27" t="s">
        <v>3056</v>
      </c>
      <c r="C6228" s="27" t="s">
        <v>3057</v>
      </c>
      <c r="D6228" s="27" t="s">
        <v>3056</v>
      </c>
      <c r="E6228" s="27" t="s">
        <v>6117</v>
      </c>
      <c r="F6228" s="27" t="s">
        <v>2825</v>
      </c>
      <c r="G6228" s="27" t="s">
        <v>2826</v>
      </c>
      <c r="H6228" s="28">
        <v>43344</v>
      </c>
      <c r="I6228" s="29">
        <v>3.9612050000000005</v>
      </c>
      <c r="J6228" s="28" t="s">
        <v>3241</v>
      </c>
    </row>
    <row r="6229" spans="1:10" x14ac:dyDescent="0.3">
      <c r="A6229" s="26">
        <v>2018</v>
      </c>
      <c r="B6229" s="27" t="s">
        <v>3058</v>
      </c>
      <c r="C6229" s="27" t="s">
        <v>3059</v>
      </c>
      <c r="D6229" s="27" t="s">
        <v>3058</v>
      </c>
      <c r="E6229" s="27" t="s">
        <v>6117</v>
      </c>
      <c r="F6229" s="27" t="s">
        <v>2815</v>
      </c>
      <c r="G6229" s="27" t="s">
        <v>2816</v>
      </c>
      <c r="H6229" s="28">
        <v>43344</v>
      </c>
      <c r="I6229" s="29">
        <v>3.3645070000000001</v>
      </c>
      <c r="J6229" s="28" t="s">
        <v>3241</v>
      </c>
    </row>
    <row r="6230" spans="1:10" x14ac:dyDescent="0.3">
      <c r="A6230" s="26">
        <v>2018</v>
      </c>
      <c r="B6230" s="27" t="s">
        <v>5775</v>
      </c>
      <c r="C6230" s="27" t="s">
        <v>2905</v>
      </c>
      <c r="D6230" s="27" t="s">
        <v>5775</v>
      </c>
      <c r="E6230" s="27" t="s">
        <v>3033</v>
      </c>
      <c r="F6230" s="27" t="s">
        <v>2807</v>
      </c>
      <c r="G6230" s="27" t="s">
        <v>2812</v>
      </c>
      <c r="H6230" s="28">
        <v>43344</v>
      </c>
      <c r="I6230" s="29">
        <v>4.2991980000000005</v>
      </c>
      <c r="J6230" s="28" t="s">
        <v>3192</v>
      </c>
    </row>
    <row r="6231" spans="1:10" x14ac:dyDescent="0.3">
      <c r="A6231" s="26">
        <v>2018</v>
      </c>
      <c r="B6231" s="27" t="s">
        <v>3152</v>
      </c>
      <c r="C6231" s="27" t="s">
        <v>3153</v>
      </c>
      <c r="D6231" s="27" t="s">
        <v>3152</v>
      </c>
      <c r="E6231" s="27" t="s">
        <v>3111</v>
      </c>
      <c r="F6231" s="27" t="s">
        <v>2825</v>
      </c>
      <c r="G6231" s="27" t="s">
        <v>2850</v>
      </c>
      <c r="H6231" s="28">
        <v>43344</v>
      </c>
      <c r="I6231" s="29">
        <v>0.45059500000000002</v>
      </c>
      <c r="J6231" s="28" t="s">
        <v>3241</v>
      </c>
    </row>
    <row r="6232" spans="1:10" x14ac:dyDescent="0.3">
      <c r="A6232" s="26">
        <v>2018</v>
      </c>
      <c r="B6232" s="27" t="s">
        <v>3154</v>
      </c>
      <c r="C6232" s="27" t="s">
        <v>3155</v>
      </c>
      <c r="D6232" s="27" t="s">
        <v>3154</v>
      </c>
      <c r="E6232" s="27" t="s">
        <v>3111</v>
      </c>
      <c r="F6232" s="27" t="s">
        <v>2825</v>
      </c>
      <c r="G6232" s="27" t="s">
        <v>2850</v>
      </c>
      <c r="H6232" s="28">
        <v>43344</v>
      </c>
      <c r="I6232" s="29">
        <v>0.60494500000000007</v>
      </c>
      <c r="J6232" s="28" t="s">
        <v>3241</v>
      </c>
    </row>
    <row r="6233" spans="1:10" x14ac:dyDescent="0.3">
      <c r="A6233" s="26">
        <v>2018</v>
      </c>
      <c r="B6233" s="27" t="s">
        <v>3156</v>
      </c>
      <c r="C6233" s="27" t="s">
        <v>3157</v>
      </c>
      <c r="D6233" s="27" t="s">
        <v>3156</v>
      </c>
      <c r="E6233" s="27" t="s">
        <v>3111</v>
      </c>
      <c r="F6233" s="27" t="s">
        <v>2825</v>
      </c>
      <c r="G6233" s="27" t="s">
        <v>2850</v>
      </c>
      <c r="H6233" s="28">
        <v>43344</v>
      </c>
      <c r="I6233" s="29">
        <v>0</v>
      </c>
      <c r="J6233" s="28" t="s">
        <v>3241</v>
      </c>
    </row>
    <row r="6234" spans="1:10" x14ac:dyDescent="0.3">
      <c r="A6234" s="26">
        <v>2018</v>
      </c>
      <c r="B6234" s="27" t="s">
        <v>3060</v>
      </c>
      <c r="C6234" s="27" t="s">
        <v>3061</v>
      </c>
      <c r="D6234" s="27" t="s">
        <v>3062</v>
      </c>
      <c r="E6234" s="27" t="s">
        <v>3063</v>
      </c>
      <c r="F6234" s="27" t="s">
        <v>3034</v>
      </c>
      <c r="G6234" s="27" t="s">
        <v>2999</v>
      </c>
      <c r="H6234" s="28">
        <v>43344</v>
      </c>
      <c r="I6234" s="29">
        <v>0</v>
      </c>
      <c r="J6234" s="28" t="s">
        <v>3241</v>
      </c>
    </row>
    <row r="6235" spans="1:10" x14ac:dyDescent="0.3">
      <c r="A6235" s="26">
        <v>2018</v>
      </c>
      <c r="B6235" s="27" t="s">
        <v>3187</v>
      </c>
      <c r="C6235" s="27" t="s">
        <v>3188</v>
      </c>
      <c r="D6235" s="27" t="s">
        <v>3187</v>
      </c>
      <c r="E6235" s="27" t="s">
        <v>3033</v>
      </c>
      <c r="F6235" s="27" t="s">
        <v>3034</v>
      </c>
      <c r="G6235" s="27" t="s">
        <v>3074</v>
      </c>
      <c r="H6235" s="28">
        <v>43344</v>
      </c>
      <c r="I6235" s="29">
        <v>1.8014180000000002</v>
      </c>
      <c r="J6235" s="28" t="s">
        <v>3241</v>
      </c>
    </row>
    <row r="6236" spans="1:10" x14ac:dyDescent="0.3">
      <c r="A6236" s="26">
        <v>2018</v>
      </c>
      <c r="B6236" s="27" t="s">
        <v>3064</v>
      </c>
      <c r="C6236" s="27" t="s">
        <v>3065</v>
      </c>
      <c r="D6236" s="27" t="s">
        <v>3066</v>
      </c>
      <c r="E6236" s="27" t="s">
        <v>3025</v>
      </c>
      <c r="F6236" s="27" t="s">
        <v>2825</v>
      </c>
      <c r="G6236" s="27" t="s">
        <v>2826</v>
      </c>
      <c r="H6236" s="28">
        <v>43344</v>
      </c>
      <c r="I6236" s="29">
        <v>0</v>
      </c>
      <c r="J6236" s="28" t="s">
        <v>3241</v>
      </c>
    </row>
    <row r="6237" spans="1:10" x14ac:dyDescent="0.3">
      <c r="A6237" s="26">
        <v>2018</v>
      </c>
      <c r="B6237" s="27" t="s">
        <v>3064</v>
      </c>
      <c r="C6237" s="27" t="s">
        <v>3065</v>
      </c>
      <c r="D6237" s="27" t="s">
        <v>3067</v>
      </c>
      <c r="E6237" s="27" t="s">
        <v>3025</v>
      </c>
      <c r="F6237" s="27" t="s">
        <v>2825</v>
      </c>
      <c r="G6237" s="27" t="s">
        <v>2826</v>
      </c>
      <c r="H6237" s="28">
        <v>43344</v>
      </c>
      <c r="I6237" s="29">
        <v>0</v>
      </c>
      <c r="J6237" s="28" t="s">
        <v>3241</v>
      </c>
    </row>
    <row r="6238" spans="1:10" x14ac:dyDescent="0.3">
      <c r="A6238" s="26">
        <v>2018</v>
      </c>
      <c r="B6238" s="27" t="s">
        <v>3174</v>
      </c>
      <c r="C6238" s="27" t="s">
        <v>3175</v>
      </c>
      <c r="D6238" s="27" t="s">
        <v>3174</v>
      </c>
      <c r="E6238" s="27" t="s">
        <v>6117</v>
      </c>
      <c r="F6238" s="27" t="s">
        <v>2825</v>
      </c>
      <c r="G6238" s="27" t="s">
        <v>2826</v>
      </c>
      <c r="H6238" s="28">
        <v>43344</v>
      </c>
      <c r="I6238" s="29">
        <v>0.63542600000000005</v>
      </c>
      <c r="J6238" s="28" t="s">
        <v>3241</v>
      </c>
    </row>
    <row r="6239" spans="1:10" x14ac:dyDescent="0.3">
      <c r="A6239" s="26">
        <v>2018</v>
      </c>
      <c r="B6239" s="27" t="s">
        <v>3068</v>
      </c>
      <c r="C6239" s="27" t="s">
        <v>3069</v>
      </c>
      <c r="D6239" s="27" t="s">
        <v>3068</v>
      </c>
      <c r="E6239" s="27" t="s">
        <v>6117</v>
      </c>
      <c r="F6239" s="27" t="s">
        <v>3034</v>
      </c>
      <c r="G6239" s="27" t="s">
        <v>2923</v>
      </c>
      <c r="H6239" s="28">
        <v>43344</v>
      </c>
      <c r="I6239" s="29">
        <v>6.8901700000000003</v>
      </c>
      <c r="J6239" s="28" t="s">
        <v>3241</v>
      </c>
    </row>
    <row r="6240" spans="1:10" x14ac:dyDescent="0.3">
      <c r="A6240" s="26">
        <v>2018</v>
      </c>
      <c r="B6240" s="27" t="s">
        <v>3070</v>
      </c>
      <c r="C6240" s="27" t="s">
        <v>3071</v>
      </c>
      <c r="D6240" s="27" t="s">
        <v>3070</v>
      </c>
      <c r="E6240" s="27" t="s">
        <v>6117</v>
      </c>
      <c r="F6240" s="27" t="s">
        <v>2815</v>
      </c>
      <c r="G6240" s="27" t="s">
        <v>2816</v>
      </c>
      <c r="H6240" s="28">
        <v>43344</v>
      </c>
      <c r="I6240" s="29">
        <v>0.743479</v>
      </c>
      <c r="J6240" s="28" t="s">
        <v>3241</v>
      </c>
    </row>
    <row r="6241" spans="1:10" x14ac:dyDescent="0.3">
      <c r="A6241" s="26">
        <v>2018</v>
      </c>
      <c r="B6241" s="27" t="s">
        <v>3176</v>
      </c>
      <c r="C6241" s="27" t="s">
        <v>3177</v>
      </c>
      <c r="D6241" s="27" t="s">
        <v>3176</v>
      </c>
      <c r="E6241" s="27" t="s">
        <v>3033</v>
      </c>
      <c r="F6241" s="27" t="s">
        <v>2807</v>
      </c>
      <c r="G6241" s="27" t="s">
        <v>2812</v>
      </c>
      <c r="H6241" s="28">
        <v>43344</v>
      </c>
      <c r="I6241" s="29">
        <v>16.540234999999999</v>
      </c>
      <c r="J6241" s="28" t="s">
        <v>3241</v>
      </c>
    </row>
    <row r="6242" spans="1:10" x14ac:dyDescent="0.3">
      <c r="A6242" s="26">
        <v>2018</v>
      </c>
      <c r="B6242" s="27" t="s">
        <v>3072</v>
      </c>
      <c r="C6242" s="27" t="s">
        <v>3073</v>
      </c>
      <c r="D6242" s="27" t="s">
        <v>3072</v>
      </c>
      <c r="E6242" s="27" t="s">
        <v>6117</v>
      </c>
      <c r="F6242" s="27" t="s">
        <v>3034</v>
      </c>
      <c r="G6242" s="27" t="s">
        <v>3074</v>
      </c>
      <c r="H6242" s="28">
        <v>43344</v>
      </c>
      <c r="I6242" s="29">
        <v>1.0839490000000001</v>
      </c>
      <c r="J6242" s="28" t="s">
        <v>3241</v>
      </c>
    </row>
    <row r="6243" spans="1:10" x14ac:dyDescent="0.3">
      <c r="A6243" s="26">
        <v>2018</v>
      </c>
      <c r="B6243" s="27" t="s">
        <v>3182</v>
      </c>
      <c r="C6243" s="27" t="s">
        <v>3183</v>
      </c>
      <c r="D6243" s="27" t="s">
        <v>3182</v>
      </c>
      <c r="E6243" s="27" t="s">
        <v>6117</v>
      </c>
      <c r="F6243" s="27" t="s">
        <v>2825</v>
      </c>
      <c r="G6243" s="27" t="s">
        <v>2826</v>
      </c>
      <c r="H6243" s="28">
        <v>43344</v>
      </c>
      <c r="I6243" s="29">
        <v>0.53284500000000001</v>
      </c>
      <c r="J6243" s="28" t="s">
        <v>3241</v>
      </c>
    </row>
    <row r="6244" spans="1:10" x14ac:dyDescent="0.3">
      <c r="A6244" s="26">
        <v>2018</v>
      </c>
      <c r="B6244" s="27" t="s">
        <v>3075</v>
      </c>
      <c r="C6244" s="27" t="s">
        <v>3076</v>
      </c>
      <c r="D6244" s="27" t="s">
        <v>3075</v>
      </c>
      <c r="E6244" s="27" t="s">
        <v>6117</v>
      </c>
      <c r="F6244" s="27" t="s">
        <v>2815</v>
      </c>
      <c r="G6244" s="27" t="s">
        <v>2816</v>
      </c>
      <c r="H6244" s="28">
        <v>43344</v>
      </c>
      <c r="I6244" s="29">
        <v>0</v>
      </c>
      <c r="J6244" s="28" t="s">
        <v>3241</v>
      </c>
    </row>
    <row r="6245" spans="1:10" x14ac:dyDescent="0.3">
      <c r="A6245" s="26">
        <v>2018</v>
      </c>
      <c r="B6245" s="27" t="s">
        <v>3077</v>
      </c>
      <c r="C6245" s="27" t="s">
        <v>3078</v>
      </c>
      <c r="D6245" s="27" t="s">
        <v>3077</v>
      </c>
      <c r="E6245" s="27" t="s">
        <v>3033</v>
      </c>
      <c r="F6245" s="27" t="s">
        <v>2788</v>
      </c>
      <c r="G6245" s="27" t="s">
        <v>2788</v>
      </c>
      <c r="H6245" s="28">
        <v>43344</v>
      </c>
      <c r="I6245" s="29">
        <v>0</v>
      </c>
      <c r="J6245" s="28" t="s">
        <v>3241</v>
      </c>
    </row>
    <row r="6246" spans="1:10" x14ac:dyDescent="0.3">
      <c r="A6246" s="26">
        <v>2018</v>
      </c>
      <c r="B6246" s="27" t="s">
        <v>3079</v>
      </c>
      <c r="C6246" s="27" t="s">
        <v>3080</v>
      </c>
      <c r="D6246" s="27" t="s">
        <v>3081</v>
      </c>
      <c r="E6246" s="27" t="s">
        <v>3063</v>
      </c>
      <c r="F6246" s="27" t="s">
        <v>2788</v>
      </c>
      <c r="G6246" s="27" t="s">
        <v>2788</v>
      </c>
      <c r="H6246" s="28">
        <v>43344</v>
      </c>
      <c r="I6246" s="29">
        <v>0</v>
      </c>
      <c r="J6246" s="28" t="s">
        <v>3241</v>
      </c>
    </row>
    <row r="6247" spans="1:10" x14ac:dyDescent="0.3">
      <c r="A6247" s="26">
        <v>2018</v>
      </c>
      <c r="B6247" s="27" t="s">
        <v>3082</v>
      </c>
      <c r="C6247" s="27" t="s">
        <v>3083</v>
      </c>
      <c r="D6247" s="27" t="s">
        <v>3082</v>
      </c>
      <c r="E6247" s="27" t="s">
        <v>6117</v>
      </c>
      <c r="F6247" s="27" t="s">
        <v>2825</v>
      </c>
      <c r="G6247" s="27" t="s">
        <v>2826</v>
      </c>
      <c r="H6247" s="28">
        <v>43344</v>
      </c>
      <c r="I6247" s="29">
        <v>8.7831130000000019</v>
      </c>
      <c r="J6247" s="28" t="s">
        <v>3241</v>
      </c>
    </row>
    <row r="6248" spans="1:10" x14ac:dyDescent="0.3">
      <c r="A6248" s="26">
        <v>2018</v>
      </c>
      <c r="B6248" s="27" t="s">
        <v>3084</v>
      </c>
      <c r="C6248" s="27" t="s">
        <v>3085</v>
      </c>
      <c r="D6248" s="27" t="s">
        <v>3086</v>
      </c>
      <c r="E6248" s="27" t="s">
        <v>3025</v>
      </c>
      <c r="F6248" s="27" t="s">
        <v>3087</v>
      </c>
      <c r="G6248" s="27" t="s">
        <v>2788</v>
      </c>
      <c r="H6248" s="28">
        <v>43344</v>
      </c>
      <c r="I6248" s="29">
        <v>0</v>
      </c>
      <c r="J6248" s="28" t="s">
        <v>3241</v>
      </c>
    </row>
    <row r="6249" spans="1:10" x14ac:dyDescent="0.3">
      <c r="A6249" s="26">
        <v>2018</v>
      </c>
      <c r="B6249" s="27" t="s">
        <v>3084</v>
      </c>
      <c r="C6249" s="27" t="s">
        <v>3085</v>
      </c>
      <c r="D6249" s="27" t="s">
        <v>3088</v>
      </c>
      <c r="E6249" s="27" t="s">
        <v>3025</v>
      </c>
      <c r="F6249" s="27" t="s">
        <v>3087</v>
      </c>
      <c r="G6249" s="27" t="s">
        <v>2788</v>
      </c>
      <c r="H6249" s="28">
        <v>43344</v>
      </c>
      <c r="I6249" s="29">
        <v>0</v>
      </c>
      <c r="J6249" s="28" t="s">
        <v>3241</v>
      </c>
    </row>
    <row r="6250" spans="1:10" x14ac:dyDescent="0.3">
      <c r="A6250" s="26">
        <v>2018</v>
      </c>
      <c r="B6250" s="27" t="s">
        <v>3195</v>
      </c>
      <c r="C6250" s="27" t="s">
        <v>3196</v>
      </c>
      <c r="D6250" s="27" t="s">
        <v>3197</v>
      </c>
      <c r="E6250" s="27" t="s">
        <v>3063</v>
      </c>
      <c r="F6250" s="27" t="s">
        <v>3094</v>
      </c>
      <c r="G6250" s="27" t="s">
        <v>2965</v>
      </c>
      <c r="H6250" s="28">
        <v>43344</v>
      </c>
      <c r="I6250" s="29">
        <v>1.401942</v>
      </c>
      <c r="J6250" s="28" t="s">
        <v>3192</v>
      </c>
    </row>
    <row r="6251" spans="1:10" x14ac:dyDescent="0.3">
      <c r="A6251" s="26">
        <v>2018</v>
      </c>
      <c r="B6251" s="27" t="s">
        <v>3089</v>
      </c>
      <c r="C6251" s="27" t="s">
        <v>3090</v>
      </c>
      <c r="D6251" s="27" t="s">
        <v>3089</v>
      </c>
      <c r="E6251" s="27" t="s">
        <v>6117</v>
      </c>
      <c r="F6251" s="27" t="s">
        <v>2815</v>
      </c>
      <c r="G6251" s="27" t="s">
        <v>2816</v>
      </c>
      <c r="H6251" s="28">
        <v>43344</v>
      </c>
      <c r="I6251" s="29">
        <v>2.237228</v>
      </c>
      <c r="J6251" s="28" t="s">
        <v>3241</v>
      </c>
    </row>
    <row r="6252" spans="1:10" x14ac:dyDescent="0.3">
      <c r="A6252" s="26">
        <v>2018</v>
      </c>
      <c r="B6252" s="27" t="s">
        <v>3136</v>
      </c>
      <c r="C6252" s="27" t="s">
        <v>3137</v>
      </c>
      <c r="D6252" s="27" t="s">
        <v>3138</v>
      </c>
      <c r="E6252" s="27" t="s">
        <v>3025</v>
      </c>
      <c r="F6252" s="27" t="s">
        <v>3087</v>
      </c>
      <c r="G6252" s="27" t="s">
        <v>2788</v>
      </c>
      <c r="H6252" s="28">
        <v>43344</v>
      </c>
      <c r="I6252" s="29">
        <v>0</v>
      </c>
      <c r="J6252" s="28" t="s">
        <v>3241</v>
      </c>
    </row>
    <row r="6253" spans="1:10" x14ac:dyDescent="0.3">
      <c r="A6253" s="26">
        <v>2018</v>
      </c>
      <c r="B6253" s="27" t="s">
        <v>3136</v>
      </c>
      <c r="C6253" s="27" t="s">
        <v>3137</v>
      </c>
      <c r="D6253" s="27" t="s">
        <v>3139</v>
      </c>
      <c r="E6253" s="27" t="s">
        <v>3025</v>
      </c>
      <c r="F6253" s="27" t="s">
        <v>3087</v>
      </c>
      <c r="G6253" s="27" t="s">
        <v>2788</v>
      </c>
      <c r="H6253" s="28">
        <v>43344</v>
      </c>
      <c r="I6253" s="29">
        <v>0</v>
      </c>
      <c r="J6253" s="28" t="s">
        <v>3241</v>
      </c>
    </row>
    <row r="6254" spans="1:10" x14ac:dyDescent="0.3">
      <c r="A6254" s="26">
        <v>2018</v>
      </c>
      <c r="B6254" s="27" t="s">
        <v>3184</v>
      </c>
      <c r="C6254" s="27" t="s">
        <v>3185</v>
      </c>
      <c r="D6254" s="27" t="s">
        <v>3186</v>
      </c>
      <c r="E6254" s="27" t="s">
        <v>3063</v>
      </c>
      <c r="F6254" s="27" t="s">
        <v>3034</v>
      </c>
      <c r="G6254" s="27" t="s">
        <v>2999</v>
      </c>
      <c r="H6254" s="28">
        <v>43344</v>
      </c>
      <c r="I6254" s="29">
        <v>0.60969700000000004</v>
      </c>
      <c r="J6254" s="28" t="s">
        <v>3241</v>
      </c>
    </row>
    <row r="6255" spans="1:10" x14ac:dyDescent="0.3">
      <c r="A6255" s="26">
        <v>2018</v>
      </c>
      <c r="B6255" s="27" t="s">
        <v>3091</v>
      </c>
      <c r="C6255" s="27" t="s">
        <v>3092</v>
      </c>
      <c r="D6255" s="27" t="s">
        <v>3093</v>
      </c>
      <c r="E6255" s="27" t="s">
        <v>3063</v>
      </c>
      <c r="F6255" s="27" t="s">
        <v>3094</v>
      </c>
      <c r="G6255" s="27" t="s">
        <v>2965</v>
      </c>
      <c r="H6255" s="28">
        <v>43344</v>
      </c>
      <c r="I6255" s="29">
        <v>3.5323320000000002</v>
      </c>
      <c r="J6255" s="28" t="s">
        <v>3241</v>
      </c>
    </row>
    <row r="6256" spans="1:10" x14ac:dyDescent="0.3">
      <c r="A6256" s="26">
        <v>2018</v>
      </c>
      <c r="B6256" s="27" t="s">
        <v>3095</v>
      </c>
      <c r="C6256" s="27" t="s">
        <v>3096</v>
      </c>
      <c r="D6256" s="27" t="s">
        <v>3095</v>
      </c>
      <c r="E6256" s="27" t="s">
        <v>6117</v>
      </c>
      <c r="F6256" s="27" t="s">
        <v>3034</v>
      </c>
      <c r="G6256" s="27" t="s">
        <v>2999</v>
      </c>
      <c r="H6256" s="28">
        <v>43344</v>
      </c>
      <c r="I6256" s="29">
        <v>2.7011089999999998</v>
      </c>
      <c r="J6256" s="28" t="s">
        <v>3241</v>
      </c>
    </row>
    <row r="6257" spans="1:10" x14ac:dyDescent="0.3">
      <c r="A6257" s="26">
        <v>2018</v>
      </c>
      <c r="B6257" s="27" t="s">
        <v>3097</v>
      </c>
      <c r="C6257" s="27" t="s">
        <v>3098</v>
      </c>
      <c r="D6257" s="27" t="s">
        <v>3097</v>
      </c>
      <c r="E6257" s="27" t="s">
        <v>6117</v>
      </c>
      <c r="F6257" s="27" t="s">
        <v>2825</v>
      </c>
      <c r="G6257" s="27" t="s">
        <v>2850</v>
      </c>
      <c r="H6257" s="28">
        <v>43344</v>
      </c>
      <c r="I6257" s="29">
        <v>14.014521</v>
      </c>
      <c r="J6257" s="28" t="s">
        <v>3241</v>
      </c>
    </row>
    <row r="6258" spans="1:10" x14ac:dyDescent="0.3">
      <c r="A6258" s="26">
        <v>2018</v>
      </c>
      <c r="B6258" s="27" t="s">
        <v>3132</v>
      </c>
      <c r="C6258" s="27" t="s">
        <v>3133</v>
      </c>
      <c r="D6258" s="27" t="s">
        <v>3132</v>
      </c>
      <c r="E6258" s="27" t="s">
        <v>3033</v>
      </c>
      <c r="F6258" s="27" t="s">
        <v>2807</v>
      </c>
      <c r="G6258" s="27" t="s">
        <v>2812</v>
      </c>
      <c r="H6258" s="28">
        <v>43344</v>
      </c>
      <c r="I6258" s="29">
        <v>16.228573000000001</v>
      </c>
      <c r="J6258" s="28" t="s">
        <v>3241</v>
      </c>
    </row>
    <row r="6259" spans="1:10" x14ac:dyDescent="0.3">
      <c r="A6259" s="26">
        <v>2018</v>
      </c>
      <c r="B6259" s="27" t="s">
        <v>3134</v>
      </c>
      <c r="C6259" s="27" t="s">
        <v>3135</v>
      </c>
      <c r="D6259" s="27" t="s">
        <v>3134</v>
      </c>
      <c r="E6259" s="27" t="s">
        <v>3033</v>
      </c>
      <c r="F6259" s="27" t="s">
        <v>2807</v>
      </c>
      <c r="G6259" s="27" t="s">
        <v>2812</v>
      </c>
      <c r="H6259" s="28">
        <v>43344</v>
      </c>
      <c r="I6259" s="29">
        <v>8.3601939999999999</v>
      </c>
      <c r="J6259" s="28" t="s">
        <v>3241</v>
      </c>
    </row>
    <row r="6260" spans="1:10" x14ac:dyDescent="0.3">
      <c r="A6260" s="26">
        <v>2018</v>
      </c>
      <c r="B6260" s="27" t="s">
        <v>3099</v>
      </c>
      <c r="C6260" s="27" t="s">
        <v>3100</v>
      </c>
      <c r="D6260" s="27" t="s">
        <v>3099</v>
      </c>
      <c r="E6260" s="27" t="s">
        <v>6117</v>
      </c>
      <c r="F6260" s="27" t="s">
        <v>2815</v>
      </c>
      <c r="G6260" s="27" t="s">
        <v>2816</v>
      </c>
      <c r="H6260" s="28">
        <v>43344</v>
      </c>
      <c r="I6260" s="29">
        <v>2.4823030000000004</v>
      </c>
      <c r="J6260" s="28" t="s">
        <v>3241</v>
      </c>
    </row>
    <row r="6261" spans="1:10" x14ac:dyDescent="0.3">
      <c r="A6261" s="26">
        <v>2018</v>
      </c>
      <c r="B6261" s="27" t="s">
        <v>3193</v>
      </c>
      <c r="C6261" s="27" t="s">
        <v>3194</v>
      </c>
      <c r="D6261" s="27" t="s">
        <v>3193</v>
      </c>
      <c r="E6261" s="27" t="s">
        <v>6117</v>
      </c>
      <c r="F6261" s="27" t="s">
        <v>2798</v>
      </c>
      <c r="G6261" s="27" t="s">
        <v>2803</v>
      </c>
      <c r="H6261" s="28">
        <v>43344</v>
      </c>
      <c r="I6261" s="29">
        <v>2.1286</v>
      </c>
      <c r="J6261" s="28" t="s">
        <v>3192</v>
      </c>
    </row>
    <row r="6262" spans="1:10" x14ac:dyDescent="0.3">
      <c r="A6262" s="26">
        <v>2018</v>
      </c>
      <c r="B6262" s="27" t="s">
        <v>3101</v>
      </c>
      <c r="C6262" s="27" t="s">
        <v>3102</v>
      </c>
      <c r="D6262" s="27" t="s">
        <v>3101</v>
      </c>
      <c r="E6262" s="27" t="s">
        <v>6117</v>
      </c>
      <c r="F6262" s="27" t="s">
        <v>3034</v>
      </c>
      <c r="G6262" s="27" t="s">
        <v>3074</v>
      </c>
      <c r="H6262" s="28">
        <v>43344</v>
      </c>
      <c r="I6262" s="29">
        <v>8.7127320000000008</v>
      </c>
      <c r="J6262" s="28" t="s">
        <v>3241</v>
      </c>
    </row>
    <row r="6263" spans="1:10" x14ac:dyDescent="0.3">
      <c r="A6263" s="26">
        <v>2018</v>
      </c>
      <c r="B6263" s="27" t="s">
        <v>3148</v>
      </c>
      <c r="C6263" s="27" t="s">
        <v>3149</v>
      </c>
      <c r="D6263" s="27" t="s">
        <v>3148</v>
      </c>
      <c r="E6263" s="27" t="s">
        <v>6117</v>
      </c>
      <c r="F6263" s="27" t="s">
        <v>3145</v>
      </c>
      <c r="G6263" s="27" t="s">
        <v>2803</v>
      </c>
      <c r="H6263" s="28">
        <v>43344</v>
      </c>
      <c r="I6263" s="29">
        <v>0</v>
      </c>
      <c r="J6263" s="28" t="s">
        <v>3241</v>
      </c>
    </row>
    <row r="6264" spans="1:10" x14ac:dyDescent="0.3">
      <c r="A6264" s="26">
        <v>2018</v>
      </c>
      <c r="B6264" s="27" t="s">
        <v>3103</v>
      </c>
      <c r="C6264" s="27" t="s">
        <v>3104</v>
      </c>
      <c r="D6264" s="27" t="s">
        <v>3103</v>
      </c>
      <c r="E6264" s="27" t="s">
        <v>6117</v>
      </c>
      <c r="F6264" s="27" t="s">
        <v>3034</v>
      </c>
      <c r="G6264" s="27" t="s">
        <v>2923</v>
      </c>
      <c r="H6264" s="28">
        <v>43344</v>
      </c>
      <c r="I6264" s="29">
        <v>1.101747</v>
      </c>
      <c r="J6264" s="28" t="s">
        <v>3241</v>
      </c>
    </row>
    <row r="6265" spans="1:10" x14ac:dyDescent="0.3">
      <c r="A6265" s="26">
        <v>2018</v>
      </c>
      <c r="B6265" s="27" t="s">
        <v>3150</v>
      </c>
      <c r="C6265" s="27" t="s">
        <v>3151</v>
      </c>
      <c r="D6265" s="27" t="s">
        <v>3150</v>
      </c>
      <c r="E6265" s="27" t="s">
        <v>6117</v>
      </c>
      <c r="F6265" s="27" t="s">
        <v>3142</v>
      </c>
      <c r="G6265" s="27" t="s">
        <v>2850</v>
      </c>
      <c r="H6265" s="28">
        <v>43344</v>
      </c>
      <c r="I6265" s="29">
        <v>0</v>
      </c>
      <c r="J6265" s="28" t="s">
        <v>3241</v>
      </c>
    </row>
    <row r="6266" spans="1:10" x14ac:dyDescent="0.3">
      <c r="A6266" s="26">
        <v>2018</v>
      </c>
      <c r="B6266" s="27" t="s">
        <v>3105</v>
      </c>
      <c r="C6266" s="27" t="s">
        <v>3106</v>
      </c>
      <c r="D6266" s="27" t="s">
        <v>3105</v>
      </c>
      <c r="E6266" s="27" t="s">
        <v>6117</v>
      </c>
      <c r="F6266" s="27" t="s">
        <v>2798</v>
      </c>
      <c r="G6266" s="27" t="s">
        <v>2803</v>
      </c>
      <c r="H6266" s="28">
        <v>43344</v>
      </c>
      <c r="I6266" s="29">
        <v>2.9526490000000005</v>
      </c>
      <c r="J6266" s="28" t="s">
        <v>3241</v>
      </c>
    </row>
    <row r="6267" spans="1:10" x14ac:dyDescent="0.3">
      <c r="A6267" s="26">
        <v>2018</v>
      </c>
      <c r="B6267" s="27" t="s">
        <v>3107</v>
      </c>
      <c r="C6267" s="27" t="s">
        <v>3108</v>
      </c>
      <c r="D6267" s="27" t="s">
        <v>3108</v>
      </c>
      <c r="E6267" s="27" t="s">
        <v>6117</v>
      </c>
      <c r="F6267" s="27" t="s">
        <v>3026</v>
      </c>
      <c r="G6267" s="27" t="s">
        <v>2936</v>
      </c>
      <c r="H6267" s="28">
        <v>43344</v>
      </c>
      <c r="I6267" s="29">
        <v>0</v>
      </c>
      <c r="J6267" s="28" t="s">
        <v>3241</v>
      </c>
    </row>
    <row r="6268" spans="1:10" x14ac:dyDescent="0.3">
      <c r="A6268" s="26">
        <v>2018</v>
      </c>
      <c r="B6268" s="27" t="s">
        <v>3123</v>
      </c>
      <c r="C6268" s="27" t="s">
        <v>3124</v>
      </c>
      <c r="D6268" s="27" t="s">
        <v>3166</v>
      </c>
      <c r="E6268" s="27" t="s">
        <v>3025</v>
      </c>
      <c r="F6268" s="27" t="s">
        <v>2825</v>
      </c>
      <c r="G6268" s="27" t="s">
        <v>2850</v>
      </c>
      <c r="H6268" s="28">
        <v>43344</v>
      </c>
      <c r="I6268" s="29">
        <v>0</v>
      </c>
      <c r="J6268" s="28" t="s">
        <v>3241</v>
      </c>
    </row>
    <row r="6269" spans="1:10" x14ac:dyDescent="0.3">
      <c r="A6269" s="26">
        <v>2018</v>
      </c>
      <c r="B6269" s="27" t="s">
        <v>3123</v>
      </c>
      <c r="C6269" s="27" t="s">
        <v>3124</v>
      </c>
      <c r="D6269" s="27" t="s">
        <v>3125</v>
      </c>
      <c r="E6269" s="27" t="s">
        <v>3025</v>
      </c>
      <c r="F6269" s="27" t="s">
        <v>2825</v>
      </c>
      <c r="G6269" s="27" t="s">
        <v>2850</v>
      </c>
      <c r="H6269" s="28">
        <v>43344</v>
      </c>
      <c r="I6269" s="29">
        <v>0</v>
      </c>
      <c r="J6269" s="28" t="s">
        <v>3241</v>
      </c>
    </row>
    <row r="6270" spans="1:10" x14ac:dyDescent="0.3">
      <c r="A6270" s="26">
        <v>2018</v>
      </c>
      <c r="B6270" s="27" t="s">
        <v>3123</v>
      </c>
      <c r="C6270" s="27" t="s">
        <v>3124</v>
      </c>
      <c r="D6270" s="27" t="s">
        <v>3170</v>
      </c>
      <c r="E6270" s="27" t="s">
        <v>3025</v>
      </c>
      <c r="F6270" s="27" t="s">
        <v>2825</v>
      </c>
      <c r="G6270" s="27" t="s">
        <v>2850</v>
      </c>
      <c r="H6270" s="28">
        <v>43344</v>
      </c>
      <c r="I6270" s="29">
        <v>0</v>
      </c>
      <c r="J6270" s="28" t="s">
        <v>3241</v>
      </c>
    </row>
    <row r="6271" spans="1:10" x14ac:dyDescent="0.3">
      <c r="A6271" s="26">
        <v>2018</v>
      </c>
      <c r="B6271" s="27" t="s">
        <v>3140</v>
      </c>
      <c r="C6271" s="27" t="s">
        <v>3141</v>
      </c>
      <c r="D6271" s="27" t="s">
        <v>3140</v>
      </c>
      <c r="E6271" s="27" t="s">
        <v>6117</v>
      </c>
      <c r="F6271" s="27" t="s">
        <v>3142</v>
      </c>
      <c r="G6271" s="27" t="s">
        <v>2850</v>
      </c>
      <c r="H6271" s="28">
        <v>43344</v>
      </c>
      <c r="I6271" s="29">
        <v>0</v>
      </c>
      <c r="J6271" s="28" t="s">
        <v>3241</v>
      </c>
    </row>
    <row r="6272" spans="1:10" x14ac:dyDescent="0.3">
      <c r="A6272" s="26">
        <v>2018</v>
      </c>
      <c r="B6272" s="27" t="s">
        <v>3109</v>
      </c>
      <c r="C6272" s="27" t="s">
        <v>3110</v>
      </c>
      <c r="D6272" s="27" t="s">
        <v>3109</v>
      </c>
      <c r="E6272" s="27" t="s">
        <v>3111</v>
      </c>
      <c r="F6272" s="27" t="s">
        <v>2825</v>
      </c>
      <c r="G6272" s="27" t="s">
        <v>2850</v>
      </c>
      <c r="H6272" s="28">
        <v>43344</v>
      </c>
      <c r="I6272" s="29">
        <v>0.18489800000000001</v>
      </c>
      <c r="J6272" s="28" t="s">
        <v>3241</v>
      </c>
    </row>
    <row r="6273" spans="1:10" x14ac:dyDescent="0.3">
      <c r="A6273" s="26">
        <v>2018</v>
      </c>
      <c r="B6273" s="27" t="s">
        <v>3158</v>
      </c>
      <c r="C6273" s="27" t="s">
        <v>3159</v>
      </c>
      <c r="D6273" s="27" t="s">
        <v>3160</v>
      </c>
      <c r="E6273" s="27" t="s">
        <v>3161</v>
      </c>
      <c r="F6273" s="27" t="s">
        <v>3087</v>
      </c>
      <c r="G6273" s="27" t="s">
        <v>2788</v>
      </c>
      <c r="H6273" s="28">
        <v>43344</v>
      </c>
      <c r="I6273" s="29">
        <v>3.8234010000000005</v>
      </c>
      <c r="J6273" s="28" t="s">
        <v>3241</v>
      </c>
    </row>
    <row r="6274" spans="1:10" x14ac:dyDescent="0.3">
      <c r="A6274" s="26">
        <v>2018</v>
      </c>
      <c r="B6274" s="27" t="s">
        <v>3112</v>
      </c>
      <c r="C6274" s="27" t="s">
        <v>3113</v>
      </c>
      <c r="D6274" s="27" t="s">
        <v>3112</v>
      </c>
      <c r="E6274" s="27" t="s">
        <v>6117</v>
      </c>
      <c r="F6274" s="27" t="s">
        <v>2825</v>
      </c>
      <c r="G6274" s="27" t="s">
        <v>2826</v>
      </c>
      <c r="H6274" s="28">
        <v>43344</v>
      </c>
      <c r="I6274" s="29">
        <v>1.4962899999999999</v>
      </c>
      <c r="J6274" s="28" t="s">
        <v>3241</v>
      </c>
    </row>
    <row r="6275" spans="1:10" x14ac:dyDescent="0.3">
      <c r="A6275" s="26">
        <v>2018</v>
      </c>
      <c r="B6275" s="27" t="s">
        <v>3167</v>
      </c>
      <c r="C6275" s="27" t="s">
        <v>3168</v>
      </c>
      <c r="D6275" s="27" t="s">
        <v>3169</v>
      </c>
      <c r="E6275" s="27" t="s">
        <v>3161</v>
      </c>
      <c r="F6275" s="27" t="s">
        <v>3087</v>
      </c>
      <c r="G6275" s="27" t="s">
        <v>2788</v>
      </c>
      <c r="H6275" s="28">
        <v>43344</v>
      </c>
      <c r="I6275" s="29">
        <v>7.8631339999999996</v>
      </c>
      <c r="J6275" s="28" t="s">
        <v>3241</v>
      </c>
    </row>
    <row r="6276" spans="1:10" x14ac:dyDescent="0.3">
      <c r="A6276" s="26">
        <v>2018</v>
      </c>
      <c r="B6276" s="27" t="s">
        <v>3114</v>
      </c>
      <c r="C6276" s="27" t="s">
        <v>3115</v>
      </c>
      <c r="D6276" s="27" t="s">
        <v>3116</v>
      </c>
      <c r="E6276" s="27" t="s">
        <v>3025</v>
      </c>
      <c r="F6276" s="27" t="s">
        <v>3026</v>
      </c>
      <c r="G6276" s="27" t="s">
        <v>2788</v>
      </c>
      <c r="H6276" s="28">
        <v>43344</v>
      </c>
      <c r="I6276" s="29">
        <v>0</v>
      </c>
      <c r="J6276" s="28" t="s">
        <v>3241</v>
      </c>
    </row>
    <row r="6277" spans="1:10" x14ac:dyDescent="0.3">
      <c r="A6277" s="26">
        <v>2018</v>
      </c>
      <c r="B6277" s="27" t="s">
        <v>3117</v>
      </c>
      <c r="C6277" s="27" t="s">
        <v>3118</v>
      </c>
      <c r="D6277" s="27" t="s">
        <v>3117</v>
      </c>
      <c r="E6277" s="27" t="s">
        <v>6117</v>
      </c>
      <c r="F6277" s="27" t="s">
        <v>2815</v>
      </c>
      <c r="G6277" s="27" t="s">
        <v>2816</v>
      </c>
      <c r="H6277" s="28">
        <v>43344</v>
      </c>
      <c r="I6277" s="29">
        <v>4.3011930000000005</v>
      </c>
      <c r="J6277" s="28" t="s">
        <v>3241</v>
      </c>
    </row>
    <row r="6278" spans="1:10" x14ac:dyDescent="0.3">
      <c r="A6278" s="26">
        <v>2018</v>
      </c>
      <c r="B6278" s="27" t="s">
        <v>3129</v>
      </c>
      <c r="C6278" s="27" t="s">
        <v>3130</v>
      </c>
      <c r="D6278" s="27" t="s">
        <v>3131</v>
      </c>
      <c r="E6278" s="27" t="s">
        <v>3063</v>
      </c>
      <c r="F6278" s="27" t="s">
        <v>3034</v>
      </c>
      <c r="G6278" s="27" t="s">
        <v>2840</v>
      </c>
      <c r="H6278" s="28">
        <v>43344</v>
      </c>
      <c r="I6278" s="29">
        <v>9.8207030000000017</v>
      </c>
      <c r="J6278" s="28" t="s">
        <v>3241</v>
      </c>
    </row>
    <row r="6279" spans="1:10" x14ac:dyDescent="0.3">
      <c r="A6279" s="26">
        <v>2018</v>
      </c>
      <c r="B6279" s="27" t="s">
        <v>3126</v>
      </c>
      <c r="C6279" s="27" t="s">
        <v>3127</v>
      </c>
      <c r="D6279" s="27" t="s">
        <v>3128</v>
      </c>
      <c r="E6279" s="27" t="s">
        <v>3025</v>
      </c>
      <c r="F6279" s="27" t="s">
        <v>3026</v>
      </c>
      <c r="G6279" s="27" t="s">
        <v>2936</v>
      </c>
      <c r="H6279" s="28">
        <v>43344</v>
      </c>
      <c r="I6279" s="29">
        <v>0</v>
      </c>
      <c r="J6279" s="28" t="s">
        <v>3241</v>
      </c>
    </row>
    <row r="6280" spans="1:10" x14ac:dyDescent="0.3">
      <c r="A6280" s="26">
        <v>2018</v>
      </c>
      <c r="B6280" s="27" t="s">
        <v>3178</v>
      </c>
      <c r="C6280" s="27" t="s">
        <v>3179</v>
      </c>
      <c r="D6280" s="27" t="s">
        <v>3178</v>
      </c>
      <c r="E6280" s="27" t="s">
        <v>3033</v>
      </c>
      <c r="F6280" s="27" t="s">
        <v>2807</v>
      </c>
      <c r="G6280" s="27" t="s">
        <v>2812</v>
      </c>
      <c r="H6280" s="28">
        <v>43344</v>
      </c>
      <c r="I6280" s="29">
        <v>0.15770000000000001</v>
      </c>
      <c r="J6280" s="28" t="s">
        <v>3241</v>
      </c>
    </row>
    <row r="6281" spans="1:10" x14ac:dyDescent="0.3">
      <c r="A6281" s="26">
        <v>2018</v>
      </c>
      <c r="B6281" s="27" t="s">
        <v>3119</v>
      </c>
      <c r="C6281" s="27" t="s">
        <v>3120</v>
      </c>
      <c r="D6281" s="27" t="s">
        <v>3119</v>
      </c>
      <c r="E6281" s="27" t="s">
        <v>6117</v>
      </c>
      <c r="F6281" s="27" t="s">
        <v>3034</v>
      </c>
      <c r="G6281" s="27" t="s">
        <v>2840</v>
      </c>
      <c r="H6281" s="28">
        <v>43344</v>
      </c>
      <c r="I6281" s="29">
        <v>5.6695929999999999</v>
      </c>
      <c r="J6281" s="28" t="s">
        <v>3241</v>
      </c>
    </row>
    <row r="6282" spans="1:10" x14ac:dyDescent="0.3">
      <c r="A6282" s="26">
        <v>2018</v>
      </c>
      <c r="B6282" s="27" t="s">
        <v>3121</v>
      </c>
      <c r="C6282" s="27" t="s">
        <v>3122</v>
      </c>
      <c r="D6282" s="27" t="s">
        <v>3121</v>
      </c>
      <c r="E6282" s="27" t="s">
        <v>6117</v>
      </c>
      <c r="F6282" s="27" t="s">
        <v>2825</v>
      </c>
      <c r="G6282" s="27" t="s">
        <v>2850</v>
      </c>
      <c r="H6282" s="28">
        <v>43344</v>
      </c>
      <c r="I6282" s="29">
        <v>0</v>
      </c>
      <c r="J6282" s="28" t="s">
        <v>3241</v>
      </c>
    </row>
    <row r="6283" spans="1:10" x14ac:dyDescent="0.3">
      <c r="A6283" s="26">
        <v>2018</v>
      </c>
      <c r="B6283" s="27" t="s">
        <v>3198</v>
      </c>
      <c r="C6283" s="27" t="s">
        <v>3199</v>
      </c>
      <c r="D6283" s="27" t="s">
        <v>3200</v>
      </c>
      <c r="E6283" s="27" t="s">
        <v>3161</v>
      </c>
      <c r="F6283" s="27" t="s">
        <v>2815</v>
      </c>
      <c r="G6283" s="27" t="s">
        <v>2854</v>
      </c>
      <c r="H6283" s="28">
        <v>43344</v>
      </c>
      <c r="I6283" s="29">
        <v>0</v>
      </c>
      <c r="J6283" s="28" t="s">
        <v>3192</v>
      </c>
    </row>
    <row r="6284" spans="1:10" x14ac:dyDescent="0.3">
      <c r="A6284" s="26">
        <v>2018</v>
      </c>
      <c r="B6284" s="27" t="s">
        <v>3687</v>
      </c>
      <c r="C6284" s="27" t="s">
        <v>3688</v>
      </c>
      <c r="D6284" s="27" t="s">
        <v>3689</v>
      </c>
      <c r="E6284" s="27" t="s">
        <v>3161</v>
      </c>
      <c r="F6284" s="27" t="s">
        <v>3026</v>
      </c>
      <c r="G6284" s="27" t="s">
        <v>2936</v>
      </c>
      <c r="H6284" s="28">
        <v>43344</v>
      </c>
      <c r="I6284" s="29">
        <v>0.73904100000000006</v>
      </c>
      <c r="J6284" s="28" t="s">
        <v>3192</v>
      </c>
    </row>
    <row r="6285" spans="1:10" x14ac:dyDescent="0.3">
      <c r="A6285" s="26">
        <v>2018</v>
      </c>
      <c r="B6285" s="27" t="s">
        <v>3690</v>
      </c>
      <c r="C6285" s="27" t="s">
        <v>3691</v>
      </c>
      <c r="D6285" s="27" t="s">
        <v>3690</v>
      </c>
      <c r="E6285" s="27" t="s">
        <v>3033</v>
      </c>
      <c r="F6285" s="27" t="s">
        <v>2807</v>
      </c>
      <c r="G6285" s="27" t="s">
        <v>2812</v>
      </c>
      <c r="H6285" s="28">
        <v>43344</v>
      </c>
      <c r="I6285" s="29">
        <v>7.9209880000000004</v>
      </c>
      <c r="J6285" s="28" t="s">
        <v>3241</v>
      </c>
    </row>
    <row r="6286" spans="1:10" x14ac:dyDescent="0.3">
      <c r="A6286" s="26">
        <v>2018</v>
      </c>
      <c r="B6286" s="27" t="s">
        <v>5217</v>
      </c>
      <c r="C6286" s="27" t="s">
        <v>2901</v>
      </c>
      <c r="D6286" s="27" t="s">
        <v>5217</v>
      </c>
      <c r="E6286" s="27" t="s">
        <v>3033</v>
      </c>
      <c r="F6286" s="27" t="s">
        <v>2788</v>
      </c>
      <c r="G6286" s="27" t="s">
        <v>2788</v>
      </c>
      <c r="H6286" s="28">
        <v>43344</v>
      </c>
      <c r="I6286" s="29">
        <v>30.927366999999997</v>
      </c>
      <c r="J6286" s="28" t="s">
        <v>3192</v>
      </c>
    </row>
    <row r="6287" spans="1:10" x14ac:dyDescent="0.3">
      <c r="A6287" s="26">
        <v>2018</v>
      </c>
      <c r="B6287" s="27" t="s">
        <v>5218</v>
      </c>
      <c r="C6287" s="27" t="s">
        <v>3507</v>
      </c>
      <c r="D6287" s="27" t="s">
        <v>5219</v>
      </c>
      <c r="E6287" s="27" t="s">
        <v>3063</v>
      </c>
      <c r="F6287" s="27" t="s">
        <v>2815</v>
      </c>
      <c r="G6287" s="27" t="s">
        <v>2816</v>
      </c>
      <c r="H6287" s="28">
        <v>43344</v>
      </c>
      <c r="I6287" s="29">
        <v>5.4979520000000006</v>
      </c>
      <c r="J6287" s="28" t="s">
        <v>3192</v>
      </c>
    </row>
    <row r="6288" spans="1:10" x14ac:dyDescent="0.3">
      <c r="A6288" s="26">
        <v>2018</v>
      </c>
      <c r="B6288" s="27" t="s">
        <v>5670</v>
      </c>
      <c r="C6288" s="27" t="s">
        <v>5671</v>
      </c>
      <c r="D6288" s="27" t="s">
        <v>5670</v>
      </c>
      <c r="E6288" s="27" t="s">
        <v>3033</v>
      </c>
      <c r="F6288" s="27" t="s">
        <v>2807</v>
      </c>
      <c r="G6288" s="27" t="s">
        <v>2812</v>
      </c>
      <c r="H6288" s="28">
        <v>43344</v>
      </c>
      <c r="I6288" s="29">
        <v>22.858056000000001</v>
      </c>
      <c r="J6288" s="28" t="s">
        <v>3241</v>
      </c>
    </row>
    <row r="6289" spans="1:10" x14ac:dyDescent="0.3">
      <c r="A6289" s="26">
        <v>2018</v>
      </c>
      <c r="B6289" s="27" t="s">
        <v>5672</v>
      </c>
      <c r="C6289" s="27" t="s">
        <v>2863</v>
      </c>
      <c r="D6289" s="27" t="s">
        <v>5672</v>
      </c>
      <c r="E6289" s="27" t="s">
        <v>3111</v>
      </c>
      <c r="F6289" s="27" t="s">
        <v>2815</v>
      </c>
      <c r="G6289" s="27" t="s">
        <v>2854</v>
      </c>
      <c r="H6289" s="28">
        <v>43344</v>
      </c>
      <c r="I6289" s="29">
        <v>5.3492680000000004</v>
      </c>
      <c r="J6289" s="28" t="s">
        <v>3192</v>
      </c>
    </row>
    <row r="6290" spans="1:10" x14ac:dyDescent="0.3">
      <c r="A6290" s="26">
        <v>2018</v>
      </c>
      <c r="B6290" s="27" t="s">
        <v>5757</v>
      </c>
      <c r="C6290" s="27" t="s">
        <v>2909</v>
      </c>
      <c r="D6290" s="27" t="s">
        <v>5757</v>
      </c>
      <c r="E6290" s="27" t="s">
        <v>3033</v>
      </c>
      <c r="F6290" s="27" t="s">
        <v>2788</v>
      </c>
      <c r="G6290" s="27" t="s">
        <v>2788</v>
      </c>
      <c r="H6290" s="28">
        <v>43344</v>
      </c>
      <c r="I6290" s="29">
        <v>33.098139000000003</v>
      </c>
      <c r="J6290" s="28" t="s">
        <v>3192</v>
      </c>
    </row>
    <row r="6291" spans="1:10" x14ac:dyDescent="0.3">
      <c r="A6291" s="26">
        <v>2018</v>
      </c>
      <c r="B6291" s="27" t="s">
        <v>5758</v>
      </c>
      <c r="C6291" s="27" t="s">
        <v>5759</v>
      </c>
      <c r="D6291" s="27" t="s">
        <v>5758</v>
      </c>
      <c r="E6291" s="27" t="s">
        <v>3033</v>
      </c>
      <c r="F6291" s="27" t="s">
        <v>2815</v>
      </c>
      <c r="G6291" s="27" t="s">
        <v>2816</v>
      </c>
      <c r="H6291" s="28">
        <v>43344</v>
      </c>
      <c r="I6291" s="29">
        <v>21.333329000000003</v>
      </c>
      <c r="J6291" s="28" t="s">
        <v>3192</v>
      </c>
    </row>
    <row r="6292" spans="1:10" x14ac:dyDescent="0.3">
      <c r="A6292" s="26">
        <v>2018</v>
      </c>
      <c r="B6292" s="27" t="s">
        <v>5972</v>
      </c>
      <c r="C6292" s="27" t="s">
        <v>5973</v>
      </c>
      <c r="D6292" s="27" t="s">
        <v>5972</v>
      </c>
      <c r="E6292" s="27" t="s">
        <v>3111</v>
      </c>
      <c r="F6292" s="27" t="s">
        <v>2825</v>
      </c>
      <c r="G6292" s="27" t="s">
        <v>2850</v>
      </c>
      <c r="H6292" s="28">
        <v>43344</v>
      </c>
      <c r="I6292" s="29">
        <v>7.784400000000001E-2</v>
      </c>
      <c r="J6292" s="28" t="s">
        <v>3241</v>
      </c>
    </row>
    <row r="6293" spans="1:10" x14ac:dyDescent="0.3">
      <c r="A6293" s="26">
        <v>2018</v>
      </c>
      <c r="B6293" s="27" t="s">
        <v>5760</v>
      </c>
      <c r="C6293" s="27" t="s">
        <v>5761</v>
      </c>
      <c r="D6293" s="27" t="s">
        <v>5760</v>
      </c>
      <c r="E6293" s="27" t="s">
        <v>3111</v>
      </c>
      <c r="F6293" s="27" t="s">
        <v>2815</v>
      </c>
      <c r="G6293" s="27" t="s">
        <v>2854</v>
      </c>
      <c r="H6293" s="28">
        <v>43344</v>
      </c>
      <c r="I6293" s="29">
        <v>4.6341680000000007</v>
      </c>
      <c r="J6293" s="28" t="s">
        <v>3192</v>
      </c>
    </row>
    <row r="6294" spans="1:10" x14ac:dyDescent="0.3">
      <c r="A6294" s="26">
        <v>2018</v>
      </c>
      <c r="B6294" s="27" t="s">
        <v>5762</v>
      </c>
      <c r="C6294" s="27" t="s">
        <v>5763</v>
      </c>
      <c r="D6294" s="27" t="s">
        <v>5762</v>
      </c>
      <c r="E6294" s="27" t="s">
        <v>3111</v>
      </c>
      <c r="F6294" s="27" t="s">
        <v>2825</v>
      </c>
      <c r="G6294" s="27" t="s">
        <v>2850</v>
      </c>
      <c r="H6294" s="28">
        <v>43344</v>
      </c>
      <c r="I6294" s="29">
        <v>0.30916900000000003</v>
      </c>
      <c r="J6294" s="28" t="s">
        <v>3192</v>
      </c>
    </row>
    <row r="6295" spans="1:10" x14ac:dyDescent="0.3">
      <c r="A6295" s="26">
        <v>2018</v>
      </c>
      <c r="B6295" s="27" t="s">
        <v>5764</v>
      </c>
      <c r="C6295" s="27" t="s">
        <v>5765</v>
      </c>
      <c r="D6295" s="27" t="s">
        <v>5766</v>
      </c>
      <c r="E6295" s="27" t="s">
        <v>3161</v>
      </c>
      <c r="F6295" s="27" t="s">
        <v>2815</v>
      </c>
      <c r="G6295" s="27" t="s">
        <v>2816</v>
      </c>
      <c r="H6295" s="28">
        <v>43344</v>
      </c>
      <c r="I6295" s="29">
        <v>0.78473099999999996</v>
      </c>
      <c r="J6295" s="28" t="s">
        <v>3192</v>
      </c>
    </row>
    <row r="6296" spans="1:10" x14ac:dyDescent="0.3">
      <c r="A6296" s="26">
        <v>2018</v>
      </c>
      <c r="B6296" s="27" t="s">
        <v>3022</v>
      </c>
      <c r="C6296" s="27" t="s">
        <v>3023</v>
      </c>
      <c r="D6296" s="27" t="s">
        <v>3024</v>
      </c>
      <c r="E6296" s="27" t="s">
        <v>3025</v>
      </c>
      <c r="F6296" s="27" t="s">
        <v>3026</v>
      </c>
      <c r="G6296" s="27" t="s">
        <v>2788</v>
      </c>
      <c r="H6296" s="28">
        <v>43374</v>
      </c>
      <c r="I6296" s="29">
        <v>0</v>
      </c>
      <c r="J6296" s="28" t="s">
        <v>3241</v>
      </c>
    </row>
    <row r="6297" spans="1:10" x14ac:dyDescent="0.3">
      <c r="A6297" s="26">
        <v>2018</v>
      </c>
      <c r="B6297" s="27" t="s">
        <v>3022</v>
      </c>
      <c r="C6297" s="27" t="s">
        <v>3023</v>
      </c>
      <c r="D6297" s="27" t="s">
        <v>3027</v>
      </c>
      <c r="E6297" s="27" t="s">
        <v>3025</v>
      </c>
      <c r="F6297" s="27" t="s">
        <v>3026</v>
      </c>
      <c r="G6297" s="27" t="s">
        <v>2788</v>
      </c>
      <c r="H6297" s="28">
        <v>43374</v>
      </c>
      <c r="I6297" s="29">
        <v>0</v>
      </c>
      <c r="J6297" s="28" t="s">
        <v>3241</v>
      </c>
    </row>
    <row r="6298" spans="1:10" x14ac:dyDescent="0.3">
      <c r="A6298" s="26">
        <v>2018</v>
      </c>
      <c r="B6298" s="27" t="s">
        <v>3028</v>
      </c>
      <c r="C6298" s="27" t="s">
        <v>3029</v>
      </c>
      <c r="D6298" s="27" t="s">
        <v>3028</v>
      </c>
      <c r="E6298" s="27" t="s">
        <v>6117</v>
      </c>
      <c r="F6298" s="27" t="s">
        <v>3030</v>
      </c>
      <c r="G6298" s="27" t="s">
        <v>2812</v>
      </c>
      <c r="H6298" s="28">
        <v>43374</v>
      </c>
      <c r="I6298" s="29">
        <v>11.243351000000001</v>
      </c>
      <c r="J6298" s="28" t="s">
        <v>3241</v>
      </c>
    </row>
    <row r="6299" spans="1:10" x14ac:dyDescent="0.3">
      <c r="A6299" s="26">
        <v>2018</v>
      </c>
      <c r="B6299" s="27" t="s">
        <v>3031</v>
      </c>
      <c r="C6299" s="27" t="s">
        <v>3032</v>
      </c>
      <c r="D6299" s="27" t="s">
        <v>3031</v>
      </c>
      <c r="E6299" s="27" t="s">
        <v>3033</v>
      </c>
      <c r="F6299" s="27" t="s">
        <v>3034</v>
      </c>
      <c r="G6299" s="27" t="s">
        <v>2821</v>
      </c>
      <c r="H6299" s="28">
        <v>43374</v>
      </c>
      <c r="I6299" s="29">
        <v>6.5382310000000006</v>
      </c>
      <c r="J6299" s="28" t="s">
        <v>3241</v>
      </c>
    </row>
    <row r="6300" spans="1:10" x14ac:dyDescent="0.3">
      <c r="A6300" s="26">
        <v>2018</v>
      </c>
      <c r="B6300" s="27" t="s">
        <v>3031</v>
      </c>
      <c r="C6300" s="27" t="s">
        <v>3180</v>
      </c>
      <c r="D6300" s="27" t="s">
        <v>3181</v>
      </c>
      <c r="E6300" s="27" t="s">
        <v>3033</v>
      </c>
      <c r="F6300" s="27" t="s">
        <v>3034</v>
      </c>
      <c r="G6300" s="27" t="s">
        <v>2821</v>
      </c>
      <c r="H6300" s="28">
        <v>43374</v>
      </c>
      <c r="I6300" s="29">
        <v>3.6322000000000001</v>
      </c>
      <c r="J6300" s="28" t="s">
        <v>3241</v>
      </c>
    </row>
    <row r="6301" spans="1:10" x14ac:dyDescent="0.3">
      <c r="A6301" s="26">
        <v>2018</v>
      </c>
      <c r="B6301" s="27" t="s">
        <v>3189</v>
      </c>
      <c r="C6301" s="27" t="s">
        <v>3190</v>
      </c>
      <c r="D6301" s="27" t="s">
        <v>3191</v>
      </c>
      <c r="E6301" s="27" t="s">
        <v>3161</v>
      </c>
      <c r="F6301" s="27" t="s">
        <v>2815</v>
      </c>
      <c r="G6301" s="27" t="s">
        <v>2816</v>
      </c>
      <c r="H6301" s="28">
        <v>43374</v>
      </c>
      <c r="I6301" s="29">
        <v>1.348338</v>
      </c>
      <c r="J6301" s="28" t="s">
        <v>3192</v>
      </c>
    </row>
    <row r="6302" spans="1:10" x14ac:dyDescent="0.3">
      <c r="A6302" s="26">
        <v>2018</v>
      </c>
      <c r="B6302" s="27" t="s">
        <v>3035</v>
      </c>
      <c r="C6302" s="27" t="s">
        <v>3036</v>
      </c>
      <c r="D6302" s="27" t="s">
        <v>3035</v>
      </c>
      <c r="E6302" s="27" t="s">
        <v>6117</v>
      </c>
      <c r="F6302" s="27" t="s">
        <v>2825</v>
      </c>
      <c r="G6302" s="27" t="s">
        <v>2826</v>
      </c>
      <c r="H6302" s="28">
        <v>43374</v>
      </c>
      <c r="I6302" s="29">
        <v>0</v>
      </c>
      <c r="J6302" s="28" t="s">
        <v>3241</v>
      </c>
    </row>
    <row r="6303" spans="1:10" x14ac:dyDescent="0.3">
      <c r="A6303" s="26">
        <v>2018</v>
      </c>
      <c r="B6303" s="27" t="s">
        <v>3037</v>
      </c>
      <c r="C6303" s="27" t="s">
        <v>3038</v>
      </c>
      <c r="D6303" s="27" t="s">
        <v>3037</v>
      </c>
      <c r="E6303" s="27" t="s">
        <v>6117</v>
      </c>
      <c r="F6303" s="27" t="s">
        <v>3034</v>
      </c>
      <c r="G6303" s="27" t="s">
        <v>2999</v>
      </c>
      <c r="H6303" s="28">
        <v>43374</v>
      </c>
      <c r="I6303" s="29">
        <v>3.0768360000000001</v>
      </c>
      <c r="J6303" s="28" t="s">
        <v>3241</v>
      </c>
    </row>
    <row r="6304" spans="1:10" x14ac:dyDescent="0.3">
      <c r="A6304" s="26">
        <v>2018</v>
      </c>
      <c r="B6304" s="27" t="s">
        <v>3039</v>
      </c>
      <c r="C6304" s="27" t="s">
        <v>3040</v>
      </c>
      <c r="D6304" s="27" t="s">
        <v>3039</v>
      </c>
      <c r="E6304" s="27" t="s">
        <v>6117</v>
      </c>
      <c r="F6304" s="27" t="s">
        <v>2815</v>
      </c>
      <c r="G6304" s="27" t="s">
        <v>2816</v>
      </c>
      <c r="H6304" s="28">
        <v>43374</v>
      </c>
      <c r="I6304" s="29">
        <v>0</v>
      </c>
      <c r="J6304" s="28" t="s">
        <v>3241</v>
      </c>
    </row>
    <row r="6305" spans="1:10" x14ac:dyDescent="0.3">
      <c r="A6305" s="26">
        <v>2018</v>
      </c>
      <c r="B6305" s="27" t="s">
        <v>3041</v>
      </c>
      <c r="C6305" s="27" t="s">
        <v>3042</v>
      </c>
      <c r="D6305" s="27" t="s">
        <v>3041</v>
      </c>
      <c r="E6305" s="27" t="s">
        <v>6117</v>
      </c>
      <c r="F6305" s="27" t="s">
        <v>2825</v>
      </c>
      <c r="G6305" s="27" t="s">
        <v>2826</v>
      </c>
      <c r="H6305" s="28">
        <v>43374</v>
      </c>
      <c r="I6305" s="29">
        <v>6.4564850000000007</v>
      </c>
      <c r="J6305" s="28" t="s">
        <v>3241</v>
      </c>
    </row>
    <row r="6306" spans="1:10" x14ac:dyDescent="0.3">
      <c r="A6306" s="26">
        <v>2018</v>
      </c>
      <c r="B6306" s="27" t="s">
        <v>3043</v>
      </c>
      <c r="C6306" s="27" t="s">
        <v>3044</v>
      </c>
      <c r="D6306" s="27" t="s">
        <v>3043</v>
      </c>
      <c r="E6306" s="27" t="s">
        <v>6117</v>
      </c>
      <c r="F6306" s="27" t="s">
        <v>2815</v>
      </c>
      <c r="G6306" s="27" t="s">
        <v>2816</v>
      </c>
      <c r="H6306" s="28">
        <v>43374</v>
      </c>
      <c r="I6306" s="29">
        <v>3.2173639999999999</v>
      </c>
      <c r="J6306" s="28" t="s">
        <v>3241</v>
      </c>
    </row>
    <row r="6307" spans="1:10" x14ac:dyDescent="0.3">
      <c r="A6307" s="26">
        <v>2018</v>
      </c>
      <c r="B6307" s="27" t="s">
        <v>3045</v>
      </c>
      <c r="C6307" s="27" t="s">
        <v>3046</v>
      </c>
      <c r="D6307" s="27" t="s">
        <v>3045</v>
      </c>
      <c r="E6307" s="27" t="s">
        <v>6117</v>
      </c>
      <c r="F6307" s="27" t="s">
        <v>2815</v>
      </c>
      <c r="G6307" s="27" t="s">
        <v>2816</v>
      </c>
      <c r="H6307" s="28">
        <v>43374</v>
      </c>
      <c r="I6307" s="29">
        <v>0.15031900000000001</v>
      </c>
      <c r="J6307" s="28" t="s">
        <v>3241</v>
      </c>
    </row>
    <row r="6308" spans="1:10" x14ac:dyDescent="0.3">
      <c r="A6308" s="26">
        <v>2018</v>
      </c>
      <c r="B6308" s="27" t="s">
        <v>3143</v>
      </c>
      <c r="C6308" s="27" t="s">
        <v>3144</v>
      </c>
      <c r="D6308" s="27" t="s">
        <v>3143</v>
      </c>
      <c r="E6308" s="27" t="s">
        <v>6117</v>
      </c>
      <c r="F6308" s="27" t="s">
        <v>3145</v>
      </c>
      <c r="G6308" s="27" t="s">
        <v>2803</v>
      </c>
      <c r="H6308" s="28">
        <v>43374</v>
      </c>
      <c r="I6308" s="29">
        <v>2.9664489999999999</v>
      </c>
      <c r="J6308" s="28" t="s">
        <v>3241</v>
      </c>
    </row>
    <row r="6309" spans="1:10" x14ac:dyDescent="0.3">
      <c r="A6309" s="26">
        <v>2018</v>
      </c>
      <c r="B6309" s="27" t="s">
        <v>5773</v>
      </c>
      <c r="C6309" s="27" t="s">
        <v>5774</v>
      </c>
      <c r="D6309" s="27" t="s">
        <v>5773</v>
      </c>
      <c r="E6309" s="27" t="s">
        <v>3111</v>
      </c>
      <c r="F6309" s="27" t="s">
        <v>3034</v>
      </c>
      <c r="G6309" s="27" t="s">
        <v>2821</v>
      </c>
      <c r="H6309" s="28">
        <v>43374</v>
      </c>
      <c r="I6309" s="29">
        <v>0.19810700000000001</v>
      </c>
      <c r="J6309" s="28" t="s">
        <v>3241</v>
      </c>
    </row>
    <row r="6310" spans="1:10" x14ac:dyDescent="0.3">
      <c r="A6310" s="26">
        <v>2018</v>
      </c>
      <c r="B6310" s="27" t="s">
        <v>3171</v>
      </c>
      <c r="C6310" s="27" t="s">
        <v>3172</v>
      </c>
      <c r="D6310" s="27" t="s">
        <v>3173</v>
      </c>
      <c r="E6310" s="27" t="s">
        <v>3111</v>
      </c>
      <c r="F6310" s="27" t="s">
        <v>2825</v>
      </c>
      <c r="G6310" s="27" t="s">
        <v>2850</v>
      </c>
      <c r="H6310" s="28">
        <v>43374</v>
      </c>
      <c r="I6310" s="29">
        <v>0.45008300000000001</v>
      </c>
      <c r="J6310" s="28" t="s">
        <v>3241</v>
      </c>
    </row>
    <row r="6311" spans="1:10" x14ac:dyDescent="0.3">
      <c r="A6311" s="26">
        <v>2018</v>
      </c>
      <c r="B6311" s="27" t="s">
        <v>3146</v>
      </c>
      <c r="C6311" s="27" t="s">
        <v>3147</v>
      </c>
      <c r="D6311" s="27" t="s">
        <v>3146</v>
      </c>
      <c r="E6311" s="27" t="s">
        <v>6117</v>
      </c>
      <c r="F6311" s="27" t="s">
        <v>3145</v>
      </c>
      <c r="G6311" s="27" t="s">
        <v>2803</v>
      </c>
      <c r="H6311" s="28">
        <v>43374</v>
      </c>
      <c r="I6311" s="29">
        <v>3.386482</v>
      </c>
      <c r="J6311" s="28" t="s">
        <v>3241</v>
      </c>
    </row>
    <row r="6312" spans="1:10" x14ac:dyDescent="0.3">
      <c r="A6312" s="26">
        <v>2018</v>
      </c>
      <c r="B6312" s="27" t="s">
        <v>3047</v>
      </c>
      <c r="C6312" s="27" t="s">
        <v>3048</v>
      </c>
      <c r="D6312" s="27" t="s">
        <v>3047</v>
      </c>
      <c r="E6312" s="27" t="s">
        <v>6117</v>
      </c>
      <c r="F6312" s="27" t="s">
        <v>2825</v>
      </c>
      <c r="G6312" s="27" t="s">
        <v>2826</v>
      </c>
      <c r="H6312" s="28">
        <v>43374</v>
      </c>
      <c r="I6312" s="29">
        <v>2.2526910000000004</v>
      </c>
      <c r="J6312" s="28" t="s">
        <v>3241</v>
      </c>
    </row>
    <row r="6313" spans="1:10" x14ac:dyDescent="0.3">
      <c r="A6313" s="26">
        <v>2018</v>
      </c>
      <c r="B6313" s="27" t="s">
        <v>3049</v>
      </c>
      <c r="C6313" s="27" t="s">
        <v>3050</v>
      </c>
      <c r="D6313" s="27" t="s">
        <v>3049</v>
      </c>
      <c r="E6313" s="27" t="s">
        <v>6117</v>
      </c>
      <c r="F6313" s="27" t="s">
        <v>2825</v>
      </c>
      <c r="G6313" s="27" t="s">
        <v>2850</v>
      </c>
      <c r="H6313" s="28">
        <v>43374</v>
      </c>
      <c r="I6313" s="29">
        <v>0</v>
      </c>
      <c r="J6313" s="28" t="s">
        <v>3241</v>
      </c>
    </row>
    <row r="6314" spans="1:10" x14ac:dyDescent="0.3">
      <c r="A6314" s="26">
        <v>2018</v>
      </c>
      <c r="B6314" s="27" t="s">
        <v>3051</v>
      </c>
      <c r="C6314" s="27" t="s">
        <v>3051</v>
      </c>
      <c r="D6314" s="27" t="s">
        <v>3051</v>
      </c>
      <c r="E6314" s="27" t="s">
        <v>6118</v>
      </c>
      <c r="F6314" s="27" t="s">
        <v>3051</v>
      </c>
      <c r="G6314" s="27" t="s">
        <v>6074</v>
      </c>
      <c r="H6314" s="28">
        <v>43374</v>
      </c>
      <c r="I6314" s="29">
        <v>9875.1609609999905</v>
      </c>
      <c r="J6314" s="28" t="s">
        <v>3241</v>
      </c>
    </row>
    <row r="6315" spans="1:10" x14ac:dyDescent="0.3">
      <c r="A6315" s="26">
        <v>2018</v>
      </c>
      <c r="B6315" s="27" t="s">
        <v>3052</v>
      </c>
      <c r="C6315" s="27" t="s">
        <v>3053</v>
      </c>
      <c r="D6315" s="27" t="s">
        <v>3052</v>
      </c>
      <c r="E6315" s="27" t="s">
        <v>3033</v>
      </c>
      <c r="F6315" s="27" t="s">
        <v>2807</v>
      </c>
      <c r="G6315" s="27" t="s">
        <v>2812</v>
      </c>
      <c r="H6315" s="28">
        <v>43374</v>
      </c>
      <c r="I6315" s="29">
        <v>2.1671750000000003</v>
      </c>
      <c r="J6315" s="28" t="s">
        <v>3241</v>
      </c>
    </row>
    <row r="6316" spans="1:10" x14ac:dyDescent="0.3">
      <c r="A6316" s="26">
        <v>2018</v>
      </c>
      <c r="B6316" s="27" t="s">
        <v>3162</v>
      </c>
      <c r="C6316" s="27" t="s">
        <v>3163</v>
      </c>
      <c r="D6316" s="27" t="s">
        <v>3164</v>
      </c>
      <c r="E6316" s="27" t="s">
        <v>3025</v>
      </c>
      <c r="F6316" s="27" t="s">
        <v>3087</v>
      </c>
      <c r="G6316" s="27" t="s">
        <v>2788</v>
      </c>
      <c r="H6316" s="28">
        <v>43374</v>
      </c>
      <c r="I6316" s="29">
        <v>0</v>
      </c>
      <c r="J6316" s="28" t="s">
        <v>3241</v>
      </c>
    </row>
    <row r="6317" spans="1:10" x14ac:dyDescent="0.3">
      <c r="A6317" s="26">
        <v>2018</v>
      </c>
      <c r="B6317" s="27" t="s">
        <v>3162</v>
      </c>
      <c r="C6317" s="27" t="s">
        <v>3163</v>
      </c>
      <c r="D6317" s="27" t="s">
        <v>3165</v>
      </c>
      <c r="E6317" s="27" t="s">
        <v>3025</v>
      </c>
      <c r="F6317" s="27" t="s">
        <v>3087</v>
      </c>
      <c r="G6317" s="27" t="s">
        <v>2788</v>
      </c>
      <c r="H6317" s="28">
        <v>43374</v>
      </c>
      <c r="I6317" s="29">
        <v>0</v>
      </c>
      <c r="J6317" s="28" t="s">
        <v>3241</v>
      </c>
    </row>
    <row r="6318" spans="1:10" x14ac:dyDescent="0.3">
      <c r="A6318" s="26">
        <v>2018</v>
      </c>
      <c r="B6318" s="27" t="s">
        <v>3054</v>
      </c>
      <c r="C6318" s="27" t="s">
        <v>3055</v>
      </c>
      <c r="D6318" s="27" t="s">
        <v>3054</v>
      </c>
      <c r="E6318" s="27" t="s">
        <v>6117</v>
      </c>
      <c r="F6318" s="27" t="s">
        <v>3034</v>
      </c>
      <c r="G6318" s="27" t="s">
        <v>2999</v>
      </c>
      <c r="H6318" s="28">
        <v>43374</v>
      </c>
      <c r="I6318" s="29">
        <v>11.446189</v>
      </c>
      <c r="J6318" s="28" t="s">
        <v>3241</v>
      </c>
    </row>
    <row r="6319" spans="1:10" x14ac:dyDescent="0.3">
      <c r="A6319" s="26">
        <v>2018</v>
      </c>
      <c r="B6319" s="27" t="s">
        <v>3056</v>
      </c>
      <c r="C6319" s="27" t="s">
        <v>3057</v>
      </c>
      <c r="D6319" s="27" t="s">
        <v>3056</v>
      </c>
      <c r="E6319" s="27" t="s">
        <v>6117</v>
      </c>
      <c r="F6319" s="27" t="s">
        <v>2825</v>
      </c>
      <c r="G6319" s="27" t="s">
        <v>2826</v>
      </c>
      <c r="H6319" s="28">
        <v>43374</v>
      </c>
      <c r="I6319" s="29">
        <v>3.9612050000000005</v>
      </c>
      <c r="J6319" s="28" t="s">
        <v>3241</v>
      </c>
    </row>
    <row r="6320" spans="1:10" x14ac:dyDescent="0.3">
      <c r="A6320" s="26">
        <v>2018</v>
      </c>
      <c r="B6320" s="27" t="s">
        <v>3058</v>
      </c>
      <c r="C6320" s="27" t="s">
        <v>3059</v>
      </c>
      <c r="D6320" s="27" t="s">
        <v>3058</v>
      </c>
      <c r="E6320" s="27" t="s">
        <v>6117</v>
      </c>
      <c r="F6320" s="27" t="s">
        <v>2815</v>
      </c>
      <c r="G6320" s="27" t="s">
        <v>2816</v>
      </c>
      <c r="H6320" s="28">
        <v>43374</v>
      </c>
      <c r="I6320" s="29">
        <v>3.3645070000000001</v>
      </c>
      <c r="J6320" s="28" t="s">
        <v>3241</v>
      </c>
    </row>
    <row r="6321" spans="1:10" x14ac:dyDescent="0.3">
      <c r="A6321" s="26">
        <v>2018</v>
      </c>
      <c r="B6321" s="27" t="s">
        <v>3152</v>
      </c>
      <c r="C6321" s="27" t="s">
        <v>3153</v>
      </c>
      <c r="D6321" s="27" t="s">
        <v>3152</v>
      </c>
      <c r="E6321" s="27" t="s">
        <v>3111</v>
      </c>
      <c r="F6321" s="27" t="s">
        <v>2825</v>
      </c>
      <c r="G6321" s="27" t="s">
        <v>2850</v>
      </c>
      <c r="H6321" s="28">
        <v>43374</v>
      </c>
      <c r="I6321" s="29">
        <v>0.45059500000000002</v>
      </c>
      <c r="J6321" s="28" t="s">
        <v>3241</v>
      </c>
    </row>
    <row r="6322" spans="1:10" x14ac:dyDescent="0.3">
      <c r="A6322" s="26">
        <v>2018</v>
      </c>
      <c r="B6322" s="27" t="s">
        <v>3154</v>
      </c>
      <c r="C6322" s="27" t="s">
        <v>3155</v>
      </c>
      <c r="D6322" s="27" t="s">
        <v>3154</v>
      </c>
      <c r="E6322" s="27" t="s">
        <v>3111</v>
      </c>
      <c r="F6322" s="27" t="s">
        <v>2825</v>
      </c>
      <c r="G6322" s="27" t="s">
        <v>2850</v>
      </c>
      <c r="H6322" s="28">
        <v>43374</v>
      </c>
      <c r="I6322" s="29">
        <v>0.60494500000000007</v>
      </c>
      <c r="J6322" s="28" t="s">
        <v>3241</v>
      </c>
    </row>
    <row r="6323" spans="1:10" x14ac:dyDescent="0.3">
      <c r="A6323" s="26">
        <v>2018</v>
      </c>
      <c r="B6323" s="27" t="s">
        <v>3156</v>
      </c>
      <c r="C6323" s="27" t="s">
        <v>3157</v>
      </c>
      <c r="D6323" s="27" t="s">
        <v>3156</v>
      </c>
      <c r="E6323" s="27" t="s">
        <v>3111</v>
      </c>
      <c r="F6323" s="27" t="s">
        <v>2825</v>
      </c>
      <c r="G6323" s="27" t="s">
        <v>2850</v>
      </c>
      <c r="H6323" s="28">
        <v>43374</v>
      </c>
      <c r="I6323" s="29">
        <v>0</v>
      </c>
      <c r="J6323" s="28" t="s">
        <v>3241</v>
      </c>
    </row>
    <row r="6324" spans="1:10" x14ac:dyDescent="0.3">
      <c r="A6324" s="26">
        <v>2018</v>
      </c>
      <c r="B6324" s="27" t="s">
        <v>3060</v>
      </c>
      <c r="C6324" s="27" t="s">
        <v>3061</v>
      </c>
      <c r="D6324" s="27" t="s">
        <v>3062</v>
      </c>
      <c r="E6324" s="27" t="s">
        <v>3063</v>
      </c>
      <c r="F6324" s="27" t="s">
        <v>3034</v>
      </c>
      <c r="G6324" s="27" t="s">
        <v>2999</v>
      </c>
      <c r="H6324" s="28">
        <v>43374</v>
      </c>
      <c r="I6324" s="29">
        <v>0</v>
      </c>
      <c r="J6324" s="28" t="s">
        <v>3241</v>
      </c>
    </row>
    <row r="6325" spans="1:10" x14ac:dyDescent="0.3">
      <c r="A6325" s="26">
        <v>2018</v>
      </c>
      <c r="B6325" s="27" t="s">
        <v>3187</v>
      </c>
      <c r="C6325" s="27" t="s">
        <v>3188</v>
      </c>
      <c r="D6325" s="27" t="s">
        <v>3187</v>
      </c>
      <c r="E6325" s="27" t="s">
        <v>3033</v>
      </c>
      <c r="F6325" s="27" t="s">
        <v>3034</v>
      </c>
      <c r="G6325" s="27" t="s">
        <v>3074</v>
      </c>
      <c r="H6325" s="28">
        <v>43374</v>
      </c>
      <c r="I6325" s="29">
        <v>1.8014180000000002</v>
      </c>
      <c r="J6325" s="28" t="s">
        <v>3241</v>
      </c>
    </row>
    <row r="6326" spans="1:10" x14ac:dyDescent="0.3">
      <c r="A6326" s="26">
        <v>2018</v>
      </c>
      <c r="B6326" s="27" t="s">
        <v>3064</v>
      </c>
      <c r="C6326" s="27" t="s">
        <v>3065</v>
      </c>
      <c r="D6326" s="27" t="s">
        <v>3066</v>
      </c>
      <c r="E6326" s="27" t="s">
        <v>3025</v>
      </c>
      <c r="F6326" s="27" t="s">
        <v>2825</v>
      </c>
      <c r="G6326" s="27" t="s">
        <v>2826</v>
      </c>
      <c r="H6326" s="28">
        <v>43374</v>
      </c>
      <c r="I6326" s="29">
        <v>0</v>
      </c>
      <c r="J6326" s="28" t="s">
        <v>3241</v>
      </c>
    </row>
    <row r="6327" spans="1:10" x14ac:dyDescent="0.3">
      <c r="A6327" s="26">
        <v>2018</v>
      </c>
      <c r="B6327" s="27" t="s">
        <v>3064</v>
      </c>
      <c r="C6327" s="27" t="s">
        <v>3065</v>
      </c>
      <c r="D6327" s="27" t="s">
        <v>3067</v>
      </c>
      <c r="E6327" s="27" t="s">
        <v>3025</v>
      </c>
      <c r="F6327" s="27" t="s">
        <v>2825</v>
      </c>
      <c r="G6327" s="27" t="s">
        <v>2826</v>
      </c>
      <c r="H6327" s="28">
        <v>43374</v>
      </c>
      <c r="I6327" s="29">
        <v>0</v>
      </c>
      <c r="J6327" s="28" t="s">
        <v>3241</v>
      </c>
    </row>
    <row r="6328" spans="1:10" x14ac:dyDescent="0.3">
      <c r="A6328" s="26">
        <v>2018</v>
      </c>
      <c r="B6328" s="27" t="s">
        <v>3174</v>
      </c>
      <c r="C6328" s="27" t="s">
        <v>3175</v>
      </c>
      <c r="D6328" s="27" t="s">
        <v>3174</v>
      </c>
      <c r="E6328" s="27" t="s">
        <v>6117</v>
      </c>
      <c r="F6328" s="27" t="s">
        <v>2825</v>
      </c>
      <c r="G6328" s="27" t="s">
        <v>2826</v>
      </c>
      <c r="H6328" s="28">
        <v>43374</v>
      </c>
      <c r="I6328" s="29">
        <v>0.63542600000000005</v>
      </c>
      <c r="J6328" s="28" t="s">
        <v>3241</v>
      </c>
    </row>
    <row r="6329" spans="1:10" x14ac:dyDescent="0.3">
      <c r="A6329" s="26">
        <v>2018</v>
      </c>
      <c r="B6329" s="27" t="s">
        <v>3068</v>
      </c>
      <c r="C6329" s="27" t="s">
        <v>3069</v>
      </c>
      <c r="D6329" s="27" t="s">
        <v>3068</v>
      </c>
      <c r="E6329" s="27" t="s">
        <v>6117</v>
      </c>
      <c r="F6329" s="27" t="s">
        <v>3034</v>
      </c>
      <c r="G6329" s="27" t="s">
        <v>2923</v>
      </c>
      <c r="H6329" s="28">
        <v>43374</v>
      </c>
      <c r="I6329" s="29">
        <v>6.8901700000000003</v>
      </c>
      <c r="J6329" s="28" t="s">
        <v>3241</v>
      </c>
    </row>
    <row r="6330" spans="1:10" x14ac:dyDescent="0.3">
      <c r="A6330" s="26">
        <v>2018</v>
      </c>
      <c r="B6330" s="27" t="s">
        <v>3070</v>
      </c>
      <c r="C6330" s="27" t="s">
        <v>3071</v>
      </c>
      <c r="D6330" s="27" t="s">
        <v>3070</v>
      </c>
      <c r="E6330" s="27" t="s">
        <v>6117</v>
      </c>
      <c r="F6330" s="27" t="s">
        <v>2815</v>
      </c>
      <c r="G6330" s="27" t="s">
        <v>2816</v>
      </c>
      <c r="H6330" s="28">
        <v>43374</v>
      </c>
      <c r="I6330" s="29">
        <v>0.743479</v>
      </c>
      <c r="J6330" s="28" t="s">
        <v>3241</v>
      </c>
    </row>
    <row r="6331" spans="1:10" x14ac:dyDescent="0.3">
      <c r="A6331" s="26">
        <v>2018</v>
      </c>
      <c r="B6331" s="27" t="s">
        <v>3176</v>
      </c>
      <c r="C6331" s="27" t="s">
        <v>3177</v>
      </c>
      <c r="D6331" s="27" t="s">
        <v>3176</v>
      </c>
      <c r="E6331" s="27" t="s">
        <v>3033</v>
      </c>
      <c r="F6331" s="27" t="s">
        <v>2807</v>
      </c>
      <c r="G6331" s="27" t="s">
        <v>2812</v>
      </c>
      <c r="H6331" s="28">
        <v>43374</v>
      </c>
      <c r="I6331" s="29">
        <v>16.540234999999999</v>
      </c>
      <c r="J6331" s="28" t="s">
        <v>3241</v>
      </c>
    </row>
    <row r="6332" spans="1:10" x14ac:dyDescent="0.3">
      <c r="A6332" s="26">
        <v>2018</v>
      </c>
      <c r="B6332" s="27" t="s">
        <v>3072</v>
      </c>
      <c r="C6332" s="27" t="s">
        <v>3073</v>
      </c>
      <c r="D6332" s="27" t="s">
        <v>3072</v>
      </c>
      <c r="E6332" s="27" t="s">
        <v>6117</v>
      </c>
      <c r="F6332" s="27" t="s">
        <v>3034</v>
      </c>
      <c r="G6332" s="27" t="s">
        <v>3074</v>
      </c>
      <c r="H6332" s="28">
        <v>43374</v>
      </c>
      <c r="I6332" s="29">
        <v>1.0839490000000001</v>
      </c>
      <c r="J6332" s="28" t="s">
        <v>3241</v>
      </c>
    </row>
    <row r="6333" spans="1:10" x14ac:dyDescent="0.3">
      <c r="A6333" s="26">
        <v>2018</v>
      </c>
      <c r="B6333" s="27" t="s">
        <v>3182</v>
      </c>
      <c r="C6333" s="27" t="s">
        <v>3183</v>
      </c>
      <c r="D6333" s="27" t="s">
        <v>3182</v>
      </c>
      <c r="E6333" s="27" t="s">
        <v>6117</v>
      </c>
      <c r="F6333" s="27" t="s">
        <v>2825</v>
      </c>
      <c r="G6333" s="27" t="s">
        <v>2826</v>
      </c>
      <c r="H6333" s="28">
        <v>43374</v>
      </c>
      <c r="I6333" s="29">
        <v>0.53284500000000001</v>
      </c>
      <c r="J6333" s="28" t="s">
        <v>3241</v>
      </c>
    </row>
    <row r="6334" spans="1:10" x14ac:dyDescent="0.3">
      <c r="A6334" s="26">
        <v>2018</v>
      </c>
      <c r="B6334" s="27" t="s">
        <v>3075</v>
      </c>
      <c r="C6334" s="27" t="s">
        <v>3076</v>
      </c>
      <c r="D6334" s="27" t="s">
        <v>3075</v>
      </c>
      <c r="E6334" s="27" t="s">
        <v>6117</v>
      </c>
      <c r="F6334" s="27" t="s">
        <v>2815</v>
      </c>
      <c r="G6334" s="27" t="s">
        <v>2816</v>
      </c>
      <c r="H6334" s="28">
        <v>43374</v>
      </c>
      <c r="I6334" s="29">
        <v>0</v>
      </c>
      <c r="J6334" s="28" t="s">
        <v>3241</v>
      </c>
    </row>
    <row r="6335" spans="1:10" x14ac:dyDescent="0.3">
      <c r="A6335" s="26">
        <v>2018</v>
      </c>
      <c r="B6335" s="27" t="s">
        <v>3077</v>
      </c>
      <c r="C6335" s="27" t="s">
        <v>3078</v>
      </c>
      <c r="D6335" s="27" t="s">
        <v>3077</v>
      </c>
      <c r="E6335" s="27" t="s">
        <v>3033</v>
      </c>
      <c r="F6335" s="27" t="s">
        <v>2788</v>
      </c>
      <c r="G6335" s="27" t="s">
        <v>2788</v>
      </c>
      <c r="H6335" s="28">
        <v>43374</v>
      </c>
      <c r="I6335" s="29">
        <v>0</v>
      </c>
      <c r="J6335" s="28" t="s">
        <v>3241</v>
      </c>
    </row>
    <row r="6336" spans="1:10" x14ac:dyDescent="0.3">
      <c r="A6336" s="26">
        <v>2018</v>
      </c>
      <c r="B6336" s="27" t="s">
        <v>3079</v>
      </c>
      <c r="C6336" s="27" t="s">
        <v>3080</v>
      </c>
      <c r="D6336" s="27" t="s">
        <v>3081</v>
      </c>
      <c r="E6336" s="27" t="s">
        <v>3063</v>
      </c>
      <c r="F6336" s="27" t="s">
        <v>2788</v>
      </c>
      <c r="G6336" s="27" t="s">
        <v>2788</v>
      </c>
      <c r="H6336" s="28">
        <v>43374</v>
      </c>
      <c r="I6336" s="29">
        <v>0</v>
      </c>
      <c r="J6336" s="28" t="s">
        <v>3241</v>
      </c>
    </row>
    <row r="6337" spans="1:10" x14ac:dyDescent="0.3">
      <c r="A6337" s="26">
        <v>2018</v>
      </c>
      <c r="B6337" s="27" t="s">
        <v>3082</v>
      </c>
      <c r="C6337" s="27" t="s">
        <v>3083</v>
      </c>
      <c r="D6337" s="27" t="s">
        <v>3082</v>
      </c>
      <c r="E6337" s="27" t="s">
        <v>6117</v>
      </c>
      <c r="F6337" s="27" t="s">
        <v>2825</v>
      </c>
      <c r="G6337" s="27" t="s">
        <v>2826</v>
      </c>
      <c r="H6337" s="28">
        <v>43374</v>
      </c>
      <c r="I6337" s="29">
        <v>8.7831130000000019</v>
      </c>
      <c r="J6337" s="28" t="s">
        <v>3241</v>
      </c>
    </row>
    <row r="6338" spans="1:10" x14ac:dyDescent="0.3">
      <c r="A6338" s="26">
        <v>2018</v>
      </c>
      <c r="B6338" s="27" t="s">
        <v>3084</v>
      </c>
      <c r="C6338" s="27" t="s">
        <v>3085</v>
      </c>
      <c r="D6338" s="27" t="s">
        <v>3086</v>
      </c>
      <c r="E6338" s="27" t="s">
        <v>3025</v>
      </c>
      <c r="F6338" s="27" t="s">
        <v>3087</v>
      </c>
      <c r="G6338" s="27" t="s">
        <v>2788</v>
      </c>
      <c r="H6338" s="28">
        <v>43374</v>
      </c>
      <c r="I6338" s="29">
        <v>0</v>
      </c>
      <c r="J6338" s="28" t="s">
        <v>3241</v>
      </c>
    </row>
    <row r="6339" spans="1:10" x14ac:dyDescent="0.3">
      <c r="A6339" s="26">
        <v>2018</v>
      </c>
      <c r="B6339" s="27" t="s">
        <v>3084</v>
      </c>
      <c r="C6339" s="27" t="s">
        <v>3085</v>
      </c>
      <c r="D6339" s="27" t="s">
        <v>3088</v>
      </c>
      <c r="E6339" s="27" t="s">
        <v>3025</v>
      </c>
      <c r="F6339" s="27" t="s">
        <v>3087</v>
      </c>
      <c r="G6339" s="27" t="s">
        <v>2788</v>
      </c>
      <c r="H6339" s="28">
        <v>43374</v>
      </c>
      <c r="I6339" s="29">
        <v>0</v>
      </c>
      <c r="J6339" s="28" t="s">
        <v>3241</v>
      </c>
    </row>
    <row r="6340" spans="1:10" x14ac:dyDescent="0.3">
      <c r="A6340" s="26">
        <v>2018</v>
      </c>
      <c r="B6340" s="27" t="s">
        <v>3195</v>
      </c>
      <c r="C6340" s="27" t="s">
        <v>3196</v>
      </c>
      <c r="D6340" s="27" t="s">
        <v>3197</v>
      </c>
      <c r="E6340" s="27" t="s">
        <v>3063</v>
      </c>
      <c r="F6340" s="27" t="s">
        <v>3094</v>
      </c>
      <c r="G6340" s="27" t="s">
        <v>2965</v>
      </c>
      <c r="H6340" s="28">
        <v>43374</v>
      </c>
      <c r="I6340" s="29">
        <v>1.401942</v>
      </c>
      <c r="J6340" s="28" t="s">
        <v>3192</v>
      </c>
    </row>
    <row r="6341" spans="1:10" x14ac:dyDescent="0.3">
      <c r="A6341" s="26">
        <v>2018</v>
      </c>
      <c r="B6341" s="27" t="s">
        <v>3089</v>
      </c>
      <c r="C6341" s="27" t="s">
        <v>3090</v>
      </c>
      <c r="D6341" s="27" t="s">
        <v>3089</v>
      </c>
      <c r="E6341" s="27" t="s">
        <v>6117</v>
      </c>
      <c r="F6341" s="27" t="s">
        <v>2815</v>
      </c>
      <c r="G6341" s="27" t="s">
        <v>2816</v>
      </c>
      <c r="H6341" s="28">
        <v>43374</v>
      </c>
      <c r="I6341" s="29">
        <v>2.237228</v>
      </c>
      <c r="J6341" s="28" t="s">
        <v>3241</v>
      </c>
    </row>
    <row r="6342" spans="1:10" x14ac:dyDescent="0.3">
      <c r="A6342" s="26">
        <v>2018</v>
      </c>
      <c r="B6342" s="27" t="s">
        <v>3136</v>
      </c>
      <c r="C6342" s="27" t="s">
        <v>3137</v>
      </c>
      <c r="D6342" s="27" t="s">
        <v>3138</v>
      </c>
      <c r="E6342" s="27" t="s">
        <v>3025</v>
      </c>
      <c r="F6342" s="27" t="s">
        <v>3087</v>
      </c>
      <c r="G6342" s="27" t="s">
        <v>2788</v>
      </c>
      <c r="H6342" s="28">
        <v>43374</v>
      </c>
      <c r="I6342" s="29">
        <v>0</v>
      </c>
      <c r="J6342" s="28" t="s">
        <v>3241</v>
      </c>
    </row>
    <row r="6343" spans="1:10" x14ac:dyDescent="0.3">
      <c r="A6343" s="26">
        <v>2018</v>
      </c>
      <c r="B6343" s="27" t="s">
        <v>3136</v>
      </c>
      <c r="C6343" s="27" t="s">
        <v>3137</v>
      </c>
      <c r="D6343" s="27" t="s">
        <v>3139</v>
      </c>
      <c r="E6343" s="27" t="s">
        <v>3025</v>
      </c>
      <c r="F6343" s="27" t="s">
        <v>3087</v>
      </c>
      <c r="G6343" s="27" t="s">
        <v>2788</v>
      </c>
      <c r="H6343" s="28">
        <v>43374</v>
      </c>
      <c r="I6343" s="29">
        <v>0</v>
      </c>
      <c r="J6343" s="28" t="s">
        <v>3241</v>
      </c>
    </row>
    <row r="6344" spans="1:10" x14ac:dyDescent="0.3">
      <c r="A6344" s="26">
        <v>2018</v>
      </c>
      <c r="B6344" s="27" t="s">
        <v>3184</v>
      </c>
      <c r="C6344" s="27" t="s">
        <v>3185</v>
      </c>
      <c r="D6344" s="27" t="s">
        <v>3186</v>
      </c>
      <c r="E6344" s="27" t="s">
        <v>3063</v>
      </c>
      <c r="F6344" s="27" t="s">
        <v>3034</v>
      </c>
      <c r="G6344" s="27" t="s">
        <v>2999</v>
      </c>
      <c r="H6344" s="28">
        <v>43374</v>
      </c>
      <c r="I6344" s="29">
        <v>0.60969700000000004</v>
      </c>
      <c r="J6344" s="28" t="s">
        <v>3241</v>
      </c>
    </row>
    <row r="6345" spans="1:10" x14ac:dyDescent="0.3">
      <c r="A6345" s="26">
        <v>2018</v>
      </c>
      <c r="B6345" s="27" t="s">
        <v>3091</v>
      </c>
      <c r="C6345" s="27" t="s">
        <v>3092</v>
      </c>
      <c r="D6345" s="27" t="s">
        <v>3093</v>
      </c>
      <c r="E6345" s="27" t="s">
        <v>3063</v>
      </c>
      <c r="F6345" s="27" t="s">
        <v>3094</v>
      </c>
      <c r="G6345" s="27" t="s">
        <v>2965</v>
      </c>
      <c r="H6345" s="28">
        <v>43374</v>
      </c>
      <c r="I6345" s="29">
        <v>3.5323320000000002</v>
      </c>
      <c r="J6345" s="28" t="s">
        <v>3241</v>
      </c>
    </row>
    <row r="6346" spans="1:10" x14ac:dyDescent="0.3">
      <c r="A6346" s="26">
        <v>2018</v>
      </c>
      <c r="B6346" s="27" t="s">
        <v>3095</v>
      </c>
      <c r="C6346" s="27" t="s">
        <v>3096</v>
      </c>
      <c r="D6346" s="27" t="s">
        <v>3095</v>
      </c>
      <c r="E6346" s="27" t="s">
        <v>6117</v>
      </c>
      <c r="F6346" s="27" t="s">
        <v>3034</v>
      </c>
      <c r="G6346" s="27" t="s">
        <v>2999</v>
      </c>
      <c r="H6346" s="28">
        <v>43374</v>
      </c>
      <c r="I6346" s="29">
        <v>2.7011089999999998</v>
      </c>
      <c r="J6346" s="28" t="s">
        <v>3241</v>
      </c>
    </row>
    <row r="6347" spans="1:10" x14ac:dyDescent="0.3">
      <c r="A6347" s="26">
        <v>2018</v>
      </c>
      <c r="B6347" s="27" t="s">
        <v>3097</v>
      </c>
      <c r="C6347" s="27" t="s">
        <v>3098</v>
      </c>
      <c r="D6347" s="27" t="s">
        <v>3097</v>
      </c>
      <c r="E6347" s="27" t="s">
        <v>6117</v>
      </c>
      <c r="F6347" s="27" t="s">
        <v>2825</v>
      </c>
      <c r="G6347" s="27" t="s">
        <v>2850</v>
      </c>
      <c r="H6347" s="28">
        <v>43374</v>
      </c>
      <c r="I6347" s="29">
        <v>14.014521</v>
      </c>
      <c r="J6347" s="28" t="s">
        <v>3241</v>
      </c>
    </row>
    <row r="6348" spans="1:10" x14ac:dyDescent="0.3">
      <c r="A6348" s="26">
        <v>2018</v>
      </c>
      <c r="B6348" s="27" t="s">
        <v>3132</v>
      </c>
      <c r="C6348" s="27" t="s">
        <v>3133</v>
      </c>
      <c r="D6348" s="27" t="s">
        <v>3132</v>
      </c>
      <c r="E6348" s="27" t="s">
        <v>3033</v>
      </c>
      <c r="F6348" s="27" t="s">
        <v>2807</v>
      </c>
      <c r="G6348" s="27" t="s">
        <v>2812</v>
      </c>
      <c r="H6348" s="28">
        <v>43374</v>
      </c>
      <c r="I6348" s="29">
        <v>16.228573000000001</v>
      </c>
      <c r="J6348" s="28" t="s">
        <v>3241</v>
      </c>
    </row>
    <row r="6349" spans="1:10" x14ac:dyDescent="0.3">
      <c r="A6349" s="26">
        <v>2018</v>
      </c>
      <c r="B6349" s="27" t="s">
        <v>3134</v>
      </c>
      <c r="C6349" s="27" t="s">
        <v>3135</v>
      </c>
      <c r="D6349" s="27" t="s">
        <v>3134</v>
      </c>
      <c r="E6349" s="27" t="s">
        <v>3033</v>
      </c>
      <c r="F6349" s="27" t="s">
        <v>2807</v>
      </c>
      <c r="G6349" s="27" t="s">
        <v>2812</v>
      </c>
      <c r="H6349" s="28">
        <v>43374</v>
      </c>
      <c r="I6349" s="29">
        <v>8.3601939999999999</v>
      </c>
      <c r="J6349" s="28" t="s">
        <v>3241</v>
      </c>
    </row>
    <row r="6350" spans="1:10" x14ac:dyDescent="0.3">
      <c r="A6350" s="26">
        <v>2018</v>
      </c>
      <c r="B6350" s="27" t="s">
        <v>3099</v>
      </c>
      <c r="C6350" s="27" t="s">
        <v>3100</v>
      </c>
      <c r="D6350" s="27" t="s">
        <v>3099</v>
      </c>
      <c r="E6350" s="27" t="s">
        <v>6117</v>
      </c>
      <c r="F6350" s="27" t="s">
        <v>2815</v>
      </c>
      <c r="G6350" s="27" t="s">
        <v>2816</v>
      </c>
      <c r="H6350" s="28">
        <v>43374</v>
      </c>
      <c r="I6350" s="29">
        <v>2.4823030000000004</v>
      </c>
      <c r="J6350" s="28" t="s">
        <v>3241</v>
      </c>
    </row>
    <row r="6351" spans="1:10" x14ac:dyDescent="0.3">
      <c r="A6351" s="26">
        <v>2018</v>
      </c>
      <c r="B6351" s="27" t="s">
        <v>3193</v>
      </c>
      <c r="C6351" s="27" t="s">
        <v>3194</v>
      </c>
      <c r="D6351" s="27" t="s">
        <v>3193</v>
      </c>
      <c r="E6351" s="27" t="s">
        <v>6117</v>
      </c>
      <c r="F6351" s="27" t="s">
        <v>2798</v>
      </c>
      <c r="G6351" s="27" t="s">
        <v>2803</v>
      </c>
      <c r="H6351" s="28">
        <v>43374</v>
      </c>
      <c r="I6351" s="29">
        <v>2.1286</v>
      </c>
      <c r="J6351" s="28" t="s">
        <v>3192</v>
      </c>
    </row>
    <row r="6352" spans="1:10" x14ac:dyDescent="0.3">
      <c r="A6352" s="26">
        <v>2018</v>
      </c>
      <c r="B6352" s="27" t="s">
        <v>3101</v>
      </c>
      <c r="C6352" s="27" t="s">
        <v>3102</v>
      </c>
      <c r="D6352" s="27" t="s">
        <v>3101</v>
      </c>
      <c r="E6352" s="27" t="s">
        <v>6117</v>
      </c>
      <c r="F6352" s="27" t="s">
        <v>3034</v>
      </c>
      <c r="G6352" s="27" t="s">
        <v>3074</v>
      </c>
      <c r="H6352" s="28">
        <v>43374</v>
      </c>
      <c r="I6352" s="29">
        <v>8.7127320000000008</v>
      </c>
      <c r="J6352" s="28" t="s">
        <v>3241</v>
      </c>
    </row>
    <row r="6353" spans="1:10" x14ac:dyDescent="0.3">
      <c r="A6353" s="26">
        <v>2018</v>
      </c>
      <c r="B6353" s="27" t="s">
        <v>3148</v>
      </c>
      <c r="C6353" s="27" t="s">
        <v>3149</v>
      </c>
      <c r="D6353" s="27" t="s">
        <v>3148</v>
      </c>
      <c r="E6353" s="27" t="s">
        <v>6117</v>
      </c>
      <c r="F6353" s="27" t="s">
        <v>3145</v>
      </c>
      <c r="G6353" s="27" t="s">
        <v>2803</v>
      </c>
      <c r="H6353" s="28">
        <v>43374</v>
      </c>
      <c r="I6353" s="29">
        <v>0</v>
      </c>
      <c r="J6353" s="28" t="s">
        <v>3241</v>
      </c>
    </row>
    <row r="6354" spans="1:10" x14ac:dyDescent="0.3">
      <c r="A6354" s="26">
        <v>2018</v>
      </c>
      <c r="B6354" s="27" t="s">
        <v>3103</v>
      </c>
      <c r="C6354" s="27" t="s">
        <v>3104</v>
      </c>
      <c r="D6354" s="27" t="s">
        <v>3103</v>
      </c>
      <c r="E6354" s="27" t="s">
        <v>6117</v>
      </c>
      <c r="F6354" s="27" t="s">
        <v>3034</v>
      </c>
      <c r="G6354" s="27" t="s">
        <v>2923</v>
      </c>
      <c r="H6354" s="28">
        <v>43374</v>
      </c>
      <c r="I6354" s="29">
        <v>1.101747</v>
      </c>
      <c r="J6354" s="28" t="s">
        <v>3241</v>
      </c>
    </row>
    <row r="6355" spans="1:10" x14ac:dyDescent="0.3">
      <c r="A6355" s="26">
        <v>2018</v>
      </c>
      <c r="B6355" s="27" t="s">
        <v>3150</v>
      </c>
      <c r="C6355" s="27" t="s">
        <v>3151</v>
      </c>
      <c r="D6355" s="27" t="s">
        <v>3150</v>
      </c>
      <c r="E6355" s="27" t="s">
        <v>6117</v>
      </c>
      <c r="F6355" s="27" t="s">
        <v>3142</v>
      </c>
      <c r="G6355" s="27" t="s">
        <v>2850</v>
      </c>
      <c r="H6355" s="28">
        <v>43374</v>
      </c>
      <c r="I6355" s="29">
        <v>0</v>
      </c>
      <c r="J6355" s="28" t="s">
        <v>3241</v>
      </c>
    </row>
    <row r="6356" spans="1:10" x14ac:dyDescent="0.3">
      <c r="A6356" s="26">
        <v>2018</v>
      </c>
      <c r="B6356" s="27" t="s">
        <v>3105</v>
      </c>
      <c r="C6356" s="27" t="s">
        <v>3106</v>
      </c>
      <c r="D6356" s="27" t="s">
        <v>3105</v>
      </c>
      <c r="E6356" s="27" t="s">
        <v>6117</v>
      </c>
      <c r="F6356" s="27" t="s">
        <v>2798</v>
      </c>
      <c r="G6356" s="27" t="s">
        <v>2803</v>
      </c>
      <c r="H6356" s="28">
        <v>43374</v>
      </c>
      <c r="I6356" s="29">
        <v>2.9526490000000005</v>
      </c>
      <c r="J6356" s="28" t="s">
        <v>3241</v>
      </c>
    </row>
    <row r="6357" spans="1:10" x14ac:dyDescent="0.3">
      <c r="A6357" s="26">
        <v>2018</v>
      </c>
      <c r="B6357" s="27" t="s">
        <v>3107</v>
      </c>
      <c r="C6357" s="27" t="s">
        <v>3108</v>
      </c>
      <c r="D6357" s="27" t="s">
        <v>3108</v>
      </c>
      <c r="E6357" s="27" t="s">
        <v>6117</v>
      </c>
      <c r="F6357" s="27" t="s">
        <v>3026</v>
      </c>
      <c r="G6357" s="27" t="s">
        <v>2936</v>
      </c>
      <c r="H6357" s="28">
        <v>43374</v>
      </c>
      <c r="I6357" s="29">
        <v>0</v>
      </c>
      <c r="J6357" s="28" t="s">
        <v>3241</v>
      </c>
    </row>
    <row r="6358" spans="1:10" x14ac:dyDescent="0.3">
      <c r="A6358" s="26">
        <v>2018</v>
      </c>
      <c r="B6358" s="27" t="s">
        <v>3123</v>
      </c>
      <c r="C6358" s="27" t="s">
        <v>3124</v>
      </c>
      <c r="D6358" s="27" t="s">
        <v>3166</v>
      </c>
      <c r="E6358" s="27" t="s">
        <v>3025</v>
      </c>
      <c r="F6358" s="27" t="s">
        <v>2825</v>
      </c>
      <c r="G6358" s="27" t="s">
        <v>2850</v>
      </c>
      <c r="H6358" s="28">
        <v>43374</v>
      </c>
      <c r="I6358" s="29">
        <v>0</v>
      </c>
      <c r="J6358" s="28" t="s">
        <v>3241</v>
      </c>
    </row>
    <row r="6359" spans="1:10" x14ac:dyDescent="0.3">
      <c r="A6359" s="26">
        <v>2018</v>
      </c>
      <c r="B6359" s="27" t="s">
        <v>3123</v>
      </c>
      <c r="C6359" s="27" t="s">
        <v>3124</v>
      </c>
      <c r="D6359" s="27" t="s">
        <v>3125</v>
      </c>
      <c r="E6359" s="27" t="s">
        <v>3025</v>
      </c>
      <c r="F6359" s="27" t="s">
        <v>2825</v>
      </c>
      <c r="G6359" s="27" t="s">
        <v>2850</v>
      </c>
      <c r="H6359" s="28">
        <v>43374</v>
      </c>
      <c r="I6359" s="29">
        <v>0</v>
      </c>
      <c r="J6359" s="28" t="s">
        <v>3241</v>
      </c>
    </row>
    <row r="6360" spans="1:10" x14ac:dyDescent="0.3">
      <c r="A6360" s="26">
        <v>2018</v>
      </c>
      <c r="B6360" s="27" t="s">
        <v>3123</v>
      </c>
      <c r="C6360" s="27" t="s">
        <v>3124</v>
      </c>
      <c r="D6360" s="27" t="s">
        <v>3170</v>
      </c>
      <c r="E6360" s="27" t="s">
        <v>3025</v>
      </c>
      <c r="F6360" s="27" t="s">
        <v>2825</v>
      </c>
      <c r="G6360" s="27" t="s">
        <v>2850</v>
      </c>
      <c r="H6360" s="28">
        <v>43374</v>
      </c>
      <c r="I6360" s="29">
        <v>0</v>
      </c>
      <c r="J6360" s="28" t="s">
        <v>3241</v>
      </c>
    </row>
    <row r="6361" spans="1:10" x14ac:dyDescent="0.3">
      <c r="A6361" s="26">
        <v>2018</v>
      </c>
      <c r="B6361" s="27" t="s">
        <v>3140</v>
      </c>
      <c r="C6361" s="27" t="s">
        <v>3141</v>
      </c>
      <c r="D6361" s="27" t="s">
        <v>3140</v>
      </c>
      <c r="E6361" s="27" t="s">
        <v>6117</v>
      </c>
      <c r="F6361" s="27" t="s">
        <v>3142</v>
      </c>
      <c r="G6361" s="27" t="s">
        <v>2850</v>
      </c>
      <c r="H6361" s="28">
        <v>43374</v>
      </c>
      <c r="I6361" s="29">
        <v>0</v>
      </c>
      <c r="J6361" s="28" t="s">
        <v>3241</v>
      </c>
    </row>
    <row r="6362" spans="1:10" x14ac:dyDescent="0.3">
      <c r="A6362" s="26">
        <v>2018</v>
      </c>
      <c r="B6362" s="27" t="s">
        <v>3109</v>
      </c>
      <c r="C6362" s="27" t="s">
        <v>3110</v>
      </c>
      <c r="D6362" s="27" t="s">
        <v>3109</v>
      </c>
      <c r="E6362" s="27" t="s">
        <v>3111</v>
      </c>
      <c r="F6362" s="27" t="s">
        <v>2825</v>
      </c>
      <c r="G6362" s="27" t="s">
        <v>2850</v>
      </c>
      <c r="H6362" s="28">
        <v>43374</v>
      </c>
      <c r="I6362" s="29">
        <v>0.18489800000000001</v>
      </c>
      <c r="J6362" s="28" t="s">
        <v>3241</v>
      </c>
    </row>
    <row r="6363" spans="1:10" x14ac:dyDescent="0.3">
      <c r="A6363" s="26">
        <v>2018</v>
      </c>
      <c r="B6363" s="27" t="s">
        <v>3158</v>
      </c>
      <c r="C6363" s="27" t="s">
        <v>3159</v>
      </c>
      <c r="D6363" s="27" t="s">
        <v>3160</v>
      </c>
      <c r="E6363" s="27" t="s">
        <v>3161</v>
      </c>
      <c r="F6363" s="27" t="s">
        <v>3087</v>
      </c>
      <c r="G6363" s="27" t="s">
        <v>2788</v>
      </c>
      <c r="H6363" s="28">
        <v>43374</v>
      </c>
      <c r="I6363" s="29">
        <v>3.8234010000000005</v>
      </c>
      <c r="J6363" s="28" t="s">
        <v>3241</v>
      </c>
    </row>
    <row r="6364" spans="1:10" x14ac:dyDescent="0.3">
      <c r="A6364" s="26">
        <v>2018</v>
      </c>
      <c r="B6364" s="27" t="s">
        <v>3112</v>
      </c>
      <c r="C6364" s="27" t="s">
        <v>3113</v>
      </c>
      <c r="D6364" s="27" t="s">
        <v>3112</v>
      </c>
      <c r="E6364" s="27" t="s">
        <v>6117</v>
      </c>
      <c r="F6364" s="27" t="s">
        <v>2825</v>
      </c>
      <c r="G6364" s="27" t="s">
        <v>2826</v>
      </c>
      <c r="H6364" s="28">
        <v>43374</v>
      </c>
      <c r="I6364" s="29">
        <v>1.4962899999999999</v>
      </c>
      <c r="J6364" s="28" t="s">
        <v>3241</v>
      </c>
    </row>
    <row r="6365" spans="1:10" x14ac:dyDescent="0.3">
      <c r="A6365" s="26">
        <v>2018</v>
      </c>
      <c r="B6365" s="27" t="s">
        <v>3167</v>
      </c>
      <c r="C6365" s="27" t="s">
        <v>3168</v>
      </c>
      <c r="D6365" s="27" t="s">
        <v>3169</v>
      </c>
      <c r="E6365" s="27" t="s">
        <v>3161</v>
      </c>
      <c r="F6365" s="27" t="s">
        <v>3087</v>
      </c>
      <c r="G6365" s="27" t="s">
        <v>2788</v>
      </c>
      <c r="H6365" s="28">
        <v>43374</v>
      </c>
      <c r="I6365" s="29">
        <v>7.8631339999999996</v>
      </c>
      <c r="J6365" s="28" t="s">
        <v>3241</v>
      </c>
    </row>
    <row r="6366" spans="1:10" x14ac:dyDescent="0.3">
      <c r="A6366" s="26">
        <v>2018</v>
      </c>
      <c r="B6366" s="27" t="s">
        <v>3114</v>
      </c>
      <c r="C6366" s="27" t="s">
        <v>3115</v>
      </c>
      <c r="D6366" s="27" t="s">
        <v>3116</v>
      </c>
      <c r="E6366" s="27" t="s">
        <v>3025</v>
      </c>
      <c r="F6366" s="27" t="s">
        <v>3026</v>
      </c>
      <c r="G6366" s="27" t="s">
        <v>2788</v>
      </c>
      <c r="H6366" s="28">
        <v>43374</v>
      </c>
      <c r="I6366" s="29">
        <v>0</v>
      </c>
      <c r="J6366" s="28" t="s">
        <v>3241</v>
      </c>
    </row>
    <row r="6367" spans="1:10" x14ac:dyDescent="0.3">
      <c r="A6367" s="26">
        <v>2018</v>
      </c>
      <c r="B6367" s="27" t="s">
        <v>3117</v>
      </c>
      <c r="C6367" s="27" t="s">
        <v>3118</v>
      </c>
      <c r="D6367" s="27" t="s">
        <v>3117</v>
      </c>
      <c r="E6367" s="27" t="s">
        <v>6117</v>
      </c>
      <c r="F6367" s="27" t="s">
        <v>2815</v>
      </c>
      <c r="G6367" s="27" t="s">
        <v>2816</v>
      </c>
      <c r="H6367" s="28">
        <v>43374</v>
      </c>
      <c r="I6367" s="29">
        <v>4.3011930000000005</v>
      </c>
      <c r="J6367" s="28" t="s">
        <v>3241</v>
      </c>
    </row>
    <row r="6368" spans="1:10" x14ac:dyDescent="0.3">
      <c r="A6368" s="26">
        <v>2018</v>
      </c>
      <c r="B6368" s="27" t="s">
        <v>3129</v>
      </c>
      <c r="C6368" s="27" t="s">
        <v>3130</v>
      </c>
      <c r="D6368" s="27" t="s">
        <v>3131</v>
      </c>
      <c r="E6368" s="27" t="s">
        <v>3063</v>
      </c>
      <c r="F6368" s="27" t="s">
        <v>3034</v>
      </c>
      <c r="G6368" s="27" t="s">
        <v>2840</v>
      </c>
      <c r="H6368" s="28">
        <v>43374</v>
      </c>
      <c r="I6368" s="29">
        <v>9.8207030000000017</v>
      </c>
      <c r="J6368" s="28" t="s">
        <v>3241</v>
      </c>
    </row>
    <row r="6369" spans="1:10" x14ac:dyDescent="0.3">
      <c r="A6369" s="26">
        <v>2018</v>
      </c>
      <c r="B6369" s="27" t="s">
        <v>3126</v>
      </c>
      <c r="C6369" s="27" t="s">
        <v>3127</v>
      </c>
      <c r="D6369" s="27" t="s">
        <v>3128</v>
      </c>
      <c r="E6369" s="27" t="s">
        <v>3025</v>
      </c>
      <c r="F6369" s="27" t="s">
        <v>3026</v>
      </c>
      <c r="G6369" s="27" t="s">
        <v>2936</v>
      </c>
      <c r="H6369" s="28">
        <v>43374</v>
      </c>
      <c r="I6369" s="29">
        <v>0</v>
      </c>
      <c r="J6369" s="28" t="s">
        <v>3241</v>
      </c>
    </row>
    <row r="6370" spans="1:10" x14ac:dyDescent="0.3">
      <c r="A6370" s="26">
        <v>2018</v>
      </c>
      <c r="B6370" s="27" t="s">
        <v>3178</v>
      </c>
      <c r="C6370" s="27" t="s">
        <v>3179</v>
      </c>
      <c r="D6370" s="27" t="s">
        <v>3178</v>
      </c>
      <c r="E6370" s="27" t="s">
        <v>3033</v>
      </c>
      <c r="F6370" s="27" t="s">
        <v>2807</v>
      </c>
      <c r="G6370" s="27" t="s">
        <v>2812</v>
      </c>
      <c r="H6370" s="28">
        <v>43374</v>
      </c>
      <c r="I6370" s="29">
        <v>0.15770000000000001</v>
      </c>
      <c r="J6370" s="28" t="s">
        <v>3241</v>
      </c>
    </row>
    <row r="6371" spans="1:10" x14ac:dyDescent="0.3">
      <c r="A6371" s="26">
        <v>2018</v>
      </c>
      <c r="B6371" s="27" t="s">
        <v>3119</v>
      </c>
      <c r="C6371" s="27" t="s">
        <v>3120</v>
      </c>
      <c r="D6371" s="27" t="s">
        <v>3119</v>
      </c>
      <c r="E6371" s="27" t="s">
        <v>6117</v>
      </c>
      <c r="F6371" s="27" t="s">
        <v>3034</v>
      </c>
      <c r="G6371" s="27" t="s">
        <v>2840</v>
      </c>
      <c r="H6371" s="28">
        <v>43374</v>
      </c>
      <c r="I6371" s="29">
        <v>5.6695929999999999</v>
      </c>
      <c r="J6371" s="28" t="s">
        <v>3241</v>
      </c>
    </row>
    <row r="6372" spans="1:10" x14ac:dyDescent="0.3">
      <c r="A6372" s="26">
        <v>2018</v>
      </c>
      <c r="B6372" s="27" t="s">
        <v>3121</v>
      </c>
      <c r="C6372" s="27" t="s">
        <v>3122</v>
      </c>
      <c r="D6372" s="27" t="s">
        <v>3121</v>
      </c>
      <c r="E6372" s="27" t="s">
        <v>6117</v>
      </c>
      <c r="F6372" s="27" t="s">
        <v>2825</v>
      </c>
      <c r="G6372" s="27" t="s">
        <v>2850</v>
      </c>
      <c r="H6372" s="28">
        <v>43374</v>
      </c>
      <c r="I6372" s="29">
        <v>20.630438999999999</v>
      </c>
      <c r="J6372" s="28" t="s">
        <v>3241</v>
      </c>
    </row>
    <row r="6373" spans="1:10" x14ac:dyDescent="0.3">
      <c r="A6373" s="26">
        <v>2018</v>
      </c>
      <c r="B6373" s="27" t="s">
        <v>3198</v>
      </c>
      <c r="C6373" s="27" t="s">
        <v>3199</v>
      </c>
      <c r="D6373" s="27" t="s">
        <v>3200</v>
      </c>
      <c r="E6373" s="27" t="s">
        <v>3161</v>
      </c>
      <c r="F6373" s="27" t="s">
        <v>2815</v>
      </c>
      <c r="G6373" s="27" t="s">
        <v>2854</v>
      </c>
      <c r="H6373" s="28">
        <v>43374</v>
      </c>
      <c r="I6373" s="29">
        <v>0.29105300000000001</v>
      </c>
      <c r="J6373" s="28" t="s">
        <v>3192</v>
      </c>
    </row>
    <row r="6374" spans="1:10" x14ac:dyDescent="0.3">
      <c r="A6374" s="26">
        <v>2018</v>
      </c>
      <c r="B6374" s="27" t="s">
        <v>3687</v>
      </c>
      <c r="C6374" s="27" t="s">
        <v>3688</v>
      </c>
      <c r="D6374" s="27" t="s">
        <v>3689</v>
      </c>
      <c r="E6374" s="27" t="s">
        <v>3161</v>
      </c>
      <c r="F6374" s="27" t="s">
        <v>3026</v>
      </c>
      <c r="G6374" s="27" t="s">
        <v>2936</v>
      </c>
      <c r="H6374" s="28">
        <v>43374</v>
      </c>
      <c r="I6374" s="29">
        <v>0.73904100000000006</v>
      </c>
      <c r="J6374" s="28" t="s">
        <v>3192</v>
      </c>
    </row>
    <row r="6375" spans="1:10" x14ac:dyDescent="0.3">
      <c r="A6375" s="26">
        <v>2018</v>
      </c>
      <c r="B6375" s="27" t="s">
        <v>3690</v>
      </c>
      <c r="C6375" s="27" t="s">
        <v>3691</v>
      </c>
      <c r="D6375" s="27" t="s">
        <v>3690</v>
      </c>
      <c r="E6375" s="27" t="s">
        <v>3033</v>
      </c>
      <c r="F6375" s="27" t="s">
        <v>2807</v>
      </c>
      <c r="G6375" s="27" t="s">
        <v>2812</v>
      </c>
      <c r="H6375" s="28">
        <v>43374</v>
      </c>
      <c r="I6375" s="29">
        <v>7.9209880000000004</v>
      </c>
      <c r="J6375" s="28" t="s">
        <v>3241</v>
      </c>
    </row>
    <row r="6376" spans="1:10" x14ac:dyDescent="0.3">
      <c r="A6376" s="26">
        <v>2018</v>
      </c>
      <c r="B6376" s="27" t="s">
        <v>5217</v>
      </c>
      <c r="C6376" s="27" t="s">
        <v>2901</v>
      </c>
      <c r="D6376" s="27" t="s">
        <v>5217</v>
      </c>
      <c r="E6376" s="27" t="s">
        <v>3033</v>
      </c>
      <c r="F6376" s="27" t="s">
        <v>2788</v>
      </c>
      <c r="G6376" s="27" t="s">
        <v>2788</v>
      </c>
      <c r="H6376" s="28">
        <v>43374</v>
      </c>
      <c r="I6376" s="29">
        <v>30.927366999999997</v>
      </c>
      <c r="J6376" s="28" t="s">
        <v>3192</v>
      </c>
    </row>
    <row r="6377" spans="1:10" x14ac:dyDescent="0.3">
      <c r="A6377" s="26">
        <v>2018</v>
      </c>
      <c r="B6377" s="27" t="s">
        <v>5218</v>
      </c>
      <c r="C6377" s="27" t="s">
        <v>3507</v>
      </c>
      <c r="D6377" s="27" t="s">
        <v>5219</v>
      </c>
      <c r="E6377" s="27" t="s">
        <v>3063</v>
      </c>
      <c r="F6377" s="27" t="s">
        <v>2815</v>
      </c>
      <c r="G6377" s="27" t="s">
        <v>2816</v>
      </c>
      <c r="H6377" s="28">
        <v>43374</v>
      </c>
      <c r="I6377" s="29">
        <v>5.4979520000000006</v>
      </c>
      <c r="J6377" s="28" t="s">
        <v>3192</v>
      </c>
    </row>
    <row r="6378" spans="1:10" x14ac:dyDescent="0.3">
      <c r="A6378" s="26">
        <v>2018</v>
      </c>
      <c r="B6378" s="27" t="s">
        <v>5670</v>
      </c>
      <c r="C6378" s="27" t="s">
        <v>5671</v>
      </c>
      <c r="D6378" s="27" t="s">
        <v>5670</v>
      </c>
      <c r="E6378" s="27" t="s">
        <v>3033</v>
      </c>
      <c r="F6378" s="27" t="s">
        <v>2807</v>
      </c>
      <c r="G6378" s="27" t="s">
        <v>2812</v>
      </c>
      <c r="H6378" s="28">
        <v>43374</v>
      </c>
      <c r="I6378" s="29">
        <v>22.858056000000001</v>
      </c>
      <c r="J6378" s="28" t="s">
        <v>3241</v>
      </c>
    </row>
    <row r="6379" spans="1:10" x14ac:dyDescent="0.3">
      <c r="A6379" s="26">
        <v>2018</v>
      </c>
      <c r="B6379" s="27" t="s">
        <v>5672</v>
      </c>
      <c r="C6379" s="27" t="s">
        <v>2863</v>
      </c>
      <c r="D6379" s="27" t="s">
        <v>5672</v>
      </c>
      <c r="E6379" s="27" t="s">
        <v>3111</v>
      </c>
      <c r="F6379" s="27" t="s">
        <v>2815</v>
      </c>
      <c r="G6379" s="27" t="s">
        <v>2854</v>
      </c>
      <c r="H6379" s="28">
        <v>43374</v>
      </c>
      <c r="I6379" s="29">
        <v>5.3492680000000004</v>
      </c>
      <c r="J6379" s="28" t="s">
        <v>3192</v>
      </c>
    </row>
    <row r="6380" spans="1:10" x14ac:dyDescent="0.3">
      <c r="A6380" s="26">
        <v>2018</v>
      </c>
      <c r="B6380" s="27" t="s">
        <v>5757</v>
      </c>
      <c r="C6380" s="27" t="s">
        <v>2909</v>
      </c>
      <c r="D6380" s="27" t="s">
        <v>5757</v>
      </c>
      <c r="E6380" s="27" t="s">
        <v>3033</v>
      </c>
      <c r="F6380" s="27" t="s">
        <v>2788</v>
      </c>
      <c r="G6380" s="27" t="s">
        <v>2788</v>
      </c>
      <c r="H6380" s="28">
        <v>43374</v>
      </c>
      <c r="I6380" s="29">
        <v>33.098139000000003</v>
      </c>
      <c r="J6380" s="28" t="s">
        <v>3192</v>
      </c>
    </row>
    <row r="6381" spans="1:10" x14ac:dyDescent="0.3">
      <c r="A6381" s="26">
        <v>2018</v>
      </c>
      <c r="B6381" s="27" t="s">
        <v>5758</v>
      </c>
      <c r="C6381" s="27" t="s">
        <v>5759</v>
      </c>
      <c r="D6381" s="27" t="s">
        <v>5758</v>
      </c>
      <c r="E6381" s="27" t="s">
        <v>3033</v>
      </c>
      <c r="F6381" s="27" t="s">
        <v>2815</v>
      </c>
      <c r="G6381" s="27" t="s">
        <v>2816</v>
      </c>
      <c r="H6381" s="28">
        <v>43374</v>
      </c>
      <c r="I6381" s="29">
        <v>21.333329000000003</v>
      </c>
      <c r="J6381" s="28" t="s">
        <v>3192</v>
      </c>
    </row>
    <row r="6382" spans="1:10" x14ac:dyDescent="0.3">
      <c r="A6382" s="26">
        <v>2018</v>
      </c>
      <c r="B6382" s="27" t="s">
        <v>5972</v>
      </c>
      <c r="C6382" s="27" t="s">
        <v>5973</v>
      </c>
      <c r="D6382" s="27" t="s">
        <v>5972</v>
      </c>
      <c r="E6382" s="27" t="s">
        <v>3111</v>
      </c>
      <c r="F6382" s="27" t="s">
        <v>2825</v>
      </c>
      <c r="G6382" s="27" t="s">
        <v>2850</v>
      </c>
      <c r="H6382" s="28">
        <v>43374</v>
      </c>
      <c r="I6382" s="29">
        <v>7.784400000000001E-2</v>
      </c>
      <c r="J6382" s="28" t="s">
        <v>3241</v>
      </c>
    </row>
    <row r="6383" spans="1:10" x14ac:dyDescent="0.3">
      <c r="A6383" s="26">
        <v>2018</v>
      </c>
      <c r="B6383" s="27" t="s">
        <v>5760</v>
      </c>
      <c r="C6383" s="27" t="s">
        <v>5761</v>
      </c>
      <c r="D6383" s="27" t="s">
        <v>5760</v>
      </c>
      <c r="E6383" s="27" t="s">
        <v>3111</v>
      </c>
      <c r="F6383" s="27" t="s">
        <v>2815</v>
      </c>
      <c r="G6383" s="27" t="s">
        <v>2854</v>
      </c>
      <c r="H6383" s="28">
        <v>43374</v>
      </c>
      <c r="I6383" s="29">
        <v>4.6341680000000007</v>
      </c>
      <c r="J6383" s="28" t="s">
        <v>3192</v>
      </c>
    </row>
    <row r="6384" spans="1:10" x14ac:dyDescent="0.3">
      <c r="A6384" s="26">
        <v>2018</v>
      </c>
      <c r="B6384" s="27" t="s">
        <v>5762</v>
      </c>
      <c r="C6384" s="27" t="s">
        <v>5763</v>
      </c>
      <c r="D6384" s="27" t="s">
        <v>5762</v>
      </c>
      <c r="E6384" s="27" t="s">
        <v>3111</v>
      </c>
      <c r="F6384" s="27" t="s">
        <v>2825</v>
      </c>
      <c r="G6384" s="27" t="s">
        <v>2850</v>
      </c>
      <c r="H6384" s="28">
        <v>43374</v>
      </c>
      <c r="I6384" s="29">
        <v>0.30916900000000003</v>
      </c>
      <c r="J6384" s="28" t="s">
        <v>3192</v>
      </c>
    </row>
    <row r="6385" spans="1:10" x14ac:dyDescent="0.3">
      <c r="A6385" s="26">
        <v>2018</v>
      </c>
      <c r="B6385" s="27" t="s">
        <v>5764</v>
      </c>
      <c r="C6385" s="27" t="s">
        <v>5765</v>
      </c>
      <c r="D6385" s="27" t="s">
        <v>5766</v>
      </c>
      <c r="E6385" s="27" t="s">
        <v>3161</v>
      </c>
      <c r="F6385" s="27" t="s">
        <v>2815</v>
      </c>
      <c r="G6385" s="27" t="s">
        <v>2816</v>
      </c>
      <c r="H6385" s="28">
        <v>43374</v>
      </c>
      <c r="I6385" s="29">
        <v>0.78473099999999996</v>
      </c>
      <c r="J6385" s="28" t="s">
        <v>3192</v>
      </c>
    </row>
    <row r="6386" spans="1:10" x14ac:dyDescent="0.3">
      <c r="A6386" s="26">
        <v>2018</v>
      </c>
      <c r="B6386" s="27" t="s">
        <v>5767</v>
      </c>
      <c r="C6386" s="27" t="s">
        <v>3515</v>
      </c>
      <c r="D6386" s="27" t="s">
        <v>5768</v>
      </c>
      <c r="E6386" s="27" t="s">
        <v>3063</v>
      </c>
      <c r="F6386" s="27" t="s">
        <v>2815</v>
      </c>
      <c r="G6386" s="27" t="s">
        <v>2816</v>
      </c>
      <c r="H6386" s="28">
        <v>43374</v>
      </c>
      <c r="I6386" s="29">
        <v>2.6838470000000001</v>
      </c>
      <c r="J6386" s="28" t="s">
        <v>3192</v>
      </c>
    </row>
    <row r="6387" spans="1:10" x14ac:dyDescent="0.3">
      <c r="A6387" s="26">
        <v>2018</v>
      </c>
      <c r="B6387" s="27" t="s">
        <v>5769</v>
      </c>
      <c r="C6387" s="27" t="s">
        <v>5770</v>
      </c>
      <c r="D6387" s="27" t="s">
        <v>5769</v>
      </c>
      <c r="E6387" s="27" t="s">
        <v>3111</v>
      </c>
      <c r="F6387" s="27" t="s">
        <v>3034</v>
      </c>
      <c r="G6387" s="27" t="s">
        <v>2821</v>
      </c>
      <c r="H6387" s="28">
        <v>43374</v>
      </c>
      <c r="I6387" s="29">
        <v>2.0437940000000001</v>
      </c>
      <c r="J6387" s="28" t="s">
        <v>3192</v>
      </c>
    </row>
    <row r="6388" spans="1:10" x14ac:dyDescent="0.3">
      <c r="A6388" s="26">
        <v>2018</v>
      </c>
      <c r="B6388" s="27" t="s">
        <v>5771</v>
      </c>
      <c r="C6388" s="27" t="s">
        <v>5772</v>
      </c>
      <c r="D6388" s="27" t="s">
        <v>5771</v>
      </c>
      <c r="E6388" s="27" t="s">
        <v>3033</v>
      </c>
      <c r="F6388" s="27" t="s">
        <v>2807</v>
      </c>
      <c r="G6388" s="27" t="s">
        <v>2812</v>
      </c>
      <c r="H6388" s="28">
        <v>43374</v>
      </c>
      <c r="I6388" s="29">
        <v>15.390417000000001</v>
      </c>
      <c r="J6388" s="28" t="s">
        <v>3241</v>
      </c>
    </row>
    <row r="6389" spans="1:10" x14ac:dyDescent="0.3">
      <c r="A6389" s="26">
        <v>2018</v>
      </c>
      <c r="B6389" s="27" t="s">
        <v>5775</v>
      </c>
      <c r="C6389" s="27" t="s">
        <v>2905</v>
      </c>
      <c r="D6389" s="27" t="s">
        <v>5775</v>
      </c>
      <c r="E6389" s="27" t="s">
        <v>3033</v>
      </c>
      <c r="F6389" s="27" t="s">
        <v>2807</v>
      </c>
      <c r="G6389" s="27" t="s">
        <v>2812</v>
      </c>
      <c r="H6389" s="28">
        <v>43374</v>
      </c>
      <c r="I6389" s="29">
        <v>4.2991980000000005</v>
      </c>
      <c r="J6389" s="28" t="s">
        <v>3192</v>
      </c>
    </row>
    <row r="6390" spans="1:10" x14ac:dyDescent="0.3">
      <c r="A6390" s="26">
        <v>2018</v>
      </c>
      <c r="B6390" s="27" t="s">
        <v>3022</v>
      </c>
      <c r="C6390" s="27" t="s">
        <v>3023</v>
      </c>
      <c r="D6390" s="27" t="s">
        <v>3024</v>
      </c>
      <c r="E6390" s="27" t="s">
        <v>3025</v>
      </c>
      <c r="F6390" s="27" t="s">
        <v>3026</v>
      </c>
      <c r="G6390" s="27" t="s">
        <v>2788</v>
      </c>
      <c r="H6390" s="28">
        <v>43405</v>
      </c>
      <c r="I6390" s="29">
        <v>0</v>
      </c>
      <c r="J6390" s="28" t="s">
        <v>3241</v>
      </c>
    </row>
    <row r="6391" spans="1:10" x14ac:dyDescent="0.3">
      <c r="A6391" s="26">
        <v>2018</v>
      </c>
      <c r="B6391" s="27" t="s">
        <v>3022</v>
      </c>
      <c r="C6391" s="27" t="s">
        <v>3023</v>
      </c>
      <c r="D6391" s="27" t="s">
        <v>3027</v>
      </c>
      <c r="E6391" s="27" t="s">
        <v>3025</v>
      </c>
      <c r="F6391" s="27" t="s">
        <v>3026</v>
      </c>
      <c r="G6391" s="27" t="s">
        <v>2788</v>
      </c>
      <c r="H6391" s="28">
        <v>43405</v>
      </c>
      <c r="I6391" s="29">
        <v>0</v>
      </c>
      <c r="J6391" s="28" t="s">
        <v>3241</v>
      </c>
    </row>
    <row r="6392" spans="1:10" x14ac:dyDescent="0.3">
      <c r="A6392" s="26">
        <v>2018</v>
      </c>
      <c r="B6392" s="27" t="s">
        <v>3028</v>
      </c>
      <c r="C6392" s="27" t="s">
        <v>3029</v>
      </c>
      <c r="D6392" s="27" t="s">
        <v>3028</v>
      </c>
      <c r="E6392" s="27" t="s">
        <v>6117</v>
      </c>
      <c r="F6392" s="27" t="s">
        <v>3030</v>
      </c>
      <c r="G6392" s="27" t="s">
        <v>2812</v>
      </c>
      <c r="H6392" s="28">
        <v>43405</v>
      </c>
      <c r="I6392" s="29">
        <v>11.707868999999999</v>
      </c>
      <c r="J6392" s="28" t="s">
        <v>3241</v>
      </c>
    </row>
    <row r="6393" spans="1:10" x14ac:dyDescent="0.3">
      <c r="A6393" s="26">
        <v>2018</v>
      </c>
      <c r="B6393" s="27" t="s">
        <v>3031</v>
      </c>
      <c r="C6393" s="27" t="s">
        <v>3032</v>
      </c>
      <c r="D6393" s="27" t="s">
        <v>3031</v>
      </c>
      <c r="E6393" s="27" t="s">
        <v>3033</v>
      </c>
      <c r="F6393" s="27" t="s">
        <v>3034</v>
      </c>
      <c r="G6393" s="27" t="s">
        <v>2821</v>
      </c>
      <c r="H6393" s="28">
        <v>43405</v>
      </c>
      <c r="I6393" s="29">
        <v>5.8825360000000009</v>
      </c>
      <c r="J6393" s="28" t="s">
        <v>3241</v>
      </c>
    </row>
    <row r="6394" spans="1:10" x14ac:dyDescent="0.3">
      <c r="A6394" s="26">
        <v>2018</v>
      </c>
      <c r="B6394" s="27" t="s">
        <v>3031</v>
      </c>
      <c r="C6394" s="27" t="s">
        <v>3180</v>
      </c>
      <c r="D6394" s="27" t="s">
        <v>3181</v>
      </c>
      <c r="E6394" s="27" t="s">
        <v>3033</v>
      </c>
      <c r="F6394" s="27" t="s">
        <v>3034</v>
      </c>
      <c r="G6394" s="27" t="s">
        <v>2821</v>
      </c>
      <c r="H6394" s="28">
        <v>43405</v>
      </c>
      <c r="I6394" s="29">
        <v>3.5284240000000007</v>
      </c>
      <c r="J6394" s="28" t="s">
        <v>3241</v>
      </c>
    </row>
    <row r="6395" spans="1:10" x14ac:dyDescent="0.3">
      <c r="A6395" s="26">
        <v>2018</v>
      </c>
      <c r="B6395" s="27" t="s">
        <v>3189</v>
      </c>
      <c r="C6395" s="27" t="s">
        <v>3190</v>
      </c>
      <c r="D6395" s="27" t="s">
        <v>3191</v>
      </c>
      <c r="E6395" s="27" t="s">
        <v>3161</v>
      </c>
      <c r="F6395" s="27" t="s">
        <v>2815</v>
      </c>
      <c r="G6395" s="27" t="s">
        <v>2816</v>
      </c>
      <c r="H6395" s="28">
        <v>43405</v>
      </c>
      <c r="I6395" s="29">
        <v>1.345323</v>
      </c>
      <c r="J6395" s="28" t="s">
        <v>3192</v>
      </c>
    </row>
    <row r="6396" spans="1:10" x14ac:dyDescent="0.3">
      <c r="A6396" s="26">
        <v>2018</v>
      </c>
      <c r="B6396" s="27" t="s">
        <v>3035</v>
      </c>
      <c r="C6396" s="27" t="s">
        <v>3036</v>
      </c>
      <c r="D6396" s="27" t="s">
        <v>3035</v>
      </c>
      <c r="E6396" s="27" t="s">
        <v>6117</v>
      </c>
      <c r="F6396" s="27" t="s">
        <v>2825</v>
      </c>
      <c r="G6396" s="27" t="s">
        <v>2826</v>
      </c>
      <c r="H6396" s="28">
        <v>43405</v>
      </c>
      <c r="I6396" s="29">
        <v>0</v>
      </c>
      <c r="J6396" s="28" t="s">
        <v>3241</v>
      </c>
    </row>
    <row r="6397" spans="1:10" x14ac:dyDescent="0.3">
      <c r="A6397" s="26">
        <v>2018</v>
      </c>
      <c r="B6397" s="27" t="s">
        <v>3037</v>
      </c>
      <c r="C6397" s="27" t="s">
        <v>3038</v>
      </c>
      <c r="D6397" s="27" t="s">
        <v>3037</v>
      </c>
      <c r="E6397" s="27" t="s">
        <v>6117</v>
      </c>
      <c r="F6397" s="27" t="s">
        <v>3034</v>
      </c>
      <c r="G6397" s="27" t="s">
        <v>2999</v>
      </c>
      <c r="H6397" s="28">
        <v>43405</v>
      </c>
      <c r="I6397" s="29">
        <v>4.0349779999999997</v>
      </c>
      <c r="J6397" s="28" t="s">
        <v>3241</v>
      </c>
    </row>
    <row r="6398" spans="1:10" x14ac:dyDescent="0.3">
      <c r="A6398" s="26">
        <v>2018</v>
      </c>
      <c r="B6398" s="27" t="s">
        <v>3039</v>
      </c>
      <c r="C6398" s="27" t="s">
        <v>3040</v>
      </c>
      <c r="D6398" s="27" t="s">
        <v>3039</v>
      </c>
      <c r="E6398" s="27" t="s">
        <v>6117</v>
      </c>
      <c r="F6398" s="27" t="s">
        <v>2815</v>
      </c>
      <c r="G6398" s="27" t="s">
        <v>2816</v>
      </c>
      <c r="H6398" s="28">
        <v>43405</v>
      </c>
      <c r="I6398" s="29">
        <v>0</v>
      </c>
      <c r="J6398" s="28" t="s">
        <v>3241</v>
      </c>
    </row>
    <row r="6399" spans="1:10" x14ac:dyDescent="0.3">
      <c r="A6399" s="26">
        <v>2018</v>
      </c>
      <c r="B6399" s="27" t="s">
        <v>3041</v>
      </c>
      <c r="C6399" s="27" t="s">
        <v>3042</v>
      </c>
      <c r="D6399" s="27" t="s">
        <v>3041</v>
      </c>
      <c r="E6399" s="27" t="s">
        <v>6117</v>
      </c>
      <c r="F6399" s="27" t="s">
        <v>2825</v>
      </c>
      <c r="G6399" s="27" t="s">
        <v>2826</v>
      </c>
      <c r="H6399" s="28">
        <v>43405</v>
      </c>
      <c r="I6399" s="29">
        <v>4.5145059999999999</v>
      </c>
      <c r="J6399" s="28" t="s">
        <v>3241</v>
      </c>
    </row>
    <row r="6400" spans="1:10" x14ac:dyDescent="0.3">
      <c r="A6400" s="26">
        <v>2018</v>
      </c>
      <c r="B6400" s="27" t="s">
        <v>3043</v>
      </c>
      <c r="C6400" s="27" t="s">
        <v>3044</v>
      </c>
      <c r="D6400" s="27" t="s">
        <v>3043</v>
      </c>
      <c r="E6400" s="27" t="s">
        <v>6117</v>
      </c>
      <c r="F6400" s="27" t="s">
        <v>2815</v>
      </c>
      <c r="G6400" s="27" t="s">
        <v>2816</v>
      </c>
      <c r="H6400" s="28">
        <v>43405</v>
      </c>
      <c r="I6400" s="29">
        <v>4.6946079999999997</v>
      </c>
      <c r="J6400" s="28" t="s">
        <v>3241</v>
      </c>
    </row>
    <row r="6401" spans="1:10" x14ac:dyDescent="0.3">
      <c r="A6401" s="26">
        <v>2018</v>
      </c>
      <c r="B6401" s="27" t="s">
        <v>3045</v>
      </c>
      <c r="C6401" s="27" t="s">
        <v>3046</v>
      </c>
      <c r="D6401" s="27" t="s">
        <v>3045</v>
      </c>
      <c r="E6401" s="27" t="s">
        <v>6117</v>
      </c>
      <c r="F6401" s="27" t="s">
        <v>2815</v>
      </c>
      <c r="G6401" s="27" t="s">
        <v>2816</v>
      </c>
      <c r="H6401" s="28">
        <v>43405</v>
      </c>
      <c r="I6401" s="29">
        <v>0.10274300000000001</v>
      </c>
      <c r="J6401" s="28" t="s">
        <v>3241</v>
      </c>
    </row>
    <row r="6402" spans="1:10" x14ac:dyDescent="0.3">
      <c r="A6402" s="26">
        <v>2018</v>
      </c>
      <c r="B6402" s="27" t="s">
        <v>3143</v>
      </c>
      <c r="C6402" s="27" t="s">
        <v>3144</v>
      </c>
      <c r="D6402" s="27" t="s">
        <v>3143</v>
      </c>
      <c r="E6402" s="27" t="s">
        <v>6117</v>
      </c>
      <c r="F6402" s="27" t="s">
        <v>3145</v>
      </c>
      <c r="G6402" s="27" t="s">
        <v>2803</v>
      </c>
      <c r="H6402" s="28">
        <v>43405</v>
      </c>
      <c r="I6402" s="29">
        <v>2.6791550000000006</v>
      </c>
      <c r="J6402" s="28" t="s">
        <v>3241</v>
      </c>
    </row>
    <row r="6403" spans="1:10" x14ac:dyDescent="0.3">
      <c r="A6403" s="26">
        <v>2018</v>
      </c>
      <c r="B6403" s="27" t="s">
        <v>5773</v>
      </c>
      <c r="C6403" s="27" t="s">
        <v>5774</v>
      </c>
      <c r="D6403" s="27" t="s">
        <v>5773</v>
      </c>
      <c r="E6403" s="27" t="s">
        <v>3111</v>
      </c>
      <c r="F6403" s="27" t="s">
        <v>3034</v>
      </c>
      <c r="G6403" s="27" t="s">
        <v>2821</v>
      </c>
      <c r="H6403" s="28">
        <v>43405</v>
      </c>
      <c r="I6403" s="29">
        <v>0.12693000000000004</v>
      </c>
      <c r="J6403" s="28" t="s">
        <v>3241</v>
      </c>
    </row>
    <row r="6404" spans="1:10" x14ac:dyDescent="0.3">
      <c r="A6404" s="26">
        <v>2018</v>
      </c>
      <c r="B6404" s="27" t="s">
        <v>3171</v>
      </c>
      <c r="C6404" s="27" t="s">
        <v>3172</v>
      </c>
      <c r="D6404" s="27" t="s">
        <v>3173</v>
      </c>
      <c r="E6404" s="27" t="s">
        <v>3111</v>
      </c>
      <c r="F6404" s="27" t="s">
        <v>2825</v>
      </c>
      <c r="G6404" s="27" t="s">
        <v>2850</v>
      </c>
      <c r="H6404" s="28">
        <v>43405</v>
      </c>
      <c r="I6404" s="29">
        <v>0.47310900000000006</v>
      </c>
      <c r="J6404" s="28" t="s">
        <v>3241</v>
      </c>
    </row>
    <row r="6405" spans="1:10" x14ac:dyDescent="0.3">
      <c r="A6405" s="26">
        <v>2018</v>
      </c>
      <c r="B6405" s="27" t="s">
        <v>3146</v>
      </c>
      <c r="C6405" s="27" t="s">
        <v>3147</v>
      </c>
      <c r="D6405" s="27" t="s">
        <v>3146</v>
      </c>
      <c r="E6405" s="27" t="s">
        <v>6117</v>
      </c>
      <c r="F6405" s="27" t="s">
        <v>3145</v>
      </c>
      <c r="G6405" s="27" t="s">
        <v>2803</v>
      </c>
      <c r="H6405" s="28">
        <v>43405</v>
      </c>
      <c r="I6405" s="29">
        <v>3.2185420000000007</v>
      </c>
      <c r="J6405" s="28" t="s">
        <v>3241</v>
      </c>
    </row>
    <row r="6406" spans="1:10" x14ac:dyDescent="0.3">
      <c r="A6406" s="26">
        <v>2018</v>
      </c>
      <c r="B6406" s="27" t="s">
        <v>3047</v>
      </c>
      <c r="C6406" s="27" t="s">
        <v>3048</v>
      </c>
      <c r="D6406" s="27" t="s">
        <v>3047</v>
      </c>
      <c r="E6406" s="27" t="s">
        <v>6117</v>
      </c>
      <c r="F6406" s="27" t="s">
        <v>2825</v>
      </c>
      <c r="G6406" s="27" t="s">
        <v>2826</v>
      </c>
      <c r="H6406" s="28">
        <v>43405</v>
      </c>
      <c r="I6406" s="29">
        <v>2.2063970000000004</v>
      </c>
      <c r="J6406" s="28" t="s">
        <v>3241</v>
      </c>
    </row>
    <row r="6407" spans="1:10" x14ac:dyDescent="0.3">
      <c r="A6407" s="26">
        <v>2018</v>
      </c>
      <c r="B6407" s="27" t="s">
        <v>3049</v>
      </c>
      <c r="C6407" s="27" t="s">
        <v>3050</v>
      </c>
      <c r="D6407" s="27" t="s">
        <v>3049</v>
      </c>
      <c r="E6407" s="27" t="s">
        <v>6117</v>
      </c>
      <c r="F6407" s="27" t="s">
        <v>2825</v>
      </c>
      <c r="G6407" s="27" t="s">
        <v>2850</v>
      </c>
      <c r="H6407" s="28">
        <v>43405</v>
      </c>
      <c r="I6407" s="29">
        <v>0</v>
      </c>
      <c r="J6407" s="28" t="s">
        <v>3241</v>
      </c>
    </row>
    <row r="6408" spans="1:10" x14ac:dyDescent="0.3">
      <c r="A6408" s="26">
        <v>2018</v>
      </c>
      <c r="B6408" s="27" t="s">
        <v>3051</v>
      </c>
      <c r="C6408" s="27" t="s">
        <v>3051</v>
      </c>
      <c r="D6408" s="27" t="s">
        <v>3051</v>
      </c>
      <c r="E6408" s="27" t="s">
        <v>6118</v>
      </c>
      <c r="F6408" s="27" t="s">
        <v>3051</v>
      </c>
      <c r="G6408" s="27" t="s">
        <v>6074</v>
      </c>
      <c r="H6408" s="28">
        <v>43405</v>
      </c>
      <c r="I6408" s="29">
        <v>10029.018005000004</v>
      </c>
      <c r="J6408" s="28" t="s">
        <v>3241</v>
      </c>
    </row>
    <row r="6409" spans="1:10" x14ac:dyDescent="0.3">
      <c r="A6409" s="26">
        <v>2018</v>
      </c>
      <c r="B6409" s="27" t="s">
        <v>3052</v>
      </c>
      <c r="C6409" s="27" t="s">
        <v>3053</v>
      </c>
      <c r="D6409" s="27" t="s">
        <v>3052</v>
      </c>
      <c r="E6409" s="27" t="s">
        <v>3033</v>
      </c>
      <c r="F6409" s="27" t="s">
        <v>2807</v>
      </c>
      <c r="G6409" s="27" t="s">
        <v>2812</v>
      </c>
      <c r="H6409" s="28">
        <v>43405</v>
      </c>
      <c r="I6409" s="29">
        <v>2.5396799999999997</v>
      </c>
      <c r="J6409" s="28" t="s">
        <v>3241</v>
      </c>
    </row>
    <row r="6410" spans="1:10" x14ac:dyDescent="0.3">
      <c r="A6410" s="26">
        <v>2018</v>
      </c>
      <c r="B6410" s="27" t="s">
        <v>3162</v>
      </c>
      <c r="C6410" s="27" t="s">
        <v>3163</v>
      </c>
      <c r="D6410" s="27" t="s">
        <v>3164</v>
      </c>
      <c r="E6410" s="27" t="s">
        <v>3025</v>
      </c>
      <c r="F6410" s="27" t="s">
        <v>3087</v>
      </c>
      <c r="G6410" s="27" t="s">
        <v>2788</v>
      </c>
      <c r="H6410" s="28">
        <v>43405</v>
      </c>
      <c r="I6410" s="29">
        <v>0</v>
      </c>
      <c r="J6410" s="28" t="s">
        <v>3241</v>
      </c>
    </row>
    <row r="6411" spans="1:10" x14ac:dyDescent="0.3">
      <c r="A6411" s="26">
        <v>2018</v>
      </c>
      <c r="B6411" s="27" t="s">
        <v>3162</v>
      </c>
      <c r="C6411" s="27" t="s">
        <v>3163</v>
      </c>
      <c r="D6411" s="27" t="s">
        <v>3165</v>
      </c>
      <c r="E6411" s="27" t="s">
        <v>3025</v>
      </c>
      <c r="F6411" s="27" t="s">
        <v>3087</v>
      </c>
      <c r="G6411" s="27" t="s">
        <v>2788</v>
      </c>
      <c r="H6411" s="28">
        <v>43405</v>
      </c>
      <c r="I6411" s="29">
        <v>0</v>
      </c>
      <c r="J6411" s="28" t="s">
        <v>3241</v>
      </c>
    </row>
    <row r="6412" spans="1:10" x14ac:dyDescent="0.3">
      <c r="A6412" s="26">
        <v>2018</v>
      </c>
      <c r="B6412" s="27" t="s">
        <v>3054</v>
      </c>
      <c r="C6412" s="27" t="s">
        <v>3055</v>
      </c>
      <c r="D6412" s="27" t="s">
        <v>3054</v>
      </c>
      <c r="E6412" s="27" t="s">
        <v>6117</v>
      </c>
      <c r="F6412" s="27" t="s">
        <v>3034</v>
      </c>
      <c r="G6412" s="27" t="s">
        <v>2999</v>
      </c>
      <c r="H6412" s="28">
        <v>43405</v>
      </c>
      <c r="I6412" s="29">
        <v>11.727419000000003</v>
      </c>
      <c r="J6412" s="28" t="s">
        <v>3241</v>
      </c>
    </row>
    <row r="6413" spans="1:10" x14ac:dyDescent="0.3">
      <c r="A6413" s="26">
        <v>2018</v>
      </c>
      <c r="B6413" s="27" t="s">
        <v>3056</v>
      </c>
      <c r="C6413" s="27" t="s">
        <v>3057</v>
      </c>
      <c r="D6413" s="27" t="s">
        <v>3056</v>
      </c>
      <c r="E6413" s="27" t="s">
        <v>6117</v>
      </c>
      <c r="F6413" s="27" t="s">
        <v>2825</v>
      </c>
      <c r="G6413" s="27" t="s">
        <v>2826</v>
      </c>
      <c r="H6413" s="28">
        <v>43405</v>
      </c>
      <c r="I6413" s="29">
        <v>3.7651870000000005</v>
      </c>
      <c r="J6413" s="28" t="s">
        <v>3241</v>
      </c>
    </row>
    <row r="6414" spans="1:10" x14ac:dyDescent="0.3">
      <c r="A6414" s="26">
        <v>2018</v>
      </c>
      <c r="B6414" s="27" t="s">
        <v>3058</v>
      </c>
      <c r="C6414" s="27" t="s">
        <v>3059</v>
      </c>
      <c r="D6414" s="27" t="s">
        <v>3058</v>
      </c>
      <c r="E6414" s="27" t="s">
        <v>6117</v>
      </c>
      <c r="F6414" s="27" t="s">
        <v>2815</v>
      </c>
      <c r="G6414" s="27" t="s">
        <v>2816</v>
      </c>
      <c r="H6414" s="28">
        <v>43405</v>
      </c>
      <c r="I6414" s="29">
        <v>4.1231330000000002</v>
      </c>
      <c r="J6414" s="28" t="s">
        <v>3241</v>
      </c>
    </row>
    <row r="6415" spans="1:10" x14ac:dyDescent="0.3">
      <c r="A6415" s="26">
        <v>2018</v>
      </c>
      <c r="B6415" s="27" t="s">
        <v>3152</v>
      </c>
      <c r="C6415" s="27" t="s">
        <v>3153</v>
      </c>
      <c r="D6415" s="27" t="s">
        <v>3152</v>
      </c>
      <c r="E6415" s="27" t="s">
        <v>3111</v>
      </c>
      <c r="F6415" s="27" t="s">
        <v>2825</v>
      </c>
      <c r="G6415" s="27" t="s">
        <v>2850</v>
      </c>
      <c r="H6415" s="28">
        <v>43405</v>
      </c>
      <c r="I6415" s="29">
        <v>0.466223</v>
      </c>
      <c r="J6415" s="28" t="s">
        <v>3241</v>
      </c>
    </row>
    <row r="6416" spans="1:10" x14ac:dyDescent="0.3">
      <c r="A6416" s="26">
        <v>2018</v>
      </c>
      <c r="B6416" s="27" t="s">
        <v>3154</v>
      </c>
      <c r="C6416" s="27" t="s">
        <v>3155</v>
      </c>
      <c r="D6416" s="27" t="s">
        <v>3154</v>
      </c>
      <c r="E6416" s="27" t="s">
        <v>3111</v>
      </c>
      <c r="F6416" s="27" t="s">
        <v>2825</v>
      </c>
      <c r="G6416" s="27" t="s">
        <v>2850</v>
      </c>
      <c r="H6416" s="28">
        <v>43405</v>
      </c>
      <c r="I6416" s="29">
        <v>0.62020699999999995</v>
      </c>
      <c r="J6416" s="28" t="s">
        <v>3241</v>
      </c>
    </row>
    <row r="6417" spans="1:10" x14ac:dyDescent="0.3">
      <c r="A6417" s="26">
        <v>2018</v>
      </c>
      <c r="B6417" s="27" t="s">
        <v>3156</v>
      </c>
      <c r="C6417" s="27" t="s">
        <v>3157</v>
      </c>
      <c r="D6417" s="27" t="s">
        <v>3156</v>
      </c>
      <c r="E6417" s="27" t="s">
        <v>3111</v>
      </c>
      <c r="F6417" s="27" t="s">
        <v>2825</v>
      </c>
      <c r="G6417" s="27" t="s">
        <v>2850</v>
      </c>
      <c r="H6417" s="28">
        <v>43405</v>
      </c>
      <c r="I6417" s="29">
        <v>0</v>
      </c>
      <c r="J6417" s="28" t="s">
        <v>3241</v>
      </c>
    </row>
    <row r="6418" spans="1:10" x14ac:dyDescent="0.3">
      <c r="A6418" s="26">
        <v>2018</v>
      </c>
      <c r="B6418" s="27" t="s">
        <v>3060</v>
      </c>
      <c r="C6418" s="27" t="s">
        <v>3061</v>
      </c>
      <c r="D6418" s="27" t="s">
        <v>3062</v>
      </c>
      <c r="E6418" s="27" t="s">
        <v>3063</v>
      </c>
      <c r="F6418" s="27" t="s">
        <v>3034</v>
      </c>
      <c r="G6418" s="27" t="s">
        <v>2999</v>
      </c>
      <c r="H6418" s="28">
        <v>43405</v>
      </c>
      <c r="I6418" s="29">
        <v>0</v>
      </c>
      <c r="J6418" s="28" t="s">
        <v>3241</v>
      </c>
    </row>
    <row r="6419" spans="1:10" x14ac:dyDescent="0.3">
      <c r="A6419" s="26">
        <v>2018</v>
      </c>
      <c r="B6419" s="27" t="s">
        <v>3187</v>
      </c>
      <c r="C6419" s="27" t="s">
        <v>3188</v>
      </c>
      <c r="D6419" s="27" t="s">
        <v>3187</v>
      </c>
      <c r="E6419" s="27" t="s">
        <v>3033</v>
      </c>
      <c r="F6419" s="27" t="s">
        <v>3034</v>
      </c>
      <c r="G6419" s="27" t="s">
        <v>3074</v>
      </c>
      <c r="H6419" s="28">
        <v>43405</v>
      </c>
      <c r="I6419" s="29">
        <v>1.471757</v>
      </c>
      <c r="J6419" s="28" t="s">
        <v>3241</v>
      </c>
    </row>
    <row r="6420" spans="1:10" x14ac:dyDescent="0.3">
      <c r="A6420" s="26">
        <v>2018</v>
      </c>
      <c r="B6420" s="27" t="s">
        <v>3064</v>
      </c>
      <c r="C6420" s="27" t="s">
        <v>3065</v>
      </c>
      <c r="D6420" s="27" t="s">
        <v>3066</v>
      </c>
      <c r="E6420" s="27" t="s">
        <v>3025</v>
      </c>
      <c r="F6420" s="27" t="s">
        <v>2825</v>
      </c>
      <c r="G6420" s="27" t="s">
        <v>2826</v>
      </c>
      <c r="H6420" s="28">
        <v>43405</v>
      </c>
      <c r="I6420" s="29">
        <v>0</v>
      </c>
      <c r="J6420" s="28" t="s">
        <v>3241</v>
      </c>
    </row>
    <row r="6421" spans="1:10" x14ac:dyDescent="0.3">
      <c r="A6421" s="26">
        <v>2018</v>
      </c>
      <c r="B6421" s="27" t="s">
        <v>3064</v>
      </c>
      <c r="C6421" s="27" t="s">
        <v>3065</v>
      </c>
      <c r="D6421" s="27" t="s">
        <v>3067</v>
      </c>
      <c r="E6421" s="27" t="s">
        <v>3025</v>
      </c>
      <c r="F6421" s="27" t="s">
        <v>2825</v>
      </c>
      <c r="G6421" s="27" t="s">
        <v>2826</v>
      </c>
      <c r="H6421" s="28">
        <v>43405</v>
      </c>
      <c r="I6421" s="29">
        <v>0</v>
      </c>
      <c r="J6421" s="28" t="s">
        <v>3241</v>
      </c>
    </row>
    <row r="6422" spans="1:10" x14ac:dyDescent="0.3">
      <c r="A6422" s="26">
        <v>2018</v>
      </c>
      <c r="B6422" s="27" t="s">
        <v>3174</v>
      </c>
      <c r="C6422" s="27" t="s">
        <v>3175</v>
      </c>
      <c r="D6422" s="27" t="s">
        <v>3174</v>
      </c>
      <c r="E6422" s="27" t="s">
        <v>6117</v>
      </c>
      <c r="F6422" s="27" t="s">
        <v>2825</v>
      </c>
      <c r="G6422" s="27" t="s">
        <v>2826</v>
      </c>
      <c r="H6422" s="28">
        <v>43405</v>
      </c>
      <c r="I6422" s="29">
        <v>0.58109799999999978</v>
      </c>
      <c r="J6422" s="28" t="s">
        <v>3241</v>
      </c>
    </row>
    <row r="6423" spans="1:10" x14ac:dyDescent="0.3">
      <c r="A6423" s="26">
        <v>2018</v>
      </c>
      <c r="B6423" s="27" t="s">
        <v>3068</v>
      </c>
      <c r="C6423" s="27" t="s">
        <v>3069</v>
      </c>
      <c r="D6423" s="27" t="s">
        <v>3068</v>
      </c>
      <c r="E6423" s="27" t="s">
        <v>6117</v>
      </c>
      <c r="F6423" s="27" t="s">
        <v>3034</v>
      </c>
      <c r="G6423" s="27" t="s">
        <v>2923</v>
      </c>
      <c r="H6423" s="28">
        <v>43405</v>
      </c>
      <c r="I6423" s="29">
        <v>6.7368250000000005</v>
      </c>
      <c r="J6423" s="28" t="s">
        <v>3241</v>
      </c>
    </row>
    <row r="6424" spans="1:10" x14ac:dyDescent="0.3">
      <c r="A6424" s="26">
        <v>2018</v>
      </c>
      <c r="B6424" s="27" t="s">
        <v>3070</v>
      </c>
      <c r="C6424" s="27" t="s">
        <v>3071</v>
      </c>
      <c r="D6424" s="27" t="s">
        <v>3070</v>
      </c>
      <c r="E6424" s="27" t="s">
        <v>6117</v>
      </c>
      <c r="F6424" s="27" t="s">
        <v>2815</v>
      </c>
      <c r="G6424" s="27" t="s">
        <v>2816</v>
      </c>
      <c r="H6424" s="28">
        <v>43405</v>
      </c>
      <c r="I6424" s="29">
        <v>0.89467699999999983</v>
      </c>
      <c r="J6424" s="28" t="s">
        <v>3241</v>
      </c>
    </row>
    <row r="6425" spans="1:10" x14ac:dyDescent="0.3">
      <c r="A6425" s="26">
        <v>2018</v>
      </c>
      <c r="B6425" s="27" t="s">
        <v>3176</v>
      </c>
      <c r="C6425" s="27" t="s">
        <v>3177</v>
      </c>
      <c r="D6425" s="27" t="s">
        <v>3176</v>
      </c>
      <c r="E6425" s="27" t="s">
        <v>3033</v>
      </c>
      <c r="F6425" s="27" t="s">
        <v>2807</v>
      </c>
      <c r="G6425" s="27" t="s">
        <v>2812</v>
      </c>
      <c r="H6425" s="28">
        <v>43405</v>
      </c>
      <c r="I6425" s="29">
        <v>14.743539999999998</v>
      </c>
      <c r="J6425" s="28" t="s">
        <v>3241</v>
      </c>
    </row>
    <row r="6426" spans="1:10" x14ac:dyDescent="0.3">
      <c r="A6426" s="26">
        <v>2018</v>
      </c>
      <c r="B6426" s="27" t="s">
        <v>3072</v>
      </c>
      <c r="C6426" s="27" t="s">
        <v>3073</v>
      </c>
      <c r="D6426" s="27" t="s">
        <v>3072</v>
      </c>
      <c r="E6426" s="27" t="s">
        <v>6117</v>
      </c>
      <c r="F6426" s="27" t="s">
        <v>3034</v>
      </c>
      <c r="G6426" s="27" t="s">
        <v>3074</v>
      </c>
      <c r="H6426" s="28">
        <v>43405</v>
      </c>
      <c r="I6426" s="29">
        <v>0.81355299999999997</v>
      </c>
      <c r="J6426" s="28" t="s">
        <v>3241</v>
      </c>
    </row>
    <row r="6427" spans="1:10" x14ac:dyDescent="0.3">
      <c r="A6427" s="26">
        <v>2018</v>
      </c>
      <c r="B6427" s="27" t="s">
        <v>3182</v>
      </c>
      <c r="C6427" s="27" t="s">
        <v>3183</v>
      </c>
      <c r="D6427" s="27" t="s">
        <v>3182</v>
      </c>
      <c r="E6427" s="27" t="s">
        <v>6117</v>
      </c>
      <c r="F6427" s="27" t="s">
        <v>2825</v>
      </c>
      <c r="G6427" s="27" t="s">
        <v>2826</v>
      </c>
      <c r="H6427" s="28">
        <v>43405</v>
      </c>
      <c r="I6427" s="29">
        <v>0.41196200000000011</v>
      </c>
      <c r="J6427" s="28" t="s">
        <v>3241</v>
      </c>
    </row>
    <row r="6428" spans="1:10" x14ac:dyDescent="0.3">
      <c r="A6428" s="26">
        <v>2018</v>
      </c>
      <c r="B6428" s="27" t="s">
        <v>3075</v>
      </c>
      <c r="C6428" s="27" t="s">
        <v>3076</v>
      </c>
      <c r="D6428" s="27" t="s">
        <v>3075</v>
      </c>
      <c r="E6428" s="27" t="s">
        <v>6117</v>
      </c>
      <c r="F6428" s="27" t="s">
        <v>2815</v>
      </c>
      <c r="G6428" s="27" t="s">
        <v>2816</v>
      </c>
      <c r="H6428" s="28">
        <v>43405</v>
      </c>
      <c r="I6428" s="29">
        <v>0</v>
      </c>
      <c r="J6428" s="28" t="s">
        <v>3241</v>
      </c>
    </row>
    <row r="6429" spans="1:10" x14ac:dyDescent="0.3">
      <c r="A6429" s="26">
        <v>2018</v>
      </c>
      <c r="B6429" s="27" t="s">
        <v>3077</v>
      </c>
      <c r="C6429" s="27" t="s">
        <v>3078</v>
      </c>
      <c r="D6429" s="27" t="s">
        <v>3077</v>
      </c>
      <c r="E6429" s="27" t="s">
        <v>3033</v>
      </c>
      <c r="F6429" s="27" t="s">
        <v>2788</v>
      </c>
      <c r="G6429" s="27" t="s">
        <v>2788</v>
      </c>
      <c r="H6429" s="28">
        <v>43405</v>
      </c>
      <c r="I6429" s="29">
        <v>0</v>
      </c>
      <c r="J6429" s="28" t="s">
        <v>3241</v>
      </c>
    </row>
    <row r="6430" spans="1:10" x14ac:dyDescent="0.3">
      <c r="A6430" s="26">
        <v>2018</v>
      </c>
      <c r="B6430" s="27" t="s">
        <v>3079</v>
      </c>
      <c r="C6430" s="27" t="s">
        <v>3080</v>
      </c>
      <c r="D6430" s="27" t="s">
        <v>3081</v>
      </c>
      <c r="E6430" s="27" t="s">
        <v>3063</v>
      </c>
      <c r="F6430" s="27" t="s">
        <v>2788</v>
      </c>
      <c r="G6430" s="27" t="s">
        <v>2788</v>
      </c>
      <c r="H6430" s="28">
        <v>43405</v>
      </c>
      <c r="I6430" s="29">
        <v>4.607E-3</v>
      </c>
      <c r="J6430" s="28" t="s">
        <v>3241</v>
      </c>
    </row>
    <row r="6431" spans="1:10" x14ac:dyDescent="0.3">
      <c r="A6431" s="26">
        <v>2018</v>
      </c>
      <c r="B6431" s="27" t="s">
        <v>3082</v>
      </c>
      <c r="C6431" s="27" t="s">
        <v>3083</v>
      </c>
      <c r="D6431" s="27" t="s">
        <v>3082</v>
      </c>
      <c r="E6431" s="27" t="s">
        <v>6117</v>
      </c>
      <c r="F6431" s="27" t="s">
        <v>2825</v>
      </c>
      <c r="G6431" s="27" t="s">
        <v>2826</v>
      </c>
      <c r="H6431" s="28">
        <v>43405</v>
      </c>
      <c r="I6431" s="29">
        <v>7.0520560000000003</v>
      </c>
      <c r="J6431" s="28" t="s">
        <v>3241</v>
      </c>
    </row>
    <row r="6432" spans="1:10" x14ac:dyDescent="0.3">
      <c r="A6432" s="26">
        <v>2018</v>
      </c>
      <c r="B6432" s="27" t="s">
        <v>3084</v>
      </c>
      <c r="C6432" s="27" t="s">
        <v>3085</v>
      </c>
      <c r="D6432" s="27" t="s">
        <v>3086</v>
      </c>
      <c r="E6432" s="27" t="s">
        <v>3025</v>
      </c>
      <c r="F6432" s="27" t="s">
        <v>3087</v>
      </c>
      <c r="G6432" s="27" t="s">
        <v>2788</v>
      </c>
      <c r="H6432" s="28">
        <v>43405</v>
      </c>
      <c r="I6432" s="29">
        <v>0</v>
      </c>
      <c r="J6432" s="28" t="s">
        <v>3241</v>
      </c>
    </row>
    <row r="6433" spans="1:10" x14ac:dyDescent="0.3">
      <c r="A6433" s="26">
        <v>2018</v>
      </c>
      <c r="B6433" s="27" t="s">
        <v>3084</v>
      </c>
      <c r="C6433" s="27" t="s">
        <v>3085</v>
      </c>
      <c r="D6433" s="27" t="s">
        <v>3088</v>
      </c>
      <c r="E6433" s="27" t="s">
        <v>3025</v>
      </c>
      <c r="F6433" s="27" t="s">
        <v>3087</v>
      </c>
      <c r="G6433" s="27" t="s">
        <v>2788</v>
      </c>
      <c r="H6433" s="28">
        <v>43405</v>
      </c>
      <c r="I6433" s="29">
        <v>0</v>
      </c>
      <c r="J6433" s="28" t="s">
        <v>3241</v>
      </c>
    </row>
    <row r="6434" spans="1:10" x14ac:dyDescent="0.3">
      <c r="A6434" s="26">
        <v>2018</v>
      </c>
      <c r="B6434" s="27" t="s">
        <v>3195</v>
      </c>
      <c r="C6434" s="27" t="s">
        <v>3196</v>
      </c>
      <c r="D6434" s="27" t="s">
        <v>3197</v>
      </c>
      <c r="E6434" s="27" t="s">
        <v>3063</v>
      </c>
      <c r="F6434" s="27" t="s">
        <v>3094</v>
      </c>
      <c r="G6434" s="27" t="s">
        <v>2965</v>
      </c>
      <c r="H6434" s="28">
        <v>43405</v>
      </c>
      <c r="I6434" s="29">
        <v>1.5600619999999998</v>
      </c>
      <c r="J6434" s="28" t="s">
        <v>3192</v>
      </c>
    </row>
    <row r="6435" spans="1:10" x14ac:dyDescent="0.3">
      <c r="A6435" s="26">
        <v>2018</v>
      </c>
      <c r="B6435" s="27" t="s">
        <v>3089</v>
      </c>
      <c r="C6435" s="27" t="s">
        <v>3090</v>
      </c>
      <c r="D6435" s="27" t="s">
        <v>3089</v>
      </c>
      <c r="E6435" s="27" t="s">
        <v>6117</v>
      </c>
      <c r="F6435" s="27" t="s">
        <v>2815</v>
      </c>
      <c r="G6435" s="27" t="s">
        <v>2816</v>
      </c>
      <c r="H6435" s="28">
        <v>43405</v>
      </c>
      <c r="I6435" s="29">
        <v>3.0539539999999996</v>
      </c>
      <c r="J6435" s="28" t="s">
        <v>3241</v>
      </c>
    </row>
    <row r="6436" spans="1:10" x14ac:dyDescent="0.3">
      <c r="A6436" s="26">
        <v>2018</v>
      </c>
      <c r="B6436" s="27" t="s">
        <v>3136</v>
      </c>
      <c r="C6436" s="27" t="s">
        <v>3137</v>
      </c>
      <c r="D6436" s="27" t="s">
        <v>3138</v>
      </c>
      <c r="E6436" s="27" t="s">
        <v>3025</v>
      </c>
      <c r="F6436" s="27" t="s">
        <v>3087</v>
      </c>
      <c r="G6436" s="27" t="s">
        <v>2788</v>
      </c>
      <c r="H6436" s="28">
        <v>43405</v>
      </c>
      <c r="I6436" s="29">
        <v>0</v>
      </c>
      <c r="J6436" s="28" t="s">
        <v>3241</v>
      </c>
    </row>
    <row r="6437" spans="1:10" x14ac:dyDescent="0.3">
      <c r="A6437" s="26">
        <v>2018</v>
      </c>
      <c r="B6437" s="27" t="s">
        <v>3136</v>
      </c>
      <c r="C6437" s="27" t="s">
        <v>3137</v>
      </c>
      <c r="D6437" s="27" t="s">
        <v>3139</v>
      </c>
      <c r="E6437" s="27" t="s">
        <v>3025</v>
      </c>
      <c r="F6437" s="27" t="s">
        <v>3087</v>
      </c>
      <c r="G6437" s="27" t="s">
        <v>2788</v>
      </c>
      <c r="H6437" s="28">
        <v>43405</v>
      </c>
      <c r="I6437" s="29">
        <v>0</v>
      </c>
      <c r="J6437" s="28" t="s">
        <v>3241</v>
      </c>
    </row>
    <row r="6438" spans="1:10" x14ac:dyDescent="0.3">
      <c r="A6438" s="26">
        <v>2018</v>
      </c>
      <c r="B6438" s="27" t="s">
        <v>3184</v>
      </c>
      <c r="C6438" s="27" t="s">
        <v>3185</v>
      </c>
      <c r="D6438" s="27" t="s">
        <v>3186</v>
      </c>
      <c r="E6438" s="27" t="s">
        <v>3063</v>
      </c>
      <c r="F6438" s="27" t="s">
        <v>3034</v>
      </c>
      <c r="G6438" s="27" t="s">
        <v>2999</v>
      </c>
      <c r="H6438" s="28">
        <v>43405</v>
      </c>
      <c r="I6438" s="29">
        <v>0.59158300000000008</v>
      </c>
      <c r="J6438" s="28" t="s">
        <v>3241</v>
      </c>
    </row>
    <row r="6439" spans="1:10" x14ac:dyDescent="0.3">
      <c r="A6439" s="26">
        <v>2018</v>
      </c>
      <c r="B6439" s="27" t="s">
        <v>3091</v>
      </c>
      <c r="C6439" s="27" t="s">
        <v>3092</v>
      </c>
      <c r="D6439" s="27" t="s">
        <v>3093</v>
      </c>
      <c r="E6439" s="27" t="s">
        <v>3063</v>
      </c>
      <c r="F6439" s="27" t="s">
        <v>3094</v>
      </c>
      <c r="G6439" s="27" t="s">
        <v>2965</v>
      </c>
      <c r="H6439" s="28">
        <v>43405</v>
      </c>
      <c r="I6439" s="29">
        <v>5.0764380000000013</v>
      </c>
      <c r="J6439" s="28" t="s">
        <v>3241</v>
      </c>
    </row>
    <row r="6440" spans="1:10" x14ac:dyDescent="0.3">
      <c r="A6440" s="26">
        <v>2018</v>
      </c>
      <c r="B6440" s="27" t="s">
        <v>3095</v>
      </c>
      <c r="C6440" s="27" t="s">
        <v>3096</v>
      </c>
      <c r="D6440" s="27" t="s">
        <v>3095</v>
      </c>
      <c r="E6440" s="27" t="s">
        <v>6117</v>
      </c>
      <c r="F6440" s="27" t="s">
        <v>3034</v>
      </c>
      <c r="G6440" s="27" t="s">
        <v>2999</v>
      </c>
      <c r="H6440" s="28">
        <v>43405</v>
      </c>
      <c r="I6440" s="29">
        <v>4.4666700000000006</v>
      </c>
      <c r="J6440" s="28" t="s">
        <v>3241</v>
      </c>
    </row>
    <row r="6441" spans="1:10" x14ac:dyDescent="0.3">
      <c r="A6441" s="26">
        <v>2018</v>
      </c>
      <c r="B6441" s="27" t="s">
        <v>3097</v>
      </c>
      <c r="C6441" s="27" t="s">
        <v>3098</v>
      </c>
      <c r="D6441" s="27" t="s">
        <v>3097</v>
      </c>
      <c r="E6441" s="27" t="s">
        <v>6117</v>
      </c>
      <c r="F6441" s="27" t="s">
        <v>2825</v>
      </c>
      <c r="G6441" s="27" t="s">
        <v>2850</v>
      </c>
      <c r="H6441" s="28">
        <v>43405</v>
      </c>
      <c r="I6441" s="29">
        <v>12.852873000000001</v>
      </c>
      <c r="J6441" s="28" t="s">
        <v>3241</v>
      </c>
    </row>
    <row r="6442" spans="1:10" x14ac:dyDescent="0.3">
      <c r="A6442" s="26">
        <v>2018</v>
      </c>
      <c r="B6442" s="27" t="s">
        <v>3132</v>
      </c>
      <c r="C6442" s="27" t="s">
        <v>3133</v>
      </c>
      <c r="D6442" s="27" t="s">
        <v>3132</v>
      </c>
      <c r="E6442" s="27" t="s">
        <v>3033</v>
      </c>
      <c r="F6442" s="27" t="s">
        <v>2807</v>
      </c>
      <c r="G6442" s="27" t="s">
        <v>2812</v>
      </c>
      <c r="H6442" s="28">
        <v>43405</v>
      </c>
      <c r="I6442" s="29">
        <v>16.191202999999998</v>
      </c>
      <c r="J6442" s="28" t="s">
        <v>3241</v>
      </c>
    </row>
    <row r="6443" spans="1:10" x14ac:dyDescent="0.3">
      <c r="A6443" s="26">
        <v>2018</v>
      </c>
      <c r="B6443" s="27" t="s">
        <v>3134</v>
      </c>
      <c r="C6443" s="27" t="s">
        <v>3135</v>
      </c>
      <c r="D6443" s="27" t="s">
        <v>3134</v>
      </c>
      <c r="E6443" s="27" t="s">
        <v>3033</v>
      </c>
      <c r="F6443" s="27" t="s">
        <v>2807</v>
      </c>
      <c r="G6443" s="27" t="s">
        <v>2812</v>
      </c>
      <c r="H6443" s="28">
        <v>43405</v>
      </c>
      <c r="I6443" s="29">
        <v>10.109328</v>
      </c>
      <c r="J6443" s="28" t="s">
        <v>3241</v>
      </c>
    </row>
    <row r="6444" spans="1:10" x14ac:dyDescent="0.3">
      <c r="A6444" s="26">
        <v>2018</v>
      </c>
      <c r="B6444" s="27" t="s">
        <v>3099</v>
      </c>
      <c r="C6444" s="27" t="s">
        <v>3100</v>
      </c>
      <c r="D6444" s="27" t="s">
        <v>3099</v>
      </c>
      <c r="E6444" s="27" t="s">
        <v>6117</v>
      </c>
      <c r="F6444" s="27" t="s">
        <v>2815</v>
      </c>
      <c r="G6444" s="27" t="s">
        <v>2816</v>
      </c>
      <c r="H6444" s="28">
        <v>43405</v>
      </c>
      <c r="I6444" s="29">
        <v>6.8046020000000018</v>
      </c>
      <c r="J6444" s="28" t="s">
        <v>3241</v>
      </c>
    </row>
    <row r="6445" spans="1:10" x14ac:dyDescent="0.3">
      <c r="A6445" s="26">
        <v>2018</v>
      </c>
      <c r="B6445" s="27" t="s">
        <v>3193</v>
      </c>
      <c r="C6445" s="27" t="s">
        <v>3194</v>
      </c>
      <c r="D6445" s="27" t="s">
        <v>3193</v>
      </c>
      <c r="E6445" s="27" t="s">
        <v>6117</v>
      </c>
      <c r="F6445" s="27" t="s">
        <v>2798</v>
      </c>
      <c r="G6445" s="27" t="s">
        <v>2803</v>
      </c>
      <c r="H6445" s="28">
        <v>43405</v>
      </c>
      <c r="I6445" s="29">
        <v>2.5413560000000008</v>
      </c>
      <c r="J6445" s="28" t="s">
        <v>3192</v>
      </c>
    </row>
    <row r="6446" spans="1:10" x14ac:dyDescent="0.3">
      <c r="A6446" s="26">
        <v>2018</v>
      </c>
      <c r="B6446" s="27" t="s">
        <v>3101</v>
      </c>
      <c r="C6446" s="27" t="s">
        <v>3102</v>
      </c>
      <c r="D6446" s="27" t="s">
        <v>3101</v>
      </c>
      <c r="E6446" s="27" t="s">
        <v>6117</v>
      </c>
      <c r="F6446" s="27" t="s">
        <v>3034</v>
      </c>
      <c r="G6446" s="27" t="s">
        <v>3074</v>
      </c>
      <c r="H6446" s="28">
        <v>43405</v>
      </c>
      <c r="I6446" s="29">
        <v>6.8010890000000002</v>
      </c>
      <c r="J6446" s="28" t="s">
        <v>3241</v>
      </c>
    </row>
    <row r="6447" spans="1:10" x14ac:dyDescent="0.3">
      <c r="A6447" s="26">
        <v>2018</v>
      </c>
      <c r="B6447" s="27" t="s">
        <v>3148</v>
      </c>
      <c r="C6447" s="27" t="s">
        <v>3149</v>
      </c>
      <c r="D6447" s="27" t="s">
        <v>3148</v>
      </c>
      <c r="E6447" s="27" t="s">
        <v>6117</v>
      </c>
      <c r="F6447" s="27" t="s">
        <v>3145</v>
      </c>
      <c r="G6447" s="27" t="s">
        <v>2803</v>
      </c>
      <c r="H6447" s="28">
        <v>43405</v>
      </c>
      <c r="I6447" s="29">
        <v>0</v>
      </c>
      <c r="J6447" s="28" t="s">
        <v>3241</v>
      </c>
    </row>
    <row r="6448" spans="1:10" x14ac:dyDescent="0.3">
      <c r="A6448" s="26">
        <v>2018</v>
      </c>
      <c r="B6448" s="27" t="s">
        <v>3103</v>
      </c>
      <c r="C6448" s="27" t="s">
        <v>3104</v>
      </c>
      <c r="D6448" s="27" t="s">
        <v>3103</v>
      </c>
      <c r="E6448" s="27" t="s">
        <v>6117</v>
      </c>
      <c r="F6448" s="27" t="s">
        <v>3034</v>
      </c>
      <c r="G6448" s="27" t="s">
        <v>2923</v>
      </c>
      <c r="H6448" s="28">
        <v>43405</v>
      </c>
      <c r="I6448" s="29">
        <v>1.2771629999999998</v>
      </c>
      <c r="J6448" s="28" t="s">
        <v>3241</v>
      </c>
    </row>
    <row r="6449" spans="1:10" x14ac:dyDescent="0.3">
      <c r="A6449" s="26">
        <v>2018</v>
      </c>
      <c r="B6449" s="27" t="s">
        <v>3150</v>
      </c>
      <c r="C6449" s="27" t="s">
        <v>3151</v>
      </c>
      <c r="D6449" s="27" t="s">
        <v>3150</v>
      </c>
      <c r="E6449" s="27" t="s">
        <v>6117</v>
      </c>
      <c r="F6449" s="27" t="s">
        <v>3142</v>
      </c>
      <c r="G6449" s="27" t="s">
        <v>2850</v>
      </c>
      <c r="H6449" s="28">
        <v>43405</v>
      </c>
      <c r="I6449" s="29">
        <v>0</v>
      </c>
      <c r="J6449" s="28" t="s">
        <v>3241</v>
      </c>
    </row>
    <row r="6450" spans="1:10" x14ac:dyDescent="0.3">
      <c r="A6450" s="26">
        <v>2018</v>
      </c>
      <c r="B6450" s="27" t="s">
        <v>3105</v>
      </c>
      <c r="C6450" s="27" t="s">
        <v>3106</v>
      </c>
      <c r="D6450" s="27" t="s">
        <v>3105</v>
      </c>
      <c r="E6450" s="27" t="s">
        <v>6117</v>
      </c>
      <c r="F6450" s="27" t="s">
        <v>2798</v>
      </c>
      <c r="G6450" s="27" t="s">
        <v>2803</v>
      </c>
      <c r="H6450" s="28">
        <v>43405</v>
      </c>
      <c r="I6450" s="29">
        <v>2.1297669999999997</v>
      </c>
      <c r="J6450" s="28" t="s">
        <v>3241</v>
      </c>
    </row>
    <row r="6451" spans="1:10" x14ac:dyDescent="0.3">
      <c r="A6451" s="26">
        <v>2018</v>
      </c>
      <c r="B6451" s="27" t="s">
        <v>3107</v>
      </c>
      <c r="C6451" s="27" t="s">
        <v>3108</v>
      </c>
      <c r="D6451" s="27" t="s">
        <v>3108</v>
      </c>
      <c r="E6451" s="27" t="s">
        <v>6117</v>
      </c>
      <c r="F6451" s="27" t="s">
        <v>3026</v>
      </c>
      <c r="G6451" s="27" t="s">
        <v>2936</v>
      </c>
      <c r="H6451" s="28">
        <v>43405</v>
      </c>
      <c r="I6451" s="29">
        <v>2.3078000000000001E-2</v>
      </c>
      <c r="J6451" s="28" t="s">
        <v>3241</v>
      </c>
    </row>
    <row r="6452" spans="1:10" x14ac:dyDescent="0.3">
      <c r="A6452" s="26">
        <v>2018</v>
      </c>
      <c r="B6452" s="27" t="s">
        <v>3123</v>
      </c>
      <c r="C6452" s="27" t="s">
        <v>3124</v>
      </c>
      <c r="D6452" s="27" t="s">
        <v>3166</v>
      </c>
      <c r="E6452" s="27" t="s">
        <v>3025</v>
      </c>
      <c r="F6452" s="27" t="s">
        <v>2825</v>
      </c>
      <c r="G6452" s="27" t="s">
        <v>2850</v>
      </c>
      <c r="H6452" s="28">
        <v>43405</v>
      </c>
      <c r="I6452" s="29">
        <v>0</v>
      </c>
      <c r="J6452" s="28" t="s">
        <v>3241</v>
      </c>
    </row>
    <row r="6453" spans="1:10" x14ac:dyDescent="0.3">
      <c r="A6453" s="26">
        <v>2018</v>
      </c>
      <c r="B6453" s="27" t="s">
        <v>3123</v>
      </c>
      <c r="C6453" s="27" t="s">
        <v>3124</v>
      </c>
      <c r="D6453" s="27" t="s">
        <v>3125</v>
      </c>
      <c r="E6453" s="27" t="s">
        <v>3025</v>
      </c>
      <c r="F6453" s="27" t="s">
        <v>2825</v>
      </c>
      <c r="G6453" s="27" t="s">
        <v>2850</v>
      </c>
      <c r="H6453" s="28">
        <v>43405</v>
      </c>
      <c r="I6453" s="29">
        <v>0</v>
      </c>
      <c r="J6453" s="28" t="s">
        <v>3241</v>
      </c>
    </row>
    <row r="6454" spans="1:10" x14ac:dyDescent="0.3">
      <c r="A6454" s="26">
        <v>2018</v>
      </c>
      <c r="B6454" s="27" t="s">
        <v>3123</v>
      </c>
      <c r="C6454" s="27" t="s">
        <v>3124</v>
      </c>
      <c r="D6454" s="27" t="s">
        <v>3170</v>
      </c>
      <c r="E6454" s="27" t="s">
        <v>3025</v>
      </c>
      <c r="F6454" s="27" t="s">
        <v>2825</v>
      </c>
      <c r="G6454" s="27" t="s">
        <v>2850</v>
      </c>
      <c r="H6454" s="28">
        <v>43405</v>
      </c>
      <c r="I6454" s="29">
        <v>0</v>
      </c>
      <c r="J6454" s="28" t="s">
        <v>3241</v>
      </c>
    </row>
    <row r="6455" spans="1:10" x14ac:dyDescent="0.3">
      <c r="A6455" s="26">
        <v>2018</v>
      </c>
      <c r="B6455" s="27" t="s">
        <v>3140</v>
      </c>
      <c r="C6455" s="27" t="s">
        <v>3141</v>
      </c>
      <c r="D6455" s="27" t="s">
        <v>3140</v>
      </c>
      <c r="E6455" s="27" t="s">
        <v>6117</v>
      </c>
      <c r="F6455" s="27" t="s">
        <v>3142</v>
      </c>
      <c r="G6455" s="27" t="s">
        <v>2850</v>
      </c>
      <c r="H6455" s="28">
        <v>43405</v>
      </c>
      <c r="I6455" s="29">
        <v>0</v>
      </c>
      <c r="J6455" s="28" t="s">
        <v>3241</v>
      </c>
    </row>
    <row r="6456" spans="1:10" x14ac:dyDescent="0.3">
      <c r="A6456" s="26">
        <v>2018</v>
      </c>
      <c r="B6456" s="27" t="s">
        <v>3109</v>
      </c>
      <c r="C6456" s="27" t="s">
        <v>3110</v>
      </c>
      <c r="D6456" s="27" t="s">
        <v>3109</v>
      </c>
      <c r="E6456" s="27" t="s">
        <v>3111</v>
      </c>
      <c r="F6456" s="27" t="s">
        <v>2825</v>
      </c>
      <c r="G6456" s="27" t="s">
        <v>2850</v>
      </c>
      <c r="H6456" s="28">
        <v>43405</v>
      </c>
      <c r="I6456" s="29">
        <v>0.211118</v>
      </c>
      <c r="J6456" s="28" t="s">
        <v>3241</v>
      </c>
    </row>
    <row r="6457" spans="1:10" x14ac:dyDescent="0.3">
      <c r="A6457" s="26">
        <v>2018</v>
      </c>
      <c r="B6457" s="27" t="s">
        <v>3158</v>
      </c>
      <c r="C6457" s="27" t="s">
        <v>3159</v>
      </c>
      <c r="D6457" s="27" t="s">
        <v>3160</v>
      </c>
      <c r="E6457" s="27" t="s">
        <v>3161</v>
      </c>
      <c r="F6457" s="27" t="s">
        <v>3087</v>
      </c>
      <c r="G6457" s="27" t="s">
        <v>2788</v>
      </c>
      <c r="H6457" s="28">
        <v>43405</v>
      </c>
      <c r="I6457" s="29">
        <v>3.7203120000000007</v>
      </c>
      <c r="J6457" s="28" t="s">
        <v>3241</v>
      </c>
    </row>
    <row r="6458" spans="1:10" x14ac:dyDescent="0.3">
      <c r="A6458" s="26">
        <v>2018</v>
      </c>
      <c r="B6458" s="27" t="s">
        <v>3112</v>
      </c>
      <c r="C6458" s="27" t="s">
        <v>3113</v>
      </c>
      <c r="D6458" s="27" t="s">
        <v>3112</v>
      </c>
      <c r="E6458" s="27" t="s">
        <v>6117</v>
      </c>
      <c r="F6458" s="27" t="s">
        <v>2825</v>
      </c>
      <c r="G6458" s="27" t="s">
        <v>2826</v>
      </c>
      <c r="H6458" s="28">
        <v>43405</v>
      </c>
      <c r="I6458" s="29">
        <v>1.4276389999999994</v>
      </c>
      <c r="J6458" s="28" t="s">
        <v>3241</v>
      </c>
    </row>
    <row r="6459" spans="1:10" x14ac:dyDescent="0.3">
      <c r="A6459" s="26">
        <v>2018</v>
      </c>
      <c r="B6459" s="27" t="s">
        <v>3167</v>
      </c>
      <c r="C6459" s="27" t="s">
        <v>3168</v>
      </c>
      <c r="D6459" s="27" t="s">
        <v>3169</v>
      </c>
      <c r="E6459" s="27" t="s">
        <v>3161</v>
      </c>
      <c r="F6459" s="27" t="s">
        <v>3087</v>
      </c>
      <c r="G6459" s="27" t="s">
        <v>2788</v>
      </c>
      <c r="H6459" s="28">
        <v>43405</v>
      </c>
      <c r="I6459" s="29">
        <v>7.4923420000000007</v>
      </c>
      <c r="J6459" s="28" t="s">
        <v>3241</v>
      </c>
    </row>
    <row r="6460" spans="1:10" x14ac:dyDescent="0.3">
      <c r="A6460" s="26">
        <v>2018</v>
      </c>
      <c r="B6460" s="27" t="s">
        <v>3114</v>
      </c>
      <c r="C6460" s="27" t="s">
        <v>3115</v>
      </c>
      <c r="D6460" s="27" t="s">
        <v>3116</v>
      </c>
      <c r="E6460" s="27" t="s">
        <v>3025</v>
      </c>
      <c r="F6460" s="27" t="s">
        <v>3026</v>
      </c>
      <c r="G6460" s="27" t="s">
        <v>2788</v>
      </c>
      <c r="H6460" s="28">
        <v>43405</v>
      </c>
      <c r="I6460" s="29">
        <v>0</v>
      </c>
      <c r="J6460" s="28" t="s">
        <v>3241</v>
      </c>
    </row>
    <row r="6461" spans="1:10" x14ac:dyDescent="0.3">
      <c r="A6461" s="26">
        <v>2018</v>
      </c>
      <c r="B6461" s="27" t="s">
        <v>3117</v>
      </c>
      <c r="C6461" s="27" t="s">
        <v>3118</v>
      </c>
      <c r="D6461" s="27" t="s">
        <v>3117</v>
      </c>
      <c r="E6461" s="27" t="s">
        <v>6117</v>
      </c>
      <c r="F6461" s="27" t="s">
        <v>2815</v>
      </c>
      <c r="G6461" s="27" t="s">
        <v>2816</v>
      </c>
      <c r="H6461" s="28">
        <v>43405</v>
      </c>
      <c r="I6461" s="29">
        <v>4.929422999999999</v>
      </c>
      <c r="J6461" s="28" t="s">
        <v>3241</v>
      </c>
    </row>
    <row r="6462" spans="1:10" x14ac:dyDescent="0.3">
      <c r="A6462" s="26">
        <v>2018</v>
      </c>
      <c r="B6462" s="27" t="s">
        <v>3129</v>
      </c>
      <c r="C6462" s="27" t="s">
        <v>3130</v>
      </c>
      <c r="D6462" s="27" t="s">
        <v>3131</v>
      </c>
      <c r="E6462" s="27" t="s">
        <v>3063</v>
      </c>
      <c r="F6462" s="27" t="s">
        <v>3034</v>
      </c>
      <c r="G6462" s="27" t="s">
        <v>2840</v>
      </c>
      <c r="H6462" s="28">
        <v>43405</v>
      </c>
      <c r="I6462" s="29">
        <v>7.6763669999999982</v>
      </c>
      <c r="J6462" s="28" t="s">
        <v>3241</v>
      </c>
    </row>
    <row r="6463" spans="1:10" x14ac:dyDescent="0.3">
      <c r="A6463" s="26">
        <v>2018</v>
      </c>
      <c r="B6463" s="27" t="s">
        <v>3126</v>
      </c>
      <c r="C6463" s="27" t="s">
        <v>3127</v>
      </c>
      <c r="D6463" s="27" t="s">
        <v>3128</v>
      </c>
      <c r="E6463" s="27" t="s">
        <v>3025</v>
      </c>
      <c r="F6463" s="27" t="s">
        <v>3026</v>
      </c>
      <c r="G6463" s="27" t="s">
        <v>2936</v>
      </c>
      <c r="H6463" s="28">
        <v>43405</v>
      </c>
      <c r="I6463" s="29">
        <v>0</v>
      </c>
      <c r="J6463" s="28" t="s">
        <v>3241</v>
      </c>
    </row>
    <row r="6464" spans="1:10" x14ac:dyDescent="0.3">
      <c r="A6464" s="26">
        <v>2018</v>
      </c>
      <c r="B6464" s="27" t="s">
        <v>3178</v>
      </c>
      <c r="C6464" s="27" t="s">
        <v>3179</v>
      </c>
      <c r="D6464" s="27" t="s">
        <v>3178</v>
      </c>
      <c r="E6464" s="27" t="s">
        <v>3033</v>
      </c>
      <c r="F6464" s="27" t="s">
        <v>2807</v>
      </c>
      <c r="G6464" s="27" t="s">
        <v>2812</v>
      </c>
      <c r="H6464" s="28">
        <v>43405</v>
      </c>
      <c r="I6464" s="29">
        <v>7.4550999999999992E-2</v>
      </c>
      <c r="J6464" s="28" t="s">
        <v>3241</v>
      </c>
    </row>
    <row r="6465" spans="1:10" x14ac:dyDescent="0.3">
      <c r="A6465" s="26">
        <v>2018</v>
      </c>
      <c r="B6465" s="27" t="s">
        <v>3119</v>
      </c>
      <c r="C6465" s="27" t="s">
        <v>3120</v>
      </c>
      <c r="D6465" s="27" t="s">
        <v>3119</v>
      </c>
      <c r="E6465" s="27" t="s">
        <v>6117</v>
      </c>
      <c r="F6465" s="27" t="s">
        <v>3034</v>
      </c>
      <c r="G6465" s="27" t="s">
        <v>2840</v>
      </c>
      <c r="H6465" s="28">
        <v>43405</v>
      </c>
      <c r="I6465" s="29">
        <v>5.1970939999999981</v>
      </c>
      <c r="J6465" s="28" t="s">
        <v>3241</v>
      </c>
    </row>
    <row r="6466" spans="1:10" x14ac:dyDescent="0.3">
      <c r="A6466" s="26">
        <v>2018</v>
      </c>
      <c r="B6466" s="27" t="s">
        <v>3121</v>
      </c>
      <c r="C6466" s="27" t="s">
        <v>3122</v>
      </c>
      <c r="D6466" s="27" t="s">
        <v>3121</v>
      </c>
      <c r="E6466" s="27" t="s">
        <v>6117</v>
      </c>
      <c r="F6466" s="27" t="s">
        <v>2825</v>
      </c>
      <c r="G6466" s="27" t="s">
        <v>2850</v>
      </c>
      <c r="H6466" s="28">
        <v>43405</v>
      </c>
      <c r="I6466" s="29">
        <v>22.078949000000001</v>
      </c>
      <c r="J6466" s="28" t="s">
        <v>3241</v>
      </c>
    </row>
    <row r="6467" spans="1:10" x14ac:dyDescent="0.3">
      <c r="A6467" s="26">
        <v>2018</v>
      </c>
      <c r="B6467" s="27" t="s">
        <v>3198</v>
      </c>
      <c r="C6467" s="27" t="s">
        <v>3199</v>
      </c>
      <c r="D6467" s="27" t="s">
        <v>3200</v>
      </c>
      <c r="E6467" s="27" t="s">
        <v>3161</v>
      </c>
      <c r="F6467" s="27" t="s">
        <v>2815</v>
      </c>
      <c r="G6467" s="27" t="s">
        <v>2854</v>
      </c>
      <c r="H6467" s="28">
        <v>43405</v>
      </c>
      <c r="I6467" s="29">
        <v>0.31158099999999989</v>
      </c>
      <c r="J6467" s="28" t="s">
        <v>3192</v>
      </c>
    </row>
    <row r="6468" spans="1:10" x14ac:dyDescent="0.3">
      <c r="A6468" s="26">
        <v>2018</v>
      </c>
      <c r="B6468" s="27" t="s">
        <v>3687</v>
      </c>
      <c r="C6468" s="27" t="s">
        <v>3688</v>
      </c>
      <c r="D6468" s="27" t="s">
        <v>3689</v>
      </c>
      <c r="E6468" s="27" t="s">
        <v>3161</v>
      </c>
      <c r="F6468" s="27" t="s">
        <v>3026</v>
      </c>
      <c r="G6468" s="27" t="s">
        <v>2936</v>
      </c>
      <c r="H6468" s="28">
        <v>43405</v>
      </c>
      <c r="I6468" s="29">
        <v>0.84371099999999966</v>
      </c>
      <c r="J6468" s="28" t="s">
        <v>3192</v>
      </c>
    </row>
    <row r="6469" spans="1:10" x14ac:dyDescent="0.3">
      <c r="A6469" s="26">
        <v>2018</v>
      </c>
      <c r="B6469" s="27" t="s">
        <v>3690</v>
      </c>
      <c r="C6469" s="27" t="s">
        <v>3691</v>
      </c>
      <c r="D6469" s="27" t="s">
        <v>3690</v>
      </c>
      <c r="E6469" s="27" t="s">
        <v>3033</v>
      </c>
      <c r="F6469" s="27" t="s">
        <v>2807</v>
      </c>
      <c r="G6469" s="27" t="s">
        <v>2812</v>
      </c>
      <c r="H6469" s="28">
        <v>43405</v>
      </c>
      <c r="I6469" s="29">
        <v>9.3567739999999979</v>
      </c>
      <c r="J6469" s="28" t="s">
        <v>3241</v>
      </c>
    </row>
    <row r="6470" spans="1:10" x14ac:dyDescent="0.3">
      <c r="A6470" s="26">
        <v>2018</v>
      </c>
      <c r="B6470" s="27" t="s">
        <v>5217</v>
      </c>
      <c r="C6470" s="27" t="s">
        <v>2901</v>
      </c>
      <c r="D6470" s="27" t="s">
        <v>5217</v>
      </c>
      <c r="E6470" s="27" t="s">
        <v>3033</v>
      </c>
      <c r="F6470" s="27" t="s">
        <v>2788</v>
      </c>
      <c r="G6470" s="27" t="s">
        <v>2788</v>
      </c>
      <c r="H6470" s="28">
        <v>43405</v>
      </c>
      <c r="I6470" s="29">
        <v>30.844946000000014</v>
      </c>
      <c r="J6470" s="28" t="s">
        <v>3192</v>
      </c>
    </row>
    <row r="6471" spans="1:10" x14ac:dyDescent="0.3">
      <c r="A6471" s="26">
        <v>2018</v>
      </c>
      <c r="B6471" s="27" t="s">
        <v>5218</v>
      </c>
      <c r="C6471" s="27" t="s">
        <v>3507</v>
      </c>
      <c r="D6471" s="27" t="s">
        <v>5219</v>
      </c>
      <c r="E6471" s="27" t="s">
        <v>3063</v>
      </c>
      <c r="F6471" s="27" t="s">
        <v>2815</v>
      </c>
      <c r="G6471" s="27" t="s">
        <v>2816</v>
      </c>
      <c r="H6471" s="28">
        <v>43405</v>
      </c>
      <c r="I6471" s="29">
        <v>5.4943599999999995</v>
      </c>
      <c r="J6471" s="28" t="s">
        <v>3192</v>
      </c>
    </row>
    <row r="6472" spans="1:10" x14ac:dyDescent="0.3">
      <c r="A6472" s="26">
        <v>2018</v>
      </c>
      <c r="B6472" s="27" t="s">
        <v>5670</v>
      </c>
      <c r="C6472" s="27" t="s">
        <v>5671</v>
      </c>
      <c r="D6472" s="27" t="s">
        <v>5670</v>
      </c>
      <c r="E6472" s="27" t="s">
        <v>3033</v>
      </c>
      <c r="F6472" s="27" t="s">
        <v>2807</v>
      </c>
      <c r="G6472" s="27" t="s">
        <v>2812</v>
      </c>
      <c r="H6472" s="28">
        <v>43405</v>
      </c>
      <c r="I6472" s="29">
        <v>32.228784000000005</v>
      </c>
      <c r="J6472" s="28" t="s">
        <v>3241</v>
      </c>
    </row>
    <row r="6473" spans="1:10" x14ac:dyDescent="0.3">
      <c r="A6473" s="26">
        <v>2018</v>
      </c>
      <c r="B6473" s="27" t="s">
        <v>5672</v>
      </c>
      <c r="C6473" s="27" t="s">
        <v>2863</v>
      </c>
      <c r="D6473" s="27" t="s">
        <v>5672</v>
      </c>
      <c r="E6473" s="27" t="s">
        <v>3111</v>
      </c>
      <c r="F6473" s="27" t="s">
        <v>2815</v>
      </c>
      <c r="G6473" s="27" t="s">
        <v>2854</v>
      </c>
      <c r="H6473" s="28">
        <v>43405</v>
      </c>
      <c r="I6473" s="29">
        <v>6.7702919999999995</v>
      </c>
      <c r="J6473" s="28" t="s">
        <v>3192</v>
      </c>
    </row>
    <row r="6474" spans="1:10" x14ac:dyDescent="0.3">
      <c r="A6474" s="26">
        <v>2018</v>
      </c>
      <c r="B6474" s="27" t="s">
        <v>5757</v>
      </c>
      <c r="C6474" s="27" t="s">
        <v>2909</v>
      </c>
      <c r="D6474" s="27" t="s">
        <v>5757</v>
      </c>
      <c r="E6474" s="27" t="s">
        <v>3033</v>
      </c>
      <c r="F6474" s="27" t="s">
        <v>2788</v>
      </c>
      <c r="G6474" s="27" t="s">
        <v>2788</v>
      </c>
      <c r="H6474" s="28">
        <v>43405</v>
      </c>
      <c r="I6474" s="29">
        <v>32.793928000000001</v>
      </c>
      <c r="J6474" s="28" t="s">
        <v>3192</v>
      </c>
    </row>
    <row r="6475" spans="1:10" x14ac:dyDescent="0.3">
      <c r="A6475" s="26">
        <v>2018</v>
      </c>
      <c r="B6475" s="27" t="s">
        <v>5758</v>
      </c>
      <c r="C6475" s="27" t="s">
        <v>5759</v>
      </c>
      <c r="D6475" s="27" t="s">
        <v>5758</v>
      </c>
      <c r="E6475" s="27" t="s">
        <v>3033</v>
      </c>
      <c r="F6475" s="27" t="s">
        <v>2815</v>
      </c>
      <c r="G6475" s="27" t="s">
        <v>2816</v>
      </c>
      <c r="H6475" s="28">
        <v>43405</v>
      </c>
      <c r="I6475" s="29">
        <v>20.392588000000003</v>
      </c>
      <c r="J6475" s="28" t="s">
        <v>3192</v>
      </c>
    </row>
    <row r="6476" spans="1:10" x14ac:dyDescent="0.3">
      <c r="A6476" s="26">
        <v>2018</v>
      </c>
      <c r="B6476" s="27" t="s">
        <v>5972</v>
      </c>
      <c r="C6476" s="27" t="s">
        <v>5973</v>
      </c>
      <c r="D6476" s="27" t="s">
        <v>5972</v>
      </c>
      <c r="E6476" s="27" t="s">
        <v>3111</v>
      </c>
      <c r="F6476" s="27" t="s">
        <v>2825</v>
      </c>
      <c r="G6476" s="27" t="s">
        <v>2850</v>
      </c>
      <c r="H6476" s="28">
        <v>43405</v>
      </c>
      <c r="I6476" s="29">
        <v>8.8236000000000023E-2</v>
      </c>
      <c r="J6476" s="28" t="s">
        <v>3241</v>
      </c>
    </row>
    <row r="6477" spans="1:10" x14ac:dyDescent="0.3">
      <c r="A6477" s="26">
        <v>2018</v>
      </c>
      <c r="B6477" s="27" t="s">
        <v>5760</v>
      </c>
      <c r="C6477" s="27" t="s">
        <v>5761</v>
      </c>
      <c r="D6477" s="27" t="s">
        <v>5760</v>
      </c>
      <c r="E6477" s="27" t="s">
        <v>3111</v>
      </c>
      <c r="F6477" s="27" t="s">
        <v>2815</v>
      </c>
      <c r="G6477" s="27" t="s">
        <v>2854</v>
      </c>
      <c r="H6477" s="28">
        <v>43405</v>
      </c>
      <c r="I6477" s="29">
        <v>5.341793</v>
      </c>
      <c r="J6477" s="28" t="s">
        <v>3192</v>
      </c>
    </row>
    <row r="6478" spans="1:10" x14ac:dyDescent="0.3">
      <c r="A6478" s="26">
        <v>2018</v>
      </c>
      <c r="B6478" s="27" t="s">
        <v>5762</v>
      </c>
      <c r="C6478" s="27" t="s">
        <v>5763</v>
      </c>
      <c r="D6478" s="27" t="s">
        <v>5762</v>
      </c>
      <c r="E6478" s="27" t="s">
        <v>3111</v>
      </c>
      <c r="F6478" s="27" t="s">
        <v>2825</v>
      </c>
      <c r="G6478" s="27" t="s">
        <v>2850</v>
      </c>
      <c r="H6478" s="28">
        <v>43405</v>
      </c>
      <c r="I6478" s="29">
        <v>0.29290399999999994</v>
      </c>
      <c r="J6478" s="28" t="s">
        <v>3192</v>
      </c>
    </row>
    <row r="6479" spans="1:10" x14ac:dyDescent="0.3">
      <c r="A6479" s="26">
        <v>2018</v>
      </c>
      <c r="B6479" s="27" t="s">
        <v>5764</v>
      </c>
      <c r="C6479" s="27" t="s">
        <v>5765</v>
      </c>
      <c r="D6479" s="27" t="s">
        <v>5766</v>
      </c>
      <c r="E6479" s="27" t="s">
        <v>3161</v>
      </c>
      <c r="F6479" s="27" t="s">
        <v>2815</v>
      </c>
      <c r="G6479" s="27" t="s">
        <v>2816</v>
      </c>
      <c r="H6479" s="28">
        <v>43405</v>
      </c>
      <c r="I6479" s="29">
        <v>0.50173900000000027</v>
      </c>
      <c r="J6479" s="28" t="s">
        <v>3192</v>
      </c>
    </row>
    <row r="6480" spans="1:10" x14ac:dyDescent="0.3">
      <c r="A6480" s="26">
        <v>2018</v>
      </c>
      <c r="B6480" s="27" t="s">
        <v>5767</v>
      </c>
      <c r="C6480" s="27" t="s">
        <v>3515</v>
      </c>
      <c r="D6480" s="27" t="s">
        <v>5768</v>
      </c>
      <c r="E6480" s="27" t="s">
        <v>3063</v>
      </c>
      <c r="F6480" s="27" t="s">
        <v>2815</v>
      </c>
      <c r="G6480" s="27" t="s">
        <v>2816</v>
      </c>
      <c r="H6480" s="28">
        <v>43405</v>
      </c>
      <c r="I6480" s="29">
        <v>2.2504909999999998</v>
      </c>
      <c r="J6480" s="28" t="s">
        <v>3192</v>
      </c>
    </row>
    <row r="6481" spans="1:10" x14ac:dyDescent="0.3">
      <c r="A6481" s="26">
        <v>2018</v>
      </c>
      <c r="B6481" s="27" t="s">
        <v>6140</v>
      </c>
      <c r="C6481" s="27" t="s">
        <v>5770</v>
      </c>
      <c r="D6481" s="27" t="s">
        <v>5769</v>
      </c>
      <c r="E6481" s="27" t="s">
        <v>3111</v>
      </c>
      <c r="F6481" s="27" t="s">
        <v>3034</v>
      </c>
      <c r="G6481" s="27" t="s">
        <v>2821</v>
      </c>
      <c r="H6481" s="28">
        <v>43405</v>
      </c>
      <c r="I6481" s="29">
        <v>6.0277439999999993</v>
      </c>
      <c r="J6481" s="28" t="s">
        <v>3192</v>
      </c>
    </row>
    <row r="6482" spans="1:10" x14ac:dyDescent="0.3">
      <c r="A6482" s="26">
        <v>2018</v>
      </c>
      <c r="B6482" s="27" t="s">
        <v>5771</v>
      </c>
      <c r="C6482" s="27" t="s">
        <v>5772</v>
      </c>
      <c r="D6482" s="27" t="s">
        <v>5771</v>
      </c>
      <c r="E6482" s="27" t="s">
        <v>3033</v>
      </c>
      <c r="F6482" s="27" t="s">
        <v>2807</v>
      </c>
      <c r="G6482" s="27" t="s">
        <v>2812</v>
      </c>
      <c r="H6482" s="28">
        <v>43405</v>
      </c>
      <c r="I6482" s="29">
        <v>27.840317000000006</v>
      </c>
      <c r="J6482" s="28" t="s">
        <v>3241</v>
      </c>
    </row>
    <row r="6483" spans="1:10" x14ac:dyDescent="0.3">
      <c r="A6483" s="26">
        <v>2018</v>
      </c>
      <c r="B6483" s="27" t="s">
        <v>5775</v>
      </c>
      <c r="C6483" s="27" t="s">
        <v>2905</v>
      </c>
      <c r="D6483" s="27" t="s">
        <v>5775</v>
      </c>
      <c r="E6483" s="27" t="s">
        <v>3033</v>
      </c>
      <c r="F6483" s="27" t="s">
        <v>2807</v>
      </c>
      <c r="G6483" s="27" t="s">
        <v>2812</v>
      </c>
      <c r="H6483" s="28">
        <v>43405</v>
      </c>
      <c r="I6483" s="29">
        <v>7.896088999999999</v>
      </c>
      <c r="J6483" s="28" t="s">
        <v>3192</v>
      </c>
    </row>
    <row r="6484" spans="1:10" x14ac:dyDescent="0.3">
      <c r="A6484" s="26">
        <v>2018</v>
      </c>
      <c r="B6484" s="27" t="s">
        <v>5974</v>
      </c>
      <c r="C6484" s="27" t="s">
        <v>5975</v>
      </c>
      <c r="D6484" s="27" t="s">
        <v>5974</v>
      </c>
      <c r="E6484" s="27" t="s">
        <v>3033</v>
      </c>
      <c r="F6484" s="27" t="s">
        <v>2807</v>
      </c>
      <c r="G6484" s="27" t="s">
        <v>2812</v>
      </c>
      <c r="H6484" s="28">
        <v>43405</v>
      </c>
      <c r="I6484" s="29">
        <v>4.0157930000000004</v>
      </c>
      <c r="J6484" s="28" t="s">
        <v>3192</v>
      </c>
    </row>
    <row r="6485" spans="1:10" x14ac:dyDescent="0.3">
      <c r="A6485" s="26">
        <v>2018</v>
      </c>
      <c r="B6485" s="27" t="s">
        <v>5976</v>
      </c>
      <c r="C6485" s="27" t="s">
        <v>5977</v>
      </c>
      <c r="D6485" s="27" t="s">
        <v>5976</v>
      </c>
      <c r="E6485" s="27" t="s">
        <v>3111</v>
      </c>
      <c r="F6485" s="27" t="s">
        <v>3034</v>
      </c>
      <c r="G6485" s="27" t="s">
        <v>2831</v>
      </c>
      <c r="H6485" s="28">
        <v>43405</v>
      </c>
      <c r="I6485" s="29">
        <v>3.542014</v>
      </c>
      <c r="J6485" s="28" t="s">
        <v>3192</v>
      </c>
    </row>
    <row r="6486" spans="1:10" x14ac:dyDescent="0.3">
      <c r="A6486" s="26">
        <v>2018</v>
      </c>
      <c r="B6486" s="27" t="s">
        <v>5978</v>
      </c>
      <c r="C6486" s="27" t="s">
        <v>5979</v>
      </c>
      <c r="D6486" s="27" t="s">
        <v>5978</v>
      </c>
      <c r="E6486" s="27" t="s">
        <v>3111</v>
      </c>
      <c r="F6486" s="27" t="s">
        <v>2825</v>
      </c>
      <c r="G6486" s="27" t="s">
        <v>2850</v>
      </c>
      <c r="H6486" s="28">
        <v>43405</v>
      </c>
      <c r="I6486" s="29">
        <v>0</v>
      </c>
      <c r="J6486" s="28" t="s">
        <v>3192</v>
      </c>
    </row>
    <row r="6487" spans="1:10" x14ac:dyDescent="0.3">
      <c r="A6487" s="26">
        <v>2018</v>
      </c>
      <c r="B6487" s="27" t="s">
        <v>5980</v>
      </c>
      <c r="C6487" s="27" t="s">
        <v>5981</v>
      </c>
      <c r="D6487" s="27" t="s">
        <v>5980</v>
      </c>
      <c r="E6487" s="27" t="s">
        <v>3111</v>
      </c>
      <c r="F6487" s="27" t="s">
        <v>2825</v>
      </c>
      <c r="G6487" s="27" t="s">
        <v>2850</v>
      </c>
      <c r="H6487" s="28">
        <v>43405</v>
      </c>
      <c r="I6487" s="29">
        <v>0</v>
      </c>
      <c r="J6487" s="28" t="s">
        <v>3192</v>
      </c>
    </row>
    <row r="6488" spans="1:10" x14ac:dyDescent="0.3">
      <c r="A6488" s="26">
        <v>2018</v>
      </c>
      <c r="B6488" s="27" t="s">
        <v>5982</v>
      </c>
      <c r="C6488" s="27" t="s">
        <v>5983</v>
      </c>
      <c r="D6488" s="27" t="s">
        <v>5982</v>
      </c>
      <c r="E6488" s="27" t="s">
        <v>3033</v>
      </c>
      <c r="F6488" s="27" t="s">
        <v>2788</v>
      </c>
      <c r="G6488" s="27" t="s">
        <v>2788</v>
      </c>
      <c r="H6488" s="28">
        <v>43405</v>
      </c>
      <c r="I6488" s="29">
        <v>4.8931229999999992</v>
      </c>
      <c r="J6488" s="28" t="s">
        <v>3192</v>
      </c>
    </row>
    <row r="6489" spans="1:10" x14ac:dyDescent="0.3">
      <c r="A6489" s="26">
        <v>2018</v>
      </c>
      <c r="B6489" s="27" t="s">
        <v>3022</v>
      </c>
      <c r="C6489" s="27" t="s">
        <v>3023</v>
      </c>
      <c r="D6489" s="27" t="s">
        <v>3024</v>
      </c>
      <c r="E6489" s="27" t="s">
        <v>3025</v>
      </c>
      <c r="F6489" s="27" t="s">
        <v>3026</v>
      </c>
      <c r="G6489" s="27" t="s">
        <v>2788</v>
      </c>
      <c r="H6489" s="28">
        <v>43435</v>
      </c>
      <c r="I6489" s="29">
        <v>0</v>
      </c>
      <c r="J6489" s="28" t="s">
        <v>3241</v>
      </c>
    </row>
    <row r="6490" spans="1:10" x14ac:dyDescent="0.3">
      <c r="A6490" s="26">
        <v>2018</v>
      </c>
      <c r="B6490" s="27" t="s">
        <v>3022</v>
      </c>
      <c r="C6490" s="27" t="s">
        <v>3023</v>
      </c>
      <c r="D6490" s="27" t="s">
        <v>3027</v>
      </c>
      <c r="E6490" s="27" t="s">
        <v>3025</v>
      </c>
      <c r="F6490" s="27" t="s">
        <v>3026</v>
      </c>
      <c r="G6490" s="27" t="s">
        <v>2788</v>
      </c>
      <c r="H6490" s="28">
        <v>43435</v>
      </c>
      <c r="I6490" s="29">
        <v>0</v>
      </c>
      <c r="J6490" s="28" t="s">
        <v>3241</v>
      </c>
    </row>
    <row r="6491" spans="1:10" x14ac:dyDescent="0.3">
      <c r="A6491" s="26">
        <v>2018</v>
      </c>
      <c r="B6491" s="27" t="s">
        <v>3028</v>
      </c>
      <c r="C6491" s="27" t="s">
        <v>3029</v>
      </c>
      <c r="D6491" s="27" t="s">
        <v>3028</v>
      </c>
      <c r="E6491" s="27" t="s">
        <v>6117</v>
      </c>
      <c r="F6491" s="27" t="s">
        <v>3030</v>
      </c>
      <c r="G6491" s="27" t="s">
        <v>2812</v>
      </c>
      <c r="H6491" s="28">
        <v>43435</v>
      </c>
      <c r="I6491" s="29">
        <v>13.293322</v>
      </c>
      <c r="J6491" s="28" t="s">
        <v>3241</v>
      </c>
    </row>
    <row r="6492" spans="1:10" x14ac:dyDescent="0.3">
      <c r="A6492" s="26">
        <v>2018</v>
      </c>
      <c r="B6492" s="27" t="s">
        <v>3031</v>
      </c>
      <c r="C6492" s="27" t="s">
        <v>3032</v>
      </c>
      <c r="D6492" s="27" t="s">
        <v>3031</v>
      </c>
      <c r="E6492" s="27" t="s">
        <v>3033</v>
      </c>
      <c r="F6492" s="27" t="s">
        <v>3034</v>
      </c>
      <c r="G6492" s="27" t="s">
        <v>2821</v>
      </c>
      <c r="H6492" s="28">
        <v>43435</v>
      </c>
      <c r="I6492" s="29">
        <v>5.0368399999999998</v>
      </c>
      <c r="J6492" s="28" t="s">
        <v>3241</v>
      </c>
    </row>
    <row r="6493" spans="1:10" x14ac:dyDescent="0.3">
      <c r="A6493" s="26">
        <v>2018</v>
      </c>
      <c r="B6493" s="27" t="s">
        <v>3031</v>
      </c>
      <c r="C6493" s="27" t="s">
        <v>3180</v>
      </c>
      <c r="D6493" s="27" t="s">
        <v>3181</v>
      </c>
      <c r="E6493" s="27" t="s">
        <v>3033</v>
      </c>
      <c r="F6493" s="27" t="s">
        <v>3034</v>
      </c>
      <c r="G6493" s="27" t="s">
        <v>2821</v>
      </c>
      <c r="H6493" s="28">
        <v>43435</v>
      </c>
      <c r="I6493" s="29">
        <v>2.5215779999999999</v>
      </c>
      <c r="J6493" s="28" t="s">
        <v>3241</v>
      </c>
    </row>
    <row r="6494" spans="1:10" x14ac:dyDescent="0.3">
      <c r="A6494" s="26">
        <v>2018</v>
      </c>
      <c r="B6494" s="27" t="s">
        <v>3189</v>
      </c>
      <c r="C6494" s="27" t="s">
        <v>3190</v>
      </c>
      <c r="D6494" s="27" t="s">
        <v>3191</v>
      </c>
      <c r="E6494" s="27" t="s">
        <v>3161</v>
      </c>
      <c r="F6494" s="27" t="s">
        <v>2815</v>
      </c>
      <c r="G6494" s="27" t="s">
        <v>2816</v>
      </c>
      <c r="H6494" s="28">
        <v>43435</v>
      </c>
      <c r="I6494" s="29">
        <v>1.176768</v>
      </c>
      <c r="J6494" s="28" t="s">
        <v>3192</v>
      </c>
    </row>
    <row r="6495" spans="1:10" x14ac:dyDescent="0.3">
      <c r="A6495" s="26">
        <v>2018</v>
      </c>
      <c r="B6495" s="27" t="s">
        <v>3035</v>
      </c>
      <c r="C6495" s="27" t="s">
        <v>3036</v>
      </c>
      <c r="D6495" s="27" t="s">
        <v>3035</v>
      </c>
      <c r="E6495" s="27" t="s">
        <v>6117</v>
      </c>
      <c r="F6495" s="27" t="s">
        <v>2825</v>
      </c>
      <c r="G6495" s="27" t="s">
        <v>2826</v>
      </c>
      <c r="H6495" s="28">
        <v>43435</v>
      </c>
      <c r="I6495" s="29">
        <v>0</v>
      </c>
      <c r="J6495" s="28" t="s">
        <v>3241</v>
      </c>
    </row>
    <row r="6496" spans="1:10" x14ac:dyDescent="0.3">
      <c r="A6496" s="26">
        <v>2018</v>
      </c>
      <c r="B6496" s="27" t="s">
        <v>3037</v>
      </c>
      <c r="C6496" s="27" t="s">
        <v>3038</v>
      </c>
      <c r="D6496" s="27" t="s">
        <v>3037</v>
      </c>
      <c r="E6496" s="27" t="s">
        <v>6117</v>
      </c>
      <c r="F6496" s="27" t="s">
        <v>3034</v>
      </c>
      <c r="G6496" s="27" t="s">
        <v>2999</v>
      </c>
      <c r="H6496" s="28">
        <v>43435</v>
      </c>
      <c r="I6496" s="29">
        <v>5.4866070000000002</v>
      </c>
      <c r="J6496" s="28" t="s">
        <v>3241</v>
      </c>
    </row>
    <row r="6497" spans="1:10" x14ac:dyDescent="0.3">
      <c r="A6497" s="26">
        <v>2018</v>
      </c>
      <c r="B6497" s="27" t="s">
        <v>3039</v>
      </c>
      <c r="C6497" s="27" t="s">
        <v>3040</v>
      </c>
      <c r="D6497" s="27" t="s">
        <v>3039</v>
      </c>
      <c r="E6497" s="27" t="s">
        <v>6117</v>
      </c>
      <c r="F6497" s="27" t="s">
        <v>2815</v>
      </c>
      <c r="G6497" s="27" t="s">
        <v>2816</v>
      </c>
      <c r="H6497" s="28">
        <v>43435</v>
      </c>
      <c r="I6497" s="29">
        <v>0</v>
      </c>
      <c r="J6497" s="28" t="s">
        <v>3241</v>
      </c>
    </row>
    <row r="6498" spans="1:10" x14ac:dyDescent="0.3">
      <c r="A6498" s="26">
        <v>2018</v>
      </c>
      <c r="B6498" s="27" t="s">
        <v>3041</v>
      </c>
      <c r="C6498" s="27" t="s">
        <v>3042</v>
      </c>
      <c r="D6498" s="27" t="s">
        <v>3041</v>
      </c>
      <c r="E6498" s="27" t="s">
        <v>6117</v>
      </c>
      <c r="F6498" s="27" t="s">
        <v>2825</v>
      </c>
      <c r="G6498" s="27" t="s">
        <v>2826</v>
      </c>
      <c r="H6498" s="28">
        <v>43435</v>
      </c>
      <c r="I6498" s="29">
        <v>2.7547890000000002</v>
      </c>
      <c r="J6498" s="28" t="s">
        <v>3241</v>
      </c>
    </row>
    <row r="6499" spans="1:10" x14ac:dyDescent="0.3">
      <c r="A6499" s="26">
        <v>2018</v>
      </c>
      <c r="B6499" s="27" t="s">
        <v>3043</v>
      </c>
      <c r="C6499" s="27" t="s">
        <v>3044</v>
      </c>
      <c r="D6499" s="27" t="s">
        <v>3043</v>
      </c>
      <c r="E6499" s="27" t="s">
        <v>6117</v>
      </c>
      <c r="F6499" s="27" t="s">
        <v>2815</v>
      </c>
      <c r="G6499" s="27" t="s">
        <v>2816</v>
      </c>
      <c r="H6499" s="28">
        <v>43435</v>
      </c>
      <c r="I6499" s="29">
        <v>6.3044769999999994</v>
      </c>
      <c r="J6499" s="28" t="s">
        <v>3241</v>
      </c>
    </row>
    <row r="6500" spans="1:10" x14ac:dyDescent="0.3">
      <c r="A6500" s="26">
        <v>2018</v>
      </c>
      <c r="B6500" s="27" t="s">
        <v>3045</v>
      </c>
      <c r="C6500" s="27" t="s">
        <v>3046</v>
      </c>
      <c r="D6500" s="27" t="s">
        <v>3045</v>
      </c>
      <c r="E6500" s="27" t="s">
        <v>6117</v>
      </c>
      <c r="F6500" s="27" t="s">
        <v>2815</v>
      </c>
      <c r="G6500" s="27" t="s">
        <v>2816</v>
      </c>
      <c r="H6500" s="28">
        <v>43435</v>
      </c>
      <c r="I6500" s="29">
        <v>8.618300000000001E-2</v>
      </c>
      <c r="J6500" s="28" t="s">
        <v>3241</v>
      </c>
    </row>
    <row r="6501" spans="1:10" x14ac:dyDescent="0.3">
      <c r="A6501" s="26">
        <v>2018</v>
      </c>
      <c r="B6501" s="27" t="s">
        <v>3143</v>
      </c>
      <c r="C6501" s="27" t="s">
        <v>3144</v>
      </c>
      <c r="D6501" s="27" t="s">
        <v>3143</v>
      </c>
      <c r="E6501" s="27" t="s">
        <v>6117</v>
      </c>
      <c r="F6501" s="27" t="s">
        <v>3145</v>
      </c>
      <c r="G6501" s="27" t="s">
        <v>2803</v>
      </c>
      <c r="H6501" s="28">
        <v>43435</v>
      </c>
      <c r="I6501" s="29">
        <v>2.7378850000000003</v>
      </c>
      <c r="J6501" s="28" t="s">
        <v>3241</v>
      </c>
    </row>
    <row r="6502" spans="1:10" x14ac:dyDescent="0.3">
      <c r="A6502" s="26">
        <v>2018</v>
      </c>
      <c r="B6502" s="27" t="s">
        <v>5773</v>
      </c>
      <c r="C6502" s="27" t="s">
        <v>5774</v>
      </c>
      <c r="D6502" s="27" t="s">
        <v>5773</v>
      </c>
      <c r="E6502" s="27" t="s">
        <v>3111</v>
      </c>
      <c r="F6502" s="27" t="s">
        <v>3034</v>
      </c>
      <c r="G6502" s="27" t="s">
        <v>2821</v>
      </c>
      <c r="H6502" s="28">
        <v>43435</v>
      </c>
      <c r="I6502" s="29">
        <v>0.21388600000000002</v>
      </c>
      <c r="J6502" s="28" t="s">
        <v>3241</v>
      </c>
    </row>
    <row r="6503" spans="1:10" x14ac:dyDescent="0.3">
      <c r="A6503" s="26">
        <v>2018</v>
      </c>
      <c r="B6503" s="27" t="s">
        <v>3171</v>
      </c>
      <c r="C6503" s="27" t="s">
        <v>3172</v>
      </c>
      <c r="D6503" s="27" t="s">
        <v>3173</v>
      </c>
      <c r="E6503" s="27" t="s">
        <v>3111</v>
      </c>
      <c r="F6503" s="27" t="s">
        <v>2825</v>
      </c>
      <c r="G6503" s="27" t="s">
        <v>2850</v>
      </c>
      <c r="H6503" s="28">
        <v>43435</v>
      </c>
      <c r="I6503" s="29">
        <v>0.48999500000000001</v>
      </c>
      <c r="J6503" s="28" t="s">
        <v>3241</v>
      </c>
    </row>
    <row r="6504" spans="1:10" x14ac:dyDescent="0.3">
      <c r="A6504" s="26">
        <v>2018</v>
      </c>
      <c r="B6504" s="27" t="s">
        <v>3146</v>
      </c>
      <c r="C6504" s="27" t="s">
        <v>3147</v>
      </c>
      <c r="D6504" s="27" t="s">
        <v>3146</v>
      </c>
      <c r="E6504" s="27" t="s">
        <v>6117</v>
      </c>
      <c r="F6504" s="27" t="s">
        <v>3145</v>
      </c>
      <c r="G6504" s="27" t="s">
        <v>2803</v>
      </c>
      <c r="H6504" s="28">
        <v>43435</v>
      </c>
      <c r="I6504" s="29">
        <v>3.5116140000000002</v>
      </c>
      <c r="J6504" s="28" t="s">
        <v>3241</v>
      </c>
    </row>
    <row r="6505" spans="1:10" x14ac:dyDescent="0.3">
      <c r="A6505" s="26">
        <v>2018</v>
      </c>
      <c r="B6505" s="27" t="s">
        <v>3047</v>
      </c>
      <c r="C6505" s="27" t="s">
        <v>3048</v>
      </c>
      <c r="D6505" s="27" t="s">
        <v>3047</v>
      </c>
      <c r="E6505" s="27" t="s">
        <v>6117</v>
      </c>
      <c r="F6505" s="27" t="s">
        <v>2825</v>
      </c>
      <c r="G6505" s="27" t="s">
        <v>2826</v>
      </c>
      <c r="H6505" s="28">
        <v>43435</v>
      </c>
      <c r="I6505" s="29">
        <v>2.2422409999999999</v>
      </c>
      <c r="J6505" s="28" t="s">
        <v>3241</v>
      </c>
    </row>
    <row r="6506" spans="1:10" x14ac:dyDescent="0.3">
      <c r="A6506" s="26">
        <v>2018</v>
      </c>
      <c r="B6506" s="27" t="s">
        <v>3049</v>
      </c>
      <c r="C6506" s="27" t="s">
        <v>3050</v>
      </c>
      <c r="D6506" s="27" t="s">
        <v>3049</v>
      </c>
      <c r="E6506" s="27" t="s">
        <v>6117</v>
      </c>
      <c r="F6506" s="27" t="s">
        <v>2825</v>
      </c>
      <c r="G6506" s="27" t="s">
        <v>2850</v>
      </c>
      <c r="H6506" s="28">
        <v>43435</v>
      </c>
      <c r="I6506" s="29">
        <v>0</v>
      </c>
      <c r="J6506" s="28" t="s">
        <v>3241</v>
      </c>
    </row>
    <row r="6507" spans="1:10" x14ac:dyDescent="0.3">
      <c r="A6507" s="26">
        <v>2018</v>
      </c>
      <c r="B6507" s="27" t="s">
        <v>3051</v>
      </c>
      <c r="C6507" s="27" t="s">
        <v>3051</v>
      </c>
      <c r="D6507" s="27" t="s">
        <v>3051</v>
      </c>
      <c r="E6507" s="27" t="s">
        <v>6118</v>
      </c>
      <c r="F6507" s="27" t="s">
        <v>3051</v>
      </c>
      <c r="G6507" s="27" t="s">
        <v>6074</v>
      </c>
      <c r="H6507" s="28">
        <v>43435</v>
      </c>
      <c r="I6507" s="29">
        <v>10808.321175999998</v>
      </c>
      <c r="J6507" s="28" t="s">
        <v>3241</v>
      </c>
    </row>
    <row r="6508" spans="1:10" x14ac:dyDescent="0.3">
      <c r="A6508" s="26">
        <v>2018</v>
      </c>
      <c r="B6508" s="27" t="s">
        <v>3052</v>
      </c>
      <c r="C6508" s="27" t="s">
        <v>3053</v>
      </c>
      <c r="D6508" s="27" t="s">
        <v>3052</v>
      </c>
      <c r="E6508" s="27" t="s">
        <v>3033</v>
      </c>
      <c r="F6508" s="27" t="s">
        <v>2807</v>
      </c>
      <c r="G6508" s="27" t="s">
        <v>2812</v>
      </c>
      <c r="H6508" s="28">
        <v>43435</v>
      </c>
      <c r="I6508" s="29">
        <v>2.501795</v>
      </c>
      <c r="J6508" s="28" t="s">
        <v>3241</v>
      </c>
    </row>
    <row r="6509" spans="1:10" x14ac:dyDescent="0.3">
      <c r="A6509" s="26">
        <v>2018</v>
      </c>
      <c r="B6509" s="27" t="s">
        <v>3162</v>
      </c>
      <c r="C6509" s="27" t="s">
        <v>3163</v>
      </c>
      <c r="D6509" s="27" t="s">
        <v>3164</v>
      </c>
      <c r="E6509" s="27" t="s">
        <v>3025</v>
      </c>
      <c r="F6509" s="27" t="s">
        <v>3087</v>
      </c>
      <c r="G6509" s="27" t="s">
        <v>2788</v>
      </c>
      <c r="H6509" s="28">
        <v>43435</v>
      </c>
      <c r="I6509" s="29">
        <v>0</v>
      </c>
      <c r="J6509" s="28" t="s">
        <v>3241</v>
      </c>
    </row>
    <row r="6510" spans="1:10" x14ac:dyDescent="0.3">
      <c r="A6510" s="26">
        <v>2018</v>
      </c>
      <c r="B6510" s="27" t="s">
        <v>3162</v>
      </c>
      <c r="C6510" s="27" t="s">
        <v>3163</v>
      </c>
      <c r="D6510" s="27" t="s">
        <v>3165</v>
      </c>
      <c r="E6510" s="27" t="s">
        <v>3025</v>
      </c>
      <c r="F6510" s="27" t="s">
        <v>3087</v>
      </c>
      <c r="G6510" s="27" t="s">
        <v>2788</v>
      </c>
      <c r="H6510" s="28">
        <v>43435</v>
      </c>
      <c r="I6510" s="29">
        <v>0</v>
      </c>
      <c r="J6510" s="28" t="s">
        <v>3241</v>
      </c>
    </row>
    <row r="6511" spans="1:10" x14ac:dyDescent="0.3">
      <c r="A6511" s="26">
        <v>2018</v>
      </c>
      <c r="B6511" s="27" t="s">
        <v>3054</v>
      </c>
      <c r="C6511" s="27" t="s">
        <v>3055</v>
      </c>
      <c r="D6511" s="27" t="s">
        <v>3054</v>
      </c>
      <c r="E6511" s="27" t="s">
        <v>6117</v>
      </c>
      <c r="F6511" s="27" t="s">
        <v>3034</v>
      </c>
      <c r="G6511" s="27" t="s">
        <v>2999</v>
      </c>
      <c r="H6511" s="28">
        <v>43435</v>
      </c>
      <c r="I6511" s="29">
        <v>11.181077999999999</v>
      </c>
      <c r="J6511" s="28" t="s">
        <v>3241</v>
      </c>
    </row>
    <row r="6512" spans="1:10" x14ac:dyDescent="0.3">
      <c r="A6512" s="26">
        <v>2018</v>
      </c>
      <c r="B6512" s="27" t="s">
        <v>3056</v>
      </c>
      <c r="C6512" s="27" t="s">
        <v>3057</v>
      </c>
      <c r="D6512" s="27" t="s">
        <v>3056</v>
      </c>
      <c r="E6512" s="27" t="s">
        <v>6117</v>
      </c>
      <c r="F6512" s="27" t="s">
        <v>2825</v>
      </c>
      <c r="G6512" s="27" t="s">
        <v>2826</v>
      </c>
      <c r="H6512" s="28">
        <v>43435</v>
      </c>
      <c r="I6512" s="29">
        <v>3.9304770000000002</v>
      </c>
      <c r="J6512" s="28" t="s">
        <v>3241</v>
      </c>
    </row>
    <row r="6513" spans="1:10" x14ac:dyDescent="0.3">
      <c r="A6513" s="26">
        <v>2018</v>
      </c>
      <c r="B6513" s="27" t="s">
        <v>3058</v>
      </c>
      <c r="C6513" s="27" t="s">
        <v>3059</v>
      </c>
      <c r="D6513" s="27" t="s">
        <v>3058</v>
      </c>
      <c r="E6513" s="27" t="s">
        <v>6117</v>
      </c>
      <c r="F6513" s="27" t="s">
        <v>2815</v>
      </c>
      <c r="G6513" s="27" t="s">
        <v>2816</v>
      </c>
      <c r="H6513" s="28">
        <v>43435</v>
      </c>
      <c r="I6513" s="29">
        <v>4.6890179999999999</v>
      </c>
      <c r="J6513" s="28" t="s">
        <v>3241</v>
      </c>
    </row>
    <row r="6514" spans="1:10" x14ac:dyDescent="0.3">
      <c r="A6514" s="26">
        <v>2018</v>
      </c>
      <c r="B6514" s="27" t="s">
        <v>3152</v>
      </c>
      <c r="C6514" s="27" t="s">
        <v>3153</v>
      </c>
      <c r="D6514" s="27" t="s">
        <v>3152</v>
      </c>
      <c r="E6514" s="27" t="s">
        <v>3111</v>
      </c>
      <c r="F6514" s="27" t="s">
        <v>2825</v>
      </c>
      <c r="G6514" s="27" t="s">
        <v>2850</v>
      </c>
      <c r="H6514" s="28">
        <v>43435</v>
      </c>
      <c r="I6514" s="29">
        <v>0.48493100000000006</v>
      </c>
      <c r="J6514" s="28" t="s">
        <v>3241</v>
      </c>
    </row>
    <row r="6515" spans="1:10" x14ac:dyDescent="0.3">
      <c r="A6515" s="26">
        <v>2018</v>
      </c>
      <c r="B6515" s="27" t="s">
        <v>3154</v>
      </c>
      <c r="C6515" s="27" t="s">
        <v>3155</v>
      </c>
      <c r="D6515" s="27" t="s">
        <v>3154</v>
      </c>
      <c r="E6515" s="27" t="s">
        <v>3111</v>
      </c>
      <c r="F6515" s="27" t="s">
        <v>2825</v>
      </c>
      <c r="G6515" s="27" t="s">
        <v>2850</v>
      </c>
      <c r="H6515" s="28">
        <v>43435</v>
      </c>
      <c r="I6515" s="29">
        <v>0.65239400000000003</v>
      </c>
      <c r="J6515" s="28" t="s">
        <v>3241</v>
      </c>
    </row>
    <row r="6516" spans="1:10" x14ac:dyDescent="0.3">
      <c r="A6516" s="26">
        <v>2018</v>
      </c>
      <c r="B6516" s="27" t="s">
        <v>3156</v>
      </c>
      <c r="C6516" s="27" t="s">
        <v>3157</v>
      </c>
      <c r="D6516" s="27" t="s">
        <v>3156</v>
      </c>
      <c r="E6516" s="27" t="s">
        <v>3111</v>
      </c>
      <c r="F6516" s="27" t="s">
        <v>2825</v>
      </c>
      <c r="G6516" s="27" t="s">
        <v>2850</v>
      </c>
      <c r="H6516" s="28">
        <v>43435</v>
      </c>
      <c r="I6516" s="29">
        <v>0</v>
      </c>
      <c r="J6516" s="28" t="s">
        <v>3241</v>
      </c>
    </row>
    <row r="6517" spans="1:10" x14ac:dyDescent="0.3">
      <c r="A6517" s="26">
        <v>2018</v>
      </c>
      <c r="B6517" s="27" t="s">
        <v>3060</v>
      </c>
      <c r="C6517" s="27" t="s">
        <v>3061</v>
      </c>
      <c r="D6517" s="27" t="s">
        <v>3062</v>
      </c>
      <c r="E6517" s="27" t="s">
        <v>3063</v>
      </c>
      <c r="F6517" s="27" t="s">
        <v>3034</v>
      </c>
      <c r="G6517" s="27" t="s">
        <v>2999</v>
      </c>
      <c r="H6517" s="28">
        <v>43435</v>
      </c>
      <c r="I6517" s="29">
        <v>0</v>
      </c>
      <c r="J6517" s="28" t="s">
        <v>3241</v>
      </c>
    </row>
    <row r="6518" spans="1:10" x14ac:dyDescent="0.3">
      <c r="A6518" s="26">
        <v>2018</v>
      </c>
      <c r="B6518" s="27" t="s">
        <v>3187</v>
      </c>
      <c r="C6518" s="27" t="s">
        <v>3188</v>
      </c>
      <c r="D6518" s="27" t="s">
        <v>3187</v>
      </c>
      <c r="E6518" s="27" t="s">
        <v>3033</v>
      </c>
      <c r="F6518" s="27" t="s">
        <v>3034</v>
      </c>
      <c r="G6518" s="27" t="s">
        <v>3074</v>
      </c>
      <c r="H6518" s="28">
        <v>43435</v>
      </c>
      <c r="I6518" s="29">
        <v>1.0899810000000001</v>
      </c>
      <c r="J6518" s="28" t="s">
        <v>3241</v>
      </c>
    </row>
    <row r="6519" spans="1:10" x14ac:dyDescent="0.3">
      <c r="A6519" s="26">
        <v>2018</v>
      </c>
      <c r="B6519" s="27" t="s">
        <v>3064</v>
      </c>
      <c r="C6519" s="27" t="s">
        <v>3065</v>
      </c>
      <c r="D6519" s="27" t="s">
        <v>3066</v>
      </c>
      <c r="E6519" s="27" t="s">
        <v>3025</v>
      </c>
      <c r="F6519" s="27" t="s">
        <v>2825</v>
      </c>
      <c r="G6519" s="27" t="s">
        <v>2826</v>
      </c>
      <c r="H6519" s="28">
        <v>43435</v>
      </c>
      <c r="I6519" s="29">
        <v>0</v>
      </c>
      <c r="J6519" s="28" t="s">
        <v>3241</v>
      </c>
    </row>
    <row r="6520" spans="1:10" x14ac:dyDescent="0.3">
      <c r="A6520" s="26">
        <v>2018</v>
      </c>
      <c r="B6520" s="27" t="s">
        <v>3064</v>
      </c>
      <c r="C6520" s="27" t="s">
        <v>3065</v>
      </c>
      <c r="D6520" s="27" t="s">
        <v>3067</v>
      </c>
      <c r="E6520" s="27" t="s">
        <v>3025</v>
      </c>
      <c r="F6520" s="27" t="s">
        <v>2825</v>
      </c>
      <c r="G6520" s="27" t="s">
        <v>2826</v>
      </c>
      <c r="H6520" s="28">
        <v>43435</v>
      </c>
      <c r="I6520" s="29">
        <v>0</v>
      </c>
      <c r="J6520" s="28" t="s">
        <v>3241</v>
      </c>
    </row>
    <row r="6521" spans="1:10" x14ac:dyDescent="0.3">
      <c r="A6521" s="26">
        <v>2018</v>
      </c>
      <c r="B6521" s="27" t="s">
        <v>3174</v>
      </c>
      <c r="C6521" s="27" t="s">
        <v>3175</v>
      </c>
      <c r="D6521" s="27" t="s">
        <v>3174</v>
      </c>
      <c r="E6521" s="27" t="s">
        <v>6117</v>
      </c>
      <c r="F6521" s="27" t="s">
        <v>2825</v>
      </c>
      <c r="G6521" s="27" t="s">
        <v>2826</v>
      </c>
      <c r="H6521" s="28">
        <v>43435</v>
      </c>
      <c r="I6521" s="29">
        <v>0.59925499999999998</v>
      </c>
      <c r="J6521" s="28" t="s">
        <v>3241</v>
      </c>
    </row>
    <row r="6522" spans="1:10" x14ac:dyDescent="0.3">
      <c r="A6522" s="26">
        <v>2018</v>
      </c>
      <c r="B6522" s="27" t="s">
        <v>3068</v>
      </c>
      <c r="C6522" s="27" t="s">
        <v>3069</v>
      </c>
      <c r="D6522" s="27" t="s">
        <v>3068</v>
      </c>
      <c r="E6522" s="27" t="s">
        <v>6117</v>
      </c>
      <c r="F6522" s="27" t="s">
        <v>3034</v>
      </c>
      <c r="G6522" s="27" t="s">
        <v>2923</v>
      </c>
      <c r="H6522" s="28">
        <v>43435</v>
      </c>
      <c r="I6522" s="29">
        <v>6.4458029999999997</v>
      </c>
      <c r="J6522" s="28" t="s">
        <v>3241</v>
      </c>
    </row>
    <row r="6523" spans="1:10" x14ac:dyDescent="0.3">
      <c r="A6523" s="26">
        <v>2018</v>
      </c>
      <c r="B6523" s="27" t="s">
        <v>3070</v>
      </c>
      <c r="C6523" s="27" t="s">
        <v>3071</v>
      </c>
      <c r="D6523" s="27" t="s">
        <v>3070</v>
      </c>
      <c r="E6523" s="27" t="s">
        <v>6117</v>
      </c>
      <c r="F6523" s="27" t="s">
        <v>2815</v>
      </c>
      <c r="G6523" s="27" t="s">
        <v>2816</v>
      </c>
      <c r="H6523" s="28">
        <v>43435</v>
      </c>
      <c r="I6523" s="29">
        <v>2.7339740000000003</v>
      </c>
      <c r="J6523" s="28" t="s">
        <v>3241</v>
      </c>
    </row>
    <row r="6524" spans="1:10" x14ac:dyDescent="0.3">
      <c r="A6524" s="26">
        <v>2018</v>
      </c>
      <c r="B6524" s="27" t="s">
        <v>3176</v>
      </c>
      <c r="C6524" s="27" t="s">
        <v>3177</v>
      </c>
      <c r="D6524" s="27" t="s">
        <v>3176</v>
      </c>
      <c r="E6524" s="27" t="s">
        <v>3033</v>
      </c>
      <c r="F6524" s="27" t="s">
        <v>2807</v>
      </c>
      <c r="G6524" s="27" t="s">
        <v>2812</v>
      </c>
      <c r="H6524" s="28">
        <v>43435</v>
      </c>
      <c r="I6524" s="29">
        <v>9.7417290000000012</v>
      </c>
      <c r="J6524" s="28" t="s">
        <v>3241</v>
      </c>
    </row>
    <row r="6525" spans="1:10" x14ac:dyDescent="0.3">
      <c r="A6525" s="26">
        <v>2018</v>
      </c>
      <c r="B6525" s="27" t="s">
        <v>3072</v>
      </c>
      <c r="C6525" s="27" t="s">
        <v>3073</v>
      </c>
      <c r="D6525" s="27" t="s">
        <v>3072</v>
      </c>
      <c r="E6525" s="27" t="s">
        <v>6117</v>
      </c>
      <c r="F6525" s="27" t="s">
        <v>3034</v>
      </c>
      <c r="G6525" s="27" t="s">
        <v>3074</v>
      </c>
      <c r="H6525" s="28">
        <v>43435</v>
      </c>
      <c r="I6525" s="29">
        <v>0.73818400000000006</v>
      </c>
      <c r="J6525" s="28" t="s">
        <v>3241</v>
      </c>
    </row>
    <row r="6526" spans="1:10" x14ac:dyDescent="0.3">
      <c r="A6526" s="26">
        <v>2018</v>
      </c>
      <c r="B6526" s="27" t="s">
        <v>3182</v>
      </c>
      <c r="C6526" s="27" t="s">
        <v>3183</v>
      </c>
      <c r="D6526" s="27" t="s">
        <v>3182</v>
      </c>
      <c r="E6526" s="27" t="s">
        <v>6117</v>
      </c>
      <c r="F6526" s="27" t="s">
        <v>2825</v>
      </c>
      <c r="G6526" s="27" t="s">
        <v>2826</v>
      </c>
      <c r="H6526" s="28">
        <v>43435</v>
      </c>
      <c r="I6526" s="29">
        <v>0.50801800000000008</v>
      </c>
      <c r="J6526" s="28" t="s">
        <v>3241</v>
      </c>
    </row>
    <row r="6527" spans="1:10" x14ac:dyDescent="0.3">
      <c r="A6527" s="26">
        <v>2018</v>
      </c>
      <c r="B6527" s="27" t="s">
        <v>3075</v>
      </c>
      <c r="C6527" s="27" t="s">
        <v>3076</v>
      </c>
      <c r="D6527" s="27" t="s">
        <v>3075</v>
      </c>
      <c r="E6527" s="27" t="s">
        <v>6117</v>
      </c>
      <c r="F6527" s="27" t="s">
        <v>2815</v>
      </c>
      <c r="G6527" s="27" t="s">
        <v>2816</v>
      </c>
      <c r="H6527" s="28">
        <v>43435</v>
      </c>
      <c r="I6527" s="29">
        <v>0</v>
      </c>
      <c r="J6527" s="28" t="s">
        <v>3241</v>
      </c>
    </row>
    <row r="6528" spans="1:10" x14ac:dyDescent="0.3">
      <c r="A6528" s="26">
        <v>2018</v>
      </c>
      <c r="B6528" s="27" t="s">
        <v>3077</v>
      </c>
      <c r="C6528" s="27" t="s">
        <v>3078</v>
      </c>
      <c r="D6528" s="27" t="s">
        <v>3077</v>
      </c>
      <c r="E6528" s="27" t="s">
        <v>3033</v>
      </c>
      <c r="F6528" s="27" t="s">
        <v>2788</v>
      </c>
      <c r="G6528" s="27" t="s">
        <v>2788</v>
      </c>
      <c r="H6528" s="28">
        <v>43435</v>
      </c>
      <c r="I6528" s="29">
        <v>0</v>
      </c>
      <c r="J6528" s="28" t="s">
        <v>3241</v>
      </c>
    </row>
    <row r="6529" spans="1:10" x14ac:dyDescent="0.3">
      <c r="A6529" s="26">
        <v>2018</v>
      </c>
      <c r="B6529" s="27" t="s">
        <v>3079</v>
      </c>
      <c r="C6529" s="27" t="s">
        <v>3080</v>
      </c>
      <c r="D6529" s="27" t="s">
        <v>3081</v>
      </c>
      <c r="E6529" s="27" t="s">
        <v>3063</v>
      </c>
      <c r="F6529" s="27" t="s">
        <v>2788</v>
      </c>
      <c r="G6529" s="27" t="s">
        <v>2788</v>
      </c>
      <c r="H6529" s="28">
        <v>43435</v>
      </c>
      <c r="I6529" s="29">
        <v>0</v>
      </c>
      <c r="J6529" s="28" t="s">
        <v>3241</v>
      </c>
    </row>
    <row r="6530" spans="1:10" x14ac:dyDescent="0.3">
      <c r="A6530" s="26">
        <v>2018</v>
      </c>
      <c r="B6530" s="27" t="s">
        <v>3082</v>
      </c>
      <c r="C6530" s="27" t="s">
        <v>3083</v>
      </c>
      <c r="D6530" s="27" t="s">
        <v>3082</v>
      </c>
      <c r="E6530" s="27" t="s">
        <v>6117</v>
      </c>
      <c r="F6530" s="27" t="s">
        <v>2825</v>
      </c>
      <c r="G6530" s="27" t="s">
        <v>2826</v>
      </c>
      <c r="H6530" s="28">
        <v>43435</v>
      </c>
      <c r="I6530" s="29">
        <v>12.580143</v>
      </c>
      <c r="J6530" s="28" t="s">
        <v>3241</v>
      </c>
    </row>
    <row r="6531" spans="1:10" x14ac:dyDescent="0.3">
      <c r="A6531" s="26">
        <v>2018</v>
      </c>
      <c r="B6531" s="27" t="s">
        <v>3084</v>
      </c>
      <c r="C6531" s="27" t="s">
        <v>3085</v>
      </c>
      <c r="D6531" s="27" t="s">
        <v>3086</v>
      </c>
      <c r="E6531" s="27" t="s">
        <v>3025</v>
      </c>
      <c r="F6531" s="27" t="s">
        <v>3087</v>
      </c>
      <c r="G6531" s="27" t="s">
        <v>2788</v>
      </c>
      <c r="H6531" s="28">
        <v>43435</v>
      </c>
      <c r="I6531" s="29">
        <v>0</v>
      </c>
      <c r="J6531" s="28" t="s">
        <v>3241</v>
      </c>
    </row>
    <row r="6532" spans="1:10" x14ac:dyDescent="0.3">
      <c r="A6532" s="26">
        <v>2018</v>
      </c>
      <c r="B6532" s="27" t="s">
        <v>3084</v>
      </c>
      <c r="C6532" s="27" t="s">
        <v>3085</v>
      </c>
      <c r="D6532" s="27" t="s">
        <v>3088</v>
      </c>
      <c r="E6532" s="27" t="s">
        <v>3025</v>
      </c>
      <c r="F6532" s="27" t="s">
        <v>3087</v>
      </c>
      <c r="G6532" s="27" t="s">
        <v>2788</v>
      </c>
      <c r="H6532" s="28">
        <v>43435</v>
      </c>
      <c r="I6532" s="29">
        <v>0</v>
      </c>
      <c r="J6532" s="28" t="s">
        <v>3241</v>
      </c>
    </row>
    <row r="6533" spans="1:10" x14ac:dyDescent="0.3">
      <c r="A6533" s="26">
        <v>2018</v>
      </c>
      <c r="B6533" s="27" t="s">
        <v>3195</v>
      </c>
      <c r="C6533" s="27" t="s">
        <v>3196</v>
      </c>
      <c r="D6533" s="27" t="s">
        <v>3197</v>
      </c>
      <c r="E6533" s="27" t="s">
        <v>3063</v>
      </c>
      <c r="F6533" s="27" t="s">
        <v>3094</v>
      </c>
      <c r="G6533" s="27" t="s">
        <v>2965</v>
      </c>
      <c r="H6533" s="28">
        <v>43435</v>
      </c>
      <c r="I6533" s="29">
        <v>0.92440100000000003</v>
      </c>
      <c r="J6533" s="28" t="s">
        <v>3192</v>
      </c>
    </row>
    <row r="6534" spans="1:10" x14ac:dyDescent="0.3">
      <c r="A6534" s="26">
        <v>2018</v>
      </c>
      <c r="B6534" s="27" t="s">
        <v>3089</v>
      </c>
      <c r="C6534" s="27" t="s">
        <v>3090</v>
      </c>
      <c r="D6534" s="27" t="s">
        <v>3089</v>
      </c>
      <c r="E6534" s="27" t="s">
        <v>6117</v>
      </c>
      <c r="F6534" s="27" t="s">
        <v>2815</v>
      </c>
      <c r="G6534" s="27" t="s">
        <v>2816</v>
      </c>
      <c r="H6534" s="28">
        <v>43435</v>
      </c>
      <c r="I6534" s="29">
        <v>4.0731800000000007</v>
      </c>
      <c r="J6534" s="28" t="s">
        <v>3241</v>
      </c>
    </row>
    <row r="6535" spans="1:10" x14ac:dyDescent="0.3">
      <c r="A6535" s="26">
        <v>2018</v>
      </c>
      <c r="B6535" s="27" t="s">
        <v>3136</v>
      </c>
      <c r="C6535" s="27" t="s">
        <v>3137</v>
      </c>
      <c r="D6535" s="27" t="s">
        <v>3138</v>
      </c>
      <c r="E6535" s="27" t="s">
        <v>3025</v>
      </c>
      <c r="F6535" s="27" t="s">
        <v>3087</v>
      </c>
      <c r="G6535" s="27" t="s">
        <v>2788</v>
      </c>
      <c r="H6535" s="28">
        <v>43435</v>
      </c>
      <c r="I6535" s="29">
        <v>0</v>
      </c>
      <c r="J6535" s="28" t="s">
        <v>3241</v>
      </c>
    </row>
    <row r="6536" spans="1:10" x14ac:dyDescent="0.3">
      <c r="A6536" s="26">
        <v>2018</v>
      </c>
      <c r="B6536" s="27" t="s">
        <v>3136</v>
      </c>
      <c r="C6536" s="27" t="s">
        <v>3137</v>
      </c>
      <c r="D6536" s="27" t="s">
        <v>3139</v>
      </c>
      <c r="E6536" s="27" t="s">
        <v>3025</v>
      </c>
      <c r="F6536" s="27" t="s">
        <v>3087</v>
      </c>
      <c r="G6536" s="27" t="s">
        <v>2788</v>
      </c>
      <c r="H6536" s="28">
        <v>43435</v>
      </c>
      <c r="I6536" s="29">
        <v>0</v>
      </c>
      <c r="J6536" s="28" t="s">
        <v>3241</v>
      </c>
    </row>
    <row r="6537" spans="1:10" x14ac:dyDescent="0.3">
      <c r="A6537" s="26">
        <v>2018</v>
      </c>
      <c r="B6537" s="27" t="s">
        <v>3184</v>
      </c>
      <c r="C6537" s="27" t="s">
        <v>3185</v>
      </c>
      <c r="D6537" s="27" t="s">
        <v>3186</v>
      </c>
      <c r="E6537" s="27" t="s">
        <v>3063</v>
      </c>
      <c r="F6537" s="27" t="s">
        <v>3034</v>
      </c>
      <c r="G6537" s="27" t="s">
        <v>2999</v>
      </c>
      <c r="H6537" s="28">
        <v>43435</v>
      </c>
      <c r="I6537" s="29">
        <v>0</v>
      </c>
      <c r="J6537" s="28" t="s">
        <v>3241</v>
      </c>
    </row>
    <row r="6538" spans="1:10" x14ac:dyDescent="0.3">
      <c r="A6538" s="26">
        <v>2018</v>
      </c>
      <c r="B6538" s="27" t="s">
        <v>3091</v>
      </c>
      <c r="C6538" s="27" t="s">
        <v>3092</v>
      </c>
      <c r="D6538" s="27" t="s">
        <v>3093</v>
      </c>
      <c r="E6538" s="27" t="s">
        <v>3063</v>
      </c>
      <c r="F6538" s="27" t="s">
        <v>3094</v>
      </c>
      <c r="G6538" s="27" t="s">
        <v>2965</v>
      </c>
      <c r="H6538" s="28">
        <v>43435</v>
      </c>
      <c r="I6538" s="29">
        <v>6.6417740000000007</v>
      </c>
      <c r="J6538" s="28" t="s">
        <v>3241</v>
      </c>
    </row>
    <row r="6539" spans="1:10" x14ac:dyDescent="0.3">
      <c r="A6539" s="26">
        <v>2018</v>
      </c>
      <c r="B6539" s="27" t="s">
        <v>3095</v>
      </c>
      <c r="C6539" s="27" t="s">
        <v>3096</v>
      </c>
      <c r="D6539" s="27" t="s">
        <v>3095</v>
      </c>
      <c r="E6539" s="27" t="s">
        <v>6117</v>
      </c>
      <c r="F6539" s="27" t="s">
        <v>3034</v>
      </c>
      <c r="G6539" s="27" t="s">
        <v>2999</v>
      </c>
      <c r="H6539" s="28">
        <v>43435</v>
      </c>
      <c r="I6539" s="29">
        <v>7.8271559999999996</v>
      </c>
      <c r="J6539" s="28" t="s">
        <v>3241</v>
      </c>
    </row>
    <row r="6540" spans="1:10" x14ac:dyDescent="0.3">
      <c r="A6540" s="26">
        <v>2018</v>
      </c>
      <c r="B6540" s="27" t="s">
        <v>3097</v>
      </c>
      <c r="C6540" s="27" t="s">
        <v>3098</v>
      </c>
      <c r="D6540" s="27" t="s">
        <v>3097</v>
      </c>
      <c r="E6540" s="27" t="s">
        <v>6117</v>
      </c>
      <c r="F6540" s="27" t="s">
        <v>2825</v>
      </c>
      <c r="G6540" s="27" t="s">
        <v>2850</v>
      </c>
      <c r="H6540" s="28">
        <v>43435</v>
      </c>
      <c r="I6540" s="29">
        <v>3.6997110000000002</v>
      </c>
      <c r="J6540" s="28" t="s">
        <v>3241</v>
      </c>
    </row>
    <row r="6541" spans="1:10" x14ac:dyDescent="0.3">
      <c r="A6541" s="26">
        <v>2018</v>
      </c>
      <c r="B6541" s="27" t="s">
        <v>3132</v>
      </c>
      <c r="C6541" s="27" t="s">
        <v>3133</v>
      </c>
      <c r="D6541" s="27" t="s">
        <v>3132</v>
      </c>
      <c r="E6541" s="27" t="s">
        <v>3033</v>
      </c>
      <c r="F6541" s="27" t="s">
        <v>2807</v>
      </c>
      <c r="G6541" s="27" t="s">
        <v>2812</v>
      </c>
      <c r="H6541" s="28">
        <v>43435</v>
      </c>
      <c r="I6541" s="29">
        <v>16.076052999999998</v>
      </c>
      <c r="J6541" s="28" t="s">
        <v>3241</v>
      </c>
    </row>
    <row r="6542" spans="1:10" x14ac:dyDescent="0.3">
      <c r="A6542" s="26">
        <v>2018</v>
      </c>
      <c r="B6542" s="27" t="s">
        <v>3134</v>
      </c>
      <c r="C6542" s="27" t="s">
        <v>3135</v>
      </c>
      <c r="D6542" s="27" t="s">
        <v>3134</v>
      </c>
      <c r="E6542" s="27" t="s">
        <v>3033</v>
      </c>
      <c r="F6542" s="27" t="s">
        <v>2807</v>
      </c>
      <c r="G6542" s="27" t="s">
        <v>2812</v>
      </c>
      <c r="H6542" s="28">
        <v>43435</v>
      </c>
      <c r="I6542" s="29">
        <v>9.8671550000000003</v>
      </c>
      <c r="J6542" s="28" t="s">
        <v>3241</v>
      </c>
    </row>
    <row r="6543" spans="1:10" x14ac:dyDescent="0.3">
      <c r="A6543" s="26">
        <v>2018</v>
      </c>
      <c r="B6543" s="27" t="s">
        <v>3099</v>
      </c>
      <c r="C6543" s="27" t="s">
        <v>3100</v>
      </c>
      <c r="D6543" s="27" t="s">
        <v>3099</v>
      </c>
      <c r="E6543" s="27" t="s">
        <v>6117</v>
      </c>
      <c r="F6543" s="27" t="s">
        <v>2815</v>
      </c>
      <c r="G6543" s="27" t="s">
        <v>2816</v>
      </c>
      <c r="H6543" s="28">
        <v>43435</v>
      </c>
      <c r="I6543" s="29">
        <v>13.053466</v>
      </c>
      <c r="J6543" s="28" t="s">
        <v>3241</v>
      </c>
    </row>
    <row r="6544" spans="1:10" x14ac:dyDescent="0.3">
      <c r="A6544" s="26">
        <v>2018</v>
      </c>
      <c r="B6544" s="27" t="s">
        <v>3193</v>
      </c>
      <c r="C6544" s="27" t="s">
        <v>3194</v>
      </c>
      <c r="D6544" s="27" t="s">
        <v>3193</v>
      </c>
      <c r="E6544" s="27" t="s">
        <v>6117</v>
      </c>
      <c r="F6544" s="27" t="s">
        <v>2798</v>
      </c>
      <c r="G6544" s="27" t="s">
        <v>2803</v>
      </c>
      <c r="H6544" s="28">
        <v>43435</v>
      </c>
      <c r="I6544" s="29">
        <v>2.7944270000000002</v>
      </c>
      <c r="J6544" s="28" t="s">
        <v>3192</v>
      </c>
    </row>
    <row r="6545" spans="1:10" x14ac:dyDescent="0.3">
      <c r="A6545" s="26">
        <v>2018</v>
      </c>
      <c r="B6545" s="27" t="s">
        <v>3101</v>
      </c>
      <c r="C6545" s="27" t="s">
        <v>3102</v>
      </c>
      <c r="D6545" s="27" t="s">
        <v>3101</v>
      </c>
      <c r="E6545" s="27" t="s">
        <v>6117</v>
      </c>
      <c r="F6545" s="27" t="s">
        <v>3034</v>
      </c>
      <c r="G6545" s="27" t="s">
        <v>3074</v>
      </c>
      <c r="H6545" s="28">
        <v>43435</v>
      </c>
      <c r="I6545" s="29">
        <v>9.6896360000000001</v>
      </c>
      <c r="J6545" s="28" t="s">
        <v>3241</v>
      </c>
    </row>
    <row r="6546" spans="1:10" x14ac:dyDescent="0.3">
      <c r="A6546" s="26">
        <v>2018</v>
      </c>
      <c r="B6546" s="27" t="s">
        <v>3148</v>
      </c>
      <c r="C6546" s="27" t="s">
        <v>3149</v>
      </c>
      <c r="D6546" s="27" t="s">
        <v>3148</v>
      </c>
      <c r="E6546" s="27" t="s">
        <v>6117</v>
      </c>
      <c r="F6546" s="27" t="s">
        <v>3145</v>
      </c>
      <c r="G6546" s="27" t="s">
        <v>2803</v>
      </c>
      <c r="H6546" s="28">
        <v>43435</v>
      </c>
      <c r="I6546" s="29">
        <v>0</v>
      </c>
      <c r="J6546" s="28" t="s">
        <v>3241</v>
      </c>
    </row>
    <row r="6547" spans="1:10" x14ac:dyDescent="0.3">
      <c r="A6547" s="26">
        <v>2018</v>
      </c>
      <c r="B6547" s="27" t="s">
        <v>3103</v>
      </c>
      <c r="C6547" s="27" t="s">
        <v>3104</v>
      </c>
      <c r="D6547" s="27" t="s">
        <v>3103</v>
      </c>
      <c r="E6547" s="27" t="s">
        <v>6117</v>
      </c>
      <c r="F6547" s="27" t="s">
        <v>3034</v>
      </c>
      <c r="G6547" s="27" t="s">
        <v>2923</v>
      </c>
      <c r="H6547" s="28">
        <v>43435</v>
      </c>
      <c r="I6547" s="29">
        <v>1.446256</v>
      </c>
      <c r="J6547" s="28" t="s">
        <v>3241</v>
      </c>
    </row>
    <row r="6548" spans="1:10" x14ac:dyDescent="0.3">
      <c r="A6548" s="26">
        <v>2018</v>
      </c>
      <c r="B6548" s="27" t="s">
        <v>3150</v>
      </c>
      <c r="C6548" s="27" t="s">
        <v>3151</v>
      </c>
      <c r="D6548" s="27" t="s">
        <v>3150</v>
      </c>
      <c r="E6548" s="27" t="s">
        <v>6117</v>
      </c>
      <c r="F6548" s="27" t="s">
        <v>3142</v>
      </c>
      <c r="G6548" s="27" t="s">
        <v>2850</v>
      </c>
      <c r="H6548" s="28">
        <v>43435</v>
      </c>
      <c r="I6548" s="29">
        <v>0</v>
      </c>
      <c r="J6548" s="28" t="s">
        <v>3241</v>
      </c>
    </row>
    <row r="6549" spans="1:10" x14ac:dyDescent="0.3">
      <c r="A6549" s="26">
        <v>2018</v>
      </c>
      <c r="B6549" s="27" t="s">
        <v>3105</v>
      </c>
      <c r="C6549" s="27" t="s">
        <v>3106</v>
      </c>
      <c r="D6549" s="27" t="s">
        <v>3105</v>
      </c>
      <c r="E6549" s="27" t="s">
        <v>6117</v>
      </c>
      <c r="F6549" s="27" t="s">
        <v>2798</v>
      </c>
      <c r="G6549" s="27" t="s">
        <v>2803</v>
      </c>
      <c r="H6549" s="28">
        <v>43435</v>
      </c>
      <c r="I6549" s="29">
        <v>3.077915</v>
      </c>
      <c r="J6549" s="28" t="s">
        <v>3241</v>
      </c>
    </row>
    <row r="6550" spans="1:10" x14ac:dyDescent="0.3">
      <c r="A6550" s="26">
        <v>2018</v>
      </c>
      <c r="B6550" s="27" t="s">
        <v>3107</v>
      </c>
      <c r="C6550" s="27" t="s">
        <v>3108</v>
      </c>
      <c r="D6550" s="27" t="s">
        <v>3108</v>
      </c>
      <c r="E6550" s="27" t="s">
        <v>6117</v>
      </c>
      <c r="F6550" s="27" t="s">
        <v>3026</v>
      </c>
      <c r="G6550" s="27" t="s">
        <v>2936</v>
      </c>
      <c r="H6550" s="28">
        <v>43435</v>
      </c>
      <c r="I6550" s="29">
        <v>6.5849999999999997E-3</v>
      </c>
      <c r="J6550" s="28" t="s">
        <v>3241</v>
      </c>
    </row>
    <row r="6551" spans="1:10" x14ac:dyDescent="0.3">
      <c r="A6551" s="26">
        <v>2018</v>
      </c>
      <c r="B6551" s="27" t="s">
        <v>3123</v>
      </c>
      <c r="C6551" s="27" t="s">
        <v>3124</v>
      </c>
      <c r="D6551" s="27" t="s">
        <v>3166</v>
      </c>
      <c r="E6551" s="27" t="s">
        <v>3025</v>
      </c>
      <c r="F6551" s="27" t="s">
        <v>2825</v>
      </c>
      <c r="G6551" s="27" t="s">
        <v>2850</v>
      </c>
      <c r="H6551" s="28">
        <v>43435</v>
      </c>
      <c r="I6551" s="29">
        <v>0</v>
      </c>
      <c r="J6551" s="28" t="s">
        <v>3241</v>
      </c>
    </row>
    <row r="6552" spans="1:10" x14ac:dyDescent="0.3">
      <c r="A6552" s="26">
        <v>2018</v>
      </c>
      <c r="B6552" s="27" t="s">
        <v>3123</v>
      </c>
      <c r="C6552" s="27" t="s">
        <v>3124</v>
      </c>
      <c r="D6552" s="27" t="s">
        <v>3125</v>
      </c>
      <c r="E6552" s="27" t="s">
        <v>3025</v>
      </c>
      <c r="F6552" s="27" t="s">
        <v>2825</v>
      </c>
      <c r="G6552" s="27" t="s">
        <v>2850</v>
      </c>
      <c r="H6552" s="28">
        <v>43435</v>
      </c>
      <c r="I6552" s="29">
        <v>0</v>
      </c>
      <c r="J6552" s="28" t="s">
        <v>3241</v>
      </c>
    </row>
    <row r="6553" spans="1:10" x14ac:dyDescent="0.3">
      <c r="A6553" s="26">
        <v>2018</v>
      </c>
      <c r="B6553" s="27" t="s">
        <v>3123</v>
      </c>
      <c r="C6553" s="27" t="s">
        <v>3124</v>
      </c>
      <c r="D6553" s="27" t="s">
        <v>3170</v>
      </c>
      <c r="E6553" s="27" t="s">
        <v>3025</v>
      </c>
      <c r="F6553" s="27" t="s">
        <v>2825</v>
      </c>
      <c r="G6553" s="27" t="s">
        <v>2850</v>
      </c>
      <c r="H6553" s="28">
        <v>43435</v>
      </c>
      <c r="I6553" s="29">
        <v>0</v>
      </c>
      <c r="J6553" s="28" t="s">
        <v>3241</v>
      </c>
    </row>
    <row r="6554" spans="1:10" x14ac:dyDescent="0.3">
      <c r="A6554" s="26">
        <v>2018</v>
      </c>
      <c r="B6554" s="27" t="s">
        <v>3140</v>
      </c>
      <c r="C6554" s="27" t="s">
        <v>3141</v>
      </c>
      <c r="D6554" s="27" t="s">
        <v>3140</v>
      </c>
      <c r="E6554" s="27" t="s">
        <v>6117</v>
      </c>
      <c r="F6554" s="27" t="s">
        <v>3142</v>
      </c>
      <c r="G6554" s="27" t="s">
        <v>2850</v>
      </c>
      <c r="H6554" s="28">
        <v>43435</v>
      </c>
      <c r="I6554" s="29">
        <v>0</v>
      </c>
      <c r="J6554" s="28" t="s">
        <v>3241</v>
      </c>
    </row>
    <row r="6555" spans="1:10" x14ac:dyDescent="0.3">
      <c r="A6555" s="26">
        <v>2018</v>
      </c>
      <c r="B6555" s="27" t="s">
        <v>3109</v>
      </c>
      <c r="C6555" s="27" t="s">
        <v>3110</v>
      </c>
      <c r="D6555" s="27" t="s">
        <v>3109</v>
      </c>
      <c r="E6555" s="27" t="s">
        <v>3111</v>
      </c>
      <c r="F6555" s="27" t="s">
        <v>2825</v>
      </c>
      <c r="G6555" s="27" t="s">
        <v>2850</v>
      </c>
      <c r="H6555" s="28">
        <v>43435</v>
      </c>
      <c r="I6555" s="29">
        <v>0.230353</v>
      </c>
      <c r="J6555" s="28" t="s">
        <v>3241</v>
      </c>
    </row>
    <row r="6556" spans="1:10" x14ac:dyDescent="0.3">
      <c r="A6556" s="26">
        <v>2018</v>
      </c>
      <c r="B6556" s="27" t="s">
        <v>3158</v>
      </c>
      <c r="C6556" s="27" t="s">
        <v>3159</v>
      </c>
      <c r="D6556" s="27" t="s">
        <v>3160</v>
      </c>
      <c r="E6556" s="27" t="s">
        <v>3161</v>
      </c>
      <c r="F6556" s="27" t="s">
        <v>3087</v>
      </c>
      <c r="G6556" s="27" t="s">
        <v>2788</v>
      </c>
      <c r="H6556" s="28">
        <v>43435</v>
      </c>
      <c r="I6556" s="29">
        <v>3.8466480000000001</v>
      </c>
      <c r="J6556" s="28" t="s">
        <v>3241</v>
      </c>
    </row>
    <row r="6557" spans="1:10" x14ac:dyDescent="0.3">
      <c r="A6557" s="26">
        <v>2018</v>
      </c>
      <c r="B6557" s="27" t="s">
        <v>3112</v>
      </c>
      <c r="C6557" s="27" t="s">
        <v>3113</v>
      </c>
      <c r="D6557" s="27" t="s">
        <v>3112</v>
      </c>
      <c r="E6557" s="27" t="s">
        <v>6117</v>
      </c>
      <c r="F6557" s="27" t="s">
        <v>2825</v>
      </c>
      <c r="G6557" s="27" t="s">
        <v>2826</v>
      </c>
      <c r="H6557" s="28">
        <v>43435</v>
      </c>
      <c r="I6557" s="29">
        <v>1.4836069999999999</v>
      </c>
      <c r="J6557" s="28" t="s">
        <v>3241</v>
      </c>
    </row>
    <row r="6558" spans="1:10" x14ac:dyDescent="0.3">
      <c r="A6558" s="26">
        <v>2018</v>
      </c>
      <c r="B6558" s="27" t="s">
        <v>3167</v>
      </c>
      <c r="C6558" s="27" t="s">
        <v>3168</v>
      </c>
      <c r="D6558" s="27" t="s">
        <v>3169</v>
      </c>
      <c r="E6558" s="27" t="s">
        <v>3161</v>
      </c>
      <c r="F6558" s="27" t="s">
        <v>3087</v>
      </c>
      <c r="G6558" s="27" t="s">
        <v>2788</v>
      </c>
      <c r="H6558" s="28">
        <v>43435</v>
      </c>
      <c r="I6558" s="29">
        <v>8.0221550000000015</v>
      </c>
      <c r="J6558" s="28" t="s">
        <v>3241</v>
      </c>
    </row>
    <row r="6559" spans="1:10" x14ac:dyDescent="0.3">
      <c r="A6559" s="26">
        <v>2018</v>
      </c>
      <c r="B6559" s="27" t="s">
        <v>3114</v>
      </c>
      <c r="C6559" s="27" t="s">
        <v>3115</v>
      </c>
      <c r="D6559" s="27" t="s">
        <v>3116</v>
      </c>
      <c r="E6559" s="27" t="s">
        <v>3025</v>
      </c>
      <c r="F6559" s="27" t="s">
        <v>3026</v>
      </c>
      <c r="G6559" s="27" t="s">
        <v>2788</v>
      </c>
      <c r="H6559" s="28">
        <v>43435</v>
      </c>
      <c r="I6559" s="29">
        <v>0</v>
      </c>
      <c r="J6559" s="28" t="s">
        <v>3241</v>
      </c>
    </row>
    <row r="6560" spans="1:10" x14ac:dyDescent="0.3">
      <c r="A6560" s="26">
        <v>2018</v>
      </c>
      <c r="B6560" s="27" t="s">
        <v>3117</v>
      </c>
      <c r="C6560" s="27" t="s">
        <v>3118</v>
      </c>
      <c r="D6560" s="27" t="s">
        <v>3117</v>
      </c>
      <c r="E6560" s="27" t="s">
        <v>6117</v>
      </c>
      <c r="F6560" s="27" t="s">
        <v>2815</v>
      </c>
      <c r="G6560" s="27" t="s">
        <v>2816</v>
      </c>
      <c r="H6560" s="28">
        <v>43435</v>
      </c>
      <c r="I6560" s="29">
        <v>6.1563360000000005</v>
      </c>
      <c r="J6560" s="28" t="s">
        <v>3241</v>
      </c>
    </row>
    <row r="6561" spans="1:10" x14ac:dyDescent="0.3">
      <c r="A6561" s="26">
        <v>2018</v>
      </c>
      <c r="B6561" s="27" t="s">
        <v>3129</v>
      </c>
      <c r="C6561" s="27" t="s">
        <v>3130</v>
      </c>
      <c r="D6561" s="27" t="s">
        <v>3131</v>
      </c>
      <c r="E6561" s="27" t="s">
        <v>3063</v>
      </c>
      <c r="F6561" s="27" t="s">
        <v>3034</v>
      </c>
      <c r="G6561" s="27" t="s">
        <v>2840</v>
      </c>
      <c r="H6561" s="28">
        <v>43435</v>
      </c>
      <c r="I6561" s="29">
        <v>1.6890769999999999</v>
      </c>
      <c r="J6561" s="28" t="s">
        <v>3241</v>
      </c>
    </row>
    <row r="6562" spans="1:10" x14ac:dyDescent="0.3">
      <c r="A6562" s="26">
        <v>2018</v>
      </c>
      <c r="B6562" s="27" t="s">
        <v>3126</v>
      </c>
      <c r="C6562" s="27" t="s">
        <v>3127</v>
      </c>
      <c r="D6562" s="27" t="s">
        <v>3128</v>
      </c>
      <c r="E6562" s="27" t="s">
        <v>3025</v>
      </c>
      <c r="F6562" s="27" t="s">
        <v>3026</v>
      </c>
      <c r="G6562" s="27" t="s">
        <v>2936</v>
      </c>
      <c r="H6562" s="28">
        <v>43435</v>
      </c>
      <c r="I6562" s="29">
        <v>0</v>
      </c>
      <c r="J6562" s="28" t="s">
        <v>3241</v>
      </c>
    </row>
    <row r="6563" spans="1:10" x14ac:dyDescent="0.3">
      <c r="A6563" s="26">
        <v>2018</v>
      </c>
      <c r="B6563" s="27" t="s">
        <v>3178</v>
      </c>
      <c r="C6563" s="27" t="s">
        <v>3179</v>
      </c>
      <c r="D6563" s="27" t="s">
        <v>3178</v>
      </c>
      <c r="E6563" s="27" t="s">
        <v>3033</v>
      </c>
      <c r="F6563" s="27" t="s">
        <v>2807</v>
      </c>
      <c r="G6563" s="27" t="s">
        <v>2812</v>
      </c>
      <c r="H6563" s="28">
        <v>43435</v>
      </c>
      <c r="I6563" s="29">
        <v>0.34829500000000002</v>
      </c>
      <c r="J6563" s="28" t="s">
        <v>3241</v>
      </c>
    </row>
    <row r="6564" spans="1:10" x14ac:dyDescent="0.3">
      <c r="A6564" s="26">
        <v>2018</v>
      </c>
      <c r="B6564" s="27" t="s">
        <v>3119</v>
      </c>
      <c r="C6564" s="27" t="s">
        <v>3120</v>
      </c>
      <c r="D6564" s="27" t="s">
        <v>3119</v>
      </c>
      <c r="E6564" s="27" t="s">
        <v>6117</v>
      </c>
      <c r="F6564" s="27" t="s">
        <v>3034</v>
      </c>
      <c r="G6564" s="27" t="s">
        <v>2840</v>
      </c>
      <c r="H6564" s="28">
        <v>43435</v>
      </c>
      <c r="I6564" s="29">
        <v>5.3162840000000005</v>
      </c>
      <c r="J6564" s="28" t="s">
        <v>3241</v>
      </c>
    </row>
    <row r="6565" spans="1:10" x14ac:dyDescent="0.3">
      <c r="A6565" s="26">
        <v>2018</v>
      </c>
      <c r="B6565" s="27" t="s">
        <v>3121</v>
      </c>
      <c r="C6565" s="27" t="s">
        <v>3122</v>
      </c>
      <c r="D6565" s="27" t="s">
        <v>3121</v>
      </c>
      <c r="E6565" s="27" t="s">
        <v>6117</v>
      </c>
      <c r="F6565" s="27" t="s">
        <v>2825</v>
      </c>
      <c r="G6565" s="27" t="s">
        <v>2850</v>
      </c>
      <c r="H6565" s="28">
        <v>43435</v>
      </c>
      <c r="I6565" s="29">
        <v>22.296491000000003</v>
      </c>
      <c r="J6565" s="28" t="s">
        <v>3241</v>
      </c>
    </row>
    <row r="6566" spans="1:10" x14ac:dyDescent="0.3">
      <c r="A6566" s="26">
        <v>2018</v>
      </c>
      <c r="B6566" s="27" t="s">
        <v>3198</v>
      </c>
      <c r="C6566" s="27" t="s">
        <v>3199</v>
      </c>
      <c r="D6566" s="27" t="s">
        <v>3200</v>
      </c>
      <c r="E6566" s="27" t="s">
        <v>3161</v>
      </c>
      <c r="F6566" s="27" t="s">
        <v>2815</v>
      </c>
      <c r="G6566" s="27" t="s">
        <v>2854</v>
      </c>
      <c r="H6566" s="28">
        <v>43435</v>
      </c>
      <c r="I6566" s="29">
        <v>0.39914100000000002</v>
      </c>
      <c r="J6566" s="28" t="s">
        <v>3192</v>
      </c>
    </row>
    <row r="6567" spans="1:10" x14ac:dyDescent="0.3">
      <c r="A6567" s="26">
        <v>2018</v>
      </c>
      <c r="B6567" s="27" t="s">
        <v>3687</v>
      </c>
      <c r="C6567" s="27" t="s">
        <v>3688</v>
      </c>
      <c r="D6567" s="27" t="s">
        <v>3689</v>
      </c>
      <c r="E6567" s="27" t="s">
        <v>3161</v>
      </c>
      <c r="F6567" s="27" t="s">
        <v>3026</v>
      </c>
      <c r="G6567" s="27" t="s">
        <v>2936</v>
      </c>
      <c r="H6567" s="28">
        <v>43435</v>
      </c>
      <c r="I6567" s="29">
        <v>0.727746</v>
      </c>
      <c r="J6567" s="28" t="s">
        <v>3192</v>
      </c>
    </row>
    <row r="6568" spans="1:10" x14ac:dyDescent="0.3">
      <c r="A6568" s="26">
        <v>2018</v>
      </c>
      <c r="B6568" s="27" t="s">
        <v>3690</v>
      </c>
      <c r="C6568" s="27" t="s">
        <v>3691</v>
      </c>
      <c r="D6568" s="27" t="s">
        <v>3690</v>
      </c>
      <c r="E6568" s="27" t="s">
        <v>3033</v>
      </c>
      <c r="F6568" s="27" t="s">
        <v>2807</v>
      </c>
      <c r="G6568" s="27" t="s">
        <v>2812</v>
      </c>
      <c r="H6568" s="28">
        <v>43435</v>
      </c>
      <c r="I6568" s="29">
        <v>9.4674780000000016</v>
      </c>
      <c r="J6568" s="28" t="s">
        <v>3241</v>
      </c>
    </row>
    <row r="6569" spans="1:10" x14ac:dyDescent="0.3">
      <c r="A6569" s="26">
        <v>2018</v>
      </c>
      <c r="B6569" s="27" t="s">
        <v>5217</v>
      </c>
      <c r="C6569" s="27" t="s">
        <v>2901</v>
      </c>
      <c r="D6569" s="27" t="s">
        <v>5217</v>
      </c>
      <c r="E6569" s="27" t="s">
        <v>3033</v>
      </c>
      <c r="F6569" s="27" t="s">
        <v>2788</v>
      </c>
      <c r="G6569" s="27" t="s">
        <v>2788</v>
      </c>
      <c r="H6569" s="28">
        <v>43435</v>
      </c>
      <c r="I6569" s="29">
        <v>37.265300000000003</v>
      </c>
      <c r="J6569" s="28" t="s">
        <v>3192</v>
      </c>
    </row>
    <row r="6570" spans="1:10" x14ac:dyDescent="0.3">
      <c r="A6570" s="26">
        <v>2018</v>
      </c>
      <c r="B6570" s="27" t="s">
        <v>5218</v>
      </c>
      <c r="C6570" s="27" t="s">
        <v>3507</v>
      </c>
      <c r="D6570" s="27" t="s">
        <v>5219</v>
      </c>
      <c r="E6570" s="27" t="s">
        <v>3063</v>
      </c>
      <c r="F6570" s="27" t="s">
        <v>2815</v>
      </c>
      <c r="G6570" s="27" t="s">
        <v>2816</v>
      </c>
      <c r="H6570" s="28">
        <v>43435</v>
      </c>
      <c r="I6570" s="29">
        <v>3.9337850000000003</v>
      </c>
      <c r="J6570" s="28" t="s">
        <v>3192</v>
      </c>
    </row>
    <row r="6571" spans="1:10" x14ac:dyDescent="0.3">
      <c r="A6571" s="26">
        <v>2018</v>
      </c>
      <c r="B6571" s="27" t="s">
        <v>5670</v>
      </c>
      <c r="C6571" s="27" t="s">
        <v>5671</v>
      </c>
      <c r="D6571" s="27" t="s">
        <v>5670</v>
      </c>
      <c r="E6571" s="27" t="s">
        <v>3033</v>
      </c>
      <c r="F6571" s="27" t="s">
        <v>2807</v>
      </c>
      <c r="G6571" s="27" t="s">
        <v>2812</v>
      </c>
      <c r="H6571" s="28">
        <v>43435</v>
      </c>
      <c r="I6571" s="29">
        <v>40.825583999999999</v>
      </c>
      <c r="J6571" s="28" t="s">
        <v>3241</v>
      </c>
    </row>
    <row r="6572" spans="1:10" x14ac:dyDescent="0.3">
      <c r="A6572" s="26">
        <v>2018</v>
      </c>
      <c r="B6572" s="27" t="s">
        <v>5672</v>
      </c>
      <c r="C6572" s="27" t="s">
        <v>2863</v>
      </c>
      <c r="D6572" s="27" t="s">
        <v>5672</v>
      </c>
      <c r="E6572" s="27" t="s">
        <v>3111</v>
      </c>
      <c r="F6572" s="27" t="s">
        <v>2815</v>
      </c>
      <c r="G6572" s="27" t="s">
        <v>2854</v>
      </c>
      <c r="H6572" s="28">
        <v>43435</v>
      </c>
      <c r="I6572" s="29">
        <v>7.11883</v>
      </c>
      <c r="J6572" s="28" t="s">
        <v>3192</v>
      </c>
    </row>
    <row r="6573" spans="1:10" x14ac:dyDescent="0.3">
      <c r="A6573" s="26">
        <v>2018</v>
      </c>
      <c r="B6573" s="27" t="s">
        <v>5757</v>
      </c>
      <c r="C6573" s="27" t="s">
        <v>2909</v>
      </c>
      <c r="D6573" s="27" t="s">
        <v>5757</v>
      </c>
      <c r="E6573" s="27" t="s">
        <v>3033</v>
      </c>
      <c r="F6573" s="27" t="s">
        <v>2788</v>
      </c>
      <c r="G6573" s="27" t="s">
        <v>2788</v>
      </c>
      <c r="H6573" s="28">
        <v>43435</v>
      </c>
      <c r="I6573" s="29">
        <v>37.908279999999998</v>
      </c>
      <c r="J6573" s="28" t="s">
        <v>3192</v>
      </c>
    </row>
    <row r="6574" spans="1:10" x14ac:dyDescent="0.3">
      <c r="A6574" s="26">
        <v>2018</v>
      </c>
      <c r="B6574" s="27" t="s">
        <v>5758</v>
      </c>
      <c r="C6574" s="27" t="s">
        <v>5759</v>
      </c>
      <c r="D6574" s="27" t="s">
        <v>5758</v>
      </c>
      <c r="E6574" s="27" t="s">
        <v>3033</v>
      </c>
      <c r="F6574" s="27" t="s">
        <v>2815</v>
      </c>
      <c r="G6574" s="27" t="s">
        <v>2816</v>
      </c>
      <c r="H6574" s="28">
        <v>43435</v>
      </c>
      <c r="I6574" s="29">
        <v>19.500453</v>
      </c>
      <c r="J6574" s="28" t="s">
        <v>3192</v>
      </c>
    </row>
    <row r="6575" spans="1:10" x14ac:dyDescent="0.3">
      <c r="A6575" s="26">
        <v>2018</v>
      </c>
      <c r="B6575" s="27" t="s">
        <v>5972</v>
      </c>
      <c r="C6575" s="27" t="s">
        <v>5973</v>
      </c>
      <c r="D6575" s="27" t="s">
        <v>5972</v>
      </c>
      <c r="E6575" s="27" t="s">
        <v>3111</v>
      </c>
      <c r="F6575" s="27" t="s">
        <v>2825</v>
      </c>
      <c r="G6575" s="27" t="s">
        <v>2850</v>
      </c>
      <c r="H6575" s="28">
        <v>43435</v>
      </c>
      <c r="I6575" s="29">
        <v>9.4769999999999993E-2</v>
      </c>
      <c r="J6575" s="28" t="s">
        <v>3241</v>
      </c>
    </row>
    <row r="6576" spans="1:10" x14ac:dyDescent="0.3">
      <c r="A6576" s="26">
        <v>2018</v>
      </c>
      <c r="B6576" s="27" t="s">
        <v>5760</v>
      </c>
      <c r="C6576" s="27" t="s">
        <v>5761</v>
      </c>
      <c r="D6576" s="27" t="s">
        <v>5760</v>
      </c>
      <c r="E6576" s="27" t="s">
        <v>3111</v>
      </c>
      <c r="F6576" s="27" t="s">
        <v>2815</v>
      </c>
      <c r="G6576" s="27" t="s">
        <v>2854</v>
      </c>
      <c r="H6576" s="28">
        <v>43435</v>
      </c>
      <c r="I6576" s="29">
        <v>6.4248820000000002</v>
      </c>
      <c r="J6576" s="28" t="s">
        <v>3192</v>
      </c>
    </row>
    <row r="6577" spans="1:10" x14ac:dyDescent="0.3">
      <c r="A6577" s="26">
        <v>2018</v>
      </c>
      <c r="B6577" s="27" t="s">
        <v>5762</v>
      </c>
      <c r="C6577" s="27" t="s">
        <v>5763</v>
      </c>
      <c r="D6577" s="27" t="s">
        <v>5762</v>
      </c>
      <c r="E6577" s="27" t="s">
        <v>3111</v>
      </c>
      <c r="F6577" s="27" t="s">
        <v>2825</v>
      </c>
      <c r="G6577" s="27" t="s">
        <v>2850</v>
      </c>
      <c r="H6577" s="28">
        <v>43435</v>
      </c>
      <c r="I6577" s="29">
        <v>0.25896399999999997</v>
      </c>
      <c r="J6577" s="28" t="s">
        <v>3192</v>
      </c>
    </row>
    <row r="6578" spans="1:10" x14ac:dyDescent="0.3">
      <c r="A6578" s="26">
        <v>2018</v>
      </c>
      <c r="B6578" s="27" t="s">
        <v>5764</v>
      </c>
      <c r="C6578" s="27" t="s">
        <v>5765</v>
      </c>
      <c r="D6578" s="27" t="s">
        <v>5766</v>
      </c>
      <c r="E6578" s="27" t="s">
        <v>3161</v>
      </c>
      <c r="F6578" s="27" t="s">
        <v>2815</v>
      </c>
      <c r="G6578" s="27" t="s">
        <v>2816</v>
      </c>
      <c r="H6578" s="28">
        <v>43435</v>
      </c>
      <c r="I6578" s="29">
        <v>0.597109</v>
      </c>
      <c r="J6578" s="28" t="s">
        <v>3192</v>
      </c>
    </row>
    <row r="6579" spans="1:10" x14ac:dyDescent="0.3">
      <c r="A6579" s="26">
        <v>2018</v>
      </c>
      <c r="B6579" s="27" t="s">
        <v>5767</v>
      </c>
      <c r="C6579" s="27" t="s">
        <v>3515</v>
      </c>
      <c r="D6579" s="27" t="s">
        <v>5768</v>
      </c>
      <c r="E6579" s="27" t="s">
        <v>3063</v>
      </c>
      <c r="F6579" s="27" t="s">
        <v>2815</v>
      </c>
      <c r="G6579" s="27" t="s">
        <v>2816</v>
      </c>
      <c r="H6579" s="28">
        <v>43435</v>
      </c>
      <c r="I6579" s="29">
        <v>2.1225489999999998</v>
      </c>
      <c r="J6579" s="28" t="s">
        <v>3192</v>
      </c>
    </row>
    <row r="6580" spans="1:10" x14ac:dyDescent="0.3">
      <c r="A6580" s="26">
        <v>2018</v>
      </c>
      <c r="B6580" s="27" t="s">
        <v>6140</v>
      </c>
      <c r="C6580" s="27" t="s">
        <v>5770</v>
      </c>
      <c r="D6580" s="27" t="s">
        <v>5769</v>
      </c>
      <c r="E6580" s="27" t="s">
        <v>3111</v>
      </c>
      <c r="F6580" s="27" t="s">
        <v>3034</v>
      </c>
      <c r="G6580" s="27" t="s">
        <v>2821</v>
      </c>
      <c r="H6580" s="28">
        <v>43435</v>
      </c>
      <c r="I6580" s="29">
        <v>7.0734520000000005</v>
      </c>
      <c r="J6580" s="28" t="s">
        <v>3192</v>
      </c>
    </row>
    <row r="6581" spans="1:10" x14ac:dyDescent="0.3">
      <c r="A6581" s="26">
        <v>2018</v>
      </c>
      <c r="B6581" s="27" t="s">
        <v>5771</v>
      </c>
      <c r="C6581" s="27" t="s">
        <v>5772</v>
      </c>
      <c r="D6581" s="27" t="s">
        <v>5771</v>
      </c>
      <c r="E6581" s="27" t="s">
        <v>3033</v>
      </c>
      <c r="F6581" s="27" t="s">
        <v>2807</v>
      </c>
      <c r="G6581" s="27" t="s">
        <v>2812</v>
      </c>
      <c r="H6581" s="28">
        <v>43435</v>
      </c>
      <c r="I6581" s="29">
        <v>27.119618000000003</v>
      </c>
      <c r="J6581" s="28" t="s">
        <v>3241</v>
      </c>
    </row>
    <row r="6582" spans="1:10" x14ac:dyDescent="0.3">
      <c r="A6582" s="26">
        <v>2018</v>
      </c>
      <c r="B6582" s="27" t="s">
        <v>5775</v>
      </c>
      <c r="C6582" s="27" t="s">
        <v>2905</v>
      </c>
      <c r="D6582" s="27" t="s">
        <v>5775</v>
      </c>
      <c r="E6582" s="27" t="s">
        <v>3033</v>
      </c>
      <c r="F6582" s="27" t="s">
        <v>2807</v>
      </c>
      <c r="G6582" s="27" t="s">
        <v>2812</v>
      </c>
      <c r="H6582" s="28">
        <v>43435</v>
      </c>
      <c r="I6582" s="29">
        <v>9.9378800000000016</v>
      </c>
      <c r="J6582" s="28" t="s">
        <v>3192</v>
      </c>
    </row>
    <row r="6583" spans="1:10" x14ac:dyDescent="0.3">
      <c r="A6583" s="26">
        <v>2018</v>
      </c>
      <c r="B6583" s="27" t="s">
        <v>5974</v>
      </c>
      <c r="C6583" s="27" t="s">
        <v>5975</v>
      </c>
      <c r="D6583" s="27" t="s">
        <v>5974</v>
      </c>
      <c r="E6583" s="27" t="s">
        <v>3033</v>
      </c>
      <c r="F6583" s="27" t="s">
        <v>2807</v>
      </c>
      <c r="G6583" s="27" t="s">
        <v>2812</v>
      </c>
      <c r="H6583" s="28">
        <v>43435</v>
      </c>
      <c r="I6583" s="29">
        <v>10.734767</v>
      </c>
      <c r="J6583" s="28" t="s">
        <v>3192</v>
      </c>
    </row>
    <row r="6584" spans="1:10" x14ac:dyDescent="0.3">
      <c r="A6584" s="26">
        <v>2018</v>
      </c>
      <c r="B6584" s="27" t="s">
        <v>5976</v>
      </c>
      <c r="C6584" s="27" t="s">
        <v>5977</v>
      </c>
      <c r="D6584" s="27" t="s">
        <v>5976</v>
      </c>
      <c r="E6584" s="27" t="s">
        <v>3111</v>
      </c>
      <c r="F6584" s="27" t="s">
        <v>3034</v>
      </c>
      <c r="G6584" s="27" t="s">
        <v>2831</v>
      </c>
      <c r="H6584" s="28">
        <v>43435</v>
      </c>
      <c r="I6584" s="29">
        <v>5.2672460000000001</v>
      </c>
      <c r="J6584" s="28" t="s">
        <v>3192</v>
      </c>
    </row>
    <row r="6585" spans="1:10" x14ac:dyDescent="0.3">
      <c r="A6585" s="26">
        <v>2018</v>
      </c>
      <c r="B6585" s="27" t="s">
        <v>5978</v>
      </c>
      <c r="C6585" s="27" t="s">
        <v>5979</v>
      </c>
      <c r="D6585" s="27" t="s">
        <v>5978</v>
      </c>
      <c r="E6585" s="27" t="s">
        <v>3111</v>
      </c>
      <c r="F6585" s="27" t="s">
        <v>2825</v>
      </c>
      <c r="G6585" s="27" t="s">
        <v>2850</v>
      </c>
      <c r="H6585" s="28">
        <v>43435</v>
      </c>
      <c r="I6585" s="29">
        <v>4.0850790000000003</v>
      </c>
      <c r="J6585" s="28" t="s">
        <v>3192</v>
      </c>
    </row>
    <row r="6586" spans="1:10" x14ac:dyDescent="0.3">
      <c r="A6586" s="26">
        <v>2018</v>
      </c>
      <c r="B6586" s="27" t="s">
        <v>5980</v>
      </c>
      <c r="C6586" s="27" t="s">
        <v>5981</v>
      </c>
      <c r="D6586" s="27" t="s">
        <v>5980</v>
      </c>
      <c r="E6586" s="27" t="s">
        <v>3111</v>
      </c>
      <c r="F6586" s="27" t="s">
        <v>2825</v>
      </c>
      <c r="G6586" s="27" t="s">
        <v>2850</v>
      </c>
      <c r="H6586" s="28">
        <v>43435</v>
      </c>
      <c r="I6586" s="29">
        <v>4.054233</v>
      </c>
      <c r="J6586" s="28" t="s">
        <v>3192</v>
      </c>
    </row>
    <row r="6587" spans="1:10" x14ac:dyDescent="0.3">
      <c r="A6587" s="26">
        <v>2018</v>
      </c>
      <c r="B6587" s="27" t="s">
        <v>5982</v>
      </c>
      <c r="C6587" s="27" t="s">
        <v>5983</v>
      </c>
      <c r="D6587" s="27" t="s">
        <v>5982</v>
      </c>
      <c r="E6587" s="27" t="s">
        <v>3033</v>
      </c>
      <c r="F6587" s="27" t="s">
        <v>2788</v>
      </c>
      <c r="G6587" s="27" t="s">
        <v>2788</v>
      </c>
      <c r="H6587" s="28">
        <v>43435</v>
      </c>
      <c r="I6587" s="29">
        <v>18.836188000000003</v>
      </c>
      <c r="J6587" s="28" t="s">
        <v>3192</v>
      </c>
    </row>
    <row r="6588" spans="1:10" x14ac:dyDescent="0.3">
      <c r="A6588" s="26">
        <v>2018</v>
      </c>
      <c r="B6588" s="27" t="s">
        <v>5984</v>
      </c>
      <c r="C6588" s="27" t="s">
        <v>5985</v>
      </c>
      <c r="D6588" s="27" t="s">
        <v>5984</v>
      </c>
      <c r="E6588" s="27" t="s">
        <v>3111</v>
      </c>
      <c r="F6588" s="27" t="s">
        <v>2825</v>
      </c>
      <c r="G6588" s="27" t="s">
        <v>2850</v>
      </c>
      <c r="H6588" s="28">
        <v>43435</v>
      </c>
      <c r="I6588" s="29">
        <v>2.5577100000000002</v>
      </c>
      <c r="J6588" s="28" t="s">
        <v>3192</v>
      </c>
    </row>
    <row r="6589" spans="1:10" x14ac:dyDescent="0.3">
      <c r="A6589" s="26">
        <v>2019</v>
      </c>
      <c r="B6589" s="27" t="s">
        <v>3022</v>
      </c>
      <c r="C6589" s="27" t="s">
        <v>3023</v>
      </c>
      <c r="D6589" s="27" t="s">
        <v>3024</v>
      </c>
      <c r="E6589" s="27" t="s">
        <v>3025</v>
      </c>
      <c r="F6589" s="27" t="s">
        <v>3026</v>
      </c>
      <c r="G6589" s="27" t="s">
        <v>2788</v>
      </c>
      <c r="H6589" s="28">
        <v>43466</v>
      </c>
      <c r="I6589" s="29">
        <v>0</v>
      </c>
      <c r="J6589" s="28" t="s">
        <v>3241</v>
      </c>
    </row>
    <row r="6590" spans="1:10" x14ac:dyDescent="0.3">
      <c r="A6590" s="26">
        <v>2019</v>
      </c>
      <c r="B6590" s="27" t="s">
        <v>3022</v>
      </c>
      <c r="C6590" s="27" t="s">
        <v>3023</v>
      </c>
      <c r="D6590" s="27" t="s">
        <v>3027</v>
      </c>
      <c r="E6590" s="27" t="s">
        <v>3025</v>
      </c>
      <c r="F6590" s="27" t="s">
        <v>3026</v>
      </c>
      <c r="G6590" s="27" t="s">
        <v>2788</v>
      </c>
      <c r="H6590" s="28">
        <v>43466</v>
      </c>
      <c r="I6590" s="29">
        <v>0</v>
      </c>
      <c r="J6590" s="28" t="s">
        <v>3241</v>
      </c>
    </row>
    <row r="6591" spans="1:10" x14ac:dyDescent="0.3">
      <c r="A6591" s="26">
        <v>2019</v>
      </c>
      <c r="B6591" s="27" t="s">
        <v>3028</v>
      </c>
      <c r="C6591" s="27" t="s">
        <v>3029</v>
      </c>
      <c r="D6591" s="27" t="s">
        <v>3028</v>
      </c>
      <c r="E6591" s="27" t="s">
        <v>6117</v>
      </c>
      <c r="F6591" s="27" t="s">
        <v>3030</v>
      </c>
      <c r="G6591" s="27" t="s">
        <v>2812</v>
      </c>
      <c r="H6591" s="28">
        <v>43466</v>
      </c>
      <c r="I6591" s="29">
        <v>13.188206000000001</v>
      </c>
      <c r="J6591" s="28" t="s">
        <v>3241</v>
      </c>
    </row>
    <row r="6592" spans="1:10" x14ac:dyDescent="0.3">
      <c r="A6592" s="26">
        <v>2019</v>
      </c>
      <c r="B6592" s="27" t="s">
        <v>3031</v>
      </c>
      <c r="C6592" s="27" t="s">
        <v>3032</v>
      </c>
      <c r="D6592" s="27" t="s">
        <v>3031</v>
      </c>
      <c r="E6592" s="27" t="s">
        <v>3033</v>
      </c>
      <c r="F6592" s="27" t="s">
        <v>3034</v>
      </c>
      <c r="G6592" s="27" t="s">
        <v>2821</v>
      </c>
      <c r="H6592" s="28">
        <v>43466</v>
      </c>
      <c r="I6592" s="29">
        <v>4.0509199999999996</v>
      </c>
      <c r="J6592" s="28" t="s">
        <v>3241</v>
      </c>
    </row>
    <row r="6593" spans="1:10" x14ac:dyDescent="0.3">
      <c r="A6593" s="26">
        <v>2019</v>
      </c>
      <c r="B6593" s="27" t="s">
        <v>3031</v>
      </c>
      <c r="C6593" s="27" t="s">
        <v>3180</v>
      </c>
      <c r="D6593" s="27" t="s">
        <v>3181</v>
      </c>
      <c r="E6593" s="27" t="s">
        <v>3033</v>
      </c>
      <c r="F6593" s="27" t="s">
        <v>3034</v>
      </c>
      <c r="G6593" s="27" t="s">
        <v>2821</v>
      </c>
      <c r="H6593" s="28">
        <v>43466</v>
      </c>
      <c r="I6593" s="29">
        <v>2.4821260000000001</v>
      </c>
      <c r="J6593" s="28" t="s">
        <v>3241</v>
      </c>
    </row>
    <row r="6594" spans="1:10" x14ac:dyDescent="0.3">
      <c r="A6594" s="26">
        <v>2019</v>
      </c>
      <c r="B6594" s="27" t="s">
        <v>3189</v>
      </c>
      <c r="C6594" s="27" t="s">
        <v>3190</v>
      </c>
      <c r="D6594" s="27" t="s">
        <v>3191</v>
      </c>
      <c r="E6594" s="27" t="s">
        <v>3161</v>
      </c>
      <c r="F6594" s="27" t="s">
        <v>2815</v>
      </c>
      <c r="G6594" s="27" t="s">
        <v>2816</v>
      </c>
      <c r="H6594" s="28">
        <v>43466</v>
      </c>
      <c r="I6594" s="29">
        <v>0.89951700000000001</v>
      </c>
      <c r="J6594" s="28" t="s">
        <v>3192</v>
      </c>
    </row>
    <row r="6595" spans="1:10" x14ac:dyDescent="0.3">
      <c r="A6595" s="26">
        <v>2019</v>
      </c>
      <c r="B6595" s="27" t="s">
        <v>3035</v>
      </c>
      <c r="C6595" s="27" t="s">
        <v>3036</v>
      </c>
      <c r="D6595" s="27" t="s">
        <v>3035</v>
      </c>
      <c r="E6595" s="27" t="s">
        <v>6117</v>
      </c>
      <c r="F6595" s="27" t="s">
        <v>2825</v>
      </c>
      <c r="G6595" s="27" t="s">
        <v>2826</v>
      </c>
      <c r="H6595" s="28">
        <v>43466</v>
      </c>
      <c r="I6595" s="29">
        <v>0</v>
      </c>
      <c r="J6595" s="28" t="s">
        <v>3241</v>
      </c>
    </row>
    <row r="6596" spans="1:10" x14ac:dyDescent="0.3">
      <c r="A6596" s="26">
        <v>2019</v>
      </c>
      <c r="B6596" s="27" t="s">
        <v>3037</v>
      </c>
      <c r="C6596" s="27" t="s">
        <v>3038</v>
      </c>
      <c r="D6596" s="27" t="s">
        <v>3037</v>
      </c>
      <c r="E6596" s="27" t="s">
        <v>6117</v>
      </c>
      <c r="F6596" s="27" t="s">
        <v>3034</v>
      </c>
      <c r="G6596" s="27" t="s">
        <v>2999</v>
      </c>
      <c r="H6596" s="28">
        <v>43466</v>
      </c>
      <c r="I6596" s="29">
        <v>1.5405210000000003</v>
      </c>
      <c r="J6596" s="28" t="s">
        <v>3241</v>
      </c>
    </row>
    <row r="6597" spans="1:10" x14ac:dyDescent="0.3">
      <c r="A6597" s="26">
        <v>2019</v>
      </c>
      <c r="B6597" s="27" t="s">
        <v>3039</v>
      </c>
      <c r="C6597" s="27" t="s">
        <v>3040</v>
      </c>
      <c r="D6597" s="27" t="s">
        <v>3039</v>
      </c>
      <c r="E6597" s="27" t="s">
        <v>6117</v>
      </c>
      <c r="F6597" s="27" t="s">
        <v>2815</v>
      </c>
      <c r="G6597" s="27" t="s">
        <v>2816</v>
      </c>
      <c r="H6597" s="28">
        <v>43466</v>
      </c>
      <c r="I6597" s="29">
        <v>0</v>
      </c>
      <c r="J6597" s="28" t="s">
        <v>3241</v>
      </c>
    </row>
    <row r="6598" spans="1:10" x14ac:dyDescent="0.3">
      <c r="A6598" s="26">
        <v>2019</v>
      </c>
      <c r="B6598" s="27" t="s">
        <v>3041</v>
      </c>
      <c r="C6598" s="27" t="s">
        <v>3042</v>
      </c>
      <c r="D6598" s="27" t="s">
        <v>3041</v>
      </c>
      <c r="E6598" s="27" t="s">
        <v>6117</v>
      </c>
      <c r="F6598" s="27" t="s">
        <v>2825</v>
      </c>
      <c r="G6598" s="27" t="s">
        <v>2826</v>
      </c>
      <c r="H6598" s="28">
        <v>43466</v>
      </c>
      <c r="I6598" s="29">
        <v>6.4584599999999996</v>
      </c>
      <c r="J6598" s="28" t="s">
        <v>3241</v>
      </c>
    </row>
    <row r="6599" spans="1:10" x14ac:dyDescent="0.3">
      <c r="A6599" s="26">
        <v>2019</v>
      </c>
      <c r="B6599" s="27" t="s">
        <v>3043</v>
      </c>
      <c r="C6599" s="27" t="s">
        <v>3044</v>
      </c>
      <c r="D6599" s="27" t="s">
        <v>3043</v>
      </c>
      <c r="E6599" s="27" t="s">
        <v>6117</v>
      </c>
      <c r="F6599" s="27" t="s">
        <v>2815</v>
      </c>
      <c r="G6599" s="27" t="s">
        <v>2816</v>
      </c>
      <c r="H6599" s="28">
        <v>43466</v>
      </c>
      <c r="I6599" s="29">
        <v>5.9656510000000003</v>
      </c>
      <c r="J6599" s="28" t="s">
        <v>3241</v>
      </c>
    </row>
    <row r="6600" spans="1:10" x14ac:dyDescent="0.3">
      <c r="A6600" s="26">
        <v>2019</v>
      </c>
      <c r="B6600" s="27" t="s">
        <v>3045</v>
      </c>
      <c r="C6600" s="27" t="s">
        <v>3046</v>
      </c>
      <c r="D6600" s="27" t="s">
        <v>3045</v>
      </c>
      <c r="E6600" s="27" t="s">
        <v>6117</v>
      </c>
      <c r="F6600" s="27" t="s">
        <v>2815</v>
      </c>
      <c r="G6600" s="27" t="s">
        <v>2816</v>
      </c>
      <c r="H6600" s="28">
        <v>43466</v>
      </c>
      <c r="I6600" s="29">
        <v>6.5445000000000003E-2</v>
      </c>
      <c r="J6600" s="28" t="s">
        <v>3241</v>
      </c>
    </row>
    <row r="6601" spans="1:10" x14ac:dyDescent="0.3">
      <c r="A6601" s="26">
        <v>2019</v>
      </c>
      <c r="B6601" s="27" t="s">
        <v>3143</v>
      </c>
      <c r="C6601" s="27" t="s">
        <v>3144</v>
      </c>
      <c r="D6601" s="27" t="s">
        <v>3143</v>
      </c>
      <c r="E6601" s="27" t="s">
        <v>6117</v>
      </c>
      <c r="F6601" s="27" t="s">
        <v>3145</v>
      </c>
      <c r="G6601" s="27" t="s">
        <v>2803</v>
      </c>
      <c r="H6601" s="28">
        <v>43466</v>
      </c>
      <c r="I6601" s="29">
        <v>2.7792220000000003</v>
      </c>
      <c r="J6601" s="28" t="s">
        <v>3241</v>
      </c>
    </row>
    <row r="6602" spans="1:10" x14ac:dyDescent="0.3">
      <c r="A6602" s="26">
        <v>2019</v>
      </c>
      <c r="B6602" s="27" t="s">
        <v>5773</v>
      </c>
      <c r="C6602" s="27" t="s">
        <v>5774</v>
      </c>
      <c r="D6602" s="27" t="s">
        <v>5773</v>
      </c>
      <c r="E6602" s="27" t="s">
        <v>3111</v>
      </c>
      <c r="F6602" s="27" t="s">
        <v>3034</v>
      </c>
      <c r="G6602" s="27" t="s">
        <v>2821</v>
      </c>
      <c r="H6602" s="28">
        <v>43466</v>
      </c>
      <c r="I6602" s="29">
        <v>0.27209500000000003</v>
      </c>
      <c r="J6602" s="28" t="s">
        <v>3241</v>
      </c>
    </row>
    <row r="6603" spans="1:10" x14ac:dyDescent="0.3">
      <c r="A6603" s="26">
        <v>2019</v>
      </c>
      <c r="B6603" s="27" t="s">
        <v>3171</v>
      </c>
      <c r="C6603" s="27" t="s">
        <v>3172</v>
      </c>
      <c r="D6603" s="27" t="s">
        <v>3173</v>
      </c>
      <c r="E6603" s="27" t="s">
        <v>3111</v>
      </c>
      <c r="F6603" s="27" t="s">
        <v>2825</v>
      </c>
      <c r="G6603" s="27" t="s">
        <v>2850</v>
      </c>
      <c r="H6603" s="28">
        <v>43466</v>
      </c>
      <c r="I6603" s="29">
        <v>0.47031900000000004</v>
      </c>
      <c r="J6603" s="28" t="s">
        <v>3241</v>
      </c>
    </row>
    <row r="6604" spans="1:10" x14ac:dyDescent="0.3">
      <c r="A6604" s="26">
        <v>2019</v>
      </c>
      <c r="B6604" s="27" t="s">
        <v>3146</v>
      </c>
      <c r="C6604" s="27" t="s">
        <v>3147</v>
      </c>
      <c r="D6604" s="27" t="s">
        <v>3146</v>
      </c>
      <c r="E6604" s="27" t="s">
        <v>6117</v>
      </c>
      <c r="F6604" s="27" t="s">
        <v>3145</v>
      </c>
      <c r="G6604" s="27" t="s">
        <v>2803</v>
      </c>
      <c r="H6604" s="28">
        <v>43466</v>
      </c>
      <c r="I6604" s="29">
        <v>2.6007000000000002</v>
      </c>
      <c r="J6604" s="28" t="s">
        <v>3241</v>
      </c>
    </row>
    <row r="6605" spans="1:10" x14ac:dyDescent="0.3">
      <c r="A6605" s="26">
        <v>2019</v>
      </c>
      <c r="B6605" s="27" t="s">
        <v>3047</v>
      </c>
      <c r="C6605" s="27" t="s">
        <v>3048</v>
      </c>
      <c r="D6605" s="27" t="s">
        <v>3047</v>
      </c>
      <c r="E6605" s="27" t="s">
        <v>6117</v>
      </c>
      <c r="F6605" s="27" t="s">
        <v>2825</v>
      </c>
      <c r="G6605" s="27" t="s">
        <v>2826</v>
      </c>
      <c r="H6605" s="28">
        <v>43466</v>
      </c>
      <c r="I6605" s="29">
        <v>2.6150370000000001</v>
      </c>
      <c r="J6605" s="28" t="s">
        <v>3241</v>
      </c>
    </row>
    <row r="6606" spans="1:10" x14ac:dyDescent="0.3">
      <c r="A6606" s="26">
        <v>2019</v>
      </c>
      <c r="B6606" s="27" t="s">
        <v>3049</v>
      </c>
      <c r="C6606" s="27" t="s">
        <v>3050</v>
      </c>
      <c r="D6606" s="27" t="s">
        <v>3049</v>
      </c>
      <c r="E6606" s="27" t="s">
        <v>6117</v>
      </c>
      <c r="F6606" s="27" t="s">
        <v>2825</v>
      </c>
      <c r="G6606" s="27" t="s">
        <v>2850</v>
      </c>
      <c r="H6606" s="28">
        <v>43466</v>
      </c>
      <c r="I6606" s="29">
        <v>0</v>
      </c>
      <c r="J6606" s="28" t="s">
        <v>3241</v>
      </c>
    </row>
    <row r="6607" spans="1:10" x14ac:dyDescent="0.3">
      <c r="A6607" s="26">
        <v>2019</v>
      </c>
      <c r="B6607" s="27" t="s">
        <v>3051</v>
      </c>
      <c r="C6607" s="27" t="s">
        <v>3051</v>
      </c>
      <c r="D6607" s="27" t="s">
        <v>3051</v>
      </c>
      <c r="E6607" s="27" t="s">
        <v>6118</v>
      </c>
      <c r="F6607" s="27" t="s">
        <v>3051</v>
      </c>
      <c r="G6607" s="27" t="s">
        <v>6074</v>
      </c>
      <c r="H6607" s="28">
        <v>43466</v>
      </c>
      <c r="I6607" s="29">
        <v>11698.820401999998</v>
      </c>
      <c r="J6607" s="28" t="s">
        <v>3241</v>
      </c>
    </row>
    <row r="6608" spans="1:10" x14ac:dyDescent="0.3">
      <c r="A6608" s="26">
        <v>2019</v>
      </c>
      <c r="B6608" s="27" t="s">
        <v>3052</v>
      </c>
      <c r="C6608" s="27" t="s">
        <v>3053</v>
      </c>
      <c r="D6608" s="27" t="s">
        <v>3052</v>
      </c>
      <c r="E6608" s="27" t="s">
        <v>3033</v>
      </c>
      <c r="F6608" s="27" t="s">
        <v>2807</v>
      </c>
      <c r="G6608" s="27" t="s">
        <v>2812</v>
      </c>
      <c r="H6608" s="28">
        <v>43466</v>
      </c>
      <c r="I6608" s="29">
        <v>3.0259950000000004</v>
      </c>
      <c r="J6608" s="28" t="s">
        <v>3241</v>
      </c>
    </row>
    <row r="6609" spans="1:10" x14ac:dyDescent="0.3">
      <c r="A6609" s="26">
        <v>2019</v>
      </c>
      <c r="B6609" s="27" t="s">
        <v>3162</v>
      </c>
      <c r="C6609" s="27" t="s">
        <v>3163</v>
      </c>
      <c r="D6609" s="27" t="s">
        <v>3164</v>
      </c>
      <c r="E6609" s="27" t="s">
        <v>3025</v>
      </c>
      <c r="F6609" s="27" t="s">
        <v>3087</v>
      </c>
      <c r="G6609" s="27" t="s">
        <v>2788</v>
      </c>
      <c r="H6609" s="28">
        <v>43466</v>
      </c>
      <c r="I6609" s="29">
        <v>0</v>
      </c>
      <c r="J6609" s="28" t="s">
        <v>3241</v>
      </c>
    </row>
    <row r="6610" spans="1:10" x14ac:dyDescent="0.3">
      <c r="A6610" s="26">
        <v>2019</v>
      </c>
      <c r="B6610" s="27" t="s">
        <v>3162</v>
      </c>
      <c r="C6610" s="27" t="s">
        <v>3163</v>
      </c>
      <c r="D6610" s="27" t="s">
        <v>3165</v>
      </c>
      <c r="E6610" s="27" t="s">
        <v>3025</v>
      </c>
      <c r="F6610" s="27" t="s">
        <v>3087</v>
      </c>
      <c r="G6610" s="27" t="s">
        <v>2788</v>
      </c>
      <c r="H6610" s="28">
        <v>43466</v>
      </c>
      <c r="I6610" s="29">
        <v>0</v>
      </c>
      <c r="J6610" s="28" t="s">
        <v>3241</v>
      </c>
    </row>
    <row r="6611" spans="1:10" x14ac:dyDescent="0.3">
      <c r="A6611" s="26">
        <v>2019</v>
      </c>
      <c r="B6611" s="27" t="s">
        <v>3054</v>
      </c>
      <c r="C6611" s="27" t="s">
        <v>3055</v>
      </c>
      <c r="D6611" s="27" t="s">
        <v>3054</v>
      </c>
      <c r="E6611" s="27" t="s">
        <v>6117</v>
      </c>
      <c r="F6611" s="27" t="s">
        <v>3034</v>
      </c>
      <c r="G6611" s="27" t="s">
        <v>2999</v>
      </c>
      <c r="H6611" s="28">
        <v>43466</v>
      </c>
      <c r="I6611" s="29">
        <v>12.118744000000001</v>
      </c>
      <c r="J6611" s="28" t="s">
        <v>3241</v>
      </c>
    </row>
    <row r="6612" spans="1:10" x14ac:dyDescent="0.3">
      <c r="A6612" s="26">
        <v>2019</v>
      </c>
      <c r="B6612" s="27" t="s">
        <v>3056</v>
      </c>
      <c r="C6612" s="27" t="s">
        <v>3057</v>
      </c>
      <c r="D6612" s="27" t="s">
        <v>3056</v>
      </c>
      <c r="E6612" s="27" t="s">
        <v>6117</v>
      </c>
      <c r="F6612" s="27" t="s">
        <v>2825</v>
      </c>
      <c r="G6612" s="27" t="s">
        <v>2826</v>
      </c>
      <c r="H6612" s="28">
        <v>43466</v>
      </c>
      <c r="I6612" s="29">
        <v>4.381983</v>
      </c>
      <c r="J6612" s="28" t="s">
        <v>3241</v>
      </c>
    </row>
    <row r="6613" spans="1:10" x14ac:dyDescent="0.3">
      <c r="A6613" s="26">
        <v>2019</v>
      </c>
      <c r="B6613" s="27" t="s">
        <v>3058</v>
      </c>
      <c r="C6613" s="27" t="s">
        <v>3059</v>
      </c>
      <c r="D6613" s="27" t="s">
        <v>3058</v>
      </c>
      <c r="E6613" s="27" t="s">
        <v>6117</v>
      </c>
      <c r="F6613" s="27" t="s">
        <v>2815</v>
      </c>
      <c r="G6613" s="27" t="s">
        <v>2816</v>
      </c>
      <c r="H6613" s="28">
        <v>43466</v>
      </c>
      <c r="I6613" s="29">
        <v>4.6724000000000006</v>
      </c>
      <c r="J6613" s="28" t="s">
        <v>3241</v>
      </c>
    </row>
    <row r="6614" spans="1:10" x14ac:dyDescent="0.3">
      <c r="A6614" s="26">
        <v>2019</v>
      </c>
      <c r="B6614" s="27" t="s">
        <v>3152</v>
      </c>
      <c r="C6614" s="27" t="s">
        <v>3153</v>
      </c>
      <c r="D6614" s="27" t="s">
        <v>3152</v>
      </c>
      <c r="E6614" s="27" t="s">
        <v>3111</v>
      </c>
      <c r="F6614" s="27" t="s">
        <v>2825</v>
      </c>
      <c r="G6614" s="27" t="s">
        <v>2850</v>
      </c>
      <c r="H6614" s="28">
        <v>43466</v>
      </c>
      <c r="I6614" s="29">
        <v>0.46081300000000003</v>
      </c>
      <c r="J6614" s="28" t="s">
        <v>3241</v>
      </c>
    </row>
    <row r="6615" spans="1:10" x14ac:dyDescent="0.3">
      <c r="A6615" s="26">
        <v>2019</v>
      </c>
      <c r="B6615" s="27" t="s">
        <v>3154</v>
      </c>
      <c r="C6615" s="27" t="s">
        <v>3155</v>
      </c>
      <c r="D6615" s="27" t="s">
        <v>3154</v>
      </c>
      <c r="E6615" s="27" t="s">
        <v>3111</v>
      </c>
      <c r="F6615" s="27" t="s">
        <v>2825</v>
      </c>
      <c r="G6615" s="27" t="s">
        <v>2850</v>
      </c>
      <c r="H6615" s="28">
        <v>43466</v>
      </c>
      <c r="I6615" s="29">
        <v>0.6254050000000001</v>
      </c>
      <c r="J6615" s="28" t="s">
        <v>3241</v>
      </c>
    </row>
    <row r="6616" spans="1:10" x14ac:dyDescent="0.3">
      <c r="A6616" s="26">
        <v>2019</v>
      </c>
      <c r="B6616" s="27" t="s">
        <v>3156</v>
      </c>
      <c r="C6616" s="27" t="s">
        <v>3157</v>
      </c>
      <c r="D6616" s="27" t="s">
        <v>3156</v>
      </c>
      <c r="E6616" s="27" t="s">
        <v>3111</v>
      </c>
      <c r="F6616" s="27" t="s">
        <v>2825</v>
      </c>
      <c r="G6616" s="27" t="s">
        <v>2850</v>
      </c>
      <c r="H6616" s="28">
        <v>43466</v>
      </c>
      <c r="I6616" s="29">
        <v>0</v>
      </c>
      <c r="J6616" s="28" t="s">
        <v>3241</v>
      </c>
    </row>
    <row r="6617" spans="1:10" x14ac:dyDescent="0.3">
      <c r="A6617" s="26">
        <v>2019</v>
      </c>
      <c r="B6617" s="27" t="s">
        <v>3060</v>
      </c>
      <c r="C6617" s="27" t="s">
        <v>3061</v>
      </c>
      <c r="D6617" s="27" t="s">
        <v>3062</v>
      </c>
      <c r="E6617" s="27" t="s">
        <v>3063</v>
      </c>
      <c r="F6617" s="27" t="s">
        <v>3034</v>
      </c>
      <c r="G6617" s="27" t="s">
        <v>2999</v>
      </c>
      <c r="H6617" s="28">
        <v>43466</v>
      </c>
      <c r="I6617" s="29">
        <v>0</v>
      </c>
      <c r="J6617" s="28" t="s">
        <v>3241</v>
      </c>
    </row>
    <row r="6618" spans="1:10" x14ac:dyDescent="0.3">
      <c r="A6618" s="26">
        <v>2019</v>
      </c>
      <c r="B6618" s="27" t="s">
        <v>3187</v>
      </c>
      <c r="C6618" s="27" t="s">
        <v>3188</v>
      </c>
      <c r="D6618" s="27" t="s">
        <v>3187</v>
      </c>
      <c r="E6618" s="27" t="s">
        <v>3033</v>
      </c>
      <c r="F6618" s="27" t="s">
        <v>3034</v>
      </c>
      <c r="G6618" s="27" t="s">
        <v>3074</v>
      </c>
      <c r="H6618" s="28">
        <v>43466</v>
      </c>
      <c r="I6618" s="29">
        <v>0.99505100000000002</v>
      </c>
      <c r="J6618" s="28" t="s">
        <v>3241</v>
      </c>
    </row>
    <row r="6619" spans="1:10" x14ac:dyDescent="0.3">
      <c r="A6619" s="26">
        <v>2019</v>
      </c>
      <c r="B6619" s="27" t="s">
        <v>3064</v>
      </c>
      <c r="C6619" s="27" t="s">
        <v>3065</v>
      </c>
      <c r="D6619" s="27" t="s">
        <v>3066</v>
      </c>
      <c r="E6619" s="27" t="s">
        <v>3025</v>
      </c>
      <c r="F6619" s="27" t="s">
        <v>2825</v>
      </c>
      <c r="G6619" s="27" t="s">
        <v>2826</v>
      </c>
      <c r="H6619" s="28">
        <v>43466</v>
      </c>
      <c r="I6619" s="29">
        <v>0</v>
      </c>
      <c r="J6619" s="28" t="s">
        <v>3241</v>
      </c>
    </row>
    <row r="6620" spans="1:10" x14ac:dyDescent="0.3">
      <c r="A6620" s="26">
        <v>2019</v>
      </c>
      <c r="B6620" s="27" t="s">
        <v>3064</v>
      </c>
      <c r="C6620" s="27" t="s">
        <v>3065</v>
      </c>
      <c r="D6620" s="27" t="s">
        <v>3067</v>
      </c>
      <c r="E6620" s="27" t="s">
        <v>3025</v>
      </c>
      <c r="F6620" s="27" t="s">
        <v>2825</v>
      </c>
      <c r="G6620" s="27" t="s">
        <v>2826</v>
      </c>
      <c r="H6620" s="28">
        <v>43466</v>
      </c>
      <c r="I6620" s="29">
        <v>0</v>
      </c>
      <c r="J6620" s="28" t="s">
        <v>3241</v>
      </c>
    </row>
    <row r="6621" spans="1:10" x14ac:dyDescent="0.3">
      <c r="A6621" s="26">
        <v>2019</v>
      </c>
      <c r="B6621" s="27" t="s">
        <v>3174</v>
      </c>
      <c r="C6621" s="27" t="s">
        <v>3175</v>
      </c>
      <c r="D6621" s="27" t="s">
        <v>3174</v>
      </c>
      <c r="E6621" s="27" t="s">
        <v>6117</v>
      </c>
      <c r="F6621" s="27" t="s">
        <v>2825</v>
      </c>
      <c r="G6621" s="27" t="s">
        <v>2826</v>
      </c>
      <c r="H6621" s="28">
        <v>43466</v>
      </c>
      <c r="I6621" s="29">
        <v>0.63133600000000001</v>
      </c>
      <c r="J6621" s="28" t="s">
        <v>3241</v>
      </c>
    </row>
    <row r="6622" spans="1:10" x14ac:dyDescent="0.3">
      <c r="A6622" s="26">
        <v>2019</v>
      </c>
      <c r="B6622" s="27" t="s">
        <v>3068</v>
      </c>
      <c r="C6622" s="27" t="s">
        <v>3069</v>
      </c>
      <c r="D6622" s="27" t="s">
        <v>3068</v>
      </c>
      <c r="E6622" s="27" t="s">
        <v>6117</v>
      </c>
      <c r="F6622" s="27" t="s">
        <v>3034</v>
      </c>
      <c r="G6622" s="27" t="s">
        <v>2923</v>
      </c>
      <c r="H6622" s="28">
        <v>43466</v>
      </c>
      <c r="I6622" s="29">
        <v>5.4473290000000008</v>
      </c>
      <c r="J6622" s="28" t="s">
        <v>3241</v>
      </c>
    </row>
    <row r="6623" spans="1:10" x14ac:dyDescent="0.3">
      <c r="A6623" s="26">
        <v>2019</v>
      </c>
      <c r="B6623" s="27" t="s">
        <v>3070</v>
      </c>
      <c r="C6623" s="27" t="s">
        <v>3071</v>
      </c>
      <c r="D6623" s="27" t="s">
        <v>3070</v>
      </c>
      <c r="E6623" s="27" t="s">
        <v>6117</v>
      </c>
      <c r="F6623" s="27" t="s">
        <v>2815</v>
      </c>
      <c r="G6623" s="27" t="s">
        <v>2816</v>
      </c>
      <c r="H6623" s="28">
        <v>43466</v>
      </c>
      <c r="I6623" s="29">
        <v>2.2185260000000002</v>
      </c>
      <c r="J6623" s="28" t="s">
        <v>3241</v>
      </c>
    </row>
    <row r="6624" spans="1:10" x14ac:dyDescent="0.3">
      <c r="A6624" s="26">
        <v>2019</v>
      </c>
      <c r="B6624" s="27" t="s">
        <v>3176</v>
      </c>
      <c r="C6624" s="27" t="s">
        <v>3177</v>
      </c>
      <c r="D6624" s="27" t="s">
        <v>3176</v>
      </c>
      <c r="E6624" s="27" t="s">
        <v>3033</v>
      </c>
      <c r="F6624" s="27" t="s">
        <v>2807</v>
      </c>
      <c r="G6624" s="27" t="s">
        <v>2812</v>
      </c>
      <c r="H6624" s="28">
        <v>43466</v>
      </c>
      <c r="I6624" s="29">
        <v>11.035342</v>
      </c>
      <c r="J6624" s="28" t="s">
        <v>3241</v>
      </c>
    </row>
    <row r="6625" spans="1:10" x14ac:dyDescent="0.3">
      <c r="A6625" s="26">
        <v>2019</v>
      </c>
      <c r="B6625" s="27" t="s">
        <v>3072</v>
      </c>
      <c r="C6625" s="27" t="s">
        <v>3073</v>
      </c>
      <c r="D6625" s="27" t="s">
        <v>3072</v>
      </c>
      <c r="E6625" s="27" t="s">
        <v>6117</v>
      </c>
      <c r="F6625" s="27" t="s">
        <v>3034</v>
      </c>
      <c r="G6625" s="27" t="s">
        <v>3074</v>
      </c>
      <c r="H6625" s="28">
        <v>43466</v>
      </c>
      <c r="I6625" s="29">
        <v>0.81245300000000009</v>
      </c>
      <c r="J6625" s="28" t="s">
        <v>3241</v>
      </c>
    </row>
    <row r="6626" spans="1:10" x14ac:dyDescent="0.3">
      <c r="A6626" s="26">
        <v>2019</v>
      </c>
      <c r="B6626" s="27" t="s">
        <v>3182</v>
      </c>
      <c r="C6626" s="27" t="s">
        <v>3183</v>
      </c>
      <c r="D6626" s="27" t="s">
        <v>3182</v>
      </c>
      <c r="E6626" s="27" t="s">
        <v>6117</v>
      </c>
      <c r="F6626" s="27" t="s">
        <v>2825</v>
      </c>
      <c r="G6626" s="27" t="s">
        <v>2826</v>
      </c>
      <c r="H6626" s="28">
        <v>43466</v>
      </c>
      <c r="I6626" s="29">
        <v>0.41611999999999999</v>
      </c>
      <c r="J6626" s="28" t="s">
        <v>3241</v>
      </c>
    </row>
    <row r="6627" spans="1:10" x14ac:dyDescent="0.3">
      <c r="A6627" s="26">
        <v>2019</v>
      </c>
      <c r="B6627" s="27" t="s">
        <v>3075</v>
      </c>
      <c r="C6627" s="27" t="s">
        <v>3076</v>
      </c>
      <c r="D6627" s="27" t="s">
        <v>3075</v>
      </c>
      <c r="E6627" s="27" t="s">
        <v>6117</v>
      </c>
      <c r="F6627" s="27" t="s">
        <v>2815</v>
      </c>
      <c r="G6627" s="27" t="s">
        <v>2816</v>
      </c>
      <c r="H6627" s="28">
        <v>43466</v>
      </c>
      <c r="I6627" s="29">
        <v>0.90921099999999999</v>
      </c>
      <c r="J6627" s="28" t="s">
        <v>3241</v>
      </c>
    </row>
    <row r="6628" spans="1:10" x14ac:dyDescent="0.3">
      <c r="A6628" s="26">
        <v>2019</v>
      </c>
      <c r="B6628" s="27" t="s">
        <v>3077</v>
      </c>
      <c r="C6628" s="27" t="s">
        <v>3078</v>
      </c>
      <c r="D6628" s="27" t="s">
        <v>3077</v>
      </c>
      <c r="E6628" s="27" t="s">
        <v>3033</v>
      </c>
      <c r="F6628" s="27" t="s">
        <v>2788</v>
      </c>
      <c r="G6628" s="27" t="s">
        <v>2788</v>
      </c>
      <c r="H6628" s="28">
        <v>43466</v>
      </c>
      <c r="I6628" s="29">
        <v>0</v>
      </c>
      <c r="J6628" s="28" t="s">
        <v>3241</v>
      </c>
    </row>
    <row r="6629" spans="1:10" x14ac:dyDescent="0.3">
      <c r="A6629" s="26">
        <v>2019</v>
      </c>
      <c r="B6629" s="27" t="s">
        <v>3079</v>
      </c>
      <c r="C6629" s="27" t="s">
        <v>3080</v>
      </c>
      <c r="D6629" s="27" t="s">
        <v>3081</v>
      </c>
      <c r="E6629" s="27" t="s">
        <v>3063</v>
      </c>
      <c r="F6629" s="27" t="s">
        <v>2788</v>
      </c>
      <c r="G6629" s="27" t="s">
        <v>2788</v>
      </c>
      <c r="H6629" s="28">
        <v>43466</v>
      </c>
      <c r="I6629" s="29">
        <v>3.1716000000000001E-2</v>
      </c>
      <c r="J6629" s="28" t="s">
        <v>3241</v>
      </c>
    </row>
    <row r="6630" spans="1:10" x14ac:dyDescent="0.3">
      <c r="A6630" s="26">
        <v>2019</v>
      </c>
      <c r="B6630" s="27" t="s">
        <v>3082</v>
      </c>
      <c r="C6630" s="27" t="s">
        <v>3083</v>
      </c>
      <c r="D6630" s="27" t="s">
        <v>3082</v>
      </c>
      <c r="E6630" s="27" t="s">
        <v>6117</v>
      </c>
      <c r="F6630" s="27" t="s">
        <v>2825</v>
      </c>
      <c r="G6630" s="27" t="s">
        <v>2826</v>
      </c>
      <c r="H6630" s="28">
        <v>43466</v>
      </c>
      <c r="I6630" s="29">
        <v>11.604184999999999</v>
      </c>
      <c r="J6630" s="28" t="s">
        <v>3241</v>
      </c>
    </row>
    <row r="6631" spans="1:10" x14ac:dyDescent="0.3">
      <c r="A6631" s="26">
        <v>2019</v>
      </c>
      <c r="B6631" s="27" t="s">
        <v>3084</v>
      </c>
      <c r="C6631" s="27" t="s">
        <v>3085</v>
      </c>
      <c r="D6631" s="27" t="s">
        <v>3086</v>
      </c>
      <c r="E6631" s="27" t="s">
        <v>3025</v>
      </c>
      <c r="F6631" s="27" t="s">
        <v>3087</v>
      </c>
      <c r="G6631" s="27" t="s">
        <v>2788</v>
      </c>
      <c r="H6631" s="28">
        <v>43466</v>
      </c>
      <c r="I6631" s="29">
        <v>0</v>
      </c>
      <c r="J6631" s="28" t="s">
        <v>3241</v>
      </c>
    </row>
    <row r="6632" spans="1:10" x14ac:dyDescent="0.3">
      <c r="A6632" s="26">
        <v>2019</v>
      </c>
      <c r="B6632" s="27" t="s">
        <v>3084</v>
      </c>
      <c r="C6632" s="27" t="s">
        <v>3085</v>
      </c>
      <c r="D6632" s="27" t="s">
        <v>3088</v>
      </c>
      <c r="E6632" s="27" t="s">
        <v>3025</v>
      </c>
      <c r="F6632" s="27" t="s">
        <v>3087</v>
      </c>
      <c r="G6632" s="27" t="s">
        <v>2788</v>
      </c>
      <c r="H6632" s="28">
        <v>43466</v>
      </c>
      <c r="I6632" s="29">
        <v>0</v>
      </c>
      <c r="J6632" s="28" t="s">
        <v>3241</v>
      </c>
    </row>
    <row r="6633" spans="1:10" x14ac:dyDescent="0.3">
      <c r="A6633" s="26">
        <v>2019</v>
      </c>
      <c r="B6633" s="27" t="s">
        <v>3195</v>
      </c>
      <c r="C6633" s="27" t="s">
        <v>3196</v>
      </c>
      <c r="D6633" s="27" t="s">
        <v>3197</v>
      </c>
      <c r="E6633" s="27" t="s">
        <v>3063</v>
      </c>
      <c r="F6633" s="27" t="s">
        <v>3094</v>
      </c>
      <c r="G6633" s="27" t="s">
        <v>2965</v>
      </c>
      <c r="H6633" s="28">
        <v>43466</v>
      </c>
      <c r="I6633" s="29">
        <v>1.4581890000000002</v>
      </c>
      <c r="J6633" s="28" t="s">
        <v>3192</v>
      </c>
    </row>
    <row r="6634" spans="1:10" x14ac:dyDescent="0.3">
      <c r="A6634" s="26">
        <v>2019</v>
      </c>
      <c r="B6634" s="27" t="s">
        <v>3089</v>
      </c>
      <c r="C6634" s="27" t="s">
        <v>3090</v>
      </c>
      <c r="D6634" s="27" t="s">
        <v>3089</v>
      </c>
      <c r="E6634" s="27" t="s">
        <v>6117</v>
      </c>
      <c r="F6634" s="27" t="s">
        <v>2815</v>
      </c>
      <c r="G6634" s="27" t="s">
        <v>2816</v>
      </c>
      <c r="H6634" s="28">
        <v>43466</v>
      </c>
      <c r="I6634" s="29">
        <v>4.065645</v>
      </c>
      <c r="J6634" s="28" t="s">
        <v>3241</v>
      </c>
    </row>
    <row r="6635" spans="1:10" x14ac:dyDescent="0.3">
      <c r="A6635" s="26">
        <v>2019</v>
      </c>
      <c r="B6635" s="27" t="s">
        <v>3136</v>
      </c>
      <c r="C6635" s="27" t="s">
        <v>3137</v>
      </c>
      <c r="D6635" s="27" t="s">
        <v>3138</v>
      </c>
      <c r="E6635" s="27" t="s">
        <v>3025</v>
      </c>
      <c r="F6635" s="27" t="s">
        <v>3087</v>
      </c>
      <c r="G6635" s="27" t="s">
        <v>2788</v>
      </c>
      <c r="H6635" s="28">
        <v>43466</v>
      </c>
      <c r="I6635" s="29">
        <v>0</v>
      </c>
      <c r="J6635" s="28" t="s">
        <v>3241</v>
      </c>
    </row>
    <row r="6636" spans="1:10" x14ac:dyDescent="0.3">
      <c r="A6636" s="26">
        <v>2019</v>
      </c>
      <c r="B6636" s="27" t="s">
        <v>3136</v>
      </c>
      <c r="C6636" s="27" t="s">
        <v>3137</v>
      </c>
      <c r="D6636" s="27" t="s">
        <v>3139</v>
      </c>
      <c r="E6636" s="27" t="s">
        <v>3025</v>
      </c>
      <c r="F6636" s="27" t="s">
        <v>3087</v>
      </c>
      <c r="G6636" s="27" t="s">
        <v>2788</v>
      </c>
      <c r="H6636" s="28">
        <v>43466</v>
      </c>
      <c r="I6636" s="29">
        <v>0</v>
      </c>
      <c r="J6636" s="28" t="s">
        <v>3241</v>
      </c>
    </row>
    <row r="6637" spans="1:10" x14ac:dyDescent="0.3">
      <c r="A6637" s="26">
        <v>2019</v>
      </c>
      <c r="B6637" s="27" t="s">
        <v>3184</v>
      </c>
      <c r="C6637" s="27" t="s">
        <v>3185</v>
      </c>
      <c r="D6637" s="27" t="s">
        <v>3186</v>
      </c>
      <c r="E6637" s="27" t="s">
        <v>3063</v>
      </c>
      <c r="F6637" s="27" t="s">
        <v>3034</v>
      </c>
      <c r="G6637" s="27" t="s">
        <v>2999</v>
      </c>
      <c r="H6637" s="28">
        <v>43466</v>
      </c>
      <c r="I6637" s="29">
        <v>0</v>
      </c>
      <c r="J6637" s="28" t="s">
        <v>3241</v>
      </c>
    </row>
    <row r="6638" spans="1:10" x14ac:dyDescent="0.3">
      <c r="A6638" s="26">
        <v>2019</v>
      </c>
      <c r="B6638" s="27" t="s">
        <v>3091</v>
      </c>
      <c r="C6638" s="27" t="s">
        <v>3092</v>
      </c>
      <c r="D6638" s="27" t="s">
        <v>3093</v>
      </c>
      <c r="E6638" s="27" t="s">
        <v>3063</v>
      </c>
      <c r="F6638" s="27" t="s">
        <v>3094</v>
      </c>
      <c r="G6638" s="27" t="s">
        <v>2965</v>
      </c>
      <c r="H6638" s="28">
        <v>43466</v>
      </c>
      <c r="I6638" s="29">
        <v>6.0017480000000001</v>
      </c>
      <c r="J6638" s="28" t="s">
        <v>3241</v>
      </c>
    </row>
    <row r="6639" spans="1:10" x14ac:dyDescent="0.3">
      <c r="A6639" s="26">
        <v>2019</v>
      </c>
      <c r="B6639" s="27" t="s">
        <v>3095</v>
      </c>
      <c r="C6639" s="27" t="s">
        <v>3096</v>
      </c>
      <c r="D6639" s="27" t="s">
        <v>3095</v>
      </c>
      <c r="E6639" s="27" t="s">
        <v>6117</v>
      </c>
      <c r="F6639" s="27" t="s">
        <v>3034</v>
      </c>
      <c r="G6639" s="27" t="s">
        <v>2999</v>
      </c>
      <c r="H6639" s="28">
        <v>43466</v>
      </c>
      <c r="I6639" s="29">
        <v>6.735849</v>
      </c>
      <c r="J6639" s="28" t="s">
        <v>3241</v>
      </c>
    </row>
    <row r="6640" spans="1:10" x14ac:dyDescent="0.3">
      <c r="A6640" s="26">
        <v>2019</v>
      </c>
      <c r="B6640" s="27" t="s">
        <v>3097</v>
      </c>
      <c r="C6640" s="27" t="s">
        <v>3098</v>
      </c>
      <c r="D6640" s="27" t="s">
        <v>3097</v>
      </c>
      <c r="E6640" s="27" t="s">
        <v>6117</v>
      </c>
      <c r="F6640" s="27" t="s">
        <v>2825</v>
      </c>
      <c r="G6640" s="27" t="s">
        <v>2850</v>
      </c>
      <c r="H6640" s="28">
        <v>43466</v>
      </c>
      <c r="I6640" s="29">
        <v>0</v>
      </c>
      <c r="J6640" s="28" t="s">
        <v>3241</v>
      </c>
    </row>
    <row r="6641" spans="1:10" x14ac:dyDescent="0.3">
      <c r="A6641" s="26">
        <v>2019</v>
      </c>
      <c r="B6641" s="27" t="s">
        <v>3132</v>
      </c>
      <c r="C6641" s="27" t="s">
        <v>3133</v>
      </c>
      <c r="D6641" s="27" t="s">
        <v>3132</v>
      </c>
      <c r="E6641" s="27" t="s">
        <v>3033</v>
      </c>
      <c r="F6641" s="27" t="s">
        <v>2807</v>
      </c>
      <c r="G6641" s="27" t="s">
        <v>2812</v>
      </c>
      <c r="H6641" s="28">
        <v>43466</v>
      </c>
      <c r="I6641" s="29">
        <v>16.030601999999998</v>
      </c>
      <c r="J6641" s="28" t="s">
        <v>3241</v>
      </c>
    </row>
    <row r="6642" spans="1:10" x14ac:dyDescent="0.3">
      <c r="A6642" s="26">
        <v>2019</v>
      </c>
      <c r="B6642" s="27" t="s">
        <v>3134</v>
      </c>
      <c r="C6642" s="27" t="s">
        <v>3135</v>
      </c>
      <c r="D6642" s="27" t="s">
        <v>3134</v>
      </c>
      <c r="E6642" s="27" t="s">
        <v>3033</v>
      </c>
      <c r="F6642" s="27" t="s">
        <v>2807</v>
      </c>
      <c r="G6642" s="27" t="s">
        <v>2812</v>
      </c>
      <c r="H6642" s="28">
        <v>43466</v>
      </c>
      <c r="I6642" s="29">
        <v>9.7366830000000011</v>
      </c>
      <c r="J6642" s="28" t="s">
        <v>3241</v>
      </c>
    </row>
    <row r="6643" spans="1:10" x14ac:dyDescent="0.3">
      <c r="A6643" s="26">
        <v>2019</v>
      </c>
      <c r="B6643" s="27" t="s">
        <v>3099</v>
      </c>
      <c r="C6643" s="27" t="s">
        <v>3100</v>
      </c>
      <c r="D6643" s="27" t="s">
        <v>3099</v>
      </c>
      <c r="E6643" s="27" t="s">
        <v>6117</v>
      </c>
      <c r="F6643" s="27" t="s">
        <v>2815</v>
      </c>
      <c r="G6643" s="27" t="s">
        <v>2816</v>
      </c>
      <c r="H6643" s="28">
        <v>43466</v>
      </c>
      <c r="I6643" s="29">
        <v>12.117694999999999</v>
      </c>
      <c r="J6643" s="28" t="s">
        <v>3241</v>
      </c>
    </row>
    <row r="6644" spans="1:10" x14ac:dyDescent="0.3">
      <c r="A6644" s="26">
        <v>2019</v>
      </c>
      <c r="B6644" s="27" t="s">
        <v>3193</v>
      </c>
      <c r="C6644" s="27" t="s">
        <v>3194</v>
      </c>
      <c r="D6644" s="27" t="s">
        <v>3193</v>
      </c>
      <c r="E6644" s="27" t="s">
        <v>6117</v>
      </c>
      <c r="F6644" s="27" t="s">
        <v>2798</v>
      </c>
      <c r="G6644" s="27" t="s">
        <v>2803</v>
      </c>
      <c r="H6644" s="28">
        <v>43466</v>
      </c>
      <c r="I6644" s="29">
        <v>1.942852</v>
      </c>
      <c r="J6644" s="28" t="s">
        <v>3192</v>
      </c>
    </row>
    <row r="6645" spans="1:10" x14ac:dyDescent="0.3">
      <c r="A6645" s="26">
        <v>2019</v>
      </c>
      <c r="B6645" s="27" t="s">
        <v>3101</v>
      </c>
      <c r="C6645" s="27" t="s">
        <v>3102</v>
      </c>
      <c r="D6645" s="27" t="s">
        <v>3101</v>
      </c>
      <c r="E6645" s="27" t="s">
        <v>6117</v>
      </c>
      <c r="F6645" s="27" t="s">
        <v>3034</v>
      </c>
      <c r="G6645" s="27" t="s">
        <v>3074</v>
      </c>
      <c r="H6645" s="28">
        <v>43466</v>
      </c>
      <c r="I6645" s="29">
        <v>11.925544</v>
      </c>
      <c r="J6645" s="28" t="s">
        <v>3241</v>
      </c>
    </row>
    <row r="6646" spans="1:10" x14ac:dyDescent="0.3">
      <c r="A6646" s="26">
        <v>2019</v>
      </c>
      <c r="B6646" s="27" t="s">
        <v>3148</v>
      </c>
      <c r="C6646" s="27" t="s">
        <v>3149</v>
      </c>
      <c r="D6646" s="27" t="s">
        <v>3148</v>
      </c>
      <c r="E6646" s="27" t="s">
        <v>6117</v>
      </c>
      <c r="F6646" s="27" t="s">
        <v>3145</v>
      </c>
      <c r="G6646" s="27" t="s">
        <v>2803</v>
      </c>
      <c r="H6646" s="28">
        <v>43466</v>
      </c>
      <c r="I6646" s="29">
        <v>0.68618900000000005</v>
      </c>
      <c r="J6646" s="28" t="s">
        <v>3241</v>
      </c>
    </row>
    <row r="6647" spans="1:10" x14ac:dyDescent="0.3">
      <c r="A6647" s="26">
        <v>2019</v>
      </c>
      <c r="B6647" s="27" t="s">
        <v>3103</v>
      </c>
      <c r="C6647" s="27" t="s">
        <v>3104</v>
      </c>
      <c r="D6647" s="27" t="s">
        <v>3103</v>
      </c>
      <c r="E6647" s="27" t="s">
        <v>6117</v>
      </c>
      <c r="F6647" s="27" t="s">
        <v>3034</v>
      </c>
      <c r="G6647" s="27" t="s">
        <v>2923</v>
      </c>
      <c r="H6647" s="28">
        <v>43466</v>
      </c>
      <c r="I6647" s="29">
        <v>1.3696010000000001</v>
      </c>
      <c r="J6647" s="28" t="s">
        <v>3241</v>
      </c>
    </row>
    <row r="6648" spans="1:10" x14ac:dyDescent="0.3">
      <c r="A6648" s="26">
        <v>2019</v>
      </c>
      <c r="B6648" s="27" t="s">
        <v>3150</v>
      </c>
      <c r="C6648" s="27" t="s">
        <v>3151</v>
      </c>
      <c r="D6648" s="27" t="s">
        <v>3150</v>
      </c>
      <c r="E6648" s="27" t="s">
        <v>6117</v>
      </c>
      <c r="F6648" s="27" t="s">
        <v>3142</v>
      </c>
      <c r="G6648" s="27" t="s">
        <v>2850</v>
      </c>
      <c r="H6648" s="28">
        <v>43466</v>
      </c>
      <c r="I6648" s="29">
        <v>0</v>
      </c>
      <c r="J6648" s="28" t="s">
        <v>3241</v>
      </c>
    </row>
    <row r="6649" spans="1:10" x14ac:dyDescent="0.3">
      <c r="A6649" s="26">
        <v>2019</v>
      </c>
      <c r="B6649" s="27" t="s">
        <v>3105</v>
      </c>
      <c r="C6649" s="27" t="s">
        <v>3106</v>
      </c>
      <c r="D6649" s="27" t="s">
        <v>3105</v>
      </c>
      <c r="E6649" s="27" t="s">
        <v>6117</v>
      </c>
      <c r="F6649" s="27" t="s">
        <v>2798</v>
      </c>
      <c r="G6649" s="27" t="s">
        <v>2803</v>
      </c>
      <c r="H6649" s="28">
        <v>43466</v>
      </c>
      <c r="I6649" s="29">
        <v>4.1731220000000002</v>
      </c>
      <c r="J6649" s="28" t="s">
        <v>3241</v>
      </c>
    </row>
    <row r="6650" spans="1:10" x14ac:dyDescent="0.3">
      <c r="A6650" s="26">
        <v>2019</v>
      </c>
      <c r="B6650" s="27" t="s">
        <v>3107</v>
      </c>
      <c r="C6650" s="27" t="s">
        <v>3108</v>
      </c>
      <c r="D6650" s="27" t="s">
        <v>3108</v>
      </c>
      <c r="E6650" s="27" t="s">
        <v>6117</v>
      </c>
      <c r="F6650" s="27" t="s">
        <v>3026</v>
      </c>
      <c r="G6650" s="27" t="s">
        <v>2936</v>
      </c>
      <c r="H6650" s="28">
        <v>43466</v>
      </c>
      <c r="I6650" s="29">
        <v>2.8549999999999999E-3</v>
      </c>
      <c r="J6650" s="28" t="s">
        <v>3241</v>
      </c>
    </row>
    <row r="6651" spans="1:10" x14ac:dyDescent="0.3">
      <c r="A6651" s="26">
        <v>2019</v>
      </c>
      <c r="B6651" s="27" t="s">
        <v>3123</v>
      </c>
      <c r="C6651" s="27" t="s">
        <v>3124</v>
      </c>
      <c r="D6651" s="27" t="s">
        <v>3166</v>
      </c>
      <c r="E6651" s="27" t="s">
        <v>3025</v>
      </c>
      <c r="F6651" s="27" t="s">
        <v>2825</v>
      </c>
      <c r="G6651" s="27" t="s">
        <v>2850</v>
      </c>
      <c r="H6651" s="28">
        <v>43466</v>
      </c>
      <c r="I6651" s="29">
        <v>0</v>
      </c>
      <c r="J6651" s="28" t="s">
        <v>3241</v>
      </c>
    </row>
    <row r="6652" spans="1:10" x14ac:dyDescent="0.3">
      <c r="A6652" s="26">
        <v>2019</v>
      </c>
      <c r="B6652" s="27" t="s">
        <v>3123</v>
      </c>
      <c r="C6652" s="27" t="s">
        <v>3124</v>
      </c>
      <c r="D6652" s="27" t="s">
        <v>3125</v>
      </c>
      <c r="E6652" s="27" t="s">
        <v>3025</v>
      </c>
      <c r="F6652" s="27" t="s">
        <v>2825</v>
      </c>
      <c r="G6652" s="27" t="s">
        <v>2850</v>
      </c>
      <c r="H6652" s="28">
        <v>43466</v>
      </c>
      <c r="I6652" s="29">
        <v>0</v>
      </c>
      <c r="J6652" s="28" t="s">
        <v>3241</v>
      </c>
    </row>
    <row r="6653" spans="1:10" x14ac:dyDescent="0.3">
      <c r="A6653" s="26">
        <v>2019</v>
      </c>
      <c r="B6653" s="27" t="s">
        <v>3123</v>
      </c>
      <c r="C6653" s="27" t="s">
        <v>3124</v>
      </c>
      <c r="D6653" s="27" t="s">
        <v>3170</v>
      </c>
      <c r="E6653" s="27" t="s">
        <v>3025</v>
      </c>
      <c r="F6653" s="27" t="s">
        <v>2825</v>
      </c>
      <c r="G6653" s="27" t="s">
        <v>2850</v>
      </c>
      <c r="H6653" s="28">
        <v>43466</v>
      </c>
      <c r="I6653" s="29">
        <v>0</v>
      </c>
      <c r="J6653" s="28" t="s">
        <v>3241</v>
      </c>
    </row>
    <row r="6654" spans="1:10" x14ac:dyDescent="0.3">
      <c r="A6654" s="26">
        <v>2019</v>
      </c>
      <c r="B6654" s="27" t="s">
        <v>3140</v>
      </c>
      <c r="C6654" s="27" t="s">
        <v>3141</v>
      </c>
      <c r="D6654" s="27" t="s">
        <v>3140</v>
      </c>
      <c r="E6654" s="27" t="s">
        <v>6117</v>
      </c>
      <c r="F6654" s="27" t="s">
        <v>3142</v>
      </c>
      <c r="G6654" s="27" t="s">
        <v>2850</v>
      </c>
      <c r="H6654" s="28">
        <v>43466</v>
      </c>
      <c r="I6654" s="29">
        <v>0</v>
      </c>
      <c r="J6654" s="28" t="s">
        <v>3241</v>
      </c>
    </row>
    <row r="6655" spans="1:10" x14ac:dyDescent="0.3">
      <c r="A6655" s="26">
        <v>2019</v>
      </c>
      <c r="B6655" s="27" t="s">
        <v>3109</v>
      </c>
      <c r="C6655" s="27" t="s">
        <v>3110</v>
      </c>
      <c r="D6655" s="27" t="s">
        <v>3109</v>
      </c>
      <c r="E6655" s="27" t="s">
        <v>3111</v>
      </c>
      <c r="F6655" s="27" t="s">
        <v>2825</v>
      </c>
      <c r="G6655" s="27" t="s">
        <v>2850</v>
      </c>
      <c r="H6655" s="28">
        <v>43466</v>
      </c>
      <c r="I6655" s="29">
        <v>0.21948799999999999</v>
      </c>
      <c r="J6655" s="28" t="s">
        <v>3241</v>
      </c>
    </row>
    <row r="6656" spans="1:10" x14ac:dyDescent="0.3">
      <c r="A6656" s="26">
        <v>2019</v>
      </c>
      <c r="B6656" s="27" t="s">
        <v>3158</v>
      </c>
      <c r="C6656" s="27" t="s">
        <v>3159</v>
      </c>
      <c r="D6656" s="27" t="s">
        <v>3160</v>
      </c>
      <c r="E6656" s="27" t="s">
        <v>3161</v>
      </c>
      <c r="F6656" s="27" t="s">
        <v>3087</v>
      </c>
      <c r="G6656" s="27" t="s">
        <v>2788</v>
      </c>
      <c r="H6656" s="28">
        <v>43466</v>
      </c>
      <c r="I6656" s="29">
        <v>3.8864779999999999</v>
      </c>
      <c r="J6656" s="28" t="s">
        <v>3241</v>
      </c>
    </row>
    <row r="6657" spans="1:10" x14ac:dyDescent="0.3">
      <c r="A6657" s="26">
        <v>2019</v>
      </c>
      <c r="B6657" s="27" t="s">
        <v>3112</v>
      </c>
      <c r="C6657" s="27" t="s">
        <v>3113</v>
      </c>
      <c r="D6657" s="27" t="s">
        <v>3112</v>
      </c>
      <c r="E6657" s="27" t="s">
        <v>6117</v>
      </c>
      <c r="F6657" s="27" t="s">
        <v>2825</v>
      </c>
      <c r="G6657" s="27" t="s">
        <v>2826</v>
      </c>
      <c r="H6657" s="28">
        <v>43466</v>
      </c>
      <c r="I6657" s="29">
        <v>1.616495</v>
      </c>
      <c r="J6657" s="28" t="s">
        <v>3241</v>
      </c>
    </row>
    <row r="6658" spans="1:10" x14ac:dyDescent="0.3">
      <c r="A6658" s="26">
        <v>2019</v>
      </c>
      <c r="B6658" s="27" t="s">
        <v>3167</v>
      </c>
      <c r="C6658" s="27" t="s">
        <v>3168</v>
      </c>
      <c r="D6658" s="27" t="s">
        <v>3169</v>
      </c>
      <c r="E6658" s="27" t="s">
        <v>3161</v>
      </c>
      <c r="F6658" s="27" t="s">
        <v>3087</v>
      </c>
      <c r="G6658" s="27" t="s">
        <v>2788</v>
      </c>
      <c r="H6658" s="28">
        <v>43466</v>
      </c>
      <c r="I6658" s="29">
        <v>7.8999800000000002</v>
      </c>
      <c r="J6658" s="28" t="s">
        <v>3241</v>
      </c>
    </row>
    <row r="6659" spans="1:10" x14ac:dyDescent="0.3">
      <c r="A6659" s="26">
        <v>2019</v>
      </c>
      <c r="B6659" s="27" t="s">
        <v>3114</v>
      </c>
      <c r="C6659" s="27" t="s">
        <v>3115</v>
      </c>
      <c r="D6659" s="27" t="s">
        <v>3116</v>
      </c>
      <c r="E6659" s="27" t="s">
        <v>3025</v>
      </c>
      <c r="F6659" s="27" t="s">
        <v>3026</v>
      </c>
      <c r="G6659" s="27" t="s">
        <v>2788</v>
      </c>
      <c r="H6659" s="28">
        <v>43466</v>
      </c>
      <c r="I6659" s="29">
        <v>0</v>
      </c>
      <c r="J6659" s="28" t="s">
        <v>3241</v>
      </c>
    </row>
    <row r="6660" spans="1:10" x14ac:dyDescent="0.3">
      <c r="A6660" s="26">
        <v>2019</v>
      </c>
      <c r="B6660" s="27" t="s">
        <v>3117</v>
      </c>
      <c r="C6660" s="27" t="s">
        <v>3118</v>
      </c>
      <c r="D6660" s="27" t="s">
        <v>3117</v>
      </c>
      <c r="E6660" s="27" t="s">
        <v>6117</v>
      </c>
      <c r="F6660" s="27" t="s">
        <v>2815</v>
      </c>
      <c r="G6660" s="27" t="s">
        <v>2816</v>
      </c>
      <c r="H6660" s="28">
        <v>43466</v>
      </c>
      <c r="I6660" s="29">
        <v>6.5415539999999996</v>
      </c>
      <c r="J6660" s="28" t="s">
        <v>3241</v>
      </c>
    </row>
    <row r="6661" spans="1:10" x14ac:dyDescent="0.3">
      <c r="A6661" s="26">
        <v>2019</v>
      </c>
      <c r="B6661" s="27" t="s">
        <v>3129</v>
      </c>
      <c r="C6661" s="27" t="s">
        <v>3130</v>
      </c>
      <c r="D6661" s="27" t="s">
        <v>3131</v>
      </c>
      <c r="E6661" s="27" t="s">
        <v>3063</v>
      </c>
      <c r="F6661" s="27" t="s">
        <v>3034</v>
      </c>
      <c r="G6661" s="27" t="s">
        <v>2840</v>
      </c>
      <c r="H6661" s="28">
        <v>43466</v>
      </c>
      <c r="I6661" s="29">
        <v>0</v>
      </c>
      <c r="J6661" s="28" t="s">
        <v>3241</v>
      </c>
    </row>
    <row r="6662" spans="1:10" x14ac:dyDescent="0.3">
      <c r="A6662" s="26">
        <v>2019</v>
      </c>
      <c r="B6662" s="27" t="s">
        <v>3126</v>
      </c>
      <c r="C6662" s="27" t="s">
        <v>3127</v>
      </c>
      <c r="D6662" s="27" t="s">
        <v>3128</v>
      </c>
      <c r="E6662" s="27" t="s">
        <v>3025</v>
      </c>
      <c r="F6662" s="27" t="s">
        <v>3026</v>
      </c>
      <c r="G6662" s="27" t="s">
        <v>2936</v>
      </c>
      <c r="H6662" s="28">
        <v>43466</v>
      </c>
      <c r="I6662" s="29">
        <v>0</v>
      </c>
      <c r="J6662" s="28" t="s">
        <v>3241</v>
      </c>
    </row>
    <row r="6663" spans="1:10" x14ac:dyDescent="0.3">
      <c r="A6663" s="26">
        <v>2019</v>
      </c>
      <c r="B6663" s="27" t="s">
        <v>3178</v>
      </c>
      <c r="C6663" s="27" t="s">
        <v>3179</v>
      </c>
      <c r="D6663" s="27" t="s">
        <v>3178</v>
      </c>
      <c r="E6663" s="27" t="s">
        <v>3033</v>
      </c>
      <c r="F6663" s="27" t="s">
        <v>2807</v>
      </c>
      <c r="G6663" s="27" t="s">
        <v>2812</v>
      </c>
      <c r="H6663" s="28">
        <v>43466</v>
      </c>
      <c r="I6663" s="29">
        <v>0.18825</v>
      </c>
      <c r="J6663" s="28" t="s">
        <v>3241</v>
      </c>
    </row>
    <row r="6664" spans="1:10" x14ac:dyDescent="0.3">
      <c r="A6664" s="26">
        <v>2019</v>
      </c>
      <c r="B6664" s="27" t="s">
        <v>3119</v>
      </c>
      <c r="C6664" s="27" t="s">
        <v>3120</v>
      </c>
      <c r="D6664" s="27" t="s">
        <v>3119</v>
      </c>
      <c r="E6664" s="27" t="s">
        <v>6117</v>
      </c>
      <c r="F6664" s="27" t="s">
        <v>3034</v>
      </c>
      <c r="G6664" s="27" t="s">
        <v>2840</v>
      </c>
      <c r="H6664" s="28">
        <v>43466</v>
      </c>
      <c r="I6664" s="29">
        <v>3.8984779999999999</v>
      </c>
      <c r="J6664" s="28" t="s">
        <v>3241</v>
      </c>
    </row>
    <row r="6665" spans="1:10" x14ac:dyDescent="0.3">
      <c r="A6665" s="26">
        <v>2019</v>
      </c>
      <c r="B6665" s="27" t="s">
        <v>3121</v>
      </c>
      <c r="C6665" s="27" t="s">
        <v>3122</v>
      </c>
      <c r="D6665" s="27" t="s">
        <v>3121</v>
      </c>
      <c r="E6665" s="27" t="s">
        <v>6117</v>
      </c>
      <c r="F6665" s="27" t="s">
        <v>2825</v>
      </c>
      <c r="G6665" s="27" t="s">
        <v>2850</v>
      </c>
      <c r="H6665" s="28">
        <v>43466</v>
      </c>
      <c r="I6665" s="29">
        <v>27.781966000000001</v>
      </c>
      <c r="J6665" s="28" t="s">
        <v>3241</v>
      </c>
    </row>
    <row r="6666" spans="1:10" x14ac:dyDescent="0.3">
      <c r="A6666" s="26">
        <v>2019</v>
      </c>
      <c r="B6666" s="27" t="s">
        <v>3198</v>
      </c>
      <c r="C6666" s="27" t="s">
        <v>3199</v>
      </c>
      <c r="D6666" s="27" t="s">
        <v>3200</v>
      </c>
      <c r="E6666" s="27" t="s">
        <v>3161</v>
      </c>
      <c r="F6666" s="27" t="s">
        <v>2815</v>
      </c>
      <c r="G6666" s="27" t="s">
        <v>2854</v>
      </c>
      <c r="H6666" s="28">
        <v>43466</v>
      </c>
      <c r="I6666" s="29">
        <v>0.38254400000000005</v>
      </c>
      <c r="J6666" s="28" t="s">
        <v>3192</v>
      </c>
    </row>
    <row r="6667" spans="1:10" x14ac:dyDescent="0.3">
      <c r="A6667" s="26">
        <v>2019</v>
      </c>
      <c r="B6667" s="27" t="s">
        <v>3687</v>
      </c>
      <c r="C6667" s="27" t="s">
        <v>3688</v>
      </c>
      <c r="D6667" s="27" t="s">
        <v>3689</v>
      </c>
      <c r="E6667" s="27" t="s">
        <v>3161</v>
      </c>
      <c r="F6667" s="27" t="s">
        <v>3026</v>
      </c>
      <c r="G6667" s="27" t="s">
        <v>2936</v>
      </c>
      <c r="H6667" s="28">
        <v>43466</v>
      </c>
      <c r="I6667" s="29">
        <v>0.55356700000000003</v>
      </c>
      <c r="J6667" s="28" t="s">
        <v>3192</v>
      </c>
    </row>
    <row r="6668" spans="1:10" x14ac:dyDescent="0.3">
      <c r="A6668" s="26">
        <v>2019</v>
      </c>
      <c r="B6668" s="27" t="s">
        <v>3690</v>
      </c>
      <c r="C6668" s="27" t="s">
        <v>3691</v>
      </c>
      <c r="D6668" s="27" t="s">
        <v>3690</v>
      </c>
      <c r="E6668" s="27" t="s">
        <v>3033</v>
      </c>
      <c r="F6668" s="27" t="s">
        <v>2807</v>
      </c>
      <c r="G6668" s="27" t="s">
        <v>2812</v>
      </c>
      <c r="H6668" s="28">
        <v>43466</v>
      </c>
      <c r="I6668" s="29">
        <v>9.7420980000000004</v>
      </c>
      <c r="J6668" s="28" t="s">
        <v>3241</v>
      </c>
    </row>
    <row r="6669" spans="1:10" x14ac:dyDescent="0.3">
      <c r="A6669" s="26">
        <v>2019</v>
      </c>
      <c r="B6669" s="27" t="s">
        <v>5217</v>
      </c>
      <c r="C6669" s="27" t="s">
        <v>2901</v>
      </c>
      <c r="D6669" s="27" t="s">
        <v>5217</v>
      </c>
      <c r="E6669" s="27" t="s">
        <v>3033</v>
      </c>
      <c r="F6669" s="27" t="s">
        <v>2788</v>
      </c>
      <c r="G6669" s="27" t="s">
        <v>2788</v>
      </c>
      <c r="H6669" s="28">
        <v>43466</v>
      </c>
      <c r="I6669" s="29">
        <v>39.985014</v>
      </c>
      <c r="J6669" s="28" t="s">
        <v>3192</v>
      </c>
    </row>
    <row r="6670" spans="1:10" x14ac:dyDescent="0.3">
      <c r="A6670" s="26">
        <v>2019</v>
      </c>
      <c r="B6670" s="27" t="s">
        <v>5218</v>
      </c>
      <c r="C6670" s="27" t="s">
        <v>3507</v>
      </c>
      <c r="D6670" s="27" t="s">
        <v>5219</v>
      </c>
      <c r="E6670" s="27" t="s">
        <v>3063</v>
      </c>
      <c r="F6670" s="27" t="s">
        <v>2815</v>
      </c>
      <c r="G6670" s="27" t="s">
        <v>2816</v>
      </c>
      <c r="H6670" s="28">
        <v>43466</v>
      </c>
      <c r="I6670" s="29">
        <v>0.24956100000000001</v>
      </c>
      <c r="J6670" s="28" t="s">
        <v>3192</v>
      </c>
    </row>
    <row r="6671" spans="1:10" x14ac:dyDescent="0.3">
      <c r="A6671" s="26">
        <v>2019</v>
      </c>
      <c r="B6671" s="27" t="s">
        <v>5670</v>
      </c>
      <c r="C6671" s="27" t="s">
        <v>5671</v>
      </c>
      <c r="D6671" s="27" t="s">
        <v>5670</v>
      </c>
      <c r="E6671" s="27" t="s">
        <v>3033</v>
      </c>
      <c r="F6671" s="27" t="s">
        <v>2807</v>
      </c>
      <c r="G6671" s="27" t="s">
        <v>2812</v>
      </c>
      <c r="H6671" s="28">
        <v>43466</v>
      </c>
      <c r="I6671" s="29">
        <v>50.324858999999996</v>
      </c>
      <c r="J6671" s="28" t="s">
        <v>3241</v>
      </c>
    </row>
    <row r="6672" spans="1:10" x14ac:dyDescent="0.3">
      <c r="A6672" s="26">
        <v>2019</v>
      </c>
      <c r="B6672" s="27" t="s">
        <v>5672</v>
      </c>
      <c r="C6672" s="27" t="s">
        <v>2863</v>
      </c>
      <c r="D6672" s="27" t="s">
        <v>5672</v>
      </c>
      <c r="E6672" s="27" t="s">
        <v>3111</v>
      </c>
      <c r="F6672" s="27" t="s">
        <v>2815</v>
      </c>
      <c r="G6672" s="27" t="s">
        <v>2854</v>
      </c>
      <c r="H6672" s="28">
        <v>43466</v>
      </c>
      <c r="I6672" s="29">
        <v>6.4808740000000009</v>
      </c>
      <c r="J6672" s="28" t="s">
        <v>3192</v>
      </c>
    </row>
    <row r="6673" spans="1:10" x14ac:dyDescent="0.3">
      <c r="A6673" s="26">
        <v>2019</v>
      </c>
      <c r="B6673" s="27" t="s">
        <v>5757</v>
      </c>
      <c r="C6673" s="27" t="s">
        <v>2909</v>
      </c>
      <c r="D6673" s="27" t="s">
        <v>5757</v>
      </c>
      <c r="E6673" s="27" t="s">
        <v>3033</v>
      </c>
      <c r="F6673" s="27" t="s">
        <v>2788</v>
      </c>
      <c r="G6673" s="27" t="s">
        <v>2788</v>
      </c>
      <c r="H6673" s="28">
        <v>43466</v>
      </c>
      <c r="I6673" s="29">
        <v>40.282875999999995</v>
      </c>
      <c r="J6673" s="28" t="s">
        <v>3192</v>
      </c>
    </row>
    <row r="6674" spans="1:10" x14ac:dyDescent="0.3">
      <c r="A6674" s="26">
        <v>2019</v>
      </c>
      <c r="B6674" s="27" t="s">
        <v>5758</v>
      </c>
      <c r="C6674" s="27" t="s">
        <v>5759</v>
      </c>
      <c r="D6674" s="27" t="s">
        <v>5758</v>
      </c>
      <c r="E6674" s="27" t="s">
        <v>3033</v>
      </c>
      <c r="F6674" s="27" t="s">
        <v>2815</v>
      </c>
      <c r="G6674" s="27" t="s">
        <v>2816</v>
      </c>
      <c r="H6674" s="28">
        <v>43466</v>
      </c>
      <c r="I6674" s="29">
        <v>16.363403999999999</v>
      </c>
      <c r="J6674" s="28" t="s">
        <v>3192</v>
      </c>
    </row>
    <row r="6675" spans="1:10" x14ac:dyDescent="0.3">
      <c r="A6675" s="26">
        <v>2019</v>
      </c>
      <c r="B6675" s="27" t="s">
        <v>5972</v>
      </c>
      <c r="C6675" s="27" t="s">
        <v>5973</v>
      </c>
      <c r="D6675" s="27" t="s">
        <v>5972</v>
      </c>
      <c r="E6675" s="27" t="s">
        <v>3111</v>
      </c>
      <c r="F6675" s="27" t="s">
        <v>2825</v>
      </c>
      <c r="G6675" s="27" t="s">
        <v>2850</v>
      </c>
      <c r="H6675" s="28">
        <v>43466</v>
      </c>
      <c r="I6675" s="29">
        <v>8.9879000000000001E-2</v>
      </c>
      <c r="J6675" s="28" t="s">
        <v>3241</v>
      </c>
    </row>
    <row r="6676" spans="1:10" x14ac:dyDescent="0.3">
      <c r="A6676" s="26">
        <v>2019</v>
      </c>
      <c r="B6676" s="27" t="s">
        <v>5760</v>
      </c>
      <c r="C6676" s="27" t="s">
        <v>5761</v>
      </c>
      <c r="D6676" s="27" t="s">
        <v>5760</v>
      </c>
      <c r="E6676" s="27" t="s">
        <v>3111</v>
      </c>
      <c r="F6676" s="27" t="s">
        <v>2815</v>
      </c>
      <c r="G6676" s="27" t="s">
        <v>2854</v>
      </c>
      <c r="H6676" s="28">
        <v>43466</v>
      </c>
      <c r="I6676" s="29">
        <v>5.6618389999999996</v>
      </c>
      <c r="J6676" s="28" t="s">
        <v>3192</v>
      </c>
    </row>
    <row r="6677" spans="1:10" x14ac:dyDescent="0.3">
      <c r="A6677" s="26">
        <v>2019</v>
      </c>
      <c r="B6677" s="27" t="s">
        <v>5762</v>
      </c>
      <c r="C6677" s="27" t="s">
        <v>5763</v>
      </c>
      <c r="D6677" s="27" t="s">
        <v>5762</v>
      </c>
      <c r="E6677" s="27" t="s">
        <v>3111</v>
      </c>
      <c r="F6677" s="27" t="s">
        <v>2825</v>
      </c>
      <c r="G6677" s="27" t="s">
        <v>2850</v>
      </c>
      <c r="H6677" s="28">
        <v>43466</v>
      </c>
      <c r="I6677" s="29">
        <v>0.30658400000000002</v>
      </c>
      <c r="J6677" s="28" t="s">
        <v>3192</v>
      </c>
    </row>
    <row r="6678" spans="1:10" x14ac:dyDescent="0.3">
      <c r="A6678" s="26">
        <v>2019</v>
      </c>
      <c r="B6678" s="27" t="s">
        <v>5764</v>
      </c>
      <c r="C6678" s="27" t="s">
        <v>5765</v>
      </c>
      <c r="D6678" s="27" t="s">
        <v>5766</v>
      </c>
      <c r="E6678" s="27" t="s">
        <v>3161</v>
      </c>
      <c r="F6678" s="27" t="s">
        <v>2815</v>
      </c>
      <c r="G6678" s="27" t="s">
        <v>2816</v>
      </c>
      <c r="H6678" s="28">
        <v>43466</v>
      </c>
      <c r="I6678" s="29">
        <v>0.62555300000000003</v>
      </c>
      <c r="J6678" s="28" t="s">
        <v>3192</v>
      </c>
    </row>
    <row r="6679" spans="1:10" x14ac:dyDescent="0.3">
      <c r="A6679" s="26">
        <v>2019</v>
      </c>
      <c r="B6679" s="27" t="s">
        <v>5767</v>
      </c>
      <c r="C6679" s="27" t="s">
        <v>3515</v>
      </c>
      <c r="D6679" s="27" t="s">
        <v>5768</v>
      </c>
      <c r="E6679" s="27" t="s">
        <v>3063</v>
      </c>
      <c r="F6679" s="27" t="s">
        <v>2815</v>
      </c>
      <c r="G6679" s="27" t="s">
        <v>2816</v>
      </c>
      <c r="H6679" s="28">
        <v>43466</v>
      </c>
      <c r="I6679" s="29">
        <v>2.1024509999999998</v>
      </c>
      <c r="J6679" s="28" t="s">
        <v>3192</v>
      </c>
    </row>
    <row r="6680" spans="1:10" x14ac:dyDescent="0.3">
      <c r="A6680" s="26">
        <v>2019</v>
      </c>
      <c r="B6680" s="27" t="s">
        <v>5986</v>
      </c>
      <c r="C6680" s="27" t="s">
        <v>5770</v>
      </c>
      <c r="D6680" s="27" t="s">
        <v>5769</v>
      </c>
      <c r="E6680" s="27" t="s">
        <v>3111</v>
      </c>
      <c r="F6680" s="27" t="s">
        <v>3034</v>
      </c>
      <c r="G6680" s="27" t="s">
        <v>2821</v>
      </c>
      <c r="H6680" s="28">
        <v>43466</v>
      </c>
      <c r="I6680" s="29">
        <v>6.0832860000000002</v>
      </c>
      <c r="J6680" s="28" t="s">
        <v>3192</v>
      </c>
    </row>
    <row r="6681" spans="1:10" x14ac:dyDescent="0.3">
      <c r="A6681" s="26">
        <v>2019</v>
      </c>
      <c r="B6681" s="27" t="s">
        <v>5771</v>
      </c>
      <c r="C6681" s="27" t="s">
        <v>5772</v>
      </c>
      <c r="D6681" s="27" t="s">
        <v>5771</v>
      </c>
      <c r="E6681" s="27" t="s">
        <v>3033</v>
      </c>
      <c r="F6681" s="27" t="s">
        <v>2807</v>
      </c>
      <c r="G6681" s="27" t="s">
        <v>2812</v>
      </c>
      <c r="H6681" s="28">
        <v>43466</v>
      </c>
      <c r="I6681" s="29">
        <v>29.905633999999999</v>
      </c>
      <c r="J6681" s="28" t="s">
        <v>3241</v>
      </c>
    </row>
    <row r="6682" spans="1:10" x14ac:dyDescent="0.3">
      <c r="A6682" s="26">
        <v>2019</v>
      </c>
      <c r="B6682" s="27" t="s">
        <v>5775</v>
      </c>
      <c r="C6682" s="27" t="s">
        <v>2905</v>
      </c>
      <c r="D6682" s="27" t="s">
        <v>5775</v>
      </c>
      <c r="E6682" s="27" t="s">
        <v>3033</v>
      </c>
      <c r="F6682" s="27" t="s">
        <v>2807</v>
      </c>
      <c r="G6682" s="27" t="s">
        <v>2812</v>
      </c>
      <c r="H6682" s="28">
        <v>43466</v>
      </c>
      <c r="I6682" s="29">
        <v>11.45627</v>
      </c>
      <c r="J6682" s="28" t="s">
        <v>3192</v>
      </c>
    </row>
    <row r="6683" spans="1:10" x14ac:dyDescent="0.3">
      <c r="A6683" s="26">
        <v>2019</v>
      </c>
      <c r="B6683" s="27" t="s">
        <v>5974</v>
      </c>
      <c r="C6683" s="27" t="s">
        <v>5975</v>
      </c>
      <c r="D6683" s="27" t="s">
        <v>5974</v>
      </c>
      <c r="E6683" s="27" t="s">
        <v>3033</v>
      </c>
      <c r="F6683" s="27" t="s">
        <v>2807</v>
      </c>
      <c r="G6683" s="27" t="s">
        <v>2812</v>
      </c>
      <c r="H6683" s="28">
        <v>43466</v>
      </c>
      <c r="I6683" s="29">
        <v>11.533531999999999</v>
      </c>
      <c r="J6683" s="28" t="s">
        <v>3192</v>
      </c>
    </row>
    <row r="6684" spans="1:10" x14ac:dyDescent="0.3">
      <c r="A6684" s="26">
        <v>2019</v>
      </c>
      <c r="B6684" s="27" t="s">
        <v>5976</v>
      </c>
      <c r="C6684" s="27" t="s">
        <v>5977</v>
      </c>
      <c r="D6684" s="27" t="s">
        <v>5976</v>
      </c>
      <c r="E6684" s="27" t="s">
        <v>3111</v>
      </c>
      <c r="F6684" s="27" t="s">
        <v>3034</v>
      </c>
      <c r="G6684" s="27" t="s">
        <v>2831</v>
      </c>
      <c r="H6684" s="28">
        <v>43466</v>
      </c>
      <c r="I6684" s="29">
        <v>5.3537160000000004</v>
      </c>
      <c r="J6684" s="28" t="s">
        <v>3192</v>
      </c>
    </row>
    <row r="6685" spans="1:10" x14ac:dyDescent="0.3">
      <c r="A6685" s="26">
        <v>2019</v>
      </c>
      <c r="B6685" s="27" t="s">
        <v>5978</v>
      </c>
      <c r="C6685" s="27" t="s">
        <v>5979</v>
      </c>
      <c r="D6685" s="27" t="s">
        <v>5978</v>
      </c>
      <c r="E6685" s="27" t="s">
        <v>3111</v>
      </c>
      <c r="F6685" s="27" t="s">
        <v>2825</v>
      </c>
      <c r="G6685" s="27" t="s">
        <v>2850</v>
      </c>
      <c r="H6685" s="28">
        <v>43466</v>
      </c>
      <c r="I6685" s="29">
        <v>4.7335270000000005</v>
      </c>
      <c r="J6685" s="28" t="s">
        <v>3192</v>
      </c>
    </row>
    <row r="6686" spans="1:10" x14ac:dyDescent="0.3">
      <c r="A6686" s="26">
        <v>2019</v>
      </c>
      <c r="B6686" s="27" t="s">
        <v>5980</v>
      </c>
      <c r="C6686" s="27" t="s">
        <v>5981</v>
      </c>
      <c r="D6686" s="27" t="s">
        <v>5980</v>
      </c>
      <c r="E6686" s="27" t="s">
        <v>3111</v>
      </c>
      <c r="F6686" s="27" t="s">
        <v>2825</v>
      </c>
      <c r="G6686" s="27" t="s">
        <v>2850</v>
      </c>
      <c r="H6686" s="28">
        <v>43466</v>
      </c>
      <c r="I6686" s="29">
        <v>4.3459989999999999</v>
      </c>
      <c r="J6686" s="28" t="s">
        <v>3192</v>
      </c>
    </row>
    <row r="6687" spans="1:10" x14ac:dyDescent="0.3">
      <c r="A6687" s="26">
        <v>2019</v>
      </c>
      <c r="B6687" s="27" t="s">
        <v>5982</v>
      </c>
      <c r="C6687" s="27" t="s">
        <v>5983</v>
      </c>
      <c r="D6687" s="27" t="s">
        <v>5982</v>
      </c>
      <c r="E6687" s="27" t="s">
        <v>3033</v>
      </c>
      <c r="F6687" s="27" t="s">
        <v>2788</v>
      </c>
      <c r="G6687" s="27" t="s">
        <v>2788</v>
      </c>
      <c r="H6687" s="28">
        <v>43466</v>
      </c>
      <c r="I6687" s="29">
        <v>23.195138999999998</v>
      </c>
      <c r="J6687" s="28" t="s">
        <v>3192</v>
      </c>
    </row>
    <row r="6688" spans="1:10" x14ac:dyDescent="0.3">
      <c r="A6688" s="26">
        <v>2019</v>
      </c>
      <c r="B6688" s="27" t="s">
        <v>5984</v>
      </c>
      <c r="C6688" s="27" t="s">
        <v>5985</v>
      </c>
      <c r="D6688" s="27" t="s">
        <v>5984</v>
      </c>
      <c r="E6688" s="27" t="s">
        <v>3111</v>
      </c>
      <c r="F6688" s="27" t="s">
        <v>2825</v>
      </c>
      <c r="G6688" s="27" t="s">
        <v>2850</v>
      </c>
      <c r="H6688" s="28">
        <v>43466</v>
      </c>
      <c r="I6688" s="29">
        <v>5.3093020000000006</v>
      </c>
      <c r="J6688" s="28" t="s">
        <v>3192</v>
      </c>
    </row>
    <row r="6689" spans="1:10" x14ac:dyDescent="0.3">
      <c r="A6689" s="26">
        <v>2019</v>
      </c>
      <c r="B6689" s="27" t="s">
        <v>5987</v>
      </c>
      <c r="C6689" s="27" t="s">
        <v>6024</v>
      </c>
      <c r="D6689" s="27" t="s">
        <v>5987</v>
      </c>
      <c r="E6689" s="27" t="s">
        <v>3111</v>
      </c>
      <c r="F6689" s="27" t="s">
        <v>2825</v>
      </c>
      <c r="G6689" s="27" t="s">
        <v>2850</v>
      </c>
      <c r="H6689" s="28">
        <v>43466</v>
      </c>
      <c r="I6689" s="29">
        <v>9.4569E-2</v>
      </c>
      <c r="J6689" s="28" t="s">
        <v>3192</v>
      </c>
    </row>
    <row r="6690" spans="1:10" x14ac:dyDescent="0.3">
      <c r="A6690" s="26">
        <v>2019</v>
      </c>
      <c r="B6690" s="27" t="s">
        <v>5764</v>
      </c>
      <c r="C6690" s="27" t="s">
        <v>5765</v>
      </c>
      <c r="D6690" s="27" t="s">
        <v>5988</v>
      </c>
      <c r="E6690" s="27" t="s">
        <v>3161</v>
      </c>
      <c r="F6690" s="27" t="s">
        <v>2815</v>
      </c>
      <c r="G6690" s="27" t="s">
        <v>2816</v>
      </c>
      <c r="H6690" s="28">
        <v>43466</v>
      </c>
      <c r="I6690" s="29">
        <v>0.21999200000000002</v>
      </c>
      <c r="J6690" s="28" t="s">
        <v>3192</v>
      </c>
    </row>
    <row r="6691" spans="1:10" x14ac:dyDescent="0.3">
      <c r="A6691" s="26">
        <v>2019</v>
      </c>
      <c r="B6691" s="27" t="s">
        <v>5989</v>
      </c>
      <c r="C6691" s="27" t="s">
        <v>5990</v>
      </c>
      <c r="D6691" s="27" t="s">
        <v>5989</v>
      </c>
      <c r="E6691" s="27" t="s">
        <v>3033</v>
      </c>
      <c r="F6691" s="27" t="s">
        <v>2807</v>
      </c>
      <c r="G6691" s="27" t="s">
        <v>2812</v>
      </c>
      <c r="H6691" s="28">
        <v>43466</v>
      </c>
      <c r="I6691" s="29">
        <v>6.8659030000000003</v>
      </c>
      <c r="J6691" s="28" t="s">
        <v>3241</v>
      </c>
    </row>
    <row r="6692" spans="1:10" x14ac:dyDescent="0.3">
      <c r="A6692" s="26">
        <v>2019</v>
      </c>
      <c r="B6692" s="27" t="s">
        <v>5991</v>
      </c>
      <c r="C6692" s="27" t="s">
        <v>5992</v>
      </c>
      <c r="D6692" s="27" t="s">
        <v>5991</v>
      </c>
      <c r="E6692" s="27" t="s">
        <v>3033</v>
      </c>
      <c r="F6692" s="27" t="s">
        <v>2788</v>
      </c>
      <c r="G6692" s="27" t="s">
        <v>2799</v>
      </c>
      <c r="H6692" s="28">
        <v>43466</v>
      </c>
      <c r="I6692" s="29">
        <v>0</v>
      </c>
      <c r="J6692" s="28" t="s">
        <v>3192</v>
      </c>
    </row>
    <row r="6693" spans="1:10" x14ac:dyDescent="0.3">
      <c r="A6693" s="26">
        <v>2019</v>
      </c>
      <c r="B6693" s="27" t="s">
        <v>5993</v>
      </c>
      <c r="C6693" s="27" t="s">
        <v>5994</v>
      </c>
      <c r="D6693" s="27" t="s">
        <v>5993</v>
      </c>
      <c r="E6693" s="27" t="s">
        <v>3033</v>
      </c>
      <c r="F6693" s="27" t="s">
        <v>2788</v>
      </c>
      <c r="G6693" s="27" t="s">
        <v>2788</v>
      </c>
      <c r="H6693" s="28">
        <v>43466</v>
      </c>
      <c r="I6693" s="29">
        <v>1.2445140000000001</v>
      </c>
      <c r="J6693" s="28" t="s">
        <v>3241</v>
      </c>
    </row>
    <row r="6694" spans="1:10" x14ac:dyDescent="0.3">
      <c r="A6694" s="26">
        <v>2019</v>
      </c>
      <c r="B6694" s="27" t="s">
        <v>3022</v>
      </c>
      <c r="C6694" s="27" t="s">
        <v>3023</v>
      </c>
      <c r="D6694" s="27" t="s">
        <v>3024</v>
      </c>
      <c r="E6694" s="27" t="s">
        <v>3025</v>
      </c>
      <c r="F6694" s="27" t="s">
        <v>3026</v>
      </c>
      <c r="G6694" s="27" t="s">
        <v>2788</v>
      </c>
      <c r="H6694" s="28">
        <v>43497</v>
      </c>
      <c r="I6694" s="29">
        <v>0</v>
      </c>
      <c r="J6694" s="28" t="s">
        <v>3241</v>
      </c>
    </row>
    <row r="6695" spans="1:10" x14ac:dyDescent="0.3">
      <c r="A6695" s="26">
        <v>2019</v>
      </c>
      <c r="B6695" s="27" t="s">
        <v>3022</v>
      </c>
      <c r="C6695" s="27" t="s">
        <v>3023</v>
      </c>
      <c r="D6695" s="27" t="s">
        <v>3027</v>
      </c>
      <c r="E6695" s="27" t="s">
        <v>3025</v>
      </c>
      <c r="F6695" s="27" t="s">
        <v>3026</v>
      </c>
      <c r="G6695" s="27" t="s">
        <v>2788</v>
      </c>
      <c r="H6695" s="28">
        <v>43497</v>
      </c>
      <c r="I6695" s="29">
        <v>0</v>
      </c>
      <c r="J6695" s="28" t="s">
        <v>3241</v>
      </c>
    </row>
    <row r="6696" spans="1:10" x14ac:dyDescent="0.3">
      <c r="A6696" s="26">
        <v>2019</v>
      </c>
      <c r="B6696" s="27" t="s">
        <v>3028</v>
      </c>
      <c r="C6696" s="27" t="s">
        <v>3029</v>
      </c>
      <c r="D6696" s="27" t="s">
        <v>3028</v>
      </c>
      <c r="E6696" s="27" t="s">
        <v>6117</v>
      </c>
      <c r="F6696" s="27" t="s">
        <v>3030</v>
      </c>
      <c r="G6696" s="27" t="s">
        <v>2812</v>
      </c>
      <c r="H6696" s="28">
        <v>43497</v>
      </c>
      <c r="I6696" s="29">
        <v>9.6534010000000006</v>
      </c>
      <c r="J6696" s="28" t="s">
        <v>3241</v>
      </c>
    </row>
    <row r="6697" spans="1:10" x14ac:dyDescent="0.3">
      <c r="A6697" s="26">
        <v>2019</v>
      </c>
      <c r="B6697" s="27" t="s">
        <v>3031</v>
      </c>
      <c r="C6697" s="27" t="s">
        <v>3032</v>
      </c>
      <c r="D6697" s="27" t="s">
        <v>3031</v>
      </c>
      <c r="E6697" s="27" t="s">
        <v>3033</v>
      </c>
      <c r="F6697" s="27" t="s">
        <v>3034</v>
      </c>
      <c r="G6697" s="27" t="s">
        <v>2821</v>
      </c>
      <c r="H6697" s="28">
        <v>43497</v>
      </c>
      <c r="I6697" s="29">
        <v>4.6570580000000001</v>
      </c>
      <c r="J6697" s="28" t="s">
        <v>3241</v>
      </c>
    </row>
    <row r="6698" spans="1:10" x14ac:dyDescent="0.3">
      <c r="A6698" s="26">
        <v>2019</v>
      </c>
      <c r="B6698" s="27" t="s">
        <v>3031</v>
      </c>
      <c r="C6698" s="27" t="s">
        <v>3180</v>
      </c>
      <c r="D6698" s="27" t="s">
        <v>3181</v>
      </c>
      <c r="E6698" s="27" t="s">
        <v>3033</v>
      </c>
      <c r="F6698" s="27" t="s">
        <v>3034</v>
      </c>
      <c r="G6698" s="27" t="s">
        <v>2821</v>
      </c>
      <c r="H6698" s="28">
        <v>43497</v>
      </c>
      <c r="I6698" s="29">
        <v>1.3917029999999999</v>
      </c>
      <c r="J6698" s="28" t="s">
        <v>3241</v>
      </c>
    </row>
    <row r="6699" spans="1:10" x14ac:dyDescent="0.3">
      <c r="A6699" s="26">
        <v>2019</v>
      </c>
      <c r="B6699" s="27" t="s">
        <v>3189</v>
      </c>
      <c r="C6699" s="27" t="s">
        <v>3190</v>
      </c>
      <c r="D6699" s="27" t="s">
        <v>3191</v>
      </c>
      <c r="E6699" s="27" t="s">
        <v>3161</v>
      </c>
      <c r="F6699" s="27" t="s">
        <v>2815</v>
      </c>
      <c r="G6699" s="27" t="s">
        <v>2816</v>
      </c>
      <c r="H6699" s="28">
        <v>43497</v>
      </c>
      <c r="I6699" s="29">
        <v>1.156927</v>
      </c>
      <c r="J6699" s="28" t="s">
        <v>3192</v>
      </c>
    </row>
    <row r="6700" spans="1:10" x14ac:dyDescent="0.3">
      <c r="A6700" s="26">
        <v>2019</v>
      </c>
      <c r="B6700" s="27" t="s">
        <v>3035</v>
      </c>
      <c r="C6700" s="27" t="s">
        <v>3036</v>
      </c>
      <c r="D6700" s="27" t="s">
        <v>3035</v>
      </c>
      <c r="E6700" s="27" t="s">
        <v>6117</v>
      </c>
      <c r="F6700" s="27" t="s">
        <v>2825</v>
      </c>
      <c r="G6700" s="27" t="s">
        <v>2826</v>
      </c>
      <c r="H6700" s="28">
        <v>43497</v>
      </c>
      <c r="I6700" s="29">
        <v>0</v>
      </c>
      <c r="J6700" s="28" t="s">
        <v>3241</v>
      </c>
    </row>
    <row r="6701" spans="1:10" x14ac:dyDescent="0.3">
      <c r="A6701" s="26">
        <v>2019</v>
      </c>
      <c r="B6701" s="27" t="s">
        <v>3037</v>
      </c>
      <c r="C6701" s="27" t="s">
        <v>3038</v>
      </c>
      <c r="D6701" s="27" t="s">
        <v>3037</v>
      </c>
      <c r="E6701" s="27" t="s">
        <v>6117</v>
      </c>
      <c r="F6701" s="27" t="s">
        <v>3034</v>
      </c>
      <c r="G6701" s="27" t="s">
        <v>2999</v>
      </c>
      <c r="H6701" s="28">
        <v>43497</v>
      </c>
      <c r="I6701" s="29">
        <v>5.733562</v>
      </c>
      <c r="J6701" s="28" t="s">
        <v>3241</v>
      </c>
    </row>
    <row r="6702" spans="1:10" x14ac:dyDescent="0.3">
      <c r="A6702" s="26">
        <v>2019</v>
      </c>
      <c r="B6702" s="27" t="s">
        <v>3039</v>
      </c>
      <c r="C6702" s="27" t="s">
        <v>3040</v>
      </c>
      <c r="D6702" s="27" t="s">
        <v>3039</v>
      </c>
      <c r="E6702" s="27" t="s">
        <v>6117</v>
      </c>
      <c r="F6702" s="27" t="s">
        <v>2815</v>
      </c>
      <c r="G6702" s="27" t="s">
        <v>2816</v>
      </c>
      <c r="H6702" s="28">
        <v>43497</v>
      </c>
      <c r="I6702" s="29">
        <v>0</v>
      </c>
      <c r="J6702" s="28" t="s">
        <v>3241</v>
      </c>
    </row>
    <row r="6703" spans="1:10" x14ac:dyDescent="0.3">
      <c r="A6703" s="26">
        <v>2019</v>
      </c>
      <c r="B6703" s="27" t="s">
        <v>3041</v>
      </c>
      <c r="C6703" s="27" t="s">
        <v>3042</v>
      </c>
      <c r="D6703" s="27" t="s">
        <v>3041</v>
      </c>
      <c r="E6703" s="27" t="s">
        <v>6117</v>
      </c>
      <c r="F6703" s="27" t="s">
        <v>2825</v>
      </c>
      <c r="G6703" s="27" t="s">
        <v>2826</v>
      </c>
      <c r="H6703" s="28">
        <v>43497</v>
      </c>
      <c r="I6703" s="29">
        <v>6.0087450000000002</v>
      </c>
      <c r="J6703" s="28" t="s">
        <v>3241</v>
      </c>
    </row>
    <row r="6704" spans="1:10" x14ac:dyDescent="0.3">
      <c r="A6704" s="26">
        <v>2019</v>
      </c>
      <c r="B6704" s="27" t="s">
        <v>3043</v>
      </c>
      <c r="C6704" s="27" t="s">
        <v>3044</v>
      </c>
      <c r="D6704" s="27" t="s">
        <v>3043</v>
      </c>
      <c r="E6704" s="27" t="s">
        <v>6117</v>
      </c>
      <c r="F6704" s="27" t="s">
        <v>2815</v>
      </c>
      <c r="G6704" s="27" t="s">
        <v>2816</v>
      </c>
      <c r="H6704" s="28">
        <v>43497</v>
      </c>
      <c r="I6704" s="29">
        <v>5.3146420000000001</v>
      </c>
      <c r="J6704" s="28" t="s">
        <v>3241</v>
      </c>
    </row>
    <row r="6705" spans="1:10" x14ac:dyDescent="0.3">
      <c r="A6705" s="26">
        <v>2019</v>
      </c>
      <c r="B6705" s="27" t="s">
        <v>3045</v>
      </c>
      <c r="C6705" s="27" t="s">
        <v>3046</v>
      </c>
      <c r="D6705" s="27" t="s">
        <v>3045</v>
      </c>
      <c r="E6705" s="27" t="s">
        <v>6117</v>
      </c>
      <c r="F6705" s="27" t="s">
        <v>2815</v>
      </c>
      <c r="G6705" s="27" t="s">
        <v>2816</v>
      </c>
      <c r="H6705" s="28">
        <v>43497</v>
      </c>
      <c r="I6705" s="29">
        <v>0.13418200000000002</v>
      </c>
      <c r="J6705" s="28" t="s">
        <v>3241</v>
      </c>
    </row>
    <row r="6706" spans="1:10" x14ac:dyDescent="0.3">
      <c r="A6706" s="26">
        <v>2019</v>
      </c>
      <c r="B6706" s="27" t="s">
        <v>3143</v>
      </c>
      <c r="C6706" s="27" t="s">
        <v>3144</v>
      </c>
      <c r="D6706" s="27" t="s">
        <v>3143</v>
      </c>
      <c r="E6706" s="27" t="s">
        <v>6117</v>
      </c>
      <c r="F6706" s="27" t="s">
        <v>3145</v>
      </c>
      <c r="G6706" s="27" t="s">
        <v>2803</v>
      </c>
      <c r="H6706" s="28">
        <v>43497</v>
      </c>
      <c r="I6706" s="29">
        <v>2.5982150000000002</v>
      </c>
      <c r="J6706" s="28" t="s">
        <v>3241</v>
      </c>
    </row>
    <row r="6707" spans="1:10" x14ac:dyDescent="0.3">
      <c r="A6707" s="26">
        <v>2019</v>
      </c>
      <c r="B6707" s="27" t="s">
        <v>5773</v>
      </c>
      <c r="C6707" s="27" t="s">
        <v>5774</v>
      </c>
      <c r="D6707" s="27" t="s">
        <v>5773</v>
      </c>
      <c r="E6707" s="27" t="s">
        <v>3111</v>
      </c>
      <c r="F6707" s="27" t="s">
        <v>3034</v>
      </c>
      <c r="G6707" s="27" t="s">
        <v>2821</v>
      </c>
      <c r="H6707" s="28">
        <v>43497</v>
      </c>
      <c r="I6707" s="29">
        <v>0.27401700000000001</v>
      </c>
      <c r="J6707" s="28" t="s">
        <v>3241</v>
      </c>
    </row>
    <row r="6708" spans="1:10" x14ac:dyDescent="0.3">
      <c r="A6708" s="26">
        <v>2019</v>
      </c>
      <c r="B6708" s="27" t="s">
        <v>3171</v>
      </c>
      <c r="C6708" s="27" t="s">
        <v>3172</v>
      </c>
      <c r="D6708" s="27" t="s">
        <v>3173</v>
      </c>
      <c r="E6708" s="27" t="s">
        <v>3111</v>
      </c>
      <c r="F6708" s="27" t="s">
        <v>2825</v>
      </c>
      <c r="G6708" s="27" t="s">
        <v>2850</v>
      </c>
      <c r="H6708" s="28">
        <v>43497</v>
      </c>
      <c r="I6708" s="29">
        <v>0.28739800000000004</v>
      </c>
      <c r="J6708" s="28" t="s">
        <v>3241</v>
      </c>
    </row>
    <row r="6709" spans="1:10" x14ac:dyDescent="0.3">
      <c r="A6709" s="26">
        <v>2019</v>
      </c>
      <c r="B6709" s="27" t="s">
        <v>3146</v>
      </c>
      <c r="C6709" s="27" t="s">
        <v>3147</v>
      </c>
      <c r="D6709" s="27" t="s">
        <v>3146</v>
      </c>
      <c r="E6709" s="27" t="s">
        <v>6117</v>
      </c>
      <c r="F6709" s="27" t="s">
        <v>3145</v>
      </c>
      <c r="G6709" s="27" t="s">
        <v>2803</v>
      </c>
      <c r="H6709" s="28">
        <v>43497</v>
      </c>
      <c r="I6709" s="29">
        <v>2.7516130000000003</v>
      </c>
      <c r="J6709" s="28" t="s">
        <v>3241</v>
      </c>
    </row>
    <row r="6710" spans="1:10" x14ac:dyDescent="0.3">
      <c r="A6710" s="26">
        <v>2019</v>
      </c>
      <c r="B6710" s="27" t="s">
        <v>3047</v>
      </c>
      <c r="C6710" s="27" t="s">
        <v>3048</v>
      </c>
      <c r="D6710" s="27" t="s">
        <v>3047</v>
      </c>
      <c r="E6710" s="27" t="s">
        <v>6117</v>
      </c>
      <c r="F6710" s="27" t="s">
        <v>2825</v>
      </c>
      <c r="G6710" s="27" t="s">
        <v>2826</v>
      </c>
      <c r="H6710" s="28">
        <v>43497</v>
      </c>
      <c r="I6710" s="29">
        <v>2.2728800000000002</v>
      </c>
      <c r="J6710" s="28" t="s">
        <v>3241</v>
      </c>
    </row>
    <row r="6711" spans="1:10" x14ac:dyDescent="0.3">
      <c r="A6711" s="26">
        <v>2019</v>
      </c>
      <c r="B6711" s="27" t="s">
        <v>3049</v>
      </c>
      <c r="C6711" s="27" t="s">
        <v>3050</v>
      </c>
      <c r="D6711" s="27" t="s">
        <v>3049</v>
      </c>
      <c r="E6711" s="27" t="s">
        <v>6117</v>
      </c>
      <c r="F6711" s="27" t="s">
        <v>2825</v>
      </c>
      <c r="G6711" s="27" t="s">
        <v>2850</v>
      </c>
      <c r="H6711" s="28">
        <v>43497</v>
      </c>
      <c r="I6711" s="29">
        <v>1.8532470000000001</v>
      </c>
      <c r="J6711" s="28" t="s">
        <v>3241</v>
      </c>
    </row>
    <row r="6712" spans="1:10" x14ac:dyDescent="0.3">
      <c r="A6712" s="26">
        <v>2019</v>
      </c>
      <c r="B6712" s="27" t="s">
        <v>3051</v>
      </c>
      <c r="C6712" s="27" t="s">
        <v>3051</v>
      </c>
      <c r="D6712" s="27" t="s">
        <v>3051</v>
      </c>
      <c r="E6712" s="27" t="s">
        <v>6118</v>
      </c>
      <c r="F6712" s="27" t="s">
        <v>3051</v>
      </c>
      <c r="G6712" s="27" t="s">
        <v>6074</v>
      </c>
      <c r="H6712" s="28">
        <v>43497</v>
      </c>
      <c r="I6712" s="29">
        <v>10706.955316999991</v>
      </c>
      <c r="J6712" s="28" t="s">
        <v>3241</v>
      </c>
    </row>
    <row r="6713" spans="1:10" x14ac:dyDescent="0.3">
      <c r="A6713" s="26">
        <v>2019</v>
      </c>
      <c r="B6713" s="27" t="s">
        <v>3052</v>
      </c>
      <c r="C6713" s="27" t="s">
        <v>3053</v>
      </c>
      <c r="D6713" s="27" t="s">
        <v>3052</v>
      </c>
      <c r="E6713" s="27" t="s">
        <v>3033</v>
      </c>
      <c r="F6713" s="27" t="s">
        <v>2807</v>
      </c>
      <c r="G6713" s="27" t="s">
        <v>2812</v>
      </c>
      <c r="H6713" s="28">
        <v>43497</v>
      </c>
      <c r="I6713" s="29">
        <v>2.0785740000000001</v>
      </c>
      <c r="J6713" s="28" t="s">
        <v>3241</v>
      </c>
    </row>
    <row r="6714" spans="1:10" x14ac:dyDescent="0.3">
      <c r="A6714" s="26">
        <v>2019</v>
      </c>
      <c r="B6714" s="27" t="s">
        <v>3162</v>
      </c>
      <c r="C6714" s="27" t="s">
        <v>3163</v>
      </c>
      <c r="D6714" s="27" t="s">
        <v>3164</v>
      </c>
      <c r="E6714" s="27" t="s">
        <v>3025</v>
      </c>
      <c r="F6714" s="27" t="s">
        <v>3087</v>
      </c>
      <c r="G6714" s="27" t="s">
        <v>2788</v>
      </c>
      <c r="H6714" s="28">
        <v>43497</v>
      </c>
      <c r="I6714" s="29">
        <v>0</v>
      </c>
      <c r="J6714" s="28" t="s">
        <v>3241</v>
      </c>
    </row>
    <row r="6715" spans="1:10" x14ac:dyDescent="0.3">
      <c r="A6715" s="26">
        <v>2019</v>
      </c>
      <c r="B6715" s="27" t="s">
        <v>3162</v>
      </c>
      <c r="C6715" s="27" t="s">
        <v>3163</v>
      </c>
      <c r="D6715" s="27" t="s">
        <v>3165</v>
      </c>
      <c r="E6715" s="27" t="s">
        <v>3025</v>
      </c>
      <c r="F6715" s="27" t="s">
        <v>3087</v>
      </c>
      <c r="G6715" s="27" t="s">
        <v>2788</v>
      </c>
      <c r="H6715" s="28">
        <v>43497</v>
      </c>
      <c r="I6715" s="29">
        <v>0</v>
      </c>
      <c r="J6715" s="28" t="s">
        <v>3241</v>
      </c>
    </row>
    <row r="6716" spans="1:10" x14ac:dyDescent="0.3">
      <c r="A6716" s="26">
        <v>2019</v>
      </c>
      <c r="B6716" s="27" t="s">
        <v>3054</v>
      </c>
      <c r="C6716" s="27" t="s">
        <v>3055</v>
      </c>
      <c r="D6716" s="27" t="s">
        <v>3054</v>
      </c>
      <c r="E6716" s="27" t="s">
        <v>6117</v>
      </c>
      <c r="F6716" s="27" t="s">
        <v>3034</v>
      </c>
      <c r="G6716" s="27" t="s">
        <v>2999</v>
      </c>
      <c r="H6716" s="28">
        <v>43497</v>
      </c>
      <c r="I6716" s="29">
        <v>10.848043000000001</v>
      </c>
      <c r="J6716" s="28" t="s">
        <v>3241</v>
      </c>
    </row>
    <row r="6717" spans="1:10" x14ac:dyDescent="0.3">
      <c r="A6717" s="26">
        <v>2019</v>
      </c>
      <c r="B6717" s="27" t="s">
        <v>3056</v>
      </c>
      <c r="C6717" s="27" t="s">
        <v>3057</v>
      </c>
      <c r="D6717" s="27" t="s">
        <v>3056</v>
      </c>
      <c r="E6717" s="27" t="s">
        <v>6117</v>
      </c>
      <c r="F6717" s="27" t="s">
        <v>2825</v>
      </c>
      <c r="G6717" s="27" t="s">
        <v>2826</v>
      </c>
      <c r="H6717" s="28">
        <v>43497</v>
      </c>
      <c r="I6717" s="29">
        <v>3.7203340000000003</v>
      </c>
      <c r="J6717" s="28" t="s">
        <v>3241</v>
      </c>
    </row>
    <row r="6718" spans="1:10" x14ac:dyDescent="0.3">
      <c r="A6718" s="26">
        <v>2019</v>
      </c>
      <c r="B6718" s="27" t="s">
        <v>3058</v>
      </c>
      <c r="C6718" s="27" t="s">
        <v>3059</v>
      </c>
      <c r="D6718" s="27" t="s">
        <v>3058</v>
      </c>
      <c r="E6718" s="27" t="s">
        <v>6117</v>
      </c>
      <c r="F6718" s="27" t="s">
        <v>2815</v>
      </c>
      <c r="G6718" s="27" t="s">
        <v>2816</v>
      </c>
      <c r="H6718" s="28">
        <v>43497</v>
      </c>
      <c r="I6718" s="29">
        <v>2.936563</v>
      </c>
      <c r="J6718" s="28" t="s">
        <v>3241</v>
      </c>
    </row>
    <row r="6719" spans="1:10" x14ac:dyDescent="0.3">
      <c r="A6719" s="26">
        <v>2019</v>
      </c>
      <c r="B6719" s="27" t="s">
        <v>3152</v>
      </c>
      <c r="C6719" s="27" t="s">
        <v>3153</v>
      </c>
      <c r="D6719" s="27" t="s">
        <v>3152</v>
      </c>
      <c r="E6719" s="27" t="s">
        <v>3111</v>
      </c>
      <c r="F6719" s="27" t="s">
        <v>2825</v>
      </c>
      <c r="G6719" s="27" t="s">
        <v>2850</v>
      </c>
      <c r="H6719" s="28">
        <v>43497</v>
      </c>
      <c r="I6719" s="29">
        <v>0.40073900000000001</v>
      </c>
      <c r="J6719" s="28" t="s">
        <v>3241</v>
      </c>
    </row>
    <row r="6720" spans="1:10" x14ac:dyDescent="0.3">
      <c r="A6720" s="26">
        <v>2019</v>
      </c>
      <c r="B6720" s="27" t="s">
        <v>3154</v>
      </c>
      <c r="C6720" s="27" t="s">
        <v>3155</v>
      </c>
      <c r="D6720" s="27" t="s">
        <v>3154</v>
      </c>
      <c r="E6720" s="27" t="s">
        <v>3111</v>
      </c>
      <c r="F6720" s="27" t="s">
        <v>2825</v>
      </c>
      <c r="G6720" s="27" t="s">
        <v>2850</v>
      </c>
      <c r="H6720" s="28">
        <v>43497</v>
      </c>
      <c r="I6720" s="29">
        <v>0.57547900000000007</v>
      </c>
      <c r="J6720" s="28" t="s">
        <v>3241</v>
      </c>
    </row>
    <row r="6721" spans="1:10" x14ac:dyDescent="0.3">
      <c r="A6721" s="26">
        <v>2019</v>
      </c>
      <c r="B6721" s="27" t="s">
        <v>3156</v>
      </c>
      <c r="C6721" s="27" t="s">
        <v>3157</v>
      </c>
      <c r="D6721" s="27" t="s">
        <v>3156</v>
      </c>
      <c r="E6721" s="27" t="s">
        <v>3111</v>
      </c>
      <c r="F6721" s="27" t="s">
        <v>2825</v>
      </c>
      <c r="G6721" s="27" t="s">
        <v>2850</v>
      </c>
      <c r="H6721" s="28">
        <v>43497</v>
      </c>
      <c r="I6721" s="29">
        <v>0</v>
      </c>
      <c r="J6721" s="28" t="s">
        <v>3241</v>
      </c>
    </row>
    <row r="6722" spans="1:10" x14ac:dyDescent="0.3">
      <c r="A6722" s="26">
        <v>2019</v>
      </c>
      <c r="B6722" s="27" t="s">
        <v>3060</v>
      </c>
      <c r="C6722" s="27" t="s">
        <v>3061</v>
      </c>
      <c r="D6722" s="27" t="s">
        <v>3062</v>
      </c>
      <c r="E6722" s="27" t="s">
        <v>3063</v>
      </c>
      <c r="F6722" s="27" t="s">
        <v>3034</v>
      </c>
      <c r="G6722" s="27" t="s">
        <v>2999</v>
      </c>
      <c r="H6722" s="28">
        <v>43497</v>
      </c>
      <c r="I6722" s="29">
        <v>0</v>
      </c>
      <c r="J6722" s="28" t="s">
        <v>3241</v>
      </c>
    </row>
    <row r="6723" spans="1:10" x14ac:dyDescent="0.3">
      <c r="A6723" s="26">
        <v>2019</v>
      </c>
      <c r="B6723" s="27" t="s">
        <v>3187</v>
      </c>
      <c r="C6723" s="27" t="s">
        <v>3188</v>
      </c>
      <c r="D6723" s="27" t="s">
        <v>3187</v>
      </c>
      <c r="E6723" s="27" t="s">
        <v>3033</v>
      </c>
      <c r="F6723" s="27" t="s">
        <v>3034</v>
      </c>
      <c r="G6723" s="27" t="s">
        <v>3074</v>
      </c>
      <c r="H6723" s="28">
        <v>43497</v>
      </c>
      <c r="I6723" s="29">
        <v>0.78677799999999998</v>
      </c>
      <c r="J6723" s="28" t="s">
        <v>3241</v>
      </c>
    </row>
    <row r="6724" spans="1:10" x14ac:dyDescent="0.3">
      <c r="A6724" s="26">
        <v>2019</v>
      </c>
      <c r="B6724" s="27" t="s">
        <v>3064</v>
      </c>
      <c r="C6724" s="27" t="s">
        <v>3065</v>
      </c>
      <c r="D6724" s="27" t="s">
        <v>3066</v>
      </c>
      <c r="E6724" s="27" t="s">
        <v>3025</v>
      </c>
      <c r="F6724" s="27" t="s">
        <v>2825</v>
      </c>
      <c r="G6724" s="27" t="s">
        <v>2826</v>
      </c>
      <c r="H6724" s="28">
        <v>43497</v>
      </c>
      <c r="I6724" s="29">
        <v>0</v>
      </c>
      <c r="J6724" s="28" t="s">
        <v>3241</v>
      </c>
    </row>
    <row r="6725" spans="1:10" x14ac:dyDescent="0.3">
      <c r="A6725" s="26">
        <v>2019</v>
      </c>
      <c r="B6725" s="27" t="s">
        <v>3064</v>
      </c>
      <c r="C6725" s="27" t="s">
        <v>3065</v>
      </c>
      <c r="D6725" s="27" t="s">
        <v>3067</v>
      </c>
      <c r="E6725" s="27" t="s">
        <v>3025</v>
      </c>
      <c r="F6725" s="27" t="s">
        <v>2825</v>
      </c>
      <c r="G6725" s="27" t="s">
        <v>2826</v>
      </c>
      <c r="H6725" s="28">
        <v>43497</v>
      </c>
      <c r="I6725" s="29">
        <v>0</v>
      </c>
      <c r="J6725" s="28" t="s">
        <v>3241</v>
      </c>
    </row>
    <row r="6726" spans="1:10" x14ac:dyDescent="0.3">
      <c r="A6726" s="26">
        <v>2019</v>
      </c>
      <c r="B6726" s="27" t="s">
        <v>3174</v>
      </c>
      <c r="C6726" s="27" t="s">
        <v>3175</v>
      </c>
      <c r="D6726" s="27" t="s">
        <v>3174</v>
      </c>
      <c r="E6726" s="27" t="s">
        <v>6117</v>
      </c>
      <c r="F6726" s="27" t="s">
        <v>2825</v>
      </c>
      <c r="G6726" s="27" t="s">
        <v>2826</v>
      </c>
      <c r="H6726" s="28">
        <v>43497</v>
      </c>
      <c r="I6726" s="29">
        <v>0.56572699999999998</v>
      </c>
      <c r="J6726" s="28" t="s">
        <v>3241</v>
      </c>
    </row>
    <row r="6727" spans="1:10" x14ac:dyDescent="0.3">
      <c r="A6727" s="26">
        <v>2019</v>
      </c>
      <c r="B6727" s="27" t="s">
        <v>3068</v>
      </c>
      <c r="C6727" s="27" t="s">
        <v>3069</v>
      </c>
      <c r="D6727" s="27" t="s">
        <v>3068</v>
      </c>
      <c r="E6727" s="27" t="s">
        <v>6117</v>
      </c>
      <c r="F6727" s="27" t="s">
        <v>3034</v>
      </c>
      <c r="G6727" s="27" t="s">
        <v>2923</v>
      </c>
      <c r="H6727" s="28">
        <v>43497</v>
      </c>
      <c r="I6727" s="29">
        <v>5.9886720000000002</v>
      </c>
      <c r="J6727" s="28" t="s">
        <v>3241</v>
      </c>
    </row>
    <row r="6728" spans="1:10" x14ac:dyDescent="0.3">
      <c r="A6728" s="26">
        <v>2019</v>
      </c>
      <c r="B6728" s="27" t="s">
        <v>3070</v>
      </c>
      <c r="C6728" s="27" t="s">
        <v>3071</v>
      </c>
      <c r="D6728" s="27" t="s">
        <v>3070</v>
      </c>
      <c r="E6728" s="27" t="s">
        <v>6117</v>
      </c>
      <c r="F6728" s="27" t="s">
        <v>2815</v>
      </c>
      <c r="G6728" s="27" t="s">
        <v>2816</v>
      </c>
      <c r="H6728" s="28">
        <v>43497</v>
      </c>
      <c r="I6728" s="29">
        <v>2.6174590000000002</v>
      </c>
      <c r="J6728" s="28" t="s">
        <v>3241</v>
      </c>
    </row>
    <row r="6729" spans="1:10" x14ac:dyDescent="0.3">
      <c r="A6729" s="26">
        <v>2019</v>
      </c>
      <c r="B6729" s="27" t="s">
        <v>3176</v>
      </c>
      <c r="C6729" s="27" t="s">
        <v>3177</v>
      </c>
      <c r="D6729" s="27" t="s">
        <v>3176</v>
      </c>
      <c r="E6729" s="27" t="s">
        <v>3033</v>
      </c>
      <c r="F6729" s="27" t="s">
        <v>2807</v>
      </c>
      <c r="G6729" s="27" t="s">
        <v>2812</v>
      </c>
      <c r="H6729" s="28">
        <v>43497</v>
      </c>
      <c r="I6729" s="29">
        <v>10.423897999999999</v>
      </c>
      <c r="J6729" s="28" t="s">
        <v>3241</v>
      </c>
    </row>
    <row r="6730" spans="1:10" x14ac:dyDescent="0.3">
      <c r="A6730" s="26">
        <v>2019</v>
      </c>
      <c r="B6730" s="27" t="s">
        <v>3072</v>
      </c>
      <c r="C6730" s="27" t="s">
        <v>3073</v>
      </c>
      <c r="D6730" s="27" t="s">
        <v>3072</v>
      </c>
      <c r="E6730" s="27" t="s">
        <v>6117</v>
      </c>
      <c r="F6730" s="27" t="s">
        <v>3034</v>
      </c>
      <c r="G6730" s="27" t="s">
        <v>3074</v>
      </c>
      <c r="H6730" s="28">
        <v>43497</v>
      </c>
      <c r="I6730" s="29">
        <v>0.82765999999999995</v>
      </c>
      <c r="J6730" s="28" t="s">
        <v>3241</v>
      </c>
    </row>
    <row r="6731" spans="1:10" x14ac:dyDescent="0.3">
      <c r="A6731" s="26">
        <v>2019</v>
      </c>
      <c r="B6731" s="27" t="s">
        <v>3182</v>
      </c>
      <c r="C6731" s="27" t="s">
        <v>3183</v>
      </c>
      <c r="D6731" s="27" t="s">
        <v>3182</v>
      </c>
      <c r="E6731" s="27" t="s">
        <v>6117</v>
      </c>
      <c r="F6731" s="27" t="s">
        <v>2825</v>
      </c>
      <c r="G6731" s="27" t="s">
        <v>2826</v>
      </c>
      <c r="H6731" s="28">
        <v>43497</v>
      </c>
      <c r="I6731" s="29">
        <v>0.40416099999999999</v>
      </c>
      <c r="J6731" s="28" t="s">
        <v>3241</v>
      </c>
    </row>
    <row r="6732" spans="1:10" x14ac:dyDescent="0.3">
      <c r="A6732" s="26">
        <v>2019</v>
      </c>
      <c r="B6732" s="27" t="s">
        <v>3075</v>
      </c>
      <c r="C6732" s="27" t="s">
        <v>3076</v>
      </c>
      <c r="D6732" s="27" t="s">
        <v>3075</v>
      </c>
      <c r="E6732" s="27" t="s">
        <v>6117</v>
      </c>
      <c r="F6732" s="27" t="s">
        <v>2815</v>
      </c>
      <c r="G6732" s="27" t="s">
        <v>2816</v>
      </c>
      <c r="H6732" s="28">
        <v>43497</v>
      </c>
      <c r="I6732" s="29">
        <v>0.79309300000000005</v>
      </c>
      <c r="J6732" s="28" t="s">
        <v>3241</v>
      </c>
    </row>
    <row r="6733" spans="1:10" x14ac:dyDescent="0.3">
      <c r="A6733" s="26">
        <v>2019</v>
      </c>
      <c r="B6733" s="27" t="s">
        <v>3077</v>
      </c>
      <c r="C6733" s="27" t="s">
        <v>3078</v>
      </c>
      <c r="D6733" s="27" t="s">
        <v>3077</v>
      </c>
      <c r="E6733" s="27" t="s">
        <v>3033</v>
      </c>
      <c r="F6733" s="27" t="s">
        <v>2788</v>
      </c>
      <c r="G6733" s="27" t="s">
        <v>2788</v>
      </c>
      <c r="H6733" s="28">
        <v>43497</v>
      </c>
      <c r="I6733" s="29">
        <v>0</v>
      </c>
      <c r="J6733" s="28" t="s">
        <v>3241</v>
      </c>
    </row>
    <row r="6734" spans="1:10" x14ac:dyDescent="0.3">
      <c r="A6734" s="26">
        <v>2019</v>
      </c>
      <c r="B6734" s="27" t="s">
        <v>3079</v>
      </c>
      <c r="C6734" s="27" t="s">
        <v>3080</v>
      </c>
      <c r="D6734" s="27" t="s">
        <v>3081</v>
      </c>
      <c r="E6734" s="27" t="s">
        <v>3063</v>
      </c>
      <c r="F6734" s="27" t="s">
        <v>2788</v>
      </c>
      <c r="G6734" s="27" t="s">
        <v>2788</v>
      </c>
      <c r="H6734" s="28">
        <v>43497</v>
      </c>
      <c r="I6734" s="29">
        <v>2.8827000000000002E-2</v>
      </c>
      <c r="J6734" s="28" t="s">
        <v>3241</v>
      </c>
    </row>
    <row r="6735" spans="1:10" x14ac:dyDescent="0.3">
      <c r="A6735" s="26">
        <v>2019</v>
      </c>
      <c r="B6735" s="27" t="s">
        <v>3082</v>
      </c>
      <c r="C6735" s="27" t="s">
        <v>3083</v>
      </c>
      <c r="D6735" s="27" t="s">
        <v>3082</v>
      </c>
      <c r="E6735" s="27" t="s">
        <v>6117</v>
      </c>
      <c r="F6735" s="27" t="s">
        <v>2825</v>
      </c>
      <c r="G6735" s="27" t="s">
        <v>2826</v>
      </c>
      <c r="H6735" s="28">
        <v>43497</v>
      </c>
      <c r="I6735" s="29">
        <v>4.9211340000000003</v>
      </c>
      <c r="J6735" s="28" t="s">
        <v>3241</v>
      </c>
    </row>
    <row r="6736" spans="1:10" x14ac:dyDescent="0.3">
      <c r="A6736" s="26">
        <v>2019</v>
      </c>
      <c r="B6736" s="27" t="s">
        <v>3084</v>
      </c>
      <c r="C6736" s="27" t="s">
        <v>3085</v>
      </c>
      <c r="D6736" s="27" t="s">
        <v>3086</v>
      </c>
      <c r="E6736" s="27" t="s">
        <v>3025</v>
      </c>
      <c r="F6736" s="27" t="s">
        <v>3087</v>
      </c>
      <c r="G6736" s="27" t="s">
        <v>2788</v>
      </c>
      <c r="H6736" s="28">
        <v>43497</v>
      </c>
      <c r="I6736" s="29">
        <v>0</v>
      </c>
      <c r="J6736" s="28" t="s">
        <v>3241</v>
      </c>
    </row>
    <row r="6737" spans="1:10" x14ac:dyDescent="0.3">
      <c r="A6737" s="26">
        <v>2019</v>
      </c>
      <c r="B6737" s="27" t="s">
        <v>3084</v>
      </c>
      <c r="C6737" s="27" t="s">
        <v>3085</v>
      </c>
      <c r="D6737" s="27" t="s">
        <v>3088</v>
      </c>
      <c r="E6737" s="27" t="s">
        <v>3025</v>
      </c>
      <c r="F6737" s="27" t="s">
        <v>3087</v>
      </c>
      <c r="G6737" s="27" t="s">
        <v>2788</v>
      </c>
      <c r="H6737" s="28">
        <v>43497</v>
      </c>
      <c r="I6737" s="29">
        <v>0</v>
      </c>
      <c r="J6737" s="28" t="s">
        <v>3241</v>
      </c>
    </row>
    <row r="6738" spans="1:10" x14ac:dyDescent="0.3">
      <c r="A6738" s="26">
        <v>2019</v>
      </c>
      <c r="B6738" s="27" t="s">
        <v>3195</v>
      </c>
      <c r="C6738" s="27" t="s">
        <v>3196</v>
      </c>
      <c r="D6738" s="27" t="s">
        <v>3197</v>
      </c>
      <c r="E6738" s="27" t="s">
        <v>3063</v>
      </c>
      <c r="F6738" s="27" t="s">
        <v>3094</v>
      </c>
      <c r="G6738" s="27" t="s">
        <v>2965</v>
      </c>
      <c r="H6738" s="28">
        <v>43497</v>
      </c>
      <c r="I6738" s="29">
        <v>1.4634310000000001</v>
      </c>
      <c r="J6738" s="28" t="s">
        <v>3192</v>
      </c>
    </row>
    <row r="6739" spans="1:10" x14ac:dyDescent="0.3">
      <c r="A6739" s="26">
        <v>2019</v>
      </c>
      <c r="B6739" s="27" t="s">
        <v>3089</v>
      </c>
      <c r="C6739" s="27" t="s">
        <v>3090</v>
      </c>
      <c r="D6739" s="27" t="s">
        <v>3089</v>
      </c>
      <c r="E6739" s="27" t="s">
        <v>6117</v>
      </c>
      <c r="F6739" s="27" t="s">
        <v>2815</v>
      </c>
      <c r="G6739" s="27" t="s">
        <v>2816</v>
      </c>
      <c r="H6739" s="28">
        <v>43497</v>
      </c>
      <c r="I6739" s="29">
        <v>3.256926</v>
      </c>
      <c r="J6739" s="28" t="s">
        <v>3241</v>
      </c>
    </row>
    <row r="6740" spans="1:10" x14ac:dyDescent="0.3">
      <c r="A6740" s="26">
        <v>2019</v>
      </c>
      <c r="B6740" s="27" t="s">
        <v>3136</v>
      </c>
      <c r="C6740" s="27" t="s">
        <v>3137</v>
      </c>
      <c r="D6740" s="27" t="s">
        <v>3138</v>
      </c>
      <c r="E6740" s="27" t="s">
        <v>3025</v>
      </c>
      <c r="F6740" s="27" t="s">
        <v>3087</v>
      </c>
      <c r="G6740" s="27" t="s">
        <v>2788</v>
      </c>
      <c r="H6740" s="28">
        <v>43497</v>
      </c>
      <c r="I6740" s="29">
        <v>0</v>
      </c>
      <c r="J6740" s="28" t="s">
        <v>3241</v>
      </c>
    </row>
    <row r="6741" spans="1:10" x14ac:dyDescent="0.3">
      <c r="A6741" s="26">
        <v>2019</v>
      </c>
      <c r="B6741" s="27" t="s">
        <v>3136</v>
      </c>
      <c r="C6741" s="27" t="s">
        <v>3137</v>
      </c>
      <c r="D6741" s="27" t="s">
        <v>3139</v>
      </c>
      <c r="E6741" s="27" t="s">
        <v>3025</v>
      </c>
      <c r="F6741" s="27" t="s">
        <v>3087</v>
      </c>
      <c r="G6741" s="27" t="s">
        <v>2788</v>
      </c>
      <c r="H6741" s="28">
        <v>43497</v>
      </c>
      <c r="I6741" s="29">
        <v>0</v>
      </c>
      <c r="J6741" s="28" t="s">
        <v>3241</v>
      </c>
    </row>
    <row r="6742" spans="1:10" x14ac:dyDescent="0.3">
      <c r="A6742" s="26">
        <v>2019</v>
      </c>
      <c r="B6742" s="27" t="s">
        <v>3184</v>
      </c>
      <c r="C6742" s="27" t="s">
        <v>3185</v>
      </c>
      <c r="D6742" s="27" t="s">
        <v>3186</v>
      </c>
      <c r="E6742" s="27" t="s">
        <v>3063</v>
      </c>
      <c r="F6742" s="27" t="s">
        <v>3034</v>
      </c>
      <c r="G6742" s="27" t="s">
        <v>2999</v>
      </c>
      <c r="H6742" s="28">
        <v>43497</v>
      </c>
      <c r="I6742" s="29">
        <v>0</v>
      </c>
      <c r="J6742" s="28" t="s">
        <v>3241</v>
      </c>
    </row>
    <row r="6743" spans="1:10" x14ac:dyDescent="0.3">
      <c r="A6743" s="26">
        <v>2019</v>
      </c>
      <c r="B6743" s="27" t="s">
        <v>3091</v>
      </c>
      <c r="C6743" s="27" t="s">
        <v>3092</v>
      </c>
      <c r="D6743" s="27" t="s">
        <v>3093</v>
      </c>
      <c r="E6743" s="27" t="s">
        <v>3063</v>
      </c>
      <c r="F6743" s="27" t="s">
        <v>3094</v>
      </c>
      <c r="G6743" s="27" t="s">
        <v>2965</v>
      </c>
      <c r="H6743" s="28">
        <v>43497</v>
      </c>
      <c r="I6743" s="29">
        <v>6.1280070000000002</v>
      </c>
      <c r="J6743" s="28" t="s">
        <v>3241</v>
      </c>
    </row>
    <row r="6744" spans="1:10" x14ac:dyDescent="0.3">
      <c r="A6744" s="26">
        <v>2019</v>
      </c>
      <c r="B6744" s="27" t="s">
        <v>3095</v>
      </c>
      <c r="C6744" s="27" t="s">
        <v>3096</v>
      </c>
      <c r="D6744" s="27" t="s">
        <v>3095</v>
      </c>
      <c r="E6744" s="27" t="s">
        <v>6117</v>
      </c>
      <c r="F6744" s="27" t="s">
        <v>3034</v>
      </c>
      <c r="G6744" s="27" t="s">
        <v>2999</v>
      </c>
      <c r="H6744" s="28">
        <v>43497</v>
      </c>
      <c r="I6744" s="29">
        <v>3.8735840000000001</v>
      </c>
      <c r="J6744" s="28" t="s">
        <v>3241</v>
      </c>
    </row>
    <row r="6745" spans="1:10" x14ac:dyDescent="0.3">
      <c r="A6745" s="26">
        <v>2019</v>
      </c>
      <c r="B6745" s="27" t="s">
        <v>3097</v>
      </c>
      <c r="C6745" s="27" t="s">
        <v>3098</v>
      </c>
      <c r="D6745" s="27" t="s">
        <v>3097</v>
      </c>
      <c r="E6745" s="27" t="s">
        <v>6117</v>
      </c>
      <c r="F6745" s="27" t="s">
        <v>2825</v>
      </c>
      <c r="G6745" s="27" t="s">
        <v>2850</v>
      </c>
      <c r="H6745" s="28">
        <v>43497</v>
      </c>
      <c r="I6745" s="29">
        <v>0.23949900000000002</v>
      </c>
      <c r="J6745" s="28" t="s">
        <v>3241</v>
      </c>
    </row>
    <row r="6746" spans="1:10" x14ac:dyDescent="0.3">
      <c r="A6746" s="26">
        <v>2019</v>
      </c>
      <c r="B6746" s="27" t="s">
        <v>3132</v>
      </c>
      <c r="C6746" s="27" t="s">
        <v>3133</v>
      </c>
      <c r="D6746" s="27" t="s">
        <v>3132</v>
      </c>
      <c r="E6746" s="27" t="s">
        <v>3033</v>
      </c>
      <c r="F6746" s="27" t="s">
        <v>2807</v>
      </c>
      <c r="G6746" s="27" t="s">
        <v>2812</v>
      </c>
      <c r="H6746" s="28">
        <v>43497</v>
      </c>
      <c r="I6746" s="29">
        <v>14.555244</v>
      </c>
      <c r="J6746" s="28" t="s">
        <v>3241</v>
      </c>
    </row>
    <row r="6747" spans="1:10" x14ac:dyDescent="0.3">
      <c r="A6747" s="26">
        <v>2019</v>
      </c>
      <c r="B6747" s="27" t="s">
        <v>3134</v>
      </c>
      <c r="C6747" s="27" t="s">
        <v>3135</v>
      </c>
      <c r="D6747" s="27" t="s">
        <v>3134</v>
      </c>
      <c r="E6747" s="27" t="s">
        <v>3033</v>
      </c>
      <c r="F6747" s="27" t="s">
        <v>2807</v>
      </c>
      <c r="G6747" s="27" t="s">
        <v>2812</v>
      </c>
      <c r="H6747" s="28">
        <v>43497</v>
      </c>
      <c r="I6747" s="29">
        <v>8.8507750000000005</v>
      </c>
      <c r="J6747" s="28" t="s">
        <v>3241</v>
      </c>
    </row>
    <row r="6748" spans="1:10" x14ac:dyDescent="0.3">
      <c r="A6748" s="26">
        <v>2019</v>
      </c>
      <c r="B6748" s="27" t="s">
        <v>3099</v>
      </c>
      <c r="C6748" s="27" t="s">
        <v>3100</v>
      </c>
      <c r="D6748" s="27" t="s">
        <v>3099</v>
      </c>
      <c r="E6748" s="27" t="s">
        <v>6117</v>
      </c>
      <c r="F6748" s="27" t="s">
        <v>2815</v>
      </c>
      <c r="G6748" s="27" t="s">
        <v>2816</v>
      </c>
      <c r="H6748" s="28">
        <v>43497</v>
      </c>
      <c r="I6748" s="29">
        <v>6.0954969999999999</v>
      </c>
      <c r="J6748" s="28" t="s">
        <v>3241</v>
      </c>
    </row>
    <row r="6749" spans="1:10" x14ac:dyDescent="0.3">
      <c r="A6749" s="26">
        <v>2019</v>
      </c>
      <c r="B6749" s="27" t="s">
        <v>3193</v>
      </c>
      <c r="C6749" s="27" t="s">
        <v>3194</v>
      </c>
      <c r="D6749" s="27" t="s">
        <v>3193</v>
      </c>
      <c r="E6749" s="27" t="s">
        <v>6117</v>
      </c>
      <c r="F6749" s="27" t="s">
        <v>2798</v>
      </c>
      <c r="G6749" s="27" t="s">
        <v>2803</v>
      </c>
      <c r="H6749" s="28">
        <v>43497</v>
      </c>
      <c r="I6749" s="29">
        <v>0.69144300000000003</v>
      </c>
      <c r="J6749" s="28" t="s">
        <v>3192</v>
      </c>
    </row>
    <row r="6750" spans="1:10" x14ac:dyDescent="0.3">
      <c r="A6750" s="26">
        <v>2019</v>
      </c>
      <c r="B6750" s="27" t="s">
        <v>3101</v>
      </c>
      <c r="C6750" s="27" t="s">
        <v>3102</v>
      </c>
      <c r="D6750" s="27" t="s">
        <v>3101</v>
      </c>
      <c r="E6750" s="27" t="s">
        <v>6117</v>
      </c>
      <c r="F6750" s="27" t="s">
        <v>3034</v>
      </c>
      <c r="G6750" s="27" t="s">
        <v>3074</v>
      </c>
      <c r="H6750" s="28">
        <v>43497</v>
      </c>
      <c r="I6750" s="29">
        <v>10.631647999999998</v>
      </c>
      <c r="J6750" s="28" t="s">
        <v>3241</v>
      </c>
    </row>
    <row r="6751" spans="1:10" x14ac:dyDescent="0.3">
      <c r="A6751" s="26">
        <v>2019</v>
      </c>
      <c r="B6751" s="27" t="s">
        <v>3148</v>
      </c>
      <c r="C6751" s="27" t="s">
        <v>3149</v>
      </c>
      <c r="D6751" s="27" t="s">
        <v>3148</v>
      </c>
      <c r="E6751" s="27" t="s">
        <v>6117</v>
      </c>
      <c r="F6751" s="27" t="s">
        <v>3145</v>
      </c>
      <c r="G6751" s="27" t="s">
        <v>2803</v>
      </c>
      <c r="H6751" s="28">
        <v>43497</v>
      </c>
      <c r="I6751" s="29">
        <v>1.5814870000000001</v>
      </c>
      <c r="J6751" s="28" t="s">
        <v>3241</v>
      </c>
    </row>
    <row r="6752" spans="1:10" x14ac:dyDescent="0.3">
      <c r="A6752" s="26">
        <v>2019</v>
      </c>
      <c r="B6752" s="27" t="s">
        <v>3103</v>
      </c>
      <c r="C6752" s="27" t="s">
        <v>3104</v>
      </c>
      <c r="D6752" s="27" t="s">
        <v>3103</v>
      </c>
      <c r="E6752" s="27" t="s">
        <v>6117</v>
      </c>
      <c r="F6752" s="27" t="s">
        <v>3034</v>
      </c>
      <c r="G6752" s="27" t="s">
        <v>2923</v>
      </c>
      <c r="H6752" s="28">
        <v>43497</v>
      </c>
      <c r="I6752" s="29">
        <v>2.445465</v>
      </c>
      <c r="J6752" s="28" t="s">
        <v>3241</v>
      </c>
    </row>
    <row r="6753" spans="1:10" x14ac:dyDescent="0.3">
      <c r="A6753" s="26">
        <v>2019</v>
      </c>
      <c r="B6753" s="27" t="s">
        <v>3150</v>
      </c>
      <c r="C6753" s="27" t="s">
        <v>3151</v>
      </c>
      <c r="D6753" s="27" t="s">
        <v>3150</v>
      </c>
      <c r="E6753" s="27" t="s">
        <v>6117</v>
      </c>
      <c r="F6753" s="27" t="s">
        <v>3142</v>
      </c>
      <c r="G6753" s="27" t="s">
        <v>2850</v>
      </c>
      <c r="H6753" s="28">
        <v>43497</v>
      </c>
      <c r="I6753" s="29">
        <v>0</v>
      </c>
      <c r="J6753" s="28" t="s">
        <v>3241</v>
      </c>
    </row>
    <row r="6754" spans="1:10" x14ac:dyDescent="0.3">
      <c r="A6754" s="26">
        <v>2019</v>
      </c>
      <c r="B6754" s="27" t="s">
        <v>3105</v>
      </c>
      <c r="C6754" s="27" t="s">
        <v>3106</v>
      </c>
      <c r="D6754" s="27" t="s">
        <v>3105</v>
      </c>
      <c r="E6754" s="27" t="s">
        <v>6117</v>
      </c>
      <c r="F6754" s="27" t="s">
        <v>2798</v>
      </c>
      <c r="G6754" s="27" t="s">
        <v>2803</v>
      </c>
      <c r="H6754" s="28">
        <v>43497</v>
      </c>
      <c r="I6754" s="29">
        <v>3.2186599999999999</v>
      </c>
      <c r="J6754" s="28" t="s">
        <v>3241</v>
      </c>
    </row>
    <row r="6755" spans="1:10" x14ac:dyDescent="0.3">
      <c r="A6755" s="26">
        <v>2019</v>
      </c>
      <c r="B6755" s="27" t="s">
        <v>3107</v>
      </c>
      <c r="C6755" s="27" t="s">
        <v>3108</v>
      </c>
      <c r="D6755" s="27" t="s">
        <v>3108</v>
      </c>
      <c r="E6755" s="27" t="s">
        <v>6117</v>
      </c>
      <c r="F6755" s="27" t="s">
        <v>3026</v>
      </c>
      <c r="G6755" s="27" t="s">
        <v>2936</v>
      </c>
      <c r="H6755" s="28">
        <v>43497</v>
      </c>
      <c r="I6755" s="29">
        <v>1.0200000000000001E-4</v>
      </c>
      <c r="J6755" s="28" t="s">
        <v>3241</v>
      </c>
    </row>
    <row r="6756" spans="1:10" x14ac:dyDescent="0.3">
      <c r="A6756" s="26">
        <v>2019</v>
      </c>
      <c r="B6756" s="27" t="s">
        <v>3123</v>
      </c>
      <c r="C6756" s="27" t="s">
        <v>3124</v>
      </c>
      <c r="D6756" s="27" t="s">
        <v>3166</v>
      </c>
      <c r="E6756" s="27" t="s">
        <v>3025</v>
      </c>
      <c r="F6756" s="27" t="s">
        <v>2825</v>
      </c>
      <c r="G6756" s="27" t="s">
        <v>2850</v>
      </c>
      <c r="H6756" s="28">
        <v>43497</v>
      </c>
      <c r="I6756" s="29">
        <v>0</v>
      </c>
      <c r="J6756" s="28" t="s">
        <v>3241</v>
      </c>
    </row>
    <row r="6757" spans="1:10" x14ac:dyDescent="0.3">
      <c r="A6757" s="26">
        <v>2019</v>
      </c>
      <c r="B6757" s="27" t="s">
        <v>3123</v>
      </c>
      <c r="C6757" s="27" t="s">
        <v>3124</v>
      </c>
      <c r="D6757" s="27" t="s">
        <v>3125</v>
      </c>
      <c r="E6757" s="27" t="s">
        <v>3025</v>
      </c>
      <c r="F6757" s="27" t="s">
        <v>2825</v>
      </c>
      <c r="G6757" s="27" t="s">
        <v>2850</v>
      </c>
      <c r="H6757" s="28">
        <v>43497</v>
      </c>
      <c r="I6757" s="29">
        <v>0</v>
      </c>
      <c r="J6757" s="28" t="s">
        <v>3241</v>
      </c>
    </row>
    <row r="6758" spans="1:10" x14ac:dyDescent="0.3">
      <c r="A6758" s="26">
        <v>2019</v>
      </c>
      <c r="B6758" s="27" t="s">
        <v>3123</v>
      </c>
      <c r="C6758" s="27" t="s">
        <v>3124</v>
      </c>
      <c r="D6758" s="27" t="s">
        <v>3170</v>
      </c>
      <c r="E6758" s="27" t="s">
        <v>3025</v>
      </c>
      <c r="F6758" s="27" t="s">
        <v>2825</v>
      </c>
      <c r="G6758" s="27" t="s">
        <v>2850</v>
      </c>
      <c r="H6758" s="28">
        <v>43497</v>
      </c>
      <c r="I6758" s="29">
        <v>0</v>
      </c>
      <c r="J6758" s="28" t="s">
        <v>3241</v>
      </c>
    </row>
    <row r="6759" spans="1:10" x14ac:dyDescent="0.3">
      <c r="A6759" s="26">
        <v>2019</v>
      </c>
      <c r="B6759" s="27" t="s">
        <v>3140</v>
      </c>
      <c r="C6759" s="27" t="s">
        <v>3141</v>
      </c>
      <c r="D6759" s="27" t="s">
        <v>3140</v>
      </c>
      <c r="E6759" s="27" t="s">
        <v>6117</v>
      </c>
      <c r="F6759" s="27" t="s">
        <v>3142</v>
      </c>
      <c r="G6759" s="27" t="s">
        <v>2850</v>
      </c>
      <c r="H6759" s="28">
        <v>43497</v>
      </c>
      <c r="I6759" s="29">
        <v>0</v>
      </c>
      <c r="J6759" s="28" t="s">
        <v>3241</v>
      </c>
    </row>
    <row r="6760" spans="1:10" x14ac:dyDescent="0.3">
      <c r="A6760" s="26">
        <v>2019</v>
      </c>
      <c r="B6760" s="27" t="s">
        <v>3109</v>
      </c>
      <c r="C6760" s="27" t="s">
        <v>3110</v>
      </c>
      <c r="D6760" s="27" t="s">
        <v>3109</v>
      </c>
      <c r="E6760" s="27" t="s">
        <v>3111</v>
      </c>
      <c r="F6760" s="27" t="s">
        <v>2825</v>
      </c>
      <c r="G6760" s="27" t="s">
        <v>2850</v>
      </c>
      <c r="H6760" s="28">
        <v>43497</v>
      </c>
      <c r="I6760" s="29">
        <v>0.18471800000000002</v>
      </c>
      <c r="J6760" s="28" t="s">
        <v>3241</v>
      </c>
    </row>
    <row r="6761" spans="1:10" x14ac:dyDescent="0.3">
      <c r="A6761" s="26">
        <v>2019</v>
      </c>
      <c r="B6761" s="27" t="s">
        <v>3158</v>
      </c>
      <c r="C6761" s="27" t="s">
        <v>3159</v>
      </c>
      <c r="D6761" s="27" t="s">
        <v>3160</v>
      </c>
      <c r="E6761" s="27" t="s">
        <v>3161</v>
      </c>
      <c r="F6761" s="27" t="s">
        <v>3087</v>
      </c>
      <c r="G6761" s="27" t="s">
        <v>2788</v>
      </c>
      <c r="H6761" s="28">
        <v>43497</v>
      </c>
      <c r="I6761" s="29">
        <v>3.5115540000000003</v>
      </c>
      <c r="J6761" s="28" t="s">
        <v>3241</v>
      </c>
    </row>
    <row r="6762" spans="1:10" x14ac:dyDescent="0.3">
      <c r="A6762" s="26">
        <v>2019</v>
      </c>
      <c r="B6762" s="27" t="s">
        <v>3112</v>
      </c>
      <c r="C6762" s="27" t="s">
        <v>3113</v>
      </c>
      <c r="D6762" s="27" t="s">
        <v>3112</v>
      </c>
      <c r="E6762" s="27" t="s">
        <v>6117</v>
      </c>
      <c r="F6762" s="27" t="s">
        <v>2825</v>
      </c>
      <c r="G6762" s="27" t="s">
        <v>2826</v>
      </c>
      <c r="H6762" s="28">
        <v>43497</v>
      </c>
      <c r="I6762" s="29">
        <v>1.5975140000000001</v>
      </c>
      <c r="J6762" s="28" t="s">
        <v>3241</v>
      </c>
    </row>
    <row r="6763" spans="1:10" x14ac:dyDescent="0.3">
      <c r="A6763" s="26">
        <v>2019</v>
      </c>
      <c r="B6763" s="27" t="s">
        <v>3167</v>
      </c>
      <c r="C6763" s="27" t="s">
        <v>3168</v>
      </c>
      <c r="D6763" s="27" t="s">
        <v>3169</v>
      </c>
      <c r="E6763" s="27" t="s">
        <v>3161</v>
      </c>
      <c r="F6763" s="27" t="s">
        <v>3087</v>
      </c>
      <c r="G6763" s="27" t="s">
        <v>2788</v>
      </c>
      <c r="H6763" s="28">
        <v>43497</v>
      </c>
      <c r="I6763" s="29">
        <v>6.7500489999999997</v>
      </c>
      <c r="J6763" s="28" t="s">
        <v>3241</v>
      </c>
    </row>
    <row r="6764" spans="1:10" x14ac:dyDescent="0.3">
      <c r="A6764" s="26">
        <v>2019</v>
      </c>
      <c r="B6764" s="27" t="s">
        <v>3114</v>
      </c>
      <c r="C6764" s="27" t="s">
        <v>3115</v>
      </c>
      <c r="D6764" s="27" t="s">
        <v>3116</v>
      </c>
      <c r="E6764" s="27" t="s">
        <v>3025</v>
      </c>
      <c r="F6764" s="27" t="s">
        <v>3026</v>
      </c>
      <c r="G6764" s="27" t="s">
        <v>2788</v>
      </c>
      <c r="H6764" s="28">
        <v>43497</v>
      </c>
      <c r="I6764" s="29">
        <v>0</v>
      </c>
      <c r="J6764" s="28" t="s">
        <v>3241</v>
      </c>
    </row>
    <row r="6765" spans="1:10" x14ac:dyDescent="0.3">
      <c r="A6765" s="26">
        <v>2019</v>
      </c>
      <c r="B6765" s="27" t="s">
        <v>3117</v>
      </c>
      <c r="C6765" s="27" t="s">
        <v>3118</v>
      </c>
      <c r="D6765" s="27" t="s">
        <v>3117</v>
      </c>
      <c r="E6765" s="27" t="s">
        <v>6117</v>
      </c>
      <c r="F6765" s="27" t="s">
        <v>2815</v>
      </c>
      <c r="G6765" s="27" t="s">
        <v>2816</v>
      </c>
      <c r="H6765" s="28">
        <v>43497</v>
      </c>
      <c r="I6765" s="29">
        <v>7.3694160000000002</v>
      </c>
      <c r="J6765" s="28" t="s">
        <v>3241</v>
      </c>
    </row>
    <row r="6766" spans="1:10" x14ac:dyDescent="0.3">
      <c r="A6766" s="26">
        <v>2019</v>
      </c>
      <c r="B6766" s="27" t="s">
        <v>3129</v>
      </c>
      <c r="C6766" s="27" t="s">
        <v>3130</v>
      </c>
      <c r="D6766" s="27" t="s">
        <v>3131</v>
      </c>
      <c r="E6766" s="27" t="s">
        <v>3063</v>
      </c>
      <c r="F6766" s="27" t="s">
        <v>3034</v>
      </c>
      <c r="G6766" s="27" t="s">
        <v>2840</v>
      </c>
      <c r="H6766" s="28">
        <v>43497</v>
      </c>
      <c r="I6766" s="29">
        <v>0</v>
      </c>
      <c r="J6766" s="28" t="s">
        <v>3241</v>
      </c>
    </row>
    <row r="6767" spans="1:10" x14ac:dyDescent="0.3">
      <c r="A6767" s="26">
        <v>2019</v>
      </c>
      <c r="B6767" s="27" t="s">
        <v>3126</v>
      </c>
      <c r="C6767" s="27" t="s">
        <v>3127</v>
      </c>
      <c r="D6767" s="27" t="s">
        <v>3128</v>
      </c>
      <c r="E6767" s="27" t="s">
        <v>3025</v>
      </c>
      <c r="F6767" s="27" t="s">
        <v>3026</v>
      </c>
      <c r="G6767" s="27" t="s">
        <v>2936</v>
      </c>
      <c r="H6767" s="28">
        <v>43497</v>
      </c>
      <c r="I6767" s="29">
        <v>0</v>
      </c>
      <c r="J6767" s="28" t="s">
        <v>3241</v>
      </c>
    </row>
    <row r="6768" spans="1:10" x14ac:dyDescent="0.3">
      <c r="A6768" s="26">
        <v>2019</v>
      </c>
      <c r="B6768" s="27" t="s">
        <v>3178</v>
      </c>
      <c r="C6768" s="27" t="s">
        <v>3179</v>
      </c>
      <c r="D6768" s="27" t="s">
        <v>3178</v>
      </c>
      <c r="E6768" s="27" t="s">
        <v>3033</v>
      </c>
      <c r="F6768" s="27" t="s">
        <v>2807</v>
      </c>
      <c r="G6768" s="27" t="s">
        <v>2812</v>
      </c>
      <c r="H6768" s="28">
        <v>43497</v>
      </c>
      <c r="I6768" s="29">
        <v>0.181144</v>
      </c>
      <c r="J6768" s="28" t="s">
        <v>3241</v>
      </c>
    </row>
    <row r="6769" spans="1:10" x14ac:dyDescent="0.3">
      <c r="A6769" s="26">
        <v>2019</v>
      </c>
      <c r="B6769" s="27" t="s">
        <v>3119</v>
      </c>
      <c r="C6769" s="27" t="s">
        <v>3120</v>
      </c>
      <c r="D6769" s="27" t="s">
        <v>3119</v>
      </c>
      <c r="E6769" s="27" t="s">
        <v>6117</v>
      </c>
      <c r="F6769" s="27" t="s">
        <v>3034</v>
      </c>
      <c r="G6769" s="27" t="s">
        <v>2840</v>
      </c>
      <c r="H6769" s="28">
        <v>43497</v>
      </c>
      <c r="I6769" s="29">
        <v>4.3545990000000003</v>
      </c>
      <c r="J6769" s="28" t="s">
        <v>3241</v>
      </c>
    </row>
    <row r="6770" spans="1:10" x14ac:dyDescent="0.3">
      <c r="A6770" s="26">
        <v>2019</v>
      </c>
      <c r="B6770" s="27" t="s">
        <v>3121</v>
      </c>
      <c r="C6770" s="27" t="s">
        <v>3122</v>
      </c>
      <c r="D6770" s="27" t="s">
        <v>3121</v>
      </c>
      <c r="E6770" s="27" t="s">
        <v>6117</v>
      </c>
      <c r="F6770" s="27" t="s">
        <v>2825</v>
      </c>
      <c r="G6770" s="27" t="s">
        <v>2850</v>
      </c>
      <c r="H6770" s="28">
        <v>43497</v>
      </c>
      <c r="I6770" s="29">
        <v>16.379065000000001</v>
      </c>
      <c r="J6770" s="28" t="s">
        <v>3241</v>
      </c>
    </row>
    <row r="6771" spans="1:10" x14ac:dyDescent="0.3">
      <c r="A6771" s="26">
        <v>2019</v>
      </c>
      <c r="B6771" s="27" t="s">
        <v>3198</v>
      </c>
      <c r="C6771" s="27" t="s">
        <v>3199</v>
      </c>
      <c r="D6771" s="27" t="s">
        <v>3200</v>
      </c>
      <c r="E6771" s="27" t="s">
        <v>3161</v>
      </c>
      <c r="F6771" s="27" t="s">
        <v>2815</v>
      </c>
      <c r="G6771" s="27" t="s">
        <v>2854</v>
      </c>
      <c r="H6771" s="28">
        <v>43497</v>
      </c>
      <c r="I6771" s="29">
        <v>0.39059300000000002</v>
      </c>
      <c r="J6771" s="28" t="s">
        <v>3192</v>
      </c>
    </row>
    <row r="6772" spans="1:10" x14ac:dyDescent="0.3">
      <c r="A6772" s="26">
        <v>2019</v>
      </c>
      <c r="B6772" s="27" t="s">
        <v>3687</v>
      </c>
      <c r="C6772" s="27" t="s">
        <v>3688</v>
      </c>
      <c r="D6772" s="27" t="s">
        <v>3689</v>
      </c>
      <c r="E6772" s="27" t="s">
        <v>3161</v>
      </c>
      <c r="F6772" s="27" t="s">
        <v>3026</v>
      </c>
      <c r="G6772" s="27" t="s">
        <v>2936</v>
      </c>
      <c r="H6772" s="28">
        <v>43497</v>
      </c>
      <c r="I6772" s="29">
        <v>0.60990700000000009</v>
      </c>
      <c r="J6772" s="28" t="s">
        <v>3192</v>
      </c>
    </row>
    <row r="6773" spans="1:10" x14ac:dyDescent="0.3">
      <c r="A6773" s="26">
        <v>2019</v>
      </c>
      <c r="B6773" s="27" t="s">
        <v>3690</v>
      </c>
      <c r="C6773" s="27" t="s">
        <v>3691</v>
      </c>
      <c r="D6773" s="27" t="s">
        <v>3690</v>
      </c>
      <c r="E6773" s="27" t="s">
        <v>3033</v>
      </c>
      <c r="F6773" s="27" t="s">
        <v>2807</v>
      </c>
      <c r="G6773" s="27" t="s">
        <v>2812</v>
      </c>
      <c r="H6773" s="28">
        <v>43497</v>
      </c>
      <c r="I6773" s="29">
        <v>8.2753899999999998</v>
      </c>
      <c r="J6773" s="28" t="s">
        <v>3241</v>
      </c>
    </row>
    <row r="6774" spans="1:10" x14ac:dyDescent="0.3">
      <c r="A6774" s="26">
        <v>2019</v>
      </c>
      <c r="B6774" s="27" t="s">
        <v>5217</v>
      </c>
      <c r="C6774" s="27" t="s">
        <v>2901</v>
      </c>
      <c r="D6774" s="27" t="s">
        <v>5217</v>
      </c>
      <c r="E6774" s="27" t="s">
        <v>3033</v>
      </c>
      <c r="F6774" s="27" t="s">
        <v>2788</v>
      </c>
      <c r="G6774" s="27" t="s">
        <v>2788</v>
      </c>
      <c r="H6774" s="28">
        <v>43497</v>
      </c>
      <c r="I6774" s="29">
        <v>17.688368000000001</v>
      </c>
      <c r="J6774" s="28" t="s">
        <v>3192</v>
      </c>
    </row>
    <row r="6775" spans="1:10" x14ac:dyDescent="0.3">
      <c r="A6775" s="26">
        <v>2019</v>
      </c>
      <c r="B6775" s="27" t="s">
        <v>5218</v>
      </c>
      <c r="C6775" s="27" t="s">
        <v>3507</v>
      </c>
      <c r="D6775" s="27" t="s">
        <v>5219</v>
      </c>
      <c r="E6775" s="27" t="s">
        <v>3063</v>
      </c>
      <c r="F6775" s="27" t="s">
        <v>2815</v>
      </c>
      <c r="G6775" s="27" t="s">
        <v>2816</v>
      </c>
      <c r="H6775" s="28">
        <v>43497</v>
      </c>
      <c r="I6775" s="29">
        <v>5.2999310000000008</v>
      </c>
      <c r="J6775" s="28" t="s">
        <v>3192</v>
      </c>
    </row>
    <row r="6776" spans="1:10" x14ac:dyDescent="0.3">
      <c r="A6776" s="26">
        <v>2019</v>
      </c>
      <c r="B6776" s="27" t="s">
        <v>5670</v>
      </c>
      <c r="C6776" s="27" t="s">
        <v>5671</v>
      </c>
      <c r="D6776" s="27" t="s">
        <v>5670</v>
      </c>
      <c r="E6776" s="27" t="s">
        <v>3033</v>
      </c>
      <c r="F6776" s="27" t="s">
        <v>2807</v>
      </c>
      <c r="G6776" s="27" t="s">
        <v>2812</v>
      </c>
      <c r="H6776" s="28">
        <v>43497</v>
      </c>
      <c r="I6776" s="29">
        <v>37.458849999999998</v>
      </c>
      <c r="J6776" s="28" t="s">
        <v>3241</v>
      </c>
    </row>
    <row r="6777" spans="1:10" x14ac:dyDescent="0.3">
      <c r="A6777" s="26">
        <v>2019</v>
      </c>
      <c r="B6777" s="27" t="s">
        <v>5672</v>
      </c>
      <c r="C6777" s="27" t="s">
        <v>2863</v>
      </c>
      <c r="D6777" s="27" t="s">
        <v>5672</v>
      </c>
      <c r="E6777" s="27" t="s">
        <v>3111</v>
      </c>
      <c r="F6777" s="27" t="s">
        <v>2815</v>
      </c>
      <c r="G6777" s="27" t="s">
        <v>2854</v>
      </c>
      <c r="H6777" s="28">
        <v>43497</v>
      </c>
      <c r="I6777" s="29">
        <v>5.5666919999999998</v>
      </c>
      <c r="J6777" s="28" t="s">
        <v>3192</v>
      </c>
    </row>
    <row r="6778" spans="1:10" x14ac:dyDescent="0.3">
      <c r="A6778" s="26">
        <v>2019</v>
      </c>
      <c r="B6778" s="27" t="s">
        <v>5757</v>
      </c>
      <c r="C6778" s="27" t="s">
        <v>2909</v>
      </c>
      <c r="D6778" s="27" t="s">
        <v>5757</v>
      </c>
      <c r="E6778" s="27" t="s">
        <v>3033</v>
      </c>
      <c r="F6778" s="27" t="s">
        <v>2788</v>
      </c>
      <c r="G6778" s="27" t="s">
        <v>2788</v>
      </c>
      <c r="H6778" s="28">
        <v>43497</v>
      </c>
      <c r="I6778" s="29">
        <v>33.441446000000006</v>
      </c>
      <c r="J6778" s="28" t="s">
        <v>3192</v>
      </c>
    </row>
    <row r="6779" spans="1:10" x14ac:dyDescent="0.3">
      <c r="A6779" s="26">
        <v>2019</v>
      </c>
      <c r="B6779" s="27" t="s">
        <v>5758</v>
      </c>
      <c r="C6779" s="27" t="s">
        <v>5759</v>
      </c>
      <c r="D6779" s="27" t="s">
        <v>5758</v>
      </c>
      <c r="E6779" s="27" t="s">
        <v>3033</v>
      </c>
      <c r="F6779" s="27" t="s">
        <v>2815</v>
      </c>
      <c r="G6779" s="27" t="s">
        <v>2816</v>
      </c>
      <c r="H6779" s="28">
        <v>43497</v>
      </c>
      <c r="I6779" s="29">
        <v>14.417595</v>
      </c>
      <c r="J6779" s="28" t="s">
        <v>3192</v>
      </c>
    </row>
    <row r="6780" spans="1:10" x14ac:dyDescent="0.3">
      <c r="A6780" s="26">
        <v>2019</v>
      </c>
      <c r="B6780" s="27" t="s">
        <v>5972</v>
      </c>
      <c r="C6780" s="27" t="s">
        <v>5973</v>
      </c>
      <c r="D6780" s="27" t="s">
        <v>5972</v>
      </c>
      <c r="E6780" s="27" t="s">
        <v>3111</v>
      </c>
      <c r="F6780" s="27" t="s">
        <v>2825</v>
      </c>
      <c r="G6780" s="27" t="s">
        <v>2850</v>
      </c>
      <c r="H6780" s="28">
        <v>43497</v>
      </c>
      <c r="I6780" s="29">
        <v>7.7364000000000002E-2</v>
      </c>
      <c r="J6780" s="28" t="s">
        <v>3241</v>
      </c>
    </row>
    <row r="6781" spans="1:10" x14ac:dyDescent="0.3">
      <c r="A6781" s="26">
        <v>2019</v>
      </c>
      <c r="B6781" s="27" t="s">
        <v>5760</v>
      </c>
      <c r="C6781" s="27" t="s">
        <v>5761</v>
      </c>
      <c r="D6781" s="27" t="s">
        <v>5760</v>
      </c>
      <c r="E6781" s="27" t="s">
        <v>3111</v>
      </c>
      <c r="F6781" s="27" t="s">
        <v>2815</v>
      </c>
      <c r="G6781" s="27" t="s">
        <v>2854</v>
      </c>
      <c r="H6781" s="28">
        <v>43497</v>
      </c>
      <c r="I6781" s="29">
        <v>4.9061280000000007</v>
      </c>
      <c r="J6781" s="28" t="s">
        <v>3192</v>
      </c>
    </row>
    <row r="6782" spans="1:10" x14ac:dyDescent="0.3">
      <c r="A6782" s="26">
        <v>2019</v>
      </c>
      <c r="B6782" s="27" t="s">
        <v>5762</v>
      </c>
      <c r="C6782" s="27" t="s">
        <v>5763</v>
      </c>
      <c r="D6782" s="27" t="s">
        <v>5762</v>
      </c>
      <c r="E6782" s="27" t="s">
        <v>3111</v>
      </c>
      <c r="F6782" s="27" t="s">
        <v>2825</v>
      </c>
      <c r="G6782" s="27" t="s">
        <v>2850</v>
      </c>
      <c r="H6782" s="28">
        <v>43497</v>
      </c>
      <c r="I6782" s="29">
        <v>0.18973899999999999</v>
      </c>
      <c r="J6782" s="28" t="s">
        <v>3192</v>
      </c>
    </row>
    <row r="6783" spans="1:10" x14ac:dyDescent="0.3">
      <c r="A6783" s="26">
        <v>2019</v>
      </c>
      <c r="B6783" s="27" t="s">
        <v>5764</v>
      </c>
      <c r="C6783" s="27" t="s">
        <v>5765</v>
      </c>
      <c r="D6783" s="27" t="s">
        <v>5766</v>
      </c>
      <c r="E6783" s="27" t="s">
        <v>3161</v>
      </c>
      <c r="F6783" s="27" t="s">
        <v>2815</v>
      </c>
      <c r="G6783" s="27" t="s">
        <v>2816</v>
      </c>
      <c r="H6783" s="28">
        <v>43497</v>
      </c>
      <c r="I6783" s="29">
        <v>0.53860200000000003</v>
      </c>
      <c r="J6783" s="28" t="s">
        <v>3192</v>
      </c>
    </row>
    <row r="6784" spans="1:10" x14ac:dyDescent="0.3">
      <c r="A6784" s="26">
        <v>2019</v>
      </c>
      <c r="B6784" s="27" t="s">
        <v>5767</v>
      </c>
      <c r="C6784" s="27" t="s">
        <v>3515</v>
      </c>
      <c r="D6784" s="27" t="s">
        <v>5768</v>
      </c>
      <c r="E6784" s="27" t="s">
        <v>3063</v>
      </c>
      <c r="F6784" s="27" t="s">
        <v>2815</v>
      </c>
      <c r="G6784" s="27" t="s">
        <v>2816</v>
      </c>
      <c r="H6784" s="28">
        <v>43497</v>
      </c>
      <c r="I6784" s="29">
        <v>2.002643</v>
      </c>
      <c r="J6784" s="28" t="s">
        <v>3192</v>
      </c>
    </row>
    <row r="6785" spans="1:10" x14ac:dyDescent="0.3">
      <c r="A6785" s="26">
        <v>2019</v>
      </c>
      <c r="B6785" s="27" t="s">
        <v>5986</v>
      </c>
      <c r="C6785" s="27" t="s">
        <v>5770</v>
      </c>
      <c r="D6785" s="27" t="s">
        <v>5769</v>
      </c>
      <c r="E6785" s="27" t="s">
        <v>3111</v>
      </c>
      <c r="F6785" s="27" t="s">
        <v>3034</v>
      </c>
      <c r="G6785" s="27" t="s">
        <v>2821</v>
      </c>
      <c r="H6785" s="28">
        <v>43497</v>
      </c>
      <c r="I6785" s="29">
        <v>3.9625150000000002</v>
      </c>
      <c r="J6785" s="28" t="s">
        <v>3192</v>
      </c>
    </row>
    <row r="6786" spans="1:10" x14ac:dyDescent="0.3">
      <c r="A6786" s="26">
        <v>2019</v>
      </c>
      <c r="B6786" s="27" t="s">
        <v>5771</v>
      </c>
      <c r="C6786" s="27" t="s">
        <v>5772</v>
      </c>
      <c r="D6786" s="27" t="s">
        <v>5771</v>
      </c>
      <c r="E6786" s="27" t="s">
        <v>3033</v>
      </c>
      <c r="F6786" s="27" t="s">
        <v>2807</v>
      </c>
      <c r="G6786" s="27" t="s">
        <v>2812</v>
      </c>
      <c r="H6786" s="28">
        <v>43497</v>
      </c>
      <c r="I6786" s="29">
        <v>24.723451000000001</v>
      </c>
      <c r="J6786" s="28" t="s">
        <v>3241</v>
      </c>
    </row>
    <row r="6787" spans="1:10" x14ac:dyDescent="0.3">
      <c r="A6787" s="26">
        <v>2019</v>
      </c>
      <c r="B6787" s="27" t="s">
        <v>5775</v>
      </c>
      <c r="C6787" s="27" t="s">
        <v>2905</v>
      </c>
      <c r="D6787" s="27" t="s">
        <v>5775</v>
      </c>
      <c r="E6787" s="27" t="s">
        <v>3033</v>
      </c>
      <c r="F6787" s="27" t="s">
        <v>2807</v>
      </c>
      <c r="G6787" s="27" t="s">
        <v>2812</v>
      </c>
      <c r="H6787" s="28">
        <v>43497</v>
      </c>
      <c r="I6787" s="29">
        <v>8.681419</v>
      </c>
      <c r="J6787" s="28" t="s">
        <v>3192</v>
      </c>
    </row>
    <row r="6788" spans="1:10" x14ac:dyDescent="0.3">
      <c r="A6788" s="26">
        <v>2019</v>
      </c>
      <c r="B6788" s="27" t="s">
        <v>5974</v>
      </c>
      <c r="C6788" s="27" t="s">
        <v>5975</v>
      </c>
      <c r="D6788" s="27" t="s">
        <v>5974</v>
      </c>
      <c r="E6788" s="27" t="s">
        <v>3033</v>
      </c>
      <c r="F6788" s="27" t="s">
        <v>2807</v>
      </c>
      <c r="G6788" s="27" t="s">
        <v>2812</v>
      </c>
      <c r="H6788" s="28">
        <v>43497</v>
      </c>
      <c r="I6788" s="29">
        <v>9.8545590000000018</v>
      </c>
      <c r="J6788" s="28" t="s">
        <v>3192</v>
      </c>
    </row>
    <row r="6789" spans="1:10" x14ac:dyDescent="0.3">
      <c r="A6789" s="26">
        <v>2019</v>
      </c>
      <c r="B6789" s="27" t="s">
        <v>5976</v>
      </c>
      <c r="C6789" s="27" t="s">
        <v>5977</v>
      </c>
      <c r="D6789" s="27" t="s">
        <v>5976</v>
      </c>
      <c r="E6789" s="27" t="s">
        <v>3111</v>
      </c>
      <c r="F6789" s="27" t="s">
        <v>3034</v>
      </c>
      <c r="G6789" s="27" t="s">
        <v>2831</v>
      </c>
      <c r="H6789" s="28">
        <v>43497</v>
      </c>
      <c r="I6789" s="29">
        <v>4.3890380000000002</v>
      </c>
      <c r="J6789" s="28" t="s">
        <v>3192</v>
      </c>
    </row>
    <row r="6790" spans="1:10" x14ac:dyDescent="0.3">
      <c r="A6790" s="26">
        <v>2019</v>
      </c>
      <c r="B6790" s="27" t="s">
        <v>5978</v>
      </c>
      <c r="C6790" s="27" t="s">
        <v>5979</v>
      </c>
      <c r="D6790" s="27" t="s">
        <v>5978</v>
      </c>
      <c r="E6790" s="27" t="s">
        <v>3111</v>
      </c>
      <c r="F6790" s="27" t="s">
        <v>2825</v>
      </c>
      <c r="G6790" s="27" t="s">
        <v>2850</v>
      </c>
      <c r="H6790" s="28">
        <v>43497</v>
      </c>
      <c r="I6790" s="29">
        <v>4.0805069999999999</v>
      </c>
      <c r="J6790" s="28" t="s">
        <v>3192</v>
      </c>
    </row>
    <row r="6791" spans="1:10" x14ac:dyDescent="0.3">
      <c r="A6791" s="26">
        <v>2019</v>
      </c>
      <c r="B6791" s="27" t="s">
        <v>5980</v>
      </c>
      <c r="C6791" s="27" t="s">
        <v>5981</v>
      </c>
      <c r="D6791" s="27" t="s">
        <v>5980</v>
      </c>
      <c r="E6791" s="27" t="s">
        <v>3111</v>
      </c>
      <c r="F6791" s="27" t="s">
        <v>2825</v>
      </c>
      <c r="G6791" s="27" t="s">
        <v>2850</v>
      </c>
      <c r="H6791" s="28">
        <v>43497</v>
      </c>
      <c r="I6791" s="29">
        <v>5.0989250000000004</v>
      </c>
      <c r="J6791" s="28" t="s">
        <v>3192</v>
      </c>
    </row>
    <row r="6792" spans="1:10" x14ac:dyDescent="0.3">
      <c r="A6792" s="26">
        <v>2019</v>
      </c>
      <c r="B6792" s="27" t="s">
        <v>5982</v>
      </c>
      <c r="C6792" s="27" t="s">
        <v>5983</v>
      </c>
      <c r="D6792" s="27" t="s">
        <v>5982</v>
      </c>
      <c r="E6792" s="27" t="s">
        <v>3033</v>
      </c>
      <c r="F6792" s="27" t="s">
        <v>2788</v>
      </c>
      <c r="G6792" s="27" t="s">
        <v>2788</v>
      </c>
      <c r="H6792" s="28">
        <v>43497</v>
      </c>
      <c r="I6792" s="29">
        <v>17.107975</v>
      </c>
      <c r="J6792" s="28" t="s">
        <v>3192</v>
      </c>
    </row>
    <row r="6793" spans="1:10" x14ac:dyDescent="0.3">
      <c r="A6793" s="26">
        <v>2019</v>
      </c>
      <c r="B6793" s="27" t="s">
        <v>5984</v>
      </c>
      <c r="C6793" s="27" t="s">
        <v>5985</v>
      </c>
      <c r="D6793" s="27" t="s">
        <v>5984</v>
      </c>
      <c r="E6793" s="27" t="s">
        <v>3111</v>
      </c>
      <c r="F6793" s="27" t="s">
        <v>2825</v>
      </c>
      <c r="G6793" s="27" t="s">
        <v>2850</v>
      </c>
      <c r="H6793" s="28">
        <v>43497</v>
      </c>
      <c r="I6793" s="29">
        <v>6.3646150000000006</v>
      </c>
      <c r="J6793" s="28" t="s">
        <v>3192</v>
      </c>
    </row>
    <row r="6794" spans="1:10" x14ac:dyDescent="0.3">
      <c r="A6794" s="26">
        <v>2019</v>
      </c>
      <c r="B6794" s="27" t="s">
        <v>5987</v>
      </c>
      <c r="C6794" s="27" t="s">
        <v>6024</v>
      </c>
      <c r="D6794" s="27" t="s">
        <v>5987</v>
      </c>
      <c r="E6794" s="27" t="s">
        <v>3111</v>
      </c>
      <c r="F6794" s="27" t="s">
        <v>2825</v>
      </c>
      <c r="G6794" s="27" t="s">
        <v>2850</v>
      </c>
      <c r="H6794" s="28">
        <v>43497</v>
      </c>
      <c r="I6794" s="29">
        <v>6.578793000000001</v>
      </c>
      <c r="J6794" s="28" t="s">
        <v>3192</v>
      </c>
    </row>
    <row r="6795" spans="1:10" x14ac:dyDescent="0.3">
      <c r="A6795" s="26">
        <v>2019</v>
      </c>
      <c r="B6795" s="27" t="s">
        <v>5764</v>
      </c>
      <c r="C6795" s="27" t="s">
        <v>5765</v>
      </c>
      <c r="D6795" s="27" t="s">
        <v>5988</v>
      </c>
      <c r="E6795" s="27" t="s">
        <v>3161</v>
      </c>
      <c r="F6795" s="27" t="s">
        <v>2815</v>
      </c>
      <c r="G6795" s="27" t="s">
        <v>2816</v>
      </c>
      <c r="H6795" s="28">
        <v>43497</v>
      </c>
      <c r="I6795" s="29">
        <v>0.58974400000000005</v>
      </c>
      <c r="J6795" s="28" t="s">
        <v>3192</v>
      </c>
    </row>
    <row r="6796" spans="1:10" x14ac:dyDescent="0.3">
      <c r="A6796" s="26">
        <v>2019</v>
      </c>
      <c r="B6796" s="27" t="s">
        <v>5989</v>
      </c>
      <c r="C6796" s="27" t="s">
        <v>5990</v>
      </c>
      <c r="D6796" s="27" t="s">
        <v>5989</v>
      </c>
      <c r="E6796" s="27" t="s">
        <v>3033</v>
      </c>
      <c r="F6796" s="27" t="s">
        <v>2807</v>
      </c>
      <c r="G6796" s="27" t="s">
        <v>2812</v>
      </c>
      <c r="H6796" s="28">
        <v>43497</v>
      </c>
      <c r="I6796" s="29">
        <v>14.955138999999999</v>
      </c>
      <c r="J6796" s="28" t="s">
        <v>3241</v>
      </c>
    </row>
    <row r="6797" spans="1:10" x14ac:dyDescent="0.3">
      <c r="A6797" s="26">
        <v>2019</v>
      </c>
      <c r="B6797" s="27" t="s">
        <v>5991</v>
      </c>
      <c r="C6797" s="27" t="s">
        <v>5992</v>
      </c>
      <c r="D6797" s="27" t="s">
        <v>5991</v>
      </c>
      <c r="E6797" s="27" t="s">
        <v>3033</v>
      </c>
      <c r="F6797" s="27" t="s">
        <v>2788</v>
      </c>
      <c r="G6797" s="27" t="s">
        <v>2799</v>
      </c>
      <c r="H6797" s="28">
        <v>43497</v>
      </c>
      <c r="I6797" s="29">
        <v>2.1297159999999997</v>
      </c>
      <c r="J6797" s="28" t="s">
        <v>3192</v>
      </c>
    </row>
    <row r="6798" spans="1:10" x14ac:dyDescent="0.3">
      <c r="A6798" s="26">
        <v>2019</v>
      </c>
      <c r="B6798" s="27" t="s">
        <v>5993</v>
      </c>
      <c r="C6798" s="27" t="s">
        <v>5994</v>
      </c>
      <c r="D6798" s="27" t="s">
        <v>5993</v>
      </c>
      <c r="E6798" s="27" t="s">
        <v>3033</v>
      </c>
      <c r="F6798" s="27" t="s">
        <v>2788</v>
      </c>
      <c r="G6798" s="27" t="s">
        <v>2788</v>
      </c>
      <c r="H6798" s="28">
        <v>43497</v>
      </c>
      <c r="I6798" s="29">
        <v>1.1466449999999999</v>
      </c>
      <c r="J6798" s="28" t="s">
        <v>3241</v>
      </c>
    </row>
    <row r="6799" spans="1:10" x14ac:dyDescent="0.3">
      <c r="A6799" s="26">
        <v>2019</v>
      </c>
      <c r="B6799" s="27" t="s">
        <v>5995</v>
      </c>
      <c r="C6799" s="27" t="s">
        <v>5996</v>
      </c>
      <c r="D6799" s="27" t="s">
        <v>5995</v>
      </c>
      <c r="E6799" s="27" t="s">
        <v>3033</v>
      </c>
      <c r="F6799" s="27" t="s">
        <v>2807</v>
      </c>
      <c r="G6799" s="27" t="s">
        <v>2812</v>
      </c>
      <c r="H6799" s="28">
        <v>43497</v>
      </c>
      <c r="I6799" s="29">
        <v>0</v>
      </c>
      <c r="J6799" s="28" t="s">
        <v>3192</v>
      </c>
    </row>
    <row r="6800" spans="1:10" x14ac:dyDescent="0.3">
      <c r="A6800" s="26">
        <v>2019</v>
      </c>
      <c r="B6800" s="27" t="s">
        <v>5997</v>
      </c>
      <c r="C6800" s="27" t="s">
        <v>5998</v>
      </c>
      <c r="D6800" s="27" t="s">
        <v>5997</v>
      </c>
      <c r="E6800" s="27" t="s">
        <v>3111</v>
      </c>
      <c r="F6800" s="27" t="s">
        <v>3034</v>
      </c>
      <c r="G6800" s="27" t="s">
        <v>2821</v>
      </c>
      <c r="H6800" s="28">
        <v>43497</v>
      </c>
      <c r="I6800" s="29">
        <v>0.245477</v>
      </c>
      <c r="J6800" s="28" t="s">
        <v>3241</v>
      </c>
    </row>
    <row r="6801" spans="1:10" x14ac:dyDescent="0.3">
      <c r="A6801" s="26">
        <v>2019</v>
      </c>
      <c r="B6801" s="27" t="s">
        <v>5999</v>
      </c>
      <c r="C6801" s="27" t="s">
        <v>5967</v>
      </c>
      <c r="D6801" s="27" t="s">
        <v>5999</v>
      </c>
      <c r="E6801" s="27" t="s">
        <v>3111</v>
      </c>
      <c r="F6801" s="27" t="s">
        <v>2815</v>
      </c>
      <c r="G6801" s="27" t="s">
        <v>2854</v>
      </c>
      <c r="H6801" s="28">
        <v>43497</v>
      </c>
      <c r="I6801" s="29">
        <v>0.69598499999999996</v>
      </c>
      <c r="J6801" s="28" t="s">
        <v>3241</v>
      </c>
    </row>
    <row r="6802" spans="1:10" x14ac:dyDescent="0.3">
      <c r="A6802" s="26">
        <v>2019</v>
      </c>
      <c r="B6802" s="27" t="s">
        <v>3022</v>
      </c>
      <c r="C6802" s="27" t="s">
        <v>3023</v>
      </c>
      <c r="D6802" s="27" t="s">
        <v>3024</v>
      </c>
      <c r="E6802" s="27" t="s">
        <v>3025</v>
      </c>
      <c r="F6802" s="27" t="s">
        <v>3026</v>
      </c>
      <c r="G6802" s="27" t="s">
        <v>2788</v>
      </c>
      <c r="H6802" s="28">
        <v>43525</v>
      </c>
      <c r="I6802" s="29">
        <v>0</v>
      </c>
      <c r="J6802" s="28" t="s">
        <v>3241</v>
      </c>
    </row>
    <row r="6803" spans="1:10" x14ac:dyDescent="0.3">
      <c r="A6803" s="26">
        <v>2019</v>
      </c>
      <c r="B6803" s="27" t="s">
        <v>3022</v>
      </c>
      <c r="C6803" s="27" t="s">
        <v>3023</v>
      </c>
      <c r="D6803" s="27" t="s">
        <v>3027</v>
      </c>
      <c r="E6803" s="27" t="s">
        <v>3025</v>
      </c>
      <c r="F6803" s="27" t="s">
        <v>3026</v>
      </c>
      <c r="G6803" s="27" t="s">
        <v>2788</v>
      </c>
      <c r="H6803" s="28">
        <v>43525</v>
      </c>
      <c r="I6803" s="29">
        <v>0</v>
      </c>
      <c r="J6803" s="28" t="s">
        <v>3241</v>
      </c>
    </row>
    <row r="6804" spans="1:10" x14ac:dyDescent="0.3">
      <c r="A6804" s="26">
        <v>2019</v>
      </c>
      <c r="B6804" s="27" t="s">
        <v>3028</v>
      </c>
      <c r="C6804" s="27" t="s">
        <v>3029</v>
      </c>
      <c r="D6804" s="27" t="s">
        <v>3028</v>
      </c>
      <c r="E6804" s="27" t="s">
        <v>6117</v>
      </c>
      <c r="F6804" s="27" t="s">
        <v>3030</v>
      </c>
      <c r="G6804" s="27" t="s">
        <v>2812</v>
      </c>
      <c r="H6804" s="28">
        <v>43525</v>
      </c>
      <c r="I6804" s="29">
        <v>1.5999560000000002</v>
      </c>
      <c r="J6804" s="28" t="s">
        <v>3241</v>
      </c>
    </row>
    <row r="6805" spans="1:10" x14ac:dyDescent="0.3">
      <c r="A6805" s="26">
        <v>2019</v>
      </c>
      <c r="B6805" s="27" t="s">
        <v>3031</v>
      </c>
      <c r="C6805" s="27" t="s">
        <v>3032</v>
      </c>
      <c r="D6805" s="27" t="s">
        <v>3031</v>
      </c>
      <c r="E6805" s="27" t="s">
        <v>3033</v>
      </c>
      <c r="F6805" s="27" t="s">
        <v>3034</v>
      </c>
      <c r="G6805" s="27" t="s">
        <v>2821</v>
      </c>
      <c r="H6805" s="28">
        <v>43525</v>
      </c>
      <c r="I6805" s="29">
        <v>6.0350910000000004</v>
      </c>
      <c r="J6805" s="28" t="s">
        <v>3241</v>
      </c>
    </row>
    <row r="6806" spans="1:10" x14ac:dyDescent="0.3">
      <c r="A6806" s="26">
        <v>2019</v>
      </c>
      <c r="B6806" s="27" t="s">
        <v>3031</v>
      </c>
      <c r="C6806" s="27" t="s">
        <v>3180</v>
      </c>
      <c r="D6806" s="27" t="s">
        <v>3181</v>
      </c>
      <c r="E6806" s="27" t="s">
        <v>3033</v>
      </c>
      <c r="F6806" s="27" t="s">
        <v>3034</v>
      </c>
      <c r="G6806" s="27" t="s">
        <v>2821</v>
      </c>
      <c r="H6806" s="28">
        <v>43525</v>
      </c>
      <c r="I6806" s="29">
        <v>1.6868559999999999</v>
      </c>
      <c r="J6806" s="28" t="s">
        <v>3241</v>
      </c>
    </row>
    <row r="6807" spans="1:10" x14ac:dyDescent="0.3">
      <c r="A6807" s="26">
        <v>2019</v>
      </c>
      <c r="B6807" s="27" t="s">
        <v>3189</v>
      </c>
      <c r="C6807" s="27" t="s">
        <v>3190</v>
      </c>
      <c r="D6807" s="27" t="s">
        <v>3191</v>
      </c>
      <c r="E6807" s="27" t="s">
        <v>3161</v>
      </c>
      <c r="F6807" s="27" t="s">
        <v>2815</v>
      </c>
      <c r="G6807" s="27" t="s">
        <v>2816</v>
      </c>
      <c r="H6807" s="28">
        <v>43525</v>
      </c>
      <c r="I6807" s="29">
        <v>1.4531339999999999</v>
      </c>
      <c r="J6807" s="28" t="s">
        <v>3192</v>
      </c>
    </row>
    <row r="6808" spans="1:10" x14ac:dyDescent="0.3">
      <c r="A6808" s="26">
        <v>2019</v>
      </c>
      <c r="B6808" s="27" t="s">
        <v>3035</v>
      </c>
      <c r="C6808" s="27" t="s">
        <v>3036</v>
      </c>
      <c r="D6808" s="27" t="s">
        <v>3035</v>
      </c>
      <c r="E6808" s="27" t="s">
        <v>6117</v>
      </c>
      <c r="F6808" s="27" t="s">
        <v>2825</v>
      </c>
      <c r="G6808" s="27" t="s">
        <v>2826</v>
      </c>
      <c r="H6808" s="28">
        <v>43525</v>
      </c>
      <c r="I6808" s="29">
        <v>0</v>
      </c>
      <c r="J6808" s="28" t="s">
        <v>3241</v>
      </c>
    </row>
    <row r="6809" spans="1:10" x14ac:dyDescent="0.3">
      <c r="A6809" s="26">
        <v>2019</v>
      </c>
      <c r="B6809" s="27" t="s">
        <v>3037</v>
      </c>
      <c r="C6809" s="27" t="s">
        <v>3038</v>
      </c>
      <c r="D6809" s="27" t="s">
        <v>3037</v>
      </c>
      <c r="E6809" s="27" t="s">
        <v>6117</v>
      </c>
      <c r="F6809" s="27" t="s">
        <v>3034</v>
      </c>
      <c r="G6809" s="27" t="s">
        <v>2999</v>
      </c>
      <c r="H6809" s="28">
        <v>43525</v>
      </c>
      <c r="I6809" s="29">
        <v>4.1511370000000003</v>
      </c>
      <c r="J6809" s="28" t="s">
        <v>3241</v>
      </c>
    </row>
    <row r="6810" spans="1:10" x14ac:dyDescent="0.3">
      <c r="A6810" s="26">
        <v>2019</v>
      </c>
      <c r="B6810" s="27" t="s">
        <v>3039</v>
      </c>
      <c r="C6810" s="27" t="s">
        <v>3040</v>
      </c>
      <c r="D6810" s="27" t="s">
        <v>3039</v>
      </c>
      <c r="E6810" s="27" t="s">
        <v>6117</v>
      </c>
      <c r="F6810" s="27" t="s">
        <v>2815</v>
      </c>
      <c r="G6810" s="27" t="s">
        <v>2816</v>
      </c>
      <c r="H6810" s="28">
        <v>43525</v>
      </c>
      <c r="I6810" s="29">
        <v>0</v>
      </c>
      <c r="J6810" s="28" t="s">
        <v>3241</v>
      </c>
    </row>
    <row r="6811" spans="1:10" x14ac:dyDescent="0.3">
      <c r="A6811" s="26">
        <v>2019</v>
      </c>
      <c r="B6811" s="27" t="s">
        <v>3041</v>
      </c>
      <c r="C6811" s="27" t="s">
        <v>3042</v>
      </c>
      <c r="D6811" s="27" t="s">
        <v>3041</v>
      </c>
      <c r="E6811" s="27" t="s">
        <v>6117</v>
      </c>
      <c r="F6811" s="27" t="s">
        <v>2825</v>
      </c>
      <c r="G6811" s="27" t="s">
        <v>2826</v>
      </c>
      <c r="H6811" s="28">
        <v>43525</v>
      </c>
      <c r="I6811" s="29">
        <v>1.8880859999999999</v>
      </c>
      <c r="J6811" s="28" t="s">
        <v>3241</v>
      </c>
    </row>
    <row r="6812" spans="1:10" x14ac:dyDescent="0.3">
      <c r="A6812" s="26">
        <v>2019</v>
      </c>
      <c r="B6812" s="27" t="s">
        <v>3043</v>
      </c>
      <c r="C6812" s="27" t="s">
        <v>3044</v>
      </c>
      <c r="D6812" s="27" t="s">
        <v>3043</v>
      </c>
      <c r="E6812" s="27" t="s">
        <v>6117</v>
      </c>
      <c r="F6812" s="27" t="s">
        <v>2815</v>
      </c>
      <c r="G6812" s="27" t="s">
        <v>2816</v>
      </c>
      <c r="H6812" s="28">
        <v>43525</v>
      </c>
      <c r="I6812" s="29">
        <v>5.3493120000000003</v>
      </c>
      <c r="J6812" s="28" t="s">
        <v>3241</v>
      </c>
    </row>
    <row r="6813" spans="1:10" x14ac:dyDescent="0.3">
      <c r="A6813" s="26">
        <v>2019</v>
      </c>
      <c r="B6813" s="27" t="s">
        <v>3045</v>
      </c>
      <c r="C6813" s="27" t="s">
        <v>3046</v>
      </c>
      <c r="D6813" s="27" t="s">
        <v>3045</v>
      </c>
      <c r="E6813" s="27" t="s">
        <v>6117</v>
      </c>
      <c r="F6813" s="27" t="s">
        <v>2815</v>
      </c>
      <c r="G6813" s="27" t="s">
        <v>2816</v>
      </c>
      <c r="H6813" s="28">
        <v>43525</v>
      </c>
      <c r="I6813" s="29">
        <v>0.159136</v>
      </c>
      <c r="J6813" s="28" t="s">
        <v>3241</v>
      </c>
    </row>
    <row r="6814" spans="1:10" x14ac:dyDescent="0.3">
      <c r="A6814" s="26">
        <v>2019</v>
      </c>
      <c r="B6814" s="27" t="s">
        <v>3143</v>
      </c>
      <c r="C6814" s="27" t="s">
        <v>3144</v>
      </c>
      <c r="D6814" s="27" t="s">
        <v>3143</v>
      </c>
      <c r="E6814" s="27" t="s">
        <v>6117</v>
      </c>
      <c r="F6814" s="27" t="s">
        <v>3145</v>
      </c>
      <c r="G6814" s="27" t="s">
        <v>2803</v>
      </c>
      <c r="H6814" s="28">
        <v>43525</v>
      </c>
      <c r="I6814" s="29">
        <v>3.0911130000000004</v>
      </c>
      <c r="J6814" s="28" t="s">
        <v>3241</v>
      </c>
    </row>
    <row r="6815" spans="1:10" x14ac:dyDescent="0.3">
      <c r="A6815" s="26">
        <v>2019</v>
      </c>
      <c r="B6815" s="27" t="s">
        <v>5773</v>
      </c>
      <c r="C6815" s="27" t="s">
        <v>5774</v>
      </c>
      <c r="D6815" s="27" t="s">
        <v>5773</v>
      </c>
      <c r="E6815" s="27" t="s">
        <v>3111</v>
      </c>
      <c r="F6815" s="27" t="s">
        <v>3034</v>
      </c>
      <c r="G6815" s="27" t="s">
        <v>2821</v>
      </c>
      <c r="H6815" s="28">
        <v>43525</v>
      </c>
      <c r="I6815" s="29">
        <v>0.19977400000000001</v>
      </c>
      <c r="J6815" s="28" t="s">
        <v>3241</v>
      </c>
    </row>
    <row r="6816" spans="1:10" x14ac:dyDescent="0.3">
      <c r="A6816" s="26">
        <v>2019</v>
      </c>
      <c r="B6816" s="27" t="s">
        <v>3171</v>
      </c>
      <c r="C6816" s="27" t="s">
        <v>3172</v>
      </c>
      <c r="D6816" s="27" t="s">
        <v>3173</v>
      </c>
      <c r="E6816" s="27" t="s">
        <v>3111</v>
      </c>
      <c r="F6816" s="27" t="s">
        <v>2825</v>
      </c>
      <c r="G6816" s="27" t="s">
        <v>2850</v>
      </c>
      <c r="H6816" s="28">
        <v>43525</v>
      </c>
      <c r="I6816" s="29">
        <v>0.42599800000000004</v>
      </c>
      <c r="J6816" s="28" t="s">
        <v>3241</v>
      </c>
    </row>
    <row r="6817" spans="1:10" x14ac:dyDescent="0.3">
      <c r="A6817" s="26">
        <v>2019</v>
      </c>
      <c r="B6817" s="27" t="s">
        <v>3146</v>
      </c>
      <c r="C6817" s="27" t="s">
        <v>3147</v>
      </c>
      <c r="D6817" s="27" t="s">
        <v>3146</v>
      </c>
      <c r="E6817" s="27" t="s">
        <v>6117</v>
      </c>
      <c r="F6817" s="27" t="s">
        <v>3145</v>
      </c>
      <c r="G6817" s="27" t="s">
        <v>2803</v>
      </c>
      <c r="H6817" s="28">
        <v>43525</v>
      </c>
      <c r="I6817" s="29">
        <v>3.3191690000000005</v>
      </c>
      <c r="J6817" s="28" t="s">
        <v>3241</v>
      </c>
    </row>
    <row r="6818" spans="1:10" x14ac:dyDescent="0.3">
      <c r="A6818" s="26">
        <v>2019</v>
      </c>
      <c r="B6818" s="27" t="s">
        <v>3047</v>
      </c>
      <c r="C6818" s="27" t="s">
        <v>3048</v>
      </c>
      <c r="D6818" s="27" t="s">
        <v>3047</v>
      </c>
      <c r="E6818" s="27" t="s">
        <v>6117</v>
      </c>
      <c r="F6818" s="27" t="s">
        <v>2825</v>
      </c>
      <c r="G6818" s="27" t="s">
        <v>2826</v>
      </c>
      <c r="H6818" s="28">
        <v>43525</v>
      </c>
      <c r="I6818" s="29">
        <v>2.334641</v>
      </c>
      <c r="J6818" s="28" t="s">
        <v>3241</v>
      </c>
    </row>
    <row r="6819" spans="1:10" x14ac:dyDescent="0.3">
      <c r="A6819" s="26">
        <v>2019</v>
      </c>
      <c r="B6819" s="27" t="s">
        <v>3049</v>
      </c>
      <c r="C6819" s="27" t="s">
        <v>3050</v>
      </c>
      <c r="D6819" s="27" t="s">
        <v>3049</v>
      </c>
      <c r="E6819" s="27" t="s">
        <v>6117</v>
      </c>
      <c r="F6819" s="27" t="s">
        <v>2825</v>
      </c>
      <c r="G6819" s="27" t="s">
        <v>2850</v>
      </c>
      <c r="H6819" s="28">
        <v>43525</v>
      </c>
      <c r="I6819" s="29">
        <v>2.9636130000000005</v>
      </c>
      <c r="J6819" s="28" t="s">
        <v>3241</v>
      </c>
    </row>
    <row r="6820" spans="1:10" x14ac:dyDescent="0.3">
      <c r="A6820" s="26">
        <v>2019</v>
      </c>
      <c r="B6820" s="27" t="s">
        <v>3051</v>
      </c>
      <c r="C6820" s="27" t="s">
        <v>3051</v>
      </c>
      <c r="D6820" s="27" t="s">
        <v>3051</v>
      </c>
      <c r="E6820" s="27" t="s">
        <v>6118</v>
      </c>
      <c r="F6820" s="27" t="s">
        <v>3051</v>
      </c>
      <c r="G6820" s="27" t="s">
        <v>6074</v>
      </c>
      <c r="H6820" s="28">
        <v>43525</v>
      </c>
      <c r="I6820" s="29">
        <v>10120.057936000001</v>
      </c>
      <c r="J6820" s="28" t="s">
        <v>3241</v>
      </c>
    </row>
    <row r="6821" spans="1:10" x14ac:dyDescent="0.3">
      <c r="A6821" s="26">
        <v>2019</v>
      </c>
      <c r="B6821" s="27" t="s">
        <v>3052</v>
      </c>
      <c r="C6821" s="27" t="s">
        <v>3053</v>
      </c>
      <c r="D6821" s="27" t="s">
        <v>3052</v>
      </c>
      <c r="E6821" s="27" t="s">
        <v>3033</v>
      </c>
      <c r="F6821" s="27" t="s">
        <v>2807</v>
      </c>
      <c r="G6821" s="27" t="s">
        <v>2812</v>
      </c>
      <c r="H6821" s="28">
        <v>43525</v>
      </c>
      <c r="I6821" s="29">
        <v>1.8895110000000002</v>
      </c>
      <c r="J6821" s="28" t="s">
        <v>3241</v>
      </c>
    </row>
    <row r="6822" spans="1:10" x14ac:dyDescent="0.3">
      <c r="A6822" s="26">
        <v>2019</v>
      </c>
      <c r="B6822" s="27" t="s">
        <v>3162</v>
      </c>
      <c r="C6822" s="27" t="s">
        <v>3163</v>
      </c>
      <c r="D6822" s="27" t="s">
        <v>3164</v>
      </c>
      <c r="E6822" s="27" t="s">
        <v>3025</v>
      </c>
      <c r="F6822" s="27" t="s">
        <v>3087</v>
      </c>
      <c r="G6822" s="27" t="s">
        <v>2788</v>
      </c>
      <c r="H6822" s="28">
        <v>43525</v>
      </c>
      <c r="I6822" s="29">
        <v>0</v>
      </c>
      <c r="J6822" s="28" t="s">
        <v>3241</v>
      </c>
    </row>
    <row r="6823" spans="1:10" x14ac:dyDescent="0.3">
      <c r="A6823" s="26">
        <v>2019</v>
      </c>
      <c r="B6823" s="27" t="s">
        <v>3162</v>
      </c>
      <c r="C6823" s="27" t="s">
        <v>3163</v>
      </c>
      <c r="D6823" s="27" t="s">
        <v>3165</v>
      </c>
      <c r="E6823" s="27" t="s">
        <v>3025</v>
      </c>
      <c r="F6823" s="27" t="s">
        <v>3087</v>
      </c>
      <c r="G6823" s="27" t="s">
        <v>2788</v>
      </c>
      <c r="H6823" s="28">
        <v>43525</v>
      </c>
      <c r="I6823" s="29">
        <v>0</v>
      </c>
      <c r="J6823" s="28" t="s">
        <v>3241</v>
      </c>
    </row>
    <row r="6824" spans="1:10" x14ac:dyDescent="0.3">
      <c r="A6824" s="26">
        <v>2019</v>
      </c>
      <c r="B6824" s="27" t="s">
        <v>3054</v>
      </c>
      <c r="C6824" s="27" t="s">
        <v>3055</v>
      </c>
      <c r="D6824" s="27" t="s">
        <v>3054</v>
      </c>
      <c r="E6824" s="27" t="s">
        <v>6117</v>
      </c>
      <c r="F6824" s="27" t="s">
        <v>3034</v>
      </c>
      <c r="G6824" s="27" t="s">
        <v>2999</v>
      </c>
      <c r="H6824" s="28">
        <v>43525</v>
      </c>
      <c r="I6824" s="29">
        <v>8.2895029999999998</v>
      </c>
      <c r="J6824" s="28" t="s">
        <v>3241</v>
      </c>
    </row>
    <row r="6825" spans="1:10" x14ac:dyDescent="0.3">
      <c r="A6825" s="26">
        <v>2019</v>
      </c>
      <c r="B6825" s="27" t="s">
        <v>3056</v>
      </c>
      <c r="C6825" s="27" t="s">
        <v>3057</v>
      </c>
      <c r="D6825" s="27" t="s">
        <v>3056</v>
      </c>
      <c r="E6825" s="27" t="s">
        <v>6117</v>
      </c>
      <c r="F6825" s="27" t="s">
        <v>2825</v>
      </c>
      <c r="G6825" s="27" t="s">
        <v>2826</v>
      </c>
      <c r="H6825" s="28">
        <v>43525</v>
      </c>
      <c r="I6825" s="29">
        <v>3.9563610000000002</v>
      </c>
      <c r="J6825" s="28" t="s">
        <v>3241</v>
      </c>
    </row>
    <row r="6826" spans="1:10" x14ac:dyDescent="0.3">
      <c r="A6826" s="26">
        <v>2019</v>
      </c>
      <c r="B6826" s="27" t="s">
        <v>3058</v>
      </c>
      <c r="C6826" s="27" t="s">
        <v>3059</v>
      </c>
      <c r="D6826" s="27" t="s">
        <v>3058</v>
      </c>
      <c r="E6826" s="27" t="s">
        <v>6117</v>
      </c>
      <c r="F6826" s="27" t="s">
        <v>2815</v>
      </c>
      <c r="G6826" s="27" t="s">
        <v>2816</v>
      </c>
      <c r="H6826" s="28">
        <v>43525</v>
      </c>
      <c r="I6826" s="29">
        <v>4.7916480000000004</v>
      </c>
      <c r="J6826" s="28" t="s">
        <v>3241</v>
      </c>
    </row>
    <row r="6827" spans="1:10" x14ac:dyDescent="0.3">
      <c r="A6827" s="26">
        <v>2019</v>
      </c>
      <c r="B6827" s="27" t="s">
        <v>3152</v>
      </c>
      <c r="C6827" s="27" t="s">
        <v>3153</v>
      </c>
      <c r="D6827" s="27" t="s">
        <v>3152</v>
      </c>
      <c r="E6827" s="27" t="s">
        <v>3111</v>
      </c>
      <c r="F6827" s="27" t="s">
        <v>2825</v>
      </c>
      <c r="G6827" s="27" t="s">
        <v>2850</v>
      </c>
      <c r="H6827" s="28">
        <v>43525</v>
      </c>
      <c r="I6827" s="29">
        <v>0.40604600000000002</v>
      </c>
      <c r="J6827" s="28" t="s">
        <v>3241</v>
      </c>
    </row>
    <row r="6828" spans="1:10" x14ac:dyDescent="0.3">
      <c r="A6828" s="26">
        <v>2019</v>
      </c>
      <c r="B6828" s="27" t="s">
        <v>3154</v>
      </c>
      <c r="C6828" s="27" t="s">
        <v>3155</v>
      </c>
      <c r="D6828" s="27" t="s">
        <v>3154</v>
      </c>
      <c r="E6828" s="27" t="s">
        <v>3111</v>
      </c>
      <c r="F6828" s="27" t="s">
        <v>2825</v>
      </c>
      <c r="G6828" s="27" t="s">
        <v>2850</v>
      </c>
      <c r="H6828" s="28">
        <v>43525</v>
      </c>
      <c r="I6828" s="29">
        <v>0.57438999999999996</v>
      </c>
      <c r="J6828" s="28" t="s">
        <v>3241</v>
      </c>
    </row>
    <row r="6829" spans="1:10" x14ac:dyDescent="0.3">
      <c r="A6829" s="26">
        <v>2019</v>
      </c>
      <c r="B6829" s="27" t="s">
        <v>3156</v>
      </c>
      <c r="C6829" s="27" t="s">
        <v>3157</v>
      </c>
      <c r="D6829" s="27" t="s">
        <v>3156</v>
      </c>
      <c r="E6829" s="27" t="s">
        <v>3111</v>
      </c>
      <c r="F6829" s="27" t="s">
        <v>2825</v>
      </c>
      <c r="G6829" s="27" t="s">
        <v>2850</v>
      </c>
      <c r="H6829" s="28">
        <v>43525</v>
      </c>
      <c r="I6829" s="29">
        <v>0</v>
      </c>
      <c r="J6829" s="28" t="s">
        <v>3241</v>
      </c>
    </row>
    <row r="6830" spans="1:10" x14ac:dyDescent="0.3">
      <c r="A6830" s="26">
        <v>2019</v>
      </c>
      <c r="B6830" s="27" t="s">
        <v>3060</v>
      </c>
      <c r="C6830" s="27" t="s">
        <v>3061</v>
      </c>
      <c r="D6830" s="27" t="s">
        <v>3062</v>
      </c>
      <c r="E6830" s="27" t="s">
        <v>3063</v>
      </c>
      <c r="F6830" s="27" t="s">
        <v>3034</v>
      </c>
      <c r="G6830" s="27" t="s">
        <v>2999</v>
      </c>
      <c r="H6830" s="28">
        <v>43525</v>
      </c>
      <c r="I6830" s="29">
        <v>0</v>
      </c>
      <c r="J6830" s="28" t="s">
        <v>3241</v>
      </c>
    </row>
    <row r="6831" spans="1:10" x14ac:dyDescent="0.3">
      <c r="A6831" s="26">
        <v>2019</v>
      </c>
      <c r="B6831" s="27" t="s">
        <v>3187</v>
      </c>
      <c r="C6831" s="27" t="s">
        <v>3188</v>
      </c>
      <c r="D6831" s="27" t="s">
        <v>3187</v>
      </c>
      <c r="E6831" s="27" t="s">
        <v>3033</v>
      </c>
      <c r="F6831" s="27" t="s">
        <v>3034</v>
      </c>
      <c r="G6831" s="27" t="s">
        <v>3074</v>
      </c>
      <c r="H6831" s="28">
        <v>43525</v>
      </c>
      <c r="I6831" s="29">
        <v>0.97776200000000002</v>
      </c>
      <c r="J6831" s="28" t="s">
        <v>3241</v>
      </c>
    </row>
    <row r="6832" spans="1:10" x14ac:dyDescent="0.3">
      <c r="A6832" s="26">
        <v>2019</v>
      </c>
      <c r="B6832" s="27" t="s">
        <v>3064</v>
      </c>
      <c r="C6832" s="27" t="s">
        <v>3065</v>
      </c>
      <c r="D6832" s="27" t="s">
        <v>3066</v>
      </c>
      <c r="E6832" s="27" t="s">
        <v>3025</v>
      </c>
      <c r="F6832" s="27" t="s">
        <v>2825</v>
      </c>
      <c r="G6832" s="27" t="s">
        <v>2826</v>
      </c>
      <c r="H6832" s="28">
        <v>43525</v>
      </c>
      <c r="I6832" s="29">
        <v>0</v>
      </c>
      <c r="J6832" s="28" t="s">
        <v>3241</v>
      </c>
    </row>
    <row r="6833" spans="1:10" x14ac:dyDescent="0.3">
      <c r="A6833" s="26">
        <v>2019</v>
      </c>
      <c r="B6833" s="27" t="s">
        <v>3064</v>
      </c>
      <c r="C6833" s="27" t="s">
        <v>3065</v>
      </c>
      <c r="D6833" s="27" t="s">
        <v>3067</v>
      </c>
      <c r="E6833" s="27" t="s">
        <v>3025</v>
      </c>
      <c r="F6833" s="27" t="s">
        <v>2825</v>
      </c>
      <c r="G6833" s="27" t="s">
        <v>2826</v>
      </c>
      <c r="H6833" s="28">
        <v>43525</v>
      </c>
      <c r="I6833" s="29">
        <v>0</v>
      </c>
      <c r="J6833" s="28" t="s">
        <v>3241</v>
      </c>
    </row>
    <row r="6834" spans="1:10" x14ac:dyDescent="0.3">
      <c r="A6834" s="26">
        <v>2019</v>
      </c>
      <c r="B6834" s="27" t="s">
        <v>3174</v>
      </c>
      <c r="C6834" s="27" t="s">
        <v>3175</v>
      </c>
      <c r="D6834" s="27" t="s">
        <v>3174</v>
      </c>
      <c r="E6834" s="27" t="s">
        <v>6117</v>
      </c>
      <c r="F6834" s="27" t="s">
        <v>2825</v>
      </c>
      <c r="G6834" s="27" t="s">
        <v>2826</v>
      </c>
      <c r="H6834" s="28">
        <v>43525</v>
      </c>
      <c r="I6834" s="29">
        <v>0.66974500000000003</v>
      </c>
      <c r="J6834" s="28" t="s">
        <v>3241</v>
      </c>
    </row>
    <row r="6835" spans="1:10" x14ac:dyDescent="0.3">
      <c r="A6835" s="26">
        <v>2019</v>
      </c>
      <c r="B6835" s="27" t="s">
        <v>3068</v>
      </c>
      <c r="C6835" s="27" t="s">
        <v>3069</v>
      </c>
      <c r="D6835" s="27" t="s">
        <v>3068</v>
      </c>
      <c r="E6835" s="27" t="s">
        <v>6117</v>
      </c>
      <c r="F6835" s="27" t="s">
        <v>3034</v>
      </c>
      <c r="G6835" s="27" t="s">
        <v>2923</v>
      </c>
      <c r="H6835" s="28">
        <v>43525</v>
      </c>
      <c r="I6835" s="29">
        <v>8.3470840000000006</v>
      </c>
      <c r="J6835" s="28" t="s">
        <v>3241</v>
      </c>
    </row>
    <row r="6836" spans="1:10" x14ac:dyDescent="0.3">
      <c r="A6836" s="26">
        <v>2019</v>
      </c>
      <c r="B6836" s="27" t="s">
        <v>3070</v>
      </c>
      <c r="C6836" s="27" t="s">
        <v>3071</v>
      </c>
      <c r="D6836" s="27" t="s">
        <v>3070</v>
      </c>
      <c r="E6836" s="27" t="s">
        <v>6117</v>
      </c>
      <c r="F6836" s="27" t="s">
        <v>2815</v>
      </c>
      <c r="G6836" s="27" t="s">
        <v>2816</v>
      </c>
      <c r="H6836" s="28">
        <v>43525</v>
      </c>
      <c r="I6836" s="29">
        <v>2.1044210000000003</v>
      </c>
      <c r="J6836" s="28" t="s">
        <v>3241</v>
      </c>
    </row>
    <row r="6837" spans="1:10" x14ac:dyDescent="0.3">
      <c r="A6837" s="26">
        <v>2019</v>
      </c>
      <c r="B6837" s="27" t="s">
        <v>3176</v>
      </c>
      <c r="C6837" s="27" t="s">
        <v>3177</v>
      </c>
      <c r="D6837" s="27" t="s">
        <v>3176</v>
      </c>
      <c r="E6837" s="27" t="s">
        <v>3033</v>
      </c>
      <c r="F6837" s="27" t="s">
        <v>2807</v>
      </c>
      <c r="G6837" s="27" t="s">
        <v>2812</v>
      </c>
      <c r="H6837" s="28">
        <v>43525</v>
      </c>
      <c r="I6837" s="29">
        <v>11.836793</v>
      </c>
      <c r="J6837" s="28" t="s">
        <v>3241</v>
      </c>
    </row>
    <row r="6838" spans="1:10" x14ac:dyDescent="0.3">
      <c r="A6838" s="26">
        <v>2019</v>
      </c>
      <c r="B6838" s="27" t="s">
        <v>3072</v>
      </c>
      <c r="C6838" s="27" t="s">
        <v>3073</v>
      </c>
      <c r="D6838" s="27" t="s">
        <v>3072</v>
      </c>
      <c r="E6838" s="27" t="s">
        <v>6117</v>
      </c>
      <c r="F6838" s="27" t="s">
        <v>3034</v>
      </c>
      <c r="G6838" s="27" t="s">
        <v>3074</v>
      </c>
      <c r="H6838" s="28">
        <v>43525</v>
      </c>
      <c r="I6838" s="29">
        <v>1.0113380000000001</v>
      </c>
      <c r="J6838" s="28" t="s">
        <v>3241</v>
      </c>
    </row>
    <row r="6839" spans="1:10" x14ac:dyDescent="0.3">
      <c r="A6839" s="26">
        <v>2019</v>
      </c>
      <c r="B6839" s="27" t="s">
        <v>3182</v>
      </c>
      <c r="C6839" s="27" t="s">
        <v>3183</v>
      </c>
      <c r="D6839" s="27" t="s">
        <v>3182</v>
      </c>
      <c r="E6839" s="27" t="s">
        <v>6117</v>
      </c>
      <c r="F6839" s="27" t="s">
        <v>2825</v>
      </c>
      <c r="G6839" s="27" t="s">
        <v>2826</v>
      </c>
      <c r="H6839" s="28">
        <v>43525</v>
      </c>
      <c r="I6839" s="29">
        <v>0.52603700000000009</v>
      </c>
      <c r="J6839" s="28" t="s">
        <v>3241</v>
      </c>
    </row>
    <row r="6840" spans="1:10" x14ac:dyDescent="0.3">
      <c r="A6840" s="26">
        <v>2019</v>
      </c>
      <c r="B6840" s="27" t="s">
        <v>3075</v>
      </c>
      <c r="C6840" s="27" t="s">
        <v>3076</v>
      </c>
      <c r="D6840" s="27" t="s">
        <v>3075</v>
      </c>
      <c r="E6840" s="27" t="s">
        <v>6117</v>
      </c>
      <c r="F6840" s="27" t="s">
        <v>2815</v>
      </c>
      <c r="G6840" s="27" t="s">
        <v>2816</v>
      </c>
      <c r="H6840" s="28">
        <v>43525</v>
      </c>
      <c r="I6840" s="29">
        <v>0.31883</v>
      </c>
      <c r="J6840" s="28" t="s">
        <v>3241</v>
      </c>
    </row>
    <row r="6841" spans="1:10" x14ac:dyDescent="0.3">
      <c r="A6841" s="26">
        <v>2019</v>
      </c>
      <c r="B6841" s="27" t="s">
        <v>3077</v>
      </c>
      <c r="C6841" s="27" t="s">
        <v>3078</v>
      </c>
      <c r="D6841" s="27" t="s">
        <v>3077</v>
      </c>
      <c r="E6841" s="27" t="s">
        <v>3033</v>
      </c>
      <c r="F6841" s="27" t="s">
        <v>2788</v>
      </c>
      <c r="G6841" s="27" t="s">
        <v>2788</v>
      </c>
      <c r="H6841" s="28">
        <v>43525</v>
      </c>
      <c r="I6841" s="29">
        <v>0</v>
      </c>
      <c r="J6841" s="28" t="s">
        <v>3241</v>
      </c>
    </row>
    <row r="6842" spans="1:10" x14ac:dyDescent="0.3">
      <c r="A6842" s="26">
        <v>2019</v>
      </c>
      <c r="B6842" s="27" t="s">
        <v>3079</v>
      </c>
      <c r="C6842" s="27" t="s">
        <v>3080</v>
      </c>
      <c r="D6842" s="27" t="s">
        <v>3081</v>
      </c>
      <c r="E6842" s="27" t="s">
        <v>3063</v>
      </c>
      <c r="F6842" s="27" t="s">
        <v>2788</v>
      </c>
      <c r="G6842" s="27" t="s">
        <v>2788</v>
      </c>
      <c r="H6842" s="28">
        <v>43525</v>
      </c>
      <c r="I6842" s="29">
        <v>6.7085999999999993E-2</v>
      </c>
      <c r="J6842" s="28" t="s">
        <v>3241</v>
      </c>
    </row>
    <row r="6843" spans="1:10" x14ac:dyDescent="0.3">
      <c r="A6843" s="26">
        <v>2019</v>
      </c>
      <c r="B6843" s="27" t="s">
        <v>3082</v>
      </c>
      <c r="C6843" s="27" t="s">
        <v>3083</v>
      </c>
      <c r="D6843" s="27" t="s">
        <v>3082</v>
      </c>
      <c r="E6843" s="27" t="s">
        <v>6117</v>
      </c>
      <c r="F6843" s="27" t="s">
        <v>2825</v>
      </c>
      <c r="G6843" s="27" t="s">
        <v>2826</v>
      </c>
      <c r="H6843" s="28">
        <v>43525</v>
      </c>
      <c r="I6843" s="29">
        <v>0.85402999999999996</v>
      </c>
      <c r="J6843" s="28" t="s">
        <v>3241</v>
      </c>
    </row>
    <row r="6844" spans="1:10" x14ac:dyDescent="0.3">
      <c r="A6844" s="26">
        <v>2019</v>
      </c>
      <c r="B6844" s="27" t="s">
        <v>3084</v>
      </c>
      <c r="C6844" s="27" t="s">
        <v>3085</v>
      </c>
      <c r="D6844" s="27" t="s">
        <v>3086</v>
      </c>
      <c r="E6844" s="27" t="s">
        <v>3025</v>
      </c>
      <c r="F6844" s="27" t="s">
        <v>3087</v>
      </c>
      <c r="G6844" s="27" t="s">
        <v>2788</v>
      </c>
      <c r="H6844" s="28">
        <v>43525</v>
      </c>
      <c r="I6844" s="29">
        <v>0</v>
      </c>
      <c r="J6844" s="28" t="s">
        <v>3241</v>
      </c>
    </row>
    <row r="6845" spans="1:10" x14ac:dyDescent="0.3">
      <c r="A6845" s="26">
        <v>2019</v>
      </c>
      <c r="B6845" s="27" t="s">
        <v>3084</v>
      </c>
      <c r="C6845" s="27" t="s">
        <v>3085</v>
      </c>
      <c r="D6845" s="27" t="s">
        <v>3088</v>
      </c>
      <c r="E6845" s="27" t="s">
        <v>3025</v>
      </c>
      <c r="F6845" s="27" t="s">
        <v>3087</v>
      </c>
      <c r="G6845" s="27" t="s">
        <v>2788</v>
      </c>
      <c r="H6845" s="28">
        <v>43525</v>
      </c>
      <c r="I6845" s="29">
        <v>0</v>
      </c>
      <c r="J6845" s="28" t="s">
        <v>3241</v>
      </c>
    </row>
    <row r="6846" spans="1:10" x14ac:dyDescent="0.3">
      <c r="A6846" s="26">
        <v>2019</v>
      </c>
      <c r="B6846" s="27" t="s">
        <v>3195</v>
      </c>
      <c r="C6846" s="27" t="s">
        <v>3196</v>
      </c>
      <c r="D6846" s="27" t="s">
        <v>3197</v>
      </c>
      <c r="E6846" s="27" t="s">
        <v>3063</v>
      </c>
      <c r="F6846" s="27" t="s">
        <v>3094</v>
      </c>
      <c r="G6846" s="27" t="s">
        <v>2965</v>
      </c>
      <c r="H6846" s="28">
        <v>43525</v>
      </c>
      <c r="I6846" s="29">
        <v>1.6559460000000001</v>
      </c>
      <c r="J6846" s="28" t="s">
        <v>3192</v>
      </c>
    </row>
    <row r="6847" spans="1:10" x14ac:dyDescent="0.3">
      <c r="A6847" s="26">
        <v>2019</v>
      </c>
      <c r="B6847" s="27" t="s">
        <v>3089</v>
      </c>
      <c r="C6847" s="27" t="s">
        <v>3090</v>
      </c>
      <c r="D6847" s="27" t="s">
        <v>3089</v>
      </c>
      <c r="E6847" s="27" t="s">
        <v>6117</v>
      </c>
      <c r="F6847" s="27" t="s">
        <v>2815</v>
      </c>
      <c r="G6847" s="27" t="s">
        <v>2816</v>
      </c>
      <c r="H6847" s="28">
        <v>43525</v>
      </c>
      <c r="I6847" s="29">
        <v>3.5029540000000003</v>
      </c>
      <c r="J6847" s="28" t="s">
        <v>3241</v>
      </c>
    </row>
    <row r="6848" spans="1:10" x14ac:dyDescent="0.3">
      <c r="A6848" s="26">
        <v>2019</v>
      </c>
      <c r="B6848" s="27" t="s">
        <v>3136</v>
      </c>
      <c r="C6848" s="27" t="s">
        <v>3137</v>
      </c>
      <c r="D6848" s="27" t="s">
        <v>3138</v>
      </c>
      <c r="E6848" s="27" t="s">
        <v>3025</v>
      </c>
      <c r="F6848" s="27" t="s">
        <v>3087</v>
      </c>
      <c r="G6848" s="27" t="s">
        <v>2788</v>
      </c>
      <c r="H6848" s="28">
        <v>43525</v>
      </c>
      <c r="I6848" s="29">
        <v>0</v>
      </c>
      <c r="J6848" s="28" t="s">
        <v>3241</v>
      </c>
    </row>
    <row r="6849" spans="1:10" x14ac:dyDescent="0.3">
      <c r="A6849" s="26">
        <v>2019</v>
      </c>
      <c r="B6849" s="27" t="s">
        <v>3136</v>
      </c>
      <c r="C6849" s="27" t="s">
        <v>3137</v>
      </c>
      <c r="D6849" s="27" t="s">
        <v>3139</v>
      </c>
      <c r="E6849" s="27" t="s">
        <v>3025</v>
      </c>
      <c r="F6849" s="27" t="s">
        <v>3087</v>
      </c>
      <c r="G6849" s="27" t="s">
        <v>2788</v>
      </c>
      <c r="H6849" s="28">
        <v>43525</v>
      </c>
      <c r="I6849" s="29">
        <v>0</v>
      </c>
      <c r="J6849" s="28" t="s">
        <v>3241</v>
      </c>
    </row>
    <row r="6850" spans="1:10" x14ac:dyDescent="0.3">
      <c r="A6850" s="26">
        <v>2019</v>
      </c>
      <c r="B6850" s="27" t="s">
        <v>3184</v>
      </c>
      <c r="C6850" s="27" t="s">
        <v>3185</v>
      </c>
      <c r="D6850" s="27" t="s">
        <v>3186</v>
      </c>
      <c r="E6850" s="27" t="s">
        <v>3063</v>
      </c>
      <c r="F6850" s="27" t="s">
        <v>3034</v>
      </c>
      <c r="G6850" s="27" t="s">
        <v>2999</v>
      </c>
      <c r="H6850" s="28">
        <v>43525</v>
      </c>
      <c r="I6850" s="29">
        <v>0</v>
      </c>
      <c r="J6850" s="28" t="s">
        <v>3241</v>
      </c>
    </row>
    <row r="6851" spans="1:10" x14ac:dyDescent="0.3">
      <c r="A6851" s="26">
        <v>2019</v>
      </c>
      <c r="B6851" s="27" t="s">
        <v>3091</v>
      </c>
      <c r="C6851" s="27" t="s">
        <v>3092</v>
      </c>
      <c r="D6851" s="27" t="s">
        <v>3093</v>
      </c>
      <c r="E6851" s="27" t="s">
        <v>3063</v>
      </c>
      <c r="F6851" s="27" t="s">
        <v>3094</v>
      </c>
      <c r="G6851" s="27" t="s">
        <v>2965</v>
      </c>
      <c r="H6851" s="28">
        <v>43525</v>
      </c>
      <c r="I6851" s="29">
        <v>6.7792220000000007</v>
      </c>
      <c r="J6851" s="28" t="s">
        <v>3241</v>
      </c>
    </row>
    <row r="6852" spans="1:10" x14ac:dyDescent="0.3">
      <c r="A6852" s="26">
        <v>2019</v>
      </c>
      <c r="B6852" s="27" t="s">
        <v>3095</v>
      </c>
      <c r="C6852" s="27" t="s">
        <v>3096</v>
      </c>
      <c r="D6852" s="27" t="s">
        <v>3095</v>
      </c>
      <c r="E6852" s="27" t="s">
        <v>6117</v>
      </c>
      <c r="F6852" s="27" t="s">
        <v>3034</v>
      </c>
      <c r="G6852" s="27" t="s">
        <v>2999</v>
      </c>
      <c r="H6852" s="28">
        <v>43525</v>
      </c>
      <c r="I6852" s="29">
        <v>8.3586030000000004</v>
      </c>
      <c r="J6852" s="28" t="s">
        <v>3241</v>
      </c>
    </row>
    <row r="6853" spans="1:10" x14ac:dyDescent="0.3">
      <c r="A6853" s="26">
        <v>2019</v>
      </c>
      <c r="B6853" s="27" t="s">
        <v>3097</v>
      </c>
      <c r="C6853" s="27" t="s">
        <v>3098</v>
      </c>
      <c r="D6853" s="27" t="s">
        <v>3097</v>
      </c>
      <c r="E6853" s="27" t="s">
        <v>6117</v>
      </c>
      <c r="F6853" s="27" t="s">
        <v>2825</v>
      </c>
      <c r="G6853" s="27" t="s">
        <v>2850</v>
      </c>
      <c r="H6853" s="28">
        <v>43525</v>
      </c>
      <c r="I6853" s="29">
        <v>10.009962</v>
      </c>
      <c r="J6853" s="28" t="s">
        <v>3241</v>
      </c>
    </row>
    <row r="6854" spans="1:10" x14ac:dyDescent="0.3">
      <c r="A6854" s="26">
        <v>2019</v>
      </c>
      <c r="B6854" s="27" t="s">
        <v>3132</v>
      </c>
      <c r="C6854" s="27" t="s">
        <v>3133</v>
      </c>
      <c r="D6854" s="27" t="s">
        <v>3132</v>
      </c>
      <c r="E6854" s="27" t="s">
        <v>3033</v>
      </c>
      <c r="F6854" s="27" t="s">
        <v>2807</v>
      </c>
      <c r="G6854" s="27" t="s">
        <v>2812</v>
      </c>
      <c r="H6854" s="28">
        <v>43525</v>
      </c>
      <c r="I6854" s="29">
        <v>14.926815999999999</v>
      </c>
      <c r="J6854" s="28" t="s">
        <v>3241</v>
      </c>
    </row>
    <row r="6855" spans="1:10" x14ac:dyDescent="0.3">
      <c r="A6855" s="26">
        <v>2019</v>
      </c>
      <c r="B6855" s="27" t="s">
        <v>3134</v>
      </c>
      <c r="C6855" s="27" t="s">
        <v>3135</v>
      </c>
      <c r="D6855" s="27" t="s">
        <v>3134</v>
      </c>
      <c r="E6855" s="27" t="s">
        <v>3033</v>
      </c>
      <c r="F6855" s="27" t="s">
        <v>2807</v>
      </c>
      <c r="G6855" s="27" t="s">
        <v>2812</v>
      </c>
      <c r="H6855" s="28">
        <v>43525</v>
      </c>
      <c r="I6855" s="29">
        <v>9.4212980000000002</v>
      </c>
      <c r="J6855" s="28" t="s">
        <v>3241</v>
      </c>
    </row>
    <row r="6856" spans="1:10" x14ac:dyDescent="0.3">
      <c r="A6856" s="26">
        <v>2019</v>
      </c>
      <c r="B6856" s="27" t="s">
        <v>3099</v>
      </c>
      <c r="C6856" s="27" t="s">
        <v>3100</v>
      </c>
      <c r="D6856" s="27" t="s">
        <v>3099</v>
      </c>
      <c r="E6856" s="27" t="s">
        <v>6117</v>
      </c>
      <c r="F6856" s="27" t="s">
        <v>2815</v>
      </c>
      <c r="G6856" s="27" t="s">
        <v>2816</v>
      </c>
      <c r="H6856" s="28">
        <v>43525</v>
      </c>
      <c r="I6856" s="29">
        <v>1.34155</v>
      </c>
      <c r="J6856" s="28" t="s">
        <v>3241</v>
      </c>
    </row>
    <row r="6857" spans="1:10" x14ac:dyDescent="0.3">
      <c r="A6857" s="26">
        <v>2019</v>
      </c>
      <c r="B6857" s="27" t="s">
        <v>3193</v>
      </c>
      <c r="C6857" s="27" t="s">
        <v>3194</v>
      </c>
      <c r="D6857" s="27" t="s">
        <v>3193</v>
      </c>
      <c r="E6857" s="27" t="s">
        <v>6117</v>
      </c>
      <c r="F6857" s="27" t="s">
        <v>2798</v>
      </c>
      <c r="G6857" s="27" t="s">
        <v>2803</v>
      </c>
      <c r="H6857" s="28">
        <v>43525</v>
      </c>
      <c r="I6857" s="29">
        <v>0.47382600000000002</v>
      </c>
      <c r="J6857" s="28" t="s">
        <v>3192</v>
      </c>
    </row>
    <row r="6858" spans="1:10" x14ac:dyDescent="0.3">
      <c r="A6858" s="26">
        <v>2019</v>
      </c>
      <c r="B6858" s="27" t="s">
        <v>3101</v>
      </c>
      <c r="C6858" s="27" t="s">
        <v>3102</v>
      </c>
      <c r="D6858" s="27" t="s">
        <v>3101</v>
      </c>
      <c r="E6858" s="27" t="s">
        <v>6117</v>
      </c>
      <c r="F6858" s="27" t="s">
        <v>3034</v>
      </c>
      <c r="G6858" s="27" t="s">
        <v>3074</v>
      </c>
      <c r="H6858" s="28">
        <v>43525</v>
      </c>
      <c r="I6858" s="29">
        <v>11.857529000000001</v>
      </c>
      <c r="J6858" s="28" t="s">
        <v>3241</v>
      </c>
    </row>
    <row r="6859" spans="1:10" x14ac:dyDescent="0.3">
      <c r="A6859" s="26">
        <v>2019</v>
      </c>
      <c r="B6859" s="27" t="s">
        <v>3148</v>
      </c>
      <c r="C6859" s="27" t="s">
        <v>3149</v>
      </c>
      <c r="D6859" s="27" t="s">
        <v>3148</v>
      </c>
      <c r="E6859" s="27" t="s">
        <v>6117</v>
      </c>
      <c r="F6859" s="27" t="s">
        <v>3145</v>
      </c>
      <c r="G6859" s="27" t="s">
        <v>2803</v>
      </c>
      <c r="H6859" s="28">
        <v>43525</v>
      </c>
      <c r="I6859" s="29">
        <v>2.0016550000000004</v>
      </c>
      <c r="J6859" s="28" t="s">
        <v>3241</v>
      </c>
    </row>
    <row r="6860" spans="1:10" x14ac:dyDescent="0.3">
      <c r="A6860" s="26">
        <v>2019</v>
      </c>
      <c r="B6860" s="27" t="s">
        <v>3103</v>
      </c>
      <c r="C6860" s="27" t="s">
        <v>3104</v>
      </c>
      <c r="D6860" s="27" t="s">
        <v>3103</v>
      </c>
      <c r="E6860" s="27" t="s">
        <v>6117</v>
      </c>
      <c r="F6860" s="27" t="s">
        <v>3034</v>
      </c>
      <c r="G6860" s="27" t="s">
        <v>2923</v>
      </c>
      <c r="H6860" s="28">
        <v>43525</v>
      </c>
      <c r="I6860" s="29">
        <v>3.1285500000000002</v>
      </c>
      <c r="J6860" s="28" t="s">
        <v>3241</v>
      </c>
    </row>
    <row r="6861" spans="1:10" x14ac:dyDescent="0.3">
      <c r="A6861" s="26">
        <v>2019</v>
      </c>
      <c r="B6861" s="27" t="s">
        <v>3150</v>
      </c>
      <c r="C6861" s="27" t="s">
        <v>3151</v>
      </c>
      <c r="D6861" s="27" t="s">
        <v>3150</v>
      </c>
      <c r="E6861" s="27" t="s">
        <v>6117</v>
      </c>
      <c r="F6861" s="27" t="s">
        <v>3142</v>
      </c>
      <c r="G6861" s="27" t="s">
        <v>2850</v>
      </c>
      <c r="H6861" s="28">
        <v>43525</v>
      </c>
      <c r="I6861" s="29">
        <v>0</v>
      </c>
      <c r="J6861" s="28" t="s">
        <v>3241</v>
      </c>
    </row>
    <row r="6862" spans="1:10" x14ac:dyDescent="0.3">
      <c r="A6862" s="26">
        <v>2019</v>
      </c>
      <c r="B6862" s="27" t="s">
        <v>3105</v>
      </c>
      <c r="C6862" s="27" t="s">
        <v>3106</v>
      </c>
      <c r="D6862" s="27" t="s">
        <v>3105</v>
      </c>
      <c r="E6862" s="27" t="s">
        <v>6117</v>
      </c>
      <c r="F6862" s="27" t="s">
        <v>2798</v>
      </c>
      <c r="G6862" s="27" t="s">
        <v>2803</v>
      </c>
      <c r="H6862" s="28">
        <v>43525</v>
      </c>
      <c r="I6862" s="29">
        <v>2.3380160000000001</v>
      </c>
      <c r="J6862" s="28" t="s">
        <v>3241</v>
      </c>
    </row>
    <row r="6863" spans="1:10" x14ac:dyDescent="0.3">
      <c r="A6863" s="26">
        <v>2019</v>
      </c>
      <c r="B6863" s="27" t="s">
        <v>3107</v>
      </c>
      <c r="C6863" s="27" t="s">
        <v>3108</v>
      </c>
      <c r="D6863" s="27" t="s">
        <v>3108</v>
      </c>
      <c r="E6863" s="27" t="s">
        <v>6117</v>
      </c>
      <c r="F6863" s="27" t="s">
        <v>3026</v>
      </c>
      <c r="G6863" s="27" t="s">
        <v>2936</v>
      </c>
      <c r="H6863" s="28">
        <v>43525</v>
      </c>
      <c r="I6863" s="29">
        <v>0</v>
      </c>
      <c r="J6863" s="28" t="s">
        <v>3241</v>
      </c>
    </row>
    <row r="6864" spans="1:10" x14ac:dyDescent="0.3">
      <c r="A6864" s="26">
        <v>2019</v>
      </c>
      <c r="B6864" s="27" t="s">
        <v>3123</v>
      </c>
      <c r="C6864" s="27" t="s">
        <v>3124</v>
      </c>
      <c r="D6864" s="27" t="s">
        <v>3166</v>
      </c>
      <c r="E6864" s="27" t="s">
        <v>3025</v>
      </c>
      <c r="F6864" s="27" t="s">
        <v>2825</v>
      </c>
      <c r="G6864" s="27" t="s">
        <v>2850</v>
      </c>
      <c r="H6864" s="28">
        <v>43525</v>
      </c>
      <c r="I6864" s="29">
        <v>0</v>
      </c>
      <c r="J6864" s="28" t="s">
        <v>3241</v>
      </c>
    </row>
    <row r="6865" spans="1:10" x14ac:dyDescent="0.3">
      <c r="A6865" s="26">
        <v>2019</v>
      </c>
      <c r="B6865" s="27" t="s">
        <v>3123</v>
      </c>
      <c r="C6865" s="27" t="s">
        <v>3124</v>
      </c>
      <c r="D6865" s="27" t="s">
        <v>3125</v>
      </c>
      <c r="E6865" s="27" t="s">
        <v>3025</v>
      </c>
      <c r="F6865" s="27" t="s">
        <v>2825</v>
      </c>
      <c r="G6865" s="27" t="s">
        <v>2850</v>
      </c>
      <c r="H6865" s="28">
        <v>43525</v>
      </c>
      <c r="I6865" s="29">
        <v>0</v>
      </c>
      <c r="J6865" s="28" t="s">
        <v>3241</v>
      </c>
    </row>
    <row r="6866" spans="1:10" x14ac:dyDescent="0.3">
      <c r="A6866" s="26">
        <v>2019</v>
      </c>
      <c r="B6866" s="27" t="s">
        <v>3123</v>
      </c>
      <c r="C6866" s="27" t="s">
        <v>3124</v>
      </c>
      <c r="D6866" s="27" t="s">
        <v>3170</v>
      </c>
      <c r="E6866" s="27" t="s">
        <v>3025</v>
      </c>
      <c r="F6866" s="27" t="s">
        <v>2825</v>
      </c>
      <c r="G6866" s="27" t="s">
        <v>2850</v>
      </c>
      <c r="H6866" s="28">
        <v>43525</v>
      </c>
      <c r="I6866" s="29">
        <v>0</v>
      </c>
      <c r="J6866" s="28" t="s">
        <v>3241</v>
      </c>
    </row>
    <row r="6867" spans="1:10" x14ac:dyDescent="0.3">
      <c r="A6867" s="26">
        <v>2019</v>
      </c>
      <c r="B6867" s="27" t="s">
        <v>3140</v>
      </c>
      <c r="C6867" s="27" t="s">
        <v>3141</v>
      </c>
      <c r="D6867" s="27" t="s">
        <v>3140</v>
      </c>
      <c r="E6867" s="27" t="s">
        <v>6117</v>
      </c>
      <c r="F6867" s="27" t="s">
        <v>3142</v>
      </c>
      <c r="G6867" s="27" t="s">
        <v>2850</v>
      </c>
      <c r="H6867" s="28">
        <v>43525</v>
      </c>
      <c r="I6867" s="29">
        <v>0</v>
      </c>
      <c r="J6867" s="28" t="s">
        <v>3241</v>
      </c>
    </row>
    <row r="6868" spans="1:10" x14ac:dyDescent="0.3">
      <c r="A6868" s="26">
        <v>2019</v>
      </c>
      <c r="B6868" s="27" t="s">
        <v>3109</v>
      </c>
      <c r="C6868" s="27" t="s">
        <v>3110</v>
      </c>
      <c r="D6868" s="27" t="s">
        <v>3109</v>
      </c>
      <c r="E6868" s="27" t="s">
        <v>3111</v>
      </c>
      <c r="F6868" s="27" t="s">
        <v>2825</v>
      </c>
      <c r="G6868" s="27" t="s">
        <v>2850</v>
      </c>
      <c r="H6868" s="28">
        <v>43525</v>
      </c>
      <c r="I6868" s="29">
        <v>0.17720600000000003</v>
      </c>
      <c r="J6868" s="28" t="s">
        <v>3241</v>
      </c>
    </row>
    <row r="6869" spans="1:10" x14ac:dyDescent="0.3">
      <c r="A6869" s="26">
        <v>2019</v>
      </c>
      <c r="B6869" s="27" t="s">
        <v>3158</v>
      </c>
      <c r="C6869" s="27" t="s">
        <v>3159</v>
      </c>
      <c r="D6869" s="27" t="s">
        <v>3160</v>
      </c>
      <c r="E6869" s="27" t="s">
        <v>3161</v>
      </c>
      <c r="F6869" s="27" t="s">
        <v>3087</v>
      </c>
      <c r="G6869" s="27" t="s">
        <v>2788</v>
      </c>
      <c r="H6869" s="28">
        <v>43525</v>
      </c>
      <c r="I6869" s="29">
        <v>3.9932620000000001</v>
      </c>
      <c r="J6869" s="28" t="s">
        <v>3241</v>
      </c>
    </row>
    <row r="6870" spans="1:10" x14ac:dyDescent="0.3">
      <c r="A6870" s="26">
        <v>2019</v>
      </c>
      <c r="B6870" s="27" t="s">
        <v>3112</v>
      </c>
      <c r="C6870" s="27" t="s">
        <v>3113</v>
      </c>
      <c r="D6870" s="27" t="s">
        <v>3112</v>
      </c>
      <c r="E6870" s="27" t="s">
        <v>6117</v>
      </c>
      <c r="F6870" s="27" t="s">
        <v>2825</v>
      </c>
      <c r="G6870" s="27" t="s">
        <v>2826</v>
      </c>
      <c r="H6870" s="28">
        <v>43525</v>
      </c>
      <c r="I6870" s="29">
        <v>1.668841</v>
      </c>
      <c r="J6870" s="28" t="s">
        <v>3241</v>
      </c>
    </row>
    <row r="6871" spans="1:10" x14ac:dyDescent="0.3">
      <c r="A6871" s="26">
        <v>2019</v>
      </c>
      <c r="B6871" s="27" t="s">
        <v>3167</v>
      </c>
      <c r="C6871" s="27" t="s">
        <v>3168</v>
      </c>
      <c r="D6871" s="27" t="s">
        <v>3169</v>
      </c>
      <c r="E6871" s="27" t="s">
        <v>3161</v>
      </c>
      <c r="F6871" s="27" t="s">
        <v>3087</v>
      </c>
      <c r="G6871" s="27" t="s">
        <v>2788</v>
      </c>
      <c r="H6871" s="28">
        <v>43525</v>
      </c>
      <c r="I6871" s="29">
        <v>7.4635179999999997</v>
      </c>
      <c r="J6871" s="28" t="s">
        <v>3241</v>
      </c>
    </row>
    <row r="6872" spans="1:10" x14ac:dyDescent="0.3">
      <c r="A6872" s="26">
        <v>2019</v>
      </c>
      <c r="B6872" s="27" t="s">
        <v>3114</v>
      </c>
      <c r="C6872" s="27" t="s">
        <v>3115</v>
      </c>
      <c r="D6872" s="27" t="s">
        <v>3116</v>
      </c>
      <c r="E6872" s="27" t="s">
        <v>3025</v>
      </c>
      <c r="F6872" s="27" t="s">
        <v>3026</v>
      </c>
      <c r="G6872" s="27" t="s">
        <v>2788</v>
      </c>
      <c r="H6872" s="28">
        <v>43525</v>
      </c>
      <c r="I6872" s="29">
        <v>0</v>
      </c>
      <c r="J6872" s="28" t="s">
        <v>3241</v>
      </c>
    </row>
    <row r="6873" spans="1:10" x14ac:dyDescent="0.3">
      <c r="A6873" s="26">
        <v>2019</v>
      </c>
      <c r="B6873" s="27" t="s">
        <v>3117</v>
      </c>
      <c r="C6873" s="27" t="s">
        <v>3118</v>
      </c>
      <c r="D6873" s="27" t="s">
        <v>3117</v>
      </c>
      <c r="E6873" s="27" t="s">
        <v>6117</v>
      </c>
      <c r="F6873" s="27" t="s">
        <v>2815</v>
      </c>
      <c r="G6873" s="27" t="s">
        <v>2816</v>
      </c>
      <c r="H6873" s="28">
        <v>43525</v>
      </c>
      <c r="I6873" s="29">
        <v>7.6677059999999999</v>
      </c>
      <c r="J6873" s="28" t="s">
        <v>3241</v>
      </c>
    </row>
    <row r="6874" spans="1:10" x14ac:dyDescent="0.3">
      <c r="A6874" s="26">
        <v>2019</v>
      </c>
      <c r="B6874" s="27" t="s">
        <v>3129</v>
      </c>
      <c r="C6874" s="27" t="s">
        <v>3130</v>
      </c>
      <c r="D6874" s="27" t="s">
        <v>3131</v>
      </c>
      <c r="E6874" s="27" t="s">
        <v>3063</v>
      </c>
      <c r="F6874" s="27" t="s">
        <v>3034</v>
      </c>
      <c r="G6874" s="27" t="s">
        <v>2840</v>
      </c>
      <c r="H6874" s="28">
        <v>43525</v>
      </c>
      <c r="I6874" s="29">
        <v>0</v>
      </c>
      <c r="J6874" s="28" t="s">
        <v>3241</v>
      </c>
    </row>
    <row r="6875" spans="1:10" x14ac:dyDescent="0.3">
      <c r="A6875" s="26">
        <v>2019</v>
      </c>
      <c r="B6875" s="27" t="s">
        <v>3126</v>
      </c>
      <c r="C6875" s="27" t="s">
        <v>3127</v>
      </c>
      <c r="D6875" s="27" t="s">
        <v>3128</v>
      </c>
      <c r="E6875" s="27" t="s">
        <v>3025</v>
      </c>
      <c r="F6875" s="27" t="s">
        <v>3026</v>
      </c>
      <c r="G6875" s="27" t="s">
        <v>2936</v>
      </c>
      <c r="H6875" s="28">
        <v>43525</v>
      </c>
      <c r="I6875" s="29">
        <v>0</v>
      </c>
      <c r="J6875" s="28" t="s">
        <v>3241</v>
      </c>
    </row>
    <row r="6876" spans="1:10" x14ac:dyDescent="0.3">
      <c r="A6876" s="26">
        <v>2019</v>
      </c>
      <c r="B6876" s="27" t="s">
        <v>3178</v>
      </c>
      <c r="C6876" s="27" t="s">
        <v>3179</v>
      </c>
      <c r="D6876" s="27" t="s">
        <v>3178</v>
      </c>
      <c r="E6876" s="27" t="s">
        <v>3033</v>
      </c>
      <c r="F6876" s="27" t="s">
        <v>2807</v>
      </c>
      <c r="G6876" s="27" t="s">
        <v>2812</v>
      </c>
      <c r="H6876" s="28">
        <v>43525</v>
      </c>
      <c r="I6876" s="29">
        <v>1.6644000000000003E-2</v>
      </c>
      <c r="J6876" s="28" t="s">
        <v>3241</v>
      </c>
    </row>
    <row r="6877" spans="1:10" x14ac:dyDescent="0.3">
      <c r="A6877" s="26">
        <v>2019</v>
      </c>
      <c r="B6877" s="27" t="s">
        <v>3119</v>
      </c>
      <c r="C6877" s="27" t="s">
        <v>3120</v>
      </c>
      <c r="D6877" s="27" t="s">
        <v>3119</v>
      </c>
      <c r="E6877" s="27" t="s">
        <v>6117</v>
      </c>
      <c r="F6877" s="27" t="s">
        <v>3034</v>
      </c>
      <c r="G6877" s="27" t="s">
        <v>2840</v>
      </c>
      <c r="H6877" s="28">
        <v>43525</v>
      </c>
      <c r="I6877" s="29">
        <v>3.515431</v>
      </c>
      <c r="J6877" s="28" t="s">
        <v>3241</v>
      </c>
    </row>
    <row r="6878" spans="1:10" x14ac:dyDescent="0.3">
      <c r="A6878" s="26">
        <v>2019</v>
      </c>
      <c r="B6878" s="27" t="s">
        <v>3121</v>
      </c>
      <c r="C6878" s="27" t="s">
        <v>3122</v>
      </c>
      <c r="D6878" s="27" t="s">
        <v>3121</v>
      </c>
      <c r="E6878" s="27" t="s">
        <v>6117</v>
      </c>
      <c r="F6878" s="27" t="s">
        <v>2825</v>
      </c>
      <c r="G6878" s="27" t="s">
        <v>2850</v>
      </c>
      <c r="H6878" s="28">
        <v>43525</v>
      </c>
      <c r="I6878" s="29">
        <v>12.292914000000001</v>
      </c>
      <c r="J6878" s="28" t="s">
        <v>3241</v>
      </c>
    </row>
    <row r="6879" spans="1:10" x14ac:dyDescent="0.3">
      <c r="A6879" s="26">
        <v>2019</v>
      </c>
      <c r="B6879" s="27" t="s">
        <v>3198</v>
      </c>
      <c r="C6879" s="27" t="s">
        <v>3199</v>
      </c>
      <c r="D6879" s="27" t="s">
        <v>3200</v>
      </c>
      <c r="E6879" s="27" t="s">
        <v>3161</v>
      </c>
      <c r="F6879" s="27" t="s">
        <v>2815</v>
      </c>
      <c r="G6879" s="27" t="s">
        <v>2854</v>
      </c>
      <c r="H6879" s="28">
        <v>43525</v>
      </c>
      <c r="I6879" s="29">
        <v>0.37833</v>
      </c>
      <c r="J6879" s="28" t="s">
        <v>3192</v>
      </c>
    </row>
    <row r="6880" spans="1:10" x14ac:dyDescent="0.3">
      <c r="A6880" s="26">
        <v>2019</v>
      </c>
      <c r="B6880" s="27" t="s">
        <v>3687</v>
      </c>
      <c r="C6880" s="27" t="s">
        <v>3688</v>
      </c>
      <c r="D6880" s="27" t="s">
        <v>3689</v>
      </c>
      <c r="E6880" s="27" t="s">
        <v>3161</v>
      </c>
      <c r="F6880" s="27" t="s">
        <v>3026</v>
      </c>
      <c r="G6880" s="27" t="s">
        <v>2936</v>
      </c>
      <c r="H6880" s="28">
        <v>43525</v>
      </c>
      <c r="I6880" s="29">
        <v>0.75575200000000009</v>
      </c>
      <c r="J6880" s="28" t="s">
        <v>3192</v>
      </c>
    </row>
    <row r="6881" spans="1:10" x14ac:dyDescent="0.3">
      <c r="A6881" s="26">
        <v>2019</v>
      </c>
      <c r="B6881" s="27" t="s">
        <v>3690</v>
      </c>
      <c r="C6881" s="27" t="s">
        <v>3691</v>
      </c>
      <c r="D6881" s="27" t="s">
        <v>3690</v>
      </c>
      <c r="E6881" s="27" t="s">
        <v>3033</v>
      </c>
      <c r="F6881" s="27" t="s">
        <v>2807</v>
      </c>
      <c r="G6881" s="27" t="s">
        <v>2812</v>
      </c>
      <c r="H6881" s="28">
        <v>43525</v>
      </c>
      <c r="I6881" s="29">
        <v>9.3081830000000014</v>
      </c>
      <c r="J6881" s="28" t="s">
        <v>3241</v>
      </c>
    </row>
    <row r="6882" spans="1:10" x14ac:dyDescent="0.3">
      <c r="A6882" s="26">
        <v>2019</v>
      </c>
      <c r="B6882" s="27" t="s">
        <v>5217</v>
      </c>
      <c r="C6882" s="27" t="s">
        <v>2901</v>
      </c>
      <c r="D6882" s="27" t="s">
        <v>5217</v>
      </c>
      <c r="E6882" s="27" t="s">
        <v>3033</v>
      </c>
      <c r="F6882" s="27" t="s">
        <v>2788</v>
      </c>
      <c r="G6882" s="27" t="s">
        <v>2788</v>
      </c>
      <c r="H6882" s="28">
        <v>43525</v>
      </c>
      <c r="I6882" s="29">
        <v>30.937912000000001</v>
      </c>
      <c r="J6882" s="28" t="s">
        <v>3192</v>
      </c>
    </row>
    <row r="6883" spans="1:10" x14ac:dyDescent="0.3">
      <c r="A6883" s="26">
        <v>2019</v>
      </c>
      <c r="B6883" s="27" t="s">
        <v>5218</v>
      </c>
      <c r="C6883" s="27" t="s">
        <v>3507</v>
      </c>
      <c r="D6883" s="27" t="s">
        <v>5219</v>
      </c>
      <c r="E6883" s="27" t="s">
        <v>3063</v>
      </c>
      <c r="F6883" s="27" t="s">
        <v>2815</v>
      </c>
      <c r="G6883" s="27" t="s">
        <v>2816</v>
      </c>
      <c r="H6883" s="28">
        <v>43525</v>
      </c>
      <c r="I6883" s="29">
        <v>6.0502560000000001</v>
      </c>
      <c r="J6883" s="28" t="s">
        <v>3192</v>
      </c>
    </row>
    <row r="6884" spans="1:10" x14ac:dyDescent="0.3">
      <c r="A6884" s="26">
        <v>2019</v>
      </c>
      <c r="B6884" s="27" t="s">
        <v>5670</v>
      </c>
      <c r="C6884" s="27" t="s">
        <v>5671</v>
      </c>
      <c r="D6884" s="27" t="s">
        <v>5670</v>
      </c>
      <c r="E6884" s="27" t="s">
        <v>3033</v>
      </c>
      <c r="F6884" s="27" t="s">
        <v>2807</v>
      </c>
      <c r="G6884" s="27" t="s">
        <v>2812</v>
      </c>
      <c r="H6884" s="28">
        <v>43525</v>
      </c>
      <c r="I6884" s="29">
        <v>36.571032000000002</v>
      </c>
      <c r="J6884" s="28" t="s">
        <v>3241</v>
      </c>
    </row>
    <row r="6885" spans="1:10" x14ac:dyDescent="0.3">
      <c r="A6885" s="26">
        <v>2019</v>
      </c>
      <c r="B6885" s="27" t="s">
        <v>5672</v>
      </c>
      <c r="C6885" s="27" t="s">
        <v>2863</v>
      </c>
      <c r="D6885" s="27" t="s">
        <v>5672</v>
      </c>
      <c r="E6885" s="27" t="s">
        <v>3111</v>
      </c>
      <c r="F6885" s="27" t="s">
        <v>2815</v>
      </c>
      <c r="G6885" s="27" t="s">
        <v>2854</v>
      </c>
      <c r="H6885" s="28">
        <v>43525</v>
      </c>
      <c r="I6885" s="29">
        <v>4.2920350000000003</v>
      </c>
      <c r="J6885" s="28" t="s">
        <v>3192</v>
      </c>
    </row>
    <row r="6886" spans="1:10" x14ac:dyDescent="0.3">
      <c r="A6886" s="26">
        <v>2019</v>
      </c>
      <c r="B6886" s="27" t="s">
        <v>5757</v>
      </c>
      <c r="C6886" s="27" t="s">
        <v>2909</v>
      </c>
      <c r="D6886" s="27" t="s">
        <v>5757</v>
      </c>
      <c r="E6886" s="27" t="s">
        <v>3033</v>
      </c>
      <c r="F6886" s="27" t="s">
        <v>2788</v>
      </c>
      <c r="G6886" s="27" t="s">
        <v>2788</v>
      </c>
      <c r="H6886" s="28">
        <v>43525</v>
      </c>
      <c r="I6886" s="29">
        <v>37.139651000000001</v>
      </c>
      <c r="J6886" s="28" t="s">
        <v>3192</v>
      </c>
    </row>
    <row r="6887" spans="1:10" x14ac:dyDescent="0.3">
      <c r="A6887" s="26">
        <v>2019</v>
      </c>
      <c r="B6887" s="27" t="s">
        <v>5758</v>
      </c>
      <c r="C6887" s="27" t="s">
        <v>5759</v>
      </c>
      <c r="D6887" s="27" t="s">
        <v>5758</v>
      </c>
      <c r="E6887" s="27" t="s">
        <v>3033</v>
      </c>
      <c r="F6887" s="27" t="s">
        <v>2815</v>
      </c>
      <c r="G6887" s="27" t="s">
        <v>2816</v>
      </c>
      <c r="H6887" s="28">
        <v>43525</v>
      </c>
      <c r="I6887" s="29">
        <v>14.816351000000001</v>
      </c>
      <c r="J6887" s="28" t="s">
        <v>3192</v>
      </c>
    </row>
    <row r="6888" spans="1:10" x14ac:dyDescent="0.3">
      <c r="A6888" s="26">
        <v>2019</v>
      </c>
      <c r="B6888" s="27" t="s">
        <v>5972</v>
      </c>
      <c r="C6888" s="27" t="s">
        <v>5973</v>
      </c>
      <c r="D6888" s="27" t="s">
        <v>5972</v>
      </c>
      <c r="E6888" s="27" t="s">
        <v>3111</v>
      </c>
      <c r="F6888" s="27" t="s">
        <v>2825</v>
      </c>
      <c r="G6888" s="27" t="s">
        <v>2850</v>
      </c>
      <c r="H6888" s="28">
        <v>43525</v>
      </c>
      <c r="I6888" s="29">
        <v>7.6609999999999998E-2</v>
      </c>
      <c r="J6888" s="28" t="s">
        <v>3241</v>
      </c>
    </row>
    <row r="6889" spans="1:10" x14ac:dyDescent="0.3">
      <c r="A6889" s="26">
        <v>2019</v>
      </c>
      <c r="B6889" s="27" t="s">
        <v>5760</v>
      </c>
      <c r="C6889" s="27" t="s">
        <v>5761</v>
      </c>
      <c r="D6889" s="27" t="s">
        <v>5760</v>
      </c>
      <c r="E6889" s="27" t="s">
        <v>3111</v>
      </c>
      <c r="F6889" s="27" t="s">
        <v>2815</v>
      </c>
      <c r="G6889" s="27" t="s">
        <v>2854</v>
      </c>
      <c r="H6889" s="28">
        <v>43525</v>
      </c>
      <c r="I6889" s="29">
        <v>4.1529890000000007</v>
      </c>
      <c r="J6889" s="28" t="s">
        <v>3192</v>
      </c>
    </row>
    <row r="6890" spans="1:10" x14ac:dyDescent="0.3">
      <c r="A6890" s="26">
        <v>2019</v>
      </c>
      <c r="B6890" s="27" t="s">
        <v>5762</v>
      </c>
      <c r="C6890" s="27" t="s">
        <v>5763</v>
      </c>
      <c r="D6890" s="27" t="s">
        <v>5762</v>
      </c>
      <c r="E6890" s="27" t="s">
        <v>3111</v>
      </c>
      <c r="F6890" s="27" t="s">
        <v>2825</v>
      </c>
      <c r="G6890" s="27" t="s">
        <v>2850</v>
      </c>
      <c r="H6890" s="28">
        <v>43525</v>
      </c>
      <c r="I6890" s="29">
        <v>0.27644100000000005</v>
      </c>
      <c r="J6890" s="28" t="s">
        <v>3192</v>
      </c>
    </row>
    <row r="6891" spans="1:10" x14ac:dyDescent="0.3">
      <c r="A6891" s="26">
        <v>2019</v>
      </c>
      <c r="B6891" s="27" t="s">
        <v>5764</v>
      </c>
      <c r="C6891" s="27" t="s">
        <v>5765</v>
      </c>
      <c r="D6891" s="27" t="s">
        <v>5766</v>
      </c>
      <c r="E6891" s="27" t="s">
        <v>3161</v>
      </c>
      <c r="F6891" s="27" t="s">
        <v>2815</v>
      </c>
      <c r="G6891" s="27" t="s">
        <v>2816</v>
      </c>
      <c r="H6891" s="28">
        <v>43525</v>
      </c>
      <c r="I6891" s="29">
        <v>0.741788</v>
      </c>
      <c r="J6891" s="28" t="s">
        <v>3192</v>
      </c>
    </row>
    <row r="6892" spans="1:10" x14ac:dyDescent="0.3">
      <c r="A6892" s="26">
        <v>2019</v>
      </c>
      <c r="B6892" s="27" t="s">
        <v>5767</v>
      </c>
      <c r="C6892" s="27" t="s">
        <v>3515</v>
      </c>
      <c r="D6892" s="27" t="s">
        <v>5768</v>
      </c>
      <c r="E6892" s="27" t="s">
        <v>3063</v>
      </c>
      <c r="F6892" s="27" t="s">
        <v>2815</v>
      </c>
      <c r="G6892" s="27" t="s">
        <v>2816</v>
      </c>
      <c r="H6892" s="28">
        <v>43525</v>
      </c>
      <c r="I6892" s="29">
        <v>1.0231750000000002</v>
      </c>
      <c r="J6892" s="28" t="s">
        <v>3192</v>
      </c>
    </row>
    <row r="6893" spans="1:10" x14ac:dyDescent="0.3">
      <c r="A6893" s="26">
        <v>2019</v>
      </c>
      <c r="B6893" s="27" t="s">
        <v>5986</v>
      </c>
      <c r="C6893" s="27" t="s">
        <v>5770</v>
      </c>
      <c r="D6893" s="27" t="s">
        <v>5769</v>
      </c>
      <c r="E6893" s="27" t="s">
        <v>3111</v>
      </c>
      <c r="F6893" s="27" t="s">
        <v>3034</v>
      </c>
      <c r="G6893" s="27" t="s">
        <v>2821</v>
      </c>
      <c r="H6893" s="28">
        <v>43525</v>
      </c>
      <c r="I6893" s="29">
        <v>3.6550990000000003</v>
      </c>
      <c r="J6893" s="28" t="s">
        <v>3192</v>
      </c>
    </row>
    <row r="6894" spans="1:10" x14ac:dyDescent="0.3">
      <c r="A6894" s="26">
        <v>2019</v>
      </c>
      <c r="B6894" s="27" t="s">
        <v>5771</v>
      </c>
      <c r="C6894" s="27" t="s">
        <v>5772</v>
      </c>
      <c r="D6894" s="27" t="s">
        <v>5771</v>
      </c>
      <c r="E6894" s="27" t="s">
        <v>3033</v>
      </c>
      <c r="F6894" s="27" t="s">
        <v>2807</v>
      </c>
      <c r="G6894" s="27" t="s">
        <v>2812</v>
      </c>
      <c r="H6894" s="28">
        <v>43525</v>
      </c>
      <c r="I6894" s="29">
        <v>28.064983000000002</v>
      </c>
      <c r="J6894" s="28" t="s">
        <v>3241</v>
      </c>
    </row>
    <row r="6895" spans="1:10" x14ac:dyDescent="0.3">
      <c r="A6895" s="26">
        <v>2019</v>
      </c>
      <c r="B6895" s="27" t="s">
        <v>5775</v>
      </c>
      <c r="C6895" s="27" t="s">
        <v>2905</v>
      </c>
      <c r="D6895" s="27" t="s">
        <v>5775</v>
      </c>
      <c r="E6895" s="27" t="s">
        <v>3033</v>
      </c>
      <c r="F6895" s="27" t="s">
        <v>2807</v>
      </c>
      <c r="G6895" s="27" t="s">
        <v>2812</v>
      </c>
      <c r="H6895" s="28">
        <v>43525</v>
      </c>
      <c r="I6895" s="29">
        <v>9.2956670000000017</v>
      </c>
      <c r="J6895" s="28" t="s">
        <v>3192</v>
      </c>
    </row>
    <row r="6896" spans="1:10" x14ac:dyDescent="0.3">
      <c r="A6896" s="26">
        <v>2019</v>
      </c>
      <c r="B6896" s="27" t="s">
        <v>5974</v>
      </c>
      <c r="C6896" s="27" t="s">
        <v>5975</v>
      </c>
      <c r="D6896" s="27" t="s">
        <v>5974</v>
      </c>
      <c r="E6896" s="27" t="s">
        <v>3033</v>
      </c>
      <c r="F6896" s="27" t="s">
        <v>2807</v>
      </c>
      <c r="G6896" s="27" t="s">
        <v>2812</v>
      </c>
      <c r="H6896" s="28">
        <v>43525</v>
      </c>
      <c r="I6896" s="29">
        <v>11.892683000000002</v>
      </c>
      <c r="J6896" s="28" t="s">
        <v>3192</v>
      </c>
    </row>
    <row r="6897" spans="1:10" x14ac:dyDescent="0.3">
      <c r="A6897" s="26">
        <v>2019</v>
      </c>
      <c r="B6897" s="27" t="s">
        <v>5976</v>
      </c>
      <c r="C6897" s="27" t="s">
        <v>5977</v>
      </c>
      <c r="D6897" s="27" t="s">
        <v>5976</v>
      </c>
      <c r="E6897" s="27" t="s">
        <v>3111</v>
      </c>
      <c r="F6897" s="27" t="s">
        <v>3034</v>
      </c>
      <c r="G6897" s="27" t="s">
        <v>2831</v>
      </c>
      <c r="H6897" s="28">
        <v>43525</v>
      </c>
      <c r="I6897" s="29">
        <v>3.9789480000000004</v>
      </c>
      <c r="J6897" s="28" t="s">
        <v>3192</v>
      </c>
    </row>
    <row r="6898" spans="1:10" x14ac:dyDescent="0.3">
      <c r="A6898" s="26">
        <v>2019</v>
      </c>
      <c r="B6898" s="27" t="s">
        <v>5978</v>
      </c>
      <c r="C6898" s="27" t="s">
        <v>5979</v>
      </c>
      <c r="D6898" s="27" t="s">
        <v>5978</v>
      </c>
      <c r="E6898" s="27" t="s">
        <v>3111</v>
      </c>
      <c r="F6898" s="27" t="s">
        <v>2825</v>
      </c>
      <c r="G6898" s="27" t="s">
        <v>2850</v>
      </c>
      <c r="H6898" s="28">
        <v>43525</v>
      </c>
      <c r="I6898" s="29">
        <v>5.4012690000000001</v>
      </c>
      <c r="J6898" s="28" t="s">
        <v>3192</v>
      </c>
    </row>
    <row r="6899" spans="1:10" x14ac:dyDescent="0.3">
      <c r="A6899" s="26">
        <v>2019</v>
      </c>
      <c r="B6899" s="27" t="s">
        <v>5980</v>
      </c>
      <c r="C6899" s="27" t="s">
        <v>5981</v>
      </c>
      <c r="D6899" s="27" t="s">
        <v>5980</v>
      </c>
      <c r="E6899" s="27" t="s">
        <v>3111</v>
      </c>
      <c r="F6899" s="27" t="s">
        <v>2825</v>
      </c>
      <c r="G6899" s="27" t="s">
        <v>2850</v>
      </c>
      <c r="H6899" s="28">
        <v>43525</v>
      </c>
      <c r="I6899" s="29">
        <v>5.5000799999999996</v>
      </c>
      <c r="J6899" s="28" t="s">
        <v>3192</v>
      </c>
    </row>
    <row r="6900" spans="1:10" x14ac:dyDescent="0.3">
      <c r="A6900" s="26">
        <v>2019</v>
      </c>
      <c r="B6900" s="27" t="s">
        <v>5982</v>
      </c>
      <c r="C6900" s="27" t="s">
        <v>5983</v>
      </c>
      <c r="D6900" s="27" t="s">
        <v>5982</v>
      </c>
      <c r="E6900" s="27" t="s">
        <v>3033</v>
      </c>
      <c r="F6900" s="27" t="s">
        <v>2788</v>
      </c>
      <c r="G6900" s="27" t="s">
        <v>2788</v>
      </c>
      <c r="H6900" s="28">
        <v>43525</v>
      </c>
      <c r="I6900" s="29">
        <v>21.833853999999999</v>
      </c>
      <c r="J6900" s="28" t="s">
        <v>3192</v>
      </c>
    </row>
    <row r="6901" spans="1:10" x14ac:dyDescent="0.3">
      <c r="A6901" s="26">
        <v>2019</v>
      </c>
      <c r="B6901" s="27" t="s">
        <v>5984</v>
      </c>
      <c r="C6901" s="27" t="s">
        <v>5985</v>
      </c>
      <c r="D6901" s="27" t="s">
        <v>5984</v>
      </c>
      <c r="E6901" s="27" t="s">
        <v>3111</v>
      </c>
      <c r="F6901" s="27" t="s">
        <v>2825</v>
      </c>
      <c r="G6901" s="27" t="s">
        <v>2850</v>
      </c>
      <c r="H6901" s="28">
        <v>43525</v>
      </c>
      <c r="I6901" s="29">
        <v>7.0225780000000002</v>
      </c>
      <c r="J6901" s="28" t="s">
        <v>3192</v>
      </c>
    </row>
    <row r="6902" spans="1:10" x14ac:dyDescent="0.3">
      <c r="A6902" s="26">
        <v>2019</v>
      </c>
      <c r="B6902" s="27" t="s">
        <v>5987</v>
      </c>
      <c r="C6902" s="27" t="s">
        <v>6024</v>
      </c>
      <c r="D6902" s="27" t="s">
        <v>5987</v>
      </c>
      <c r="E6902" s="27" t="s">
        <v>3111</v>
      </c>
      <c r="F6902" s="27" t="s">
        <v>2825</v>
      </c>
      <c r="G6902" s="27" t="s">
        <v>2850</v>
      </c>
      <c r="H6902" s="28">
        <v>43525</v>
      </c>
      <c r="I6902" s="29">
        <v>12.864774000000001</v>
      </c>
      <c r="J6902" s="28" t="s">
        <v>3192</v>
      </c>
    </row>
    <row r="6903" spans="1:10" x14ac:dyDescent="0.3">
      <c r="A6903" s="26">
        <v>2019</v>
      </c>
      <c r="B6903" s="27" t="s">
        <v>5764</v>
      </c>
      <c r="C6903" s="27" t="s">
        <v>5765</v>
      </c>
      <c r="D6903" s="27" t="s">
        <v>5988</v>
      </c>
      <c r="E6903" s="27" t="s">
        <v>3161</v>
      </c>
      <c r="F6903" s="27" t="s">
        <v>2815</v>
      </c>
      <c r="G6903" s="27" t="s">
        <v>2816</v>
      </c>
      <c r="H6903" s="28">
        <v>43525</v>
      </c>
      <c r="I6903" s="29">
        <v>0.84377100000000005</v>
      </c>
      <c r="J6903" s="28" t="s">
        <v>3192</v>
      </c>
    </row>
    <row r="6904" spans="1:10" x14ac:dyDescent="0.3">
      <c r="A6904" s="26">
        <v>2019</v>
      </c>
      <c r="B6904" s="27" t="s">
        <v>5989</v>
      </c>
      <c r="C6904" s="27" t="s">
        <v>5990</v>
      </c>
      <c r="D6904" s="27" t="s">
        <v>5989</v>
      </c>
      <c r="E6904" s="27" t="s">
        <v>3033</v>
      </c>
      <c r="F6904" s="27" t="s">
        <v>2807</v>
      </c>
      <c r="G6904" s="27" t="s">
        <v>2812</v>
      </c>
      <c r="H6904" s="28">
        <v>43525</v>
      </c>
      <c r="I6904" s="29">
        <v>19.223944000000003</v>
      </c>
      <c r="J6904" s="28" t="s">
        <v>3241</v>
      </c>
    </row>
    <row r="6905" spans="1:10" x14ac:dyDescent="0.3">
      <c r="A6905" s="26">
        <v>2019</v>
      </c>
      <c r="B6905" s="27" t="s">
        <v>5991</v>
      </c>
      <c r="C6905" s="27" t="s">
        <v>5992</v>
      </c>
      <c r="D6905" s="27" t="s">
        <v>5991</v>
      </c>
      <c r="E6905" s="27" t="s">
        <v>3033</v>
      </c>
      <c r="F6905" s="27" t="s">
        <v>2788</v>
      </c>
      <c r="G6905" s="27" t="s">
        <v>2799</v>
      </c>
      <c r="H6905" s="28">
        <v>43525</v>
      </c>
      <c r="I6905" s="29">
        <v>11.030976000000001</v>
      </c>
      <c r="J6905" s="28" t="s">
        <v>3192</v>
      </c>
    </row>
    <row r="6906" spans="1:10" x14ac:dyDescent="0.3">
      <c r="A6906" s="26">
        <v>2019</v>
      </c>
      <c r="B6906" s="27" t="s">
        <v>5993</v>
      </c>
      <c r="C6906" s="27" t="s">
        <v>5994</v>
      </c>
      <c r="D6906" s="27" t="s">
        <v>5993</v>
      </c>
      <c r="E6906" s="27" t="s">
        <v>3033</v>
      </c>
      <c r="F6906" s="27" t="s">
        <v>2788</v>
      </c>
      <c r="G6906" s="27" t="s">
        <v>2788</v>
      </c>
      <c r="H6906" s="28">
        <v>43525</v>
      </c>
      <c r="I6906" s="29">
        <v>1.3228580000000001</v>
      </c>
      <c r="J6906" s="28" t="s">
        <v>3241</v>
      </c>
    </row>
    <row r="6907" spans="1:10" x14ac:dyDescent="0.3">
      <c r="A6907" s="26">
        <v>2019</v>
      </c>
      <c r="B6907" s="27" t="s">
        <v>5995</v>
      </c>
      <c r="C6907" s="27" t="s">
        <v>5996</v>
      </c>
      <c r="D6907" s="27" t="s">
        <v>5995</v>
      </c>
      <c r="E6907" s="27" t="s">
        <v>3033</v>
      </c>
      <c r="F6907" s="27" t="s">
        <v>2807</v>
      </c>
      <c r="G6907" s="27" t="s">
        <v>2812</v>
      </c>
      <c r="H6907" s="28">
        <v>43525</v>
      </c>
      <c r="I6907" s="29">
        <v>0</v>
      </c>
      <c r="J6907" s="28" t="s">
        <v>3192</v>
      </c>
    </row>
    <row r="6908" spans="1:10" x14ac:dyDescent="0.3">
      <c r="A6908" s="26">
        <v>2019</v>
      </c>
      <c r="B6908" s="27" t="s">
        <v>5997</v>
      </c>
      <c r="C6908" s="27" t="s">
        <v>5998</v>
      </c>
      <c r="D6908" s="27" t="s">
        <v>5997</v>
      </c>
      <c r="E6908" s="27" t="s">
        <v>3111</v>
      </c>
      <c r="F6908" s="27" t="s">
        <v>3034</v>
      </c>
      <c r="G6908" s="27" t="s">
        <v>2821</v>
      </c>
      <c r="H6908" s="28">
        <v>43525</v>
      </c>
      <c r="I6908" s="29">
        <v>1.0802320000000001</v>
      </c>
      <c r="J6908" s="28" t="s">
        <v>3241</v>
      </c>
    </row>
    <row r="6909" spans="1:10" x14ac:dyDescent="0.3">
      <c r="A6909" s="26">
        <v>2019</v>
      </c>
      <c r="B6909" s="27" t="s">
        <v>5999</v>
      </c>
      <c r="C6909" s="27" t="s">
        <v>5967</v>
      </c>
      <c r="D6909" s="27" t="s">
        <v>5999</v>
      </c>
      <c r="E6909" s="27" t="s">
        <v>3111</v>
      </c>
      <c r="F6909" s="27" t="s">
        <v>2815</v>
      </c>
      <c r="G6909" s="27" t="s">
        <v>2854</v>
      </c>
      <c r="H6909" s="28">
        <v>43525</v>
      </c>
      <c r="I6909" s="29">
        <v>0.70038900000000004</v>
      </c>
      <c r="J6909" s="28" t="s">
        <v>3241</v>
      </c>
    </row>
    <row r="6910" spans="1:10" x14ac:dyDescent="0.3">
      <c r="A6910" s="26">
        <v>2019</v>
      </c>
      <c r="B6910" s="27" t="s">
        <v>6025</v>
      </c>
      <c r="C6910" s="27" t="s">
        <v>6026</v>
      </c>
      <c r="D6910" s="27" t="s">
        <v>6025</v>
      </c>
      <c r="E6910" s="27" t="s">
        <v>3033</v>
      </c>
      <c r="F6910" s="27" t="s">
        <v>2807</v>
      </c>
      <c r="G6910" s="27" t="s">
        <v>2808</v>
      </c>
      <c r="H6910" s="28">
        <v>43525</v>
      </c>
      <c r="I6910" s="29">
        <v>27.966480000000001</v>
      </c>
      <c r="J6910" s="28" t="s">
        <v>3192</v>
      </c>
    </row>
    <row r="6911" spans="1:10" x14ac:dyDescent="0.3">
      <c r="A6911" s="26">
        <v>2019</v>
      </c>
      <c r="B6911" s="27" t="s">
        <v>6027</v>
      </c>
      <c r="C6911" s="27" t="s">
        <v>6028</v>
      </c>
      <c r="D6911" s="27" t="s">
        <v>6027</v>
      </c>
      <c r="E6911" s="27" t="s">
        <v>3111</v>
      </c>
      <c r="F6911" s="27" t="s">
        <v>3034</v>
      </c>
      <c r="G6911" s="27" t="s">
        <v>2831</v>
      </c>
      <c r="H6911" s="28">
        <v>43525</v>
      </c>
      <c r="I6911" s="29">
        <v>6.3E-2</v>
      </c>
      <c r="J6911" s="28" t="s">
        <v>3192</v>
      </c>
    </row>
    <row r="6912" spans="1:10" x14ac:dyDescent="0.3">
      <c r="A6912" s="26">
        <v>2019</v>
      </c>
      <c r="B6912" s="27" t="s">
        <v>6029</v>
      </c>
      <c r="C6912" s="27" t="s">
        <v>6030</v>
      </c>
      <c r="D6912" s="27" t="s">
        <v>6029</v>
      </c>
      <c r="E6912" s="27" t="s">
        <v>3111</v>
      </c>
      <c r="F6912" s="27" t="s">
        <v>3034</v>
      </c>
      <c r="G6912" s="27" t="s">
        <v>2831</v>
      </c>
      <c r="H6912" s="28">
        <v>43525</v>
      </c>
      <c r="I6912" s="29">
        <v>0</v>
      </c>
      <c r="J6912" s="28" t="s">
        <v>3192</v>
      </c>
    </row>
    <row r="6913" spans="1:10" x14ac:dyDescent="0.3">
      <c r="A6913" s="26">
        <v>2019</v>
      </c>
      <c r="B6913" s="27" t="s">
        <v>6031</v>
      </c>
      <c r="C6913" s="27" t="s">
        <v>6016</v>
      </c>
      <c r="D6913" s="27" t="s">
        <v>6031</v>
      </c>
      <c r="E6913" s="27" t="s">
        <v>3033</v>
      </c>
      <c r="F6913" s="27" t="s">
        <v>2807</v>
      </c>
      <c r="G6913" s="27" t="s">
        <v>2808</v>
      </c>
      <c r="H6913" s="28">
        <v>43525</v>
      </c>
      <c r="I6913" s="29">
        <v>2.1611660000000001</v>
      </c>
      <c r="J6913" s="28" t="s">
        <v>3241</v>
      </c>
    </row>
    <row r="6914" spans="1:10" x14ac:dyDescent="0.3">
      <c r="A6914" s="26">
        <v>2019</v>
      </c>
      <c r="B6914" s="27" t="s">
        <v>6032</v>
      </c>
      <c r="C6914" s="27" t="s">
        <v>6018</v>
      </c>
      <c r="D6914" s="27" t="s">
        <v>6032</v>
      </c>
      <c r="E6914" s="27" t="s">
        <v>3033</v>
      </c>
      <c r="F6914" s="27" t="s">
        <v>2788</v>
      </c>
      <c r="G6914" s="27" t="s">
        <v>2788</v>
      </c>
      <c r="H6914" s="28">
        <v>43525</v>
      </c>
      <c r="I6914" s="29">
        <v>0.35427399999999998</v>
      </c>
      <c r="J6914" s="28" t="s">
        <v>3241</v>
      </c>
    </row>
    <row r="6915" spans="1:10" x14ac:dyDescent="0.3">
      <c r="A6915" s="26">
        <v>2019</v>
      </c>
      <c r="B6915" s="27" t="s">
        <v>6033</v>
      </c>
      <c r="C6915" s="27" t="s">
        <v>6034</v>
      </c>
      <c r="D6915" s="27" t="s">
        <v>6035</v>
      </c>
      <c r="E6915" s="27" t="s">
        <v>3161</v>
      </c>
      <c r="F6915" s="27" t="s">
        <v>2788</v>
      </c>
      <c r="G6915" s="27" t="s">
        <v>2788</v>
      </c>
      <c r="H6915" s="28">
        <v>43525</v>
      </c>
      <c r="I6915" s="29">
        <v>1.0520769999999999</v>
      </c>
      <c r="J6915" s="28" t="s">
        <v>3192</v>
      </c>
    </row>
    <row r="6916" spans="1:10" x14ac:dyDescent="0.3">
      <c r="A6916" s="26">
        <v>2019</v>
      </c>
      <c r="B6916" s="27" t="s">
        <v>6036</v>
      </c>
      <c r="C6916" s="27" t="s">
        <v>6037</v>
      </c>
      <c r="D6916" s="27" t="s">
        <v>6038</v>
      </c>
      <c r="E6916" s="27" t="s">
        <v>3161</v>
      </c>
      <c r="F6916" s="27" t="s">
        <v>3026</v>
      </c>
      <c r="G6916" s="27" t="s">
        <v>2936</v>
      </c>
      <c r="H6916" s="28">
        <v>43525</v>
      </c>
      <c r="I6916" s="29">
        <v>4.5519000000000007</v>
      </c>
      <c r="J6916" s="28" t="s">
        <v>3192</v>
      </c>
    </row>
    <row r="6917" spans="1:10" x14ac:dyDescent="0.3">
      <c r="A6917" s="26">
        <v>2019</v>
      </c>
      <c r="B6917" s="27" t="s">
        <v>3022</v>
      </c>
      <c r="C6917" s="27" t="s">
        <v>3023</v>
      </c>
      <c r="D6917" s="27" t="s">
        <v>3024</v>
      </c>
      <c r="E6917" s="27" t="s">
        <v>3025</v>
      </c>
      <c r="F6917" s="27" t="s">
        <v>3026</v>
      </c>
      <c r="G6917" s="27" t="s">
        <v>2788</v>
      </c>
      <c r="H6917" s="28">
        <v>43556</v>
      </c>
      <c r="I6917" s="29">
        <v>0</v>
      </c>
      <c r="J6917" s="28" t="s">
        <v>3241</v>
      </c>
    </row>
    <row r="6918" spans="1:10" x14ac:dyDescent="0.3">
      <c r="A6918" s="26">
        <v>2019</v>
      </c>
      <c r="B6918" s="27" t="s">
        <v>3022</v>
      </c>
      <c r="C6918" s="27" t="s">
        <v>3023</v>
      </c>
      <c r="D6918" s="27" t="s">
        <v>3027</v>
      </c>
      <c r="E6918" s="27" t="s">
        <v>3025</v>
      </c>
      <c r="F6918" s="27" t="s">
        <v>3026</v>
      </c>
      <c r="G6918" s="27" t="s">
        <v>2788</v>
      </c>
      <c r="H6918" s="28">
        <v>43556</v>
      </c>
      <c r="I6918" s="29">
        <v>0</v>
      </c>
      <c r="J6918" s="28" t="s">
        <v>3241</v>
      </c>
    </row>
    <row r="6919" spans="1:10" x14ac:dyDescent="0.3">
      <c r="A6919" s="26">
        <v>2019</v>
      </c>
      <c r="B6919" s="27" t="s">
        <v>3028</v>
      </c>
      <c r="C6919" s="27" t="s">
        <v>3029</v>
      </c>
      <c r="D6919" s="27" t="s">
        <v>3028</v>
      </c>
      <c r="E6919" s="27" t="s">
        <v>6117</v>
      </c>
      <c r="F6919" s="27" t="s">
        <v>3030</v>
      </c>
      <c r="G6919" s="27" t="s">
        <v>2812</v>
      </c>
      <c r="H6919" s="28">
        <v>43556</v>
      </c>
      <c r="I6919" s="29">
        <v>8.1165420000000008</v>
      </c>
      <c r="J6919" s="28" t="s">
        <v>3241</v>
      </c>
    </row>
    <row r="6920" spans="1:10" x14ac:dyDescent="0.3">
      <c r="A6920" s="26">
        <v>2019</v>
      </c>
      <c r="B6920" s="27" t="s">
        <v>3031</v>
      </c>
      <c r="C6920" s="27" t="s">
        <v>3032</v>
      </c>
      <c r="D6920" s="27" t="s">
        <v>3031</v>
      </c>
      <c r="E6920" s="27" t="s">
        <v>3033</v>
      </c>
      <c r="F6920" s="27" t="s">
        <v>3034</v>
      </c>
      <c r="G6920" s="27" t="s">
        <v>2821</v>
      </c>
      <c r="H6920" s="28">
        <v>43556</v>
      </c>
      <c r="I6920" s="29">
        <v>5.3516620000000001</v>
      </c>
      <c r="J6920" s="28" t="s">
        <v>3241</v>
      </c>
    </row>
    <row r="6921" spans="1:10" x14ac:dyDescent="0.3">
      <c r="A6921" s="26">
        <v>2019</v>
      </c>
      <c r="B6921" s="27" t="s">
        <v>3031</v>
      </c>
      <c r="C6921" s="27" t="s">
        <v>3180</v>
      </c>
      <c r="D6921" s="27" t="s">
        <v>3181</v>
      </c>
      <c r="E6921" s="27" t="s">
        <v>3033</v>
      </c>
      <c r="F6921" s="27" t="s">
        <v>3034</v>
      </c>
      <c r="G6921" s="27" t="s">
        <v>2821</v>
      </c>
      <c r="H6921" s="28">
        <v>43556</v>
      </c>
      <c r="I6921" s="29">
        <v>1.3939630000000003</v>
      </c>
      <c r="J6921" s="28" t="s">
        <v>3241</v>
      </c>
    </row>
    <row r="6922" spans="1:10" x14ac:dyDescent="0.3">
      <c r="A6922" s="26">
        <v>2019</v>
      </c>
      <c r="B6922" s="27" t="s">
        <v>3189</v>
      </c>
      <c r="C6922" s="27" t="s">
        <v>3190</v>
      </c>
      <c r="D6922" s="27" t="s">
        <v>3191</v>
      </c>
      <c r="E6922" s="27" t="s">
        <v>3161</v>
      </c>
      <c r="F6922" s="27" t="s">
        <v>2815</v>
      </c>
      <c r="G6922" s="27" t="s">
        <v>2816</v>
      </c>
      <c r="H6922" s="28">
        <v>43556</v>
      </c>
      <c r="I6922" s="29">
        <v>1.4396469999999997</v>
      </c>
      <c r="J6922" s="28" t="s">
        <v>3192</v>
      </c>
    </row>
    <row r="6923" spans="1:10" x14ac:dyDescent="0.3">
      <c r="A6923" s="26">
        <v>2019</v>
      </c>
      <c r="B6923" s="27" t="s">
        <v>3035</v>
      </c>
      <c r="C6923" s="27" t="s">
        <v>3036</v>
      </c>
      <c r="D6923" s="27" t="s">
        <v>3035</v>
      </c>
      <c r="E6923" s="27" t="s">
        <v>6117</v>
      </c>
      <c r="F6923" s="27" t="s">
        <v>2825</v>
      </c>
      <c r="G6923" s="27" t="s">
        <v>2826</v>
      </c>
      <c r="H6923" s="28">
        <v>43556</v>
      </c>
      <c r="I6923" s="29">
        <v>0</v>
      </c>
      <c r="J6923" s="28" t="s">
        <v>3241</v>
      </c>
    </row>
    <row r="6924" spans="1:10" x14ac:dyDescent="0.3">
      <c r="A6924" s="26">
        <v>2019</v>
      </c>
      <c r="B6924" s="27" t="s">
        <v>3037</v>
      </c>
      <c r="C6924" s="27" t="s">
        <v>3038</v>
      </c>
      <c r="D6924" s="27" t="s">
        <v>3037</v>
      </c>
      <c r="E6924" s="27" t="s">
        <v>6117</v>
      </c>
      <c r="F6924" s="27" t="s">
        <v>3034</v>
      </c>
      <c r="G6924" s="27" t="s">
        <v>2999</v>
      </c>
      <c r="H6924" s="28">
        <v>43556</v>
      </c>
      <c r="I6924" s="29">
        <v>2.573856999999999</v>
      </c>
      <c r="J6924" s="28" t="s">
        <v>3241</v>
      </c>
    </row>
    <row r="6925" spans="1:10" x14ac:dyDescent="0.3">
      <c r="A6925" s="26">
        <v>2019</v>
      </c>
      <c r="B6925" s="27" t="s">
        <v>3039</v>
      </c>
      <c r="C6925" s="27" t="s">
        <v>3040</v>
      </c>
      <c r="D6925" s="27" t="s">
        <v>3039</v>
      </c>
      <c r="E6925" s="27" t="s">
        <v>6117</v>
      </c>
      <c r="F6925" s="27" t="s">
        <v>2815</v>
      </c>
      <c r="G6925" s="27" t="s">
        <v>2816</v>
      </c>
      <c r="H6925" s="28">
        <v>43556</v>
      </c>
      <c r="I6925" s="29">
        <v>0</v>
      </c>
      <c r="J6925" s="28" t="s">
        <v>3241</v>
      </c>
    </row>
    <row r="6926" spans="1:10" x14ac:dyDescent="0.3">
      <c r="A6926" s="26">
        <v>2019</v>
      </c>
      <c r="B6926" s="27" t="s">
        <v>3041</v>
      </c>
      <c r="C6926" s="27" t="s">
        <v>3042</v>
      </c>
      <c r="D6926" s="27" t="s">
        <v>3041</v>
      </c>
      <c r="E6926" s="27" t="s">
        <v>6117</v>
      </c>
      <c r="F6926" s="27" t="s">
        <v>2825</v>
      </c>
      <c r="G6926" s="27" t="s">
        <v>2826</v>
      </c>
      <c r="H6926" s="28">
        <v>43556</v>
      </c>
      <c r="I6926" s="29">
        <v>7.0662419999999999</v>
      </c>
      <c r="J6926" s="28" t="s">
        <v>3241</v>
      </c>
    </row>
    <row r="6927" spans="1:10" x14ac:dyDescent="0.3">
      <c r="A6927" s="26">
        <v>2019</v>
      </c>
      <c r="B6927" s="27" t="s">
        <v>3043</v>
      </c>
      <c r="C6927" s="27" t="s">
        <v>3044</v>
      </c>
      <c r="D6927" s="27" t="s">
        <v>3043</v>
      </c>
      <c r="E6927" s="27" t="s">
        <v>6117</v>
      </c>
      <c r="F6927" s="27" t="s">
        <v>2815</v>
      </c>
      <c r="G6927" s="27" t="s">
        <v>2816</v>
      </c>
      <c r="H6927" s="28">
        <v>43556</v>
      </c>
      <c r="I6927" s="29">
        <v>6.8663480000000012</v>
      </c>
      <c r="J6927" s="28" t="s">
        <v>3241</v>
      </c>
    </row>
    <row r="6928" spans="1:10" x14ac:dyDescent="0.3">
      <c r="A6928" s="26">
        <v>2019</v>
      </c>
      <c r="B6928" s="27" t="s">
        <v>3045</v>
      </c>
      <c r="C6928" s="27" t="s">
        <v>3046</v>
      </c>
      <c r="D6928" s="27" t="s">
        <v>3045</v>
      </c>
      <c r="E6928" s="27" t="s">
        <v>6117</v>
      </c>
      <c r="F6928" s="27" t="s">
        <v>2815</v>
      </c>
      <c r="G6928" s="27" t="s">
        <v>2816</v>
      </c>
      <c r="H6928" s="28">
        <v>43556</v>
      </c>
      <c r="I6928" s="29">
        <v>8.7346000000000021E-2</v>
      </c>
      <c r="J6928" s="28" t="s">
        <v>3241</v>
      </c>
    </row>
    <row r="6929" spans="1:10" x14ac:dyDescent="0.3">
      <c r="A6929" s="26">
        <v>2019</v>
      </c>
      <c r="B6929" s="27" t="s">
        <v>3143</v>
      </c>
      <c r="C6929" s="27" t="s">
        <v>3144</v>
      </c>
      <c r="D6929" s="27" t="s">
        <v>3143</v>
      </c>
      <c r="E6929" s="27" t="s">
        <v>6117</v>
      </c>
      <c r="F6929" s="27" t="s">
        <v>3145</v>
      </c>
      <c r="G6929" s="27" t="s">
        <v>2803</v>
      </c>
      <c r="H6929" s="28">
        <v>43556</v>
      </c>
      <c r="I6929" s="29">
        <v>3.3488379999999993</v>
      </c>
      <c r="J6929" s="28" t="s">
        <v>3241</v>
      </c>
    </row>
    <row r="6930" spans="1:10" x14ac:dyDescent="0.3">
      <c r="A6930" s="26">
        <v>2019</v>
      </c>
      <c r="B6930" s="27" t="s">
        <v>5773</v>
      </c>
      <c r="C6930" s="27" t="s">
        <v>5774</v>
      </c>
      <c r="D6930" s="27" t="s">
        <v>5773</v>
      </c>
      <c r="E6930" s="27" t="s">
        <v>3111</v>
      </c>
      <c r="F6930" s="27" t="s">
        <v>3034</v>
      </c>
      <c r="G6930" s="27" t="s">
        <v>2821</v>
      </c>
      <c r="H6930" s="28">
        <v>43556</v>
      </c>
      <c r="I6930" s="29">
        <v>0.23386699999999999</v>
      </c>
      <c r="J6930" s="28" t="s">
        <v>3241</v>
      </c>
    </row>
    <row r="6931" spans="1:10" x14ac:dyDescent="0.3">
      <c r="A6931" s="26">
        <v>2019</v>
      </c>
      <c r="B6931" s="27" t="s">
        <v>3171</v>
      </c>
      <c r="C6931" s="27" t="s">
        <v>3172</v>
      </c>
      <c r="D6931" s="27" t="s">
        <v>3173</v>
      </c>
      <c r="E6931" s="27" t="s">
        <v>3111</v>
      </c>
      <c r="F6931" s="27" t="s">
        <v>2825</v>
      </c>
      <c r="G6931" s="27" t="s">
        <v>2850</v>
      </c>
      <c r="H6931" s="28">
        <v>43556</v>
      </c>
      <c r="I6931" s="29">
        <v>0.39431300000000008</v>
      </c>
      <c r="J6931" s="28" t="s">
        <v>3241</v>
      </c>
    </row>
    <row r="6932" spans="1:10" x14ac:dyDescent="0.3">
      <c r="A6932" s="26">
        <v>2019</v>
      </c>
      <c r="B6932" s="27" t="s">
        <v>3146</v>
      </c>
      <c r="C6932" s="27" t="s">
        <v>3147</v>
      </c>
      <c r="D6932" s="27" t="s">
        <v>3146</v>
      </c>
      <c r="E6932" s="27" t="s">
        <v>6117</v>
      </c>
      <c r="F6932" s="27" t="s">
        <v>3145</v>
      </c>
      <c r="G6932" s="27" t="s">
        <v>2803</v>
      </c>
      <c r="H6932" s="28">
        <v>43556</v>
      </c>
      <c r="I6932" s="29">
        <v>3.1173160000000002</v>
      </c>
      <c r="J6932" s="28" t="s">
        <v>3241</v>
      </c>
    </row>
    <row r="6933" spans="1:10" x14ac:dyDescent="0.3">
      <c r="A6933" s="26">
        <v>2019</v>
      </c>
      <c r="B6933" s="27" t="s">
        <v>3047</v>
      </c>
      <c r="C6933" s="27" t="s">
        <v>3048</v>
      </c>
      <c r="D6933" s="27" t="s">
        <v>3047</v>
      </c>
      <c r="E6933" s="27" t="s">
        <v>6117</v>
      </c>
      <c r="F6933" s="27" t="s">
        <v>2825</v>
      </c>
      <c r="G6933" s="27" t="s">
        <v>2826</v>
      </c>
      <c r="H6933" s="28">
        <v>43556</v>
      </c>
      <c r="I6933" s="29">
        <v>0.8670190000000001</v>
      </c>
      <c r="J6933" s="28" t="s">
        <v>3241</v>
      </c>
    </row>
    <row r="6934" spans="1:10" x14ac:dyDescent="0.3">
      <c r="A6934" s="26">
        <v>2019</v>
      </c>
      <c r="B6934" s="27" t="s">
        <v>3049</v>
      </c>
      <c r="C6934" s="27" t="s">
        <v>3050</v>
      </c>
      <c r="D6934" s="27" t="s">
        <v>3049</v>
      </c>
      <c r="E6934" s="27" t="s">
        <v>6117</v>
      </c>
      <c r="F6934" s="27" t="s">
        <v>2825</v>
      </c>
      <c r="G6934" s="27" t="s">
        <v>2850</v>
      </c>
      <c r="H6934" s="28">
        <v>43556</v>
      </c>
      <c r="I6934" s="29">
        <v>2.0747839999999997</v>
      </c>
      <c r="J6934" s="28" t="s">
        <v>3241</v>
      </c>
    </row>
    <row r="6935" spans="1:10" x14ac:dyDescent="0.3">
      <c r="A6935" s="26">
        <v>2019</v>
      </c>
      <c r="B6935" s="27" t="s">
        <v>3051</v>
      </c>
      <c r="C6935" s="27" t="s">
        <v>3051</v>
      </c>
      <c r="D6935" s="27" t="s">
        <v>3051</v>
      </c>
      <c r="E6935" s="27" t="s">
        <v>6118</v>
      </c>
      <c r="F6935" s="27" t="s">
        <v>3051</v>
      </c>
      <c r="G6935" s="27" t="s">
        <v>6074</v>
      </c>
      <c r="H6935" s="28">
        <v>43556</v>
      </c>
      <c r="I6935" s="29">
        <v>9574.895139000002</v>
      </c>
      <c r="J6935" s="28" t="s">
        <v>3241</v>
      </c>
    </row>
    <row r="6936" spans="1:10" x14ac:dyDescent="0.3">
      <c r="A6936" s="26">
        <v>2019</v>
      </c>
      <c r="B6936" s="27" t="s">
        <v>3052</v>
      </c>
      <c r="C6936" s="27" t="s">
        <v>3053</v>
      </c>
      <c r="D6936" s="27" t="s">
        <v>3052</v>
      </c>
      <c r="E6936" s="27" t="s">
        <v>3033</v>
      </c>
      <c r="F6936" s="27" t="s">
        <v>2807</v>
      </c>
      <c r="G6936" s="27" t="s">
        <v>2812</v>
      </c>
      <c r="H6936" s="28">
        <v>43556</v>
      </c>
      <c r="I6936" s="29">
        <v>2.3060210000000003</v>
      </c>
      <c r="J6936" s="28" t="s">
        <v>3241</v>
      </c>
    </row>
    <row r="6937" spans="1:10" x14ac:dyDescent="0.3">
      <c r="A6937" s="26">
        <v>2019</v>
      </c>
      <c r="B6937" s="27" t="s">
        <v>3162</v>
      </c>
      <c r="C6937" s="27" t="s">
        <v>3163</v>
      </c>
      <c r="D6937" s="27" t="s">
        <v>3164</v>
      </c>
      <c r="E6937" s="27" t="s">
        <v>3025</v>
      </c>
      <c r="F6937" s="27" t="s">
        <v>3087</v>
      </c>
      <c r="G6937" s="27" t="s">
        <v>2788</v>
      </c>
      <c r="H6937" s="28">
        <v>43556</v>
      </c>
      <c r="I6937" s="29">
        <v>0</v>
      </c>
      <c r="J6937" s="28" t="s">
        <v>3241</v>
      </c>
    </row>
    <row r="6938" spans="1:10" x14ac:dyDescent="0.3">
      <c r="A6938" s="26">
        <v>2019</v>
      </c>
      <c r="B6938" s="27" t="s">
        <v>3162</v>
      </c>
      <c r="C6938" s="27" t="s">
        <v>3163</v>
      </c>
      <c r="D6938" s="27" t="s">
        <v>3165</v>
      </c>
      <c r="E6938" s="27" t="s">
        <v>3025</v>
      </c>
      <c r="F6938" s="27" t="s">
        <v>3087</v>
      </c>
      <c r="G6938" s="27" t="s">
        <v>2788</v>
      </c>
      <c r="H6938" s="28">
        <v>43556</v>
      </c>
      <c r="I6938" s="29">
        <v>0</v>
      </c>
      <c r="J6938" s="28" t="s">
        <v>3241</v>
      </c>
    </row>
    <row r="6939" spans="1:10" x14ac:dyDescent="0.3">
      <c r="A6939" s="26">
        <v>2019</v>
      </c>
      <c r="B6939" s="27" t="s">
        <v>3054</v>
      </c>
      <c r="C6939" s="27" t="s">
        <v>3055</v>
      </c>
      <c r="D6939" s="27" t="s">
        <v>3054</v>
      </c>
      <c r="E6939" s="27" t="s">
        <v>6117</v>
      </c>
      <c r="F6939" s="27" t="s">
        <v>3034</v>
      </c>
      <c r="G6939" s="27" t="s">
        <v>2999</v>
      </c>
      <c r="H6939" s="28">
        <v>43556</v>
      </c>
      <c r="I6939" s="29">
        <v>9.3742470000000004</v>
      </c>
      <c r="J6939" s="28" t="s">
        <v>3241</v>
      </c>
    </row>
    <row r="6940" spans="1:10" x14ac:dyDescent="0.3">
      <c r="A6940" s="26">
        <v>2019</v>
      </c>
      <c r="B6940" s="27" t="s">
        <v>3056</v>
      </c>
      <c r="C6940" s="27" t="s">
        <v>3057</v>
      </c>
      <c r="D6940" s="27" t="s">
        <v>3056</v>
      </c>
      <c r="E6940" s="27" t="s">
        <v>6117</v>
      </c>
      <c r="F6940" s="27" t="s">
        <v>2825</v>
      </c>
      <c r="G6940" s="27" t="s">
        <v>2826</v>
      </c>
      <c r="H6940" s="28">
        <v>43556</v>
      </c>
      <c r="I6940" s="29">
        <v>1.6880789999999997</v>
      </c>
      <c r="J6940" s="28" t="s">
        <v>3241</v>
      </c>
    </row>
    <row r="6941" spans="1:10" x14ac:dyDescent="0.3">
      <c r="A6941" s="26">
        <v>2019</v>
      </c>
      <c r="B6941" s="27" t="s">
        <v>3058</v>
      </c>
      <c r="C6941" s="27" t="s">
        <v>3059</v>
      </c>
      <c r="D6941" s="27" t="s">
        <v>3058</v>
      </c>
      <c r="E6941" s="27" t="s">
        <v>6117</v>
      </c>
      <c r="F6941" s="27" t="s">
        <v>2815</v>
      </c>
      <c r="G6941" s="27" t="s">
        <v>2816</v>
      </c>
      <c r="H6941" s="28">
        <v>43556</v>
      </c>
      <c r="I6941" s="29">
        <v>6.7092670000000014</v>
      </c>
      <c r="J6941" s="28" t="s">
        <v>3241</v>
      </c>
    </row>
    <row r="6942" spans="1:10" x14ac:dyDescent="0.3">
      <c r="A6942" s="26">
        <v>2019</v>
      </c>
      <c r="B6942" s="27" t="s">
        <v>3152</v>
      </c>
      <c r="C6942" s="27" t="s">
        <v>3153</v>
      </c>
      <c r="D6942" s="27" t="s">
        <v>3152</v>
      </c>
      <c r="E6942" s="27" t="s">
        <v>3111</v>
      </c>
      <c r="F6942" s="27" t="s">
        <v>2825</v>
      </c>
      <c r="G6942" s="27" t="s">
        <v>2850</v>
      </c>
      <c r="H6942" s="28">
        <v>43556</v>
      </c>
      <c r="I6942" s="29">
        <v>0.37640099999999993</v>
      </c>
      <c r="J6942" s="28" t="s">
        <v>3241</v>
      </c>
    </row>
    <row r="6943" spans="1:10" x14ac:dyDescent="0.3">
      <c r="A6943" s="26">
        <v>2019</v>
      </c>
      <c r="B6943" s="27" t="s">
        <v>3154</v>
      </c>
      <c r="C6943" s="27" t="s">
        <v>3155</v>
      </c>
      <c r="D6943" s="27" t="s">
        <v>3154</v>
      </c>
      <c r="E6943" s="27" t="s">
        <v>3111</v>
      </c>
      <c r="F6943" s="27" t="s">
        <v>2825</v>
      </c>
      <c r="G6943" s="27" t="s">
        <v>2850</v>
      </c>
      <c r="H6943" s="28">
        <v>43556</v>
      </c>
      <c r="I6943" s="29">
        <v>0.52485000000000004</v>
      </c>
      <c r="J6943" s="28" t="s">
        <v>3241</v>
      </c>
    </row>
    <row r="6944" spans="1:10" x14ac:dyDescent="0.3">
      <c r="A6944" s="26">
        <v>2019</v>
      </c>
      <c r="B6944" s="27" t="s">
        <v>3156</v>
      </c>
      <c r="C6944" s="27" t="s">
        <v>3157</v>
      </c>
      <c r="D6944" s="27" t="s">
        <v>3156</v>
      </c>
      <c r="E6944" s="27" t="s">
        <v>3111</v>
      </c>
      <c r="F6944" s="27" t="s">
        <v>2825</v>
      </c>
      <c r="G6944" s="27" t="s">
        <v>2850</v>
      </c>
      <c r="H6944" s="28">
        <v>43556</v>
      </c>
      <c r="I6944" s="29">
        <v>0</v>
      </c>
      <c r="J6944" s="28" t="s">
        <v>3241</v>
      </c>
    </row>
    <row r="6945" spans="1:10" x14ac:dyDescent="0.3">
      <c r="A6945" s="26">
        <v>2019</v>
      </c>
      <c r="B6945" s="27" t="s">
        <v>3060</v>
      </c>
      <c r="C6945" s="27" t="s">
        <v>3061</v>
      </c>
      <c r="D6945" s="27" t="s">
        <v>3062</v>
      </c>
      <c r="E6945" s="27" t="s">
        <v>3063</v>
      </c>
      <c r="F6945" s="27" t="s">
        <v>3034</v>
      </c>
      <c r="G6945" s="27" t="s">
        <v>2999</v>
      </c>
      <c r="H6945" s="28">
        <v>43556</v>
      </c>
      <c r="I6945" s="29">
        <v>5.0000000000000004E-6</v>
      </c>
      <c r="J6945" s="28" t="s">
        <v>3241</v>
      </c>
    </row>
    <row r="6946" spans="1:10" x14ac:dyDescent="0.3">
      <c r="A6946" s="26">
        <v>2019</v>
      </c>
      <c r="B6946" s="27" t="s">
        <v>3187</v>
      </c>
      <c r="C6946" s="27" t="s">
        <v>3188</v>
      </c>
      <c r="D6946" s="27" t="s">
        <v>3187</v>
      </c>
      <c r="E6946" s="27" t="s">
        <v>3033</v>
      </c>
      <c r="F6946" s="27" t="s">
        <v>3034</v>
      </c>
      <c r="G6946" s="27" t="s">
        <v>3074</v>
      </c>
      <c r="H6946" s="28">
        <v>43556</v>
      </c>
      <c r="I6946" s="29">
        <v>0.96111900000000028</v>
      </c>
      <c r="J6946" s="28" t="s">
        <v>3241</v>
      </c>
    </row>
    <row r="6947" spans="1:10" x14ac:dyDescent="0.3">
      <c r="A6947" s="26">
        <v>2019</v>
      </c>
      <c r="B6947" s="27" t="s">
        <v>3064</v>
      </c>
      <c r="C6947" s="27" t="s">
        <v>3065</v>
      </c>
      <c r="D6947" s="27" t="s">
        <v>3066</v>
      </c>
      <c r="E6947" s="27" t="s">
        <v>3025</v>
      </c>
      <c r="F6947" s="27" t="s">
        <v>2825</v>
      </c>
      <c r="G6947" s="27" t="s">
        <v>2826</v>
      </c>
      <c r="H6947" s="28">
        <v>43556</v>
      </c>
      <c r="I6947" s="29">
        <v>0</v>
      </c>
      <c r="J6947" s="28" t="s">
        <v>3241</v>
      </c>
    </row>
    <row r="6948" spans="1:10" x14ac:dyDescent="0.3">
      <c r="A6948" s="26">
        <v>2019</v>
      </c>
      <c r="B6948" s="27" t="s">
        <v>3064</v>
      </c>
      <c r="C6948" s="27" t="s">
        <v>3065</v>
      </c>
      <c r="D6948" s="27" t="s">
        <v>3067</v>
      </c>
      <c r="E6948" s="27" t="s">
        <v>3025</v>
      </c>
      <c r="F6948" s="27" t="s">
        <v>2825</v>
      </c>
      <c r="G6948" s="27" t="s">
        <v>2826</v>
      </c>
      <c r="H6948" s="28">
        <v>43556</v>
      </c>
      <c r="I6948" s="29">
        <v>0</v>
      </c>
      <c r="J6948" s="28" t="s">
        <v>3241</v>
      </c>
    </row>
    <row r="6949" spans="1:10" x14ac:dyDescent="0.3">
      <c r="A6949" s="26">
        <v>2019</v>
      </c>
      <c r="B6949" s="27" t="s">
        <v>3174</v>
      </c>
      <c r="C6949" s="27" t="s">
        <v>3175</v>
      </c>
      <c r="D6949" s="27" t="s">
        <v>3174</v>
      </c>
      <c r="E6949" s="27" t="s">
        <v>6117</v>
      </c>
      <c r="F6949" s="27" t="s">
        <v>2825</v>
      </c>
      <c r="G6949" s="27" t="s">
        <v>2826</v>
      </c>
      <c r="H6949" s="28">
        <v>43556</v>
      </c>
      <c r="I6949" s="29">
        <v>0.63933400000000018</v>
      </c>
      <c r="J6949" s="28" t="s">
        <v>3241</v>
      </c>
    </row>
    <row r="6950" spans="1:10" x14ac:dyDescent="0.3">
      <c r="A6950" s="26">
        <v>2019</v>
      </c>
      <c r="B6950" s="27" t="s">
        <v>3068</v>
      </c>
      <c r="C6950" s="27" t="s">
        <v>3069</v>
      </c>
      <c r="D6950" s="27" t="s">
        <v>3068</v>
      </c>
      <c r="E6950" s="27" t="s">
        <v>6117</v>
      </c>
      <c r="F6950" s="27" t="s">
        <v>3034</v>
      </c>
      <c r="G6950" s="27" t="s">
        <v>2923</v>
      </c>
      <c r="H6950" s="28">
        <v>43556</v>
      </c>
      <c r="I6950" s="29">
        <v>11.594854000000003</v>
      </c>
      <c r="J6950" s="28" t="s">
        <v>3241</v>
      </c>
    </row>
    <row r="6951" spans="1:10" x14ac:dyDescent="0.3">
      <c r="A6951" s="26">
        <v>2019</v>
      </c>
      <c r="B6951" s="27" t="s">
        <v>3070</v>
      </c>
      <c r="C6951" s="27" t="s">
        <v>3071</v>
      </c>
      <c r="D6951" s="27" t="s">
        <v>3070</v>
      </c>
      <c r="E6951" s="27" t="s">
        <v>6117</v>
      </c>
      <c r="F6951" s="27" t="s">
        <v>2815</v>
      </c>
      <c r="G6951" s="27" t="s">
        <v>2816</v>
      </c>
      <c r="H6951" s="28">
        <v>43556</v>
      </c>
      <c r="I6951" s="29">
        <v>2.7724850000000005</v>
      </c>
      <c r="J6951" s="28" t="s">
        <v>3241</v>
      </c>
    </row>
    <row r="6952" spans="1:10" x14ac:dyDescent="0.3">
      <c r="A6952" s="26">
        <v>2019</v>
      </c>
      <c r="B6952" s="27" t="s">
        <v>3176</v>
      </c>
      <c r="C6952" s="27" t="s">
        <v>3177</v>
      </c>
      <c r="D6952" s="27" t="s">
        <v>3176</v>
      </c>
      <c r="E6952" s="27" t="s">
        <v>3033</v>
      </c>
      <c r="F6952" s="27" t="s">
        <v>2807</v>
      </c>
      <c r="G6952" s="27" t="s">
        <v>2812</v>
      </c>
      <c r="H6952" s="28">
        <v>43556</v>
      </c>
      <c r="I6952" s="29">
        <v>11.756344</v>
      </c>
      <c r="J6952" s="28" t="s">
        <v>3241</v>
      </c>
    </row>
    <row r="6953" spans="1:10" x14ac:dyDescent="0.3">
      <c r="A6953" s="26">
        <v>2019</v>
      </c>
      <c r="B6953" s="27" t="s">
        <v>3072</v>
      </c>
      <c r="C6953" s="27" t="s">
        <v>3073</v>
      </c>
      <c r="D6953" s="27" t="s">
        <v>3072</v>
      </c>
      <c r="E6953" s="27" t="s">
        <v>6117</v>
      </c>
      <c r="F6953" s="27" t="s">
        <v>3034</v>
      </c>
      <c r="G6953" s="27" t="s">
        <v>3074</v>
      </c>
      <c r="H6953" s="28">
        <v>43556</v>
      </c>
      <c r="I6953" s="29">
        <v>0.91257500000000003</v>
      </c>
      <c r="J6953" s="28" t="s">
        <v>3241</v>
      </c>
    </row>
    <row r="6954" spans="1:10" x14ac:dyDescent="0.3">
      <c r="A6954" s="26">
        <v>2019</v>
      </c>
      <c r="B6954" s="27" t="s">
        <v>3182</v>
      </c>
      <c r="C6954" s="27" t="s">
        <v>3183</v>
      </c>
      <c r="D6954" s="27" t="s">
        <v>3182</v>
      </c>
      <c r="E6954" s="27" t="s">
        <v>6117</v>
      </c>
      <c r="F6954" s="27" t="s">
        <v>2825</v>
      </c>
      <c r="G6954" s="27" t="s">
        <v>2826</v>
      </c>
      <c r="H6954" s="28">
        <v>43556</v>
      </c>
      <c r="I6954" s="29">
        <v>0.42868800000000007</v>
      </c>
      <c r="J6954" s="28" t="s">
        <v>3241</v>
      </c>
    </row>
    <row r="6955" spans="1:10" x14ac:dyDescent="0.3">
      <c r="A6955" s="26">
        <v>2019</v>
      </c>
      <c r="B6955" s="27" t="s">
        <v>3075</v>
      </c>
      <c r="C6955" s="27" t="s">
        <v>3076</v>
      </c>
      <c r="D6955" s="27" t="s">
        <v>3075</v>
      </c>
      <c r="E6955" s="27" t="s">
        <v>6117</v>
      </c>
      <c r="F6955" s="27" t="s">
        <v>2815</v>
      </c>
      <c r="G6955" s="27" t="s">
        <v>2816</v>
      </c>
      <c r="H6955" s="28">
        <v>43556</v>
      </c>
      <c r="I6955" s="29">
        <v>3.8499390000000013</v>
      </c>
      <c r="J6955" s="28" t="s">
        <v>3241</v>
      </c>
    </row>
    <row r="6956" spans="1:10" x14ac:dyDescent="0.3">
      <c r="A6956" s="26">
        <v>2019</v>
      </c>
      <c r="B6956" s="27" t="s">
        <v>3077</v>
      </c>
      <c r="C6956" s="27" t="s">
        <v>3078</v>
      </c>
      <c r="D6956" s="27" t="s">
        <v>3077</v>
      </c>
      <c r="E6956" s="27" t="s">
        <v>3033</v>
      </c>
      <c r="F6956" s="27" t="s">
        <v>2788</v>
      </c>
      <c r="G6956" s="27" t="s">
        <v>2788</v>
      </c>
      <c r="H6956" s="28">
        <v>43556</v>
      </c>
      <c r="I6956" s="29">
        <v>0</v>
      </c>
      <c r="J6956" s="28" t="s">
        <v>3241</v>
      </c>
    </row>
    <row r="6957" spans="1:10" x14ac:dyDescent="0.3">
      <c r="A6957" s="26">
        <v>2019</v>
      </c>
      <c r="B6957" s="27" t="s">
        <v>3079</v>
      </c>
      <c r="C6957" s="27" t="s">
        <v>3080</v>
      </c>
      <c r="D6957" s="27" t="s">
        <v>3081</v>
      </c>
      <c r="E6957" s="27" t="s">
        <v>3063</v>
      </c>
      <c r="F6957" s="27" t="s">
        <v>2788</v>
      </c>
      <c r="G6957" s="27" t="s">
        <v>2788</v>
      </c>
      <c r="H6957" s="28">
        <v>43556</v>
      </c>
      <c r="I6957" s="29">
        <v>7.3730000000000011E-3</v>
      </c>
      <c r="J6957" s="28" t="s">
        <v>3241</v>
      </c>
    </row>
    <row r="6958" spans="1:10" x14ac:dyDescent="0.3">
      <c r="A6958" s="26">
        <v>2019</v>
      </c>
      <c r="B6958" s="27" t="s">
        <v>3082</v>
      </c>
      <c r="C6958" s="27" t="s">
        <v>3083</v>
      </c>
      <c r="D6958" s="27" t="s">
        <v>3082</v>
      </c>
      <c r="E6958" s="27" t="s">
        <v>6117</v>
      </c>
      <c r="F6958" s="27" t="s">
        <v>2825</v>
      </c>
      <c r="G6958" s="27" t="s">
        <v>2826</v>
      </c>
      <c r="H6958" s="28">
        <v>43556</v>
      </c>
      <c r="I6958" s="29">
        <v>0.12618499999999999</v>
      </c>
      <c r="J6958" s="28" t="s">
        <v>3241</v>
      </c>
    </row>
    <row r="6959" spans="1:10" x14ac:dyDescent="0.3">
      <c r="A6959" s="26">
        <v>2019</v>
      </c>
      <c r="B6959" s="27" t="s">
        <v>3084</v>
      </c>
      <c r="C6959" s="27" t="s">
        <v>3085</v>
      </c>
      <c r="D6959" s="27" t="s">
        <v>3086</v>
      </c>
      <c r="E6959" s="27" t="s">
        <v>3025</v>
      </c>
      <c r="F6959" s="27" t="s">
        <v>3087</v>
      </c>
      <c r="G6959" s="27" t="s">
        <v>2788</v>
      </c>
      <c r="H6959" s="28">
        <v>43556</v>
      </c>
      <c r="I6959" s="29">
        <v>0</v>
      </c>
      <c r="J6959" s="28" t="s">
        <v>3241</v>
      </c>
    </row>
    <row r="6960" spans="1:10" x14ac:dyDescent="0.3">
      <c r="A6960" s="26">
        <v>2019</v>
      </c>
      <c r="B6960" s="27" t="s">
        <v>3084</v>
      </c>
      <c r="C6960" s="27" t="s">
        <v>3085</v>
      </c>
      <c r="D6960" s="27" t="s">
        <v>3088</v>
      </c>
      <c r="E6960" s="27" t="s">
        <v>3025</v>
      </c>
      <c r="F6960" s="27" t="s">
        <v>3087</v>
      </c>
      <c r="G6960" s="27" t="s">
        <v>2788</v>
      </c>
      <c r="H6960" s="28">
        <v>43556</v>
      </c>
      <c r="I6960" s="29">
        <v>0</v>
      </c>
      <c r="J6960" s="28" t="s">
        <v>3241</v>
      </c>
    </row>
    <row r="6961" spans="1:10" x14ac:dyDescent="0.3">
      <c r="A6961" s="26">
        <v>2019</v>
      </c>
      <c r="B6961" s="27" t="s">
        <v>3195</v>
      </c>
      <c r="C6961" s="27" t="s">
        <v>3196</v>
      </c>
      <c r="D6961" s="27" t="s">
        <v>3197</v>
      </c>
      <c r="E6961" s="27" t="s">
        <v>3063</v>
      </c>
      <c r="F6961" s="27" t="s">
        <v>3094</v>
      </c>
      <c r="G6961" s="27" t="s">
        <v>2965</v>
      </c>
      <c r="H6961" s="28">
        <v>43556</v>
      </c>
      <c r="I6961" s="29">
        <v>1.599164</v>
      </c>
      <c r="J6961" s="28" t="s">
        <v>3192</v>
      </c>
    </row>
    <row r="6962" spans="1:10" x14ac:dyDescent="0.3">
      <c r="A6962" s="26">
        <v>2019</v>
      </c>
      <c r="B6962" s="27" t="s">
        <v>3089</v>
      </c>
      <c r="C6962" s="27" t="s">
        <v>3090</v>
      </c>
      <c r="D6962" s="27" t="s">
        <v>3089</v>
      </c>
      <c r="E6962" s="27" t="s">
        <v>6117</v>
      </c>
      <c r="F6962" s="27" t="s">
        <v>2815</v>
      </c>
      <c r="G6962" s="27" t="s">
        <v>2816</v>
      </c>
      <c r="H6962" s="28">
        <v>43556</v>
      </c>
      <c r="I6962" s="29">
        <v>3.9312339999999995</v>
      </c>
      <c r="J6962" s="28" t="s">
        <v>3241</v>
      </c>
    </row>
    <row r="6963" spans="1:10" x14ac:dyDescent="0.3">
      <c r="A6963" s="26">
        <v>2019</v>
      </c>
      <c r="B6963" s="27" t="s">
        <v>3136</v>
      </c>
      <c r="C6963" s="27" t="s">
        <v>3137</v>
      </c>
      <c r="D6963" s="27" t="s">
        <v>3138</v>
      </c>
      <c r="E6963" s="27" t="s">
        <v>3025</v>
      </c>
      <c r="F6963" s="27" t="s">
        <v>3087</v>
      </c>
      <c r="G6963" s="27" t="s">
        <v>2788</v>
      </c>
      <c r="H6963" s="28">
        <v>43556</v>
      </c>
      <c r="I6963" s="29">
        <v>0</v>
      </c>
      <c r="J6963" s="28" t="s">
        <v>3241</v>
      </c>
    </row>
    <row r="6964" spans="1:10" x14ac:dyDescent="0.3">
      <c r="A6964" s="26">
        <v>2019</v>
      </c>
      <c r="B6964" s="27" t="s">
        <v>3136</v>
      </c>
      <c r="C6964" s="27" t="s">
        <v>3137</v>
      </c>
      <c r="D6964" s="27" t="s">
        <v>3139</v>
      </c>
      <c r="E6964" s="27" t="s">
        <v>3025</v>
      </c>
      <c r="F6964" s="27" t="s">
        <v>3087</v>
      </c>
      <c r="G6964" s="27" t="s">
        <v>2788</v>
      </c>
      <c r="H6964" s="28">
        <v>43556</v>
      </c>
      <c r="I6964" s="29">
        <v>0</v>
      </c>
      <c r="J6964" s="28" t="s">
        <v>3241</v>
      </c>
    </row>
    <row r="6965" spans="1:10" x14ac:dyDescent="0.3">
      <c r="A6965" s="26">
        <v>2019</v>
      </c>
      <c r="B6965" s="27" t="s">
        <v>3184</v>
      </c>
      <c r="C6965" s="27" t="s">
        <v>3185</v>
      </c>
      <c r="D6965" s="27" t="s">
        <v>3186</v>
      </c>
      <c r="E6965" s="27" t="s">
        <v>3063</v>
      </c>
      <c r="F6965" s="27" t="s">
        <v>3034</v>
      </c>
      <c r="G6965" s="27" t="s">
        <v>2999</v>
      </c>
      <c r="H6965" s="28">
        <v>43556</v>
      </c>
      <c r="I6965" s="29">
        <v>0</v>
      </c>
      <c r="J6965" s="28" t="s">
        <v>3241</v>
      </c>
    </row>
    <row r="6966" spans="1:10" x14ac:dyDescent="0.3">
      <c r="A6966" s="26">
        <v>2019</v>
      </c>
      <c r="B6966" s="27" t="s">
        <v>3091</v>
      </c>
      <c r="C6966" s="27" t="s">
        <v>3092</v>
      </c>
      <c r="D6966" s="27" t="s">
        <v>3093</v>
      </c>
      <c r="E6966" s="27" t="s">
        <v>3063</v>
      </c>
      <c r="F6966" s="27" t="s">
        <v>3094</v>
      </c>
      <c r="G6966" s="27" t="s">
        <v>2965</v>
      </c>
      <c r="H6966" s="28">
        <v>43556</v>
      </c>
      <c r="I6966" s="29">
        <v>6.0536660000000007</v>
      </c>
      <c r="J6966" s="28" t="s">
        <v>3241</v>
      </c>
    </row>
    <row r="6967" spans="1:10" x14ac:dyDescent="0.3">
      <c r="A6967" s="26">
        <v>2019</v>
      </c>
      <c r="B6967" s="27" t="s">
        <v>3095</v>
      </c>
      <c r="C6967" s="27" t="s">
        <v>3096</v>
      </c>
      <c r="D6967" s="27" t="s">
        <v>3095</v>
      </c>
      <c r="E6967" s="27" t="s">
        <v>6117</v>
      </c>
      <c r="F6967" s="27" t="s">
        <v>3034</v>
      </c>
      <c r="G6967" s="27" t="s">
        <v>2999</v>
      </c>
      <c r="H6967" s="28">
        <v>43556</v>
      </c>
      <c r="I6967" s="29">
        <v>6.1328540000000009</v>
      </c>
      <c r="J6967" s="28" t="s">
        <v>3241</v>
      </c>
    </row>
    <row r="6968" spans="1:10" x14ac:dyDescent="0.3">
      <c r="A6968" s="26">
        <v>2019</v>
      </c>
      <c r="B6968" s="27" t="s">
        <v>3097</v>
      </c>
      <c r="C6968" s="27" t="s">
        <v>3098</v>
      </c>
      <c r="D6968" s="27" t="s">
        <v>3097</v>
      </c>
      <c r="E6968" s="27" t="s">
        <v>6117</v>
      </c>
      <c r="F6968" s="27" t="s">
        <v>2825</v>
      </c>
      <c r="G6968" s="27" t="s">
        <v>2850</v>
      </c>
      <c r="H6968" s="28">
        <v>43556</v>
      </c>
      <c r="I6968" s="29">
        <v>6.8080410000000002</v>
      </c>
      <c r="J6968" s="28" t="s">
        <v>3241</v>
      </c>
    </row>
    <row r="6969" spans="1:10" x14ac:dyDescent="0.3">
      <c r="A6969" s="26">
        <v>2019</v>
      </c>
      <c r="B6969" s="27" t="s">
        <v>3132</v>
      </c>
      <c r="C6969" s="27" t="s">
        <v>3133</v>
      </c>
      <c r="D6969" s="27" t="s">
        <v>3132</v>
      </c>
      <c r="E6969" s="27" t="s">
        <v>3033</v>
      </c>
      <c r="F6969" s="27" t="s">
        <v>2807</v>
      </c>
      <c r="G6969" s="27" t="s">
        <v>2812</v>
      </c>
      <c r="H6969" s="28">
        <v>43556</v>
      </c>
      <c r="I6969" s="29">
        <v>14.149726999999999</v>
      </c>
      <c r="J6969" s="28" t="s">
        <v>3241</v>
      </c>
    </row>
    <row r="6970" spans="1:10" x14ac:dyDescent="0.3">
      <c r="A6970" s="26">
        <v>2019</v>
      </c>
      <c r="B6970" s="27" t="s">
        <v>3134</v>
      </c>
      <c r="C6970" s="27" t="s">
        <v>3135</v>
      </c>
      <c r="D6970" s="27" t="s">
        <v>3134</v>
      </c>
      <c r="E6970" s="27" t="s">
        <v>3033</v>
      </c>
      <c r="F6970" s="27" t="s">
        <v>2807</v>
      </c>
      <c r="G6970" s="27" t="s">
        <v>2812</v>
      </c>
      <c r="H6970" s="28">
        <v>43556</v>
      </c>
      <c r="I6970" s="29">
        <v>8.3305319999999998</v>
      </c>
      <c r="J6970" s="28" t="s">
        <v>3241</v>
      </c>
    </row>
    <row r="6971" spans="1:10" x14ac:dyDescent="0.3">
      <c r="A6971" s="26">
        <v>2019</v>
      </c>
      <c r="B6971" s="27" t="s">
        <v>3099</v>
      </c>
      <c r="C6971" s="27" t="s">
        <v>3100</v>
      </c>
      <c r="D6971" s="27" t="s">
        <v>3099</v>
      </c>
      <c r="E6971" s="27" t="s">
        <v>6117</v>
      </c>
      <c r="F6971" s="27" t="s">
        <v>2815</v>
      </c>
      <c r="G6971" s="27" t="s">
        <v>2816</v>
      </c>
      <c r="H6971" s="28">
        <v>43556</v>
      </c>
      <c r="I6971" s="29">
        <v>8.0632040000000007</v>
      </c>
      <c r="J6971" s="28" t="s">
        <v>3241</v>
      </c>
    </row>
    <row r="6972" spans="1:10" x14ac:dyDescent="0.3">
      <c r="A6972" s="26">
        <v>2019</v>
      </c>
      <c r="B6972" s="27" t="s">
        <v>3193</v>
      </c>
      <c r="C6972" s="27" t="s">
        <v>3194</v>
      </c>
      <c r="D6972" s="27" t="s">
        <v>3193</v>
      </c>
      <c r="E6972" s="27" t="s">
        <v>6117</v>
      </c>
      <c r="F6972" s="27" t="s">
        <v>2798</v>
      </c>
      <c r="G6972" s="27" t="s">
        <v>2803</v>
      </c>
      <c r="H6972" s="28">
        <v>43556</v>
      </c>
      <c r="I6972" s="29">
        <v>0.39305799999999996</v>
      </c>
      <c r="J6972" s="28" t="s">
        <v>3192</v>
      </c>
    </row>
    <row r="6973" spans="1:10" x14ac:dyDescent="0.3">
      <c r="A6973" s="26">
        <v>2019</v>
      </c>
      <c r="B6973" s="27" t="s">
        <v>3101</v>
      </c>
      <c r="C6973" s="27" t="s">
        <v>3102</v>
      </c>
      <c r="D6973" s="27" t="s">
        <v>3101</v>
      </c>
      <c r="E6973" s="27" t="s">
        <v>6117</v>
      </c>
      <c r="F6973" s="27" t="s">
        <v>3034</v>
      </c>
      <c r="G6973" s="27" t="s">
        <v>3074</v>
      </c>
      <c r="H6973" s="28">
        <v>43556</v>
      </c>
      <c r="I6973" s="29">
        <v>11.887653</v>
      </c>
      <c r="J6973" s="28" t="s">
        <v>3241</v>
      </c>
    </row>
    <row r="6974" spans="1:10" x14ac:dyDescent="0.3">
      <c r="A6974" s="26">
        <v>2019</v>
      </c>
      <c r="B6974" s="27" t="s">
        <v>3148</v>
      </c>
      <c r="C6974" s="27" t="s">
        <v>3149</v>
      </c>
      <c r="D6974" s="27" t="s">
        <v>3148</v>
      </c>
      <c r="E6974" s="27" t="s">
        <v>6117</v>
      </c>
      <c r="F6974" s="27" t="s">
        <v>3145</v>
      </c>
      <c r="G6974" s="27" t="s">
        <v>2803</v>
      </c>
      <c r="H6974" s="28">
        <v>43556</v>
      </c>
      <c r="I6974" s="29">
        <v>1.9891480000000004</v>
      </c>
      <c r="J6974" s="28" t="s">
        <v>3241</v>
      </c>
    </row>
    <row r="6975" spans="1:10" x14ac:dyDescent="0.3">
      <c r="A6975" s="26">
        <v>2019</v>
      </c>
      <c r="B6975" s="27" t="s">
        <v>3103</v>
      </c>
      <c r="C6975" s="27" t="s">
        <v>3104</v>
      </c>
      <c r="D6975" s="27" t="s">
        <v>3103</v>
      </c>
      <c r="E6975" s="27" t="s">
        <v>6117</v>
      </c>
      <c r="F6975" s="27" t="s">
        <v>3034</v>
      </c>
      <c r="G6975" s="27" t="s">
        <v>2923</v>
      </c>
      <c r="H6975" s="28">
        <v>43556</v>
      </c>
      <c r="I6975" s="29">
        <v>2.9365840000000003</v>
      </c>
      <c r="J6975" s="28" t="s">
        <v>3241</v>
      </c>
    </row>
    <row r="6976" spans="1:10" x14ac:dyDescent="0.3">
      <c r="A6976" s="26">
        <v>2019</v>
      </c>
      <c r="B6976" s="27" t="s">
        <v>3150</v>
      </c>
      <c r="C6976" s="27" t="s">
        <v>3151</v>
      </c>
      <c r="D6976" s="27" t="s">
        <v>3150</v>
      </c>
      <c r="E6976" s="27" t="s">
        <v>6117</v>
      </c>
      <c r="F6976" s="27" t="s">
        <v>3142</v>
      </c>
      <c r="G6976" s="27" t="s">
        <v>2850</v>
      </c>
      <c r="H6976" s="28">
        <v>43556</v>
      </c>
      <c r="I6976" s="29">
        <v>0</v>
      </c>
      <c r="J6976" s="28" t="s">
        <v>3241</v>
      </c>
    </row>
    <row r="6977" spans="1:10" x14ac:dyDescent="0.3">
      <c r="A6977" s="26">
        <v>2019</v>
      </c>
      <c r="B6977" s="27" t="s">
        <v>3105</v>
      </c>
      <c r="C6977" s="27" t="s">
        <v>3106</v>
      </c>
      <c r="D6977" s="27" t="s">
        <v>3105</v>
      </c>
      <c r="E6977" s="27" t="s">
        <v>6117</v>
      </c>
      <c r="F6977" s="27" t="s">
        <v>2798</v>
      </c>
      <c r="G6977" s="27" t="s">
        <v>2803</v>
      </c>
      <c r="H6977" s="28">
        <v>43556</v>
      </c>
      <c r="I6977" s="29">
        <v>1.3868310000000004</v>
      </c>
      <c r="J6977" s="28" t="s">
        <v>3241</v>
      </c>
    </row>
    <row r="6978" spans="1:10" x14ac:dyDescent="0.3">
      <c r="A6978" s="26">
        <v>2019</v>
      </c>
      <c r="B6978" s="27" t="s">
        <v>3107</v>
      </c>
      <c r="C6978" s="27" t="s">
        <v>3108</v>
      </c>
      <c r="D6978" s="27" t="s">
        <v>3108</v>
      </c>
      <c r="E6978" s="27" t="s">
        <v>6117</v>
      </c>
      <c r="F6978" s="27" t="s">
        <v>3026</v>
      </c>
      <c r="G6978" s="27" t="s">
        <v>2936</v>
      </c>
      <c r="H6978" s="28">
        <v>43556</v>
      </c>
      <c r="I6978" s="29">
        <v>3.6060000000000003E-3</v>
      </c>
      <c r="J6978" s="28" t="s">
        <v>3241</v>
      </c>
    </row>
    <row r="6979" spans="1:10" x14ac:dyDescent="0.3">
      <c r="A6979" s="26">
        <v>2019</v>
      </c>
      <c r="B6979" s="27" t="s">
        <v>3123</v>
      </c>
      <c r="C6979" s="27" t="s">
        <v>3124</v>
      </c>
      <c r="D6979" s="27" t="s">
        <v>3166</v>
      </c>
      <c r="E6979" s="27" t="s">
        <v>3025</v>
      </c>
      <c r="F6979" s="27" t="s">
        <v>2825</v>
      </c>
      <c r="G6979" s="27" t="s">
        <v>2850</v>
      </c>
      <c r="H6979" s="28">
        <v>43556</v>
      </c>
      <c r="I6979" s="29">
        <v>0</v>
      </c>
      <c r="J6979" s="28" t="s">
        <v>3241</v>
      </c>
    </row>
    <row r="6980" spans="1:10" x14ac:dyDescent="0.3">
      <c r="A6980" s="26">
        <v>2019</v>
      </c>
      <c r="B6980" s="27" t="s">
        <v>3123</v>
      </c>
      <c r="C6980" s="27" t="s">
        <v>3124</v>
      </c>
      <c r="D6980" s="27" t="s">
        <v>3125</v>
      </c>
      <c r="E6980" s="27" t="s">
        <v>3025</v>
      </c>
      <c r="F6980" s="27" t="s">
        <v>2825</v>
      </c>
      <c r="G6980" s="27" t="s">
        <v>2850</v>
      </c>
      <c r="H6980" s="28">
        <v>43556</v>
      </c>
      <c r="I6980" s="29">
        <v>0</v>
      </c>
      <c r="J6980" s="28" t="s">
        <v>3241</v>
      </c>
    </row>
    <row r="6981" spans="1:10" x14ac:dyDescent="0.3">
      <c r="A6981" s="26">
        <v>2019</v>
      </c>
      <c r="B6981" s="27" t="s">
        <v>3123</v>
      </c>
      <c r="C6981" s="27" t="s">
        <v>3124</v>
      </c>
      <c r="D6981" s="27" t="s">
        <v>3170</v>
      </c>
      <c r="E6981" s="27" t="s">
        <v>3025</v>
      </c>
      <c r="F6981" s="27" t="s">
        <v>2825</v>
      </c>
      <c r="G6981" s="27" t="s">
        <v>2850</v>
      </c>
      <c r="H6981" s="28">
        <v>43556</v>
      </c>
      <c r="I6981" s="29">
        <v>0</v>
      </c>
      <c r="J6981" s="28" t="s">
        <v>3241</v>
      </c>
    </row>
    <row r="6982" spans="1:10" x14ac:dyDescent="0.3">
      <c r="A6982" s="26">
        <v>2019</v>
      </c>
      <c r="B6982" s="27" t="s">
        <v>3140</v>
      </c>
      <c r="C6982" s="27" t="s">
        <v>3141</v>
      </c>
      <c r="D6982" s="27" t="s">
        <v>3140</v>
      </c>
      <c r="E6982" s="27" t="s">
        <v>6117</v>
      </c>
      <c r="F6982" s="27" t="s">
        <v>3142</v>
      </c>
      <c r="G6982" s="27" t="s">
        <v>2850</v>
      </c>
      <c r="H6982" s="28">
        <v>43556</v>
      </c>
      <c r="I6982" s="29">
        <v>0</v>
      </c>
      <c r="J6982" s="28" t="s">
        <v>3241</v>
      </c>
    </row>
    <row r="6983" spans="1:10" x14ac:dyDescent="0.3">
      <c r="A6983" s="26">
        <v>2019</v>
      </c>
      <c r="B6983" s="27" t="s">
        <v>3109</v>
      </c>
      <c r="C6983" s="27" t="s">
        <v>3110</v>
      </c>
      <c r="D6983" s="27" t="s">
        <v>3109</v>
      </c>
      <c r="E6983" s="27" t="s">
        <v>3111</v>
      </c>
      <c r="F6983" s="27" t="s">
        <v>2825</v>
      </c>
      <c r="G6983" s="27" t="s">
        <v>2850</v>
      </c>
      <c r="H6983" s="28">
        <v>43556</v>
      </c>
      <c r="I6983" s="29">
        <v>0.15703300000000001</v>
      </c>
      <c r="J6983" s="28" t="s">
        <v>3241</v>
      </c>
    </row>
    <row r="6984" spans="1:10" x14ac:dyDescent="0.3">
      <c r="A6984" s="26">
        <v>2019</v>
      </c>
      <c r="B6984" s="27" t="s">
        <v>3158</v>
      </c>
      <c r="C6984" s="27" t="s">
        <v>3159</v>
      </c>
      <c r="D6984" s="27" t="s">
        <v>3160</v>
      </c>
      <c r="E6984" s="27" t="s">
        <v>3161</v>
      </c>
      <c r="F6984" s="27" t="s">
        <v>3087</v>
      </c>
      <c r="G6984" s="27" t="s">
        <v>2788</v>
      </c>
      <c r="H6984" s="28">
        <v>43556</v>
      </c>
      <c r="I6984" s="29">
        <v>3.8238220000000007</v>
      </c>
      <c r="J6984" s="28" t="s">
        <v>3241</v>
      </c>
    </row>
    <row r="6985" spans="1:10" x14ac:dyDescent="0.3">
      <c r="A6985" s="26">
        <v>2019</v>
      </c>
      <c r="B6985" s="27" t="s">
        <v>3112</v>
      </c>
      <c r="C6985" s="27" t="s">
        <v>3113</v>
      </c>
      <c r="D6985" s="27" t="s">
        <v>3112</v>
      </c>
      <c r="E6985" s="27" t="s">
        <v>6117</v>
      </c>
      <c r="F6985" s="27" t="s">
        <v>2825</v>
      </c>
      <c r="G6985" s="27" t="s">
        <v>2826</v>
      </c>
      <c r="H6985" s="28">
        <v>43556</v>
      </c>
      <c r="I6985" s="29">
        <v>1.6056949999999997</v>
      </c>
      <c r="J6985" s="28" t="s">
        <v>3241</v>
      </c>
    </row>
    <row r="6986" spans="1:10" x14ac:dyDescent="0.3">
      <c r="A6986" s="26">
        <v>2019</v>
      </c>
      <c r="B6986" s="27" t="s">
        <v>3167</v>
      </c>
      <c r="C6986" s="27" t="s">
        <v>3168</v>
      </c>
      <c r="D6986" s="27" t="s">
        <v>3169</v>
      </c>
      <c r="E6986" s="27" t="s">
        <v>3161</v>
      </c>
      <c r="F6986" s="27" t="s">
        <v>3087</v>
      </c>
      <c r="G6986" s="27" t="s">
        <v>2788</v>
      </c>
      <c r="H6986" s="28">
        <v>43556</v>
      </c>
      <c r="I6986" s="29">
        <v>6.9727700000000006</v>
      </c>
      <c r="J6986" s="28" t="s">
        <v>3241</v>
      </c>
    </row>
    <row r="6987" spans="1:10" x14ac:dyDescent="0.3">
      <c r="A6987" s="26">
        <v>2019</v>
      </c>
      <c r="B6987" s="27" t="s">
        <v>3114</v>
      </c>
      <c r="C6987" s="27" t="s">
        <v>3115</v>
      </c>
      <c r="D6987" s="27" t="s">
        <v>3116</v>
      </c>
      <c r="E6987" s="27" t="s">
        <v>3025</v>
      </c>
      <c r="F6987" s="27" t="s">
        <v>3026</v>
      </c>
      <c r="G6987" s="27" t="s">
        <v>2788</v>
      </c>
      <c r="H6987" s="28">
        <v>43556</v>
      </c>
      <c r="I6987" s="29">
        <v>0</v>
      </c>
      <c r="J6987" s="28" t="s">
        <v>3241</v>
      </c>
    </row>
    <row r="6988" spans="1:10" x14ac:dyDescent="0.3">
      <c r="A6988" s="26">
        <v>2019</v>
      </c>
      <c r="B6988" s="27" t="s">
        <v>3117</v>
      </c>
      <c r="C6988" s="27" t="s">
        <v>3118</v>
      </c>
      <c r="D6988" s="27" t="s">
        <v>3117</v>
      </c>
      <c r="E6988" s="27" t="s">
        <v>6117</v>
      </c>
      <c r="F6988" s="27" t="s">
        <v>2815</v>
      </c>
      <c r="G6988" s="27" t="s">
        <v>2816</v>
      </c>
      <c r="H6988" s="28">
        <v>43556</v>
      </c>
      <c r="I6988" s="29">
        <v>7.1598660000000018</v>
      </c>
      <c r="J6988" s="28" t="s">
        <v>3241</v>
      </c>
    </row>
    <row r="6989" spans="1:10" x14ac:dyDescent="0.3">
      <c r="A6989" s="26">
        <v>2019</v>
      </c>
      <c r="B6989" s="27" t="s">
        <v>3129</v>
      </c>
      <c r="C6989" s="27" t="s">
        <v>3130</v>
      </c>
      <c r="D6989" s="27" t="s">
        <v>3131</v>
      </c>
      <c r="E6989" s="27" t="s">
        <v>3063</v>
      </c>
      <c r="F6989" s="27" t="s">
        <v>3034</v>
      </c>
      <c r="G6989" s="27" t="s">
        <v>2840</v>
      </c>
      <c r="H6989" s="28">
        <v>43556</v>
      </c>
      <c r="I6989" s="29">
        <v>0</v>
      </c>
      <c r="J6989" s="28" t="s">
        <v>3241</v>
      </c>
    </row>
    <row r="6990" spans="1:10" x14ac:dyDescent="0.3">
      <c r="A6990" s="26">
        <v>2019</v>
      </c>
      <c r="B6990" s="27" t="s">
        <v>3126</v>
      </c>
      <c r="C6990" s="27" t="s">
        <v>3127</v>
      </c>
      <c r="D6990" s="27" t="s">
        <v>3128</v>
      </c>
      <c r="E6990" s="27" t="s">
        <v>3025</v>
      </c>
      <c r="F6990" s="27" t="s">
        <v>3026</v>
      </c>
      <c r="G6990" s="27" t="s">
        <v>2936</v>
      </c>
      <c r="H6990" s="28">
        <v>43556</v>
      </c>
      <c r="I6990" s="29">
        <v>0</v>
      </c>
      <c r="J6990" s="28" t="s">
        <v>3241</v>
      </c>
    </row>
    <row r="6991" spans="1:10" x14ac:dyDescent="0.3">
      <c r="A6991" s="26">
        <v>2019</v>
      </c>
      <c r="B6991" s="27" t="s">
        <v>3178</v>
      </c>
      <c r="C6991" s="27" t="s">
        <v>3179</v>
      </c>
      <c r="D6991" s="27" t="s">
        <v>3178</v>
      </c>
      <c r="E6991" s="27" t="s">
        <v>3033</v>
      </c>
      <c r="F6991" s="27" t="s">
        <v>2807</v>
      </c>
      <c r="G6991" s="27" t="s">
        <v>2812</v>
      </c>
      <c r="H6991" s="28">
        <v>43556</v>
      </c>
      <c r="I6991" s="29">
        <v>2.7688000000000001E-2</v>
      </c>
      <c r="J6991" s="28" t="s">
        <v>3241</v>
      </c>
    </row>
    <row r="6992" spans="1:10" x14ac:dyDescent="0.3">
      <c r="A6992" s="26">
        <v>2019</v>
      </c>
      <c r="B6992" s="27" t="s">
        <v>3119</v>
      </c>
      <c r="C6992" s="27" t="s">
        <v>3120</v>
      </c>
      <c r="D6992" s="27" t="s">
        <v>3119</v>
      </c>
      <c r="E6992" s="27" t="s">
        <v>6117</v>
      </c>
      <c r="F6992" s="27" t="s">
        <v>3034</v>
      </c>
      <c r="G6992" s="27" t="s">
        <v>2840</v>
      </c>
      <c r="H6992" s="28">
        <v>43556</v>
      </c>
      <c r="I6992" s="29">
        <v>3.4891620000000003</v>
      </c>
      <c r="J6992" s="28" t="s">
        <v>3241</v>
      </c>
    </row>
    <row r="6993" spans="1:10" x14ac:dyDescent="0.3">
      <c r="A6993" s="26">
        <v>2019</v>
      </c>
      <c r="B6993" s="27" t="s">
        <v>3121</v>
      </c>
      <c r="C6993" s="27" t="s">
        <v>3122</v>
      </c>
      <c r="D6993" s="27" t="s">
        <v>3121</v>
      </c>
      <c r="E6993" s="27" t="s">
        <v>6117</v>
      </c>
      <c r="F6993" s="27" t="s">
        <v>2825</v>
      </c>
      <c r="G6993" s="27" t="s">
        <v>2850</v>
      </c>
      <c r="H6993" s="28">
        <v>43556</v>
      </c>
      <c r="I6993" s="29">
        <v>10.368868000000003</v>
      </c>
      <c r="J6993" s="28" t="s">
        <v>3241</v>
      </c>
    </row>
    <row r="6994" spans="1:10" x14ac:dyDescent="0.3">
      <c r="A6994" s="26">
        <v>2019</v>
      </c>
      <c r="B6994" s="27" t="s">
        <v>3198</v>
      </c>
      <c r="C6994" s="27" t="s">
        <v>3199</v>
      </c>
      <c r="D6994" s="27" t="s">
        <v>3200</v>
      </c>
      <c r="E6994" s="27" t="s">
        <v>3161</v>
      </c>
      <c r="F6994" s="27" t="s">
        <v>2815</v>
      </c>
      <c r="G6994" s="27" t="s">
        <v>2854</v>
      </c>
      <c r="H6994" s="28">
        <v>43556</v>
      </c>
      <c r="I6994" s="29">
        <v>0.33315900000000004</v>
      </c>
      <c r="J6994" s="28" t="s">
        <v>3192</v>
      </c>
    </row>
    <row r="6995" spans="1:10" x14ac:dyDescent="0.3">
      <c r="A6995" s="26">
        <v>2019</v>
      </c>
      <c r="B6995" s="27" t="s">
        <v>3687</v>
      </c>
      <c r="C6995" s="27" t="s">
        <v>3688</v>
      </c>
      <c r="D6995" s="27" t="s">
        <v>3689</v>
      </c>
      <c r="E6995" s="27" t="s">
        <v>3161</v>
      </c>
      <c r="F6995" s="27" t="s">
        <v>3026</v>
      </c>
      <c r="G6995" s="27" t="s">
        <v>2936</v>
      </c>
      <c r="H6995" s="28">
        <v>43556</v>
      </c>
      <c r="I6995" s="29">
        <v>0.78043700000000005</v>
      </c>
      <c r="J6995" s="28" t="s">
        <v>3192</v>
      </c>
    </row>
    <row r="6996" spans="1:10" x14ac:dyDescent="0.3">
      <c r="A6996" s="26">
        <v>2019</v>
      </c>
      <c r="B6996" s="27" t="s">
        <v>3690</v>
      </c>
      <c r="C6996" s="27" t="s">
        <v>3691</v>
      </c>
      <c r="D6996" s="27" t="s">
        <v>3690</v>
      </c>
      <c r="E6996" s="27" t="s">
        <v>3033</v>
      </c>
      <c r="F6996" s="27" t="s">
        <v>2807</v>
      </c>
      <c r="G6996" s="27" t="s">
        <v>2812</v>
      </c>
      <c r="H6996" s="28">
        <v>43556</v>
      </c>
      <c r="I6996" s="29">
        <v>8.7413700000000016</v>
      </c>
      <c r="J6996" s="28" t="s">
        <v>3241</v>
      </c>
    </row>
    <row r="6997" spans="1:10" x14ac:dyDescent="0.3">
      <c r="A6997" s="26">
        <v>2019</v>
      </c>
      <c r="B6997" s="27" t="s">
        <v>5217</v>
      </c>
      <c r="C6997" s="27" t="s">
        <v>2901</v>
      </c>
      <c r="D6997" s="27" t="s">
        <v>5217</v>
      </c>
      <c r="E6997" s="27" t="s">
        <v>3033</v>
      </c>
      <c r="F6997" s="27" t="s">
        <v>2788</v>
      </c>
      <c r="G6997" s="27" t="s">
        <v>2788</v>
      </c>
      <c r="H6997" s="28">
        <v>43556</v>
      </c>
      <c r="I6997" s="29">
        <v>28.565264999999997</v>
      </c>
      <c r="J6997" s="28" t="s">
        <v>3192</v>
      </c>
    </row>
    <row r="6998" spans="1:10" x14ac:dyDescent="0.3">
      <c r="A6998" s="26">
        <v>2019</v>
      </c>
      <c r="B6998" s="27" t="s">
        <v>5218</v>
      </c>
      <c r="C6998" s="27" t="s">
        <v>3507</v>
      </c>
      <c r="D6998" s="27" t="s">
        <v>5219</v>
      </c>
      <c r="E6998" s="27" t="s">
        <v>3063</v>
      </c>
      <c r="F6998" s="27" t="s">
        <v>2815</v>
      </c>
      <c r="G6998" s="27" t="s">
        <v>2816</v>
      </c>
      <c r="H6998" s="28">
        <v>43556</v>
      </c>
      <c r="I6998" s="29">
        <v>2.9960419999999996</v>
      </c>
      <c r="J6998" s="28" t="s">
        <v>3192</v>
      </c>
    </row>
    <row r="6999" spans="1:10" x14ac:dyDescent="0.3">
      <c r="A6999" s="26">
        <v>2019</v>
      </c>
      <c r="B6999" s="27" t="s">
        <v>5670</v>
      </c>
      <c r="C6999" s="27" t="s">
        <v>5671</v>
      </c>
      <c r="D6999" s="27" t="s">
        <v>5670</v>
      </c>
      <c r="E6999" s="27" t="s">
        <v>3033</v>
      </c>
      <c r="F6999" s="27" t="s">
        <v>2807</v>
      </c>
      <c r="G6999" s="27" t="s">
        <v>2812</v>
      </c>
      <c r="H6999" s="28">
        <v>43556</v>
      </c>
      <c r="I6999" s="29">
        <v>41.438844000000003</v>
      </c>
      <c r="J6999" s="28" t="s">
        <v>3241</v>
      </c>
    </row>
    <row r="7000" spans="1:10" x14ac:dyDescent="0.3">
      <c r="A7000" s="26">
        <v>2019</v>
      </c>
      <c r="B7000" s="27" t="s">
        <v>5672</v>
      </c>
      <c r="C7000" s="27" t="s">
        <v>2863</v>
      </c>
      <c r="D7000" s="27" t="s">
        <v>5672</v>
      </c>
      <c r="E7000" s="27" t="s">
        <v>3111</v>
      </c>
      <c r="F7000" s="27" t="s">
        <v>2815</v>
      </c>
      <c r="G7000" s="27" t="s">
        <v>2854</v>
      </c>
      <c r="H7000" s="28">
        <v>43556</v>
      </c>
      <c r="I7000" s="29">
        <v>4.0583559999999999</v>
      </c>
      <c r="J7000" s="28" t="s">
        <v>3192</v>
      </c>
    </row>
    <row r="7001" spans="1:10" x14ac:dyDescent="0.3">
      <c r="A7001" s="26">
        <v>2019</v>
      </c>
      <c r="B7001" s="27" t="s">
        <v>5757</v>
      </c>
      <c r="C7001" s="27" t="s">
        <v>2909</v>
      </c>
      <c r="D7001" s="27" t="s">
        <v>5757</v>
      </c>
      <c r="E7001" s="27" t="s">
        <v>3033</v>
      </c>
      <c r="F7001" s="27" t="s">
        <v>2788</v>
      </c>
      <c r="G7001" s="27" t="s">
        <v>2788</v>
      </c>
      <c r="H7001" s="28">
        <v>43556</v>
      </c>
      <c r="I7001" s="29">
        <v>33.828103999999996</v>
      </c>
      <c r="J7001" s="28" t="s">
        <v>3192</v>
      </c>
    </row>
    <row r="7002" spans="1:10" x14ac:dyDescent="0.3">
      <c r="A7002" s="26">
        <v>2019</v>
      </c>
      <c r="B7002" s="27" t="s">
        <v>5758</v>
      </c>
      <c r="C7002" s="27" t="s">
        <v>5759</v>
      </c>
      <c r="D7002" s="27" t="s">
        <v>5758</v>
      </c>
      <c r="E7002" s="27" t="s">
        <v>3033</v>
      </c>
      <c r="F7002" s="27" t="s">
        <v>2815</v>
      </c>
      <c r="G7002" s="27" t="s">
        <v>2816</v>
      </c>
      <c r="H7002" s="28">
        <v>43556</v>
      </c>
      <c r="I7002" s="29">
        <v>16.921244000000002</v>
      </c>
      <c r="J7002" s="28" t="s">
        <v>3192</v>
      </c>
    </row>
    <row r="7003" spans="1:10" x14ac:dyDescent="0.3">
      <c r="A7003" s="26">
        <v>2019</v>
      </c>
      <c r="B7003" s="27" t="s">
        <v>5972</v>
      </c>
      <c r="C7003" s="27" t="s">
        <v>5973</v>
      </c>
      <c r="D7003" s="27" t="s">
        <v>5972</v>
      </c>
      <c r="E7003" s="27" t="s">
        <v>3111</v>
      </c>
      <c r="F7003" s="27" t="s">
        <v>2825</v>
      </c>
      <c r="G7003" s="27" t="s">
        <v>2850</v>
      </c>
      <c r="H7003" s="28">
        <v>43556</v>
      </c>
      <c r="I7003" s="29">
        <v>7.022299999999998E-2</v>
      </c>
      <c r="J7003" s="28" t="s">
        <v>3241</v>
      </c>
    </row>
    <row r="7004" spans="1:10" x14ac:dyDescent="0.3">
      <c r="A7004" s="26">
        <v>2019</v>
      </c>
      <c r="B7004" s="27" t="s">
        <v>5760</v>
      </c>
      <c r="C7004" s="27" t="s">
        <v>5761</v>
      </c>
      <c r="D7004" s="27" t="s">
        <v>5760</v>
      </c>
      <c r="E7004" s="27" t="s">
        <v>3111</v>
      </c>
      <c r="F7004" s="27" t="s">
        <v>2815</v>
      </c>
      <c r="G7004" s="27" t="s">
        <v>2854</v>
      </c>
      <c r="H7004" s="28">
        <v>43556</v>
      </c>
      <c r="I7004" s="29">
        <v>3.9591279999999998</v>
      </c>
      <c r="J7004" s="28" t="s">
        <v>3192</v>
      </c>
    </row>
    <row r="7005" spans="1:10" x14ac:dyDescent="0.3">
      <c r="A7005" s="26">
        <v>2019</v>
      </c>
      <c r="B7005" s="27" t="s">
        <v>5762</v>
      </c>
      <c r="C7005" s="27" t="s">
        <v>5763</v>
      </c>
      <c r="D7005" s="27" t="s">
        <v>5762</v>
      </c>
      <c r="E7005" s="27" t="s">
        <v>3111</v>
      </c>
      <c r="F7005" s="27" t="s">
        <v>2825</v>
      </c>
      <c r="G7005" s="27" t="s">
        <v>2850</v>
      </c>
      <c r="H7005" s="28">
        <v>43556</v>
      </c>
      <c r="I7005" s="29">
        <v>0.29666100000000001</v>
      </c>
      <c r="J7005" s="28" t="s">
        <v>3192</v>
      </c>
    </row>
    <row r="7006" spans="1:10" x14ac:dyDescent="0.3">
      <c r="A7006" s="26">
        <v>2019</v>
      </c>
      <c r="B7006" s="27" t="s">
        <v>5764</v>
      </c>
      <c r="C7006" s="27" t="s">
        <v>5765</v>
      </c>
      <c r="D7006" s="27" t="s">
        <v>5766</v>
      </c>
      <c r="E7006" s="27" t="s">
        <v>3161</v>
      </c>
      <c r="F7006" s="27" t="s">
        <v>2815</v>
      </c>
      <c r="G7006" s="27" t="s">
        <v>2816</v>
      </c>
      <c r="H7006" s="28">
        <v>43556</v>
      </c>
      <c r="I7006" s="29">
        <v>0.73902500000000027</v>
      </c>
      <c r="J7006" s="28" t="s">
        <v>3192</v>
      </c>
    </row>
    <row r="7007" spans="1:10" x14ac:dyDescent="0.3">
      <c r="A7007" s="26">
        <v>2019</v>
      </c>
      <c r="B7007" s="27" t="s">
        <v>5767</v>
      </c>
      <c r="C7007" s="27" t="s">
        <v>3515</v>
      </c>
      <c r="D7007" s="27" t="s">
        <v>5768</v>
      </c>
      <c r="E7007" s="27" t="s">
        <v>3063</v>
      </c>
      <c r="F7007" s="27" t="s">
        <v>2815</v>
      </c>
      <c r="G7007" s="27" t="s">
        <v>2816</v>
      </c>
      <c r="H7007" s="28">
        <v>43556</v>
      </c>
      <c r="I7007" s="29">
        <v>1.9622799999999998</v>
      </c>
      <c r="J7007" s="28" t="s">
        <v>3192</v>
      </c>
    </row>
    <row r="7008" spans="1:10" x14ac:dyDescent="0.3">
      <c r="A7008" s="26">
        <v>2019</v>
      </c>
      <c r="B7008" s="27" t="s">
        <v>5986</v>
      </c>
      <c r="C7008" s="27" t="s">
        <v>5770</v>
      </c>
      <c r="D7008" s="27" t="s">
        <v>5769</v>
      </c>
      <c r="E7008" s="27" t="s">
        <v>3111</v>
      </c>
      <c r="F7008" s="27" t="s">
        <v>3034</v>
      </c>
      <c r="G7008" s="27" t="s">
        <v>2821</v>
      </c>
      <c r="H7008" s="28">
        <v>43556</v>
      </c>
      <c r="I7008" s="29">
        <v>2.9922400000000002</v>
      </c>
      <c r="J7008" s="28" t="s">
        <v>3192</v>
      </c>
    </row>
    <row r="7009" spans="1:10" x14ac:dyDescent="0.3">
      <c r="A7009" s="26">
        <v>2019</v>
      </c>
      <c r="B7009" s="27" t="s">
        <v>5771</v>
      </c>
      <c r="C7009" s="27" t="s">
        <v>5772</v>
      </c>
      <c r="D7009" s="27" t="s">
        <v>5771</v>
      </c>
      <c r="E7009" s="27" t="s">
        <v>3033</v>
      </c>
      <c r="F7009" s="27" t="s">
        <v>2807</v>
      </c>
      <c r="G7009" s="27" t="s">
        <v>2812</v>
      </c>
      <c r="H7009" s="28">
        <v>43556</v>
      </c>
      <c r="I7009" s="29">
        <v>25.791972000000008</v>
      </c>
      <c r="J7009" s="28" t="s">
        <v>3241</v>
      </c>
    </row>
    <row r="7010" spans="1:10" x14ac:dyDescent="0.3">
      <c r="A7010" s="26">
        <v>2019</v>
      </c>
      <c r="B7010" s="27" t="s">
        <v>5775</v>
      </c>
      <c r="C7010" s="27" t="s">
        <v>2905</v>
      </c>
      <c r="D7010" s="27" t="s">
        <v>5775</v>
      </c>
      <c r="E7010" s="27" t="s">
        <v>3033</v>
      </c>
      <c r="F7010" s="27" t="s">
        <v>2807</v>
      </c>
      <c r="G7010" s="27" t="s">
        <v>2812</v>
      </c>
      <c r="H7010" s="28">
        <v>43556</v>
      </c>
      <c r="I7010" s="29">
        <v>8.9210779999999996</v>
      </c>
      <c r="J7010" s="28" t="s">
        <v>3192</v>
      </c>
    </row>
    <row r="7011" spans="1:10" x14ac:dyDescent="0.3">
      <c r="A7011" s="26">
        <v>2019</v>
      </c>
      <c r="B7011" s="27" t="s">
        <v>5974</v>
      </c>
      <c r="C7011" s="27" t="s">
        <v>5975</v>
      </c>
      <c r="D7011" s="27" t="s">
        <v>5974</v>
      </c>
      <c r="E7011" s="27" t="s">
        <v>3033</v>
      </c>
      <c r="F7011" s="27" t="s">
        <v>2807</v>
      </c>
      <c r="G7011" s="27" t="s">
        <v>2812</v>
      </c>
      <c r="H7011" s="28">
        <v>43556</v>
      </c>
      <c r="I7011" s="29">
        <v>10.406254000000001</v>
      </c>
      <c r="J7011" s="28" t="s">
        <v>3192</v>
      </c>
    </row>
    <row r="7012" spans="1:10" x14ac:dyDescent="0.3">
      <c r="A7012" s="26">
        <v>2019</v>
      </c>
      <c r="B7012" s="27" t="s">
        <v>5976</v>
      </c>
      <c r="C7012" s="27" t="s">
        <v>5977</v>
      </c>
      <c r="D7012" s="27" t="s">
        <v>5976</v>
      </c>
      <c r="E7012" s="27" t="s">
        <v>3111</v>
      </c>
      <c r="F7012" s="27" t="s">
        <v>3034</v>
      </c>
      <c r="G7012" s="27" t="s">
        <v>2831</v>
      </c>
      <c r="H7012" s="28">
        <v>43556</v>
      </c>
      <c r="I7012" s="29">
        <v>3.7445529999999998</v>
      </c>
      <c r="J7012" s="28" t="s">
        <v>3192</v>
      </c>
    </row>
    <row r="7013" spans="1:10" x14ac:dyDescent="0.3">
      <c r="A7013" s="26">
        <v>2019</v>
      </c>
      <c r="B7013" s="27" t="s">
        <v>5978</v>
      </c>
      <c r="C7013" s="27" t="s">
        <v>5979</v>
      </c>
      <c r="D7013" s="27" t="s">
        <v>5978</v>
      </c>
      <c r="E7013" s="27" t="s">
        <v>3111</v>
      </c>
      <c r="F7013" s="27" t="s">
        <v>2825</v>
      </c>
      <c r="G7013" s="27" t="s">
        <v>2850</v>
      </c>
      <c r="H7013" s="28">
        <v>43556</v>
      </c>
      <c r="I7013" s="29">
        <v>4.4408850000000006</v>
      </c>
      <c r="J7013" s="28" t="s">
        <v>3192</v>
      </c>
    </row>
    <row r="7014" spans="1:10" x14ac:dyDescent="0.3">
      <c r="A7014" s="26">
        <v>2019</v>
      </c>
      <c r="B7014" s="27" t="s">
        <v>5980</v>
      </c>
      <c r="C7014" s="27" t="s">
        <v>5981</v>
      </c>
      <c r="D7014" s="27" t="s">
        <v>5980</v>
      </c>
      <c r="E7014" s="27" t="s">
        <v>3111</v>
      </c>
      <c r="F7014" s="27" t="s">
        <v>2825</v>
      </c>
      <c r="G7014" s="27" t="s">
        <v>2850</v>
      </c>
      <c r="H7014" s="28">
        <v>43556</v>
      </c>
      <c r="I7014" s="29">
        <v>4.5739489999999998</v>
      </c>
      <c r="J7014" s="28" t="s">
        <v>3192</v>
      </c>
    </row>
    <row r="7015" spans="1:10" x14ac:dyDescent="0.3">
      <c r="A7015" s="26">
        <v>2019</v>
      </c>
      <c r="B7015" s="27" t="s">
        <v>5982</v>
      </c>
      <c r="C7015" s="27" t="s">
        <v>5983</v>
      </c>
      <c r="D7015" s="27" t="s">
        <v>5982</v>
      </c>
      <c r="E7015" s="27" t="s">
        <v>3033</v>
      </c>
      <c r="F7015" s="27" t="s">
        <v>2788</v>
      </c>
      <c r="G7015" s="27" t="s">
        <v>2788</v>
      </c>
      <c r="H7015" s="28">
        <v>43556</v>
      </c>
      <c r="I7015" s="29">
        <v>18.332384000000001</v>
      </c>
      <c r="J7015" s="28" t="s">
        <v>3192</v>
      </c>
    </row>
    <row r="7016" spans="1:10" x14ac:dyDescent="0.3">
      <c r="A7016" s="26">
        <v>2019</v>
      </c>
      <c r="B7016" s="27" t="s">
        <v>5984</v>
      </c>
      <c r="C7016" s="27" t="s">
        <v>5985</v>
      </c>
      <c r="D7016" s="27" t="s">
        <v>5984</v>
      </c>
      <c r="E7016" s="27" t="s">
        <v>3111</v>
      </c>
      <c r="F7016" s="27" t="s">
        <v>2825</v>
      </c>
      <c r="G7016" s="27" t="s">
        <v>2850</v>
      </c>
      <c r="H7016" s="28">
        <v>43556</v>
      </c>
      <c r="I7016" s="29">
        <v>5.8161949999999996</v>
      </c>
      <c r="J7016" s="28" t="s">
        <v>3192</v>
      </c>
    </row>
    <row r="7017" spans="1:10" x14ac:dyDescent="0.3">
      <c r="A7017" s="26">
        <v>2019</v>
      </c>
      <c r="B7017" s="27" t="s">
        <v>5987</v>
      </c>
      <c r="C7017" s="27" t="s">
        <v>6024</v>
      </c>
      <c r="D7017" s="27" t="s">
        <v>5987</v>
      </c>
      <c r="E7017" s="27" t="s">
        <v>3111</v>
      </c>
      <c r="F7017" s="27" t="s">
        <v>2825</v>
      </c>
      <c r="G7017" s="27" t="s">
        <v>2850</v>
      </c>
      <c r="H7017" s="28">
        <v>43556</v>
      </c>
      <c r="I7017" s="29">
        <v>14.176660999999999</v>
      </c>
      <c r="J7017" s="28" t="s">
        <v>3192</v>
      </c>
    </row>
    <row r="7018" spans="1:10" x14ac:dyDescent="0.3">
      <c r="A7018" s="26">
        <v>2019</v>
      </c>
      <c r="B7018" s="27" t="s">
        <v>5764</v>
      </c>
      <c r="C7018" s="27" t="s">
        <v>5765</v>
      </c>
      <c r="D7018" s="27" t="s">
        <v>5988</v>
      </c>
      <c r="E7018" s="27" t="s">
        <v>3161</v>
      </c>
      <c r="F7018" s="27" t="s">
        <v>2815</v>
      </c>
      <c r="G7018" s="27" t="s">
        <v>2816</v>
      </c>
      <c r="H7018" s="28">
        <v>43556</v>
      </c>
      <c r="I7018" s="29">
        <v>0.82400200000000001</v>
      </c>
      <c r="J7018" s="28" t="s">
        <v>3192</v>
      </c>
    </row>
    <row r="7019" spans="1:10" x14ac:dyDescent="0.3">
      <c r="A7019" s="26">
        <v>2019</v>
      </c>
      <c r="B7019" s="27" t="s">
        <v>5989</v>
      </c>
      <c r="C7019" s="27" t="s">
        <v>5990</v>
      </c>
      <c r="D7019" s="27" t="s">
        <v>5989</v>
      </c>
      <c r="E7019" s="27" t="s">
        <v>3033</v>
      </c>
      <c r="F7019" s="27" t="s">
        <v>2807</v>
      </c>
      <c r="G7019" s="27" t="s">
        <v>2812</v>
      </c>
      <c r="H7019" s="28">
        <v>43556</v>
      </c>
      <c r="I7019" s="29">
        <v>17.551977000000001</v>
      </c>
      <c r="J7019" s="28" t="s">
        <v>3241</v>
      </c>
    </row>
    <row r="7020" spans="1:10" x14ac:dyDescent="0.3">
      <c r="A7020" s="26">
        <v>2019</v>
      </c>
      <c r="B7020" s="27" t="s">
        <v>5991</v>
      </c>
      <c r="C7020" s="27" t="s">
        <v>5992</v>
      </c>
      <c r="D7020" s="27" t="s">
        <v>5991</v>
      </c>
      <c r="E7020" s="27" t="s">
        <v>3033</v>
      </c>
      <c r="F7020" s="27" t="s">
        <v>2788</v>
      </c>
      <c r="G7020" s="27" t="s">
        <v>2799</v>
      </c>
      <c r="H7020" s="28">
        <v>43556</v>
      </c>
      <c r="I7020" s="29">
        <v>14.060059000000001</v>
      </c>
      <c r="J7020" s="28" t="s">
        <v>3192</v>
      </c>
    </row>
    <row r="7021" spans="1:10" x14ac:dyDescent="0.3">
      <c r="A7021" s="26">
        <v>2019</v>
      </c>
      <c r="B7021" s="27" t="s">
        <v>5993</v>
      </c>
      <c r="C7021" s="27" t="s">
        <v>5994</v>
      </c>
      <c r="D7021" s="27" t="s">
        <v>5993</v>
      </c>
      <c r="E7021" s="27" t="s">
        <v>3033</v>
      </c>
      <c r="F7021" s="27" t="s">
        <v>2788</v>
      </c>
      <c r="G7021" s="27" t="s">
        <v>2788</v>
      </c>
      <c r="H7021" s="28">
        <v>43556</v>
      </c>
      <c r="I7021" s="29">
        <v>1.2113280000000002</v>
      </c>
      <c r="J7021" s="28" t="s">
        <v>3241</v>
      </c>
    </row>
    <row r="7022" spans="1:10" x14ac:dyDescent="0.3">
      <c r="A7022" s="26">
        <v>2019</v>
      </c>
      <c r="B7022" s="27" t="s">
        <v>5995</v>
      </c>
      <c r="C7022" s="27" t="s">
        <v>5996</v>
      </c>
      <c r="D7022" s="27" t="s">
        <v>5995</v>
      </c>
      <c r="E7022" s="27" t="s">
        <v>3033</v>
      </c>
      <c r="F7022" s="27" t="s">
        <v>2807</v>
      </c>
      <c r="G7022" s="27" t="s">
        <v>2812</v>
      </c>
      <c r="H7022" s="28">
        <v>43556</v>
      </c>
      <c r="I7022" s="29">
        <v>0</v>
      </c>
      <c r="J7022" s="28" t="s">
        <v>3192</v>
      </c>
    </row>
    <row r="7023" spans="1:10" x14ac:dyDescent="0.3">
      <c r="A7023" s="26">
        <v>2019</v>
      </c>
      <c r="B7023" s="27" t="s">
        <v>5997</v>
      </c>
      <c r="C7023" s="27" t="s">
        <v>5998</v>
      </c>
      <c r="D7023" s="27" t="s">
        <v>5997</v>
      </c>
      <c r="E7023" s="27" t="s">
        <v>3111</v>
      </c>
      <c r="F7023" s="27" t="s">
        <v>3034</v>
      </c>
      <c r="G7023" s="27" t="s">
        <v>2821</v>
      </c>
      <c r="H7023" s="28">
        <v>43556</v>
      </c>
      <c r="I7023" s="29">
        <v>1.148387</v>
      </c>
      <c r="J7023" s="28" t="s">
        <v>3241</v>
      </c>
    </row>
    <row r="7024" spans="1:10" x14ac:dyDescent="0.3">
      <c r="A7024" s="26">
        <v>2019</v>
      </c>
      <c r="B7024" s="27" t="s">
        <v>5999</v>
      </c>
      <c r="C7024" s="27" t="s">
        <v>5967</v>
      </c>
      <c r="D7024" s="27" t="s">
        <v>5999</v>
      </c>
      <c r="E7024" s="27" t="s">
        <v>3111</v>
      </c>
      <c r="F7024" s="27" t="s">
        <v>2815</v>
      </c>
      <c r="G7024" s="27" t="s">
        <v>2854</v>
      </c>
      <c r="H7024" s="28">
        <v>43556</v>
      </c>
      <c r="I7024" s="29">
        <v>0.61559699999999995</v>
      </c>
      <c r="J7024" s="28" t="s">
        <v>3241</v>
      </c>
    </row>
    <row r="7025" spans="1:10" x14ac:dyDescent="0.3">
      <c r="A7025" s="26">
        <v>2019</v>
      </c>
      <c r="B7025" s="27" t="s">
        <v>6025</v>
      </c>
      <c r="C7025" s="27" t="s">
        <v>6026</v>
      </c>
      <c r="D7025" s="27" t="s">
        <v>6025</v>
      </c>
      <c r="E7025" s="27" t="s">
        <v>3033</v>
      </c>
      <c r="F7025" s="27" t="s">
        <v>2807</v>
      </c>
      <c r="G7025" s="27" t="s">
        <v>2808</v>
      </c>
      <c r="H7025" s="28">
        <v>43556</v>
      </c>
      <c r="I7025" s="29">
        <v>37.749381999999997</v>
      </c>
      <c r="J7025" s="28" t="s">
        <v>3192</v>
      </c>
    </row>
    <row r="7026" spans="1:10" x14ac:dyDescent="0.3">
      <c r="A7026" s="26">
        <v>2019</v>
      </c>
      <c r="B7026" s="27" t="s">
        <v>6027</v>
      </c>
      <c r="C7026" s="27" t="s">
        <v>6028</v>
      </c>
      <c r="D7026" s="27" t="s">
        <v>6027</v>
      </c>
      <c r="E7026" s="27" t="s">
        <v>3111</v>
      </c>
      <c r="F7026" s="27" t="s">
        <v>3034</v>
      </c>
      <c r="G7026" s="27" t="s">
        <v>2831</v>
      </c>
      <c r="H7026" s="28">
        <v>43556</v>
      </c>
      <c r="I7026" s="29">
        <v>2.02671</v>
      </c>
      <c r="J7026" s="28" t="s">
        <v>3192</v>
      </c>
    </row>
    <row r="7027" spans="1:10" x14ac:dyDescent="0.3">
      <c r="A7027" s="26">
        <v>2019</v>
      </c>
      <c r="B7027" s="27" t="s">
        <v>6029</v>
      </c>
      <c r="C7027" s="27" t="s">
        <v>6030</v>
      </c>
      <c r="D7027" s="27" t="s">
        <v>6029</v>
      </c>
      <c r="E7027" s="27" t="s">
        <v>3111</v>
      </c>
      <c r="F7027" s="27" t="s">
        <v>3034</v>
      </c>
      <c r="G7027" s="27" t="s">
        <v>2831</v>
      </c>
      <c r="H7027" s="28">
        <v>43556</v>
      </c>
      <c r="I7027" s="29">
        <v>0.86569300000000016</v>
      </c>
      <c r="J7027" s="28" t="s">
        <v>3192</v>
      </c>
    </row>
    <row r="7028" spans="1:10" x14ac:dyDescent="0.3">
      <c r="A7028" s="26">
        <v>2019</v>
      </c>
      <c r="B7028" s="27" t="s">
        <v>6031</v>
      </c>
      <c r="C7028" s="27" t="s">
        <v>6016</v>
      </c>
      <c r="D7028" s="27" t="s">
        <v>6031</v>
      </c>
      <c r="E7028" s="27" t="s">
        <v>3033</v>
      </c>
      <c r="F7028" s="27" t="s">
        <v>2807</v>
      </c>
      <c r="G7028" s="27" t="s">
        <v>2808</v>
      </c>
      <c r="H7028" s="28">
        <v>43556</v>
      </c>
      <c r="I7028" s="29">
        <v>9.2835509999999992</v>
      </c>
      <c r="J7028" s="28" t="s">
        <v>3241</v>
      </c>
    </row>
    <row r="7029" spans="1:10" x14ac:dyDescent="0.3">
      <c r="A7029" s="26">
        <v>2019</v>
      </c>
      <c r="B7029" s="27" t="s">
        <v>6032</v>
      </c>
      <c r="C7029" s="27" t="s">
        <v>6018</v>
      </c>
      <c r="D7029" s="27" t="s">
        <v>6032</v>
      </c>
      <c r="E7029" s="27" t="s">
        <v>3033</v>
      </c>
      <c r="F7029" s="27" t="s">
        <v>2788</v>
      </c>
      <c r="G7029" s="27" t="s">
        <v>2788</v>
      </c>
      <c r="H7029" s="28">
        <v>43556</v>
      </c>
      <c r="I7029" s="29">
        <v>13.514909000000003</v>
      </c>
      <c r="J7029" s="28" t="s">
        <v>3241</v>
      </c>
    </row>
    <row r="7030" spans="1:10" x14ac:dyDescent="0.3">
      <c r="A7030" s="26">
        <v>2019</v>
      </c>
      <c r="B7030" s="27" t="s">
        <v>6033</v>
      </c>
      <c r="C7030" s="27" t="s">
        <v>6034</v>
      </c>
      <c r="D7030" s="27" t="s">
        <v>6035</v>
      </c>
      <c r="E7030" s="27" t="s">
        <v>3161</v>
      </c>
      <c r="F7030" s="27" t="s">
        <v>2788</v>
      </c>
      <c r="G7030" s="27" t="s">
        <v>2788</v>
      </c>
      <c r="H7030" s="28">
        <v>43556</v>
      </c>
      <c r="I7030" s="29">
        <v>3.0436400000000003</v>
      </c>
      <c r="J7030" s="28" t="s">
        <v>3192</v>
      </c>
    </row>
    <row r="7031" spans="1:10" x14ac:dyDescent="0.3">
      <c r="A7031" s="26">
        <v>2019</v>
      </c>
      <c r="B7031" s="27" t="s">
        <v>6036</v>
      </c>
      <c r="C7031" s="27" t="s">
        <v>6037</v>
      </c>
      <c r="D7031" s="27" t="s">
        <v>6038</v>
      </c>
      <c r="E7031" s="27" t="s">
        <v>3161</v>
      </c>
      <c r="F7031" s="27" t="s">
        <v>3026</v>
      </c>
      <c r="G7031" s="27" t="s">
        <v>2936</v>
      </c>
      <c r="H7031" s="28">
        <v>43556</v>
      </c>
      <c r="I7031" s="29">
        <v>4.3186979999999995</v>
      </c>
      <c r="J7031" s="28" t="s">
        <v>3192</v>
      </c>
    </row>
    <row r="7032" spans="1:10" x14ac:dyDescent="0.3">
      <c r="A7032" s="26">
        <v>2019</v>
      </c>
      <c r="B7032" s="27" t="s">
        <v>6039</v>
      </c>
      <c r="C7032" s="27" t="s">
        <v>6040</v>
      </c>
      <c r="D7032" s="27" t="s">
        <v>6039</v>
      </c>
      <c r="E7032" s="27" t="s">
        <v>3033</v>
      </c>
      <c r="F7032" s="27" t="s">
        <v>2788</v>
      </c>
      <c r="G7032" s="27" t="s">
        <v>2788</v>
      </c>
      <c r="H7032" s="28">
        <v>43556</v>
      </c>
      <c r="I7032" s="29">
        <v>0</v>
      </c>
      <c r="J7032" s="28" t="s">
        <v>3241</v>
      </c>
    </row>
    <row r="7033" spans="1:10" x14ac:dyDescent="0.3">
      <c r="A7033" s="26">
        <v>2019</v>
      </c>
      <c r="B7033" s="27" t="s">
        <v>3022</v>
      </c>
      <c r="C7033" s="27" t="s">
        <v>3023</v>
      </c>
      <c r="D7033" s="27" t="s">
        <v>3024</v>
      </c>
      <c r="E7033" s="27" t="s">
        <v>3025</v>
      </c>
      <c r="F7033" s="27" t="s">
        <v>3026</v>
      </c>
      <c r="G7033" s="27" t="s">
        <v>2788</v>
      </c>
      <c r="H7033" s="28">
        <v>43586</v>
      </c>
      <c r="I7033" s="29">
        <v>0</v>
      </c>
      <c r="J7033" s="28" t="s">
        <v>3241</v>
      </c>
    </row>
    <row r="7034" spans="1:10" x14ac:dyDescent="0.3">
      <c r="A7034" s="26">
        <v>2019</v>
      </c>
      <c r="B7034" s="27" t="s">
        <v>3022</v>
      </c>
      <c r="C7034" s="27" t="s">
        <v>3023</v>
      </c>
      <c r="D7034" s="27" t="s">
        <v>3027</v>
      </c>
      <c r="E7034" s="27" t="s">
        <v>3025</v>
      </c>
      <c r="F7034" s="27" t="s">
        <v>3026</v>
      </c>
      <c r="G7034" s="27" t="s">
        <v>2788</v>
      </c>
      <c r="H7034" s="28">
        <v>43586</v>
      </c>
      <c r="I7034" s="29">
        <v>0</v>
      </c>
      <c r="J7034" s="28" t="s">
        <v>3241</v>
      </c>
    </row>
    <row r="7035" spans="1:10" x14ac:dyDescent="0.3">
      <c r="A7035" s="26">
        <v>2019</v>
      </c>
      <c r="B7035" s="27" t="s">
        <v>3028</v>
      </c>
      <c r="C7035" s="27" t="s">
        <v>3029</v>
      </c>
      <c r="D7035" s="27" t="s">
        <v>3028</v>
      </c>
      <c r="E7035" s="27" t="s">
        <v>6117</v>
      </c>
      <c r="F7035" s="27" t="s">
        <v>3030</v>
      </c>
      <c r="G7035" s="27" t="s">
        <v>2812</v>
      </c>
      <c r="H7035" s="28">
        <v>43586</v>
      </c>
      <c r="I7035" s="29">
        <v>7.3095189999999999</v>
      </c>
      <c r="J7035" s="28" t="s">
        <v>3241</v>
      </c>
    </row>
    <row r="7036" spans="1:10" x14ac:dyDescent="0.3">
      <c r="A7036" s="26">
        <v>2019</v>
      </c>
      <c r="B7036" s="27" t="s">
        <v>3031</v>
      </c>
      <c r="C7036" s="27" t="s">
        <v>3032</v>
      </c>
      <c r="D7036" s="27" t="s">
        <v>3031</v>
      </c>
      <c r="E7036" s="27" t="s">
        <v>3033</v>
      </c>
      <c r="F7036" s="27" t="s">
        <v>3034</v>
      </c>
      <c r="G7036" s="27" t="s">
        <v>2821</v>
      </c>
      <c r="H7036" s="28">
        <v>43586</v>
      </c>
      <c r="I7036" s="29">
        <v>6.1875980000000004</v>
      </c>
      <c r="J7036" s="28" t="s">
        <v>3241</v>
      </c>
    </row>
    <row r="7037" spans="1:10" x14ac:dyDescent="0.3">
      <c r="A7037" s="26">
        <v>2019</v>
      </c>
      <c r="B7037" s="27" t="s">
        <v>3031</v>
      </c>
      <c r="C7037" s="27" t="s">
        <v>3180</v>
      </c>
      <c r="D7037" s="27" t="s">
        <v>3181</v>
      </c>
      <c r="E7037" s="27" t="s">
        <v>3033</v>
      </c>
      <c r="F7037" s="27" t="s">
        <v>3034</v>
      </c>
      <c r="G7037" s="27" t="s">
        <v>2821</v>
      </c>
      <c r="H7037" s="28">
        <v>43586</v>
      </c>
      <c r="I7037" s="29">
        <v>1.0890520000000001</v>
      </c>
      <c r="J7037" s="28" t="s">
        <v>3241</v>
      </c>
    </row>
    <row r="7038" spans="1:10" x14ac:dyDescent="0.3">
      <c r="A7038" s="26">
        <v>2019</v>
      </c>
      <c r="B7038" s="27" t="s">
        <v>3189</v>
      </c>
      <c r="C7038" s="27" t="s">
        <v>3190</v>
      </c>
      <c r="D7038" s="27" t="s">
        <v>3191</v>
      </c>
      <c r="E7038" s="27" t="s">
        <v>3161</v>
      </c>
      <c r="F7038" s="27" t="s">
        <v>2815</v>
      </c>
      <c r="G7038" s="27" t="s">
        <v>2816</v>
      </c>
      <c r="H7038" s="28">
        <v>43586</v>
      </c>
      <c r="I7038" s="29">
        <v>1.4442050000000002</v>
      </c>
      <c r="J7038" s="28" t="s">
        <v>3192</v>
      </c>
    </row>
    <row r="7039" spans="1:10" x14ac:dyDescent="0.3">
      <c r="A7039" s="26">
        <v>2019</v>
      </c>
      <c r="B7039" s="27" t="s">
        <v>3035</v>
      </c>
      <c r="C7039" s="27" t="s">
        <v>3036</v>
      </c>
      <c r="D7039" s="27" t="s">
        <v>3035</v>
      </c>
      <c r="E7039" s="27" t="s">
        <v>6117</v>
      </c>
      <c r="F7039" s="27" t="s">
        <v>2825</v>
      </c>
      <c r="G7039" s="27" t="s">
        <v>2826</v>
      </c>
      <c r="H7039" s="28">
        <v>43586</v>
      </c>
      <c r="I7039" s="29">
        <v>0</v>
      </c>
      <c r="J7039" s="28" t="s">
        <v>3241</v>
      </c>
    </row>
    <row r="7040" spans="1:10" x14ac:dyDescent="0.3">
      <c r="A7040" s="26">
        <v>2019</v>
      </c>
      <c r="B7040" s="27" t="s">
        <v>3037</v>
      </c>
      <c r="C7040" s="27" t="s">
        <v>3038</v>
      </c>
      <c r="D7040" s="27" t="s">
        <v>3037</v>
      </c>
      <c r="E7040" s="27" t="s">
        <v>6117</v>
      </c>
      <c r="F7040" s="27" t="s">
        <v>3034</v>
      </c>
      <c r="G7040" s="27" t="s">
        <v>2999</v>
      </c>
      <c r="H7040" s="28">
        <v>43586</v>
      </c>
      <c r="I7040" s="29">
        <v>0.20500699999999999</v>
      </c>
      <c r="J7040" s="28" t="s">
        <v>3241</v>
      </c>
    </row>
    <row r="7041" spans="1:10" x14ac:dyDescent="0.3">
      <c r="A7041" s="26">
        <v>2019</v>
      </c>
      <c r="B7041" s="27" t="s">
        <v>3039</v>
      </c>
      <c r="C7041" s="27" t="s">
        <v>3040</v>
      </c>
      <c r="D7041" s="27" t="s">
        <v>3039</v>
      </c>
      <c r="E7041" s="27" t="s">
        <v>6117</v>
      </c>
      <c r="F7041" s="27" t="s">
        <v>2815</v>
      </c>
      <c r="G7041" s="27" t="s">
        <v>2816</v>
      </c>
      <c r="H7041" s="28">
        <v>43586</v>
      </c>
      <c r="I7041" s="29">
        <v>0</v>
      </c>
      <c r="J7041" s="28" t="s">
        <v>3241</v>
      </c>
    </row>
    <row r="7042" spans="1:10" x14ac:dyDescent="0.3">
      <c r="A7042" s="26">
        <v>2019</v>
      </c>
      <c r="B7042" s="27" t="s">
        <v>3041</v>
      </c>
      <c r="C7042" s="27" t="s">
        <v>3042</v>
      </c>
      <c r="D7042" s="27" t="s">
        <v>3041</v>
      </c>
      <c r="E7042" s="27" t="s">
        <v>6117</v>
      </c>
      <c r="F7042" s="27" t="s">
        <v>2825</v>
      </c>
      <c r="G7042" s="27" t="s">
        <v>2826</v>
      </c>
      <c r="H7042" s="28">
        <v>43586</v>
      </c>
      <c r="I7042" s="29">
        <v>2.064432</v>
      </c>
      <c r="J7042" s="28" t="s">
        <v>3241</v>
      </c>
    </row>
    <row r="7043" spans="1:10" x14ac:dyDescent="0.3">
      <c r="A7043" s="26">
        <v>2019</v>
      </c>
      <c r="B7043" s="27" t="s">
        <v>3043</v>
      </c>
      <c r="C7043" s="27" t="s">
        <v>3044</v>
      </c>
      <c r="D7043" s="27" t="s">
        <v>3043</v>
      </c>
      <c r="E7043" s="27" t="s">
        <v>6117</v>
      </c>
      <c r="F7043" s="27" t="s">
        <v>2815</v>
      </c>
      <c r="G7043" s="27" t="s">
        <v>2816</v>
      </c>
      <c r="H7043" s="28">
        <v>43586</v>
      </c>
      <c r="I7043" s="29">
        <v>6.8625430000000005</v>
      </c>
      <c r="J7043" s="28" t="s">
        <v>3241</v>
      </c>
    </row>
    <row r="7044" spans="1:10" x14ac:dyDescent="0.3">
      <c r="A7044" s="26">
        <v>2019</v>
      </c>
      <c r="B7044" s="27" t="s">
        <v>3045</v>
      </c>
      <c r="C7044" s="27" t="s">
        <v>3046</v>
      </c>
      <c r="D7044" s="27" t="s">
        <v>3045</v>
      </c>
      <c r="E7044" s="27" t="s">
        <v>6117</v>
      </c>
      <c r="F7044" s="27" t="s">
        <v>2815</v>
      </c>
      <c r="G7044" s="27" t="s">
        <v>2816</v>
      </c>
      <c r="H7044" s="28">
        <v>43586</v>
      </c>
      <c r="I7044" s="29">
        <v>2.4496000000000004E-2</v>
      </c>
      <c r="J7044" s="28" t="s">
        <v>3241</v>
      </c>
    </row>
    <row r="7045" spans="1:10" x14ac:dyDescent="0.3">
      <c r="A7045" s="26">
        <v>2019</v>
      </c>
      <c r="B7045" s="27" t="s">
        <v>3143</v>
      </c>
      <c r="C7045" s="27" t="s">
        <v>3144</v>
      </c>
      <c r="D7045" s="27" t="s">
        <v>3143</v>
      </c>
      <c r="E7045" s="27" t="s">
        <v>6117</v>
      </c>
      <c r="F7045" s="27" t="s">
        <v>3145</v>
      </c>
      <c r="G7045" s="27" t="s">
        <v>2803</v>
      </c>
      <c r="H7045" s="28">
        <v>43586</v>
      </c>
      <c r="I7045" s="29">
        <v>0.52712800000000004</v>
      </c>
      <c r="J7045" s="28" t="s">
        <v>3241</v>
      </c>
    </row>
    <row r="7046" spans="1:10" x14ac:dyDescent="0.3">
      <c r="A7046" s="26">
        <v>2019</v>
      </c>
      <c r="B7046" s="27" t="s">
        <v>5773</v>
      </c>
      <c r="C7046" s="27" t="s">
        <v>5774</v>
      </c>
      <c r="D7046" s="27" t="s">
        <v>5773</v>
      </c>
      <c r="E7046" s="27" t="s">
        <v>3111</v>
      </c>
      <c r="F7046" s="27" t="s">
        <v>3034</v>
      </c>
      <c r="G7046" s="27" t="s">
        <v>2821</v>
      </c>
      <c r="H7046" s="28">
        <v>43586</v>
      </c>
      <c r="I7046" s="29">
        <v>0.17338200000000001</v>
      </c>
      <c r="J7046" s="28" t="s">
        <v>3241</v>
      </c>
    </row>
    <row r="7047" spans="1:10" x14ac:dyDescent="0.3">
      <c r="A7047" s="26">
        <v>2019</v>
      </c>
      <c r="B7047" s="27" t="s">
        <v>3171</v>
      </c>
      <c r="C7047" s="27" t="s">
        <v>3172</v>
      </c>
      <c r="D7047" s="27" t="s">
        <v>3173</v>
      </c>
      <c r="E7047" s="27" t="s">
        <v>3111</v>
      </c>
      <c r="F7047" s="27" t="s">
        <v>2825</v>
      </c>
      <c r="G7047" s="27" t="s">
        <v>2850</v>
      </c>
      <c r="H7047" s="28">
        <v>43586</v>
      </c>
      <c r="I7047" s="29">
        <v>0.32414900000000002</v>
      </c>
      <c r="J7047" s="28" t="s">
        <v>3241</v>
      </c>
    </row>
    <row r="7048" spans="1:10" x14ac:dyDescent="0.3">
      <c r="A7048" s="26">
        <v>2019</v>
      </c>
      <c r="B7048" s="27" t="s">
        <v>3146</v>
      </c>
      <c r="C7048" s="27" t="s">
        <v>3147</v>
      </c>
      <c r="D7048" s="27" t="s">
        <v>3146</v>
      </c>
      <c r="E7048" s="27" t="s">
        <v>6117</v>
      </c>
      <c r="F7048" s="27" t="s">
        <v>3145</v>
      </c>
      <c r="G7048" s="27" t="s">
        <v>2803</v>
      </c>
      <c r="H7048" s="28">
        <v>43586</v>
      </c>
      <c r="I7048" s="29">
        <v>0.55628299999999997</v>
      </c>
      <c r="J7048" s="28" t="s">
        <v>3241</v>
      </c>
    </row>
    <row r="7049" spans="1:10" x14ac:dyDescent="0.3">
      <c r="A7049" s="26">
        <v>2019</v>
      </c>
      <c r="B7049" s="27" t="s">
        <v>3047</v>
      </c>
      <c r="C7049" s="27" t="s">
        <v>3048</v>
      </c>
      <c r="D7049" s="27" t="s">
        <v>3047</v>
      </c>
      <c r="E7049" s="27" t="s">
        <v>6117</v>
      </c>
      <c r="F7049" s="27" t="s">
        <v>2825</v>
      </c>
      <c r="G7049" s="27" t="s">
        <v>2826</v>
      </c>
      <c r="H7049" s="28">
        <v>43586</v>
      </c>
      <c r="I7049" s="29">
        <v>0.54513900000000004</v>
      </c>
      <c r="J7049" s="28" t="s">
        <v>3241</v>
      </c>
    </row>
    <row r="7050" spans="1:10" x14ac:dyDescent="0.3">
      <c r="A7050" s="26">
        <v>2019</v>
      </c>
      <c r="B7050" s="27" t="s">
        <v>3049</v>
      </c>
      <c r="C7050" s="27" t="s">
        <v>3050</v>
      </c>
      <c r="D7050" s="27" t="s">
        <v>3049</v>
      </c>
      <c r="E7050" s="27" t="s">
        <v>6117</v>
      </c>
      <c r="F7050" s="27" t="s">
        <v>2825</v>
      </c>
      <c r="G7050" s="27" t="s">
        <v>2850</v>
      </c>
      <c r="H7050" s="28">
        <v>43586</v>
      </c>
      <c r="I7050" s="29">
        <v>1.8516460000000001</v>
      </c>
      <c r="J7050" s="28" t="s">
        <v>3241</v>
      </c>
    </row>
    <row r="7051" spans="1:10" x14ac:dyDescent="0.3">
      <c r="A7051" s="26">
        <v>2019</v>
      </c>
      <c r="B7051" s="27" t="s">
        <v>3051</v>
      </c>
      <c r="C7051" s="27" t="s">
        <v>3051</v>
      </c>
      <c r="D7051" s="27" t="s">
        <v>3051</v>
      </c>
      <c r="E7051" s="27" t="s">
        <v>6118</v>
      </c>
      <c r="F7051" s="27" t="s">
        <v>3051</v>
      </c>
      <c r="G7051" s="27" t="s">
        <v>6074</v>
      </c>
      <c r="H7051" s="28">
        <v>43586</v>
      </c>
      <c r="I7051" s="29">
        <v>10383.189689000003</v>
      </c>
      <c r="J7051" s="28" t="s">
        <v>3241</v>
      </c>
    </row>
    <row r="7052" spans="1:10" x14ac:dyDescent="0.3">
      <c r="A7052" s="26">
        <v>2019</v>
      </c>
      <c r="B7052" s="27" t="s">
        <v>3052</v>
      </c>
      <c r="C7052" s="27" t="s">
        <v>3053</v>
      </c>
      <c r="D7052" s="27" t="s">
        <v>3052</v>
      </c>
      <c r="E7052" s="27" t="s">
        <v>3033</v>
      </c>
      <c r="F7052" s="27" t="s">
        <v>2807</v>
      </c>
      <c r="G7052" s="27" t="s">
        <v>2812</v>
      </c>
      <c r="H7052" s="28">
        <v>43586</v>
      </c>
      <c r="I7052" s="29">
        <v>2.2603620000000002</v>
      </c>
      <c r="J7052" s="28" t="s">
        <v>3241</v>
      </c>
    </row>
    <row r="7053" spans="1:10" x14ac:dyDescent="0.3">
      <c r="A7053" s="26">
        <v>2019</v>
      </c>
      <c r="B7053" s="27" t="s">
        <v>3162</v>
      </c>
      <c r="C7053" s="27" t="s">
        <v>3163</v>
      </c>
      <c r="D7053" s="27" t="s">
        <v>3164</v>
      </c>
      <c r="E7053" s="27" t="s">
        <v>3025</v>
      </c>
      <c r="F7053" s="27" t="s">
        <v>3087</v>
      </c>
      <c r="G7053" s="27" t="s">
        <v>2788</v>
      </c>
      <c r="H7053" s="28">
        <v>43586</v>
      </c>
      <c r="I7053" s="29">
        <v>0</v>
      </c>
      <c r="J7053" s="28" t="s">
        <v>3241</v>
      </c>
    </row>
    <row r="7054" spans="1:10" x14ac:dyDescent="0.3">
      <c r="A7054" s="26">
        <v>2019</v>
      </c>
      <c r="B7054" s="27" t="s">
        <v>3162</v>
      </c>
      <c r="C7054" s="27" t="s">
        <v>3163</v>
      </c>
      <c r="D7054" s="27" t="s">
        <v>3165</v>
      </c>
      <c r="E7054" s="27" t="s">
        <v>3025</v>
      </c>
      <c r="F7054" s="27" t="s">
        <v>3087</v>
      </c>
      <c r="G7054" s="27" t="s">
        <v>2788</v>
      </c>
      <c r="H7054" s="28">
        <v>43586</v>
      </c>
      <c r="I7054" s="29">
        <v>0</v>
      </c>
      <c r="J7054" s="28" t="s">
        <v>3241</v>
      </c>
    </row>
    <row r="7055" spans="1:10" x14ac:dyDescent="0.3">
      <c r="A7055" s="26">
        <v>2019</v>
      </c>
      <c r="B7055" s="27" t="s">
        <v>3054</v>
      </c>
      <c r="C7055" s="27" t="s">
        <v>3055</v>
      </c>
      <c r="D7055" s="27" t="s">
        <v>3054</v>
      </c>
      <c r="E7055" s="27" t="s">
        <v>6117</v>
      </c>
      <c r="F7055" s="27" t="s">
        <v>3034</v>
      </c>
      <c r="G7055" s="27" t="s">
        <v>2999</v>
      </c>
      <c r="H7055" s="28">
        <v>43586</v>
      </c>
      <c r="I7055" s="29">
        <v>1.784505</v>
      </c>
      <c r="J7055" s="28" t="s">
        <v>3241</v>
      </c>
    </row>
    <row r="7056" spans="1:10" x14ac:dyDescent="0.3">
      <c r="A7056" s="26">
        <v>2019</v>
      </c>
      <c r="B7056" s="27" t="s">
        <v>3056</v>
      </c>
      <c r="C7056" s="27" t="s">
        <v>3057</v>
      </c>
      <c r="D7056" s="27" t="s">
        <v>3056</v>
      </c>
      <c r="E7056" s="27" t="s">
        <v>6117</v>
      </c>
      <c r="F7056" s="27" t="s">
        <v>2825</v>
      </c>
      <c r="G7056" s="27" t="s">
        <v>2826</v>
      </c>
      <c r="H7056" s="28">
        <v>43586</v>
      </c>
      <c r="I7056" s="29">
        <v>0.95439200000000002</v>
      </c>
      <c r="J7056" s="28" t="s">
        <v>3241</v>
      </c>
    </row>
    <row r="7057" spans="1:10" x14ac:dyDescent="0.3">
      <c r="A7057" s="26">
        <v>2019</v>
      </c>
      <c r="B7057" s="27" t="s">
        <v>3058</v>
      </c>
      <c r="C7057" s="27" t="s">
        <v>3059</v>
      </c>
      <c r="D7057" s="27" t="s">
        <v>3058</v>
      </c>
      <c r="E7057" s="27" t="s">
        <v>6117</v>
      </c>
      <c r="F7057" s="27" t="s">
        <v>2815</v>
      </c>
      <c r="G7057" s="27" t="s">
        <v>2816</v>
      </c>
      <c r="H7057" s="28">
        <v>43586</v>
      </c>
      <c r="I7057" s="29">
        <v>6.3396270000000001</v>
      </c>
      <c r="J7057" s="28" t="s">
        <v>3241</v>
      </c>
    </row>
    <row r="7058" spans="1:10" x14ac:dyDescent="0.3">
      <c r="A7058" s="26">
        <v>2019</v>
      </c>
      <c r="B7058" s="27" t="s">
        <v>3152</v>
      </c>
      <c r="C7058" s="27" t="s">
        <v>3153</v>
      </c>
      <c r="D7058" s="27" t="s">
        <v>3152</v>
      </c>
      <c r="E7058" s="27" t="s">
        <v>3111</v>
      </c>
      <c r="F7058" s="27" t="s">
        <v>2825</v>
      </c>
      <c r="G7058" s="27" t="s">
        <v>2850</v>
      </c>
      <c r="H7058" s="28">
        <v>43586</v>
      </c>
      <c r="I7058" s="29">
        <v>0.32488899999999998</v>
      </c>
      <c r="J7058" s="28" t="s">
        <v>3241</v>
      </c>
    </row>
    <row r="7059" spans="1:10" x14ac:dyDescent="0.3">
      <c r="A7059" s="26">
        <v>2019</v>
      </c>
      <c r="B7059" s="27" t="s">
        <v>3154</v>
      </c>
      <c r="C7059" s="27" t="s">
        <v>3155</v>
      </c>
      <c r="D7059" s="27" t="s">
        <v>3154</v>
      </c>
      <c r="E7059" s="27" t="s">
        <v>3111</v>
      </c>
      <c r="F7059" s="27" t="s">
        <v>2825</v>
      </c>
      <c r="G7059" s="27" t="s">
        <v>2850</v>
      </c>
      <c r="H7059" s="28">
        <v>43586</v>
      </c>
      <c r="I7059" s="29">
        <v>0.43568499999999999</v>
      </c>
      <c r="J7059" s="28" t="s">
        <v>3241</v>
      </c>
    </row>
    <row r="7060" spans="1:10" x14ac:dyDescent="0.3">
      <c r="A7060" s="26">
        <v>2019</v>
      </c>
      <c r="B7060" s="27" t="s">
        <v>3156</v>
      </c>
      <c r="C7060" s="27" t="s">
        <v>3157</v>
      </c>
      <c r="D7060" s="27" t="s">
        <v>3156</v>
      </c>
      <c r="E7060" s="27" t="s">
        <v>3111</v>
      </c>
      <c r="F7060" s="27" t="s">
        <v>2825</v>
      </c>
      <c r="G7060" s="27" t="s">
        <v>2850</v>
      </c>
      <c r="H7060" s="28">
        <v>43586</v>
      </c>
      <c r="I7060" s="29">
        <v>0</v>
      </c>
      <c r="J7060" s="28" t="s">
        <v>3241</v>
      </c>
    </row>
    <row r="7061" spans="1:10" x14ac:dyDescent="0.3">
      <c r="A7061" s="26">
        <v>2019</v>
      </c>
      <c r="B7061" s="27" t="s">
        <v>3060</v>
      </c>
      <c r="C7061" s="27" t="s">
        <v>3061</v>
      </c>
      <c r="D7061" s="27" t="s">
        <v>3062</v>
      </c>
      <c r="E7061" s="27" t="s">
        <v>3063</v>
      </c>
      <c r="F7061" s="27" t="s">
        <v>3034</v>
      </c>
      <c r="G7061" s="27" t="s">
        <v>2999</v>
      </c>
      <c r="H7061" s="28">
        <v>43586</v>
      </c>
      <c r="I7061" s="29">
        <v>0</v>
      </c>
      <c r="J7061" s="28" t="s">
        <v>3241</v>
      </c>
    </row>
    <row r="7062" spans="1:10" x14ac:dyDescent="0.3">
      <c r="A7062" s="26">
        <v>2019</v>
      </c>
      <c r="B7062" s="27" t="s">
        <v>3187</v>
      </c>
      <c r="C7062" s="27" t="s">
        <v>3188</v>
      </c>
      <c r="D7062" s="27" t="s">
        <v>3187</v>
      </c>
      <c r="E7062" s="27" t="s">
        <v>3033</v>
      </c>
      <c r="F7062" s="27" t="s">
        <v>3034</v>
      </c>
      <c r="G7062" s="27" t="s">
        <v>3074</v>
      </c>
      <c r="H7062" s="28">
        <v>43586</v>
      </c>
      <c r="I7062" s="29">
        <v>0.75180600000000009</v>
      </c>
      <c r="J7062" s="28" t="s">
        <v>3241</v>
      </c>
    </row>
    <row r="7063" spans="1:10" x14ac:dyDescent="0.3">
      <c r="A7063" s="26">
        <v>2019</v>
      </c>
      <c r="B7063" s="27" t="s">
        <v>3064</v>
      </c>
      <c r="C7063" s="27" t="s">
        <v>3065</v>
      </c>
      <c r="D7063" s="27" t="s">
        <v>3066</v>
      </c>
      <c r="E7063" s="27" t="s">
        <v>3025</v>
      </c>
      <c r="F7063" s="27" t="s">
        <v>2825</v>
      </c>
      <c r="G7063" s="27" t="s">
        <v>2826</v>
      </c>
      <c r="H7063" s="28">
        <v>43586</v>
      </c>
      <c r="I7063" s="29">
        <v>0</v>
      </c>
      <c r="J7063" s="28" t="s">
        <v>3241</v>
      </c>
    </row>
    <row r="7064" spans="1:10" x14ac:dyDescent="0.3">
      <c r="A7064" s="26">
        <v>2019</v>
      </c>
      <c r="B7064" s="27" t="s">
        <v>3064</v>
      </c>
      <c r="C7064" s="27" t="s">
        <v>3065</v>
      </c>
      <c r="D7064" s="27" t="s">
        <v>3067</v>
      </c>
      <c r="E7064" s="27" t="s">
        <v>3025</v>
      </c>
      <c r="F7064" s="27" t="s">
        <v>2825</v>
      </c>
      <c r="G7064" s="27" t="s">
        <v>2826</v>
      </c>
      <c r="H7064" s="28">
        <v>43586</v>
      </c>
      <c r="I7064" s="29">
        <v>0</v>
      </c>
      <c r="J7064" s="28" t="s">
        <v>3241</v>
      </c>
    </row>
    <row r="7065" spans="1:10" x14ac:dyDescent="0.3">
      <c r="A7065" s="26">
        <v>2019</v>
      </c>
      <c r="B7065" s="27" t="s">
        <v>3174</v>
      </c>
      <c r="C7065" s="27" t="s">
        <v>3175</v>
      </c>
      <c r="D7065" s="27" t="s">
        <v>3174</v>
      </c>
      <c r="E7065" s="27" t="s">
        <v>6117</v>
      </c>
      <c r="F7065" s="27" t="s">
        <v>2825</v>
      </c>
      <c r="G7065" s="27" t="s">
        <v>2826</v>
      </c>
      <c r="H7065" s="28">
        <v>43586</v>
      </c>
      <c r="I7065" s="29">
        <v>0.64862599999999992</v>
      </c>
      <c r="J7065" s="28" t="s">
        <v>3241</v>
      </c>
    </row>
    <row r="7066" spans="1:10" x14ac:dyDescent="0.3">
      <c r="A7066" s="26">
        <v>2019</v>
      </c>
      <c r="B7066" s="27" t="s">
        <v>3068</v>
      </c>
      <c r="C7066" s="27" t="s">
        <v>3069</v>
      </c>
      <c r="D7066" s="27" t="s">
        <v>3068</v>
      </c>
      <c r="E7066" s="27" t="s">
        <v>6117</v>
      </c>
      <c r="F7066" s="27" t="s">
        <v>3034</v>
      </c>
      <c r="G7066" s="27" t="s">
        <v>2923</v>
      </c>
      <c r="H7066" s="28">
        <v>43586</v>
      </c>
      <c r="I7066" s="29">
        <v>8.2881970000000003</v>
      </c>
      <c r="J7066" s="28" t="s">
        <v>3241</v>
      </c>
    </row>
    <row r="7067" spans="1:10" x14ac:dyDescent="0.3">
      <c r="A7067" s="26">
        <v>2019</v>
      </c>
      <c r="B7067" s="27" t="s">
        <v>3070</v>
      </c>
      <c r="C7067" s="27" t="s">
        <v>3071</v>
      </c>
      <c r="D7067" s="27" t="s">
        <v>3070</v>
      </c>
      <c r="E7067" s="27" t="s">
        <v>6117</v>
      </c>
      <c r="F7067" s="27" t="s">
        <v>2815</v>
      </c>
      <c r="G7067" s="27" t="s">
        <v>2816</v>
      </c>
      <c r="H7067" s="28">
        <v>43586</v>
      </c>
      <c r="I7067" s="29">
        <v>2.040375</v>
      </c>
      <c r="J7067" s="28" t="s">
        <v>3241</v>
      </c>
    </row>
    <row r="7068" spans="1:10" x14ac:dyDescent="0.3">
      <c r="A7068" s="26">
        <v>2019</v>
      </c>
      <c r="B7068" s="27" t="s">
        <v>3176</v>
      </c>
      <c r="C7068" s="27" t="s">
        <v>3177</v>
      </c>
      <c r="D7068" s="27" t="s">
        <v>3176</v>
      </c>
      <c r="E7068" s="27" t="s">
        <v>3033</v>
      </c>
      <c r="F7068" s="27" t="s">
        <v>2807</v>
      </c>
      <c r="G7068" s="27" t="s">
        <v>2812</v>
      </c>
      <c r="H7068" s="28">
        <v>43586</v>
      </c>
      <c r="I7068" s="29">
        <v>11.380981</v>
      </c>
      <c r="J7068" s="28" t="s">
        <v>3241</v>
      </c>
    </row>
    <row r="7069" spans="1:10" x14ac:dyDescent="0.3">
      <c r="A7069" s="26">
        <v>2019</v>
      </c>
      <c r="B7069" s="27" t="s">
        <v>3072</v>
      </c>
      <c r="C7069" s="27" t="s">
        <v>3073</v>
      </c>
      <c r="D7069" s="27" t="s">
        <v>3072</v>
      </c>
      <c r="E7069" s="27" t="s">
        <v>6117</v>
      </c>
      <c r="F7069" s="27" t="s">
        <v>3034</v>
      </c>
      <c r="G7069" s="27" t="s">
        <v>3074</v>
      </c>
      <c r="H7069" s="28">
        <v>43586</v>
      </c>
      <c r="I7069" s="29">
        <v>0</v>
      </c>
      <c r="J7069" s="28" t="s">
        <v>3241</v>
      </c>
    </row>
    <row r="7070" spans="1:10" x14ac:dyDescent="0.3">
      <c r="A7070" s="26">
        <v>2019</v>
      </c>
      <c r="B7070" s="27" t="s">
        <v>3182</v>
      </c>
      <c r="C7070" s="27" t="s">
        <v>3183</v>
      </c>
      <c r="D7070" s="27" t="s">
        <v>3182</v>
      </c>
      <c r="E7070" s="27" t="s">
        <v>6117</v>
      </c>
      <c r="F7070" s="27" t="s">
        <v>2825</v>
      </c>
      <c r="G7070" s="27" t="s">
        <v>2826</v>
      </c>
      <c r="H7070" s="28">
        <v>43586</v>
      </c>
      <c r="I7070" s="29">
        <v>0.39393700000000004</v>
      </c>
      <c r="J7070" s="28" t="s">
        <v>3241</v>
      </c>
    </row>
    <row r="7071" spans="1:10" x14ac:dyDescent="0.3">
      <c r="A7071" s="26">
        <v>2019</v>
      </c>
      <c r="B7071" s="27" t="s">
        <v>3075</v>
      </c>
      <c r="C7071" s="27" t="s">
        <v>3076</v>
      </c>
      <c r="D7071" s="27" t="s">
        <v>3075</v>
      </c>
      <c r="E7071" s="27" t="s">
        <v>6117</v>
      </c>
      <c r="F7071" s="27" t="s">
        <v>2815</v>
      </c>
      <c r="G7071" s="27" t="s">
        <v>2816</v>
      </c>
      <c r="H7071" s="28">
        <v>43586</v>
      </c>
      <c r="I7071" s="29">
        <v>2.3759779999999999</v>
      </c>
      <c r="J7071" s="28" t="s">
        <v>3241</v>
      </c>
    </row>
    <row r="7072" spans="1:10" x14ac:dyDescent="0.3">
      <c r="A7072" s="26">
        <v>2019</v>
      </c>
      <c r="B7072" s="27" t="s">
        <v>3077</v>
      </c>
      <c r="C7072" s="27" t="s">
        <v>3078</v>
      </c>
      <c r="D7072" s="27" t="s">
        <v>3077</v>
      </c>
      <c r="E7072" s="27" t="s">
        <v>3033</v>
      </c>
      <c r="F7072" s="27" t="s">
        <v>2788</v>
      </c>
      <c r="G7072" s="27" t="s">
        <v>2788</v>
      </c>
      <c r="H7072" s="28">
        <v>43586</v>
      </c>
      <c r="I7072" s="29">
        <v>0</v>
      </c>
      <c r="J7072" s="28" t="s">
        <v>3241</v>
      </c>
    </row>
    <row r="7073" spans="1:10" x14ac:dyDescent="0.3">
      <c r="A7073" s="26">
        <v>2019</v>
      </c>
      <c r="B7073" s="27" t="s">
        <v>3079</v>
      </c>
      <c r="C7073" s="27" t="s">
        <v>3080</v>
      </c>
      <c r="D7073" s="27" t="s">
        <v>3081</v>
      </c>
      <c r="E7073" s="27" t="s">
        <v>3063</v>
      </c>
      <c r="F7073" s="27" t="s">
        <v>2788</v>
      </c>
      <c r="G7073" s="27" t="s">
        <v>2788</v>
      </c>
      <c r="H7073" s="28">
        <v>43586</v>
      </c>
      <c r="I7073" s="29">
        <v>5.7190000000000001E-3</v>
      </c>
      <c r="J7073" s="28" t="s">
        <v>3241</v>
      </c>
    </row>
    <row r="7074" spans="1:10" x14ac:dyDescent="0.3">
      <c r="A7074" s="26">
        <v>2019</v>
      </c>
      <c r="B7074" s="27" t="s">
        <v>3082</v>
      </c>
      <c r="C7074" s="27" t="s">
        <v>3083</v>
      </c>
      <c r="D7074" s="27" t="s">
        <v>3082</v>
      </c>
      <c r="E7074" s="27" t="s">
        <v>6117</v>
      </c>
      <c r="F7074" s="27" t="s">
        <v>2825</v>
      </c>
      <c r="G7074" s="27" t="s">
        <v>2826</v>
      </c>
      <c r="H7074" s="28">
        <v>43586</v>
      </c>
      <c r="I7074" s="29">
        <v>3.954E-3</v>
      </c>
      <c r="J7074" s="28" t="s">
        <v>3241</v>
      </c>
    </row>
    <row r="7075" spans="1:10" x14ac:dyDescent="0.3">
      <c r="A7075" s="26">
        <v>2019</v>
      </c>
      <c r="B7075" s="27" t="s">
        <v>3084</v>
      </c>
      <c r="C7075" s="27" t="s">
        <v>3085</v>
      </c>
      <c r="D7075" s="27" t="s">
        <v>3086</v>
      </c>
      <c r="E7075" s="27" t="s">
        <v>3025</v>
      </c>
      <c r="F7075" s="27" t="s">
        <v>3087</v>
      </c>
      <c r="G7075" s="27" t="s">
        <v>2788</v>
      </c>
      <c r="H7075" s="28">
        <v>43586</v>
      </c>
      <c r="I7075" s="29">
        <v>0</v>
      </c>
      <c r="J7075" s="28" t="s">
        <v>3241</v>
      </c>
    </row>
    <row r="7076" spans="1:10" x14ac:dyDescent="0.3">
      <c r="A7076" s="26">
        <v>2019</v>
      </c>
      <c r="B7076" s="27" t="s">
        <v>3084</v>
      </c>
      <c r="C7076" s="27" t="s">
        <v>3085</v>
      </c>
      <c r="D7076" s="27" t="s">
        <v>3088</v>
      </c>
      <c r="E7076" s="27" t="s">
        <v>3025</v>
      </c>
      <c r="F7076" s="27" t="s">
        <v>3087</v>
      </c>
      <c r="G7076" s="27" t="s">
        <v>2788</v>
      </c>
      <c r="H7076" s="28">
        <v>43586</v>
      </c>
      <c r="I7076" s="29">
        <v>0</v>
      </c>
      <c r="J7076" s="28" t="s">
        <v>3241</v>
      </c>
    </row>
    <row r="7077" spans="1:10" x14ac:dyDescent="0.3">
      <c r="A7077" s="26">
        <v>2019</v>
      </c>
      <c r="B7077" s="27" t="s">
        <v>3195</v>
      </c>
      <c r="C7077" s="27" t="s">
        <v>3196</v>
      </c>
      <c r="D7077" s="27" t="s">
        <v>3197</v>
      </c>
      <c r="E7077" s="27" t="s">
        <v>3063</v>
      </c>
      <c r="F7077" s="27" t="s">
        <v>3094</v>
      </c>
      <c r="G7077" s="27" t="s">
        <v>2965</v>
      </c>
      <c r="H7077" s="28">
        <v>43586</v>
      </c>
      <c r="I7077" s="29">
        <v>1.6478740000000001</v>
      </c>
      <c r="J7077" s="28" t="s">
        <v>3192</v>
      </c>
    </row>
    <row r="7078" spans="1:10" x14ac:dyDescent="0.3">
      <c r="A7078" s="26">
        <v>2019</v>
      </c>
      <c r="B7078" s="27" t="s">
        <v>3089</v>
      </c>
      <c r="C7078" s="27" t="s">
        <v>3090</v>
      </c>
      <c r="D7078" s="27" t="s">
        <v>3089</v>
      </c>
      <c r="E7078" s="27" t="s">
        <v>6117</v>
      </c>
      <c r="F7078" s="27" t="s">
        <v>2815</v>
      </c>
      <c r="G7078" s="27" t="s">
        <v>2816</v>
      </c>
      <c r="H7078" s="28">
        <v>43586</v>
      </c>
      <c r="I7078" s="29">
        <v>3.6101780000000003</v>
      </c>
      <c r="J7078" s="28" t="s">
        <v>3241</v>
      </c>
    </row>
    <row r="7079" spans="1:10" x14ac:dyDescent="0.3">
      <c r="A7079" s="26">
        <v>2019</v>
      </c>
      <c r="B7079" s="27" t="s">
        <v>3136</v>
      </c>
      <c r="C7079" s="27" t="s">
        <v>3137</v>
      </c>
      <c r="D7079" s="27" t="s">
        <v>3138</v>
      </c>
      <c r="E7079" s="27" t="s">
        <v>3025</v>
      </c>
      <c r="F7079" s="27" t="s">
        <v>3087</v>
      </c>
      <c r="G7079" s="27" t="s">
        <v>2788</v>
      </c>
      <c r="H7079" s="28">
        <v>43586</v>
      </c>
      <c r="I7079" s="29">
        <v>0</v>
      </c>
      <c r="J7079" s="28" t="s">
        <v>3241</v>
      </c>
    </row>
    <row r="7080" spans="1:10" x14ac:dyDescent="0.3">
      <c r="A7080" s="26">
        <v>2019</v>
      </c>
      <c r="B7080" s="27" t="s">
        <v>3136</v>
      </c>
      <c r="C7080" s="27" t="s">
        <v>3137</v>
      </c>
      <c r="D7080" s="27" t="s">
        <v>3139</v>
      </c>
      <c r="E7080" s="27" t="s">
        <v>3025</v>
      </c>
      <c r="F7080" s="27" t="s">
        <v>3087</v>
      </c>
      <c r="G7080" s="27" t="s">
        <v>2788</v>
      </c>
      <c r="H7080" s="28">
        <v>43586</v>
      </c>
      <c r="I7080" s="29">
        <v>0</v>
      </c>
      <c r="J7080" s="28" t="s">
        <v>3241</v>
      </c>
    </row>
    <row r="7081" spans="1:10" x14ac:dyDescent="0.3">
      <c r="A7081" s="26">
        <v>2019</v>
      </c>
      <c r="B7081" s="27" t="s">
        <v>3184</v>
      </c>
      <c r="C7081" s="27" t="s">
        <v>3185</v>
      </c>
      <c r="D7081" s="27" t="s">
        <v>3186</v>
      </c>
      <c r="E7081" s="27" t="s">
        <v>3063</v>
      </c>
      <c r="F7081" s="27" t="s">
        <v>3034</v>
      </c>
      <c r="G7081" s="27" t="s">
        <v>2999</v>
      </c>
      <c r="H7081" s="28">
        <v>43586</v>
      </c>
      <c r="I7081" s="29">
        <v>0</v>
      </c>
      <c r="J7081" s="28" t="s">
        <v>3241</v>
      </c>
    </row>
    <row r="7082" spans="1:10" x14ac:dyDescent="0.3">
      <c r="A7082" s="26">
        <v>2019</v>
      </c>
      <c r="B7082" s="27" t="s">
        <v>3091</v>
      </c>
      <c r="C7082" s="27" t="s">
        <v>3092</v>
      </c>
      <c r="D7082" s="27" t="s">
        <v>3093</v>
      </c>
      <c r="E7082" s="27" t="s">
        <v>3063</v>
      </c>
      <c r="F7082" s="27" t="s">
        <v>3094</v>
      </c>
      <c r="G7082" s="27" t="s">
        <v>2965</v>
      </c>
      <c r="H7082" s="28">
        <v>43586</v>
      </c>
      <c r="I7082" s="29">
        <v>2.7930630000000001</v>
      </c>
      <c r="J7082" s="28" t="s">
        <v>3241</v>
      </c>
    </row>
    <row r="7083" spans="1:10" x14ac:dyDescent="0.3">
      <c r="A7083" s="26">
        <v>2019</v>
      </c>
      <c r="B7083" s="27" t="s">
        <v>3095</v>
      </c>
      <c r="C7083" s="27" t="s">
        <v>3096</v>
      </c>
      <c r="D7083" s="27" t="s">
        <v>3095</v>
      </c>
      <c r="E7083" s="27" t="s">
        <v>6117</v>
      </c>
      <c r="F7083" s="27" t="s">
        <v>3034</v>
      </c>
      <c r="G7083" s="27" t="s">
        <v>2999</v>
      </c>
      <c r="H7083" s="28">
        <v>43586</v>
      </c>
      <c r="I7083" s="29">
        <v>4.6671040000000001</v>
      </c>
      <c r="J7083" s="28" t="s">
        <v>3241</v>
      </c>
    </row>
    <row r="7084" spans="1:10" x14ac:dyDescent="0.3">
      <c r="A7084" s="26">
        <v>2019</v>
      </c>
      <c r="B7084" s="27" t="s">
        <v>3097</v>
      </c>
      <c r="C7084" s="27" t="s">
        <v>3098</v>
      </c>
      <c r="D7084" s="27" t="s">
        <v>3097</v>
      </c>
      <c r="E7084" s="27" t="s">
        <v>6117</v>
      </c>
      <c r="F7084" s="27" t="s">
        <v>2825</v>
      </c>
      <c r="G7084" s="27" t="s">
        <v>2850</v>
      </c>
      <c r="H7084" s="28">
        <v>43586</v>
      </c>
      <c r="I7084" s="29">
        <v>8.1961380000000013</v>
      </c>
      <c r="J7084" s="28" t="s">
        <v>3241</v>
      </c>
    </row>
    <row r="7085" spans="1:10" x14ac:dyDescent="0.3">
      <c r="A7085" s="26">
        <v>2019</v>
      </c>
      <c r="B7085" s="27" t="s">
        <v>3132</v>
      </c>
      <c r="C7085" s="27" t="s">
        <v>3133</v>
      </c>
      <c r="D7085" s="27" t="s">
        <v>3132</v>
      </c>
      <c r="E7085" s="27" t="s">
        <v>3033</v>
      </c>
      <c r="F7085" s="27" t="s">
        <v>2807</v>
      </c>
      <c r="G7085" s="27" t="s">
        <v>2812</v>
      </c>
      <c r="H7085" s="28">
        <v>43586</v>
      </c>
      <c r="I7085" s="29">
        <v>12.686701000000001</v>
      </c>
      <c r="J7085" s="28" t="s">
        <v>3241</v>
      </c>
    </row>
    <row r="7086" spans="1:10" x14ac:dyDescent="0.3">
      <c r="A7086" s="26">
        <v>2019</v>
      </c>
      <c r="B7086" s="27" t="s">
        <v>3134</v>
      </c>
      <c r="C7086" s="27" t="s">
        <v>3135</v>
      </c>
      <c r="D7086" s="27" t="s">
        <v>3134</v>
      </c>
      <c r="E7086" s="27" t="s">
        <v>3033</v>
      </c>
      <c r="F7086" s="27" t="s">
        <v>2807</v>
      </c>
      <c r="G7086" s="27" t="s">
        <v>2812</v>
      </c>
      <c r="H7086" s="28">
        <v>43586</v>
      </c>
      <c r="I7086" s="29">
        <v>7.826702</v>
      </c>
      <c r="J7086" s="28" t="s">
        <v>3241</v>
      </c>
    </row>
    <row r="7087" spans="1:10" x14ac:dyDescent="0.3">
      <c r="A7087" s="26">
        <v>2019</v>
      </c>
      <c r="B7087" s="27" t="s">
        <v>3099</v>
      </c>
      <c r="C7087" s="27" t="s">
        <v>3100</v>
      </c>
      <c r="D7087" s="27" t="s">
        <v>3099</v>
      </c>
      <c r="E7087" s="27" t="s">
        <v>6117</v>
      </c>
      <c r="F7087" s="27" t="s">
        <v>2815</v>
      </c>
      <c r="G7087" s="27" t="s">
        <v>2816</v>
      </c>
      <c r="H7087" s="28">
        <v>43586</v>
      </c>
      <c r="I7087" s="29">
        <v>7.5855589999999999</v>
      </c>
      <c r="J7087" s="28" t="s">
        <v>3241</v>
      </c>
    </row>
    <row r="7088" spans="1:10" x14ac:dyDescent="0.3">
      <c r="A7088" s="26">
        <v>2019</v>
      </c>
      <c r="B7088" s="27" t="s">
        <v>3193</v>
      </c>
      <c r="C7088" s="27" t="s">
        <v>3194</v>
      </c>
      <c r="D7088" s="27" t="s">
        <v>3193</v>
      </c>
      <c r="E7088" s="27" t="s">
        <v>6117</v>
      </c>
      <c r="F7088" s="27" t="s">
        <v>2798</v>
      </c>
      <c r="G7088" s="27" t="s">
        <v>2803</v>
      </c>
      <c r="H7088" s="28">
        <v>43586</v>
      </c>
      <c r="I7088" s="29">
        <v>1.766875</v>
      </c>
      <c r="J7088" s="28" t="s">
        <v>3192</v>
      </c>
    </row>
    <row r="7089" spans="1:10" x14ac:dyDescent="0.3">
      <c r="A7089" s="26">
        <v>2019</v>
      </c>
      <c r="B7089" s="27" t="s">
        <v>3101</v>
      </c>
      <c r="C7089" s="27" t="s">
        <v>3102</v>
      </c>
      <c r="D7089" s="27" t="s">
        <v>3101</v>
      </c>
      <c r="E7089" s="27" t="s">
        <v>6117</v>
      </c>
      <c r="F7089" s="27" t="s">
        <v>3034</v>
      </c>
      <c r="G7089" s="27" t="s">
        <v>3074</v>
      </c>
      <c r="H7089" s="28">
        <v>43586</v>
      </c>
      <c r="I7089" s="29">
        <v>12.261469000000002</v>
      </c>
      <c r="J7089" s="28" t="s">
        <v>3241</v>
      </c>
    </row>
    <row r="7090" spans="1:10" x14ac:dyDescent="0.3">
      <c r="A7090" s="26">
        <v>2019</v>
      </c>
      <c r="B7090" s="27" t="s">
        <v>3148</v>
      </c>
      <c r="C7090" s="27" t="s">
        <v>3149</v>
      </c>
      <c r="D7090" s="27" t="s">
        <v>3148</v>
      </c>
      <c r="E7090" s="27" t="s">
        <v>6117</v>
      </c>
      <c r="F7090" s="27" t="s">
        <v>3145</v>
      </c>
      <c r="G7090" s="27" t="s">
        <v>2803</v>
      </c>
      <c r="H7090" s="28">
        <v>43586</v>
      </c>
      <c r="I7090" s="29">
        <v>0.64807100000000006</v>
      </c>
      <c r="J7090" s="28" t="s">
        <v>3241</v>
      </c>
    </row>
    <row r="7091" spans="1:10" x14ac:dyDescent="0.3">
      <c r="A7091" s="26">
        <v>2019</v>
      </c>
      <c r="B7091" s="27" t="s">
        <v>3103</v>
      </c>
      <c r="C7091" s="27" t="s">
        <v>3104</v>
      </c>
      <c r="D7091" s="27" t="s">
        <v>3103</v>
      </c>
      <c r="E7091" s="27" t="s">
        <v>6117</v>
      </c>
      <c r="F7091" s="27" t="s">
        <v>3034</v>
      </c>
      <c r="G7091" s="27" t="s">
        <v>2923</v>
      </c>
      <c r="H7091" s="28">
        <v>43586</v>
      </c>
      <c r="I7091" s="29">
        <v>2.248402</v>
      </c>
      <c r="J7091" s="28" t="s">
        <v>3241</v>
      </c>
    </row>
    <row r="7092" spans="1:10" x14ac:dyDescent="0.3">
      <c r="A7092" s="26">
        <v>2019</v>
      </c>
      <c r="B7092" s="27" t="s">
        <v>3150</v>
      </c>
      <c r="C7092" s="27" t="s">
        <v>3151</v>
      </c>
      <c r="D7092" s="27" t="s">
        <v>3150</v>
      </c>
      <c r="E7092" s="27" t="s">
        <v>6117</v>
      </c>
      <c r="F7092" s="27" t="s">
        <v>3142</v>
      </c>
      <c r="G7092" s="27" t="s">
        <v>2850</v>
      </c>
      <c r="H7092" s="28">
        <v>43586</v>
      </c>
      <c r="I7092" s="29">
        <v>9.2198000000000002E-2</v>
      </c>
      <c r="J7092" s="28" t="s">
        <v>3241</v>
      </c>
    </row>
    <row r="7093" spans="1:10" x14ac:dyDescent="0.3">
      <c r="A7093" s="26">
        <v>2019</v>
      </c>
      <c r="B7093" s="27" t="s">
        <v>3105</v>
      </c>
      <c r="C7093" s="27" t="s">
        <v>3106</v>
      </c>
      <c r="D7093" s="27" t="s">
        <v>3105</v>
      </c>
      <c r="E7093" s="27" t="s">
        <v>6117</v>
      </c>
      <c r="F7093" s="27" t="s">
        <v>2798</v>
      </c>
      <c r="G7093" s="27" t="s">
        <v>2803</v>
      </c>
      <c r="H7093" s="28">
        <v>43586</v>
      </c>
      <c r="I7093" s="29">
        <v>0</v>
      </c>
      <c r="J7093" s="28" t="s">
        <v>3241</v>
      </c>
    </row>
    <row r="7094" spans="1:10" x14ac:dyDescent="0.3">
      <c r="A7094" s="26">
        <v>2019</v>
      </c>
      <c r="B7094" s="27" t="s">
        <v>3107</v>
      </c>
      <c r="C7094" s="27" t="s">
        <v>3108</v>
      </c>
      <c r="D7094" s="27" t="s">
        <v>3108</v>
      </c>
      <c r="E7094" s="27" t="s">
        <v>6117</v>
      </c>
      <c r="F7094" s="27" t="s">
        <v>3026</v>
      </c>
      <c r="G7094" s="27" t="s">
        <v>2936</v>
      </c>
      <c r="H7094" s="28">
        <v>43586</v>
      </c>
      <c r="I7094" s="29">
        <v>2.97E-3</v>
      </c>
      <c r="J7094" s="28" t="s">
        <v>3241</v>
      </c>
    </row>
    <row r="7095" spans="1:10" x14ac:dyDescent="0.3">
      <c r="A7095" s="26">
        <v>2019</v>
      </c>
      <c r="B7095" s="27" t="s">
        <v>3123</v>
      </c>
      <c r="C7095" s="27" t="s">
        <v>3124</v>
      </c>
      <c r="D7095" s="27" t="s">
        <v>3166</v>
      </c>
      <c r="E7095" s="27" t="s">
        <v>3025</v>
      </c>
      <c r="F7095" s="27" t="s">
        <v>2825</v>
      </c>
      <c r="G7095" s="27" t="s">
        <v>2850</v>
      </c>
      <c r="H7095" s="28">
        <v>43586</v>
      </c>
      <c r="I7095" s="29">
        <v>0</v>
      </c>
      <c r="J7095" s="28" t="s">
        <v>3241</v>
      </c>
    </row>
    <row r="7096" spans="1:10" x14ac:dyDescent="0.3">
      <c r="A7096" s="26">
        <v>2019</v>
      </c>
      <c r="B7096" s="27" t="s">
        <v>3123</v>
      </c>
      <c r="C7096" s="27" t="s">
        <v>3124</v>
      </c>
      <c r="D7096" s="27" t="s">
        <v>3125</v>
      </c>
      <c r="E7096" s="27" t="s">
        <v>3025</v>
      </c>
      <c r="F7096" s="27" t="s">
        <v>2825</v>
      </c>
      <c r="G7096" s="27" t="s">
        <v>2850</v>
      </c>
      <c r="H7096" s="28">
        <v>43586</v>
      </c>
      <c r="I7096" s="29">
        <v>0</v>
      </c>
      <c r="J7096" s="28" t="s">
        <v>3241</v>
      </c>
    </row>
    <row r="7097" spans="1:10" x14ac:dyDescent="0.3">
      <c r="A7097" s="26">
        <v>2019</v>
      </c>
      <c r="B7097" s="27" t="s">
        <v>3123</v>
      </c>
      <c r="C7097" s="27" t="s">
        <v>3124</v>
      </c>
      <c r="D7097" s="27" t="s">
        <v>3170</v>
      </c>
      <c r="E7097" s="27" t="s">
        <v>3025</v>
      </c>
      <c r="F7097" s="27" t="s">
        <v>2825</v>
      </c>
      <c r="G7097" s="27" t="s">
        <v>2850</v>
      </c>
      <c r="H7097" s="28">
        <v>43586</v>
      </c>
      <c r="I7097" s="29">
        <v>0</v>
      </c>
      <c r="J7097" s="28" t="s">
        <v>3241</v>
      </c>
    </row>
    <row r="7098" spans="1:10" x14ac:dyDescent="0.3">
      <c r="A7098" s="26">
        <v>2019</v>
      </c>
      <c r="B7098" s="27" t="s">
        <v>3140</v>
      </c>
      <c r="C7098" s="27" t="s">
        <v>3141</v>
      </c>
      <c r="D7098" s="27" t="s">
        <v>3140</v>
      </c>
      <c r="E7098" s="27" t="s">
        <v>6117</v>
      </c>
      <c r="F7098" s="27" t="s">
        <v>3142</v>
      </c>
      <c r="G7098" s="27" t="s">
        <v>2850</v>
      </c>
      <c r="H7098" s="28">
        <v>43586</v>
      </c>
      <c r="I7098" s="29">
        <v>0</v>
      </c>
      <c r="J7098" s="28" t="s">
        <v>3241</v>
      </c>
    </row>
    <row r="7099" spans="1:10" x14ac:dyDescent="0.3">
      <c r="A7099" s="26">
        <v>2019</v>
      </c>
      <c r="B7099" s="27" t="s">
        <v>3109</v>
      </c>
      <c r="C7099" s="27" t="s">
        <v>3110</v>
      </c>
      <c r="D7099" s="27" t="s">
        <v>3109</v>
      </c>
      <c r="E7099" s="27" t="s">
        <v>3111</v>
      </c>
      <c r="F7099" s="27" t="s">
        <v>2825</v>
      </c>
      <c r="G7099" s="27" t="s">
        <v>2850</v>
      </c>
      <c r="H7099" s="28">
        <v>43586</v>
      </c>
      <c r="I7099" s="29">
        <v>0.13865200000000003</v>
      </c>
      <c r="J7099" s="28" t="s">
        <v>3241</v>
      </c>
    </row>
    <row r="7100" spans="1:10" x14ac:dyDescent="0.3">
      <c r="A7100" s="26">
        <v>2019</v>
      </c>
      <c r="B7100" s="27" t="s">
        <v>3158</v>
      </c>
      <c r="C7100" s="27" t="s">
        <v>3159</v>
      </c>
      <c r="D7100" s="27" t="s">
        <v>3160</v>
      </c>
      <c r="E7100" s="27" t="s">
        <v>3161</v>
      </c>
      <c r="F7100" s="27" t="s">
        <v>3087</v>
      </c>
      <c r="G7100" s="27" t="s">
        <v>2788</v>
      </c>
      <c r="H7100" s="28">
        <v>43586</v>
      </c>
      <c r="I7100" s="29">
        <v>3.9643010000000003</v>
      </c>
      <c r="J7100" s="28" t="s">
        <v>3241</v>
      </c>
    </row>
    <row r="7101" spans="1:10" x14ac:dyDescent="0.3">
      <c r="A7101" s="26">
        <v>2019</v>
      </c>
      <c r="B7101" s="27" t="s">
        <v>3112</v>
      </c>
      <c r="C7101" s="27" t="s">
        <v>3113</v>
      </c>
      <c r="D7101" s="27" t="s">
        <v>3112</v>
      </c>
      <c r="E7101" s="27" t="s">
        <v>6117</v>
      </c>
      <c r="F7101" s="27" t="s">
        <v>2825</v>
      </c>
      <c r="G7101" s="27" t="s">
        <v>2826</v>
      </c>
      <c r="H7101" s="28">
        <v>43586</v>
      </c>
      <c r="I7101" s="29">
        <v>1.1313230000000001</v>
      </c>
      <c r="J7101" s="28" t="s">
        <v>3241</v>
      </c>
    </row>
    <row r="7102" spans="1:10" x14ac:dyDescent="0.3">
      <c r="A7102" s="26">
        <v>2019</v>
      </c>
      <c r="B7102" s="27" t="s">
        <v>3167</v>
      </c>
      <c r="C7102" s="27" t="s">
        <v>3168</v>
      </c>
      <c r="D7102" s="27" t="s">
        <v>3169</v>
      </c>
      <c r="E7102" s="27" t="s">
        <v>3161</v>
      </c>
      <c r="F7102" s="27" t="s">
        <v>3087</v>
      </c>
      <c r="G7102" s="27" t="s">
        <v>2788</v>
      </c>
      <c r="H7102" s="28">
        <v>43586</v>
      </c>
      <c r="I7102" s="29">
        <v>7.1712360000000004</v>
      </c>
      <c r="J7102" s="28" t="s">
        <v>3241</v>
      </c>
    </row>
    <row r="7103" spans="1:10" x14ac:dyDescent="0.3">
      <c r="A7103" s="26">
        <v>2019</v>
      </c>
      <c r="B7103" s="27" t="s">
        <v>3114</v>
      </c>
      <c r="C7103" s="27" t="s">
        <v>3115</v>
      </c>
      <c r="D7103" s="27" t="s">
        <v>3116</v>
      </c>
      <c r="E7103" s="27" t="s">
        <v>3025</v>
      </c>
      <c r="F7103" s="27" t="s">
        <v>3026</v>
      </c>
      <c r="G7103" s="27" t="s">
        <v>2788</v>
      </c>
      <c r="H7103" s="28">
        <v>43586</v>
      </c>
      <c r="I7103" s="29">
        <v>0</v>
      </c>
      <c r="J7103" s="28" t="s">
        <v>3241</v>
      </c>
    </row>
    <row r="7104" spans="1:10" x14ac:dyDescent="0.3">
      <c r="A7104" s="26">
        <v>2019</v>
      </c>
      <c r="B7104" s="27" t="s">
        <v>3117</v>
      </c>
      <c r="C7104" s="27" t="s">
        <v>3118</v>
      </c>
      <c r="D7104" s="27" t="s">
        <v>3117</v>
      </c>
      <c r="E7104" s="27" t="s">
        <v>6117</v>
      </c>
      <c r="F7104" s="27" t="s">
        <v>2815</v>
      </c>
      <c r="G7104" s="27" t="s">
        <v>2816</v>
      </c>
      <c r="H7104" s="28">
        <v>43586</v>
      </c>
      <c r="I7104" s="29">
        <v>5.122331</v>
      </c>
      <c r="J7104" s="28" t="s">
        <v>3241</v>
      </c>
    </row>
    <row r="7105" spans="1:10" x14ac:dyDescent="0.3">
      <c r="A7105" s="26">
        <v>2019</v>
      </c>
      <c r="B7105" s="27" t="s">
        <v>3129</v>
      </c>
      <c r="C7105" s="27" t="s">
        <v>3130</v>
      </c>
      <c r="D7105" s="27" t="s">
        <v>3131</v>
      </c>
      <c r="E7105" s="27" t="s">
        <v>3063</v>
      </c>
      <c r="F7105" s="27" t="s">
        <v>3034</v>
      </c>
      <c r="G7105" s="27" t="s">
        <v>2840</v>
      </c>
      <c r="H7105" s="28">
        <v>43586</v>
      </c>
      <c r="I7105" s="29">
        <v>10.895412</v>
      </c>
      <c r="J7105" s="28" t="s">
        <v>3241</v>
      </c>
    </row>
    <row r="7106" spans="1:10" x14ac:dyDescent="0.3">
      <c r="A7106" s="26">
        <v>2019</v>
      </c>
      <c r="B7106" s="27" t="s">
        <v>3126</v>
      </c>
      <c r="C7106" s="27" t="s">
        <v>3127</v>
      </c>
      <c r="D7106" s="27" t="s">
        <v>3128</v>
      </c>
      <c r="E7106" s="27" t="s">
        <v>3025</v>
      </c>
      <c r="F7106" s="27" t="s">
        <v>3026</v>
      </c>
      <c r="G7106" s="27" t="s">
        <v>2936</v>
      </c>
      <c r="H7106" s="28">
        <v>43586</v>
      </c>
      <c r="I7106" s="29">
        <v>0</v>
      </c>
      <c r="J7106" s="28" t="s">
        <v>3241</v>
      </c>
    </row>
    <row r="7107" spans="1:10" x14ac:dyDescent="0.3">
      <c r="A7107" s="26">
        <v>2019</v>
      </c>
      <c r="B7107" s="27" t="s">
        <v>3178</v>
      </c>
      <c r="C7107" s="27" t="s">
        <v>3179</v>
      </c>
      <c r="D7107" s="27" t="s">
        <v>3178</v>
      </c>
      <c r="E7107" s="27" t="s">
        <v>3033</v>
      </c>
      <c r="F7107" s="27" t="s">
        <v>2807</v>
      </c>
      <c r="G7107" s="27" t="s">
        <v>2812</v>
      </c>
      <c r="H7107" s="28">
        <v>43586</v>
      </c>
      <c r="I7107" s="29">
        <v>0.37108700000000006</v>
      </c>
      <c r="J7107" s="28" t="s">
        <v>3241</v>
      </c>
    </row>
    <row r="7108" spans="1:10" x14ac:dyDescent="0.3">
      <c r="A7108" s="26">
        <v>2019</v>
      </c>
      <c r="B7108" s="27" t="s">
        <v>3119</v>
      </c>
      <c r="C7108" s="27" t="s">
        <v>3120</v>
      </c>
      <c r="D7108" s="27" t="s">
        <v>3119</v>
      </c>
      <c r="E7108" s="27" t="s">
        <v>6117</v>
      </c>
      <c r="F7108" s="27" t="s">
        <v>3034</v>
      </c>
      <c r="G7108" s="27" t="s">
        <v>2840</v>
      </c>
      <c r="H7108" s="28">
        <v>43586</v>
      </c>
      <c r="I7108" s="29">
        <v>3.7974559999999999</v>
      </c>
      <c r="J7108" s="28" t="s">
        <v>3241</v>
      </c>
    </row>
    <row r="7109" spans="1:10" x14ac:dyDescent="0.3">
      <c r="A7109" s="26">
        <v>2019</v>
      </c>
      <c r="B7109" s="27" t="s">
        <v>3121</v>
      </c>
      <c r="C7109" s="27" t="s">
        <v>3122</v>
      </c>
      <c r="D7109" s="27" t="s">
        <v>3121</v>
      </c>
      <c r="E7109" s="27" t="s">
        <v>6117</v>
      </c>
      <c r="F7109" s="27" t="s">
        <v>2825</v>
      </c>
      <c r="G7109" s="27" t="s">
        <v>2850</v>
      </c>
      <c r="H7109" s="28">
        <v>43586</v>
      </c>
      <c r="I7109" s="29">
        <v>10.754143000000001</v>
      </c>
      <c r="J7109" s="28" t="s">
        <v>3241</v>
      </c>
    </row>
    <row r="7110" spans="1:10" x14ac:dyDescent="0.3">
      <c r="A7110" s="26">
        <v>2019</v>
      </c>
      <c r="B7110" s="27" t="s">
        <v>3198</v>
      </c>
      <c r="C7110" s="27" t="s">
        <v>3199</v>
      </c>
      <c r="D7110" s="27" t="s">
        <v>3200</v>
      </c>
      <c r="E7110" s="27" t="s">
        <v>3161</v>
      </c>
      <c r="F7110" s="27" t="s">
        <v>2815</v>
      </c>
      <c r="G7110" s="27" t="s">
        <v>2854</v>
      </c>
      <c r="H7110" s="28">
        <v>43586</v>
      </c>
      <c r="I7110" s="29">
        <v>0.51225200000000004</v>
      </c>
      <c r="J7110" s="28" t="s">
        <v>3192</v>
      </c>
    </row>
    <row r="7111" spans="1:10" x14ac:dyDescent="0.3">
      <c r="A7111" s="26">
        <v>2019</v>
      </c>
      <c r="B7111" s="27" t="s">
        <v>3687</v>
      </c>
      <c r="C7111" s="27" t="s">
        <v>3688</v>
      </c>
      <c r="D7111" s="27" t="s">
        <v>3689</v>
      </c>
      <c r="E7111" s="27" t="s">
        <v>3161</v>
      </c>
      <c r="F7111" s="27" t="s">
        <v>3026</v>
      </c>
      <c r="G7111" s="27" t="s">
        <v>2936</v>
      </c>
      <c r="H7111" s="28">
        <v>43586</v>
      </c>
      <c r="I7111" s="29">
        <v>0.65933000000000008</v>
      </c>
      <c r="J7111" s="28" t="s">
        <v>3192</v>
      </c>
    </row>
    <row r="7112" spans="1:10" x14ac:dyDescent="0.3">
      <c r="A7112" s="26">
        <v>2019</v>
      </c>
      <c r="B7112" s="27" t="s">
        <v>3690</v>
      </c>
      <c r="C7112" s="27" t="s">
        <v>3691</v>
      </c>
      <c r="D7112" s="27" t="s">
        <v>3690</v>
      </c>
      <c r="E7112" s="27" t="s">
        <v>3033</v>
      </c>
      <c r="F7112" s="27" t="s">
        <v>2807</v>
      </c>
      <c r="G7112" s="27" t="s">
        <v>2812</v>
      </c>
      <c r="H7112" s="28">
        <v>43586</v>
      </c>
      <c r="I7112" s="29">
        <v>8.7635889999999996</v>
      </c>
      <c r="J7112" s="28" t="s">
        <v>3241</v>
      </c>
    </row>
    <row r="7113" spans="1:10" x14ac:dyDescent="0.3">
      <c r="A7113" s="26">
        <v>2019</v>
      </c>
      <c r="B7113" s="27" t="s">
        <v>5217</v>
      </c>
      <c r="C7113" s="27" t="s">
        <v>2901</v>
      </c>
      <c r="D7113" s="27" t="s">
        <v>5217</v>
      </c>
      <c r="E7113" s="27" t="s">
        <v>3033</v>
      </c>
      <c r="F7113" s="27" t="s">
        <v>2788</v>
      </c>
      <c r="G7113" s="27" t="s">
        <v>2788</v>
      </c>
      <c r="H7113" s="28">
        <v>43586</v>
      </c>
      <c r="I7113" s="29">
        <v>27.518578000000002</v>
      </c>
      <c r="J7113" s="28" t="s">
        <v>3192</v>
      </c>
    </row>
    <row r="7114" spans="1:10" x14ac:dyDescent="0.3">
      <c r="A7114" s="26">
        <v>2019</v>
      </c>
      <c r="B7114" s="27" t="s">
        <v>5218</v>
      </c>
      <c r="C7114" s="27" t="s">
        <v>3507</v>
      </c>
      <c r="D7114" s="27" t="s">
        <v>5219</v>
      </c>
      <c r="E7114" s="27" t="s">
        <v>3063</v>
      </c>
      <c r="F7114" s="27" t="s">
        <v>2815</v>
      </c>
      <c r="G7114" s="27" t="s">
        <v>2816</v>
      </c>
      <c r="H7114" s="28">
        <v>43586</v>
      </c>
      <c r="I7114" s="29">
        <v>2.1044019999999999</v>
      </c>
      <c r="J7114" s="28" t="s">
        <v>3192</v>
      </c>
    </row>
    <row r="7115" spans="1:10" x14ac:dyDescent="0.3">
      <c r="A7115" s="26">
        <v>2019</v>
      </c>
      <c r="B7115" s="27" t="s">
        <v>5670</v>
      </c>
      <c r="C7115" s="27" t="s">
        <v>5671</v>
      </c>
      <c r="D7115" s="27" t="s">
        <v>5670</v>
      </c>
      <c r="E7115" s="27" t="s">
        <v>3033</v>
      </c>
      <c r="F7115" s="27" t="s">
        <v>2807</v>
      </c>
      <c r="G7115" s="27" t="s">
        <v>2812</v>
      </c>
      <c r="H7115" s="28">
        <v>43586</v>
      </c>
      <c r="I7115" s="29">
        <v>41.303951999999995</v>
      </c>
      <c r="J7115" s="28" t="s">
        <v>3241</v>
      </c>
    </row>
    <row r="7116" spans="1:10" x14ac:dyDescent="0.3">
      <c r="A7116" s="26">
        <v>2019</v>
      </c>
      <c r="B7116" s="27" t="s">
        <v>5672</v>
      </c>
      <c r="C7116" s="27" t="s">
        <v>2863</v>
      </c>
      <c r="D7116" s="27" t="s">
        <v>5672</v>
      </c>
      <c r="E7116" s="27" t="s">
        <v>3111</v>
      </c>
      <c r="F7116" s="27" t="s">
        <v>2815</v>
      </c>
      <c r="G7116" s="27" t="s">
        <v>2854</v>
      </c>
      <c r="H7116" s="28">
        <v>43586</v>
      </c>
      <c r="I7116" s="29">
        <v>2.8019430000000001</v>
      </c>
      <c r="J7116" s="28" t="s">
        <v>3192</v>
      </c>
    </row>
    <row r="7117" spans="1:10" x14ac:dyDescent="0.3">
      <c r="A7117" s="26">
        <v>2019</v>
      </c>
      <c r="B7117" s="27" t="s">
        <v>5757</v>
      </c>
      <c r="C7117" s="27" t="s">
        <v>2909</v>
      </c>
      <c r="D7117" s="27" t="s">
        <v>5757</v>
      </c>
      <c r="E7117" s="27" t="s">
        <v>3033</v>
      </c>
      <c r="F7117" s="27" t="s">
        <v>2788</v>
      </c>
      <c r="G7117" s="27" t="s">
        <v>2788</v>
      </c>
      <c r="H7117" s="28">
        <v>43586</v>
      </c>
      <c r="I7117" s="29">
        <v>30.70646</v>
      </c>
      <c r="J7117" s="28" t="s">
        <v>3192</v>
      </c>
    </row>
    <row r="7118" spans="1:10" x14ac:dyDescent="0.3">
      <c r="A7118" s="26">
        <v>2019</v>
      </c>
      <c r="B7118" s="27" t="s">
        <v>5758</v>
      </c>
      <c r="C7118" s="27" t="s">
        <v>5759</v>
      </c>
      <c r="D7118" s="27" t="s">
        <v>5758</v>
      </c>
      <c r="E7118" s="27" t="s">
        <v>3033</v>
      </c>
      <c r="F7118" s="27" t="s">
        <v>2815</v>
      </c>
      <c r="G7118" s="27" t="s">
        <v>2816</v>
      </c>
      <c r="H7118" s="28">
        <v>43586</v>
      </c>
      <c r="I7118" s="29">
        <v>13.988883</v>
      </c>
      <c r="J7118" s="28" t="s">
        <v>3192</v>
      </c>
    </row>
    <row r="7119" spans="1:10" x14ac:dyDescent="0.3">
      <c r="A7119" s="26">
        <v>2019</v>
      </c>
      <c r="B7119" s="27" t="s">
        <v>5972</v>
      </c>
      <c r="C7119" s="27" t="s">
        <v>5973</v>
      </c>
      <c r="D7119" s="27" t="s">
        <v>5972</v>
      </c>
      <c r="E7119" s="27" t="s">
        <v>3111</v>
      </c>
      <c r="F7119" s="27" t="s">
        <v>2825</v>
      </c>
      <c r="G7119" s="27" t="s">
        <v>2850</v>
      </c>
      <c r="H7119" s="28">
        <v>43586</v>
      </c>
      <c r="I7119" s="29">
        <v>6.3339000000000006E-2</v>
      </c>
      <c r="J7119" s="28" t="s">
        <v>3241</v>
      </c>
    </row>
    <row r="7120" spans="1:10" x14ac:dyDescent="0.3">
      <c r="A7120" s="26">
        <v>2019</v>
      </c>
      <c r="B7120" s="27" t="s">
        <v>5760</v>
      </c>
      <c r="C7120" s="27" t="s">
        <v>5761</v>
      </c>
      <c r="D7120" s="27" t="s">
        <v>5760</v>
      </c>
      <c r="E7120" s="27" t="s">
        <v>3111</v>
      </c>
      <c r="F7120" s="27" t="s">
        <v>2815</v>
      </c>
      <c r="G7120" s="27" t="s">
        <v>2854</v>
      </c>
      <c r="H7120" s="28">
        <v>43586</v>
      </c>
      <c r="I7120" s="29">
        <v>2.6483520000000005</v>
      </c>
      <c r="J7120" s="28" t="s">
        <v>3192</v>
      </c>
    </row>
    <row r="7121" spans="1:10" x14ac:dyDescent="0.3">
      <c r="A7121" s="26">
        <v>2019</v>
      </c>
      <c r="B7121" s="27" t="s">
        <v>5762</v>
      </c>
      <c r="C7121" s="27" t="s">
        <v>5763</v>
      </c>
      <c r="D7121" s="27" t="s">
        <v>5762</v>
      </c>
      <c r="E7121" s="27" t="s">
        <v>3111</v>
      </c>
      <c r="F7121" s="27" t="s">
        <v>2825</v>
      </c>
      <c r="G7121" s="27" t="s">
        <v>2850</v>
      </c>
      <c r="H7121" s="28">
        <v>43586</v>
      </c>
      <c r="I7121" s="29">
        <v>0.17988200000000001</v>
      </c>
      <c r="J7121" s="28" t="s">
        <v>3192</v>
      </c>
    </row>
    <row r="7122" spans="1:10" x14ac:dyDescent="0.3">
      <c r="A7122" s="26">
        <v>2019</v>
      </c>
      <c r="B7122" s="27" t="s">
        <v>5764</v>
      </c>
      <c r="C7122" s="27" t="s">
        <v>5765</v>
      </c>
      <c r="D7122" s="27" t="s">
        <v>5766</v>
      </c>
      <c r="E7122" s="27" t="s">
        <v>3161</v>
      </c>
      <c r="F7122" s="27" t="s">
        <v>2815</v>
      </c>
      <c r="G7122" s="27" t="s">
        <v>2816</v>
      </c>
      <c r="H7122" s="28">
        <v>43586</v>
      </c>
      <c r="I7122" s="29">
        <v>0.78750399999999998</v>
      </c>
      <c r="J7122" s="28" t="s">
        <v>3192</v>
      </c>
    </row>
    <row r="7123" spans="1:10" x14ac:dyDescent="0.3">
      <c r="A7123" s="26">
        <v>2019</v>
      </c>
      <c r="B7123" s="27" t="s">
        <v>5767</v>
      </c>
      <c r="C7123" s="27" t="s">
        <v>3515</v>
      </c>
      <c r="D7123" s="27" t="s">
        <v>5768</v>
      </c>
      <c r="E7123" s="27" t="s">
        <v>3063</v>
      </c>
      <c r="F7123" s="27" t="s">
        <v>2815</v>
      </c>
      <c r="G7123" s="27" t="s">
        <v>2816</v>
      </c>
      <c r="H7123" s="28">
        <v>43586</v>
      </c>
      <c r="I7123" s="29">
        <v>2.047882</v>
      </c>
      <c r="J7123" s="28" t="s">
        <v>3192</v>
      </c>
    </row>
    <row r="7124" spans="1:10" x14ac:dyDescent="0.3">
      <c r="A7124" s="26">
        <v>2019</v>
      </c>
      <c r="B7124" s="27" t="s">
        <v>5986</v>
      </c>
      <c r="C7124" s="27" t="s">
        <v>5770</v>
      </c>
      <c r="D7124" s="27" t="s">
        <v>5769</v>
      </c>
      <c r="E7124" s="27" t="s">
        <v>3111</v>
      </c>
      <c r="F7124" s="27" t="s">
        <v>3034</v>
      </c>
      <c r="G7124" s="27" t="s">
        <v>2821</v>
      </c>
      <c r="H7124" s="28">
        <v>43586</v>
      </c>
      <c r="I7124" s="29">
        <v>4.3692229999999999</v>
      </c>
      <c r="J7124" s="28" t="s">
        <v>3192</v>
      </c>
    </row>
    <row r="7125" spans="1:10" x14ac:dyDescent="0.3">
      <c r="A7125" s="26">
        <v>2019</v>
      </c>
      <c r="B7125" s="27" t="s">
        <v>5771</v>
      </c>
      <c r="C7125" s="27" t="s">
        <v>5772</v>
      </c>
      <c r="D7125" s="27" t="s">
        <v>5771</v>
      </c>
      <c r="E7125" s="27" t="s">
        <v>3033</v>
      </c>
      <c r="F7125" s="27" t="s">
        <v>2807</v>
      </c>
      <c r="G7125" s="27" t="s">
        <v>2812</v>
      </c>
      <c r="H7125" s="28">
        <v>43586</v>
      </c>
      <c r="I7125" s="29">
        <v>24.128807999999999</v>
      </c>
      <c r="J7125" s="28" t="s">
        <v>3241</v>
      </c>
    </row>
    <row r="7126" spans="1:10" x14ac:dyDescent="0.3">
      <c r="A7126" s="26">
        <v>2019</v>
      </c>
      <c r="B7126" s="27" t="s">
        <v>5775</v>
      </c>
      <c r="C7126" s="27" t="s">
        <v>2905</v>
      </c>
      <c r="D7126" s="27" t="s">
        <v>5775</v>
      </c>
      <c r="E7126" s="27" t="s">
        <v>3033</v>
      </c>
      <c r="F7126" s="27" t="s">
        <v>2807</v>
      </c>
      <c r="G7126" s="27" t="s">
        <v>2812</v>
      </c>
      <c r="H7126" s="28">
        <v>43586</v>
      </c>
      <c r="I7126" s="29">
        <v>8.2928170000000012</v>
      </c>
      <c r="J7126" s="28" t="s">
        <v>3192</v>
      </c>
    </row>
    <row r="7127" spans="1:10" x14ac:dyDescent="0.3">
      <c r="A7127" s="26">
        <v>2019</v>
      </c>
      <c r="B7127" s="27" t="s">
        <v>5974</v>
      </c>
      <c r="C7127" s="27" t="s">
        <v>5975</v>
      </c>
      <c r="D7127" s="27" t="s">
        <v>5974</v>
      </c>
      <c r="E7127" s="27" t="s">
        <v>3033</v>
      </c>
      <c r="F7127" s="27" t="s">
        <v>2807</v>
      </c>
      <c r="G7127" s="27" t="s">
        <v>2812</v>
      </c>
      <c r="H7127" s="28">
        <v>43586</v>
      </c>
      <c r="I7127" s="29">
        <v>9.9989600000000003</v>
      </c>
      <c r="J7127" s="28" t="s">
        <v>3192</v>
      </c>
    </row>
    <row r="7128" spans="1:10" x14ac:dyDescent="0.3">
      <c r="A7128" s="26">
        <v>2019</v>
      </c>
      <c r="B7128" s="27" t="s">
        <v>5976</v>
      </c>
      <c r="C7128" s="27" t="s">
        <v>5977</v>
      </c>
      <c r="D7128" s="27" t="s">
        <v>5976</v>
      </c>
      <c r="E7128" s="27" t="s">
        <v>3111</v>
      </c>
      <c r="F7128" s="27" t="s">
        <v>3034</v>
      </c>
      <c r="G7128" s="27" t="s">
        <v>2831</v>
      </c>
      <c r="H7128" s="28">
        <v>43586</v>
      </c>
      <c r="I7128" s="29">
        <v>3.1324040000000002</v>
      </c>
      <c r="J7128" s="28" t="s">
        <v>3192</v>
      </c>
    </row>
    <row r="7129" spans="1:10" x14ac:dyDescent="0.3">
      <c r="A7129" s="26">
        <v>2019</v>
      </c>
      <c r="B7129" s="27" t="s">
        <v>5978</v>
      </c>
      <c r="C7129" s="27" t="s">
        <v>5979</v>
      </c>
      <c r="D7129" s="27" t="s">
        <v>5978</v>
      </c>
      <c r="E7129" s="27" t="s">
        <v>3111</v>
      </c>
      <c r="F7129" s="27" t="s">
        <v>2825</v>
      </c>
      <c r="G7129" s="27" t="s">
        <v>2850</v>
      </c>
      <c r="H7129" s="28">
        <v>43586</v>
      </c>
      <c r="I7129" s="29">
        <v>3.2375130000000003</v>
      </c>
      <c r="J7129" s="28" t="s">
        <v>3192</v>
      </c>
    </row>
    <row r="7130" spans="1:10" x14ac:dyDescent="0.3">
      <c r="A7130" s="26">
        <v>2019</v>
      </c>
      <c r="B7130" s="27" t="s">
        <v>5980</v>
      </c>
      <c r="C7130" s="27" t="s">
        <v>5981</v>
      </c>
      <c r="D7130" s="27" t="s">
        <v>5980</v>
      </c>
      <c r="E7130" s="27" t="s">
        <v>3111</v>
      </c>
      <c r="F7130" s="27" t="s">
        <v>2825</v>
      </c>
      <c r="G7130" s="27" t="s">
        <v>2850</v>
      </c>
      <c r="H7130" s="28">
        <v>43586</v>
      </c>
      <c r="I7130" s="29">
        <v>3.2818499999999999</v>
      </c>
      <c r="J7130" s="28" t="s">
        <v>3192</v>
      </c>
    </row>
    <row r="7131" spans="1:10" x14ac:dyDescent="0.3">
      <c r="A7131" s="26">
        <v>2019</v>
      </c>
      <c r="B7131" s="27" t="s">
        <v>5982</v>
      </c>
      <c r="C7131" s="27" t="s">
        <v>5983</v>
      </c>
      <c r="D7131" s="27" t="s">
        <v>5982</v>
      </c>
      <c r="E7131" s="27" t="s">
        <v>3033</v>
      </c>
      <c r="F7131" s="27" t="s">
        <v>2788</v>
      </c>
      <c r="G7131" s="27" t="s">
        <v>2788</v>
      </c>
      <c r="H7131" s="28">
        <v>43586</v>
      </c>
      <c r="I7131" s="29">
        <v>16.794435</v>
      </c>
      <c r="J7131" s="28" t="s">
        <v>3192</v>
      </c>
    </row>
    <row r="7132" spans="1:10" x14ac:dyDescent="0.3">
      <c r="A7132" s="26">
        <v>2019</v>
      </c>
      <c r="B7132" s="27" t="s">
        <v>5984</v>
      </c>
      <c r="C7132" s="27" t="s">
        <v>5985</v>
      </c>
      <c r="D7132" s="27" t="s">
        <v>5984</v>
      </c>
      <c r="E7132" s="27" t="s">
        <v>3111</v>
      </c>
      <c r="F7132" s="27" t="s">
        <v>2825</v>
      </c>
      <c r="G7132" s="27" t="s">
        <v>2850</v>
      </c>
      <c r="H7132" s="28">
        <v>43586</v>
      </c>
      <c r="I7132" s="29">
        <v>4.148987</v>
      </c>
      <c r="J7132" s="28" t="s">
        <v>3192</v>
      </c>
    </row>
    <row r="7133" spans="1:10" x14ac:dyDescent="0.3">
      <c r="A7133" s="26">
        <v>2019</v>
      </c>
      <c r="B7133" s="27" t="s">
        <v>5987</v>
      </c>
      <c r="C7133" s="27" t="s">
        <v>6024</v>
      </c>
      <c r="D7133" s="27" t="s">
        <v>5987</v>
      </c>
      <c r="E7133" s="27" t="s">
        <v>3111</v>
      </c>
      <c r="F7133" s="27" t="s">
        <v>2825</v>
      </c>
      <c r="G7133" s="27" t="s">
        <v>2850</v>
      </c>
      <c r="H7133" s="28">
        <v>43586</v>
      </c>
      <c r="I7133" s="29">
        <v>12.028859000000001</v>
      </c>
      <c r="J7133" s="28" t="s">
        <v>3192</v>
      </c>
    </row>
    <row r="7134" spans="1:10" x14ac:dyDescent="0.3">
      <c r="A7134" s="26">
        <v>2019</v>
      </c>
      <c r="B7134" s="27" t="s">
        <v>5764</v>
      </c>
      <c r="C7134" s="27" t="s">
        <v>5765</v>
      </c>
      <c r="D7134" s="27" t="s">
        <v>5988</v>
      </c>
      <c r="E7134" s="27" t="s">
        <v>3161</v>
      </c>
      <c r="F7134" s="27" t="s">
        <v>2815</v>
      </c>
      <c r="G7134" s="27" t="s">
        <v>2816</v>
      </c>
      <c r="H7134" s="28">
        <v>43586</v>
      </c>
      <c r="I7134" s="29">
        <v>0.87782500000000008</v>
      </c>
      <c r="J7134" s="28" t="s">
        <v>3192</v>
      </c>
    </row>
    <row r="7135" spans="1:10" x14ac:dyDescent="0.3">
      <c r="A7135" s="26">
        <v>2019</v>
      </c>
      <c r="B7135" s="27" t="s">
        <v>5989</v>
      </c>
      <c r="C7135" s="27" t="s">
        <v>5990</v>
      </c>
      <c r="D7135" s="27" t="s">
        <v>5989</v>
      </c>
      <c r="E7135" s="27" t="s">
        <v>3033</v>
      </c>
      <c r="F7135" s="27" t="s">
        <v>2807</v>
      </c>
      <c r="G7135" s="27" t="s">
        <v>2812</v>
      </c>
      <c r="H7135" s="28">
        <v>43586</v>
      </c>
      <c r="I7135" s="29">
        <v>18.160909</v>
      </c>
      <c r="J7135" s="28" t="s">
        <v>3241</v>
      </c>
    </row>
    <row r="7136" spans="1:10" x14ac:dyDescent="0.3">
      <c r="A7136" s="26">
        <v>2019</v>
      </c>
      <c r="B7136" s="27" t="s">
        <v>5991</v>
      </c>
      <c r="C7136" s="27" t="s">
        <v>5992</v>
      </c>
      <c r="D7136" s="27" t="s">
        <v>5991</v>
      </c>
      <c r="E7136" s="27" t="s">
        <v>3033</v>
      </c>
      <c r="F7136" s="27" t="s">
        <v>2788</v>
      </c>
      <c r="G7136" s="27" t="s">
        <v>2799</v>
      </c>
      <c r="H7136" s="28">
        <v>43586</v>
      </c>
      <c r="I7136" s="29">
        <v>14.534761</v>
      </c>
      <c r="J7136" s="28" t="s">
        <v>3192</v>
      </c>
    </row>
    <row r="7137" spans="1:10" x14ac:dyDescent="0.3">
      <c r="A7137" s="26">
        <v>2019</v>
      </c>
      <c r="B7137" s="27" t="s">
        <v>5993</v>
      </c>
      <c r="C7137" s="27" t="s">
        <v>5994</v>
      </c>
      <c r="D7137" s="27" t="s">
        <v>5993</v>
      </c>
      <c r="E7137" s="27" t="s">
        <v>3033</v>
      </c>
      <c r="F7137" s="27" t="s">
        <v>2788</v>
      </c>
      <c r="G7137" s="27" t="s">
        <v>2788</v>
      </c>
      <c r="H7137" s="28">
        <v>43586</v>
      </c>
      <c r="I7137" s="29">
        <v>1.1183640000000001</v>
      </c>
      <c r="J7137" s="28" t="s">
        <v>3241</v>
      </c>
    </row>
    <row r="7138" spans="1:10" x14ac:dyDescent="0.3">
      <c r="A7138" s="26">
        <v>2019</v>
      </c>
      <c r="B7138" s="27" t="s">
        <v>5995</v>
      </c>
      <c r="C7138" s="27" t="s">
        <v>5996</v>
      </c>
      <c r="D7138" s="27" t="s">
        <v>5995</v>
      </c>
      <c r="E7138" s="27" t="s">
        <v>3033</v>
      </c>
      <c r="F7138" s="27" t="s">
        <v>2807</v>
      </c>
      <c r="G7138" s="27" t="s">
        <v>2812</v>
      </c>
      <c r="H7138" s="28">
        <v>43586</v>
      </c>
      <c r="I7138" s="29">
        <v>0</v>
      </c>
      <c r="J7138" s="28" t="s">
        <v>3192</v>
      </c>
    </row>
    <row r="7139" spans="1:10" x14ac:dyDescent="0.3">
      <c r="A7139" s="26">
        <v>2019</v>
      </c>
      <c r="B7139" s="27" t="s">
        <v>5997</v>
      </c>
      <c r="C7139" s="27" t="s">
        <v>5998</v>
      </c>
      <c r="D7139" s="27" t="s">
        <v>5997</v>
      </c>
      <c r="E7139" s="27" t="s">
        <v>3111</v>
      </c>
      <c r="F7139" s="27" t="s">
        <v>3034</v>
      </c>
      <c r="G7139" s="27" t="s">
        <v>2821</v>
      </c>
      <c r="H7139" s="28">
        <v>43586</v>
      </c>
      <c r="I7139" s="29">
        <v>1.2326790000000001</v>
      </c>
      <c r="J7139" s="28" t="s">
        <v>3241</v>
      </c>
    </row>
    <row r="7140" spans="1:10" x14ac:dyDescent="0.3">
      <c r="A7140" s="26">
        <v>2019</v>
      </c>
      <c r="B7140" s="27" t="s">
        <v>5999</v>
      </c>
      <c r="C7140" s="27" t="s">
        <v>5967</v>
      </c>
      <c r="D7140" s="27" t="s">
        <v>5999</v>
      </c>
      <c r="E7140" s="27" t="s">
        <v>3111</v>
      </c>
      <c r="F7140" s="27" t="s">
        <v>2815</v>
      </c>
      <c r="G7140" s="27" t="s">
        <v>2854</v>
      </c>
      <c r="H7140" s="28">
        <v>43586</v>
      </c>
      <c r="I7140" s="29">
        <v>0.44090800000000002</v>
      </c>
      <c r="J7140" s="28" t="s">
        <v>3241</v>
      </c>
    </row>
    <row r="7141" spans="1:10" x14ac:dyDescent="0.3">
      <c r="A7141" s="26">
        <v>2019</v>
      </c>
      <c r="B7141" s="27" t="s">
        <v>6025</v>
      </c>
      <c r="C7141" s="27" t="s">
        <v>6026</v>
      </c>
      <c r="D7141" s="27" t="s">
        <v>6025</v>
      </c>
      <c r="E7141" s="27" t="s">
        <v>3033</v>
      </c>
      <c r="F7141" s="27" t="s">
        <v>2807</v>
      </c>
      <c r="G7141" s="27" t="s">
        <v>2808</v>
      </c>
      <c r="H7141" s="28">
        <v>43586</v>
      </c>
      <c r="I7141" s="29">
        <v>33.249226999999998</v>
      </c>
      <c r="J7141" s="28" t="s">
        <v>3192</v>
      </c>
    </row>
    <row r="7142" spans="1:10" x14ac:dyDescent="0.3">
      <c r="A7142" s="26">
        <v>2019</v>
      </c>
      <c r="B7142" s="27" t="s">
        <v>6027</v>
      </c>
      <c r="C7142" s="27" t="s">
        <v>6028</v>
      </c>
      <c r="D7142" s="27" t="s">
        <v>6027</v>
      </c>
      <c r="E7142" s="27" t="s">
        <v>3111</v>
      </c>
      <c r="F7142" s="27" t="s">
        <v>3034</v>
      </c>
      <c r="G7142" s="27" t="s">
        <v>2831</v>
      </c>
      <c r="H7142" s="28">
        <v>43586</v>
      </c>
      <c r="I7142" s="29">
        <v>2.2210000000000001</v>
      </c>
      <c r="J7142" s="28" t="s">
        <v>3192</v>
      </c>
    </row>
    <row r="7143" spans="1:10" x14ac:dyDescent="0.3">
      <c r="A7143" s="26">
        <v>2019</v>
      </c>
      <c r="B7143" s="27" t="s">
        <v>6029</v>
      </c>
      <c r="C7143" s="27" t="s">
        <v>6030</v>
      </c>
      <c r="D7143" s="27" t="s">
        <v>6029</v>
      </c>
      <c r="E7143" s="27" t="s">
        <v>3111</v>
      </c>
      <c r="F7143" s="27" t="s">
        <v>3034</v>
      </c>
      <c r="G7143" s="27" t="s">
        <v>2831</v>
      </c>
      <c r="H7143" s="28">
        <v>43586</v>
      </c>
      <c r="I7143" s="29">
        <v>1.0089240000000002</v>
      </c>
      <c r="J7143" s="28" t="s">
        <v>3192</v>
      </c>
    </row>
    <row r="7144" spans="1:10" x14ac:dyDescent="0.3">
      <c r="A7144" s="26">
        <v>2019</v>
      </c>
      <c r="B7144" s="27" t="s">
        <v>6031</v>
      </c>
      <c r="C7144" s="27" t="s">
        <v>6016</v>
      </c>
      <c r="D7144" s="27" t="s">
        <v>6031</v>
      </c>
      <c r="E7144" s="27" t="s">
        <v>3033</v>
      </c>
      <c r="F7144" s="27" t="s">
        <v>2807</v>
      </c>
      <c r="G7144" s="27" t="s">
        <v>2808</v>
      </c>
      <c r="H7144" s="28">
        <v>43586</v>
      </c>
      <c r="I7144" s="29">
        <v>8.2716550000000009</v>
      </c>
      <c r="J7144" s="28" t="s">
        <v>3241</v>
      </c>
    </row>
    <row r="7145" spans="1:10" x14ac:dyDescent="0.3">
      <c r="A7145" s="26">
        <v>2019</v>
      </c>
      <c r="B7145" s="27" t="s">
        <v>6032</v>
      </c>
      <c r="C7145" s="27" t="s">
        <v>6018</v>
      </c>
      <c r="D7145" s="27" t="s">
        <v>6032</v>
      </c>
      <c r="E7145" s="27" t="s">
        <v>3033</v>
      </c>
      <c r="F7145" s="27" t="s">
        <v>2788</v>
      </c>
      <c r="G7145" s="27" t="s">
        <v>2788</v>
      </c>
      <c r="H7145" s="28">
        <v>43586</v>
      </c>
      <c r="I7145" s="29">
        <v>15.712023</v>
      </c>
      <c r="J7145" s="28" t="s">
        <v>3241</v>
      </c>
    </row>
    <row r="7146" spans="1:10" x14ac:dyDescent="0.3">
      <c r="A7146" s="26">
        <v>2019</v>
      </c>
      <c r="B7146" s="27" t="s">
        <v>6033</v>
      </c>
      <c r="C7146" s="27" t="s">
        <v>6034</v>
      </c>
      <c r="D7146" s="27" t="s">
        <v>6035</v>
      </c>
      <c r="E7146" s="27" t="s">
        <v>3161</v>
      </c>
      <c r="F7146" s="27" t="s">
        <v>2788</v>
      </c>
      <c r="G7146" s="27" t="s">
        <v>2788</v>
      </c>
      <c r="H7146" s="28">
        <v>43586</v>
      </c>
      <c r="I7146" s="29">
        <v>3.5250350000000004</v>
      </c>
      <c r="J7146" s="28" t="s">
        <v>3192</v>
      </c>
    </row>
    <row r="7147" spans="1:10" x14ac:dyDescent="0.3">
      <c r="A7147" s="26">
        <v>2019</v>
      </c>
      <c r="B7147" s="27" t="s">
        <v>6036</v>
      </c>
      <c r="C7147" s="27" t="s">
        <v>6037</v>
      </c>
      <c r="D7147" s="27" t="s">
        <v>6038</v>
      </c>
      <c r="E7147" s="27" t="s">
        <v>3161</v>
      </c>
      <c r="F7147" s="27" t="s">
        <v>3026</v>
      </c>
      <c r="G7147" s="27" t="s">
        <v>2936</v>
      </c>
      <c r="H7147" s="28">
        <v>43586</v>
      </c>
      <c r="I7147" s="29">
        <v>4.4163969999999999</v>
      </c>
      <c r="J7147" s="28" t="s">
        <v>3192</v>
      </c>
    </row>
    <row r="7148" spans="1:10" x14ac:dyDescent="0.3">
      <c r="A7148" s="26">
        <v>2019</v>
      </c>
      <c r="B7148" s="27" t="s">
        <v>6039</v>
      </c>
      <c r="C7148" s="27" t="s">
        <v>6040</v>
      </c>
      <c r="D7148" s="27" t="s">
        <v>6039</v>
      </c>
      <c r="E7148" s="27" t="s">
        <v>3033</v>
      </c>
      <c r="F7148" s="27" t="s">
        <v>2788</v>
      </c>
      <c r="G7148" s="27" t="s">
        <v>2788</v>
      </c>
      <c r="H7148" s="28">
        <v>43586</v>
      </c>
      <c r="I7148" s="29">
        <v>13.318809000000002</v>
      </c>
      <c r="J7148" s="28" t="s">
        <v>3241</v>
      </c>
    </row>
    <row r="7149" spans="1:10" x14ac:dyDescent="0.3">
      <c r="A7149" s="26">
        <v>2019</v>
      </c>
      <c r="B7149" s="27" t="s">
        <v>6041</v>
      </c>
      <c r="C7149" s="27" t="s">
        <v>6042</v>
      </c>
      <c r="D7149" s="27" t="s">
        <v>6041</v>
      </c>
      <c r="E7149" s="27" t="s">
        <v>3033</v>
      </c>
      <c r="F7149" s="27" t="s">
        <v>2798</v>
      </c>
      <c r="G7149" s="27" t="s">
        <v>2803</v>
      </c>
      <c r="H7149" s="28">
        <v>43586</v>
      </c>
      <c r="I7149" s="29">
        <v>2.975292</v>
      </c>
      <c r="J7149" s="28" t="s">
        <v>3192</v>
      </c>
    </row>
    <row r="7150" spans="1:10" x14ac:dyDescent="0.3">
      <c r="A7150" s="26">
        <v>2019</v>
      </c>
      <c r="B7150" s="27" t="s">
        <v>6043</v>
      </c>
      <c r="C7150" s="27" t="s">
        <v>6044</v>
      </c>
      <c r="D7150" s="27" t="s">
        <v>6043</v>
      </c>
      <c r="E7150" s="27" t="s">
        <v>3111</v>
      </c>
      <c r="F7150" s="27" t="s">
        <v>2825</v>
      </c>
      <c r="G7150" s="27" t="s">
        <v>2850</v>
      </c>
      <c r="H7150" s="28">
        <v>43586</v>
      </c>
      <c r="I7150" s="29">
        <v>0</v>
      </c>
      <c r="J7150" s="28" t="s">
        <v>3192</v>
      </c>
    </row>
    <row r="7151" spans="1:10" x14ac:dyDescent="0.3">
      <c r="A7151" s="26">
        <v>2019</v>
      </c>
      <c r="B7151" s="27" t="s">
        <v>3022</v>
      </c>
      <c r="C7151" s="27" t="s">
        <v>3023</v>
      </c>
      <c r="D7151" s="27" t="s">
        <v>3024</v>
      </c>
      <c r="E7151" s="27" t="s">
        <v>3025</v>
      </c>
      <c r="F7151" s="27" t="s">
        <v>3026</v>
      </c>
      <c r="G7151" s="27" t="s">
        <v>2788</v>
      </c>
      <c r="H7151" s="28">
        <v>43617</v>
      </c>
      <c r="I7151" s="29">
        <v>0</v>
      </c>
      <c r="J7151" s="28" t="s">
        <v>3241</v>
      </c>
    </row>
    <row r="7152" spans="1:10" x14ac:dyDescent="0.3">
      <c r="A7152" s="26">
        <v>2019</v>
      </c>
      <c r="B7152" s="27" t="s">
        <v>3022</v>
      </c>
      <c r="C7152" s="27" t="s">
        <v>3023</v>
      </c>
      <c r="D7152" s="27" t="s">
        <v>3027</v>
      </c>
      <c r="E7152" s="27" t="s">
        <v>3025</v>
      </c>
      <c r="F7152" s="27" t="s">
        <v>3026</v>
      </c>
      <c r="G7152" s="27" t="s">
        <v>2788</v>
      </c>
      <c r="H7152" s="28">
        <v>43617</v>
      </c>
      <c r="I7152" s="29">
        <v>0</v>
      </c>
      <c r="J7152" s="28" t="s">
        <v>3241</v>
      </c>
    </row>
    <row r="7153" spans="1:10" x14ac:dyDescent="0.3">
      <c r="A7153" s="26">
        <v>2019</v>
      </c>
      <c r="B7153" s="27" t="s">
        <v>3028</v>
      </c>
      <c r="C7153" s="27" t="s">
        <v>3029</v>
      </c>
      <c r="D7153" s="27" t="s">
        <v>3028</v>
      </c>
      <c r="E7153" s="27" t="s">
        <v>6117</v>
      </c>
      <c r="F7153" s="27" t="s">
        <v>3030</v>
      </c>
      <c r="G7153" s="27" t="s">
        <v>2812</v>
      </c>
      <c r="H7153" s="28">
        <v>43617</v>
      </c>
      <c r="I7153" s="29">
        <v>6.1204330000000002</v>
      </c>
      <c r="J7153" s="28" t="s">
        <v>3241</v>
      </c>
    </row>
    <row r="7154" spans="1:10" x14ac:dyDescent="0.3">
      <c r="A7154" s="26">
        <v>2019</v>
      </c>
      <c r="B7154" s="27" t="s">
        <v>3031</v>
      </c>
      <c r="C7154" s="27" t="s">
        <v>3032</v>
      </c>
      <c r="D7154" s="27" t="s">
        <v>3031</v>
      </c>
      <c r="E7154" s="27" t="s">
        <v>3033</v>
      </c>
      <c r="F7154" s="27" t="s">
        <v>3034</v>
      </c>
      <c r="G7154" s="27" t="s">
        <v>2821</v>
      </c>
      <c r="H7154" s="28">
        <v>43617</v>
      </c>
      <c r="I7154" s="29">
        <v>4.923502</v>
      </c>
      <c r="J7154" s="28" t="s">
        <v>3241</v>
      </c>
    </row>
    <row r="7155" spans="1:10" x14ac:dyDescent="0.3">
      <c r="A7155" s="26">
        <v>2019</v>
      </c>
      <c r="B7155" s="27" t="s">
        <v>3031</v>
      </c>
      <c r="C7155" s="27" t="s">
        <v>3180</v>
      </c>
      <c r="D7155" s="27" t="s">
        <v>3181</v>
      </c>
      <c r="E7155" s="27" t="s">
        <v>3033</v>
      </c>
      <c r="F7155" s="27" t="s">
        <v>3034</v>
      </c>
      <c r="G7155" s="27" t="s">
        <v>2821</v>
      </c>
      <c r="H7155" s="28">
        <v>43617</v>
      </c>
      <c r="I7155" s="29">
        <v>0.91173099999999996</v>
      </c>
      <c r="J7155" s="28" t="s">
        <v>3241</v>
      </c>
    </row>
    <row r="7156" spans="1:10" x14ac:dyDescent="0.3">
      <c r="A7156" s="26">
        <v>2019</v>
      </c>
      <c r="B7156" s="27" t="s">
        <v>3189</v>
      </c>
      <c r="C7156" s="27" t="s">
        <v>3190</v>
      </c>
      <c r="D7156" s="27" t="s">
        <v>3191</v>
      </c>
      <c r="E7156" s="27" t="s">
        <v>3161</v>
      </c>
      <c r="F7156" s="27" t="s">
        <v>2815</v>
      </c>
      <c r="G7156" s="27" t="s">
        <v>2816</v>
      </c>
      <c r="H7156" s="28">
        <v>43617</v>
      </c>
      <c r="I7156" s="29">
        <v>1.366757</v>
      </c>
      <c r="J7156" s="28" t="s">
        <v>3192</v>
      </c>
    </row>
    <row r="7157" spans="1:10" x14ac:dyDescent="0.3">
      <c r="A7157" s="26">
        <v>2019</v>
      </c>
      <c r="B7157" s="27" t="s">
        <v>3035</v>
      </c>
      <c r="C7157" s="27" t="s">
        <v>3036</v>
      </c>
      <c r="D7157" s="27" t="s">
        <v>3035</v>
      </c>
      <c r="E7157" s="27" t="s">
        <v>6117</v>
      </c>
      <c r="F7157" s="27" t="s">
        <v>2825</v>
      </c>
      <c r="G7157" s="27" t="s">
        <v>2826</v>
      </c>
      <c r="H7157" s="28">
        <v>43617</v>
      </c>
      <c r="I7157" s="29">
        <v>0</v>
      </c>
      <c r="J7157" s="28" t="s">
        <v>3241</v>
      </c>
    </row>
    <row r="7158" spans="1:10" x14ac:dyDescent="0.3">
      <c r="A7158" s="26">
        <v>2019</v>
      </c>
      <c r="B7158" s="27" t="s">
        <v>3037</v>
      </c>
      <c r="C7158" s="27" t="s">
        <v>3038</v>
      </c>
      <c r="D7158" s="27" t="s">
        <v>3037</v>
      </c>
      <c r="E7158" s="27" t="s">
        <v>6117</v>
      </c>
      <c r="F7158" s="27" t="s">
        <v>3034</v>
      </c>
      <c r="G7158" s="27" t="s">
        <v>2999</v>
      </c>
      <c r="H7158" s="28">
        <v>43617</v>
      </c>
      <c r="I7158" s="29">
        <v>2.047571</v>
      </c>
      <c r="J7158" s="28" t="s">
        <v>3241</v>
      </c>
    </row>
    <row r="7159" spans="1:10" x14ac:dyDescent="0.3">
      <c r="A7159" s="26">
        <v>2019</v>
      </c>
      <c r="B7159" s="27" t="s">
        <v>3039</v>
      </c>
      <c r="C7159" s="27" t="s">
        <v>3040</v>
      </c>
      <c r="D7159" s="27" t="s">
        <v>3039</v>
      </c>
      <c r="E7159" s="27" t="s">
        <v>6117</v>
      </c>
      <c r="F7159" s="27" t="s">
        <v>2815</v>
      </c>
      <c r="G7159" s="27" t="s">
        <v>2816</v>
      </c>
      <c r="H7159" s="28">
        <v>43617</v>
      </c>
      <c r="I7159" s="29">
        <v>0</v>
      </c>
      <c r="J7159" s="28" t="s">
        <v>3241</v>
      </c>
    </row>
    <row r="7160" spans="1:10" x14ac:dyDescent="0.3">
      <c r="A7160" s="26">
        <v>2019</v>
      </c>
      <c r="B7160" s="27" t="s">
        <v>3041</v>
      </c>
      <c r="C7160" s="27" t="s">
        <v>3042</v>
      </c>
      <c r="D7160" s="27" t="s">
        <v>3041</v>
      </c>
      <c r="E7160" s="27" t="s">
        <v>6117</v>
      </c>
      <c r="F7160" s="27" t="s">
        <v>2825</v>
      </c>
      <c r="G7160" s="27" t="s">
        <v>2826</v>
      </c>
      <c r="H7160" s="28">
        <v>43617</v>
      </c>
      <c r="I7160" s="29">
        <v>7.4099999999999999E-3</v>
      </c>
      <c r="J7160" s="28" t="s">
        <v>3241</v>
      </c>
    </row>
    <row r="7161" spans="1:10" x14ac:dyDescent="0.3">
      <c r="A7161" s="26">
        <v>2019</v>
      </c>
      <c r="B7161" s="27" t="s">
        <v>3043</v>
      </c>
      <c r="C7161" s="27" t="s">
        <v>3044</v>
      </c>
      <c r="D7161" s="27" t="s">
        <v>3043</v>
      </c>
      <c r="E7161" s="27" t="s">
        <v>6117</v>
      </c>
      <c r="F7161" s="27" t="s">
        <v>2815</v>
      </c>
      <c r="G7161" s="27" t="s">
        <v>2816</v>
      </c>
      <c r="H7161" s="28">
        <v>43617</v>
      </c>
      <c r="I7161" s="29">
        <v>5.0091159999999997</v>
      </c>
      <c r="J7161" s="28" t="s">
        <v>3241</v>
      </c>
    </row>
    <row r="7162" spans="1:10" x14ac:dyDescent="0.3">
      <c r="A7162" s="26">
        <v>2019</v>
      </c>
      <c r="B7162" s="27" t="s">
        <v>3045</v>
      </c>
      <c r="C7162" s="27" t="s">
        <v>3046</v>
      </c>
      <c r="D7162" s="27" t="s">
        <v>3045</v>
      </c>
      <c r="E7162" s="27" t="s">
        <v>6117</v>
      </c>
      <c r="F7162" s="27" t="s">
        <v>2815</v>
      </c>
      <c r="G7162" s="27" t="s">
        <v>2816</v>
      </c>
      <c r="H7162" s="28">
        <v>43617</v>
      </c>
      <c r="I7162" s="29">
        <v>7.3164000000000007E-2</v>
      </c>
      <c r="J7162" s="28" t="s">
        <v>3241</v>
      </c>
    </row>
    <row r="7163" spans="1:10" x14ac:dyDescent="0.3">
      <c r="A7163" s="26">
        <v>2019</v>
      </c>
      <c r="B7163" s="27" t="s">
        <v>3143</v>
      </c>
      <c r="C7163" s="27" t="s">
        <v>3144</v>
      </c>
      <c r="D7163" s="27" t="s">
        <v>3143</v>
      </c>
      <c r="E7163" s="27" t="s">
        <v>6117</v>
      </c>
      <c r="F7163" s="27" t="s">
        <v>3145</v>
      </c>
      <c r="G7163" s="27" t="s">
        <v>2803</v>
      </c>
      <c r="H7163" s="28">
        <v>43617</v>
      </c>
      <c r="I7163" s="29">
        <v>0.192359</v>
      </c>
      <c r="J7163" s="28" t="s">
        <v>3241</v>
      </c>
    </row>
    <row r="7164" spans="1:10" x14ac:dyDescent="0.3">
      <c r="A7164" s="26">
        <v>2019</v>
      </c>
      <c r="B7164" s="27" t="s">
        <v>5773</v>
      </c>
      <c r="C7164" s="27" t="s">
        <v>5774</v>
      </c>
      <c r="D7164" s="27" t="s">
        <v>5773</v>
      </c>
      <c r="E7164" s="27" t="s">
        <v>3111</v>
      </c>
      <c r="F7164" s="27" t="s">
        <v>3034</v>
      </c>
      <c r="G7164" s="27" t="s">
        <v>2821</v>
      </c>
      <c r="H7164" s="28">
        <v>43617</v>
      </c>
      <c r="I7164" s="29">
        <v>0.214924</v>
      </c>
      <c r="J7164" s="28" t="s">
        <v>3241</v>
      </c>
    </row>
    <row r="7165" spans="1:10" x14ac:dyDescent="0.3">
      <c r="A7165" s="26">
        <v>2019</v>
      </c>
      <c r="B7165" s="27" t="s">
        <v>3171</v>
      </c>
      <c r="C7165" s="27" t="s">
        <v>3172</v>
      </c>
      <c r="D7165" s="27" t="s">
        <v>3173</v>
      </c>
      <c r="E7165" s="27" t="s">
        <v>3111</v>
      </c>
      <c r="F7165" s="27" t="s">
        <v>2825</v>
      </c>
      <c r="G7165" s="27" t="s">
        <v>2850</v>
      </c>
      <c r="H7165" s="28">
        <v>43617</v>
      </c>
      <c r="I7165" s="29">
        <v>0.32818999999999998</v>
      </c>
      <c r="J7165" s="28" t="s">
        <v>3241</v>
      </c>
    </row>
    <row r="7166" spans="1:10" x14ac:dyDescent="0.3">
      <c r="A7166" s="26">
        <v>2019</v>
      </c>
      <c r="B7166" s="27" t="s">
        <v>3146</v>
      </c>
      <c r="C7166" s="27" t="s">
        <v>3147</v>
      </c>
      <c r="D7166" s="27" t="s">
        <v>3146</v>
      </c>
      <c r="E7166" s="27" t="s">
        <v>6117</v>
      </c>
      <c r="F7166" s="27" t="s">
        <v>3145</v>
      </c>
      <c r="G7166" s="27" t="s">
        <v>2803</v>
      </c>
      <c r="H7166" s="28">
        <v>43617</v>
      </c>
      <c r="I7166" s="29">
        <v>0</v>
      </c>
      <c r="J7166" s="28" t="s">
        <v>3241</v>
      </c>
    </row>
    <row r="7167" spans="1:10" x14ac:dyDescent="0.3">
      <c r="A7167" s="26">
        <v>2019</v>
      </c>
      <c r="B7167" s="27" t="s">
        <v>3047</v>
      </c>
      <c r="C7167" s="27" t="s">
        <v>3048</v>
      </c>
      <c r="D7167" s="27" t="s">
        <v>3047</v>
      </c>
      <c r="E7167" s="27" t="s">
        <v>6117</v>
      </c>
      <c r="F7167" s="27" t="s">
        <v>2825</v>
      </c>
      <c r="G7167" s="27" t="s">
        <v>2826</v>
      </c>
      <c r="H7167" s="28">
        <v>43617</v>
      </c>
      <c r="I7167" s="29">
        <v>0.12706700000000001</v>
      </c>
      <c r="J7167" s="28" t="s">
        <v>3241</v>
      </c>
    </row>
    <row r="7168" spans="1:10" x14ac:dyDescent="0.3">
      <c r="A7168" s="26">
        <v>2019</v>
      </c>
      <c r="B7168" s="27" t="s">
        <v>3049</v>
      </c>
      <c r="C7168" s="27" t="s">
        <v>3050</v>
      </c>
      <c r="D7168" s="27" t="s">
        <v>3049</v>
      </c>
      <c r="E7168" s="27" t="s">
        <v>6117</v>
      </c>
      <c r="F7168" s="27" t="s">
        <v>2825</v>
      </c>
      <c r="G7168" s="27" t="s">
        <v>2850</v>
      </c>
      <c r="H7168" s="28">
        <v>43617</v>
      </c>
      <c r="I7168" s="29">
        <v>0.78602300000000003</v>
      </c>
      <c r="J7168" s="28" t="s">
        <v>3241</v>
      </c>
    </row>
    <row r="7169" spans="1:10" x14ac:dyDescent="0.3">
      <c r="A7169" s="26">
        <v>2019</v>
      </c>
      <c r="B7169" s="27" t="s">
        <v>3051</v>
      </c>
      <c r="C7169" s="27" t="s">
        <v>3051</v>
      </c>
      <c r="D7169" s="27" t="s">
        <v>3051</v>
      </c>
      <c r="E7169" s="27" t="s">
        <v>6118</v>
      </c>
      <c r="F7169" s="27" t="s">
        <v>3051</v>
      </c>
      <c r="G7169" s="27" t="s">
        <v>6074</v>
      </c>
      <c r="H7169" s="28">
        <v>43617</v>
      </c>
      <c r="I7169" s="29">
        <v>10645.883996999994</v>
      </c>
      <c r="J7169" s="28" t="s">
        <v>3241</v>
      </c>
    </row>
    <row r="7170" spans="1:10" x14ac:dyDescent="0.3">
      <c r="A7170" s="26">
        <v>2019</v>
      </c>
      <c r="B7170" s="27" t="s">
        <v>3052</v>
      </c>
      <c r="C7170" s="27" t="s">
        <v>3053</v>
      </c>
      <c r="D7170" s="27" t="s">
        <v>3052</v>
      </c>
      <c r="E7170" s="27" t="s">
        <v>3033</v>
      </c>
      <c r="F7170" s="27" t="s">
        <v>2807</v>
      </c>
      <c r="G7170" s="27" t="s">
        <v>2812</v>
      </c>
      <c r="H7170" s="28">
        <v>43617</v>
      </c>
      <c r="I7170" s="29">
        <v>2.4901179999999998</v>
      </c>
      <c r="J7170" s="28" t="s">
        <v>3241</v>
      </c>
    </row>
    <row r="7171" spans="1:10" x14ac:dyDescent="0.3">
      <c r="A7171" s="26">
        <v>2019</v>
      </c>
      <c r="B7171" s="27" t="s">
        <v>3162</v>
      </c>
      <c r="C7171" s="27" t="s">
        <v>3163</v>
      </c>
      <c r="D7171" s="27" t="s">
        <v>3164</v>
      </c>
      <c r="E7171" s="27" t="s">
        <v>3025</v>
      </c>
      <c r="F7171" s="27" t="s">
        <v>3087</v>
      </c>
      <c r="G7171" s="27" t="s">
        <v>2788</v>
      </c>
      <c r="H7171" s="28">
        <v>43617</v>
      </c>
      <c r="I7171" s="29">
        <v>0</v>
      </c>
      <c r="J7171" s="28" t="s">
        <v>3241</v>
      </c>
    </row>
    <row r="7172" spans="1:10" x14ac:dyDescent="0.3">
      <c r="A7172" s="26">
        <v>2019</v>
      </c>
      <c r="B7172" s="27" t="s">
        <v>3162</v>
      </c>
      <c r="C7172" s="27" t="s">
        <v>3163</v>
      </c>
      <c r="D7172" s="27" t="s">
        <v>3165</v>
      </c>
      <c r="E7172" s="27" t="s">
        <v>3025</v>
      </c>
      <c r="F7172" s="27" t="s">
        <v>3087</v>
      </c>
      <c r="G7172" s="27" t="s">
        <v>2788</v>
      </c>
      <c r="H7172" s="28">
        <v>43617</v>
      </c>
      <c r="I7172" s="29">
        <v>0</v>
      </c>
      <c r="J7172" s="28" t="s">
        <v>3241</v>
      </c>
    </row>
    <row r="7173" spans="1:10" x14ac:dyDescent="0.3">
      <c r="A7173" s="26">
        <v>2019</v>
      </c>
      <c r="B7173" s="27" t="s">
        <v>3054</v>
      </c>
      <c r="C7173" s="27" t="s">
        <v>3055</v>
      </c>
      <c r="D7173" s="27" t="s">
        <v>3054</v>
      </c>
      <c r="E7173" s="27" t="s">
        <v>6117</v>
      </c>
      <c r="F7173" s="27" t="s">
        <v>3034</v>
      </c>
      <c r="G7173" s="27" t="s">
        <v>2999</v>
      </c>
      <c r="H7173" s="28">
        <v>43617</v>
      </c>
      <c r="I7173" s="29">
        <v>1.0376190000000001</v>
      </c>
      <c r="J7173" s="28" t="s">
        <v>3241</v>
      </c>
    </row>
    <row r="7174" spans="1:10" x14ac:dyDescent="0.3">
      <c r="A7174" s="26">
        <v>2019</v>
      </c>
      <c r="B7174" s="27" t="s">
        <v>3056</v>
      </c>
      <c r="C7174" s="27" t="s">
        <v>3057</v>
      </c>
      <c r="D7174" s="27" t="s">
        <v>3056</v>
      </c>
      <c r="E7174" s="27" t="s">
        <v>6117</v>
      </c>
      <c r="F7174" s="27" t="s">
        <v>2825</v>
      </c>
      <c r="G7174" s="27" t="s">
        <v>2826</v>
      </c>
      <c r="H7174" s="28">
        <v>43617</v>
      </c>
      <c r="I7174" s="29">
        <v>0.23711500000000002</v>
      </c>
      <c r="J7174" s="28" t="s">
        <v>3241</v>
      </c>
    </row>
    <row r="7175" spans="1:10" x14ac:dyDescent="0.3">
      <c r="A7175" s="26">
        <v>2019</v>
      </c>
      <c r="B7175" s="27" t="s">
        <v>3058</v>
      </c>
      <c r="C7175" s="27" t="s">
        <v>3059</v>
      </c>
      <c r="D7175" s="27" t="s">
        <v>3058</v>
      </c>
      <c r="E7175" s="27" t="s">
        <v>6117</v>
      </c>
      <c r="F7175" s="27" t="s">
        <v>2815</v>
      </c>
      <c r="G7175" s="27" t="s">
        <v>2816</v>
      </c>
      <c r="H7175" s="28">
        <v>43617</v>
      </c>
      <c r="I7175" s="29">
        <v>5.3288519999999995</v>
      </c>
      <c r="J7175" s="28" t="s">
        <v>3241</v>
      </c>
    </row>
    <row r="7176" spans="1:10" x14ac:dyDescent="0.3">
      <c r="A7176" s="26">
        <v>2019</v>
      </c>
      <c r="B7176" s="27" t="s">
        <v>3152</v>
      </c>
      <c r="C7176" s="27" t="s">
        <v>3153</v>
      </c>
      <c r="D7176" s="27" t="s">
        <v>3152</v>
      </c>
      <c r="E7176" s="27" t="s">
        <v>3111</v>
      </c>
      <c r="F7176" s="27" t="s">
        <v>2825</v>
      </c>
      <c r="G7176" s="27" t="s">
        <v>2850</v>
      </c>
      <c r="H7176" s="28">
        <v>43617</v>
      </c>
      <c r="I7176" s="29">
        <v>0.33250800000000003</v>
      </c>
      <c r="J7176" s="28" t="s">
        <v>3241</v>
      </c>
    </row>
    <row r="7177" spans="1:10" x14ac:dyDescent="0.3">
      <c r="A7177" s="26">
        <v>2019</v>
      </c>
      <c r="B7177" s="27" t="s">
        <v>3154</v>
      </c>
      <c r="C7177" s="27" t="s">
        <v>3155</v>
      </c>
      <c r="D7177" s="27" t="s">
        <v>3154</v>
      </c>
      <c r="E7177" s="27" t="s">
        <v>3111</v>
      </c>
      <c r="F7177" s="27" t="s">
        <v>2825</v>
      </c>
      <c r="G7177" s="27" t="s">
        <v>2850</v>
      </c>
      <c r="H7177" s="28">
        <v>43617</v>
      </c>
      <c r="I7177" s="29">
        <v>0.45811499999999999</v>
      </c>
      <c r="J7177" s="28" t="s">
        <v>3241</v>
      </c>
    </row>
    <row r="7178" spans="1:10" x14ac:dyDescent="0.3">
      <c r="A7178" s="26">
        <v>2019</v>
      </c>
      <c r="B7178" s="27" t="s">
        <v>3156</v>
      </c>
      <c r="C7178" s="27" t="s">
        <v>3157</v>
      </c>
      <c r="D7178" s="27" t="s">
        <v>3156</v>
      </c>
      <c r="E7178" s="27" t="s">
        <v>3111</v>
      </c>
      <c r="F7178" s="27" t="s">
        <v>2825</v>
      </c>
      <c r="G7178" s="27" t="s">
        <v>2850</v>
      </c>
      <c r="H7178" s="28">
        <v>43617</v>
      </c>
      <c r="I7178" s="29">
        <v>0</v>
      </c>
      <c r="J7178" s="28" t="s">
        <v>3241</v>
      </c>
    </row>
    <row r="7179" spans="1:10" x14ac:dyDescent="0.3">
      <c r="A7179" s="26">
        <v>2019</v>
      </c>
      <c r="B7179" s="27" t="s">
        <v>3060</v>
      </c>
      <c r="C7179" s="27" t="s">
        <v>3061</v>
      </c>
      <c r="D7179" s="27" t="s">
        <v>3062</v>
      </c>
      <c r="E7179" s="27" t="s">
        <v>3063</v>
      </c>
      <c r="F7179" s="27" t="s">
        <v>3034</v>
      </c>
      <c r="G7179" s="27" t="s">
        <v>2999</v>
      </c>
      <c r="H7179" s="28">
        <v>43617</v>
      </c>
      <c r="I7179" s="29">
        <v>0</v>
      </c>
      <c r="J7179" s="28" t="s">
        <v>3241</v>
      </c>
    </row>
    <row r="7180" spans="1:10" x14ac:dyDescent="0.3">
      <c r="A7180" s="26">
        <v>2019</v>
      </c>
      <c r="B7180" s="27" t="s">
        <v>3187</v>
      </c>
      <c r="C7180" s="27" t="s">
        <v>3188</v>
      </c>
      <c r="D7180" s="27" t="s">
        <v>3187</v>
      </c>
      <c r="E7180" s="27" t="s">
        <v>3033</v>
      </c>
      <c r="F7180" s="27" t="s">
        <v>3034</v>
      </c>
      <c r="G7180" s="27" t="s">
        <v>3074</v>
      </c>
      <c r="H7180" s="28">
        <v>43617</v>
      </c>
      <c r="I7180" s="29">
        <v>0.69643400000000011</v>
      </c>
      <c r="J7180" s="28" t="s">
        <v>3241</v>
      </c>
    </row>
    <row r="7181" spans="1:10" x14ac:dyDescent="0.3">
      <c r="A7181" s="26">
        <v>2019</v>
      </c>
      <c r="B7181" s="27" t="s">
        <v>3064</v>
      </c>
      <c r="C7181" s="27" t="s">
        <v>3065</v>
      </c>
      <c r="D7181" s="27" t="s">
        <v>3066</v>
      </c>
      <c r="E7181" s="27" t="s">
        <v>3025</v>
      </c>
      <c r="F7181" s="27" t="s">
        <v>2825</v>
      </c>
      <c r="G7181" s="27" t="s">
        <v>2826</v>
      </c>
      <c r="H7181" s="28">
        <v>43617</v>
      </c>
      <c r="I7181" s="29">
        <v>0</v>
      </c>
      <c r="J7181" s="28" t="s">
        <v>3241</v>
      </c>
    </row>
    <row r="7182" spans="1:10" x14ac:dyDescent="0.3">
      <c r="A7182" s="26">
        <v>2019</v>
      </c>
      <c r="B7182" s="27" t="s">
        <v>3064</v>
      </c>
      <c r="C7182" s="27" t="s">
        <v>3065</v>
      </c>
      <c r="D7182" s="27" t="s">
        <v>3067</v>
      </c>
      <c r="E7182" s="27" t="s">
        <v>3025</v>
      </c>
      <c r="F7182" s="27" t="s">
        <v>2825</v>
      </c>
      <c r="G7182" s="27" t="s">
        <v>2826</v>
      </c>
      <c r="H7182" s="28">
        <v>43617</v>
      </c>
      <c r="I7182" s="29">
        <v>0</v>
      </c>
      <c r="J7182" s="28" t="s">
        <v>3241</v>
      </c>
    </row>
    <row r="7183" spans="1:10" x14ac:dyDescent="0.3">
      <c r="A7183" s="26">
        <v>2019</v>
      </c>
      <c r="B7183" s="27" t="s">
        <v>3174</v>
      </c>
      <c r="C7183" s="27" t="s">
        <v>3175</v>
      </c>
      <c r="D7183" s="27" t="s">
        <v>3174</v>
      </c>
      <c r="E7183" s="27" t="s">
        <v>6117</v>
      </c>
      <c r="F7183" s="27" t="s">
        <v>2825</v>
      </c>
      <c r="G7183" s="27" t="s">
        <v>2826</v>
      </c>
      <c r="H7183" s="28">
        <v>43617</v>
      </c>
      <c r="I7183" s="29">
        <v>0.43676199999999998</v>
      </c>
      <c r="J7183" s="28" t="s">
        <v>3241</v>
      </c>
    </row>
    <row r="7184" spans="1:10" x14ac:dyDescent="0.3">
      <c r="A7184" s="26">
        <v>2019</v>
      </c>
      <c r="B7184" s="27" t="s">
        <v>3068</v>
      </c>
      <c r="C7184" s="27" t="s">
        <v>3069</v>
      </c>
      <c r="D7184" s="27" t="s">
        <v>3068</v>
      </c>
      <c r="E7184" s="27" t="s">
        <v>6117</v>
      </c>
      <c r="F7184" s="27" t="s">
        <v>3034</v>
      </c>
      <c r="G7184" s="27" t="s">
        <v>2923</v>
      </c>
      <c r="H7184" s="28">
        <v>43617</v>
      </c>
      <c r="I7184" s="29">
        <v>3.8872770000000001</v>
      </c>
      <c r="J7184" s="28" t="s">
        <v>3241</v>
      </c>
    </row>
    <row r="7185" spans="1:10" x14ac:dyDescent="0.3">
      <c r="A7185" s="26">
        <v>2019</v>
      </c>
      <c r="B7185" s="27" t="s">
        <v>3070</v>
      </c>
      <c r="C7185" s="27" t="s">
        <v>3071</v>
      </c>
      <c r="D7185" s="27" t="s">
        <v>3070</v>
      </c>
      <c r="E7185" s="27" t="s">
        <v>6117</v>
      </c>
      <c r="F7185" s="27" t="s">
        <v>2815</v>
      </c>
      <c r="G7185" s="27" t="s">
        <v>2816</v>
      </c>
      <c r="H7185" s="28">
        <v>43617</v>
      </c>
      <c r="I7185" s="29">
        <v>1.3000180000000001</v>
      </c>
      <c r="J7185" s="28" t="s">
        <v>3241</v>
      </c>
    </row>
    <row r="7186" spans="1:10" x14ac:dyDescent="0.3">
      <c r="A7186" s="26">
        <v>2019</v>
      </c>
      <c r="B7186" s="27" t="s">
        <v>3176</v>
      </c>
      <c r="C7186" s="27" t="s">
        <v>3177</v>
      </c>
      <c r="D7186" s="27" t="s">
        <v>3176</v>
      </c>
      <c r="E7186" s="27" t="s">
        <v>3033</v>
      </c>
      <c r="F7186" s="27" t="s">
        <v>2807</v>
      </c>
      <c r="G7186" s="27" t="s">
        <v>2812</v>
      </c>
      <c r="H7186" s="28">
        <v>43617</v>
      </c>
      <c r="I7186" s="29">
        <v>12.865540000000001</v>
      </c>
      <c r="J7186" s="28" t="s">
        <v>3241</v>
      </c>
    </row>
    <row r="7187" spans="1:10" x14ac:dyDescent="0.3">
      <c r="A7187" s="26">
        <v>2019</v>
      </c>
      <c r="B7187" s="27" t="s">
        <v>3072</v>
      </c>
      <c r="C7187" s="27" t="s">
        <v>3073</v>
      </c>
      <c r="D7187" s="27" t="s">
        <v>3072</v>
      </c>
      <c r="E7187" s="27" t="s">
        <v>6117</v>
      </c>
      <c r="F7187" s="27" t="s">
        <v>3034</v>
      </c>
      <c r="G7187" s="27" t="s">
        <v>3074</v>
      </c>
      <c r="H7187" s="28">
        <v>43617</v>
      </c>
      <c r="I7187" s="29">
        <v>0.52424900000000008</v>
      </c>
      <c r="J7187" s="28" t="s">
        <v>3241</v>
      </c>
    </row>
    <row r="7188" spans="1:10" x14ac:dyDescent="0.3">
      <c r="A7188" s="26">
        <v>2019</v>
      </c>
      <c r="B7188" s="27" t="s">
        <v>3182</v>
      </c>
      <c r="C7188" s="27" t="s">
        <v>3183</v>
      </c>
      <c r="D7188" s="27" t="s">
        <v>3182</v>
      </c>
      <c r="E7188" s="27" t="s">
        <v>6117</v>
      </c>
      <c r="F7188" s="27" t="s">
        <v>2825</v>
      </c>
      <c r="G7188" s="27" t="s">
        <v>2826</v>
      </c>
      <c r="H7188" s="28">
        <v>43617</v>
      </c>
      <c r="I7188" s="29">
        <v>0</v>
      </c>
      <c r="J7188" s="28" t="s">
        <v>3241</v>
      </c>
    </row>
    <row r="7189" spans="1:10" x14ac:dyDescent="0.3">
      <c r="A7189" s="26">
        <v>2019</v>
      </c>
      <c r="B7189" s="27" t="s">
        <v>3075</v>
      </c>
      <c r="C7189" s="27" t="s">
        <v>3076</v>
      </c>
      <c r="D7189" s="27" t="s">
        <v>3075</v>
      </c>
      <c r="E7189" s="27" t="s">
        <v>6117</v>
      </c>
      <c r="F7189" s="27" t="s">
        <v>2815</v>
      </c>
      <c r="G7189" s="27" t="s">
        <v>2816</v>
      </c>
      <c r="H7189" s="28">
        <v>43617</v>
      </c>
      <c r="I7189" s="29">
        <v>1.6997260000000001</v>
      </c>
      <c r="J7189" s="28" t="s">
        <v>3241</v>
      </c>
    </row>
    <row r="7190" spans="1:10" x14ac:dyDescent="0.3">
      <c r="A7190" s="26">
        <v>2019</v>
      </c>
      <c r="B7190" s="27" t="s">
        <v>3077</v>
      </c>
      <c r="C7190" s="27" t="s">
        <v>3078</v>
      </c>
      <c r="D7190" s="27" t="s">
        <v>3077</v>
      </c>
      <c r="E7190" s="27" t="s">
        <v>3033</v>
      </c>
      <c r="F7190" s="27" t="s">
        <v>2788</v>
      </c>
      <c r="G7190" s="27" t="s">
        <v>2788</v>
      </c>
      <c r="H7190" s="28">
        <v>43617</v>
      </c>
      <c r="I7190" s="29">
        <v>0</v>
      </c>
      <c r="J7190" s="28" t="s">
        <v>3241</v>
      </c>
    </row>
    <row r="7191" spans="1:10" x14ac:dyDescent="0.3">
      <c r="A7191" s="26">
        <v>2019</v>
      </c>
      <c r="B7191" s="27" t="s">
        <v>3079</v>
      </c>
      <c r="C7191" s="27" t="s">
        <v>3080</v>
      </c>
      <c r="D7191" s="27" t="s">
        <v>3081</v>
      </c>
      <c r="E7191" s="27" t="s">
        <v>3063</v>
      </c>
      <c r="F7191" s="27" t="s">
        <v>2788</v>
      </c>
      <c r="G7191" s="27" t="s">
        <v>2788</v>
      </c>
      <c r="H7191" s="28">
        <v>43617</v>
      </c>
      <c r="I7191" s="29">
        <v>7.1240000000000001E-3</v>
      </c>
      <c r="J7191" s="28" t="s">
        <v>3241</v>
      </c>
    </row>
    <row r="7192" spans="1:10" x14ac:dyDescent="0.3">
      <c r="A7192" s="26">
        <v>2019</v>
      </c>
      <c r="B7192" s="27" t="s">
        <v>3082</v>
      </c>
      <c r="C7192" s="27" t="s">
        <v>3083</v>
      </c>
      <c r="D7192" s="27" t="s">
        <v>3082</v>
      </c>
      <c r="E7192" s="27" t="s">
        <v>6117</v>
      </c>
      <c r="F7192" s="27" t="s">
        <v>2825</v>
      </c>
      <c r="G7192" s="27" t="s">
        <v>2826</v>
      </c>
      <c r="H7192" s="28">
        <v>43617</v>
      </c>
      <c r="I7192" s="29">
        <v>7.2404999999999997E-2</v>
      </c>
      <c r="J7192" s="28" t="s">
        <v>3241</v>
      </c>
    </row>
    <row r="7193" spans="1:10" x14ac:dyDescent="0.3">
      <c r="A7193" s="26">
        <v>2019</v>
      </c>
      <c r="B7193" s="27" t="s">
        <v>3084</v>
      </c>
      <c r="C7193" s="27" t="s">
        <v>3085</v>
      </c>
      <c r="D7193" s="27" t="s">
        <v>3086</v>
      </c>
      <c r="E7193" s="27" t="s">
        <v>3025</v>
      </c>
      <c r="F7193" s="27" t="s">
        <v>3087</v>
      </c>
      <c r="G7193" s="27" t="s">
        <v>2788</v>
      </c>
      <c r="H7193" s="28">
        <v>43617</v>
      </c>
      <c r="I7193" s="29">
        <v>0</v>
      </c>
      <c r="J7193" s="28" t="s">
        <v>3241</v>
      </c>
    </row>
    <row r="7194" spans="1:10" x14ac:dyDescent="0.3">
      <c r="A7194" s="26">
        <v>2019</v>
      </c>
      <c r="B7194" s="27" t="s">
        <v>3084</v>
      </c>
      <c r="C7194" s="27" t="s">
        <v>3085</v>
      </c>
      <c r="D7194" s="27" t="s">
        <v>3088</v>
      </c>
      <c r="E7194" s="27" t="s">
        <v>3025</v>
      </c>
      <c r="F7194" s="27" t="s">
        <v>3087</v>
      </c>
      <c r="G7194" s="27" t="s">
        <v>2788</v>
      </c>
      <c r="H7194" s="28">
        <v>43617</v>
      </c>
      <c r="I7194" s="29">
        <v>0</v>
      </c>
      <c r="J7194" s="28" t="s">
        <v>3241</v>
      </c>
    </row>
    <row r="7195" spans="1:10" x14ac:dyDescent="0.3">
      <c r="A7195" s="26">
        <v>2019</v>
      </c>
      <c r="B7195" s="27" t="s">
        <v>3195</v>
      </c>
      <c r="C7195" s="27" t="s">
        <v>3196</v>
      </c>
      <c r="D7195" s="27" t="s">
        <v>3197</v>
      </c>
      <c r="E7195" s="27" t="s">
        <v>3063</v>
      </c>
      <c r="F7195" s="27" t="s">
        <v>3094</v>
      </c>
      <c r="G7195" s="27" t="s">
        <v>2965</v>
      </c>
      <c r="H7195" s="28">
        <v>43617</v>
      </c>
      <c r="I7195" s="29">
        <v>1.585539</v>
      </c>
      <c r="J7195" s="28" t="s">
        <v>3192</v>
      </c>
    </row>
    <row r="7196" spans="1:10" x14ac:dyDescent="0.3">
      <c r="A7196" s="26">
        <v>2019</v>
      </c>
      <c r="B7196" s="27" t="s">
        <v>3089</v>
      </c>
      <c r="C7196" s="27" t="s">
        <v>3090</v>
      </c>
      <c r="D7196" s="27" t="s">
        <v>3089</v>
      </c>
      <c r="E7196" s="27" t="s">
        <v>6117</v>
      </c>
      <c r="F7196" s="27" t="s">
        <v>2815</v>
      </c>
      <c r="G7196" s="27" t="s">
        <v>2816</v>
      </c>
      <c r="H7196" s="28">
        <v>43617</v>
      </c>
      <c r="I7196" s="29">
        <v>3.8703430000000001</v>
      </c>
      <c r="J7196" s="28" t="s">
        <v>3241</v>
      </c>
    </row>
    <row r="7197" spans="1:10" x14ac:dyDescent="0.3">
      <c r="A7197" s="26">
        <v>2019</v>
      </c>
      <c r="B7197" s="27" t="s">
        <v>3136</v>
      </c>
      <c r="C7197" s="27" t="s">
        <v>3137</v>
      </c>
      <c r="D7197" s="27" t="s">
        <v>3138</v>
      </c>
      <c r="E7197" s="27" t="s">
        <v>3025</v>
      </c>
      <c r="F7197" s="27" t="s">
        <v>3087</v>
      </c>
      <c r="G7197" s="27" t="s">
        <v>2788</v>
      </c>
      <c r="H7197" s="28">
        <v>43617</v>
      </c>
      <c r="I7197" s="29">
        <v>0</v>
      </c>
      <c r="J7197" s="28" t="s">
        <v>3241</v>
      </c>
    </row>
    <row r="7198" spans="1:10" x14ac:dyDescent="0.3">
      <c r="A7198" s="26">
        <v>2019</v>
      </c>
      <c r="B7198" s="27" t="s">
        <v>3136</v>
      </c>
      <c r="C7198" s="27" t="s">
        <v>3137</v>
      </c>
      <c r="D7198" s="27" t="s">
        <v>3139</v>
      </c>
      <c r="E7198" s="27" t="s">
        <v>3025</v>
      </c>
      <c r="F7198" s="27" t="s">
        <v>3087</v>
      </c>
      <c r="G7198" s="27" t="s">
        <v>2788</v>
      </c>
      <c r="H7198" s="28">
        <v>43617</v>
      </c>
      <c r="I7198" s="29">
        <v>0</v>
      </c>
      <c r="J7198" s="28" t="s">
        <v>3241</v>
      </c>
    </row>
    <row r="7199" spans="1:10" x14ac:dyDescent="0.3">
      <c r="A7199" s="26">
        <v>2019</v>
      </c>
      <c r="B7199" s="27" t="s">
        <v>3184</v>
      </c>
      <c r="C7199" s="27" t="s">
        <v>3185</v>
      </c>
      <c r="D7199" s="27" t="s">
        <v>3186</v>
      </c>
      <c r="E7199" s="27" t="s">
        <v>3063</v>
      </c>
      <c r="F7199" s="27" t="s">
        <v>3034</v>
      </c>
      <c r="G7199" s="27" t="s">
        <v>2999</v>
      </c>
      <c r="H7199" s="28">
        <v>43617</v>
      </c>
      <c r="I7199" s="29">
        <v>1.8231700000000002</v>
      </c>
      <c r="J7199" s="28" t="s">
        <v>3241</v>
      </c>
    </row>
    <row r="7200" spans="1:10" x14ac:dyDescent="0.3">
      <c r="A7200" s="26">
        <v>2019</v>
      </c>
      <c r="B7200" s="27" t="s">
        <v>3091</v>
      </c>
      <c r="C7200" s="27" t="s">
        <v>3092</v>
      </c>
      <c r="D7200" s="27" t="s">
        <v>3093</v>
      </c>
      <c r="E7200" s="27" t="s">
        <v>3063</v>
      </c>
      <c r="F7200" s="27" t="s">
        <v>3094</v>
      </c>
      <c r="G7200" s="27" t="s">
        <v>2965</v>
      </c>
      <c r="H7200" s="28">
        <v>43617</v>
      </c>
      <c r="I7200" s="29">
        <v>6.5337639999999997</v>
      </c>
      <c r="J7200" s="28" t="s">
        <v>3241</v>
      </c>
    </row>
    <row r="7201" spans="1:10" x14ac:dyDescent="0.3">
      <c r="A7201" s="26">
        <v>2019</v>
      </c>
      <c r="B7201" s="27" t="s">
        <v>3095</v>
      </c>
      <c r="C7201" s="27" t="s">
        <v>3096</v>
      </c>
      <c r="D7201" s="27" t="s">
        <v>3095</v>
      </c>
      <c r="E7201" s="27" t="s">
        <v>6117</v>
      </c>
      <c r="F7201" s="27" t="s">
        <v>3034</v>
      </c>
      <c r="G7201" s="27" t="s">
        <v>2999</v>
      </c>
      <c r="H7201" s="28">
        <v>43617</v>
      </c>
      <c r="I7201" s="29">
        <v>2.7465109999999999</v>
      </c>
      <c r="J7201" s="28" t="s">
        <v>3241</v>
      </c>
    </row>
    <row r="7202" spans="1:10" x14ac:dyDescent="0.3">
      <c r="A7202" s="26">
        <v>2019</v>
      </c>
      <c r="B7202" s="27" t="s">
        <v>3097</v>
      </c>
      <c r="C7202" s="27" t="s">
        <v>3098</v>
      </c>
      <c r="D7202" s="27" t="s">
        <v>3097</v>
      </c>
      <c r="E7202" s="27" t="s">
        <v>6117</v>
      </c>
      <c r="F7202" s="27" t="s">
        <v>2825</v>
      </c>
      <c r="G7202" s="27" t="s">
        <v>2850</v>
      </c>
      <c r="H7202" s="28">
        <v>43617</v>
      </c>
      <c r="I7202" s="29">
        <v>0.42287400000000003</v>
      </c>
      <c r="J7202" s="28" t="s">
        <v>3241</v>
      </c>
    </row>
    <row r="7203" spans="1:10" x14ac:dyDescent="0.3">
      <c r="A7203" s="26">
        <v>2019</v>
      </c>
      <c r="B7203" s="27" t="s">
        <v>3132</v>
      </c>
      <c r="C7203" s="27" t="s">
        <v>3133</v>
      </c>
      <c r="D7203" s="27" t="s">
        <v>3132</v>
      </c>
      <c r="E7203" s="27" t="s">
        <v>3033</v>
      </c>
      <c r="F7203" s="27" t="s">
        <v>2807</v>
      </c>
      <c r="G7203" s="27" t="s">
        <v>2812</v>
      </c>
      <c r="H7203" s="28">
        <v>43617</v>
      </c>
      <c r="I7203" s="29">
        <v>15.145695999999999</v>
      </c>
      <c r="J7203" s="28" t="s">
        <v>3241</v>
      </c>
    </row>
    <row r="7204" spans="1:10" x14ac:dyDescent="0.3">
      <c r="A7204" s="26">
        <v>2019</v>
      </c>
      <c r="B7204" s="27" t="s">
        <v>3134</v>
      </c>
      <c r="C7204" s="27" t="s">
        <v>3135</v>
      </c>
      <c r="D7204" s="27" t="s">
        <v>3134</v>
      </c>
      <c r="E7204" s="27" t="s">
        <v>3033</v>
      </c>
      <c r="F7204" s="27" t="s">
        <v>2807</v>
      </c>
      <c r="G7204" s="27" t="s">
        <v>2812</v>
      </c>
      <c r="H7204" s="28">
        <v>43617</v>
      </c>
      <c r="I7204" s="29">
        <v>9.3497240000000001</v>
      </c>
      <c r="J7204" s="28" t="s">
        <v>3241</v>
      </c>
    </row>
    <row r="7205" spans="1:10" x14ac:dyDescent="0.3">
      <c r="A7205" s="26">
        <v>2019</v>
      </c>
      <c r="B7205" s="27" t="s">
        <v>3099</v>
      </c>
      <c r="C7205" s="27" t="s">
        <v>3100</v>
      </c>
      <c r="D7205" s="27" t="s">
        <v>3099</v>
      </c>
      <c r="E7205" s="27" t="s">
        <v>6117</v>
      </c>
      <c r="F7205" s="27" t="s">
        <v>2815</v>
      </c>
      <c r="G7205" s="27" t="s">
        <v>2816</v>
      </c>
      <c r="H7205" s="28">
        <v>43617</v>
      </c>
      <c r="I7205" s="29">
        <v>4.139907</v>
      </c>
      <c r="J7205" s="28" t="s">
        <v>3241</v>
      </c>
    </row>
    <row r="7206" spans="1:10" x14ac:dyDescent="0.3">
      <c r="A7206" s="26">
        <v>2019</v>
      </c>
      <c r="B7206" s="27" t="s">
        <v>3193</v>
      </c>
      <c r="C7206" s="27" t="s">
        <v>3194</v>
      </c>
      <c r="D7206" s="27" t="s">
        <v>3193</v>
      </c>
      <c r="E7206" s="27" t="s">
        <v>6117</v>
      </c>
      <c r="F7206" s="27" t="s">
        <v>2798</v>
      </c>
      <c r="G7206" s="27" t="s">
        <v>2803</v>
      </c>
      <c r="H7206" s="28">
        <v>43617</v>
      </c>
      <c r="I7206" s="29">
        <v>3.3114850000000002</v>
      </c>
      <c r="J7206" s="28" t="s">
        <v>3192</v>
      </c>
    </row>
    <row r="7207" spans="1:10" x14ac:dyDescent="0.3">
      <c r="A7207" s="26">
        <v>2019</v>
      </c>
      <c r="B7207" s="27" t="s">
        <v>3101</v>
      </c>
      <c r="C7207" s="27" t="s">
        <v>3102</v>
      </c>
      <c r="D7207" s="27" t="s">
        <v>3101</v>
      </c>
      <c r="E7207" s="27" t="s">
        <v>6117</v>
      </c>
      <c r="F7207" s="27" t="s">
        <v>3034</v>
      </c>
      <c r="G7207" s="27" t="s">
        <v>3074</v>
      </c>
      <c r="H7207" s="28">
        <v>43617</v>
      </c>
      <c r="I7207" s="29">
        <v>11.646383</v>
      </c>
      <c r="J7207" s="28" t="s">
        <v>3241</v>
      </c>
    </row>
    <row r="7208" spans="1:10" x14ac:dyDescent="0.3">
      <c r="A7208" s="26">
        <v>2019</v>
      </c>
      <c r="B7208" s="27" t="s">
        <v>3148</v>
      </c>
      <c r="C7208" s="27" t="s">
        <v>3149</v>
      </c>
      <c r="D7208" s="27" t="s">
        <v>3148</v>
      </c>
      <c r="E7208" s="27" t="s">
        <v>6117</v>
      </c>
      <c r="F7208" s="27" t="s">
        <v>3145</v>
      </c>
      <c r="G7208" s="27" t="s">
        <v>2803</v>
      </c>
      <c r="H7208" s="28">
        <v>43617</v>
      </c>
      <c r="I7208" s="29">
        <v>0</v>
      </c>
      <c r="J7208" s="28" t="s">
        <v>3241</v>
      </c>
    </row>
    <row r="7209" spans="1:10" x14ac:dyDescent="0.3">
      <c r="A7209" s="26">
        <v>2019</v>
      </c>
      <c r="B7209" s="27" t="s">
        <v>3103</v>
      </c>
      <c r="C7209" s="27" t="s">
        <v>3104</v>
      </c>
      <c r="D7209" s="27" t="s">
        <v>3103</v>
      </c>
      <c r="E7209" s="27" t="s">
        <v>6117</v>
      </c>
      <c r="F7209" s="27" t="s">
        <v>3034</v>
      </c>
      <c r="G7209" s="27" t="s">
        <v>2923</v>
      </c>
      <c r="H7209" s="28">
        <v>43617</v>
      </c>
      <c r="I7209" s="29">
        <v>1.7494550000000002</v>
      </c>
      <c r="J7209" s="28" t="s">
        <v>3241</v>
      </c>
    </row>
    <row r="7210" spans="1:10" x14ac:dyDescent="0.3">
      <c r="A7210" s="26">
        <v>2019</v>
      </c>
      <c r="B7210" s="27" t="s">
        <v>3150</v>
      </c>
      <c r="C7210" s="27" t="s">
        <v>3151</v>
      </c>
      <c r="D7210" s="27" t="s">
        <v>3150</v>
      </c>
      <c r="E7210" s="27" t="s">
        <v>6117</v>
      </c>
      <c r="F7210" s="27" t="s">
        <v>3142</v>
      </c>
      <c r="G7210" s="27" t="s">
        <v>2850</v>
      </c>
      <c r="H7210" s="28">
        <v>43617</v>
      </c>
      <c r="I7210" s="29">
        <v>7.6915999999999998E-2</v>
      </c>
      <c r="J7210" s="28" t="s">
        <v>3241</v>
      </c>
    </row>
    <row r="7211" spans="1:10" x14ac:dyDescent="0.3">
      <c r="A7211" s="26">
        <v>2019</v>
      </c>
      <c r="B7211" s="27" t="s">
        <v>3105</v>
      </c>
      <c r="C7211" s="27" t="s">
        <v>3106</v>
      </c>
      <c r="D7211" s="27" t="s">
        <v>3105</v>
      </c>
      <c r="E7211" s="27" t="s">
        <v>6117</v>
      </c>
      <c r="F7211" s="27" t="s">
        <v>2798</v>
      </c>
      <c r="G7211" s="27" t="s">
        <v>2803</v>
      </c>
      <c r="H7211" s="28">
        <v>43617</v>
      </c>
      <c r="I7211" s="29">
        <v>0</v>
      </c>
      <c r="J7211" s="28" t="s">
        <v>3241</v>
      </c>
    </row>
    <row r="7212" spans="1:10" x14ac:dyDescent="0.3">
      <c r="A7212" s="26">
        <v>2019</v>
      </c>
      <c r="B7212" s="27" t="s">
        <v>3107</v>
      </c>
      <c r="C7212" s="27" t="s">
        <v>3108</v>
      </c>
      <c r="D7212" s="27" t="s">
        <v>3108</v>
      </c>
      <c r="E7212" s="27" t="s">
        <v>6117</v>
      </c>
      <c r="F7212" s="27" t="s">
        <v>3026</v>
      </c>
      <c r="G7212" s="27" t="s">
        <v>2936</v>
      </c>
      <c r="H7212" s="28">
        <v>43617</v>
      </c>
      <c r="I7212" s="29">
        <v>1.1709999999999999E-3</v>
      </c>
      <c r="J7212" s="28" t="s">
        <v>3241</v>
      </c>
    </row>
    <row r="7213" spans="1:10" x14ac:dyDescent="0.3">
      <c r="A7213" s="26">
        <v>2019</v>
      </c>
      <c r="B7213" s="27" t="s">
        <v>3123</v>
      </c>
      <c r="C7213" s="27" t="s">
        <v>3124</v>
      </c>
      <c r="D7213" s="27" t="s">
        <v>3166</v>
      </c>
      <c r="E7213" s="27" t="s">
        <v>3025</v>
      </c>
      <c r="F7213" s="27" t="s">
        <v>2825</v>
      </c>
      <c r="G7213" s="27" t="s">
        <v>2850</v>
      </c>
      <c r="H7213" s="28">
        <v>43617</v>
      </c>
      <c r="I7213" s="29">
        <v>0</v>
      </c>
      <c r="J7213" s="28" t="s">
        <v>3241</v>
      </c>
    </row>
    <row r="7214" spans="1:10" x14ac:dyDescent="0.3">
      <c r="A7214" s="26">
        <v>2019</v>
      </c>
      <c r="B7214" s="27" t="s">
        <v>3123</v>
      </c>
      <c r="C7214" s="27" t="s">
        <v>3124</v>
      </c>
      <c r="D7214" s="27" t="s">
        <v>3125</v>
      </c>
      <c r="E7214" s="27" t="s">
        <v>3025</v>
      </c>
      <c r="F7214" s="27" t="s">
        <v>2825</v>
      </c>
      <c r="G7214" s="27" t="s">
        <v>2850</v>
      </c>
      <c r="H7214" s="28">
        <v>43617</v>
      </c>
      <c r="I7214" s="29">
        <v>0</v>
      </c>
      <c r="J7214" s="28" t="s">
        <v>3241</v>
      </c>
    </row>
    <row r="7215" spans="1:10" x14ac:dyDescent="0.3">
      <c r="A7215" s="26">
        <v>2019</v>
      </c>
      <c r="B7215" s="27" t="s">
        <v>3123</v>
      </c>
      <c r="C7215" s="27" t="s">
        <v>3124</v>
      </c>
      <c r="D7215" s="27" t="s">
        <v>3170</v>
      </c>
      <c r="E7215" s="27" t="s">
        <v>3025</v>
      </c>
      <c r="F7215" s="27" t="s">
        <v>2825</v>
      </c>
      <c r="G7215" s="27" t="s">
        <v>2850</v>
      </c>
      <c r="H7215" s="28">
        <v>43617</v>
      </c>
      <c r="I7215" s="29">
        <v>0</v>
      </c>
      <c r="J7215" s="28" t="s">
        <v>3241</v>
      </c>
    </row>
    <row r="7216" spans="1:10" x14ac:dyDescent="0.3">
      <c r="A7216" s="26">
        <v>2019</v>
      </c>
      <c r="B7216" s="27" t="s">
        <v>3140</v>
      </c>
      <c r="C7216" s="27" t="s">
        <v>3141</v>
      </c>
      <c r="D7216" s="27" t="s">
        <v>3140</v>
      </c>
      <c r="E7216" s="27" t="s">
        <v>6117</v>
      </c>
      <c r="F7216" s="27" t="s">
        <v>3142</v>
      </c>
      <c r="G7216" s="27" t="s">
        <v>2850</v>
      </c>
      <c r="H7216" s="28">
        <v>43617</v>
      </c>
      <c r="I7216" s="29">
        <v>0</v>
      </c>
      <c r="J7216" s="28" t="s">
        <v>3241</v>
      </c>
    </row>
    <row r="7217" spans="1:10" x14ac:dyDescent="0.3">
      <c r="A7217" s="26">
        <v>2019</v>
      </c>
      <c r="B7217" s="27" t="s">
        <v>3109</v>
      </c>
      <c r="C7217" s="27" t="s">
        <v>3110</v>
      </c>
      <c r="D7217" s="27" t="s">
        <v>3109</v>
      </c>
      <c r="E7217" s="27" t="s">
        <v>3111</v>
      </c>
      <c r="F7217" s="27" t="s">
        <v>2825</v>
      </c>
      <c r="G7217" s="27" t="s">
        <v>2850</v>
      </c>
      <c r="H7217" s="28">
        <v>43617</v>
      </c>
      <c r="I7217" s="29">
        <v>0.13944900000000002</v>
      </c>
      <c r="J7217" s="28" t="s">
        <v>3241</v>
      </c>
    </row>
    <row r="7218" spans="1:10" x14ac:dyDescent="0.3">
      <c r="A7218" s="26">
        <v>2019</v>
      </c>
      <c r="B7218" s="27" t="s">
        <v>3158</v>
      </c>
      <c r="C7218" s="27" t="s">
        <v>3159</v>
      </c>
      <c r="D7218" s="27" t="s">
        <v>3160</v>
      </c>
      <c r="E7218" s="27" t="s">
        <v>3161</v>
      </c>
      <c r="F7218" s="27" t="s">
        <v>3087</v>
      </c>
      <c r="G7218" s="27" t="s">
        <v>2788</v>
      </c>
      <c r="H7218" s="28">
        <v>43617</v>
      </c>
      <c r="I7218" s="29">
        <v>3.8145150000000005</v>
      </c>
      <c r="J7218" s="28" t="s">
        <v>3241</v>
      </c>
    </row>
    <row r="7219" spans="1:10" x14ac:dyDescent="0.3">
      <c r="A7219" s="26">
        <v>2019</v>
      </c>
      <c r="B7219" s="27" t="s">
        <v>3112</v>
      </c>
      <c r="C7219" s="27" t="s">
        <v>3113</v>
      </c>
      <c r="D7219" s="27" t="s">
        <v>3112</v>
      </c>
      <c r="E7219" s="27" t="s">
        <v>6117</v>
      </c>
      <c r="F7219" s="27" t="s">
        <v>2825</v>
      </c>
      <c r="G7219" s="27" t="s">
        <v>2826</v>
      </c>
      <c r="H7219" s="28">
        <v>43617</v>
      </c>
      <c r="I7219" s="29">
        <v>0</v>
      </c>
      <c r="J7219" s="28" t="s">
        <v>3241</v>
      </c>
    </row>
    <row r="7220" spans="1:10" x14ac:dyDescent="0.3">
      <c r="A7220" s="26">
        <v>2019</v>
      </c>
      <c r="B7220" s="27" t="s">
        <v>3167</v>
      </c>
      <c r="C7220" s="27" t="s">
        <v>3168</v>
      </c>
      <c r="D7220" s="27" t="s">
        <v>3169</v>
      </c>
      <c r="E7220" s="27" t="s">
        <v>3161</v>
      </c>
      <c r="F7220" s="27" t="s">
        <v>3087</v>
      </c>
      <c r="G7220" s="27" t="s">
        <v>2788</v>
      </c>
      <c r="H7220" s="28">
        <v>43617</v>
      </c>
      <c r="I7220" s="29">
        <v>6.7579690000000001</v>
      </c>
      <c r="J7220" s="28" t="s">
        <v>3241</v>
      </c>
    </row>
    <row r="7221" spans="1:10" x14ac:dyDescent="0.3">
      <c r="A7221" s="26">
        <v>2019</v>
      </c>
      <c r="B7221" s="27" t="s">
        <v>3114</v>
      </c>
      <c r="C7221" s="27" t="s">
        <v>3115</v>
      </c>
      <c r="D7221" s="27" t="s">
        <v>3116</v>
      </c>
      <c r="E7221" s="27" t="s">
        <v>3025</v>
      </c>
      <c r="F7221" s="27" t="s">
        <v>3026</v>
      </c>
      <c r="G7221" s="27" t="s">
        <v>2788</v>
      </c>
      <c r="H7221" s="28">
        <v>43617</v>
      </c>
      <c r="I7221" s="29">
        <v>0</v>
      </c>
      <c r="J7221" s="28" t="s">
        <v>3241</v>
      </c>
    </row>
    <row r="7222" spans="1:10" x14ac:dyDescent="0.3">
      <c r="A7222" s="26">
        <v>2019</v>
      </c>
      <c r="B7222" s="27" t="s">
        <v>3117</v>
      </c>
      <c r="C7222" s="27" t="s">
        <v>3118</v>
      </c>
      <c r="D7222" s="27" t="s">
        <v>3117</v>
      </c>
      <c r="E7222" s="27" t="s">
        <v>6117</v>
      </c>
      <c r="F7222" s="27" t="s">
        <v>2815</v>
      </c>
      <c r="G7222" s="27" t="s">
        <v>2816</v>
      </c>
      <c r="H7222" s="28">
        <v>43617</v>
      </c>
      <c r="I7222" s="29">
        <v>3.8128390000000003</v>
      </c>
      <c r="J7222" s="28" t="s">
        <v>3241</v>
      </c>
    </row>
    <row r="7223" spans="1:10" x14ac:dyDescent="0.3">
      <c r="A7223" s="26">
        <v>2019</v>
      </c>
      <c r="B7223" s="27" t="s">
        <v>3129</v>
      </c>
      <c r="C7223" s="27" t="s">
        <v>3130</v>
      </c>
      <c r="D7223" s="27" t="s">
        <v>3131</v>
      </c>
      <c r="E7223" s="27" t="s">
        <v>3063</v>
      </c>
      <c r="F7223" s="27" t="s">
        <v>3034</v>
      </c>
      <c r="G7223" s="27" t="s">
        <v>2840</v>
      </c>
      <c r="H7223" s="28">
        <v>43617</v>
      </c>
      <c r="I7223" s="29">
        <v>16.034952000000001</v>
      </c>
      <c r="J7223" s="28" t="s">
        <v>3241</v>
      </c>
    </row>
    <row r="7224" spans="1:10" x14ac:dyDescent="0.3">
      <c r="A7224" s="26">
        <v>2019</v>
      </c>
      <c r="B7224" s="27" t="s">
        <v>3126</v>
      </c>
      <c r="C7224" s="27" t="s">
        <v>3127</v>
      </c>
      <c r="D7224" s="27" t="s">
        <v>3128</v>
      </c>
      <c r="E7224" s="27" t="s">
        <v>3025</v>
      </c>
      <c r="F7224" s="27" t="s">
        <v>3026</v>
      </c>
      <c r="G7224" s="27" t="s">
        <v>2936</v>
      </c>
      <c r="H7224" s="28">
        <v>43617</v>
      </c>
      <c r="I7224" s="29">
        <v>0</v>
      </c>
      <c r="J7224" s="28" t="s">
        <v>3241</v>
      </c>
    </row>
    <row r="7225" spans="1:10" x14ac:dyDescent="0.3">
      <c r="A7225" s="26">
        <v>2019</v>
      </c>
      <c r="B7225" s="27" t="s">
        <v>3178</v>
      </c>
      <c r="C7225" s="27" t="s">
        <v>3179</v>
      </c>
      <c r="D7225" s="27" t="s">
        <v>3178</v>
      </c>
      <c r="E7225" s="27" t="s">
        <v>3033</v>
      </c>
      <c r="F7225" s="27" t="s">
        <v>2807</v>
      </c>
      <c r="G7225" s="27" t="s">
        <v>2812</v>
      </c>
      <c r="H7225" s="28">
        <v>43617</v>
      </c>
      <c r="I7225" s="29">
        <v>9.1100000000000014E-2</v>
      </c>
      <c r="J7225" s="28" t="s">
        <v>3241</v>
      </c>
    </row>
    <row r="7226" spans="1:10" x14ac:dyDescent="0.3">
      <c r="A7226" s="26">
        <v>2019</v>
      </c>
      <c r="B7226" s="27" t="s">
        <v>3119</v>
      </c>
      <c r="C7226" s="27" t="s">
        <v>3120</v>
      </c>
      <c r="D7226" s="27" t="s">
        <v>3119</v>
      </c>
      <c r="E7226" s="27" t="s">
        <v>6117</v>
      </c>
      <c r="F7226" s="27" t="s">
        <v>3034</v>
      </c>
      <c r="G7226" s="27" t="s">
        <v>2840</v>
      </c>
      <c r="H7226" s="28">
        <v>43617</v>
      </c>
      <c r="I7226" s="29">
        <v>3.7168839999999999</v>
      </c>
      <c r="J7226" s="28" t="s">
        <v>3241</v>
      </c>
    </row>
    <row r="7227" spans="1:10" x14ac:dyDescent="0.3">
      <c r="A7227" s="26">
        <v>2019</v>
      </c>
      <c r="B7227" s="27" t="s">
        <v>3121</v>
      </c>
      <c r="C7227" s="27" t="s">
        <v>3122</v>
      </c>
      <c r="D7227" s="27" t="s">
        <v>3121</v>
      </c>
      <c r="E7227" s="27" t="s">
        <v>6117</v>
      </c>
      <c r="F7227" s="27" t="s">
        <v>2825</v>
      </c>
      <c r="G7227" s="27" t="s">
        <v>2850</v>
      </c>
      <c r="H7227" s="28">
        <v>43617</v>
      </c>
      <c r="I7227" s="29">
        <v>19.007182</v>
      </c>
      <c r="J7227" s="28" t="s">
        <v>3241</v>
      </c>
    </row>
    <row r="7228" spans="1:10" x14ac:dyDescent="0.3">
      <c r="A7228" s="26">
        <v>2019</v>
      </c>
      <c r="B7228" s="27" t="s">
        <v>3198</v>
      </c>
      <c r="C7228" s="27" t="s">
        <v>3199</v>
      </c>
      <c r="D7228" s="27" t="s">
        <v>3200</v>
      </c>
      <c r="E7228" s="27" t="s">
        <v>3161</v>
      </c>
      <c r="F7228" s="27" t="s">
        <v>2815</v>
      </c>
      <c r="G7228" s="27" t="s">
        <v>2854</v>
      </c>
      <c r="H7228" s="28">
        <v>43617</v>
      </c>
      <c r="I7228" s="29">
        <v>0.64612700000000012</v>
      </c>
      <c r="J7228" s="28" t="s">
        <v>3192</v>
      </c>
    </row>
    <row r="7229" spans="1:10" x14ac:dyDescent="0.3">
      <c r="A7229" s="26">
        <v>2019</v>
      </c>
      <c r="B7229" s="27" t="s">
        <v>3687</v>
      </c>
      <c r="C7229" s="27" t="s">
        <v>3688</v>
      </c>
      <c r="D7229" s="27" t="s">
        <v>3689</v>
      </c>
      <c r="E7229" s="27" t="s">
        <v>3161</v>
      </c>
      <c r="F7229" s="27" t="s">
        <v>3026</v>
      </c>
      <c r="G7229" s="27" t="s">
        <v>2936</v>
      </c>
      <c r="H7229" s="28">
        <v>43617</v>
      </c>
      <c r="I7229" s="29">
        <v>0.41560200000000003</v>
      </c>
      <c r="J7229" s="28" t="s">
        <v>3192</v>
      </c>
    </row>
    <row r="7230" spans="1:10" x14ac:dyDescent="0.3">
      <c r="A7230" s="26">
        <v>2019</v>
      </c>
      <c r="B7230" s="27" t="s">
        <v>3690</v>
      </c>
      <c r="C7230" s="27" t="s">
        <v>3691</v>
      </c>
      <c r="D7230" s="27" t="s">
        <v>3690</v>
      </c>
      <c r="E7230" s="27" t="s">
        <v>3033</v>
      </c>
      <c r="F7230" s="27" t="s">
        <v>2807</v>
      </c>
      <c r="G7230" s="27" t="s">
        <v>2812</v>
      </c>
      <c r="H7230" s="28">
        <v>43617</v>
      </c>
      <c r="I7230" s="29">
        <v>9.5556480000000015</v>
      </c>
      <c r="J7230" s="28" t="s">
        <v>3241</v>
      </c>
    </row>
    <row r="7231" spans="1:10" x14ac:dyDescent="0.3">
      <c r="A7231" s="26">
        <v>2019</v>
      </c>
      <c r="B7231" s="27" t="s">
        <v>5217</v>
      </c>
      <c r="C7231" s="27" t="s">
        <v>2901</v>
      </c>
      <c r="D7231" s="27" t="s">
        <v>5217</v>
      </c>
      <c r="E7231" s="27" t="s">
        <v>3033</v>
      </c>
      <c r="F7231" s="27" t="s">
        <v>2788</v>
      </c>
      <c r="G7231" s="27" t="s">
        <v>2788</v>
      </c>
      <c r="H7231" s="28">
        <v>43617</v>
      </c>
      <c r="I7231" s="29">
        <v>35.112788000000002</v>
      </c>
      <c r="J7231" s="28" t="s">
        <v>3192</v>
      </c>
    </row>
    <row r="7232" spans="1:10" x14ac:dyDescent="0.3">
      <c r="A7232" s="26">
        <v>2019</v>
      </c>
      <c r="B7232" s="27" t="s">
        <v>5218</v>
      </c>
      <c r="C7232" s="27" t="s">
        <v>3507</v>
      </c>
      <c r="D7232" s="27" t="s">
        <v>5219</v>
      </c>
      <c r="E7232" s="27" t="s">
        <v>3063</v>
      </c>
      <c r="F7232" s="27" t="s">
        <v>2815</v>
      </c>
      <c r="G7232" s="27" t="s">
        <v>2816</v>
      </c>
      <c r="H7232" s="28">
        <v>43617</v>
      </c>
      <c r="I7232" s="29">
        <v>5.9683320000000002</v>
      </c>
      <c r="J7232" s="28" t="s">
        <v>3192</v>
      </c>
    </row>
    <row r="7233" spans="1:10" x14ac:dyDescent="0.3">
      <c r="A7233" s="26">
        <v>2019</v>
      </c>
      <c r="B7233" s="27" t="s">
        <v>5670</v>
      </c>
      <c r="C7233" s="27" t="s">
        <v>5671</v>
      </c>
      <c r="D7233" s="27" t="s">
        <v>5670</v>
      </c>
      <c r="E7233" s="27" t="s">
        <v>3033</v>
      </c>
      <c r="F7233" s="27" t="s">
        <v>2807</v>
      </c>
      <c r="G7233" s="27" t="s">
        <v>2812</v>
      </c>
      <c r="H7233" s="28">
        <v>43617</v>
      </c>
      <c r="I7233" s="29">
        <v>46.382868000000002</v>
      </c>
      <c r="J7233" s="28" t="s">
        <v>3241</v>
      </c>
    </row>
    <row r="7234" spans="1:10" x14ac:dyDescent="0.3">
      <c r="A7234" s="26">
        <v>2019</v>
      </c>
      <c r="B7234" s="27" t="s">
        <v>5672</v>
      </c>
      <c r="C7234" s="27" t="s">
        <v>2863</v>
      </c>
      <c r="D7234" s="27" t="s">
        <v>5672</v>
      </c>
      <c r="E7234" s="27" t="s">
        <v>3111</v>
      </c>
      <c r="F7234" s="27" t="s">
        <v>2815</v>
      </c>
      <c r="G7234" s="27" t="s">
        <v>2854</v>
      </c>
      <c r="H7234" s="28">
        <v>43617</v>
      </c>
      <c r="I7234" s="29">
        <v>2.88497</v>
      </c>
      <c r="J7234" s="28" t="s">
        <v>3192</v>
      </c>
    </row>
    <row r="7235" spans="1:10" x14ac:dyDescent="0.3">
      <c r="A7235" s="26">
        <v>2019</v>
      </c>
      <c r="B7235" s="27" t="s">
        <v>5757</v>
      </c>
      <c r="C7235" s="27" t="s">
        <v>2909</v>
      </c>
      <c r="D7235" s="27" t="s">
        <v>5757</v>
      </c>
      <c r="E7235" s="27" t="s">
        <v>3033</v>
      </c>
      <c r="F7235" s="27" t="s">
        <v>2788</v>
      </c>
      <c r="G7235" s="27" t="s">
        <v>2788</v>
      </c>
      <c r="H7235" s="28">
        <v>43617</v>
      </c>
      <c r="I7235" s="29">
        <v>35.846739999999997</v>
      </c>
      <c r="J7235" s="28" t="s">
        <v>3192</v>
      </c>
    </row>
    <row r="7236" spans="1:10" x14ac:dyDescent="0.3">
      <c r="A7236" s="26">
        <v>2019</v>
      </c>
      <c r="B7236" s="27" t="s">
        <v>5758</v>
      </c>
      <c r="C7236" s="27" t="s">
        <v>5759</v>
      </c>
      <c r="D7236" s="27" t="s">
        <v>5758</v>
      </c>
      <c r="E7236" s="27" t="s">
        <v>3033</v>
      </c>
      <c r="F7236" s="27" t="s">
        <v>2815</v>
      </c>
      <c r="G7236" s="27" t="s">
        <v>2816</v>
      </c>
      <c r="H7236" s="28">
        <v>43617</v>
      </c>
      <c r="I7236" s="29">
        <v>15.939603999999999</v>
      </c>
      <c r="J7236" s="28" t="s">
        <v>3192</v>
      </c>
    </row>
    <row r="7237" spans="1:10" x14ac:dyDescent="0.3">
      <c r="A7237" s="26">
        <v>2019</v>
      </c>
      <c r="B7237" s="27" t="s">
        <v>5972</v>
      </c>
      <c r="C7237" s="27" t="s">
        <v>5973</v>
      </c>
      <c r="D7237" s="27" t="s">
        <v>5972</v>
      </c>
      <c r="E7237" s="27" t="s">
        <v>3111</v>
      </c>
      <c r="F7237" s="27" t="s">
        <v>2825</v>
      </c>
      <c r="G7237" s="27" t="s">
        <v>2850</v>
      </c>
      <c r="H7237" s="28">
        <v>43617</v>
      </c>
      <c r="I7237" s="29">
        <v>6.5307000000000004E-2</v>
      </c>
      <c r="J7237" s="28" t="s">
        <v>3241</v>
      </c>
    </row>
    <row r="7238" spans="1:10" x14ac:dyDescent="0.3">
      <c r="A7238" s="26">
        <v>2019</v>
      </c>
      <c r="B7238" s="27" t="s">
        <v>5760</v>
      </c>
      <c r="C7238" s="27" t="s">
        <v>5761</v>
      </c>
      <c r="D7238" s="27" t="s">
        <v>5760</v>
      </c>
      <c r="E7238" s="27" t="s">
        <v>3111</v>
      </c>
      <c r="F7238" s="27" t="s">
        <v>2815</v>
      </c>
      <c r="G7238" s="27" t="s">
        <v>2854</v>
      </c>
      <c r="H7238" s="28">
        <v>43617</v>
      </c>
      <c r="I7238" s="29">
        <v>2.6734250000000004</v>
      </c>
      <c r="J7238" s="28" t="s">
        <v>3192</v>
      </c>
    </row>
    <row r="7239" spans="1:10" x14ac:dyDescent="0.3">
      <c r="A7239" s="26">
        <v>2019</v>
      </c>
      <c r="B7239" s="27" t="s">
        <v>5762</v>
      </c>
      <c r="C7239" s="27" t="s">
        <v>5763</v>
      </c>
      <c r="D7239" s="27" t="s">
        <v>5762</v>
      </c>
      <c r="E7239" s="27" t="s">
        <v>3111</v>
      </c>
      <c r="F7239" s="27" t="s">
        <v>2825</v>
      </c>
      <c r="G7239" s="27" t="s">
        <v>2850</v>
      </c>
      <c r="H7239" s="28">
        <v>43617</v>
      </c>
      <c r="I7239" s="29">
        <v>0.22169900000000001</v>
      </c>
      <c r="J7239" s="28" t="s">
        <v>3192</v>
      </c>
    </row>
    <row r="7240" spans="1:10" x14ac:dyDescent="0.3">
      <c r="A7240" s="26">
        <v>2019</v>
      </c>
      <c r="B7240" s="27" t="s">
        <v>5764</v>
      </c>
      <c r="C7240" s="27" t="s">
        <v>5765</v>
      </c>
      <c r="D7240" s="27" t="s">
        <v>5766</v>
      </c>
      <c r="E7240" s="27" t="s">
        <v>3161</v>
      </c>
      <c r="F7240" s="27" t="s">
        <v>2815</v>
      </c>
      <c r="G7240" s="27" t="s">
        <v>2816</v>
      </c>
      <c r="H7240" s="28">
        <v>43617</v>
      </c>
      <c r="I7240" s="29">
        <v>0.74539100000000003</v>
      </c>
      <c r="J7240" s="28" t="s">
        <v>3192</v>
      </c>
    </row>
    <row r="7241" spans="1:10" x14ac:dyDescent="0.3">
      <c r="A7241" s="26">
        <v>2019</v>
      </c>
      <c r="B7241" s="27" t="s">
        <v>5767</v>
      </c>
      <c r="C7241" s="27" t="s">
        <v>3515</v>
      </c>
      <c r="D7241" s="27" t="s">
        <v>5768</v>
      </c>
      <c r="E7241" s="27" t="s">
        <v>3063</v>
      </c>
      <c r="F7241" s="27" t="s">
        <v>2815</v>
      </c>
      <c r="G7241" s="27" t="s">
        <v>2816</v>
      </c>
      <c r="H7241" s="28">
        <v>43617</v>
      </c>
      <c r="I7241" s="29">
        <v>1.4999840000000002</v>
      </c>
      <c r="J7241" s="28" t="s">
        <v>3192</v>
      </c>
    </row>
    <row r="7242" spans="1:10" x14ac:dyDescent="0.3">
      <c r="A7242" s="26">
        <v>2019</v>
      </c>
      <c r="B7242" s="27" t="s">
        <v>5986</v>
      </c>
      <c r="C7242" s="27" t="s">
        <v>5770</v>
      </c>
      <c r="D7242" s="27" t="s">
        <v>5769</v>
      </c>
      <c r="E7242" s="27" t="s">
        <v>3111</v>
      </c>
      <c r="F7242" s="27" t="s">
        <v>3034</v>
      </c>
      <c r="G7242" s="27" t="s">
        <v>2821</v>
      </c>
      <c r="H7242" s="28">
        <v>43617</v>
      </c>
      <c r="I7242" s="29">
        <v>4.1321540000000008</v>
      </c>
      <c r="J7242" s="28" t="s">
        <v>3192</v>
      </c>
    </row>
    <row r="7243" spans="1:10" x14ac:dyDescent="0.3">
      <c r="A7243" s="26">
        <v>2019</v>
      </c>
      <c r="B7243" s="27" t="s">
        <v>5771</v>
      </c>
      <c r="C7243" s="27" t="s">
        <v>5772</v>
      </c>
      <c r="D7243" s="27" t="s">
        <v>5771</v>
      </c>
      <c r="E7243" s="27" t="s">
        <v>3033</v>
      </c>
      <c r="F7243" s="27" t="s">
        <v>2807</v>
      </c>
      <c r="G7243" s="27" t="s">
        <v>2812</v>
      </c>
      <c r="H7243" s="28">
        <v>43617</v>
      </c>
      <c r="I7243" s="29">
        <v>26.388280999999999</v>
      </c>
      <c r="J7243" s="28" t="s">
        <v>3241</v>
      </c>
    </row>
    <row r="7244" spans="1:10" x14ac:dyDescent="0.3">
      <c r="A7244" s="26">
        <v>2019</v>
      </c>
      <c r="B7244" s="27" t="s">
        <v>5775</v>
      </c>
      <c r="C7244" s="27" t="s">
        <v>2905</v>
      </c>
      <c r="D7244" s="27" t="s">
        <v>5775</v>
      </c>
      <c r="E7244" s="27" t="s">
        <v>3033</v>
      </c>
      <c r="F7244" s="27" t="s">
        <v>2807</v>
      </c>
      <c r="G7244" s="27" t="s">
        <v>2812</v>
      </c>
      <c r="H7244" s="28">
        <v>43617</v>
      </c>
      <c r="I7244" s="29">
        <v>9.734221999999999</v>
      </c>
      <c r="J7244" s="28" t="s">
        <v>3192</v>
      </c>
    </row>
    <row r="7245" spans="1:10" x14ac:dyDescent="0.3">
      <c r="A7245" s="26">
        <v>2019</v>
      </c>
      <c r="B7245" s="27" t="s">
        <v>5974</v>
      </c>
      <c r="C7245" s="27" t="s">
        <v>5975</v>
      </c>
      <c r="D7245" s="27" t="s">
        <v>5974</v>
      </c>
      <c r="E7245" s="27" t="s">
        <v>3033</v>
      </c>
      <c r="F7245" s="27" t="s">
        <v>2807</v>
      </c>
      <c r="G7245" s="27" t="s">
        <v>2812</v>
      </c>
      <c r="H7245" s="28">
        <v>43617</v>
      </c>
      <c r="I7245" s="29">
        <v>12.259343000000001</v>
      </c>
      <c r="J7245" s="28" t="s">
        <v>3192</v>
      </c>
    </row>
    <row r="7246" spans="1:10" x14ac:dyDescent="0.3">
      <c r="A7246" s="26">
        <v>2019</v>
      </c>
      <c r="B7246" s="27" t="s">
        <v>5976</v>
      </c>
      <c r="C7246" s="27" t="s">
        <v>5977</v>
      </c>
      <c r="D7246" s="27" t="s">
        <v>5976</v>
      </c>
      <c r="E7246" s="27" t="s">
        <v>3111</v>
      </c>
      <c r="F7246" s="27" t="s">
        <v>3034</v>
      </c>
      <c r="G7246" s="27" t="s">
        <v>2831</v>
      </c>
      <c r="H7246" s="28">
        <v>43617</v>
      </c>
      <c r="I7246" s="29">
        <v>2.8093230000000005</v>
      </c>
      <c r="J7246" s="28" t="s">
        <v>3192</v>
      </c>
    </row>
    <row r="7247" spans="1:10" x14ac:dyDescent="0.3">
      <c r="A7247" s="26">
        <v>2019</v>
      </c>
      <c r="B7247" s="27" t="s">
        <v>5978</v>
      </c>
      <c r="C7247" s="27" t="s">
        <v>5979</v>
      </c>
      <c r="D7247" s="27" t="s">
        <v>5978</v>
      </c>
      <c r="E7247" s="27" t="s">
        <v>3111</v>
      </c>
      <c r="F7247" s="27" t="s">
        <v>2825</v>
      </c>
      <c r="G7247" s="27" t="s">
        <v>2850</v>
      </c>
      <c r="H7247" s="28">
        <v>43617</v>
      </c>
      <c r="I7247" s="29">
        <v>3.0502120000000001</v>
      </c>
      <c r="J7247" s="28" t="s">
        <v>3192</v>
      </c>
    </row>
    <row r="7248" spans="1:10" x14ac:dyDescent="0.3">
      <c r="A7248" s="26">
        <v>2019</v>
      </c>
      <c r="B7248" s="27" t="s">
        <v>5980</v>
      </c>
      <c r="C7248" s="27" t="s">
        <v>5981</v>
      </c>
      <c r="D7248" s="27" t="s">
        <v>5980</v>
      </c>
      <c r="E7248" s="27" t="s">
        <v>3111</v>
      </c>
      <c r="F7248" s="27" t="s">
        <v>2825</v>
      </c>
      <c r="G7248" s="27" t="s">
        <v>2850</v>
      </c>
      <c r="H7248" s="28">
        <v>43617</v>
      </c>
      <c r="I7248" s="29">
        <v>3.0206280000000003</v>
      </c>
      <c r="J7248" s="28" t="s">
        <v>3192</v>
      </c>
    </row>
    <row r="7249" spans="1:10" x14ac:dyDescent="0.3">
      <c r="A7249" s="26">
        <v>2019</v>
      </c>
      <c r="B7249" s="27" t="s">
        <v>5982</v>
      </c>
      <c r="C7249" s="27" t="s">
        <v>5983</v>
      </c>
      <c r="D7249" s="27" t="s">
        <v>5982</v>
      </c>
      <c r="E7249" s="27" t="s">
        <v>3033</v>
      </c>
      <c r="F7249" s="27" t="s">
        <v>2788</v>
      </c>
      <c r="G7249" s="27" t="s">
        <v>2788</v>
      </c>
      <c r="H7249" s="28">
        <v>43617</v>
      </c>
      <c r="I7249" s="29">
        <v>19.341542999999998</v>
      </c>
      <c r="J7249" s="28" t="s">
        <v>3192</v>
      </c>
    </row>
    <row r="7250" spans="1:10" x14ac:dyDescent="0.3">
      <c r="A7250" s="26">
        <v>2019</v>
      </c>
      <c r="B7250" s="27" t="s">
        <v>5984</v>
      </c>
      <c r="C7250" s="27" t="s">
        <v>5985</v>
      </c>
      <c r="D7250" s="27" t="s">
        <v>5984</v>
      </c>
      <c r="E7250" s="27" t="s">
        <v>3111</v>
      </c>
      <c r="F7250" s="27" t="s">
        <v>2825</v>
      </c>
      <c r="G7250" s="27" t="s">
        <v>2850</v>
      </c>
      <c r="H7250" s="28">
        <v>43617</v>
      </c>
      <c r="I7250" s="29">
        <v>3.8457280000000003</v>
      </c>
      <c r="J7250" s="28" t="s">
        <v>3192</v>
      </c>
    </row>
    <row r="7251" spans="1:10" x14ac:dyDescent="0.3">
      <c r="A7251" s="26">
        <v>2019</v>
      </c>
      <c r="B7251" s="27" t="s">
        <v>5987</v>
      </c>
      <c r="C7251" s="27" t="s">
        <v>6024</v>
      </c>
      <c r="D7251" s="27" t="s">
        <v>5987</v>
      </c>
      <c r="E7251" s="27" t="s">
        <v>3111</v>
      </c>
      <c r="F7251" s="27" t="s">
        <v>2825</v>
      </c>
      <c r="G7251" s="27" t="s">
        <v>2850</v>
      </c>
      <c r="H7251" s="28">
        <v>43617</v>
      </c>
      <c r="I7251" s="29">
        <v>10.649096999999999</v>
      </c>
      <c r="J7251" s="28" t="s">
        <v>3192</v>
      </c>
    </row>
    <row r="7252" spans="1:10" x14ac:dyDescent="0.3">
      <c r="A7252" s="26">
        <v>2019</v>
      </c>
      <c r="B7252" s="27" t="s">
        <v>5764</v>
      </c>
      <c r="C7252" s="27" t="s">
        <v>5765</v>
      </c>
      <c r="D7252" s="27" t="s">
        <v>5988</v>
      </c>
      <c r="E7252" s="27" t="s">
        <v>3161</v>
      </c>
      <c r="F7252" s="27" t="s">
        <v>2815</v>
      </c>
      <c r="G7252" s="27" t="s">
        <v>2816</v>
      </c>
      <c r="H7252" s="28">
        <v>43617</v>
      </c>
      <c r="I7252" s="29">
        <v>0.78912000000000004</v>
      </c>
      <c r="J7252" s="28" t="s">
        <v>3192</v>
      </c>
    </row>
    <row r="7253" spans="1:10" x14ac:dyDescent="0.3">
      <c r="A7253" s="26">
        <v>2019</v>
      </c>
      <c r="B7253" s="27" t="s">
        <v>5989</v>
      </c>
      <c r="C7253" s="27" t="s">
        <v>5990</v>
      </c>
      <c r="D7253" s="27" t="s">
        <v>5989</v>
      </c>
      <c r="E7253" s="27" t="s">
        <v>3033</v>
      </c>
      <c r="F7253" s="27" t="s">
        <v>2807</v>
      </c>
      <c r="G7253" s="27" t="s">
        <v>2812</v>
      </c>
      <c r="H7253" s="28">
        <v>43617</v>
      </c>
      <c r="I7253" s="29">
        <v>20.669511</v>
      </c>
      <c r="J7253" s="28" t="s">
        <v>3241</v>
      </c>
    </row>
    <row r="7254" spans="1:10" x14ac:dyDescent="0.3">
      <c r="A7254" s="26">
        <v>2019</v>
      </c>
      <c r="B7254" s="27" t="s">
        <v>5991</v>
      </c>
      <c r="C7254" s="27" t="s">
        <v>5992</v>
      </c>
      <c r="D7254" s="27" t="s">
        <v>5991</v>
      </c>
      <c r="E7254" s="27" t="s">
        <v>3033</v>
      </c>
      <c r="F7254" s="27" t="s">
        <v>2788</v>
      </c>
      <c r="G7254" s="27" t="s">
        <v>2799</v>
      </c>
      <c r="H7254" s="28">
        <v>43617</v>
      </c>
      <c r="I7254" s="29">
        <v>14.059801</v>
      </c>
      <c r="J7254" s="28" t="s">
        <v>3192</v>
      </c>
    </row>
    <row r="7255" spans="1:10" x14ac:dyDescent="0.3">
      <c r="A7255" s="26">
        <v>2019</v>
      </c>
      <c r="B7255" s="27" t="s">
        <v>5993</v>
      </c>
      <c r="C7255" s="27" t="s">
        <v>5994</v>
      </c>
      <c r="D7255" s="27" t="s">
        <v>5993</v>
      </c>
      <c r="E7255" s="27" t="s">
        <v>3033</v>
      </c>
      <c r="F7255" s="27" t="s">
        <v>2788</v>
      </c>
      <c r="G7255" s="27" t="s">
        <v>2788</v>
      </c>
      <c r="H7255" s="28">
        <v>43617</v>
      </c>
      <c r="I7255" s="29">
        <v>1.3927020000000001</v>
      </c>
      <c r="J7255" s="28" t="s">
        <v>3241</v>
      </c>
    </row>
    <row r="7256" spans="1:10" x14ac:dyDescent="0.3">
      <c r="A7256" s="26">
        <v>2019</v>
      </c>
      <c r="B7256" s="27" t="s">
        <v>5995</v>
      </c>
      <c r="C7256" s="27" t="s">
        <v>5996</v>
      </c>
      <c r="D7256" s="27" t="s">
        <v>5995</v>
      </c>
      <c r="E7256" s="27" t="s">
        <v>3033</v>
      </c>
      <c r="F7256" s="27" t="s">
        <v>2807</v>
      </c>
      <c r="G7256" s="27" t="s">
        <v>2812</v>
      </c>
      <c r="H7256" s="28">
        <v>43617</v>
      </c>
      <c r="I7256" s="29">
        <v>0</v>
      </c>
      <c r="J7256" s="28" t="s">
        <v>3192</v>
      </c>
    </row>
    <row r="7257" spans="1:10" x14ac:dyDescent="0.3">
      <c r="A7257" s="26">
        <v>2019</v>
      </c>
      <c r="B7257" s="27" t="s">
        <v>5997</v>
      </c>
      <c r="C7257" s="27" t="s">
        <v>5998</v>
      </c>
      <c r="D7257" s="27" t="s">
        <v>5997</v>
      </c>
      <c r="E7257" s="27" t="s">
        <v>3111</v>
      </c>
      <c r="F7257" s="27" t="s">
        <v>3034</v>
      </c>
      <c r="G7257" s="27" t="s">
        <v>2821</v>
      </c>
      <c r="H7257" s="28">
        <v>43617</v>
      </c>
      <c r="I7257" s="29">
        <v>1.2042310000000001</v>
      </c>
      <c r="J7257" s="28" t="s">
        <v>3241</v>
      </c>
    </row>
    <row r="7258" spans="1:10" x14ac:dyDescent="0.3">
      <c r="A7258" s="26">
        <v>2019</v>
      </c>
      <c r="B7258" s="27" t="s">
        <v>5999</v>
      </c>
      <c r="C7258" s="27" t="s">
        <v>5967</v>
      </c>
      <c r="D7258" s="27" t="s">
        <v>5999</v>
      </c>
      <c r="E7258" s="27" t="s">
        <v>3111</v>
      </c>
      <c r="F7258" s="27" t="s">
        <v>2815</v>
      </c>
      <c r="G7258" s="27" t="s">
        <v>2854</v>
      </c>
      <c r="H7258" s="28">
        <v>43617</v>
      </c>
      <c r="I7258" s="29">
        <v>0.44561600000000007</v>
      </c>
      <c r="J7258" s="28" t="s">
        <v>3241</v>
      </c>
    </row>
    <row r="7259" spans="1:10" x14ac:dyDescent="0.3">
      <c r="A7259" s="26">
        <v>2019</v>
      </c>
      <c r="B7259" s="27" t="s">
        <v>6025</v>
      </c>
      <c r="C7259" s="27" t="s">
        <v>6026</v>
      </c>
      <c r="D7259" s="27" t="s">
        <v>6025</v>
      </c>
      <c r="E7259" s="27" t="s">
        <v>3033</v>
      </c>
      <c r="F7259" s="27" t="s">
        <v>2807</v>
      </c>
      <c r="G7259" s="27" t="s">
        <v>2808</v>
      </c>
      <c r="H7259" s="28">
        <v>43617</v>
      </c>
      <c r="I7259" s="29">
        <v>39.604840000000003</v>
      </c>
      <c r="J7259" s="28" t="s">
        <v>3192</v>
      </c>
    </row>
    <row r="7260" spans="1:10" x14ac:dyDescent="0.3">
      <c r="A7260" s="26">
        <v>2019</v>
      </c>
      <c r="B7260" s="27" t="s">
        <v>6027</v>
      </c>
      <c r="C7260" s="27" t="s">
        <v>6028</v>
      </c>
      <c r="D7260" s="27" t="s">
        <v>6027</v>
      </c>
      <c r="E7260" s="27" t="s">
        <v>3111</v>
      </c>
      <c r="F7260" s="27" t="s">
        <v>3034</v>
      </c>
      <c r="G7260" s="27" t="s">
        <v>2831</v>
      </c>
      <c r="H7260" s="28">
        <v>43617</v>
      </c>
      <c r="I7260" s="29">
        <v>2.0161320000000003</v>
      </c>
      <c r="J7260" s="28" t="s">
        <v>3192</v>
      </c>
    </row>
    <row r="7261" spans="1:10" x14ac:dyDescent="0.3">
      <c r="A7261" s="26">
        <v>2019</v>
      </c>
      <c r="B7261" s="27" t="s">
        <v>6029</v>
      </c>
      <c r="C7261" s="27" t="s">
        <v>6030</v>
      </c>
      <c r="D7261" s="27" t="s">
        <v>6029</v>
      </c>
      <c r="E7261" s="27" t="s">
        <v>3111</v>
      </c>
      <c r="F7261" s="27" t="s">
        <v>3034</v>
      </c>
      <c r="G7261" s="27" t="s">
        <v>2831</v>
      </c>
      <c r="H7261" s="28">
        <v>43617</v>
      </c>
      <c r="I7261" s="29">
        <v>0.92147900000000005</v>
      </c>
      <c r="J7261" s="28" t="s">
        <v>3192</v>
      </c>
    </row>
    <row r="7262" spans="1:10" x14ac:dyDescent="0.3">
      <c r="A7262" s="26">
        <v>2019</v>
      </c>
      <c r="B7262" s="27" t="s">
        <v>6031</v>
      </c>
      <c r="C7262" s="27" t="s">
        <v>6016</v>
      </c>
      <c r="D7262" s="27" t="s">
        <v>6031</v>
      </c>
      <c r="E7262" s="27" t="s">
        <v>3033</v>
      </c>
      <c r="F7262" s="27" t="s">
        <v>2807</v>
      </c>
      <c r="G7262" s="27" t="s">
        <v>2808</v>
      </c>
      <c r="H7262" s="28">
        <v>43617</v>
      </c>
      <c r="I7262" s="29">
        <v>8.9744840000000003</v>
      </c>
      <c r="J7262" s="28" t="s">
        <v>3241</v>
      </c>
    </row>
    <row r="7263" spans="1:10" x14ac:dyDescent="0.3">
      <c r="A7263" s="26">
        <v>2019</v>
      </c>
      <c r="B7263" s="27" t="s">
        <v>6032</v>
      </c>
      <c r="C7263" s="27" t="s">
        <v>6018</v>
      </c>
      <c r="D7263" s="27" t="s">
        <v>6032</v>
      </c>
      <c r="E7263" s="27" t="s">
        <v>3033</v>
      </c>
      <c r="F7263" s="27" t="s">
        <v>2788</v>
      </c>
      <c r="G7263" s="27" t="s">
        <v>2788</v>
      </c>
      <c r="H7263" s="28">
        <v>43617</v>
      </c>
      <c r="I7263" s="29">
        <v>18.345667999999996</v>
      </c>
      <c r="J7263" s="28" t="s">
        <v>3241</v>
      </c>
    </row>
    <row r="7264" spans="1:10" x14ac:dyDescent="0.3">
      <c r="A7264" s="26">
        <v>2019</v>
      </c>
      <c r="B7264" s="27" t="s">
        <v>6033</v>
      </c>
      <c r="C7264" s="27" t="s">
        <v>6034</v>
      </c>
      <c r="D7264" s="27" t="s">
        <v>6035</v>
      </c>
      <c r="E7264" s="27" t="s">
        <v>3161</v>
      </c>
      <c r="F7264" s="27" t="s">
        <v>2788</v>
      </c>
      <c r="G7264" s="27" t="s">
        <v>2788</v>
      </c>
      <c r="H7264" s="28">
        <v>43617</v>
      </c>
      <c r="I7264" s="29">
        <v>3.4740010000000003</v>
      </c>
      <c r="J7264" s="28" t="s">
        <v>3192</v>
      </c>
    </row>
    <row r="7265" spans="1:10" x14ac:dyDescent="0.3">
      <c r="A7265" s="26">
        <v>2019</v>
      </c>
      <c r="B7265" s="27" t="s">
        <v>6036</v>
      </c>
      <c r="C7265" s="27" t="s">
        <v>6037</v>
      </c>
      <c r="D7265" s="27" t="s">
        <v>6038</v>
      </c>
      <c r="E7265" s="27" t="s">
        <v>3161</v>
      </c>
      <c r="F7265" s="27" t="s">
        <v>3026</v>
      </c>
      <c r="G7265" s="27" t="s">
        <v>2936</v>
      </c>
      <c r="H7265" s="28">
        <v>43617</v>
      </c>
      <c r="I7265" s="29">
        <v>4.3023259999999999</v>
      </c>
      <c r="J7265" s="28" t="s">
        <v>3192</v>
      </c>
    </row>
    <row r="7266" spans="1:10" x14ac:dyDescent="0.3">
      <c r="A7266" s="26">
        <v>2019</v>
      </c>
      <c r="B7266" s="27" t="s">
        <v>6039</v>
      </c>
      <c r="C7266" s="27" t="s">
        <v>6040</v>
      </c>
      <c r="D7266" s="27" t="s">
        <v>6039</v>
      </c>
      <c r="E7266" s="27" t="s">
        <v>3033</v>
      </c>
      <c r="F7266" s="27" t="s">
        <v>2788</v>
      </c>
      <c r="G7266" s="27" t="s">
        <v>2788</v>
      </c>
      <c r="H7266" s="28">
        <v>43617</v>
      </c>
      <c r="I7266" s="29">
        <v>22.222069000000001</v>
      </c>
      <c r="J7266" s="28" t="s">
        <v>3241</v>
      </c>
    </row>
    <row r="7267" spans="1:10" x14ac:dyDescent="0.3">
      <c r="A7267" s="26">
        <v>2019</v>
      </c>
      <c r="B7267" s="27" t="s">
        <v>6041</v>
      </c>
      <c r="C7267" s="27" t="s">
        <v>6042</v>
      </c>
      <c r="D7267" s="27" t="s">
        <v>6041</v>
      </c>
      <c r="E7267" s="27" t="s">
        <v>3033</v>
      </c>
      <c r="F7267" s="27" t="s">
        <v>2798</v>
      </c>
      <c r="G7267" s="27" t="s">
        <v>2803</v>
      </c>
      <c r="H7267" s="28">
        <v>43617</v>
      </c>
      <c r="I7267" s="29">
        <v>23.164021000000002</v>
      </c>
      <c r="J7267" s="28" t="s">
        <v>3192</v>
      </c>
    </row>
    <row r="7268" spans="1:10" x14ac:dyDescent="0.3">
      <c r="A7268" s="26">
        <v>2019</v>
      </c>
      <c r="B7268" s="27" t="s">
        <v>6043</v>
      </c>
      <c r="C7268" s="27" t="s">
        <v>6044</v>
      </c>
      <c r="D7268" s="27" t="s">
        <v>6043</v>
      </c>
      <c r="E7268" s="27" t="s">
        <v>3111</v>
      </c>
      <c r="F7268" s="27" t="s">
        <v>2825</v>
      </c>
      <c r="G7268" s="27" t="s">
        <v>2850</v>
      </c>
      <c r="H7268" s="28">
        <v>43617</v>
      </c>
      <c r="I7268" s="29">
        <v>0.58379300000000001</v>
      </c>
      <c r="J7268" s="28" t="s">
        <v>3192</v>
      </c>
    </row>
    <row r="7269" spans="1:10" x14ac:dyDescent="0.3">
      <c r="A7269" s="26">
        <v>2019</v>
      </c>
      <c r="B7269" s="27" t="s">
        <v>6075</v>
      </c>
      <c r="C7269" s="27" t="s">
        <v>6076</v>
      </c>
      <c r="D7269" s="27" t="s">
        <v>6075</v>
      </c>
      <c r="E7269" s="27" t="s">
        <v>3033</v>
      </c>
      <c r="F7269" s="27" t="s">
        <v>2807</v>
      </c>
      <c r="G7269" s="27" t="s">
        <v>2812</v>
      </c>
      <c r="H7269" s="28">
        <v>43617</v>
      </c>
      <c r="I7269" s="29">
        <v>4.5533840000000003</v>
      </c>
      <c r="J7269" s="28" t="s">
        <v>3241</v>
      </c>
    </row>
    <row r="7270" spans="1:10" x14ac:dyDescent="0.3">
      <c r="A7270" s="26">
        <v>2019</v>
      </c>
      <c r="B7270" s="27" t="s">
        <v>6077</v>
      </c>
      <c r="C7270" s="27" t="s">
        <v>6078</v>
      </c>
      <c r="D7270" s="27" t="s">
        <v>6077</v>
      </c>
      <c r="E7270" s="27" t="s">
        <v>3111</v>
      </c>
      <c r="F7270" s="27" t="s">
        <v>3034</v>
      </c>
      <c r="G7270" s="27" t="s">
        <v>2840</v>
      </c>
      <c r="H7270" s="28">
        <v>43617</v>
      </c>
      <c r="I7270" s="29">
        <v>0.87926700000000002</v>
      </c>
      <c r="J7270" s="28" t="s">
        <v>3192</v>
      </c>
    </row>
    <row r="7271" spans="1:10" x14ac:dyDescent="0.3">
      <c r="A7271" s="26">
        <v>2019</v>
      </c>
      <c r="B7271" s="27" t="s">
        <v>3022</v>
      </c>
      <c r="C7271" s="27" t="s">
        <v>3023</v>
      </c>
      <c r="D7271" s="27" t="s">
        <v>3024</v>
      </c>
      <c r="E7271" s="27" t="s">
        <v>3025</v>
      </c>
      <c r="F7271" s="27" t="s">
        <v>3026</v>
      </c>
      <c r="G7271" s="27" t="s">
        <v>2788</v>
      </c>
      <c r="H7271" s="28">
        <v>43647</v>
      </c>
      <c r="I7271" s="29">
        <v>0</v>
      </c>
      <c r="J7271" s="28" t="s">
        <v>3241</v>
      </c>
    </row>
    <row r="7272" spans="1:10" x14ac:dyDescent="0.3">
      <c r="A7272" s="26">
        <v>2019</v>
      </c>
      <c r="B7272" s="27" t="s">
        <v>3022</v>
      </c>
      <c r="C7272" s="27" t="s">
        <v>3023</v>
      </c>
      <c r="D7272" s="27" t="s">
        <v>3027</v>
      </c>
      <c r="E7272" s="27" t="s">
        <v>3025</v>
      </c>
      <c r="F7272" s="27" t="s">
        <v>3026</v>
      </c>
      <c r="G7272" s="27" t="s">
        <v>2788</v>
      </c>
      <c r="H7272" s="28">
        <v>43647</v>
      </c>
      <c r="I7272" s="29">
        <v>0</v>
      </c>
      <c r="J7272" s="28" t="s">
        <v>3241</v>
      </c>
    </row>
    <row r="7273" spans="1:10" x14ac:dyDescent="0.3">
      <c r="A7273" s="26">
        <v>2019</v>
      </c>
      <c r="B7273" s="27" t="s">
        <v>3028</v>
      </c>
      <c r="C7273" s="27" t="s">
        <v>3029</v>
      </c>
      <c r="D7273" s="27" t="s">
        <v>3028</v>
      </c>
      <c r="E7273" s="27" t="s">
        <v>6117</v>
      </c>
      <c r="F7273" s="27" t="s">
        <v>3030</v>
      </c>
      <c r="G7273" s="27" t="s">
        <v>2812</v>
      </c>
      <c r="H7273" s="28">
        <v>43647</v>
      </c>
      <c r="I7273" s="29">
        <v>6.5606109999999997</v>
      </c>
      <c r="J7273" s="28" t="s">
        <v>3241</v>
      </c>
    </row>
    <row r="7274" spans="1:10" x14ac:dyDescent="0.3">
      <c r="A7274" s="26">
        <v>2019</v>
      </c>
      <c r="B7274" s="27" t="s">
        <v>3031</v>
      </c>
      <c r="C7274" s="27" t="s">
        <v>3032</v>
      </c>
      <c r="D7274" s="27" t="s">
        <v>3031</v>
      </c>
      <c r="E7274" s="27" t="s">
        <v>3033</v>
      </c>
      <c r="F7274" s="27" t="s">
        <v>3034</v>
      </c>
      <c r="G7274" s="27" t="s">
        <v>2821</v>
      </c>
      <c r="H7274" s="28">
        <v>43647</v>
      </c>
      <c r="I7274" s="29">
        <v>5.2570740000000002</v>
      </c>
      <c r="J7274" s="28" t="s">
        <v>3241</v>
      </c>
    </row>
    <row r="7275" spans="1:10" x14ac:dyDescent="0.3">
      <c r="A7275" s="26">
        <v>2019</v>
      </c>
      <c r="B7275" s="27" t="s">
        <v>3031</v>
      </c>
      <c r="C7275" s="27" t="s">
        <v>3180</v>
      </c>
      <c r="D7275" s="27" t="s">
        <v>3181</v>
      </c>
      <c r="E7275" s="27" t="s">
        <v>3033</v>
      </c>
      <c r="F7275" s="27" t="s">
        <v>3034</v>
      </c>
      <c r="G7275" s="27" t="s">
        <v>2821</v>
      </c>
      <c r="H7275" s="28">
        <v>43647</v>
      </c>
      <c r="I7275" s="29">
        <v>1.7920970000000001</v>
      </c>
      <c r="J7275" s="28" t="s">
        <v>3241</v>
      </c>
    </row>
    <row r="7276" spans="1:10" x14ac:dyDescent="0.3">
      <c r="A7276" s="26">
        <v>2019</v>
      </c>
      <c r="B7276" s="27" t="s">
        <v>3189</v>
      </c>
      <c r="C7276" s="27" t="s">
        <v>3190</v>
      </c>
      <c r="D7276" s="27" t="s">
        <v>3191</v>
      </c>
      <c r="E7276" s="27" t="s">
        <v>3161</v>
      </c>
      <c r="F7276" s="27" t="s">
        <v>2815</v>
      </c>
      <c r="G7276" s="27" t="s">
        <v>2816</v>
      </c>
      <c r="H7276" s="28">
        <v>43647</v>
      </c>
      <c r="I7276" s="29">
        <v>1.495133</v>
      </c>
      <c r="J7276" s="28" t="s">
        <v>3192</v>
      </c>
    </row>
    <row r="7277" spans="1:10" x14ac:dyDescent="0.3">
      <c r="A7277" s="26">
        <v>2019</v>
      </c>
      <c r="B7277" s="27" t="s">
        <v>3035</v>
      </c>
      <c r="C7277" s="27" t="s">
        <v>3036</v>
      </c>
      <c r="D7277" s="27" t="s">
        <v>3035</v>
      </c>
      <c r="E7277" s="27" t="s">
        <v>6117</v>
      </c>
      <c r="F7277" s="27" t="s">
        <v>2825</v>
      </c>
      <c r="G7277" s="27" t="s">
        <v>2826</v>
      </c>
      <c r="H7277" s="28">
        <v>43647</v>
      </c>
      <c r="I7277" s="29">
        <v>0</v>
      </c>
      <c r="J7277" s="28" t="s">
        <v>3241</v>
      </c>
    </row>
    <row r="7278" spans="1:10" x14ac:dyDescent="0.3">
      <c r="A7278" s="26">
        <v>2019</v>
      </c>
      <c r="B7278" s="27" t="s">
        <v>3037</v>
      </c>
      <c r="C7278" s="27" t="s">
        <v>3038</v>
      </c>
      <c r="D7278" s="27" t="s">
        <v>3037</v>
      </c>
      <c r="E7278" s="27" t="s">
        <v>6117</v>
      </c>
      <c r="F7278" s="27" t="s">
        <v>3034</v>
      </c>
      <c r="G7278" s="27" t="s">
        <v>2999</v>
      </c>
      <c r="H7278" s="28">
        <v>43647</v>
      </c>
      <c r="I7278" s="29">
        <v>1.4730380000000001</v>
      </c>
      <c r="J7278" s="28" t="s">
        <v>3241</v>
      </c>
    </row>
    <row r="7279" spans="1:10" x14ac:dyDescent="0.3">
      <c r="A7279" s="26">
        <v>2019</v>
      </c>
      <c r="B7279" s="27" t="s">
        <v>3039</v>
      </c>
      <c r="C7279" s="27" t="s">
        <v>3040</v>
      </c>
      <c r="D7279" s="27" t="s">
        <v>3039</v>
      </c>
      <c r="E7279" s="27" t="s">
        <v>6117</v>
      </c>
      <c r="F7279" s="27" t="s">
        <v>2815</v>
      </c>
      <c r="G7279" s="27" t="s">
        <v>2816</v>
      </c>
      <c r="H7279" s="28">
        <v>43647</v>
      </c>
      <c r="I7279" s="29">
        <v>0</v>
      </c>
      <c r="J7279" s="28" t="s">
        <v>3241</v>
      </c>
    </row>
    <row r="7280" spans="1:10" x14ac:dyDescent="0.3">
      <c r="A7280" s="26">
        <v>2019</v>
      </c>
      <c r="B7280" s="27" t="s">
        <v>3041</v>
      </c>
      <c r="C7280" s="27" t="s">
        <v>3042</v>
      </c>
      <c r="D7280" s="27" t="s">
        <v>3041</v>
      </c>
      <c r="E7280" s="27" t="s">
        <v>6117</v>
      </c>
      <c r="F7280" s="27" t="s">
        <v>2825</v>
      </c>
      <c r="G7280" s="27" t="s">
        <v>2826</v>
      </c>
      <c r="H7280" s="28">
        <v>43647</v>
      </c>
      <c r="I7280" s="29">
        <v>1.062E-3</v>
      </c>
      <c r="J7280" s="28" t="s">
        <v>3241</v>
      </c>
    </row>
    <row r="7281" spans="1:10" x14ac:dyDescent="0.3">
      <c r="A7281" s="26">
        <v>2019</v>
      </c>
      <c r="B7281" s="27" t="s">
        <v>3043</v>
      </c>
      <c r="C7281" s="27" t="s">
        <v>3044</v>
      </c>
      <c r="D7281" s="27" t="s">
        <v>3043</v>
      </c>
      <c r="E7281" s="27" t="s">
        <v>6117</v>
      </c>
      <c r="F7281" s="27" t="s">
        <v>2815</v>
      </c>
      <c r="G7281" s="27" t="s">
        <v>2816</v>
      </c>
      <c r="H7281" s="28">
        <v>43647</v>
      </c>
      <c r="I7281" s="29">
        <v>5.040826</v>
      </c>
      <c r="J7281" s="28" t="s">
        <v>3241</v>
      </c>
    </row>
    <row r="7282" spans="1:10" x14ac:dyDescent="0.3">
      <c r="A7282" s="26">
        <v>2019</v>
      </c>
      <c r="B7282" s="27" t="s">
        <v>3045</v>
      </c>
      <c r="C7282" s="27" t="s">
        <v>3046</v>
      </c>
      <c r="D7282" s="27" t="s">
        <v>3045</v>
      </c>
      <c r="E7282" s="27" t="s">
        <v>6117</v>
      </c>
      <c r="F7282" s="27" t="s">
        <v>2815</v>
      </c>
      <c r="G7282" s="27" t="s">
        <v>2816</v>
      </c>
      <c r="H7282" s="28">
        <v>43647</v>
      </c>
      <c r="I7282" s="29">
        <v>5.7479000000000002E-2</v>
      </c>
      <c r="J7282" s="28" t="s">
        <v>3241</v>
      </c>
    </row>
    <row r="7283" spans="1:10" x14ac:dyDescent="0.3">
      <c r="A7283" s="26">
        <v>2019</v>
      </c>
      <c r="B7283" s="27" t="s">
        <v>3143</v>
      </c>
      <c r="C7283" s="27" t="s">
        <v>3144</v>
      </c>
      <c r="D7283" s="27" t="s">
        <v>3143</v>
      </c>
      <c r="E7283" s="27" t="s">
        <v>6117</v>
      </c>
      <c r="F7283" s="27" t="s">
        <v>3145</v>
      </c>
      <c r="G7283" s="27" t="s">
        <v>2803</v>
      </c>
      <c r="H7283" s="28">
        <v>43647</v>
      </c>
      <c r="I7283" s="29">
        <v>3.0889610000000003</v>
      </c>
      <c r="J7283" s="28" t="s">
        <v>3241</v>
      </c>
    </row>
    <row r="7284" spans="1:10" x14ac:dyDescent="0.3">
      <c r="A7284" s="26">
        <v>2019</v>
      </c>
      <c r="B7284" s="27" t="s">
        <v>5773</v>
      </c>
      <c r="C7284" s="27" t="s">
        <v>5774</v>
      </c>
      <c r="D7284" s="27" t="s">
        <v>5773</v>
      </c>
      <c r="E7284" s="27" t="s">
        <v>3111</v>
      </c>
      <c r="F7284" s="27" t="s">
        <v>3034</v>
      </c>
      <c r="G7284" s="27" t="s">
        <v>2821</v>
      </c>
      <c r="H7284" s="28">
        <v>43647</v>
      </c>
      <c r="I7284" s="29">
        <v>0.22310099999999999</v>
      </c>
      <c r="J7284" s="28" t="s">
        <v>3241</v>
      </c>
    </row>
    <row r="7285" spans="1:10" x14ac:dyDescent="0.3">
      <c r="A7285" s="26">
        <v>2019</v>
      </c>
      <c r="B7285" s="27" t="s">
        <v>3171</v>
      </c>
      <c r="C7285" s="27" t="s">
        <v>3172</v>
      </c>
      <c r="D7285" s="27" t="s">
        <v>3173</v>
      </c>
      <c r="E7285" s="27" t="s">
        <v>3111</v>
      </c>
      <c r="F7285" s="27" t="s">
        <v>2825</v>
      </c>
      <c r="G7285" s="27" t="s">
        <v>2850</v>
      </c>
      <c r="H7285" s="28">
        <v>43647</v>
      </c>
      <c r="I7285" s="29">
        <v>0.31620800000000004</v>
      </c>
      <c r="J7285" s="28" t="s">
        <v>3241</v>
      </c>
    </row>
    <row r="7286" spans="1:10" x14ac:dyDescent="0.3">
      <c r="A7286" s="26">
        <v>2019</v>
      </c>
      <c r="B7286" s="27" t="s">
        <v>3146</v>
      </c>
      <c r="C7286" s="27" t="s">
        <v>3147</v>
      </c>
      <c r="D7286" s="27" t="s">
        <v>3146</v>
      </c>
      <c r="E7286" s="27" t="s">
        <v>6117</v>
      </c>
      <c r="F7286" s="27" t="s">
        <v>3145</v>
      </c>
      <c r="G7286" s="27" t="s">
        <v>2803</v>
      </c>
      <c r="H7286" s="28">
        <v>43647</v>
      </c>
      <c r="I7286" s="29">
        <v>0</v>
      </c>
      <c r="J7286" s="28" t="s">
        <v>3241</v>
      </c>
    </row>
    <row r="7287" spans="1:10" x14ac:dyDescent="0.3">
      <c r="A7287" s="26">
        <v>2019</v>
      </c>
      <c r="B7287" s="27" t="s">
        <v>3047</v>
      </c>
      <c r="C7287" s="27" t="s">
        <v>3048</v>
      </c>
      <c r="D7287" s="27" t="s">
        <v>3047</v>
      </c>
      <c r="E7287" s="27" t="s">
        <v>6117</v>
      </c>
      <c r="F7287" s="27" t="s">
        <v>2825</v>
      </c>
      <c r="G7287" s="27" t="s">
        <v>2826</v>
      </c>
      <c r="H7287" s="28">
        <v>43647</v>
      </c>
      <c r="I7287" s="29">
        <v>1.8E-5</v>
      </c>
      <c r="J7287" s="28" t="s">
        <v>3241</v>
      </c>
    </row>
    <row r="7288" spans="1:10" x14ac:dyDescent="0.3">
      <c r="A7288" s="26">
        <v>2019</v>
      </c>
      <c r="B7288" s="27" t="s">
        <v>3049</v>
      </c>
      <c r="C7288" s="27" t="s">
        <v>3050</v>
      </c>
      <c r="D7288" s="27" t="s">
        <v>3049</v>
      </c>
      <c r="E7288" s="27" t="s">
        <v>6117</v>
      </c>
      <c r="F7288" s="27" t="s">
        <v>2825</v>
      </c>
      <c r="G7288" s="27" t="s">
        <v>2850</v>
      </c>
      <c r="H7288" s="28">
        <v>43647</v>
      </c>
      <c r="I7288" s="29">
        <v>2.2403620000000002</v>
      </c>
      <c r="J7288" s="28" t="s">
        <v>3241</v>
      </c>
    </row>
    <row r="7289" spans="1:10" x14ac:dyDescent="0.3">
      <c r="A7289" s="26">
        <v>2019</v>
      </c>
      <c r="B7289" s="27" t="s">
        <v>3051</v>
      </c>
      <c r="C7289" s="27" t="s">
        <v>3051</v>
      </c>
      <c r="D7289" s="27" t="s">
        <v>3051</v>
      </c>
      <c r="E7289" s="27" t="s">
        <v>6118</v>
      </c>
      <c r="F7289" s="27" t="s">
        <v>3051</v>
      </c>
      <c r="G7289" s="27" t="s">
        <v>6074</v>
      </c>
      <c r="H7289" s="28">
        <v>43647</v>
      </c>
      <c r="I7289" s="29">
        <v>12004.210187000002</v>
      </c>
      <c r="J7289" s="28" t="s">
        <v>3241</v>
      </c>
    </row>
    <row r="7290" spans="1:10" x14ac:dyDescent="0.3">
      <c r="A7290" s="26">
        <v>2019</v>
      </c>
      <c r="B7290" s="27" t="s">
        <v>3052</v>
      </c>
      <c r="C7290" s="27" t="s">
        <v>3053</v>
      </c>
      <c r="D7290" s="27" t="s">
        <v>3052</v>
      </c>
      <c r="E7290" s="27" t="s">
        <v>3033</v>
      </c>
      <c r="F7290" s="27" t="s">
        <v>2807</v>
      </c>
      <c r="G7290" s="27" t="s">
        <v>2812</v>
      </c>
      <c r="H7290" s="28">
        <v>43647</v>
      </c>
      <c r="I7290" s="29">
        <v>2.483568</v>
      </c>
      <c r="J7290" s="28" t="s">
        <v>3241</v>
      </c>
    </row>
    <row r="7291" spans="1:10" x14ac:dyDescent="0.3">
      <c r="A7291" s="26">
        <v>2019</v>
      </c>
      <c r="B7291" s="27" t="s">
        <v>3162</v>
      </c>
      <c r="C7291" s="27" t="s">
        <v>3163</v>
      </c>
      <c r="D7291" s="27" t="s">
        <v>3164</v>
      </c>
      <c r="E7291" s="27" t="s">
        <v>3025</v>
      </c>
      <c r="F7291" s="27" t="s">
        <v>3087</v>
      </c>
      <c r="G7291" s="27" t="s">
        <v>2788</v>
      </c>
      <c r="H7291" s="28">
        <v>43647</v>
      </c>
      <c r="I7291" s="29">
        <v>0</v>
      </c>
      <c r="J7291" s="28" t="s">
        <v>3241</v>
      </c>
    </row>
    <row r="7292" spans="1:10" x14ac:dyDescent="0.3">
      <c r="A7292" s="26">
        <v>2019</v>
      </c>
      <c r="B7292" s="27" t="s">
        <v>3162</v>
      </c>
      <c r="C7292" s="27" t="s">
        <v>3163</v>
      </c>
      <c r="D7292" s="27" t="s">
        <v>3165</v>
      </c>
      <c r="E7292" s="27" t="s">
        <v>3025</v>
      </c>
      <c r="F7292" s="27" t="s">
        <v>3087</v>
      </c>
      <c r="G7292" s="27" t="s">
        <v>2788</v>
      </c>
      <c r="H7292" s="28">
        <v>43647</v>
      </c>
      <c r="I7292" s="29">
        <v>0</v>
      </c>
      <c r="J7292" s="28" t="s">
        <v>3241</v>
      </c>
    </row>
    <row r="7293" spans="1:10" x14ac:dyDescent="0.3">
      <c r="A7293" s="26">
        <v>2019</v>
      </c>
      <c r="B7293" s="27" t="s">
        <v>3054</v>
      </c>
      <c r="C7293" s="27" t="s">
        <v>3055</v>
      </c>
      <c r="D7293" s="27" t="s">
        <v>3054</v>
      </c>
      <c r="E7293" s="27" t="s">
        <v>6117</v>
      </c>
      <c r="F7293" s="27" t="s">
        <v>3034</v>
      </c>
      <c r="G7293" s="27" t="s">
        <v>2999</v>
      </c>
      <c r="H7293" s="28">
        <v>43647</v>
      </c>
      <c r="I7293" s="29">
        <v>2.7379700000000002</v>
      </c>
      <c r="J7293" s="28" t="s">
        <v>3241</v>
      </c>
    </row>
    <row r="7294" spans="1:10" x14ac:dyDescent="0.3">
      <c r="A7294" s="26">
        <v>2019</v>
      </c>
      <c r="B7294" s="27" t="s">
        <v>3056</v>
      </c>
      <c r="C7294" s="27" t="s">
        <v>3057</v>
      </c>
      <c r="D7294" s="27" t="s">
        <v>3056</v>
      </c>
      <c r="E7294" s="27" t="s">
        <v>6117</v>
      </c>
      <c r="F7294" s="27" t="s">
        <v>2825</v>
      </c>
      <c r="G7294" s="27" t="s">
        <v>2826</v>
      </c>
      <c r="H7294" s="28">
        <v>43647</v>
      </c>
      <c r="I7294" s="29">
        <v>0</v>
      </c>
      <c r="J7294" s="28" t="s">
        <v>3241</v>
      </c>
    </row>
    <row r="7295" spans="1:10" x14ac:dyDescent="0.3">
      <c r="A7295" s="26">
        <v>2019</v>
      </c>
      <c r="B7295" s="27" t="s">
        <v>3058</v>
      </c>
      <c r="C7295" s="27" t="s">
        <v>3059</v>
      </c>
      <c r="D7295" s="27" t="s">
        <v>3058</v>
      </c>
      <c r="E7295" s="27" t="s">
        <v>6117</v>
      </c>
      <c r="F7295" s="27" t="s">
        <v>2815</v>
      </c>
      <c r="G7295" s="27" t="s">
        <v>2816</v>
      </c>
      <c r="H7295" s="28">
        <v>43647</v>
      </c>
      <c r="I7295" s="29">
        <v>5.5005050000000004</v>
      </c>
      <c r="J7295" s="28" t="s">
        <v>3241</v>
      </c>
    </row>
    <row r="7296" spans="1:10" x14ac:dyDescent="0.3">
      <c r="A7296" s="26">
        <v>2019</v>
      </c>
      <c r="B7296" s="27" t="s">
        <v>3152</v>
      </c>
      <c r="C7296" s="27" t="s">
        <v>3153</v>
      </c>
      <c r="D7296" s="27" t="s">
        <v>3152</v>
      </c>
      <c r="E7296" s="27" t="s">
        <v>3111</v>
      </c>
      <c r="F7296" s="27" t="s">
        <v>2825</v>
      </c>
      <c r="G7296" s="27" t="s">
        <v>2850</v>
      </c>
      <c r="H7296" s="28">
        <v>43647</v>
      </c>
      <c r="I7296" s="29">
        <v>0.34678700000000001</v>
      </c>
      <c r="J7296" s="28" t="s">
        <v>3241</v>
      </c>
    </row>
    <row r="7297" spans="1:10" x14ac:dyDescent="0.3">
      <c r="A7297" s="26">
        <v>2019</v>
      </c>
      <c r="B7297" s="27" t="s">
        <v>3154</v>
      </c>
      <c r="C7297" s="27" t="s">
        <v>3155</v>
      </c>
      <c r="D7297" s="27" t="s">
        <v>3154</v>
      </c>
      <c r="E7297" s="27" t="s">
        <v>3111</v>
      </c>
      <c r="F7297" s="27" t="s">
        <v>2825</v>
      </c>
      <c r="G7297" s="27" t="s">
        <v>2850</v>
      </c>
      <c r="H7297" s="28">
        <v>43647</v>
      </c>
      <c r="I7297" s="29">
        <v>0.47265600000000002</v>
      </c>
      <c r="J7297" s="28" t="s">
        <v>3241</v>
      </c>
    </row>
    <row r="7298" spans="1:10" x14ac:dyDescent="0.3">
      <c r="A7298" s="26">
        <v>2019</v>
      </c>
      <c r="B7298" s="27" t="s">
        <v>3156</v>
      </c>
      <c r="C7298" s="27" t="s">
        <v>3157</v>
      </c>
      <c r="D7298" s="27" t="s">
        <v>3156</v>
      </c>
      <c r="E7298" s="27" t="s">
        <v>3111</v>
      </c>
      <c r="F7298" s="27" t="s">
        <v>2825</v>
      </c>
      <c r="G7298" s="27" t="s">
        <v>2850</v>
      </c>
      <c r="H7298" s="28">
        <v>43647</v>
      </c>
      <c r="I7298" s="29">
        <v>0</v>
      </c>
      <c r="J7298" s="28" t="s">
        <v>3241</v>
      </c>
    </row>
    <row r="7299" spans="1:10" x14ac:dyDescent="0.3">
      <c r="A7299" s="26">
        <v>2019</v>
      </c>
      <c r="B7299" s="27" t="s">
        <v>3060</v>
      </c>
      <c r="C7299" s="27" t="s">
        <v>3061</v>
      </c>
      <c r="D7299" s="27" t="s">
        <v>3062</v>
      </c>
      <c r="E7299" s="27" t="s">
        <v>3063</v>
      </c>
      <c r="F7299" s="27" t="s">
        <v>3034</v>
      </c>
      <c r="G7299" s="27" t="s">
        <v>2999</v>
      </c>
      <c r="H7299" s="28">
        <v>43647</v>
      </c>
      <c r="I7299" s="29">
        <v>0</v>
      </c>
      <c r="J7299" s="28" t="s">
        <v>3241</v>
      </c>
    </row>
    <row r="7300" spans="1:10" x14ac:dyDescent="0.3">
      <c r="A7300" s="26">
        <v>2019</v>
      </c>
      <c r="B7300" s="27" t="s">
        <v>3187</v>
      </c>
      <c r="C7300" s="27" t="s">
        <v>3188</v>
      </c>
      <c r="D7300" s="27" t="s">
        <v>3187</v>
      </c>
      <c r="E7300" s="27" t="s">
        <v>3033</v>
      </c>
      <c r="F7300" s="27" t="s">
        <v>3034</v>
      </c>
      <c r="G7300" s="27" t="s">
        <v>3074</v>
      </c>
      <c r="H7300" s="28">
        <v>43647</v>
      </c>
      <c r="I7300" s="29">
        <v>0.70313300000000001</v>
      </c>
      <c r="J7300" s="28" t="s">
        <v>3241</v>
      </c>
    </row>
    <row r="7301" spans="1:10" x14ac:dyDescent="0.3">
      <c r="A7301" s="26">
        <v>2019</v>
      </c>
      <c r="B7301" s="27" t="s">
        <v>3064</v>
      </c>
      <c r="C7301" s="27" t="s">
        <v>3065</v>
      </c>
      <c r="D7301" s="27" t="s">
        <v>3066</v>
      </c>
      <c r="E7301" s="27" t="s">
        <v>3025</v>
      </c>
      <c r="F7301" s="27" t="s">
        <v>2825</v>
      </c>
      <c r="G7301" s="27" t="s">
        <v>2826</v>
      </c>
      <c r="H7301" s="28">
        <v>43647</v>
      </c>
      <c r="I7301" s="29">
        <v>0</v>
      </c>
      <c r="J7301" s="28" t="s">
        <v>3241</v>
      </c>
    </row>
    <row r="7302" spans="1:10" x14ac:dyDescent="0.3">
      <c r="A7302" s="26">
        <v>2019</v>
      </c>
      <c r="B7302" s="27" t="s">
        <v>3064</v>
      </c>
      <c r="C7302" s="27" t="s">
        <v>3065</v>
      </c>
      <c r="D7302" s="27" t="s">
        <v>3067</v>
      </c>
      <c r="E7302" s="27" t="s">
        <v>3025</v>
      </c>
      <c r="F7302" s="27" t="s">
        <v>2825</v>
      </c>
      <c r="G7302" s="27" t="s">
        <v>2826</v>
      </c>
      <c r="H7302" s="28">
        <v>43647</v>
      </c>
      <c r="I7302" s="29">
        <v>0</v>
      </c>
      <c r="J7302" s="28" t="s">
        <v>3241</v>
      </c>
    </row>
    <row r="7303" spans="1:10" x14ac:dyDescent="0.3">
      <c r="A7303" s="26">
        <v>2019</v>
      </c>
      <c r="B7303" s="27" t="s">
        <v>3174</v>
      </c>
      <c r="C7303" s="27" t="s">
        <v>3175</v>
      </c>
      <c r="D7303" s="27" t="s">
        <v>3174</v>
      </c>
      <c r="E7303" s="27" t="s">
        <v>6117</v>
      </c>
      <c r="F7303" s="27" t="s">
        <v>2825</v>
      </c>
      <c r="G7303" s="27" t="s">
        <v>2826</v>
      </c>
      <c r="H7303" s="28">
        <v>43647</v>
      </c>
      <c r="I7303" s="29">
        <v>0.44434600000000002</v>
      </c>
      <c r="J7303" s="28" t="s">
        <v>3241</v>
      </c>
    </row>
    <row r="7304" spans="1:10" x14ac:dyDescent="0.3">
      <c r="A7304" s="26">
        <v>2019</v>
      </c>
      <c r="B7304" s="27" t="s">
        <v>3068</v>
      </c>
      <c r="C7304" s="27" t="s">
        <v>3069</v>
      </c>
      <c r="D7304" s="27" t="s">
        <v>3068</v>
      </c>
      <c r="E7304" s="27" t="s">
        <v>6117</v>
      </c>
      <c r="F7304" s="27" t="s">
        <v>3034</v>
      </c>
      <c r="G7304" s="27" t="s">
        <v>2923</v>
      </c>
      <c r="H7304" s="28">
        <v>43647</v>
      </c>
      <c r="I7304" s="29">
        <v>4.2531689999999998</v>
      </c>
      <c r="J7304" s="28" t="s">
        <v>3241</v>
      </c>
    </row>
    <row r="7305" spans="1:10" x14ac:dyDescent="0.3">
      <c r="A7305" s="26">
        <v>2019</v>
      </c>
      <c r="B7305" s="27" t="s">
        <v>3070</v>
      </c>
      <c r="C7305" s="27" t="s">
        <v>3071</v>
      </c>
      <c r="D7305" s="27" t="s">
        <v>3070</v>
      </c>
      <c r="E7305" s="27" t="s">
        <v>6117</v>
      </c>
      <c r="F7305" s="27" t="s">
        <v>2815</v>
      </c>
      <c r="G7305" s="27" t="s">
        <v>2816</v>
      </c>
      <c r="H7305" s="28">
        <v>43647</v>
      </c>
      <c r="I7305" s="29">
        <v>1.3458540000000001</v>
      </c>
      <c r="J7305" s="28" t="s">
        <v>3241</v>
      </c>
    </row>
    <row r="7306" spans="1:10" x14ac:dyDescent="0.3">
      <c r="A7306" s="26">
        <v>2019</v>
      </c>
      <c r="B7306" s="27" t="s">
        <v>3176</v>
      </c>
      <c r="C7306" s="27" t="s">
        <v>3177</v>
      </c>
      <c r="D7306" s="27" t="s">
        <v>3176</v>
      </c>
      <c r="E7306" s="27" t="s">
        <v>3033</v>
      </c>
      <c r="F7306" s="27" t="s">
        <v>2807</v>
      </c>
      <c r="G7306" s="27" t="s">
        <v>2812</v>
      </c>
      <c r="H7306" s="28">
        <v>43647</v>
      </c>
      <c r="I7306" s="29">
        <v>11.84165</v>
      </c>
      <c r="J7306" s="28" t="s">
        <v>3241</v>
      </c>
    </row>
    <row r="7307" spans="1:10" x14ac:dyDescent="0.3">
      <c r="A7307" s="26">
        <v>2019</v>
      </c>
      <c r="B7307" s="27" t="s">
        <v>3072</v>
      </c>
      <c r="C7307" s="27" t="s">
        <v>3073</v>
      </c>
      <c r="D7307" s="27" t="s">
        <v>3072</v>
      </c>
      <c r="E7307" s="27" t="s">
        <v>6117</v>
      </c>
      <c r="F7307" s="27" t="s">
        <v>3034</v>
      </c>
      <c r="G7307" s="27" t="s">
        <v>3074</v>
      </c>
      <c r="H7307" s="28">
        <v>43647</v>
      </c>
      <c r="I7307" s="29">
        <v>0.9626650000000001</v>
      </c>
      <c r="J7307" s="28" t="s">
        <v>3241</v>
      </c>
    </row>
    <row r="7308" spans="1:10" x14ac:dyDescent="0.3">
      <c r="A7308" s="26">
        <v>2019</v>
      </c>
      <c r="B7308" s="27" t="s">
        <v>3182</v>
      </c>
      <c r="C7308" s="27" t="s">
        <v>3183</v>
      </c>
      <c r="D7308" s="27" t="s">
        <v>3182</v>
      </c>
      <c r="E7308" s="27" t="s">
        <v>6117</v>
      </c>
      <c r="F7308" s="27" t="s">
        <v>2825</v>
      </c>
      <c r="G7308" s="27" t="s">
        <v>2826</v>
      </c>
      <c r="H7308" s="28">
        <v>43647</v>
      </c>
      <c r="I7308" s="29">
        <v>0</v>
      </c>
      <c r="J7308" s="28" t="s">
        <v>3241</v>
      </c>
    </row>
    <row r="7309" spans="1:10" x14ac:dyDescent="0.3">
      <c r="A7309" s="26">
        <v>2019</v>
      </c>
      <c r="B7309" s="27" t="s">
        <v>3075</v>
      </c>
      <c r="C7309" s="27" t="s">
        <v>3076</v>
      </c>
      <c r="D7309" s="27" t="s">
        <v>3075</v>
      </c>
      <c r="E7309" s="27" t="s">
        <v>6117</v>
      </c>
      <c r="F7309" s="27" t="s">
        <v>2815</v>
      </c>
      <c r="G7309" s="27" t="s">
        <v>2816</v>
      </c>
      <c r="H7309" s="28">
        <v>43647</v>
      </c>
      <c r="I7309" s="29">
        <v>2.0689970000000004</v>
      </c>
      <c r="J7309" s="28" t="s">
        <v>3241</v>
      </c>
    </row>
    <row r="7310" spans="1:10" x14ac:dyDescent="0.3">
      <c r="A7310" s="26">
        <v>2019</v>
      </c>
      <c r="B7310" s="27" t="s">
        <v>3077</v>
      </c>
      <c r="C7310" s="27" t="s">
        <v>3078</v>
      </c>
      <c r="D7310" s="27" t="s">
        <v>3077</v>
      </c>
      <c r="E7310" s="27" t="s">
        <v>3033</v>
      </c>
      <c r="F7310" s="27" t="s">
        <v>2788</v>
      </c>
      <c r="G7310" s="27" t="s">
        <v>2788</v>
      </c>
      <c r="H7310" s="28">
        <v>43647</v>
      </c>
      <c r="I7310" s="29">
        <v>0</v>
      </c>
      <c r="J7310" s="28" t="s">
        <v>3241</v>
      </c>
    </row>
    <row r="7311" spans="1:10" x14ac:dyDescent="0.3">
      <c r="A7311" s="26">
        <v>2019</v>
      </c>
      <c r="B7311" s="27" t="s">
        <v>3079</v>
      </c>
      <c r="C7311" s="27" t="s">
        <v>3080</v>
      </c>
      <c r="D7311" s="27" t="s">
        <v>3081</v>
      </c>
      <c r="E7311" s="27" t="s">
        <v>3063</v>
      </c>
      <c r="F7311" s="27" t="s">
        <v>2788</v>
      </c>
      <c r="G7311" s="27" t="s">
        <v>2788</v>
      </c>
      <c r="H7311" s="28">
        <v>43647</v>
      </c>
      <c r="I7311" s="29">
        <v>9.0030000000000006E-3</v>
      </c>
      <c r="J7311" s="28" t="s">
        <v>3241</v>
      </c>
    </row>
    <row r="7312" spans="1:10" x14ac:dyDescent="0.3">
      <c r="A7312" s="26">
        <v>2019</v>
      </c>
      <c r="B7312" s="27" t="s">
        <v>3082</v>
      </c>
      <c r="C7312" s="27" t="s">
        <v>3083</v>
      </c>
      <c r="D7312" s="27" t="s">
        <v>3082</v>
      </c>
      <c r="E7312" s="27" t="s">
        <v>6117</v>
      </c>
      <c r="F7312" s="27" t="s">
        <v>2825</v>
      </c>
      <c r="G7312" s="27" t="s">
        <v>2826</v>
      </c>
      <c r="H7312" s="28">
        <v>43647</v>
      </c>
      <c r="I7312" s="29">
        <v>8.0229999999999989E-3</v>
      </c>
      <c r="J7312" s="28" t="s">
        <v>3241</v>
      </c>
    </row>
    <row r="7313" spans="1:10" x14ac:dyDescent="0.3">
      <c r="A7313" s="26">
        <v>2019</v>
      </c>
      <c r="B7313" s="27" t="s">
        <v>3084</v>
      </c>
      <c r="C7313" s="27" t="s">
        <v>3085</v>
      </c>
      <c r="D7313" s="27" t="s">
        <v>3086</v>
      </c>
      <c r="E7313" s="27" t="s">
        <v>3025</v>
      </c>
      <c r="F7313" s="27" t="s">
        <v>3087</v>
      </c>
      <c r="G7313" s="27" t="s">
        <v>2788</v>
      </c>
      <c r="H7313" s="28">
        <v>43647</v>
      </c>
      <c r="I7313" s="29">
        <v>0</v>
      </c>
      <c r="J7313" s="28" t="s">
        <v>3241</v>
      </c>
    </row>
    <row r="7314" spans="1:10" x14ac:dyDescent="0.3">
      <c r="A7314" s="26">
        <v>2019</v>
      </c>
      <c r="B7314" s="27" t="s">
        <v>3084</v>
      </c>
      <c r="C7314" s="27" t="s">
        <v>3085</v>
      </c>
      <c r="D7314" s="27" t="s">
        <v>3088</v>
      </c>
      <c r="E7314" s="27" t="s">
        <v>3025</v>
      </c>
      <c r="F7314" s="27" t="s">
        <v>3087</v>
      </c>
      <c r="G7314" s="27" t="s">
        <v>2788</v>
      </c>
      <c r="H7314" s="28">
        <v>43647</v>
      </c>
      <c r="I7314" s="29">
        <v>0</v>
      </c>
      <c r="J7314" s="28" t="s">
        <v>3241</v>
      </c>
    </row>
    <row r="7315" spans="1:10" x14ac:dyDescent="0.3">
      <c r="A7315" s="26">
        <v>2019</v>
      </c>
      <c r="B7315" s="27" t="s">
        <v>3195</v>
      </c>
      <c r="C7315" s="27" t="s">
        <v>3196</v>
      </c>
      <c r="D7315" s="27" t="s">
        <v>3197</v>
      </c>
      <c r="E7315" s="27" t="s">
        <v>3063</v>
      </c>
      <c r="F7315" s="27" t="s">
        <v>3094</v>
      </c>
      <c r="G7315" s="27" t="s">
        <v>2965</v>
      </c>
      <c r="H7315" s="28">
        <v>43647</v>
      </c>
      <c r="I7315" s="29">
        <v>1.5964260000000001</v>
      </c>
      <c r="J7315" s="28" t="s">
        <v>3192</v>
      </c>
    </row>
    <row r="7316" spans="1:10" x14ac:dyDescent="0.3">
      <c r="A7316" s="26">
        <v>2019</v>
      </c>
      <c r="B7316" s="27" t="s">
        <v>3089</v>
      </c>
      <c r="C7316" s="27" t="s">
        <v>3090</v>
      </c>
      <c r="D7316" s="27" t="s">
        <v>3089</v>
      </c>
      <c r="E7316" s="27" t="s">
        <v>6117</v>
      </c>
      <c r="F7316" s="27" t="s">
        <v>2815</v>
      </c>
      <c r="G7316" s="27" t="s">
        <v>2816</v>
      </c>
      <c r="H7316" s="28">
        <v>43647</v>
      </c>
      <c r="I7316" s="29">
        <v>2.9681310000000005</v>
      </c>
      <c r="J7316" s="28" t="s">
        <v>3241</v>
      </c>
    </row>
    <row r="7317" spans="1:10" x14ac:dyDescent="0.3">
      <c r="A7317" s="26">
        <v>2019</v>
      </c>
      <c r="B7317" s="27" t="s">
        <v>3136</v>
      </c>
      <c r="C7317" s="27" t="s">
        <v>3137</v>
      </c>
      <c r="D7317" s="27" t="s">
        <v>3138</v>
      </c>
      <c r="E7317" s="27" t="s">
        <v>3025</v>
      </c>
      <c r="F7317" s="27" t="s">
        <v>3087</v>
      </c>
      <c r="G7317" s="27" t="s">
        <v>2788</v>
      </c>
      <c r="H7317" s="28">
        <v>43647</v>
      </c>
      <c r="I7317" s="29">
        <v>0</v>
      </c>
      <c r="J7317" s="28" t="s">
        <v>3241</v>
      </c>
    </row>
    <row r="7318" spans="1:10" x14ac:dyDescent="0.3">
      <c r="A7318" s="26">
        <v>2019</v>
      </c>
      <c r="B7318" s="27" t="s">
        <v>3136</v>
      </c>
      <c r="C7318" s="27" t="s">
        <v>3137</v>
      </c>
      <c r="D7318" s="27" t="s">
        <v>3139</v>
      </c>
      <c r="E7318" s="27" t="s">
        <v>3025</v>
      </c>
      <c r="F7318" s="27" t="s">
        <v>3087</v>
      </c>
      <c r="G7318" s="27" t="s">
        <v>2788</v>
      </c>
      <c r="H7318" s="28">
        <v>43647</v>
      </c>
      <c r="I7318" s="29">
        <v>0</v>
      </c>
      <c r="J7318" s="28" t="s">
        <v>3241</v>
      </c>
    </row>
    <row r="7319" spans="1:10" x14ac:dyDescent="0.3">
      <c r="A7319" s="26">
        <v>2019</v>
      </c>
      <c r="B7319" s="27" t="s">
        <v>3184</v>
      </c>
      <c r="C7319" s="27" t="s">
        <v>3185</v>
      </c>
      <c r="D7319" s="27" t="s">
        <v>3186</v>
      </c>
      <c r="E7319" s="27" t="s">
        <v>3063</v>
      </c>
      <c r="F7319" s="27" t="s">
        <v>3034</v>
      </c>
      <c r="G7319" s="27" t="s">
        <v>2999</v>
      </c>
      <c r="H7319" s="28">
        <v>43647</v>
      </c>
      <c r="I7319" s="29">
        <v>1.7197070000000001</v>
      </c>
      <c r="J7319" s="28" t="s">
        <v>3241</v>
      </c>
    </row>
    <row r="7320" spans="1:10" x14ac:dyDescent="0.3">
      <c r="A7320" s="26">
        <v>2019</v>
      </c>
      <c r="B7320" s="27" t="s">
        <v>3091</v>
      </c>
      <c r="C7320" s="27" t="s">
        <v>3092</v>
      </c>
      <c r="D7320" s="27" t="s">
        <v>3093</v>
      </c>
      <c r="E7320" s="27" t="s">
        <v>3063</v>
      </c>
      <c r="F7320" s="27" t="s">
        <v>3094</v>
      </c>
      <c r="G7320" s="27" t="s">
        <v>2965</v>
      </c>
      <c r="H7320" s="28">
        <v>43647</v>
      </c>
      <c r="I7320" s="29">
        <v>7.3169270000000006</v>
      </c>
      <c r="J7320" s="28" t="s">
        <v>3241</v>
      </c>
    </row>
    <row r="7321" spans="1:10" x14ac:dyDescent="0.3">
      <c r="A7321" s="26">
        <v>2019</v>
      </c>
      <c r="B7321" s="27" t="s">
        <v>3095</v>
      </c>
      <c r="C7321" s="27" t="s">
        <v>3096</v>
      </c>
      <c r="D7321" s="27" t="s">
        <v>3095</v>
      </c>
      <c r="E7321" s="27" t="s">
        <v>6117</v>
      </c>
      <c r="F7321" s="27" t="s">
        <v>3034</v>
      </c>
      <c r="G7321" s="27" t="s">
        <v>2999</v>
      </c>
      <c r="H7321" s="28">
        <v>43647</v>
      </c>
      <c r="I7321" s="29">
        <v>2.1482570000000001</v>
      </c>
      <c r="J7321" s="28" t="s">
        <v>3241</v>
      </c>
    </row>
    <row r="7322" spans="1:10" x14ac:dyDescent="0.3">
      <c r="A7322" s="26">
        <v>2019</v>
      </c>
      <c r="B7322" s="27" t="s">
        <v>3097</v>
      </c>
      <c r="C7322" s="27" t="s">
        <v>3098</v>
      </c>
      <c r="D7322" s="27" t="s">
        <v>3097</v>
      </c>
      <c r="E7322" s="27" t="s">
        <v>6117</v>
      </c>
      <c r="F7322" s="27" t="s">
        <v>2825</v>
      </c>
      <c r="G7322" s="27" t="s">
        <v>2850</v>
      </c>
      <c r="H7322" s="28">
        <v>43647</v>
      </c>
      <c r="I7322" s="29">
        <v>0</v>
      </c>
      <c r="J7322" s="28" t="s">
        <v>3241</v>
      </c>
    </row>
    <row r="7323" spans="1:10" x14ac:dyDescent="0.3">
      <c r="A7323" s="26">
        <v>2019</v>
      </c>
      <c r="B7323" s="27" t="s">
        <v>3132</v>
      </c>
      <c r="C7323" s="27" t="s">
        <v>3133</v>
      </c>
      <c r="D7323" s="27" t="s">
        <v>3132</v>
      </c>
      <c r="E7323" s="27" t="s">
        <v>3033</v>
      </c>
      <c r="F7323" s="27" t="s">
        <v>2807</v>
      </c>
      <c r="G7323" s="27" t="s">
        <v>2812</v>
      </c>
      <c r="H7323" s="28">
        <v>43647</v>
      </c>
      <c r="I7323" s="29">
        <v>14.281613000000002</v>
      </c>
      <c r="J7323" s="28" t="s">
        <v>3241</v>
      </c>
    </row>
    <row r="7324" spans="1:10" x14ac:dyDescent="0.3">
      <c r="A7324" s="26">
        <v>2019</v>
      </c>
      <c r="B7324" s="27" t="s">
        <v>3134</v>
      </c>
      <c r="C7324" s="27" t="s">
        <v>3135</v>
      </c>
      <c r="D7324" s="27" t="s">
        <v>3134</v>
      </c>
      <c r="E7324" s="27" t="s">
        <v>3033</v>
      </c>
      <c r="F7324" s="27" t="s">
        <v>2807</v>
      </c>
      <c r="G7324" s="27" t="s">
        <v>2812</v>
      </c>
      <c r="H7324" s="28">
        <v>43647</v>
      </c>
      <c r="I7324" s="29">
        <v>8.673703999999999</v>
      </c>
      <c r="J7324" s="28" t="s">
        <v>3241</v>
      </c>
    </row>
    <row r="7325" spans="1:10" x14ac:dyDescent="0.3">
      <c r="A7325" s="26">
        <v>2019</v>
      </c>
      <c r="B7325" s="27" t="s">
        <v>3099</v>
      </c>
      <c r="C7325" s="27" t="s">
        <v>3100</v>
      </c>
      <c r="D7325" s="27" t="s">
        <v>3099</v>
      </c>
      <c r="E7325" s="27" t="s">
        <v>6117</v>
      </c>
      <c r="F7325" s="27" t="s">
        <v>2815</v>
      </c>
      <c r="G7325" s="27" t="s">
        <v>2816</v>
      </c>
      <c r="H7325" s="28">
        <v>43647</v>
      </c>
      <c r="I7325" s="29">
        <v>4.2784250000000004</v>
      </c>
      <c r="J7325" s="28" t="s">
        <v>3241</v>
      </c>
    </row>
    <row r="7326" spans="1:10" x14ac:dyDescent="0.3">
      <c r="A7326" s="26">
        <v>2019</v>
      </c>
      <c r="B7326" s="27" t="s">
        <v>3193</v>
      </c>
      <c r="C7326" s="27" t="s">
        <v>3194</v>
      </c>
      <c r="D7326" s="27" t="s">
        <v>3193</v>
      </c>
      <c r="E7326" s="27" t="s">
        <v>6117</v>
      </c>
      <c r="F7326" s="27" t="s">
        <v>2798</v>
      </c>
      <c r="G7326" s="27" t="s">
        <v>2803</v>
      </c>
      <c r="H7326" s="28">
        <v>43647</v>
      </c>
      <c r="I7326" s="29">
        <v>1.725727</v>
      </c>
      <c r="J7326" s="28" t="s">
        <v>3192</v>
      </c>
    </row>
    <row r="7327" spans="1:10" x14ac:dyDescent="0.3">
      <c r="A7327" s="26">
        <v>2019</v>
      </c>
      <c r="B7327" s="27" t="s">
        <v>3101</v>
      </c>
      <c r="C7327" s="27" t="s">
        <v>3102</v>
      </c>
      <c r="D7327" s="27" t="s">
        <v>3101</v>
      </c>
      <c r="E7327" s="27" t="s">
        <v>6117</v>
      </c>
      <c r="F7327" s="27" t="s">
        <v>3034</v>
      </c>
      <c r="G7327" s="27" t="s">
        <v>3074</v>
      </c>
      <c r="H7327" s="28">
        <v>43647</v>
      </c>
      <c r="I7327" s="29">
        <v>11.669995</v>
      </c>
      <c r="J7327" s="28" t="s">
        <v>3241</v>
      </c>
    </row>
    <row r="7328" spans="1:10" x14ac:dyDescent="0.3">
      <c r="A7328" s="26">
        <v>2019</v>
      </c>
      <c r="B7328" s="27" t="s">
        <v>3148</v>
      </c>
      <c r="C7328" s="27" t="s">
        <v>3149</v>
      </c>
      <c r="D7328" s="27" t="s">
        <v>3148</v>
      </c>
      <c r="E7328" s="27" t="s">
        <v>6117</v>
      </c>
      <c r="F7328" s="27" t="s">
        <v>3145</v>
      </c>
      <c r="G7328" s="27" t="s">
        <v>2803</v>
      </c>
      <c r="H7328" s="28">
        <v>43647</v>
      </c>
      <c r="I7328" s="29">
        <v>0</v>
      </c>
      <c r="J7328" s="28" t="s">
        <v>3241</v>
      </c>
    </row>
    <row r="7329" spans="1:10" x14ac:dyDescent="0.3">
      <c r="A7329" s="26">
        <v>2019</v>
      </c>
      <c r="B7329" s="27" t="s">
        <v>3103</v>
      </c>
      <c r="C7329" s="27" t="s">
        <v>3104</v>
      </c>
      <c r="D7329" s="27" t="s">
        <v>3103</v>
      </c>
      <c r="E7329" s="27" t="s">
        <v>6117</v>
      </c>
      <c r="F7329" s="27" t="s">
        <v>3034</v>
      </c>
      <c r="G7329" s="27" t="s">
        <v>2923</v>
      </c>
      <c r="H7329" s="28">
        <v>43647</v>
      </c>
      <c r="I7329" s="29">
        <v>1.672447</v>
      </c>
      <c r="J7329" s="28" t="s">
        <v>3241</v>
      </c>
    </row>
    <row r="7330" spans="1:10" x14ac:dyDescent="0.3">
      <c r="A7330" s="26">
        <v>2019</v>
      </c>
      <c r="B7330" s="27" t="s">
        <v>3150</v>
      </c>
      <c r="C7330" s="27" t="s">
        <v>3151</v>
      </c>
      <c r="D7330" s="27" t="s">
        <v>3150</v>
      </c>
      <c r="E7330" s="27" t="s">
        <v>6117</v>
      </c>
      <c r="F7330" s="27" t="s">
        <v>3142</v>
      </c>
      <c r="G7330" s="27" t="s">
        <v>2850</v>
      </c>
      <c r="H7330" s="28">
        <v>43647</v>
      </c>
      <c r="I7330" s="29">
        <v>0.12499200000000001</v>
      </c>
      <c r="J7330" s="28" t="s">
        <v>3241</v>
      </c>
    </row>
    <row r="7331" spans="1:10" x14ac:dyDescent="0.3">
      <c r="A7331" s="26">
        <v>2019</v>
      </c>
      <c r="B7331" s="27" t="s">
        <v>3105</v>
      </c>
      <c r="C7331" s="27" t="s">
        <v>3106</v>
      </c>
      <c r="D7331" s="27" t="s">
        <v>3105</v>
      </c>
      <c r="E7331" s="27" t="s">
        <v>6117</v>
      </c>
      <c r="F7331" s="27" t="s">
        <v>2798</v>
      </c>
      <c r="G7331" s="27" t="s">
        <v>2803</v>
      </c>
      <c r="H7331" s="28">
        <v>43647</v>
      </c>
      <c r="I7331" s="29">
        <v>1.9999999999999999E-6</v>
      </c>
      <c r="J7331" s="28" t="s">
        <v>3241</v>
      </c>
    </row>
    <row r="7332" spans="1:10" x14ac:dyDescent="0.3">
      <c r="A7332" s="26">
        <v>2019</v>
      </c>
      <c r="B7332" s="27" t="s">
        <v>3107</v>
      </c>
      <c r="C7332" s="27" t="s">
        <v>3108</v>
      </c>
      <c r="D7332" s="27" t="s">
        <v>3108</v>
      </c>
      <c r="E7332" s="27" t="s">
        <v>6117</v>
      </c>
      <c r="F7332" s="27" t="s">
        <v>3026</v>
      </c>
      <c r="G7332" s="27" t="s">
        <v>2936</v>
      </c>
      <c r="H7332" s="28">
        <v>43647</v>
      </c>
      <c r="I7332" s="29">
        <v>8.560000000000001E-4</v>
      </c>
      <c r="J7332" s="28" t="s">
        <v>3241</v>
      </c>
    </row>
    <row r="7333" spans="1:10" x14ac:dyDescent="0.3">
      <c r="A7333" s="26">
        <v>2019</v>
      </c>
      <c r="B7333" s="27" t="s">
        <v>3123</v>
      </c>
      <c r="C7333" s="27" t="s">
        <v>3124</v>
      </c>
      <c r="D7333" s="27" t="s">
        <v>3166</v>
      </c>
      <c r="E7333" s="27" t="s">
        <v>3025</v>
      </c>
      <c r="F7333" s="27" t="s">
        <v>2825</v>
      </c>
      <c r="G7333" s="27" t="s">
        <v>2850</v>
      </c>
      <c r="H7333" s="28">
        <v>43647</v>
      </c>
      <c r="I7333" s="29">
        <v>0</v>
      </c>
      <c r="J7333" s="28" t="s">
        <v>3241</v>
      </c>
    </row>
    <row r="7334" spans="1:10" x14ac:dyDescent="0.3">
      <c r="A7334" s="26">
        <v>2019</v>
      </c>
      <c r="B7334" s="27" t="s">
        <v>3123</v>
      </c>
      <c r="C7334" s="27" t="s">
        <v>3124</v>
      </c>
      <c r="D7334" s="27" t="s">
        <v>3125</v>
      </c>
      <c r="E7334" s="27" t="s">
        <v>3025</v>
      </c>
      <c r="F7334" s="27" t="s">
        <v>2825</v>
      </c>
      <c r="G7334" s="27" t="s">
        <v>2850</v>
      </c>
      <c r="H7334" s="28">
        <v>43647</v>
      </c>
      <c r="I7334" s="29">
        <v>0</v>
      </c>
      <c r="J7334" s="28" t="s">
        <v>3241</v>
      </c>
    </row>
    <row r="7335" spans="1:10" x14ac:dyDescent="0.3">
      <c r="A7335" s="26">
        <v>2019</v>
      </c>
      <c r="B7335" s="27" t="s">
        <v>3123</v>
      </c>
      <c r="C7335" s="27" t="s">
        <v>3124</v>
      </c>
      <c r="D7335" s="27" t="s">
        <v>3170</v>
      </c>
      <c r="E7335" s="27" t="s">
        <v>3025</v>
      </c>
      <c r="F7335" s="27" t="s">
        <v>2825</v>
      </c>
      <c r="G7335" s="27" t="s">
        <v>2850</v>
      </c>
      <c r="H7335" s="28">
        <v>43647</v>
      </c>
      <c r="I7335" s="29">
        <v>0</v>
      </c>
      <c r="J7335" s="28" t="s">
        <v>3241</v>
      </c>
    </row>
    <row r="7336" spans="1:10" x14ac:dyDescent="0.3">
      <c r="A7336" s="26">
        <v>2019</v>
      </c>
      <c r="B7336" s="27" t="s">
        <v>3140</v>
      </c>
      <c r="C7336" s="27" t="s">
        <v>3141</v>
      </c>
      <c r="D7336" s="27" t="s">
        <v>3140</v>
      </c>
      <c r="E7336" s="27" t="s">
        <v>6117</v>
      </c>
      <c r="F7336" s="27" t="s">
        <v>3142</v>
      </c>
      <c r="G7336" s="27" t="s">
        <v>2850</v>
      </c>
      <c r="H7336" s="28">
        <v>43647</v>
      </c>
      <c r="I7336" s="29">
        <v>0</v>
      </c>
      <c r="J7336" s="28" t="s">
        <v>3241</v>
      </c>
    </row>
    <row r="7337" spans="1:10" x14ac:dyDescent="0.3">
      <c r="A7337" s="26">
        <v>2019</v>
      </c>
      <c r="B7337" s="27" t="s">
        <v>3109</v>
      </c>
      <c r="C7337" s="27" t="s">
        <v>3110</v>
      </c>
      <c r="D7337" s="27" t="s">
        <v>3109</v>
      </c>
      <c r="E7337" s="27" t="s">
        <v>3111</v>
      </c>
      <c r="F7337" s="27" t="s">
        <v>2825</v>
      </c>
      <c r="G7337" s="27" t="s">
        <v>2850</v>
      </c>
      <c r="H7337" s="28">
        <v>43647</v>
      </c>
      <c r="I7337" s="29">
        <v>0.14761000000000002</v>
      </c>
      <c r="J7337" s="28" t="s">
        <v>3241</v>
      </c>
    </row>
    <row r="7338" spans="1:10" x14ac:dyDescent="0.3">
      <c r="A7338" s="26">
        <v>2019</v>
      </c>
      <c r="B7338" s="27" t="s">
        <v>3158</v>
      </c>
      <c r="C7338" s="27" t="s">
        <v>3159</v>
      </c>
      <c r="D7338" s="27" t="s">
        <v>3160</v>
      </c>
      <c r="E7338" s="27" t="s">
        <v>3161</v>
      </c>
      <c r="F7338" s="27" t="s">
        <v>3087</v>
      </c>
      <c r="G7338" s="27" t="s">
        <v>2788</v>
      </c>
      <c r="H7338" s="28">
        <v>43647</v>
      </c>
      <c r="I7338" s="29">
        <v>4.0102780000000005</v>
      </c>
      <c r="J7338" s="28" t="s">
        <v>3241</v>
      </c>
    </row>
    <row r="7339" spans="1:10" x14ac:dyDescent="0.3">
      <c r="A7339" s="26">
        <v>2019</v>
      </c>
      <c r="B7339" s="27" t="s">
        <v>3112</v>
      </c>
      <c r="C7339" s="27" t="s">
        <v>3113</v>
      </c>
      <c r="D7339" s="27" t="s">
        <v>3112</v>
      </c>
      <c r="E7339" s="27" t="s">
        <v>6117</v>
      </c>
      <c r="F7339" s="27" t="s">
        <v>2825</v>
      </c>
      <c r="G7339" s="27" t="s">
        <v>2826</v>
      </c>
      <c r="H7339" s="28">
        <v>43647</v>
      </c>
      <c r="I7339" s="29">
        <v>0</v>
      </c>
      <c r="J7339" s="28" t="s">
        <v>3241</v>
      </c>
    </row>
    <row r="7340" spans="1:10" x14ac:dyDescent="0.3">
      <c r="A7340" s="26">
        <v>2019</v>
      </c>
      <c r="B7340" s="27" t="s">
        <v>3167</v>
      </c>
      <c r="C7340" s="27" t="s">
        <v>3168</v>
      </c>
      <c r="D7340" s="27" t="s">
        <v>3169</v>
      </c>
      <c r="E7340" s="27" t="s">
        <v>3161</v>
      </c>
      <c r="F7340" s="27" t="s">
        <v>3087</v>
      </c>
      <c r="G7340" s="27" t="s">
        <v>2788</v>
      </c>
      <c r="H7340" s="28">
        <v>43647</v>
      </c>
      <c r="I7340" s="29">
        <v>7.3281530000000004</v>
      </c>
      <c r="J7340" s="28" t="s">
        <v>3241</v>
      </c>
    </row>
    <row r="7341" spans="1:10" x14ac:dyDescent="0.3">
      <c r="A7341" s="26">
        <v>2019</v>
      </c>
      <c r="B7341" s="27" t="s">
        <v>3114</v>
      </c>
      <c r="C7341" s="27" t="s">
        <v>3115</v>
      </c>
      <c r="D7341" s="27" t="s">
        <v>3116</v>
      </c>
      <c r="E7341" s="27" t="s">
        <v>3025</v>
      </c>
      <c r="F7341" s="27" t="s">
        <v>3026</v>
      </c>
      <c r="G7341" s="27" t="s">
        <v>2788</v>
      </c>
      <c r="H7341" s="28">
        <v>43647</v>
      </c>
      <c r="I7341" s="29">
        <v>0</v>
      </c>
      <c r="J7341" s="28" t="s">
        <v>3241</v>
      </c>
    </row>
    <row r="7342" spans="1:10" x14ac:dyDescent="0.3">
      <c r="A7342" s="26">
        <v>2019</v>
      </c>
      <c r="B7342" s="27" t="s">
        <v>3117</v>
      </c>
      <c r="C7342" s="27" t="s">
        <v>3118</v>
      </c>
      <c r="D7342" s="27" t="s">
        <v>3117</v>
      </c>
      <c r="E7342" s="27" t="s">
        <v>6117</v>
      </c>
      <c r="F7342" s="27" t="s">
        <v>2815</v>
      </c>
      <c r="G7342" s="27" t="s">
        <v>2816</v>
      </c>
      <c r="H7342" s="28">
        <v>43647</v>
      </c>
      <c r="I7342" s="29">
        <v>4.5445079999999995</v>
      </c>
      <c r="J7342" s="28" t="s">
        <v>3241</v>
      </c>
    </row>
    <row r="7343" spans="1:10" x14ac:dyDescent="0.3">
      <c r="A7343" s="26">
        <v>2019</v>
      </c>
      <c r="B7343" s="27" t="s">
        <v>3129</v>
      </c>
      <c r="C7343" s="27" t="s">
        <v>3130</v>
      </c>
      <c r="D7343" s="27" t="s">
        <v>3131</v>
      </c>
      <c r="E7343" s="27" t="s">
        <v>3063</v>
      </c>
      <c r="F7343" s="27" t="s">
        <v>3034</v>
      </c>
      <c r="G7343" s="27" t="s">
        <v>2840</v>
      </c>
      <c r="H7343" s="28">
        <v>43647</v>
      </c>
      <c r="I7343" s="29">
        <v>14.466944999999999</v>
      </c>
      <c r="J7343" s="28" t="s">
        <v>3241</v>
      </c>
    </row>
    <row r="7344" spans="1:10" x14ac:dyDescent="0.3">
      <c r="A7344" s="26">
        <v>2019</v>
      </c>
      <c r="B7344" s="27" t="s">
        <v>3126</v>
      </c>
      <c r="C7344" s="27" t="s">
        <v>3127</v>
      </c>
      <c r="D7344" s="27" t="s">
        <v>3128</v>
      </c>
      <c r="E7344" s="27" t="s">
        <v>3025</v>
      </c>
      <c r="F7344" s="27" t="s">
        <v>3026</v>
      </c>
      <c r="G7344" s="27" t="s">
        <v>2936</v>
      </c>
      <c r="H7344" s="28">
        <v>43647</v>
      </c>
      <c r="I7344" s="29">
        <v>0</v>
      </c>
      <c r="J7344" s="28" t="s">
        <v>3241</v>
      </c>
    </row>
    <row r="7345" spans="1:10" x14ac:dyDescent="0.3">
      <c r="A7345" s="26">
        <v>2019</v>
      </c>
      <c r="B7345" s="27" t="s">
        <v>3178</v>
      </c>
      <c r="C7345" s="27" t="s">
        <v>3179</v>
      </c>
      <c r="D7345" s="27" t="s">
        <v>3178</v>
      </c>
      <c r="E7345" s="27" t="s">
        <v>3033</v>
      </c>
      <c r="F7345" s="27" t="s">
        <v>2807</v>
      </c>
      <c r="G7345" s="27" t="s">
        <v>2812</v>
      </c>
      <c r="H7345" s="28">
        <v>43647</v>
      </c>
      <c r="I7345" s="29">
        <v>0</v>
      </c>
      <c r="J7345" s="28" t="s">
        <v>3241</v>
      </c>
    </row>
    <row r="7346" spans="1:10" x14ac:dyDescent="0.3">
      <c r="A7346" s="26">
        <v>2019</v>
      </c>
      <c r="B7346" s="27" t="s">
        <v>3119</v>
      </c>
      <c r="C7346" s="27" t="s">
        <v>3120</v>
      </c>
      <c r="D7346" s="27" t="s">
        <v>3119</v>
      </c>
      <c r="E7346" s="27" t="s">
        <v>6117</v>
      </c>
      <c r="F7346" s="27" t="s">
        <v>3034</v>
      </c>
      <c r="G7346" s="27" t="s">
        <v>2840</v>
      </c>
      <c r="H7346" s="28">
        <v>43647</v>
      </c>
      <c r="I7346" s="29">
        <v>4.9908280000000005</v>
      </c>
      <c r="J7346" s="28" t="s">
        <v>3241</v>
      </c>
    </row>
    <row r="7347" spans="1:10" x14ac:dyDescent="0.3">
      <c r="A7347" s="26">
        <v>2019</v>
      </c>
      <c r="B7347" s="27" t="s">
        <v>3121</v>
      </c>
      <c r="C7347" s="27" t="s">
        <v>3122</v>
      </c>
      <c r="D7347" s="27" t="s">
        <v>3121</v>
      </c>
      <c r="E7347" s="27" t="s">
        <v>6117</v>
      </c>
      <c r="F7347" s="27" t="s">
        <v>2825</v>
      </c>
      <c r="G7347" s="27" t="s">
        <v>2850</v>
      </c>
      <c r="H7347" s="28">
        <v>43647</v>
      </c>
      <c r="I7347" s="29">
        <v>8.8361580000000011</v>
      </c>
      <c r="J7347" s="28" t="s">
        <v>3241</v>
      </c>
    </row>
    <row r="7348" spans="1:10" x14ac:dyDescent="0.3">
      <c r="A7348" s="26">
        <v>2019</v>
      </c>
      <c r="B7348" s="27" t="s">
        <v>3198</v>
      </c>
      <c r="C7348" s="27" t="s">
        <v>3199</v>
      </c>
      <c r="D7348" s="27" t="s">
        <v>3200</v>
      </c>
      <c r="E7348" s="27" t="s">
        <v>3161</v>
      </c>
      <c r="F7348" s="27" t="s">
        <v>2815</v>
      </c>
      <c r="G7348" s="27" t="s">
        <v>2854</v>
      </c>
      <c r="H7348" s="28">
        <v>43647</v>
      </c>
      <c r="I7348" s="29">
        <v>0.71094800000000002</v>
      </c>
      <c r="J7348" s="28" t="s">
        <v>3192</v>
      </c>
    </row>
    <row r="7349" spans="1:10" x14ac:dyDescent="0.3">
      <c r="A7349" s="26">
        <v>2019</v>
      </c>
      <c r="B7349" s="27" t="s">
        <v>3687</v>
      </c>
      <c r="C7349" s="27" t="s">
        <v>3688</v>
      </c>
      <c r="D7349" s="27" t="s">
        <v>3689</v>
      </c>
      <c r="E7349" s="27" t="s">
        <v>3161</v>
      </c>
      <c r="F7349" s="27" t="s">
        <v>3026</v>
      </c>
      <c r="G7349" s="27" t="s">
        <v>2936</v>
      </c>
      <c r="H7349" s="28">
        <v>43647</v>
      </c>
      <c r="I7349" s="29">
        <v>0.57126999999999994</v>
      </c>
      <c r="J7349" s="28" t="s">
        <v>3192</v>
      </c>
    </row>
    <row r="7350" spans="1:10" x14ac:dyDescent="0.3">
      <c r="A7350" s="26">
        <v>2019</v>
      </c>
      <c r="B7350" s="27" t="s">
        <v>3690</v>
      </c>
      <c r="C7350" s="27" t="s">
        <v>3691</v>
      </c>
      <c r="D7350" s="27" t="s">
        <v>3690</v>
      </c>
      <c r="E7350" s="27" t="s">
        <v>3033</v>
      </c>
      <c r="F7350" s="27" t="s">
        <v>2807</v>
      </c>
      <c r="G7350" s="27" t="s">
        <v>2812</v>
      </c>
      <c r="H7350" s="28">
        <v>43647</v>
      </c>
      <c r="I7350" s="29">
        <v>9.5867389999999997</v>
      </c>
      <c r="J7350" s="28" t="s">
        <v>3241</v>
      </c>
    </row>
    <row r="7351" spans="1:10" x14ac:dyDescent="0.3">
      <c r="A7351" s="26">
        <v>2019</v>
      </c>
      <c r="B7351" s="27" t="s">
        <v>5217</v>
      </c>
      <c r="C7351" s="27" t="s">
        <v>2901</v>
      </c>
      <c r="D7351" s="27" t="s">
        <v>5217</v>
      </c>
      <c r="E7351" s="27" t="s">
        <v>3033</v>
      </c>
      <c r="F7351" s="27" t="s">
        <v>2788</v>
      </c>
      <c r="G7351" s="27" t="s">
        <v>2788</v>
      </c>
      <c r="H7351" s="28">
        <v>43647</v>
      </c>
      <c r="I7351" s="29">
        <v>37.070697000000003</v>
      </c>
      <c r="J7351" s="28" t="s">
        <v>3192</v>
      </c>
    </row>
    <row r="7352" spans="1:10" x14ac:dyDescent="0.3">
      <c r="A7352" s="26">
        <v>2019</v>
      </c>
      <c r="B7352" s="27" t="s">
        <v>5218</v>
      </c>
      <c r="C7352" s="27" t="s">
        <v>3507</v>
      </c>
      <c r="D7352" s="27" t="s">
        <v>5219</v>
      </c>
      <c r="E7352" s="27" t="s">
        <v>3063</v>
      </c>
      <c r="F7352" s="27" t="s">
        <v>2815</v>
      </c>
      <c r="G7352" s="27" t="s">
        <v>2816</v>
      </c>
      <c r="H7352" s="28">
        <v>43647</v>
      </c>
      <c r="I7352" s="29">
        <v>5.9298540000000006</v>
      </c>
      <c r="J7352" s="28" t="s">
        <v>3192</v>
      </c>
    </row>
    <row r="7353" spans="1:10" x14ac:dyDescent="0.3">
      <c r="A7353" s="26">
        <v>2019</v>
      </c>
      <c r="B7353" s="27" t="s">
        <v>5670</v>
      </c>
      <c r="C7353" s="27" t="s">
        <v>5671</v>
      </c>
      <c r="D7353" s="27" t="s">
        <v>5670</v>
      </c>
      <c r="E7353" s="27" t="s">
        <v>3033</v>
      </c>
      <c r="F7353" s="27" t="s">
        <v>2807</v>
      </c>
      <c r="G7353" s="27" t="s">
        <v>2812</v>
      </c>
      <c r="H7353" s="28">
        <v>43647</v>
      </c>
      <c r="I7353" s="29">
        <v>43.243668</v>
      </c>
      <c r="J7353" s="28" t="s">
        <v>3241</v>
      </c>
    </row>
    <row r="7354" spans="1:10" x14ac:dyDescent="0.3">
      <c r="A7354" s="26">
        <v>2019</v>
      </c>
      <c r="B7354" s="27" t="s">
        <v>5672</v>
      </c>
      <c r="C7354" s="27" t="s">
        <v>2863</v>
      </c>
      <c r="D7354" s="27" t="s">
        <v>5672</v>
      </c>
      <c r="E7354" s="27" t="s">
        <v>3111</v>
      </c>
      <c r="F7354" s="27" t="s">
        <v>2815</v>
      </c>
      <c r="G7354" s="27" t="s">
        <v>2854</v>
      </c>
      <c r="H7354" s="28">
        <v>43647</v>
      </c>
      <c r="I7354" s="29">
        <v>2.8961610000000002</v>
      </c>
      <c r="J7354" s="28" t="s">
        <v>3192</v>
      </c>
    </row>
    <row r="7355" spans="1:10" x14ac:dyDescent="0.3">
      <c r="A7355" s="26">
        <v>2019</v>
      </c>
      <c r="B7355" s="27" t="s">
        <v>5757</v>
      </c>
      <c r="C7355" s="27" t="s">
        <v>2909</v>
      </c>
      <c r="D7355" s="27" t="s">
        <v>5757</v>
      </c>
      <c r="E7355" s="27" t="s">
        <v>3033</v>
      </c>
      <c r="F7355" s="27" t="s">
        <v>2788</v>
      </c>
      <c r="G7355" s="27" t="s">
        <v>2788</v>
      </c>
      <c r="H7355" s="28">
        <v>43647</v>
      </c>
      <c r="I7355" s="29">
        <v>38.163460000000001</v>
      </c>
      <c r="J7355" s="28" t="s">
        <v>3192</v>
      </c>
    </row>
    <row r="7356" spans="1:10" x14ac:dyDescent="0.3">
      <c r="A7356" s="26">
        <v>2019</v>
      </c>
      <c r="B7356" s="27" t="s">
        <v>5758</v>
      </c>
      <c r="C7356" s="27" t="s">
        <v>5759</v>
      </c>
      <c r="D7356" s="27" t="s">
        <v>5758</v>
      </c>
      <c r="E7356" s="27" t="s">
        <v>3033</v>
      </c>
      <c r="F7356" s="27" t="s">
        <v>2815</v>
      </c>
      <c r="G7356" s="27" t="s">
        <v>2816</v>
      </c>
      <c r="H7356" s="28">
        <v>43647</v>
      </c>
      <c r="I7356" s="29">
        <v>15.939494</v>
      </c>
      <c r="J7356" s="28" t="s">
        <v>3192</v>
      </c>
    </row>
    <row r="7357" spans="1:10" x14ac:dyDescent="0.3">
      <c r="A7357" s="26">
        <v>2019</v>
      </c>
      <c r="B7357" s="27" t="s">
        <v>5972</v>
      </c>
      <c r="C7357" s="27" t="s">
        <v>5973</v>
      </c>
      <c r="D7357" s="27" t="s">
        <v>5972</v>
      </c>
      <c r="E7357" s="27" t="s">
        <v>3111</v>
      </c>
      <c r="F7357" s="27" t="s">
        <v>2825</v>
      </c>
      <c r="G7357" s="27" t="s">
        <v>2850</v>
      </c>
      <c r="H7357" s="28">
        <v>43647</v>
      </c>
      <c r="I7357" s="29">
        <v>6.8339999999999998E-2</v>
      </c>
      <c r="J7357" s="28" t="s">
        <v>3241</v>
      </c>
    </row>
    <row r="7358" spans="1:10" x14ac:dyDescent="0.3">
      <c r="A7358" s="26">
        <v>2019</v>
      </c>
      <c r="B7358" s="27" t="s">
        <v>5760</v>
      </c>
      <c r="C7358" s="27" t="s">
        <v>5761</v>
      </c>
      <c r="D7358" s="27" t="s">
        <v>5760</v>
      </c>
      <c r="E7358" s="27" t="s">
        <v>3111</v>
      </c>
      <c r="F7358" s="27" t="s">
        <v>2815</v>
      </c>
      <c r="G7358" s="27" t="s">
        <v>2854</v>
      </c>
      <c r="H7358" s="28">
        <v>43647</v>
      </c>
      <c r="I7358" s="29">
        <v>2.9555419999999999</v>
      </c>
      <c r="J7358" s="28" t="s">
        <v>3192</v>
      </c>
    </row>
    <row r="7359" spans="1:10" x14ac:dyDescent="0.3">
      <c r="A7359" s="26">
        <v>2019</v>
      </c>
      <c r="B7359" s="27" t="s">
        <v>5762</v>
      </c>
      <c r="C7359" s="27" t="s">
        <v>5763</v>
      </c>
      <c r="D7359" s="27" t="s">
        <v>5762</v>
      </c>
      <c r="E7359" s="27" t="s">
        <v>3111</v>
      </c>
      <c r="F7359" s="27" t="s">
        <v>2825</v>
      </c>
      <c r="G7359" s="27" t="s">
        <v>2850</v>
      </c>
      <c r="H7359" s="28">
        <v>43647</v>
      </c>
      <c r="I7359" s="29">
        <v>0.23294100000000001</v>
      </c>
      <c r="J7359" s="28" t="s">
        <v>3192</v>
      </c>
    </row>
    <row r="7360" spans="1:10" x14ac:dyDescent="0.3">
      <c r="A7360" s="26">
        <v>2019</v>
      </c>
      <c r="B7360" s="27" t="s">
        <v>5764</v>
      </c>
      <c r="C7360" s="27" t="s">
        <v>5765</v>
      </c>
      <c r="D7360" s="27" t="s">
        <v>5766</v>
      </c>
      <c r="E7360" s="27" t="s">
        <v>3161</v>
      </c>
      <c r="F7360" s="27" t="s">
        <v>2815</v>
      </c>
      <c r="G7360" s="27" t="s">
        <v>2816</v>
      </c>
      <c r="H7360" s="28">
        <v>43647</v>
      </c>
      <c r="I7360" s="29">
        <v>0.71771499999999999</v>
      </c>
      <c r="J7360" s="28" t="s">
        <v>3192</v>
      </c>
    </row>
    <row r="7361" spans="1:10" x14ac:dyDescent="0.3">
      <c r="A7361" s="26">
        <v>2019</v>
      </c>
      <c r="B7361" s="27" t="s">
        <v>5767</v>
      </c>
      <c r="C7361" s="27" t="s">
        <v>3515</v>
      </c>
      <c r="D7361" s="27" t="s">
        <v>5768</v>
      </c>
      <c r="E7361" s="27" t="s">
        <v>3063</v>
      </c>
      <c r="F7361" s="27" t="s">
        <v>2815</v>
      </c>
      <c r="G7361" s="27" t="s">
        <v>2816</v>
      </c>
      <c r="H7361" s="28">
        <v>43647</v>
      </c>
      <c r="I7361" s="29">
        <v>2.156733</v>
      </c>
      <c r="J7361" s="28" t="s">
        <v>3192</v>
      </c>
    </row>
    <row r="7362" spans="1:10" x14ac:dyDescent="0.3">
      <c r="A7362" s="26">
        <v>2019</v>
      </c>
      <c r="B7362" s="27" t="s">
        <v>5986</v>
      </c>
      <c r="C7362" s="27" t="s">
        <v>5770</v>
      </c>
      <c r="D7362" s="27" t="s">
        <v>5769</v>
      </c>
      <c r="E7362" s="27" t="s">
        <v>3111</v>
      </c>
      <c r="F7362" s="27" t="s">
        <v>3034</v>
      </c>
      <c r="G7362" s="27" t="s">
        <v>2821</v>
      </c>
      <c r="H7362" s="28">
        <v>43647</v>
      </c>
      <c r="I7362" s="29">
        <v>4.8029020000000004</v>
      </c>
      <c r="J7362" s="28" t="s">
        <v>3192</v>
      </c>
    </row>
    <row r="7363" spans="1:10" x14ac:dyDescent="0.3">
      <c r="A7363" s="26">
        <v>2019</v>
      </c>
      <c r="B7363" s="27" t="s">
        <v>5771</v>
      </c>
      <c r="C7363" s="27" t="s">
        <v>5772</v>
      </c>
      <c r="D7363" s="27" t="s">
        <v>5771</v>
      </c>
      <c r="E7363" s="27" t="s">
        <v>3033</v>
      </c>
      <c r="F7363" s="27" t="s">
        <v>2807</v>
      </c>
      <c r="G7363" s="27" t="s">
        <v>2812</v>
      </c>
      <c r="H7363" s="28">
        <v>43647</v>
      </c>
      <c r="I7363" s="29">
        <v>24.901465000000002</v>
      </c>
      <c r="J7363" s="28" t="s">
        <v>3241</v>
      </c>
    </row>
    <row r="7364" spans="1:10" x14ac:dyDescent="0.3">
      <c r="A7364" s="26">
        <v>2019</v>
      </c>
      <c r="B7364" s="27" t="s">
        <v>5775</v>
      </c>
      <c r="C7364" s="27" t="s">
        <v>2905</v>
      </c>
      <c r="D7364" s="27" t="s">
        <v>5775</v>
      </c>
      <c r="E7364" s="27" t="s">
        <v>3033</v>
      </c>
      <c r="F7364" s="27" t="s">
        <v>2807</v>
      </c>
      <c r="G7364" s="27" t="s">
        <v>2812</v>
      </c>
      <c r="H7364" s="28">
        <v>43647</v>
      </c>
      <c r="I7364" s="29">
        <v>8.7309960000000011</v>
      </c>
      <c r="J7364" s="28" t="s">
        <v>3192</v>
      </c>
    </row>
    <row r="7365" spans="1:10" x14ac:dyDescent="0.3">
      <c r="A7365" s="26">
        <v>2019</v>
      </c>
      <c r="B7365" s="27" t="s">
        <v>5974</v>
      </c>
      <c r="C7365" s="27" t="s">
        <v>5975</v>
      </c>
      <c r="D7365" s="27" t="s">
        <v>5974</v>
      </c>
      <c r="E7365" s="27" t="s">
        <v>3033</v>
      </c>
      <c r="F7365" s="27" t="s">
        <v>2807</v>
      </c>
      <c r="G7365" s="27" t="s">
        <v>2812</v>
      </c>
      <c r="H7365" s="28">
        <v>43647</v>
      </c>
      <c r="I7365" s="29">
        <v>11.564975</v>
      </c>
      <c r="J7365" s="28" t="s">
        <v>3192</v>
      </c>
    </row>
    <row r="7366" spans="1:10" x14ac:dyDescent="0.3">
      <c r="A7366" s="26">
        <v>2019</v>
      </c>
      <c r="B7366" s="27" t="s">
        <v>5976</v>
      </c>
      <c r="C7366" s="27" t="s">
        <v>5977</v>
      </c>
      <c r="D7366" s="27" t="s">
        <v>5976</v>
      </c>
      <c r="E7366" s="27" t="s">
        <v>3111</v>
      </c>
      <c r="F7366" s="27" t="s">
        <v>3034</v>
      </c>
      <c r="G7366" s="27" t="s">
        <v>2831</v>
      </c>
      <c r="H7366" s="28">
        <v>43647</v>
      </c>
      <c r="I7366" s="29">
        <v>3.2904840000000002</v>
      </c>
      <c r="J7366" s="28" t="s">
        <v>3192</v>
      </c>
    </row>
    <row r="7367" spans="1:10" x14ac:dyDescent="0.3">
      <c r="A7367" s="26">
        <v>2019</v>
      </c>
      <c r="B7367" s="27" t="s">
        <v>5978</v>
      </c>
      <c r="C7367" s="27" t="s">
        <v>5979</v>
      </c>
      <c r="D7367" s="27" t="s">
        <v>5978</v>
      </c>
      <c r="E7367" s="27" t="s">
        <v>3111</v>
      </c>
      <c r="F7367" s="27" t="s">
        <v>2825</v>
      </c>
      <c r="G7367" s="27" t="s">
        <v>2850</v>
      </c>
      <c r="H7367" s="28">
        <v>43647</v>
      </c>
      <c r="I7367" s="29">
        <v>3.073833</v>
      </c>
      <c r="J7367" s="28" t="s">
        <v>3192</v>
      </c>
    </row>
    <row r="7368" spans="1:10" x14ac:dyDescent="0.3">
      <c r="A7368" s="26">
        <v>2019</v>
      </c>
      <c r="B7368" s="27" t="s">
        <v>5980</v>
      </c>
      <c r="C7368" s="27" t="s">
        <v>5981</v>
      </c>
      <c r="D7368" s="27" t="s">
        <v>5980</v>
      </c>
      <c r="E7368" s="27" t="s">
        <v>3111</v>
      </c>
      <c r="F7368" s="27" t="s">
        <v>2825</v>
      </c>
      <c r="G7368" s="27" t="s">
        <v>2850</v>
      </c>
      <c r="H7368" s="28">
        <v>43647</v>
      </c>
      <c r="I7368" s="29">
        <v>3.1076299999999999</v>
      </c>
      <c r="J7368" s="28" t="s">
        <v>3192</v>
      </c>
    </row>
    <row r="7369" spans="1:10" x14ac:dyDescent="0.3">
      <c r="A7369" s="26">
        <v>2019</v>
      </c>
      <c r="B7369" s="27" t="s">
        <v>5982</v>
      </c>
      <c r="C7369" s="27" t="s">
        <v>5983</v>
      </c>
      <c r="D7369" s="27" t="s">
        <v>5982</v>
      </c>
      <c r="E7369" s="27" t="s">
        <v>3033</v>
      </c>
      <c r="F7369" s="27" t="s">
        <v>2788</v>
      </c>
      <c r="G7369" s="27" t="s">
        <v>2788</v>
      </c>
      <c r="H7369" s="28">
        <v>43647</v>
      </c>
      <c r="I7369" s="29">
        <v>20.893094000000001</v>
      </c>
      <c r="J7369" s="28" t="s">
        <v>3192</v>
      </c>
    </row>
    <row r="7370" spans="1:10" x14ac:dyDescent="0.3">
      <c r="A7370" s="26">
        <v>2019</v>
      </c>
      <c r="B7370" s="27" t="s">
        <v>5984</v>
      </c>
      <c r="C7370" s="27" t="s">
        <v>5985</v>
      </c>
      <c r="D7370" s="27" t="s">
        <v>5984</v>
      </c>
      <c r="E7370" s="27" t="s">
        <v>3111</v>
      </c>
      <c r="F7370" s="27" t="s">
        <v>2825</v>
      </c>
      <c r="G7370" s="27" t="s">
        <v>2850</v>
      </c>
      <c r="H7370" s="28">
        <v>43647</v>
      </c>
      <c r="I7370" s="29">
        <v>3.6139790000000001</v>
      </c>
      <c r="J7370" s="28" t="s">
        <v>3192</v>
      </c>
    </row>
    <row r="7371" spans="1:10" x14ac:dyDescent="0.3">
      <c r="A7371" s="26">
        <v>2019</v>
      </c>
      <c r="B7371" s="27" t="s">
        <v>5987</v>
      </c>
      <c r="C7371" s="27" t="s">
        <v>6024</v>
      </c>
      <c r="D7371" s="27" t="s">
        <v>5987</v>
      </c>
      <c r="E7371" s="27" t="s">
        <v>3111</v>
      </c>
      <c r="F7371" s="27" t="s">
        <v>2825</v>
      </c>
      <c r="G7371" s="27" t="s">
        <v>2850</v>
      </c>
      <c r="H7371" s="28">
        <v>43647</v>
      </c>
      <c r="I7371" s="29">
        <v>12.492507999999999</v>
      </c>
      <c r="J7371" s="28" t="s">
        <v>3192</v>
      </c>
    </row>
    <row r="7372" spans="1:10" x14ac:dyDescent="0.3">
      <c r="A7372" s="26">
        <v>2019</v>
      </c>
      <c r="B7372" s="27" t="s">
        <v>5764</v>
      </c>
      <c r="C7372" s="27" t="s">
        <v>5765</v>
      </c>
      <c r="D7372" s="27" t="s">
        <v>5988</v>
      </c>
      <c r="E7372" s="27" t="s">
        <v>3161</v>
      </c>
      <c r="F7372" s="27" t="s">
        <v>2815</v>
      </c>
      <c r="G7372" s="27" t="s">
        <v>2816</v>
      </c>
      <c r="H7372" s="28">
        <v>43647</v>
      </c>
      <c r="I7372" s="29">
        <v>0.857765</v>
      </c>
      <c r="J7372" s="28" t="s">
        <v>3192</v>
      </c>
    </row>
    <row r="7373" spans="1:10" x14ac:dyDescent="0.3">
      <c r="A7373" s="26">
        <v>2019</v>
      </c>
      <c r="B7373" s="27" t="s">
        <v>5989</v>
      </c>
      <c r="C7373" s="27" t="s">
        <v>5990</v>
      </c>
      <c r="D7373" s="27" t="s">
        <v>5989</v>
      </c>
      <c r="E7373" s="27" t="s">
        <v>3033</v>
      </c>
      <c r="F7373" s="27" t="s">
        <v>2807</v>
      </c>
      <c r="G7373" s="27" t="s">
        <v>2812</v>
      </c>
      <c r="H7373" s="28">
        <v>43647</v>
      </c>
      <c r="I7373" s="29">
        <v>18.734856000000001</v>
      </c>
      <c r="J7373" s="28" t="s">
        <v>3241</v>
      </c>
    </row>
    <row r="7374" spans="1:10" x14ac:dyDescent="0.3">
      <c r="A7374" s="26">
        <v>2019</v>
      </c>
      <c r="B7374" s="27" t="s">
        <v>5991</v>
      </c>
      <c r="C7374" s="27" t="s">
        <v>5992</v>
      </c>
      <c r="D7374" s="27" t="s">
        <v>5991</v>
      </c>
      <c r="E7374" s="27" t="s">
        <v>3033</v>
      </c>
      <c r="F7374" s="27" t="s">
        <v>2788</v>
      </c>
      <c r="G7374" s="27" t="s">
        <v>2799</v>
      </c>
      <c r="H7374" s="28">
        <v>43647</v>
      </c>
      <c r="I7374" s="29">
        <v>13.836523000000001</v>
      </c>
      <c r="J7374" s="28" t="s">
        <v>3192</v>
      </c>
    </row>
    <row r="7375" spans="1:10" x14ac:dyDescent="0.3">
      <c r="A7375" s="26">
        <v>2019</v>
      </c>
      <c r="B7375" s="27" t="s">
        <v>5993</v>
      </c>
      <c r="C7375" s="27" t="s">
        <v>5994</v>
      </c>
      <c r="D7375" s="27" t="s">
        <v>5993</v>
      </c>
      <c r="E7375" s="27" t="s">
        <v>3033</v>
      </c>
      <c r="F7375" s="27" t="s">
        <v>2788</v>
      </c>
      <c r="G7375" s="27" t="s">
        <v>2788</v>
      </c>
      <c r="H7375" s="28">
        <v>43647</v>
      </c>
      <c r="I7375" s="29">
        <v>1.4935579999999999</v>
      </c>
      <c r="J7375" s="28" t="s">
        <v>3241</v>
      </c>
    </row>
    <row r="7376" spans="1:10" x14ac:dyDescent="0.3">
      <c r="A7376" s="26">
        <v>2019</v>
      </c>
      <c r="B7376" s="27" t="s">
        <v>5995</v>
      </c>
      <c r="C7376" s="27" t="s">
        <v>5996</v>
      </c>
      <c r="D7376" s="27" t="s">
        <v>5995</v>
      </c>
      <c r="E7376" s="27" t="s">
        <v>3033</v>
      </c>
      <c r="F7376" s="27" t="s">
        <v>2807</v>
      </c>
      <c r="G7376" s="27" t="s">
        <v>2812</v>
      </c>
      <c r="H7376" s="28">
        <v>43647</v>
      </c>
      <c r="I7376" s="29">
        <v>0.58294000000000001</v>
      </c>
      <c r="J7376" s="28" t="s">
        <v>3192</v>
      </c>
    </row>
    <row r="7377" spans="1:10" x14ac:dyDescent="0.3">
      <c r="A7377" s="26">
        <v>2019</v>
      </c>
      <c r="B7377" s="27" t="s">
        <v>5997</v>
      </c>
      <c r="C7377" s="27" t="s">
        <v>5998</v>
      </c>
      <c r="D7377" s="27" t="s">
        <v>5997</v>
      </c>
      <c r="E7377" s="27" t="s">
        <v>3111</v>
      </c>
      <c r="F7377" s="27" t="s">
        <v>3034</v>
      </c>
      <c r="G7377" s="27" t="s">
        <v>2821</v>
      </c>
      <c r="H7377" s="28">
        <v>43647</v>
      </c>
      <c r="I7377" s="29">
        <v>1.327833</v>
      </c>
      <c r="J7377" s="28" t="s">
        <v>3241</v>
      </c>
    </row>
    <row r="7378" spans="1:10" x14ac:dyDescent="0.3">
      <c r="A7378" s="26">
        <v>2019</v>
      </c>
      <c r="B7378" s="27" t="s">
        <v>5999</v>
      </c>
      <c r="C7378" s="27" t="s">
        <v>5967</v>
      </c>
      <c r="D7378" s="27" t="s">
        <v>5999</v>
      </c>
      <c r="E7378" s="27" t="s">
        <v>3111</v>
      </c>
      <c r="F7378" s="27" t="s">
        <v>2815</v>
      </c>
      <c r="G7378" s="27" t="s">
        <v>2854</v>
      </c>
      <c r="H7378" s="28">
        <v>43647</v>
      </c>
      <c r="I7378" s="29">
        <v>0.48369500000000004</v>
      </c>
      <c r="J7378" s="28" t="s">
        <v>3241</v>
      </c>
    </row>
    <row r="7379" spans="1:10" x14ac:dyDescent="0.3">
      <c r="A7379" s="26">
        <v>2019</v>
      </c>
      <c r="B7379" s="27" t="s">
        <v>6025</v>
      </c>
      <c r="C7379" s="27" t="s">
        <v>6026</v>
      </c>
      <c r="D7379" s="27" t="s">
        <v>6025</v>
      </c>
      <c r="E7379" s="27" t="s">
        <v>3033</v>
      </c>
      <c r="F7379" s="27" t="s">
        <v>2807</v>
      </c>
      <c r="G7379" s="27" t="s">
        <v>2808</v>
      </c>
      <c r="H7379" s="28">
        <v>43647</v>
      </c>
      <c r="I7379" s="29">
        <v>37.136614999999999</v>
      </c>
      <c r="J7379" s="28" t="s">
        <v>3192</v>
      </c>
    </row>
    <row r="7380" spans="1:10" x14ac:dyDescent="0.3">
      <c r="A7380" s="26">
        <v>2019</v>
      </c>
      <c r="B7380" s="27" t="s">
        <v>6027</v>
      </c>
      <c r="C7380" s="27" t="s">
        <v>6028</v>
      </c>
      <c r="D7380" s="27" t="s">
        <v>6027</v>
      </c>
      <c r="E7380" s="27" t="s">
        <v>3111</v>
      </c>
      <c r="F7380" s="27" t="s">
        <v>3034</v>
      </c>
      <c r="G7380" s="27" t="s">
        <v>2831</v>
      </c>
      <c r="H7380" s="28">
        <v>43647</v>
      </c>
      <c r="I7380" s="29">
        <v>2.1419810000000004</v>
      </c>
      <c r="J7380" s="28" t="s">
        <v>3192</v>
      </c>
    </row>
    <row r="7381" spans="1:10" x14ac:dyDescent="0.3">
      <c r="A7381" s="26">
        <v>2019</v>
      </c>
      <c r="B7381" s="27" t="s">
        <v>6029</v>
      </c>
      <c r="C7381" s="27" t="s">
        <v>6030</v>
      </c>
      <c r="D7381" s="27" t="s">
        <v>6029</v>
      </c>
      <c r="E7381" s="27" t="s">
        <v>3111</v>
      </c>
      <c r="F7381" s="27" t="s">
        <v>3034</v>
      </c>
      <c r="G7381" s="27" t="s">
        <v>2831</v>
      </c>
      <c r="H7381" s="28">
        <v>43647</v>
      </c>
      <c r="I7381" s="29">
        <v>1.0262240000000002</v>
      </c>
      <c r="J7381" s="28" t="s">
        <v>3192</v>
      </c>
    </row>
    <row r="7382" spans="1:10" x14ac:dyDescent="0.3">
      <c r="A7382" s="26">
        <v>2019</v>
      </c>
      <c r="B7382" s="27" t="s">
        <v>6031</v>
      </c>
      <c r="C7382" s="27" t="s">
        <v>6016</v>
      </c>
      <c r="D7382" s="27" t="s">
        <v>6031</v>
      </c>
      <c r="E7382" s="27" t="s">
        <v>3033</v>
      </c>
      <c r="F7382" s="27" t="s">
        <v>2807</v>
      </c>
      <c r="G7382" s="27" t="s">
        <v>2808</v>
      </c>
      <c r="H7382" s="28">
        <v>43647</v>
      </c>
      <c r="I7382" s="29">
        <v>8.849006000000001</v>
      </c>
      <c r="J7382" s="28" t="s">
        <v>3241</v>
      </c>
    </row>
    <row r="7383" spans="1:10" x14ac:dyDescent="0.3">
      <c r="A7383" s="26">
        <v>2019</v>
      </c>
      <c r="B7383" s="27" t="s">
        <v>6032</v>
      </c>
      <c r="C7383" s="27" t="s">
        <v>6018</v>
      </c>
      <c r="D7383" s="27" t="s">
        <v>6032</v>
      </c>
      <c r="E7383" s="27" t="s">
        <v>3033</v>
      </c>
      <c r="F7383" s="27" t="s">
        <v>2788</v>
      </c>
      <c r="G7383" s="27" t="s">
        <v>2788</v>
      </c>
      <c r="H7383" s="28">
        <v>43647</v>
      </c>
      <c r="I7383" s="29">
        <v>8.3969620000000003</v>
      </c>
      <c r="J7383" s="28" t="s">
        <v>3241</v>
      </c>
    </row>
    <row r="7384" spans="1:10" x14ac:dyDescent="0.3">
      <c r="A7384" s="26">
        <v>2019</v>
      </c>
      <c r="B7384" s="27" t="s">
        <v>6033</v>
      </c>
      <c r="C7384" s="27" t="s">
        <v>6034</v>
      </c>
      <c r="D7384" s="27" t="s">
        <v>6035</v>
      </c>
      <c r="E7384" s="27" t="s">
        <v>3161</v>
      </c>
      <c r="F7384" s="27" t="s">
        <v>2788</v>
      </c>
      <c r="G7384" s="27" t="s">
        <v>2788</v>
      </c>
      <c r="H7384" s="28">
        <v>43647</v>
      </c>
      <c r="I7384" s="29">
        <v>3.7023760000000001</v>
      </c>
      <c r="J7384" s="28" t="s">
        <v>3192</v>
      </c>
    </row>
    <row r="7385" spans="1:10" x14ac:dyDescent="0.3">
      <c r="A7385" s="26">
        <v>2019</v>
      </c>
      <c r="B7385" s="27" t="s">
        <v>6036</v>
      </c>
      <c r="C7385" s="27" t="s">
        <v>6037</v>
      </c>
      <c r="D7385" s="27" t="s">
        <v>6038</v>
      </c>
      <c r="E7385" s="27" t="s">
        <v>3161</v>
      </c>
      <c r="F7385" s="27" t="s">
        <v>3026</v>
      </c>
      <c r="G7385" s="27" t="s">
        <v>2936</v>
      </c>
      <c r="H7385" s="28">
        <v>43647</v>
      </c>
      <c r="I7385" s="29">
        <v>4.4464009999999998</v>
      </c>
      <c r="J7385" s="28" t="s">
        <v>3192</v>
      </c>
    </row>
    <row r="7386" spans="1:10" x14ac:dyDescent="0.3">
      <c r="A7386" s="26">
        <v>2019</v>
      </c>
      <c r="B7386" s="27" t="s">
        <v>6039</v>
      </c>
      <c r="C7386" s="27" t="s">
        <v>6040</v>
      </c>
      <c r="D7386" s="27" t="s">
        <v>6039</v>
      </c>
      <c r="E7386" s="27" t="s">
        <v>3033</v>
      </c>
      <c r="F7386" s="27" t="s">
        <v>2788</v>
      </c>
      <c r="G7386" s="27" t="s">
        <v>2788</v>
      </c>
      <c r="H7386" s="28">
        <v>43647</v>
      </c>
      <c r="I7386" s="29">
        <v>24.555602999999998</v>
      </c>
      <c r="J7386" s="28" t="s">
        <v>3241</v>
      </c>
    </row>
    <row r="7387" spans="1:10" x14ac:dyDescent="0.3">
      <c r="A7387" s="26">
        <v>2019</v>
      </c>
      <c r="B7387" s="27" t="s">
        <v>6041</v>
      </c>
      <c r="C7387" s="27" t="s">
        <v>6042</v>
      </c>
      <c r="D7387" s="27" t="s">
        <v>6041</v>
      </c>
      <c r="E7387" s="27" t="s">
        <v>3033</v>
      </c>
      <c r="F7387" s="27" t="s">
        <v>2798</v>
      </c>
      <c r="G7387" s="27" t="s">
        <v>2803</v>
      </c>
      <c r="H7387" s="28">
        <v>43647</v>
      </c>
      <c r="I7387" s="29">
        <v>30.810193999999999</v>
      </c>
      <c r="J7387" s="28" t="s">
        <v>3192</v>
      </c>
    </row>
    <row r="7388" spans="1:10" x14ac:dyDescent="0.3">
      <c r="A7388" s="26">
        <v>2019</v>
      </c>
      <c r="B7388" s="27" t="s">
        <v>6043</v>
      </c>
      <c r="C7388" s="27" t="s">
        <v>6044</v>
      </c>
      <c r="D7388" s="27" t="s">
        <v>6043</v>
      </c>
      <c r="E7388" s="27" t="s">
        <v>3111</v>
      </c>
      <c r="F7388" s="27" t="s">
        <v>2825</v>
      </c>
      <c r="G7388" s="27" t="s">
        <v>2850</v>
      </c>
      <c r="H7388" s="28">
        <v>43647</v>
      </c>
      <c r="I7388" s="29">
        <v>1.0714239999999999</v>
      </c>
      <c r="J7388" s="28" t="s">
        <v>3192</v>
      </c>
    </row>
    <row r="7389" spans="1:10" x14ac:dyDescent="0.3">
      <c r="A7389" s="26">
        <v>2019</v>
      </c>
      <c r="B7389" s="27" t="s">
        <v>6075</v>
      </c>
      <c r="C7389" s="27" t="s">
        <v>6076</v>
      </c>
      <c r="D7389" s="27" t="s">
        <v>6075</v>
      </c>
      <c r="E7389" s="27" t="s">
        <v>3033</v>
      </c>
      <c r="F7389" s="27" t="s">
        <v>2807</v>
      </c>
      <c r="G7389" s="27" t="s">
        <v>2812</v>
      </c>
      <c r="H7389" s="28">
        <v>43647</v>
      </c>
      <c r="I7389" s="29">
        <v>5.14499</v>
      </c>
      <c r="J7389" s="28" t="s">
        <v>3241</v>
      </c>
    </row>
    <row r="7390" spans="1:10" x14ac:dyDescent="0.3">
      <c r="A7390" s="26">
        <v>2019</v>
      </c>
      <c r="B7390" s="27" t="s">
        <v>6077</v>
      </c>
      <c r="C7390" s="27" t="s">
        <v>6078</v>
      </c>
      <c r="D7390" s="27" t="s">
        <v>6077</v>
      </c>
      <c r="E7390" s="27" t="s">
        <v>3111</v>
      </c>
      <c r="F7390" s="27" t="s">
        <v>3034</v>
      </c>
      <c r="G7390" s="27" t="s">
        <v>2840</v>
      </c>
      <c r="H7390" s="28">
        <v>43647</v>
      </c>
      <c r="I7390" s="29">
        <v>9.5145</v>
      </c>
      <c r="J7390" s="28" t="s">
        <v>3192</v>
      </c>
    </row>
    <row r="7391" spans="1:10" x14ac:dyDescent="0.3">
      <c r="A7391" s="26">
        <v>2019</v>
      </c>
      <c r="B7391" s="27" t="s">
        <v>6079</v>
      </c>
      <c r="C7391" s="27" t="s">
        <v>6080</v>
      </c>
      <c r="D7391" s="27" t="s">
        <v>6079</v>
      </c>
      <c r="E7391" s="27" t="s">
        <v>3111</v>
      </c>
      <c r="F7391" s="27" t="s">
        <v>2825</v>
      </c>
      <c r="G7391" s="27" t="s">
        <v>2826</v>
      </c>
      <c r="H7391" s="28">
        <v>43647</v>
      </c>
      <c r="I7391" s="29">
        <v>3.5386000000000001E-2</v>
      </c>
      <c r="J7391" s="28" t="s">
        <v>3192</v>
      </c>
    </row>
    <row r="7392" spans="1:10" x14ac:dyDescent="0.3">
      <c r="A7392" s="26">
        <v>2019</v>
      </c>
      <c r="B7392" s="27" t="s">
        <v>6081</v>
      </c>
      <c r="C7392" s="27" t="s">
        <v>6082</v>
      </c>
      <c r="D7392" s="27" t="s">
        <v>6081</v>
      </c>
      <c r="E7392" s="27" t="s">
        <v>3033</v>
      </c>
      <c r="F7392" s="27" t="s">
        <v>2788</v>
      </c>
      <c r="G7392" s="27" t="s">
        <v>2788</v>
      </c>
      <c r="H7392" s="28">
        <v>43647</v>
      </c>
      <c r="I7392" s="29">
        <v>5.0720000000000001</v>
      </c>
      <c r="J7392" s="28" t="s">
        <v>3241</v>
      </c>
    </row>
    <row r="7393" spans="1:10" x14ac:dyDescent="0.3">
      <c r="A7393" s="26">
        <v>2019</v>
      </c>
      <c r="B7393" s="27" t="s">
        <v>6083</v>
      </c>
      <c r="C7393" s="27" t="s">
        <v>6084</v>
      </c>
      <c r="D7393" s="27" t="s">
        <v>6083</v>
      </c>
      <c r="E7393" s="27" t="s">
        <v>3111</v>
      </c>
      <c r="F7393" s="27" t="s">
        <v>2825</v>
      </c>
      <c r="G7393" s="27" t="s">
        <v>2850</v>
      </c>
      <c r="H7393" s="28">
        <v>43647</v>
      </c>
      <c r="I7393" s="29">
        <v>0.459372</v>
      </c>
      <c r="J7393" s="28" t="s">
        <v>3241</v>
      </c>
    </row>
    <row r="7394" spans="1:10" x14ac:dyDescent="0.3">
      <c r="A7394" s="26">
        <v>2019</v>
      </c>
      <c r="B7394" s="27" t="s">
        <v>6085</v>
      </c>
      <c r="C7394" s="27" t="s">
        <v>6086</v>
      </c>
      <c r="D7394" s="27" t="s">
        <v>6085</v>
      </c>
      <c r="E7394" s="27" t="s">
        <v>3033</v>
      </c>
      <c r="F7394" s="27" t="s">
        <v>2807</v>
      </c>
      <c r="G7394" s="27" t="s">
        <v>2812</v>
      </c>
      <c r="H7394" s="28">
        <v>43647</v>
      </c>
      <c r="I7394" s="29">
        <v>11.042263</v>
      </c>
      <c r="J7394" s="28" t="s">
        <v>3241</v>
      </c>
    </row>
    <row r="7395" spans="1:10" x14ac:dyDescent="0.3">
      <c r="A7395" s="26">
        <v>2019</v>
      </c>
      <c r="B7395" s="27" t="s">
        <v>6087</v>
      </c>
      <c r="C7395" s="27" t="s">
        <v>6088</v>
      </c>
      <c r="D7395" s="27" t="s">
        <v>6087</v>
      </c>
      <c r="E7395" s="27" t="s">
        <v>3033</v>
      </c>
      <c r="F7395" s="27" t="s">
        <v>2798</v>
      </c>
      <c r="G7395" s="27" t="s">
        <v>2803</v>
      </c>
      <c r="H7395" s="28">
        <v>43647</v>
      </c>
      <c r="I7395" s="29">
        <v>0.64764500000000003</v>
      </c>
      <c r="J7395" s="28" t="s">
        <v>3241</v>
      </c>
    </row>
    <row r="7396" spans="1:10" x14ac:dyDescent="0.3">
      <c r="A7396" s="26">
        <v>2019</v>
      </c>
      <c r="B7396" s="27" t="s">
        <v>3022</v>
      </c>
      <c r="C7396" s="27" t="s">
        <v>3023</v>
      </c>
      <c r="D7396" s="27" t="s">
        <v>3024</v>
      </c>
      <c r="E7396" s="27" t="s">
        <v>3025</v>
      </c>
      <c r="F7396" s="27" t="s">
        <v>3026</v>
      </c>
      <c r="G7396" s="27" t="s">
        <v>2788</v>
      </c>
      <c r="H7396" s="28">
        <v>43678</v>
      </c>
      <c r="I7396" s="29">
        <v>0</v>
      </c>
      <c r="J7396" s="28" t="s">
        <v>3241</v>
      </c>
    </row>
    <row r="7397" spans="1:10" x14ac:dyDescent="0.3">
      <c r="A7397" s="26">
        <v>2019</v>
      </c>
      <c r="B7397" s="27" t="s">
        <v>3022</v>
      </c>
      <c r="C7397" s="27" t="s">
        <v>3023</v>
      </c>
      <c r="D7397" s="27" t="s">
        <v>3027</v>
      </c>
      <c r="E7397" s="27" t="s">
        <v>3025</v>
      </c>
      <c r="F7397" s="27" t="s">
        <v>3026</v>
      </c>
      <c r="G7397" s="27" t="s">
        <v>2788</v>
      </c>
      <c r="H7397" s="28">
        <v>43678</v>
      </c>
      <c r="I7397" s="29">
        <v>0</v>
      </c>
      <c r="J7397" s="28" t="s">
        <v>3241</v>
      </c>
    </row>
    <row r="7398" spans="1:10" x14ac:dyDescent="0.3">
      <c r="A7398" s="26">
        <v>2019</v>
      </c>
      <c r="B7398" s="27" t="s">
        <v>3028</v>
      </c>
      <c r="C7398" s="27" t="s">
        <v>3029</v>
      </c>
      <c r="D7398" s="27" t="s">
        <v>3028</v>
      </c>
      <c r="E7398" s="27" t="s">
        <v>6117</v>
      </c>
      <c r="F7398" s="27" t="s">
        <v>3030</v>
      </c>
      <c r="G7398" s="27" t="s">
        <v>2812</v>
      </c>
      <c r="H7398" s="28">
        <v>43678</v>
      </c>
      <c r="I7398" s="29">
        <v>6.618125</v>
      </c>
      <c r="J7398" s="28" t="s">
        <v>3241</v>
      </c>
    </row>
    <row r="7399" spans="1:10" x14ac:dyDescent="0.3">
      <c r="A7399" s="26">
        <v>2019</v>
      </c>
      <c r="B7399" s="27" t="s">
        <v>3031</v>
      </c>
      <c r="C7399" s="27" t="s">
        <v>3032</v>
      </c>
      <c r="D7399" s="27" t="s">
        <v>3031</v>
      </c>
      <c r="E7399" s="27" t="s">
        <v>3033</v>
      </c>
      <c r="F7399" s="27" t="s">
        <v>3034</v>
      </c>
      <c r="G7399" s="27" t="s">
        <v>2821</v>
      </c>
      <c r="H7399" s="28">
        <v>43678</v>
      </c>
      <c r="I7399" s="29">
        <v>6.6613780000000009</v>
      </c>
      <c r="J7399" s="28" t="s">
        <v>3241</v>
      </c>
    </row>
    <row r="7400" spans="1:10" x14ac:dyDescent="0.3">
      <c r="A7400" s="26">
        <v>2019</v>
      </c>
      <c r="B7400" s="27" t="s">
        <v>3031</v>
      </c>
      <c r="C7400" s="27" t="s">
        <v>3180</v>
      </c>
      <c r="D7400" s="27" t="s">
        <v>3181</v>
      </c>
      <c r="E7400" s="27" t="s">
        <v>3033</v>
      </c>
      <c r="F7400" s="27" t="s">
        <v>3034</v>
      </c>
      <c r="G7400" s="27" t="s">
        <v>2821</v>
      </c>
      <c r="H7400" s="28">
        <v>43678</v>
      </c>
      <c r="I7400" s="29">
        <v>2.5920970000000003</v>
      </c>
      <c r="J7400" s="28" t="s">
        <v>3241</v>
      </c>
    </row>
    <row r="7401" spans="1:10" x14ac:dyDescent="0.3">
      <c r="A7401" s="26">
        <v>2019</v>
      </c>
      <c r="B7401" s="27" t="s">
        <v>3189</v>
      </c>
      <c r="C7401" s="27" t="s">
        <v>3190</v>
      </c>
      <c r="D7401" s="27" t="s">
        <v>3191</v>
      </c>
      <c r="E7401" s="27" t="s">
        <v>3161</v>
      </c>
      <c r="F7401" s="27" t="s">
        <v>2815</v>
      </c>
      <c r="G7401" s="27" t="s">
        <v>2816</v>
      </c>
      <c r="H7401" s="28">
        <v>43678</v>
      </c>
      <c r="I7401" s="29">
        <v>1.3625610000000001</v>
      </c>
      <c r="J7401" s="28" t="s">
        <v>3192</v>
      </c>
    </row>
    <row r="7402" spans="1:10" x14ac:dyDescent="0.3">
      <c r="A7402" s="26">
        <v>2019</v>
      </c>
      <c r="B7402" s="27" t="s">
        <v>3035</v>
      </c>
      <c r="C7402" s="27" t="s">
        <v>3036</v>
      </c>
      <c r="D7402" s="27" t="s">
        <v>3035</v>
      </c>
      <c r="E7402" s="27" t="s">
        <v>6117</v>
      </c>
      <c r="F7402" s="27" t="s">
        <v>2825</v>
      </c>
      <c r="G7402" s="27" t="s">
        <v>2826</v>
      </c>
      <c r="H7402" s="28">
        <v>43678</v>
      </c>
      <c r="I7402" s="29">
        <v>0</v>
      </c>
      <c r="J7402" s="28" t="s">
        <v>3241</v>
      </c>
    </row>
    <row r="7403" spans="1:10" x14ac:dyDescent="0.3">
      <c r="A7403" s="26">
        <v>2019</v>
      </c>
      <c r="B7403" s="27" t="s">
        <v>3037</v>
      </c>
      <c r="C7403" s="27" t="s">
        <v>3038</v>
      </c>
      <c r="D7403" s="27" t="s">
        <v>3037</v>
      </c>
      <c r="E7403" s="27" t="s">
        <v>6117</v>
      </c>
      <c r="F7403" s="27" t="s">
        <v>3034</v>
      </c>
      <c r="G7403" s="27" t="s">
        <v>2999</v>
      </c>
      <c r="H7403" s="28">
        <v>43678</v>
      </c>
      <c r="I7403" s="29">
        <v>2.8334259999999998</v>
      </c>
      <c r="J7403" s="28" t="s">
        <v>3241</v>
      </c>
    </row>
    <row r="7404" spans="1:10" x14ac:dyDescent="0.3">
      <c r="A7404" s="26">
        <v>2019</v>
      </c>
      <c r="B7404" s="27" t="s">
        <v>3039</v>
      </c>
      <c r="C7404" s="27" t="s">
        <v>3040</v>
      </c>
      <c r="D7404" s="27" t="s">
        <v>3039</v>
      </c>
      <c r="E7404" s="27" t="s">
        <v>6117</v>
      </c>
      <c r="F7404" s="27" t="s">
        <v>2815</v>
      </c>
      <c r="G7404" s="27" t="s">
        <v>2816</v>
      </c>
      <c r="H7404" s="28">
        <v>43678</v>
      </c>
      <c r="I7404" s="29">
        <v>0</v>
      </c>
      <c r="J7404" s="28" t="s">
        <v>3241</v>
      </c>
    </row>
    <row r="7405" spans="1:10" x14ac:dyDescent="0.3">
      <c r="A7405" s="26">
        <v>2019</v>
      </c>
      <c r="B7405" s="27" t="s">
        <v>3041</v>
      </c>
      <c r="C7405" s="27" t="s">
        <v>3042</v>
      </c>
      <c r="D7405" s="27" t="s">
        <v>3041</v>
      </c>
      <c r="E7405" s="27" t="s">
        <v>6117</v>
      </c>
      <c r="F7405" s="27" t="s">
        <v>2825</v>
      </c>
      <c r="G7405" s="27" t="s">
        <v>2826</v>
      </c>
      <c r="H7405" s="28">
        <v>43678</v>
      </c>
      <c r="I7405" s="29">
        <v>2.9058290000000002</v>
      </c>
      <c r="J7405" s="28" t="s">
        <v>3241</v>
      </c>
    </row>
    <row r="7406" spans="1:10" x14ac:dyDescent="0.3">
      <c r="A7406" s="26">
        <v>2019</v>
      </c>
      <c r="B7406" s="27" t="s">
        <v>3043</v>
      </c>
      <c r="C7406" s="27" t="s">
        <v>3044</v>
      </c>
      <c r="D7406" s="27" t="s">
        <v>3043</v>
      </c>
      <c r="E7406" s="27" t="s">
        <v>6117</v>
      </c>
      <c r="F7406" s="27" t="s">
        <v>2815</v>
      </c>
      <c r="G7406" s="27" t="s">
        <v>2816</v>
      </c>
      <c r="H7406" s="28">
        <v>43678</v>
      </c>
      <c r="I7406" s="29">
        <v>5.7290860000000006</v>
      </c>
      <c r="J7406" s="28" t="s">
        <v>3241</v>
      </c>
    </row>
    <row r="7407" spans="1:10" x14ac:dyDescent="0.3">
      <c r="A7407" s="26">
        <v>2019</v>
      </c>
      <c r="B7407" s="27" t="s">
        <v>3045</v>
      </c>
      <c r="C7407" s="27" t="s">
        <v>3046</v>
      </c>
      <c r="D7407" s="27" t="s">
        <v>3045</v>
      </c>
      <c r="E7407" s="27" t="s">
        <v>6117</v>
      </c>
      <c r="F7407" s="27" t="s">
        <v>2815</v>
      </c>
      <c r="G7407" s="27" t="s">
        <v>2816</v>
      </c>
      <c r="H7407" s="28">
        <v>43678</v>
      </c>
      <c r="I7407" s="29">
        <v>8.3600999999999995E-2</v>
      </c>
      <c r="J7407" s="28" t="s">
        <v>3241</v>
      </c>
    </row>
    <row r="7408" spans="1:10" x14ac:dyDescent="0.3">
      <c r="A7408" s="26">
        <v>2019</v>
      </c>
      <c r="B7408" s="27" t="s">
        <v>3143</v>
      </c>
      <c r="C7408" s="27" t="s">
        <v>3144</v>
      </c>
      <c r="D7408" s="27" t="s">
        <v>3143</v>
      </c>
      <c r="E7408" s="27" t="s">
        <v>6117</v>
      </c>
      <c r="F7408" s="27" t="s">
        <v>3145</v>
      </c>
      <c r="G7408" s="27" t="s">
        <v>2803</v>
      </c>
      <c r="H7408" s="28">
        <v>43678</v>
      </c>
      <c r="I7408" s="29">
        <v>3.7127910000000002</v>
      </c>
      <c r="J7408" s="28" t="s">
        <v>3241</v>
      </c>
    </row>
    <row r="7409" spans="1:10" x14ac:dyDescent="0.3">
      <c r="A7409" s="26">
        <v>2019</v>
      </c>
      <c r="B7409" s="27" t="s">
        <v>5773</v>
      </c>
      <c r="C7409" s="27" t="s">
        <v>5774</v>
      </c>
      <c r="D7409" s="27" t="s">
        <v>5773</v>
      </c>
      <c r="E7409" s="27" t="s">
        <v>3111</v>
      </c>
      <c r="F7409" s="27" t="s">
        <v>3034</v>
      </c>
      <c r="G7409" s="27" t="s">
        <v>2821</v>
      </c>
      <c r="H7409" s="28">
        <v>43678</v>
      </c>
      <c r="I7409" s="29">
        <v>0.28749400000000003</v>
      </c>
      <c r="J7409" s="28" t="s">
        <v>3241</v>
      </c>
    </row>
    <row r="7410" spans="1:10" x14ac:dyDescent="0.3">
      <c r="A7410" s="26">
        <v>2019</v>
      </c>
      <c r="B7410" s="27" t="s">
        <v>3171</v>
      </c>
      <c r="C7410" s="27" t="s">
        <v>3172</v>
      </c>
      <c r="D7410" s="27" t="s">
        <v>3173</v>
      </c>
      <c r="E7410" s="27" t="s">
        <v>3111</v>
      </c>
      <c r="F7410" s="27" t="s">
        <v>2825</v>
      </c>
      <c r="G7410" s="27" t="s">
        <v>2850</v>
      </c>
      <c r="H7410" s="28">
        <v>43678</v>
      </c>
      <c r="I7410" s="29">
        <v>0.42462300000000003</v>
      </c>
      <c r="J7410" s="28" t="s">
        <v>3241</v>
      </c>
    </row>
    <row r="7411" spans="1:10" x14ac:dyDescent="0.3">
      <c r="A7411" s="26">
        <v>2019</v>
      </c>
      <c r="B7411" s="27" t="s">
        <v>3146</v>
      </c>
      <c r="C7411" s="27" t="s">
        <v>3147</v>
      </c>
      <c r="D7411" s="27" t="s">
        <v>3146</v>
      </c>
      <c r="E7411" s="27" t="s">
        <v>6117</v>
      </c>
      <c r="F7411" s="27" t="s">
        <v>3145</v>
      </c>
      <c r="G7411" s="27" t="s">
        <v>2803</v>
      </c>
      <c r="H7411" s="28">
        <v>43678</v>
      </c>
      <c r="I7411" s="29">
        <v>3.6710000000000002E-3</v>
      </c>
      <c r="J7411" s="28" t="s">
        <v>3241</v>
      </c>
    </row>
    <row r="7412" spans="1:10" x14ac:dyDescent="0.3">
      <c r="A7412" s="26">
        <v>2019</v>
      </c>
      <c r="B7412" s="27" t="s">
        <v>3047</v>
      </c>
      <c r="C7412" s="27" t="s">
        <v>3048</v>
      </c>
      <c r="D7412" s="27" t="s">
        <v>3047</v>
      </c>
      <c r="E7412" s="27" t="s">
        <v>6117</v>
      </c>
      <c r="F7412" s="27" t="s">
        <v>2825</v>
      </c>
      <c r="G7412" s="27" t="s">
        <v>2826</v>
      </c>
      <c r="H7412" s="28">
        <v>43678</v>
      </c>
      <c r="I7412" s="29">
        <v>0.62651299999999999</v>
      </c>
      <c r="J7412" s="28" t="s">
        <v>3241</v>
      </c>
    </row>
    <row r="7413" spans="1:10" x14ac:dyDescent="0.3">
      <c r="A7413" s="26">
        <v>2019</v>
      </c>
      <c r="B7413" s="27" t="s">
        <v>3049</v>
      </c>
      <c r="C7413" s="27" t="s">
        <v>3050</v>
      </c>
      <c r="D7413" s="27" t="s">
        <v>3049</v>
      </c>
      <c r="E7413" s="27" t="s">
        <v>6117</v>
      </c>
      <c r="F7413" s="27" t="s">
        <v>2825</v>
      </c>
      <c r="G7413" s="27" t="s">
        <v>2850</v>
      </c>
      <c r="H7413" s="28">
        <v>43678</v>
      </c>
      <c r="I7413" s="29">
        <v>1.2399470000000001</v>
      </c>
      <c r="J7413" s="28" t="s">
        <v>3241</v>
      </c>
    </row>
    <row r="7414" spans="1:10" x14ac:dyDescent="0.3">
      <c r="A7414" s="26">
        <v>2019</v>
      </c>
      <c r="B7414" s="27" t="s">
        <v>3051</v>
      </c>
      <c r="C7414" s="27" t="s">
        <v>3051</v>
      </c>
      <c r="D7414" s="27" t="s">
        <v>3051</v>
      </c>
      <c r="E7414" s="27" t="s">
        <v>6118</v>
      </c>
      <c r="F7414" s="27" t="s">
        <v>3051</v>
      </c>
      <c r="G7414" s="27" t="s">
        <v>6074</v>
      </c>
      <c r="H7414" s="28">
        <v>43678</v>
      </c>
      <c r="I7414" s="29">
        <v>11460.983882000006</v>
      </c>
      <c r="J7414" s="28" t="s">
        <v>3241</v>
      </c>
    </row>
    <row r="7415" spans="1:10" x14ac:dyDescent="0.3">
      <c r="A7415" s="26">
        <v>2019</v>
      </c>
      <c r="B7415" s="27" t="s">
        <v>3052</v>
      </c>
      <c r="C7415" s="27" t="s">
        <v>3053</v>
      </c>
      <c r="D7415" s="27" t="s">
        <v>3052</v>
      </c>
      <c r="E7415" s="27" t="s">
        <v>3033</v>
      </c>
      <c r="F7415" s="27" t="s">
        <v>2807</v>
      </c>
      <c r="G7415" s="27" t="s">
        <v>2812</v>
      </c>
      <c r="H7415" s="28">
        <v>43678</v>
      </c>
      <c r="I7415" s="29">
        <v>2.2781980000000002</v>
      </c>
      <c r="J7415" s="28" t="s">
        <v>3241</v>
      </c>
    </row>
    <row r="7416" spans="1:10" x14ac:dyDescent="0.3">
      <c r="A7416" s="26">
        <v>2019</v>
      </c>
      <c r="B7416" s="27" t="s">
        <v>3162</v>
      </c>
      <c r="C7416" s="27" t="s">
        <v>3163</v>
      </c>
      <c r="D7416" s="27" t="s">
        <v>3164</v>
      </c>
      <c r="E7416" s="27" t="s">
        <v>3025</v>
      </c>
      <c r="F7416" s="27" t="s">
        <v>3087</v>
      </c>
      <c r="G7416" s="27" t="s">
        <v>2788</v>
      </c>
      <c r="H7416" s="28">
        <v>43678</v>
      </c>
      <c r="I7416" s="29">
        <v>0</v>
      </c>
      <c r="J7416" s="28" t="s">
        <v>3241</v>
      </c>
    </row>
    <row r="7417" spans="1:10" x14ac:dyDescent="0.3">
      <c r="A7417" s="26">
        <v>2019</v>
      </c>
      <c r="B7417" s="27" t="s">
        <v>3162</v>
      </c>
      <c r="C7417" s="27" t="s">
        <v>3163</v>
      </c>
      <c r="D7417" s="27" t="s">
        <v>3165</v>
      </c>
      <c r="E7417" s="27" t="s">
        <v>3025</v>
      </c>
      <c r="F7417" s="27" t="s">
        <v>3087</v>
      </c>
      <c r="G7417" s="27" t="s">
        <v>2788</v>
      </c>
      <c r="H7417" s="28">
        <v>43678</v>
      </c>
      <c r="I7417" s="29">
        <v>0</v>
      </c>
      <c r="J7417" s="28" t="s">
        <v>3241</v>
      </c>
    </row>
    <row r="7418" spans="1:10" x14ac:dyDescent="0.3">
      <c r="A7418" s="26">
        <v>2019</v>
      </c>
      <c r="B7418" s="27" t="s">
        <v>3054</v>
      </c>
      <c r="C7418" s="27" t="s">
        <v>3055</v>
      </c>
      <c r="D7418" s="27" t="s">
        <v>3054</v>
      </c>
      <c r="E7418" s="27" t="s">
        <v>6117</v>
      </c>
      <c r="F7418" s="27" t="s">
        <v>3034</v>
      </c>
      <c r="G7418" s="27" t="s">
        <v>2999</v>
      </c>
      <c r="H7418" s="28">
        <v>43678</v>
      </c>
      <c r="I7418" s="29">
        <v>4.3638410000000007</v>
      </c>
      <c r="J7418" s="28" t="s">
        <v>3241</v>
      </c>
    </row>
    <row r="7419" spans="1:10" x14ac:dyDescent="0.3">
      <c r="A7419" s="26">
        <v>2019</v>
      </c>
      <c r="B7419" s="27" t="s">
        <v>3056</v>
      </c>
      <c r="C7419" s="27" t="s">
        <v>3057</v>
      </c>
      <c r="D7419" s="27" t="s">
        <v>3056</v>
      </c>
      <c r="E7419" s="27" t="s">
        <v>6117</v>
      </c>
      <c r="F7419" s="27" t="s">
        <v>2825</v>
      </c>
      <c r="G7419" s="27" t="s">
        <v>2826</v>
      </c>
      <c r="H7419" s="28">
        <v>43678</v>
      </c>
      <c r="I7419" s="29">
        <v>1.8012699999999999</v>
      </c>
      <c r="J7419" s="28" t="s">
        <v>3241</v>
      </c>
    </row>
    <row r="7420" spans="1:10" x14ac:dyDescent="0.3">
      <c r="A7420" s="26">
        <v>2019</v>
      </c>
      <c r="B7420" s="27" t="s">
        <v>3058</v>
      </c>
      <c r="C7420" s="27" t="s">
        <v>3059</v>
      </c>
      <c r="D7420" s="27" t="s">
        <v>3058</v>
      </c>
      <c r="E7420" s="27" t="s">
        <v>6117</v>
      </c>
      <c r="F7420" s="27" t="s">
        <v>2815</v>
      </c>
      <c r="G7420" s="27" t="s">
        <v>2816</v>
      </c>
      <c r="H7420" s="28">
        <v>43678</v>
      </c>
      <c r="I7420" s="29">
        <v>6.1440640000000002</v>
      </c>
      <c r="J7420" s="28" t="s">
        <v>3241</v>
      </c>
    </row>
    <row r="7421" spans="1:10" x14ac:dyDescent="0.3">
      <c r="A7421" s="26">
        <v>2019</v>
      </c>
      <c r="B7421" s="27" t="s">
        <v>3152</v>
      </c>
      <c r="C7421" s="27" t="s">
        <v>3153</v>
      </c>
      <c r="D7421" s="27" t="s">
        <v>3152</v>
      </c>
      <c r="E7421" s="27" t="s">
        <v>3111</v>
      </c>
      <c r="F7421" s="27" t="s">
        <v>2825</v>
      </c>
      <c r="G7421" s="27" t="s">
        <v>2850</v>
      </c>
      <c r="H7421" s="28">
        <v>43678</v>
      </c>
      <c r="I7421" s="29">
        <v>0.42917</v>
      </c>
      <c r="J7421" s="28" t="s">
        <v>3241</v>
      </c>
    </row>
    <row r="7422" spans="1:10" x14ac:dyDescent="0.3">
      <c r="A7422" s="26">
        <v>2019</v>
      </c>
      <c r="B7422" s="27" t="s">
        <v>3154</v>
      </c>
      <c r="C7422" s="27" t="s">
        <v>3155</v>
      </c>
      <c r="D7422" s="27" t="s">
        <v>3154</v>
      </c>
      <c r="E7422" s="27" t="s">
        <v>3111</v>
      </c>
      <c r="F7422" s="27" t="s">
        <v>2825</v>
      </c>
      <c r="G7422" s="27" t="s">
        <v>2850</v>
      </c>
      <c r="H7422" s="28">
        <v>43678</v>
      </c>
      <c r="I7422" s="29">
        <v>0.58560400000000001</v>
      </c>
      <c r="J7422" s="28" t="s">
        <v>3241</v>
      </c>
    </row>
    <row r="7423" spans="1:10" x14ac:dyDescent="0.3">
      <c r="A7423" s="26">
        <v>2019</v>
      </c>
      <c r="B7423" s="27" t="s">
        <v>3156</v>
      </c>
      <c r="C7423" s="27" t="s">
        <v>3157</v>
      </c>
      <c r="D7423" s="27" t="s">
        <v>3156</v>
      </c>
      <c r="E7423" s="27" t="s">
        <v>3111</v>
      </c>
      <c r="F7423" s="27" t="s">
        <v>2825</v>
      </c>
      <c r="G7423" s="27" t="s">
        <v>2850</v>
      </c>
      <c r="H7423" s="28">
        <v>43678</v>
      </c>
      <c r="I7423" s="29">
        <v>0</v>
      </c>
      <c r="J7423" s="28" t="s">
        <v>3241</v>
      </c>
    </row>
    <row r="7424" spans="1:10" x14ac:dyDescent="0.3">
      <c r="A7424" s="26">
        <v>2019</v>
      </c>
      <c r="B7424" s="27" t="s">
        <v>3060</v>
      </c>
      <c r="C7424" s="27" t="s">
        <v>3061</v>
      </c>
      <c r="D7424" s="27" t="s">
        <v>3062</v>
      </c>
      <c r="E7424" s="27" t="s">
        <v>3063</v>
      </c>
      <c r="F7424" s="27" t="s">
        <v>3034</v>
      </c>
      <c r="G7424" s="27" t="s">
        <v>2999</v>
      </c>
      <c r="H7424" s="28">
        <v>43678</v>
      </c>
      <c r="I7424" s="29">
        <v>0</v>
      </c>
      <c r="J7424" s="28" t="s">
        <v>3241</v>
      </c>
    </row>
    <row r="7425" spans="1:10" x14ac:dyDescent="0.3">
      <c r="A7425" s="26">
        <v>2019</v>
      </c>
      <c r="B7425" s="27" t="s">
        <v>3187</v>
      </c>
      <c r="C7425" s="27" t="s">
        <v>3188</v>
      </c>
      <c r="D7425" s="27" t="s">
        <v>3187</v>
      </c>
      <c r="E7425" s="27" t="s">
        <v>3033</v>
      </c>
      <c r="F7425" s="27" t="s">
        <v>3034</v>
      </c>
      <c r="G7425" s="27" t="s">
        <v>3074</v>
      </c>
      <c r="H7425" s="28">
        <v>43678</v>
      </c>
      <c r="I7425" s="29">
        <v>0.73681600000000003</v>
      </c>
      <c r="J7425" s="28" t="s">
        <v>3241</v>
      </c>
    </row>
    <row r="7426" spans="1:10" x14ac:dyDescent="0.3">
      <c r="A7426" s="26">
        <v>2019</v>
      </c>
      <c r="B7426" s="27" t="s">
        <v>3064</v>
      </c>
      <c r="C7426" s="27" t="s">
        <v>3065</v>
      </c>
      <c r="D7426" s="27" t="s">
        <v>3066</v>
      </c>
      <c r="E7426" s="27" t="s">
        <v>3025</v>
      </c>
      <c r="F7426" s="27" t="s">
        <v>2825</v>
      </c>
      <c r="G7426" s="27" t="s">
        <v>2826</v>
      </c>
      <c r="H7426" s="28">
        <v>43678</v>
      </c>
      <c r="I7426" s="29">
        <v>0</v>
      </c>
      <c r="J7426" s="28" t="s">
        <v>3241</v>
      </c>
    </row>
    <row r="7427" spans="1:10" x14ac:dyDescent="0.3">
      <c r="A7427" s="26">
        <v>2019</v>
      </c>
      <c r="B7427" s="27" t="s">
        <v>3064</v>
      </c>
      <c r="C7427" s="27" t="s">
        <v>3065</v>
      </c>
      <c r="D7427" s="27" t="s">
        <v>3067</v>
      </c>
      <c r="E7427" s="27" t="s">
        <v>3025</v>
      </c>
      <c r="F7427" s="27" t="s">
        <v>2825</v>
      </c>
      <c r="G7427" s="27" t="s">
        <v>2826</v>
      </c>
      <c r="H7427" s="28">
        <v>43678</v>
      </c>
      <c r="I7427" s="29">
        <v>0</v>
      </c>
      <c r="J7427" s="28" t="s">
        <v>3241</v>
      </c>
    </row>
    <row r="7428" spans="1:10" x14ac:dyDescent="0.3">
      <c r="A7428" s="26">
        <v>2019</v>
      </c>
      <c r="B7428" s="27" t="s">
        <v>3174</v>
      </c>
      <c r="C7428" s="27" t="s">
        <v>3175</v>
      </c>
      <c r="D7428" s="27" t="s">
        <v>3174</v>
      </c>
      <c r="E7428" s="27" t="s">
        <v>6117</v>
      </c>
      <c r="F7428" s="27" t="s">
        <v>2825</v>
      </c>
      <c r="G7428" s="27" t="s">
        <v>2826</v>
      </c>
      <c r="H7428" s="28">
        <v>43678</v>
      </c>
      <c r="I7428" s="29">
        <v>0.54830500000000004</v>
      </c>
      <c r="J7428" s="28" t="s">
        <v>3241</v>
      </c>
    </row>
    <row r="7429" spans="1:10" x14ac:dyDescent="0.3">
      <c r="A7429" s="26">
        <v>2019</v>
      </c>
      <c r="B7429" s="27" t="s">
        <v>3068</v>
      </c>
      <c r="C7429" s="27" t="s">
        <v>3069</v>
      </c>
      <c r="D7429" s="27" t="s">
        <v>3068</v>
      </c>
      <c r="E7429" s="27" t="s">
        <v>6117</v>
      </c>
      <c r="F7429" s="27" t="s">
        <v>3034</v>
      </c>
      <c r="G7429" s="27" t="s">
        <v>2923</v>
      </c>
      <c r="H7429" s="28">
        <v>43678</v>
      </c>
      <c r="I7429" s="29">
        <v>5.7894480000000001</v>
      </c>
      <c r="J7429" s="28" t="s">
        <v>3241</v>
      </c>
    </row>
    <row r="7430" spans="1:10" x14ac:dyDescent="0.3">
      <c r="A7430" s="26">
        <v>2019</v>
      </c>
      <c r="B7430" s="27" t="s">
        <v>3070</v>
      </c>
      <c r="C7430" s="27" t="s">
        <v>3071</v>
      </c>
      <c r="D7430" s="27" t="s">
        <v>3070</v>
      </c>
      <c r="E7430" s="27" t="s">
        <v>6117</v>
      </c>
      <c r="F7430" s="27" t="s">
        <v>2815</v>
      </c>
      <c r="G7430" s="27" t="s">
        <v>2816</v>
      </c>
      <c r="H7430" s="28">
        <v>43678</v>
      </c>
      <c r="I7430" s="29">
        <v>1.5787609999999999</v>
      </c>
      <c r="J7430" s="28" t="s">
        <v>3241</v>
      </c>
    </row>
    <row r="7431" spans="1:10" x14ac:dyDescent="0.3">
      <c r="A7431" s="26">
        <v>2019</v>
      </c>
      <c r="B7431" s="27" t="s">
        <v>3176</v>
      </c>
      <c r="C7431" s="27" t="s">
        <v>3177</v>
      </c>
      <c r="D7431" s="27" t="s">
        <v>3176</v>
      </c>
      <c r="E7431" s="27" t="s">
        <v>3033</v>
      </c>
      <c r="F7431" s="27" t="s">
        <v>2807</v>
      </c>
      <c r="G7431" s="27" t="s">
        <v>2812</v>
      </c>
      <c r="H7431" s="28">
        <v>43678</v>
      </c>
      <c r="I7431" s="29">
        <v>12.974399000000002</v>
      </c>
      <c r="J7431" s="28" t="s">
        <v>3241</v>
      </c>
    </row>
    <row r="7432" spans="1:10" x14ac:dyDescent="0.3">
      <c r="A7432" s="26">
        <v>2019</v>
      </c>
      <c r="B7432" s="27" t="s">
        <v>3072</v>
      </c>
      <c r="C7432" s="27" t="s">
        <v>3073</v>
      </c>
      <c r="D7432" s="27" t="s">
        <v>3072</v>
      </c>
      <c r="E7432" s="27" t="s">
        <v>6117</v>
      </c>
      <c r="F7432" s="27" t="s">
        <v>3034</v>
      </c>
      <c r="G7432" s="27" t="s">
        <v>3074</v>
      </c>
      <c r="H7432" s="28">
        <v>43678</v>
      </c>
      <c r="I7432" s="29">
        <v>1.0455859999999999</v>
      </c>
      <c r="J7432" s="28" t="s">
        <v>3241</v>
      </c>
    </row>
    <row r="7433" spans="1:10" x14ac:dyDescent="0.3">
      <c r="A7433" s="26">
        <v>2019</v>
      </c>
      <c r="B7433" s="27" t="s">
        <v>3182</v>
      </c>
      <c r="C7433" s="27" t="s">
        <v>3183</v>
      </c>
      <c r="D7433" s="27" t="s">
        <v>3182</v>
      </c>
      <c r="E7433" s="27" t="s">
        <v>6117</v>
      </c>
      <c r="F7433" s="27" t="s">
        <v>2825</v>
      </c>
      <c r="G7433" s="27" t="s">
        <v>2826</v>
      </c>
      <c r="H7433" s="28">
        <v>43678</v>
      </c>
      <c r="I7433" s="29">
        <v>0.245592</v>
      </c>
      <c r="J7433" s="28" t="s">
        <v>3241</v>
      </c>
    </row>
    <row r="7434" spans="1:10" x14ac:dyDescent="0.3">
      <c r="A7434" s="26">
        <v>2019</v>
      </c>
      <c r="B7434" s="27" t="s">
        <v>3075</v>
      </c>
      <c r="C7434" s="27" t="s">
        <v>3076</v>
      </c>
      <c r="D7434" s="27" t="s">
        <v>3075</v>
      </c>
      <c r="E7434" s="27" t="s">
        <v>6117</v>
      </c>
      <c r="F7434" s="27" t="s">
        <v>2815</v>
      </c>
      <c r="G7434" s="27" t="s">
        <v>2816</v>
      </c>
      <c r="H7434" s="28">
        <v>43678</v>
      </c>
      <c r="I7434" s="29">
        <v>2.7031499999999999</v>
      </c>
      <c r="J7434" s="28" t="s">
        <v>3241</v>
      </c>
    </row>
    <row r="7435" spans="1:10" x14ac:dyDescent="0.3">
      <c r="A7435" s="26">
        <v>2019</v>
      </c>
      <c r="B7435" s="27" t="s">
        <v>3077</v>
      </c>
      <c r="C7435" s="27" t="s">
        <v>3078</v>
      </c>
      <c r="D7435" s="27" t="s">
        <v>3077</v>
      </c>
      <c r="E7435" s="27" t="s">
        <v>3033</v>
      </c>
      <c r="F7435" s="27" t="s">
        <v>2788</v>
      </c>
      <c r="G7435" s="27" t="s">
        <v>2788</v>
      </c>
      <c r="H7435" s="28">
        <v>43678</v>
      </c>
      <c r="I7435" s="29">
        <v>0</v>
      </c>
      <c r="J7435" s="28" t="s">
        <v>3241</v>
      </c>
    </row>
    <row r="7436" spans="1:10" x14ac:dyDescent="0.3">
      <c r="A7436" s="26">
        <v>2019</v>
      </c>
      <c r="B7436" s="27" t="s">
        <v>3079</v>
      </c>
      <c r="C7436" s="27" t="s">
        <v>3080</v>
      </c>
      <c r="D7436" s="27" t="s">
        <v>3081</v>
      </c>
      <c r="E7436" s="27" t="s">
        <v>3063</v>
      </c>
      <c r="F7436" s="27" t="s">
        <v>2788</v>
      </c>
      <c r="G7436" s="27" t="s">
        <v>2788</v>
      </c>
      <c r="H7436" s="28">
        <v>43678</v>
      </c>
      <c r="I7436" s="29">
        <v>4.2100000000000004E-4</v>
      </c>
      <c r="J7436" s="28" t="s">
        <v>3241</v>
      </c>
    </row>
    <row r="7437" spans="1:10" x14ac:dyDescent="0.3">
      <c r="A7437" s="26">
        <v>2019</v>
      </c>
      <c r="B7437" s="27" t="s">
        <v>3082</v>
      </c>
      <c r="C7437" s="27" t="s">
        <v>3083</v>
      </c>
      <c r="D7437" s="27" t="s">
        <v>3082</v>
      </c>
      <c r="E7437" s="27" t="s">
        <v>6117</v>
      </c>
      <c r="F7437" s="27" t="s">
        <v>2825</v>
      </c>
      <c r="G7437" s="27" t="s">
        <v>2826</v>
      </c>
      <c r="H7437" s="28">
        <v>43678</v>
      </c>
      <c r="I7437" s="29">
        <v>2.1620550000000005</v>
      </c>
      <c r="J7437" s="28" t="s">
        <v>3241</v>
      </c>
    </row>
    <row r="7438" spans="1:10" x14ac:dyDescent="0.3">
      <c r="A7438" s="26">
        <v>2019</v>
      </c>
      <c r="B7438" s="27" t="s">
        <v>3084</v>
      </c>
      <c r="C7438" s="27" t="s">
        <v>3085</v>
      </c>
      <c r="D7438" s="27" t="s">
        <v>3086</v>
      </c>
      <c r="E7438" s="27" t="s">
        <v>3025</v>
      </c>
      <c r="F7438" s="27" t="s">
        <v>3087</v>
      </c>
      <c r="G7438" s="27" t="s">
        <v>2788</v>
      </c>
      <c r="H7438" s="28">
        <v>43678</v>
      </c>
      <c r="I7438" s="29">
        <v>0</v>
      </c>
      <c r="J7438" s="28" t="s">
        <v>3241</v>
      </c>
    </row>
    <row r="7439" spans="1:10" x14ac:dyDescent="0.3">
      <c r="A7439" s="26">
        <v>2019</v>
      </c>
      <c r="B7439" s="27" t="s">
        <v>3084</v>
      </c>
      <c r="C7439" s="27" t="s">
        <v>3085</v>
      </c>
      <c r="D7439" s="27" t="s">
        <v>3088</v>
      </c>
      <c r="E7439" s="27" t="s">
        <v>3025</v>
      </c>
      <c r="F7439" s="27" t="s">
        <v>3087</v>
      </c>
      <c r="G7439" s="27" t="s">
        <v>2788</v>
      </c>
      <c r="H7439" s="28">
        <v>43678</v>
      </c>
      <c r="I7439" s="29">
        <v>0</v>
      </c>
      <c r="J7439" s="28" t="s">
        <v>3241</v>
      </c>
    </row>
    <row r="7440" spans="1:10" x14ac:dyDescent="0.3">
      <c r="A7440" s="26">
        <v>2019</v>
      </c>
      <c r="B7440" s="27" t="s">
        <v>3195</v>
      </c>
      <c r="C7440" s="27" t="s">
        <v>3196</v>
      </c>
      <c r="D7440" s="27" t="s">
        <v>3197</v>
      </c>
      <c r="E7440" s="27" t="s">
        <v>3063</v>
      </c>
      <c r="F7440" s="27" t="s">
        <v>3094</v>
      </c>
      <c r="G7440" s="27" t="s">
        <v>2965</v>
      </c>
      <c r="H7440" s="28">
        <v>43678</v>
      </c>
      <c r="I7440" s="29">
        <v>1.440874</v>
      </c>
      <c r="J7440" s="28" t="s">
        <v>3192</v>
      </c>
    </row>
    <row r="7441" spans="1:10" x14ac:dyDescent="0.3">
      <c r="A7441" s="26">
        <v>2019</v>
      </c>
      <c r="B7441" s="27" t="s">
        <v>3089</v>
      </c>
      <c r="C7441" s="27" t="s">
        <v>3090</v>
      </c>
      <c r="D7441" s="27" t="s">
        <v>3089</v>
      </c>
      <c r="E7441" s="27" t="s">
        <v>6117</v>
      </c>
      <c r="F7441" s="27" t="s">
        <v>2815</v>
      </c>
      <c r="G7441" s="27" t="s">
        <v>2816</v>
      </c>
      <c r="H7441" s="28">
        <v>43678</v>
      </c>
      <c r="I7441" s="29">
        <v>3.7743410000000002</v>
      </c>
      <c r="J7441" s="28" t="s">
        <v>3241</v>
      </c>
    </row>
    <row r="7442" spans="1:10" x14ac:dyDescent="0.3">
      <c r="A7442" s="26">
        <v>2019</v>
      </c>
      <c r="B7442" s="27" t="s">
        <v>3136</v>
      </c>
      <c r="C7442" s="27" t="s">
        <v>3137</v>
      </c>
      <c r="D7442" s="27" t="s">
        <v>3138</v>
      </c>
      <c r="E7442" s="27" t="s">
        <v>3025</v>
      </c>
      <c r="F7442" s="27" t="s">
        <v>3087</v>
      </c>
      <c r="G7442" s="27" t="s">
        <v>2788</v>
      </c>
      <c r="H7442" s="28">
        <v>43678</v>
      </c>
      <c r="I7442" s="29">
        <v>0</v>
      </c>
      <c r="J7442" s="28" t="s">
        <v>3241</v>
      </c>
    </row>
    <row r="7443" spans="1:10" x14ac:dyDescent="0.3">
      <c r="A7443" s="26">
        <v>2019</v>
      </c>
      <c r="B7443" s="27" t="s">
        <v>3136</v>
      </c>
      <c r="C7443" s="27" t="s">
        <v>3137</v>
      </c>
      <c r="D7443" s="27" t="s">
        <v>3139</v>
      </c>
      <c r="E7443" s="27" t="s">
        <v>3025</v>
      </c>
      <c r="F7443" s="27" t="s">
        <v>3087</v>
      </c>
      <c r="G7443" s="27" t="s">
        <v>2788</v>
      </c>
      <c r="H7443" s="28">
        <v>43678</v>
      </c>
      <c r="I7443" s="29">
        <v>0</v>
      </c>
      <c r="J7443" s="28" t="s">
        <v>3241</v>
      </c>
    </row>
    <row r="7444" spans="1:10" x14ac:dyDescent="0.3">
      <c r="A7444" s="26">
        <v>2019</v>
      </c>
      <c r="B7444" s="27" t="s">
        <v>3184</v>
      </c>
      <c r="C7444" s="27" t="s">
        <v>3185</v>
      </c>
      <c r="D7444" s="27" t="s">
        <v>3186</v>
      </c>
      <c r="E7444" s="27" t="s">
        <v>3063</v>
      </c>
      <c r="F7444" s="27" t="s">
        <v>3034</v>
      </c>
      <c r="G7444" s="27" t="s">
        <v>2999</v>
      </c>
      <c r="H7444" s="28">
        <v>43678</v>
      </c>
      <c r="I7444" s="29">
        <v>1.9506290000000002</v>
      </c>
      <c r="J7444" s="28" t="s">
        <v>3241</v>
      </c>
    </row>
    <row r="7445" spans="1:10" x14ac:dyDescent="0.3">
      <c r="A7445" s="26">
        <v>2019</v>
      </c>
      <c r="B7445" s="27" t="s">
        <v>3091</v>
      </c>
      <c r="C7445" s="27" t="s">
        <v>3092</v>
      </c>
      <c r="D7445" s="27" t="s">
        <v>3093</v>
      </c>
      <c r="E7445" s="27" t="s">
        <v>3063</v>
      </c>
      <c r="F7445" s="27" t="s">
        <v>3094</v>
      </c>
      <c r="G7445" s="27" t="s">
        <v>2965</v>
      </c>
      <c r="H7445" s="28">
        <v>43678</v>
      </c>
      <c r="I7445" s="29">
        <v>8.0132850000000015</v>
      </c>
      <c r="J7445" s="28" t="s">
        <v>3241</v>
      </c>
    </row>
    <row r="7446" spans="1:10" x14ac:dyDescent="0.3">
      <c r="A7446" s="26">
        <v>2019</v>
      </c>
      <c r="B7446" s="27" t="s">
        <v>3095</v>
      </c>
      <c r="C7446" s="27" t="s">
        <v>3096</v>
      </c>
      <c r="D7446" s="27" t="s">
        <v>3095</v>
      </c>
      <c r="E7446" s="27" t="s">
        <v>6117</v>
      </c>
      <c r="F7446" s="27" t="s">
        <v>3034</v>
      </c>
      <c r="G7446" s="27" t="s">
        <v>2999</v>
      </c>
      <c r="H7446" s="28">
        <v>43678</v>
      </c>
      <c r="I7446" s="29">
        <v>1.7472490000000001</v>
      </c>
      <c r="J7446" s="28" t="s">
        <v>3241</v>
      </c>
    </row>
    <row r="7447" spans="1:10" x14ac:dyDescent="0.3">
      <c r="A7447" s="26">
        <v>2019</v>
      </c>
      <c r="B7447" s="27" t="s">
        <v>3097</v>
      </c>
      <c r="C7447" s="27" t="s">
        <v>3098</v>
      </c>
      <c r="D7447" s="27" t="s">
        <v>3097</v>
      </c>
      <c r="E7447" s="27" t="s">
        <v>6117</v>
      </c>
      <c r="F7447" s="27" t="s">
        <v>2825</v>
      </c>
      <c r="G7447" s="27" t="s">
        <v>2850</v>
      </c>
      <c r="H7447" s="28">
        <v>43678</v>
      </c>
      <c r="I7447" s="29">
        <v>8.5965750000000014</v>
      </c>
      <c r="J7447" s="28" t="s">
        <v>3241</v>
      </c>
    </row>
    <row r="7448" spans="1:10" x14ac:dyDescent="0.3">
      <c r="A7448" s="26">
        <v>2019</v>
      </c>
      <c r="B7448" s="27" t="s">
        <v>3132</v>
      </c>
      <c r="C7448" s="27" t="s">
        <v>3133</v>
      </c>
      <c r="D7448" s="27" t="s">
        <v>3132</v>
      </c>
      <c r="E7448" s="27" t="s">
        <v>3033</v>
      </c>
      <c r="F7448" s="27" t="s">
        <v>2807</v>
      </c>
      <c r="G7448" s="27" t="s">
        <v>2812</v>
      </c>
      <c r="H7448" s="28">
        <v>43678</v>
      </c>
      <c r="I7448" s="29">
        <v>15.691405000000001</v>
      </c>
      <c r="J7448" s="28" t="s">
        <v>3241</v>
      </c>
    </row>
    <row r="7449" spans="1:10" x14ac:dyDescent="0.3">
      <c r="A7449" s="26">
        <v>2019</v>
      </c>
      <c r="B7449" s="27" t="s">
        <v>3134</v>
      </c>
      <c r="C7449" s="27" t="s">
        <v>3135</v>
      </c>
      <c r="D7449" s="27" t="s">
        <v>3134</v>
      </c>
      <c r="E7449" s="27" t="s">
        <v>3033</v>
      </c>
      <c r="F7449" s="27" t="s">
        <v>2807</v>
      </c>
      <c r="G7449" s="27" t="s">
        <v>2812</v>
      </c>
      <c r="H7449" s="28">
        <v>43678</v>
      </c>
      <c r="I7449" s="29">
        <v>9.7859110000000005</v>
      </c>
      <c r="J7449" s="28" t="s">
        <v>3241</v>
      </c>
    </row>
    <row r="7450" spans="1:10" x14ac:dyDescent="0.3">
      <c r="A7450" s="26">
        <v>2019</v>
      </c>
      <c r="B7450" s="27" t="s">
        <v>3099</v>
      </c>
      <c r="C7450" s="27" t="s">
        <v>3100</v>
      </c>
      <c r="D7450" s="27" t="s">
        <v>3099</v>
      </c>
      <c r="E7450" s="27" t="s">
        <v>6117</v>
      </c>
      <c r="F7450" s="27" t="s">
        <v>2815</v>
      </c>
      <c r="G7450" s="27" t="s">
        <v>2816</v>
      </c>
      <c r="H7450" s="28">
        <v>43678</v>
      </c>
      <c r="I7450" s="29">
        <v>5.04481</v>
      </c>
      <c r="J7450" s="28" t="s">
        <v>3241</v>
      </c>
    </row>
    <row r="7451" spans="1:10" x14ac:dyDescent="0.3">
      <c r="A7451" s="26">
        <v>2019</v>
      </c>
      <c r="B7451" s="27" t="s">
        <v>3193</v>
      </c>
      <c r="C7451" s="27" t="s">
        <v>3194</v>
      </c>
      <c r="D7451" s="27" t="s">
        <v>3193</v>
      </c>
      <c r="E7451" s="27" t="s">
        <v>6117</v>
      </c>
      <c r="F7451" s="27" t="s">
        <v>2798</v>
      </c>
      <c r="G7451" s="27" t="s">
        <v>2803</v>
      </c>
      <c r="H7451" s="28">
        <v>43678</v>
      </c>
      <c r="I7451" s="29">
        <v>1.344352</v>
      </c>
      <c r="J7451" s="28" t="s">
        <v>3192</v>
      </c>
    </row>
    <row r="7452" spans="1:10" x14ac:dyDescent="0.3">
      <c r="A7452" s="26">
        <v>2019</v>
      </c>
      <c r="B7452" s="27" t="s">
        <v>3101</v>
      </c>
      <c r="C7452" s="27" t="s">
        <v>3102</v>
      </c>
      <c r="D7452" s="27" t="s">
        <v>3101</v>
      </c>
      <c r="E7452" s="27" t="s">
        <v>6117</v>
      </c>
      <c r="F7452" s="27" t="s">
        <v>3034</v>
      </c>
      <c r="G7452" s="27" t="s">
        <v>3074</v>
      </c>
      <c r="H7452" s="28">
        <v>43678</v>
      </c>
      <c r="I7452" s="29">
        <v>12.848376</v>
      </c>
      <c r="J7452" s="28" t="s">
        <v>3241</v>
      </c>
    </row>
    <row r="7453" spans="1:10" x14ac:dyDescent="0.3">
      <c r="A7453" s="26">
        <v>2019</v>
      </c>
      <c r="B7453" s="27" t="s">
        <v>3148</v>
      </c>
      <c r="C7453" s="27" t="s">
        <v>3149</v>
      </c>
      <c r="D7453" s="27" t="s">
        <v>3148</v>
      </c>
      <c r="E7453" s="27" t="s">
        <v>6117</v>
      </c>
      <c r="F7453" s="27" t="s">
        <v>3145</v>
      </c>
      <c r="G7453" s="27" t="s">
        <v>2803</v>
      </c>
      <c r="H7453" s="28">
        <v>43678</v>
      </c>
      <c r="I7453" s="29">
        <v>0.23538400000000001</v>
      </c>
      <c r="J7453" s="28" t="s">
        <v>3241</v>
      </c>
    </row>
    <row r="7454" spans="1:10" x14ac:dyDescent="0.3">
      <c r="A7454" s="26">
        <v>2019</v>
      </c>
      <c r="B7454" s="27" t="s">
        <v>3103</v>
      </c>
      <c r="C7454" s="27" t="s">
        <v>3104</v>
      </c>
      <c r="D7454" s="27" t="s">
        <v>3103</v>
      </c>
      <c r="E7454" s="27" t="s">
        <v>6117</v>
      </c>
      <c r="F7454" s="27" t="s">
        <v>3034</v>
      </c>
      <c r="G7454" s="27" t="s">
        <v>2923</v>
      </c>
      <c r="H7454" s="28">
        <v>43678</v>
      </c>
      <c r="I7454" s="29">
        <v>1.4976400000000001</v>
      </c>
      <c r="J7454" s="28" t="s">
        <v>3241</v>
      </c>
    </row>
    <row r="7455" spans="1:10" x14ac:dyDescent="0.3">
      <c r="A7455" s="26">
        <v>2019</v>
      </c>
      <c r="B7455" s="27" t="s">
        <v>3150</v>
      </c>
      <c r="C7455" s="27" t="s">
        <v>3151</v>
      </c>
      <c r="D7455" s="27" t="s">
        <v>3150</v>
      </c>
      <c r="E7455" s="27" t="s">
        <v>6117</v>
      </c>
      <c r="F7455" s="27" t="s">
        <v>3142</v>
      </c>
      <c r="G7455" s="27" t="s">
        <v>2850</v>
      </c>
      <c r="H7455" s="28">
        <v>43678</v>
      </c>
      <c r="I7455" s="29">
        <v>9.5489000000000004E-2</v>
      </c>
      <c r="J7455" s="28" t="s">
        <v>3241</v>
      </c>
    </row>
    <row r="7456" spans="1:10" x14ac:dyDescent="0.3">
      <c r="A7456" s="26">
        <v>2019</v>
      </c>
      <c r="B7456" s="27" t="s">
        <v>3105</v>
      </c>
      <c r="C7456" s="27" t="s">
        <v>3106</v>
      </c>
      <c r="D7456" s="27" t="s">
        <v>3105</v>
      </c>
      <c r="E7456" s="27" t="s">
        <v>6117</v>
      </c>
      <c r="F7456" s="27" t="s">
        <v>2798</v>
      </c>
      <c r="G7456" s="27" t="s">
        <v>2803</v>
      </c>
      <c r="H7456" s="28">
        <v>43678</v>
      </c>
      <c r="I7456" s="29">
        <v>0.6251270000000001</v>
      </c>
      <c r="J7456" s="28" t="s">
        <v>3241</v>
      </c>
    </row>
    <row r="7457" spans="1:10" x14ac:dyDescent="0.3">
      <c r="A7457" s="26">
        <v>2019</v>
      </c>
      <c r="B7457" s="27" t="s">
        <v>3107</v>
      </c>
      <c r="C7457" s="27" t="s">
        <v>3108</v>
      </c>
      <c r="D7457" s="27" t="s">
        <v>3108</v>
      </c>
      <c r="E7457" s="27" t="s">
        <v>6117</v>
      </c>
      <c r="F7457" s="27" t="s">
        <v>3026</v>
      </c>
      <c r="G7457" s="27" t="s">
        <v>2936</v>
      </c>
      <c r="H7457" s="28">
        <v>43678</v>
      </c>
      <c r="I7457" s="29">
        <v>1.1140000000000002E-3</v>
      </c>
      <c r="J7457" s="28" t="s">
        <v>3241</v>
      </c>
    </row>
    <row r="7458" spans="1:10" x14ac:dyDescent="0.3">
      <c r="A7458" s="26">
        <v>2019</v>
      </c>
      <c r="B7458" s="27" t="s">
        <v>3123</v>
      </c>
      <c r="C7458" s="27" t="s">
        <v>3124</v>
      </c>
      <c r="D7458" s="27" t="s">
        <v>3166</v>
      </c>
      <c r="E7458" s="27" t="s">
        <v>3025</v>
      </c>
      <c r="F7458" s="27" t="s">
        <v>2825</v>
      </c>
      <c r="G7458" s="27" t="s">
        <v>2850</v>
      </c>
      <c r="H7458" s="28">
        <v>43678</v>
      </c>
      <c r="I7458" s="29">
        <v>0</v>
      </c>
      <c r="J7458" s="28" t="s">
        <v>3241</v>
      </c>
    </row>
    <row r="7459" spans="1:10" x14ac:dyDescent="0.3">
      <c r="A7459" s="26">
        <v>2019</v>
      </c>
      <c r="B7459" s="27" t="s">
        <v>3123</v>
      </c>
      <c r="C7459" s="27" t="s">
        <v>3124</v>
      </c>
      <c r="D7459" s="27" t="s">
        <v>3125</v>
      </c>
      <c r="E7459" s="27" t="s">
        <v>3025</v>
      </c>
      <c r="F7459" s="27" t="s">
        <v>2825</v>
      </c>
      <c r="G7459" s="27" t="s">
        <v>2850</v>
      </c>
      <c r="H7459" s="28">
        <v>43678</v>
      </c>
      <c r="I7459" s="29">
        <v>0</v>
      </c>
      <c r="J7459" s="28" t="s">
        <v>3241</v>
      </c>
    </row>
    <row r="7460" spans="1:10" x14ac:dyDescent="0.3">
      <c r="A7460" s="26">
        <v>2019</v>
      </c>
      <c r="B7460" s="27" t="s">
        <v>3123</v>
      </c>
      <c r="C7460" s="27" t="s">
        <v>3124</v>
      </c>
      <c r="D7460" s="27" t="s">
        <v>3170</v>
      </c>
      <c r="E7460" s="27" t="s">
        <v>3025</v>
      </c>
      <c r="F7460" s="27" t="s">
        <v>2825</v>
      </c>
      <c r="G7460" s="27" t="s">
        <v>2850</v>
      </c>
      <c r="H7460" s="28">
        <v>43678</v>
      </c>
      <c r="I7460" s="29">
        <v>0</v>
      </c>
      <c r="J7460" s="28" t="s">
        <v>3241</v>
      </c>
    </row>
    <row r="7461" spans="1:10" x14ac:dyDescent="0.3">
      <c r="A7461" s="26">
        <v>2019</v>
      </c>
      <c r="B7461" s="27" t="s">
        <v>3140</v>
      </c>
      <c r="C7461" s="27" t="s">
        <v>3141</v>
      </c>
      <c r="D7461" s="27" t="s">
        <v>3140</v>
      </c>
      <c r="E7461" s="27" t="s">
        <v>6117</v>
      </c>
      <c r="F7461" s="27" t="s">
        <v>3142</v>
      </c>
      <c r="G7461" s="27" t="s">
        <v>2850</v>
      </c>
      <c r="H7461" s="28">
        <v>43678</v>
      </c>
      <c r="I7461" s="29">
        <v>0</v>
      </c>
      <c r="J7461" s="28" t="s">
        <v>3241</v>
      </c>
    </row>
    <row r="7462" spans="1:10" x14ac:dyDescent="0.3">
      <c r="A7462" s="26">
        <v>2019</v>
      </c>
      <c r="B7462" s="27" t="s">
        <v>3109</v>
      </c>
      <c r="C7462" s="27" t="s">
        <v>3110</v>
      </c>
      <c r="D7462" s="27" t="s">
        <v>3109</v>
      </c>
      <c r="E7462" s="27" t="s">
        <v>3111</v>
      </c>
      <c r="F7462" s="27" t="s">
        <v>2825</v>
      </c>
      <c r="G7462" s="27" t="s">
        <v>2850</v>
      </c>
      <c r="H7462" s="28">
        <v>43678</v>
      </c>
      <c r="I7462" s="29">
        <v>0.187085</v>
      </c>
      <c r="J7462" s="28" t="s">
        <v>3241</v>
      </c>
    </row>
    <row r="7463" spans="1:10" x14ac:dyDescent="0.3">
      <c r="A7463" s="26">
        <v>2019</v>
      </c>
      <c r="B7463" s="27" t="s">
        <v>3158</v>
      </c>
      <c r="C7463" s="27" t="s">
        <v>3159</v>
      </c>
      <c r="D7463" s="27" t="s">
        <v>3160</v>
      </c>
      <c r="E7463" s="27" t="s">
        <v>3161</v>
      </c>
      <c r="F7463" s="27" t="s">
        <v>3087</v>
      </c>
      <c r="G7463" s="27" t="s">
        <v>2788</v>
      </c>
      <c r="H7463" s="28">
        <v>43678</v>
      </c>
      <c r="I7463" s="29">
        <v>3.8090799999999998</v>
      </c>
      <c r="J7463" s="28" t="s">
        <v>3241</v>
      </c>
    </row>
    <row r="7464" spans="1:10" x14ac:dyDescent="0.3">
      <c r="A7464" s="26">
        <v>2019</v>
      </c>
      <c r="B7464" s="27" t="s">
        <v>3112</v>
      </c>
      <c r="C7464" s="27" t="s">
        <v>3113</v>
      </c>
      <c r="D7464" s="27" t="s">
        <v>3112</v>
      </c>
      <c r="E7464" s="27" t="s">
        <v>6117</v>
      </c>
      <c r="F7464" s="27" t="s">
        <v>2825</v>
      </c>
      <c r="G7464" s="27" t="s">
        <v>2826</v>
      </c>
      <c r="H7464" s="28">
        <v>43678</v>
      </c>
      <c r="I7464" s="29">
        <v>0.45104500000000003</v>
      </c>
      <c r="J7464" s="28" t="s">
        <v>3241</v>
      </c>
    </row>
    <row r="7465" spans="1:10" x14ac:dyDescent="0.3">
      <c r="A7465" s="26">
        <v>2019</v>
      </c>
      <c r="B7465" s="27" t="s">
        <v>3167</v>
      </c>
      <c r="C7465" s="27" t="s">
        <v>3168</v>
      </c>
      <c r="D7465" s="27" t="s">
        <v>3169</v>
      </c>
      <c r="E7465" s="27" t="s">
        <v>3161</v>
      </c>
      <c r="F7465" s="27" t="s">
        <v>3087</v>
      </c>
      <c r="G7465" s="27" t="s">
        <v>2788</v>
      </c>
      <c r="H7465" s="28">
        <v>43678</v>
      </c>
      <c r="I7465" s="29">
        <v>6.9954279999999995</v>
      </c>
      <c r="J7465" s="28" t="s">
        <v>3241</v>
      </c>
    </row>
    <row r="7466" spans="1:10" x14ac:dyDescent="0.3">
      <c r="A7466" s="26">
        <v>2019</v>
      </c>
      <c r="B7466" s="27" t="s">
        <v>3114</v>
      </c>
      <c r="C7466" s="27" t="s">
        <v>3115</v>
      </c>
      <c r="D7466" s="27" t="s">
        <v>3116</v>
      </c>
      <c r="E7466" s="27" t="s">
        <v>3025</v>
      </c>
      <c r="F7466" s="27" t="s">
        <v>3026</v>
      </c>
      <c r="G7466" s="27" t="s">
        <v>2788</v>
      </c>
      <c r="H7466" s="28">
        <v>43678</v>
      </c>
      <c r="I7466" s="29">
        <v>0</v>
      </c>
      <c r="J7466" s="28" t="s">
        <v>3241</v>
      </c>
    </row>
    <row r="7467" spans="1:10" x14ac:dyDescent="0.3">
      <c r="A7467" s="26">
        <v>2019</v>
      </c>
      <c r="B7467" s="27" t="s">
        <v>3117</v>
      </c>
      <c r="C7467" s="27" t="s">
        <v>3118</v>
      </c>
      <c r="D7467" s="27" t="s">
        <v>3117</v>
      </c>
      <c r="E7467" s="27" t="s">
        <v>6117</v>
      </c>
      <c r="F7467" s="27" t="s">
        <v>2815</v>
      </c>
      <c r="G7467" s="27" t="s">
        <v>2816</v>
      </c>
      <c r="H7467" s="28">
        <v>43678</v>
      </c>
      <c r="I7467" s="29">
        <v>4.9145880000000011</v>
      </c>
      <c r="J7467" s="28" t="s">
        <v>3241</v>
      </c>
    </row>
    <row r="7468" spans="1:10" x14ac:dyDescent="0.3">
      <c r="A7468" s="26">
        <v>2019</v>
      </c>
      <c r="B7468" s="27" t="s">
        <v>3129</v>
      </c>
      <c r="C7468" s="27" t="s">
        <v>3130</v>
      </c>
      <c r="D7468" s="27" t="s">
        <v>3131</v>
      </c>
      <c r="E7468" s="27" t="s">
        <v>3063</v>
      </c>
      <c r="F7468" s="27" t="s">
        <v>3034</v>
      </c>
      <c r="G7468" s="27" t="s">
        <v>2840</v>
      </c>
      <c r="H7468" s="28">
        <v>43678</v>
      </c>
      <c r="I7468" s="29">
        <v>13.441905</v>
      </c>
      <c r="J7468" s="28" t="s">
        <v>3241</v>
      </c>
    </row>
    <row r="7469" spans="1:10" x14ac:dyDescent="0.3">
      <c r="A7469" s="26">
        <v>2019</v>
      </c>
      <c r="B7469" s="27" t="s">
        <v>3126</v>
      </c>
      <c r="C7469" s="27" t="s">
        <v>3127</v>
      </c>
      <c r="D7469" s="27" t="s">
        <v>3128</v>
      </c>
      <c r="E7469" s="27" t="s">
        <v>3025</v>
      </c>
      <c r="F7469" s="27" t="s">
        <v>3026</v>
      </c>
      <c r="G7469" s="27" t="s">
        <v>2936</v>
      </c>
      <c r="H7469" s="28">
        <v>43678</v>
      </c>
      <c r="I7469" s="29">
        <v>0</v>
      </c>
      <c r="J7469" s="28" t="s">
        <v>3241</v>
      </c>
    </row>
    <row r="7470" spans="1:10" x14ac:dyDescent="0.3">
      <c r="A7470" s="26">
        <v>2019</v>
      </c>
      <c r="B7470" s="27" t="s">
        <v>3178</v>
      </c>
      <c r="C7470" s="27" t="s">
        <v>3179</v>
      </c>
      <c r="D7470" s="27" t="s">
        <v>3178</v>
      </c>
      <c r="E7470" s="27" t="s">
        <v>3033</v>
      </c>
      <c r="F7470" s="27" t="s">
        <v>2807</v>
      </c>
      <c r="G7470" s="27" t="s">
        <v>2812</v>
      </c>
      <c r="H7470" s="28">
        <v>43678</v>
      </c>
      <c r="I7470" s="29">
        <v>0</v>
      </c>
      <c r="J7470" s="28" t="s">
        <v>3241</v>
      </c>
    </row>
    <row r="7471" spans="1:10" x14ac:dyDescent="0.3">
      <c r="A7471" s="26">
        <v>2019</v>
      </c>
      <c r="B7471" s="27" t="s">
        <v>3119</v>
      </c>
      <c r="C7471" s="27" t="s">
        <v>3120</v>
      </c>
      <c r="D7471" s="27" t="s">
        <v>3119</v>
      </c>
      <c r="E7471" s="27" t="s">
        <v>6117</v>
      </c>
      <c r="F7471" s="27" t="s">
        <v>3034</v>
      </c>
      <c r="G7471" s="27" t="s">
        <v>2840</v>
      </c>
      <c r="H7471" s="28">
        <v>43678</v>
      </c>
      <c r="I7471" s="29">
        <v>4.2449329999999996</v>
      </c>
      <c r="J7471" s="28" t="s">
        <v>3241</v>
      </c>
    </row>
    <row r="7472" spans="1:10" x14ac:dyDescent="0.3">
      <c r="A7472" s="26">
        <v>2019</v>
      </c>
      <c r="B7472" s="27" t="s">
        <v>3121</v>
      </c>
      <c r="C7472" s="27" t="s">
        <v>3122</v>
      </c>
      <c r="D7472" s="27" t="s">
        <v>3121</v>
      </c>
      <c r="E7472" s="27" t="s">
        <v>6117</v>
      </c>
      <c r="F7472" s="27" t="s">
        <v>2825</v>
      </c>
      <c r="G7472" s="27" t="s">
        <v>2850</v>
      </c>
      <c r="H7472" s="28">
        <v>43678</v>
      </c>
      <c r="I7472" s="29">
        <v>10.762323</v>
      </c>
      <c r="J7472" s="28" t="s">
        <v>3241</v>
      </c>
    </row>
    <row r="7473" spans="1:10" x14ac:dyDescent="0.3">
      <c r="A7473" s="26">
        <v>2019</v>
      </c>
      <c r="B7473" s="27" t="s">
        <v>3198</v>
      </c>
      <c r="C7473" s="27" t="s">
        <v>3199</v>
      </c>
      <c r="D7473" s="27" t="s">
        <v>3200</v>
      </c>
      <c r="E7473" s="27" t="s">
        <v>3161</v>
      </c>
      <c r="F7473" s="27" t="s">
        <v>2815</v>
      </c>
      <c r="G7473" s="27" t="s">
        <v>2854</v>
      </c>
      <c r="H7473" s="28">
        <v>43678</v>
      </c>
      <c r="I7473" s="29">
        <v>0.61630799999999997</v>
      </c>
      <c r="J7473" s="28" t="s">
        <v>3192</v>
      </c>
    </row>
    <row r="7474" spans="1:10" x14ac:dyDescent="0.3">
      <c r="A7474" s="26">
        <v>2019</v>
      </c>
      <c r="B7474" s="27" t="s">
        <v>3687</v>
      </c>
      <c r="C7474" s="27" t="s">
        <v>3688</v>
      </c>
      <c r="D7474" s="27" t="s">
        <v>3689</v>
      </c>
      <c r="E7474" s="27" t="s">
        <v>3161</v>
      </c>
      <c r="F7474" s="27" t="s">
        <v>3026</v>
      </c>
      <c r="G7474" s="27" t="s">
        <v>2936</v>
      </c>
      <c r="H7474" s="28">
        <v>43678</v>
      </c>
      <c r="I7474" s="29">
        <v>0.74513800000000008</v>
      </c>
      <c r="J7474" s="28" t="s">
        <v>3192</v>
      </c>
    </row>
    <row r="7475" spans="1:10" x14ac:dyDescent="0.3">
      <c r="A7475" s="26">
        <v>2019</v>
      </c>
      <c r="B7475" s="27" t="s">
        <v>3690</v>
      </c>
      <c r="C7475" s="27" t="s">
        <v>3691</v>
      </c>
      <c r="D7475" s="27" t="s">
        <v>3690</v>
      </c>
      <c r="E7475" s="27" t="s">
        <v>3033</v>
      </c>
      <c r="F7475" s="27" t="s">
        <v>2807</v>
      </c>
      <c r="G7475" s="27" t="s">
        <v>2812</v>
      </c>
      <c r="H7475" s="28">
        <v>43678</v>
      </c>
      <c r="I7475" s="29">
        <v>10.105883</v>
      </c>
      <c r="J7475" s="28" t="s">
        <v>3241</v>
      </c>
    </row>
    <row r="7476" spans="1:10" x14ac:dyDescent="0.3">
      <c r="A7476" s="26">
        <v>2019</v>
      </c>
      <c r="B7476" s="27" t="s">
        <v>5217</v>
      </c>
      <c r="C7476" s="27" t="s">
        <v>2901</v>
      </c>
      <c r="D7476" s="27" t="s">
        <v>5217</v>
      </c>
      <c r="E7476" s="27" t="s">
        <v>3033</v>
      </c>
      <c r="F7476" s="27" t="s">
        <v>2788</v>
      </c>
      <c r="G7476" s="27" t="s">
        <v>2788</v>
      </c>
      <c r="H7476" s="28">
        <v>43678</v>
      </c>
      <c r="I7476" s="29">
        <v>32.217565999999998</v>
      </c>
      <c r="J7476" s="28" t="s">
        <v>3192</v>
      </c>
    </row>
    <row r="7477" spans="1:10" x14ac:dyDescent="0.3">
      <c r="A7477" s="26">
        <v>2019</v>
      </c>
      <c r="B7477" s="27" t="s">
        <v>5218</v>
      </c>
      <c r="C7477" s="27" t="s">
        <v>3507</v>
      </c>
      <c r="D7477" s="27" t="s">
        <v>5219</v>
      </c>
      <c r="E7477" s="27" t="s">
        <v>3063</v>
      </c>
      <c r="F7477" s="27" t="s">
        <v>2815</v>
      </c>
      <c r="G7477" s="27" t="s">
        <v>2816</v>
      </c>
      <c r="H7477" s="28">
        <v>43678</v>
      </c>
      <c r="I7477" s="29">
        <v>6.1825960000000002</v>
      </c>
      <c r="J7477" s="28" t="s">
        <v>3192</v>
      </c>
    </row>
    <row r="7478" spans="1:10" x14ac:dyDescent="0.3">
      <c r="A7478" s="26">
        <v>2019</v>
      </c>
      <c r="B7478" s="27" t="s">
        <v>5670</v>
      </c>
      <c r="C7478" s="27" t="s">
        <v>5671</v>
      </c>
      <c r="D7478" s="27" t="s">
        <v>5670</v>
      </c>
      <c r="E7478" s="27" t="s">
        <v>3033</v>
      </c>
      <c r="F7478" s="27" t="s">
        <v>2807</v>
      </c>
      <c r="G7478" s="27" t="s">
        <v>2812</v>
      </c>
      <c r="H7478" s="28">
        <v>43678</v>
      </c>
      <c r="I7478" s="29">
        <v>43.181855999999996</v>
      </c>
      <c r="J7478" s="28" t="s">
        <v>3241</v>
      </c>
    </row>
    <row r="7479" spans="1:10" x14ac:dyDescent="0.3">
      <c r="A7479" s="26">
        <v>2019</v>
      </c>
      <c r="B7479" s="27" t="s">
        <v>5672</v>
      </c>
      <c r="C7479" s="27" t="s">
        <v>2863</v>
      </c>
      <c r="D7479" s="27" t="s">
        <v>5672</v>
      </c>
      <c r="E7479" s="27" t="s">
        <v>3111</v>
      </c>
      <c r="F7479" s="27" t="s">
        <v>2815</v>
      </c>
      <c r="G7479" s="27" t="s">
        <v>2854</v>
      </c>
      <c r="H7479" s="28">
        <v>43678</v>
      </c>
      <c r="I7479" s="29">
        <v>4.1257620000000008</v>
      </c>
      <c r="J7479" s="28" t="s">
        <v>3192</v>
      </c>
    </row>
    <row r="7480" spans="1:10" x14ac:dyDescent="0.3">
      <c r="A7480" s="26">
        <v>2019</v>
      </c>
      <c r="B7480" s="27" t="s">
        <v>5757</v>
      </c>
      <c r="C7480" s="27" t="s">
        <v>2909</v>
      </c>
      <c r="D7480" s="27" t="s">
        <v>5757</v>
      </c>
      <c r="E7480" s="27" t="s">
        <v>3033</v>
      </c>
      <c r="F7480" s="27" t="s">
        <v>2788</v>
      </c>
      <c r="G7480" s="27" t="s">
        <v>2788</v>
      </c>
      <c r="H7480" s="28">
        <v>43678</v>
      </c>
      <c r="I7480" s="29">
        <v>34.600097999999996</v>
      </c>
      <c r="J7480" s="28" t="s">
        <v>3192</v>
      </c>
    </row>
    <row r="7481" spans="1:10" x14ac:dyDescent="0.3">
      <c r="A7481" s="26">
        <v>2019</v>
      </c>
      <c r="B7481" s="27" t="s">
        <v>5758</v>
      </c>
      <c r="C7481" s="27" t="s">
        <v>5759</v>
      </c>
      <c r="D7481" s="27" t="s">
        <v>5758</v>
      </c>
      <c r="E7481" s="27" t="s">
        <v>3033</v>
      </c>
      <c r="F7481" s="27" t="s">
        <v>2815</v>
      </c>
      <c r="G7481" s="27" t="s">
        <v>2816</v>
      </c>
      <c r="H7481" s="28">
        <v>43678</v>
      </c>
      <c r="I7481" s="29">
        <v>16.476358999999999</v>
      </c>
      <c r="J7481" s="28" t="s">
        <v>3192</v>
      </c>
    </row>
    <row r="7482" spans="1:10" x14ac:dyDescent="0.3">
      <c r="A7482" s="26">
        <v>2019</v>
      </c>
      <c r="B7482" s="27" t="s">
        <v>5972</v>
      </c>
      <c r="C7482" s="27" t="s">
        <v>5973</v>
      </c>
      <c r="D7482" s="27" t="s">
        <v>5972</v>
      </c>
      <c r="E7482" s="27" t="s">
        <v>3111</v>
      </c>
      <c r="F7482" s="27" t="s">
        <v>2825</v>
      </c>
      <c r="G7482" s="27" t="s">
        <v>2850</v>
      </c>
      <c r="H7482" s="28">
        <v>43678</v>
      </c>
      <c r="I7482" s="29">
        <v>8.2692000000000002E-2</v>
      </c>
      <c r="J7482" s="28" t="s">
        <v>3241</v>
      </c>
    </row>
    <row r="7483" spans="1:10" x14ac:dyDescent="0.3">
      <c r="A7483" s="26">
        <v>2019</v>
      </c>
      <c r="B7483" s="27" t="s">
        <v>5760</v>
      </c>
      <c r="C7483" s="27" t="s">
        <v>5761</v>
      </c>
      <c r="D7483" s="27" t="s">
        <v>5760</v>
      </c>
      <c r="E7483" s="27" t="s">
        <v>3111</v>
      </c>
      <c r="F7483" s="27" t="s">
        <v>2815</v>
      </c>
      <c r="G7483" s="27" t="s">
        <v>2854</v>
      </c>
      <c r="H7483" s="28">
        <v>43678</v>
      </c>
      <c r="I7483" s="29">
        <v>4.1002359999999998</v>
      </c>
      <c r="J7483" s="28" t="s">
        <v>3192</v>
      </c>
    </row>
    <row r="7484" spans="1:10" x14ac:dyDescent="0.3">
      <c r="A7484" s="26">
        <v>2019</v>
      </c>
      <c r="B7484" s="27" t="s">
        <v>5762</v>
      </c>
      <c r="C7484" s="27" t="s">
        <v>5763</v>
      </c>
      <c r="D7484" s="27" t="s">
        <v>5762</v>
      </c>
      <c r="E7484" s="27" t="s">
        <v>3111</v>
      </c>
      <c r="F7484" s="27" t="s">
        <v>2825</v>
      </c>
      <c r="G7484" s="27" t="s">
        <v>2850</v>
      </c>
      <c r="H7484" s="28">
        <v>43678</v>
      </c>
      <c r="I7484" s="29">
        <v>0.32686700000000002</v>
      </c>
      <c r="J7484" s="28" t="s">
        <v>3192</v>
      </c>
    </row>
    <row r="7485" spans="1:10" x14ac:dyDescent="0.3">
      <c r="A7485" s="26">
        <v>2019</v>
      </c>
      <c r="B7485" s="27" t="s">
        <v>5764</v>
      </c>
      <c r="C7485" s="27" t="s">
        <v>5765</v>
      </c>
      <c r="D7485" s="27" t="s">
        <v>5766</v>
      </c>
      <c r="E7485" s="27" t="s">
        <v>3161</v>
      </c>
      <c r="F7485" s="27" t="s">
        <v>2815</v>
      </c>
      <c r="G7485" s="27" t="s">
        <v>2816</v>
      </c>
      <c r="H7485" s="28">
        <v>43678</v>
      </c>
      <c r="I7485" s="29">
        <v>0.66484300000000007</v>
      </c>
      <c r="J7485" s="28" t="s">
        <v>3192</v>
      </c>
    </row>
    <row r="7486" spans="1:10" x14ac:dyDescent="0.3">
      <c r="A7486" s="26">
        <v>2019</v>
      </c>
      <c r="B7486" s="27" t="s">
        <v>5767</v>
      </c>
      <c r="C7486" s="27" t="s">
        <v>3515</v>
      </c>
      <c r="D7486" s="27" t="s">
        <v>5768</v>
      </c>
      <c r="E7486" s="27" t="s">
        <v>3063</v>
      </c>
      <c r="F7486" s="27" t="s">
        <v>2815</v>
      </c>
      <c r="G7486" s="27" t="s">
        <v>2816</v>
      </c>
      <c r="H7486" s="28">
        <v>43678</v>
      </c>
      <c r="I7486" s="29">
        <v>2.1605210000000001</v>
      </c>
      <c r="J7486" s="28" t="s">
        <v>3192</v>
      </c>
    </row>
    <row r="7487" spans="1:10" x14ac:dyDescent="0.3">
      <c r="A7487" s="26">
        <v>2019</v>
      </c>
      <c r="B7487" s="27" t="s">
        <v>5986</v>
      </c>
      <c r="C7487" s="27" t="s">
        <v>5770</v>
      </c>
      <c r="D7487" s="27" t="s">
        <v>5769</v>
      </c>
      <c r="E7487" s="27" t="s">
        <v>3111</v>
      </c>
      <c r="F7487" s="27" t="s">
        <v>3034</v>
      </c>
      <c r="G7487" s="27" t="s">
        <v>2821</v>
      </c>
      <c r="H7487" s="28">
        <v>43678</v>
      </c>
      <c r="I7487" s="29">
        <v>6.138338000000001</v>
      </c>
      <c r="J7487" s="28" t="s">
        <v>3192</v>
      </c>
    </row>
    <row r="7488" spans="1:10" x14ac:dyDescent="0.3">
      <c r="A7488" s="26">
        <v>2019</v>
      </c>
      <c r="B7488" s="27" t="s">
        <v>5771</v>
      </c>
      <c r="C7488" s="27" t="s">
        <v>5772</v>
      </c>
      <c r="D7488" s="27" t="s">
        <v>5771</v>
      </c>
      <c r="E7488" s="27" t="s">
        <v>3033</v>
      </c>
      <c r="F7488" s="27" t="s">
        <v>2807</v>
      </c>
      <c r="G7488" s="27" t="s">
        <v>2812</v>
      </c>
      <c r="H7488" s="28">
        <v>43678</v>
      </c>
      <c r="I7488" s="29">
        <v>28.308993999999998</v>
      </c>
      <c r="J7488" s="28" t="s">
        <v>3241</v>
      </c>
    </row>
    <row r="7489" spans="1:10" x14ac:dyDescent="0.3">
      <c r="A7489" s="26">
        <v>2019</v>
      </c>
      <c r="B7489" s="27" t="s">
        <v>5775</v>
      </c>
      <c r="C7489" s="27" t="s">
        <v>2905</v>
      </c>
      <c r="D7489" s="27" t="s">
        <v>5775</v>
      </c>
      <c r="E7489" s="27" t="s">
        <v>3033</v>
      </c>
      <c r="F7489" s="27" t="s">
        <v>2807</v>
      </c>
      <c r="G7489" s="27" t="s">
        <v>2812</v>
      </c>
      <c r="H7489" s="28">
        <v>43678</v>
      </c>
      <c r="I7489" s="29">
        <v>10.819175</v>
      </c>
      <c r="J7489" s="28" t="s">
        <v>3192</v>
      </c>
    </row>
    <row r="7490" spans="1:10" x14ac:dyDescent="0.3">
      <c r="A7490" s="26">
        <v>2019</v>
      </c>
      <c r="B7490" s="27" t="s">
        <v>5974</v>
      </c>
      <c r="C7490" s="27" t="s">
        <v>5975</v>
      </c>
      <c r="D7490" s="27" t="s">
        <v>5974</v>
      </c>
      <c r="E7490" s="27" t="s">
        <v>3033</v>
      </c>
      <c r="F7490" s="27" t="s">
        <v>2807</v>
      </c>
      <c r="G7490" s="27" t="s">
        <v>2812</v>
      </c>
      <c r="H7490" s="28">
        <v>43678</v>
      </c>
      <c r="I7490" s="29">
        <v>12.336289000000001</v>
      </c>
      <c r="J7490" s="28" t="s">
        <v>3192</v>
      </c>
    </row>
    <row r="7491" spans="1:10" x14ac:dyDescent="0.3">
      <c r="A7491" s="26">
        <v>2019</v>
      </c>
      <c r="B7491" s="27" t="s">
        <v>5976</v>
      </c>
      <c r="C7491" s="27" t="s">
        <v>5977</v>
      </c>
      <c r="D7491" s="27" t="s">
        <v>5976</v>
      </c>
      <c r="E7491" s="27" t="s">
        <v>3111</v>
      </c>
      <c r="F7491" s="27" t="s">
        <v>3034</v>
      </c>
      <c r="G7491" s="27" t="s">
        <v>2831</v>
      </c>
      <c r="H7491" s="28">
        <v>43678</v>
      </c>
      <c r="I7491" s="29">
        <v>3.9568080000000001</v>
      </c>
      <c r="J7491" s="28" t="s">
        <v>3192</v>
      </c>
    </row>
    <row r="7492" spans="1:10" x14ac:dyDescent="0.3">
      <c r="A7492" s="26">
        <v>2019</v>
      </c>
      <c r="B7492" s="27" t="s">
        <v>5978</v>
      </c>
      <c r="C7492" s="27" t="s">
        <v>5979</v>
      </c>
      <c r="D7492" s="27" t="s">
        <v>5978</v>
      </c>
      <c r="E7492" s="27" t="s">
        <v>3111</v>
      </c>
      <c r="F7492" s="27" t="s">
        <v>2825</v>
      </c>
      <c r="G7492" s="27" t="s">
        <v>2850</v>
      </c>
      <c r="H7492" s="28">
        <v>43678</v>
      </c>
      <c r="I7492" s="29">
        <v>4.5843660000000002</v>
      </c>
      <c r="J7492" s="28" t="s">
        <v>3192</v>
      </c>
    </row>
    <row r="7493" spans="1:10" x14ac:dyDescent="0.3">
      <c r="A7493" s="26">
        <v>2019</v>
      </c>
      <c r="B7493" s="27" t="s">
        <v>5980</v>
      </c>
      <c r="C7493" s="27" t="s">
        <v>5981</v>
      </c>
      <c r="D7493" s="27" t="s">
        <v>5980</v>
      </c>
      <c r="E7493" s="27" t="s">
        <v>3111</v>
      </c>
      <c r="F7493" s="27" t="s">
        <v>2825</v>
      </c>
      <c r="G7493" s="27" t="s">
        <v>2850</v>
      </c>
      <c r="H7493" s="28">
        <v>43678</v>
      </c>
      <c r="I7493" s="29">
        <v>4.607386</v>
      </c>
      <c r="J7493" s="28" t="s">
        <v>3192</v>
      </c>
    </row>
    <row r="7494" spans="1:10" x14ac:dyDescent="0.3">
      <c r="A7494" s="26">
        <v>2019</v>
      </c>
      <c r="B7494" s="27" t="s">
        <v>5982</v>
      </c>
      <c r="C7494" s="27" t="s">
        <v>5983</v>
      </c>
      <c r="D7494" s="27" t="s">
        <v>5982</v>
      </c>
      <c r="E7494" s="27" t="s">
        <v>3033</v>
      </c>
      <c r="F7494" s="27" t="s">
        <v>2788</v>
      </c>
      <c r="G7494" s="27" t="s">
        <v>2788</v>
      </c>
      <c r="H7494" s="28">
        <v>43678</v>
      </c>
      <c r="I7494" s="29">
        <v>18.953209999999999</v>
      </c>
      <c r="J7494" s="28" t="s">
        <v>3192</v>
      </c>
    </row>
    <row r="7495" spans="1:10" x14ac:dyDescent="0.3">
      <c r="A7495" s="26">
        <v>2019</v>
      </c>
      <c r="B7495" s="27" t="s">
        <v>5984</v>
      </c>
      <c r="C7495" s="27" t="s">
        <v>5985</v>
      </c>
      <c r="D7495" s="27" t="s">
        <v>5984</v>
      </c>
      <c r="E7495" s="27" t="s">
        <v>3111</v>
      </c>
      <c r="F7495" s="27" t="s">
        <v>2825</v>
      </c>
      <c r="G7495" s="27" t="s">
        <v>2850</v>
      </c>
      <c r="H7495" s="28">
        <v>43678</v>
      </c>
      <c r="I7495" s="29">
        <v>5.6327910000000001</v>
      </c>
      <c r="J7495" s="28" t="s">
        <v>3192</v>
      </c>
    </row>
    <row r="7496" spans="1:10" x14ac:dyDescent="0.3">
      <c r="A7496" s="26">
        <v>2019</v>
      </c>
      <c r="B7496" s="27" t="s">
        <v>5987</v>
      </c>
      <c r="C7496" s="27" t="s">
        <v>6024</v>
      </c>
      <c r="D7496" s="27" t="s">
        <v>5987</v>
      </c>
      <c r="E7496" s="27" t="s">
        <v>3111</v>
      </c>
      <c r="F7496" s="27" t="s">
        <v>2825</v>
      </c>
      <c r="G7496" s="27" t="s">
        <v>2850</v>
      </c>
      <c r="H7496" s="28">
        <v>43678</v>
      </c>
      <c r="I7496" s="29">
        <v>16.924772000000001</v>
      </c>
      <c r="J7496" s="28" t="s">
        <v>3192</v>
      </c>
    </row>
    <row r="7497" spans="1:10" x14ac:dyDescent="0.3">
      <c r="A7497" s="26">
        <v>2019</v>
      </c>
      <c r="B7497" s="27" t="s">
        <v>5764</v>
      </c>
      <c r="C7497" s="27" t="s">
        <v>5765</v>
      </c>
      <c r="D7497" s="27" t="s">
        <v>5988</v>
      </c>
      <c r="E7497" s="27" t="s">
        <v>3161</v>
      </c>
      <c r="F7497" s="27" t="s">
        <v>2815</v>
      </c>
      <c r="G7497" s="27" t="s">
        <v>2816</v>
      </c>
      <c r="H7497" s="28">
        <v>43678</v>
      </c>
      <c r="I7497" s="29">
        <v>0.81053799999999998</v>
      </c>
      <c r="J7497" s="28" t="s">
        <v>3192</v>
      </c>
    </row>
    <row r="7498" spans="1:10" x14ac:dyDescent="0.3">
      <c r="A7498" s="26">
        <v>2019</v>
      </c>
      <c r="B7498" s="27" t="s">
        <v>5989</v>
      </c>
      <c r="C7498" s="27" t="s">
        <v>5990</v>
      </c>
      <c r="D7498" s="27" t="s">
        <v>5989</v>
      </c>
      <c r="E7498" s="27" t="s">
        <v>3033</v>
      </c>
      <c r="F7498" s="27" t="s">
        <v>2807</v>
      </c>
      <c r="G7498" s="27" t="s">
        <v>2812</v>
      </c>
      <c r="H7498" s="28">
        <v>43678</v>
      </c>
      <c r="I7498" s="29">
        <v>20.884191999999999</v>
      </c>
      <c r="J7498" s="28" t="s">
        <v>3241</v>
      </c>
    </row>
    <row r="7499" spans="1:10" x14ac:dyDescent="0.3">
      <c r="A7499" s="26">
        <v>2019</v>
      </c>
      <c r="B7499" s="27" t="s">
        <v>5991</v>
      </c>
      <c r="C7499" s="27" t="s">
        <v>5992</v>
      </c>
      <c r="D7499" s="27" t="s">
        <v>5991</v>
      </c>
      <c r="E7499" s="27" t="s">
        <v>3033</v>
      </c>
      <c r="F7499" s="27" t="s">
        <v>2788</v>
      </c>
      <c r="G7499" s="27" t="s">
        <v>2799</v>
      </c>
      <c r="H7499" s="28">
        <v>43678</v>
      </c>
      <c r="I7499" s="29">
        <v>15.496878000000001</v>
      </c>
      <c r="J7499" s="28" t="s">
        <v>3192</v>
      </c>
    </row>
    <row r="7500" spans="1:10" x14ac:dyDescent="0.3">
      <c r="A7500" s="26">
        <v>2019</v>
      </c>
      <c r="B7500" s="27" t="s">
        <v>5993</v>
      </c>
      <c r="C7500" s="27" t="s">
        <v>5994</v>
      </c>
      <c r="D7500" s="27" t="s">
        <v>5993</v>
      </c>
      <c r="E7500" s="27" t="s">
        <v>3033</v>
      </c>
      <c r="F7500" s="27" t="s">
        <v>2788</v>
      </c>
      <c r="G7500" s="27" t="s">
        <v>2788</v>
      </c>
      <c r="H7500" s="28">
        <v>43678</v>
      </c>
      <c r="I7500" s="29">
        <v>1.3178980000000002</v>
      </c>
      <c r="J7500" s="28" t="s">
        <v>3241</v>
      </c>
    </row>
    <row r="7501" spans="1:10" x14ac:dyDescent="0.3">
      <c r="A7501" s="26">
        <v>2019</v>
      </c>
      <c r="B7501" s="27" t="s">
        <v>5995</v>
      </c>
      <c r="C7501" s="27" t="s">
        <v>5996</v>
      </c>
      <c r="D7501" s="27" t="s">
        <v>5995</v>
      </c>
      <c r="E7501" s="27" t="s">
        <v>3033</v>
      </c>
      <c r="F7501" s="27" t="s">
        <v>2807</v>
      </c>
      <c r="G7501" s="27" t="s">
        <v>2812</v>
      </c>
      <c r="H7501" s="28">
        <v>43678</v>
      </c>
      <c r="I7501" s="29">
        <v>5.7458749999999998</v>
      </c>
      <c r="J7501" s="28" t="s">
        <v>3192</v>
      </c>
    </row>
    <row r="7502" spans="1:10" x14ac:dyDescent="0.3">
      <c r="A7502" s="26">
        <v>2019</v>
      </c>
      <c r="B7502" s="27" t="s">
        <v>5997</v>
      </c>
      <c r="C7502" s="27" t="s">
        <v>5998</v>
      </c>
      <c r="D7502" s="27" t="s">
        <v>5997</v>
      </c>
      <c r="E7502" s="27" t="s">
        <v>3111</v>
      </c>
      <c r="F7502" s="27" t="s">
        <v>3034</v>
      </c>
      <c r="G7502" s="27" t="s">
        <v>2821</v>
      </c>
      <c r="H7502" s="28">
        <v>43678</v>
      </c>
      <c r="I7502" s="29">
        <v>2.056775</v>
      </c>
      <c r="J7502" s="28" t="s">
        <v>3241</v>
      </c>
    </row>
    <row r="7503" spans="1:10" x14ac:dyDescent="0.3">
      <c r="A7503" s="26">
        <v>2019</v>
      </c>
      <c r="B7503" s="27" t="s">
        <v>5999</v>
      </c>
      <c r="C7503" s="27" t="s">
        <v>5967</v>
      </c>
      <c r="D7503" s="27" t="s">
        <v>5999</v>
      </c>
      <c r="E7503" s="27" t="s">
        <v>3111</v>
      </c>
      <c r="F7503" s="27" t="s">
        <v>2815</v>
      </c>
      <c r="G7503" s="27" t="s">
        <v>2854</v>
      </c>
      <c r="H7503" s="28">
        <v>43678</v>
      </c>
      <c r="I7503" s="29">
        <v>0.67279699999999998</v>
      </c>
      <c r="J7503" s="28" t="s">
        <v>3241</v>
      </c>
    </row>
    <row r="7504" spans="1:10" x14ac:dyDescent="0.3">
      <c r="A7504" s="26">
        <v>2019</v>
      </c>
      <c r="B7504" s="27" t="s">
        <v>6025</v>
      </c>
      <c r="C7504" s="27" t="s">
        <v>6026</v>
      </c>
      <c r="D7504" s="27" t="s">
        <v>6025</v>
      </c>
      <c r="E7504" s="27" t="s">
        <v>3033</v>
      </c>
      <c r="F7504" s="27" t="s">
        <v>2807</v>
      </c>
      <c r="G7504" s="27" t="s">
        <v>2808</v>
      </c>
      <c r="H7504" s="28">
        <v>43678</v>
      </c>
      <c r="I7504" s="29">
        <v>38.717429000000003</v>
      </c>
      <c r="J7504" s="28" t="s">
        <v>3192</v>
      </c>
    </row>
    <row r="7505" spans="1:10" x14ac:dyDescent="0.3">
      <c r="A7505" s="26">
        <v>2019</v>
      </c>
      <c r="B7505" s="27" t="s">
        <v>6027</v>
      </c>
      <c r="C7505" s="27" t="s">
        <v>6028</v>
      </c>
      <c r="D7505" s="27" t="s">
        <v>6027</v>
      </c>
      <c r="E7505" s="27" t="s">
        <v>3111</v>
      </c>
      <c r="F7505" s="27" t="s">
        <v>3034</v>
      </c>
      <c r="G7505" s="27" t="s">
        <v>2831</v>
      </c>
      <c r="H7505" s="28">
        <v>43678</v>
      </c>
      <c r="I7505" s="29">
        <v>2.9390460000000003</v>
      </c>
      <c r="J7505" s="28" t="s">
        <v>3192</v>
      </c>
    </row>
    <row r="7506" spans="1:10" x14ac:dyDescent="0.3">
      <c r="A7506" s="26">
        <v>2019</v>
      </c>
      <c r="B7506" s="27" t="s">
        <v>6029</v>
      </c>
      <c r="C7506" s="27" t="s">
        <v>6030</v>
      </c>
      <c r="D7506" s="27" t="s">
        <v>6029</v>
      </c>
      <c r="E7506" s="27" t="s">
        <v>3111</v>
      </c>
      <c r="F7506" s="27" t="s">
        <v>3034</v>
      </c>
      <c r="G7506" s="27" t="s">
        <v>2831</v>
      </c>
      <c r="H7506" s="28">
        <v>43678</v>
      </c>
      <c r="I7506" s="29">
        <v>1.3537999999999999</v>
      </c>
      <c r="J7506" s="28" t="s">
        <v>3192</v>
      </c>
    </row>
    <row r="7507" spans="1:10" x14ac:dyDescent="0.3">
      <c r="A7507" s="26">
        <v>2019</v>
      </c>
      <c r="B7507" s="27" t="s">
        <v>6031</v>
      </c>
      <c r="C7507" s="27" t="s">
        <v>6016</v>
      </c>
      <c r="D7507" s="27" t="s">
        <v>6031</v>
      </c>
      <c r="E7507" s="27" t="s">
        <v>3033</v>
      </c>
      <c r="F7507" s="27" t="s">
        <v>2807</v>
      </c>
      <c r="G7507" s="27" t="s">
        <v>2808</v>
      </c>
      <c r="H7507" s="28">
        <v>43678</v>
      </c>
      <c r="I7507" s="29">
        <v>9.7139310000000005</v>
      </c>
      <c r="J7507" s="28" t="s">
        <v>3241</v>
      </c>
    </row>
    <row r="7508" spans="1:10" x14ac:dyDescent="0.3">
      <c r="A7508" s="26">
        <v>2019</v>
      </c>
      <c r="B7508" s="27" t="s">
        <v>6032</v>
      </c>
      <c r="C7508" s="27" t="s">
        <v>6018</v>
      </c>
      <c r="D7508" s="27" t="s">
        <v>6032</v>
      </c>
      <c r="E7508" s="27" t="s">
        <v>3033</v>
      </c>
      <c r="F7508" s="27" t="s">
        <v>2788</v>
      </c>
      <c r="G7508" s="27" t="s">
        <v>2788</v>
      </c>
      <c r="H7508" s="28">
        <v>43678</v>
      </c>
      <c r="I7508" s="29">
        <v>9.7017100000000003</v>
      </c>
      <c r="J7508" s="28" t="s">
        <v>3241</v>
      </c>
    </row>
    <row r="7509" spans="1:10" x14ac:dyDescent="0.3">
      <c r="A7509" s="26">
        <v>2019</v>
      </c>
      <c r="B7509" s="27" t="s">
        <v>6033</v>
      </c>
      <c r="C7509" s="27" t="s">
        <v>6034</v>
      </c>
      <c r="D7509" s="27" t="s">
        <v>6035</v>
      </c>
      <c r="E7509" s="27" t="s">
        <v>3161</v>
      </c>
      <c r="F7509" s="27" t="s">
        <v>2788</v>
      </c>
      <c r="G7509" s="27" t="s">
        <v>2788</v>
      </c>
      <c r="H7509" s="28">
        <v>43678</v>
      </c>
      <c r="I7509" s="29">
        <v>3.7485999999999997</v>
      </c>
      <c r="J7509" s="28" t="s">
        <v>3192</v>
      </c>
    </row>
    <row r="7510" spans="1:10" x14ac:dyDescent="0.3">
      <c r="A7510" s="26">
        <v>2019</v>
      </c>
      <c r="B7510" s="27" t="s">
        <v>6036</v>
      </c>
      <c r="C7510" s="27" t="s">
        <v>6037</v>
      </c>
      <c r="D7510" s="27" t="s">
        <v>6038</v>
      </c>
      <c r="E7510" s="27" t="s">
        <v>3161</v>
      </c>
      <c r="F7510" s="27" t="s">
        <v>3026</v>
      </c>
      <c r="G7510" s="27" t="s">
        <v>2936</v>
      </c>
      <c r="H7510" s="28">
        <v>43678</v>
      </c>
      <c r="I7510" s="29">
        <v>4.4656550000000008</v>
      </c>
      <c r="J7510" s="28" t="s">
        <v>3192</v>
      </c>
    </row>
    <row r="7511" spans="1:10" x14ac:dyDescent="0.3">
      <c r="A7511" s="26">
        <v>2019</v>
      </c>
      <c r="B7511" s="27" t="s">
        <v>6039</v>
      </c>
      <c r="C7511" s="27" t="s">
        <v>6040</v>
      </c>
      <c r="D7511" s="27" t="s">
        <v>6039</v>
      </c>
      <c r="E7511" s="27" t="s">
        <v>3033</v>
      </c>
      <c r="F7511" s="27" t="s">
        <v>2788</v>
      </c>
      <c r="G7511" s="27" t="s">
        <v>2788</v>
      </c>
      <c r="H7511" s="28">
        <v>43678</v>
      </c>
      <c r="I7511" s="29">
        <v>18.996584000000002</v>
      </c>
      <c r="J7511" s="28" t="s">
        <v>3241</v>
      </c>
    </row>
    <row r="7512" spans="1:10" x14ac:dyDescent="0.3">
      <c r="A7512" s="26">
        <v>2019</v>
      </c>
      <c r="B7512" s="27" t="s">
        <v>6041</v>
      </c>
      <c r="C7512" s="27" t="s">
        <v>6042</v>
      </c>
      <c r="D7512" s="27" t="s">
        <v>6041</v>
      </c>
      <c r="E7512" s="27" t="s">
        <v>3033</v>
      </c>
      <c r="F7512" s="27" t="s">
        <v>2798</v>
      </c>
      <c r="G7512" s="27" t="s">
        <v>2803</v>
      </c>
      <c r="H7512" s="28">
        <v>43678</v>
      </c>
      <c r="I7512" s="29">
        <v>32.511766999999999</v>
      </c>
      <c r="J7512" s="28" t="s">
        <v>3192</v>
      </c>
    </row>
    <row r="7513" spans="1:10" x14ac:dyDescent="0.3">
      <c r="A7513" s="26">
        <v>2019</v>
      </c>
      <c r="B7513" s="27" t="s">
        <v>6043</v>
      </c>
      <c r="C7513" s="27" t="s">
        <v>6044</v>
      </c>
      <c r="D7513" s="27" t="s">
        <v>6043</v>
      </c>
      <c r="E7513" s="27" t="s">
        <v>3111</v>
      </c>
      <c r="F7513" s="27" t="s">
        <v>2825</v>
      </c>
      <c r="G7513" s="27" t="s">
        <v>2850</v>
      </c>
      <c r="H7513" s="28">
        <v>43678</v>
      </c>
      <c r="I7513" s="29">
        <v>1.4906090000000001</v>
      </c>
      <c r="J7513" s="28" t="s">
        <v>3192</v>
      </c>
    </row>
    <row r="7514" spans="1:10" x14ac:dyDescent="0.3">
      <c r="A7514" s="26">
        <v>2019</v>
      </c>
      <c r="B7514" s="27" t="s">
        <v>6075</v>
      </c>
      <c r="C7514" s="27" t="s">
        <v>6076</v>
      </c>
      <c r="D7514" s="27" t="s">
        <v>6075</v>
      </c>
      <c r="E7514" s="27" t="s">
        <v>3033</v>
      </c>
      <c r="F7514" s="27" t="s">
        <v>2807</v>
      </c>
      <c r="G7514" s="27" t="s">
        <v>2812</v>
      </c>
      <c r="H7514" s="28">
        <v>43678</v>
      </c>
      <c r="I7514" s="29">
        <v>4.3315730000000006</v>
      </c>
      <c r="J7514" s="28" t="s">
        <v>3241</v>
      </c>
    </row>
    <row r="7515" spans="1:10" x14ac:dyDescent="0.3">
      <c r="A7515" s="26">
        <v>2019</v>
      </c>
      <c r="B7515" s="27" t="s">
        <v>6077</v>
      </c>
      <c r="C7515" s="27" t="s">
        <v>6078</v>
      </c>
      <c r="D7515" s="27" t="s">
        <v>6077</v>
      </c>
      <c r="E7515" s="27" t="s">
        <v>3111</v>
      </c>
      <c r="F7515" s="27" t="s">
        <v>3034</v>
      </c>
      <c r="G7515" s="27" t="s">
        <v>2840</v>
      </c>
      <c r="H7515" s="28">
        <v>43678</v>
      </c>
      <c r="I7515" s="29">
        <v>5.1657000000000002</v>
      </c>
      <c r="J7515" s="28" t="s">
        <v>3192</v>
      </c>
    </row>
    <row r="7516" spans="1:10" x14ac:dyDescent="0.3">
      <c r="A7516" s="26">
        <v>2019</v>
      </c>
      <c r="B7516" s="27" t="s">
        <v>6079</v>
      </c>
      <c r="C7516" s="27" t="s">
        <v>6080</v>
      </c>
      <c r="D7516" s="27" t="s">
        <v>6079</v>
      </c>
      <c r="E7516" s="27" t="s">
        <v>3111</v>
      </c>
      <c r="F7516" s="27" t="s">
        <v>2825</v>
      </c>
      <c r="G7516" s="27" t="s">
        <v>2826</v>
      </c>
      <c r="H7516" s="28">
        <v>43678</v>
      </c>
      <c r="I7516" s="29">
        <v>0.17125900000000002</v>
      </c>
      <c r="J7516" s="28" t="s">
        <v>3192</v>
      </c>
    </row>
    <row r="7517" spans="1:10" x14ac:dyDescent="0.3">
      <c r="A7517" s="26">
        <v>2019</v>
      </c>
      <c r="B7517" s="27" t="s">
        <v>6081</v>
      </c>
      <c r="C7517" s="27" t="s">
        <v>6082</v>
      </c>
      <c r="D7517" s="27" t="s">
        <v>6081</v>
      </c>
      <c r="E7517" s="27" t="s">
        <v>3033</v>
      </c>
      <c r="F7517" s="27" t="s">
        <v>2788</v>
      </c>
      <c r="G7517" s="27" t="s">
        <v>2788</v>
      </c>
      <c r="H7517" s="28">
        <v>43678</v>
      </c>
      <c r="I7517" s="29">
        <v>5.6105619999999998</v>
      </c>
      <c r="J7517" s="28" t="s">
        <v>3241</v>
      </c>
    </row>
    <row r="7518" spans="1:10" x14ac:dyDescent="0.3">
      <c r="A7518" s="26">
        <v>2019</v>
      </c>
      <c r="B7518" s="27" t="s">
        <v>6083</v>
      </c>
      <c r="C7518" s="27" t="s">
        <v>6084</v>
      </c>
      <c r="D7518" s="27" t="s">
        <v>6083</v>
      </c>
      <c r="E7518" s="27" t="s">
        <v>3111</v>
      </c>
      <c r="F7518" s="27" t="s">
        <v>2825</v>
      </c>
      <c r="G7518" s="27" t="s">
        <v>2850</v>
      </c>
      <c r="H7518" s="28">
        <v>43678</v>
      </c>
      <c r="I7518" s="29">
        <v>0.79472100000000001</v>
      </c>
      <c r="J7518" s="28" t="s">
        <v>3241</v>
      </c>
    </row>
    <row r="7519" spans="1:10" x14ac:dyDescent="0.3">
      <c r="A7519" s="26">
        <v>2019</v>
      </c>
      <c r="B7519" s="27" t="s">
        <v>6085</v>
      </c>
      <c r="C7519" s="27" t="s">
        <v>6086</v>
      </c>
      <c r="D7519" s="27" t="s">
        <v>6085</v>
      </c>
      <c r="E7519" s="27" t="s">
        <v>3033</v>
      </c>
      <c r="F7519" s="27" t="s">
        <v>2807</v>
      </c>
      <c r="G7519" s="27" t="s">
        <v>2812</v>
      </c>
      <c r="H7519" s="28">
        <v>43678</v>
      </c>
      <c r="I7519" s="29">
        <v>21.846831999999999</v>
      </c>
      <c r="J7519" s="28" t="s">
        <v>3241</v>
      </c>
    </row>
    <row r="7520" spans="1:10" x14ac:dyDescent="0.3">
      <c r="A7520" s="26">
        <v>2019</v>
      </c>
      <c r="B7520" s="27" t="s">
        <v>6087</v>
      </c>
      <c r="C7520" s="27" t="s">
        <v>6088</v>
      </c>
      <c r="D7520" s="27" t="s">
        <v>6087</v>
      </c>
      <c r="E7520" s="27" t="s">
        <v>3033</v>
      </c>
      <c r="F7520" s="27" t="s">
        <v>2798</v>
      </c>
      <c r="G7520" s="27" t="s">
        <v>2803</v>
      </c>
      <c r="H7520" s="28">
        <v>43678</v>
      </c>
      <c r="I7520" s="29">
        <v>3.3990100000000001</v>
      </c>
      <c r="J7520" s="28" t="s">
        <v>3241</v>
      </c>
    </row>
    <row r="7521" spans="1:10" x14ac:dyDescent="0.3">
      <c r="A7521" s="26">
        <v>2019</v>
      </c>
      <c r="B7521" s="27" t="s">
        <v>6119</v>
      </c>
      <c r="C7521" s="27" t="s">
        <v>6120</v>
      </c>
      <c r="D7521" s="27" t="s">
        <v>6119</v>
      </c>
      <c r="E7521" s="27" t="s">
        <v>3033</v>
      </c>
      <c r="F7521" s="27" t="s">
        <v>2788</v>
      </c>
      <c r="G7521" s="27" t="s">
        <v>2788</v>
      </c>
      <c r="H7521" s="28">
        <v>43678</v>
      </c>
      <c r="I7521" s="29">
        <v>0</v>
      </c>
      <c r="J7521" s="28" t="s">
        <v>3192</v>
      </c>
    </row>
    <row r="7522" spans="1:10" x14ac:dyDescent="0.3">
      <c r="A7522" s="26">
        <v>2019</v>
      </c>
      <c r="B7522" s="27" t="s">
        <v>6121</v>
      </c>
      <c r="C7522" s="27" t="s">
        <v>6110</v>
      </c>
      <c r="D7522" s="27" t="s">
        <v>6121</v>
      </c>
      <c r="E7522" s="27" t="s">
        <v>3033</v>
      </c>
      <c r="F7522" s="27" t="s">
        <v>2788</v>
      </c>
      <c r="G7522" s="27" t="s">
        <v>2788</v>
      </c>
      <c r="H7522" s="28">
        <v>43678</v>
      </c>
      <c r="I7522" s="29">
        <v>1.9958800000000001</v>
      </c>
      <c r="J7522" s="28" t="s">
        <v>3241</v>
      </c>
    </row>
    <row r="7523" spans="1:10" x14ac:dyDescent="0.3">
      <c r="A7523" s="26">
        <v>2019</v>
      </c>
      <c r="B7523" s="27" t="s">
        <v>3189</v>
      </c>
      <c r="C7523" s="27" t="s">
        <v>6326</v>
      </c>
      <c r="D7523" s="27" t="s">
        <v>6327</v>
      </c>
      <c r="E7523" s="27" t="s">
        <v>3161</v>
      </c>
      <c r="F7523" s="27" t="s">
        <v>2815</v>
      </c>
      <c r="G7523" s="27" t="s">
        <v>2816</v>
      </c>
      <c r="H7523" s="28">
        <v>43678</v>
      </c>
      <c r="I7523" s="29">
        <v>0.23624600000000001</v>
      </c>
      <c r="J7523" s="28" t="s">
        <v>3192</v>
      </c>
    </row>
    <row r="7524" spans="1:10" x14ac:dyDescent="0.3">
      <c r="A7524" s="26">
        <v>2019</v>
      </c>
      <c r="B7524" s="27" t="s">
        <v>6141</v>
      </c>
      <c r="C7524" s="27" t="s">
        <v>6142</v>
      </c>
      <c r="D7524" s="27" t="s">
        <v>6143</v>
      </c>
      <c r="E7524" s="27" t="s">
        <v>3063</v>
      </c>
      <c r="F7524" s="27" t="s">
        <v>3034</v>
      </c>
      <c r="G7524" s="27" t="s">
        <v>2999</v>
      </c>
      <c r="H7524" s="28">
        <v>43678</v>
      </c>
      <c r="I7524" s="29">
        <v>0.25695400000000013</v>
      </c>
      <c r="J7524" s="28" t="s">
        <v>3192</v>
      </c>
    </row>
    <row r="7525" spans="1:10" x14ac:dyDescent="0.3">
      <c r="A7525" s="26">
        <v>2019</v>
      </c>
      <c r="B7525" s="27" t="s">
        <v>3022</v>
      </c>
      <c r="C7525" s="27" t="s">
        <v>3023</v>
      </c>
      <c r="D7525" s="27" t="s">
        <v>3024</v>
      </c>
      <c r="E7525" s="27" t="s">
        <v>3025</v>
      </c>
      <c r="F7525" s="27" t="s">
        <v>3026</v>
      </c>
      <c r="G7525" s="27" t="s">
        <v>2788</v>
      </c>
      <c r="H7525" s="28">
        <v>43709</v>
      </c>
      <c r="I7525" s="29">
        <v>0</v>
      </c>
      <c r="J7525" s="28" t="s">
        <v>3241</v>
      </c>
    </row>
    <row r="7526" spans="1:10" x14ac:dyDescent="0.3">
      <c r="A7526" s="26">
        <v>2019</v>
      </c>
      <c r="B7526" s="27" t="s">
        <v>3022</v>
      </c>
      <c r="C7526" s="27" t="s">
        <v>3023</v>
      </c>
      <c r="D7526" s="27" t="s">
        <v>3027</v>
      </c>
      <c r="E7526" s="27" t="s">
        <v>3025</v>
      </c>
      <c r="F7526" s="27" t="s">
        <v>3026</v>
      </c>
      <c r="G7526" s="27" t="s">
        <v>2788</v>
      </c>
      <c r="H7526" s="28">
        <v>43709</v>
      </c>
      <c r="I7526" s="29">
        <v>0</v>
      </c>
      <c r="J7526" s="28" t="s">
        <v>3241</v>
      </c>
    </row>
    <row r="7527" spans="1:10" x14ac:dyDescent="0.3">
      <c r="A7527" s="26">
        <v>2019</v>
      </c>
      <c r="B7527" s="27" t="s">
        <v>3028</v>
      </c>
      <c r="C7527" s="27" t="s">
        <v>3029</v>
      </c>
      <c r="D7527" s="27" t="s">
        <v>3028</v>
      </c>
      <c r="E7527" s="27" t="s">
        <v>6117</v>
      </c>
      <c r="F7527" s="27" t="s">
        <v>3030</v>
      </c>
      <c r="G7527" s="27" t="s">
        <v>2812</v>
      </c>
      <c r="H7527" s="28">
        <v>43709</v>
      </c>
      <c r="I7527" s="29">
        <v>8.469182</v>
      </c>
      <c r="J7527" s="28" t="s">
        <v>3241</v>
      </c>
    </row>
    <row r="7528" spans="1:10" x14ac:dyDescent="0.3">
      <c r="A7528" s="26">
        <v>2019</v>
      </c>
      <c r="B7528" s="27" t="s">
        <v>3031</v>
      </c>
      <c r="C7528" s="27" t="s">
        <v>3032</v>
      </c>
      <c r="D7528" s="27" t="s">
        <v>3031</v>
      </c>
      <c r="E7528" s="27" t="s">
        <v>3033</v>
      </c>
      <c r="F7528" s="27" t="s">
        <v>3034</v>
      </c>
      <c r="G7528" s="27" t="s">
        <v>2821</v>
      </c>
      <c r="H7528" s="28">
        <v>43709</v>
      </c>
      <c r="I7528" s="29">
        <v>6.0081910000000009</v>
      </c>
      <c r="J7528" s="28" t="s">
        <v>3241</v>
      </c>
    </row>
    <row r="7529" spans="1:10" x14ac:dyDescent="0.3">
      <c r="A7529" s="26">
        <v>2019</v>
      </c>
      <c r="B7529" s="27" t="s">
        <v>3031</v>
      </c>
      <c r="C7529" s="27" t="s">
        <v>3180</v>
      </c>
      <c r="D7529" s="27" t="s">
        <v>3181</v>
      </c>
      <c r="E7529" s="27" t="s">
        <v>3033</v>
      </c>
      <c r="F7529" s="27" t="s">
        <v>3034</v>
      </c>
      <c r="G7529" s="27" t="s">
        <v>2821</v>
      </c>
      <c r="H7529" s="28">
        <v>43709</v>
      </c>
      <c r="I7529" s="29">
        <v>3.1884080000000004</v>
      </c>
      <c r="J7529" s="28" t="s">
        <v>3241</v>
      </c>
    </row>
    <row r="7530" spans="1:10" x14ac:dyDescent="0.3">
      <c r="A7530" s="26">
        <v>2019</v>
      </c>
      <c r="B7530" s="27" t="s">
        <v>3189</v>
      </c>
      <c r="C7530" s="27" t="s">
        <v>3190</v>
      </c>
      <c r="D7530" s="27" t="s">
        <v>3191</v>
      </c>
      <c r="E7530" s="27" t="s">
        <v>3161</v>
      </c>
      <c r="F7530" s="27" t="s">
        <v>2815</v>
      </c>
      <c r="G7530" s="27" t="s">
        <v>2816</v>
      </c>
      <c r="H7530" s="28">
        <v>43709</v>
      </c>
      <c r="I7530" s="29">
        <v>1.0426340000000001</v>
      </c>
      <c r="J7530" s="28" t="s">
        <v>3192</v>
      </c>
    </row>
    <row r="7531" spans="1:10" x14ac:dyDescent="0.3">
      <c r="A7531" s="26">
        <v>2019</v>
      </c>
      <c r="B7531" s="27" t="s">
        <v>3035</v>
      </c>
      <c r="C7531" s="27" t="s">
        <v>3036</v>
      </c>
      <c r="D7531" s="27" t="s">
        <v>3035</v>
      </c>
      <c r="E7531" s="27" t="s">
        <v>6117</v>
      </c>
      <c r="F7531" s="27" t="s">
        <v>2825</v>
      </c>
      <c r="G7531" s="27" t="s">
        <v>2826</v>
      </c>
      <c r="H7531" s="28">
        <v>43709</v>
      </c>
      <c r="I7531" s="29">
        <v>0</v>
      </c>
      <c r="J7531" s="28" t="s">
        <v>3241</v>
      </c>
    </row>
    <row r="7532" spans="1:10" x14ac:dyDescent="0.3">
      <c r="A7532" s="26">
        <v>2019</v>
      </c>
      <c r="B7532" s="27" t="s">
        <v>3037</v>
      </c>
      <c r="C7532" s="27" t="s">
        <v>3038</v>
      </c>
      <c r="D7532" s="27" t="s">
        <v>3037</v>
      </c>
      <c r="E7532" s="27" t="s">
        <v>6117</v>
      </c>
      <c r="F7532" s="27" t="s">
        <v>3034</v>
      </c>
      <c r="G7532" s="27" t="s">
        <v>2999</v>
      </c>
      <c r="H7532" s="28">
        <v>43709</v>
      </c>
      <c r="I7532" s="29">
        <v>2.9588130000000001</v>
      </c>
      <c r="J7532" s="28" t="s">
        <v>3241</v>
      </c>
    </row>
    <row r="7533" spans="1:10" x14ac:dyDescent="0.3">
      <c r="A7533" s="26">
        <v>2019</v>
      </c>
      <c r="B7533" s="27" t="s">
        <v>3039</v>
      </c>
      <c r="C7533" s="27" t="s">
        <v>3040</v>
      </c>
      <c r="D7533" s="27" t="s">
        <v>3039</v>
      </c>
      <c r="E7533" s="27" t="s">
        <v>6117</v>
      </c>
      <c r="F7533" s="27" t="s">
        <v>2815</v>
      </c>
      <c r="G7533" s="27" t="s">
        <v>2816</v>
      </c>
      <c r="H7533" s="28">
        <v>43709</v>
      </c>
      <c r="I7533" s="29">
        <v>0</v>
      </c>
      <c r="J7533" s="28" t="s">
        <v>3241</v>
      </c>
    </row>
    <row r="7534" spans="1:10" x14ac:dyDescent="0.3">
      <c r="A7534" s="26">
        <v>2019</v>
      </c>
      <c r="B7534" s="27" t="s">
        <v>3041</v>
      </c>
      <c r="C7534" s="27" t="s">
        <v>3042</v>
      </c>
      <c r="D7534" s="27" t="s">
        <v>3041</v>
      </c>
      <c r="E7534" s="27" t="s">
        <v>6117</v>
      </c>
      <c r="F7534" s="27" t="s">
        <v>2825</v>
      </c>
      <c r="G7534" s="27" t="s">
        <v>2826</v>
      </c>
      <c r="H7534" s="28">
        <v>43709</v>
      </c>
      <c r="I7534" s="29">
        <v>6.6302099999999999</v>
      </c>
      <c r="J7534" s="28" t="s">
        <v>3241</v>
      </c>
    </row>
    <row r="7535" spans="1:10" x14ac:dyDescent="0.3">
      <c r="A7535" s="26">
        <v>2019</v>
      </c>
      <c r="B7535" s="27" t="s">
        <v>3043</v>
      </c>
      <c r="C7535" s="27" t="s">
        <v>3044</v>
      </c>
      <c r="D7535" s="27" t="s">
        <v>3043</v>
      </c>
      <c r="E7535" s="27" t="s">
        <v>6117</v>
      </c>
      <c r="F7535" s="27" t="s">
        <v>2815</v>
      </c>
      <c r="G7535" s="27" t="s">
        <v>2816</v>
      </c>
      <c r="H7535" s="28">
        <v>43709</v>
      </c>
      <c r="I7535" s="29">
        <v>4.7941680000000009</v>
      </c>
      <c r="J7535" s="28" t="s">
        <v>3241</v>
      </c>
    </row>
    <row r="7536" spans="1:10" x14ac:dyDescent="0.3">
      <c r="A7536" s="26">
        <v>2019</v>
      </c>
      <c r="B7536" s="27" t="s">
        <v>3045</v>
      </c>
      <c r="C7536" s="27" t="s">
        <v>3046</v>
      </c>
      <c r="D7536" s="27" t="s">
        <v>3045</v>
      </c>
      <c r="E7536" s="27" t="s">
        <v>6117</v>
      </c>
      <c r="F7536" s="27" t="s">
        <v>2815</v>
      </c>
      <c r="G7536" s="27" t="s">
        <v>2816</v>
      </c>
      <c r="H7536" s="28">
        <v>43709</v>
      </c>
      <c r="I7536" s="29">
        <v>0.11218500000000001</v>
      </c>
      <c r="J7536" s="28" t="s">
        <v>3241</v>
      </c>
    </row>
    <row r="7537" spans="1:10" x14ac:dyDescent="0.3">
      <c r="A7537" s="26">
        <v>2019</v>
      </c>
      <c r="B7537" s="27" t="s">
        <v>3143</v>
      </c>
      <c r="C7537" s="27" t="s">
        <v>3144</v>
      </c>
      <c r="D7537" s="27" t="s">
        <v>3143</v>
      </c>
      <c r="E7537" s="27" t="s">
        <v>6117</v>
      </c>
      <c r="F7537" s="27" t="s">
        <v>3145</v>
      </c>
      <c r="G7537" s="27" t="s">
        <v>2803</v>
      </c>
      <c r="H7537" s="28">
        <v>43709</v>
      </c>
      <c r="I7537" s="29">
        <v>3.2940660000000004</v>
      </c>
      <c r="J7537" s="28" t="s">
        <v>3241</v>
      </c>
    </row>
    <row r="7538" spans="1:10" x14ac:dyDescent="0.3">
      <c r="A7538" s="26">
        <v>2019</v>
      </c>
      <c r="B7538" s="27" t="s">
        <v>5773</v>
      </c>
      <c r="C7538" s="27" t="s">
        <v>5774</v>
      </c>
      <c r="D7538" s="27" t="s">
        <v>5773</v>
      </c>
      <c r="E7538" s="27" t="s">
        <v>3111</v>
      </c>
      <c r="F7538" s="27" t="s">
        <v>3034</v>
      </c>
      <c r="G7538" s="27" t="s">
        <v>2821</v>
      </c>
      <c r="H7538" s="28">
        <v>43709</v>
      </c>
      <c r="I7538" s="29">
        <v>0.32775500000000002</v>
      </c>
      <c r="J7538" s="28" t="s">
        <v>3241</v>
      </c>
    </row>
    <row r="7539" spans="1:10" x14ac:dyDescent="0.3">
      <c r="A7539" s="26">
        <v>2019</v>
      </c>
      <c r="B7539" s="27" t="s">
        <v>3171</v>
      </c>
      <c r="C7539" s="27" t="s">
        <v>3172</v>
      </c>
      <c r="D7539" s="27" t="s">
        <v>3173</v>
      </c>
      <c r="E7539" s="27" t="s">
        <v>3111</v>
      </c>
      <c r="F7539" s="27" t="s">
        <v>2825</v>
      </c>
      <c r="G7539" s="27" t="s">
        <v>2850</v>
      </c>
      <c r="H7539" s="28">
        <v>43709</v>
      </c>
      <c r="I7539" s="29">
        <v>0.45569900000000002</v>
      </c>
      <c r="J7539" s="28" t="s">
        <v>3241</v>
      </c>
    </row>
    <row r="7540" spans="1:10" x14ac:dyDescent="0.3">
      <c r="A7540" s="26">
        <v>2019</v>
      </c>
      <c r="B7540" s="27" t="s">
        <v>3146</v>
      </c>
      <c r="C7540" s="27" t="s">
        <v>3147</v>
      </c>
      <c r="D7540" s="27" t="s">
        <v>3146</v>
      </c>
      <c r="E7540" s="27" t="s">
        <v>6117</v>
      </c>
      <c r="F7540" s="27" t="s">
        <v>3145</v>
      </c>
      <c r="G7540" s="27" t="s">
        <v>2803</v>
      </c>
      <c r="H7540" s="28">
        <v>43709</v>
      </c>
      <c r="I7540" s="29">
        <v>2.8866269999999998</v>
      </c>
      <c r="J7540" s="28" t="s">
        <v>3241</v>
      </c>
    </row>
    <row r="7541" spans="1:10" x14ac:dyDescent="0.3">
      <c r="A7541" s="26">
        <v>2019</v>
      </c>
      <c r="B7541" s="27" t="s">
        <v>3047</v>
      </c>
      <c r="C7541" s="27" t="s">
        <v>3048</v>
      </c>
      <c r="D7541" s="27" t="s">
        <v>3047</v>
      </c>
      <c r="E7541" s="27" t="s">
        <v>6117</v>
      </c>
      <c r="F7541" s="27" t="s">
        <v>2825</v>
      </c>
      <c r="G7541" s="27" t="s">
        <v>2826</v>
      </c>
      <c r="H7541" s="28">
        <v>43709</v>
      </c>
      <c r="I7541" s="29">
        <v>1.8700910000000002</v>
      </c>
      <c r="J7541" s="28" t="s">
        <v>3241</v>
      </c>
    </row>
    <row r="7542" spans="1:10" x14ac:dyDescent="0.3">
      <c r="A7542" s="26">
        <v>2019</v>
      </c>
      <c r="B7542" s="27" t="s">
        <v>3049</v>
      </c>
      <c r="C7542" s="27" t="s">
        <v>3050</v>
      </c>
      <c r="D7542" s="27" t="s">
        <v>3049</v>
      </c>
      <c r="E7542" s="27" t="s">
        <v>6117</v>
      </c>
      <c r="F7542" s="27" t="s">
        <v>2825</v>
      </c>
      <c r="G7542" s="27" t="s">
        <v>2850</v>
      </c>
      <c r="H7542" s="28">
        <v>43709</v>
      </c>
      <c r="I7542" s="29">
        <v>3.2080959999999998</v>
      </c>
      <c r="J7542" s="28" t="s">
        <v>3241</v>
      </c>
    </row>
    <row r="7543" spans="1:10" x14ac:dyDescent="0.3">
      <c r="A7543" s="26">
        <v>2019</v>
      </c>
      <c r="B7543" s="27" t="s">
        <v>3051</v>
      </c>
      <c r="C7543" s="27" t="s">
        <v>3051</v>
      </c>
      <c r="D7543" s="27" t="s">
        <v>3051</v>
      </c>
      <c r="E7543" s="27" t="s">
        <v>6118</v>
      </c>
      <c r="F7543" s="27" t="s">
        <v>3051</v>
      </c>
      <c r="G7543" s="27" t="s">
        <v>6074</v>
      </c>
      <c r="H7543" s="28">
        <v>43709</v>
      </c>
      <c r="I7543" s="29">
        <v>10213.146723000007</v>
      </c>
      <c r="J7543" s="28" t="s">
        <v>3241</v>
      </c>
    </row>
    <row r="7544" spans="1:10" x14ac:dyDescent="0.3">
      <c r="A7544" s="26">
        <v>2019</v>
      </c>
      <c r="B7544" s="27" t="s">
        <v>3052</v>
      </c>
      <c r="C7544" s="27" t="s">
        <v>3053</v>
      </c>
      <c r="D7544" s="27" t="s">
        <v>3052</v>
      </c>
      <c r="E7544" s="27" t="s">
        <v>3033</v>
      </c>
      <c r="F7544" s="27" t="s">
        <v>2807</v>
      </c>
      <c r="G7544" s="27" t="s">
        <v>2812</v>
      </c>
      <c r="H7544" s="28">
        <v>43709</v>
      </c>
      <c r="I7544" s="29">
        <v>2.5733190000000001</v>
      </c>
      <c r="J7544" s="28" t="s">
        <v>3241</v>
      </c>
    </row>
    <row r="7545" spans="1:10" x14ac:dyDescent="0.3">
      <c r="A7545" s="26">
        <v>2019</v>
      </c>
      <c r="B7545" s="27" t="s">
        <v>3162</v>
      </c>
      <c r="C7545" s="27" t="s">
        <v>3163</v>
      </c>
      <c r="D7545" s="27" t="s">
        <v>3164</v>
      </c>
      <c r="E7545" s="27" t="s">
        <v>3025</v>
      </c>
      <c r="F7545" s="27" t="s">
        <v>3087</v>
      </c>
      <c r="G7545" s="27" t="s">
        <v>2788</v>
      </c>
      <c r="H7545" s="28">
        <v>43709</v>
      </c>
      <c r="I7545" s="29">
        <v>0</v>
      </c>
      <c r="J7545" s="28" t="s">
        <v>3241</v>
      </c>
    </row>
    <row r="7546" spans="1:10" x14ac:dyDescent="0.3">
      <c r="A7546" s="26">
        <v>2019</v>
      </c>
      <c r="B7546" s="27" t="s">
        <v>3162</v>
      </c>
      <c r="C7546" s="27" t="s">
        <v>3163</v>
      </c>
      <c r="D7546" s="27" t="s">
        <v>3165</v>
      </c>
      <c r="E7546" s="27" t="s">
        <v>3025</v>
      </c>
      <c r="F7546" s="27" t="s">
        <v>3087</v>
      </c>
      <c r="G7546" s="27" t="s">
        <v>2788</v>
      </c>
      <c r="H7546" s="28">
        <v>43709</v>
      </c>
      <c r="I7546" s="29">
        <v>0</v>
      </c>
      <c r="J7546" s="28" t="s">
        <v>3241</v>
      </c>
    </row>
    <row r="7547" spans="1:10" x14ac:dyDescent="0.3">
      <c r="A7547" s="26">
        <v>2019</v>
      </c>
      <c r="B7547" s="27" t="s">
        <v>3054</v>
      </c>
      <c r="C7547" s="27" t="s">
        <v>3055</v>
      </c>
      <c r="D7547" s="27" t="s">
        <v>3054</v>
      </c>
      <c r="E7547" s="27" t="s">
        <v>6117</v>
      </c>
      <c r="F7547" s="27" t="s">
        <v>3034</v>
      </c>
      <c r="G7547" s="27" t="s">
        <v>2999</v>
      </c>
      <c r="H7547" s="28">
        <v>43709</v>
      </c>
      <c r="I7547" s="29">
        <v>4.7451590000000001</v>
      </c>
      <c r="J7547" s="28" t="s">
        <v>3241</v>
      </c>
    </row>
    <row r="7548" spans="1:10" x14ac:dyDescent="0.3">
      <c r="A7548" s="26">
        <v>2019</v>
      </c>
      <c r="B7548" s="27" t="s">
        <v>3056</v>
      </c>
      <c r="C7548" s="27" t="s">
        <v>3057</v>
      </c>
      <c r="D7548" s="27" t="s">
        <v>3056</v>
      </c>
      <c r="E7548" s="27" t="s">
        <v>6117</v>
      </c>
      <c r="F7548" s="27" t="s">
        <v>2825</v>
      </c>
      <c r="G7548" s="27" t="s">
        <v>2826</v>
      </c>
      <c r="H7548" s="28">
        <v>43709</v>
      </c>
      <c r="I7548" s="29">
        <v>3.4416870000000004</v>
      </c>
      <c r="J7548" s="28" t="s">
        <v>3241</v>
      </c>
    </row>
    <row r="7549" spans="1:10" x14ac:dyDescent="0.3">
      <c r="A7549" s="26">
        <v>2019</v>
      </c>
      <c r="B7549" s="27" t="s">
        <v>3058</v>
      </c>
      <c r="C7549" s="27" t="s">
        <v>3059</v>
      </c>
      <c r="D7549" s="27" t="s">
        <v>3058</v>
      </c>
      <c r="E7549" s="27" t="s">
        <v>6117</v>
      </c>
      <c r="F7549" s="27" t="s">
        <v>2815</v>
      </c>
      <c r="G7549" s="27" t="s">
        <v>2816</v>
      </c>
      <c r="H7549" s="28">
        <v>43709</v>
      </c>
      <c r="I7549" s="29">
        <v>4.8428750000000003</v>
      </c>
      <c r="J7549" s="28" t="s">
        <v>3241</v>
      </c>
    </row>
    <row r="7550" spans="1:10" x14ac:dyDescent="0.3">
      <c r="A7550" s="26">
        <v>2019</v>
      </c>
      <c r="B7550" s="27" t="s">
        <v>3152</v>
      </c>
      <c r="C7550" s="27" t="s">
        <v>3153</v>
      </c>
      <c r="D7550" s="27" t="s">
        <v>3152</v>
      </c>
      <c r="E7550" s="27" t="s">
        <v>3111</v>
      </c>
      <c r="F7550" s="27" t="s">
        <v>2825</v>
      </c>
      <c r="G7550" s="27" t="s">
        <v>2850</v>
      </c>
      <c r="H7550" s="28">
        <v>43709</v>
      </c>
      <c r="I7550" s="29">
        <v>0.45956200000000003</v>
      </c>
      <c r="J7550" s="28" t="s">
        <v>3241</v>
      </c>
    </row>
    <row r="7551" spans="1:10" x14ac:dyDescent="0.3">
      <c r="A7551" s="26">
        <v>2019</v>
      </c>
      <c r="B7551" s="27" t="s">
        <v>3154</v>
      </c>
      <c r="C7551" s="27" t="s">
        <v>3155</v>
      </c>
      <c r="D7551" s="27" t="s">
        <v>3154</v>
      </c>
      <c r="E7551" s="27" t="s">
        <v>3111</v>
      </c>
      <c r="F7551" s="27" t="s">
        <v>2825</v>
      </c>
      <c r="G7551" s="27" t="s">
        <v>2850</v>
      </c>
      <c r="H7551" s="28">
        <v>43709</v>
      </c>
      <c r="I7551" s="29">
        <v>0.62421800000000005</v>
      </c>
      <c r="J7551" s="28" t="s">
        <v>3241</v>
      </c>
    </row>
    <row r="7552" spans="1:10" x14ac:dyDescent="0.3">
      <c r="A7552" s="26">
        <v>2019</v>
      </c>
      <c r="B7552" s="27" t="s">
        <v>3156</v>
      </c>
      <c r="C7552" s="27" t="s">
        <v>3157</v>
      </c>
      <c r="D7552" s="27" t="s">
        <v>3156</v>
      </c>
      <c r="E7552" s="27" t="s">
        <v>3111</v>
      </c>
      <c r="F7552" s="27" t="s">
        <v>2825</v>
      </c>
      <c r="G7552" s="27" t="s">
        <v>2850</v>
      </c>
      <c r="H7552" s="28">
        <v>43709</v>
      </c>
      <c r="I7552" s="29">
        <v>0</v>
      </c>
      <c r="J7552" s="28" t="s">
        <v>3241</v>
      </c>
    </row>
    <row r="7553" spans="1:10" x14ac:dyDescent="0.3">
      <c r="A7553" s="26">
        <v>2019</v>
      </c>
      <c r="B7553" s="27" t="s">
        <v>3060</v>
      </c>
      <c r="C7553" s="27" t="s">
        <v>3061</v>
      </c>
      <c r="D7553" s="27" t="s">
        <v>3062</v>
      </c>
      <c r="E7553" s="27" t="s">
        <v>3063</v>
      </c>
      <c r="F7553" s="27" t="s">
        <v>3034</v>
      </c>
      <c r="G7553" s="27" t="s">
        <v>2999</v>
      </c>
      <c r="H7553" s="28">
        <v>43709</v>
      </c>
      <c r="I7553" s="29">
        <v>0</v>
      </c>
      <c r="J7553" s="28" t="s">
        <v>3241</v>
      </c>
    </row>
    <row r="7554" spans="1:10" x14ac:dyDescent="0.3">
      <c r="A7554" s="26">
        <v>2019</v>
      </c>
      <c r="B7554" s="27" t="s">
        <v>3187</v>
      </c>
      <c r="C7554" s="27" t="s">
        <v>3188</v>
      </c>
      <c r="D7554" s="27" t="s">
        <v>3187</v>
      </c>
      <c r="E7554" s="27" t="s">
        <v>3033</v>
      </c>
      <c r="F7554" s="27" t="s">
        <v>3034</v>
      </c>
      <c r="G7554" s="27" t="s">
        <v>3074</v>
      </c>
      <c r="H7554" s="28">
        <v>43709</v>
      </c>
      <c r="I7554" s="29">
        <v>0.77101700000000006</v>
      </c>
      <c r="J7554" s="28" t="s">
        <v>3241</v>
      </c>
    </row>
    <row r="7555" spans="1:10" x14ac:dyDescent="0.3">
      <c r="A7555" s="26">
        <v>2019</v>
      </c>
      <c r="B7555" s="27" t="s">
        <v>3064</v>
      </c>
      <c r="C7555" s="27" t="s">
        <v>3065</v>
      </c>
      <c r="D7555" s="27" t="s">
        <v>3066</v>
      </c>
      <c r="E7555" s="27" t="s">
        <v>3025</v>
      </c>
      <c r="F7555" s="27" t="s">
        <v>2825</v>
      </c>
      <c r="G7555" s="27" t="s">
        <v>2826</v>
      </c>
      <c r="H7555" s="28">
        <v>43709</v>
      </c>
      <c r="I7555" s="29">
        <v>0</v>
      </c>
      <c r="J7555" s="28" t="s">
        <v>3241</v>
      </c>
    </row>
    <row r="7556" spans="1:10" x14ac:dyDescent="0.3">
      <c r="A7556" s="26">
        <v>2019</v>
      </c>
      <c r="B7556" s="27" t="s">
        <v>3064</v>
      </c>
      <c r="C7556" s="27" t="s">
        <v>3065</v>
      </c>
      <c r="D7556" s="27" t="s">
        <v>3067</v>
      </c>
      <c r="E7556" s="27" t="s">
        <v>3025</v>
      </c>
      <c r="F7556" s="27" t="s">
        <v>2825</v>
      </c>
      <c r="G7556" s="27" t="s">
        <v>2826</v>
      </c>
      <c r="H7556" s="28">
        <v>43709</v>
      </c>
      <c r="I7556" s="29">
        <v>0</v>
      </c>
      <c r="J7556" s="28" t="s">
        <v>3241</v>
      </c>
    </row>
    <row r="7557" spans="1:10" x14ac:dyDescent="0.3">
      <c r="A7557" s="26">
        <v>2019</v>
      </c>
      <c r="B7557" s="27" t="s">
        <v>3174</v>
      </c>
      <c r="C7557" s="27" t="s">
        <v>3175</v>
      </c>
      <c r="D7557" s="27" t="s">
        <v>3174</v>
      </c>
      <c r="E7557" s="27" t="s">
        <v>6117</v>
      </c>
      <c r="F7557" s="27" t="s">
        <v>2825</v>
      </c>
      <c r="G7557" s="27" t="s">
        <v>2826</v>
      </c>
      <c r="H7557" s="28">
        <v>43709</v>
      </c>
      <c r="I7557" s="29">
        <v>0.64975700000000003</v>
      </c>
      <c r="J7557" s="28" t="s">
        <v>3241</v>
      </c>
    </row>
    <row r="7558" spans="1:10" x14ac:dyDescent="0.3">
      <c r="A7558" s="26">
        <v>2019</v>
      </c>
      <c r="B7558" s="27" t="s">
        <v>3068</v>
      </c>
      <c r="C7558" s="27" t="s">
        <v>3069</v>
      </c>
      <c r="D7558" s="27" t="s">
        <v>3068</v>
      </c>
      <c r="E7558" s="27" t="s">
        <v>6117</v>
      </c>
      <c r="F7558" s="27" t="s">
        <v>3034</v>
      </c>
      <c r="G7558" s="27" t="s">
        <v>2923</v>
      </c>
      <c r="H7558" s="28">
        <v>43709</v>
      </c>
      <c r="I7558" s="29">
        <v>8.3401049999999994</v>
      </c>
      <c r="J7558" s="28" t="s">
        <v>3241</v>
      </c>
    </row>
    <row r="7559" spans="1:10" x14ac:dyDescent="0.3">
      <c r="A7559" s="26">
        <v>2019</v>
      </c>
      <c r="B7559" s="27" t="s">
        <v>3070</v>
      </c>
      <c r="C7559" s="27" t="s">
        <v>3071</v>
      </c>
      <c r="D7559" s="27" t="s">
        <v>3070</v>
      </c>
      <c r="E7559" s="27" t="s">
        <v>6117</v>
      </c>
      <c r="F7559" s="27" t="s">
        <v>2815</v>
      </c>
      <c r="G7559" s="27" t="s">
        <v>2816</v>
      </c>
      <c r="H7559" s="28">
        <v>43709</v>
      </c>
      <c r="I7559" s="29">
        <v>1.258192</v>
      </c>
      <c r="J7559" s="28" t="s">
        <v>3241</v>
      </c>
    </row>
    <row r="7560" spans="1:10" x14ac:dyDescent="0.3">
      <c r="A7560" s="26">
        <v>2019</v>
      </c>
      <c r="B7560" s="27" t="s">
        <v>3176</v>
      </c>
      <c r="C7560" s="27" t="s">
        <v>3177</v>
      </c>
      <c r="D7560" s="27" t="s">
        <v>3176</v>
      </c>
      <c r="E7560" s="27" t="s">
        <v>3033</v>
      </c>
      <c r="F7560" s="27" t="s">
        <v>2807</v>
      </c>
      <c r="G7560" s="27" t="s">
        <v>2812</v>
      </c>
      <c r="H7560" s="28">
        <v>43709</v>
      </c>
      <c r="I7560" s="29">
        <v>14.983287000000001</v>
      </c>
      <c r="J7560" s="28" t="s">
        <v>3241</v>
      </c>
    </row>
    <row r="7561" spans="1:10" x14ac:dyDescent="0.3">
      <c r="A7561" s="26">
        <v>2019</v>
      </c>
      <c r="B7561" s="27" t="s">
        <v>3072</v>
      </c>
      <c r="C7561" s="27" t="s">
        <v>3073</v>
      </c>
      <c r="D7561" s="27" t="s">
        <v>3072</v>
      </c>
      <c r="E7561" s="27" t="s">
        <v>6117</v>
      </c>
      <c r="F7561" s="27" t="s">
        <v>3034</v>
      </c>
      <c r="G7561" s="27" t="s">
        <v>3074</v>
      </c>
      <c r="H7561" s="28">
        <v>43709</v>
      </c>
      <c r="I7561" s="29">
        <v>0.93628200000000006</v>
      </c>
      <c r="J7561" s="28" t="s">
        <v>3241</v>
      </c>
    </row>
    <row r="7562" spans="1:10" x14ac:dyDescent="0.3">
      <c r="A7562" s="26">
        <v>2019</v>
      </c>
      <c r="B7562" s="27" t="s">
        <v>3182</v>
      </c>
      <c r="C7562" s="27" t="s">
        <v>3183</v>
      </c>
      <c r="D7562" s="27" t="s">
        <v>3182</v>
      </c>
      <c r="E7562" s="27" t="s">
        <v>6117</v>
      </c>
      <c r="F7562" s="27" t="s">
        <v>2825</v>
      </c>
      <c r="G7562" s="27" t="s">
        <v>2826</v>
      </c>
      <c r="H7562" s="28">
        <v>43709</v>
      </c>
      <c r="I7562" s="29">
        <v>0.161749</v>
      </c>
      <c r="J7562" s="28" t="s">
        <v>3241</v>
      </c>
    </row>
    <row r="7563" spans="1:10" x14ac:dyDescent="0.3">
      <c r="A7563" s="26">
        <v>2019</v>
      </c>
      <c r="B7563" s="27" t="s">
        <v>3075</v>
      </c>
      <c r="C7563" s="27" t="s">
        <v>3076</v>
      </c>
      <c r="D7563" s="27" t="s">
        <v>3075</v>
      </c>
      <c r="E7563" s="27" t="s">
        <v>6117</v>
      </c>
      <c r="F7563" s="27" t="s">
        <v>2815</v>
      </c>
      <c r="G7563" s="27" t="s">
        <v>2816</v>
      </c>
      <c r="H7563" s="28">
        <v>43709</v>
      </c>
      <c r="I7563" s="29">
        <v>3.7156850000000006</v>
      </c>
      <c r="J7563" s="28" t="s">
        <v>3241</v>
      </c>
    </row>
    <row r="7564" spans="1:10" x14ac:dyDescent="0.3">
      <c r="A7564" s="26">
        <v>2019</v>
      </c>
      <c r="B7564" s="27" t="s">
        <v>3077</v>
      </c>
      <c r="C7564" s="27" t="s">
        <v>3078</v>
      </c>
      <c r="D7564" s="27" t="s">
        <v>3077</v>
      </c>
      <c r="E7564" s="27" t="s">
        <v>3033</v>
      </c>
      <c r="F7564" s="27" t="s">
        <v>2788</v>
      </c>
      <c r="G7564" s="27" t="s">
        <v>2788</v>
      </c>
      <c r="H7564" s="28">
        <v>43709</v>
      </c>
      <c r="I7564" s="29">
        <v>0</v>
      </c>
      <c r="J7564" s="28" t="s">
        <v>3241</v>
      </c>
    </row>
    <row r="7565" spans="1:10" x14ac:dyDescent="0.3">
      <c r="A7565" s="26">
        <v>2019</v>
      </c>
      <c r="B7565" s="27" t="s">
        <v>3079</v>
      </c>
      <c r="C7565" s="27" t="s">
        <v>3080</v>
      </c>
      <c r="D7565" s="27" t="s">
        <v>3081</v>
      </c>
      <c r="E7565" s="27" t="s">
        <v>3063</v>
      </c>
      <c r="F7565" s="27" t="s">
        <v>2788</v>
      </c>
      <c r="G7565" s="27" t="s">
        <v>2788</v>
      </c>
      <c r="H7565" s="28">
        <v>43709</v>
      </c>
      <c r="I7565" s="29">
        <v>0</v>
      </c>
      <c r="J7565" s="28" t="s">
        <v>3241</v>
      </c>
    </row>
    <row r="7566" spans="1:10" x14ac:dyDescent="0.3">
      <c r="A7566" s="26">
        <v>2019</v>
      </c>
      <c r="B7566" s="27" t="s">
        <v>3082</v>
      </c>
      <c r="C7566" s="27" t="s">
        <v>3083</v>
      </c>
      <c r="D7566" s="27" t="s">
        <v>3082</v>
      </c>
      <c r="E7566" s="27" t="s">
        <v>6117</v>
      </c>
      <c r="F7566" s="27" t="s">
        <v>2825</v>
      </c>
      <c r="G7566" s="27" t="s">
        <v>2826</v>
      </c>
      <c r="H7566" s="28">
        <v>43709</v>
      </c>
      <c r="I7566" s="29">
        <v>12.284649999999999</v>
      </c>
      <c r="J7566" s="28" t="s">
        <v>3241</v>
      </c>
    </row>
    <row r="7567" spans="1:10" x14ac:dyDescent="0.3">
      <c r="A7567" s="26">
        <v>2019</v>
      </c>
      <c r="B7567" s="27" t="s">
        <v>3084</v>
      </c>
      <c r="C7567" s="27" t="s">
        <v>3085</v>
      </c>
      <c r="D7567" s="27" t="s">
        <v>3086</v>
      </c>
      <c r="E7567" s="27" t="s">
        <v>3025</v>
      </c>
      <c r="F7567" s="27" t="s">
        <v>3087</v>
      </c>
      <c r="G7567" s="27" t="s">
        <v>2788</v>
      </c>
      <c r="H7567" s="28">
        <v>43709</v>
      </c>
      <c r="I7567" s="29">
        <v>0</v>
      </c>
      <c r="J7567" s="28" t="s">
        <v>3241</v>
      </c>
    </row>
    <row r="7568" spans="1:10" x14ac:dyDescent="0.3">
      <c r="A7568" s="26">
        <v>2019</v>
      </c>
      <c r="B7568" s="27" t="s">
        <v>3084</v>
      </c>
      <c r="C7568" s="27" t="s">
        <v>3085</v>
      </c>
      <c r="D7568" s="27" t="s">
        <v>3088</v>
      </c>
      <c r="E7568" s="27" t="s">
        <v>3025</v>
      </c>
      <c r="F7568" s="27" t="s">
        <v>3087</v>
      </c>
      <c r="G7568" s="27" t="s">
        <v>2788</v>
      </c>
      <c r="H7568" s="28">
        <v>43709</v>
      </c>
      <c r="I7568" s="29">
        <v>0</v>
      </c>
      <c r="J7568" s="28" t="s">
        <v>3241</v>
      </c>
    </row>
    <row r="7569" spans="1:10" x14ac:dyDescent="0.3">
      <c r="A7569" s="26">
        <v>2019</v>
      </c>
      <c r="B7569" s="27" t="s">
        <v>3195</v>
      </c>
      <c r="C7569" s="27" t="s">
        <v>3196</v>
      </c>
      <c r="D7569" s="27" t="s">
        <v>3197</v>
      </c>
      <c r="E7569" s="27" t="s">
        <v>3063</v>
      </c>
      <c r="F7569" s="27" t="s">
        <v>3094</v>
      </c>
      <c r="G7569" s="27" t="s">
        <v>2965</v>
      </c>
      <c r="H7569" s="28">
        <v>43709</v>
      </c>
      <c r="I7569" s="29">
        <v>1.6307440000000002</v>
      </c>
      <c r="J7569" s="28" t="s">
        <v>3192</v>
      </c>
    </row>
    <row r="7570" spans="1:10" x14ac:dyDescent="0.3">
      <c r="A7570" s="26">
        <v>2019</v>
      </c>
      <c r="B7570" s="27" t="s">
        <v>3089</v>
      </c>
      <c r="C7570" s="27" t="s">
        <v>3090</v>
      </c>
      <c r="D7570" s="27" t="s">
        <v>3089</v>
      </c>
      <c r="E7570" s="27" t="s">
        <v>6117</v>
      </c>
      <c r="F7570" s="27" t="s">
        <v>2815</v>
      </c>
      <c r="G7570" s="27" t="s">
        <v>2816</v>
      </c>
      <c r="H7570" s="28">
        <v>43709</v>
      </c>
      <c r="I7570" s="29">
        <v>4.0867170000000002</v>
      </c>
      <c r="J7570" s="28" t="s">
        <v>3241</v>
      </c>
    </row>
    <row r="7571" spans="1:10" x14ac:dyDescent="0.3">
      <c r="A7571" s="26">
        <v>2019</v>
      </c>
      <c r="B7571" s="27" t="s">
        <v>3136</v>
      </c>
      <c r="C7571" s="27" t="s">
        <v>3137</v>
      </c>
      <c r="D7571" s="27" t="s">
        <v>3138</v>
      </c>
      <c r="E7571" s="27" t="s">
        <v>3025</v>
      </c>
      <c r="F7571" s="27" t="s">
        <v>3087</v>
      </c>
      <c r="G7571" s="27" t="s">
        <v>2788</v>
      </c>
      <c r="H7571" s="28">
        <v>43709</v>
      </c>
      <c r="I7571" s="29">
        <v>0</v>
      </c>
      <c r="J7571" s="28" t="s">
        <v>3241</v>
      </c>
    </row>
    <row r="7572" spans="1:10" x14ac:dyDescent="0.3">
      <c r="A7572" s="26">
        <v>2019</v>
      </c>
      <c r="B7572" s="27" t="s">
        <v>3136</v>
      </c>
      <c r="C7572" s="27" t="s">
        <v>3137</v>
      </c>
      <c r="D7572" s="27" t="s">
        <v>3139</v>
      </c>
      <c r="E7572" s="27" t="s">
        <v>3025</v>
      </c>
      <c r="F7572" s="27" t="s">
        <v>3087</v>
      </c>
      <c r="G7572" s="27" t="s">
        <v>2788</v>
      </c>
      <c r="H7572" s="28">
        <v>43709</v>
      </c>
      <c r="I7572" s="29">
        <v>0</v>
      </c>
      <c r="J7572" s="28" t="s">
        <v>3241</v>
      </c>
    </row>
    <row r="7573" spans="1:10" x14ac:dyDescent="0.3">
      <c r="A7573" s="26">
        <v>2019</v>
      </c>
      <c r="B7573" s="27" t="s">
        <v>3184</v>
      </c>
      <c r="C7573" s="27" t="s">
        <v>3185</v>
      </c>
      <c r="D7573" s="27" t="s">
        <v>3186</v>
      </c>
      <c r="E7573" s="27" t="s">
        <v>3063</v>
      </c>
      <c r="F7573" s="27" t="s">
        <v>3034</v>
      </c>
      <c r="G7573" s="27" t="s">
        <v>2999</v>
      </c>
      <c r="H7573" s="28">
        <v>43709</v>
      </c>
      <c r="I7573" s="29">
        <v>1.5064770000000001</v>
      </c>
      <c r="J7573" s="28" t="s">
        <v>3241</v>
      </c>
    </row>
    <row r="7574" spans="1:10" x14ac:dyDescent="0.3">
      <c r="A7574" s="26">
        <v>2019</v>
      </c>
      <c r="B7574" s="27" t="s">
        <v>3091</v>
      </c>
      <c r="C7574" s="27" t="s">
        <v>3092</v>
      </c>
      <c r="D7574" s="27" t="s">
        <v>3093</v>
      </c>
      <c r="E7574" s="27" t="s">
        <v>3063</v>
      </c>
      <c r="F7574" s="27" t="s">
        <v>3094</v>
      </c>
      <c r="G7574" s="27" t="s">
        <v>2965</v>
      </c>
      <c r="H7574" s="28">
        <v>43709</v>
      </c>
      <c r="I7574" s="29">
        <v>7.2750560000000002</v>
      </c>
      <c r="J7574" s="28" t="s">
        <v>3241</v>
      </c>
    </row>
    <row r="7575" spans="1:10" x14ac:dyDescent="0.3">
      <c r="A7575" s="26">
        <v>2019</v>
      </c>
      <c r="B7575" s="27" t="s">
        <v>3095</v>
      </c>
      <c r="C7575" s="27" t="s">
        <v>3096</v>
      </c>
      <c r="D7575" s="27" t="s">
        <v>3095</v>
      </c>
      <c r="E7575" s="27" t="s">
        <v>6117</v>
      </c>
      <c r="F7575" s="27" t="s">
        <v>3034</v>
      </c>
      <c r="G7575" s="27" t="s">
        <v>2999</v>
      </c>
      <c r="H7575" s="28">
        <v>43709</v>
      </c>
      <c r="I7575" s="29">
        <v>1.608311</v>
      </c>
      <c r="J7575" s="28" t="s">
        <v>3241</v>
      </c>
    </row>
    <row r="7576" spans="1:10" x14ac:dyDescent="0.3">
      <c r="A7576" s="26">
        <v>2019</v>
      </c>
      <c r="B7576" s="27" t="s">
        <v>3097</v>
      </c>
      <c r="C7576" s="27" t="s">
        <v>3098</v>
      </c>
      <c r="D7576" s="27" t="s">
        <v>3097</v>
      </c>
      <c r="E7576" s="27" t="s">
        <v>6117</v>
      </c>
      <c r="F7576" s="27" t="s">
        <v>2825</v>
      </c>
      <c r="G7576" s="27" t="s">
        <v>2850</v>
      </c>
      <c r="H7576" s="28">
        <v>43709</v>
      </c>
      <c r="I7576" s="29">
        <v>8.0399519999999995</v>
      </c>
      <c r="J7576" s="28" t="s">
        <v>3241</v>
      </c>
    </row>
    <row r="7577" spans="1:10" x14ac:dyDescent="0.3">
      <c r="A7577" s="26">
        <v>2019</v>
      </c>
      <c r="B7577" s="27" t="s">
        <v>3132</v>
      </c>
      <c r="C7577" s="27" t="s">
        <v>3133</v>
      </c>
      <c r="D7577" s="27" t="s">
        <v>3132</v>
      </c>
      <c r="E7577" s="27" t="s">
        <v>3033</v>
      </c>
      <c r="F7577" s="27" t="s">
        <v>2807</v>
      </c>
      <c r="G7577" s="27" t="s">
        <v>2812</v>
      </c>
      <c r="H7577" s="28">
        <v>43709</v>
      </c>
      <c r="I7577" s="29">
        <v>18.257934999999996</v>
      </c>
      <c r="J7577" s="28" t="s">
        <v>3241</v>
      </c>
    </row>
    <row r="7578" spans="1:10" x14ac:dyDescent="0.3">
      <c r="A7578" s="26">
        <v>2019</v>
      </c>
      <c r="B7578" s="27" t="s">
        <v>3134</v>
      </c>
      <c r="C7578" s="27" t="s">
        <v>3135</v>
      </c>
      <c r="D7578" s="27" t="s">
        <v>3134</v>
      </c>
      <c r="E7578" s="27" t="s">
        <v>3033</v>
      </c>
      <c r="F7578" s="27" t="s">
        <v>2807</v>
      </c>
      <c r="G7578" s="27" t="s">
        <v>2812</v>
      </c>
      <c r="H7578" s="28">
        <v>43709</v>
      </c>
      <c r="I7578" s="29">
        <v>10.880379000000001</v>
      </c>
      <c r="J7578" s="28" t="s">
        <v>3241</v>
      </c>
    </row>
    <row r="7579" spans="1:10" x14ac:dyDescent="0.3">
      <c r="A7579" s="26">
        <v>2019</v>
      </c>
      <c r="B7579" s="27" t="s">
        <v>3099</v>
      </c>
      <c r="C7579" s="27" t="s">
        <v>3100</v>
      </c>
      <c r="D7579" s="27" t="s">
        <v>3099</v>
      </c>
      <c r="E7579" s="27" t="s">
        <v>6117</v>
      </c>
      <c r="F7579" s="27" t="s">
        <v>2815</v>
      </c>
      <c r="G7579" s="27" t="s">
        <v>2816</v>
      </c>
      <c r="H7579" s="28">
        <v>43709</v>
      </c>
      <c r="I7579" s="29">
        <v>4.1108420000000008</v>
      </c>
      <c r="J7579" s="28" t="s">
        <v>3241</v>
      </c>
    </row>
    <row r="7580" spans="1:10" x14ac:dyDescent="0.3">
      <c r="A7580" s="26">
        <v>2019</v>
      </c>
      <c r="B7580" s="27" t="s">
        <v>3193</v>
      </c>
      <c r="C7580" s="27" t="s">
        <v>3194</v>
      </c>
      <c r="D7580" s="27" t="s">
        <v>3193</v>
      </c>
      <c r="E7580" s="27" t="s">
        <v>6117</v>
      </c>
      <c r="F7580" s="27" t="s">
        <v>2798</v>
      </c>
      <c r="G7580" s="27" t="s">
        <v>2803</v>
      </c>
      <c r="H7580" s="28">
        <v>43709</v>
      </c>
      <c r="I7580" s="29">
        <v>0.75182000000000004</v>
      </c>
      <c r="J7580" s="28" t="s">
        <v>3192</v>
      </c>
    </row>
    <row r="7581" spans="1:10" x14ac:dyDescent="0.3">
      <c r="A7581" s="26">
        <v>2019</v>
      </c>
      <c r="B7581" s="27" t="s">
        <v>3101</v>
      </c>
      <c r="C7581" s="27" t="s">
        <v>3102</v>
      </c>
      <c r="D7581" s="27" t="s">
        <v>3101</v>
      </c>
      <c r="E7581" s="27" t="s">
        <v>6117</v>
      </c>
      <c r="F7581" s="27" t="s">
        <v>3034</v>
      </c>
      <c r="G7581" s="27" t="s">
        <v>3074</v>
      </c>
      <c r="H7581" s="28">
        <v>43709</v>
      </c>
      <c r="I7581" s="29">
        <v>12.007104</v>
      </c>
      <c r="J7581" s="28" t="s">
        <v>3241</v>
      </c>
    </row>
    <row r="7582" spans="1:10" x14ac:dyDescent="0.3">
      <c r="A7582" s="26">
        <v>2019</v>
      </c>
      <c r="B7582" s="27" t="s">
        <v>3148</v>
      </c>
      <c r="C7582" s="27" t="s">
        <v>3149</v>
      </c>
      <c r="D7582" s="27" t="s">
        <v>3148</v>
      </c>
      <c r="E7582" s="27" t="s">
        <v>6117</v>
      </c>
      <c r="F7582" s="27" t="s">
        <v>3145</v>
      </c>
      <c r="G7582" s="27" t="s">
        <v>2803</v>
      </c>
      <c r="H7582" s="28">
        <v>43709</v>
      </c>
      <c r="I7582" s="29">
        <v>2.2026560000000002</v>
      </c>
      <c r="J7582" s="28" t="s">
        <v>3241</v>
      </c>
    </row>
    <row r="7583" spans="1:10" x14ac:dyDescent="0.3">
      <c r="A7583" s="26">
        <v>2019</v>
      </c>
      <c r="B7583" s="27" t="s">
        <v>3103</v>
      </c>
      <c r="C7583" s="27" t="s">
        <v>3104</v>
      </c>
      <c r="D7583" s="27" t="s">
        <v>3103</v>
      </c>
      <c r="E7583" s="27" t="s">
        <v>6117</v>
      </c>
      <c r="F7583" s="27" t="s">
        <v>3034</v>
      </c>
      <c r="G7583" s="27" t="s">
        <v>2923</v>
      </c>
      <c r="H7583" s="28">
        <v>43709</v>
      </c>
      <c r="I7583" s="29">
        <v>1.2871190000000001</v>
      </c>
      <c r="J7583" s="28" t="s">
        <v>3241</v>
      </c>
    </row>
    <row r="7584" spans="1:10" x14ac:dyDescent="0.3">
      <c r="A7584" s="26">
        <v>2019</v>
      </c>
      <c r="B7584" s="27" t="s">
        <v>3150</v>
      </c>
      <c r="C7584" s="27" t="s">
        <v>3151</v>
      </c>
      <c r="D7584" s="27" t="s">
        <v>3150</v>
      </c>
      <c r="E7584" s="27" t="s">
        <v>6117</v>
      </c>
      <c r="F7584" s="27" t="s">
        <v>3142</v>
      </c>
      <c r="G7584" s="27" t="s">
        <v>2850</v>
      </c>
      <c r="H7584" s="28">
        <v>43709</v>
      </c>
      <c r="I7584" s="29">
        <v>0.21437100000000001</v>
      </c>
      <c r="J7584" s="28" t="s">
        <v>3241</v>
      </c>
    </row>
    <row r="7585" spans="1:10" x14ac:dyDescent="0.3">
      <c r="A7585" s="26">
        <v>2019</v>
      </c>
      <c r="B7585" s="27" t="s">
        <v>3105</v>
      </c>
      <c r="C7585" s="27" t="s">
        <v>3106</v>
      </c>
      <c r="D7585" s="27" t="s">
        <v>3105</v>
      </c>
      <c r="E7585" s="27" t="s">
        <v>6117</v>
      </c>
      <c r="F7585" s="27" t="s">
        <v>2798</v>
      </c>
      <c r="G7585" s="27" t="s">
        <v>2803</v>
      </c>
      <c r="H7585" s="28">
        <v>43709</v>
      </c>
      <c r="I7585" s="29">
        <v>2.606433</v>
      </c>
      <c r="J7585" s="28" t="s">
        <v>3241</v>
      </c>
    </row>
    <row r="7586" spans="1:10" x14ac:dyDescent="0.3">
      <c r="A7586" s="26">
        <v>2019</v>
      </c>
      <c r="B7586" s="27" t="s">
        <v>3107</v>
      </c>
      <c r="C7586" s="27" t="s">
        <v>3108</v>
      </c>
      <c r="D7586" s="27" t="s">
        <v>3108</v>
      </c>
      <c r="E7586" s="27" t="s">
        <v>6117</v>
      </c>
      <c r="F7586" s="27" t="s">
        <v>3026</v>
      </c>
      <c r="G7586" s="27" t="s">
        <v>2936</v>
      </c>
      <c r="H7586" s="28">
        <v>43709</v>
      </c>
      <c r="I7586" s="29">
        <v>3.0600000000000002E-3</v>
      </c>
      <c r="J7586" s="28" t="s">
        <v>3241</v>
      </c>
    </row>
    <row r="7587" spans="1:10" x14ac:dyDescent="0.3">
      <c r="A7587" s="26">
        <v>2019</v>
      </c>
      <c r="B7587" s="27" t="s">
        <v>3123</v>
      </c>
      <c r="C7587" s="27" t="s">
        <v>3124</v>
      </c>
      <c r="D7587" s="27" t="s">
        <v>3166</v>
      </c>
      <c r="E7587" s="27" t="s">
        <v>3025</v>
      </c>
      <c r="F7587" s="27" t="s">
        <v>2825</v>
      </c>
      <c r="G7587" s="27" t="s">
        <v>2850</v>
      </c>
      <c r="H7587" s="28">
        <v>43709</v>
      </c>
      <c r="I7587" s="29">
        <v>0</v>
      </c>
      <c r="J7587" s="28" t="s">
        <v>3241</v>
      </c>
    </row>
    <row r="7588" spans="1:10" x14ac:dyDescent="0.3">
      <c r="A7588" s="26">
        <v>2019</v>
      </c>
      <c r="B7588" s="27" t="s">
        <v>3123</v>
      </c>
      <c r="C7588" s="27" t="s">
        <v>3124</v>
      </c>
      <c r="D7588" s="27" t="s">
        <v>3125</v>
      </c>
      <c r="E7588" s="27" t="s">
        <v>3025</v>
      </c>
      <c r="F7588" s="27" t="s">
        <v>2825</v>
      </c>
      <c r="G7588" s="27" t="s">
        <v>2850</v>
      </c>
      <c r="H7588" s="28">
        <v>43709</v>
      </c>
      <c r="I7588" s="29">
        <v>0</v>
      </c>
      <c r="J7588" s="28" t="s">
        <v>3241</v>
      </c>
    </row>
    <row r="7589" spans="1:10" x14ac:dyDescent="0.3">
      <c r="A7589" s="26">
        <v>2019</v>
      </c>
      <c r="B7589" s="27" t="s">
        <v>3123</v>
      </c>
      <c r="C7589" s="27" t="s">
        <v>3124</v>
      </c>
      <c r="D7589" s="27" t="s">
        <v>3170</v>
      </c>
      <c r="E7589" s="27" t="s">
        <v>3025</v>
      </c>
      <c r="F7589" s="27" t="s">
        <v>2825</v>
      </c>
      <c r="G7589" s="27" t="s">
        <v>2850</v>
      </c>
      <c r="H7589" s="28">
        <v>43709</v>
      </c>
      <c r="I7589" s="29">
        <v>0</v>
      </c>
      <c r="J7589" s="28" t="s">
        <v>3241</v>
      </c>
    </row>
    <row r="7590" spans="1:10" x14ac:dyDescent="0.3">
      <c r="A7590" s="26">
        <v>2019</v>
      </c>
      <c r="B7590" s="27" t="s">
        <v>3140</v>
      </c>
      <c r="C7590" s="27" t="s">
        <v>3141</v>
      </c>
      <c r="D7590" s="27" t="s">
        <v>3140</v>
      </c>
      <c r="E7590" s="27" t="s">
        <v>6117</v>
      </c>
      <c r="F7590" s="27" t="s">
        <v>3142</v>
      </c>
      <c r="G7590" s="27" t="s">
        <v>2850</v>
      </c>
      <c r="H7590" s="28">
        <v>43709</v>
      </c>
      <c r="I7590" s="29">
        <v>0</v>
      </c>
      <c r="J7590" s="28" t="s">
        <v>3241</v>
      </c>
    </row>
    <row r="7591" spans="1:10" x14ac:dyDescent="0.3">
      <c r="A7591" s="26">
        <v>2019</v>
      </c>
      <c r="B7591" s="27" t="s">
        <v>3109</v>
      </c>
      <c r="C7591" s="27" t="s">
        <v>3110</v>
      </c>
      <c r="D7591" s="27" t="s">
        <v>3109</v>
      </c>
      <c r="E7591" s="27" t="s">
        <v>3111</v>
      </c>
      <c r="F7591" s="27" t="s">
        <v>2825</v>
      </c>
      <c r="G7591" s="27" t="s">
        <v>2850</v>
      </c>
      <c r="H7591" s="28">
        <v>43709</v>
      </c>
      <c r="I7591" s="29">
        <v>0.19056700000000001</v>
      </c>
      <c r="J7591" s="28" t="s">
        <v>3241</v>
      </c>
    </row>
    <row r="7592" spans="1:10" x14ac:dyDescent="0.3">
      <c r="A7592" s="26">
        <v>2019</v>
      </c>
      <c r="B7592" s="27" t="s">
        <v>3158</v>
      </c>
      <c r="C7592" s="27" t="s">
        <v>3159</v>
      </c>
      <c r="D7592" s="27" t="s">
        <v>3160</v>
      </c>
      <c r="E7592" s="27" t="s">
        <v>3161</v>
      </c>
      <c r="F7592" s="27" t="s">
        <v>3087</v>
      </c>
      <c r="G7592" s="27" t="s">
        <v>2788</v>
      </c>
      <c r="H7592" s="28">
        <v>43709</v>
      </c>
      <c r="I7592" s="29">
        <v>3.7085630000000003</v>
      </c>
      <c r="J7592" s="28" t="s">
        <v>3241</v>
      </c>
    </row>
    <row r="7593" spans="1:10" x14ac:dyDescent="0.3">
      <c r="A7593" s="26">
        <v>2019</v>
      </c>
      <c r="B7593" s="27" t="s">
        <v>3112</v>
      </c>
      <c r="C7593" s="27" t="s">
        <v>3113</v>
      </c>
      <c r="D7593" s="27" t="s">
        <v>3112</v>
      </c>
      <c r="E7593" s="27" t="s">
        <v>6117</v>
      </c>
      <c r="F7593" s="27" t="s">
        <v>2825</v>
      </c>
      <c r="G7593" s="27" t="s">
        <v>2826</v>
      </c>
      <c r="H7593" s="28">
        <v>43709</v>
      </c>
      <c r="I7593" s="29">
        <v>1.223457</v>
      </c>
      <c r="J7593" s="28" t="s">
        <v>3241</v>
      </c>
    </row>
    <row r="7594" spans="1:10" x14ac:dyDescent="0.3">
      <c r="A7594" s="26">
        <v>2019</v>
      </c>
      <c r="B7594" s="27" t="s">
        <v>3167</v>
      </c>
      <c r="C7594" s="27" t="s">
        <v>3168</v>
      </c>
      <c r="D7594" s="27" t="s">
        <v>3169</v>
      </c>
      <c r="E7594" s="27" t="s">
        <v>3161</v>
      </c>
      <c r="F7594" s="27" t="s">
        <v>3087</v>
      </c>
      <c r="G7594" s="27" t="s">
        <v>2788</v>
      </c>
      <c r="H7594" s="28">
        <v>43709</v>
      </c>
      <c r="I7594" s="29">
        <v>6.6871500000000008</v>
      </c>
      <c r="J7594" s="28" t="s">
        <v>3241</v>
      </c>
    </row>
    <row r="7595" spans="1:10" x14ac:dyDescent="0.3">
      <c r="A7595" s="26">
        <v>2019</v>
      </c>
      <c r="B7595" s="27" t="s">
        <v>3114</v>
      </c>
      <c r="C7595" s="27" t="s">
        <v>3115</v>
      </c>
      <c r="D7595" s="27" t="s">
        <v>3116</v>
      </c>
      <c r="E7595" s="27" t="s">
        <v>3025</v>
      </c>
      <c r="F7595" s="27" t="s">
        <v>3026</v>
      </c>
      <c r="G7595" s="27" t="s">
        <v>2788</v>
      </c>
      <c r="H7595" s="28">
        <v>43709</v>
      </c>
      <c r="I7595" s="29">
        <v>0</v>
      </c>
      <c r="J7595" s="28" t="s">
        <v>3241</v>
      </c>
    </row>
    <row r="7596" spans="1:10" x14ac:dyDescent="0.3">
      <c r="A7596" s="26">
        <v>2019</v>
      </c>
      <c r="B7596" s="27" t="s">
        <v>3117</v>
      </c>
      <c r="C7596" s="27" t="s">
        <v>3118</v>
      </c>
      <c r="D7596" s="27" t="s">
        <v>3117</v>
      </c>
      <c r="E7596" s="27" t="s">
        <v>6117</v>
      </c>
      <c r="F7596" s="27" t="s">
        <v>2815</v>
      </c>
      <c r="G7596" s="27" t="s">
        <v>2816</v>
      </c>
      <c r="H7596" s="28">
        <v>43709</v>
      </c>
      <c r="I7596" s="29">
        <v>4.2872430000000001</v>
      </c>
      <c r="J7596" s="28" t="s">
        <v>3241</v>
      </c>
    </row>
    <row r="7597" spans="1:10" x14ac:dyDescent="0.3">
      <c r="A7597" s="26">
        <v>2019</v>
      </c>
      <c r="B7597" s="27" t="s">
        <v>3129</v>
      </c>
      <c r="C7597" s="27" t="s">
        <v>3130</v>
      </c>
      <c r="D7597" s="27" t="s">
        <v>3131</v>
      </c>
      <c r="E7597" s="27" t="s">
        <v>3063</v>
      </c>
      <c r="F7597" s="27" t="s">
        <v>3034</v>
      </c>
      <c r="G7597" s="27" t="s">
        <v>2840</v>
      </c>
      <c r="H7597" s="28">
        <v>43709</v>
      </c>
      <c r="I7597" s="29">
        <v>18.547515999999998</v>
      </c>
      <c r="J7597" s="28" t="s">
        <v>3241</v>
      </c>
    </row>
    <row r="7598" spans="1:10" x14ac:dyDescent="0.3">
      <c r="A7598" s="26">
        <v>2019</v>
      </c>
      <c r="B7598" s="27" t="s">
        <v>3126</v>
      </c>
      <c r="C7598" s="27" t="s">
        <v>3127</v>
      </c>
      <c r="D7598" s="27" t="s">
        <v>3128</v>
      </c>
      <c r="E7598" s="27" t="s">
        <v>3025</v>
      </c>
      <c r="F7598" s="27" t="s">
        <v>3026</v>
      </c>
      <c r="G7598" s="27" t="s">
        <v>2936</v>
      </c>
      <c r="H7598" s="28">
        <v>43709</v>
      </c>
      <c r="I7598" s="29">
        <v>0</v>
      </c>
      <c r="J7598" s="28" t="s">
        <v>3241</v>
      </c>
    </row>
    <row r="7599" spans="1:10" x14ac:dyDescent="0.3">
      <c r="A7599" s="26">
        <v>2019</v>
      </c>
      <c r="B7599" s="27" t="s">
        <v>3178</v>
      </c>
      <c r="C7599" s="27" t="s">
        <v>3179</v>
      </c>
      <c r="D7599" s="27" t="s">
        <v>3178</v>
      </c>
      <c r="E7599" s="27" t="s">
        <v>3033</v>
      </c>
      <c r="F7599" s="27" t="s">
        <v>2807</v>
      </c>
      <c r="G7599" s="27" t="s">
        <v>2812</v>
      </c>
      <c r="H7599" s="28">
        <v>43709</v>
      </c>
      <c r="I7599" s="29">
        <v>0</v>
      </c>
      <c r="J7599" s="28" t="s">
        <v>3241</v>
      </c>
    </row>
    <row r="7600" spans="1:10" x14ac:dyDescent="0.3">
      <c r="A7600" s="26">
        <v>2019</v>
      </c>
      <c r="B7600" s="27" t="s">
        <v>3119</v>
      </c>
      <c r="C7600" s="27" t="s">
        <v>3120</v>
      </c>
      <c r="D7600" s="27" t="s">
        <v>3119</v>
      </c>
      <c r="E7600" s="27" t="s">
        <v>6117</v>
      </c>
      <c r="F7600" s="27" t="s">
        <v>3034</v>
      </c>
      <c r="G7600" s="27" t="s">
        <v>2840</v>
      </c>
      <c r="H7600" s="28">
        <v>43709</v>
      </c>
      <c r="I7600" s="29">
        <v>4.4103940000000001</v>
      </c>
      <c r="J7600" s="28" t="s">
        <v>3241</v>
      </c>
    </row>
    <row r="7601" spans="1:10" x14ac:dyDescent="0.3">
      <c r="A7601" s="26">
        <v>2019</v>
      </c>
      <c r="B7601" s="27" t="s">
        <v>3121</v>
      </c>
      <c r="C7601" s="27" t="s">
        <v>3122</v>
      </c>
      <c r="D7601" s="27" t="s">
        <v>3121</v>
      </c>
      <c r="E7601" s="27" t="s">
        <v>6117</v>
      </c>
      <c r="F7601" s="27" t="s">
        <v>2825</v>
      </c>
      <c r="G7601" s="27" t="s">
        <v>2850</v>
      </c>
      <c r="H7601" s="28">
        <v>43709</v>
      </c>
      <c r="I7601" s="29">
        <v>13.695417000000001</v>
      </c>
      <c r="J7601" s="28" t="s">
        <v>3241</v>
      </c>
    </row>
    <row r="7602" spans="1:10" x14ac:dyDescent="0.3">
      <c r="A7602" s="26">
        <v>2019</v>
      </c>
      <c r="B7602" s="27" t="s">
        <v>3198</v>
      </c>
      <c r="C7602" s="27" t="s">
        <v>3199</v>
      </c>
      <c r="D7602" s="27" t="s">
        <v>3200</v>
      </c>
      <c r="E7602" s="27" t="s">
        <v>3161</v>
      </c>
      <c r="F7602" s="27" t="s">
        <v>2815</v>
      </c>
      <c r="G7602" s="27" t="s">
        <v>2854</v>
      </c>
      <c r="H7602" s="28">
        <v>43709</v>
      </c>
      <c r="I7602" s="29">
        <v>0.67912800000000006</v>
      </c>
      <c r="J7602" s="28" t="s">
        <v>3192</v>
      </c>
    </row>
    <row r="7603" spans="1:10" x14ac:dyDescent="0.3">
      <c r="A7603" s="26">
        <v>2019</v>
      </c>
      <c r="B7603" s="27" t="s">
        <v>3687</v>
      </c>
      <c r="C7603" s="27" t="s">
        <v>3688</v>
      </c>
      <c r="D7603" s="27" t="s">
        <v>3689</v>
      </c>
      <c r="E7603" s="27" t="s">
        <v>3161</v>
      </c>
      <c r="F7603" s="27" t="s">
        <v>3026</v>
      </c>
      <c r="G7603" s="27" t="s">
        <v>2936</v>
      </c>
      <c r="H7603" s="28">
        <v>43709</v>
      </c>
      <c r="I7603" s="29">
        <v>0.38219700000000001</v>
      </c>
      <c r="J7603" s="28" t="s">
        <v>3192</v>
      </c>
    </row>
    <row r="7604" spans="1:10" x14ac:dyDescent="0.3">
      <c r="A7604" s="26">
        <v>2019</v>
      </c>
      <c r="B7604" s="27" t="s">
        <v>3690</v>
      </c>
      <c r="C7604" s="27" t="s">
        <v>3691</v>
      </c>
      <c r="D7604" s="27" t="s">
        <v>3690</v>
      </c>
      <c r="E7604" s="27" t="s">
        <v>3033</v>
      </c>
      <c r="F7604" s="27" t="s">
        <v>2807</v>
      </c>
      <c r="G7604" s="27" t="s">
        <v>2812</v>
      </c>
      <c r="H7604" s="28">
        <v>43709</v>
      </c>
      <c r="I7604" s="29">
        <v>11.007727999999998</v>
      </c>
      <c r="J7604" s="28" t="s">
        <v>3241</v>
      </c>
    </row>
    <row r="7605" spans="1:10" x14ac:dyDescent="0.3">
      <c r="A7605" s="26">
        <v>2019</v>
      </c>
      <c r="B7605" s="27" t="s">
        <v>5217</v>
      </c>
      <c r="C7605" s="27" t="s">
        <v>2901</v>
      </c>
      <c r="D7605" s="27" t="s">
        <v>5217</v>
      </c>
      <c r="E7605" s="27" t="s">
        <v>3033</v>
      </c>
      <c r="F7605" s="27" t="s">
        <v>2788</v>
      </c>
      <c r="G7605" s="27" t="s">
        <v>2788</v>
      </c>
      <c r="H7605" s="28">
        <v>43709</v>
      </c>
      <c r="I7605" s="29">
        <v>34.428035000000001</v>
      </c>
      <c r="J7605" s="28" t="s">
        <v>3192</v>
      </c>
    </row>
    <row r="7606" spans="1:10" x14ac:dyDescent="0.3">
      <c r="A7606" s="26">
        <v>2019</v>
      </c>
      <c r="B7606" s="27" t="s">
        <v>5218</v>
      </c>
      <c r="C7606" s="27" t="s">
        <v>3507</v>
      </c>
      <c r="D7606" s="27" t="s">
        <v>5219</v>
      </c>
      <c r="E7606" s="27" t="s">
        <v>3063</v>
      </c>
      <c r="F7606" s="27" t="s">
        <v>2815</v>
      </c>
      <c r="G7606" s="27" t="s">
        <v>2816</v>
      </c>
      <c r="H7606" s="28">
        <v>43709</v>
      </c>
      <c r="I7606" s="29">
        <v>5.703792</v>
      </c>
      <c r="J7606" s="28" t="s">
        <v>3192</v>
      </c>
    </row>
    <row r="7607" spans="1:10" x14ac:dyDescent="0.3">
      <c r="A7607" s="26">
        <v>2019</v>
      </c>
      <c r="B7607" s="27" t="s">
        <v>5670</v>
      </c>
      <c r="C7607" s="27" t="s">
        <v>5671</v>
      </c>
      <c r="D7607" s="27" t="s">
        <v>5670</v>
      </c>
      <c r="E7607" s="27" t="s">
        <v>3033</v>
      </c>
      <c r="F7607" s="27" t="s">
        <v>2807</v>
      </c>
      <c r="G7607" s="27" t="s">
        <v>2812</v>
      </c>
      <c r="H7607" s="28">
        <v>43709</v>
      </c>
      <c r="I7607" s="29">
        <v>48.670415999999996</v>
      </c>
      <c r="J7607" s="28" t="s">
        <v>3241</v>
      </c>
    </row>
    <row r="7608" spans="1:10" x14ac:dyDescent="0.3">
      <c r="A7608" s="26">
        <v>2019</v>
      </c>
      <c r="B7608" s="27" t="s">
        <v>5672</v>
      </c>
      <c r="C7608" s="27" t="s">
        <v>2863</v>
      </c>
      <c r="D7608" s="27" t="s">
        <v>5672</v>
      </c>
      <c r="E7608" s="27" t="s">
        <v>3111</v>
      </c>
      <c r="F7608" s="27" t="s">
        <v>2815</v>
      </c>
      <c r="G7608" s="27" t="s">
        <v>2854</v>
      </c>
      <c r="H7608" s="28">
        <v>43709</v>
      </c>
      <c r="I7608" s="29">
        <v>5.2986890000000004</v>
      </c>
      <c r="J7608" s="28" t="s">
        <v>3192</v>
      </c>
    </row>
    <row r="7609" spans="1:10" x14ac:dyDescent="0.3">
      <c r="A7609" s="26">
        <v>2019</v>
      </c>
      <c r="B7609" s="27" t="s">
        <v>5757</v>
      </c>
      <c r="C7609" s="27" t="s">
        <v>2909</v>
      </c>
      <c r="D7609" s="27" t="s">
        <v>5757</v>
      </c>
      <c r="E7609" s="27" t="s">
        <v>3033</v>
      </c>
      <c r="F7609" s="27" t="s">
        <v>2788</v>
      </c>
      <c r="G7609" s="27" t="s">
        <v>2788</v>
      </c>
      <c r="H7609" s="28">
        <v>43709</v>
      </c>
      <c r="I7609" s="29">
        <v>32.635908000000001</v>
      </c>
      <c r="J7609" s="28" t="s">
        <v>3192</v>
      </c>
    </row>
    <row r="7610" spans="1:10" x14ac:dyDescent="0.3">
      <c r="A7610" s="26">
        <v>2019</v>
      </c>
      <c r="B7610" s="27" t="s">
        <v>5758</v>
      </c>
      <c r="C7610" s="27" t="s">
        <v>5759</v>
      </c>
      <c r="D7610" s="27" t="s">
        <v>5758</v>
      </c>
      <c r="E7610" s="27" t="s">
        <v>3033</v>
      </c>
      <c r="F7610" s="27" t="s">
        <v>2815</v>
      </c>
      <c r="G7610" s="27" t="s">
        <v>2816</v>
      </c>
      <c r="H7610" s="28">
        <v>43709</v>
      </c>
      <c r="I7610" s="29">
        <v>17.670796000000003</v>
      </c>
      <c r="J7610" s="28" t="s">
        <v>3192</v>
      </c>
    </row>
    <row r="7611" spans="1:10" x14ac:dyDescent="0.3">
      <c r="A7611" s="26">
        <v>2019</v>
      </c>
      <c r="B7611" s="27" t="s">
        <v>5972</v>
      </c>
      <c r="C7611" s="27" t="s">
        <v>5973</v>
      </c>
      <c r="D7611" s="27" t="s">
        <v>5972</v>
      </c>
      <c r="E7611" s="27" t="s">
        <v>3111</v>
      </c>
      <c r="F7611" s="27" t="s">
        <v>2825</v>
      </c>
      <c r="G7611" s="27" t="s">
        <v>2850</v>
      </c>
      <c r="H7611" s="28">
        <v>43709</v>
      </c>
      <c r="I7611" s="29">
        <v>8.2941000000000001E-2</v>
      </c>
      <c r="J7611" s="28" t="s">
        <v>3241</v>
      </c>
    </row>
    <row r="7612" spans="1:10" x14ac:dyDescent="0.3">
      <c r="A7612" s="26">
        <v>2019</v>
      </c>
      <c r="B7612" s="27" t="s">
        <v>5760</v>
      </c>
      <c r="C7612" s="27" t="s">
        <v>5761</v>
      </c>
      <c r="D7612" s="27" t="s">
        <v>5760</v>
      </c>
      <c r="E7612" s="27" t="s">
        <v>3111</v>
      </c>
      <c r="F7612" s="27" t="s">
        <v>2815</v>
      </c>
      <c r="G7612" s="27" t="s">
        <v>2854</v>
      </c>
      <c r="H7612" s="28">
        <v>43709</v>
      </c>
      <c r="I7612" s="29">
        <v>5.2719540000000009</v>
      </c>
      <c r="J7612" s="28" t="s">
        <v>3192</v>
      </c>
    </row>
    <row r="7613" spans="1:10" x14ac:dyDescent="0.3">
      <c r="A7613" s="26">
        <v>2019</v>
      </c>
      <c r="B7613" s="27" t="s">
        <v>5762</v>
      </c>
      <c r="C7613" s="27" t="s">
        <v>5763</v>
      </c>
      <c r="D7613" s="27" t="s">
        <v>5762</v>
      </c>
      <c r="E7613" s="27" t="s">
        <v>3111</v>
      </c>
      <c r="F7613" s="27" t="s">
        <v>2825</v>
      </c>
      <c r="G7613" s="27" t="s">
        <v>2850</v>
      </c>
      <c r="H7613" s="28">
        <v>43709</v>
      </c>
      <c r="I7613" s="29">
        <v>0.38300699999999999</v>
      </c>
      <c r="J7613" s="28" t="s">
        <v>3192</v>
      </c>
    </row>
    <row r="7614" spans="1:10" x14ac:dyDescent="0.3">
      <c r="A7614" s="26">
        <v>2019</v>
      </c>
      <c r="B7614" s="27" t="s">
        <v>5764</v>
      </c>
      <c r="C7614" s="27" t="s">
        <v>5765</v>
      </c>
      <c r="D7614" s="27" t="s">
        <v>5766</v>
      </c>
      <c r="E7614" s="27" t="s">
        <v>3161</v>
      </c>
      <c r="F7614" s="27" t="s">
        <v>2815</v>
      </c>
      <c r="G7614" s="27" t="s">
        <v>2816</v>
      </c>
      <c r="H7614" s="28">
        <v>43709</v>
      </c>
      <c r="I7614" s="29">
        <v>0.70955100000000004</v>
      </c>
      <c r="J7614" s="28" t="s">
        <v>3192</v>
      </c>
    </row>
    <row r="7615" spans="1:10" x14ac:dyDescent="0.3">
      <c r="A7615" s="26">
        <v>2019</v>
      </c>
      <c r="B7615" s="27" t="s">
        <v>5767</v>
      </c>
      <c r="C7615" s="27" t="s">
        <v>3515</v>
      </c>
      <c r="D7615" s="27" t="s">
        <v>5768</v>
      </c>
      <c r="E7615" s="27" t="s">
        <v>3063</v>
      </c>
      <c r="F7615" s="27" t="s">
        <v>2815</v>
      </c>
      <c r="G7615" s="27" t="s">
        <v>2816</v>
      </c>
      <c r="H7615" s="28">
        <v>43709</v>
      </c>
      <c r="I7615" s="29">
        <v>2.1116840000000003</v>
      </c>
      <c r="J7615" s="28" t="s">
        <v>3192</v>
      </c>
    </row>
    <row r="7616" spans="1:10" x14ac:dyDescent="0.3">
      <c r="A7616" s="26">
        <v>2019</v>
      </c>
      <c r="B7616" s="27" t="s">
        <v>5986</v>
      </c>
      <c r="C7616" s="27" t="s">
        <v>5770</v>
      </c>
      <c r="D7616" s="27" t="s">
        <v>5769</v>
      </c>
      <c r="E7616" s="27" t="s">
        <v>3111</v>
      </c>
      <c r="F7616" s="27" t="s">
        <v>3034</v>
      </c>
      <c r="G7616" s="27" t="s">
        <v>2821</v>
      </c>
      <c r="H7616" s="28">
        <v>43709</v>
      </c>
      <c r="I7616" s="29">
        <v>6.823194</v>
      </c>
      <c r="J7616" s="28" t="s">
        <v>3192</v>
      </c>
    </row>
    <row r="7617" spans="1:10" x14ac:dyDescent="0.3">
      <c r="A7617" s="26">
        <v>2019</v>
      </c>
      <c r="B7617" s="27" t="s">
        <v>5771</v>
      </c>
      <c r="C7617" s="27" t="s">
        <v>5772</v>
      </c>
      <c r="D7617" s="27" t="s">
        <v>5771</v>
      </c>
      <c r="E7617" s="27" t="s">
        <v>3033</v>
      </c>
      <c r="F7617" s="27" t="s">
        <v>2807</v>
      </c>
      <c r="G7617" s="27" t="s">
        <v>2812</v>
      </c>
      <c r="H7617" s="28">
        <v>43709</v>
      </c>
      <c r="I7617" s="29">
        <v>26.370788000000001</v>
      </c>
      <c r="J7617" s="28" t="s">
        <v>3241</v>
      </c>
    </row>
    <row r="7618" spans="1:10" x14ac:dyDescent="0.3">
      <c r="A7618" s="26">
        <v>2019</v>
      </c>
      <c r="B7618" s="27" t="s">
        <v>5775</v>
      </c>
      <c r="C7618" s="27" t="s">
        <v>2905</v>
      </c>
      <c r="D7618" s="27" t="s">
        <v>5775</v>
      </c>
      <c r="E7618" s="27" t="s">
        <v>3033</v>
      </c>
      <c r="F7618" s="27" t="s">
        <v>2807</v>
      </c>
      <c r="G7618" s="27" t="s">
        <v>2812</v>
      </c>
      <c r="H7618" s="28">
        <v>43709</v>
      </c>
      <c r="I7618" s="29">
        <v>11.301544</v>
      </c>
      <c r="J7618" s="28" t="s">
        <v>3192</v>
      </c>
    </row>
    <row r="7619" spans="1:10" x14ac:dyDescent="0.3">
      <c r="A7619" s="26">
        <v>2019</v>
      </c>
      <c r="B7619" s="27" t="s">
        <v>5974</v>
      </c>
      <c r="C7619" s="27" t="s">
        <v>5975</v>
      </c>
      <c r="D7619" s="27" t="s">
        <v>5974</v>
      </c>
      <c r="E7619" s="27" t="s">
        <v>3033</v>
      </c>
      <c r="F7619" s="27" t="s">
        <v>2807</v>
      </c>
      <c r="G7619" s="27" t="s">
        <v>2812</v>
      </c>
      <c r="H7619" s="28">
        <v>43709</v>
      </c>
      <c r="I7619" s="29">
        <v>12.282995</v>
      </c>
      <c r="J7619" s="28" t="s">
        <v>3192</v>
      </c>
    </row>
    <row r="7620" spans="1:10" x14ac:dyDescent="0.3">
      <c r="A7620" s="26">
        <v>2019</v>
      </c>
      <c r="B7620" s="27" t="s">
        <v>5976</v>
      </c>
      <c r="C7620" s="27" t="s">
        <v>5977</v>
      </c>
      <c r="D7620" s="27" t="s">
        <v>5976</v>
      </c>
      <c r="E7620" s="27" t="s">
        <v>3111</v>
      </c>
      <c r="F7620" s="27" t="s">
        <v>3034</v>
      </c>
      <c r="G7620" s="27" t="s">
        <v>2831</v>
      </c>
      <c r="H7620" s="28">
        <v>43709</v>
      </c>
      <c r="I7620" s="29">
        <v>3.7926310000000005</v>
      </c>
      <c r="J7620" s="28" t="s">
        <v>3192</v>
      </c>
    </row>
    <row r="7621" spans="1:10" x14ac:dyDescent="0.3">
      <c r="A7621" s="26">
        <v>2019</v>
      </c>
      <c r="B7621" s="27" t="s">
        <v>5978</v>
      </c>
      <c r="C7621" s="27" t="s">
        <v>5979</v>
      </c>
      <c r="D7621" s="27" t="s">
        <v>5978</v>
      </c>
      <c r="E7621" s="27" t="s">
        <v>3111</v>
      </c>
      <c r="F7621" s="27" t="s">
        <v>2825</v>
      </c>
      <c r="G7621" s="27" t="s">
        <v>2850</v>
      </c>
      <c r="H7621" s="28">
        <v>43709</v>
      </c>
      <c r="I7621" s="29">
        <v>5.5836300000000003</v>
      </c>
      <c r="J7621" s="28" t="s">
        <v>3192</v>
      </c>
    </row>
    <row r="7622" spans="1:10" x14ac:dyDescent="0.3">
      <c r="A7622" s="26">
        <v>2019</v>
      </c>
      <c r="B7622" s="27" t="s">
        <v>5980</v>
      </c>
      <c r="C7622" s="27" t="s">
        <v>5981</v>
      </c>
      <c r="D7622" s="27" t="s">
        <v>5980</v>
      </c>
      <c r="E7622" s="27" t="s">
        <v>3111</v>
      </c>
      <c r="F7622" s="27" t="s">
        <v>2825</v>
      </c>
      <c r="G7622" s="27" t="s">
        <v>2850</v>
      </c>
      <c r="H7622" s="28">
        <v>43709</v>
      </c>
      <c r="I7622" s="29">
        <v>5.6500190000000003</v>
      </c>
      <c r="J7622" s="28" t="s">
        <v>3192</v>
      </c>
    </row>
    <row r="7623" spans="1:10" x14ac:dyDescent="0.3">
      <c r="A7623" s="26">
        <v>2019</v>
      </c>
      <c r="B7623" s="27" t="s">
        <v>5982</v>
      </c>
      <c r="C7623" s="27" t="s">
        <v>5983</v>
      </c>
      <c r="D7623" s="27" t="s">
        <v>5982</v>
      </c>
      <c r="E7623" s="27" t="s">
        <v>3033</v>
      </c>
      <c r="F7623" s="27" t="s">
        <v>2788</v>
      </c>
      <c r="G7623" s="27" t="s">
        <v>2788</v>
      </c>
      <c r="H7623" s="28">
        <v>43709</v>
      </c>
      <c r="I7623" s="29">
        <v>19.550379</v>
      </c>
      <c r="J7623" s="28" t="s">
        <v>3192</v>
      </c>
    </row>
    <row r="7624" spans="1:10" x14ac:dyDescent="0.3">
      <c r="A7624" s="26">
        <v>2019</v>
      </c>
      <c r="B7624" s="27" t="s">
        <v>5984</v>
      </c>
      <c r="C7624" s="27" t="s">
        <v>5985</v>
      </c>
      <c r="D7624" s="27" t="s">
        <v>5984</v>
      </c>
      <c r="E7624" s="27" t="s">
        <v>3111</v>
      </c>
      <c r="F7624" s="27" t="s">
        <v>2825</v>
      </c>
      <c r="G7624" s="27" t="s">
        <v>2850</v>
      </c>
      <c r="H7624" s="28">
        <v>43709</v>
      </c>
      <c r="I7624" s="29">
        <v>7.1462880000000002</v>
      </c>
      <c r="J7624" s="28" t="s">
        <v>3192</v>
      </c>
    </row>
    <row r="7625" spans="1:10" x14ac:dyDescent="0.3">
      <c r="A7625" s="26">
        <v>2019</v>
      </c>
      <c r="B7625" s="27" t="s">
        <v>5987</v>
      </c>
      <c r="C7625" s="27" t="s">
        <v>6024</v>
      </c>
      <c r="D7625" s="27" t="s">
        <v>5987</v>
      </c>
      <c r="E7625" s="27" t="s">
        <v>3111</v>
      </c>
      <c r="F7625" s="27" t="s">
        <v>2825</v>
      </c>
      <c r="G7625" s="27" t="s">
        <v>2850</v>
      </c>
      <c r="H7625" s="28">
        <v>43709</v>
      </c>
      <c r="I7625" s="29">
        <v>18.406455999999999</v>
      </c>
      <c r="J7625" s="28" t="s">
        <v>3192</v>
      </c>
    </row>
    <row r="7626" spans="1:10" x14ac:dyDescent="0.3">
      <c r="A7626" s="26">
        <v>2019</v>
      </c>
      <c r="B7626" s="27" t="s">
        <v>5764</v>
      </c>
      <c r="C7626" s="27" t="s">
        <v>5765</v>
      </c>
      <c r="D7626" s="27" t="s">
        <v>5988</v>
      </c>
      <c r="E7626" s="27" t="s">
        <v>3161</v>
      </c>
      <c r="F7626" s="27" t="s">
        <v>2815</v>
      </c>
      <c r="G7626" s="27" t="s">
        <v>2816</v>
      </c>
      <c r="H7626" s="28">
        <v>43709</v>
      </c>
      <c r="I7626" s="29">
        <v>0.79031300000000004</v>
      </c>
      <c r="J7626" s="28" t="s">
        <v>3192</v>
      </c>
    </row>
    <row r="7627" spans="1:10" x14ac:dyDescent="0.3">
      <c r="A7627" s="26">
        <v>2019</v>
      </c>
      <c r="B7627" s="27" t="s">
        <v>5989</v>
      </c>
      <c r="C7627" s="27" t="s">
        <v>5990</v>
      </c>
      <c r="D7627" s="27" t="s">
        <v>5989</v>
      </c>
      <c r="E7627" s="27" t="s">
        <v>3033</v>
      </c>
      <c r="F7627" s="27" t="s">
        <v>2807</v>
      </c>
      <c r="G7627" s="27" t="s">
        <v>2812</v>
      </c>
      <c r="H7627" s="28">
        <v>43709</v>
      </c>
      <c r="I7627" s="29">
        <v>20.20148</v>
      </c>
      <c r="J7627" s="28" t="s">
        <v>3241</v>
      </c>
    </row>
    <row r="7628" spans="1:10" x14ac:dyDescent="0.3">
      <c r="A7628" s="26">
        <v>2019</v>
      </c>
      <c r="B7628" s="27" t="s">
        <v>5991</v>
      </c>
      <c r="C7628" s="27" t="s">
        <v>5992</v>
      </c>
      <c r="D7628" s="27" t="s">
        <v>5991</v>
      </c>
      <c r="E7628" s="27" t="s">
        <v>3033</v>
      </c>
      <c r="F7628" s="27" t="s">
        <v>2788</v>
      </c>
      <c r="G7628" s="27" t="s">
        <v>2799</v>
      </c>
      <c r="H7628" s="28">
        <v>43709</v>
      </c>
      <c r="I7628" s="29">
        <v>11.795815000000001</v>
      </c>
      <c r="J7628" s="28" t="s">
        <v>3192</v>
      </c>
    </row>
    <row r="7629" spans="1:10" x14ac:dyDescent="0.3">
      <c r="A7629" s="26">
        <v>2019</v>
      </c>
      <c r="B7629" s="27" t="s">
        <v>5993</v>
      </c>
      <c r="C7629" s="27" t="s">
        <v>5994</v>
      </c>
      <c r="D7629" s="27" t="s">
        <v>5993</v>
      </c>
      <c r="E7629" s="27" t="s">
        <v>3033</v>
      </c>
      <c r="F7629" s="27" t="s">
        <v>2788</v>
      </c>
      <c r="G7629" s="27" t="s">
        <v>2788</v>
      </c>
      <c r="H7629" s="28">
        <v>43709</v>
      </c>
      <c r="I7629" s="29">
        <v>1.310443</v>
      </c>
      <c r="J7629" s="28" t="s">
        <v>3241</v>
      </c>
    </row>
    <row r="7630" spans="1:10" x14ac:dyDescent="0.3">
      <c r="A7630" s="26">
        <v>2019</v>
      </c>
      <c r="B7630" s="27" t="s">
        <v>5995</v>
      </c>
      <c r="C7630" s="27" t="s">
        <v>5996</v>
      </c>
      <c r="D7630" s="27" t="s">
        <v>5995</v>
      </c>
      <c r="E7630" s="27" t="s">
        <v>3033</v>
      </c>
      <c r="F7630" s="27" t="s">
        <v>2807</v>
      </c>
      <c r="G7630" s="27" t="s">
        <v>2812</v>
      </c>
      <c r="H7630" s="28">
        <v>43709</v>
      </c>
      <c r="I7630" s="29">
        <v>7.0129990000000006</v>
      </c>
      <c r="J7630" s="28" t="s">
        <v>3192</v>
      </c>
    </row>
    <row r="7631" spans="1:10" x14ac:dyDescent="0.3">
      <c r="A7631" s="26">
        <v>2019</v>
      </c>
      <c r="B7631" s="27" t="s">
        <v>5997</v>
      </c>
      <c r="C7631" s="27" t="s">
        <v>5998</v>
      </c>
      <c r="D7631" s="27" t="s">
        <v>5997</v>
      </c>
      <c r="E7631" s="27" t="s">
        <v>3111</v>
      </c>
      <c r="F7631" s="27" t="s">
        <v>3034</v>
      </c>
      <c r="G7631" s="27" t="s">
        <v>2821</v>
      </c>
      <c r="H7631" s="28">
        <v>43709</v>
      </c>
      <c r="I7631" s="29">
        <v>2.5455520000000003</v>
      </c>
      <c r="J7631" s="28" t="s">
        <v>3241</v>
      </c>
    </row>
    <row r="7632" spans="1:10" x14ac:dyDescent="0.3">
      <c r="A7632" s="26">
        <v>2019</v>
      </c>
      <c r="B7632" s="27" t="s">
        <v>5999</v>
      </c>
      <c r="C7632" s="27" t="s">
        <v>5967</v>
      </c>
      <c r="D7632" s="27" t="s">
        <v>5999</v>
      </c>
      <c r="E7632" s="27" t="s">
        <v>3111</v>
      </c>
      <c r="F7632" s="27" t="s">
        <v>2815</v>
      </c>
      <c r="G7632" s="27" t="s">
        <v>2854</v>
      </c>
      <c r="H7632" s="28">
        <v>43709</v>
      </c>
      <c r="I7632" s="29">
        <v>0.87842500000000012</v>
      </c>
      <c r="J7632" s="28" t="s">
        <v>3241</v>
      </c>
    </row>
    <row r="7633" spans="1:10" x14ac:dyDescent="0.3">
      <c r="A7633" s="26">
        <v>2019</v>
      </c>
      <c r="B7633" s="27" t="s">
        <v>6025</v>
      </c>
      <c r="C7633" s="27" t="s">
        <v>6026</v>
      </c>
      <c r="D7633" s="27" t="s">
        <v>6025</v>
      </c>
      <c r="E7633" s="27" t="s">
        <v>3033</v>
      </c>
      <c r="F7633" s="27" t="s">
        <v>2807</v>
      </c>
      <c r="G7633" s="27" t="s">
        <v>2808</v>
      </c>
      <c r="H7633" s="28">
        <v>43709</v>
      </c>
      <c r="I7633" s="29">
        <v>45.723697000000001</v>
      </c>
      <c r="J7633" s="28" t="s">
        <v>3192</v>
      </c>
    </row>
    <row r="7634" spans="1:10" x14ac:dyDescent="0.3">
      <c r="A7634" s="26">
        <v>2019</v>
      </c>
      <c r="B7634" s="27" t="s">
        <v>6027</v>
      </c>
      <c r="C7634" s="27" t="s">
        <v>6028</v>
      </c>
      <c r="D7634" s="27" t="s">
        <v>6027</v>
      </c>
      <c r="E7634" s="27" t="s">
        <v>3111</v>
      </c>
      <c r="F7634" s="27" t="s">
        <v>3034</v>
      </c>
      <c r="G7634" s="27" t="s">
        <v>2831</v>
      </c>
      <c r="H7634" s="28">
        <v>43709</v>
      </c>
      <c r="I7634" s="29">
        <v>3.1553790000000004</v>
      </c>
      <c r="J7634" s="28" t="s">
        <v>3192</v>
      </c>
    </row>
    <row r="7635" spans="1:10" x14ac:dyDescent="0.3">
      <c r="A7635" s="26">
        <v>2019</v>
      </c>
      <c r="B7635" s="27" t="s">
        <v>6029</v>
      </c>
      <c r="C7635" s="27" t="s">
        <v>6030</v>
      </c>
      <c r="D7635" s="27" t="s">
        <v>6029</v>
      </c>
      <c r="E7635" s="27" t="s">
        <v>3111</v>
      </c>
      <c r="F7635" s="27" t="s">
        <v>3034</v>
      </c>
      <c r="G7635" s="27" t="s">
        <v>2831</v>
      </c>
      <c r="H7635" s="28">
        <v>43709</v>
      </c>
      <c r="I7635" s="29">
        <v>1.460213</v>
      </c>
      <c r="J7635" s="28" t="s">
        <v>3192</v>
      </c>
    </row>
    <row r="7636" spans="1:10" x14ac:dyDescent="0.3">
      <c r="A7636" s="26">
        <v>2019</v>
      </c>
      <c r="B7636" s="27" t="s">
        <v>6031</v>
      </c>
      <c r="C7636" s="27" t="s">
        <v>6016</v>
      </c>
      <c r="D7636" s="27" t="s">
        <v>6031</v>
      </c>
      <c r="E7636" s="27" t="s">
        <v>3033</v>
      </c>
      <c r="F7636" s="27" t="s">
        <v>2807</v>
      </c>
      <c r="G7636" s="27" t="s">
        <v>2808</v>
      </c>
      <c r="H7636" s="28">
        <v>43709</v>
      </c>
      <c r="I7636" s="29">
        <v>11.183554000000001</v>
      </c>
      <c r="J7636" s="28" t="s">
        <v>3241</v>
      </c>
    </row>
    <row r="7637" spans="1:10" x14ac:dyDescent="0.3">
      <c r="A7637" s="26">
        <v>2019</v>
      </c>
      <c r="B7637" s="27" t="s">
        <v>6032</v>
      </c>
      <c r="C7637" s="27" t="s">
        <v>6018</v>
      </c>
      <c r="D7637" s="27" t="s">
        <v>6032</v>
      </c>
      <c r="E7637" s="27" t="s">
        <v>3033</v>
      </c>
      <c r="F7637" s="27" t="s">
        <v>2788</v>
      </c>
      <c r="G7637" s="27" t="s">
        <v>2788</v>
      </c>
      <c r="H7637" s="28">
        <v>43709</v>
      </c>
      <c r="I7637" s="29">
        <v>12.149524999999999</v>
      </c>
      <c r="J7637" s="28" t="s">
        <v>3241</v>
      </c>
    </row>
    <row r="7638" spans="1:10" x14ac:dyDescent="0.3">
      <c r="A7638" s="26">
        <v>2019</v>
      </c>
      <c r="B7638" s="27" t="s">
        <v>6033</v>
      </c>
      <c r="C7638" s="27" t="s">
        <v>6034</v>
      </c>
      <c r="D7638" s="27" t="s">
        <v>6035</v>
      </c>
      <c r="E7638" s="27" t="s">
        <v>3161</v>
      </c>
      <c r="F7638" s="27" t="s">
        <v>2788</v>
      </c>
      <c r="G7638" s="27" t="s">
        <v>2788</v>
      </c>
      <c r="H7638" s="28">
        <v>43709</v>
      </c>
      <c r="I7638" s="29">
        <v>3.494345</v>
      </c>
      <c r="J7638" s="28" t="s">
        <v>3192</v>
      </c>
    </row>
    <row r="7639" spans="1:10" x14ac:dyDescent="0.3">
      <c r="A7639" s="26">
        <v>2019</v>
      </c>
      <c r="B7639" s="27" t="s">
        <v>6036</v>
      </c>
      <c r="C7639" s="27" t="s">
        <v>6037</v>
      </c>
      <c r="D7639" s="27" t="s">
        <v>6038</v>
      </c>
      <c r="E7639" s="27" t="s">
        <v>3161</v>
      </c>
      <c r="F7639" s="27" t="s">
        <v>3026</v>
      </c>
      <c r="G7639" s="27" t="s">
        <v>2936</v>
      </c>
      <c r="H7639" s="28">
        <v>43709</v>
      </c>
      <c r="I7639" s="29">
        <v>4.3226689999999994</v>
      </c>
      <c r="J7639" s="28" t="s">
        <v>3192</v>
      </c>
    </row>
    <row r="7640" spans="1:10" x14ac:dyDescent="0.3">
      <c r="A7640" s="26">
        <v>2019</v>
      </c>
      <c r="B7640" s="27" t="s">
        <v>6039</v>
      </c>
      <c r="C7640" s="27" t="s">
        <v>6040</v>
      </c>
      <c r="D7640" s="27" t="s">
        <v>6039</v>
      </c>
      <c r="E7640" s="27" t="s">
        <v>3033</v>
      </c>
      <c r="F7640" s="27" t="s">
        <v>2788</v>
      </c>
      <c r="G7640" s="27" t="s">
        <v>2788</v>
      </c>
      <c r="H7640" s="28">
        <v>43709</v>
      </c>
      <c r="I7640" s="29">
        <v>17.744769000000002</v>
      </c>
      <c r="J7640" s="28" t="s">
        <v>3241</v>
      </c>
    </row>
    <row r="7641" spans="1:10" x14ac:dyDescent="0.3">
      <c r="A7641" s="26">
        <v>2019</v>
      </c>
      <c r="B7641" s="27" t="s">
        <v>6041</v>
      </c>
      <c r="C7641" s="27" t="s">
        <v>6042</v>
      </c>
      <c r="D7641" s="27" t="s">
        <v>6041</v>
      </c>
      <c r="E7641" s="27" t="s">
        <v>3033</v>
      </c>
      <c r="F7641" s="27" t="s">
        <v>2798</v>
      </c>
      <c r="G7641" s="27" t="s">
        <v>2803</v>
      </c>
      <c r="H7641" s="28">
        <v>43709</v>
      </c>
      <c r="I7641" s="29">
        <v>31.458488000000003</v>
      </c>
      <c r="J7641" s="28" t="s">
        <v>3192</v>
      </c>
    </row>
    <row r="7642" spans="1:10" x14ac:dyDescent="0.3">
      <c r="A7642" s="26">
        <v>2019</v>
      </c>
      <c r="B7642" s="27" t="s">
        <v>6043</v>
      </c>
      <c r="C7642" s="27" t="s">
        <v>6044</v>
      </c>
      <c r="D7642" s="27" t="s">
        <v>6043</v>
      </c>
      <c r="E7642" s="27" t="s">
        <v>3111</v>
      </c>
      <c r="F7642" s="27" t="s">
        <v>2825</v>
      </c>
      <c r="G7642" s="27" t="s">
        <v>2850</v>
      </c>
      <c r="H7642" s="28">
        <v>43709</v>
      </c>
      <c r="I7642" s="29">
        <v>2.0582420000000003</v>
      </c>
      <c r="J7642" s="28" t="s">
        <v>3192</v>
      </c>
    </row>
    <row r="7643" spans="1:10" x14ac:dyDescent="0.3">
      <c r="A7643" s="26">
        <v>2019</v>
      </c>
      <c r="B7643" s="27" t="s">
        <v>6075</v>
      </c>
      <c r="C7643" s="27" t="s">
        <v>6076</v>
      </c>
      <c r="D7643" s="27" t="s">
        <v>6075</v>
      </c>
      <c r="E7643" s="27" t="s">
        <v>3033</v>
      </c>
      <c r="F7643" s="27" t="s">
        <v>2807</v>
      </c>
      <c r="G7643" s="27" t="s">
        <v>2812</v>
      </c>
      <c r="H7643" s="28">
        <v>43709</v>
      </c>
      <c r="I7643" s="29">
        <v>53.742252000000001</v>
      </c>
      <c r="J7643" s="28" t="s">
        <v>3241</v>
      </c>
    </row>
    <row r="7644" spans="1:10" x14ac:dyDescent="0.3">
      <c r="A7644" s="26">
        <v>2019</v>
      </c>
      <c r="B7644" s="27" t="s">
        <v>6077</v>
      </c>
      <c r="C7644" s="27" t="s">
        <v>6078</v>
      </c>
      <c r="D7644" s="27" t="s">
        <v>6077</v>
      </c>
      <c r="E7644" s="27" t="s">
        <v>3111</v>
      </c>
      <c r="F7644" s="27" t="s">
        <v>3034</v>
      </c>
      <c r="G7644" s="27" t="s">
        <v>2840</v>
      </c>
      <c r="H7644" s="28">
        <v>43709</v>
      </c>
      <c r="I7644" s="29">
        <v>11.9049</v>
      </c>
      <c r="J7644" s="28" t="s">
        <v>3192</v>
      </c>
    </row>
    <row r="7645" spans="1:10" x14ac:dyDescent="0.3">
      <c r="A7645" s="26">
        <v>2019</v>
      </c>
      <c r="B7645" s="27" t="s">
        <v>6079</v>
      </c>
      <c r="C7645" s="27" t="s">
        <v>6080</v>
      </c>
      <c r="D7645" s="27" t="s">
        <v>6079</v>
      </c>
      <c r="E7645" s="27" t="s">
        <v>3111</v>
      </c>
      <c r="F7645" s="27" t="s">
        <v>2825</v>
      </c>
      <c r="G7645" s="27" t="s">
        <v>2826</v>
      </c>
      <c r="H7645" s="28">
        <v>43709</v>
      </c>
      <c r="I7645" s="29">
        <v>0.228184</v>
      </c>
      <c r="J7645" s="28" t="s">
        <v>3192</v>
      </c>
    </row>
    <row r="7646" spans="1:10" x14ac:dyDescent="0.3">
      <c r="A7646" s="26">
        <v>2019</v>
      </c>
      <c r="B7646" s="27" t="s">
        <v>6081</v>
      </c>
      <c r="C7646" s="27" t="s">
        <v>6082</v>
      </c>
      <c r="D7646" s="27" t="s">
        <v>6081</v>
      </c>
      <c r="E7646" s="27" t="s">
        <v>3033</v>
      </c>
      <c r="F7646" s="27" t="s">
        <v>2788</v>
      </c>
      <c r="G7646" s="27" t="s">
        <v>2788</v>
      </c>
      <c r="H7646" s="28">
        <v>43709</v>
      </c>
      <c r="I7646" s="29">
        <v>5.1468030000000002</v>
      </c>
      <c r="J7646" s="28" t="s">
        <v>3241</v>
      </c>
    </row>
    <row r="7647" spans="1:10" x14ac:dyDescent="0.3">
      <c r="A7647" s="26">
        <v>2019</v>
      </c>
      <c r="B7647" s="27" t="s">
        <v>6083</v>
      </c>
      <c r="C7647" s="27" t="s">
        <v>6084</v>
      </c>
      <c r="D7647" s="27" t="s">
        <v>6083</v>
      </c>
      <c r="E7647" s="27" t="s">
        <v>3111</v>
      </c>
      <c r="F7647" s="27" t="s">
        <v>2825</v>
      </c>
      <c r="G7647" s="27" t="s">
        <v>2850</v>
      </c>
      <c r="H7647" s="28">
        <v>43709</v>
      </c>
      <c r="I7647" s="29">
        <v>0.99870100000000006</v>
      </c>
      <c r="J7647" s="28" t="s">
        <v>3241</v>
      </c>
    </row>
    <row r="7648" spans="1:10" x14ac:dyDescent="0.3">
      <c r="A7648" s="26">
        <v>2019</v>
      </c>
      <c r="B7648" s="27" t="s">
        <v>6085</v>
      </c>
      <c r="C7648" s="27" t="s">
        <v>6086</v>
      </c>
      <c r="D7648" s="27" t="s">
        <v>6085</v>
      </c>
      <c r="E7648" s="27" t="s">
        <v>3033</v>
      </c>
      <c r="F7648" s="27" t="s">
        <v>2807</v>
      </c>
      <c r="G7648" s="27" t="s">
        <v>2812</v>
      </c>
      <c r="H7648" s="28">
        <v>43709</v>
      </c>
      <c r="I7648" s="29">
        <v>23.717096000000002</v>
      </c>
      <c r="J7648" s="28" t="s">
        <v>3241</v>
      </c>
    </row>
    <row r="7649" spans="1:10" x14ac:dyDescent="0.3">
      <c r="A7649" s="26">
        <v>2019</v>
      </c>
      <c r="B7649" s="27" t="s">
        <v>6087</v>
      </c>
      <c r="C7649" s="27" t="s">
        <v>6088</v>
      </c>
      <c r="D7649" s="27" t="s">
        <v>6087</v>
      </c>
      <c r="E7649" s="27" t="s">
        <v>3033</v>
      </c>
      <c r="F7649" s="27" t="s">
        <v>2798</v>
      </c>
      <c r="G7649" s="27" t="s">
        <v>2803</v>
      </c>
      <c r="H7649" s="28">
        <v>43709</v>
      </c>
      <c r="I7649" s="29">
        <v>3.943416</v>
      </c>
      <c r="J7649" s="28" t="s">
        <v>3241</v>
      </c>
    </row>
    <row r="7650" spans="1:10" x14ac:dyDescent="0.3">
      <c r="A7650" s="26">
        <v>2019</v>
      </c>
      <c r="B7650" s="27" t="s">
        <v>6119</v>
      </c>
      <c r="C7650" s="27" t="s">
        <v>6120</v>
      </c>
      <c r="D7650" s="27" t="s">
        <v>6119</v>
      </c>
      <c r="E7650" s="27" t="s">
        <v>3033</v>
      </c>
      <c r="F7650" s="27" t="s">
        <v>2788</v>
      </c>
      <c r="G7650" s="27" t="s">
        <v>2788</v>
      </c>
      <c r="H7650" s="28">
        <v>43709</v>
      </c>
      <c r="I7650" s="29">
        <v>0</v>
      </c>
      <c r="J7650" s="28" t="s">
        <v>3192</v>
      </c>
    </row>
    <row r="7651" spans="1:10" x14ac:dyDescent="0.3">
      <c r="A7651" s="26">
        <v>2019</v>
      </c>
      <c r="B7651" s="27" t="s">
        <v>6121</v>
      </c>
      <c r="C7651" s="27" t="s">
        <v>6110</v>
      </c>
      <c r="D7651" s="27" t="s">
        <v>6121</v>
      </c>
      <c r="E7651" s="27" t="s">
        <v>3033</v>
      </c>
      <c r="F7651" s="27" t="s">
        <v>2788</v>
      </c>
      <c r="G7651" s="27" t="s">
        <v>2788</v>
      </c>
      <c r="H7651" s="28">
        <v>43709</v>
      </c>
      <c r="I7651" s="29">
        <v>14.089191999999999</v>
      </c>
      <c r="J7651" s="28" t="s">
        <v>3241</v>
      </c>
    </row>
    <row r="7652" spans="1:10" x14ac:dyDescent="0.3">
      <c r="A7652" s="26">
        <v>2019</v>
      </c>
      <c r="B7652" s="27" t="s">
        <v>6122</v>
      </c>
      <c r="C7652" s="27" t="s">
        <v>6123</v>
      </c>
      <c r="D7652" s="27" t="s">
        <v>6122</v>
      </c>
      <c r="E7652" s="27" t="s">
        <v>3111</v>
      </c>
      <c r="F7652" s="27" t="s">
        <v>3034</v>
      </c>
      <c r="G7652" s="27" t="s">
        <v>2831</v>
      </c>
      <c r="H7652" s="28">
        <v>43709</v>
      </c>
      <c r="I7652" s="29">
        <v>1.0031130000000001</v>
      </c>
      <c r="J7652" s="28" t="s">
        <v>3192</v>
      </c>
    </row>
    <row r="7653" spans="1:10" x14ac:dyDescent="0.3">
      <c r="A7653" s="26">
        <v>2019</v>
      </c>
      <c r="B7653" s="27" t="s">
        <v>6124</v>
      </c>
      <c r="C7653" s="27" t="s">
        <v>6125</v>
      </c>
      <c r="D7653" s="27" t="s">
        <v>6124</v>
      </c>
      <c r="E7653" s="27" t="s">
        <v>3111</v>
      </c>
      <c r="F7653" s="27" t="s">
        <v>2815</v>
      </c>
      <c r="G7653" s="27" t="s">
        <v>2854</v>
      </c>
      <c r="H7653" s="28">
        <v>43709</v>
      </c>
      <c r="I7653" s="29">
        <v>0.86672300000000002</v>
      </c>
      <c r="J7653" s="28" t="s">
        <v>3241</v>
      </c>
    </row>
    <row r="7654" spans="1:10" x14ac:dyDescent="0.3">
      <c r="A7654" s="26">
        <v>2019</v>
      </c>
      <c r="B7654" s="27" t="s">
        <v>6126</v>
      </c>
      <c r="C7654" s="27" t="s">
        <v>6127</v>
      </c>
      <c r="D7654" s="27" t="s">
        <v>6126</v>
      </c>
      <c r="E7654" s="27" t="s">
        <v>3033</v>
      </c>
      <c r="F7654" s="27" t="s">
        <v>2788</v>
      </c>
      <c r="G7654" s="27" t="s">
        <v>2788</v>
      </c>
      <c r="H7654" s="28">
        <v>43709</v>
      </c>
      <c r="I7654" s="29">
        <v>7.8180000000000013E-2</v>
      </c>
      <c r="J7654" s="28" t="s">
        <v>3241</v>
      </c>
    </row>
    <row r="7655" spans="1:10" x14ac:dyDescent="0.3">
      <c r="A7655" s="26">
        <v>2019</v>
      </c>
      <c r="B7655" s="27" t="s">
        <v>6128</v>
      </c>
      <c r="C7655" s="27" t="s">
        <v>6129</v>
      </c>
      <c r="D7655" s="27" t="s">
        <v>6130</v>
      </c>
      <c r="E7655" s="27" t="s">
        <v>3161</v>
      </c>
      <c r="F7655" s="27" t="s">
        <v>3034</v>
      </c>
      <c r="G7655" s="27" t="s">
        <v>2999</v>
      </c>
      <c r="H7655" s="28">
        <v>43709</v>
      </c>
      <c r="I7655" s="29">
        <v>7.4335999999999999E-2</v>
      </c>
      <c r="J7655" s="28" t="s">
        <v>3192</v>
      </c>
    </row>
    <row r="7656" spans="1:10" x14ac:dyDescent="0.3">
      <c r="A7656" s="26">
        <v>2019</v>
      </c>
      <c r="B7656" s="27" t="s">
        <v>3189</v>
      </c>
      <c r="C7656" s="27" t="s">
        <v>6326</v>
      </c>
      <c r="D7656" s="27" t="s">
        <v>6327</v>
      </c>
      <c r="E7656" s="27" t="s">
        <v>3161</v>
      </c>
      <c r="F7656" s="27" t="s">
        <v>2815</v>
      </c>
      <c r="G7656" s="27" t="s">
        <v>2816</v>
      </c>
      <c r="H7656" s="28">
        <v>43709</v>
      </c>
      <c r="I7656" s="29">
        <v>3.2085999999999996E-2</v>
      </c>
      <c r="J7656" s="28" t="s">
        <v>3192</v>
      </c>
    </row>
    <row r="7657" spans="1:10" x14ac:dyDescent="0.3">
      <c r="A7657" s="26">
        <v>2019</v>
      </c>
      <c r="B7657" s="27" t="s">
        <v>6141</v>
      </c>
      <c r="C7657" s="27" t="s">
        <v>6142</v>
      </c>
      <c r="D7657" s="27" t="s">
        <v>6143</v>
      </c>
      <c r="E7657" s="27" t="s">
        <v>3063</v>
      </c>
      <c r="F7657" s="27" t="s">
        <v>3034</v>
      </c>
      <c r="G7657" s="27" t="s">
        <v>2999</v>
      </c>
      <c r="H7657" s="28">
        <v>43709</v>
      </c>
      <c r="I7657" s="29">
        <v>0</v>
      </c>
      <c r="J7657" s="28" t="s">
        <v>3192</v>
      </c>
    </row>
    <row r="7658" spans="1:10" x14ac:dyDescent="0.3">
      <c r="A7658" s="26">
        <v>2019</v>
      </c>
      <c r="B7658" s="27" t="s">
        <v>3022</v>
      </c>
      <c r="C7658" s="27" t="s">
        <v>3023</v>
      </c>
      <c r="D7658" s="27" t="s">
        <v>3024</v>
      </c>
      <c r="E7658" s="27" t="s">
        <v>3025</v>
      </c>
      <c r="F7658" s="27" t="s">
        <v>3026</v>
      </c>
      <c r="G7658" s="27" t="s">
        <v>2788</v>
      </c>
      <c r="H7658" s="28">
        <v>43739</v>
      </c>
      <c r="I7658" s="29">
        <v>0</v>
      </c>
      <c r="J7658" s="28" t="s">
        <v>3241</v>
      </c>
    </row>
    <row r="7659" spans="1:10" x14ac:dyDescent="0.3">
      <c r="A7659" s="26">
        <v>2019</v>
      </c>
      <c r="B7659" s="27" t="s">
        <v>3022</v>
      </c>
      <c r="C7659" s="27" t="s">
        <v>3023</v>
      </c>
      <c r="D7659" s="27" t="s">
        <v>3027</v>
      </c>
      <c r="E7659" s="27" t="s">
        <v>3025</v>
      </c>
      <c r="F7659" s="27" t="s">
        <v>3026</v>
      </c>
      <c r="G7659" s="27" t="s">
        <v>2788</v>
      </c>
      <c r="H7659" s="28">
        <v>43739</v>
      </c>
      <c r="I7659" s="29">
        <v>0</v>
      </c>
      <c r="J7659" s="28" t="s">
        <v>3241</v>
      </c>
    </row>
    <row r="7660" spans="1:10" x14ac:dyDescent="0.3">
      <c r="A7660" s="26">
        <v>2019</v>
      </c>
      <c r="B7660" s="27" t="s">
        <v>3028</v>
      </c>
      <c r="C7660" s="27" t="s">
        <v>3029</v>
      </c>
      <c r="D7660" s="27" t="s">
        <v>3028</v>
      </c>
      <c r="E7660" s="27" t="s">
        <v>6117</v>
      </c>
      <c r="F7660" s="27" t="s">
        <v>3030</v>
      </c>
      <c r="G7660" s="27" t="s">
        <v>2812</v>
      </c>
      <c r="H7660" s="28">
        <v>43739</v>
      </c>
      <c r="I7660" s="29">
        <v>9.4530560000000001</v>
      </c>
      <c r="J7660" s="28" t="s">
        <v>3241</v>
      </c>
    </row>
    <row r="7661" spans="1:10" x14ac:dyDescent="0.3">
      <c r="A7661" s="26">
        <v>2019</v>
      </c>
      <c r="B7661" s="27" t="s">
        <v>3031</v>
      </c>
      <c r="C7661" s="27" t="s">
        <v>3032</v>
      </c>
      <c r="D7661" s="27" t="s">
        <v>3031</v>
      </c>
      <c r="E7661" s="27" t="s">
        <v>3033</v>
      </c>
      <c r="F7661" s="27" t="s">
        <v>3034</v>
      </c>
      <c r="G7661" s="27" t="s">
        <v>2821</v>
      </c>
      <c r="H7661" s="28">
        <v>43739</v>
      </c>
      <c r="I7661" s="29">
        <v>9.0054680000000005</v>
      </c>
      <c r="J7661" s="28" t="s">
        <v>3241</v>
      </c>
    </row>
    <row r="7662" spans="1:10" x14ac:dyDescent="0.3">
      <c r="A7662" s="26">
        <v>2019</v>
      </c>
      <c r="B7662" s="27" t="s">
        <v>3031</v>
      </c>
      <c r="C7662" s="27" t="s">
        <v>3180</v>
      </c>
      <c r="D7662" s="27" t="s">
        <v>3181</v>
      </c>
      <c r="E7662" s="27" t="s">
        <v>3033</v>
      </c>
      <c r="F7662" s="27" t="s">
        <v>3034</v>
      </c>
      <c r="G7662" s="27" t="s">
        <v>2821</v>
      </c>
      <c r="H7662" s="28">
        <v>43739</v>
      </c>
      <c r="I7662" s="29">
        <v>9.1739500000000014</v>
      </c>
      <c r="J7662" s="28" t="s">
        <v>3241</v>
      </c>
    </row>
    <row r="7663" spans="1:10" x14ac:dyDescent="0.3">
      <c r="A7663" s="26">
        <v>2019</v>
      </c>
      <c r="B7663" s="27" t="s">
        <v>3189</v>
      </c>
      <c r="C7663" s="27" t="s">
        <v>3190</v>
      </c>
      <c r="D7663" s="27" t="s">
        <v>3191</v>
      </c>
      <c r="E7663" s="27" t="s">
        <v>3161</v>
      </c>
      <c r="F7663" s="27" t="s">
        <v>2815</v>
      </c>
      <c r="G7663" s="27" t="s">
        <v>2816</v>
      </c>
      <c r="H7663" s="28">
        <v>43739</v>
      </c>
      <c r="I7663" s="29">
        <v>1.337863</v>
      </c>
      <c r="J7663" s="28" t="s">
        <v>3192</v>
      </c>
    </row>
    <row r="7664" spans="1:10" x14ac:dyDescent="0.3">
      <c r="A7664" s="26">
        <v>2019</v>
      </c>
      <c r="B7664" s="27" t="s">
        <v>3035</v>
      </c>
      <c r="C7664" s="27" t="s">
        <v>3036</v>
      </c>
      <c r="D7664" s="27" t="s">
        <v>3035</v>
      </c>
      <c r="E7664" s="27" t="s">
        <v>6117</v>
      </c>
      <c r="F7664" s="27" t="s">
        <v>2825</v>
      </c>
      <c r="G7664" s="27" t="s">
        <v>2826</v>
      </c>
      <c r="H7664" s="28">
        <v>43739</v>
      </c>
      <c r="I7664" s="29">
        <v>0</v>
      </c>
      <c r="J7664" s="28" t="s">
        <v>3241</v>
      </c>
    </row>
    <row r="7665" spans="1:10" x14ac:dyDescent="0.3">
      <c r="A7665" s="26">
        <v>2019</v>
      </c>
      <c r="B7665" s="27" t="s">
        <v>3037</v>
      </c>
      <c r="C7665" s="27" t="s">
        <v>3038</v>
      </c>
      <c r="D7665" s="27" t="s">
        <v>3037</v>
      </c>
      <c r="E7665" s="27" t="s">
        <v>6117</v>
      </c>
      <c r="F7665" s="27" t="s">
        <v>3034</v>
      </c>
      <c r="G7665" s="27" t="s">
        <v>2999</v>
      </c>
      <c r="H7665" s="28">
        <v>43739</v>
      </c>
      <c r="I7665" s="29">
        <v>3.4810320000000003</v>
      </c>
      <c r="J7665" s="28" t="s">
        <v>3241</v>
      </c>
    </row>
    <row r="7666" spans="1:10" x14ac:dyDescent="0.3">
      <c r="A7666" s="26">
        <v>2019</v>
      </c>
      <c r="B7666" s="27" t="s">
        <v>3039</v>
      </c>
      <c r="C7666" s="27" t="s">
        <v>3040</v>
      </c>
      <c r="D7666" s="27" t="s">
        <v>3039</v>
      </c>
      <c r="E7666" s="27" t="s">
        <v>6117</v>
      </c>
      <c r="F7666" s="27" t="s">
        <v>2815</v>
      </c>
      <c r="G7666" s="27" t="s">
        <v>2816</v>
      </c>
      <c r="H7666" s="28">
        <v>43739</v>
      </c>
      <c r="I7666" s="29">
        <v>0</v>
      </c>
      <c r="J7666" s="28" t="s">
        <v>3241</v>
      </c>
    </row>
    <row r="7667" spans="1:10" x14ac:dyDescent="0.3">
      <c r="A7667" s="26">
        <v>2019</v>
      </c>
      <c r="B7667" s="27" t="s">
        <v>3041</v>
      </c>
      <c r="C7667" s="27" t="s">
        <v>3042</v>
      </c>
      <c r="D7667" s="27" t="s">
        <v>3041</v>
      </c>
      <c r="E7667" s="27" t="s">
        <v>6117</v>
      </c>
      <c r="F7667" s="27" t="s">
        <v>2825</v>
      </c>
      <c r="G7667" s="27" t="s">
        <v>2826</v>
      </c>
      <c r="H7667" s="28">
        <v>43739</v>
      </c>
      <c r="I7667" s="29">
        <v>5.5200930000000001</v>
      </c>
      <c r="J7667" s="28" t="s">
        <v>3241</v>
      </c>
    </row>
    <row r="7668" spans="1:10" x14ac:dyDescent="0.3">
      <c r="A7668" s="26">
        <v>2019</v>
      </c>
      <c r="B7668" s="27" t="s">
        <v>3043</v>
      </c>
      <c r="C7668" s="27" t="s">
        <v>3044</v>
      </c>
      <c r="D7668" s="27" t="s">
        <v>3043</v>
      </c>
      <c r="E7668" s="27" t="s">
        <v>6117</v>
      </c>
      <c r="F7668" s="27" t="s">
        <v>2815</v>
      </c>
      <c r="G7668" s="27" t="s">
        <v>2816</v>
      </c>
      <c r="H7668" s="28">
        <v>43739</v>
      </c>
      <c r="I7668" s="29">
        <v>3.6187390000000001</v>
      </c>
      <c r="J7668" s="28" t="s">
        <v>3241</v>
      </c>
    </row>
    <row r="7669" spans="1:10" x14ac:dyDescent="0.3">
      <c r="A7669" s="26">
        <v>2019</v>
      </c>
      <c r="B7669" s="27" t="s">
        <v>3045</v>
      </c>
      <c r="C7669" s="27" t="s">
        <v>3046</v>
      </c>
      <c r="D7669" s="27" t="s">
        <v>3045</v>
      </c>
      <c r="E7669" s="27" t="s">
        <v>6117</v>
      </c>
      <c r="F7669" s="27" t="s">
        <v>2815</v>
      </c>
      <c r="G7669" s="27" t="s">
        <v>2816</v>
      </c>
      <c r="H7669" s="28">
        <v>43739</v>
      </c>
      <c r="I7669" s="29">
        <v>0.13845299999999999</v>
      </c>
      <c r="J7669" s="28" t="s">
        <v>3241</v>
      </c>
    </row>
    <row r="7670" spans="1:10" x14ac:dyDescent="0.3">
      <c r="A7670" s="26">
        <v>2019</v>
      </c>
      <c r="B7670" s="27" t="s">
        <v>3143</v>
      </c>
      <c r="C7670" s="27" t="s">
        <v>3144</v>
      </c>
      <c r="D7670" s="27" t="s">
        <v>3143</v>
      </c>
      <c r="E7670" s="27" t="s">
        <v>6117</v>
      </c>
      <c r="F7670" s="27" t="s">
        <v>3145</v>
      </c>
      <c r="G7670" s="27" t="s">
        <v>2803</v>
      </c>
      <c r="H7670" s="28">
        <v>43739</v>
      </c>
      <c r="I7670" s="29">
        <v>3.1976780000000002</v>
      </c>
      <c r="J7670" s="28" t="s">
        <v>3241</v>
      </c>
    </row>
    <row r="7671" spans="1:10" x14ac:dyDescent="0.3">
      <c r="A7671" s="26">
        <v>2019</v>
      </c>
      <c r="B7671" s="27" t="s">
        <v>5773</v>
      </c>
      <c r="C7671" s="27" t="s">
        <v>5774</v>
      </c>
      <c r="D7671" s="27" t="s">
        <v>5773</v>
      </c>
      <c r="E7671" s="27" t="s">
        <v>3111</v>
      </c>
      <c r="F7671" s="27" t="s">
        <v>3034</v>
      </c>
      <c r="G7671" s="27" t="s">
        <v>2821</v>
      </c>
      <c r="H7671" s="28">
        <v>43739</v>
      </c>
      <c r="I7671" s="29">
        <v>0.29156400000000005</v>
      </c>
      <c r="J7671" s="28" t="s">
        <v>3241</v>
      </c>
    </row>
    <row r="7672" spans="1:10" x14ac:dyDescent="0.3">
      <c r="A7672" s="26">
        <v>2019</v>
      </c>
      <c r="B7672" s="27" t="s">
        <v>3171</v>
      </c>
      <c r="C7672" s="27" t="s">
        <v>3172</v>
      </c>
      <c r="D7672" s="27" t="s">
        <v>3173</v>
      </c>
      <c r="E7672" s="27" t="s">
        <v>3111</v>
      </c>
      <c r="F7672" s="27" t="s">
        <v>2825</v>
      </c>
      <c r="G7672" s="27" t="s">
        <v>2850</v>
      </c>
      <c r="H7672" s="28">
        <v>43739</v>
      </c>
      <c r="I7672" s="29">
        <v>0.46537600000000001</v>
      </c>
      <c r="J7672" s="28" t="s">
        <v>3241</v>
      </c>
    </row>
    <row r="7673" spans="1:10" x14ac:dyDescent="0.3">
      <c r="A7673" s="26">
        <v>2019</v>
      </c>
      <c r="B7673" s="27" t="s">
        <v>3146</v>
      </c>
      <c r="C7673" s="27" t="s">
        <v>3147</v>
      </c>
      <c r="D7673" s="27" t="s">
        <v>3146</v>
      </c>
      <c r="E7673" s="27" t="s">
        <v>6117</v>
      </c>
      <c r="F7673" s="27" t="s">
        <v>3145</v>
      </c>
      <c r="G7673" s="27" t="s">
        <v>2803</v>
      </c>
      <c r="H7673" s="28">
        <v>43739</v>
      </c>
      <c r="I7673" s="29">
        <v>3.4860220000000002</v>
      </c>
      <c r="J7673" s="28" t="s">
        <v>3241</v>
      </c>
    </row>
    <row r="7674" spans="1:10" x14ac:dyDescent="0.3">
      <c r="A7674" s="26">
        <v>2019</v>
      </c>
      <c r="B7674" s="27" t="s">
        <v>3047</v>
      </c>
      <c r="C7674" s="27" t="s">
        <v>3048</v>
      </c>
      <c r="D7674" s="27" t="s">
        <v>3047</v>
      </c>
      <c r="E7674" s="27" t="s">
        <v>6117</v>
      </c>
      <c r="F7674" s="27" t="s">
        <v>2825</v>
      </c>
      <c r="G7674" s="27" t="s">
        <v>2826</v>
      </c>
      <c r="H7674" s="28">
        <v>43739</v>
      </c>
      <c r="I7674" s="29">
        <v>2.0468920000000002</v>
      </c>
      <c r="J7674" s="28" t="s">
        <v>3241</v>
      </c>
    </row>
    <row r="7675" spans="1:10" x14ac:dyDescent="0.3">
      <c r="A7675" s="26">
        <v>2019</v>
      </c>
      <c r="B7675" s="27" t="s">
        <v>3049</v>
      </c>
      <c r="C7675" s="27" t="s">
        <v>3050</v>
      </c>
      <c r="D7675" s="27" t="s">
        <v>3049</v>
      </c>
      <c r="E7675" s="27" t="s">
        <v>6117</v>
      </c>
      <c r="F7675" s="27" t="s">
        <v>2825</v>
      </c>
      <c r="G7675" s="27" t="s">
        <v>2850</v>
      </c>
      <c r="H7675" s="28">
        <v>43739</v>
      </c>
      <c r="I7675" s="29">
        <v>3.4479630000000001</v>
      </c>
      <c r="J7675" s="28" t="s">
        <v>3241</v>
      </c>
    </row>
    <row r="7676" spans="1:10" x14ac:dyDescent="0.3">
      <c r="A7676" s="26">
        <v>2019</v>
      </c>
      <c r="B7676" s="27" t="s">
        <v>3051</v>
      </c>
      <c r="C7676" s="27" t="s">
        <v>3051</v>
      </c>
      <c r="D7676" s="27" t="s">
        <v>3051</v>
      </c>
      <c r="E7676" s="27" t="s">
        <v>6118</v>
      </c>
      <c r="F7676" s="27" t="s">
        <v>3051</v>
      </c>
      <c r="G7676" s="27" t="s">
        <v>6074</v>
      </c>
      <c r="H7676" s="28">
        <v>43739</v>
      </c>
      <c r="I7676" s="29">
        <v>10371.471975999986</v>
      </c>
      <c r="J7676" s="28" t="s">
        <v>3241</v>
      </c>
    </row>
    <row r="7677" spans="1:10" x14ac:dyDescent="0.3">
      <c r="A7677" s="26">
        <v>2019</v>
      </c>
      <c r="B7677" s="27" t="s">
        <v>3052</v>
      </c>
      <c r="C7677" s="27" t="s">
        <v>3053</v>
      </c>
      <c r="D7677" s="27" t="s">
        <v>3052</v>
      </c>
      <c r="E7677" s="27" t="s">
        <v>3033</v>
      </c>
      <c r="F7677" s="27" t="s">
        <v>2807</v>
      </c>
      <c r="G7677" s="27" t="s">
        <v>2812</v>
      </c>
      <c r="H7677" s="28">
        <v>43739</v>
      </c>
      <c r="I7677" s="29">
        <v>2.0878450000000002</v>
      </c>
      <c r="J7677" s="28" t="s">
        <v>3241</v>
      </c>
    </row>
    <row r="7678" spans="1:10" x14ac:dyDescent="0.3">
      <c r="A7678" s="26">
        <v>2019</v>
      </c>
      <c r="B7678" s="27" t="s">
        <v>3162</v>
      </c>
      <c r="C7678" s="27" t="s">
        <v>3163</v>
      </c>
      <c r="D7678" s="27" t="s">
        <v>3164</v>
      </c>
      <c r="E7678" s="27" t="s">
        <v>3025</v>
      </c>
      <c r="F7678" s="27" t="s">
        <v>3087</v>
      </c>
      <c r="G7678" s="27" t="s">
        <v>2788</v>
      </c>
      <c r="H7678" s="28">
        <v>43739</v>
      </c>
      <c r="I7678" s="29">
        <v>0</v>
      </c>
      <c r="J7678" s="28" t="s">
        <v>3241</v>
      </c>
    </row>
    <row r="7679" spans="1:10" x14ac:dyDescent="0.3">
      <c r="A7679" s="26">
        <v>2019</v>
      </c>
      <c r="B7679" s="27" t="s">
        <v>3162</v>
      </c>
      <c r="C7679" s="27" t="s">
        <v>3163</v>
      </c>
      <c r="D7679" s="27" t="s">
        <v>3165</v>
      </c>
      <c r="E7679" s="27" t="s">
        <v>3025</v>
      </c>
      <c r="F7679" s="27" t="s">
        <v>3087</v>
      </c>
      <c r="G7679" s="27" t="s">
        <v>2788</v>
      </c>
      <c r="H7679" s="28">
        <v>43739</v>
      </c>
      <c r="I7679" s="29">
        <v>0</v>
      </c>
      <c r="J7679" s="28" t="s">
        <v>3241</v>
      </c>
    </row>
    <row r="7680" spans="1:10" x14ac:dyDescent="0.3">
      <c r="A7680" s="26">
        <v>2019</v>
      </c>
      <c r="B7680" s="27" t="s">
        <v>3054</v>
      </c>
      <c r="C7680" s="27" t="s">
        <v>3055</v>
      </c>
      <c r="D7680" s="27" t="s">
        <v>3054</v>
      </c>
      <c r="E7680" s="27" t="s">
        <v>6117</v>
      </c>
      <c r="F7680" s="27" t="s">
        <v>3034</v>
      </c>
      <c r="G7680" s="27" t="s">
        <v>2999</v>
      </c>
      <c r="H7680" s="28">
        <v>43739</v>
      </c>
      <c r="I7680" s="29">
        <v>8.1632960000000008</v>
      </c>
      <c r="J7680" s="28" t="s">
        <v>3241</v>
      </c>
    </row>
    <row r="7681" spans="1:10" x14ac:dyDescent="0.3">
      <c r="A7681" s="26">
        <v>2019</v>
      </c>
      <c r="B7681" s="27" t="s">
        <v>3056</v>
      </c>
      <c r="C7681" s="27" t="s">
        <v>3057</v>
      </c>
      <c r="D7681" s="27" t="s">
        <v>3056</v>
      </c>
      <c r="E7681" s="27" t="s">
        <v>6117</v>
      </c>
      <c r="F7681" s="27" t="s">
        <v>2825</v>
      </c>
      <c r="G7681" s="27" t="s">
        <v>2826</v>
      </c>
      <c r="H7681" s="28">
        <v>43739</v>
      </c>
      <c r="I7681" s="29">
        <v>3.633416</v>
      </c>
      <c r="J7681" s="28" t="s">
        <v>3241</v>
      </c>
    </row>
    <row r="7682" spans="1:10" x14ac:dyDescent="0.3">
      <c r="A7682" s="26">
        <v>2019</v>
      </c>
      <c r="B7682" s="27" t="s">
        <v>3058</v>
      </c>
      <c r="C7682" s="27" t="s">
        <v>3059</v>
      </c>
      <c r="D7682" s="27" t="s">
        <v>3058</v>
      </c>
      <c r="E7682" s="27" t="s">
        <v>6117</v>
      </c>
      <c r="F7682" s="27" t="s">
        <v>2815</v>
      </c>
      <c r="G7682" s="27" t="s">
        <v>2816</v>
      </c>
      <c r="H7682" s="28">
        <v>43739</v>
      </c>
      <c r="I7682" s="29">
        <v>3.7801990000000001</v>
      </c>
      <c r="J7682" s="28" t="s">
        <v>3241</v>
      </c>
    </row>
    <row r="7683" spans="1:10" x14ac:dyDescent="0.3">
      <c r="A7683" s="26">
        <v>2019</v>
      </c>
      <c r="B7683" s="27" t="s">
        <v>3152</v>
      </c>
      <c r="C7683" s="27" t="s">
        <v>3153</v>
      </c>
      <c r="D7683" s="27" t="s">
        <v>3152</v>
      </c>
      <c r="E7683" s="27" t="s">
        <v>3111</v>
      </c>
      <c r="F7683" s="27" t="s">
        <v>2825</v>
      </c>
      <c r="G7683" s="27" t="s">
        <v>2850</v>
      </c>
      <c r="H7683" s="28">
        <v>43739</v>
      </c>
      <c r="I7683" s="29">
        <v>0.475663</v>
      </c>
      <c r="J7683" s="28" t="s">
        <v>3241</v>
      </c>
    </row>
    <row r="7684" spans="1:10" x14ac:dyDescent="0.3">
      <c r="A7684" s="26">
        <v>2019</v>
      </c>
      <c r="B7684" s="27" t="s">
        <v>3154</v>
      </c>
      <c r="C7684" s="27" t="s">
        <v>3155</v>
      </c>
      <c r="D7684" s="27" t="s">
        <v>3154</v>
      </c>
      <c r="E7684" s="27" t="s">
        <v>3111</v>
      </c>
      <c r="F7684" s="27" t="s">
        <v>2825</v>
      </c>
      <c r="G7684" s="27" t="s">
        <v>2850</v>
      </c>
      <c r="H7684" s="28">
        <v>43739</v>
      </c>
      <c r="I7684" s="29">
        <v>0.64502999999999999</v>
      </c>
      <c r="J7684" s="28" t="s">
        <v>3241</v>
      </c>
    </row>
    <row r="7685" spans="1:10" x14ac:dyDescent="0.3">
      <c r="A7685" s="26">
        <v>2019</v>
      </c>
      <c r="B7685" s="27" t="s">
        <v>3156</v>
      </c>
      <c r="C7685" s="27" t="s">
        <v>3157</v>
      </c>
      <c r="D7685" s="27" t="s">
        <v>3156</v>
      </c>
      <c r="E7685" s="27" t="s">
        <v>3111</v>
      </c>
      <c r="F7685" s="27" t="s">
        <v>2825</v>
      </c>
      <c r="G7685" s="27" t="s">
        <v>2850</v>
      </c>
      <c r="H7685" s="28">
        <v>43739</v>
      </c>
      <c r="I7685" s="29">
        <v>0</v>
      </c>
      <c r="J7685" s="28" t="s">
        <v>3241</v>
      </c>
    </row>
    <row r="7686" spans="1:10" x14ac:dyDescent="0.3">
      <c r="A7686" s="26">
        <v>2019</v>
      </c>
      <c r="B7686" s="27" t="s">
        <v>3060</v>
      </c>
      <c r="C7686" s="27" t="s">
        <v>3061</v>
      </c>
      <c r="D7686" s="27" t="s">
        <v>3062</v>
      </c>
      <c r="E7686" s="27" t="s">
        <v>3063</v>
      </c>
      <c r="F7686" s="27" t="s">
        <v>3034</v>
      </c>
      <c r="G7686" s="27" t="s">
        <v>2999</v>
      </c>
      <c r="H7686" s="28">
        <v>43739</v>
      </c>
      <c r="I7686" s="29">
        <v>2.0140000000000002E-3</v>
      </c>
      <c r="J7686" s="28" t="s">
        <v>3241</v>
      </c>
    </row>
    <row r="7687" spans="1:10" x14ac:dyDescent="0.3">
      <c r="A7687" s="26">
        <v>2019</v>
      </c>
      <c r="B7687" s="27" t="s">
        <v>3187</v>
      </c>
      <c r="C7687" s="27" t="s">
        <v>3188</v>
      </c>
      <c r="D7687" s="27" t="s">
        <v>3187</v>
      </c>
      <c r="E7687" s="27" t="s">
        <v>3033</v>
      </c>
      <c r="F7687" s="27" t="s">
        <v>3034</v>
      </c>
      <c r="G7687" s="27" t="s">
        <v>3074</v>
      </c>
      <c r="H7687" s="28">
        <v>43739</v>
      </c>
      <c r="I7687" s="29">
        <v>1.0680959999999999</v>
      </c>
      <c r="J7687" s="28" t="s">
        <v>3241</v>
      </c>
    </row>
    <row r="7688" spans="1:10" x14ac:dyDescent="0.3">
      <c r="A7688" s="26">
        <v>2019</v>
      </c>
      <c r="B7688" s="27" t="s">
        <v>3064</v>
      </c>
      <c r="C7688" s="27" t="s">
        <v>3065</v>
      </c>
      <c r="D7688" s="27" t="s">
        <v>3066</v>
      </c>
      <c r="E7688" s="27" t="s">
        <v>3025</v>
      </c>
      <c r="F7688" s="27" t="s">
        <v>2825</v>
      </c>
      <c r="G7688" s="27" t="s">
        <v>2826</v>
      </c>
      <c r="H7688" s="28">
        <v>43739</v>
      </c>
      <c r="I7688" s="29">
        <v>0</v>
      </c>
      <c r="J7688" s="28" t="s">
        <v>3241</v>
      </c>
    </row>
    <row r="7689" spans="1:10" x14ac:dyDescent="0.3">
      <c r="A7689" s="26">
        <v>2019</v>
      </c>
      <c r="B7689" s="27" t="s">
        <v>3064</v>
      </c>
      <c r="C7689" s="27" t="s">
        <v>3065</v>
      </c>
      <c r="D7689" s="27" t="s">
        <v>3067</v>
      </c>
      <c r="E7689" s="27" t="s">
        <v>3025</v>
      </c>
      <c r="F7689" s="27" t="s">
        <v>2825</v>
      </c>
      <c r="G7689" s="27" t="s">
        <v>2826</v>
      </c>
      <c r="H7689" s="28">
        <v>43739</v>
      </c>
      <c r="I7689" s="29">
        <v>0</v>
      </c>
      <c r="J7689" s="28" t="s">
        <v>3241</v>
      </c>
    </row>
    <row r="7690" spans="1:10" x14ac:dyDescent="0.3">
      <c r="A7690" s="26">
        <v>2019</v>
      </c>
      <c r="B7690" s="27" t="s">
        <v>3174</v>
      </c>
      <c r="C7690" s="27" t="s">
        <v>3175</v>
      </c>
      <c r="D7690" s="27" t="s">
        <v>3174</v>
      </c>
      <c r="E7690" s="27" t="s">
        <v>6117</v>
      </c>
      <c r="F7690" s="27" t="s">
        <v>2825</v>
      </c>
      <c r="G7690" s="27" t="s">
        <v>2826</v>
      </c>
      <c r="H7690" s="28">
        <v>43739</v>
      </c>
      <c r="I7690" s="29">
        <v>0.67103400000000002</v>
      </c>
      <c r="J7690" s="28" t="s">
        <v>3241</v>
      </c>
    </row>
    <row r="7691" spans="1:10" x14ac:dyDescent="0.3">
      <c r="A7691" s="26">
        <v>2019</v>
      </c>
      <c r="B7691" s="27" t="s">
        <v>3068</v>
      </c>
      <c r="C7691" s="27" t="s">
        <v>3069</v>
      </c>
      <c r="D7691" s="27" t="s">
        <v>3068</v>
      </c>
      <c r="E7691" s="27" t="s">
        <v>6117</v>
      </c>
      <c r="F7691" s="27" t="s">
        <v>3034</v>
      </c>
      <c r="G7691" s="27" t="s">
        <v>2923</v>
      </c>
      <c r="H7691" s="28">
        <v>43739</v>
      </c>
      <c r="I7691" s="29">
        <v>8.5996820000000014</v>
      </c>
      <c r="J7691" s="28" t="s">
        <v>3241</v>
      </c>
    </row>
    <row r="7692" spans="1:10" x14ac:dyDescent="0.3">
      <c r="A7692" s="26">
        <v>2019</v>
      </c>
      <c r="B7692" s="27" t="s">
        <v>3070</v>
      </c>
      <c r="C7692" s="27" t="s">
        <v>3071</v>
      </c>
      <c r="D7692" s="27" t="s">
        <v>3070</v>
      </c>
      <c r="E7692" s="27" t="s">
        <v>6117</v>
      </c>
      <c r="F7692" s="27" t="s">
        <v>2815</v>
      </c>
      <c r="G7692" s="27" t="s">
        <v>2816</v>
      </c>
      <c r="H7692" s="28">
        <v>43739</v>
      </c>
      <c r="I7692" s="29">
        <v>1.5588390000000001</v>
      </c>
      <c r="J7692" s="28" t="s">
        <v>3241</v>
      </c>
    </row>
    <row r="7693" spans="1:10" x14ac:dyDescent="0.3">
      <c r="A7693" s="26">
        <v>2019</v>
      </c>
      <c r="B7693" s="27" t="s">
        <v>3176</v>
      </c>
      <c r="C7693" s="27" t="s">
        <v>3177</v>
      </c>
      <c r="D7693" s="27" t="s">
        <v>3176</v>
      </c>
      <c r="E7693" s="27" t="s">
        <v>3033</v>
      </c>
      <c r="F7693" s="27" t="s">
        <v>2807</v>
      </c>
      <c r="G7693" s="27" t="s">
        <v>2812</v>
      </c>
      <c r="H7693" s="28">
        <v>43739</v>
      </c>
      <c r="I7693" s="29">
        <v>14.249098999999999</v>
      </c>
      <c r="J7693" s="28" t="s">
        <v>3241</v>
      </c>
    </row>
    <row r="7694" spans="1:10" x14ac:dyDescent="0.3">
      <c r="A7694" s="26">
        <v>2019</v>
      </c>
      <c r="B7694" s="27" t="s">
        <v>3072</v>
      </c>
      <c r="C7694" s="27" t="s">
        <v>3073</v>
      </c>
      <c r="D7694" s="27" t="s">
        <v>3072</v>
      </c>
      <c r="E7694" s="27" t="s">
        <v>6117</v>
      </c>
      <c r="F7694" s="27" t="s">
        <v>3034</v>
      </c>
      <c r="G7694" s="27" t="s">
        <v>3074</v>
      </c>
      <c r="H7694" s="28">
        <v>43739</v>
      </c>
      <c r="I7694" s="29">
        <v>0.80564100000000005</v>
      </c>
      <c r="J7694" s="28" t="s">
        <v>3241</v>
      </c>
    </row>
    <row r="7695" spans="1:10" x14ac:dyDescent="0.3">
      <c r="A7695" s="26">
        <v>2019</v>
      </c>
      <c r="B7695" s="27" t="s">
        <v>3182</v>
      </c>
      <c r="C7695" s="27" t="s">
        <v>3183</v>
      </c>
      <c r="D7695" s="27" t="s">
        <v>3182</v>
      </c>
      <c r="E7695" s="27" t="s">
        <v>6117</v>
      </c>
      <c r="F7695" s="27" t="s">
        <v>2825</v>
      </c>
      <c r="G7695" s="27" t="s">
        <v>2826</v>
      </c>
      <c r="H7695" s="28">
        <v>43739</v>
      </c>
      <c r="I7695" s="29">
        <v>0</v>
      </c>
      <c r="J7695" s="28" t="s">
        <v>3241</v>
      </c>
    </row>
    <row r="7696" spans="1:10" x14ac:dyDescent="0.3">
      <c r="A7696" s="26">
        <v>2019</v>
      </c>
      <c r="B7696" s="27" t="s">
        <v>3075</v>
      </c>
      <c r="C7696" s="27" t="s">
        <v>3076</v>
      </c>
      <c r="D7696" s="27" t="s">
        <v>3075</v>
      </c>
      <c r="E7696" s="27" t="s">
        <v>6117</v>
      </c>
      <c r="F7696" s="27" t="s">
        <v>2815</v>
      </c>
      <c r="G7696" s="27" t="s">
        <v>2816</v>
      </c>
      <c r="H7696" s="28">
        <v>43739</v>
      </c>
      <c r="I7696" s="29">
        <v>4.9725880000000009</v>
      </c>
      <c r="J7696" s="28" t="s">
        <v>3241</v>
      </c>
    </row>
    <row r="7697" spans="1:10" x14ac:dyDescent="0.3">
      <c r="A7697" s="26">
        <v>2019</v>
      </c>
      <c r="B7697" s="27" t="s">
        <v>3077</v>
      </c>
      <c r="C7697" s="27" t="s">
        <v>3078</v>
      </c>
      <c r="D7697" s="27" t="s">
        <v>3077</v>
      </c>
      <c r="E7697" s="27" t="s">
        <v>3033</v>
      </c>
      <c r="F7697" s="27" t="s">
        <v>2788</v>
      </c>
      <c r="G7697" s="27" t="s">
        <v>2788</v>
      </c>
      <c r="H7697" s="28">
        <v>43739</v>
      </c>
      <c r="I7697" s="29">
        <v>0</v>
      </c>
      <c r="J7697" s="28" t="s">
        <v>3241</v>
      </c>
    </row>
    <row r="7698" spans="1:10" x14ac:dyDescent="0.3">
      <c r="A7698" s="26">
        <v>2019</v>
      </c>
      <c r="B7698" s="27" t="s">
        <v>3079</v>
      </c>
      <c r="C7698" s="27" t="s">
        <v>3080</v>
      </c>
      <c r="D7698" s="27" t="s">
        <v>3081</v>
      </c>
      <c r="E7698" s="27" t="s">
        <v>3063</v>
      </c>
      <c r="F7698" s="27" t="s">
        <v>2788</v>
      </c>
      <c r="G7698" s="27" t="s">
        <v>2788</v>
      </c>
      <c r="H7698" s="28">
        <v>43739</v>
      </c>
      <c r="I7698" s="29">
        <v>8.6000000000000003E-5</v>
      </c>
      <c r="J7698" s="28" t="s">
        <v>3241</v>
      </c>
    </row>
    <row r="7699" spans="1:10" x14ac:dyDescent="0.3">
      <c r="A7699" s="26">
        <v>2019</v>
      </c>
      <c r="B7699" s="27" t="s">
        <v>3082</v>
      </c>
      <c r="C7699" s="27" t="s">
        <v>3083</v>
      </c>
      <c r="D7699" s="27" t="s">
        <v>3082</v>
      </c>
      <c r="E7699" s="27" t="s">
        <v>6117</v>
      </c>
      <c r="F7699" s="27" t="s">
        <v>2825</v>
      </c>
      <c r="G7699" s="27" t="s">
        <v>2826</v>
      </c>
      <c r="H7699" s="28">
        <v>43739</v>
      </c>
      <c r="I7699" s="29">
        <v>5.1597059999999999</v>
      </c>
      <c r="J7699" s="28" t="s">
        <v>3241</v>
      </c>
    </row>
    <row r="7700" spans="1:10" x14ac:dyDescent="0.3">
      <c r="A7700" s="26">
        <v>2019</v>
      </c>
      <c r="B7700" s="27" t="s">
        <v>3084</v>
      </c>
      <c r="C7700" s="27" t="s">
        <v>3085</v>
      </c>
      <c r="D7700" s="27" t="s">
        <v>3086</v>
      </c>
      <c r="E7700" s="27" t="s">
        <v>3025</v>
      </c>
      <c r="F7700" s="27" t="s">
        <v>3087</v>
      </c>
      <c r="G7700" s="27" t="s">
        <v>2788</v>
      </c>
      <c r="H7700" s="28">
        <v>43739</v>
      </c>
      <c r="I7700" s="29">
        <v>0</v>
      </c>
      <c r="J7700" s="28" t="s">
        <v>3241</v>
      </c>
    </row>
    <row r="7701" spans="1:10" x14ac:dyDescent="0.3">
      <c r="A7701" s="26">
        <v>2019</v>
      </c>
      <c r="B7701" s="27" t="s">
        <v>3084</v>
      </c>
      <c r="C7701" s="27" t="s">
        <v>3085</v>
      </c>
      <c r="D7701" s="27" t="s">
        <v>3088</v>
      </c>
      <c r="E7701" s="27" t="s">
        <v>3025</v>
      </c>
      <c r="F7701" s="27" t="s">
        <v>3087</v>
      </c>
      <c r="G7701" s="27" t="s">
        <v>2788</v>
      </c>
      <c r="H7701" s="28">
        <v>43739</v>
      </c>
      <c r="I7701" s="29">
        <v>0</v>
      </c>
      <c r="J7701" s="28" t="s">
        <v>3241</v>
      </c>
    </row>
    <row r="7702" spans="1:10" x14ac:dyDescent="0.3">
      <c r="A7702" s="26">
        <v>2019</v>
      </c>
      <c r="B7702" s="27" t="s">
        <v>3195</v>
      </c>
      <c r="C7702" s="27" t="s">
        <v>3196</v>
      </c>
      <c r="D7702" s="27" t="s">
        <v>3197</v>
      </c>
      <c r="E7702" s="27" t="s">
        <v>3063</v>
      </c>
      <c r="F7702" s="27" t="s">
        <v>3094</v>
      </c>
      <c r="G7702" s="27" t="s">
        <v>2965</v>
      </c>
      <c r="H7702" s="28">
        <v>43739</v>
      </c>
      <c r="I7702" s="29">
        <v>1.5889170000000001</v>
      </c>
      <c r="J7702" s="28" t="s">
        <v>3192</v>
      </c>
    </row>
    <row r="7703" spans="1:10" x14ac:dyDescent="0.3">
      <c r="A7703" s="26">
        <v>2019</v>
      </c>
      <c r="B7703" s="27" t="s">
        <v>3089</v>
      </c>
      <c r="C7703" s="27" t="s">
        <v>3090</v>
      </c>
      <c r="D7703" s="27" t="s">
        <v>3089</v>
      </c>
      <c r="E7703" s="27" t="s">
        <v>6117</v>
      </c>
      <c r="F7703" s="27" t="s">
        <v>2815</v>
      </c>
      <c r="G7703" s="27" t="s">
        <v>2816</v>
      </c>
      <c r="H7703" s="28">
        <v>43739</v>
      </c>
      <c r="I7703" s="29">
        <v>2.2699639999999999</v>
      </c>
      <c r="J7703" s="28" t="s">
        <v>3241</v>
      </c>
    </row>
    <row r="7704" spans="1:10" x14ac:dyDescent="0.3">
      <c r="A7704" s="26">
        <v>2019</v>
      </c>
      <c r="B7704" s="27" t="s">
        <v>3136</v>
      </c>
      <c r="C7704" s="27" t="s">
        <v>3137</v>
      </c>
      <c r="D7704" s="27" t="s">
        <v>3138</v>
      </c>
      <c r="E7704" s="27" t="s">
        <v>3025</v>
      </c>
      <c r="F7704" s="27" t="s">
        <v>3087</v>
      </c>
      <c r="G7704" s="27" t="s">
        <v>2788</v>
      </c>
      <c r="H7704" s="28">
        <v>43739</v>
      </c>
      <c r="I7704" s="29">
        <v>0</v>
      </c>
      <c r="J7704" s="28" t="s">
        <v>3241</v>
      </c>
    </row>
    <row r="7705" spans="1:10" x14ac:dyDescent="0.3">
      <c r="A7705" s="26">
        <v>2019</v>
      </c>
      <c r="B7705" s="27" t="s">
        <v>3136</v>
      </c>
      <c r="C7705" s="27" t="s">
        <v>3137</v>
      </c>
      <c r="D7705" s="27" t="s">
        <v>3139</v>
      </c>
      <c r="E7705" s="27" t="s">
        <v>3025</v>
      </c>
      <c r="F7705" s="27" t="s">
        <v>3087</v>
      </c>
      <c r="G7705" s="27" t="s">
        <v>2788</v>
      </c>
      <c r="H7705" s="28">
        <v>43739</v>
      </c>
      <c r="I7705" s="29">
        <v>0</v>
      </c>
      <c r="J7705" s="28" t="s">
        <v>3241</v>
      </c>
    </row>
    <row r="7706" spans="1:10" x14ac:dyDescent="0.3">
      <c r="A7706" s="26">
        <v>2019</v>
      </c>
      <c r="B7706" s="27" t="s">
        <v>3184</v>
      </c>
      <c r="C7706" s="27" t="s">
        <v>3185</v>
      </c>
      <c r="D7706" s="27" t="s">
        <v>3186</v>
      </c>
      <c r="E7706" s="27" t="s">
        <v>3063</v>
      </c>
      <c r="F7706" s="27" t="s">
        <v>3034</v>
      </c>
      <c r="G7706" s="27" t="s">
        <v>2999</v>
      </c>
      <c r="H7706" s="28">
        <v>43739</v>
      </c>
      <c r="I7706" s="29">
        <v>1.6813830000000001</v>
      </c>
      <c r="J7706" s="28" t="s">
        <v>3241</v>
      </c>
    </row>
    <row r="7707" spans="1:10" x14ac:dyDescent="0.3">
      <c r="A7707" s="26">
        <v>2019</v>
      </c>
      <c r="B7707" s="27" t="s">
        <v>3091</v>
      </c>
      <c r="C7707" s="27" t="s">
        <v>3092</v>
      </c>
      <c r="D7707" s="27" t="s">
        <v>3093</v>
      </c>
      <c r="E7707" s="27" t="s">
        <v>3063</v>
      </c>
      <c r="F7707" s="27" t="s">
        <v>3094</v>
      </c>
      <c r="G7707" s="27" t="s">
        <v>2965</v>
      </c>
      <c r="H7707" s="28">
        <v>43739</v>
      </c>
      <c r="I7707" s="29">
        <v>6.6913770000000001</v>
      </c>
      <c r="J7707" s="28" t="s">
        <v>3241</v>
      </c>
    </row>
    <row r="7708" spans="1:10" x14ac:dyDescent="0.3">
      <c r="A7708" s="26">
        <v>2019</v>
      </c>
      <c r="B7708" s="27" t="s">
        <v>3095</v>
      </c>
      <c r="C7708" s="27" t="s">
        <v>3096</v>
      </c>
      <c r="D7708" s="27" t="s">
        <v>3095</v>
      </c>
      <c r="E7708" s="27" t="s">
        <v>6117</v>
      </c>
      <c r="F7708" s="27" t="s">
        <v>3034</v>
      </c>
      <c r="G7708" s="27" t="s">
        <v>2999</v>
      </c>
      <c r="H7708" s="28">
        <v>43739</v>
      </c>
      <c r="I7708" s="29">
        <v>1.9248150000000002</v>
      </c>
      <c r="J7708" s="28" t="s">
        <v>3241</v>
      </c>
    </row>
    <row r="7709" spans="1:10" x14ac:dyDescent="0.3">
      <c r="A7709" s="26">
        <v>2019</v>
      </c>
      <c r="B7709" s="27" t="s">
        <v>3097</v>
      </c>
      <c r="C7709" s="27" t="s">
        <v>3098</v>
      </c>
      <c r="D7709" s="27" t="s">
        <v>3097</v>
      </c>
      <c r="E7709" s="27" t="s">
        <v>6117</v>
      </c>
      <c r="F7709" s="27" t="s">
        <v>2825</v>
      </c>
      <c r="G7709" s="27" t="s">
        <v>2850</v>
      </c>
      <c r="H7709" s="28">
        <v>43739</v>
      </c>
      <c r="I7709" s="29">
        <v>1.0819170000000002</v>
      </c>
      <c r="J7709" s="28" t="s">
        <v>3241</v>
      </c>
    </row>
    <row r="7710" spans="1:10" x14ac:dyDescent="0.3">
      <c r="A7710" s="26">
        <v>2019</v>
      </c>
      <c r="B7710" s="27" t="s">
        <v>3132</v>
      </c>
      <c r="C7710" s="27" t="s">
        <v>3133</v>
      </c>
      <c r="D7710" s="27" t="s">
        <v>3132</v>
      </c>
      <c r="E7710" s="27" t="s">
        <v>3033</v>
      </c>
      <c r="F7710" s="27" t="s">
        <v>2807</v>
      </c>
      <c r="G7710" s="27" t="s">
        <v>2812</v>
      </c>
      <c r="H7710" s="28">
        <v>43739</v>
      </c>
      <c r="I7710" s="29">
        <v>15.937158</v>
      </c>
      <c r="J7710" s="28" t="s">
        <v>3241</v>
      </c>
    </row>
    <row r="7711" spans="1:10" x14ac:dyDescent="0.3">
      <c r="A7711" s="26">
        <v>2019</v>
      </c>
      <c r="B7711" s="27" t="s">
        <v>3134</v>
      </c>
      <c r="C7711" s="27" t="s">
        <v>3135</v>
      </c>
      <c r="D7711" s="27" t="s">
        <v>3134</v>
      </c>
      <c r="E7711" s="27" t="s">
        <v>3033</v>
      </c>
      <c r="F7711" s="27" t="s">
        <v>2807</v>
      </c>
      <c r="G7711" s="27" t="s">
        <v>2812</v>
      </c>
      <c r="H7711" s="28">
        <v>43739</v>
      </c>
      <c r="I7711" s="29">
        <v>9.9168460000000014</v>
      </c>
      <c r="J7711" s="28" t="s">
        <v>3241</v>
      </c>
    </row>
    <row r="7712" spans="1:10" x14ac:dyDescent="0.3">
      <c r="A7712" s="26">
        <v>2019</v>
      </c>
      <c r="B7712" s="27" t="s">
        <v>3099</v>
      </c>
      <c r="C7712" s="27" t="s">
        <v>3100</v>
      </c>
      <c r="D7712" s="27" t="s">
        <v>3099</v>
      </c>
      <c r="E7712" s="27" t="s">
        <v>6117</v>
      </c>
      <c r="F7712" s="27" t="s">
        <v>2815</v>
      </c>
      <c r="G7712" s="27" t="s">
        <v>2816</v>
      </c>
      <c r="H7712" s="28">
        <v>43739</v>
      </c>
      <c r="I7712" s="29">
        <v>3.0708120000000005</v>
      </c>
      <c r="J7712" s="28" t="s">
        <v>3241</v>
      </c>
    </row>
    <row r="7713" spans="1:10" x14ac:dyDescent="0.3">
      <c r="A7713" s="26">
        <v>2019</v>
      </c>
      <c r="B7713" s="27" t="s">
        <v>3193</v>
      </c>
      <c r="C7713" s="27" t="s">
        <v>3194</v>
      </c>
      <c r="D7713" s="27" t="s">
        <v>3193</v>
      </c>
      <c r="E7713" s="27" t="s">
        <v>6117</v>
      </c>
      <c r="F7713" s="27" t="s">
        <v>2798</v>
      </c>
      <c r="G7713" s="27" t="s">
        <v>2803</v>
      </c>
      <c r="H7713" s="28">
        <v>43739</v>
      </c>
      <c r="I7713" s="29">
        <v>2.5458370000000001</v>
      </c>
      <c r="J7713" s="28" t="s">
        <v>3192</v>
      </c>
    </row>
    <row r="7714" spans="1:10" x14ac:dyDescent="0.3">
      <c r="A7714" s="26">
        <v>2019</v>
      </c>
      <c r="B7714" s="27" t="s">
        <v>3101</v>
      </c>
      <c r="C7714" s="27" t="s">
        <v>3102</v>
      </c>
      <c r="D7714" s="27" t="s">
        <v>3101</v>
      </c>
      <c r="E7714" s="27" t="s">
        <v>6117</v>
      </c>
      <c r="F7714" s="27" t="s">
        <v>3034</v>
      </c>
      <c r="G7714" s="27" t="s">
        <v>3074</v>
      </c>
      <c r="H7714" s="28">
        <v>43739</v>
      </c>
      <c r="I7714" s="29">
        <v>11.416759000000001</v>
      </c>
      <c r="J7714" s="28" t="s">
        <v>3241</v>
      </c>
    </row>
    <row r="7715" spans="1:10" x14ac:dyDescent="0.3">
      <c r="A7715" s="26">
        <v>2019</v>
      </c>
      <c r="B7715" s="27" t="s">
        <v>3148</v>
      </c>
      <c r="C7715" s="27" t="s">
        <v>3149</v>
      </c>
      <c r="D7715" s="27" t="s">
        <v>3148</v>
      </c>
      <c r="E7715" s="27" t="s">
        <v>6117</v>
      </c>
      <c r="F7715" s="27" t="s">
        <v>3145</v>
      </c>
      <c r="G7715" s="27" t="s">
        <v>2803</v>
      </c>
      <c r="H7715" s="28">
        <v>43739</v>
      </c>
      <c r="I7715" s="29">
        <v>2.308916</v>
      </c>
      <c r="J7715" s="28" t="s">
        <v>3241</v>
      </c>
    </row>
    <row r="7716" spans="1:10" x14ac:dyDescent="0.3">
      <c r="A7716" s="26">
        <v>2019</v>
      </c>
      <c r="B7716" s="27" t="s">
        <v>3103</v>
      </c>
      <c r="C7716" s="27" t="s">
        <v>3104</v>
      </c>
      <c r="D7716" s="27" t="s">
        <v>3103</v>
      </c>
      <c r="E7716" s="27" t="s">
        <v>6117</v>
      </c>
      <c r="F7716" s="27" t="s">
        <v>3034</v>
      </c>
      <c r="G7716" s="27" t="s">
        <v>2923</v>
      </c>
      <c r="H7716" s="28">
        <v>43739</v>
      </c>
      <c r="I7716" s="29">
        <v>1.1072730000000002</v>
      </c>
      <c r="J7716" s="28" t="s">
        <v>3241</v>
      </c>
    </row>
    <row r="7717" spans="1:10" x14ac:dyDescent="0.3">
      <c r="A7717" s="26">
        <v>2019</v>
      </c>
      <c r="B7717" s="27" t="s">
        <v>3150</v>
      </c>
      <c r="C7717" s="27" t="s">
        <v>3151</v>
      </c>
      <c r="D7717" s="27" t="s">
        <v>3150</v>
      </c>
      <c r="E7717" s="27" t="s">
        <v>6117</v>
      </c>
      <c r="F7717" s="27" t="s">
        <v>3142</v>
      </c>
      <c r="G7717" s="27" t="s">
        <v>2850</v>
      </c>
      <c r="H7717" s="28">
        <v>43739</v>
      </c>
      <c r="I7717" s="29">
        <v>0.24880800000000003</v>
      </c>
      <c r="J7717" s="28" t="s">
        <v>3241</v>
      </c>
    </row>
    <row r="7718" spans="1:10" x14ac:dyDescent="0.3">
      <c r="A7718" s="26">
        <v>2019</v>
      </c>
      <c r="B7718" s="27" t="s">
        <v>3105</v>
      </c>
      <c r="C7718" s="27" t="s">
        <v>3106</v>
      </c>
      <c r="D7718" s="27" t="s">
        <v>3105</v>
      </c>
      <c r="E7718" s="27" t="s">
        <v>6117</v>
      </c>
      <c r="F7718" s="27" t="s">
        <v>2798</v>
      </c>
      <c r="G7718" s="27" t="s">
        <v>2803</v>
      </c>
      <c r="H7718" s="28">
        <v>43739</v>
      </c>
      <c r="I7718" s="29">
        <v>2.5815570000000001</v>
      </c>
      <c r="J7718" s="28" t="s">
        <v>3241</v>
      </c>
    </row>
    <row r="7719" spans="1:10" x14ac:dyDescent="0.3">
      <c r="A7719" s="26">
        <v>2019</v>
      </c>
      <c r="B7719" s="27" t="s">
        <v>3107</v>
      </c>
      <c r="C7719" s="27" t="s">
        <v>3108</v>
      </c>
      <c r="D7719" s="27" t="s">
        <v>3108</v>
      </c>
      <c r="E7719" s="27" t="s">
        <v>6117</v>
      </c>
      <c r="F7719" s="27" t="s">
        <v>3026</v>
      </c>
      <c r="G7719" s="27" t="s">
        <v>2936</v>
      </c>
      <c r="H7719" s="28">
        <v>43739</v>
      </c>
      <c r="I7719" s="29">
        <v>0.105314</v>
      </c>
      <c r="J7719" s="28" t="s">
        <v>3241</v>
      </c>
    </row>
    <row r="7720" spans="1:10" x14ac:dyDescent="0.3">
      <c r="A7720" s="26">
        <v>2019</v>
      </c>
      <c r="B7720" s="27" t="s">
        <v>3123</v>
      </c>
      <c r="C7720" s="27" t="s">
        <v>3124</v>
      </c>
      <c r="D7720" s="27" t="s">
        <v>3166</v>
      </c>
      <c r="E7720" s="27" t="s">
        <v>3025</v>
      </c>
      <c r="F7720" s="27" t="s">
        <v>2825</v>
      </c>
      <c r="G7720" s="27" t="s">
        <v>2850</v>
      </c>
      <c r="H7720" s="28">
        <v>43739</v>
      </c>
      <c r="I7720" s="29">
        <v>0</v>
      </c>
      <c r="J7720" s="28" t="s">
        <v>3241</v>
      </c>
    </row>
    <row r="7721" spans="1:10" x14ac:dyDescent="0.3">
      <c r="A7721" s="26">
        <v>2019</v>
      </c>
      <c r="B7721" s="27" t="s">
        <v>3123</v>
      </c>
      <c r="C7721" s="27" t="s">
        <v>3124</v>
      </c>
      <c r="D7721" s="27" t="s">
        <v>3125</v>
      </c>
      <c r="E7721" s="27" t="s">
        <v>3025</v>
      </c>
      <c r="F7721" s="27" t="s">
        <v>2825</v>
      </c>
      <c r="G7721" s="27" t="s">
        <v>2850</v>
      </c>
      <c r="H7721" s="28">
        <v>43739</v>
      </c>
      <c r="I7721" s="29">
        <v>0</v>
      </c>
      <c r="J7721" s="28" t="s">
        <v>3241</v>
      </c>
    </row>
    <row r="7722" spans="1:10" x14ac:dyDescent="0.3">
      <c r="A7722" s="26">
        <v>2019</v>
      </c>
      <c r="B7722" s="27" t="s">
        <v>3123</v>
      </c>
      <c r="C7722" s="27" t="s">
        <v>3124</v>
      </c>
      <c r="D7722" s="27" t="s">
        <v>3170</v>
      </c>
      <c r="E7722" s="27" t="s">
        <v>3025</v>
      </c>
      <c r="F7722" s="27" t="s">
        <v>2825</v>
      </c>
      <c r="G7722" s="27" t="s">
        <v>2850</v>
      </c>
      <c r="H7722" s="28">
        <v>43739</v>
      </c>
      <c r="I7722" s="29">
        <v>0</v>
      </c>
      <c r="J7722" s="28" t="s">
        <v>3241</v>
      </c>
    </row>
    <row r="7723" spans="1:10" x14ac:dyDescent="0.3">
      <c r="A7723" s="26">
        <v>2019</v>
      </c>
      <c r="B7723" s="27" t="s">
        <v>3140</v>
      </c>
      <c r="C7723" s="27" t="s">
        <v>3141</v>
      </c>
      <c r="D7723" s="27" t="s">
        <v>3140</v>
      </c>
      <c r="E7723" s="27" t="s">
        <v>6117</v>
      </c>
      <c r="F7723" s="27" t="s">
        <v>3142</v>
      </c>
      <c r="G7723" s="27" t="s">
        <v>2850</v>
      </c>
      <c r="H7723" s="28">
        <v>43739</v>
      </c>
      <c r="I7723" s="29">
        <v>0</v>
      </c>
      <c r="J7723" s="28" t="s">
        <v>3241</v>
      </c>
    </row>
    <row r="7724" spans="1:10" x14ac:dyDescent="0.3">
      <c r="A7724" s="26">
        <v>2019</v>
      </c>
      <c r="B7724" s="27" t="s">
        <v>3109</v>
      </c>
      <c r="C7724" s="27" t="s">
        <v>3110</v>
      </c>
      <c r="D7724" s="27" t="s">
        <v>3109</v>
      </c>
      <c r="E7724" s="27" t="s">
        <v>3111</v>
      </c>
      <c r="F7724" s="27" t="s">
        <v>2825</v>
      </c>
      <c r="G7724" s="27" t="s">
        <v>2850</v>
      </c>
      <c r="H7724" s="28">
        <v>43739</v>
      </c>
      <c r="I7724" s="29">
        <v>0.20211700000000002</v>
      </c>
      <c r="J7724" s="28" t="s">
        <v>3241</v>
      </c>
    </row>
    <row r="7725" spans="1:10" x14ac:dyDescent="0.3">
      <c r="A7725" s="26">
        <v>2019</v>
      </c>
      <c r="B7725" s="27" t="s">
        <v>3158</v>
      </c>
      <c r="C7725" s="27" t="s">
        <v>3159</v>
      </c>
      <c r="D7725" s="27" t="s">
        <v>3160</v>
      </c>
      <c r="E7725" s="27" t="s">
        <v>3161</v>
      </c>
      <c r="F7725" s="27" t="s">
        <v>3087</v>
      </c>
      <c r="G7725" s="27" t="s">
        <v>2788</v>
      </c>
      <c r="H7725" s="28">
        <v>43739</v>
      </c>
      <c r="I7725" s="29">
        <v>3.7665680000000004</v>
      </c>
      <c r="J7725" s="28" t="s">
        <v>3241</v>
      </c>
    </row>
    <row r="7726" spans="1:10" x14ac:dyDescent="0.3">
      <c r="A7726" s="26">
        <v>2019</v>
      </c>
      <c r="B7726" s="27" t="s">
        <v>3112</v>
      </c>
      <c r="C7726" s="27" t="s">
        <v>3113</v>
      </c>
      <c r="D7726" s="27" t="s">
        <v>3112</v>
      </c>
      <c r="E7726" s="27" t="s">
        <v>6117</v>
      </c>
      <c r="F7726" s="27" t="s">
        <v>2825</v>
      </c>
      <c r="G7726" s="27" t="s">
        <v>2826</v>
      </c>
      <c r="H7726" s="28">
        <v>43739</v>
      </c>
      <c r="I7726" s="29">
        <v>1.620268</v>
      </c>
      <c r="J7726" s="28" t="s">
        <v>3241</v>
      </c>
    </row>
    <row r="7727" spans="1:10" x14ac:dyDescent="0.3">
      <c r="A7727" s="26">
        <v>2019</v>
      </c>
      <c r="B7727" s="27" t="s">
        <v>3167</v>
      </c>
      <c r="C7727" s="27" t="s">
        <v>3168</v>
      </c>
      <c r="D7727" s="27" t="s">
        <v>3169</v>
      </c>
      <c r="E7727" s="27" t="s">
        <v>3161</v>
      </c>
      <c r="F7727" s="27" t="s">
        <v>3087</v>
      </c>
      <c r="G7727" s="27" t="s">
        <v>2788</v>
      </c>
      <c r="H7727" s="28">
        <v>43739</v>
      </c>
      <c r="I7727" s="29">
        <v>7.041264</v>
      </c>
      <c r="J7727" s="28" t="s">
        <v>3241</v>
      </c>
    </row>
    <row r="7728" spans="1:10" x14ac:dyDescent="0.3">
      <c r="A7728" s="26">
        <v>2019</v>
      </c>
      <c r="B7728" s="27" t="s">
        <v>3114</v>
      </c>
      <c r="C7728" s="27" t="s">
        <v>3115</v>
      </c>
      <c r="D7728" s="27" t="s">
        <v>3116</v>
      </c>
      <c r="E7728" s="27" t="s">
        <v>3025</v>
      </c>
      <c r="F7728" s="27" t="s">
        <v>3026</v>
      </c>
      <c r="G7728" s="27" t="s">
        <v>2788</v>
      </c>
      <c r="H7728" s="28">
        <v>43739</v>
      </c>
      <c r="I7728" s="29">
        <v>0</v>
      </c>
      <c r="J7728" s="28" t="s">
        <v>3241</v>
      </c>
    </row>
    <row r="7729" spans="1:10" x14ac:dyDescent="0.3">
      <c r="A7729" s="26">
        <v>2019</v>
      </c>
      <c r="B7729" s="27" t="s">
        <v>3117</v>
      </c>
      <c r="C7729" s="27" t="s">
        <v>3118</v>
      </c>
      <c r="D7729" s="27" t="s">
        <v>3117</v>
      </c>
      <c r="E7729" s="27" t="s">
        <v>6117</v>
      </c>
      <c r="F7729" s="27" t="s">
        <v>2815</v>
      </c>
      <c r="G7729" s="27" t="s">
        <v>2816</v>
      </c>
      <c r="H7729" s="28">
        <v>43739</v>
      </c>
      <c r="I7729" s="29">
        <v>4.953665</v>
      </c>
      <c r="J7729" s="28" t="s">
        <v>3241</v>
      </c>
    </row>
    <row r="7730" spans="1:10" x14ac:dyDescent="0.3">
      <c r="A7730" s="26">
        <v>2019</v>
      </c>
      <c r="B7730" s="27" t="s">
        <v>3129</v>
      </c>
      <c r="C7730" s="27" t="s">
        <v>3130</v>
      </c>
      <c r="D7730" s="27" t="s">
        <v>3131</v>
      </c>
      <c r="E7730" s="27" t="s">
        <v>3063</v>
      </c>
      <c r="F7730" s="27" t="s">
        <v>3034</v>
      </c>
      <c r="G7730" s="27" t="s">
        <v>2840</v>
      </c>
      <c r="H7730" s="28">
        <v>43739</v>
      </c>
      <c r="I7730" s="29">
        <v>16.252584000000002</v>
      </c>
      <c r="J7730" s="28" t="s">
        <v>3241</v>
      </c>
    </row>
    <row r="7731" spans="1:10" x14ac:dyDescent="0.3">
      <c r="A7731" s="26">
        <v>2019</v>
      </c>
      <c r="B7731" s="27" t="s">
        <v>3126</v>
      </c>
      <c r="C7731" s="27" t="s">
        <v>3127</v>
      </c>
      <c r="D7731" s="27" t="s">
        <v>3128</v>
      </c>
      <c r="E7731" s="27" t="s">
        <v>3025</v>
      </c>
      <c r="F7731" s="27" t="s">
        <v>3026</v>
      </c>
      <c r="G7731" s="27" t="s">
        <v>2936</v>
      </c>
      <c r="H7731" s="28">
        <v>43739</v>
      </c>
      <c r="I7731" s="29">
        <v>0</v>
      </c>
      <c r="J7731" s="28" t="s">
        <v>3241</v>
      </c>
    </row>
    <row r="7732" spans="1:10" x14ac:dyDescent="0.3">
      <c r="A7732" s="26">
        <v>2019</v>
      </c>
      <c r="B7732" s="27" t="s">
        <v>3178</v>
      </c>
      <c r="C7732" s="27" t="s">
        <v>3179</v>
      </c>
      <c r="D7732" s="27" t="s">
        <v>3178</v>
      </c>
      <c r="E7732" s="27" t="s">
        <v>3033</v>
      </c>
      <c r="F7732" s="27" t="s">
        <v>2807</v>
      </c>
      <c r="G7732" s="27" t="s">
        <v>2812</v>
      </c>
      <c r="H7732" s="28">
        <v>43739</v>
      </c>
      <c r="I7732" s="29">
        <v>0</v>
      </c>
      <c r="J7732" s="28" t="s">
        <v>3241</v>
      </c>
    </row>
    <row r="7733" spans="1:10" x14ac:dyDescent="0.3">
      <c r="A7733" s="26">
        <v>2019</v>
      </c>
      <c r="B7733" s="27" t="s">
        <v>3119</v>
      </c>
      <c r="C7733" s="27" t="s">
        <v>3120</v>
      </c>
      <c r="D7733" s="27" t="s">
        <v>3119</v>
      </c>
      <c r="E7733" s="27" t="s">
        <v>6117</v>
      </c>
      <c r="F7733" s="27" t="s">
        <v>3034</v>
      </c>
      <c r="G7733" s="27" t="s">
        <v>2840</v>
      </c>
      <c r="H7733" s="28">
        <v>43739</v>
      </c>
      <c r="I7733" s="29">
        <v>5.893491</v>
      </c>
      <c r="J7733" s="28" t="s">
        <v>3241</v>
      </c>
    </row>
    <row r="7734" spans="1:10" x14ac:dyDescent="0.3">
      <c r="A7734" s="26">
        <v>2019</v>
      </c>
      <c r="B7734" s="27" t="s">
        <v>3121</v>
      </c>
      <c r="C7734" s="27" t="s">
        <v>3122</v>
      </c>
      <c r="D7734" s="27" t="s">
        <v>3121</v>
      </c>
      <c r="E7734" s="27" t="s">
        <v>6117</v>
      </c>
      <c r="F7734" s="27" t="s">
        <v>2825</v>
      </c>
      <c r="G7734" s="27" t="s">
        <v>2850</v>
      </c>
      <c r="H7734" s="28">
        <v>43739</v>
      </c>
      <c r="I7734" s="29">
        <v>16.831349999999997</v>
      </c>
      <c r="J7734" s="28" t="s">
        <v>3241</v>
      </c>
    </row>
    <row r="7735" spans="1:10" x14ac:dyDescent="0.3">
      <c r="A7735" s="26">
        <v>2019</v>
      </c>
      <c r="B7735" s="27" t="s">
        <v>3198</v>
      </c>
      <c r="C7735" s="27" t="s">
        <v>3199</v>
      </c>
      <c r="D7735" s="27" t="s">
        <v>3200</v>
      </c>
      <c r="E7735" s="27" t="s">
        <v>3161</v>
      </c>
      <c r="F7735" s="27" t="s">
        <v>2815</v>
      </c>
      <c r="G7735" s="27" t="s">
        <v>2854</v>
      </c>
      <c r="H7735" s="28">
        <v>43739</v>
      </c>
      <c r="I7735" s="29">
        <v>0.69167800000000002</v>
      </c>
      <c r="J7735" s="28" t="s">
        <v>3192</v>
      </c>
    </row>
    <row r="7736" spans="1:10" x14ac:dyDescent="0.3">
      <c r="A7736" s="26">
        <v>2019</v>
      </c>
      <c r="B7736" s="27" t="s">
        <v>3687</v>
      </c>
      <c r="C7736" s="27" t="s">
        <v>3688</v>
      </c>
      <c r="D7736" s="27" t="s">
        <v>3689</v>
      </c>
      <c r="E7736" s="27" t="s">
        <v>3161</v>
      </c>
      <c r="F7736" s="27" t="s">
        <v>3026</v>
      </c>
      <c r="G7736" s="27" t="s">
        <v>2936</v>
      </c>
      <c r="H7736" s="28">
        <v>43739</v>
      </c>
      <c r="I7736" s="29">
        <v>0.33402399999999999</v>
      </c>
      <c r="J7736" s="28" t="s">
        <v>3192</v>
      </c>
    </row>
    <row r="7737" spans="1:10" x14ac:dyDescent="0.3">
      <c r="A7737" s="26">
        <v>2019</v>
      </c>
      <c r="B7737" s="27" t="s">
        <v>3690</v>
      </c>
      <c r="C7737" s="27" t="s">
        <v>3691</v>
      </c>
      <c r="D7737" s="27" t="s">
        <v>3690</v>
      </c>
      <c r="E7737" s="27" t="s">
        <v>3033</v>
      </c>
      <c r="F7737" s="27" t="s">
        <v>2807</v>
      </c>
      <c r="G7737" s="27" t="s">
        <v>2812</v>
      </c>
      <c r="H7737" s="28">
        <v>43739</v>
      </c>
      <c r="I7737" s="29">
        <v>9.4636329999999997</v>
      </c>
      <c r="J7737" s="28" t="s">
        <v>3241</v>
      </c>
    </row>
    <row r="7738" spans="1:10" x14ac:dyDescent="0.3">
      <c r="A7738" s="26">
        <v>2019</v>
      </c>
      <c r="B7738" s="27" t="s">
        <v>5217</v>
      </c>
      <c r="C7738" s="27" t="s">
        <v>2901</v>
      </c>
      <c r="D7738" s="27" t="s">
        <v>5217</v>
      </c>
      <c r="E7738" s="27" t="s">
        <v>3033</v>
      </c>
      <c r="F7738" s="27" t="s">
        <v>2788</v>
      </c>
      <c r="G7738" s="27" t="s">
        <v>2788</v>
      </c>
      <c r="H7738" s="28">
        <v>43739</v>
      </c>
      <c r="I7738" s="29">
        <v>30.176527999999998</v>
      </c>
      <c r="J7738" s="28" t="s">
        <v>3192</v>
      </c>
    </row>
    <row r="7739" spans="1:10" x14ac:dyDescent="0.3">
      <c r="A7739" s="26">
        <v>2019</v>
      </c>
      <c r="B7739" s="27" t="s">
        <v>5218</v>
      </c>
      <c r="C7739" s="27" t="s">
        <v>3507</v>
      </c>
      <c r="D7739" s="27" t="s">
        <v>5219</v>
      </c>
      <c r="E7739" s="27" t="s">
        <v>3063</v>
      </c>
      <c r="F7739" s="27" t="s">
        <v>2815</v>
      </c>
      <c r="G7739" s="27" t="s">
        <v>2816</v>
      </c>
      <c r="H7739" s="28">
        <v>43739</v>
      </c>
      <c r="I7739" s="29">
        <v>6.2029050000000003</v>
      </c>
      <c r="J7739" s="28" t="s">
        <v>3192</v>
      </c>
    </row>
    <row r="7740" spans="1:10" x14ac:dyDescent="0.3">
      <c r="A7740" s="26">
        <v>2019</v>
      </c>
      <c r="B7740" s="27" t="s">
        <v>5670</v>
      </c>
      <c r="C7740" s="27" t="s">
        <v>5671</v>
      </c>
      <c r="D7740" s="27" t="s">
        <v>5670</v>
      </c>
      <c r="E7740" s="27" t="s">
        <v>3033</v>
      </c>
      <c r="F7740" s="27" t="s">
        <v>2807</v>
      </c>
      <c r="G7740" s="27" t="s">
        <v>2812</v>
      </c>
      <c r="H7740" s="28">
        <v>43739</v>
      </c>
      <c r="I7740" s="29">
        <v>43.224588000000004</v>
      </c>
      <c r="J7740" s="28" t="s">
        <v>3241</v>
      </c>
    </row>
    <row r="7741" spans="1:10" x14ac:dyDescent="0.3">
      <c r="A7741" s="26">
        <v>2019</v>
      </c>
      <c r="B7741" s="27" t="s">
        <v>5672</v>
      </c>
      <c r="C7741" s="27" t="s">
        <v>2863</v>
      </c>
      <c r="D7741" s="27" t="s">
        <v>5672</v>
      </c>
      <c r="E7741" s="27" t="s">
        <v>3111</v>
      </c>
      <c r="F7741" s="27" t="s">
        <v>2815</v>
      </c>
      <c r="G7741" s="27" t="s">
        <v>2854</v>
      </c>
      <c r="H7741" s="28">
        <v>43739</v>
      </c>
      <c r="I7741" s="29">
        <v>5.6763860000000008</v>
      </c>
      <c r="J7741" s="28" t="s">
        <v>3192</v>
      </c>
    </row>
    <row r="7742" spans="1:10" x14ac:dyDescent="0.3">
      <c r="A7742" s="26">
        <v>2019</v>
      </c>
      <c r="B7742" s="27" t="s">
        <v>5757</v>
      </c>
      <c r="C7742" s="27" t="s">
        <v>2909</v>
      </c>
      <c r="D7742" s="27" t="s">
        <v>5757</v>
      </c>
      <c r="E7742" s="27" t="s">
        <v>3033</v>
      </c>
      <c r="F7742" s="27" t="s">
        <v>2788</v>
      </c>
      <c r="G7742" s="27" t="s">
        <v>2788</v>
      </c>
      <c r="H7742" s="28">
        <v>43739</v>
      </c>
      <c r="I7742" s="29">
        <v>29.480633000000001</v>
      </c>
      <c r="J7742" s="28" t="s">
        <v>3192</v>
      </c>
    </row>
    <row r="7743" spans="1:10" x14ac:dyDescent="0.3">
      <c r="A7743" s="26">
        <v>2019</v>
      </c>
      <c r="B7743" s="27" t="s">
        <v>5758</v>
      </c>
      <c r="C7743" s="27" t="s">
        <v>5759</v>
      </c>
      <c r="D7743" s="27" t="s">
        <v>5758</v>
      </c>
      <c r="E7743" s="27" t="s">
        <v>3033</v>
      </c>
      <c r="F7743" s="27" t="s">
        <v>2815</v>
      </c>
      <c r="G7743" s="27" t="s">
        <v>2816</v>
      </c>
      <c r="H7743" s="28">
        <v>43739</v>
      </c>
      <c r="I7743" s="29">
        <v>21.594090000000001</v>
      </c>
      <c r="J7743" s="28" t="s">
        <v>3192</v>
      </c>
    </row>
    <row r="7744" spans="1:10" x14ac:dyDescent="0.3">
      <c r="A7744" s="26">
        <v>2019</v>
      </c>
      <c r="B7744" s="27" t="s">
        <v>5972</v>
      </c>
      <c r="C7744" s="27" t="s">
        <v>5973</v>
      </c>
      <c r="D7744" s="27" t="s">
        <v>5972</v>
      </c>
      <c r="E7744" s="27" t="s">
        <v>3111</v>
      </c>
      <c r="F7744" s="27" t="s">
        <v>2825</v>
      </c>
      <c r="G7744" s="27" t="s">
        <v>2850</v>
      </c>
      <c r="H7744" s="28">
        <v>43739</v>
      </c>
      <c r="I7744" s="29">
        <v>8.3299999999999999E-2</v>
      </c>
      <c r="J7744" s="28" t="s">
        <v>3241</v>
      </c>
    </row>
    <row r="7745" spans="1:10" x14ac:dyDescent="0.3">
      <c r="A7745" s="26">
        <v>2019</v>
      </c>
      <c r="B7745" s="27" t="s">
        <v>5760</v>
      </c>
      <c r="C7745" s="27" t="s">
        <v>5761</v>
      </c>
      <c r="D7745" s="27" t="s">
        <v>5760</v>
      </c>
      <c r="E7745" s="27" t="s">
        <v>3111</v>
      </c>
      <c r="F7745" s="27" t="s">
        <v>2815</v>
      </c>
      <c r="G7745" s="27" t="s">
        <v>2854</v>
      </c>
      <c r="H7745" s="28">
        <v>43739</v>
      </c>
      <c r="I7745" s="29">
        <v>5.5129940000000008</v>
      </c>
      <c r="J7745" s="28" t="s">
        <v>3192</v>
      </c>
    </row>
    <row r="7746" spans="1:10" x14ac:dyDescent="0.3">
      <c r="A7746" s="26">
        <v>2019</v>
      </c>
      <c r="B7746" s="27" t="s">
        <v>5762</v>
      </c>
      <c r="C7746" s="27" t="s">
        <v>5763</v>
      </c>
      <c r="D7746" s="27" t="s">
        <v>5762</v>
      </c>
      <c r="E7746" s="27" t="s">
        <v>3111</v>
      </c>
      <c r="F7746" s="27" t="s">
        <v>2825</v>
      </c>
      <c r="G7746" s="27" t="s">
        <v>2850</v>
      </c>
      <c r="H7746" s="28">
        <v>43739</v>
      </c>
      <c r="I7746" s="29">
        <v>0.472694</v>
      </c>
      <c r="J7746" s="28" t="s">
        <v>3192</v>
      </c>
    </row>
    <row r="7747" spans="1:10" x14ac:dyDescent="0.3">
      <c r="A7747" s="26">
        <v>2019</v>
      </c>
      <c r="B7747" s="27" t="s">
        <v>5764</v>
      </c>
      <c r="C7747" s="27" t="s">
        <v>5765</v>
      </c>
      <c r="D7747" s="27" t="s">
        <v>5766</v>
      </c>
      <c r="E7747" s="27" t="s">
        <v>3161</v>
      </c>
      <c r="F7747" s="27" t="s">
        <v>2815</v>
      </c>
      <c r="G7747" s="27" t="s">
        <v>2816</v>
      </c>
      <c r="H7747" s="28">
        <v>43739</v>
      </c>
      <c r="I7747" s="29">
        <v>0.73353500000000005</v>
      </c>
      <c r="J7747" s="28" t="s">
        <v>3192</v>
      </c>
    </row>
    <row r="7748" spans="1:10" x14ac:dyDescent="0.3">
      <c r="A7748" s="26">
        <v>2019</v>
      </c>
      <c r="B7748" s="27" t="s">
        <v>5767</v>
      </c>
      <c r="C7748" s="27" t="s">
        <v>3515</v>
      </c>
      <c r="D7748" s="27" t="s">
        <v>5768</v>
      </c>
      <c r="E7748" s="27" t="s">
        <v>3063</v>
      </c>
      <c r="F7748" s="27" t="s">
        <v>2815</v>
      </c>
      <c r="G7748" s="27" t="s">
        <v>2816</v>
      </c>
      <c r="H7748" s="28">
        <v>43739</v>
      </c>
      <c r="I7748" s="29">
        <v>2.0033380000000003</v>
      </c>
      <c r="J7748" s="28" t="s">
        <v>3192</v>
      </c>
    </row>
    <row r="7749" spans="1:10" x14ac:dyDescent="0.3">
      <c r="A7749" s="26">
        <v>2019</v>
      </c>
      <c r="B7749" s="27" t="s">
        <v>5986</v>
      </c>
      <c r="C7749" s="27" t="s">
        <v>5770</v>
      </c>
      <c r="D7749" s="27" t="s">
        <v>5769</v>
      </c>
      <c r="E7749" s="27" t="s">
        <v>3111</v>
      </c>
      <c r="F7749" s="27" t="s">
        <v>3034</v>
      </c>
      <c r="G7749" s="27" t="s">
        <v>2821</v>
      </c>
      <c r="H7749" s="28">
        <v>43739</v>
      </c>
      <c r="I7749" s="29">
        <v>8.0872850000000014</v>
      </c>
      <c r="J7749" s="28" t="s">
        <v>3192</v>
      </c>
    </row>
    <row r="7750" spans="1:10" x14ac:dyDescent="0.3">
      <c r="A7750" s="26">
        <v>2019</v>
      </c>
      <c r="B7750" s="27" t="s">
        <v>5771</v>
      </c>
      <c r="C7750" s="27" t="s">
        <v>5772</v>
      </c>
      <c r="D7750" s="27" t="s">
        <v>5771</v>
      </c>
      <c r="E7750" s="27" t="s">
        <v>3033</v>
      </c>
      <c r="F7750" s="27" t="s">
        <v>2807</v>
      </c>
      <c r="G7750" s="27" t="s">
        <v>2812</v>
      </c>
      <c r="H7750" s="28">
        <v>43739</v>
      </c>
      <c r="I7750" s="29">
        <v>28.994241000000002</v>
      </c>
      <c r="J7750" s="28" t="s">
        <v>3241</v>
      </c>
    </row>
    <row r="7751" spans="1:10" x14ac:dyDescent="0.3">
      <c r="A7751" s="26">
        <v>2019</v>
      </c>
      <c r="B7751" s="27" t="s">
        <v>5775</v>
      </c>
      <c r="C7751" s="27" t="s">
        <v>2905</v>
      </c>
      <c r="D7751" s="27" t="s">
        <v>5775</v>
      </c>
      <c r="E7751" s="27" t="s">
        <v>3033</v>
      </c>
      <c r="F7751" s="27" t="s">
        <v>2807</v>
      </c>
      <c r="G7751" s="27" t="s">
        <v>2812</v>
      </c>
      <c r="H7751" s="28">
        <v>43739</v>
      </c>
      <c r="I7751" s="29">
        <v>9.2889060000000008</v>
      </c>
      <c r="J7751" s="28" t="s">
        <v>3192</v>
      </c>
    </row>
    <row r="7752" spans="1:10" x14ac:dyDescent="0.3">
      <c r="A7752" s="26">
        <v>2019</v>
      </c>
      <c r="B7752" s="27" t="s">
        <v>5974</v>
      </c>
      <c r="C7752" s="27" t="s">
        <v>5975</v>
      </c>
      <c r="D7752" s="27" t="s">
        <v>5974</v>
      </c>
      <c r="E7752" s="27" t="s">
        <v>3033</v>
      </c>
      <c r="F7752" s="27" t="s">
        <v>2807</v>
      </c>
      <c r="G7752" s="27" t="s">
        <v>2812</v>
      </c>
      <c r="H7752" s="28">
        <v>43739</v>
      </c>
      <c r="I7752" s="29">
        <v>13.0137</v>
      </c>
      <c r="J7752" s="28" t="s">
        <v>3192</v>
      </c>
    </row>
    <row r="7753" spans="1:10" x14ac:dyDescent="0.3">
      <c r="A7753" s="26">
        <v>2019</v>
      </c>
      <c r="B7753" s="27" t="s">
        <v>5976</v>
      </c>
      <c r="C7753" s="27" t="s">
        <v>5977</v>
      </c>
      <c r="D7753" s="27" t="s">
        <v>5976</v>
      </c>
      <c r="E7753" s="27" t="s">
        <v>3111</v>
      </c>
      <c r="F7753" s="27" t="s">
        <v>3034</v>
      </c>
      <c r="G7753" s="27" t="s">
        <v>2831</v>
      </c>
      <c r="H7753" s="28">
        <v>43739</v>
      </c>
      <c r="I7753" s="29">
        <v>4.8182109999999998</v>
      </c>
      <c r="J7753" s="28" t="s">
        <v>3192</v>
      </c>
    </row>
    <row r="7754" spans="1:10" x14ac:dyDescent="0.3">
      <c r="A7754" s="26">
        <v>2019</v>
      </c>
      <c r="B7754" s="27" t="s">
        <v>5978</v>
      </c>
      <c r="C7754" s="27" t="s">
        <v>5979</v>
      </c>
      <c r="D7754" s="27" t="s">
        <v>5978</v>
      </c>
      <c r="E7754" s="27" t="s">
        <v>3111</v>
      </c>
      <c r="F7754" s="27" t="s">
        <v>2825</v>
      </c>
      <c r="G7754" s="27" t="s">
        <v>2850</v>
      </c>
      <c r="H7754" s="28">
        <v>43739</v>
      </c>
      <c r="I7754" s="29">
        <v>6.1147300000000007</v>
      </c>
      <c r="J7754" s="28" t="s">
        <v>3192</v>
      </c>
    </row>
    <row r="7755" spans="1:10" x14ac:dyDescent="0.3">
      <c r="A7755" s="26">
        <v>2019</v>
      </c>
      <c r="B7755" s="27" t="s">
        <v>5980</v>
      </c>
      <c r="C7755" s="27" t="s">
        <v>5981</v>
      </c>
      <c r="D7755" s="27" t="s">
        <v>5980</v>
      </c>
      <c r="E7755" s="27" t="s">
        <v>3111</v>
      </c>
      <c r="F7755" s="27" t="s">
        <v>2825</v>
      </c>
      <c r="G7755" s="27" t="s">
        <v>2850</v>
      </c>
      <c r="H7755" s="28">
        <v>43739</v>
      </c>
      <c r="I7755" s="29">
        <v>6.3091660000000003</v>
      </c>
      <c r="J7755" s="28" t="s">
        <v>3192</v>
      </c>
    </row>
    <row r="7756" spans="1:10" x14ac:dyDescent="0.3">
      <c r="A7756" s="26">
        <v>2019</v>
      </c>
      <c r="B7756" s="27" t="s">
        <v>5982</v>
      </c>
      <c r="C7756" s="27" t="s">
        <v>5983</v>
      </c>
      <c r="D7756" s="27" t="s">
        <v>5982</v>
      </c>
      <c r="E7756" s="27" t="s">
        <v>3033</v>
      </c>
      <c r="F7756" s="27" t="s">
        <v>2788</v>
      </c>
      <c r="G7756" s="27" t="s">
        <v>2788</v>
      </c>
      <c r="H7756" s="28">
        <v>43739</v>
      </c>
      <c r="I7756" s="29">
        <v>19.714886</v>
      </c>
      <c r="J7756" s="28" t="s">
        <v>3192</v>
      </c>
    </row>
    <row r="7757" spans="1:10" x14ac:dyDescent="0.3">
      <c r="A7757" s="26">
        <v>2019</v>
      </c>
      <c r="B7757" s="27" t="s">
        <v>5984</v>
      </c>
      <c r="C7757" s="27" t="s">
        <v>5985</v>
      </c>
      <c r="D7757" s="27" t="s">
        <v>5984</v>
      </c>
      <c r="E7757" s="27" t="s">
        <v>3111</v>
      </c>
      <c r="F7757" s="27" t="s">
        <v>2825</v>
      </c>
      <c r="G7757" s="27" t="s">
        <v>2850</v>
      </c>
      <c r="H7757" s="28">
        <v>43739</v>
      </c>
      <c r="I7757" s="29">
        <v>7.952</v>
      </c>
      <c r="J7757" s="28" t="s">
        <v>3192</v>
      </c>
    </row>
    <row r="7758" spans="1:10" x14ac:dyDescent="0.3">
      <c r="A7758" s="26">
        <v>2019</v>
      </c>
      <c r="B7758" s="27" t="s">
        <v>5987</v>
      </c>
      <c r="C7758" s="27" t="s">
        <v>6024</v>
      </c>
      <c r="D7758" s="27" t="s">
        <v>5987</v>
      </c>
      <c r="E7758" s="27" t="s">
        <v>3111</v>
      </c>
      <c r="F7758" s="27" t="s">
        <v>2825</v>
      </c>
      <c r="G7758" s="27" t="s">
        <v>2850</v>
      </c>
      <c r="H7758" s="28">
        <v>43739</v>
      </c>
      <c r="I7758" s="29">
        <v>15.539449000000001</v>
      </c>
      <c r="J7758" s="28" t="s">
        <v>3192</v>
      </c>
    </row>
    <row r="7759" spans="1:10" x14ac:dyDescent="0.3">
      <c r="A7759" s="26">
        <v>2019</v>
      </c>
      <c r="B7759" s="27" t="s">
        <v>5764</v>
      </c>
      <c r="C7759" s="27" t="s">
        <v>5765</v>
      </c>
      <c r="D7759" s="27" t="s">
        <v>5988</v>
      </c>
      <c r="E7759" s="27" t="s">
        <v>3161</v>
      </c>
      <c r="F7759" s="27" t="s">
        <v>2815</v>
      </c>
      <c r="G7759" s="27" t="s">
        <v>2816</v>
      </c>
      <c r="H7759" s="28">
        <v>43739</v>
      </c>
      <c r="I7759" s="29">
        <v>0.83409199999999994</v>
      </c>
      <c r="J7759" s="28" t="s">
        <v>3192</v>
      </c>
    </row>
    <row r="7760" spans="1:10" x14ac:dyDescent="0.3">
      <c r="A7760" s="26">
        <v>2019</v>
      </c>
      <c r="B7760" s="27" t="s">
        <v>5989</v>
      </c>
      <c r="C7760" s="27" t="s">
        <v>5990</v>
      </c>
      <c r="D7760" s="27" t="s">
        <v>5989</v>
      </c>
      <c r="E7760" s="27" t="s">
        <v>3033</v>
      </c>
      <c r="F7760" s="27" t="s">
        <v>2807</v>
      </c>
      <c r="G7760" s="27" t="s">
        <v>2812</v>
      </c>
      <c r="H7760" s="28">
        <v>43739</v>
      </c>
      <c r="I7760" s="29">
        <v>17.302482999999999</v>
      </c>
      <c r="J7760" s="28" t="s">
        <v>3241</v>
      </c>
    </row>
    <row r="7761" spans="1:10" x14ac:dyDescent="0.3">
      <c r="A7761" s="26">
        <v>2019</v>
      </c>
      <c r="B7761" s="27" t="s">
        <v>5991</v>
      </c>
      <c r="C7761" s="27" t="s">
        <v>5992</v>
      </c>
      <c r="D7761" s="27" t="s">
        <v>5991</v>
      </c>
      <c r="E7761" s="27" t="s">
        <v>3033</v>
      </c>
      <c r="F7761" s="27" t="s">
        <v>2788</v>
      </c>
      <c r="G7761" s="27" t="s">
        <v>2799</v>
      </c>
      <c r="H7761" s="28">
        <v>43739</v>
      </c>
      <c r="I7761" s="29">
        <v>12.022262000000001</v>
      </c>
      <c r="J7761" s="28" t="s">
        <v>3192</v>
      </c>
    </row>
    <row r="7762" spans="1:10" x14ac:dyDescent="0.3">
      <c r="A7762" s="26">
        <v>2019</v>
      </c>
      <c r="B7762" s="27" t="s">
        <v>5993</v>
      </c>
      <c r="C7762" s="27" t="s">
        <v>5994</v>
      </c>
      <c r="D7762" s="27" t="s">
        <v>5993</v>
      </c>
      <c r="E7762" s="27" t="s">
        <v>3033</v>
      </c>
      <c r="F7762" s="27" t="s">
        <v>2788</v>
      </c>
      <c r="G7762" s="27" t="s">
        <v>2788</v>
      </c>
      <c r="H7762" s="28">
        <v>43739</v>
      </c>
      <c r="I7762" s="29">
        <v>1.3139070000000002</v>
      </c>
      <c r="J7762" s="28" t="s">
        <v>3241</v>
      </c>
    </row>
    <row r="7763" spans="1:10" x14ac:dyDescent="0.3">
      <c r="A7763" s="26">
        <v>2019</v>
      </c>
      <c r="B7763" s="27" t="s">
        <v>5995</v>
      </c>
      <c r="C7763" s="27" t="s">
        <v>5996</v>
      </c>
      <c r="D7763" s="27" t="s">
        <v>5995</v>
      </c>
      <c r="E7763" s="27" t="s">
        <v>3033</v>
      </c>
      <c r="F7763" s="27" t="s">
        <v>2807</v>
      </c>
      <c r="G7763" s="27" t="s">
        <v>2812</v>
      </c>
      <c r="H7763" s="28">
        <v>43739</v>
      </c>
      <c r="I7763" s="29">
        <v>7.0414120000000002</v>
      </c>
      <c r="J7763" s="28" t="s">
        <v>3192</v>
      </c>
    </row>
    <row r="7764" spans="1:10" x14ac:dyDescent="0.3">
      <c r="A7764" s="26">
        <v>2019</v>
      </c>
      <c r="B7764" s="27" t="s">
        <v>5997</v>
      </c>
      <c r="C7764" s="27" t="s">
        <v>5998</v>
      </c>
      <c r="D7764" s="27" t="s">
        <v>5997</v>
      </c>
      <c r="E7764" s="27" t="s">
        <v>3111</v>
      </c>
      <c r="F7764" s="27" t="s">
        <v>3034</v>
      </c>
      <c r="G7764" s="27" t="s">
        <v>2821</v>
      </c>
      <c r="H7764" s="28">
        <v>43739</v>
      </c>
      <c r="I7764" s="29">
        <v>2.743147</v>
      </c>
      <c r="J7764" s="28" t="s">
        <v>3241</v>
      </c>
    </row>
    <row r="7765" spans="1:10" x14ac:dyDescent="0.3">
      <c r="A7765" s="26">
        <v>2019</v>
      </c>
      <c r="B7765" s="27" t="s">
        <v>5999</v>
      </c>
      <c r="C7765" s="27" t="s">
        <v>5967</v>
      </c>
      <c r="D7765" s="27" t="s">
        <v>5999</v>
      </c>
      <c r="E7765" s="27" t="s">
        <v>3111</v>
      </c>
      <c r="F7765" s="27" t="s">
        <v>2815</v>
      </c>
      <c r="G7765" s="27" t="s">
        <v>2854</v>
      </c>
      <c r="H7765" s="28">
        <v>43739</v>
      </c>
      <c r="I7765" s="29">
        <v>0.68835800000000003</v>
      </c>
      <c r="J7765" s="28" t="s">
        <v>3241</v>
      </c>
    </row>
    <row r="7766" spans="1:10" x14ac:dyDescent="0.3">
      <c r="A7766" s="26">
        <v>2019</v>
      </c>
      <c r="B7766" s="27" t="s">
        <v>6025</v>
      </c>
      <c r="C7766" s="27" t="s">
        <v>6026</v>
      </c>
      <c r="D7766" s="27" t="s">
        <v>6025</v>
      </c>
      <c r="E7766" s="27" t="s">
        <v>3033</v>
      </c>
      <c r="F7766" s="27" t="s">
        <v>2807</v>
      </c>
      <c r="G7766" s="27" t="s">
        <v>2808</v>
      </c>
      <c r="H7766" s="28">
        <v>43739</v>
      </c>
      <c r="I7766" s="29">
        <v>40.337646999999997</v>
      </c>
      <c r="J7766" s="28" t="s">
        <v>3192</v>
      </c>
    </row>
    <row r="7767" spans="1:10" x14ac:dyDescent="0.3">
      <c r="A7767" s="26">
        <v>2019</v>
      </c>
      <c r="B7767" s="27" t="s">
        <v>6027</v>
      </c>
      <c r="C7767" s="27" t="s">
        <v>6028</v>
      </c>
      <c r="D7767" s="27" t="s">
        <v>6027</v>
      </c>
      <c r="E7767" s="27" t="s">
        <v>3111</v>
      </c>
      <c r="F7767" s="27" t="s">
        <v>3034</v>
      </c>
      <c r="G7767" s="27" t="s">
        <v>2831</v>
      </c>
      <c r="H7767" s="28">
        <v>43739</v>
      </c>
      <c r="I7767" s="29">
        <v>3.581467</v>
      </c>
      <c r="J7767" s="28" t="s">
        <v>3192</v>
      </c>
    </row>
    <row r="7768" spans="1:10" x14ac:dyDescent="0.3">
      <c r="A7768" s="26">
        <v>2019</v>
      </c>
      <c r="B7768" s="27" t="s">
        <v>6029</v>
      </c>
      <c r="C7768" s="27" t="s">
        <v>6030</v>
      </c>
      <c r="D7768" s="27" t="s">
        <v>6029</v>
      </c>
      <c r="E7768" s="27" t="s">
        <v>3111</v>
      </c>
      <c r="F7768" s="27" t="s">
        <v>3034</v>
      </c>
      <c r="G7768" s="27" t="s">
        <v>2831</v>
      </c>
      <c r="H7768" s="28">
        <v>43739</v>
      </c>
      <c r="I7768" s="29">
        <v>1.44095</v>
      </c>
      <c r="J7768" s="28" t="s">
        <v>3192</v>
      </c>
    </row>
    <row r="7769" spans="1:10" x14ac:dyDescent="0.3">
      <c r="A7769" s="26">
        <v>2019</v>
      </c>
      <c r="B7769" s="27" t="s">
        <v>6031</v>
      </c>
      <c r="C7769" s="27" t="s">
        <v>6016</v>
      </c>
      <c r="D7769" s="27" t="s">
        <v>6031</v>
      </c>
      <c r="E7769" s="27" t="s">
        <v>3033</v>
      </c>
      <c r="F7769" s="27" t="s">
        <v>2807</v>
      </c>
      <c r="G7769" s="27" t="s">
        <v>2808</v>
      </c>
      <c r="H7769" s="28">
        <v>43739</v>
      </c>
      <c r="I7769" s="29">
        <v>9.9396719999999998</v>
      </c>
      <c r="J7769" s="28" t="s">
        <v>3241</v>
      </c>
    </row>
    <row r="7770" spans="1:10" x14ac:dyDescent="0.3">
      <c r="A7770" s="26">
        <v>2019</v>
      </c>
      <c r="B7770" s="27" t="s">
        <v>6032</v>
      </c>
      <c r="C7770" s="27" t="s">
        <v>6018</v>
      </c>
      <c r="D7770" s="27" t="s">
        <v>6032</v>
      </c>
      <c r="E7770" s="27" t="s">
        <v>3033</v>
      </c>
      <c r="F7770" s="27" t="s">
        <v>2788</v>
      </c>
      <c r="G7770" s="27" t="s">
        <v>2788</v>
      </c>
      <c r="H7770" s="28">
        <v>43739</v>
      </c>
      <c r="I7770" s="29">
        <v>10.767326000000001</v>
      </c>
      <c r="J7770" s="28" t="s">
        <v>3241</v>
      </c>
    </row>
    <row r="7771" spans="1:10" x14ac:dyDescent="0.3">
      <c r="A7771" s="26">
        <v>2019</v>
      </c>
      <c r="B7771" s="27" t="s">
        <v>6033</v>
      </c>
      <c r="C7771" s="27" t="s">
        <v>6034</v>
      </c>
      <c r="D7771" s="27" t="s">
        <v>6035</v>
      </c>
      <c r="E7771" s="27" t="s">
        <v>3161</v>
      </c>
      <c r="F7771" s="27" t="s">
        <v>2788</v>
      </c>
      <c r="G7771" s="27" t="s">
        <v>2788</v>
      </c>
      <c r="H7771" s="28">
        <v>43739</v>
      </c>
      <c r="I7771" s="29">
        <v>3.742407</v>
      </c>
      <c r="J7771" s="28" t="s">
        <v>3192</v>
      </c>
    </row>
    <row r="7772" spans="1:10" x14ac:dyDescent="0.3">
      <c r="A7772" s="26">
        <v>2019</v>
      </c>
      <c r="B7772" s="27" t="s">
        <v>6036</v>
      </c>
      <c r="C7772" s="27" t="s">
        <v>6037</v>
      </c>
      <c r="D7772" s="27" t="s">
        <v>6038</v>
      </c>
      <c r="E7772" s="27" t="s">
        <v>3161</v>
      </c>
      <c r="F7772" s="27" t="s">
        <v>3026</v>
      </c>
      <c r="G7772" s="27" t="s">
        <v>2936</v>
      </c>
      <c r="H7772" s="28">
        <v>43739</v>
      </c>
      <c r="I7772" s="29">
        <v>4.4477190000000002</v>
      </c>
      <c r="J7772" s="28" t="s">
        <v>3192</v>
      </c>
    </row>
    <row r="7773" spans="1:10" x14ac:dyDescent="0.3">
      <c r="A7773" s="26">
        <v>2019</v>
      </c>
      <c r="B7773" s="27" t="s">
        <v>6039</v>
      </c>
      <c r="C7773" s="27" t="s">
        <v>6040</v>
      </c>
      <c r="D7773" s="27" t="s">
        <v>6039</v>
      </c>
      <c r="E7773" s="27" t="s">
        <v>3033</v>
      </c>
      <c r="F7773" s="27" t="s">
        <v>2788</v>
      </c>
      <c r="G7773" s="27" t="s">
        <v>2788</v>
      </c>
      <c r="H7773" s="28">
        <v>43739</v>
      </c>
      <c r="I7773" s="29">
        <v>16.776890999999999</v>
      </c>
      <c r="J7773" s="28" t="s">
        <v>3241</v>
      </c>
    </row>
    <row r="7774" spans="1:10" x14ac:dyDescent="0.3">
      <c r="A7774" s="26">
        <v>2019</v>
      </c>
      <c r="B7774" s="27" t="s">
        <v>6041</v>
      </c>
      <c r="C7774" s="27" t="s">
        <v>6042</v>
      </c>
      <c r="D7774" s="27" t="s">
        <v>6041</v>
      </c>
      <c r="E7774" s="27" t="s">
        <v>3033</v>
      </c>
      <c r="F7774" s="27" t="s">
        <v>2798</v>
      </c>
      <c r="G7774" s="27" t="s">
        <v>2803</v>
      </c>
      <c r="H7774" s="28">
        <v>43739</v>
      </c>
      <c r="I7774" s="29">
        <v>28.343993000000001</v>
      </c>
      <c r="J7774" s="28" t="s">
        <v>3192</v>
      </c>
    </row>
    <row r="7775" spans="1:10" x14ac:dyDescent="0.3">
      <c r="A7775" s="26">
        <v>2019</v>
      </c>
      <c r="B7775" s="27" t="s">
        <v>6043</v>
      </c>
      <c r="C7775" s="27" t="s">
        <v>6044</v>
      </c>
      <c r="D7775" s="27" t="s">
        <v>6043</v>
      </c>
      <c r="E7775" s="27" t="s">
        <v>3111</v>
      </c>
      <c r="F7775" s="27" t="s">
        <v>2825</v>
      </c>
      <c r="G7775" s="27" t="s">
        <v>2850</v>
      </c>
      <c r="H7775" s="28">
        <v>43739</v>
      </c>
      <c r="I7775" s="29">
        <v>2.6039280000000002</v>
      </c>
      <c r="J7775" s="28" t="s">
        <v>3192</v>
      </c>
    </row>
    <row r="7776" spans="1:10" x14ac:dyDescent="0.3">
      <c r="A7776" s="26">
        <v>2019</v>
      </c>
      <c r="B7776" s="27" t="s">
        <v>6075</v>
      </c>
      <c r="C7776" s="27" t="s">
        <v>6076</v>
      </c>
      <c r="D7776" s="27" t="s">
        <v>6075</v>
      </c>
      <c r="E7776" s="27" t="s">
        <v>3033</v>
      </c>
      <c r="F7776" s="27" t="s">
        <v>2807</v>
      </c>
      <c r="G7776" s="27" t="s">
        <v>2812</v>
      </c>
      <c r="H7776" s="28">
        <v>43739</v>
      </c>
      <c r="I7776" s="29">
        <v>60.400271000000004</v>
      </c>
      <c r="J7776" s="28" t="s">
        <v>3241</v>
      </c>
    </row>
    <row r="7777" spans="1:10" x14ac:dyDescent="0.3">
      <c r="A7777" s="26">
        <v>2019</v>
      </c>
      <c r="B7777" s="27" t="s">
        <v>6077</v>
      </c>
      <c r="C7777" s="27" t="s">
        <v>6078</v>
      </c>
      <c r="D7777" s="27" t="s">
        <v>6077</v>
      </c>
      <c r="E7777" s="27" t="s">
        <v>3111</v>
      </c>
      <c r="F7777" s="27" t="s">
        <v>3034</v>
      </c>
      <c r="G7777" s="27" t="s">
        <v>2840</v>
      </c>
      <c r="H7777" s="28">
        <v>43739</v>
      </c>
      <c r="I7777" s="29">
        <v>18.190799999999999</v>
      </c>
      <c r="J7777" s="28" t="s">
        <v>3192</v>
      </c>
    </row>
    <row r="7778" spans="1:10" x14ac:dyDescent="0.3">
      <c r="A7778" s="26">
        <v>2019</v>
      </c>
      <c r="B7778" s="27" t="s">
        <v>6079</v>
      </c>
      <c r="C7778" s="27" t="s">
        <v>6080</v>
      </c>
      <c r="D7778" s="27" t="s">
        <v>6079</v>
      </c>
      <c r="E7778" s="27" t="s">
        <v>3111</v>
      </c>
      <c r="F7778" s="27" t="s">
        <v>2825</v>
      </c>
      <c r="G7778" s="27" t="s">
        <v>2826</v>
      </c>
      <c r="H7778" s="28">
        <v>43739</v>
      </c>
      <c r="I7778" s="29">
        <v>0.21604600000000002</v>
      </c>
      <c r="J7778" s="28" t="s">
        <v>3192</v>
      </c>
    </row>
    <row r="7779" spans="1:10" x14ac:dyDescent="0.3">
      <c r="A7779" s="26">
        <v>2019</v>
      </c>
      <c r="B7779" s="27" t="s">
        <v>6081</v>
      </c>
      <c r="C7779" s="27" t="s">
        <v>6082</v>
      </c>
      <c r="D7779" s="27" t="s">
        <v>6081</v>
      </c>
      <c r="E7779" s="27" t="s">
        <v>3033</v>
      </c>
      <c r="F7779" s="27" t="s">
        <v>2788</v>
      </c>
      <c r="G7779" s="27" t="s">
        <v>2788</v>
      </c>
      <c r="H7779" s="28">
        <v>43739</v>
      </c>
      <c r="I7779" s="29">
        <v>5.1321390000000005</v>
      </c>
      <c r="J7779" s="28" t="s">
        <v>3241</v>
      </c>
    </row>
    <row r="7780" spans="1:10" x14ac:dyDescent="0.3">
      <c r="A7780" s="26">
        <v>2019</v>
      </c>
      <c r="B7780" s="27" t="s">
        <v>6083</v>
      </c>
      <c r="C7780" s="27" t="s">
        <v>6084</v>
      </c>
      <c r="D7780" s="27" t="s">
        <v>6083</v>
      </c>
      <c r="E7780" s="27" t="s">
        <v>3111</v>
      </c>
      <c r="F7780" s="27" t="s">
        <v>2825</v>
      </c>
      <c r="G7780" s="27" t="s">
        <v>2850</v>
      </c>
      <c r="H7780" s="28">
        <v>43739</v>
      </c>
      <c r="I7780" s="29">
        <v>1.2971080000000001</v>
      </c>
      <c r="J7780" s="28" t="s">
        <v>3241</v>
      </c>
    </row>
    <row r="7781" spans="1:10" x14ac:dyDescent="0.3">
      <c r="A7781" s="26">
        <v>2019</v>
      </c>
      <c r="B7781" s="27" t="s">
        <v>6085</v>
      </c>
      <c r="C7781" s="27" t="s">
        <v>6086</v>
      </c>
      <c r="D7781" s="27" t="s">
        <v>6085</v>
      </c>
      <c r="E7781" s="27" t="s">
        <v>3033</v>
      </c>
      <c r="F7781" s="27" t="s">
        <v>2807</v>
      </c>
      <c r="G7781" s="27" t="s">
        <v>2812</v>
      </c>
      <c r="H7781" s="28">
        <v>43739</v>
      </c>
      <c r="I7781" s="29">
        <v>21.440902000000001</v>
      </c>
      <c r="J7781" s="28" t="s">
        <v>3241</v>
      </c>
    </row>
    <row r="7782" spans="1:10" x14ac:dyDescent="0.3">
      <c r="A7782" s="26">
        <v>2019</v>
      </c>
      <c r="B7782" s="27" t="s">
        <v>6087</v>
      </c>
      <c r="C7782" s="27" t="s">
        <v>6088</v>
      </c>
      <c r="D7782" s="27" t="s">
        <v>6087</v>
      </c>
      <c r="E7782" s="27" t="s">
        <v>3033</v>
      </c>
      <c r="F7782" s="27" t="s">
        <v>2798</v>
      </c>
      <c r="G7782" s="27" t="s">
        <v>2803</v>
      </c>
      <c r="H7782" s="28">
        <v>43739</v>
      </c>
      <c r="I7782" s="29">
        <v>4.0423970000000002</v>
      </c>
      <c r="J7782" s="28" t="s">
        <v>3241</v>
      </c>
    </row>
    <row r="7783" spans="1:10" x14ac:dyDescent="0.3">
      <c r="A7783" s="26">
        <v>2019</v>
      </c>
      <c r="B7783" s="27" t="s">
        <v>6119</v>
      </c>
      <c r="C7783" s="27" t="s">
        <v>6120</v>
      </c>
      <c r="D7783" s="27" t="s">
        <v>6119</v>
      </c>
      <c r="E7783" s="27" t="s">
        <v>3033</v>
      </c>
      <c r="F7783" s="27" t="s">
        <v>2788</v>
      </c>
      <c r="G7783" s="27" t="s">
        <v>2788</v>
      </c>
      <c r="H7783" s="28">
        <v>43739</v>
      </c>
      <c r="I7783" s="29">
        <v>0</v>
      </c>
      <c r="J7783" s="28" t="s">
        <v>3192</v>
      </c>
    </row>
    <row r="7784" spans="1:10" x14ac:dyDescent="0.3">
      <c r="A7784" s="26">
        <v>2019</v>
      </c>
      <c r="B7784" s="27" t="s">
        <v>6121</v>
      </c>
      <c r="C7784" s="27" t="s">
        <v>6110</v>
      </c>
      <c r="D7784" s="27" t="s">
        <v>6121</v>
      </c>
      <c r="E7784" s="27" t="s">
        <v>3033</v>
      </c>
      <c r="F7784" s="27" t="s">
        <v>2788</v>
      </c>
      <c r="G7784" s="27" t="s">
        <v>2788</v>
      </c>
      <c r="H7784" s="28">
        <v>43739</v>
      </c>
      <c r="I7784" s="29">
        <v>14.344136000000001</v>
      </c>
      <c r="J7784" s="28" t="s">
        <v>3241</v>
      </c>
    </row>
    <row r="7785" spans="1:10" x14ac:dyDescent="0.3">
      <c r="A7785" s="26">
        <v>2019</v>
      </c>
      <c r="B7785" s="27" t="s">
        <v>6122</v>
      </c>
      <c r="C7785" s="27" t="s">
        <v>6123</v>
      </c>
      <c r="D7785" s="27" t="s">
        <v>6122</v>
      </c>
      <c r="E7785" s="27" t="s">
        <v>3111</v>
      </c>
      <c r="F7785" s="27" t="s">
        <v>3034</v>
      </c>
      <c r="G7785" s="27" t="s">
        <v>2831</v>
      </c>
      <c r="H7785" s="28">
        <v>43739</v>
      </c>
      <c r="I7785" s="29">
        <v>2.1742080000000001</v>
      </c>
      <c r="J7785" s="28" t="s">
        <v>3192</v>
      </c>
    </row>
    <row r="7786" spans="1:10" x14ac:dyDescent="0.3">
      <c r="A7786" s="26">
        <v>2019</v>
      </c>
      <c r="B7786" s="27" t="s">
        <v>6124</v>
      </c>
      <c r="C7786" s="27" t="s">
        <v>6125</v>
      </c>
      <c r="D7786" s="27" t="s">
        <v>6124</v>
      </c>
      <c r="E7786" s="27" t="s">
        <v>3111</v>
      </c>
      <c r="F7786" s="27" t="s">
        <v>2815</v>
      </c>
      <c r="G7786" s="27" t="s">
        <v>2854</v>
      </c>
      <c r="H7786" s="28">
        <v>43739</v>
      </c>
      <c r="I7786" s="29">
        <v>0.87599300000000002</v>
      </c>
      <c r="J7786" s="28" t="s">
        <v>3241</v>
      </c>
    </row>
    <row r="7787" spans="1:10" x14ac:dyDescent="0.3">
      <c r="A7787" s="26">
        <v>2019</v>
      </c>
      <c r="B7787" s="27" t="s">
        <v>6126</v>
      </c>
      <c r="C7787" s="27" t="s">
        <v>6127</v>
      </c>
      <c r="D7787" s="27" t="s">
        <v>6126</v>
      </c>
      <c r="E7787" s="27" t="s">
        <v>3033</v>
      </c>
      <c r="F7787" s="27" t="s">
        <v>2788</v>
      </c>
      <c r="G7787" s="27" t="s">
        <v>2788</v>
      </c>
      <c r="H7787" s="28">
        <v>43739</v>
      </c>
      <c r="I7787" s="29">
        <v>5.8221050000000005</v>
      </c>
      <c r="J7787" s="28" t="s">
        <v>3241</v>
      </c>
    </row>
    <row r="7788" spans="1:10" x14ac:dyDescent="0.3">
      <c r="A7788" s="26">
        <v>2019</v>
      </c>
      <c r="B7788" s="27" t="s">
        <v>6128</v>
      </c>
      <c r="C7788" s="27" t="s">
        <v>6129</v>
      </c>
      <c r="D7788" s="27" t="s">
        <v>6130</v>
      </c>
      <c r="E7788" s="27" t="s">
        <v>3161</v>
      </c>
      <c r="F7788" s="27" t="s">
        <v>3034</v>
      </c>
      <c r="G7788" s="27" t="s">
        <v>2999</v>
      </c>
      <c r="H7788" s="28">
        <v>43739</v>
      </c>
      <c r="I7788" s="29">
        <v>0</v>
      </c>
      <c r="J7788" s="28" t="s">
        <v>3192</v>
      </c>
    </row>
    <row r="7789" spans="1:10" x14ac:dyDescent="0.3">
      <c r="A7789" s="26">
        <v>2019</v>
      </c>
      <c r="B7789" s="27" t="s">
        <v>3189</v>
      </c>
      <c r="C7789" s="27" t="s">
        <v>6326</v>
      </c>
      <c r="D7789" s="27" t="s">
        <v>6327</v>
      </c>
      <c r="E7789" s="27" t="s">
        <v>3161</v>
      </c>
      <c r="F7789" s="27" t="s">
        <v>2815</v>
      </c>
      <c r="G7789" s="27" t="s">
        <v>2816</v>
      </c>
      <c r="H7789" s="28">
        <v>43739</v>
      </c>
      <c r="I7789" s="29">
        <v>4.3186000000000002E-2</v>
      </c>
      <c r="J7789" s="28" t="s">
        <v>3192</v>
      </c>
    </row>
    <row r="7790" spans="1:10" x14ac:dyDescent="0.3">
      <c r="A7790" s="26">
        <v>2019</v>
      </c>
      <c r="B7790" s="27" t="s">
        <v>6141</v>
      </c>
      <c r="C7790" s="27" t="s">
        <v>6142</v>
      </c>
      <c r="D7790" s="27" t="s">
        <v>6143</v>
      </c>
      <c r="E7790" s="27" t="s">
        <v>3063</v>
      </c>
      <c r="F7790" s="27" t="s">
        <v>3034</v>
      </c>
      <c r="G7790" s="27" t="s">
        <v>2999</v>
      </c>
      <c r="H7790" s="28">
        <v>43739</v>
      </c>
      <c r="I7790" s="29">
        <v>2.0000000000000001E-4</v>
      </c>
      <c r="J7790" s="28" t="s">
        <v>3192</v>
      </c>
    </row>
    <row r="7791" spans="1:10" x14ac:dyDescent="0.3">
      <c r="A7791" s="26">
        <v>2019</v>
      </c>
      <c r="B7791" s="27" t="s">
        <v>6144</v>
      </c>
      <c r="C7791" s="27" t="s">
        <v>6145</v>
      </c>
      <c r="D7791" s="27" t="s">
        <v>6144</v>
      </c>
      <c r="E7791" s="27" t="s">
        <v>3033</v>
      </c>
      <c r="F7791" s="27" t="s">
        <v>2788</v>
      </c>
      <c r="G7791" s="27" t="s">
        <v>2788</v>
      </c>
      <c r="H7791" s="28">
        <v>43739</v>
      </c>
      <c r="I7791" s="29">
        <v>0.19049800000000003</v>
      </c>
      <c r="J7791" s="28" t="s">
        <v>3192</v>
      </c>
    </row>
    <row r="7792" spans="1:10" x14ac:dyDescent="0.3">
      <c r="A7792" s="26">
        <v>2019</v>
      </c>
      <c r="B7792" s="27" t="s">
        <v>6146</v>
      </c>
      <c r="C7792" s="27" t="s">
        <v>6147</v>
      </c>
      <c r="D7792" s="27" t="s">
        <v>6146</v>
      </c>
      <c r="E7792" s="27" t="s">
        <v>3033</v>
      </c>
      <c r="F7792" s="27" t="s">
        <v>2815</v>
      </c>
      <c r="G7792" s="27" t="s">
        <v>2816</v>
      </c>
      <c r="H7792" s="28">
        <v>43739</v>
      </c>
      <c r="I7792" s="29">
        <v>4.8542999999999996E-2</v>
      </c>
      <c r="J7792" s="28" t="s">
        <v>3241</v>
      </c>
    </row>
    <row r="7793" spans="1:10" x14ac:dyDescent="0.3">
      <c r="A7793" s="26">
        <v>2019</v>
      </c>
      <c r="B7793" s="27" t="s">
        <v>3022</v>
      </c>
      <c r="C7793" s="27" t="s">
        <v>3023</v>
      </c>
      <c r="D7793" s="27" t="s">
        <v>3024</v>
      </c>
      <c r="E7793" s="27" t="s">
        <v>3025</v>
      </c>
      <c r="F7793" s="27" t="s">
        <v>3026</v>
      </c>
      <c r="G7793" s="27" t="s">
        <v>2788</v>
      </c>
      <c r="H7793" s="28">
        <v>43770</v>
      </c>
      <c r="I7793" s="29">
        <v>0</v>
      </c>
      <c r="J7793" s="28" t="s">
        <v>3241</v>
      </c>
    </row>
    <row r="7794" spans="1:10" x14ac:dyDescent="0.3">
      <c r="A7794" s="26">
        <v>2019</v>
      </c>
      <c r="B7794" s="27" t="s">
        <v>3022</v>
      </c>
      <c r="C7794" s="27" t="s">
        <v>3023</v>
      </c>
      <c r="D7794" s="27" t="s">
        <v>3027</v>
      </c>
      <c r="E7794" s="27" t="s">
        <v>3025</v>
      </c>
      <c r="F7794" s="27" t="s">
        <v>3026</v>
      </c>
      <c r="G7794" s="27" t="s">
        <v>2788</v>
      </c>
      <c r="H7794" s="28">
        <v>43770</v>
      </c>
      <c r="I7794" s="29">
        <v>0</v>
      </c>
      <c r="J7794" s="28" t="s">
        <v>3241</v>
      </c>
    </row>
    <row r="7795" spans="1:10" x14ac:dyDescent="0.3">
      <c r="A7795" s="26">
        <v>2019</v>
      </c>
      <c r="B7795" s="27" t="s">
        <v>3028</v>
      </c>
      <c r="C7795" s="27" t="s">
        <v>3029</v>
      </c>
      <c r="D7795" s="27" t="s">
        <v>3028</v>
      </c>
      <c r="E7795" s="27" t="s">
        <v>6117</v>
      </c>
      <c r="F7795" s="27" t="s">
        <v>3030</v>
      </c>
      <c r="G7795" s="27" t="s">
        <v>2812</v>
      </c>
      <c r="H7795" s="28">
        <v>43770</v>
      </c>
      <c r="I7795" s="29">
        <v>10.361557000000001</v>
      </c>
      <c r="J7795" s="28" t="s">
        <v>3241</v>
      </c>
    </row>
    <row r="7796" spans="1:10" x14ac:dyDescent="0.3">
      <c r="A7796" s="26">
        <v>2019</v>
      </c>
      <c r="B7796" s="27" t="s">
        <v>3031</v>
      </c>
      <c r="C7796" s="27" t="s">
        <v>3032</v>
      </c>
      <c r="D7796" s="27" t="s">
        <v>3031</v>
      </c>
      <c r="E7796" s="27" t="s">
        <v>3033</v>
      </c>
      <c r="F7796" s="27" t="s">
        <v>3034</v>
      </c>
      <c r="G7796" s="27" t="s">
        <v>2821</v>
      </c>
      <c r="H7796" s="28">
        <v>43770</v>
      </c>
      <c r="I7796" s="29">
        <v>8.6442529999999991</v>
      </c>
      <c r="J7796" s="28" t="s">
        <v>3241</v>
      </c>
    </row>
    <row r="7797" spans="1:10" x14ac:dyDescent="0.3">
      <c r="A7797" s="26">
        <v>2019</v>
      </c>
      <c r="B7797" s="27" t="s">
        <v>3031</v>
      </c>
      <c r="C7797" s="27" t="s">
        <v>3180</v>
      </c>
      <c r="D7797" s="27" t="s">
        <v>3181</v>
      </c>
      <c r="E7797" s="27" t="s">
        <v>3033</v>
      </c>
      <c r="F7797" s="27" t="s">
        <v>3034</v>
      </c>
      <c r="G7797" s="27" t="s">
        <v>2821</v>
      </c>
      <c r="H7797" s="28">
        <v>43770</v>
      </c>
      <c r="I7797" s="29">
        <v>7.3185100000000007</v>
      </c>
      <c r="J7797" s="28" t="s">
        <v>3241</v>
      </c>
    </row>
    <row r="7798" spans="1:10" x14ac:dyDescent="0.3">
      <c r="A7798" s="26">
        <v>2019</v>
      </c>
      <c r="B7798" s="27" t="s">
        <v>3189</v>
      </c>
      <c r="C7798" s="27" t="s">
        <v>3190</v>
      </c>
      <c r="D7798" s="27" t="s">
        <v>3191</v>
      </c>
      <c r="E7798" s="27" t="s">
        <v>3161</v>
      </c>
      <c r="F7798" s="27" t="s">
        <v>2815</v>
      </c>
      <c r="G7798" s="27" t="s">
        <v>2816</v>
      </c>
      <c r="H7798" s="28">
        <v>43770</v>
      </c>
      <c r="I7798" s="29">
        <v>1.2269560000000002</v>
      </c>
      <c r="J7798" s="28" t="s">
        <v>3192</v>
      </c>
    </row>
    <row r="7799" spans="1:10" x14ac:dyDescent="0.3">
      <c r="A7799" s="26">
        <v>2019</v>
      </c>
      <c r="B7799" s="27" t="s">
        <v>3035</v>
      </c>
      <c r="C7799" s="27" t="s">
        <v>3036</v>
      </c>
      <c r="D7799" s="27" t="s">
        <v>3035</v>
      </c>
      <c r="E7799" s="27" t="s">
        <v>6117</v>
      </c>
      <c r="F7799" s="27" t="s">
        <v>2825</v>
      </c>
      <c r="G7799" s="27" t="s">
        <v>2826</v>
      </c>
      <c r="H7799" s="28">
        <v>43770</v>
      </c>
      <c r="I7799" s="29">
        <v>0</v>
      </c>
      <c r="J7799" s="28" t="s">
        <v>3241</v>
      </c>
    </row>
    <row r="7800" spans="1:10" x14ac:dyDescent="0.3">
      <c r="A7800" s="26">
        <v>2019</v>
      </c>
      <c r="B7800" s="27" t="s">
        <v>3037</v>
      </c>
      <c r="C7800" s="27" t="s">
        <v>3038</v>
      </c>
      <c r="D7800" s="27" t="s">
        <v>3037</v>
      </c>
      <c r="E7800" s="27" t="s">
        <v>6117</v>
      </c>
      <c r="F7800" s="27" t="s">
        <v>3034</v>
      </c>
      <c r="G7800" s="27" t="s">
        <v>2999</v>
      </c>
      <c r="H7800" s="28">
        <v>43770</v>
      </c>
      <c r="I7800" s="29">
        <v>4.4483810000000004</v>
      </c>
      <c r="J7800" s="28" t="s">
        <v>3241</v>
      </c>
    </row>
    <row r="7801" spans="1:10" x14ac:dyDescent="0.3">
      <c r="A7801" s="26">
        <v>2019</v>
      </c>
      <c r="B7801" s="27" t="s">
        <v>3039</v>
      </c>
      <c r="C7801" s="27" t="s">
        <v>3040</v>
      </c>
      <c r="D7801" s="27" t="s">
        <v>3039</v>
      </c>
      <c r="E7801" s="27" t="s">
        <v>6117</v>
      </c>
      <c r="F7801" s="27" t="s">
        <v>2815</v>
      </c>
      <c r="G7801" s="27" t="s">
        <v>2816</v>
      </c>
      <c r="H7801" s="28">
        <v>43770</v>
      </c>
      <c r="I7801" s="29">
        <v>0</v>
      </c>
      <c r="J7801" s="28" t="s">
        <v>3241</v>
      </c>
    </row>
    <row r="7802" spans="1:10" x14ac:dyDescent="0.3">
      <c r="A7802" s="26">
        <v>2019</v>
      </c>
      <c r="B7802" s="27" t="s">
        <v>3041</v>
      </c>
      <c r="C7802" s="27" t="s">
        <v>3042</v>
      </c>
      <c r="D7802" s="27" t="s">
        <v>3041</v>
      </c>
      <c r="E7802" s="27" t="s">
        <v>6117</v>
      </c>
      <c r="F7802" s="27" t="s">
        <v>2825</v>
      </c>
      <c r="G7802" s="27" t="s">
        <v>2826</v>
      </c>
      <c r="H7802" s="28">
        <v>43770</v>
      </c>
      <c r="I7802" s="29">
        <v>3.9640390000000001</v>
      </c>
      <c r="J7802" s="28" t="s">
        <v>3241</v>
      </c>
    </row>
    <row r="7803" spans="1:10" x14ac:dyDescent="0.3">
      <c r="A7803" s="26">
        <v>2019</v>
      </c>
      <c r="B7803" s="27" t="s">
        <v>3043</v>
      </c>
      <c r="C7803" s="27" t="s">
        <v>3044</v>
      </c>
      <c r="D7803" s="27" t="s">
        <v>3043</v>
      </c>
      <c r="E7803" s="27" t="s">
        <v>6117</v>
      </c>
      <c r="F7803" s="27" t="s">
        <v>2815</v>
      </c>
      <c r="G7803" s="27" t="s">
        <v>2816</v>
      </c>
      <c r="H7803" s="28">
        <v>43770</v>
      </c>
      <c r="I7803" s="29">
        <v>2.7936209999999995</v>
      </c>
      <c r="J7803" s="28" t="s">
        <v>3241</v>
      </c>
    </row>
    <row r="7804" spans="1:10" x14ac:dyDescent="0.3">
      <c r="A7804" s="26">
        <v>2019</v>
      </c>
      <c r="B7804" s="27" t="s">
        <v>3045</v>
      </c>
      <c r="C7804" s="27" t="s">
        <v>3046</v>
      </c>
      <c r="D7804" s="27" t="s">
        <v>3045</v>
      </c>
      <c r="E7804" s="27" t="s">
        <v>6117</v>
      </c>
      <c r="F7804" s="27" t="s">
        <v>2815</v>
      </c>
      <c r="G7804" s="27" t="s">
        <v>2816</v>
      </c>
      <c r="H7804" s="28">
        <v>43770</v>
      </c>
      <c r="I7804" s="29">
        <v>3.9270000000000006E-2</v>
      </c>
      <c r="J7804" s="28" t="s">
        <v>3241</v>
      </c>
    </row>
    <row r="7805" spans="1:10" x14ac:dyDescent="0.3">
      <c r="A7805" s="26">
        <v>2019</v>
      </c>
      <c r="B7805" s="27" t="s">
        <v>3143</v>
      </c>
      <c r="C7805" s="27" t="s">
        <v>3144</v>
      </c>
      <c r="D7805" s="27" t="s">
        <v>3143</v>
      </c>
      <c r="E7805" s="27" t="s">
        <v>6117</v>
      </c>
      <c r="F7805" s="27" t="s">
        <v>3145</v>
      </c>
      <c r="G7805" s="27" t="s">
        <v>2803</v>
      </c>
      <c r="H7805" s="28">
        <v>43770</v>
      </c>
      <c r="I7805" s="29">
        <v>2.8444539999999998</v>
      </c>
      <c r="J7805" s="28" t="s">
        <v>3241</v>
      </c>
    </row>
    <row r="7806" spans="1:10" x14ac:dyDescent="0.3">
      <c r="A7806" s="26">
        <v>2019</v>
      </c>
      <c r="B7806" s="27" t="s">
        <v>5773</v>
      </c>
      <c r="C7806" s="27" t="s">
        <v>5774</v>
      </c>
      <c r="D7806" s="27" t="s">
        <v>5773</v>
      </c>
      <c r="E7806" s="27" t="s">
        <v>3111</v>
      </c>
      <c r="F7806" s="27" t="s">
        <v>3034</v>
      </c>
      <c r="G7806" s="27" t="s">
        <v>2821</v>
      </c>
      <c r="H7806" s="28">
        <v>43770</v>
      </c>
      <c r="I7806" s="29">
        <v>0.29821400000000003</v>
      </c>
      <c r="J7806" s="28" t="s">
        <v>3241</v>
      </c>
    </row>
    <row r="7807" spans="1:10" x14ac:dyDescent="0.3">
      <c r="A7807" s="26">
        <v>2019</v>
      </c>
      <c r="B7807" s="27" t="s">
        <v>3171</v>
      </c>
      <c r="C7807" s="27" t="s">
        <v>3172</v>
      </c>
      <c r="D7807" s="27" t="s">
        <v>3173</v>
      </c>
      <c r="E7807" s="27" t="s">
        <v>3111</v>
      </c>
      <c r="F7807" s="27" t="s">
        <v>2825</v>
      </c>
      <c r="G7807" s="27" t="s">
        <v>2850</v>
      </c>
      <c r="H7807" s="28">
        <v>43770</v>
      </c>
      <c r="I7807" s="29">
        <v>0.45217200000000002</v>
      </c>
      <c r="J7807" s="28" t="s">
        <v>3241</v>
      </c>
    </row>
    <row r="7808" spans="1:10" x14ac:dyDescent="0.3">
      <c r="A7808" s="26">
        <v>2019</v>
      </c>
      <c r="B7808" s="27" t="s">
        <v>3146</v>
      </c>
      <c r="C7808" s="27" t="s">
        <v>3147</v>
      </c>
      <c r="D7808" s="27" t="s">
        <v>3146</v>
      </c>
      <c r="E7808" s="27" t="s">
        <v>6117</v>
      </c>
      <c r="F7808" s="27" t="s">
        <v>3145</v>
      </c>
      <c r="G7808" s="27" t="s">
        <v>2803</v>
      </c>
      <c r="H7808" s="28">
        <v>43770</v>
      </c>
      <c r="I7808" s="29">
        <v>3.4061350000000008</v>
      </c>
      <c r="J7808" s="28" t="s">
        <v>3241</v>
      </c>
    </row>
    <row r="7809" spans="1:10" x14ac:dyDescent="0.3">
      <c r="A7809" s="26">
        <v>2019</v>
      </c>
      <c r="B7809" s="27" t="s">
        <v>3047</v>
      </c>
      <c r="C7809" s="27" t="s">
        <v>3048</v>
      </c>
      <c r="D7809" s="27" t="s">
        <v>3047</v>
      </c>
      <c r="E7809" s="27" t="s">
        <v>6117</v>
      </c>
      <c r="F7809" s="27" t="s">
        <v>2825</v>
      </c>
      <c r="G7809" s="27" t="s">
        <v>2826</v>
      </c>
      <c r="H7809" s="28">
        <v>43770</v>
      </c>
      <c r="I7809" s="29">
        <v>2.0590780000000004</v>
      </c>
      <c r="J7809" s="28" t="s">
        <v>3241</v>
      </c>
    </row>
    <row r="7810" spans="1:10" x14ac:dyDescent="0.3">
      <c r="A7810" s="26">
        <v>2019</v>
      </c>
      <c r="B7810" s="27" t="s">
        <v>3049</v>
      </c>
      <c r="C7810" s="27" t="s">
        <v>3050</v>
      </c>
      <c r="D7810" s="27" t="s">
        <v>3049</v>
      </c>
      <c r="E7810" s="27" t="s">
        <v>6117</v>
      </c>
      <c r="F7810" s="27" t="s">
        <v>2825</v>
      </c>
      <c r="G7810" s="27" t="s">
        <v>2850</v>
      </c>
      <c r="H7810" s="28">
        <v>43770</v>
      </c>
      <c r="I7810" s="29">
        <v>3.5001129999999998</v>
      </c>
      <c r="J7810" s="28" t="s">
        <v>3241</v>
      </c>
    </row>
    <row r="7811" spans="1:10" x14ac:dyDescent="0.3">
      <c r="A7811" s="26">
        <v>2019</v>
      </c>
      <c r="B7811" s="27" t="s">
        <v>3051</v>
      </c>
      <c r="C7811" s="27" t="s">
        <v>3051</v>
      </c>
      <c r="D7811" s="27" t="s">
        <v>3051</v>
      </c>
      <c r="E7811" s="27" t="s">
        <v>6118</v>
      </c>
      <c r="F7811" s="27" t="s">
        <v>3051</v>
      </c>
      <c r="G7811" s="27" t="s">
        <v>6074</v>
      </c>
      <c r="H7811" s="28">
        <v>43770</v>
      </c>
      <c r="I7811" s="29">
        <v>10544.659240999988</v>
      </c>
      <c r="J7811" s="28" t="s">
        <v>3241</v>
      </c>
    </row>
    <row r="7812" spans="1:10" x14ac:dyDescent="0.3">
      <c r="A7812" s="26">
        <v>2019</v>
      </c>
      <c r="B7812" s="27" t="s">
        <v>3052</v>
      </c>
      <c r="C7812" s="27" t="s">
        <v>3053</v>
      </c>
      <c r="D7812" s="27" t="s">
        <v>3052</v>
      </c>
      <c r="E7812" s="27" t="s">
        <v>3033</v>
      </c>
      <c r="F7812" s="27" t="s">
        <v>2807</v>
      </c>
      <c r="G7812" s="27" t="s">
        <v>2812</v>
      </c>
      <c r="H7812" s="28">
        <v>43770</v>
      </c>
      <c r="I7812" s="29">
        <v>2.6670730000000002</v>
      </c>
      <c r="J7812" s="28" t="s">
        <v>3241</v>
      </c>
    </row>
    <row r="7813" spans="1:10" x14ac:dyDescent="0.3">
      <c r="A7813" s="26">
        <v>2019</v>
      </c>
      <c r="B7813" s="27" t="s">
        <v>3162</v>
      </c>
      <c r="C7813" s="27" t="s">
        <v>3163</v>
      </c>
      <c r="D7813" s="27" t="s">
        <v>3164</v>
      </c>
      <c r="E7813" s="27" t="s">
        <v>3025</v>
      </c>
      <c r="F7813" s="27" t="s">
        <v>3087</v>
      </c>
      <c r="G7813" s="27" t="s">
        <v>2788</v>
      </c>
      <c r="H7813" s="28">
        <v>43770</v>
      </c>
      <c r="I7813" s="29">
        <v>0</v>
      </c>
      <c r="J7813" s="28" t="s">
        <v>3241</v>
      </c>
    </row>
    <row r="7814" spans="1:10" x14ac:dyDescent="0.3">
      <c r="A7814" s="26">
        <v>2019</v>
      </c>
      <c r="B7814" s="27" t="s">
        <v>3162</v>
      </c>
      <c r="C7814" s="27" t="s">
        <v>3163</v>
      </c>
      <c r="D7814" s="27" t="s">
        <v>3165</v>
      </c>
      <c r="E7814" s="27" t="s">
        <v>3025</v>
      </c>
      <c r="F7814" s="27" t="s">
        <v>3087</v>
      </c>
      <c r="G7814" s="27" t="s">
        <v>2788</v>
      </c>
      <c r="H7814" s="28">
        <v>43770</v>
      </c>
      <c r="I7814" s="29">
        <v>0</v>
      </c>
      <c r="J7814" s="28" t="s">
        <v>3241</v>
      </c>
    </row>
    <row r="7815" spans="1:10" x14ac:dyDescent="0.3">
      <c r="A7815" s="26">
        <v>2019</v>
      </c>
      <c r="B7815" s="27" t="s">
        <v>3054</v>
      </c>
      <c r="C7815" s="27" t="s">
        <v>3055</v>
      </c>
      <c r="D7815" s="27" t="s">
        <v>3054</v>
      </c>
      <c r="E7815" s="27" t="s">
        <v>6117</v>
      </c>
      <c r="F7815" s="27" t="s">
        <v>3034</v>
      </c>
      <c r="G7815" s="27" t="s">
        <v>2999</v>
      </c>
      <c r="H7815" s="28">
        <v>43770</v>
      </c>
      <c r="I7815" s="29">
        <v>7.6890469999999986</v>
      </c>
      <c r="J7815" s="28" t="s">
        <v>3241</v>
      </c>
    </row>
    <row r="7816" spans="1:10" x14ac:dyDescent="0.3">
      <c r="A7816" s="26">
        <v>2019</v>
      </c>
      <c r="B7816" s="27" t="s">
        <v>3056</v>
      </c>
      <c r="C7816" s="27" t="s">
        <v>3057</v>
      </c>
      <c r="D7816" s="27" t="s">
        <v>3056</v>
      </c>
      <c r="E7816" s="27" t="s">
        <v>6117</v>
      </c>
      <c r="F7816" s="27" t="s">
        <v>2825</v>
      </c>
      <c r="G7816" s="27" t="s">
        <v>2826</v>
      </c>
      <c r="H7816" s="28">
        <v>43770</v>
      </c>
      <c r="I7816" s="29">
        <v>3.5362099999999992</v>
      </c>
      <c r="J7816" s="28" t="s">
        <v>3241</v>
      </c>
    </row>
    <row r="7817" spans="1:10" x14ac:dyDescent="0.3">
      <c r="A7817" s="26">
        <v>2019</v>
      </c>
      <c r="B7817" s="27" t="s">
        <v>3058</v>
      </c>
      <c r="C7817" s="27" t="s">
        <v>3059</v>
      </c>
      <c r="D7817" s="27" t="s">
        <v>3058</v>
      </c>
      <c r="E7817" s="27" t="s">
        <v>6117</v>
      </c>
      <c r="F7817" s="27" t="s">
        <v>2815</v>
      </c>
      <c r="G7817" s="27" t="s">
        <v>2816</v>
      </c>
      <c r="H7817" s="28">
        <v>43770</v>
      </c>
      <c r="I7817" s="29">
        <v>2.853146999999999</v>
      </c>
      <c r="J7817" s="28" t="s">
        <v>3241</v>
      </c>
    </row>
    <row r="7818" spans="1:10" x14ac:dyDescent="0.3">
      <c r="A7818" s="26">
        <v>2019</v>
      </c>
      <c r="B7818" s="27" t="s">
        <v>3152</v>
      </c>
      <c r="C7818" s="27" t="s">
        <v>3153</v>
      </c>
      <c r="D7818" s="27" t="s">
        <v>3152</v>
      </c>
      <c r="E7818" s="27" t="s">
        <v>3111</v>
      </c>
      <c r="F7818" s="27" t="s">
        <v>2825</v>
      </c>
      <c r="G7818" s="27" t="s">
        <v>2850</v>
      </c>
      <c r="H7818" s="28">
        <v>43770</v>
      </c>
      <c r="I7818" s="29">
        <v>0.47107299999999996</v>
      </c>
      <c r="J7818" s="28" t="s">
        <v>3241</v>
      </c>
    </row>
    <row r="7819" spans="1:10" x14ac:dyDescent="0.3">
      <c r="A7819" s="26">
        <v>2019</v>
      </c>
      <c r="B7819" s="27" t="s">
        <v>3154</v>
      </c>
      <c r="C7819" s="27" t="s">
        <v>3155</v>
      </c>
      <c r="D7819" s="27" t="s">
        <v>3154</v>
      </c>
      <c r="E7819" s="27" t="s">
        <v>3111</v>
      </c>
      <c r="F7819" s="27" t="s">
        <v>2825</v>
      </c>
      <c r="G7819" s="27" t="s">
        <v>2850</v>
      </c>
      <c r="H7819" s="28">
        <v>43770</v>
      </c>
      <c r="I7819" s="29">
        <v>0.66009899999999999</v>
      </c>
      <c r="J7819" s="28" t="s">
        <v>3241</v>
      </c>
    </row>
    <row r="7820" spans="1:10" x14ac:dyDescent="0.3">
      <c r="A7820" s="26">
        <v>2019</v>
      </c>
      <c r="B7820" s="27" t="s">
        <v>3156</v>
      </c>
      <c r="C7820" s="27" t="s">
        <v>3157</v>
      </c>
      <c r="D7820" s="27" t="s">
        <v>3156</v>
      </c>
      <c r="E7820" s="27" t="s">
        <v>3111</v>
      </c>
      <c r="F7820" s="27" t="s">
        <v>2825</v>
      </c>
      <c r="G7820" s="27" t="s">
        <v>2850</v>
      </c>
      <c r="H7820" s="28">
        <v>43770</v>
      </c>
      <c r="I7820" s="29">
        <v>0</v>
      </c>
      <c r="J7820" s="28" t="s">
        <v>3241</v>
      </c>
    </row>
    <row r="7821" spans="1:10" x14ac:dyDescent="0.3">
      <c r="A7821" s="26">
        <v>2019</v>
      </c>
      <c r="B7821" s="27" t="s">
        <v>3060</v>
      </c>
      <c r="C7821" s="27" t="s">
        <v>3061</v>
      </c>
      <c r="D7821" s="27" t="s">
        <v>3062</v>
      </c>
      <c r="E7821" s="27" t="s">
        <v>3063</v>
      </c>
      <c r="F7821" s="27" t="s">
        <v>3034</v>
      </c>
      <c r="G7821" s="27" t="s">
        <v>2999</v>
      </c>
      <c r="H7821" s="28">
        <v>43770</v>
      </c>
      <c r="I7821" s="29">
        <v>0</v>
      </c>
      <c r="J7821" s="28" t="s">
        <v>3241</v>
      </c>
    </row>
    <row r="7822" spans="1:10" x14ac:dyDescent="0.3">
      <c r="A7822" s="26">
        <v>2019</v>
      </c>
      <c r="B7822" s="27" t="s">
        <v>3187</v>
      </c>
      <c r="C7822" s="27" t="s">
        <v>3188</v>
      </c>
      <c r="D7822" s="27" t="s">
        <v>3187</v>
      </c>
      <c r="E7822" s="27" t="s">
        <v>3033</v>
      </c>
      <c r="F7822" s="27" t="s">
        <v>3034</v>
      </c>
      <c r="G7822" s="27" t="s">
        <v>3074</v>
      </c>
      <c r="H7822" s="28">
        <v>43770</v>
      </c>
      <c r="I7822" s="29">
        <v>1.0718300000000001</v>
      </c>
      <c r="J7822" s="28" t="s">
        <v>3241</v>
      </c>
    </row>
    <row r="7823" spans="1:10" x14ac:dyDescent="0.3">
      <c r="A7823" s="26">
        <v>2019</v>
      </c>
      <c r="B7823" s="27" t="s">
        <v>3064</v>
      </c>
      <c r="C7823" s="27" t="s">
        <v>3065</v>
      </c>
      <c r="D7823" s="27" t="s">
        <v>3066</v>
      </c>
      <c r="E7823" s="27" t="s">
        <v>3025</v>
      </c>
      <c r="F7823" s="27" t="s">
        <v>2825</v>
      </c>
      <c r="G7823" s="27" t="s">
        <v>2826</v>
      </c>
      <c r="H7823" s="28">
        <v>43770</v>
      </c>
      <c r="I7823" s="29">
        <v>0</v>
      </c>
      <c r="J7823" s="28" t="s">
        <v>3241</v>
      </c>
    </row>
    <row r="7824" spans="1:10" x14ac:dyDescent="0.3">
      <c r="A7824" s="26">
        <v>2019</v>
      </c>
      <c r="B7824" s="27" t="s">
        <v>3064</v>
      </c>
      <c r="C7824" s="27" t="s">
        <v>3065</v>
      </c>
      <c r="D7824" s="27" t="s">
        <v>3067</v>
      </c>
      <c r="E7824" s="27" t="s">
        <v>3025</v>
      </c>
      <c r="F7824" s="27" t="s">
        <v>2825</v>
      </c>
      <c r="G7824" s="27" t="s">
        <v>2826</v>
      </c>
      <c r="H7824" s="28">
        <v>43770</v>
      </c>
      <c r="I7824" s="29">
        <v>0</v>
      </c>
      <c r="J7824" s="28" t="s">
        <v>3241</v>
      </c>
    </row>
    <row r="7825" spans="1:10" x14ac:dyDescent="0.3">
      <c r="A7825" s="26">
        <v>2019</v>
      </c>
      <c r="B7825" s="27" t="s">
        <v>3174</v>
      </c>
      <c r="C7825" s="27" t="s">
        <v>3175</v>
      </c>
      <c r="D7825" s="27" t="s">
        <v>3174</v>
      </c>
      <c r="E7825" s="27" t="s">
        <v>6117</v>
      </c>
      <c r="F7825" s="27" t="s">
        <v>2825</v>
      </c>
      <c r="G7825" s="27" t="s">
        <v>2826</v>
      </c>
      <c r="H7825" s="28">
        <v>43770</v>
      </c>
      <c r="I7825" s="29">
        <v>0.58791400000000027</v>
      </c>
      <c r="J7825" s="28" t="s">
        <v>3241</v>
      </c>
    </row>
    <row r="7826" spans="1:10" x14ac:dyDescent="0.3">
      <c r="A7826" s="26">
        <v>2019</v>
      </c>
      <c r="B7826" s="27" t="s">
        <v>3068</v>
      </c>
      <c r="C7826" s="27" t="s">
        <v>3069</v>
      </c>
      <c r="D7826" s="27" t="s">
        <v>3068</v>
      </c>
      <c r="E7826" s="27" t="s">
        <v>6117</v>
      </c>
      <c r="F7826" s="27" t="s">
        <v>3034</v>
      </c>
      <c r="G7826" s="27" t="s">
        <v>2923</v>
      </c>
      <c r="H7826" s="28">
        <v>43770</v>
      </c>
      <c r="I7826" s="29">
        <v>8.5201849999999997</v>
      </c>
      <c r="J7826" s="28" t="s">
        <v>3241</v>
      </c>
    </row>
    <row r="7827" spans="1:10" x14ac:dyDescent="0.3">
      <c r="A7827" s="26">
        <v>2019</v>
      </c>
      <c r="B7827" s="27" t="s">
        <v>3070</v>
      </c>
      <c r="C7827" s="27" t="s">
        <v>3071</v>
      </c>
      <c r="D7827" s="27" t="s">
        <v>3070</v>
      </c>
      <c r="E7827" s="27" t="s">
        <v>6117</v>
      </c>
      <c r="F7827" s="27" t="s">
        <v>2815</v>
      </c>
      <c r="G7827" s="27" t="s">
        <v>2816</v>
      </c>
      <c r="H7827" s="28">
        <v>43770</v>
      </c>
      <c r="I7827" s="29">
        <v>1.4203900000000005</v>
      </c>
      <c r="J7827" s="28" t="s">
        <v>3241</v>
      </c>
    </row>
    <row r="7828" spans="1:10" x14ac:dyDescent="0.3">
      <c r="A7828" s="26">
        <v>2019</v>
      </c>
      <c r="B7828" s="27" t="s">
        <v>3176</v>
      </c>
      <c r="C7828" s="27" t="s">
        <v>3177</v>
      </c>
      <c r="D7828" s="27" t="s">
        <v>3176</v>
      </c>
      <c r="E7828" s="27" t="s">
        <v>3033</v>
      </c>
      <c r="F7828" s="27" t="s">
        <v>2807</v>
      </c>
      <c r="G7828" s="27" t="s">
        <v>2812</v>
      </c>
      <c r="H7828" s="28">
        <v>43770</v>
      </c>
      <c r="I7828" s="29">
        <v>15.447528</v>
      </c>
      <c r="J7828" s="28" t="s">
        <v>3241</v>
      </c>
    </row>
    <row r="7829" spans="1:10" x14ac:dyDescent="0.3">
      <c r="A7829" s="26">
        <v>2019</v>
      </c>
      <c r="B7829" s="27" t="s">
        <v>3072</v>
      </c>
      <c r="C7829" s="27" t="s">
        <v>3073</v>
      </c>
      <c r="D7829" s="27" t="s">
        <v>3072</v>
      </c>
      <c r="E7829" s="27" t="s">
        <v>6117</v>
      </c>
      <c r="F7829" s="27" t="s">
        <v>3034</v>
      </c>
      <c r="G7829" s="27" t="s">
        <v>3074</v>
      </c>
      <c r="H7829" s="28">
        <v>43770</v>
      </c>
      <c r="I7829" s="29">
        <v>0.566326</v>
      </c>
      <c r="J7829" s="28" t="s">
        <v>3241</v>
      </c>
    </row>
    <row r="7830" spans="1:10" x14ac:dyDescent="0.3">
      <c r="A7830" s="26">
        <v>2019</v>
      </c>
      <c r="B7830" s="27" t="s">
        <v>3182</v>
      </c>
      <c r="C7830" s="27" t="s">
        <v>3183</v>
      </c>
      <c r="D7830" s="27" t="s">
        <v>3182</v>
      </c>
      <c r="E7830" s="27" t="s">
        <v>6117</v>
      </c>
      <c r="F7830" s="27" t="s">
        <v>2825</v>
      </c>
      <c r="G7830" s="27" t="s">
        <v>2826</v>
      </c>
      <c r="H7830" s="28">
        <v>43770</v>
      </c>
      <c r="I7830" s="29">
        <v>0.20113</v>
      </c>
      <c r="J7830" s="28" t="s">
        <v>3241</v>
      </c>
    </row>
    <row r="7831" spans="1:10" x14ac:dyDescent="0.3">
      <c r="A7831" s="26">
        <v>2019</v>
      </c>
      <c r="B7831" s="27" t="s">
        <v>3075</v>
      </c>
      <c r="C7831" s="27" t="s">
        <v>3076</v>
      </c>
      <c r="D7831" s="27" t="s">
        <v>3075</v>
      </c>
      <c r="E7831" s="27" t="s">
        <v>6117</v>
      </c>
      <c r="F7831" s="27" t="s">
        <v>2815</v>
      </c>
      <c r="G7831" s="27" t="s">
        <v>2816</v>
      </c>
      <c r="H7831" s="28">
        <v>43770</v>
      </c>
      <c r="I7831" s="29">
        <v>4.2833560000000004</v>
      </c>
      <c r="J7831" s="28" t="s">
        <v>3241</v>
      </c>
    </row>
    <row r="7832" spans="1:10" x14ac:dyDescent="0.3">
      <c r="A7832" s="26">
        <v>2019</v>
      </c>
      <c r="B7832" s="27" t="s">
        <v>3077</v>
      </c>
      <c r="C7832" s="27" t="s">
        <v>3078</v>
      </c>
      <c r="D7832" s="27" t="s">
        <v>3077</v>
      </c>
      <c r="E7832" s="27" t="s">
        <v>3033</v>
      </c>
      <c r="F7832" s="27" t="s">
        <v>2788</v>
      </c>
      <c r="G7832" s="27" t="s">
        <v>2788</v>
      </c>
      <c r="H7832" s="28">
        <v>43770</v>
      </c>
      <c r="I7832" s="29">
        <v>0</v>
      </c>
      <c r="J7832" s="28" t="s">
        <v>3241</v>
      </c>
    </row>
    <row r="7833" spans="1:10" x14ac:dyDescent="0.3">
      <c r="A7833" s="26">
        <v>2019</v>
      </c>
      <c r="B7833" s="27" t="s">
        <v>3079</v>
      </c>
      <c r="C7833" s="27" t="s">
        <v>3080</v>
      </c>
      <c r="D7833" s="27" t="s">
        <v>3081</v>
      </c>
      <c r="E7833" s="27" t="s">
        <v>3063</v>
      </c>
      <c r="F7833" s="27" t="s">
        <v>2788</v>
      </c>
      <c r="G7833" s="27" t="s">
        <v>2788</v>
      </c>
      <c r="H7833" s="28">
        <v>43770</v>
      </c>
      <c r="I7833" s="29">
        <v>1.3610000000000002E-3</v>
      </c>
      <c r="J7833" s="28" t="s">
        <v>3241</v>
      </c>
    </row>
    <row r="7834" spans="1:10" x14ac:dyDescent="0.3">
      <c r="A7834" s="26">
        <v>2019</v>
      </c>
      <c r="B7834" s="27" t="s">
        <v>3082</v>
      </c>
      <c r="C7834" s="27" t="s">
        <v>3083</v>
      </c>
      <c r="D7834" s="27" t="s">
        <v>3082</v>
      </c>
      <c r="E7834" s="27" t="s">
        <v>6117</v>
      </c>
      <c r="F7834" s="27" t="s">
        <v>2825</v>
      </c>
      <c r="G7834" s="27" t="s">
        <v>2826</v>
      </c>
      <c r="H7834" s="28">
        <v>43770</v>
      </c>
      <c r="I7834" s="29">
        <v>5.5267879999999998</v>
      </c>
      <c r="J7834" s="28" t="s">
        <v>3241</v>
      </c>
    </row>
    <row r="7835" spans="1:10" x14ac:dyDescent="0.3">
      <c r="A7835" s="26">
        <v>2019</v>
      </c>
      <c r="B7835" s="27" t="s">
        <v>3084</v>
      </c>
      <c r="C7835" s="27" t="s">
        <v>3085</v>
      </c>
      <c r="D7835" s="27" t="s">
        <v>3086</v>
      </c>
      <c r="E7835" s="27" t="s">
        <v>3025</v>
      </c>
      <c r="F7835" s="27" t="s">
        <v>3087</v>
      </c>
      <c r="G7835" s="27" t="s">
        <v>2788</v>
      </c>
      <c r="H7835" s="28">
        <v>43770</v>
      </c>
      <c r="I7835" s="29">
        <v>0</v>
      </c>
      <c r="J7835" s="28" t="s">
        <v>3241</v>
      </c>
    </row>
    <row r="7836" spans="1:10" x14ac:dyDescent="0.3">
      <c r="A7836" s="26">
        <v>2019</v>
      </c>
      <c r="B7836" s="27" t="s">
        <v>3084</v>
      </c>
      <c r="C7836" s="27" t="s">
        <v>3085</v>
      </c>
      <c r="D7836" s="27" t="s">
        <v>3088</v>
      </c>
      <c r="E7836" s="27" t="s">
        <v>3025</v>
      </c>
      <c r="F7836" s="27" t="s">
        <v>3087</v>
      </c>
      <c r="G7836" s="27" t="s">
        <v>2788</v>
      </c>
      <c r="H7836" s="28">
        <v>43770</v>
      </c>
      <c r="I7836" s="29">
        <v>0</v>
      </c>
      <c r="J7836" s="28" t="s">
        <v>3241</v>
      </c>
    </row>
    <row r="7837" spans="1:10" x14ac:dyDescent="0.3">
      <c r="A7837" s="26">
        <v>2019</v>
      </c>
      <c r="B7837" s="27" t="s">
        <v>3195</v>
      </c>
      <c r="C7837" s="27" t="s">
        <v>3196</v>
      </c>
      <c r="D7837" s="27" t="s">
        <v>3197</v>
      </c>
      <c r="E7837" s="27" t="s">
        <v>3063</v>
      </c>
      <c r="F7837" s="27" t="s">
        <v>3094</v>
      </c>
      <c r="G7837" s="27" t="s">
        <v>2965</v>
      </c>
      <c r="H7837" s="28">
        <v>43770</v>
      </c>
      <c r="I7837" s="29">
        <v>1.5750090000000001</v>
      </c>
      <c r="J7837" s="28" t="s">
        <v>3192</v>
      </c>
    </row>
    <row r="7838" spans="1:10" x14ac:dyDescent="0.3">
      <c r="A7838" s="26">
        <v>2019</v>
      </c>
      <c r="B7838" s="27" t="s">
        <v>3089</v>
      </c>
      <c r="C7838" s="27" t="s">
        <v>3090</v>
      </c>
      <c r="D7838" s="27" t="s">
        <v>3089</v>
      </c>
      <c r="E7838" s="27" t="s">
        <v>6117</v>
      </c>
      <c r="F7838" s="27" t="s">
        <v>2815</v>
      </c>
      <c r="G7838" s="27" t="s">
        <v>2816</v>
      </c>
      <c r="H7838" s="28">
        <v>43770</v>
      </c>
      <c r="I7838" s="29">
        <v>2.3704539999999996</v>
      </c>
      <c r="J7838" s="28" t="s">
        <v>3241</v>
      </c>
    </row>
    <row r="7839" spans="1:10" x14ac:dyDescent="0.3">
      <c r="A7839" s="26">
        <v>2019</v>
      </c>
      <c r="B7839" s="27" t="s">
        <v>3136</v>
      </c>
      <c r="C7839" s="27" t="s">
        <v>3137</v>
      </c>
      <c r="D7839" s="27" t="s">
        <v>3138</v>
      </c>
      <c r="E7839" s="27" t="s">
        <v>3025</v>
      </c>
      <c r="F7839" s="27" t="s">
        <v>3087</v>
      </c>
      <c r="G7839" s="27" t="s">
        <v>2788</v>
      </c>
      <c r="H7839" s="28">
        <v>43770</v>
      </c>
      <c r="I7839" s="29">
        <v>0</v>
      </c>
      <c r="J7839" s="28" t="s">
        <v>3241</v>
      </c>
    </row>
    <row r="7840" spans="1:10" x14ac:dyDescent="0.3">
      <c r="A7840" s="26">
        <v>2019</v>
      </c>
      <c r="B7840" s="27" t="s">
        <v>3136</v>
      </c>
      <c r="C7840" s="27" t="s">
        <v>3137</v>
      </c>
      <c r="D7840" s="27" t="s">
        <v>3139</v>
      </c>
      <c r="E7840" s="27" t="s">
        <v>3025</v>
      </c>
      <c r="F7840" s="27" t="s">
        <v>3087</v>
      </c>
      <c r="G7840" s="27" t="s">
        <v>2788</v>
      </c>
      <c r="H7840" s="28">
        <v>43770</v>
      </c>
      <c r="I7840" s="29">
        <v>0</v>
      </c>
      <c r="J7840" s="28" t="s">
        <v>3241</v>
      </c>
    </row>
    <row r="7841" spans="1:10" x14ac:dyDescent="0.3">
      <c r="A7841" s="26">
        <v>2019</v>
      </c>
      <c r="B7841" s="27" t="s">
        <v>3184</v>
      </c>
      <c r="C7841" s="27" t="s">
        <v>3185</v>
      </c>
      <c r="D7841" s="27" t="s">
        <v>3186</v>
      </c>
      <c r="E7841" s="27" t="s">
        <v>3063</v>
      </c>
      <c r="F7841" s="27" t="s">
        <v>3034</v>
      </c>
      <c r="G7841" s="27" t="s">
        <v>2999</v>
      </c>
      <c r="H7841" s="28">
        <v>43770</v>
      </c>
      <c r="I7841" s="29">
        <v>0.83671200000000023</v>
      </c>
      <c r="J7841" s="28" t="s">
        <v>3241</v>
      </c>
    </row>
    <row r="7842" spans="1:10" x14ac:dyDescent="0.3">
      <c r="A7842" s="26">
        <v>2019</v>
      </c>
      <c r="B7842" s="27" t="s">
        <v>3091</v>
      </c>
      <c r="C7842" s="27" t="s">
        <v>3092</v>
      </c>
      <c r="D7842" s="27" t="s">
        <v>3093</v>
      </c>
      <c r="E7842" s="27" t="s">
        <v>3063</v>
      </c>
      <c r="F7842" s="27" t="s">
        <v>3094</v>
      </c>
      <c r="G7842" s="27" t="s">
        <v>2965</v>
      </c>
      <c r="H7842" s="28">
        <v>43770</v>
      </c>
      <c r="I7842" s="29">
        <v>7.5892909999999985</v>
      </c>
      <c r="J7842" s="28" t="s">
        <v>3241</v>
      </c>
    </row>
    <row r="7843" spans="1:10" x14ac:dyDescent="0.3">
      <c r="A7843" s="26">
        <v>2019</v>
      </c>
      <c r="B7843" s="27" t="s">
        <v>3095</v>
      </c>
      <c r="C7843" s="27" t="s">
        <v>3096</v>
      </c>
      <c r="D7843" s="27" t="s">
        <v>3095</v>
      </c>
      <c r="E7843" s="27" t="s">
        <v>6117</v>
      </c>
      <c r="F7843" s="27" t="s">
        <v>3034</v>
      </c>
      <c r="G7843" s="27" t="s">
        <v>2999</v>
      </c>
      <c r="H7843" s="28">
        <v>43770</v>
      </c>
      <c r="I7843" s="29">
        <v>2.6564929999999998</v>
      </c>
      <c r="J7843" s="28" t="s">
        <v>3241</v>
      </c>
    </row>
    <row r="7844" spans="1:10" x14ac:dyDescent="0.3">
      <c r="A7844" s="26">
        <v>2019</v>
      </c>
      <c r="B7844" s="27" t="s">
        <v>3097</v>
      </c>
      <c r="C7844" s="27" t="s">
        <v>3098</v>
      </c>
      <c r="D7844" s="27" t="s">
        <v>3097</v>
      </c>
      <c r="E7844" s="27" t="s">
        <v>6117</v>
      </c>
      <c r="F7844" s="27" t="s">
        <v>2825</v>
      </c>
      <c r="G7844" s="27" t="s">
        <v>2850</v>
      </c>
      <c r="H7844" s="28">
        <v>43770</v>
      </c>
      <c r="I7844" s="29">
        <v>4.6846710000000007</v>
      </c>
      <c r="J7844" s="28" t="s">
        <v>3241</v>
      </c>
    </row>
    <row r="7845" spans="1:10" x14ac:dyDescent="0.3">
      <c r="A7845" s="26">
        <v>2019</v>
      </c>
      <c r="B7845" s="27" t="s">
        <v>3132</v>
      </c>
      <c r="C7845" s="27" t="s">
        <v>3133</v>
      </c>
      <c r="D7845" s="27" t="s">
        <v>3132</v>
      </c>
      <c r="E7845" s="27" t="s">
        <v>3033</v>
      </c>
      <c r="F7845" s="27" t="s">
        <v>2807</v>
      </c>
      <c r="G7845" s="27" t="s">
        <v>2812</v>
      </c>
      <c r="H7845" s="28">
        <v>43770</v>
      </c>
      <c r="I7845" s="29">
        <v>17.181393</v>
      </c>
      <c r="J7845" s="28" t="s">
        <v>3241</v>
      </c>
    </row>
    <row r="7846" spans="1:10" x14ac:dyDescent="0.3">
      <c r="A7846" s="26">
        <v>2019</v>
      </c>
      <c r="B7846" s="27" t="s">
        <v>3134</v>
      </c>
      <c r="C7846" s="27" t="s">
        <v>3135</v>
      </c>
      <c r="D7846" s="27" t="s">
        <v>3134</v>
      </c>
      <c r="E7846" s="27" t="s">
        <v>3033</v>
      </c>
      <c r="F7846" s="27" t="s">
        <v>2807</v>
      </c>
      <c r="G7846" s="27" t="s">
        <v>2812</v>
      </c>
      <c r="H7846" s="28">
        <v>43770</v>
      </c>
      <c r="I7846" s="29">
        <v>10.379294999999999</v>
      </c>
      <c r="J7846" s="28" t="s">
        <v>3241</v>
      </c>
    </row>
    <row r="7847" spans="1:10" x14ac:dyDescent="0.3">
      <c r="A7847" s="26">
        <v>2019</v>
      </c>
      <c r="B7847" s="27" t="s">
        <v>3099</v>
      </c>
      <c r="C7847" s="27" t="s">
        <v>3100</v>
      </c>
      <c r="D7847" s="27" t="s">
        <v>3099</v>
      </c>
      <c r="E7847" s="27" t="s">
        <v>6117</v>
      </c>
      <c r="F7847" s="27" t="s">
        <v>2815</v>
      </c>
      <c r="G7847" s="27" t="s">
        <v>2816</v>
      </c>
      <c r="H7847" s="28">
        <v>43770</v>
      </c>
      <c r="I7847" s="29">
        <v>2.234394</v>
      </c>
      <c r="J7847" s="28" t="s">
        <v>3241</v>
      </c>
    </row>
    <row r="7848" spans="1:10" x14ac:dyDescent="0.3">
      <c r="A7848" s="26">
        <v>2019</v>
      </c>
      <c r="B7848" s="27" t="s">
        <v>3193</v>
      </c>
      <c r="C7848" s="27" t="s">
        <v>3194</v>
      </c>
      <c r="D7848" s="27" t="s">
        <v>3193</v>
      </c>
      <c r="E7848" s="27" t="s">
        <v>6117</v>
      </c>
      <c r="F7848" s="27" t="s">
        <v>2798</v>
      </c>
      <c r="G7848" s="27" t="s">
        <v>2803</v>
      </c>
      <c r="H7848" s="28">
        <v>43770</v>
      </c>
      <c r="I7848" s="29">
        <v>2.7980860000000001</v>
      </c>
      <c r="J7848" s="28" t="s">
        <v>3192</v>
      </c>
    </row>
    <row r="7849" spans="1:10" x14ac:dyDescent="0.3">
      <c r="A7849" s="26">
        <v>2019</v>
      </c>
      <c r="B7849" s="27" t="s">
        <v>3101</v>
      </c>
      <c r="C7849" s="27" t="s">
        <v>3102</v>
      </c>
      <c r="D7849" s="27" t="s">
        <v>3101</v>
      </c>
      <c r="E7849" s="27" t="s">
        <v>6117</v>
      </c>
      <c r="F7849" s="27" t="s">
        <v>3034</v>
      </c>
      <c r="G7849" s="27" t="s">
        <v>3074</v>
      </c>
      <c r="H7849" s="28">
        <v>43770</v>
      </c>
      <c r="I7849" s="29">
        <v>11.346093999999999</v>
      </c>
      <c r="J7849" s="28" t="s">
        <v>3241</v>
      </c>
    </row>
    <row r="7850" spans="1:10" x14ac:dyDescent="0.3">
      <c r="A7850" s="26">
        <v>2019</v>
      </c>
      <c r="B7850" s="27" t="s">
        <v>3148</v>
      </c>
      <c r="C7850" s="27" t="s">
        <v>3149</v>
      </c>
      <c r="D7850" s="27" t="s">
        <v>3148</v>
      </c>
      <c r="E7850" s="27" t="s">
        <v>6117</v>
      </c>
      <c r="F7850" s="27" t="s">
        <v>3145</v>
      </c>
      <c r="G7850" s="27" t="s">
        <v>2803</v>
      </c>
      <c r="H7850" s="28">
        <v>43770</v>
      </c>
      <c r="I7850" s="29">
        <v>2.1787839999999998</v>
      </c>
      <c r="J7850" s="28" t="s">
        <v>3241</v>
      </c>
    </row>
    <row r="7851" spans="1:10" x14ac:dyDescent="0.3">
      <c r="A7851" s="26">
        <v>2019</v>
      </c>
      <c r="B7851" s="27" t="s">
        <v>3103</v>
      </c>
      <c r="C7851" s="27" t="s">
        <v>3104</v>
      </c>
      <c r="D7851" s="27" t="s">
        <v>3103</v>
      </c>
      <c r="E7851" s="27" t="s">
        <v>6117</v>
      </c>
      <c r="F7851" s="27" t="s">
        <v>3034</v>
      </c>
      <c r="G7851" s="27" t="s">
        <v>2923</v>
      </c>
      <c r="H7851" s="28">
        <v>43770</v>
      </c>
      <c r="I7851" s="29">
        <v>1.0144070000000001</v>
      </c>
      <c r="J7851" s="28" t="s">
        <v>3241</v>
      </c>
    </row>
    <row r="7852" spans="1:10" x14ac:dyDescent="0.3">
      <c r="A7852" s="26">
        <v>2019</v>
      </c>
      <c r="B7852" s="27" t="s">
        <v>3150</v>
      </c>
      <c r="C7852" s="27" t="s">
        <v>3151</v>
      </c>
      <c r="D7852" s="27" t="s">
        <v>3150</v>
      </c>
      <c r="E7852" s="27" t="s">
        <v>6117</v>
      </c>
      <c r="F7852" s="27" t="s">
        <v>3142</v>
      </c>
      <c r="G7852" s="27" t="s">
        <v>2850</v>
      </c>
      <c r="H7852" s="28">
        <v>43770</v>
      </c>
      <c r="I7852" s="29">
        <v>0.260079</v>
      </c>
      <c r="J7852" s="28" t="s">
        <v>3241</v>
      </c>
    </row>
    <row r="7853" spans="1:10" x14ac:dyDescent="0.3">
      <c r="A7853" s="26">
        <v>2019</v>
      </c>
      <c r="B7853" s="27" t="s">
        <v>3105</v>
      </c>
      <c r="C7853" s="27" t="s">
        <v>3106</v>
      </c>
      <c r="D7853" s="27" t="s">
        <v>3105</v>
      </c>
      <c r="E7853" s="27" t="s">
        <v>6117</v>
      </c>
      <c r="F7853" s="27" t="s">
        <v>2798</v>
      </c>
      <c r="G7853" s="27" t="s">
        <v>2803</v>
      </c>
      <c r="H7853" s="28">
        <v>43770</v>
      </c>
      <c r="I7853" s="29">
        <v>2.1267910000000008</v>
      </c>
      <c r="J7853" s="28" t="s">
        <v>3241</v>
      </c>
    </row>
    <row r="7854" spans="1:10" x14ac:dyDescent="0.3">
      <c r="A7854" s="26">
        <v>2019</v>
      </c>
      <c r="B7854" s="27" t="s">
        <v>3107</v>
      </c>
      <c r="C7854" s="27" t="s">
        <v>3108</v>
      </c>
      <c r="D7854" s="27" t="s">
        <v>3108</v>
      </c>
      <c r="E7854" s="27" t="s">
        <v>6117</v>
      </c>
      <c r="F7854" s="27" t="s">
        <v>3026</v>
      </c>
      <c r="G7854" s="27" t="s">
        <v>2936</v>
      </c>
      <c r="H7854" s="28">
        <v>43770</v>
      </c>
      <c r="I7854" s="29">
        <v>0.12488500000000002</v>
      </c>
      <c r="J7854" s="28" t="s">
        <v>3241</v>
      </c>
    </row>
    <row r="7855" spans="1:10" x14ac:dyDescent="0.3">
      <c r="A7855" s="26">
        <v>2019</v>
      </c>
      <c r="B7855" s="27" t="s">
        <v>3123</v>
      </c>
      <c r="C7855" s="27" t="s">
        <v>3124</v>
      </c>
      <c r="D7855" s="27" t="s">
        <v>3166</v>
      </c>
      <c r="E7855" s="27" t="s">
        <v>3025</v>
      </c>
      <c r="F7855" s="27" t="s">
        <v>2825</v>
      </c>
      <c r="G7855" s="27" t="s">
        <v>2850</v>
      </c>
      <c r="H7855" s="28">
        <v>43770</v>
      </c>
      <c r="I7855" s="29">
        <v>0</v>
      </c>
      <c r="J7855" s="28" t="s">
        <v>3241</v>
      </c>
    </row>
    <row r="7856" spans="1:10" x14ac:dyDescent="0.3">
      <c r="A7856" s="26">
        <v>2019</v>
      </c>
      <c r="B7856" s="27" t="s">
        <v>3123</v>
      </c>
      <c r="C7856" s="27" t="s">
        <v>3124</v>
      </c>
      <c r="D7856" s="27" t="s">
        <v>3125</v>
      </c>
      <c r="E7856" s="27" t="s">
        <v>3025</v>
      </c>
      <c r="F7856" s="27" t="s">
        <v>2825</v>
      </c>
      <c r="G7856" s="27" t="s">
        <v>2850</v>
      </c>
      <c r="H7856" s="28">
        <v>43770</v>
      </c>
      <c r="I7856" s="29">
        <v>0</v>
      </c>
      <c r="J7856" s="28" t="s">
        <v>3241</v>
      </c>
    </row>
    <row r="7857" spans="1:10" x14ac:dyDescent="0.3">
      <c r="A7857" s="26">
        <v>2019</v>
      </c>
      <c r="B7857" s="27" t="s">
        <v>3123</v>
      </c>
      <c r="C7857" s="27" t="s">
        <v>3124</v>
      </c>
      <c r="D7857" s="27" t="s">
        <v>3170</v>
      </c>
      <c r="E7857" s="27" t="s">
        <v>3025</v>
      </c>
      <c r="F7857" s="27" t="s">
        <v>2825</v>
      </c>
      <c r="G7857" s="27" t="s">
        <v>2850</v>
      </c>
      <c r="H7857" s="28">
        <v>43770</v>
      </c>
      <c r="I7857" s="29">
        <v>0</v>
      </c>
      <c r="J7857" s="28" t="s">
        <v>3241</v>
      </c>
    </row>
    <row r="7858" spans="1:10" x14ac:dyDescent="0.3">
      <c r="A7858" s="26">
        <v>2019</v>
      </c>
      <c r="B7858" s="27" t="s">
        <v>3140</v>
      </c>
      <c r="C7858" s="27" t="s">
        <v>3141</v>
      </c>
      <c r="D7858" s="27" t="s">
        <v>3140</v>
      </c>
      <c r="E7858" s="27" t="s">
        <v>6117</v>
      </c>
      <c r="F7858" s="27" t="s">
        <v>3142</v>
      </c>
      <c r="G7858" s="27" t="s">
        <v>2850</v>
      </c>
      <c r="H7858" s="28">
        <v>43770</v>
      </c>
      <c r="I7858" s="29">
        <v>0</v>
      </c>
      <c r="J7858" s="28" t="s">
        <v>3241</v>
      </c>
    </row>
    <row r="7859" spans="1:10" x14ac:dyDescent="0.3">
      <c r="A7859" s="26">
        <v>2019</v>
      </c>
      <c r="B7859" s="27" t="s">
        <v>3109</v>
      </c>
      <c r="C7859" s="27" t="s">
        <v>3110</v>
      </c>
      <c r="D7859" s="27" t="s">
        <v>3109</v>
      </c>
      <c r="E7859" s="27" t="s">
        <v>3111</v>
      </c>
      <c r="F7859" s="27" t="s">
        <v>2825</v>
      </c>
      <c r="G7859" s="27" t="s">
        <v>2850</v>
      </c>
      <c r="H7859" s="28">
        <v>43770</v>
      </c>
      <c r="I7859" s="29">
        <v>0.22272100000000003</v>
      </c>
      <c r="J7859" s="28" t="s">
        <v>3241</v>
      </c>
    </row>
    <row r="7860" spans="1:10" x14ac:dyDescent="0.3">
      <c r="A7860" s="26">
        <v>2019</v>
      </c>
      <c r="B7860" s="27" t="s">
        <v>3158</v>
      </c>
      <c r="C7860" s="27" t="s">
        <v>3159</v>
      </c>
      <c r="D7860" s="27" t="s">
        <v>3160</v>
      </c>
      <c r="E7860" s="27" t="s">
        <v>3161</v>
      </c>
      <c r="F7860" s="27" t="s">
        <v>3087</v>
      </c>
      <c r="G7860" s="27" t="s">
        <v>2788</v>
      </c>
      <c r="H7860" s="28">
        <v>43770</v>
      </c>
      <c r="I7860" s="29">
        <v>3.6546279999999998</v>
      </c>
      <c r="J7860" s="28" t="s">
        <v>3241</v>
      </c>
    </row>
    <row r="7861" spans="1:10" x14ac:dyDescent="0.3">
      <c r="A7861" s="26">
        <v>2019</v>
      </c>
      <c r="B7861" s="27" t="s">
        <v>3112</v>
      </c>
      <c r="C7861" s="27" t="s">
        <v>3113</v>
      </c>
      <c r="D7861" s="27" t="s">
        <v>3112</v>
      </c>
      <c r="E7861" s="27" t="s">
        <v>6117</v>
      </c>
      <c r="F7861" s="27" t="s">
        <v>2825</v>
      </c>
      <c r="G7861" s="27" t="s">
        <v>2826</v>
      </c>
      <c r="H7861" s="28">
        <v>43770</v>
      </c>
      <c r="I7861" s="29">
        <v>1.6808320000000003</v>
      </c>
      <c r="J7861" s="28" t="s">
        <v>3241</v>
      </c>
    </row>
    <row r="7862" spans="1:10" x14ac:dyDescent="0.3">
      <c r="A7862" s="26">
        <v>2019</v>
      </c>
      <c r="B7862" s="27" t="s">
        <v>3167</v>
      </c>
      <c r="C7862" s="27" t="s">
        <v>3168</v>
      </c>
      <c r="D7862" s="27" t="s">
        <v>3169</v>
      </c>
      <c r="E7862" s="27" t="s">
        <v>3161</v>
      </c>
      <c r="F7862" s="27" t="s">
        <v>3087</v>
      </c>
      <c r="G7862" s="27" t="s">
        <v>2788</v>
      </c>
      <c r="H7862" s="28">
        <v>43770</v>
      </c>
      <c r="I7862" s="29">
        <v>6.8589800000000016</v>
      </c>
      <c r="J7862" s="28" t="s">
        <v>3241</v>
      </c>
    </row>
    <row r="7863" spans="1:10" x14ac:dyDescent="0.3">
      <c r="A7863" s="26">
        <v>2019</v>
      </c>
      <c r="B7863" s="27" t="s">
        <v>3114</v>
      </c>
      <c r="C7863" s="27" t="s">
        <v>3115</v>
      </c>
      <c r="D7863" s="27" t="s">
        <v>3116</v>
      </c>
      <c r="E7863" s="27" t="s">
        <v>3025</v>
      </c>
      <c r="F7863" s="27" t="s">
        <v>3026</v>
      </c>
      <c r="G7863" s="27" t="s">
        <v>2788</v>
      </c>
      <c r="H7863" s="28">
        <v>43770</v>
      </c>
      <c r="I7863" s="29">
        <v>0</v>
      </c>
      <c r="J7863" s="28" t="s">
        <v>3241</v>
      </c>
    </row>
    <row r="7864" spans="1:10" x14ac:dyDescent="0.3">
      <c r="A7864" s="26">
        <v>2019</v>
      </c>
      <c r="B7864" s="27" t="s">
        <v>3117</v>
      </c>
      <c r="C7864" s="27" t="s">
        <v>3118</v>
      </c>
      <c r="D7864" s="27" t="s">
        <v>3117</v>
      </c>
      <c r="E7864" s="27" t="s">
        <v>6117</v>
      </c>
      <c r="F7864" s="27" t="s">
        <v>2815</v>
      </c>
      <c r="G7864" s="27" t="s">
        <v>2816</v>
      </c>
      <c r="H7864" s="28">
        <v>43770</v>
      </c>
      <c r="I7864" s="29">
        <v>3.6469840000000002</v>
      </c>
      <c r="J7864" s="28" t="s">
        <v>3241</v>
      </c>
    </row>
    <row r="7865" spans="1:10" x14ac:dyDescent="0.3">
      <c r="A7865" s="26">
        <v>2019</v>
      </c>
      <c r="B7865" s="27" t="s">
        <v>3129</v>
      </c>
      <c r="C7865" s="27" t="s">
        <v>3130</v>
      </c>
      <c r="D7865" s="27" t="s">
        <v>3131</v>
      </c>
      <c r="E7865" s="27" t="s">
        <v>3063</v>
      </c>
      <c r="F7865" s="27" t="s">
        <v>3034</v>
      </c>
      <c r="G7865" s="27" t="s">
        <v>2840</v>
      </c>
      <c r="H7865" s="28">
        <v>43770</v>
      </c>
      <c r="I7865" s="29">
        <v>11.99433</v>
      </c>
      <c r="J7865" s="28" t="s">
        <v>3241</v>
      </c>
    </row>
    <row r="7866" spans="1:10" x14ac:dyDescent="0.3">
      <c r="A7866" s="26">
        <v>2019</v>
      </c>
      <c r="B7866" s="27" t="s">
        <v>3126</v>
      </c>
      <c r="C7866" s="27" t="s">
        <v>3127</v>
      </c>
      <c r="D7866" s="27" t="s">
        <v>3128</v>
      </c>
      <c r="E7866" s="27" t="s">
        <v>3025</v>
      </c>
      <c r="F7866" s="27" t="s">
        <v>3026</v>
      </c>
      <c r="G7866" s="27" t="s">
        <v>2936</v>
      </c>
      <c r="H7866" s="28">
        <v>43770</v>
      </c>
      <c r="I7866" s="29">
        <v>0</v>
      </c>
      <c r="J7866" s="28" t="s">
        <v>3241</v>
      </c>
    </row>
    <row r="7867" spans="1:10" x14ac:dyDescent="0.3">
      <c r="A7867" s="26">
        <v>2019</v>
      </c>
      <c r="B7867" s="27" t="s">
        <v>3178</v>
      </c>
      <c r="C7867" s="27" t="s">
        <v>3179</v>
      </c>
      <c r="D7867" s="27" t="s">
        <v>3178</v>
      </c>
      <c r="E7867" s="27" t="s">
        <v>3033</v>
      </c>
      <c r="F7867" s="27" t="s">
        <v>2807</v>
      </c>
      <c r="G7867" s="27" t="s">
        <v>2812</v>
      </c>
      <c r="H7867" s="28">
        <v>43770</v>
      </c>
      <c r="I7867" s="29">
        <v>0</v>
      </c>
      <c r="J7867" s="28" t="s">
        <v>3241</v>
      </c>
    </row>
    <row r="7868" spans="1:10" x14ac:dyDescent="0.3">
      <c r="A7868" s="26">
        <v>2019</v>
      </c>
      <c r="B7868" s="27" t="s">
        <v>3119</v>
      </c>
      <c r="C7868" s="27" t="s">
        <v>3120</v>
      </c>
      <c r="D7868" s="27" t="s">
        <v>3119</v>
      </c>
      <c r="E7868" s="27" t="s">
        <v>6117</v>
      </c>
      <c r="F7868" s="27" t="s">
        <v>3034</v>
      </c>
      <c r="G7868" s="27" t="s">
        <v>2840</v>
      </c>
      <c r="H7868" s="28">
        <v>43770</v>
      </c>
      <c r="I7868" s="29">
        <v>5.1916470000000015</v>
      </c>
      <c r="J7868" s="28" t="s">
        <v>3241</v>
      </c>
    </row>
    <row r="7869" spans="1:10" x14ac:dyDescent="0.3">
      <c r="A7869" s="26">
        <v>2019</v>
      </c>
      <c r="B7869" s="27" t="s">
        <v>3121</v>
      </c>
      <c r="C7869" s="27" t="s">
        <v>3122</v>
      </c>
      <c r="D7869" s="27" t="s">
        <v>3121</v>
      </c>
      <c r="E7869" s="27" t="s">
        <v>6117</v>
      </c>
      <c r="F7869" s="27" t="s">
        <v>2825</v>
      </c>
      <c r="G7869" s="27" t="s">
        <v>2850</v>
      </c>
      <c r="H7869" s="28">
        <v>43770</v>
      </c>
      <c r="I7869" s="29">
        <v>17.123308000000002</v>
      </c>
      <c r="J7869" s="28" t="s">
        <v>3241</v>
      </c>
    </row>
    <row r="7870" spans="1:10" x14ac:dyDescent="0.3">
      <c r="A7870" s="26">
        <v>2019</v>
      </c>
      <c r="B7870" s="27" t="s">
        <v>3198</v>
      </c>
      <c r="C7870" s="27" t="s">
        <v>3199</v>
      </c>
      <c r="D7870" s="27" t="s">
        <v>3200</v>
      </c>
      <c r="E7870" s="27" t="s">
        <v>3161</v>
      </c>
      <c r="F7870" s="27" t="s">
        <v>2815</v>
      </c>
      <c r="G7870" s="27" t="s">
        <v>2854</v>
      </c>
      <c r="H7870" s="28">
        <v>43770</v>
      </c>
      <c r="I7870" s="29">
        <v>0.53725999999999996</v>
      </c>
      <c r="J7870" s="28" t="s">
        <v>3192</v>
      </c>
    </row>
    <row r="7871" spans="1:10" x14ac:dyDescent="0.3">
      <c r="A7871" s="26">
        <v>2019</v>
      </c>
      <c r="B7871" s="27" t="s">
        <v>3687</v>
      </c>
      <c r="C7871" s="27" t="s">
        <v>3688</v>
      </c>
      <c r="D7871" s="27" t="s">
        <v>3689</v>
      </c>
      <c r="E7871" s="27" t="s">
        <v>3161</v>
      </c>
      <c r="F7871" s="27" t="s">
        <v>3026</v>
      </c>
      <c r="G7871" s="27" t="s">
        <v>2936</v>
      </c>
      <c r="H7871" s="28">
        <v>43770</v>
      </c>
      <c r="I7871" s="29">
        <v>0.29163600000000001</v>
      </c>
      <c r="J7871" s="28" t="s">
        <v>3192</v>
      </c>
    </row>
    <row r="7872" spans="1:10" x14ac:dyDescent="0.3">
      <c r="A7872" s="26">
        <v>2019</v>
      </c>
      <c r="B7872" s="27" t="s">
        <v>3690</v>
      </c>
      <c r="C7872" s="27" t="s">
        <v>3691</v>
      </c>
      <c r="D7872" s="27" t="s">
        <v>3690</v>
      </c>
      <c r="E7872" s="27" t="s">
        <v>3033</v>
      </c>
      <c r="F7872" s="27" t="s">
        <v>2807</v>
      </c>
      <c r="G7872" s="27" t="s">
        <v>2812</v>
      </c>
      <c r="H7872" s="28">
        <v>43770</v>
      </c>
      <c r="I7872" s="29">
        <v>9.7895829999999986</v>
      </c>
      <c r="J7872" s="28" t="s">
        <v>3241</v>
      </c>
    </row>
    <row r="7873" spans="1:10" x14ac:dyDescent="0.3">
      <c r="A7873" s="26">
        <v>2019</v>
      </c>
      <c r="B7873" s="27" t="s">
        <v>5217</v>
      </c>
      <c r="C7873" s="27" t="s">
        <v>2901</v>
      </c>
      <c r="D7873" s="27" t="s">
        <v>5217</v>
      </c>
      <c r="E7873" s="27" t="s">
        <v>3033</v>
      </c>
      <c r="F7873" s="27" t="s">
        <v>2788</v>
      </c>
      <c r="G7873" s="27" t="s">
        <v>2788</v>
      </c>
      <c r="H7873" s="28">
        <v>43770</v>
      </c>
      <c r="I7873" s="29">
        <v>34.622760999999997</v>
      </c>
      <c r="J7873" s="28" t="s">
        <v>3192</v>
      </c>
    </row>
    <row r="7874" spans="1:10" x14ac:dyDescent="0.3">
      <c r="A7874" s="26">
        <v>2019</v>
      </c>
      <c r="B7874" s="27" t="s">
        <v>5218</v>
      </c>
      <c r="C7874" s="27" t="s">
        <v>3507</v>
      </c>
      <c r="D7874" s="27" t="s">
        <v>5219</v>
      </c>
      <c r="E7874" s="27" t="s">
        <v>3063</v>
      </c>
      <c r="F7874" s="27" t="s">
        <v>2815</v>
      </c>
      <c r="G7874" s="27" t="s">
        <v>2816</v>
      </c>
      <c r="H7874" s="28">
        <v>43770</v>
      </c>
      <c r="I7874" s="29">
        <v>5.7099220000000006</v>
      </c>
      <c r="J7874" s="28" t="s">
        <v>3192</v>
      </c>
    </row>
    <row r="7875" spans="1:10" x14ac:dyDescent="0.3">
      <c r="A7875" s="26">
        <v>2019</v>
      </c>
      <c r="B7875" s="27" t="s">
        <v>5670</v>
      </c>
      <c r="C7875" s="27" t="s">
        <v>5671</v>
      </c>
      <c r="D7875" s="27" t="s">
        <v>5670</v>
      </c>
      <c r="E7875" s="27" t="s">
        <v>3033</v>
      </c>
      <c r="F7875" s="27" t="s">
        <v>2807</v>
      </c>
      <c r="G7875" s="27" t="s">
        <v>2812</v>
      </c>
      <c r="H7875" s="28">
        <v>43770</v>
      </c>
      <c r="I7875" s="29">
        <v>44.251812000000001</v>
      </c>
      <c r="J7875" s="28" t="s">
        <v>3241</v>
      </c>
    </row>
    <row r="7876" spans="1:10" x14ac:dyDescent="0.3">
      <c r="A7876" s="26">
        <v>2019</v>
      </c>
      <c r="B7876" s="27" t="s">
        <v>5672</v>
      </c>
      <c r="C7876" s="27" t="s">
        <v>2863</v>
      </c>
      <c r="D7876" s="27" t="s">
        <v>5672</v>
      </c>
      <c r="E7876" s="27" t="s">
        <v>3111</v>
      </c>
      <c r="F7876" s="27" t="s">
        <v>2815</v>
      </c>
      <c r="G7876" s="27" t="s">
        <v>2854</v>
      </c>
      <c r="H7876" s="28">
        <v>43770</v>
      </c>
      <c r="I7876" s="29">
        <v>6.6396189999999988</v>
      </c>
      <c r="J7876" s="28" t="s">
        <v>3192</v>
      </c>
    </row>
    <row r="7877" spans="1:10" x14ac:dyDescent="0.3">
      <c r="A7877" s="26">
        <v>2019</v>
      </c>
      <c r="B7877" s="27" t="s">
        <v>5757</v>
      </c>
      <c r="C7877" s="27" t="s">
        <v>2909</v>
      </c>
      <c r="D7877" s="27" t="s">
        <v>5757</v>
      </c>
      <c r="E7877" s="27" t="s">
        <v>3033</v>
      </c>
      <c r="F7877" s="27" t="s">
        <v>2788</v>
      </c>
      <c r="G7877" s="27" t="s">
        <v>2788</v>
      </c>
      <c r="H7877" s="28">
        <v>43770</v>
      </c>
      <c r="I7877" s="29">
        <v>34.549230999999999</v>
      </c>
      <c r="J7877" s="28" t="s">
        <v>3192</v>
      </c>
    </row>
    <row r="7878" spans="1:10" x14ac:dyDescent="0.3">
      <c r="A7878" s="26">
        <v>2019</v>
      </c>
      <c r="B7878" s="27" t="s">
        <v>5758</v>
      </c>
      <c r="C7878" s="27" t="s">
        <v>5759</v>
      </c>
      <c r="D7878" s="27" t="s">
        <v>5758</v>
      </c>
      <c r="E7878" s="27" t="s">
        <v>3033</v>
      </c>
      <c r="F7878" s="27" t="s">
        <v>2815</v>
      </c>
      <c r="G7878" s="27" t="s">
        <v>2816</v>
      </c>
      <c r="H7878" s="28">
        <v>43770</v>
      </c>
      <c r="I7878" s="29">
        <v>18.720569000000001</v>
      </c>
      <c r="J7878" s="28" t="s">
        <v>3192</v>
      </c>
    </row>
    <row r="7879" spans="1:10" x14ac:dyDescent="0.3">
      <c r="A7879" s="26">
        <v>2019</v>
      </c>
      <c r="B7879" s="27" t="s">
        <v>5972</v>
      </c>
      <c r="C7879" s="27" t="s">
        <v>5973</v>
      </c>
      <c r="D7879" s="27" t="s">
        <v>5972</v>
      </c>
      <c r="E7879" s="27" t="s">
        <v>3111</v>
      </c>
      <c r="F7879" s="27" t="s">
        <v>2825</v>
      </c>
      <c r="G7879" s="27" t="s">
        <v>2850</v>
      </c>
      <c r="H7879" s="28">
        <v>43770</v>
      </c>
      <c r="I7879" s="29">
        <v>8.8536000000000017E-2</v>
      </c>
      <c r="J7879" s="28" t="s">
        <v>3241</v>
      </c>
    </row>
    <row r="7880" spans="1:10" x14ac:dyDescent="0.3">
      <c r="A7880" s="26">
        <v>2019</v>
      </c>
      <c r="B7880" s="27" t="s">
        <v>5760</v>
      </c>
      <c r="C7880" s="27" t="s">
        <v>5761</v>
      </c>
      <c r="D7880" s="27" t="s">
        <v>5760</v>
      </c>
      <c r="E7880" s="27" t="s">
        <v>3111</v>
      </c>
      <c r="F7880" s="27" t="s">
        <v>2815</v>
      </c>
      <c r="G7880" s="27" t="s">
        <v>2854</v>
      </c>
      <c r="H7880" s="28">
        <v>43770</v>
      </c>
      <c r="I7880" s="29">
        <v>6.1826569999999998</v>
      </c>
      <c r="J7880" s="28" t="s">
        <v>3192</v>
      </c>
    </row>
    <row r="7881" spans="1:10" x14ac:dyDescent="0.3">
      <c r="A7881" s="26">
        <v>2019</v>
      </c>
      <c r="B7881" s="27" t="s">
        <v>5762</v>
      </c>
      <c r="C7881" s="27" t="s">
        <v>5763</v>
      </c>
      <c r="D7881" s="27" t="s">
        <v>5762</v>
      </c>
      <c r="E7881" s="27" t="s">
        <v>3111</v>
      </c>
      <c r="F7881" s="27" t="s">
        <v>2825</v>
      </c>
      <c r="G7881" s="27" t="s">
        <v>2850</v>
      </c>
      <c r="H7881" s="28">
        <v>43770</v>
      </c>
      <c r="I7881" s="29">
        <v>0.51925999999999994</v>
      </c>
      <c r="J7881" s="28" t="s">
        <v>3192</v>
      </c>
    </row>
    <row r="7882" spans="1:10" x14ac:dyDescent="0.3">
      <c r="A7882" s="26">
        <v>2019</v>
      </c>
      <c r="B7882" s="27" t="s">
        <v>5764</v>
      </c>
      <c r="C7882" s="27" t="s">
        <v>5765</v>
      </c>
      <c r="D7882" s="27" t="s">
        <v>5766</v>
      </c>
      <c r="E7882" s="27" t="s">
        <v>3161</v>
      </c>
      <c r="F7882" s="27" t="s">
        <v>2815</v>
      </c>
      <c r="G7882" s="27" t="s">
        <v>2816</v>
      </c>
      <c r="H7882" s="28">
        <v>43770</v>
      </c>
      <c r="I7882" s="29">
        <v>0.72925100000000032</v>
      </c>
      <c r="J7882" s="28" t="s">
        <v>3192</v>
      </c>
    </row>
    <row r="7883" spans="1:10" x14ac:dyDescent="0.3">
      <c r="A7883" s="26">
        <v>2019</v>
      </c>
      <c r="B7883" s="27" t="s">
        <v>5767</v>
      </c>
      <c r="C7883" s="27" t="s">
        <v>3515</v>
      </c>
      <c r="D7883" s="27" t="s">
        <v>5768</v>
      </c>
      <c r="E7883" s="27" t="s">
        <v>3063</v>
      </c>
      <c r="F7883" s="27" t="s">
        <v>2815</v>
      </c>
      <c r="G7883" s="27" t="s">
        <v>2816</v>
      </c>
      <c r="H7883" s="28">
        <v>43770</v>
      </c>
      <c r="I7883" s="29">
        <v>2.2552810000000001</v>
      </c>
      <c r="J7883" s="28" t="s">
        <v>3192</v>
      </c>
    </row>
    <row r="7884" spans="1:10" x14ac:dyDescent="0.3">
      <c r="A7884" s="26">
        <v>2019</v>
      </c>
      <c r="B7884" s="27" t="s">
        <v>5986</v>
      </c>
      <c r="C7884" s="27" t="s">
        <v>5770</v>
      </c>
      <c r="D7884" s="27" t="s">
        <v>5769</v>
      </c>
      <c r="E7884" s="27" t="s">
        <v>3111</v>
      </c>
      <c r="F7884" s="27" t="s">
        <v>3034</v>
      </c>
      <c r="G7884" s="27" t="s">
        <v>2821</v>
      </c>
      <c r="H7884" s="28">
        <v>43770</v>
      </c>
      <c r="I7884" s="29">
        <v>8.9909959999999991</v>
      </c>
      <c r="J7884" s="28" t="s">
        <v>3192</v>
      </c>
    </row>
    <row r="7885" spans="1:10" x14ac:dyDescent="0.3">
      <c r="A7885" s="26">
        <v>2019</v>
      </c>
      <c r="B7885" s="27" t="s">
        <v>5771</v>
      </c>
      <c r="C7885" s="27" t="s">
        <v>5772</v>
      </c>
      <c r="D7885" s="27" t="s">
        <v>5771</v>
      </c>
      <c r="E7885" s="27" t="s">
        <v>3033</v>
      </c>
      <c r="F7885" s="27" t="s">
        <v>2807</v>
      </c>
      <c r="G7885" s="27" t="s">
        <v>2812</v>
      </c>
      <c r="H7885" s="28">
        <v>43770</v>
      </c>
      <c r="I7885" s="29">
        <v>29.164834999999993</v>
      </c>
      <c r="J7885" s="28" t="s">
        <v>3241</v>
      </c>
    </row>
    <row r="7886" spans="1:10" x14ac:dyDescent="0.3">
      <c r="A7886" s="26">
        <v>2019</v>
      </c>
      <c r="B7886" s="27" t="s">
        <v>5775</v>
      </c>
      <c r="C7886" s="27" t="s">
        <v>2905</v>
      </c>
      <c r="D7886" s="27" t="s">
        <v>5775</v>
      </c>
      <c r="E7886" s="27" t="s">
        <v>3033</v>
      </c>
      <c r="F7886" s="27" t="s">
        <v>2807</v>
      </c>
      <c r="G7886" s="27" t="s">
        <v>2812</v>
      </c>
      <c r="H7886" s="28">
        <v>43770</v>
      </c>
      <c r="I7886" s="29">
        <v>11.420631000000002</v>
      </c>
      <c r="J7886" s="28" t="s">
        <v>3192</v>
      </c>
    </row>
    <row r="7887" spans="1:10" x14ac:dyDescent="0.3">
      <c r="A7887" s="26">
        <v>2019</v>
      </c>
      <c r="B7887" s="27" t="s">
        <v>5974</v>
      </c>
      <c r="C7887" s="27" t="s">
        <v>5975</v>
      </c>
      <c r="D7887" s="27" t="s">
        <v>5974</v>
      </c>
      <c r="E7887" s="27" t="s">
        <v>3033</v>
      </c>
      <c r="F7887" s="27" t="s">
        <v>2807</v>
      </c>
      <c r="G7887" s="27" t="s">
        <v>2812</v>
      </c>
      <c r="H7887" s="28">
        <v>43770</v>
      </c>
      <c r="I7887" s="29">
        <v>12.769169999999999</v>
      </c>
      <c r="J7887" s="28" t="s">
        <v>3192</v>
      </c>
    </row>
    <row r="7888" spans="1:10" x14ac:dyDescent="0.3">
      <c r="A7888" s="26">
        <v>2019</v>
      </c>
      <c r="B7888" s="27" t="s">
        <v>5976</v>
      </c>
      <c r="C7888" s="27" t="s">
        <v>5977</v>
      </c>
      <c r="D7888" s="27" t="s">
        <v>5976</v>
      </c>
      <c r="E7888" s="27" t="s">
        <v>3111</v>
      </c>
      <c r="F7888" s="27" t="s">
        <v>3034</v>
      </c>
      <c r="G7888" s="27" t="s">
        <v>2831</v>
      </c>
      <c r="H7888" s="28">
        <v>43770</v>
      </c>
      <c r="I7888" s="29">
        <v>5.9285620000000003</v>
      </c>
      <c r="J7888" s="28" t="s">
        <v>3192</v>
      </c>
    </row>
    <row r="7889" spans="1:10" x14ac:dyDescent="0.3">
      <c r="A7889" s="26">
        <v>2019</v>
      </c>
      <c r="B7889" s="27" t="s">
        <v>5978</v>
      </c>
      <c r="C7889" s="27" t="s">
        <v>5979</v>
      </c>
      <c r="D7889" s="27" t="s">
        <v>5978</v>
      </c>
      <c r="E7889" s="27" t="s">
        <v>3111</v>
      </c>
      <c r="F7889" s="27" t="s">
        <v>2825</v>
      </c>
      <c r="G7889" s="27" t="s">
        <v>2850</v>
      </c>
      <c r="H7889" s="28">
        <v>43770</v>
      </c>
      <c r="I7889" s="29">
        <v>6.6697040000000003</v>
      </c>
      <c r="J7889" s="28" t="s">
        <v>3192</v>
      </c>
    </row>
    <row r="7890" spans="1:10" x14ac:dyDescent="0.3">
      <c r="A7890" s="26">
        <v>2019</v>
      </c>
      <c r="B7890" s="27" t="s">
        <v>5980</v>
      </c>
      <c r="C7890" s="27" t="s">
        <v>5981</v>
      </c>
      <c r="D7890" s="27" t="s">
        <v>5980</v>
      </c>
      <c r="E7890" s="27" t="s">
        <v>3111</v>
      </c>
      <c r="F7890" s="27" t="s">
        <v>2825</v>
      </c>
      <c r="G7890" s="27" t="s">
        <v>2850</v>
      </c>
      <c r="H7890" s="28">
        <v>43770</v>
      </c>
      <c r="I7890" s="29">
        <v>6.760332</v>
      </c>
      <c r="J7890" s="28" t="s">
        <v>3192</v>
      </c>
    </row>
    <row r="7891" spans="1:10" x14ac:dyDescent="0.3">
      <c r="A7891" s="26">
        <v>2019</v>
      </c>
      <c r="B7891" s="27" t="s">
        <v>5982</v>
      </c>
      <c r="C7891" s="27" t="s">
        <v>5983</v>
      </c>
      <c r="D7891" s="27" t="s">
        <v>5982</v>
      </c>
      <c r="E7891" s="27" t="s">
        <v>3033</v>
      </c>
      <c r="F7891" s="27" t="s">
        <v>2788</v>
      </c>
      <c r="G7891" s="27" t="s">
        <v>2788</v>
      </c>
      <c r="H7891" s="28">
        <v>43770</v>
      </c>
      <c r="I7891" s="29">
        <v>20.287658000000004</v>
      </c>
      <c r="J7891" s="28" t="s">
        <v>3192</v>
      </c>
    </row>
    <row r="7892" spans="1:10" x14ac:dyDescent="0.3">
      <c r="A7892" s="26">
        <v>2019</v>
      </c>
      <c r="B7892" s="27" t="s">
        <v>5984</v>
      </c>
      <c r="C7892" s="27" t="s">
        <v>5985</v>
      </c>
      <c r="D7892" s="27" t="s">
        <v>5984</v>
      </c>
      <c r="E7892" s="27" t="s">
        <v>3111</v>
      </c>
      <c r="F7892" s="27" t="s">
        <v>2825</v>
      </c>
      <c r="G7892" s="27" t="s">
        <v>2850</v>
      </c>
      <c r="H7892" s="28">
        <v>43770</v>
      </c>
      <c r="I7892" s="29">
        <v>8.8794800000000009</v>
      </c>
      <c r="J7892" s="28" t="s">
        <v>3192</v>
      </c>
    </row>
    <row r="7893" spans="1:10" x14ac:dyDescent="0.3">
      <c r="A7893" s="26">
        <v>2019</v>
      </c>
      <c r="B7893" s="27" t="s">
        <v>5987</v>
      </c>
      <c r="C7893" s="27" t="s">
        <v>6024</v>
      </c>
      <c r="D7893" s="27" t="s">
        <v>5987</v>
      </c>
      <c r="E7893" s="27" t="s">
        <v>3111</v>
      </c>
      <c r="F7893" s="27" t="s">
        <v>2825</v>
      </c>
      <c r="G7893" s="27" t="s">
        <v>2850</v>
      </c>
      <c r="H7893" s="28">
        <v>43770</v>
      </c>
      <c r="I7893" s="29">
        <v>21.662796999999998</v>
      </c>
      <c r="J7893" s="28" t="s">
        <v>3192</v>
      </c>
    </row>
    <row r="7894" spans="1:10" x14ac:dyDescent="0.3">
      <c r="A7894" s="26">
        <v>2019</v>
      </c>
      <c r="B7894" s="27" t="s">
        <v>5764</v>
      </c>
      <c r="C7894" s="27" t="s">
        <v>5765</v>
      </c>
      <c r="D7894" s="27" t="s">
        <v>5988</v>
      </c>
      <c r="E7894" s="27" t="s">
        <v>3161</v>
      </c>
      <c r="F7894" s="27" t="s">
        <v>2815</v>
      </c>
      <c r="G7894" s="27" t="s">
        <v>2816</v>
      </c>
      <c r="H7894" s="28">
        <v>43770</v>
      </c>
      <c r="I7894" s="29">
        <v>0.79653800000000063</v>
      </c>
      <c r="J7894" s="28" t="s">
        <v>3192</v>
      </c>
    </row>
    <row r="7895" spans="1:10" x14ac:dyDescent="0.3">
      <c r="A7895" s="26">
        <v>2019</v>
      </c>
      <c r="B7895" s="27" t="s">
        <v>5989</v>
      </c>
      <c r="C7895" s="27" t="s">
        <v>5990</v>
      </c>
      <c r="D7895" s="27" t="s">
        <v>5989</v>
      </c>
      <c r="E7895" s="27" t="s">
        <v>3033</v>
      </c>
      <c r="F7895" s="27" t="s">
        <v>2807</v>
      </c>
      <c r="G7895" s="27" t="s">
        <v>2812</v>
      </c>
      <c r="H7895" s="28">
        <v>43770</v>
      </c>
      <c r="I7895" s="29">
        <v>13.800197000000001</v>
      </c>
      <c r="J7895" s="28" t="s">
        <v>3241</v>
      </c>
    </row>
    <row r="7896" spans="1:10" x14ac:dyDescent="0.3">
      <c r="A7896" s="26">
        <v>2019</v>
      </c>
      <c r="B7896" s="27" t="s">
        <v>5991</v>
      </c>
      <c r="C7896" s="27" t="s">
        <v>5992</v>
      </c>
      <c r="D7896" s="27" t="s">
        <v>5991</v>
      </c>
      <c r="E7896" s="27" t="s">
        <v>3033</v>
      </c>
      <c r="F7896" s="27" t="s">
        <v>2788</v>
      </c>
      <c r="G7896" s="27" t="s">
        <v>2799</v>
      </c>
      <c r="H7896" s="28">
        <v>43770</v>
      </c>
      <c r="I7896" s="29">
        <v>14.082031000000001</v>
      </c>
      <c r="J7896" s="28" t="s">
        <v>3192</v>
      </c>
    </row>
    <row r="7897" spans="1:10" x14ac:dyDescent="0.3">
      <c r="A7897" s="26">
        <v>2019</v>
      </c>
      <c r="B7897" s="27" t="s">
        <v>5993</v>
      </c>
      <c r="C7897" s="27" t="s">
        <v>5994</v>
      </c>
      <c r="D7897" s="27" t="s">
        <v>5993</v>
      </c>
      <c r="E7897" s="27" t="s">
        <v>3033</v>
      </c>
      <c r="F7897" s="27" t="s">
        <v>2788</v>
      </c>
      <c r="G7897" s="27" t="s">
        <v>2788</v>
      </c>
      <c r="H7897" s="28">
        <v>43770</v>
      </c>
      <c r="I7897" s="29">
        <v>1.3293119999999998</v>
      </c>
      <c r="J7897" s="28" t="s">
        <v>3241</v>
      </c>
    </row>
    <row r="7898" spans="1:10" x14ac:dyDescent="0.3">
      <c r="A7898" s="26">
        <v>2019</v>
      </c>
      <c r="B7898" s="27" t="s">
        <v>5995</v>
      </c>
      <c r="C7898" s="27" t="s">
        <v>5996</v>
      </c>
      <c r="D7898" s="27" t="s">
        <v>5995</v>
      </c>
      <c r="E7898" s="27" t="s">
        <v>3033</v>
      </c>
      <c r="F7898" s="27" t="s">
        <v>2807</v>
      </c>
      <c r="G7898" s="27" t="s">
        <v>2812</v>
      </c>
      <c r="H7898" s="28">
        <v>43770</v>
      </c>
      <c r="I7898" s="29">
        <v>7.7436579999999999</v>
      </c>
      <c r="J7898" s="28" t="s">
        <v>3192</v>
      </c>
    </row>
    <row r="7899" spans="1:10" x14ac:dyDescent="0.3">
      <c r="A7899" s="26">
        <v>2019</v>
      </c>
      <c r="B7899" s="27" t="s">
        <v>5997</v>
      </c>
      <c r="C7899" s="27" t="s">
        <v>5998</v>
      </c>
      <c r="D7899" s="27" t="s">
        <v>5997</v>
      </c>
      <c r="E7899" s="27" t="s">
        <v>3111</v>
      </c>
      <c r="F7899" s="27" t="s">
        <v>3034</v>
      </c>
      <c r="G7899" s="27" t="s">
        <v>2821</v>
      </c>
      <c r="H7899" s="28">
        <v>43770</v>
      </c>
      <c r="I7899" s="29">
        <v>2.8008899999999999</v>
      </c>
      <c r="J7899" s="28" t="s">
        <v>3241</v>
      </c>
    </row>
    <row r="7900" spans="1:10" x14ac:dyDescent="0.3">
      <c r="A7900" s="26">
        <v>2019</v>
      </c>
      <c r="B7900" s="27" t="s">
        <v>5999</v>
      </c>
      <c r="C7900" s="27" t="s">
        <v>5967</v>
      </c>
      <c r="D7900" s="27" t="s">
        <v>5999</v>
      </c>
      <c r="E7900" s="27" t="s">
        <v>3111</v>
      </c>
      <c r="F7900" s="27" t="s">
        <v>2815</v>
      </c>
      <c r="G7900" s="27" t="s">
        <v>2854</v>
      </c>
      <c r="H7900" s="28">
        <v>43770</v>
      </c>
      <c r="I7900" s="29">
        <v>0</v>
      </c>
      <c r="J7900" s="28" t="s">
        <v>3241</v>
      </c>
    </row>
    <row r="7901" spans="1:10" x14ac:dyDescent="0.3">
      <c r="A7901" s="26">
        <v>2019</v>
      </c>
      <c r="B7901" s="27" t="s">
        <v>6025</v>
      </c>
      <c r="C7901" s="27" t="s">
        <v>6026</v>
      </c>
      <c r="D7901" s="27" t="s">
        <v>6025</v>
      </c>
      <c r="E7901" s="27" t="s">
        <v>3033</v>
      </c>
      <c r="F7901" s="27" t="s">
        <v>2807</v>
      </c>
      <c r="G7901" s="27" t="s">
        <v>2808</v>
      </c>
      <c r="H7901" s="28">
        <v>43770</v>
      </c>
      <c r="I7901" s="29">
        <v>45.656064000000008</v>
      </c>
      <c r="J7901" s="28" t="s">
        <v>3192</v>
      </c>
    </row>
    <row r="7902" spans="1:10" x14ac:dyDescent="0.3">
      <c r="A7902" s="26">
        <v>2019</v>
      </c>
      <c r="B7902" s="27" t="s">
        <v>6027</v>
      </c>
      <c r="C7902" s="27" t="s">
        <v>6028</v>
      </c>
      <c r="D7902" s="27" t="s">
        <v>6027</v>
      </c>
      <c r="E7902" s="27" t="s">
        <v>3111</v>
      </c>
      <c r="F7902" s="27" t="s">
        <v>3034</v>
      </c>
      <c r="G7902" s="27" t="s">
        <v>2831</v>
      </c>
      <c r="H7902" s="28">
        <v>43770</v>
      </c>
      <c r="I7902" s="29">
        <v>3.796335</v>
      </c>
      <c r="J7902" s="28" t="s">
        <v>3192</v>
      </c>
    </row>
    <row r="7903" spans="1:10" x14ac:dyDescent="0.3">
      <c r="A7903" s="26">
        <v>2019</v>
      </c>
      <c r="B7903" s="27" t="s">
        <v>6029</v>
      </c>
      <c r="C7903" s="27" t="s">
        <v>6030</v>
      </c>
      <c r="D7903" s="27" t="s">
        <v>6029</v>
      </c>
      <c r="E7903" s="27" t="s">
        <v>3111</v>
      </c>
      <c r="F7903" s="27" t="s">
        <v>3034</v>
      </c>
      <c r="G7903" s="27" t="s">
        <v>2831</v>
      </c>
      <c r="H7903" s="28">
        <v>43770</v>
      </c>
      <c r="I7903" s="29">
        <v>1.3586999999999998</v>
      </c>
      <c r="J7903" s="28" t="s">
        <v>3192</v>
      </c>
    </row>
    <row r="7904" spans="1:10" x14ac:dyDescent="0.3">
      <c r="A7904" s="26">
        <v>2019</v>
      </c>
      <c r="B7904" s="27" t="s">
        <v>6031</v>
      </c>
      <c r="C7904" s="27" t="s">
        <v>6016</v>
      </c>
      <c r="D7904" s="27" t="s">
        <v>6031</v>
      </c>
      <c r="E7904" s="27" t="s">
        <v>3033</v>
      </c>
      <c r="F7904" s="27" t="s">
        <v>2807</v>
      </c>
      <c r="G7904" s="27" t="s">
        <v>2808</v>
      </c>
      <c r="H7904" s="28">
        <v>43770</v>
      </c>
      <c r="I7904" s="29">
        <v>10.718275000000004</v>
      </c>
      <c r="J7904" s="28" t="s">
        <v>3241</v>
      </c>
    </row>
    <row r="7905" spans="1:10" x14ac:dyDescent="0.3">
      <c r="A7905" s="26">
        <v>2019</v>
      </c>
      <c r="B7905" s="27" t="s">
        <v>6032</v>
      </c>
      <c r="C7905" s="27" t="s">
        <v>6018</v>
      </c>
      <c r="D7905" s="27" t="s">
        <v>6032</v>
      </c>
      <c r="E7905" s="27" t="s">
        <v>3033</v>
      </c>
      <c r="F7905" s="27" t="s">
        <v>2788</v>
      </c>
      <c r="G7905" s="27" t="s">
        <v>2788</v>
      </c>
      <c r="H7905" s="28">
        <v>43770</v>
      </c>
      <c r="I7905" s="29">
        <v>13.970908999999995</v>
      </c>
      <c r="J7905" s="28" t="s">
        <v>3241</v>
      </c>
    </row>
    <row r="7906" spans="1:10" x14ac:dyDescent="0.3">
      <c r="A7906" s="26">
        <v>2019</v>
      </c>
      <c r="B7906" s="27" t="s">
        <v>6033</v>
      </c>
      <c r="C7906" s="27" t="s">
        <v>6034</v>
      </c>
      <c r="D7906" s="27" t="s">
        <v>6035</v>
      </c>
      <c r="E7906" s="27" t="s">
        <v>3161</v>
      </c>
      <c r="F7906" s="27" t="s">
        <v>2788</v>
      </c>
      <c r="G7906" s="27" t="s">
        <v>2788</v>
      </c>
      <c r="H7906" s="28">
        <v>43770</v>
      </c>
      <c r="I7906" s="29">
        <v>3.4864299999999999</v>
      </c>
      <c r="J7906" s="28" t="s">
        <v>3192</v>
      </c>
    </row>
    <row r="7907" spans="1:10" x14ac:dyDescent="0.3">
      <c r="A7907" s="26">
        <v>2019</v>
      </c>
      <c r="B7907" s="27" t="s">
        <v>6036</v>
      </c>
      <c r="C7907" s="27" t="s">
        <v>6037</v>
      </c>
      <c r="D7907" s="27" t="s">
        <v>6038</v>
      </c>
      <c r="E7907" s="27" t="s">
        <v>3161</v>
      </c>
      <c r="F7907" s="27" t="s">
        <v>3026</v>
      </c>
      <c r="G7907" s="27" t="s">
        <v>2936</v>
      </c>
      <c r="H7907" s="28">
        <v>43770</v>
      </c>
      <c r="I7907" s="29">
        <v>4.3149180000000014</v>
      </c>
      <c r="J7907" s="28" t="s">
        <v>3192</v>
      </c>
    </row>
    <row r="7908" spans="1:10" x14ac:dyDescent="0.3">
      <c r="A7908" s="26">
        <v>2019</v>
      </c>
      <c r="B7908" s="27" t="s">
        <v>6039</v>
      </c>
      <c r="C7908" s="27" t="s">
        <v>6040</v>
      </c>
      <c r="D7908" s="27" t="s">
        <v>6039</v>
      </c>
      <c r="E7908" s="27" t="s">
        <v>3033</v>
      </c>
      <c r="F7908" s="27" t="s">
        <v>2788</v>
      </c>
      <c r="G7908" s="27" t="s">
        <v>2788</v>
      </c>
      <c r="H7908" s="28">
        <v>43770</v>
      </c>
      <c r="I7908" s="29">
        <v>16.759225999999998</v>
      </c>
      <c r="J7908" s="28" t="s">
        <v>3241</v>
      </c>
    </row>
    <row r="7909" spans="1:10" x14ac:dyDescent="0.3">
      <c r="A7909" s="26">
        <v>2019</v>
      </c>
      <c r="B7909" s="27" t="s">
        <v>6041</v>
      </c>
      <c r="C7909" s="27" t="s">
        <v>6042</v>
      </c>
      <c r="D7909" s="27" t="s">
        <v>6041</v>
      </c>
      <c r="E7909" s="27" t="s">
        <v>3033</v>
      </c>
      <c r="F7909" s="27" t="s">
        <v>2798</v>
      </c>
      <c r="G7909" s="27" t="s">
        <v>2803</v>
      </c>
      <c r="H7909" s="28">
        <v>43770</v>
      </c>
      <c r="I7909" s="29">
        <v>33.371541000000001</v>
      </c>
      <c r="J7909" s="28" t="s">
        <v>3192</v>
      </c>
    </row>
    <row r="7910" spans="1:10" x14ac:dyDescent="0.3">
      <c r="A7910" s="26">
        <v>2019</v>
      </c>
      <c r="B7910" s="27" t="s">
        <v>6043</v>
      </c>
      <c r="C7910" s="27" t="s">
        <v>6044</v>
      </c>
      <c r="D7910" s="27" t="s">
        <v>6043</v>
      </c>
      <c r="E7910" s="27" t="s">
        <v>3111</v>
      </c>
      <c r="F7910" s="27" t="s">
        <v>2825</v>
      </c>
      <c r="G7910" s="27" t="s">
        <v>2850</v>
      </c>
      <c r="H7910" s="28">
        <v>43770</v>
      </c>
      <c r="I7910" s="29">
        <v>3.385472</v>
      </c>
      <c r="J7910" s="28" t="s">
        <v>3192</v>
      </c>
    </row>
    <row r="7911" spans="1:10" x14ac:dyDescent="0.3">
      <c r="A7911" s="26">
        <v>2019</v>
      </c>
      <c r="B7911" s="27" t="s">
        <v>6075</v>
      </c>
      <c r="C7911" s="27" t="s">
        <v>6076</v>
      </c>
      <c r="D7911" s="27" t="s">
        <v>6075</v>
      </c>
      <c r="E7911" s="27" t="s">
        <v>3033</v>
      </c>
      <c r="F7911" s="27" t="s">
        <v>2807</v>
      </c>
      <c r="G7911" s="27" t="s">
        <v>2812</v>
      </c>
      <c r="H7911" s="28">
        <v>43770</v>
      </c>
      <c r="I7911" s="29">
        <v>60.179939999999995</v>
      </c>
      <c r="J7911" s="28" t="s">
        <v>3241</v>
      </c>
    </row>
    <row r="7912" spans="1:10" x14ac:dyDescent="0.3">
      <c r="A7912" s="26">
        <v>2019</v>
      </c>
      <c r="B7912" s="27" t="s">
        <v>6077</v>
      </c>
      <c r="C7912" s="27" t="s">
        <v>6078</v>
      </c>
      <c r="D7912" s="27" t="s">
        <v>6077</v>
      </c>
      <c r="E7912" s="27" t="s">
        <v>3111</v>
      </c>
      <c r="F7912" s="27" t="s">
        <v>3034</v>
      </c>
      <c r="G7912" s="27" t="s">
        <v>2840</v>
      </c>
      <c r="H7912" s="28">
        <v>43770</v>
      </c>
      <c r="I7912" s="29">
        <v>17.83614</v>
      </c>
      <c r="J7912" s="28" t="s">
        <v>3192</v>
      </c>
    </row>
    <row r="7913" spans="1:10" x14ac:dyDescent="0.3">
      <c r="A7913" s="26">
        <v>2019</v>
      </c>
      <c r="B7913" s="27" t="s">
        <v>6079</v>
      </c>
      <c r="C7913" s="27" t="s">
        <v>6080</v>
      </c>
      <c r="D7913" s="27" t="s">
        <v>6079</v>
      </c>
      <c r="E7913" s="27" t="s">
        <v>3111</v>
      </c>
      <c r="F7913" s="27" t="s">
        <v>2825</v>
      </c>
      <c r="G7913" s="27" t="s">
        <v>2826</v>
      </c>
      <c r="H7913" s="28">
        <v>43770</v>
      </c>
      <c r="I7913" s="29">
        <v>0.30227900000000002</v>
      </c>
      <c r="J7913" s="28" t="s">
        <v>3192</v>
      </c>
    </row>
    <row r="7914" spans="1:10" x14ac:dyDescent="0.3">
      <c r="A7914" s="26">
        <v>2019</v>
      </c>
      <c r="B7914" s="27" t="s">
        <v>6081</v>
      </c>
      <c r="C7914" s="27" t="s">
        <v>6082</v>
      </c>
      <c r="D7914" s="27" t="s">
        <v>6081</v>
      </c>
      <c r="E7914" s="27" t="s">
        <v>3033</v>
      </c>
      <c r="F7914" s="27" t="s">
        <v>2788</v>
      </c>
      <c r="G7914" s="27" t="s">
        <v>2788</v>
      </c>
      <c r="H7914" s="28">
        <v>43770</v>
      </c>
      <c r="I7914" s="29">
        <v>5.892652</v>
      </c>
      <c r="J7914" s="28" t="s">
        <v>3241</v>
      </c>
    </row>
    <row r="7915" spans="1:10" x14ac:dyDescent="0.3">
      <c r="A7915" s="26">
        <v>2019</v>
      </c>
      <c r="B7915" s="27" t="s">
        <v>6083</v>
      </c>
      <c r="C7915" s="27" t="s">
        <v>6084</v>
      </c>
      <c r="D7915" s="27" t="s">
        <v>6083</v>
      </c>
      <c r="E7915" s="27" t="s">
        <v>3111</v>
      </c>
      <c r="F7915" s="27" t="s">
        <v>2825</v>
      </c>
      <c r="G7915" s="27" t="s">
        <v>2850</v>
      </c>
      <c r="H7915" s="28">
        <v>43770</v>
      </c>
      <c r="I7915" s="29">
        <v>1.536702</v>
      </c>
      <c r="J7915" s="28" t="s">
        <v>3241</v>
      </c>
    </row>
    <row r="7916" spans="1:10" x14ac:dyDescent="0.3">
      <c r="A7916" s="26">
        <v>2019</v>
      </c>
      <c r="B7916" s="27" t="s">
        <v>6085</v>
      </c>
      <c r="C7916" s="27" t="s">
        <v>6086</v>
      </c>
      <c r="D7916" s="27" t="s">
        <v>6085</v>
      </c>
      <c r="E7916" s="27" t="s">
        <v>3033</v>
      </c>
      <c r="F7916" s="27" t="s">
        <v>2807</v>
      </c>
      <c r="G7916" s="27" t="s">
        <v>2812</v>
      </c>
      <c r="H7916" s="28">
        <v>43770</v>
      </c>
      <c r="I7916" s="29">
        <v>22.420655000000004</v>
      </c>
      <c r="J7916" s="28" t="s">
        <v>3241</v>
      </c>
    </row>
    <row r="7917" spans="1:10" x14ac:dyDescent="0.3">
      <c r="A7917" s="26">
        <v>2019</v>
      </c>
      <c r="B7917" s="27" t="s">
        <v>6087</v>
      </c>
      <c r="C7917" s="27" t="s">
        <v>6088</v>
      </c>
      <c r="D7917" s="27" t="s">
        <v>6087</v>
      </c>
      <c r="E7917" s="27" t="s">
        <v>3033</v>
      </c>
      <c r="F7917" s="27" t="s">
        <v>2798</v>
      </c>
      <c r="G7917" s="27" t="s">
        <v>2803</v>
      </c>
      <c r="H7917" s="28">
        <v>43770</v>
      </c>
      <c r="I7917" s="29">
        <v>4.5449649999999995</v>
      </c>
      <c r="J7917" s="28" t="s">
        <v>3241</v>
      </c>
    </row>
    <row r="7918" spans="1:10" x14ac:dyDescent="0.3">
      <c r="A7918" s="26">
        <v>2019</v>
      </c>
      <c r="B7918" s="27" t="s">
        <v>6119</v>
      </c>
      <c r="C7918" s="27" t="s">
        <v>6120</v>
      </c>
      <c r="D7918" s="27" t="s">
        <v>6119</v>
      </c>
      <c r="E7918" s="27" t="s">
        <v>3033</v>
      </c>
      <c r="F7918" s="27" t="s">
        <v>2788</v>
      </c>
      <c r="G7918" s="27" t="s">
        <v>2788</v>
      </c>
      <c r="H7918" s="28">
        <v>43770</v>
      </c>
      <c r="I7918" s="29">
        <v>0</v>
      </c>
      <c r="J7918" s="28" t="s">
        <v>3192</v>
      </c>
    </row>
    <row r="7919" spans="1:10" x14ac:dyDescent="0.3">
      <c r="A7919" s="26">
        <v>2019</v>
      </c>
      <c r="B7919" s="27" t="s">
        <v>6121</v>
      </c>
      <c r="C7919" s="27" t="s">
        <v>6110</v>
      </c>
      <c r="D7919" s="27" t="s">
        <v>6121</v>
      </c>
      <c r="E7919" s="27" t="s">
        <v>3033</v>
      </c>
      <c r="F7919" s="27" t="s">
        <v>2788</v>
      </c>
      <c r="G7919" s="27" t="s">
        <v>2788</v>
      </c>
      <c r="H7919" s="28">
        <v>43770</v>
      </c>
      <c r="I7919" s="29">
        <v>15.541270999999998</v>
      </c>
      <c r="J7919" s="28" t="s">
        <v>3241</v>
      </c>
    </row>
    <row r="7920" spans="1:10" x14ac:dyDescent="0.3">
      <c r="A7920" s="26">
        <v>2019</v>
      </c>
      <c r="B7920" s="27" t="s">
        <v>6122</v>
      </c>
      <c r="C7920" s="27" t="s">
        <v>6123</v>
      </c>
      <c r="D7920" s="27" t="s">
        <v>6122</v>
      </c>
      <c r="E7920" s="27" t="s">
        <v>3111</v>
      </c>
      <c r="F7920" s="27" t="s">
        <v>3034</v>
      </c>
      <c r="G7920" s="27" t="s">
        <v>2831</v>
      </c>
      <c r="H7920" s="28">
        <v>43770</v>
      </c>
      <c r="I7920" s="29">
        <v>2.8943280000000002</v>
      </c>
      <c r="J7920" s="28" t="s">
        <v>3192</v>
      </c>
    </row>
    <row r="7921" spans="1:10" x14ac:dyDescent="0.3">
      <c r="A7921" s="26">
        <v>2019</v>
      </c>
      <c r="B7921" s="27" t="s">
        <v>6124</v>
      </c>
      <c r="C7921" s="27" t="s">
        <v>6125</v>
      </c>
      <c r="D7921" s="27" t="s">
        <v>6124</v>
      </c>
      <c r="E7921" s="27" t="s">
        <v>3111</v>
      </c>
      <c r="F7921" s="27" t="s">
        <v>2815</v>
      </c>
      <c r="G7921" s="27" t="s">
        <v>2854</v>
      </c>
      <c r="H7921" s="28">
        <v>43770</v>
      </c>
      <c r="I7921" s="29">
        <v>0.88778800000000013</v>
      </c>
      <c r="J7921" s="28" t="s">
        <v>3241</v>
      </c>
    </row>
    <row r="7922" spans="1:10" x14ac:dyDescent="0.3">
      <c r="A7922" s="26">
        <v>2019</v>
      </c>
      <c r="B7922" s="27" t="s">
        <v>6126</v>
      </c>
      <c r="C7922" s="27" t="s">
        <v>6127</v>
      </c>
      <c r="D7922" s="27" t="s">
        <v>6126</v>
      </c>
      <c r="E7922" s="27" t="s">
        <v>3033</v>
      </c>
      <c r="F7922" s="27" t="s">
        <v>2788</v>
      </c>
      <c r="G7922" s="27" t="s">
        <v>2788</v>
      </c>
      <c r="H7922" s="28">
        <v>43770</v>
      </c>
      <c r="I7922" s="29">
        <v>7.3144930000000006</v>
      </c>
      <c r="J7922" s="28" t="s">
        <v>3241</v>
      </c>
    </row>
    <row r="7923" spans="1:10" x14ac:dyDescent="0.3">
      <c r="A7923" s="26">
        <v>2019</v>
      </c>
      <c r="B7923" s="27" t="s">
        <v>6128</v>
      </c>
      <c r="C7923" s="27" t="s">
        <v>6129</v>
      </c>
      <c r="D7923" s="27" t="s">
        <v>6130</v>
      </c>
      <c r="E7923" s="27" t="s">
        <v>3161</v>
      </c>
      <c r="F7923" s="27" t="s">
        <v>3034</v>
      </c>
      <c r="G7923" s="27" t="s">
        <v>2999</v>
      </c>
      <c r="H7923" s="28">
        <v>43770</v>
      </c>
      <c r="I7923" s="29">
        <v>1.307E-3</v>
      </c>
      <c r="J7923" s="28" t="s">
        <v>3192</v>
      </c>
    </row>
    <row r="7924" spans="1:10" x14ac:dyDescent="0.3">
      <c r="A7924" s="26">
        <v>2019</v>
      </c>
      <c r="B7924" s="27" t="s">
        <v>3189</v>
      </c>
      <c r="C7924" s="27" t="s">
        <v>6326</v>
      </c>
      <c r="D7924" s="27" t="s">
        <v>6327</v>
      </c>
      <c r="E7924" s="27" t="s">
        <v>3161</v>
      </c>
      <c r="F7924" s="27" t="s">
        <v>2815</v>
      </c>
      <c r="G7924" s="27" t="s">
        <v>2816</v>
      </c>
      <c r="H7924" s="28">
        <v>43770</v>
      </c>
      <c r="I7924" s="29">
        <v>3.5593000000000007E-2</v>
      </c>
      <c r="J7924" s="28" t="s">
        <v>3192</v>
      </c>
    </row>
    <row r="7925" spans="1:10" x14ac:dyDescent="0.3">
      <c r="A7925" s="26">
        <v>2019</v>
      </c>
      <c r="B7925" s="27" t="s">
        <v>6141</v>
      </c>
      <c r="C7925" s="27" t="s">
        <v>6142</v>
      </c>
      <c r="D7925" s="27" t="s">
        <v>6143</v>
      </c>
      <c r="E7925" s="27" t="s">
        <v>3063</v>
      </c>
      <c r="F7925" s="27" t="s">
        <v>3034</v>
      </c>
      <c r="G7925" s="27" t="s">
        <v>2999</v>
      </c>
      <c r="H7925" s="28">
        <v>43770</v>
      </c>
      <c r="I7925" s="29">
        <v>0.27429599999999998</v>
      </c>
      <c r="J7925" s="28" t="s">
        <v>3192</v>
      </c>
    </row>
    <row r="7926" spans="1:10" x14ac:dyDescent="0.3">
      <c r="A7926" s="26">
        <v>2019</v>
      </c>
      <c r="B7926" s="27" t="s">
        <v>6144</v>
      </c>
      <c r="C7926" s="27" t="s">
        <v>6145</v>
      </c>
      <c r="D7926" s="27" t="s">
        <v>6144</v>
      </c>
      <c r="E7926" s="27" t="s">
        <v>3033</v>
      </c>
      <c r="F7926" s="27" t="s">
        <v>2788</v>
      </c>
      <c r="G7926" s="27" t="s">
        <v>2788</v>
      </c>
      <c r="H7926" s="28">
        <v>43770</v>
      </c>
      <c r="I7926" s="29">
        <v>4.2171779999999996</v>
      </c>
      <c r="J7926" s="28" t="s">
        <v>3192</v>
      </c>
    </row>
    <row r="7927" spans="1:10" x14ac:dyDescent="0.3">
      <c r="A7927" s="26">
        <v>2019</v>
      </c>
      <c r="B7927" s="27" t="s">
        <v>6146</v>
      </c>
      <c r="C7927" s="27" t="s">
        <v>6147</v>
      </c>
      <c r="D7927" s="27" t="s">
        <v>6146</v>
      </c>
      <c r="E7927" s="27" t="s">
        <v>3033</v>
      </c>
      <c r="F7927" s="27" t="s">
        <v>2815</v>
      </c>
      <c r="G7927" s="27" t="s">
        <v>2816</v>
      </c>
      <c r="H7927" s="28">
        <v>43770</v>
      </c>
      <c r="I7927" s="29">
        <v>4.4192610000000014</v>
      </c>
      <c r="J7927" s="28" t="s">
        <v>3241</v>
      </c>
    </row>
    <row r="7928" spans="1:10" x14ac:dyDescent="0.3">
      <c r="A7928" s="26">
        <v>2019</v>
      </c>
      <c r="B7928" s="27" t="s">
        <v>6148</v>
      </c>
      <c r="C7928" s="27" t="s">
        <v>6149</v>
      </c>
      <c r="D7928" s="27" t="s">
        <v>6148</v>
      </c>
      <c r="E7928" s="27" t="s">
        <v>3033</v>
      </c>
      <c r="F7928" s="27" t="s">
        <v>2788</v>
      </c>
      <c r="G7928" s="27" t="s">
        <v>2788</v>
      </c>
      <c r="H7928" s="28">
        <v>43770</v>
      </c>
      <c r="I7928" s="29">
        <v>3.3455400000000011</v>
      </c>
      <c r="J7928" s="28" t="s">
        <v>3192</v>
      </c>
    </row>
    <row r="7929" spans="1:10" x14ac:dyDescent="0.3">
      <c r="A7929" s="26">
        <v>2019</v>
      </c>
      <c r="B7929" s="27" t="s">
        <v>6150</v>
      </c>
      <c r="C7929" s="27" t="s">
        <v>6151</v>
      </c>
      <c r="D7929" s="27" t="s">
        <v>6150</v>
      </c>
      <c r="E7929" s="27" t="s">
        <v>3033</v>
      </c>
      <c r="F7929" s="27" t="s">
        <v>2788</v>
      </c>
      <c r="G7929" s="27" t="s">
        <v>2788</v>
      </c>
      <c r="H7929" s="28">
        <v>43770</v>
      </c>
      <c r="I7929" s="29">
        <v>4.9749570000000007</v>
      </c>
      <c r="J7929" s="28" t="s">
        <v>3241</v>
      </c>
    </row>
    <row r="7930" spans="1:10" x14ac:dyDescent="0.3">
      <c r="A7930" s="26">
        <v>2019</v>
      </c>
      <c r="B7930" s="27" t="s">
        <v>3022</v>
      </c>
      <c r="C7930" s="27" t="s">
        <v>3023</v>
      </c>
      <c r="D7930" s="27" t="s">
        <v>3024</v>
      </c>
      <c r="E7930" s="27" t="s">
        <v>3025</v>
      </c>
      <c r="F7930" s="27" t="s">
        <v>3026</v>
      </c>
      <c r="G7930" s="27" t="s">
        <v>2788</v>
      </c>
      <c r="H7930" s="28">
        <v>43800</v>
      </c>
      <c r="I7930" s="29">
        <v>0</v>
      </c>
      <c r="J7930" s="28" t="s">
        <v>3241</v>
      </c>
    </row>
    <row r="7931" spans="1:10" x14ac:dyDescent="0.3">
      <c r="A7931" s="26">
        <v>2019</v>
      </c>
      <c r="B7931" s="27" t="s">
        <v>3022</v>
      </c>
      <c r="C7931" s="27" t="s">
        <v>3023</v>
      </c>
      <c r="D7931" s="27" t="s">
        <v>3027</v>
      </c>
      <c r="E7931" s="27" t="s">
        <v>3025</v>
      </c>
      <c r="F7931" s="27" t="s">
        <v>3026</v>
      </c>
      <c r="G7931" s="27" t="s">
        <v>2788</v>
      </c>
      <c r="H7931" s="28">
        <v>43800</v>
      </c>
      <c r="I7931" s="29">
        <v>0</v>
      </c>
      <c r="J7931" s="28" t="s">
        <v>3241</v>
      </c>
    </row>
    <row r="7932" spans="1:10" x14ac:dyDescent="0.3">
      <c r="A7932" s="26">
        <v>2019</v>
      </c>
      <c r="B7932" s="27" t="s">
        <v>3028</v>
      </c>
      <c r="C7932" s="27" t="s">
        <v>3029</v>
      </c>
      <c r="D7932" s="27" t="s">
        <v>3028</v>
      </c>
      <c r="E7932" s="27" t="s">
        <v>6117</v>
      </c>
      <c r="F7932" s="27" t="s">
        <v>3030</v>
      </c>
      <c r="G7932" s="27" t="s">
        <v>2812</v>
      </c>
      <c r="H7932" s="28">
        <v>43800</v>
      </c>
      <c r="I7932" s="29">
        <v>11.263725000000001</v>
      </c>
      <c r="J7932" s="28" t="s">
        <v>3241</v>
      </c>
    </row>
    <row r="7933" spans="1:10" x14ac:dyDescent="0.3">
      <c r="A7933" s="26">
        <v>2019</v>
      </c>
      <c r="B7933" s="27" t="s">
        <v>3031</v>
      </c>
      <c r="C7933" s="27" t="s">
        <v>3032</v>
      </c>
      <c r="D7933" s="27" t="s">
        <v>3031</v>
      </c>
      <c r="E7933" s="27" t="s">
        <v>3033</v>
      </c>
      <c r="F7933" s="27" t="s">
        <v>3034</v>
      </c>
      <c r="G7933" s="27" t="s">
        <v>2821</v>
      </c>
      <c r="H7933" s="28">
        <v>43800</v>
      </c>
      <c r="I7933" s="29">
        <v>8.2905040000000003</v>
      </c>
      <c r="J7933" s="28" t="s">
        <v>3241</v>
      </c>
    </row>
    <row r="7934" spans="1:10" x14ac:dyDescent="0.3">
      <c r="A7934" s="26">
        <v>2019</v>
      </c>
      <c r="B7934" s="27" t="s">
        <v>3031</v>
      </c>
      <c r="C7934" s="27" t="s">
        <v>3180</v>
      </c>
      <c r="D7934" s="27" t="s">
        <v>3181</v>
      </c>
      <c r="E7934" s="27" t="s">
        <v>3033</v>
      </c>
      <c r="F7934" s="27" t="s">
        <v>3034</v>
      </c>
      <c r="G7934" s="27" t="s">
        <v>2821</v>
      </c>
      <c r="H7934" s="28">
        <v>43800</v>
      </c>
      <c r="I7934" s="29">
        <v>4.7937970000000005</v>
      </c>
      <c r="J7934" s="28" t="s">
        <v>3241</v>
      </c>
    </row>
    <row r="7935" spans="1:10" x14ac:dyDescent="0.3">
      <c r="A7935" s="26">
        <v>2019</v>
      </c>
      <c r="B7935" s="27" t="s">
        <v>3189</v>
      </c>
      <c r="C7935" s="27" t="s">
        <v>3190</v>
      </c>
      <c r="D7935" s="27" t="s">
        <v>3191</v>
      </c>
      <c r="E7935" s="27" t="s">
        <v>3161</v>
      </c>
      <c r="F7935" s="27" t="s">
        <v>2815</v>
      </c>
      <c r="G7935" s="27" t="s">
        <v>2816</v>
      </c>
      <c r="H7935" s="28">
        <v>43800</v>
      </c>
      <c r="I7935" s="29">
        <v>0.81265799999999999</v>
      </c>
      <c r="J7935" s="28" t="s">
        <v>3192</v>
      </c>
    </row>
    <row r="7936" spans="1:10" x14ac:dyDescent="0.3">
      <c r="A7936" s="26">
        <v>2019</v>
      </c>
      <c r="B7936" s="27" t="s">
        <v>3035</v>
      </c>
      <c r="C7936" s="27" t="s">
        <v>3036</v>
      </c>
      <c r="D7936" s="27" t="s">
        <v>3035</v>
      </c>
      <c r="E7936" s="27" t="s">
        <v>6117</v>
      </c>
      <c r="F7936" s="27" t="s">
        <v>2825</v>
      </c>
      <c r="G7936" s="27" t="s">
        <v>2826</v>
      </c>
      <c r="H7936" s="28">
        <v>43800</v>
      </c>
      <c r="I7936" s="29">
        <v>0</v>
      </c>
      <c r="J7936" s="28" t="s">
        <v>3241</v>
      </c>
    </row>
    <row r="7937" spans="1:10" x14ac:dyDescent="0.3">
      <c r="A7937" s="26">
        <v>2019</v>
      </c>
      <c r="B7937" s="27" t="s">
        <v>3037</v>
      </c>
      <c r="C7937" s="27" t="s">
        <v>3038</v>
      </c>
      <c r="D7937" s="27" t="s">
        <v>3037</v>
      </c>
      <c r="E7937" s="27" t="s">
        <v>6117</v>
      </c>
      <c r="F7937" s="27" t="s">
        <v>3034</v>
      </c>
      <c r="G7937" s="27" t="s">
        <v>2999</v>
      </c>
      <c r="H7937" s="28">
        <v>43800</v>
      </c>
      <c r="I7937" s="29">
        <v>2.5112920000000001</v>
      </c>
      <c r="J7937" s="28" t="s">
        <v>3241</v>
      </c>
    </row>
    <row r="7938" spans="1:10" x14ac:dyDescent="0.3">
      <c r="A7938" s="26">
        <v>2019</v>
      </c>
      <c r="B7938" s="27" t="s">
        <v>3039</v>
      </c>
      <c r="C7938" s="27" t="s">
        <v>3040</v>
      </c>
      <c r="D7938" s="27" t="s">
        <v>3039</v>
      </c>
      <c r="E7938" s="27" t="s">
        <v>6117</v>
      </c>
      <c r="F7938" s="27" t="s">
        <v>2815</v>
      </c>
      <c r="G7938" s="27" t="s">
        <v>2816</v>
      </c>
      <c r="H7938" s="28">
        <v>43800</v>
      </c>
      <c r="I7938" s="29">
        <v>0</v>
      </c>
      <c r="J7938" s="28" t="s">
        <v>3241</v>
      </c>
    </row>
    <row r="7939" spans="1:10" x14ac:dyDescent="0.3">
      <c r="A7939" s="26">
        <v>2019</v>
      </c>
      <c r="B7939" s="27" t="s">
        <v>3041</v>
      </c>
      <c r="C7939" s="27" t="s">
        <v>3042</v>
      </c>
      <c r="D7939" s="27" t="s">
        <v>3041</v>
      </c>
      <c r="E7939" s="27" t="s">
        <v>6117</v>
      </c>
      <c r="F7939" s="27" t="s">
        <v>2825</v>
      </c>
      <c r="G7939" s="27" t="s">
        <v>2826</v>
      </c>
      <c r="H7939" s="28">
        <v>43800</v>
      </c>
      <c r="I7939" s="29">
        <v>4.2860020000000008</v>
      </c>
      <c r="J7939" s="28" t="s">
        <v>3241</v>
      </c>
    </row>
    <row r="7940" spans="1:10" x14ac:dyDescent="0.3">
      <c r="A7940" s="26">
        <v>2019</v>
      </c>
      <c r="B7940" s="27" t="s">
        <v>3043</v>
      </c>
      <c r="C7940" s="27" t="s">
        <v>3044</v>
      </c>
      <c r="D7940" s="27" t="s">
        <v>3043</v>
      </c>
      <c r="E7940" s="27" t="s">
        <v>6117</v>
      </c>
      <c r="F7940" s="27" t="s">
        <v>2815</v>
      </c>
      <c r="G7940" s="27" t="s">
        <v>2816</v>
      </c>
      <c r="H7940" s="28">
        <v>43800</v>
      </c>
      <c r="I7940" s="29">
        <v>3.0576970000000001</v>
      </c>
      <c r="J7940" s="28" t="s">
        <v>3241</v>
      </c>
    </row>
    <row r="7941" spans="1:10" x14ac:dyDescent="0.3">
      <c r="A7941" s="26">
        <v>2019</v>
      </c>
      <c r="B7941" s="27" t="s">
        <v>3045</v>
      </c>
      <c r="C7941" s="27" t="s">
        <v>3046</v>
      </c>
      <c r="D7941" s="27" t="s">
        <v>3045</v>
      </c>
      <c r="E7941" s="27" t="s">
        <v>6117</v>
      </c>
      <c r="F7941" s="27" t="s">
        <v>2815</v>
      </c>
      <c r="G7941" s="27" t="s">
        <v>2816</v>
      </c>
      <c r="H7941" s="28">
        <v>43800</v>
      </c>
      <c r="I7941" s="29">
        <v>0.107226</v>
      </c>
      <c r="J7941" s="28" t="s">
        <v>3241</v>
      </c>
    </row>
    <row r="7942" spans="1:10" x14ac:dyDescent="0.3">
      <c r="A7942" s="26">
        <v>2019</v>
      </c>
      <c r="B7942" s="27" t="s">
        <v>3143</v>
      </c>
      <c r="C7942" s="27" t="s">
        <v>3144</v>
      </c>
      <c r="D7942" s="27" t="s">
        <v>3143</v>
      </c>
      <c r="E7942" s="27" t="s">
        <v>6117</v>
      </c>
      <c r="F7942" s="27" t="s">
        <v>3145</v>
      </c>
      <c r="G7942" s="27" t="s">
        <v>2803</v>
      </c>
      <c r="H7942" s="28">
        <v>43800</v>
      </c>
      <c r="I7942" s="29">
        <v>2.8279520000000002</v>
      </c>
      <c r="J7942" s="28" t="s">
        <v>3241</v>
      </c>
    </row>
    <row r="7943" spans="1:10" x14ac:dyDescent="0.3">
      <c r="A7943" s="26">
        <v>2019</v>
      </c>
      <c r="B7943" s="27" t="s">
        <v>5773</v>
      </c>
      <c r="C7943" s="27" t="s">
        <v>5774</v>
      </c>
      <c r="D7943" s="27" t="s">
        <v>5773</v>
      </c>
      <c r="E7943" s="27" t="s">
        <v>3111</v>
      </c>
      <c r="F7943" s="27" t="s">
        <v>3034</v>
      </c>
      <c r="G7943" s="27" t="s">
        <v>2821</v>
      </c>
      <c r="H7943" s="28">
        <v>43800</v>
      </c>
      <c r="I7943" s="29">
        <v>0.31267299999999998</v>
      </c>
      <c r="J7943" s="28" t="s">
        <v>3241</v>
      </c>
    </row>
    <row r="7944" spans="1:10" x14ac:dyDescent="0.3">
      <c r="A7944" s="26">
        <v>2019</v>
      </c>
      <c r="B7944" s="27" t="s">
        <v>3171</v>
      </c>
      <c r="C7944" s="27" t="s">
        <v>3172</v>
      </c>
      <c r="D7944" s="27" t="s">
        <v>3173</v>
      </c>
      <c r="E7944" s="27" t="s">
        <v>3111</v>
      </c>
      <c r="F7944" s="27" t="s">
        <v>2825</v>
      </c>
      <c r="G7944" s="27" t="s">
        <v>2850</v>
      </c>
      <c r="H7944" s="28">
        <v>43800</v>
      </c>
      <c r="I7944" s="29">
        <v>0.48632400000000003</v>
      </c>
      <c r="J7944" s="28" t="s">
        <v>3241</v>
      </c>
    </row>
    <row r="7945" spans="1:10" x14ac:dyDescent="0.3">
      <c r="A7945" s="26">
        <v>2019</v>
      </c>
      <c r="B7945" s="27" t="s">
        <v>3146</v>
      </c>
      <c r="C7945" s="27" t="s">
        <v>3147</v>
      </c>
      <c r="D7945" s="27" t="s">
        <v>3146</v>
      </c>
      <c r="E7945" s="27" t="s">
        <v>6117</v>
      </c>
      <c r="F7945" s="27" t="s">
        <v>3145</v>
      </c>
      <c r="G7945" s="27" t="s">
        <v>2803</v>
      </c>
      <c r="H7945" s="28">
        <v>43800</v>
      </c>
      <c r="I7945" s="29">
        <v>3.3393250000000001</v>
      </c>
      <c r="J7945" s="28" t="s">
        <v>3241</v>
      </c>
    </row>
    <row r="7946" spans="1:10" x14ac:dyDescent="0.3">
      <c r="A7946" s="26">
        <v>2019</v>
      </c>
      <c r="B7946" s="27" t="s">
        <v>3047</v>
      </c>
      <c r="C7946" s="27" t="s">
        <v>3048</v>
      </c>
      <c r="D7946" s="27" t="s">
        <v>3047</v>
      </c>
      <c r="E7946" s="27" t="s">
        <v>6117</v>
      </c>
      <c r="F7946" s="27" t="s">
        <v>2825</v>
      </c>
      <c r="G7946" s="27" t="s">
        <v>2826</v>
      </c>
      <c r="H7946" s="28">
        <v>43800</v>
      </c>
      <c r="I7946" s="29">
        <v>2.146023</v>
      </c>
      <c r="J7946" s="28" t="s">
        <v>3241</v>
      </c>
    </row>
    <row r="7947" spans="1:10" x14ac:dyDescent="0.3">
      <c r="A7947" s="26">
        <v>2019</v>
      </c>
      <c r="B7947" s="27" t="s">
        <v>3049</v>
      </c>
      <c r="C7947" s="27" t="s">
        <v>3050</v>
      </c>
      <c r="D7947" s="27" t="s">
        <v>3049</v>
      </c>
      <c r="E7947" s="27" t="s">
        <v>6117</v>
      </c>
      <c r="F7947" s="27" t="s">
        <v>2825</v>
      </c>
      <c r="G7947" s="27" t="s">
        <v>2850</v>
      </c>
      <c r="H7947" s="28">
        <v>43800</v>
      </c>
      <c r="I7947" s="29">
        <v>3.2661480000000003</v>
      </c>
      <c r="J7947" s="28" t="s">
        <v>3241</v>
      </c>
    </row>
    <row r="7948" spans="1:10" x14ac:dyDescent="0.3">
      <c r="A7948" s="26">
        <v>2019</v>
      </c>
      <c r="B7948" s="27" t="s">
        <v>3051</v>
      </c>
      <c r="C7948" s="27" t="s">
        <v>3051</v>
      </c>
      <c r="D7948" s="27" t="s">
        <v>3051</v>
      </c>
      <c r="E7948" s="27" t="s">
        <v>6118</v>
      </c>
      <c r="F7948" s="27" t="s">
        <v>3051</v>
      </c>
      <c r="G7948" s="27" t="s">
        <v>6074</v>
      </c>
      <c r="H7948" s="28">
        <v>43800</v>
      </c>
      <c r="I7948" s="29">
        <v>11159.685507000004</v>
      </c>
      <c r="J7948" s="28" t="s">
        <v>3241</v>
      </c>
    </row>
    <row r="7949" spans="1:10" x14ac:dyDescent="0.3">
      <c r="A7949" s="26">
        <v>2019</v>
      </c>
      <c r="B7949" s="27" t="s">
        <v>3052</v>
      </c>
      <c r="C7949" s="27" t="s">
        <v>3053</v>
      </c>
      <c r="D7949" s="27" t="s">
        <v>3052</v>
      </c>
      <c r="E7949" s="27" t="s">
        <v>3033</v>
      </c>
      <c r="F7949" s="27" t="s">
        <v>2807</v>
      </c>
      <c r="G7949" s="27" t="s">
        <v>2812</v>
      </c>
      <c r="H7949" s="28">
        <v>43800</v>
      </c>
      <c r="I7949" s="29">
        <v>2.9154710000000001</v>
      </c>
      <c r="J7949" s="28" t="s">
        <v>3241</v>
      </c>
    </row>
    <row r="7950" spans="1:10" x14ac:dyDescent="0.3">
      <c r="A7950" s="26">
        <v>2019</v>
      </c>
      <c r="B7950" s="27" t="s">
        <v>3162</v>
      </c>
      <c r="C7950" s="27" t="s">
        <v>3163</v>
      </c>
      <c r="D7950" s="27" t="s">
        <v>3164</v>
      </c>
      <c r="E7950" s="27" t="s">
        <v>3025</v>
      </c>
      <c r="F7950" s="27" t="s">
        <v>3087</v>
      </c>
      <c r="G7950" s="27" t="s">
        <v>2788</v>
      </c>
      <c r="H7950" s="28">
        <v>43800</v>
      </c>
      <c r="I7950" s="29">
        <v>0</v>
      </c>
      <c r="J7950" s="28" t="s">
        <v>3241</v>
      </c>
    </row>
    <row r="7951" spans="1:10" x14ac:dyDescent="0.3">
      <c r="A7951" s="26">
        <v>2019</v>
      </c>
      <c r="B7951" s="27" t="s">
        <v>3162</v>
      </c>
      <c r="C7951" s="27" t="s">
        <v>3163</v>
      </c>
      <c r="D7951" s="27" t="s">
        <v>3165</v>
      </c>
      <c r="E7951" s="27" t="s">
        <v>3025</v>
      </c>
      <c r="F7951" s="27" t="s">
        <v>3087</v>
      </c>
      <c r="G7951" s="27" t="s">
        <v>2788</v>
      </c>
      <c r="H7951" s="28">
        <v>43800</v>
      </c>
      <c r="I7951" s="29">
        <v>0</v>
      </c>
      <c r="J7951" s="28" t="s">
        <v>3241</v>
      </c>
    </row>
    <row r="7952" spans="1:10" x14ac:dyDescent="0.3">
      <c r="A7952" s="26">
        <v>2019</v>
      </c>
      <c r="B7952" s="27" t="s">
        <v>3054</v>
      </c>
      <c r="C7952" s="27" t="s">
        <v>3055</v>
      </c>
      <c r="D7952" s="27" t="s">
        <v>3054</v>
      </c>
      <c r="E7952" s="27" t="s">
        <v>6117</v>
      </c>
      <c r="F7952" s="27" t="s">
        <v>3034</v>
      </c>
      <c r="G7952" s="27" t="s">
        <v>2999</v>
      </c>
      <c r="H7952" s="28">
        <v>43800</v>
      </c>
      <c r="I7952" s="29">
        <v>11.500395000000001</v>
      </c>
      <c r="J7952" s="28" t="s">
        <v>3241</v>
      </c>
    </row>
    <row r="7953" spans="1:10" x14ac:dyDescent="0.3">
      <c r="A7953" s="26">
        <v>2019</v>
      </c>
      <c r="B7953" s="27" t="s">
        <v>3056</v>
      </c>
      <c r="C7953" s="27" t="s">
        <v>3057</v>
      </c>
      <c r="D7953" s="27" t="s">
        <v>3056</v>
      </c>
      <c r="E7953" s="27" t="s">
        <v>6117</v>
      </c>
      <c r="F7953" s="27" t="s">
        <v>2825</v>
      </c>
      <c r="G7953" s="27" t="s">
        <v>2826</v>
      </c>
      <c r="H7953" s="28">
        <v>43800</v>
      </c>
      <c r="I7953" s="29">
        <v>3.6472570000000002</v>
      </c>
      <c r="J7953" s="28" t="s">
        <v>3241</v>
      </c>
    </row>
    <row r="7954" spans="1:10" x14ac:dyDescent="0.3">
      <c r="A7954" s="26">
        <v>2019</v>
      </c>
      <c r="B7954" s="27" t="s">
        <v>3058</v>
      </c>
      <c r="C7954" s="27" t="s">
        <v>3059</v>
      </c>
      <c r="D7954" s="27" t="s">
        <v>3058</v>
      </c>
      <c r="E7954" s="27" t="s">
        <v>6117</v>
      </c>
      <c r="F7954" s="27" t="s">
        <v>2815</v>
      </c>
      <c r="G7954" s="27" t="s">
        <v>2816</v>
      </c>
      <c r="H7954" s="28">
        <v>43800</v>
      </c>
      <c r="I7954" s="29">
        <v>3.3770150000000005</v>
      </c>
      <c r="J7954" s="28" t="s">
        <v>3241</v>
      </c>
    </row>
    <row r="7955" spans="1:10" x14ac:dyDescent="0.3">
      <c r="A7955" s="26">
        <v>2019</v>
      </c>
      <c r="B7955" s="27" t="s">
        <v>3152</v>
      </c>
      <c r="C7955" s="27" t="s">
        <v>3153</v>
      </c>
      <c r="D7955" s="27" t="s">
        <v>3152</v>
      </c>
      <c r="E7955" s="27" t="s">
        <v>3111</v>
      </c>
      <c r="F7955" s="27" t="s">
        <v>2825</v>
      </c>
      <c r="G7955" s="27" t="s">
        <v>2850</v>
      </c>
      <c r="H7955" s="28">
        <v>43800</v>
      </c>
      <c r="I7955" s="29">
        <v>0.46898600000000007</v>
      </c>
      <c r="J7955" s="28" t="s">
        <v>3241</v>
      </c>
    </row>
    <row r="7956" spans="1:10" x14ac:dyDescent="0.3">
      <c r="A7956" s="26">
        <v>2019</v>
      </c>
      <c r="B7956" s="27" t="s">
        <v>3154</v>
      </c>
      <c r="C7956" s="27" t="s">
        <v>3155</v>
      </c>
      <c r="D7956" s="27" t="s">
        <v>3154</v>
      </c>
      <c r="E7956" s="27" t="s">
        <v>3111</v>
      </c>
      <c r="F7956" s="27" t="s">
        <v>2825</v>
      </c>
      <c r="G7956" s="27" t="s">
        <v>2850</v>
      </c>
      <c r="H7956" s="28">
        <v>43800</v>
      </c>
      <c r="I7956" s="29">
        <v>0.64301900000000001</v>
      </c>
      <c r="J7956" s="28" t="s">
        <v>3241</v>
      </c>
    </row>
    <row r="7957" spans="1:10" x14ac:dyDescent="0.3">
      <c r="A7957" s="26">
        <v>2019</v>
      </c>
      <c r="B7957" s="27" t="s">
        <v>3156</v>
      </c>
      <c r="C7957" s="27" t="s">
        <v>3157</v>
      </c>
      <c r="D7957" s="27" t="s">
        <v>3156</v>
      </c>
      <c r="E7957" s="27" t="s">
        <v>3111</v>
      </c>
      <c r="F7957" s="27" t="s">
        <v>2825</v>
      </c>
      <c r="G7957" s="27" t="s">
        <v>2850</v>
      </c>
      <c r="H7957" s="28">
        <v>43800</v>
      </c>
      <c r="I7957" s="29">
        <v>0</v>
      </c>
      <c r="J7957" s="28" t="s">
        <v>3241</v>
      </c>
    </row>
    <row r="7958" spans="1:10" x14ac:dyDescent="0.3">
      <c r="A7958" s="26">
        <v>2019</v>
      </c>
      <c r="B7958" s="27" t="s">
        <v>3060</v>
      </c>
      <c r="C7958" s="27" t="s">
        <v>3061</v>
      </c>
      <c r="D7958" s="27" t="s">
        <v>3062</v>
      </c>
      <c r="E7958" s="27" t="s">
        <v>3063</v>
      </c>
      <c r="F7958" s="27" t="s">
        <v>3034</v>
      </c>
      <c r="G7958" s="27" t="s">
        <v>2999</v>
      </c>
      <c r="H7958" s="28">
        <v>43800</v>
      </c>
      <c r="I7958" s="29">
        <v>0</v>
      </c>
      <c r="J7958" s="28" t="s">
        <v>3241</v>
      </c>
    </row>
    <row r="7959" spans="1:10" x14ac:dyDescent="0.3">
      <c r="A7959" s="26">
        <v>2019</v>
      </c>
      <c r="B7959" s="27" t="s">
        <v>3187</v>
      </c>
      <c r="C7959" s="27" t="s">
        <v>3188</v>
      </c>
      <c r="D7959" s="27" t="s">
        <v>3187</v>
      </c>
      <c r="E7959" s="27" t="s">
        <v>3033</v>
      </c>
      <c r="F7959" s="27" t="s">
        <v>3034</v>
      </c>
      <c r="G7959" s="27" t="s">
        <v>3074</v>
      </c>
      <c r="H7959" s="28">
        <v>43800</v>
      </c>
      <c r="I7959" s="29">
        <v>0.68174599999999996</v>
      </c>
      <c r="J7959" s="28" t="s">
        <v>3241</v>
      </c>
    </row>
    <row r="7960" spans="1:10" x14ac:dyDescent="0.3">
      <c r="A7960" s="26">
        <v>2019</v>
      </c>
      <c r="B7960" s="27" t="s">
        <v>3064</v>
      </c>
      <c r="C7960" s="27" t="s">
        <v>3065</v>
      </c>
      <c r="D7960" s="27" t="s">
        <v>3066</v>
      </c>
      <c r="E7960" s="27" t="s">
        <v>3025</v>
      </c>
      <c r="F7960" s="27" t="s">
        <v>2825</v>
      </c>
      <c r="G7960" s="27" t="s">
        <v>2826</v>
      </c>
      <c r="H7960" s="28">
        <v>43800</v>
      </c>
      <c r="I7960" s="29">
        <v>0</v>
      </c>
      <c r="J7960" s="28" t="s">
        <v>3241</v>
      </c>
    </row>
    <row r="7961" spans="1:10" x14ac:dyDescent="0.3">
      <c r="A7961" s="26">
        <v>2019</v>
      </c>
      <c r="B7961" s="27" t="s">
        <v>3064</v>
      </c>
      <c r="C7961" s="27" t="s">
        <v>3065</v>
      </c>
      <c r="D7961" s="27" t="s">
        <v>3067</v>
      </c>
      <c r="E7961" s="27" t="s">
        <v>3025</v>
      </c>
      <c r="F7961" s="27" t="s">
        <v>2825</v>
      </c>
      <c r="G7961" s="27" t="s">
        <v>2826</v>
      </c>
      <c r="H7961" s="28">
        <v>43800</v>
      </c>
      <c r="I7961" s="29">
        <v>0</v>
      </c>
      <c r="J7961" s="28" t="s">
        <v>3241</v>
      </c>
    </row>
    <row r="7962" spans="1:10" x14ac:dyDescent="0.3">
      <c r="A7962" s="26">
        <v>2019</v>
      </c>
      <c r="B7962" s="27" t="s">
        <v>3174</v>
      </c>
      <c r="C7962" s="27" t="s">
        <v>3175</v>
      </c>
      <c r="D7962" s="27" t="s">
        <v>3174</v>
      </c>
      <c r="E7962" s="27" t="s">
        <v>6117</v>
      </c>
      <c r="F7962" s="27" t="s">
        <v>2825</v>
      </c>
      <c r="G7962" s="27" t="s">
        <v>2826</v>
      </c>
      <c r="H7962" s="28">
        <v>43800</v>
      </c>
      <c r="I7962" s="29">
        <v>0.61652499999999999</v>
      </c>
      <c r="J7962" s="28" t="s">
        <v>3241</v>
      </c>
    </row>
    <row r="7963" spans="1:10" x14ac:dyDescent="0.3">
      <c r="A7963" s="26">
        <v>2019</v>
      </c>
      <c r="B7963" s="27" t="s">
        <v>3068</v>
      </c>
      <c r="C7963" s="27" t="s">
        <v>3069</v>
      </c>
      <c r="D7963" s="27" t="s">
        <v>3068</v>
      </c>
      <c r="E7963" s="27" t="s">
        <v>6117</v>
      </c>
      <c r="F7963" s="27" t="s">
        <v>3034</v>
      </c>
      <c r="G7963" s="27" t="s">
        <v>2923</v>
      </c>
      <c r="H7963" s="28">
        <v>43800</v>
      </c>
      <c r="I7963" s="29">
        <v>4.7814870000000003</v>
      </c>
      <c r="J7963" s="28" t="s">
        <v>3241</v>
      </c>
    </row>
    <row r="7964" spans="1:10" x14ac:dyDescent="0.3">
      <c r="A7964" s="26">
        <v>2019</v>
      </c>
      <c r="B7964" s="27" t="s">
        <v>3070</v>
      </c>
      <c r="C7964" s="27" t="s">
        <v>3071</v>
      </c>
      <c r="D7964" s="27" t="s">
        <v>3070</v>
      </c>
      <c r="E7964" s="27" t="s">
        <v>6117</v>
      </c>
      <c r="F7964" s="27" t="s">
        <v>2815</v>
      </c>
      <c r="G7964" s="27" t="s">
        <v>2816</v>
      </c>
      <c r="H7964" s="28">
        <v>43800</v>
      </c>
      <c r="I7964" s="29">
        <v>2.3389320000000002</v>
      </c>
      <c r="J7964" s="28" t="s">
        <v>3241</v>
      </c>
    </row>
    <row r="7965" spans="1:10" x14ac:dyDescent="0.3">
      <c r="A7965" s="26">
        <v>2019</v>
      </c>
      <c r="B7965" s="27" t="s">
        <v>3176</v>
      </c>
      <c r="C7965" s="27" t="s">
        <v>3177</v>
      </c>
      <c r="D7965" s="27" t="s">
        <v>3176</v>
      </c>
      <c r="E7965" s="27" t="s">
        <v>3033</v>
      </c>
      <c r="F7965" s="27" t="s">
        <v>2807</v>
      </c>
      <c r="G7965" s="27" t="s">
        <v>2812</v>
      </c>
      <c r="H7965" s="28">
        <v>43800</v>
      </c>
      <c r="I7965" s="29">
        <v>13.983379000000001</v>
      </c>
      <c r="J7965" s="28" t="s">
        <v>3241</v>
      </c>
    </row>
    <row r="7966" spans="1:10" x14ac:dyDescent="0.3">
      <c r="A7966" s="26">
        <v>2019</v>
      </c>
      <c r="B7966" s="27" t="s">
        <v>3072</v>
      </c>
      <c r="C7966" s="27" t="s">
        <v>3073</v>
      </c>
      <c r="D7966" s="27" t="s">
        <v>3072</v>
      </c>
      <c r="E7966" s="27" t="s">
        <v>6117</v>
      </c>
      <c r="F7966" s="27" t="s">
        <v>3034</v>
      </c>
      <c r="G7966" s="27" t="s">
        <v>3074</v>
      </c>
      <c r="H7966" s="28">
        <v>43800</v>
      </c>
      <c r="I7966" s="29">
        <v>0.71160599999999996</v>
      </c>
      <c r="J7966" s="28" t="s">
        <v>3241</v>
      </c>
    </row>
    <row r="7967" spans="1:10" x14ac:dyDescent="0.3">
      <c r="A7967" s="26">
        <v>2019</v>
      </c>
      <c r="B7967" s="27" t="s">
        <v>3182</v>
      </c>
      <c r="C7967" s="27" t="s">
        <v>3183</v>
      </c>
      <c r="D7967" s="27" t="s">
        <v>3182</v>
      </c>
      <c r="E7967" s="27" t="s">
        <v>6117</v>
      </c>
      <c r="F7967" s="27" t="s">
        <v>2825</v>
      </c>
      <c r="G7967" s="27" t="s">
        <v>2826</v>
      </c>
      <c r="H7967" s="28">
        <v>43800</v>
      </c>
      <c r="I7967" s="29">
        <v>0.463648</v>
      </c>
      <c r="J7967" s="28" t="s">
        <v>3241</v>
      </c>
    </row>
    <row r="7968" spans="1:10" x14ac:dyDescent="0.3">
      <c r="A7968" s="26">
        <v>2019</v>
      </c>
      <c r="B7968" s="27" t="s">
        <v>3075</v>
      </c>
      <c r="C7968" s="27" t="s">
        <v>3076</v>
      </c>
      <c r="D7968" s="27" t="s">
        <v>3075</v>
      </c>
      <c r="E7968" s="27" t="s">
        <v>6117</v>
      </c>
      <c r="F7968" s="27" t="s">
        <v>2815</v>
      </c>
      <c r="G7968" s="27" t="s">
        <v>2816</v>
      </c>
      <c r="H7968" s="28">
        <v>43800</v>
      </c>
      <c r="I7968" s="29">
        <v>2.7967000000000004</v>
      </c>
      <c r="J7968" s="28" t="s">
        <v>3241</v>
      </c>
    </row>
    <row r="7969" spans="1:10" x14ac:dyDescent="0.3">
      <c r="A7969" s="26">
        <v>2019</v>
      </c>
      <c r="B7969" s="27" t="s">
        <v>3077</v>
      </c>
      <c r="C7969" s="27" t="s">
        <v>3078</v>
      </c>
      <c r="D7969" s="27" t="s">
        <v>3077</v>
      </c>
      <c r="E7969" s="27" t="s">
        <v>3033</v>
      </c>
      <c r="F7969" s="27" t="s">
        <v>2788</v>
      </c>
      <c r="G7969" s="27" t="s">
        <v>2788</v>
      </c>
      <c r="H7969" s="28">
        <v>43800</v>
      </c>
      <c r="I7969" s="29">
        <v>0</v>
      </c>
      <c r="J7969" s="28" t="s">
        <v>3241</v>
      </c>
    </row>
    <row r="7970" spans="1:10" x14ac:dyDescent="0.3">
      <c r="A7970" s="26">
        <v>2019</v>
      </c>
      <c r="B7970" s="27" t="s">
        <v>3079</v>
      </c>
      <c r="C7970" s="27" t="s">
        <v>3080</v>
      </c>
      <c r="D7970" s="27" t="s">
        <v>3081</v>
      </c>
      <c r="E7970" s="27" t="s">
        <v>3063</v>
      </c>
      <c r="F7970" s="27" t="s">
        <v>2788</v>
      </c>
      <c r="G7970" s="27" t="s">
        <v>2788</v>
      </c>
      <c r="H7970" s="28">
        <v>43800</v>
      </c>
      <c r="I7970" s="29">
        <v>2.6289999999999998E-3</v>
      </c>
      <c r="J7970" s="28" t="s">
        <v>3241</v>
      </c>
    </row>
    <row r="7971" spans="1:10" x14ac:dyDescent="0.3">
      <c r="A7971" s="26">
        <v>2019</v>
      </c>
      <c r="B7971" s="27" t="s">
        <v>3082</v>
      </c>
      <c r="C7971" s="27" t="s">
        <v>3083</v>
      </c>
      <c r="D7971" s="27" t="s">
        <v>3082</v>
      </c>
      <c r="E7971" s="27" t="s">
        <v>6117</v>
      </c>
      <c r="F7971" s="27" t="s">
        <v>2825</v>
      </c>
      <c r="G7971" s="27" t="s">
        <v>2826</v>
      </c>
      <c r="H7971" s="28">
        <v>43800</v>
      </c>
      <c r="I7971" s="29">
        <v>8.6484839999999998</v>
      </c>
      <c r="J7971" s="28" t="s">
        <v>3241</v>
      </c>
    </row>
    <row r="7972" spans="1:10" x14ac:dyDescent="0.3">
      <c r="A7972" s="26">
        <v>2019</v>
      </c>
      <c r="B7972" s="27" t="s">
        <v>3084</v>
      </c>
      <c r="C7972" s="27" t="s">
        <v>3085</v>
      </c>
      <c r="D7972" s="27" t="s">
        <v>3086</v>
      </c>
      <c r="E7972" s="27" t="s">
        <v>3025</v>
      </c>
      <c r="F7972" s="27" t="s">
        <v>3087</v>
      </c>
      <c r="G7972" s="27" t="s">
        <v>2788</v>
      </c>
      <c r="H7972" s="28">
        <v>43800</v>
      </c>
      <c r="I7972" s="29">
        <v>0</v>
      </c>
      <c r="J7972" s="28" t="s">
        <v>3241</v>
      </c>
    </row>
    <row r="7973" spans="1:10" x14ac:dyDescent="0.3">
      <c r="A7973" s="26">
        <v>2019</v>
      </c>
      <c r="B7973" s="27" t="s">
        <v>3084</v>
      </c>
      <c r="C7973" s="27" t="s">
        <v>3085</v>
      </c>
      <c r="D7973" s="27" t="s">
        <v>3088</v>
      </c>
      <c r="E7973" s="27" t="s">
        <v>3025</v>
      </c>
      <c r="F7973" s="27" t="s">
        <v>3087</v>
      </c>
      <c r="G7973" s="27" t="s">
        <v>2788</v>
      </c>
      <c r="H7973" s="28">
        <v>43800</v>
      </c>
      <c r="I7973" s="29">
        <v>0</v>
      </c>
      <c r="J7973" s="28" t="s">
        <v>3241</v>
      </c>
    </row>
    <row r="7974" spans="1:10" x14ac:dyDescent="0.3">
      <c r="A7974" s="26">
        <v>2019</v>
      </c>
      <c r="B7974" s="27" t="s">
        <v>3195</v>
      </c>
      <c r="C7974" s="27" t="s">
        <v>3196</v>
      </c>
      <c r="D7974" s="27" t="s">
        <v>3197</v>
      </c>
      <c r="E7974" s="27" t="s">
        <v>3063</v>
      </c>
      <c r="F7974" s="27" t="s">
        <v>3094</v>
      </c>
      <c r="G7974" s="27" t="s">
        <v>2965</v>
      </c>
      <c r="H7974" s="28">
        <v>43800</v>
      </c>
      <c r="I7974" s="29">
        <v>1.62456</v>
      </c>
      <c r="J7974" s="28" t="s">
        <v>3192</v>
      </c>
    </row>
    <row r="7975" spans="1:10" x14ac:dyDescent="0.3">
      <c r="A7975" s="26">
        <v>2019</v>
      </c>
      <c r="B7975" s="27" t="s">
        <v>3089</v>
      </c>
      <c r="C7975" s="27" t="s">
        <v>3090</v>
      </c>
      <c r="D7975" s="27" t="s">
        <v>3089</v>
      </c>
      <c r="E7975" s="27" t="s">
        <v>6117</v>
      </c>
      <c r="F7975" s="27" t="s">
        <v>2815</v>
      </c>
      <c r="G7975" s="27" t="s">
        <v>2816</v>
      </c>
      <c r="H7975" s="28">
        <v>43800</v>
      </c>
      <c r="I7975" s="29">
        <v>2.1366900000000002</v>
      </c>
      <c r="J7975" s="28" t="s">
        <v>3241</v>
      </c>
    </row>
    <row r="7976" spans="1:10" x14ac:dyDescent="0.3">
      <c r="A7976" s="26">
        <v>2019</v>
      </c>
      <c r="B7976" s="27" t="s">
        <v>3136</v>
      </c>
      <c r="C7976" s="27" t="s">
        <v>3137</v>
      </c>
      <c r="D7976" s="27" t="s">
        <v>3138</v>
      </c>
      <c r="E7976" s="27" t="s">
        <v>3025</v>
      </c>
      <c r="F7976" s="27" t="s">
        <v>3087</v>
      </c>
      <c r="G7976" s="27" t="s">
        <v>2788</v>
      </c>
      <c r="H7976" s="28">
        <v>43800</v>
      </c>
      <c r="I7976" s="29">
        <v>0</v>
      </c>
      <c r="J7976" s="28" t="s">
        <v>3241</v>
      </c>
    </row>
    <row r="7977" spans="1:10" x14ac:dyDescent="0.3">
      <c r="A7977" s="26">
        <v>2019</v>
      </c>
      <c r="B7977" s="27" t="s">
        <v>3136</v>
      </c>
      <c r="C7977" s="27" t="s">
        <v>3137</v>
      </c>
      <c r="D7977" s="27" t="s">
        <v>3139</v>
      </c>
      <c r="E7977" s="27" t="s">
        <v>3025</v>
      </c>
      <c r="F7977" s="27" t="s">
        <v>3087</v>
      </c>
      <c r="G7977" s="27" t="s">
        <v>2788</v>
      </c>
      <c r="H7977" s="28">
        <v>43800</v>
      </c>
      <c r="I7977" s="29">
        <v>0</v>
      </c>
      <c r="J7977" s="28" t="s">
        <v>3241</v>
      </c>
    </row>
    <row r="7978" spans="1:10" x14ac:dyDescent="0.3">
      <c r="A7978" s="26">
        <v>2019</v>
      </c>
      <c r="B7978" s="27" t="s">
        <v>3184</v>
      </c>
      <c r="C7978" s="27" t="s">
        <v>3185</v>
      </c>
      <c r="D7978" s="27" t="s">
        <v>3186</v>
      </c>
      <c r="E7978" s="27" t="s">
        <v>3063</v>
      </c>
      <c r="F7978" s="27" t="s">
        <v>3034</v>
      </c>
      <c r="G7978" s="27" t="s">
        <v>2999</v>
      </c>
      <c r="H7978" s="28">
        <v>43800</v>
      </c>
      <c r="I7978" s="29">
        <v>0</v>
      </c>
      <c r="J7978" s="28" t="s">
        <v>3241</v>
      </c>
    </row>
    <row r="7979" spans="1:10" x14ac:dyDescent="0.3">
      <c r="A7979" s="26">
        <v>2019</v>
      </c>
      <c r="B7979" s="27" t="s">
        <v>3091</v>
      </c>
      <c r="C7979" s="27" t="s">
        <v>3092</v>
      </c>
      <c r="D7979" s="27" t="s">
        <v>3093</v>
      </c>
      <c r="E7979" s="27" t="s">
        <v>3063</v>
      </c>
      <c r="F7979" s="27" t="s">
        <v>3094</v>
      </c>
      <c r="G7979" s="27" t="s">
        <v>2965</v>
      </c>
      <c r="H7979" s="28">
        <v>43800</v>
      </c>
      <c r="I7979" s="29">
        <v>8.1366429999999994</v>
      </c>
      <c r="J7979" s="28" t="s">
        <v>3241</v>
      </c>
    </row>
    <row r="7980" spans="1:10" x14ac:dyDescent="0.3">
      <c r="A7980" s="26">
        <v>2019</v>
      </c>
      <c r="B7980" s="27" t="s">
        <v>3095</v>
      </c>
      <c r="C7980" s="27" t="s">
        <v>3096</v>
      </c>
      <c r="D7980" s="27" t="s">
        <v>3095</v>
      </c>
      <c r="E7980" s="27" t="s">
        <v>6117</v>
      </c>
      <c r="F7980" s="27" t="s">
        <v>3034</v>
      </c>
      <c r="G7980" s="27" t="s">
        <v>2999</v>
      </c>
      <c r="H7980" s="28">
        <v>43800</v>
      </c>
      <c r="I7980" s="29">
        <v>3.0912480000000002</v>
      </c>
      <c r="J7980" s="28" t="s">
        <v>3241</v>
      </c>
    </row>
    <row r="7981" spans="1:10" x14ac:dyDescent="0.3">
      <c r="A7981" s="26">
        <v>2019</v>
      </c>
      <c r="B7981" s="27" t="s">
        <v>3097</v>
      </c>
      <c r="C7981" s="27" t="s">
        <v>3098</v>
      </c>
      <c r="D7981" s="27" t="s">
        <v>3097</v>
      </c>
      <c r="E7981" s="27" t="s">
        <v>6117</v>
      </c>
      <c r="F7981" s="27" t="s">
        <v>2825</v>
      </c>
      <c r="G7981" s="27" t="s">
        <v>2850</v>
      </c>
      <c r="H7981" s="28">
        <v>43800</v>
      </c>
      <c r="I7981" s="29">
        <v>10.296063</v>
      </c>
      <c r="J7981" s="28" t="s">
        <v>3241</v>
      </c>
    </row>
    <row r="7982" spans="1:10" x14ac:dyDescent="0.3">
      <c r="A7982" s="26">
        <v>2019</v>
      </c>
      <c r="B7982" s="27" t="s">
        <v>3132</v>
      </c>
      <c r="C7982" s="27" t="s">
        <v>3133</v>
      </c>
      <c r="D7982" s="27" t="s">
        <v>3132</v>
      </c>
      <c r="E7982" s="27" t="s">
        <v>3033</v>
      </c>
      <c r="F7982" s="27" t="s">
        <v>2807</v>
      </c>
      <c r="G7982" s="27" t="s">
        <v>2812</v>
      </c>
      <c r="H7982" s="28">
        <v>43800</v>
      </c>
      <c r="I7982" s="29">
        <v>15.331867000000001</v>
      </c>
      <c r="J7982" s="28" t="s">
        <v>3241</v>
      </c>
    </row>
    <row r="7983" spans="1:10" x14ac:dyDescent="0.3">
      <c r="A7983" s="26">
        <v>2019</v>
      </c>
      <c r="B7983" s="27" t="s">
        <v>3134</v>
      </c>
      <c r="C7983" s="27" t="s">
        <v>3135</v>
      </c>
      <c r="D7983" s="27" t="s">
        <v>3134</v>
      </c>
      <c r="E7983" s="27" t="s">
        <v>3033</v>
      </c>
      <c r="F7983" s="27" t="s">
        <v>2807</v>
      </c>
      <c r="G7983" s="27" t="s">
        <v>2812</v>
      </c>
      <c r="H7983" s="28">
        <v>43800</v>
      </c>
      <c r="I7983" s="29">
        <v>9.5620279999999998</v>
      </c>
      <c r="J7983" s="28" t="s">
        <v>3241</v>
      </c>
    </row>
    <row r="7984" spans="1:10" x14ac:dyDescent="0.3">
      <c r="A7984" s="26">
        <v>2019</v>
      </c>
      <c r="B7984" s="27" t="s">
        <v>3099</v>
      </c>
      <c r="C7984" s="27" t="s">
        <v>3100</v>
      </c>
      <c r="D7984" s="27" t="s">
        <v>3099</v>
      </c>
      <c r="E7984" s="27" t="s">
        <v>6117</v>
      </c>
      <c r="F7984" s="27" t="s">
        <v>2815</v>
      </c>
      <c r="G7984" s="27" t="s">
        <v>2816</v>
      </c>
      <c r="H7984" s="28">
        <v>43800</v>
      </c>
      <c r="I7984" s="29">
        <v>2.5068090000000001</v>
      </c>
      <c r="J7984" s="28" t="s">
        <v>3241</v>
      </c>
    </row>
    <row r="7985" spans="1:10" x14ac:dyDescent="0.3">
      <c r="A7985" s="26">
        <v>2019</v>
      </c>
      <c r="B7985" s="27" t="s">
        <v>3193</v>
      </c>
      <c r="C7985" s="27" t="s">
        <v>3194</v>
      </c>
      <c r="D7985" s="27" t="s">
        <v>3193</v>
      </c>
      <c r="E7985" s="27" t="s">
        <v>6117</v>
      </c>
      <c r="F7985" s="27" t="s">
        <v>2798</v>
      </c>
      <c r="G7985" s="27" t="s">
        <v>2803</v>
      </c>
      <c r="H7985" s="28">
        <v>43800</v>
      </c>
      <c r="I7985" s="29">
        <v>3.1098129999999999</v>
      </c>
      <c r="J7985" s="28" t="s">
        <v>3192</v>
      </c>
    </row>
    <row r="7986" spans="1:10" x14ac:dyDescent="0.3">
      <c r="A7986" s="26">
        <v>2019</v>
      </c>
      <c r="B7986" s="27" t="s">
        <v>3101</v>
      </c>
      <c r="C7986" s="27" t="s">
        <v>3102</v>
      </c>
      <c r="D7986" s="27" t="s">
        <v>3101</v>
      </c>
      <c r="E7986" s="27" t="s">
        <v>6117</v>
      </c>
      <c r="F7986" s="27" t="s">
        <v>3034</v>
      </c>
      <c r="G7986" s="27" t="s">
        <v>3074</v>
      </c>
      <c r="H7986" s="28">
        <v>43800</v>
      </c>
      <c r="I7986" s="29">
        <v>12.119345000000001</v>
      </c>
      <c r="J7986" s="28" t="s">
        <v>3241</v>
      </c>
    </row>
    <row r="7987" spans="1:10" x14ac:dyDescent="0.3">
      <c r="A7987" s="26">
        <v>2019</v>
      </c>
      <c r="B7987" s="27" t="s">
        <v>3148</v>
      </c>
      <c r="C7987" s="27" t="s">
        <v>3149</v>
      </c>
      <c r="D7987" s="27" t="s">
        <v>3148</v>
      </c>
      <c r="E7987" s="27" t="s">
        <v>6117</v>
      </c>
      <c r="F7987" s="27" t="s">
        <v>3145</v>
      </c>
      <c r="G7987" s="27" t="s">
        <v>2803</v>
      </c>
      <c r="H7987" s="28">
        <v>43800</v>
      </c>
      <c r="I7987" s="29">
        <v>2.1896390000000001</v>
      </c>
      <c r="J7987" s="28" t="s">
        <v>3241</v>
      </c>
    </row>
    <row r="7988" spans="1:10" x14ac:dyDescent="0.3">
      <c r="A7988" s="26">
        <v>2019</v>
      </c>
      <c r="B7988" s="27" t="s">
        <v>3103</v>
      </c>
      <c r="C7988" s="27" t="s">
        <v>3104</v>
      </c>
      <c r="D7988" s="27" t="s">
        <v>3103</v>
      </c>
      <c r="E7988" s="27" t="s">
        <v>6117</v>
      </c>
      <c r="F7988" s="27" t="s">
        <v>3034</v>
      </c>
      <c r="G7988" s="27" t="s">
        <v>2923</v>
      </c>
      <c r="H7988" s="28">
        <v>43800</v>
      </c>
      <c r="I7988" s="29">
        <v>1.1815979999999999</v>
      </c>
      <c r="J7988" s="28" t="s">
        <v>3241</v>
      </c>
    </row>
    <row r="7989" spans="1:10" x14ac:dyDescent="0.3">
      <c r="A7989" s="26">
        <v>2019</v>
      </c>
      <c r="B7989" s="27" t="s">
        <v>3150</v>
      </c>
      <c r="C7989" s="27" t="s">
        <v>3151</v>
      </c>
      <c r="D7989" s="27" t="s">
        <v>3150</v>
      </c>
      <c r="E7989" s="27" t="s">
        <v>6117</v>
      </c>
      <c r="F7989" s="27" t="s">
        <v>3142</v>
      </c>
      <c r="G7989" s="27" t="s">
        <v>2850</v>
      </c>
      <c r="H7989" s="28">
        <v>43800</v>
      </c>
      <c r="I7989" s="29">
        <v>0.2828</v>
      </c>
      <c r="J7989" s="28" t="s">
        <v>3241</v>
      </c>
    </row>
    <row r="7990" spans="1:10" x14ac:dyDescent="0.3">
      <c r="A7990" s="26">
        <v>2019</v>
      </c>
      <c r="B7990" s="27" t="s">
        <v>3105</v>
      </c>
      <c r="C7990" s="27" t="s">
        <v>3106</v>
      </c>
      <c r="D7990" s="27" t="s">
        <v>3105</v>
      </c>
      <c r="E7990" s="27" t="s">
        <v>6117</v>
      </c>
      <c r="F7990" s="27" t="s">
        <v>2798</v>
      </c>
      <c r="G7990" s="27" t="s">
        <v>2803</v>
      </c>
      <c r="H7990" s="28">
        <v>43800</v>
      </c>
      <c r="I7990" s="29">
        <v>2.58541</v>
      </c>
      <c r="J7990" s="28" t="s">
        <v>3241</v>
      </c>
    </row>
    <row r="7991" spans="1:10" x14ac:dyDescent="0.3">
      <c r="A7991" s="26">
        <v>2019</v>
      </c>
      <c r="B7991" s="27" t="s">
        <v>3107</v>
      </c>
      <c r="C7991" s="27" t="s">
        <v>3108</v>
      </c>
      <c r="D7991" s="27" t="s">
        <v>3108</v>
      </c>
      <c r="E7991" s="27" t="s">
        <v>6117</v>
      </c>
      <c r="F7991" s="27" t="s">
        <v>3026</v>
      </c>
      <c r="G7991" s="27" t="s">
        <v>2936</v>
      </c>
      <c r="H7991" s="28">
        <v>43800</v>
      </c>
      <c r="I7991" s="29">
        <v>9.1386000000000009E-2</v>
      </c>
      <c r="J7991" s="28" t="s">
        <v>3241</v>
      </c>
    </row>
    <row r="7992" spans="1:10" x14ac:dyDescent="0.3">
      <c r="A7992" s="26">
        <v>2019</v>
      </c>
      <c r="B7992" s="27" t="s">
        <v>3123</v>
      </c>
      <c r="C7992" s="27" t="s">
        <v>3124</v>
      </c>
      <c r="D7992" s="27" t="s">
        <v>3166</v>
      </c>
      <c r="E7992" s="27" t="s">
        <v>3025</v>
      </c>
      <c r="F7992" s="27" t="s">
        <v>2825</v>
      </c>
      <c r="G7992" s="27" t="s">
        <v>2850</v>
      </c>
      <c r="H7992" s="28">
        <v>43800</v>
      </c>
      <c r="I7992" s="29">
        <v>0</v>
      </c>
      <c r="J7992" s="28" t="s">
        <v>3241</v>
      </c>
    </row>
    <row r="7993" spans="1:10" x14ac:dyDescent="0.3">
      <c r="A7993" s="26">
        <v>2019</v>
      </c>
      <c r="B7993" s="27" t="s">
        <v>3123</v>
      </c>
      <c r="C7993" s="27" t="s">
        <v>3124</v>
      </c>
      <c r="D7993" s="27" t="s">
        <v>3125</v>
      </c>
      <c r="E7993" s="27" t="s">
        <v>3025</v>
      </c>
      <c r="F7993" s="27" t="s">
        <v>2825</v>
      </c>
      <c r="G7993" s="27" t="s">
        <v>2850</v>
      </c>
      <c r="H7993" s="28">
        <v>43800</v>
      </c>
      <c r="I7993" s="29">
        <v>0</v>
      </c>
      <c r="J7993" s="28" t="s">
        <v>3241</v>
      </c>
    </row>
    <row r="7994" spans="1:10" x14ac:dyDescent="0.3">
      <c r="A7994" s="26">
        <v>2019</v>
      </c>
      <c r="B7994" s="27" t="s">
        <v>3123</v>
      </c>
      <c r="C7994" s="27" t="s">
        <v>3124</v>
      </c>
      <c r="D7994" s="27" t="s">
        <v>3170</v>
      </c>
      <c r="E7994" s="27" t="s">
        <v>3025</v>
      </c>
      <c r="F7994" s="27" t="s">
        <v>2825</v>
      </c>
      <c r="G7994" s="27" t="s">
        <v>2850</v>
      </c>
      <c r="H7994" s="28">
        <v>43800</v>
      </c>
      <c r="I7994" s="29">
        <v>0</v>
      </c>
      <c r="J7994" s="28" t="s">
        <v>3241</v>
      </c>
    </row>
    <row r="7995" spans="1:10" x14ac:dyDescent="0.3">
      <c r="A7995" s="26">
        <v>2019</v>
      </c>
      <c r="B7995" s="27" t="s">
        <v>3140</v>
      </c>
      <c r="C7995" s="27" t="s">
        <v>3141</v>
      </c>
      <c r="D7995" s="27" t="s">
        <v>3140</v>
      </c>
      <c r="E7995" s="27" t="s">
        <v>6117</v>
      </c>
      <c r="F7995" s="27" t="s">
        <v>3142</v>
      </c>
      <c r="G7995" s="27" t="s">
        <v>2850</v>
      </c>
      <c r="H7995" s="28">
        <v>43800</v>
      </c>
      <c r="I7995" s="29">
        <v>0</v>
      </c>
      <c r="J7995" s="28" t="s">
        <v>3241</v>
      </c>
    </row>
    <row r="7996" spans="1:10" x14ac:dyDescent="0.3">
      <c r="A7996" s="26">
        <v>2019</v>
      </c>
      <c r="B7996" s="27" t="s">
        <v>3109</v>
      </c>
      <c r="C7996" s="27" t="s">
        <v>3110</v>
      </c>
      <c r="D7996" s="27" t="s">
        <v>3109</v>
      </c>
      <c r="E7996" s="27" t="s">
        <v>3111</v>
      </c>
      <c r="F7996" s="27" t="s">
        <v>2825</v>
      </c>
      <c r="G7996" s="27" t="s">
        <v>2850</v>
      </c>
      <c r="H7996" s="28">
        <v>43800</v>
      </c>
      <c r="I7996" s="29">
        <v>0.236508</v>
      </c>
      <c r="J7996" s="28" t="s">
        <v>3241</v>
      </c>
    </row>
    <row r="7997" spans="1:10" x14ac:dyDescent="0.3">
      <c r="A7997" s="26">
        <v>2019</v>
      </c>
      <c r="B7997" s="27" t="s">
        <v>3158</v>
      </c>
      <c r="C7997" s="27" t="s">
        <v>3159</v>
      </c>
      <c r="D7997" s="27" t="s">
        <v>3160</v>
      </c>
      <c r="E7997" s="27" t="s">
        <v>3161</v>
      </c>
      <c r="F7997" s="27" t="s">
        <v>3087</v>
      </c>
      <c r="G7997" s="27" t="s">
        <v>2788</v>
      </c>
      <c r="H7997" s="28">
        <v>43800</v>
      </c>
      <c r="I7997" s="29">
        <v>3.746953</v>
      </c>
      <c r="J7997" s="28" t="s">
        <v>3241</v>
      </c>
    </row>
    <row r="7998" spans="1:10" x14ac:dyDescent="0.3">
      <c r="A7998" s="26">
        <v>2019</v>
      </c>
      <c r="B7998" s="27" t="s">
        <v>3112</v>
      </c>
      <c r="C7998" s="27" t="s">
        <v>3113</v>
      </c>
      <c r="D7998" s="27" t="s">
        <v>3112</v>
      </c>
      <c r="E7998" s="27" t="s">
        <v>6117</v>
      </c>
      <c r="F7998" s="27" t="s">
        <v>2825</v>
      </c>
      <c r="G7998" s="27" t="s">
        <v>2826</v>
      </c>
      <c r="H7998" s="28">
        <v>43800</v>
      </c>
      <c r="I7998" s="29">
        <v>2.039479</v>
      </c>
      <c r="J7998" s="28" t="s">
        <v>3241</v>
      </c>
    </row>
    <row r="7999" spans="1:10" x14ac:dyDescent="0.3">
      <c r="A7999" s="26">
        <v>2019</v>
      </c>
      <c r="B7999" s="27" t="s">
        <v>3167</v>
      </c>
      <c r="C7999" s="27" t="s">
        <v>3168</v>
      </c>
      <c r="D7999" s="27" t="s">
        <v>3169</v>
      </c>
      <c r="E7999" s="27" t="s">
        <v>3161</v>
      </c>
      <c r="F7999" s="27" t="s">
        <v>3087</v>
      </c>
      <c r="G7999" s="27" t="s">
        <v>2788</v>
      </c>
      <c r="H7999" s="28">
        <v>43800</v>
      </c>
      <c r="I7999" s="29">
        <v>6.9724620000000002</v>
      </c>
      <c r="J7999" s="28" t="s">
        <v>3241</v>
      </c>
    </row>
    <row r="8000" spans="1:10" x14ac:dyDescent="0.3">
      <c r="A8000" s="26">
        <v>2019</v>
      </c>
      <c r="B8000" s="27" t="s">
        <v>3114</v>
      </c>
      <c r="C8000" s="27" t="s">
        <v>3115</v>
      </c>
      <c r="D8000" s="27" t="s">
        <v>3116</v>
      </c>
      <c r="E8000" s="27" t="s">
        <v>3025</v>
      </c>
      <c r="F8000" s="27" t="s">
        <v>3026</v>
      </c>
      <c r="G8000" s="27" t="s">
        <v>2788</v>
      </c>
      <c r="H8000" s="28">
        <v>43800</v>
      </c>
      <c r="I8000" s="29">
        <v>0</v>
      </c>
      <c r="J8000" s="28" t="s">
        <v>3241</v>
      </c>
    </row>
    <row r="8001" spans="1:10" x14ac:dyDescent="0.3">
      <c r="A8001" s="26">
        <v>2019</v>
      </c>
      <c r="B8001" s="27" t="s">
        <v>3117</v>
      </c>
      <c r="C8001" s="27" t="s">
        <v>3118</v>
      </c>
      <c r="D8001" s="27" t="s">
        <v>3117</v>
      </c>
      <c r="E8001" s="27" t="s">
        <v>6117</v>
      </c>
      <c r="F8001" s="27" t="s">
        <v>2815</v>
      </c>
      <c r="G8001" s="27" t="s">
        <v>2816</v>
      </c>
      <c r="H8001" s="28">
        <v>43800</v>
      </c>
      <c r="I8001" s="29">
        <v>4.7437230000000001</v>
      </c>
      <c r="J8001" s="28" t="s">
        <v>3241</v>
      </c>
    </row>
    <row r="8002" spans="1:10" x14ac:dyDescent="0.3">
      <c r="A8002" s="26">
        <v>2019</v>
      </c>
      <c r="B8002" s="27" t="s">
        <v>3129</v>
      </c>
      <c r="C8002" s="27" t="s">
        <v>3130</v>
      </c>
      <c r="D8002" s="27" t="s">
        <v>3131</v>
      </c>
      <c r="E8002" s="27" t="s">
        <v>3063</v>
      </c>
      <c r="F8002" s="27" t="s">
        <v>3034</v>
      </c>
      <c r="G8002" s="27" t="s">
        <v>2840</v>
      </c>
      <c r="H8002" s="28">
        <v>43800</v>
      </c>
      <c r="I8002" s="29">
        <v>8.9067460000000018</v>
      </c>
      <c r="J8002" s="28" t="s">
        <v>3241</v>
      </c>
    </row>
    <row r="8003" spans="1:10" x14ac:dyDescent="0.3">
      <c r="A8003" s="26">
        <v>2019</v>
      </c>
      <c r="B8003" s="27" t="s">
        <v>3126</v>
      </c>
      <c r="C8003" s="27" t="s">
        <v>3127</v>
      </c>
      <c r="D8003" s="27" t="s">
        <v>3128</v>
      </c>
      <c r="E8003" s="27" t="s">
        <v>3025</v>
      </c>
      <c r="F8003" s="27" t="s">
        <v>3026</v>
      </c>
      <c r="G8003" s="27" t="s">
        <v>2936</v>
      </c>
      <c r="H8003" s="28">
        <v>43800</v>
      </c>
      <c r="I8003" s="29">
        <v>0</v>
      </c>
      <c r="J8003" s="28" t="s">
        <v>3241</v>
      </c>
    </row>
    <row r="8004" spans="1:10" x14ac:dyDescent="0.3">
      <c r="A8004" s="26">
        <v>2019</v>
      </c>
      <c r="B8004" s="27" t="s">
        <v>3178</v>
      </c>
      <c r="C8004" s="27" t="s">
        <v>3179</v>
      </c>
      <c r="D8004" s="27" t="s">
        <v>3178</v>
      </c>
      <c r="E8004" s="27" t="s">
        <v>3033</v>
      </c>
      <c r="F8004" s="27" t="s">
        <v>2807</v>
      </c>
      <c r="G8004" s="27" t="s">
        <v>2812</v>
      </c>
      <c r="H8004" s="28">
        <v>43800</v>
      </c>
      <c r="I8004" s="29">
        <v>0</v>
      </c>
      <c r="J8004" s="28" t="s">
        <v>3241</v>
      </c>
    </row>
    <row r="8005" spans="1:10" x14ac:dyDescent="0.3">
      <c r="A8005" s="26">
        <v>2019</v>
      </c>
      <c r="B8005" s="27" t="s">
        <v>3119</v>
      </c>
      <c r="C8005" s="27" t="s">
        <v>3120</v>
      </c>
      <c r="D8005" s="27" t="s">
        <v>3119</v>
      </c>
      <c r="E8005" s="27" t="s">
        <v>6117</v>
      </c>
      <c r="F8005" s="27" t="s">
        <v>3034</v>
      </c>
      <c r="G8005" s="27" t="s">
        <v>2840</v>
      </c>
      <c r="H8005" s="28">
        <v>43800</v>
      </c>
      <c r="I8005" s="29">
        <v>4.1684770000000002</v>
      </c>
      <c r="J8005" s="28" t="s">
        <v>3241</v>
      </c>
    </row>
    <row r="8006" spans="1:10" x14ac:dyDescent="0.3">
      <c r="A8006" s="26">
        <v>2019</v>
      </c>
      <c r="B8006" s="27" t="s">
        <v>3121</v>
      </c>
      <c r="C8006" s="27" t="s">
        <v>3122</v>
      </c>
      <c r="D8006" s="27" t="s">
        <v>3121</v>
      </c>
      <c r="E8006" s="27" t="s">
        <v>6117</v>
      </c>
      <c r="F8006" s="27" t="s">
        <v>2825</v>
      </c>
      <c r="G8006" s="27" t="s">
        <v>2850</v>
      </c>
      <c r="H8006" s="28">
        <v>43800</v>
      </c>
      <c r="I8006" s="29">
        <v>18.712800999999999</v>
      </c>
      <c r="J8006" s="28" t="s">
        <v>3241</v>
      </c>
    </row>
    <row r="8007" spans="1:10" x14ac:dyDescent="0.3">
      <c r="A8007" s="26">
        <v>2019</v>
      </c>
      <c r="B8007" s="27" t="s">
        <v>3198</v>
      </c>
      <c r="C8007" s="27" t="s">
        <v>3199</v>
      </c>
      <c r="D8007" s="27" t="s">
        <v>3200</v>
      </c>
      <c r="E8007" s="27" t="s">
        <v>3161</v>
      </c>
      <c r="F8007" s="27" t="s">
        <v>2815</v>
      </c>
      <c r="G8007" s="27" t="s">
        <v>2854</v>
      </c>
      <c r="H8007" s="28">
        <v>43800</v>
      </c>
      <c r="I8007" s="29">
        <v>0.565245</v>
      </c>
      <c r="J8007" s="28" t="s">
        <v>3192</v>
      </c>
    </row>
    <row r="8008" spans="1:10" x14ac:dyDescent="0.3">
      <c r="A8008" s="26">
        <v>2019</v>
      </c>
      <c r="B8008" s="27" t="s">
        <v>3687</v>
      </c>
      <c r="C8008" s="27" t="s">
        <v>3688</v>
      </c>
      <c r="D8008" s="27" t="s">
        <v>3689</v>
      </c>
      <c r="E8008" s="27" t="s">
        <v>3161</v>
      </c>
      <c r="F8008" s="27" t="s">
        <v>3026</v>
      </c>
      <c r="G8008" s="27" t="s">
        <v>2936</v>
      </c>
      <c r="H8008" s="28">
        <v>43800</v>
      </c>
      <c r="I8008" s="29">
        <v>0.50850200000000001</v>
      </c>
      <c r="J8008" s="28" t="s">
        <v>3192</v>
      </c>
    </row>
    <row r="8009" spans="1:10" x14ac:dyDescent="0.3">
      <c r="A8009" s="26">
        <v>2019</v>
      </c>
      <c r="B8009" s="27" t="s">
        <v>3690</v>
      </c>
      <c r="C8009" s="27" t="s">
        <v>3691</v>
      </c>
      <c r="D8009" s="27" t="s">
        <v>3690</v>
      </c>
      <c r="E8009" s="27" t="s">
        <v>3033</v>
      </c>
      <c r="F8009" s="27" t="s">
        <v>2807</v>
      </c>
      <c r="G8009" s="27" t="s">
        <v>2812</v>
      </c>
      <c r="H8009" s="28">
        <v>43800</v>
      </c>
      <c r="I8009" s="29">
        <v>9.4649649999999994</v>
      </c>
      <c r="J8009" s="28" t="s">
        <v>3241</v>
      </c>
    </row>
    <row r="8010" spans="1:10" x14ac:dyDescent="0.3">
      <c r="A8010" s="26">
        <v>2019</v>
      </c>
      <c r="B8010" s="27" t="s">
        <v>5217</v>
      </c>
      <c r="C8010" s="27" t="s">
        <v>2901</v>
      </c>
      <c r="D8010" s="27" t="s">
        <v>5217</v>
      </c>
      <c r="E8010" s="27" t="s">
        <v>3033</v>
      </c>
      <c r="F8010" s="27" t="s">
        <v>2788</v>
      </c>
      <c r="G8010" s="27" t="s">
        <v>2788</v>
      </c>
      <c r="H8010" s="28">
        <v>43800</v>
      </c>
      <c r="I8010" s="29">
        <v>34.336945</v>
      </c>
      <c r="J8010" s="28" t="s">
        <v>3192</v>
      </c>
    </row>
    <row r="8011" spans="1:10" x14ac:dyDescent="0.3">
      <c r="A8011" s="26">
        <v>2019</v>
      </c>
      <c r="B8011" s="27" t="s">
        <v>5218</v>
      </c>
      <c r="C8011" s="27" t="s">
        <v>3507</v>
      </c>
      <c r="D8011" s="27" t="s">
        <v>5219</v>
      </c>
      <c r="E8011" s="27" t="s">
        <v>3063</v>
      </c>
      <c r="F8011" s="27" t="s">
        <v>2815</v>
      </c>
      <c r="G8011" s="27" t="s">
        <v>2816</v>
      </c>
      <c r="H8011" s="28">
        <v>43800</v>
      </c>
      <c r="I8011" s="29">
        <v>4.3650600000000006</v>
      </c>
      <c r="J8011" s="28" t="s">
        <v>3192</v>
      </c>
    </row>
    <row r="8012" spans="1:10" x14ac:dyDescent="0.3">
      <c r="A8012" s="26">
        <v>2019</v>
      </c>
      <c r="B8012" s="27" t="s">
        <v>5670</v>
      </c>
      <c r="C8012" s="27" t="s">
        <v>5671</v>
      </c>
      <c r="D8012" s="27" t="s">
        <v>5670</v>
      </c>
      <c r="E8012" s="27" t="s">
        <v>3033</v>
      </c>
      <c r="F8012" s="27" t="s">
        <v>2807</v>
      </c>
      <c r="G8012" s="27" t="s">
        <v>2812</v>
      </c>
      <c r="H8012" s="28">
        <v>43800</v>
      </c>
      <c r="I8012" s="29">
        <v>50.592383999999996</v>
      </c>
      <c r="J8012" s="28" t="s">
        <v>3241</v>
      </c>
    </row>
    <row r="8013" spans="1:10" x14ac:dyDescent="0.3">
      <c r="A8013" s="26">
        <v>2019</v>
      </c>
      <c r="B8013" s="27" t="s">
        <v>5672</v>
      </c>
      <c r="C8013" s="27" t="s">
        <v>2863</v>
      </c>
      <c r="D8013" s="27" t="s">
        <v>5672</v>
      </c>
      <c r="E8013" s="27" t="s">
        <v>3111</v>
      </c>
      <c r="F8013" s="27" t="s">
        <v>2815</v>
      </c>
      <c r="G8013" s="27" t="s">
        <v>2854</v>
      </c>
      <c r="H8013" s="28">
        <v>43800</v>
      </c>
      <c r="I8013" s="29">
        <v>7.5169390000000007</v>
      </c>
      <c r="J8013" s="28" t="s">
        <v>3192</v>
      </c>
    </row>
    <row r="8014" spans="1:10" x14ac:dyDescent="0.3">
      <c r="A8014" s="26">
        <v>2019</v>
      </c>
      <c r="B8014" s="27" t="s">
        <v>5757</v>
      </c>
      <c r="C8014" s="27" t="s">
        <v>2909</v>
      </c>
      <c r="D8014" s="27" t="s">
        <v>5757</v>
      </c>
      <c r="E8014" s="27" t="s">
        <v>3033</v>
      </c>
      <c r="F8014" s="27" t="s">
        <v>2788</v>
      </c>
      <c r="G8014" s="27" t="s">
        <v>2788</v>
      </c>
      <c r="H8014" s="28">
        <v>43800</v>
      </c>
      <c r="I8014" s="29">
        <v>37.495894</v>
      </c>
      <c r="J8014" s="28" t="s">
        <v>3192</v>
      </c>
    </row>
    <row r="8015" spans="1:10" x14ac:dyDescent="0.3">
      <c r="A8015" s="26">
        <v>2019</v>
      </c>
      <c r="B8015" s="27" t="s">
        <v>5758</v>
      </c>
      <c r="C8015" s="27" t="s">
        <v>5759</v>
      </c>
      <c r="D8015" s="27" t="s">
        <v>5758</v>
      </c>
      <c r="E8015" s="27" t="s">
        <v>3033</v>
      </c>
      <c r="F8015" s="27" t="s">
        <v>2815</v>
      </c>
      <c r="G8015" s="27" t="s">
        <v>2816</v>
      </c>
      <c r="H8015" s="28">
        <v>43800</v>
      </c>
      <c r="I8015" s="29">
        <v>19.465900999999999</v>
      </c>
      <c r="J8015" s="28" t="s">
        <v>3192</v>
      </c>
    </row>
    <row r="8016" spans="1:10" x14ac:dyDescent="0.3">
      <c r="A8016" s="26">
        <v>2019</v>
      </c>
      <c r="B8016" s="27" t="s">
        <v>5972</v>
      </c>
      <c r="C8016" s="27" t="s">
        <v>5973</v>
      </c>
      <c r="D8016" s="27" t="s">
        <v>5972</v>
      </c>
      <c r="E8016" s="27" t="s">
        <v>3111</v>
      </c>
      <c r="F8016" s="27" t="s">
        <v>2825</v>
      </c>
      <c r="G8016" s="27" t="s">
        <v>2850</v>
      </c>
      <c r="H8016" s="28">
        <v>43800</v>
      </c>
      <c r="I8016" s="29">
        <v>9.7740000000000007E-2</v>
      </c>
      <c r="J8016" s="28" t="s">
        <v>3241</v>
      </c>
    </row>
    <row r="8017" spans="1:10" x14ac:dyDescent="0.3">
      <c r="A8017" s="26">
        <v>2019</v>
      </c>
      <c r="B8017" s="27" t="s">
        <v>5760</v>
      </c>
      <c r="C8017" s="27" t="s">
        <v>5761</v>
      </c>
      <c r="D8017" s="27" t="s">
        <v>5760</v>
      </c>
      <c r="E8017" s="27" t="s">
        <v>3111</v>
      </c>
      <c r="F8017" s="27" t="s">
        <v>2815</v>
      </c>
      <c r="G8017" s="27" t="s">
        <v>2854</v>
      </c>
      <c r="H8017" s="28">
        <v>43800</v>
      </c>
      <c r="I8017" s="29">
        <v>7.034014</v>
      </c>
      <c r="J8017" s="28" t="s">
        <v>3192</v>
      </c>
    </row>
    <row r="8018" spans="1:10" x14ac:dyDescent="0.3">
      <c r="A8018" s="26">
        <v>2019</v>
      </c>
      <c r="B8018" s="27" t="s">
        <v>5762</v>
      </c>
      <c r="C8018" s="27" t="s">
        <v>5763</v>
      </c>
      <c r="D8018" s="27" t="s">
        <v>5762</v>
      </c>
      <c r="E8018" s="27" t="s">
        <v>3111</v>
      </c>
      <c r="F8018" s="27" t="s">
        <v>2825</v>
      </c>
      <c r="G8018" s="27" t="s">
        <v>2850</v>
      </c>
      <c r="H8018" s="28">
        <v>43800</v>
      </c>
      <c r="I8018" s="29">
        <v>0.48976300000000006</v>
      </c>
      <c r="J8018" s="28" t="s">
        <v>3192</v>
      </c>
    </row>
    <row r="8019" spans="1:10" x14ac:dyDescent="0.3">
      <c r="A8019" s="26">
        <v>2019</v>
      </c>
      <c r="B8019" s="27" t="s">
        <v>5764</v>
      </c>
      <c r="C8019" s="27" t="s">
        <v>5765</v>
      </c>
      <c r="D8019" s="27" t="s">
        <v>5766</v>
      </c>
      <c r="E8019" s="27" t="s">
        <v>3161</v>
      </c>
      <c r="F8019" s="27" t="s">
        <v>2815</v>
      </c>
      <c r="G8019" s="27" t="s">
        <v>2816</v>
      </c>
      <c r="H8019" s="28">
        <v>43800</v>
      </c>
      <c r="I8019" s="29">
        <v>0.76932400000000012</v>
      </c>
      <c r="J8019" s="28" t="s">
        <v>3192</v>
      </c>
    </row>
    <row r="8020" spans="1:10" x14ac:dyDescent="0.3">
      <c r="A8020" s="26">
        <v>2019</v>
      </c>
      <c r="B8020" s="27" t="s">
        <v>5767</v>
      </c>
      <c r="C8020" s="27" t="s">
        <v>3515</v>
      </c>
      <c r="D8020" s="27" t="s">
        <v>5768</v>
      </c>
      <c r="E8020" s="27" t="s">
        <v>3063</v>
      </c>
      <c r="F8020" s="27" t="s">
        <v>2815</v>
      </c>
      <c r="G8020" s="27" t="s">
        <v>2816</v>
      </c>
      <c r="H8020" s="28">
        <v>43800</v>
      </c>
      <c r="I8020" s="29">
        <v>2.137769</v>
      </c>
      <c r="J8020" s="28" t="s">
        <v>3192</v>
      </c>
    </row>
    <row r="8021" spans="1:10" x14ac:dyDescent="0.3">
      <c r="A8021" s="26">
        <v>2019</v>
      </c>
      <c r="B8021" s="27" t="s">
        <v>5986</v>
      </c>
      <c r="C8021" s="27" t="s">
        <v>5770</v>
      </c>
      <c r="D8021" s="27" t="s">
        <v>5769</v>
      </c>
      <c r="E8021" s="27" t="s">
        <v>3111</v>
      </c>
      <c r="F8021" s="27" t="s">
        <v>3034</v>
      </c>
      <c r="G8021" s="27" t="s">
        <v>2821</v>
      </c>
      <c r="H8021" s="28">
        <v>43800</v>
      </c>
      <c r="I8021" s="29">
        <v>9.286092</v>
      </c>
      <c r="J8021" s="28" t="s">
        <v>3192</v>
      </c>
    </row>
    <row r="8022" spans="1:10" x14ac:dyDescent="0.3">
      <c r="A8022" s="26">
        <v>2019</v>
      </c>
      <c r="B8022" s="27" t="s">
        <v>5771</v>
      </c>
      <c r="C8022" s="27" t="s">
        <v>5772</v>
      </c>
      <c r="D8022" s="27" t="s">
        <v>5771</v>
      </c>
      <c r="E8022" s="27" t="s">
        <v>3033</v>
      </c>
      <c r="F8022" s="27" t="s">
        <v>2807</v>
      </c>
      <c r="G8022" s="27" t="s">
        <v>2812</v>
      </c>
      <c r="H8022" s="28">
        <v>43800</v>
      </c>
      <c r="I8022" s="29">
        <v>27.235254000000001</v>
      </c>
      <c r="J8022" s="28" t="s">
        <v>3241</v>
      </c>
    </row>
    <row r="8023" spans="1:10" x14ac:dyDescent="0.3">
      <c r="A8023" s="26">
        <v>2019</v>
      </c>
      <c r="B8023" s="27" t="s">
        <v>5775</v>
      </c>
      <c r="C8023" s="27" t="s">
        <v>2905</v>
      </c>
      <c r="D8023" s="27" t="s">
        <v>5775</v>
      </c>
      <c r="E8023" s="27" t="s">
        <v>3033</v>
      </c>
      <c r="F8023" s="27" t="s">
        <v>2807</v>
      </c>
      <c r="G8023" s="27" t="s">
        <v>2812</v>
      </c>
      <c r="H8023" s="28">
        <v>43800</v>
      </c>
      <c r="I8023" s="29">
        <v>10.68763</v>
      </c>
      <c r="J8023" s="28" t="s">
        <v>3192</v>
      </c>
    </row>
    <row r="8024" spans="1:10" x14ac:dyDescent="0.3">
      <c r="A8024" s="26">
        <v>2019</v>
      </c>
      <c r="B8024" s="27" t="s">
        <v>5974</v>
      </c>
      <c r="C8024" s="27" t="s">
        <v>5975</v>
      </c>
      <c r="D8024" s="27" t="s">
        <v>5974</v>
      </c>
      <c r="E8024" s="27" t="s">
        <v>3033</v>
      </c>
      <c r="F8024" s="27" t="s">
        <v>2807</v>
      </c>
      <c r="G8024" s="27" t="s">
        <v>2812</v>
      </c>
      <c r="H8024" s="28">
        <v>43800</v>
      </c>
      <c r="I8024" s="29">
        <v>11.651717000000001</v>
      </c>
      <c r="J8024" s="28" t="s">
        <v>3192</v>
      </c>
    </row>
    <row r="8025" spans="1:10" x14ac:dyDescent="0.3">
      <c r="A8025" s="26">
        <v>2019</v>
      </c>
      <c r="B8025" s="27" t="s">
        <v>5976</v>
      </c>
      <c r="C8025" s="27" t="s">
        <v>5977</v>
      </c>
      <c r="D8025" s="27" t="s">
        <v>5976</v>
      </c>
      <c r="E8025" s="27" t="s">
        <v>3111</v>
      </c>
      <c r="F8025" s="27" t="s">
        <v>3034</v>
      </c>
      <c r="G8025" s="27" t="s">
        <v>2831</v>
      </c>
      <c r="H8025" s="28">
        <v>43800</v>
      </c>
      <c r="I8025" s="29">
        <v>6.1400570000000005</v>
      </c>
      <c r="J8025" s="28" t="s">
        <v>3192</v>
      </c>
    </row>
    <row r="8026" spans="1:10" x14ac:dyDescent="0.3">
      <c r="A8026" s="26">
        <v>2019</v>
      </c>
      <c r="B8026" s="27" t="s">
        <v>5978</v>
      </c>
      <c r="C8026" s="27" t="s">
        <v>5979</v>
      </c>
      <c r="D8026" s="27" t="s">
        <v>5978</v>
      </c>
      <c r="E8026" s="27" t="s">
        <v>3111</v>
      </c>
      <c r="F8026" s="27" t="s">
        <v>2825</v>
      </c>
      <c r="G8026" s="27" t="s">
        <v>2850</v>
      </c>
      <c r="H8026" s="28">
        <v>43800</v>
      </c>
      <c r="I8026" s="29">
        <v>7.1029900000000001</v>
      </c>
      <c r="J8026" s="28" t="s">
        <v>3192</v>
      </c>
    </row>
    <row r="8027" spans="1:10" x14ac:dyDescent="0.3">
      <c r="A8027" s="26">
        <v>2019</v>
      </c>
      <c r="B8027" s="27" t="s">
        <v>5980</v>
      </c>
      <c r="C8027" s="27" t="s">
        <v>5981</v>
      </c>
      <c r="D8027" s="27" t="s">
        <v>5980</v>
      </c>
      <c r="E8027" s="27" t="s">
        <v>3111</v>
      </c>
      <c r="F8027" s="27" t="s">
        <v>2825</v>
      </c>
      <c r="G8027" s="27" t="s">
        <v>2850</v>
      </c>
      <c r="H8027" s="28">
        <v>43800</v>
      </c>
      <c r="I8027" s="29">
        <v>7.3413720000000007</v>
      </c>
      <c r="J8027" s="28" t="s">
        <v>3192</v>
      </c>
    </row>
    <row r="8028" spans="1:10" x14ac:dyDescent="0.3">
      <c r="A8028" s="26">
        <v>2019</v>
      </c>
      <c r="B8028" s="27" t="s">
        <v>5982</v>
      </c>
      <c r="C8028" s="27" t="s">
        <v>5983</v>
      </c>
      <c r="D8028" s="27" t="s">
        <v>5982</v>
      </c>
      <c r="E8028" s="27" t="s">
        <v>3033</v>
      </c>
      <c r="F8028" s="27" t="s">
        <v>2788</v>
      </c>
      <c r="G8028" s="27" t="s">
        <v>2788</v>
      </c>
      <c r="H8028" s="28">
        <v>43800</v>
      </c>
      <c r="I8028" s="29">
        <v>20.462328000000003</v>
      </c>
      <c r="J8028" s="28" t="s">
        <v>3192</v>
      </c>
    </row>
    <row r="8029" spans="1:10" x14ac:dyDescent="0.3">
      <c r="A8029" s="26">
        <v>2019</v>
      </c>
      <c r="B8029" s="27" t="s">
        <v>5984</v>
      </c>
      <c r="C8029" s="27" t="s">
        <v>5985</v>
      </c>
      <c r="D8029" s="27" t="s">
        <v>5984</v>
      </c>
      <c r="E8029" s="27" t="s">
        <v>3111</v>
      </c>
      <c r="F8029" s="27" t="s">
        <v>2825</v>
      </c>
      <c r="G8029" s="27" t="s">
        <v>2850</v>
      </c>
      <c r="H8029" s="28">
        <v>43800</v>
      </c>
      <c r="I8029" s="29">
        <v>9.3825330000000005</v>
      </c>
      <c r="J8029" s="28" t="s">
        <v>3192</v>
      </c>
    </row>
    <row r="8030" spans="1:10" x14ac:dyDescent="0.3">
      <c r="A8030" s="26">
        <v>2019</v>
      </c>
      <c r="B8030" s="27" t="s">
        <v>5987</v>
      </c>
      <c r="C8030" s="27" t="s">
        <v>6024</v>
      </c>
      <c r="D8030" s="27" t="s">
        <v>5987</v>
      </c>
      <c r="E8030" s="27" t="s">
        <v>3111</v>
      </c>
      <c r="F8030" s="27" t="s">
        <v>2825</v>
      </c>
      <c r="G8030" s="27" t="s">
        <v>2850</v>
      </c>
      <c r="H8030" s="28">
        <v>43800</v>
      </c>
      <c r="I8030" s="29">
        <v>23.535493000000002</v>
      </c>
      <c r="J8030" s="28" t="s">
        <v>3192</v>
      </c>
    </row>
    <row r="8031" spans="1:10" x14ac:dyDescent="0.3">
      <c r="A8031" s="26">
        <v>2019</v>
      </c>
      <c r="B8031" s="27" t="s">
        <v>5764</v>
      </c>
      <c r="C8031" s="27" t="s">
        <v>5765</v>
      </c>
      <c r="D8031" s="27" t="s">
        <v>5988</v>
      </c>
      <c r="E8031" s="27" t="s">
        <v>3161</v>
      </c>
      <c r="F8031" s="27" t="s">
        <v>2815</v>
      </c>
      <c r="G8031" s="27" t="s">
        <v>2816</v>
      </c>
      <c r="H8031" s="28">
        <v>43800</v>
      </c>
      <c r="I8031" s="29">
        <v>0.829932</v>
      </c>
      <c r="J8031" s="28" t="s">
        <v>3192</v>
      </c>
    </row>
    <row r="8032" spans="1:10" x14ac:dyDescent="0.3">
      <c r="A8032" s="26">
        <v>2019</v>
      </c>
      <c r="B8032" s="27" t="s">
        <v>5989</v>
      </c>
      <c r="C8032" s="27" t="s">
        <v>5990</v>
      </c>
      <c r="D8032" s="27" t="s">
        <v>5989</v>
      </c>
      <c r="E8032" s="27" t="s">
        <v>3033</v>
      </c>
      <c r="F8032" s="27" t="s">
        <v>2807</v>
      </c>
      <c r="G8032" s="27" t="s">
        <v>2812</v>
      </c>
      <c r="H8032" s="28">
        <v>43800</v>
      </c>
      <c r="I8032" s="29">
        <v>21.354566999999999</v>
      </c>
      <c r="J8032" s="28" t="s">
        <v>3241</v>
      </c>
    </row>
    <row r="8033" spans="1:10" x14ac:dyDescent="0.3">
      <c r="A8033" s="26">
        <v>2019</v>
      </c>
      <c r="B8033" s="27" t="s">
        <v>5991</v>
      </c>
      <c r="C8033" s="27" t="s">
        <v>5992</v>
      </c>
      <c r="D8033" s="27" t="s">
        <v>5991</v>
      </c>
      <c r="E8033" s="27" t="s">
        <v>3033</v>
      </c>
      <c r="F8033" s="27" t="s">
        <v>2788</v>
      </c>
      <c r="G8033" s="27" t="s">
        <v>2799</v>
      </c>
      <c r="H8033" s="28">
        <v>43800</v>
      </c>
      <c r="I8033" s="29">
        <v>15.194722000000002</v>
      </c>
      <c r="J8033" s="28" t="s">
        <v>3192</v>
      </c>
    </row>
    <row r="8034" spans="1:10" x14ac:dyDescent="0.3">
      <c r="A8034" s="26">
        <v>2019</v>
      </c>
      <c r="B8034" s="27" t="s">
        <v>5993</v>
      </c>
      <c r="C8034" s="27" t="s">
        <v>5994</v>
      </c>
      <c r="D8034" s="27" t="s">
        <v>5993</v>
      </c>
      <c r="E8034" s="27" t="s">
        <v>3033</v>
      </c>
      <c r="F8034" s="27" t="s">
        <v>2788</v>
      </c>
      <c r="G8034" s="27" t="s">
        <v>2788</v>
      </c>
      <c r="H8034" s="28">
        <v>43800</v>
      </c>
      <c r="I8034" s="29">
        <v>1.3166880000000001</v>
      </c>
      <c r="J8034" s="28" t="s">
        <v>3241</v>
      </c>
    </row>
    <row r="8035" spans="1:10" x14ac:dyDescent="0.3">
      <c r="A8035" s="26">
        <v>2019</v>
      </c>
      <c r="B8035" s="27" t="s">
        <v>5995</v>
      </c>
      <c r="C8035" s="27" t="s">
        <v>5996</v>
      </c>
      <c r="D8035" s="27" t="s">
        <v>5995</v>
      </c>
      <c r="E8035" s="27" t="s">
        <v>3033</v>
      </c>
      <c r="F8035" s="27" t="s">
        <v>2807</v>
      </c>
      <c r="G8035" s="27" t="s">
        <v>2812</v>
      </c>
      <c r="H8035" s="28">
        <v>43800</v>
      </c>
      <c r="I8035" s="29">
        <v>11.081672000000001</v>
      </c>
      <c r="J8035" s="28" t="s">
        <v>3192</v>
      </c>
    </row>
    <row r="8036" spans="1:10" x14ac:dyDescent="0.3">
      <c r="A8036" s="26">
        <v>2019</v>
      </c>
      <c r="B8036" s="27" t="s">
        <v>5997</v>
      </c>
      <c r="C8036" s="27" t="s">
        <v>5998</v>
      </c>
      <c r="D8036" s="27" t="s">
        <v>5997</v>
      </c>
      <c r="E8036" s="27" t="s">
        <v>3111</v>
      </c>
      <c r="F8036" s="27" t="s">
        <v>3034</v>
      </c>
      <c r="G8036" s="27" t="s">
        <v>2821</v>
      </c>
      <c r="H8036" s="28">
        <v>43800</v>
      </c>
      <c r="I8036" s="29">
        <v>3.9404010000000005</v>
      </c>
      <c r="J8036" s="28" t="s">
        <v>3241</v>
      </c>
    </row>
    <row r="8037" spans="1:10" x14ac:dyDescent="0.3">
      <c r="A8037" s="26">
        <v>2019</v>
      </c>
      <c r="B8037" s="27" t="s">
        <v>5999</v>
      </c>
      <c r="C8037" s="27" t="s">
        <v>5967</v>
      </c>
      <c r="D8037" s="27" t="s">
        <v>5999</v>
      </c>
      <c r="E8037" s="27" t="s">
        <v>3111</v>
      </c>
      <c r="F8037" s="27" t="s">
        <v>2815</v>
      </c>
      <c r="G8037" s="27" t="s">
        <v>2854</v>
      </c>
      <c r="H8037" s="28">
        <v>43800</v>
      </c>
      <c r="I8037" s="29">
        <v>0.74590600000000007</v>
      </c>
      <c r="J8037" s="28" t="s">
        <v>3241</v>
      </c>
    </row>
    <row r="8038" spans="1:10" x14ac:dyDescent="0.3">
      <c r="A8038" s="26">
        <v>2019</v>
      </c>
      <c r="B8038" s="27" t="s">
        <v>6025</v>
      </c>
      <c r="C8038" s="27" t="s">
        <v>6026</v>
      </c>
      <c r="D8038" s="27" t="s">
        <v>6025</v>
      </c>
      <c r="E8038" s="27" t="s">
        <v>3033</v>
      </c>
      <c r="F8038" s="27" t="s">
        <v>2807</v>
      </c>
      <c r="G8038" s="27" t="s">
        <v>2808</v>
      </c>
      <c r="H8038" s="28">
        <v>43800</v>
      </c>
      <c r="I8038" s="29">
        <v>42.009902000000004</v>
      </c>
      <c r="J8038" s="28" t="s">
        <v>3192</v>
      </c>
    </row>
    <row r="8039" spans="1:10" x14ac:dyDescent="0.3">
      <c r="A8039" s="26">
        <v>2019</v>
      </c>
      <c r="B8039" s="27" t="s">
        <v>6027</v>
      </c>
      <c r="C8039" s="27" t="s">
        <v>6028</v>
      </c>
      <c r="D8039" s="27" t="s">
        <v>6027</v>
      </c>
      <c r="E8039" s="27" t="s">
        <v>3111</v>
      </c>
      <c r="F8039" s="27" t="s">
        <v>3034</v>
      </c>
      <c r="G8039" s="27" t="s">
        <v>2831</v>
      </c>
      <c r="H8039" s="28">
        <v>43800</v>
      </c>
      <c r="I8039" s="29">
        <v>3.8170610000000003</v>
      </c>
      <c r="J8039" s="28" t="s">
        <v>3192</v>
      </c>
    </row>
    <row r="8040" spans="1:10" x14ac:dyDescent="0.3">
      <c r="A8040" s="26">
        <v>2019</v>
      </c>
      <c r="B8040" s="27" t="s">
        <v>6029</v>
      </c>
      <c r="C8040" s="27" t="s">
        <v>6030</v>
      </c>
      <c r="D8040" s="27" t="s">
        <v>6029</v>
      </c>
      <c r="E8040" s="27" t="s">
        <v>3111</v>
      </c>
      <c r="F8040" s="27" t="s">
        <v>3034</v>
      </c>
      <c r="G8040" s="27" t="s">
        <v>2831</v>
      </c>
      <c r="H8040" s="28">
        <v>43800</v>
      </c>
      <c r="I8040" s="29">
        <v>1.3959560000000002</v>
      </c>
      <c r="J8040" s="28" t="s">
        <v>3192</v>
      </c>
    </row>
    <row r="8041" spans="1:10" x14ac:dyDescent="0.3">
      <c r="A8041" s="26">
        <v>2019</v>
      </c>
      <c r="B8041" s="27" t="s">
        <v>6031</v>
      </c>
      <c r="C8041" s="27" t="s">
        <v>6016</v>
      </c>
      <c r="D8041" s="27" t="s">
        <v>6031</v>
      </c>
      <c r="E8041" s="27" t="s">
        <v>3033</v>
      </c>
      <c r="F8041" s="27" t="s">
        <v>2807</v>
      </c>
      <c r="G8041" s="27" t="s">
        <v>2808</v>
      </c>
      <c r="H8041" s="28">
        <v>43800</v>
      </c>
      <c r="I8041" s="29">
        <v>9.3835820000000005</v>
      </c>
      <c r="J8041" s="28" t="s">
        <v>3241</v>
      </c>
    </row>
    <row r="8042" spans="1:10" x14ac:dyDescent="0.3">
      <c r="A8042" s="26">
        <v>2019</v>
      </c>
      <c r="B8042" s="27" t="s">
        <v>6032</v>
      </c>
      <c r="C8042" s="27" t="s">
        <v>6018</v>
      </c>
      <c r="D8042" s="27" t="s">
        <v>6032</v>
      </c>
      <c r="E8042" s="27" t="s">
        <v>3033</v>
      </c>
      <c r="F8042" s="27" t="s">
        <v>2788</v>
      </c>
      <c r="G8042" s="27" t="s">
        <v>2788</v>
      </c>
      <c r="H8042" s="28">
        <v>43800</v>
      </c>
      <c r="I8042" s="29">
        <v>19.056258999999997</v>
      </c>
      <c r="J8042" s="28" t="s">
        <v>3241</v>
      </c>
    </row>
    <row r="8043" spans="1:10" x14ac:dyDescent="0.3">
      <c r="A8043" s="26">
        <v>2019</v>
      </c>
      <c r="B8043" s="27" t="s">
        <v>6033</v>
      </c>
      <c r="C8043" s="27" t="s">
        <v>6034</v>
      </c>
      <c r="D8043" s="27" t="s">
        <v>6035</v>
      </c>
      <c r="E8043" s="27" t="s">
        <v>3161</v>
      </c>
      <c r="F8043" s="27" t="s">
        <v>2788</v>
      </c>
      <c r="G8043" s="27" t="s">
        <v>2788</v>
      </c>
      <c r="H8043" s="28">
        <v>43800</v>
      </c>
      <c r="I8043" s="29">
        <v>3.7599460000000002</v>
      </c>
      <c r="J8043" s="28" t="s">
        <v>3192</v>
      </c>
    </row>
    <row r="8044" spans="1:10" x14ac:dyDescent="0.3">
      <c r="A8044" s="26">
        <v>2019</v>
      </c>
      <c r="B8044" s="27" t="s">
        <v>6036</v>
      </c>
      <c r="C8044" s="27" t="s">
        <v>6037</v>
      </c>
      <c r="D8044" s="27" t="s">
        <v>6038</v>
      </c>
      <c r="E8044" s="27" t="s">
        <v>3161</v>
      </c>
      <c r="F8044" s="27" t="s">
        <v>3026</v>
      </c>
      <c r="G8044" s="27" t="s">
        <v>2936</v>
      </c>
      <c r="H8044" s="28">
        <v>43800</v>
      </c>
      <c r="I8044" s="29">
        <v>4.3984090000000009</v>
      </c>
      <c r="J8044" s="28" t="s">
        <v>3192</v>
      </c>
    </row>
    <row r="8045" spans="1:10" x14ac:dyDescent="0.3">
      <c r="A8045" s="26">
        <v>2019</v>
      </c>
      <c r="B8045" s="27" t="s">
        <v>6039</v>
      </c>
      <c r="C8045" s="27" t="s">
        <v>6040</v>
      </c>
      <c r="D8045" s="27" t="s">
        <v>6039</v>
      </c>
      <c r="E8045" s="27" t="s">
        <v>3033</v>
      </c>
      <c r="F8045" s="27" t="s">
        <v>2788</v>
      </c>
      <c r="G8045" s="27" t="s">
        <v>2788</v>
      </c>
      <c r="H8045" s="28">
        <v>43800</v>
      </c>
      <c r="I8045" s="29">
        <v>18.036709999999999</v>
      </c>
      <c r="J8045" s="28" t="s">
        <v>3241</v>
      </c>
    </row>
    <row r="8046" spans="1:10" x14ac:dyDescent="0.3">
      <c r="A8046" s="26">
        <v>2019</v>
      </c>
      <c r="B8046" s="27" t="s">
        <v>6041</v>
      </c>
      <c r="C8046" s="27" t="s">
        <v>6042</v>
      </c>
      <c r="D8046" s="27" t="s">
        <v>6041</v>
      </c>
      <c r="E8046" s="27" t="s">
        <v>3033</v>
      </c>
      <c r="F8046" s="27" t="s">
        <v>2798</v>
      </c>
      <c r="G8046" s="27" t="s">
        <v>2803</v>
      </c>
      <c r="H8046" s="28">
        <v>43800</v>
      </c>
      <c r="I8046" s="29">
        <v>29.355222999999999</v>
      </c>
      <c r="J8046" s="28" t="s">
        <v>3192</v>
      </c>
    </row>
    <row r="8047" spans="1:10" x14ac:dyDescent="0.3">
      <c r="A8047" s="26">
        <v>2019</v>
      </c>
      <c r="B8047" s="27" t="s">
        <v>6043</v>
      </c>
      <c r="C8047" s="27" t="s">
        <v>6044</v>
      </c>
      <c r="D8047" s="27" t="s">
        <v>6043</v>
      </c>
      <c r="E8047" s="27" t="s">
        <v>3111</v>
      </c>
      <c r="F8047" s="27" t="s">
        <v>2825</v>
      </c>
      <c r="G8047" s="27" t="s">
        <v>2850</v>
      </c>
      <c r="H8047" s="28">
        <v>43800</v>
      </c>
      <c r="I8047" s="29">
        <v>3.8567750000000003</v>
      </c>
      <c r="J8047" s="28" t="s">
        <v>3192</v>
      </c>
    </row>
    <row r="8048" spans="1:10" x14ac:dyDescent="0.3">
      <c r="A8048" s="26">
        <v>2019</v>
      </c>
      <c r="B8048" s="27" t="s">
        <v>6075</v>
      </c>
      <c r="C8048" s="27" t="s">
        <v>6076</v>
      </c>
      <c r="D8048" s="27" t="s">
        <v>6075</v>
      </c>
      <c r="E8048" s="27" t="s">
        <v>3033</v>
      </c>
      <c r="F8048" s="27" t="s">
        <v>2807</v>
      </c>
      <c r="G8048" s="27" t="s">
        <v>2812</v>
      </c>
      <c r="H8048" s="28">
        <v>43800</v>
      </c>
      <c r="I8048" s="29">
        <v>55.372292999999999</v>
      </c>
      <c r="J8048" s="28" t="s">
        <v>3241</v>
      </c>
    </row>
    <row r="8049" spans="1:10" x14ac:dyDescent="0.3">
      <c r="A8049" s="26">
        <v>2019</v>
      </c>
      <c r="B8049" s="27" t="s">
        <v>6077</v>
      </c>
      <c r="C8049" s="27" t="s">
        <v>6078</v>
      </c>
      <c r="D8049" s="27" t="s">
        <v>6077</v>
      </c>
      <c r="E8049" s="27" t="s">
        <v>3111</v>
      </c>
      <c r="F8049" s="27" t="s">
        <v>3034</v>
      </c>
      <c r="G8049" s="27" t="s">
        <v>2840</v>
      </c>
      <c r="H8049" s="28">
        <v>43800</v>
      </c>
      <c r="I8049" s="29">
        <v>17.586510000000001</v>
      </c>
      <c r="J8049" s="28" t="s">
        <v>3192</v>
      </c>
    </row>
    <row r="8050" spans="1:10" x14ac:dyDescent="0.3">
      <c r="A8050" s="26">
        <v>2019</v>
      </c>
      <c r="B8050" s="27" t="s">
        <v>6079</v>
      </c>
      <c r="C8050" s="27" t="s">
        <v>6080</v>
      </c>
      <c r="D8050" s="27" t="s">
        <v>6079</v>
      </c>
      <c r="E8050" s="27" t="s">
        <v>3111</v>
      </c>
      <c r="F8050" s="27" t="s">
        <v>2825</v>
      </c>
      <c r="G8050" s="27" t="s">
        <v>2826</v>
      </c>
      <c r="H8050" s="28">
        <v>43800</v>
      </c>
      <c r="I8050" s="29">
        <v>0.35972100000000001</v>
      </c>
      <c r="J8050" s="28" t="s">
        <v>3192</v>
      </c>
    </row>
    <row r="8051" spans="1:10" x14ac:dyDescent="0.3">
      <c r="A8051" s="26">
        <v>2019</v>
      </c>
      <c r="B8051" s="27" t="s">
        <v>6081</v>
      </c>
      <c r="C8051" s="27" t="s">
        <v>6082</v>
      </c>
      <c r="D8051" s="27" t="s">
        <v>6081</v>
      </c>
      <c r="E8051" s="27" t="s">
        <v>3033</v>
      </c>
      <c r="F8051" s="27" t="s">
        <v>2788</v>
      </c>
      <c r="G8051" s="27" t="s">
        <v>2788</v>
      </c>
      <c r="H8051" s="28">
        <v>43800</v>
      </c>
      <c r="I8051" s="29">
        <v>6.1123470000000006</v>
      </c>
      <c r="J8051" s="28" t="s">
        <v>3241</v>
      </c>
    </row>
    <row r="8052" spans="1:10" x14ac:dyDescent="0.3">
      <c r="A8052" s="26">
        <v>2019</v>
      </c>
      <c r="B8052" s="27" t="s">
        <v>6083</v>
      </c>
      <c r="C8052" s="27" t="s">
        <v>6084</v>
      </c>
      <c r="D8052" s="27" t="s">
        <v>6083</v>
      </c>
      <c r="E8052" s="27" t="s">
        <v>3111</v>
      </c>
      <c r="F8052" s="27" t="s">
        <v>2825</v>
      </c>
      <c r="G8052" s="27" t="s">
        <v>2850</v>
      </c>
      <c r="H8052" s="28">
        <v>43800</v>
      </c>
      <c r="I8052" s="29">
        <v>1.9145380000000001</v>
      </c>
      <c r="J8052" s="28" t="s">
        <v>3241</v>
      </c>
    </row>
    <row r="8053" spans="1:10" x14ac:dyDescent="0.3">
      <c r="A8053" s="26">
        <v>2019</v>
      </c>
      <c r="B8053" s="27" t="s">
        <v>6085</v>
      </c>
      <c r="C8053" s="27" t="s">
        <v>6086</v>
      </c>
      <c r="D8053" s="27" t="s">
        <v>6085</v>
      </c>
      <c r="E8053" s="27" t="s">
        <v>3033</v>
      </c>
      <c r="F8053" s="27" t="s">
        <v>2807</v>
      </c>
      <c r="G8053" s="27" t="s">
        <v>2812</v>
      </c>
      <c r="H8053" s="28">
        <v>43800</v>
      </c>
      <c r="I8053" s="29">
        <v>19.854016999999999</v>
      </c>
      <c r="J8053" s="28" t="s">
        <v>3241</v>
      </c>
    </row>
    <row r="8054" spans="1:10" x14ac:dyDescent="0.3">
      <c r="A8054" s="26">
        <v>2019</v>
      </c>
      <c r="B8054" s="27" t="s">
        <v>6087</v>
      </c>
      <c r="C8054" s="27" t="s">
        <v>6088</v>
      </c>
      <c r="D8054" s="27" t="s">
        <v>6087</v>
      </c>
      <c r="E8054" s="27" t="s">
        <v>3033</v>
      </c>
      <c r="F8054" s="27" t="s">
        <v>2798</v>
      </c>
      <c r="G8054" s="27" t="s">
        <v>2803</v>
      </c>
      <c r="H8054" s="28">
        <v>43800</v>
      </c>
      <c r="I8054" s="29">
        <v>3.768078</v>
      </c>
      <c r="J8054" s="28" t="s">
        <v>3241</v>
      </c>
    </row>
    <row r="8055" spans="1:10" x14ac:dyDescent="0.3">
      <c r="A8055" s="26">
        <v>2019</v>
      </c>
      <c r="B8055" s="27" t="s">
        <v>6119</v>
      </c>
      <c r="C8055" s="27" t="s">
        <v>6120</v>
      </c>
      <c r="D8055" s="27" t="s">
        <v>6119</v>
      </c>
      <c r="E8055" s="27" t="s">
        <v>3033</v>
      </c>
      <c r="F8055" s="27" t="s">
        <v>2788</v>
      </c>
      <c r="G8055" s="27" t="s">
        <v>2788</v>
      </c>
      <c r="H8055" s="28">
        <v>43800</v>
      </c>
      <c r="I8055" s="29">
        <v>0</v>
      </c>
      <c r="J8055" s="28" t="s">
        <v>3192</v>
      </c>
    </row>
    <row r="8056" spans="1:10" x14ac:dyDescent="0.3">
      <c r="A8056" s="26">
        <v>2019</v>
      </c>
      <c r="B8056" s="27" t="s">
        <v>6121</v>
      </c>
      <c r="C8056" s="27" t="s">
        <v>6110</v>
      </c>
      <c r="D8056" s="27" t="s">
        <v>6121</v>
      </c>
      <c r="E8056" s="27" t="s">
        <v>3033</v>
      </c>
      <c r="F8056" s="27" t="s">
        <v>2788</v>
      </c>
      <c r="G8056" s="27" t="s">
        <v>2788</v>
      </c>
      <c r="H8056" s="28">
        <v>43800</v>
      </c>
      <c r="I8056" s="29">
        <v>14.462109</v>
      </c>
      <c r="J8056" s="28" t="s">
        <v>3241</v>
      </c>
    </row>
    <row r="8057" spans="1:10" x14ac:dyDescent="0.3">
      <c r="A8057" s="26">
        <v>2019</v>
      </c>
      <c r="B8057" s="27" t="s">
        <v>6122</v>
      </c>
      <c r="C8057" s="27" t="s">
        <v>6123</v>
      </c>
      <c r="D8057" s="27" t="s">
        <v>6122</v>
      </c>
      <c r="E8057" s="27" t="s">
        <v>3111</v>
      </c>
      <c r="F8057" s="27" t="s">
        <v>3034</v>
      </c>
      <c r="G8057" s="27" t="s">
        <v>2831</v>
      </c>
      <c r="H8057" s="28">
        <v>43800</v>
      </c>
      <c r="I8057" s="29">
        <v>3.1924709999999998</v>
      </c>
      <c r="J8057" s="28" t="s">
        <v>3192</v>
      </c>
    </row>
    <row r="8058" spans="1:10" x14ac:dyDescent="0.3">
      <c r="A8058" s="26">
        <v>2019</v>
      </c>
      <c r="B8058" s="27" t="s">
        <v>6124</v>
      </c>
      <c r="C8058" s="27" t="s">
        <v>6125</v>
      </c>
      <c r="D8058" s="27" t="s">
        <v>6124</v>
      </c>
      <c r="E8058" s="27" t="s">
        <v>3111</v>
      </c>
      <c r="F8058" s="27" t="s">
        <v>2815</v>
      </c>
      <c r="G8058" s="27" t="s">
        <v>2854</v>
      </c>
      <c r="H8058" s="28">
        <v>43800</v>
      </c>
      <c r="I8058" s="29">
        <v>0.92152299999999998</v>
      </c>
      <c r="J8058" s="28" t="s">
        <v>3241</v>
      </c>
    </row>
    <row r="8059" spans="1:10" x14ac:dyDescent="0.3">
      <c r="A8059" s="26">
        <v>2019</v>
      </c>
      <c r="B8059" s="27" t="s">
        <v>6126</v>
      </c>
      <c r="C8059" s="27" t="s">
        <v>6127</v>
      </c>
      <c r="D8059" s="27" t="s">
        <v>6126</v>
      </c>
      <c r="E8059" s="27" t="s">
        <v>3033</v>
      </c>
      <c r="F8059" s="27" t="s">
        <v>2788</v>
      </c>
      <c r="G8059" s="27" t="s">
        <v>2788</v>
      </c>
      <c r="H8059" s="28">
        <v>43800</v>
      </c>
      <c r="I8059" s="29">
        <v>7.6043310000000002</v>
      </c>
      <c r="J8059" s="28" t="s">
        <v>3241</v>
      </c>
    </row>
    <row r="8060" spans="1:10" x14ac:dyDescent="0.3">
      <c r="A8060" s="26">
        <v>2019</v>
      </c>
      <c r="B8060" s="27" t="s">
        <v>6128</v>
      </c>
      <c r="C8060" s="27" t="s">
        <v>6129</v>
      </c>
      <c r="D8060" s="27" t="s">
        <v>6130</v>
      </c>
      <c r="E8060" s="27" t="s">
        <v>3161</v>
      </c>
      <c r="F8060" s="27" t="s">
        <v>3034</v>
      </c>
      <c r="G8060" s="27" t="s">
        <v>2999</v>
      </c>
      <c r="H8060" s="28">
        <v>43800</v>
      </c>
      <c r="I8060" s="29">
        <v>4.823E-3</v>
      </c>
      <c r="J8060" s="28" t="s">
        <v>3192</v>
      </c>
    </row>
    <row r="8061" spans="1:10" x14ac:dyDescent="0.3">
      <c r="A8061" s="26">
        <v>2019</v>
      </c>
      <c r="B8061" s="27" t="s">
        <v>3189</v>
      </c>
      <c r="C8061" s="27" t="s">
        <v>6326</v>
      </c>
      <c r="D8061" s="27" t="s">
        <v>6327</v>
      </c>
      <c r="E8061" s="27" t="s">
        <v>3161</v>
      </c>
      <c r="F8061" s="27" t="s">
        <v>2815</v>
      </c>
      <c r="G8061" s="27" t="s">
        <v>2816</v>
      </c>
      <c r="H8061" s="28">
        <v>43800</v>
      </c>
      <c r="I8061" s="29">
        <v>0.68395600000000001</v>
      </c>
      <c r="J8061" s="28" t="s">
        <v>3192</v>
      </c>
    </row>
    <row r="8062" spans="1:10" x14ac:dyDescent="0.3">
      <c r="A8062" s="26">
        <v>2019</v>
      </c>
      <c r="B8062" s="27" t="s">
        <v>6141</v>
      </c>
      <c r="C8062" s="27" t="s">
        <v>6142</v>
      </c>
      <c r="D8062" s="27" t="s">
        <v>6143</v>
      </c>
      <c r="E8062" s="27" t="s">
        <v>3063</v>
      </c>
      <c r="F8062" s="27" t="s">
        <v>3034</v>
      </c>
      <c r="G8062" s="27" t="s">
        <v>2999</v>
      </c>
      <c r="H8062" s="28">
        <v>43800</v>
      </c>
      <c r="I8062" s="29">
        <v>0</v>
      </c>
      <c r="J8062" s="28" t="s">
        <v>3192</v>
      </c>
    </row>
    <row r="8063" spans="1:10" x14ac:dyDescent="0.3">
      <c r="A8063" s="26">
        <v>2019</v>
      </c>
      <c r="B8063" s="27" t="s">
        <v>6144</v>
      </c>
      <c r="C8063" s="27" t="s">
        <v>6145</v>
      </c>
      <c r="D8063" s="27" t="s">
        <v>6144</v>
      </c>
      <c r="E8063" s="27" t="s">
        <v>3033</v>
      </c>
      <c r="F8063" s="27" t="s">
        <v>2788</v>
      </c>
      <c r="G8063" s="27" t="s">
        <v>2788</v>
      </c>
      <c r="H8063" s="28">
        <v>43800</v>
      </c>
      <c r="I8063" s="29">
        <v>4.3800690000000007</v>
      </c>
      <c r="J8063" s="28" t="s">
        <v>3192</v>
      </c>
    </row>
    <row r="8064" spans="1:10" x14ac:dyDescent="0.3">
      <c r="A8064" s="26">
        <v>2019</v>
      </c>
      <c r="B8064" s="27" t="s">
        <v>6146</v>
      </c>
      <c r="C8064" s="27" t="s">
        <v>6147</v>
      </c>
      <c r="D8064" s="27" t="s">
        <v>6146</v>
      </c>
      <c r="E8064" s="27" t="s">
        <v>3033</v>
      </c>
      <c r="F8064" s="27" t="s">
        <v>2815</v>
      </c>
      <c r="G8064" s="27" t="s">
        <v>2816</v>
      </c>
      <c r="H8064" s="28">
        <v>43800</v>
      </c>
      <c r="I8064" s="29">
        <v>14.058151000000001</v>
      </c>
      <c r="J8064" s="28" t="s">
        <v>3241</v>
      </c>
    </row>
    <row r="8065" spans="1:10" x14ac:dyDescent="0.3">
      <c r="A8065" s="26">
        <v>2019</v>
      </c>
      <c r="B8065" s="27" t="s">
        <v>6148</v>
      </c>
      <c r="C8065" s="27" t="s">
        <v>6149</v>
      </c>
      <c r="D8065" s="27" t="s">
        <v>6148</v>
      </c>
      <c r="E8065" s="27" t="s">
        <v>3033</v>
      </c>
      <c r="F8065" s="27" t="s">
        <v>2788</v>
      </c>
      <c r="G8065" s="27" t="s">
        <v>2788</v>
      </c>
      <c r="H8065" s="28">
        <v>43800</v>
      </c>
      <c r="I8065" s="29">
        <v>9.7313829999999992</v>
      </c>
      <c r="J8065" s="28" t="s">
        <v>3192</v>
      </c>
    </row>
    <row r="8066" spans="1:10" x14ac:dyDescent="0.3">
      <c r="A8066" s="26">
        <v>2019</v>
      </c>
      <c r="B8066" s="27" t="s">
        <v>6150</v>
      </c>
      <c r="C8066" s="27" t="s">
        <v>6151</v>
      </c>
      <c r="D8066" s="27" t="s">
        <v>6150</v>
      </c>
      <c r="E8066" s="27" t="s">
        <v>3033</v>
      </c>
      <c r="F8066" s="27" t="s">
        <v>2788</v>
      </c>
      <c r="G8066" s="27" t="s">
        <v>2788</v>
      </c>
      <c r="H8066" s="28">
        <v>43800</v>
      </c>
      <c r="I8066" s="29">
        <v>17.821026000000003</v>
      </c>
      <c r="J8066" s="28" t="s">
        <v>3241</v>
      </c>
    </row>
    <row r="8067" spans="1:10" x14ac:dyDescent="0.3">
      <c r="A8067" s="26">
        <v>2019</v>
      </c>
      <c r="B8067" s="27" t="s">
        <v>6328</v>
      </c>
      <c r="C8067" s="27" t="s">
        <v>6329</v>
      </c>
      <c r="D8067" s="27" t="s">
        <v>6328</v>
      </c>
      <c r="E8067" s="27" t="s">
        <v>3033</v>
      </c>
      <c r="F8067" s="27" t="s">
        <v>3034</v>
      </c>
      <c r="G8067" s="27" t="s">
        <v>2821</v>
      </c>
      <c r="H8067" s="28">
        <v>43800</v>
      </c>
      <c r="I8067" s="29">
        <v>7.4243990000000002</v>
      </c>
      <c r="J8067" s="28" t="s">
        <v>3192</v>
      </c>
    </row>
    <row r="8068" spans="1:10" x14ac:dyDescent="0.3">
      <c r="A8068" s="26">
        <v>2019</v>
      </c>
      <c r="B8068" s="27" t="s">
        <v>6330</v>
      </c>
      <c r="C8068" s="27" t="s">
        <v>6331</v>
      </c>
      <c r="D8068" s="27" t="s">
        <v>6330</v>
      </c>
      <c r="E8068" s="27" t="s">
        <v>3111</v>
      </c>
      <c r="F8068" s="27" t="s">
        <v>2815</v>
      </c>
      <c r="G8068" s="27" t="s">
        <v>2854</v>
      </c>
      <c r="H8068" s="28">
        <v>43800</v>
      </c>
      <c r="I8068" s="29">
        <v>0.60239100000000012</v>
      </c>
      <c r="J8068" s="28" t="s">
        <v>3241</v>
      </c>
    </row>
    <row r="8069" spans="1:10" x14ac:dyDescent="0.3">
      <c r="A8069" s="26">
        <v>2019</v>
      </c>
      <c r="B8069" s="27" t="s">
        <v>6332</v>
      </c>
      <c r="C8069" s="27" t="s">
        <v>6266</v>
      </c>
      <c r="D8069" s="27" t="s">
        <v>6332</v>
      </c>
      <c r="E8069" s="27" t="s">
        <v>3111</v>
      </c>
      <c r="F8069" s="27" t="s">
        <v>2815</v>
      </c>
      <c r="G8069" s="27" t="s">
        <v>2854</v>
      </c>
      <c r="H8069" s="28">
        <v>43800</v>
      </c>
      <c r="I8069" s="29">
        <v>8.4239999999999995E-2</v>
      </c>
      <c r="J8069" s="28" t="s">
        <v>3241</v>
      </c>
    </row>
    <row r="8070" spans="1:10" x14ac:dyDescent="0.3">
      <c r="A8070" s="26">
        <v>2019</v>
      </c>
      <c r="B8070" s="27" t="s">
        <v>6333</v>
      </c>
      <c r="C8070" s="27" t="s">
        <v>6334</v>
      </c>
      <c r="D8070" s="27" t="s">
        <v>6335</v>
      </c>
      <c r="E8070" s="27" t="s">
        <v>3161</v>
      </c>
      <c r="F8070" s="27" t="s">
        <v>2815</v>
      </c>
      <c r="G8070" s="27" t="s">
        <v>2816</v>
      </c>
      <c r="H8070" s="28">
        <v>43800</v>
      </c>
      <c r="I8070" s="29">
        <v>8.5400000000000005E-4</v>
      </c>
      <c r="J8070" s="28" t="s">
        <v>3192</v>
      </c>
    </row>
    <row r="8071" spans="1:10" x14ac:dyDescent="0.3">
      <c r="A8071" s="26">
        <v>2019</v>
      </c>
      <c r="B8071" s="27" t="s">
        <v>6336</v>
      </c>
      <c r="C8071" s="27" t="s">
        <v>6337</v>
      </c>
      <c r="D8071" s="27" t="s">
        <v>6338</v>
      </c>
      <c r="E8071" s="27" t="s">
        <v>3161</v>
      </c>
      <c r="F8071" s="27" t="s">
        <v>2788</v>
      </c>
      <c r="G8071" s="27" t="s">
        <v>2788</v>
      </c>
      <c r="H8071" s="28">
        <v>43800</v>
      </c>
      <c r="I8071" s="29">
        <v>0.30890300000000004</v>
      </c>
      <c r="J8071" s="28" t="s">
        <v>3192</v>
      </c>
    </row>
    <row r="8072" spans="1:10" x14ac:dyDescent="0.3">
      <c r="A8072" s="26">
        <v>2020</v>
      </c>
      <c r="B8072" s="27" t="s">
        <v>5758</v>
      </c>
      <c r="C8072" s="27" t="s">
        <v>5759</v>
      </c>
      <c r="D8072" s="27" t="s">
        <v>5758</v>
      </c>
      <c r="E8072" s="27" t="s">
        <v>3033</v>
      </c>
      <c r="F8072" s="27" t="s">
        <v>2815</v>
      </c>
      <c r="G8072" s="27" t="s">
        <v>2816</v>
      </c>
      <c r="H8072" s="28">
        <v>43831</v>
      </c>
      <c r="I8072" s="516">
        <v>17.070516999999995</v>
      </c>
      <c r="J8072" s="28" t="s">
        <v>3192</v>
      </c>
    </row>
    <row r="8073" spans="1:10" x14ac:dyDescent="0.3">
      <c r="A8073" s="26">
        <v>2020</v>
      </c>
      <c r="B8073" s="27" t="s">
        <v>3022</v>
      </c>
      <c r="C8073" s="27" t="s">
        <v>3023</v>
      </c>
      <c r="D8073" s="27" t="s">
        <v>3024</v>
      </c>
      <c r="E8073" s="27" t="s">
        <v>3025</v>
      </c>
      <c r="F8073" s="27" t="s">
        <v>3026</v>
      </c>
      <c r="G8073" s="27" t="s">
        <v>2788</v>
      </c>
      <c r="H8073" s="28">
        <v>43831</v>
      </c>
      <c r="I8073" s="516">
        <v>0</v>
      </c>
      <c r="J8073" s="28" t="s">
        <v>3241</v>
      </c>
    </row>
    <row r="8074" spans="1:10" x14ac:dyDescent="0.3">
      <c r="A8074" s="26">
        <v>2020</v>
      </c>
      <c r="B8074" s="27" t="s">
        <v>3022</v>
      </c>
      <c r="C8074" s="27" t="s">
        <v>3023</v>
      </c>
      <c r="D8074" s="27" t="s">
        <v>3027</v>
      </c>
      <c r="E8074" s="27" t="s">
        <v>3025</v>
      </c>
      <c r="F8074" s="27" t="s">
        <v>3026</v>
      </c>
      <c r="G8074" s="27" t="s">
        <v>2788</v>
      </c>
      <c r="H8074" s="28">
        <v>43831</v>
      </c>
      <c r="I8074" s="516">
        <v>0</v>
      </c>
      <c r="J8074" s="28" t="s">
        <v>3241</v>
      </c>
    </row>
    <row r="8075" spans="1:10" x14ac:dyDescent="0.3">
      <c r="A8075" s="26">
        <v>2020</v>
      </c>
      <c r="B8075" s="27" t="s">
        <v>5989</v>
      </c>
      <c r="C8075" s="27" t="s">
        <v>5990</v>
      </c>
      <c r="D8075" s="27" t="s">
        <v>5989</v>
      </c>
      <c r="E8075" s="27" t="s">
        <v>3033</v>
      </c>
      <c r="F8075" s="27" t="s">
        <v>2807</v>
      </c>
      <c r="G8075" s="27" t="s">
        <v>2812</v>
      </c>
      <c r="H8075" s="28">
        <v>43831</v>
      </c>
      <c r="I8075" s="516">
        <v>27.046400000000002</v>
      </c>
      <c r="J8075" s="28" t="s">
        <v>3241</v>
      </c>
    </row>
    <row r="8076" spans="1:10" x14ac:dyDescent="0.3">
      <c r="A8076" s="26">
        <v>2020</v>
      </c>
      <c r="B8076" s="27" t="s">
        <v>6085</v>
      </c>
      <c r="C8076" s="27" t="s">
        <v>6086</v>
      </c>
      <c r="D8076" s="27" t="s">
        <v>6085</v>
      </c>
      <c r="E8076" s="27" t="s">
        <v>3033</v>
      </c>
      <c r="F8076" s="27" t="s">
        <v>2807</v>
      </c>
      <c r="G8076" s="27" t="s">
        <v>2812</v>
      </c>
      <c r="H8076" s="28">
        <v>43831</v>
      </c>
      <c r="I8076" s="516">
        <v>30.100552000000004</v>
      </c>
      <c r="J8076" s="28" t="s">
        <v>3241</v>
      </c>
    </row>
    <row r="8077" spans="1:10" x14ac:dyDescent="0.3">
      <c r="A8077" s="26">
        <v>2020</v>
      </c>
      <c r="B8077" s="27" t="s">
        <v>3028</v>
      </c>
      <c r="C8077" s="27" t="s">
        <v>3029</v>
      </c>
      <c r="D8077" s="27" t="s">
        <v>3028</v>
      </c>
      <c r="E8077" s="27" t="s">
        <v>6117</v>
      </c>
      <c r="F8077" s="27" t="s">
        <v>2807</v>
      </c>
      <c r="G8077" s="27" t="s">
        <v>2812</v>
      </c>
      <c r="H8077" s="28">
        <v>43831</v>
      </c>
      <c r="I8077" s="516">
        <v>11.739205999999998</v>
      </c>
      <c r="J8077" s="28" t="s">
        <v>3241</v>
      </c>
    </row>
    <row r="8078" spans="1:10" x14ac:dyDescent="0.3">
      <c r="A8078" s="26">
        <v>2020</v>
      </c>
      <c r="B8078" s="27" t="s">
        <v>6328</v>
      </c>
      <c r="C8078" s="27" t="s">
        <v>6329</v>
      </c>
      <c r="D8078" s="27" t="s">
        <v>6328</v>
      </c>
      <c r="E8078" s="27" t="s">
        <v>3033</v>
      </c>
      <c r="F8078" s="27" t="s">
        <v>3034</v>
      </c>
      <c r="G8078" s="27" t="s">
        <v>2821</v>
      </c>
      <c r="H8078" s="28">
        <v>43831</v>
      </c>
      <c r="I8078" s="516">
        <v>5.0670539999999997</v>
      </c>
      <c r="J8078" s="28" t="s">
        <v>3192</v>
      </c>
    </row>
    <row r="8079" spans="1:10" x14ac:dyDescent="0.3">
      <c r="A8079" s="26">
        <v>2020</v>
      </c>
      <c r="B8079" s="27" t="s">
        <v>3031</v>
      </c>
      <c r="C8079" s="27" t="s">
        <v>3032</v>
      </c>
      <c r="D8079" s="27" t="s">
        <v>3031</v>
      </c>
      <c r="E8079" s="27" t="s">
        <v>3033</v>
      </c>
      <c r="F8079" s="27" t="s">
        <v>3034</v>
      </c>
      <c r="G8079" s="27" t="s">
        <v>2821</v>
      </c>
      <c r="H8079" s="28">
        <v>43831</v>
      </c>
      <c r="I8079" s="516">
        <v>7.8054840000000008</v>
      </c>
      <c r="J8079" s="28" t="s">
        <v>3241</v>
      </c>
    </row>
    <row r="8080" spans="1:10" x14ac:dyDescent="0.3">
      <c r="A8080" s="26">
        <v>2020</v>
      </c>
      <c r="B8080" s="27" t="s">
        <v>3031</v>
      </c>
      <c r="C8080" s="27" t="s">
        <v>3180</v>
      </c>
      <c r="D8080" s="27" t="s">
        <v>3181</v>
      </c>
      <c r="E8080" s="27" t="s">
        <v>3033</v>
      </c>
      <c r="F8080" s="27" t="s">
        <v>3034</v>
      </c>
      <c r="G8080" s="27" t="s">
        <v>2821</v>
      </c>
      <c r="H8080" s="28">
        <v>43831</v>
      </c>
      <c r="I8080" s="516">
        <v>4.8854819999999997</v>
      </c>
      <c r="J8080" s="28" t="s">
        <v>3241</v>
      </c>
    </row>
    <row r="8081" spans="1:10" x14ac:dyDescent="0.3">
      <c r="A8081" s="26">
        <v>2020</v>
      </c>
      <c r="B8081" s="27" t="s">
        <v>6036</v>
      </c>
      <c r="C8081" s="27" t="s">
        <v>6037</v>
      </c>
      <c r="D8081" s="27" t="s">
        <v>6038</v>
      </c>
      <c r="E8081" s="27" t="s">
        <v>3161</v>
      </c>
      <c r="F8081" s="27" t="s">
        <v>3026</v>
      </c>
      <c r="G8081" s="27" t="s">
        <v>2936</v>
      </c>
      <c r="H8081" s="28">
        <v>43831</v>
      </c>
      <c r="I8081" s="516">
        <v>4.4571639999999988</v>
      </c>
      <c r="J8081" s="28" t="s">
        <v>3192</v>
      </c>
    </row>
    <row r="8082" spans="1:10" x14ac:dyDescent="0.3">
      <c r="A8082" s="26">
        <v>2020</v>
      </c>
      <c r="B8082" s="27" t="s">
        <v>6039</v>
      </c>
      <c r="C8082" s="27" t="s">
        <v>6040</v>
      </c>
      <c r="D8082" s="27" t="s">
        <v>6039</v>
      </c>
      <c r="E8082" s="27" t="s">
        <v>3033</v>
      </c>
      <c r="F8082" s="27" t="s">
        <v>2788</v>
      </c>
      <c r="G8082" s="27" t="s">
        <v>2788</v>
      </c>
      <c r="H8082" s="28">
        <v>43831</v>
      </c>
      <c r="I8082" s="516">
        <v>22.98848700000001</v>
      </c>
      <c r="J8082" s="28" t="s">
        <v>3241</v>
      </c>
    </row>
    <row r="8083" spans="1:10" x14ac:dyDescent="0.3">
      <c r="A8083" s="26">
        <v>2020</v>
      </c>
      <c r="B8083" s="27" t="s">
        <v>5991</v>
      </c>
      <c r="C8083" s="27" t="s">
        <v>5992</v>
      </c>
      <c r="D8083" s="27" t="s">
        <v>5991</v>
      </c>
      <c r="E8083" s="27" t="s">
        <v>3033</v>
      </c>
      <c r="F8083" s="27" t="s">
        <v>2788</v>
      </c>
      <c r="G8083" s="27" t="s">
        <v>2799</v>
      </c>
      <c r="H8083" s="28">
        <v>43831</v>
      </c>
      <c r="I8083" s="516">
        <v>14.392234999999999</v>
      </c>
      <c r="J8083" s="28" t="s">
        <v>3192</v>
      </c>
    </row>
    <row r="8084" spans="1:10" x14ac:dyDescent="0.3">
      <c r="A8084" s="26">
        <v>2020</v>
      </c>
      <c r="B8084" s="27" t="s">
        <v>6031</v>
      </c>
      <c r="C8084" s="27" t="s">
        <v>6016</v>
      </c>
      <c r="D8084" s="27" t="s">
        <v>6031</v>
      </c>
      <c r="E8084" s="27" t="s">
        <v>3033</v>
      </c>
      <c r="F8084" s="27" t="s">
        <v>2807</v>
      </c>
      <c r="G8084" s="27" t="s">
        <v>2808</v>
      </c>
      <c r="H8084" s="28">
        <v>43831</v>
      </c>
      <c r="I8084" s="516">
        <v>10.246291000000001</v>
      </c>
      <c r="J8084" s="28" t="s">
        <v>3241</v>
      </c>
    </row>
    <row r="8085" spans="1:10" x14ac:dyDescent="0.3">
      <c r="A8085" s="26">
        <v>2020</v>
      </c>
      <c r="B8085" s="27" t="s">
        <v>6025</v>
      </c>
      <c r="C8085" s="27" t="s">
        <v>6026</v>
      </c>
      <c r="D8085" s="27" t="s">
        <v>6025</v>
      </c>
      <c r="E8085" s="27" t="s">
        <v>3033</v>
      </c>
      <c r="F8085" s="27" t="s">
        <v>2807</v>
      </c>
      <c r="G8085" s="27" t="s">
        <v>2808</v>
      </c>
      <c r="H8085" s="28">
        <v>43831</v>
      </c>
      <c r="I8085" s="516">
        <v>42.243205000000017</v>
      </c>
      <c r="J8085" s="28" t="s">
        <v>3192</v>
      </c>
    </row>
    <row r="8086" spans="1:10" x14ac:dyDescent="0.3">
      <c r="A8086" s="26">
        <v>2020</v>
      </c>
      <c r="B8086" s="27" t="s">
        <v>3189</v>
      </c>
      <c r="C8086" s="27" t="s">
        <v>3190</v>
      </c>
      <c r="D8086" s="27" t="s">
        <v>3191</v>
      </c>
      <c r="E8086" s="27" t="s">
        <v>3161</v>
      </c>
      <c r="F8086" s="27" t="s">
        <v>2815</v>
      </c>
      <c r="G8086" s="27" t="s">
        <v>2816</v>
      </c>
      <c r="H8086" s="28">
        <v>43831</v>
      </c>
      <c r="I8086" s="516">
        <v>1.0707059999999999</v>
      </c>
      <c r="J8086" s="28" t="s">
        <v>3192</v>
      </c>
    </row>
    <row r="8087" spans="1:10" x14ac:dyDescent="0.3">
      <c r="A8087" s="26">
        <v>2020</v>
      </c>
      <c r="B8087" s="27" t="s">
        <v>3189</v>
      </c>
      <c r="C8087" s="27" t="s">
        <v>6326</v>
      </c>
      <c r="D8087" s="27" t="s">
        <v>6327</v>
      </c>
      <c r="E8087" s="27" t="s">
        <v>3161</v>
      </c>
      <c r="F8087" s="27" t="s">
        <v>2815</v>
      </c>
      <c r="G8087" s="27" t="s">
        <v>2816</v>
      </c>
      <c r="H8087" s="28">
        <v>43831</v>
      </c>
      <c r="I8087" s="516">
        <v>0.58905500000000088</v>
      </c>
      <c r="J8087" s="28" t="s">
        <v>3192</v>
      </c>
    </row>
    <row r="8088" spans="1:10" x14ac:dyDescent="0.3">
      <c r="A8088" s="26">
        <v>2020</v>
      </c>
      <c r="B8088" s="27" t="s">
        <v>5764</v>
      </c>
      <c r="C8088" s="27" t="s">
        <v>5765</v>
      </c>
      <c r="D8088" s="27" t="s">
        <v>5766</v>
      </c>
      <c r="E8088" s="27" t="s">
        <v>3161</v>
      </c>
      <c r="F8088" s="27" t="s">
        <v>2815</v>
      </c>
      <c r="G8088" s="27" t="s">
        <v>2816</v>
      </c>
      <c r="H8088" s="28">
        <v>43831</v>
      </c>
      <c r="I8088" s="516">
        <v>0.64898599999999995</v>
      </c>
      <c r="J8088" s="28" t="s">
        <v>3192</v>
      </c>
    </row>
    <row r="8089" spans="1:10" x14ac:dyDescent="0.3">
      <c r="A8089" s="26">
        <v>2020</v>
      </c>
      <c r="B8089" s="27" t="s">
        <v>5764</v>
      </c>
      <c r="C8089" s="27" t="s">
        <v>5765</v>
      </c>
      <c r="D8089" s="27" t="s">
        <v>5988</v>
      </c>
      <c r="E8089" s="27" t="s">
        <v>3161</v>
      </c>
      <c r="F8089" s="27" t="s">
        <v>2815</v>
      </c>
      <c r="G8089" s="27" t="s">
        <v>2816</v>
      </c>
      <c r="H8089" s="28">
        <v>43831</v>
      </c>
      <c r="I8089" s="516">
        <v>0.67449099999999962</v>
      </c>
      <c r="J8089" s="28" t="s">
        <v>3192</v>
      </c>
    </row>
    <row r="8090" spans="1:10" x14ac:dyDescent="0.3">
      <c r="A8090" s="26">
        <v>2020</v>
      </c>
      <c r="B8090" s="27" t="s">
        <v>3035</v>
      </c>
      <c r="C8090" s="27" t="s">
        <v>3036</v>
      </c>
      <c r="D8090" s="27" t="s">
        <v>3035</v>
      </c>
      <c r="E8090" s="27" t="s">
        <v>6117</v>
      </c>
      <c r="F8090" s="27" t="s">
        <v>2825</v>
      </c>
      <c r="G8090" s="27" t="s">
        <v>2826</v>
      </c>
      <c r="H8090" s="28">
        <v>43831</v>
      </c>
      <c r="I8090" s="516">
        <v>0</v>
      </c>
      <c r="J8090" s="28" t="s">
        <v>3241</v>
      </c>
    </row>
    <row r="8091" spans="1:10" x14ac:dyDescent="0.3">
      <c r="A8091" s="26">
        <v>2020</v>
      </c>
      <c r="B8091" s="27" t="s">
        <v>3037</v>
      </c>
      <c r="C8091" s="27" t="s">
        <v>3038</v>
      </c>
      <c r="D8091" s="27" t="s">
        <v>3037</v>
      </c>
      <c r="E8091" s="27" t="s">
        <v>6117</v>
      </c>
      <c r="F8091" s="27" t="s">
        <v>3034</v>
      </c>
      <c r="G8091" s="27" t="s">
        <v>2999</v>
      </c>
      <c r="H8091" s="28">
        <v>43831</v>
      </c>
      <c r="I8091" s="516">
        <v>1.4638020000000003</v>
      </c>
      <c r="J8091" s="28" t="s">
        <v>3241</v>
      </c>
    </row>
    <row r="8092" spans="1:10" x14ac:dyDescent="0.3">
      <c r="A8092" s="26">
        <v>2020</v>
      </c>
      <c r="B8092" s="27" t="s">
        <v>6077</v>
      </c>
      <c r="C8092" s="27" t="s">
        <v>6078</v>
      </c>
      <c r="D8092" s="27" t="s">
        <v>6077</v>
      </c>
      <c r="E8092" s="27" t="s">
        <v>3111</v>
      </c>
      <c r="F8092" s="27" t="s">
        <v>3034</v>
      </c>
      <c r="G8092" s="27" t="s">
        <v>2840</v>
      </c>
      <c r="H8092" s="28">
        <v>43831</v>
      </c>
      <c r="I8092" s="516">
        <v>10.947059999999997</v>
      </c>
      <c r="J8092" s="28" t="s">
        <v>3192</v>
      </c>
    </row>
    <row r="8093" spans="1:10" x14ac:dyDescent="0.3">
      <c r="A8093" s="26">
        <v>2020</v>
      </c>
      <c r="B8093" s="27" t="s">
        <v>3039</v>
      </c>
      <c r="C8093" s="27" t="s">
        <v>3040</v>
      </c>
      <c r="D8093" s="27" t="s">
        <v>3039</v>
      </c>
      <c r="E8093" s="27" t="s">
        <v>6117</v>
      </c>
      <c r="F8093" s="27" t="s">
        <v>2815</v>
      </c>
      <c r="G8093" s="27" t="s">
        <v>2816</v>
      </c>
      <c r="H8093" s="28">
        <v>43831</v>
      </c>
      <c r="I8093" s="516">
        <v>0</v>
      </c>
      <c r="J8093" s="28" t="s">
        <v>3241</v>
      </c>
    </row>
    <row r="8094" spans="1:10" x14ac:dyDescent="0.3">
      <c r="A8094" s="26">
        <v>2020</v>
      </c>
      <c r="B8094" s="27" t="s">
        <v>5672</v>
      </c>
      <c r="C8094" s="27" t="s">
        <v>2863</v>
      </c>
      <c r="D8094" s="27" t="s">
        <v>5672</v>
      </c>
      <c r="E8094" s="27" t="s">
        <v>3111</v>
      </c>
      <c r="F8094" s="27" t="s">
        <v>2815</v>
      </c>
      <c r="G8094" s="27" t="s">
        <v>2854</v>
      </c>
      <c r="H8094" s="28">
        <v>43831</v>
      </c>
      <c r="I8094" s="516">
        <v>7.0430939999999991</v>
      </c>
      <c r="J8094" s="28" t="s">
        <v>3192</v>
      </c>
    </row>
    <row r="8095" spans="1:10" x14ac:dyDescent="0.3">
      <c r="A8095" s="26">
        <v>2020</v>
      </c>
      <c r="B8095" s="27" t="s">
        <v>3041</v>
      </c>
      <c r="C8095" s="27" t="s">
        <v>3042</v>
      </c>
      <c r="D8095" s="27" t="s">
        <v>3041</v>
      </c>
      <c r="E8095" s="27" t="s">
        <v>6117</v>
      </c>
      <c r="F8095" s="27" t="s">
        <v>2825</v>
      </c>
      <c r="G8095" s="27" t="s">
        <v>2826</v>
      </c>
      <c r="H8095" s="28">
        <v>43831</v>
      </c>
      <c r="I8095" s="516">
        <v>2.7181760000000006</v>
      </c>
      <c r="J8095" s="28" t="s">
        <v>3241</v>
      </c>
    </row>
    <row r="8096" spans="1:10" x14ac:dyDescent="0.3">
      <c r="A8096" s="26">
        <v>2020</v>
      </c>
      <c r="B8096" s="27" t="s">
        <v>3043</v>
      </c>
      <c r="C8096" s="27" t="s">
        <v>3044</v>
      </c>
      <c r="D8096" s="27" t="s">
        <v>3043</v>
      </c>
      <c r="E8096" s="27" t="s">
        <v>6117</v>
      </c>
      <c r="F8096" s="27" t="s">
        <v>2815</v>
      </c>
      <c r="G8096" s="27" t="s">
        <v>2816</v>
      </c>
      <c r="H8096" s="28">
        <v>43831</v>
      </c>
      <c r="I8096" s="516">
        <v>3.2401430000000002</v>
      </c>
      <c r="J8096" s="28" t="s">
        <v>3241</v>
      </c>
    </row>
    <row r="8097" spans="1:10" x14ac:dyDescent="0.3">
      <c r="A8097" s="26">
        <v>2020</v>
      </c>
      <c r="B8097" s="27" t="s">
        <v>3045</v>
      </c>
      <c r="C8097" s="27" t="s">
        <v>3046</v>
      </c>
      <c r="D8097" s="27" t="s">
        <v>3045</v>
      </c>
      <c r="E8097" s="27" t="s">
        <v>6117</v>
      </c>
      <c r="F8097" s="27" t="s">
        <v>2815</v>
      </c>
      <c r="G8097" s="27" t="s">
        <v>2816</v>
      </c>
      <c r="H8097" s="28">
        <v>43831</v>
      </c>
      <c r="I8097" s="516">
        <v>6.0732000000000029E-2</v>
      </c>
      <c r="J8097" s="28" t="s">
        <v>3241</v>
      </c>
    </row>
    <row r="8098" spans="1:10" x14ac:dyDescent="0.3">
      <c r="A8098" s="26">
        <v>2020</v>
      </c>
      <c r="B8098" s="27" t="s">
        <v>3143</v>
      </c>
      <c r="C8098" s="27" t="s">
        <v>3144</v>
      </c>
      <c r="D8098" s="27" t="s">
        <v>3143</v>
      </c>
      <c r="E8098" s="27" t="s">
        <v>6117</v>
      </c>
      <c r="F8098" s="27" t="s">
        <v>2798</v>
      </c>
      <c r="G8098" s="27" t="s">
        <v>2803</v>
      </c>
      <c r="H8098" s="28">
        <v>43831</v>
      </c>
      <c r="I8098" s="516">
        <v>3.1432389999999995</v>
      </c>
      <c r="J8098" s="28" t="s">
        <v>3241</v>
      </c>
    </row>
    <row r="8099" spans="1:10" x14ac:dyDescent="0.3">
      <c r="A8099" s="26">
        <v>2020</v>
      </c>
      <c r="B8099" s="27" t="s">
        <v>5773</v>
      </c>
      <c r="C8099" s="27" t="s">
        <v>5774</v>
      </c>
      <c r="D8099" s="27" t="s">
        <v>5773</v>
      </c>
      <c r="E8099" s="27" t="s">
        <v>3111</v>
      </c>
      <c r="F8099" s="27" t="s">
        <v>3034</v>
      </c>
      <c r="G8099" s="27" t="s">
        <v>2821</v>
      </c>
      <c r="H8099" s="28">
        <v>43831</v>
      </c>
      <c r="I8099" s="516">
        <v>0.28801199999999999</v>
      </c>
      <c r="J8099" s="28" t="s">
        <v>3241</v>
      </c>
    </row>
    <row r="8100" spans="1:10" x14ac:dyDescent="0.3">
      <c r="A8100" s="26">
        <v>2020</v>
      </c>
      <c r="B8100" s="27" t="s">
        <v>3171</v>
      </c>
      <c r="C8100" s="27" t="s">
        <v>3172</v>
      </c>
      <c r="D8100" s="27" t="s">
        <v>3173</v>
      </c>
      <c r="E8100" s="27" t="s">
        <v>3111</v>
      </c>
      <c r="F8100" s="27" t="s">
        <v>2825</v>
      </c>
      <c r="G8100" s="27" t="s">
        <v>2850</v>
      </c>
      <c r="H8100" s="28">
        <v>43831</v>
      </c>
      <c r="I8100" s="516">
        <v>0.50479999999999992</v>
      </c>
      <c r="J8100" s="28" t="s">
        <v>3241</v>
      </c>
    </row>
    <row r="8101" spans="1:10" x14ac:dyDescent="0.3">
      <c r="A8101" s="26">
        <v>2020</v>
      </c>
      <c r="B8101" s="27" t="s">
        <v>5974</v>
      </c>
      <c r="C8101" s="27" t="s">
        <v>5975</v>
      </c>
      <c r="D8101" s="27" t="s">
        <v>5974</v>
      </c>
      <c r="E8101" s="27" t="s">
        <v>3033</v>
      </c>
      <c r="F8101" s="27" t="s">
        <v>2807</v>
      </c>
      <c r="G8101" s="27" t="s">
        <v>2812</v>
      </c>
      <c r="H8101" s="28">
        <v>43831</v>
      </c>
      <c r="I8101" s="516">
        <v>13.378675000000001</v>
      </c>
      <c r="J8101" s="28" t="s">
        <v>3192</v>
      </c>
    </row>
    <row r="8102" spans="1:10" x14ac:dyDescent="0.3">
      <c r="A8102" s="26">
        <v>2020</v>
      </c>
      <c r="B8102" s="27" t="s">
        <v>3146</v>
      </c>
      <c r="C8102" s="27" t="s">
        <v>3147</v>
      </c>
      <c r="D8102" s="27" t="s">
        <v>3146</v>
      </c>
      <c r="E8102" s="27" t="s">
        <v>6117</v>
      </c>
      <c r="F8102" s="27" t="s">
        <v>2798</v>
      </c>
      <c r="G8102" s="27" t="s">
        <v>2803</v>
      </c>
      <c r="H8102" s="28">
        <v>43831</v>
      </c>
      <c r="I8102" s="516">
        <v>3.4080950000000008</v>
      </c>
      <c r="J8102" s="28" t="s">
        <v>3241</v>
      </c>
    </row>
    <row r="8103" spans="1:10" x14ac:dyDescent="0.3">
      <c r="A8103" s="26">
        <v>2020</v>
      </c>
      <c r="B8103" s="27" t="s">
        <v>6128</v>
      </c>
      <c r="C8103" s="27" t="s">
        <v>6129</v>
      </c>
      <c r="D8103" s="27" t="s">
        <v>6130</v>
      </c>
      <c r="E8103" s="27" t="s">
        <v>3161</v>
      </c>
      <c r="F8103" s="27" t="s">
        <v>3034</v>
      </c>
      <c r="G8103" s="27" t="s">
        <v>2999</v>
      </c>
      <c r="H8103" s="28">
        <v>43831</v>
      </c>
      <c r="I8103" s="516">
        <v>0</v>
      </c>
      <c r="J8103" s="28" t="s">
        <v>3192</v>
      </c>
    </row>
    <row r="8104" spans="1:10" x14ac:dyDescent="0.3">
      <c r="A8104" s="26">
        <v>2020</v>
      </c>
      <c r="B8104" s="27" t="s">
        <v>3047</v>
      </c>
      <c r="C8104" s="27" t="s">
        <v>3048</v>
      </c>
      <c r="D8104" s="27" t="s">
        <v>3047</v>
      </c>
      <c r="E8104" s="27" t="s">
        <v>6117</v>
      </c>
      <c r="F8104" s="27" t="s">
        <v>2825</v>
      </c>
      <c r="G8104" s="27" t="s">
        <v>2826</v>
      </c>
      <c r="H8104" s="28">
        <v>43831</v>
      </c>
      <c r="I8104" s="516">
        <v>2.400217</v>
      </c>
      <c r="J8104" s="28" t="s">
        <v>3241</v>
      </c>
    </row>
    <row r="8105" spans="1:10" x14ac:dyDescent="0.3">
      <c r="A8105" s="26">
        <v>2020</v>
      </c>
      <c r="B8105" s="27" t="s">
        <v>5217</v>
      </c>
      <c r="C8105" s="27" t="s">
        <v>2901</v>
      </c>
      <c r="D8105" s="27" t="s">
        <v>5217</v>
      </c>
      <c r="E8105" s="27" t="s">
        <v>3033</v>
      </c>
      <c r="F8105" s="27" t="s">
        <v>2788</v>
      </c>
      <c r="G8105" s="27" t="s">
        <v>2788</v>
      </c>
      <c r="H8105" s="28">
        <v>43831</v>
      </c>
      <c r="I8105" s="516">
        <v>37.343801999999997</v>
      </c>
      <c r="J8105" s="28" t="s">
        <v>3192</v>
      </c>
    </row>
    <row r="8106" spans="1:10" x14ac:dyDescent="0.3">
      <c r="A8106" s="26">
        <v>2020</v>
      </c>
      <c r="B8106" s="27" t="s">
        <v>6124</v>
      </c>
      <c r="C8106" s="27" t="s">
        <v>6125</v>
      </c>
      <c r="D8106" s="27" t="s">
        <v>6124</v>
      </c>
      <c r="E8106" s="27" t="s">
        <v>3111</v>
      </c>
      <c r="F8106" s="27" t="s">
        <v>2815</v>
      </c>
      <c r="G8106" s="27" t="s">
        <v>2854</v>
      </c>
      <c r="H8106" s="28">
        <v>43831</v>
      </c>
      <c r="I8106" s="516">
        <v>0.91954999999999998</v>
      </c>
      <c r="J8106" s="28" t="s">
        <v>9055</v>
      </c>
    </row>
    <row r="8107" spans="1:10" x14ac:dyDescent="0.3">
      <c r="A8107" s="26">
        <v>2020</v>
      </c>
      <c r="B8107" s="27" t="s">
        <v>5999</v>
      </c>
      <c r="C8107" s="27" t="s">
        <v>5967</v>
      </c>
      <c r="D8107" s="27" t="s">
        <v>5999</v>
      </c>
      <c r="E8107" s="27" t="s">
        <v>3111</v>
      </c>
      <c r="F8107" s="27" t="s">
        <v>2815</v>
      </c>
      <c r="G8107" s="27" t="s">
        <v>2854</v>
      </c>
      <c r="H8107" s="28">
        <v>43831</v>
      </c>
      <c r="I8107" s="516">
        <v>0.87468299999999999</v>
      </c>
      <c r="J8107" s="28" t="s">
        <v>3241</v>
      </c>
    </row>
    <row r="8108" spans="1:10" x14ac:dyDescent="0.3">
      <c r="A8108" s="26">
        <v>2020</v>
      </c>
      <c r="B8108" s="27" t="s">
        <v>5760</v>
      </c>
      <c r="C8108" s="27" t="s">
        <v>5761</v>
      </c>
      <c r="D8108" s="27" t="s">
        <v>5760</v>
      </c>
      <c r="E8108" s="27" t="s">
        <v>3111</v>
      </c>
      <c r="F8108" s="27" t="s">
        <v>2815</v>
      </c>
      <c r="G8108" s="27" t="s">
        <v>2854</v>
      </c>
      <c r="H8108" s="28">
        <v>43831</v>
      </c>
      <c r="I8108" s="516">
        <v>6.5469930000000005</v>
      </c>
      <c r="J8108" s="28" t="s">
        <v>3192</v>
      </c>
    </row>
    <row r="8109" spans="1:10" x14ac:dyDescent="0.3">
      <c r="A8109" s="26">
        <v>2020</v>
      </c>
      <c r="B8109" s="27" t="s">
        <v>3049</v>
      </c>
      <c r="C8109" s="27" t="s">
        <v>3050</v>
      </c>
      <c r="D8109" s="27" t="s">
        <v>3049</v>
      </c>
      <c r="E8109" s="27" t="s">
        <v>6117</v>
      </c>
      <c r="F8109" s="27" t="s">
        <v>2825</v>
      </c>
      <c r="G8109" s="27" t="s">
        <v>2850</v>
      </c>
      <c r="H8109" s="28">
        <v>43831</v>
      </c>
      <c r="I8109" s="516">
        <v>2.7019180000000005</v>
      </c>
      <c r="J8109" s="28" t="s">
        <v>3241</v>
      </c>
    </row>
    <row r="8110" spans="1:10" x14ac:dyDescent="0.3">
      <c r="A8110" s="26">
        <v>2020</v>
      </c>
      <c r="B8110" s="27" t="s">
        <v>3051</v>
      </c>
      <c r="C8110" s="27" t="s">
        <v>3051</v>
      </c>
      <c r="D8110" s="27" t="s">
        <v>3051</v>
      </c>
      <c r="E8110" s="27" t="s">
        <v>6118</v>
      </c>
      <c r="F8110" s="27" t="s">
        <v>3051</v>
      </c>
      <c r="G8110" s="27" t="s">
        <v>6074</v>
      </c>
      <c r="H8110" s="28">
        <v>43831</v>
      </c>
      <c r="I8110" s="516">
        <v>11993.867057000007</v>
      </c>
      <c r="J8110" s="28" t="s">
        <v>6487</v>
      </c>
    </row>
    <row r="8111" spans="1:10" x14ac:dyDescent="0.3">
      <c r="A8111" s="26">
        <v>2020</v>
      </c>
      <c r="B8111" s="27" t="s">
        <v>5995</v>
      </c>
      <c r="C8111" s="27" t="s">
        <v>5996</v>
      </c>
      <c r="D8111" s="27" t="s">
        <v>5995</v>
      </c>
      <c r="E8111" s="27" t="s">
        <v>3033</v>
      </c>
      <c r="F8111" s="27" t="s">
        <v>2807</v>
      </c>
      <c r="G8111" s="27" t="s">
        <v>2812</v>
      </c>
      <c r="H8111" s="28">
        <v>43831</v>
      </c>
      <c r="I8111" s="516">
        <v>10.558017999999999</v>
      </c>
      <c r="J8111" s="28" t="s">
        <v>3192</v>
      </c>
    </row>
    <row r="8112" spans="1:10" x14ac:dyDescent="0.3">
      <c r="A8112" s="26">
        <v>2020</v>
      </c>
      <c r="B8112" s="27" t="s">
        <v>3052</v>
      </c>
      <c r="C8112" s="27" t="s">
        <v>3053</v>
      </c>
      <c r="D8112" s="27" t="s">
        <v>3052</v>
      </c>
      <c r="E8112" s="27" t="s">
        <v>3033</v>
      </c>
      <c r="F8112" s="27" t="s">
        <v>2807</v>
      </c>
      <c r="G8112" s="27" t="s">
        <v>2812</v>
      </c>
      <c r="H8112" s="28">
        <v>43831</v>
      </c>
      <c r="I8112" s="516">
        <v>2.6257739999999998</v>
      </c>
      <c r="J8112" s="28" t="s">
        <v>3241</v>
      </c>
    </row>
    <row r="8113" spans="1:10" x14ac:dyDescent="0.3">
      <c r="A8113" s="26">
        <v>2020</v>
      </c>
      <c r="B8113" s="27" t="s">
        <v>6339</v>
      </c>
      <c r="C8113" s="27" t="s">
        <v>6340</v>
      </c>
      <c r="D8113" s="27" t="s">
        <v>6339</v>
      </c>
      <c r="E8113" s="27" t="s">
        <v>3111</v>
      </c>
      <c r="F8113" s="27" t="s">
        <v>2825</v>
      </c>
      <c r="G8113" s="27" t="s">
        <v>2850</v>
      </c>
      <c r="H8113" s="28">
        <v>43831</v>
      </c>
      <c r="I8113" s="516">
        <v>0.31913200000000008</v>
      </c>
      <c r="J8113" s="28" t="s">
        <v>3241</v>
      </c>
    </row>
    <row r="8114" spans="1:10" x14ac:dyDescent="0.3">
      <c r="A8114" s="26">
        <v>2020</v>
      </c>
      <c r="B8114" s="27" t="s">
        <v>3162</v>
      </c>
      <c r="C8114" s="27" t="s">
        <v>3163</v>
      </c>
      <c r="D8114" s="27" t="s">
        <v>3164</v>
      </c>
      <c r="E8114" s="27" t="s">
        <v>3025</v>
      </c>
      <c r="F8114" s="27" t="s">
        <v>3087</v>
      </c>
      <c r="G8114" s="27" t="s">
        <v>2788</v>
      </c>
      <c r="H8114" s="28">
        <v>43831</v>
      </c>
      <c r="I8114" s="516">
        <v>0</v>
      </c>
      <c r="J8114" s="28" t="s">
        <v>3241</v>
      </c>
    </row>
    <row r="8115" spans="1:10" x14ac:dyDescent="0.3">
      <c r="A8115" s="26">
        <v>2020</v>
      </c>
      <c r="B8115" s="27" t="s">
        <v>3162</v>
      </c>
      <c r="C8115" s="27" t="s">
        <v>3163</v>
      </c>
      <c r="D8115" s="27" t="s">
        <v>3165</v>
      </c>
      <c r="E8115" s="27" t="s">
        <v>3025</v>
      </c>
      <c r="F8115" s="27" t="s">
        <v>3087</v>
      </c>
      <c r="G8115" s="27" t="s">
        <v>2788</v>
      </c>
      <c r="H8115" s="28">
        <v>43831</v>
      </c>
      <c r="I8115" s="516">
        <v>0</v>
      </c>
      <c r="J8115" s="28" t="s">
        <v>3241</v>
      </c>
    </row>
    <row r="8116" spans="1:10" x14ac:dyDescent="0.3">
      <c r="A8116" s="26">
        <v>2020</v>
      </c>
      <c r="B8116" s="27" t="s">
        <v>6126</v>
      </c>
      <c r="C8116" s="27" t="s">
        <v>6127</v>
      </c>
      <c r="D8116" s="27" t="s">
        <v>6126</v>
      </c>
      <c r="E8116" s="27" t="s">
        <v>3033</v>
      </c>
      <c r="F8116" s="27" t="s">
        <v>2788</v>
      </c>
      <c r="G8116" s="27" t="s">
        <v>2788</v>
      </c>
      <c r="H8116" s="28">
        <v>43831</v>
      </c>
      <c r="I8116" s="516">
        <v>7.3456749999999991</v>
      </c>
      <c r="J8116" s="28" t="s">
        <v>3241</v>
      </c>
    </row>
    <row r="8117" spans="1:10" x14ac:dyDescent="0.3">
      <c r="A8117" s="26">
        <v>2020</v>
      </c>
      <c r="B8117" s="27" t="s">
        <v>6148</v>
      </c>
      <c r="C8117" s="27" t="s">
        <v>6149</v>
      </c>
      <c r="D8117" s="27" t="s">
        <v>6148</v>
      </c>
      <c r="E8117" s="27" t="s">
        <v>3033</v>
      </c>
      <c r="F8117" s="27" t="s">
        <v>2788</v>
      </c>
      <c r="G8117" s="27" t="s">
        <v>2788</v>
      </c>
      <c r="H8117" s="28">
        <v>43831</v>
      </c>
      <c r="I8117" s="516">
        <v>19.164439000000002</v>
      </c>
      <c r="J8117" s="28" t="s">
        <v>3192</v>
      </c>
    </row>
    <row r="8118" spans="1:10" x14ac:dyDescent="0.3">
      <c r="A8118" s="26">
        <v>2020</v>
      </c>
      <c r="B8118" s="27" t="s">
        <v>6033</v>
      </c>
      <c r="C8118" s="27" t="s">
        <v>6034</v>
      </c>
      <c r="D8118" s="27" t="s">
        <v>6035</v>
      </c>
      <c r="E8118" s="27" t="s">
        <v>3161</v>
      </c>
      <c r="F8118" s="27" t="s">
        <v>2788</v>
      </c>
      <c r="G8118" s="27" t="s">
        <v>2788</v>
      </c>
      <c r="H8118" s="28">
        <v>43831</v>
      </c>
      <c r="I8118" s="516">
        <v>3.7212139999999998</v>
      </c>
      <c r="J8118" s="28" t="s">
        <v>3192</v>
      </c>
    </row>
    <row r="8119" spans="1:10" x14ac:dyDescent="0.3">
      <c r="A8119" s="26">
        <v>2020</v>
      </c>
      <c r="B8119" s="27" t="s">
        <v>3054</v>
      </c>
      <c r="C8119" s="27" t="s">
        <v>3055</v>
      </c>
      <c r="D8119" s="27" t="s">
        <v>3054</v>
      </c>
      <c r="E8119" s="27" t="s">
        <v>6117</v>
      </c>
      <c r="F8119" s="27" t="s">
        <v>3034</v>
      </c>
      <c r="G8119" s="27" t="s">
        <v>2999</v>
      </c>
      <c r="H8119" s="28">
        <v>43831</v>
      </c>
      <c r="I8119" s="516">
        <v>3.0656689999999989</v>
      </c>
      <c r="J8119" s="28" t="s">
        <v>3241</v>
      </c>
    </row>
    <row r="8120" spans="1:10" x14ac:dyDescent="0.3">
      <c r="A8120" s="26">
        <v>2020</v>
      </c>
      <c r="B8120" s="27" t="s">
        <v>3056</v>
      </c>
      <c r="C8120" s="27" t="s">
        <v>3057</v>
      </c>
      <c r="D8120" s="27" t="s">
        <v>3056</v>
      </c>
      <c r="E8120" s="27" t="s">
        <v>6117</v>
      </c>
      <c r="F8120" s="27" t="s">
        <v>2825</v>
      </c>
      <c r="G8120" s="27" t="s">
        <v>2826</v>
      </c>
      <c r="H8120" s="28">
        <v>43831</v>
      </c>
      <c r="I8120" s="516">
        <v>3.7688450000000007</v>
      </c>
      <c r="J8120" s="28" t="s">
        <v>3241</v>
      </c>
    </row>
    <row r="8121" spans="1:10" x14ac:dyDescent="0.3">
      <c r="A8121" s="26">
        <v>2020</v>
      </c>
      <c r="B8121" s="27" t="s">
        <v>6122</v>
      </c>
      <c r="C8121" s="27" t="s">
        <v>6123</v>
      </c>
      <c r="D8121" s="27" t="s">
        <v>6122</v>
      </c>
      <c r="E8121" s="27" t="s">
        <v>3111</v>
      </c>
      <c r="F8121" s="27" t="s">
        <v>3034</v>
      </c>
      <c r="G8121" s="27" t="s">
        <v>2831</v>
      </c>
      <c r="H8121" s="28">
        <v>43831</v>
      </c>
      <c r="I8121" s="516">
        <v>2.1794180000000001</v>
      </c>
      <c r="J8121" s="28" t="s">
        <v>3192</v>
      </c>
    </row>
    <row r="8122" spans="1:10" x14ac:dyDescent="0.3">
      <c r="A8122" s="26">
        <v>2020</v>
      </c>
      <c r="B8122" s="27" t="s">
        <v>3058</v>
      </c>
      <c r="C8122" s="27" t="s">
        <v>3059</v>
      </c>
      <c r="D8122" s="27" t="s">
        <v>3058</v>
      </c>
      <c r="E8122" s="27" t="s">
        <v>6117</v>
      </c>
      <c r="F8122" s="27" t="s">
        <v>2815</v>
      </c>
      <c r="G8122" s="27" t="s">
        <v>2816</v>
      </c>
      <c r="H8122" s="28">
        <v>43831</v>
      </c>
      <c r="I8122" s="516">
        <v>3.769753000000001</v>
      </c>
      <c r="J8122" s="28" t="s">
        <v>3241</v>
      </c>
    </row>
    <row r="8123" spans="1:10" x14ac:dyDescent="0.3">
      <c r="A8123" s="26">
        <v>2020</v>
      </c>
      <c r="B8123" s="27" t="s">
        <v>5775</v>
      </c>
      <c r="C8123" s="27" t="s">
        <v>2905</v>
      </c>
      <c r="D8123" s="27" t="s">
        <v>5775</v>
      </c>
      <c r="E8123" s="27" t="s">
        <v>3033</v>
      </c>
      <c r="F8123" s="27" t="s">
        <v>2807</v>
      </c>
      <c r="G8123" s="27" t="s">
        <v>2812</v>
      </c>
      <c r="H8123" s="28">
        <v>43831</v>
      </c>
      <c r="I8123" s="516">
        <v>10.773224000000004</v>
      </c>
      <c r="J8123" s="28" t="s">
        <v>3192</v>
      </c>
    </row>
    <row r="8124" spans="1:10" x14ac:dyDescent="0.3">
      <c r="A8124" s="26">
        <v>2020</v>
      </c>
      <c r="B8124" s="27" t="s">
        <v>6333</v>
      </c>
      <c r="C8124" s="27" t="s">
        <v>6334</v>
      </c>
      <c r="D8124" s="27" t="s">
        <v>6335</v>
      </c>
      <c r="E8124" s="27" t="s">
        <v>3161</v>
      </c>
      <c r="F8124" s="27" t="s">
        <v>2815</v>
      </c>
      <c r="G8124" s="27" t="s">
        <v>2816</v>
      </c>
      <c r="H8124" s="28">
        <v>43831</v>
      </c>
      <c r="I8124" s="516">
        <v>4.8246000000000004E-2</v>
      </c>
      <c r="J8124" s="28" t="s">
        <v>3192</v>
      </c>
    </row>
    <row r="8125" spans="1:10" x14ac:dyDescent="0.3">
      <c r="A8125" s="26">
        <v>2020</v>
      </c>
      <c r="B8125" s="27" t="s">
        <v>6119</v>
      </c>
      <c r="C8125" s="27" t="s">
        <v>6120</v>
      </c>
      <c r="D8125" s="27" t="s">
        <v>6119</v>
      </c>
      <c r="E8125" s="27" t="s">
        <v>3033</v>
      </c>
      <c r="F8125" s="27" t="s">
        <v>2788</v>
      </c>
      <c r="G8125" s="27" t="s">
        <v>2788</v>
      </c>
      <c r="H8125" s="28">
        <v>43831</v>
      </c>
      <c r="I8125" s="516">
        <v>0</v>
      </c>
      <c r="J8125" s="28" t="s">
        <v>3192</v>
      </c>
    </row>
    <row r="8126" spans="1:10" x14ac:dyDescent="0.3">
      <c r="A8126" s="26">
        <v>2020</v>
      </c>
      <c r="B8126" s="27" t="s">
        <v>6121</v>
      </c>
      <c r="C8126" s="27" t="s">
        <v>6110</v>
      </c>
      <c r="D8126" s="27" t="s">
        <v>6121</v>
      </c>
      <c r="E8126" s="27" t="s">
        <v>3033</v>
      </c>
      <c r="F8126" s="27" t="s">
        <v>2788</v>
      </c>
      <c r="G8126" s="27" t="s">
        <v>2788</v>
      </c>
      <c r="H8126" s="28">
        <v>43831</v>
      </c>
      <c r="I8126" s="516">
        <v>15.766409000000001</v>
      </c>
      <c r="J8126" s="28" t="s">
        <v>3241</v>
      </c>
    </row>
    <row r="8127" spans="1:10" x14ac:dyDescent="0.3">
      <c r="A8127" s="26">
        <v>2020</v>
      </c>
      <c r="B8127" s="27" t="s">
        <v>6144</v>
      </c>
      <c r="C8127" s="27" t="s">
        <v>6145</v>
      </c>
      <c r="D8127" s="27" t="s">
        <v>6144</v>
      </c>
      <c r="E8127" s="27" t="s">
        <v>3033</v>
      </c>
      <c r="F8127" s="27" t="s">
        <v>2788</v>
      </c>
      <c r="G8127" s="27" t="s">
        <v>2788</v>
      </c>
      <c r="H8127" s="28">
        <v>43831</v>
      </c>
      <c r="I8127" s="516">
        <v>4.5426459999999995</v>
      </c>
      <c r="J8127" s="28" t="s">
        <v>3192</v>
      </c>
    </row>
    <row r="8128" spans="1:10" x14ac:dyDescent="0.3">
      <c r="A8128" s="26">
        <v>2020</v>
      </c>
      <c r="B8128" s="27" t="s">
        <v>3152</v>
      </c>
      <c r="C8128" s="27" t="s">
        <v>3153</v>
      </c>
      <c r="D8128" s="27" t="s">
        <v>3152</v>
      </c>
      <c r="E8128" s="27" t="s">
        <v>3111</v>
      </c>
      <c r="F8128" s="27" t="s">
        <v>2825</v>
      </c>
      <c r="G8128" s="27" t="s">
        <v>2850</v>
      </c>
      <c r="H8128" s="28">
        <v>43831</v>
      </c>
      <c r="I8128" s="516">
        <v>0.47012100000000001</v>
      </c>
      <c r="J8128" s="28" t="s">
        <v>3241</v>
      </c>
    </row>
    <row r="8129" spans="1:10" x14ac:dyDescent="0.3">
      <c r="A8129" s="26">
        <v>2020</v>
      </c>
      <c r="B8129" s="27" t="s">
        <v>3154</v>
      </c>
      <c r="C8129" s="27" t="s">
        <v>3155</v>
      </c>
      <c r="D8129" s="27" t="s">
        <v>3154</v>
      </c>
      <c r="E8129" s="27" t="s">
        <v>3111</v>
      </c>
      <c r="F8129" s="27" t="s">
        <v>2825</v>
      </c>
      <c r="G8129" s="27" t="s">
        <v>2850</v>
      </c>
      <c r="H8129" s="28">
        <v>43831</v>
      </c>
      <c r="I8129" s="516">
        <v>0.62708099999999989</v>
      </c>
      <c r="J8129" s="28" t="s">
        <v>3241</v>
      </c>
    </row>
    <row r="8130" spans="1:10" x14ac:dyDescent="0.3">
      <c r="A8130" s="26">
        <v>2020</v>
      </c>
      <c r="B8130" s="27" t="s">
        <v>3156</v>
      </c>
      <c r="C8130" s="27" t="s">
        <v>3157</v>
      </c>
      <c r="D8130" s="27" t="s">
        <v>3156</v>
      </c>
      <c r="E8130" s="27" t="s">
        <v>3111</v>
      </c>
      <c r="F8130" s="27" t="s">
        <v>2825</v>
      </c>
      <c r="G8130" s="27" t="s">
        <v>2850</v>
      </c>
      <c r="H8130" s="28">
        <v>43831</v>
      </c>
      <c r="I8130" s="516">
        <v>0</v>
      </c>
      <c r="J8130" s="28" t="s">
        <v>3241</v>
      </c>
    </row>
    <row r="8131" spans="1:10" x14ac:dyDescent="0.3">
      <c r="A8131" s="26">
        <v>2020</v>
      </c>
      <c r="B8131" s="27" t="s">
        <v>5987</v>
      </c>
      <c r="C8131" s="27" t="s">
        <v>6024</v>
      </c>
      <c r="D8131" s="27" t="s">
        <v>5987</v>
      </c>
      <c r="E8131" s="27" t="s">
        <v>3111</v>
      </c>
      <c r="F8131" s="27" t="s">
        <v>2825</v>
      </c>
      <c r="G8131" s="27" t="s">
        <v>2850</v>
      </c>
      <c r="H8131" s="28">
        <v>43831</v>
      </c>
      <c r="I8131" s="516">
        <v>21.480742000000003</v>
      </c>
      <c r="J8131" s="28" t="s">
        <v>3192</v>
      </c>
    </row>
    <row r="8132" spans="1:10" x14ac:dyDescent="0.3">
      <c r="A8132" s="26">
        <v>2020</v>
      </c>
      <c r="B8132" s="27" t="s">
        <v>3060</v>
      </c>
      <c r="C8132" s="27" t="s">
        <v>3061</v>
      </c>
      <c r="D8132" s="27" t="s">
        <v>3062</v>
      </c>
      <c r="E8132" s="27" t="s">
        <v>3063</v>
      </c>
      <c r="F8132" s="27" t="s">
        <v>3034</v>
      </c>
      <c r="G8132" s="27" t="s">
        <v>2999</v>
      </c>
      <c r="H8132" s="28">
        <v>43831</v>
      </c>
      <c r="I8132" s="516">
        <v>0</v>
      </c>
      <c r="J8132" s="28" t="s">
        <v>3241</v>
      </c>
    </row>
    <row r="8133" spans="1:10" x14ac:dyDescent="0.3">
      <c r="A8133" s="26">
        <v>2020</v>
      </c>
      <c r="B8133" s="27" t="s">
        <v>6341</v>
      </c>
      <c r="C8133" s="27" t="s">
        <v>6342</v>
      </c>
      <c r="D8133" s="27" t="s">
        <v>6343</v>
      </c>
      <c r="E8133" s="27" t="s">
        <v>3161</v>
      </c>
      <c r="F8133" s="27" t="s">
        <v>2815</v>
      </c>
      <c r="G8133" s="27" t="s">
        <v>2854</v>
      </c>
      <c r="H8133" s="28">
        <v>43831</v>
      </c>
      <c r="I8133" s="516">
        <v>6.2803000000000025E-2</v>
      </c>
      <c r="J8133" s="28" t="s">
        <v>3192</v>
      </c>
    </row>
    <row r="8134" spans="1:10" x14ac:dyDescent="0.3">
      <c r="A8134" s="26">
        <v>2020</v>
      </c>
      <c r="B8134" s="27" t="s">
        <v>3187</v>
      </c>
      <c r="C8134" s="27" t="s">
        <v>3188</v>
      </c>
      <c r="D8134" s="27" t="s">
        <v>3187</v>
      </c>
      <c r="E8134" s="27" t="s">
        <v>3033</v>
      </c>
      <c r="F8134" s="27" t="s">
        <v>3034</v>
      </c>
      <c r="G8134" s="27" t="s">
        <v>3074</v>
      </c>
      <c r="H8134" s="28">
        <v>43831</v>
      </c>
      <c r="I8134" s="516">
        <v>1.0205880000000003</v>
      </c>
      <c r="J8134" s="28" t="s">
        <v>3241</v>
      </c>
    </row>
    <row r="8135" spans="1:10" x14ac:dyDescent="0.3">
      <c r="A8135" s="26">
        <v>2020</v>
      </c>
      <c r="B8135" s="27" t="s">
        <v>6350</v>
      </c>
      <c r="C8135" s="27" t="s">
        <v>6351</v>
      </c>
      <c r="D8135" s="27" t="s">
        <v>6352</v>
      </c>
      <c r="E8135" s="27" t="s">
        <v>3063</v>
      </c>
      <c r="F8135" s="27" t="s">
        <v>2815</v>
      </c>
      <c r="G8135" s="27" t="s">
        <v>2816</v>
      </c>
      <c r="H8135" s="28">
        <v>43831</v>
      </c>
      <c r="I8135" s="516">
        <v>4.8840000000000003E-3</v>
      </c>
      <c r="J8135" s="28" t="s">
        <v>3192</v>
      </c>
    </row>
    <row r="8136" spans="1:10" x14ac:dyDescent="0.3">
      <c r="A8136" s="26">
        <v>2020</v>
      </c>
      <c r="B8136" s="27" t="s">
        <v>6081</v>
      </c>
      <c r="C8136" s="27" t="s">
        <v>6082</v>
      </c>
      <c r="D8136" s="27" t="s">
        <v>6081</v>
      </c>
      <c r="E8136" s="27" t="s">
        <v>3033</v>
      </c>
      <c r="F8136" s="27" t="s">
        <v>2788</v>
      </c>
      <c r="G8136" s="27" t="s">
        <v>2788</v>
      </c>
      <c r="H8136" s="28">
        <v>43831</v>
      </c>
      <c r="I8136" s="516">
        <v>6.4290949999999984</v>
      </c>
      <c r="J8136" s="28" t="s">
        <v>3241</v>
      </c>
    </row>
    <row r="8137" spans="1:10" x14ac:dyDescent="0.3">
      <c r="A8137" s="26">
        <v>2020</v>
      </c>
      <c r="B8137" s="27" t="s">
        <v>5757</v>
      </c>
      <c r="C8137" s="27" t="s">
        <v>2909</v>
      </c>
      <c r="D8137" s="27" t="s">
        <v>5757</v>
      </c>
      <c r="E8137" s="27" t="s">
        <v>3033</v>
      </c>
      <c r="F8137" s="27" t="s">
        <v>2788</v>
      </c>
      <c r="G8137" s="27" t="s">
        <v>2788</v>
      </c>
      <c r="H8137" s="28">
        <v>43831</v>
      </c>
      <c r="I8137" s="516">
        <v>39.416451000000002</v>
      </c>
      <c r="J8137" s="28" t="s">
        <v>3192</v>
      </c>
    </row>
    <row r="8138" spans="1:10" x14ac:dyDescent="0.3">
      <c r="A8138" s="26">
        <v>2020</v>
      </c>
      <c r="B8138" s="27" t="s">
        <v>3064</v>
      </c>
      <c r="C8138" s="27" t="s">
        <v>3065</v>
      </c>
      <c r="D8138" s="27" t="s">
        <v>3066</v>
      </c>
      <c r="E8138" s="27" t="s">
        <v>3025</v>
      </c>
      <c r="F8138" s="27" t="s">
        <v>2825</v>
      </c>
      <c r="G8138" s="27" t="s">
        <v>2826</v>
      </c>
      <c r="H8138" s="28">
        <v>43831</v>
      </c>
      <c r="I8138" s="516">
        <v>0</v>
      </c>
      <c r="J8138" s="28" t="s">
        <v>3241</v>
      </c>
    </row>
    <row r="8139" spans="1:10" x14ac:dyDescent="0.3">
      <c r="A8139" s="26">
        <v>2020</v>
      </c>
      <c r="B8139" s="27" t="s">
        <v>3064</v>
      </c>
      <c r="C8139" s="27" t="s">
        <v>3065</v>
      </c>
      <c r="D8139" s="27" t="s">
        <v>3067</v>
      </c>
      <c r="E8139" s="27" t="s">
        <v>3025</v>
      </c>
      <c r="F8139" s="27" t="s">
        <v>2825</v>
      </c>
      <c r="G8139" s="27" t="s">
        <v>2826</v>
      </c>
      <c r="H8139" s="28">
        <v>43831</v>
      </c>
      <c r="I8139" s="516">
        <v>0</v>
      </c>
      <c r="J8139" s="28" t="s">
        <v>3241</v>
      </c>
    </row>
    <row r="8140" spans="1:10" x14ac:dyDescent="0.3">
      <c r="A8140" s="26">
        <v>2020</v>
      </c>
      <c r="B8140" s="27" t="s">
        <v>3174</v>
      </c>
      <c r="C8140" s="27" t="s">
        <v>3175</v>
      </c>
      <c r="D8140" s="27" t="s">
        <v>3174</v>
      </c>
      <c r="E8140" s="27" t="s">
        <v>6117</v>
      </c>
      <c r="F8140" s="27" t="s">
        <v>2825</v>
      </c>
      <c r="G8140" s="27" t="s">
        <v>2826</v>
      </c>
      <c r="H8140" s="28">
        <v>43831</v>
      </c>
      <c r="I8140" s="516">
        <v>0.63501600000000036</v>
      </c>
      <c r="J8140" s="28" t="s">
        <v>3241</v>
      </c>
    </row>
    <row r="8141" spans="1:10" x14ac:dyDescent="0.3">
      <c r="A8141" s="26">
        <v>2020</v>
      </c>
      <c r="B8141" s="27" t="s">
        <v>6141</v>
      </c>
      <c r="C8141" s="27" t="s">
        <v>6142</v>
      </c>
      <c r="D8141" s="27" t="s">
        <v>6143</v>
      </c>
      <c r="E8141" s="27" t="s">
        <v>3063</v>
      </c>
      <c r="F8141" s="27" t="s">
        <v>3034</v>
      </c>
      <c r="G8141" s="27" t="s">
        <v>2999</v>
      </c>
      <c r="H8141" s="28">
        <v>43831</v>
      </c>
      <c r="I8141" s="516">
        <v>0</v>
      </c>
      <c r="J8141" s="28" t="s">
        <v>3192</v>
      </c>
    </row>
    <row r="8142" spans="1:10" x14ac:dyDescent="0.3">
      <c r="A8142" s="26">
        <v>2020</v>
      </c>
      <c r="B8142" s="27" t="s">
        <v>5997</v>
      </c>
      <c r="C8142" s="27" t="s">
        <v>5998</v>
      </c>
      <c r="D8142" s="27" t="s">
        <v>5997</v>
      </c>
      <c r="E8142" s="27" t="s">
        <v>3111</v>
      </c>
      <c r="F8142" s="27" t="s">
        <v>3034</v>
      </c>
      <c r="G8142" s="27" t="s">
        <v>2821</v>
      </c>
      <c r="H8142" s="28">
        <v>43831</v>
      </c>
      <c r="I8142" s="516">
        <v>3.7409540000000008</v>
      </c>
      <c r="J8142" s="28" t="s">
        <v>3241</v>
      </c>
    </row>
    <row r="8143" spans="1:10" x14ac:dyDescent="0.3">
      <c r="A8143" s="26">
        <v>2020</v>
      </c>
      <c r="B8143" s="27" t="s">
        <v>5762</v>
      </c>
      <c r="C8143" s="27" t="s">
        <v>5763</v>
      </c>
      <c r="D8143" s="27" t="s">
        <v>5762</v>
      </c>
      <c r="E8143" s="27" t="s">
        <v>3111</v>
      </c>
      <c r="F8143" s="27" t="s">
        <v>2825</v>
      </c>
      <c r="G8143" s="27" t="s">
        <v>2850</v>
      </c>
      <c r="H8143" s="28">
        <v>43831</v>
      </c>
      <c r="I8143" s="516">
        <v>0.48756100000000002</v>
      </c>
      <c r="J8143" s="28" t="s">
        <v>3192</v>
      </c>
    </row>
    <row r="8144" spans="1:10" x14ac:dyDescent="0.3">
      <c r="A8144" s="26">
        <v>2020</v>
      </c>
      <c r="B8144" s="27" t="s">
        <v>3068</v>
      </c>
      <c r="C8144" s="27" t="s">
        <v>3069</v>
      </c>
      <c r="D8144" s="27" t="s">
        <v>3068</v>
      </c>
      <c r="E8144" s="27" t="s">
        <v>6117</v>
      </c>
      <c r="F8144" s="27" t="s">
        <v>3034</v>
      </c>
      <c r="G8144" s="27" t="s">
        <v>2923</v>
      </c>
      <c r="H8144" s="28">
        <v>43831</v>
      </c>
      <c r="I8144" s="516">
        <v>4.6520089999999996</v>
      </c>
      <c r="J8144" s="28" t="s">
        <v>3241</v>
      </c>
    </row>
    <row r="8145" spans="1:10" x14ac:dyDescent="0.3">
      <c r="A8145" s="26">
        <v>2020</v>
      </c>
      <c r="B8145" s="27" t="s">
        <v>3070</v>
      </c>
      <c r="C8145" s="27" t="s">
        <v>3071</v>
      </c>
      <c r="D8145" s="27" t="s">
        <v>3070</v>
      </c>
      <c r="E8145" s="27" t="s">
        <v>6117</v>
      </c>
      <c r="F8145" s="27" t="s">
        <v>2815</v>
      </c>
      <c r="G8145" s="27" t="s">
        <v>2816</v>
      </c>
      <c r="H8145" s="28">
        <v>43831</v>
      </c>
      <c r="I8145" s="516">
        <v>1.9324619999999997</v>
      </c>
      <c r="J8145" s="28" t="s">
        <v>3241</v>
      </c>
    </row>
    <row r="8146" spans="1:10" x14ac:dyDescent="0.3">
      <c r="A8146" s="26">
        <v>2020</v>
      </c>
      <c r="B8146" s="27" t="s">
        <v>6344</v>
      </c>
      <c r="C8146" s="27" t="s">
        <v>6345</v>
      </c>
      <c r="D8146" s="27" t="s">
        <v>6344</v>
      </c>
      <c r="E8146" s="27" t="s">
        <v>3033</v>
      </c>
      <c r="F8146" s="27" t="s">
        <v>2807</v>
      </c>
      <c r="G8146" s="27" t="s">
        <v>2812</v>
      </c>
      <c r="H8146" s="28">
        <v>43831</v>
      </c>
      <c r="I8146" s="516">
        <v>3.0906279999999997</v>
      </c>
      <c r="J8146" s="518" t="s">
        <v>9055</v>
      </c>
    </row>
    <row r="8147" spans="1:10" x14ac:dyDescent="0.3">
      <c r="A8147" s="26">
        <v>2020</v>
      </c>
      <c r="B8147" s="27" t="s">
        <v>3176</v>
      </c>
      <c r="C8147" s="27" t="s">
        <v>3177</v>
      </c>
      <c r="D8147" s="27" t="s">
        <v>3176</v>
      </c>
      <c r="E8147" s="27" t="s">
        <v>3033</v>
      </c>
      <c r="F8147" s="27" t="s">
        <v>2807</v>
      </c>
      <c r="G8147" s="27" t="s">
        <v>2812</v>
      </c>
      <c r="H8147" s="28">
        <v>43831</v>
      </c>
      <c r="I8147" s="516">
        <v>17.729817000000001</v>
      </c>
      <c r="J8147" s="28" t="s">
        <v>3241</v>
      </c>
    </row>
    <row r="8148" spans="1:10" x14ac:dyDescent="0.3">
      <c r="A8148" s="26">
        <v>2020</v>
      </c>
      <c r="B8148" s="27" t="s">
        <v>3072</v>
      </c>
      <c r="C8148" s="27" t="s">
        <v>3073</v>
      </c>
      <c r="D8148" s="27" t="s">
        <v>3072</v>
      </c>
      <c r="E8148" s="27" t="s">
        <v>6117</v>
      </c>
      <c r="F8148" s="27" t="s">
        <v>3034</v>
      </c>
      <c r="G8148" s="27" t="s">
        <v>3074</v>
      </c>
      <c r="H8148" s="28">
        <v>43831</v>
      </c>
      <c r="I8148" s="516">
        <v>0.99774800000000008</v>
      </c>
      <c r="J8148" s="28" t="s">
        <v>3241</v>
      </c>
    </row>
    <row r="8149" spans="1:10" x14ac:dyDescent="0.3">
      <c r="A8149" s="26">
        <v>2020</v>
      </c>
      <c r="B8149" s="27" t="s">
        <v>3182</v>
      </c>
      <c r="C8149" s="27" t="s">
        <v>3183</v>
      </c>
      <c r="D8149" s="27" t="s">
        <v>3182</v>
      </c>
      <c r="E8149" s="27" t="s">
        <v>6117</v>
      </c>
      <c r="F8149" s="27" t="s">
        <v>2825</v>
      </c>
      <c r="G8149" s="27" t="s">
        <v>2826</v>
      </c>
      <c r="H8149" s="28">
        <v>43831</v>
      </c>
      <c r="I8149" s="516">
        <v>0.42400800000000011</v>
      </c>
      <c r="J8149" s="28" t="s">
        <v>3241</v>
      </c>
    </row>
    <row r="8150" spans="1:10" x14ac:dyDescent="0.3">
      <c r="A8150" s="26">
        <v>2020</v>
      </c>
      <c r="B8150" s="27" t="s">
        <v>3075</v>
      </c>
      <c r="C8150" s="27" t="s">
        <v>3076</v>
      </c>
      <c r="D8150" s="27" t="s">
        <v>3075</v>
      </c>
      <c r="E8150" s="27" t="s">
        <v>6117</v>
      </c>
      <c r="F8150" s="27" t="s">
        <v>2815</v>
      </c>
      <c r="G8150" s="27" t="s">
        <v>2816</v>
      </c>
      <c r="H8150" s="28">
        <v>43831</v>
      </c>
      <c r="I8150" s="516">
        <v>3.111259</v>
      </c>
      <c r="J8150" s="28" t="s">
        <v>3241</v>
      </c>
    </row>
    <row r="8151" spans="1:10" x14ac:dyDescent="0.3">
      <c r="A8151" s="26">
        <v>2020</v>
      </c>
      <c r="B8151" s="27" t="s">
        <v>5670</v>
      </c>
      <c r="C8151" s="27" t="s">
        <v>5671</v>
      </c>
      <c r="D8151" s="27" t="s">
        <v>5670</v>
      </c>
      <c r="E8151" s="27" t="s">
        <v>3033</v>
      </c>
      <c r="F8151" s="27" t="s">
        <v>2807</v>
      </c>
      <c r="G8151" s="27" t="s">
        <v>2812</v>
      </c>
      <c r="H8151" s="28">
        <v>43831</v>
      </c>
      <c r="I8151" s="516">
        <v>49.274820000000012</v>
      </c>
      <c r="J8151" s="28" t="s">
        <v>3241</v>
      </c>
    </row>
    <row r="8152" spans="1:10" x14ac:dyDescent="0.3">
      <c r="A8152" s="26">
        <v>2020</v>
      </c>
      <c r="B8152" s="27" t="s">
        <v>6146</v>
      </c>
      <c r="C8152" s="27" t="s">
        <v>6147</v>
      </c>
      <c r="D8152" s="27" t="s">
        <v>6146</v>
      </c>
      <c r="E8152" s="27" t="s">
        <v>3033</v>
      </c>
      <c r="F8152" s="27" t="s">
        <v>2815</v>
      </c>
      <c r="G8152" s="27" t="s">
        <v>2816</v>
      </c>
      <c r="H8152" s="28">
        <v>43831</v>
      </c>
      <c r="I8152" s="516">
        <v>18.039961000000002</v>
      </c>
      <c r="J8152" s="28" t="s">
        <v>3241</v>
      </c>
    </row>
    <row r="8153" spans="1:10" x14ac:dyDescent="0.3">
      <c r="A8153" s="26">
        <v>2020</v>
      </c>
      <c r="B8153" s="27" t="s">
        <v>6346</v>
      </c>
      <c r="C8153" s="27" t="s">
        <v>6347</v>
      </c>
      <c r="D8153" s="27" t="s">
        <v>6346</v>
      </c>
      <c r="E8153" s="27" t="s">
        <v>3033</v>
      </c>
      <c r="F8153" s="27" t="s">
        <v>2788</v>
      </c>
      <c r="G8153" s="27" t="s">
        <v>2788</v>
      </c>
      <c r="H8153" s="28">
        <v>43831</v>
      </c>
      <c r="I8153" s="516">
        <v>0.59468899999999991</v>
      </c>
      <c r="J8153" s="28" t="s">
        <v>3192</v>
      </c>
    </row>
    <row r="8154" spans="1:10" x14ac:dyDescent="0.3">
      <c r="A8154" s="26">
        <v>2020</v>
      </c>
      <c r="B8154" s="27" t="s">
        <v>3077</v>
      </c>
      <c r="C8154" s="27" t="s">
        <v>3078</v>
      </c>
      <c r="D8154" s="27" t="s">
        <v>3077</v>
      </c>
      <c r="E8154" s="27" t="s">
        <v>3033</v>
      </c>
      <c r="F8154" s="27" t="s">
        <v>2788</v>
      </c>
      <c r="G8154" s="27" t="s">
        <v>2788</v>
      </c>
      <c r="H8154" s="28">
        <v>43831</v>
      </c>
      <c r="I8154" s="516">
        <v>0</v>
      </c>
      <c r="J8154" s="28" t="s">
        <v>3241</v>
      </c>
    </row>
    <row r="8155" spans="1:10" x14ac:dyDescent="0.3">
      <c r="A8155" s="26">
        <v>2020</v>
      </c>
      <c r="B8155" s="27" t="s">
        <v>3079</v>
      </c>
      <c r="C8155" s="27" t="s">
        <v>3080</v>
      </c>
      <c r="D8155" s="27" t="s">
        <v>3081</v>
      </c>
      <c r="E8155" s="27" t="s">
        <v>3063</v>
      </c>
      <c r="F8155" s="27" t="s">
        <v>2788</v>
      </c>
      <c r="G8155" s="27" t="s">
        <v>2788</v>
      </c>
      <c r="H8155" s="28">
        <v>43831</v>
      </c>
      <c r="I8155" s="516">
        <v>1.722E-3</v>
      </c>
      <c r="J8155" s="28" t="s">
        <v>3241</v>
      </c>
    </row>
    <row r="8156" spans="1:10" x14ac:dyDescent="0.3">
      <c r="A8156" s="26">
        <v>2020</v>
      </c>
      <c r="B8156" s="27" t="s">
        <v>3082</v>
      </c>
      <c r="C8156" s="27" t="s">
        <v>3083</v>
      </c>
      <c r="D8156" s="27" t="s">
        <v>3082</v>
      </c>
      <c r="E8156" s="27" t="s">
        <v>6117</v>
      </c>
      <c r="F8156" s="27" t="s">
        <v>2825</v>
      </c>
      <c r="G8156" s="27" t="s">
        <v>2826</v>
      </c>
      <c r="H8156" s="28">
        <v>43831</v>
      </c>
      <c r="I8156" s="516">
        <v>3.3821219999999999</v>
      </c>
      <c r="J8156" s="28" t="s">
        <v>3241</v>
      </c>
    </row>
    <row r="8157" spans="1:10" x14ac:dyDescent="0.3">
      <c r="A8157" s="26">
        <v>2020</v>
      </c>
      <c r="B8157" s="27" t="s">
        <v>5986</v>
      </c>
      <c r="C8157" s="27" t="s">
        <v>5770</v>
      </c>
      <c r="D8157" s="27" t="s">
        <v>5769</v>
      </c>
      <c r="E8157" s="27" t="s">
        <v>3111</v>
      </c>
      <c r="F8157" s="27" t="s">
        <v>3034</v>
      </c>
      <c r="G8157" s="27" t="s">
        <v>2821</v>
      </c>
      <c r="H8157" s="28">
        <v>43831</v>
      </c>
      <c r="I8157" s="516">
        <v>8.5379629999999995</v>
      </c>
      <c r="J8157" s="28" t="s">
        <v>3192</v>
      </c>
    </row>
    <row r="8158" spans="1:10" x14ac:dyDescent="0.3">
      <c r="A8158" s="26">
        <v>2020</v>
      </c>
      <c r="B8158" s="27" t="s">
        <v>3084</v>
      </c>
      <c r="C8158" s="27" t="s">
        <v>3085</v>
      </c>
      <c r="D8158" s="27" t="s">
        <v>3086</v>
      </c>
      <c r="E8158" s="27" t="s">
        <v>3025</v>
      </c>
      <c r="F8158" s="27" t="s">
        <v>3087</v>
      </c>
      <c r="G8158" s="27" t="s">
        <v>2788</v>
      </c>
      <c r="H8158" s="28">
        <v>43831</v>
      </c>
      <c r="I8158" s="516">
        <v>0</v>
      </c>
      <c r="J8158" s="28" t="s">
        <v>3241</v>
      </c>
    </row>
    <row r="8159" spans="1:10" x14ac:dyDescent="0.3">
      <c r="A8159" s="26">
        <v>2020</v>
      </c>
      <c r="B8159" s="27" t="s">
        <v>3084</v>
      </c>
      <c r="C8159" s="27" t="s">
        <v>3085</v>
      </c>
      <c r="D8159" s="27" t="s">
        <v>3088</v>
      </c>
      <c r="E8159" s="27" t="s">
        <v>3025</v>
      </c>
      <c r="F8159" s="27" t="s">
        <v>3087</v>
      </c>
      <c r="G8159" s="27" t="s">
        <v>2788</v>
      </c>
      <c r="H8159" s="28">
        <v>43831</v>
      </c>
      <c r="I8159" s="516">
        <v>0</v>
      </c>
      <c r="J8159" s="28" t="s">
        <v>3241</v>
      </c>
    </row>
    <row r="8160" spans="1:10" x14ac:dyDescent="0.3">
      <c r="A8160" s="26">
        <v>2020</v>
      </c>
      <c r="B8160" s="27" t="s">
        <v>6348</v>
      </c>
      <c r="C8160" s="27" t="s">
        <v>6304</v>
      </c>
      <c r="D8160" s="27" t="s">
        <v>6348</v>
      </c>
      <c r="E8160" s="27" t="s">
        <v>3033</v>
      </c>
      <c r="F8160" s="27" t="s">
        <v>2815</v>
      </c>
      <c r="G8160" s="27" t="s">
        <v>2816</v>
      </c>
      <c r="H8160" s="28">
        <v>43831</v>
      </c>
      <c r="I8160" s="516">
        <v>4.3000000000000002E-5</v>
      </c>
      <c r="J8160" s="28" t="s">
        <v>3241</v>
      </c>
    </row>
    <row r="8161" spans="1:10" x14ac:dyDescent="0.3">
      <c r="A8161" s="26">
        <v>2020</v>
      </c>
      <c r="B8161" s="27" t="s">
        <v>6032</v>
      </c>
      <c r="C8161" s="27" t="s">
        <v>6018</v>
      </c>
      <c r="D8161" s="27" t="s">
        <v>6032</v>
      </c>
      <c r="E8161" s="27" t="s">
        <v>3033</v>
      </c>
      <c r="F8161" s="27" t="s">
        <v>2788</v>
      </c>
      <c r="G8161" s="27" t="s">
        <v>2788</v>
      </c>
      <c r="H8161" s="28">
        <v>43831</v>
      </c>
      <c r="I8161" s="516">
        <v>21.402465999999997</v>
      </c>
      <c r="J8161" s="28" t="s">
        <v>3241</v>
      </c>
    </row>
    <row r="8162" spans="1:10" x14ac:dyDescent="0.3">
      <c r="A8162" s="26">
        <v>2020</v>
      </c>
      <c r="B8162" s="27" t="s">
        <v>6079</v>
      </c>
      <c r="C8162" s="27" t="s">
        <v>6080</v>
      </c>
      <c r="D8162" s="27" t="s">
        <v>6079</v>
      </c>
      <c r="E8162" s="27" t="s">
        <v>3111</v>
      </c>
      <c r="F8162" s="27" t="s">
        <v>2825</v>
      </c>
      <c r="G8162" s="27" t="s">
        <v>2826</v>
      </c>
      <c r="H8162" s="28">
        <v>43831</v>
      </c>
      <c r="I8162" s="516">
        <v>0.32825300000000002</v>
      </c>
      <c r="J8162" s="28" t="s">
        <v>3192</v>
      </c>
    </row>
    <row r="8163" spans="1:10" x14ac:dyDescent="0.3">
      <c r="A8163" s="26">
        <v>2020</v>
      </c>
      <c r="B8163" s="27" t="s">
        <v>6336</v>
      </c>
      <c r="C8163" s="27" t="s">
        <v>6337</v>
      </c>
      <c r="D8163" s="27" t="s">
        <v>6338</v>
      </c>
      <c r="E8163" s="27" t="s">
        <v>3161</v>
      </c>
      <c r="F8163" s="27" t="s">
        <v>2788</v>
      </c>
      <c r="G8163" s="27" t="s">
        <v>2788</v>
      </c>
      <c r="H8163" s="28">
        <v>43831</v>
      </c>
      <c r="I8163" s="516">
        <v>0.43874400000000013</v>
      </c>
      <c r="J8163" s="28" t="s">
        <v>3192</v>
      </c>
    </row>
    <row r="8164" spans="1:10" x14ac:dyDescent="0.3">
      <c r="A8164" s="26">
        <v>2020</v>
      </c>
      <c r="B8164" s="27" t="s">
        <v>3195</v>
      </c>
      <c r="C8164" s="27" t="s">
        <v>3196</v>
      </c>
      <c r="D8164" s="27" t="s">
        <v>3197</v>
      </c>
      <c r="E8164" s="27" t="s">
        <v>3063</v>
      </c>
      <c r="F8164" s="27" t="s">
        <v>3094</v>
      </c>
      <c r="G8164" s="27" t="s">
        <v>2965</v>
      </c>
      <c r="H8164" s="28">
        <v>43831</v>
      </c>
      <c r="I8164" s="516">
        <v>0.95689900000000028</v>
      </c>
      <c r="J8164" s="28" t="s">
        <v>3192</v>
      </c>
    </row>
    <row r="8165" spans="1:10" x14ac:dyDescent="0.3">
      <c r="A8165" s="26">
        <v>2020</v>
      </c>
      <c r="B8165" s="27" t="s">
        <v>5771</v>
      </c>
      <c r="C8165" s="27" t="s">
        <v>5772</v>
      </c>
      <c r="D8165" s="27" t="s">
        <v>5771</v>
      </c>
      <c r="E8165" s="27" t="s">
        <v>3033</v>
      </c>
      <c r="F8165" s="27" t="s">
        <v>2807</v>
      </c>
      <c r="G8165" s="27" t="s">
        <v>2812</v>
      </c>
      <c r="H8165" s="28">
        <v>43831</v>
      </c>
      <c r="I8165" s="516">
        <v>30.965474</v>
      </c>
      <c r="J8165" s="518" t="s">
        <v>9055</v>
      </c>
    </row>
    <row r="8166" spans="1:10" x14ac:dyDescent="0.3">
      <c r="A8166" s="26">
        <v>2020</v>
      </c>
      <c r="B8166" s="27" t="s">
        <v>6075</v>
      </c>
      <c r="C8166" s="27" t="s">
        <v>6076</v>
      </c>
      <c r="D8166" s="27" t="s">
        <v>6075</v>
      </c>
      <c r="E8166" s="27" t="s">
        <v>3033</v>
      </c>
      <c r="F8166" s="27" t="s">
        <v>2807</v>
      </c>
      <c r="G8166" s="27" t="s">
        <v>2812</v>
      </c>
      <c r="H8166" s="28">
        <v>43831</v>
      </c>
      <c r="I8166" s="516">
        <v>65.149036000000009</v>
      </c>
      <c r="J8166" s="518" t="s">
        <v>9055</v>
      </c>
    </row>
    <row r="8167" spans="1:10" x14ac:dyDescent="0.3">
      <c r="A8167" s="26">
        <v>2020</v>
      </c>
      <c r="B8167" s="27" t="s">
        <v>3089</v>
      </c>
      <c r="C8167" s="27" t="s">
        <v>3090</v>
      </c>
      <c r="D8167" s="27" t="s">
        <v>3089</v>
      </c>
      <c r="E8167" s="27" t="s">
        <v>6117</v>
      </c>
      <c r="F8167" s="27" t="s">
        <v>2815</v>
      </c>
      <c r="G8167" s="27" t="s">
        <v>2816</v>
      </c>
      <c r="H8167" s="28">
        <v>43831</v>
      </c>
      <c r="I8167" s="516">
        <v>2.1011920000000002</v>
      </c>
      <c r="J8167" s="28" t="s">
        <v>3241</v>
      </c>
    </row>
    <row r="8168" spans="1:10" x14ac:dyDescent="0.3">
      <c r="A8168" s="26">
        <v>2020</v>
      </c>
      <c r="B8168" s="27" t="s">
        <v>3136</v>
      </c>
      <c r="C8168" s="27" t="s">
        <v>3137</v>
      </c>
      <c r="D8168" s="27" t="s">
        <v>3138</v>
      </c>
      <c r="E8168" s="27" t="s">
        <v>3025</v>
      </c>
      <c r="F8168" s="27" t="s">
        <v>3087</v>
      </c>
      <c r="G8168" s="27" t="s">
        <v>2788</v>
      </c>
      <c r="H8168" s="28">
        <v>43831</v>
      </c>
      <c r="I8168" s="516">
        <v>0</v>
      </c>
      <c r="J8168" s="28" t="s">
        <v>3241</v>
      </c>
    </row>
    <row r="8169" spans="1:10" x14ac:dyDescent="0.3">
      <c r="A8169" s="26">
        <v>2020</v>
      </c>
      <c r="B8169" s="27" t="s">
        <v>3136</v>
      </c>
      <c r="C8169" s="27" t="s">
        <v>3137</v>
      </c>
      <c r="D8169" s="27" t="s">
        <v>3139</v>
      </c>
      <c r="E8169" s="27" t="s">
        <v>3025</v>
      </c>
      <c r="F8169" s="27" t="s">
        <v>3087</v>
      </c>
      <c r="G8169" s="27" t="s">
        <v>2788</v>
      </c>
      <c r="H8169" s="28">
        <v>43831</v>
      </c>
      <c r="I8169" s="516">
        <v>0</v>
      </c>
      <c r="J8169" s="28" t="s">
        <v>3241</v>
      </c>
    </row>
    <row r="8170" spans="1:10" x14ac:dyDescent="0.3">
      <c r="A8170" s="26">
        <v>2020</v>
      </c>
      <c r="B8170" s="27" t="s">
        <v>6041</v>
      </c>
      <c r="C8170" s="27" t="s">
        <v>6042</v>
      </c>
      <c r="D8170" s="27" t="s">
        <v>6041</v>
      </c>
      <c r="E8170" s="27" t="s">
        <v>3033</v>
      </c>
      <c r="F8170" s="27" t="s">
        <v>2798</v>
      </c>
      <c r="G8170" s="27" t="s">
        <v>2803</v>
      </c>
      <c r="H8170" s="28">
        <v>43831</v>
      </c>
      <c r="I8170" s="516">
        <v>31.300108000000016</v>
      </c>
      <c r="J8170" s="28" t="s">
        <v>3192</v>
      </c>
    </row>
    <row r="8171" spans="1:10" x14ac:dyDescent="0.3">
      <c r="A8171" s="26">
        <v>2020</v>
      </c>
      <c r="B8171" s="27" t="s">
        <v>6087</v>
      </c>
      <c r="C8171" s="27" t="s">
        <v>6088</v>
      </c>
      <c r="D8171" s="27" t="s">
        <v>6087</v>
      </c>
      <c r="E8171" s="27" t="s">
        <v>3033</v>
      </c>
      <c r="F8171" s="27" t="s">
        <v>2798</v>
      </c>
      <c r="G8171" s="27" t="s">
        <v>2803</v>
      </c>
      <c r="H8171" s="28">
        <v>43831</v>
      </c>
      <c r="I8171" s="516">
        <v>3.9648310000000007</v>
      </c>
      <c r="J8171" s="28" t="s">
        <v>3241</v>
      </c>
    </row>
    <row r="8172" spans="1:10" x14ac:dyDescent="0.3">
      <c r="A8172" s="26">
        <v>2020</v>
      </c>
      <c r="B8172" s="27" t="s">
        <v>5218</v>
      </c>
      <c r="C8172" s="27" t="s">
        <v>3507</v>
      </c>
      <c r="D8172" s="27" t="s">
        <v>5219</v>
      </c>
      <c r="E8172" s="27" t="s">
        <v>3063</v>
      </c>
      <c r="F8172" s="27" t="s">
        <v>2815</v>
      </c>
      <c r="G8172" s="27" t="s">
        <v>2816</v>
      </c>
      <c r="H8172" s="28">
        <v>43831</v>
      </c>
      <c r="I8172" s="516">
        <v>5.9925830000000024</v>
      </c>
      <c r="J8172" s="28" t="s">
        <v>3192</v>
      </c>
    </row>
    <row r="8173" spans="1:10" x14ac:dyDescent="0.3">
      <c r="A8173" s="26">
        <v>2020</v>
      </c>
      <c r="B8173" s="27" t="s">
        <v>3184</v>
      </c>
      <c r="C8173" s="27" t="s">
        <v>3185</v>
      </c>
      <c r="D8173" s="27" t="s">
        <v>3186</v>
      </c>
      <c r="E8173" s="27" t="s">
        <v>3063</v>
      </c>
      <c r="F8173" s="27" t="s">
        <v>3034</v>
      </c>
      <c r="G8173" s="27" t="s">
        <v>2999</v>
      </c>
      <c r="H8173" s="28">
        <v>43831</v>
      </c>
      <c r="I8173" s="516">
        <v>0</v>
      </c>
      <c r="J8173" s="28" t="s">
        <v>3241</v>
      </c>
    </row>
    <row r="8174" spans="1:10" x14ac:dyDescent="0.3">
      <c r="A8174" s="26">
        <v>2020</v>
      </c>
      <c r="B8174" s="27" t="s">
        <v>3091</v>
      </c>
      <c r="C8174" s="27" t="s">
        <v>3092</v>
      </c>
      <c r="D8174" s="27" t="s">
        <v>3093</v>
      </c>
      <c r="E8174" s="27" t="s">
        <v>3063</v>
      </c>
      <c r="F8174" s="27" t="s">
        <v>3094</v>
      </c>
      <c r="G8174" s="27" t="s">
        <v>2965</v>
      </c>
      <c r="H8174" s="28">
        <v>43831</v>
      </c>
      <c r="I8174" s="516">
        <v>7.1919239999999993</v>
      </c>
      <c r="J8174" s="28" t="s">
        <v>3241</v>
      </c>
    </row>
    <row r="8175" spans="1:10" x14ac:dyDescent="0.3">
      <c r="A8175" s="26">
        <v>2020</v>
      </c>
      <c r="B8175" s="27" t="s">
        <v>3095</v>
      </c>
      <c r="C8175" s="27" t="s">
        <v>3096</v>
      </c>
      <c r="D8175" s="27" t="s">
        <v>3095</v>
      </c>
      <c r="E8175" s="27" t="s">
        <v>6117</v>
      </c>
      <c r="F8175" s="27" t="s">
        <v>3034</v>
      </c>
      <c r="G8175" s="27" t="s">
        <v>2999</v>
      </c>
      <c r="H8175" s="28">
        <v>43831</v>
      </c>
      <c r="I8175" s="516">
        <v>2.2910309999999989</v>
      </c>
      <c r="J8175" s="28" t="s">
        <v>3241</v>
      </c>
    </row>
    <row r="8176" spans="1:10" x14ac:dyDescent="0.3">
      <c r="A8176" s="26">
        <v>2020</v>
      </c>
      <c r="B8176" s="27" t="s">
        <v>3097</v>
      </c>
      <c r="C8176" s="27" t="s">
        <v>3098</v>
      </c>
      <c r="D8176" s="27" t="s">
        <v>3097</v>
      </c>
      <c r="E8176" s="27" t="s">
        <v>6117</v>
      </c>
      <c r="F8176" s="27" t="s">
        <v>2825</v>
      </c>
      <c r="G8176" s="27" t="s">
        <v>2850</v>
      </c>
      <c r="H8176" s="28">
        <v>43831</v>
      </c>
      <c r="I8176" s="516">
        <v>10.886688000000001</v>
      </c>
      <c r="J8176" s="28" t="s">
        <v>3241</v>
      </c>
    </row>
    <row r="8177" spans="1:10" x14ac:dyDescent="0.3">
      <c r="A8177" s="26">
        <v>2020</v>
      </c>
      <c r="B8177" s="27" t="s">
        <v>3132</v>
      </c>
      <c r="C8177" s="27" t="s">
        <v>3133</v>
      </c>
      <c r="D8177" s="27" t="s">
        <v>3132</v>
      </c>
      <c r="E8177" s="27" t="s">
        <v>3033</v>
      </c>
      <c r="F8177" s="27" t="s">
        <v>2807</v>
      </c>
      <c r="G8177" s="27" t="s">
        <v>2812</v>
      </c>
      <c r="H8177" s="28">
        <v>43831</v>
      </c>
      <c r="I8177" s="516">
        <v>18.201983999999996</v>
      </c>
      <c r="J8177" s="28" t="s">
        <v>3241</v>
      </c>
    </row>
    <row r="8178" spans="1:10" x14ac:dyDescent="0.3">
      <c r="A8178" s="26">
        <v>2020</v>
      </c>
      <c r="B8178" s="27" t="s">
        <v>3134</v>
      </c>
      <c r="C8178" s="27" t="s">
        <v>3135</v>
      </c>
      <c r="D8178" s="27" t="s">
        <v>3134</v>
      </c>
      <c r="E8178" s="27" t="s">
        <v>3033</v>
      </c>
      <c r="F8178" s="27" t="s">
        <v>2807</v>
      </c>
      <c r="G8178" s="27" t="s">
        <v>2812</v>
      </c>
      <c r="H8178" s="28">
        <v>43831</v>
      </c>
      <c r="I8178" s="516">
        <v>11.077500000000001</v>
      </c>
      <c r="J8178" s="28" t="s">
        <v>3241</v>
      </c>
    </row>
    <row r="8179" spans="1:10" x14ac:dyDescent="0.3">
      <c r="A8179" s="26">
        <v>2020</v>
      </c>
      <c r="B8179" s="27" t="s">
        <v>3690</v>
      </c>
      <c r="C8179" s="27" t="s">
        <v>3691</v>
      </c>
      <c r="D8179" s="27" t="s">
        <v>3690</v>
      </c>
      <c r="E8179" s="27" t="s">
        <v>3033</v>
      </c>
      <c r="F8179" s="27" t="s">
        <v>2807</v>
      </c>
      <c r="G8179" s="27" t="s">
        <v>2812</v>
      </c>
      <c r="H8179" s="28">
        <v>43831</v>
      </c>
      <c r="I8179" s="516">
        <v>10.434190000000003</v>
      </c>
      <c r="J8179" s="28" t="s">
        <v>3241</v>
      </c>
    </row>
    <row r="8180" spans="1:10" x14ac:dyDescent="0.3">
      <c r="A8180" s="26">
        <v>2020</v>
      </c>
      <c r="B8180" s="27" t="s">
        <v>3099</v>
      </c>
      <c r="C8180" s="27" t="s">
        <v>3100</v>
      </c>
      <c r="D8180" s="27" t="s">
        <v>3099</v>
      </c>
      <c r="E8180" s="27" t="s">
        <v>6117</v>
      </c>
      <c r="F8180" s="27" t="s">
        <v>2815</v>
      </c>
      <c r="G8180" s="27" t="s">
        <v>2816</v>
      </c>
      <c r="H8180" s="28">
        <v>43831</v>
      </c>
      <c r="I8180" s="516">
        <v>2.8744580000000011</v>
      </c>
      <c r="J8180" s="28" t="s">
        <v>3241</v>
      </c>
    </row>
    <row r="8181" spans="1:10" x14ac:dyDescent="0.3">
      <c r="A8181" s="26">
        <v>2020</v>
      </c>
      <c r="B8181" s="27" t="s">
        <v>3193</v>
      </c>
      <c r="C8181" s="27" t="s">
        <v>3194</v>
      </c>
      <c r="D8181" s="27" t="s">
        <v>3193</v>
      </c>
      <c r="E8181" s="27" t="s">
        <v>6117</v>
      </c>
      <c r="F8181" s="27" t="s">
        <v>2798</v>
      </c>
      <c r="G8181" s="27" t="s">
        <v>2803</v>
      </c>
      <c r="H8181" s="28">
        <v>43831</v>
      </c>
      <c r="I8181" s="516">
        <v>2.729029000000001</v>
      </c>
      <c r="J8181" s="28" t="s">
        <v>3192</v>
      </c>
    </row>
    <row r="8182" spans="1:10" x14ac:dyDescent="0.3">
      <c r="A8182" s="26">
        <v>2020</v>
      </c>
      <c r="B8182" s="27" t="s">
        <v>3101</v>
      </c>
      <c r="C8182" s="27" t="s">
        <v>3102</v>
      </c>
      <c r="D8182" s="27" t="s">
        <v>3101</v>
      </c>
      <c r="E8182" s="27" t="s">
        <v>6117</v>
      </c>
      <c r="F8182" s="27" t="s">
        <v>3034</v>
      </c>
      <c r="G8182" s="27" t="s">
        <v>3074</v>
      </c>
      <c r="H8182" s="28">
        <v>43831</v>
      </c>
      <c r="I8182" s="516">
        <v>11.897327000000001</v>
      </c>
      <c r="J8182" s="28" t="s">
        <v>3241</v>
      </c>
    </row>
    <row r="8183" spans="1:10" x14ac:dyDescent="0.3">
      <c r="A8183" s="26">
        <v>2020</v>
      </c>
      <c r="B8183" s="27" t="s">
        <v>3148</v>
      </c>
      <c r="C8183" s="27" t="s">
        <v>3149</v>
      </c>
      <c r="D8183" s="27" t="s">
        <v>3148</v>
      </c>
      <c r="E8183" s="27" t="s">
        <v>6117</v>
      </c>
      <c r="F8183" s="27" t="s">
        <v>2798</v>
      </c>
      <c r="G8183" s="27" t="s">
        <v>2803</v>
      </c>
      <c r="H8183" s="28">
        <v>43831</v>
      </c>
      <c r="I8183" s="516">
        <v>2.0465460000000002</v>
      </c>
      <c r="J8183" s="28" t="s">
        <v>3241</v>
      </c>
    </row>
    <row r="8184" spans="1:10" x14ac:dyDescent="0.3">
      <c r="A8184" s="26">
        <v>2020</v>
      </c>
      <c r="B8184" s="27" t="s">
        <v>3103</v>
      </c>
      <c r="C8184" s="27" t="s">
        <v>3104</v>
      </c>
      <c r="D8184" s="27" t="s">
        <v>3103</v>
      </c>
      <c r="E8184" s="27" t="s">
        <v>6117</v>
      </c>
      <c r="F8184" s="27" t="s">
        <v>3034</v>
      </c>
      <c r="G8184" s="27" t="s">
        <v>2923</v>
      </c>
      <c r="H8184" s="28">
        <v>43831</v>
      </c>
      <c r="I8184" s="516">
        <v>1.1643850000000002</v>
      </c>
      <c r="J8184" s="28" t="s">
        <v>3241</v>
      </c>
    </row>
    <row r="8185" spans="1:10" x14ac:dyDescent="0.3">
      <c r="A8185" s="26">
        <v>2020</v>
      </c>
      <c r="B8185" s="27" t="s">
        <v>3150</v>
      </c>
      <c r="C8185" s="27" t="s">
        <v>3151</v>
      </c>
      <c r="D8185" s="27" t="s">
        <v>3150</v>
      </c>
      <c r="E8185" s="27" t="s">
        <v>6117</v>
      </c>
      <c r="F8185" s="27" t="s">
        <v>2825</v>
      </c>
      <c r="G8185" s="27" t="s">
        <v>2850</v>
      </c>
      <c r="H8185" s="28">
        <v>43831</v>
      </c>
      <c r="I8185" s="516">
        <v>0.14393500000000001</v>
      </c>
      <c r="J8185" s="28" t="s">
        <v>3241</v>
      </c>
    </row>
    <row r="8186" spans="1:10" x14ac:dyDescent="0.3">
      <c r="A8186" s="26">
        <v>2020</v>
      </c>
      <c r="B8186" s="27" t="s">
        <v>6349</v>
      </c>
      <c r="C8186" s="27" t="s">
        <v>6306</v>
      </c>
      <c r="D8186" s="27" t="s">
        <v>6349</v>
      </c>
      <c r="E8186" s="27" t="s">
        <v>3111</v>
      </c>
      <c r="F8186" s="27" t="s">
        <v>2825</v>
      </c>
      <c r="G8186" s="27" t="s">
        <v>2826</v>
      </c>
      <c r="H8186" s="28">
        <v>43831</v>
      </c>
      <c r="I8186" s="516">
        <v>0.67616700000000018</v>
      </c>
      <c r="J8186" s="28" t="s">
        <v>3241</v>
      </c>
    </row>
    <row r="8187" spans="1:10" x14ac:dyDescent="0.3">
      <c r="A8187" s="26">
        <v>2020</v>
      </c>
      <c r="B8187" s="27" t="s">
        <v>3105</v>
      </c>
      <c r="C8187" s="27" t="s">
        <v>3106</v>
      </c>
      <c r="D8187" s="27" t="s">
        <v>3105</v>
      </c>
      <c r="E8187" s="27" t="s">
        <v>6117</v>
      </c>
      <c r="F8187" s="27" t="s">
        <v>2798</v>
      </c>
      <c r="G8187" s="27" t="s">
        <v>2803</v>
      </c>
      <c r="H8187" s="28">
        <v>43831</v>
      </c>
      <c r="I8187" s="516">
        <v>3.0297109999999994</v>
      </c>
      <c r="J8187" s="28" t="s">
        <v>3241</v>
      </c>
    </row>
    <row r="8188" spans="1:10" x14ac:dyDescent="0.3">
      <c r="A8188" s="26">
        <v>2020</v>
      </c>
      <c r="B8188" s="27" t="s">
        <v>3123</v>
      </c>
      <c r="C8188" s="27" t="s">
        <v>3124</v>
      </c>
      <c r="D8188" s="27" t="s">
        <v>3166</v>
      </c>
      <c r="E8188" s="27" t="s">
        <v>3025</v>
      </c>
      <c r="F8188" s="27" t="s">
        <v>2825</v>
      </c>
      <c r="G8188" s="27" t="s">
        <v>2850</v>
      </c>
      <c r="H8188" s="28">
        <v>43831</v>
      </c>
      <c r="I8188" s="516">
        <v>0</v>
      </c>
      <c r="J8188" s="28" t="s">
        <v>3241</v>
      </c>
    </row>
    <row r="8189" spans="1:10" x14ac:dyDescent="0.3">
      <c r="A8189" s="26">
        <v>2020</v>
      </c>
      <c r="B8189" s="27" t="s">
        <v>3123</v>
      </c>
      <c r="C8189" s="27" t="s">
        <v>3124</v>
      </c>
      <c r="D8189" s="27" t="s">
        <v>3125</v>
      </c>
      <c r="E8189" s="27" t="s">
        <v>3025</v>
      </c>
      <c r="F8189" s="27" t="s">
        <v>2825</v>
      </c>
      <c r="G8189" s="27" t="s">
        <v>2850</v>
      </c>
      <c r="H8189" s="28">
        <v>43831</v>
      </c>
      <c r="I8189" s="516">
        <v>0</v>
      </c>
      <c r="J8189" s="28" t="s">
        <v>3241</v>
      </c>
    </row>
    <row r="8190" spans="1:10" x14ac:dyDescent="0.3">
      <c r="A8190" s="26">
        <v>2020</v>
      </c>
      <c r="B8190" s="27" t="s">
        <v>3123</v>
      </c>
      <c r="C8190" s="27" t="s">
        <v>3124</v>
      </c>
      <c r="D8190" s="27" t="s">
        <v>3170</v>
      </c>
      <c r="E8190" s="27" t="s">
        <v>3025</v>
      </c>
      <c r="F8190" s="27" t="s">
        <v>2825</v>
      </c>
      <c r="G8190" s="27" t="s">
        <v>2850</v>
      </c>
      <c r="H8190" s="28">
        <v>43831</v>
      </c>
      <c r="I8190" s="516">
        <v>0</v>
      </c>
      <c r="J8190" s="28" t="s">
        <v>3241</v>
      </c>
    </row>
    <row r="8191" spans="1:10" x14ac:dyDescent="0.3">
      <c r="A8191" s="26">
        <v>2020</v>
      </c>
      <c r="B8191" s="27" t="s">
        <v>5976</v>
      </c>
      <c r="C8191" s="27" t="s">
        <v>5977</v>
      </c>
      <c r="D8191" s="27" t="s">
        <v>5976</v>
      </c>
      <c r="E8191" s="27" t="s">
        <v>3111</v>
      </c>
      <c r="F8191" s="27" t="s">
        <v>3034</v>
      </c>
      <c r="G8191" s="27" t="s">
        <v>2831</v>
      </c>
      <c r="H8191" s="28">
        <v>43831</v>
      </c>
      <c r="I8191" s="516">
        <v>5.9574889999999998</v>
      </c>
      <c r="J8191" s="28" t="s">
        <v>3192</v>
      </c>
    </row>
    <row r="8192" spans="1:10" x14ac:dyDescent="0.3">
      <c r="A8192" s="26">
        <v>2020</v>
      </c>
      <c r="B8192" s="27" t="s">
        <v>3107</v>
      </c>
      <c r="C8192" s="27" t="s">
        <v>3108</v>
      </c>
      <c r="D8192" s="27" t="s">
        <v>3108</v>
      </c>
      <c r="E8192" s="27" t="s">
        <v>6117</v>
      </c>
      <c r="F8192" s="27" t="s">
        <v>3026</v>
      </c>
      <c r="G8192" s="27" t="s">
        <v>2936</v>
      </c>
      <c r="H8192" s="28">
        <v>43831</v>
      </c>
      <c r="I8192" s="516">
        <v>0</v>
      </c>
      <c r="J8192" s="28" t="s">
        <v>3241</v>
      </c>
    </row>
    <row r="8193" spans="1:10" x14ac:dyDescent="0.3">
      <c r="A8193" s="26">
        <v>2020</v>
      </c>
      <c r="B8193" s="27" t="s">
        <v>3140</v>
      </c>
      <c r="C8193" s="27" t="s">
        <v>3141</v>
      </c>
      <c r="D8193" s="27" t="s">
        <v>3140</v>
      </c>
      <c r="E8193" s="27" t="s">
        <v>6117</v>
      </c>
      <c r="F8193" s="27" t="s">
        <v>2825</v>
      </c>
      <c r="G8193" s="27" t="s">
        <v>2850</v>
      </c>
      <c r="H8193" s="28">
        <v>43831</v>
      </c>
      <c r="I8193" s="516">
        <v>0</v>
      </c>
      <c r="J8193" s="28" t="s">
        <v>3241</v>
      </c>
    </row>
    <row r="8194" spans="1:10" x14ac:dyDescent="0.3">
      <c r="A8194" s="26">
        <v>2020</v>
      </c>
      <c r="B8194" s="27" t="s">
        <v>6150</v>
      </c>
      <c r="C8194" s="27" t="s">
        <v>6151</v>
      </c>
      <c r="D8194" s="27" t="s">
        <v>6150</v>
      </c>
      <c r="E8194" s="27" t="s">
        <v>3033</v>
      </c>
      <c r="F8194" s="27" t="s">
        <v>2788</v>
      </c>
      <c r="G8194" s="27" t="s">
        <v>2788</v>
      </c>
      <c r="H8194" s="28">
        <v>43831</v>
      </c>
      <c r="I8194" s="516">
        <v>28.857556000000002</v>
      </c>
      <c r="J8194" s="28" t="s">
        <v>3192</v>
      </c>
    </row>
    <row r="8195" spans="1:10" x14ac:dyDescent="0.3">
      <c r="A8195" s="26">
        <v>2020</v>
      </c>
      <c r="B8195" s="27" t="s">
        <v>5972</v>
      </c>
      <c r="C8195" s="27" t="s">
        <v>5973</v>
      </c>
      <c r="D8195" s="27" t="s">
        <v>5972</v>
      </c>
      <c r="E8195" s="27" t="s">
        <v>3111</v>
      </c>
      <c r="F8195" s="27" t="s">
        <v>2825</v>
      </c>
      <c r="G8195" s="27" t="s">
        <v>2850</v>
      </c>
      <c r="H8195" s="28">
        <v>43831</v>
      </c>
      <c r="I8195" s="516">
        <v>9.5729999999999996E-2</v>
      </c>
      <c r="J8195" s="28" t="s">
        <v>3241</v>
      </c>
    </row>
    <row r="8196" spans="1:10" x14ac:dyDescent="0.3">
      <c r="A8196" s="26">
        <v>2020</v>
      </c>
      <c r="B8196" s="27" t="s">
        <v>3109</v>
      </c>
      <c r="C8196" s="27" t="s">
        <v>3110</v>
      </c>
      <c r="D8196" s="27" t="s">
        <v>3109</v>
      </c>
      <c r="E8196" s="27" t="s">
        <v>3111</v>
      </c>
      <c r="F8196" s="27" t="s">
        <v>2825</v>
      </c>
      <c r="G8196" s="27" t="s">
        <v>2850</v>
      </c>
      <c r="H8196" s="28">
        <v>43831</v>
      </c>
      <c r="I8196" s="516">
        <v>0.22974800000000004</v>
      </c>
      <c r="J8196" s="28" t="s">
        <v>3241</v>
      </c>
    </row>
    <row r="8197" spans="1:10" x14ac:dyDescent="0.3">
      <c r="A8197" s="26">
        <v>2020</v>
      </c>
      <c r="B8197" s="27" t="s">
        <v>3158</v>
      </c>
      <c r="C8197" s="27" t="s">
        <v>3159</v>
      </c>
      <c r="D8197" s="27" t="s">
        <v>3160</v>
      </c>
      <c r="E8197" s="27" t="s">
        <v>3161</v>
      </c>
      <c r="F8197" s="27" t="s">
        <v>3087</v>
      </c>
      <c r="G8197" s="27" t="s">
        <v>2788</v>
      </c>
      <c r="H8197" s="28">
        <v>43831</v>
      </c>
      <c r="I8197" s="516">
        <v>3.6675670000000009</v>
      </c>
      <c r="J8197" s="28" t="s">
        <v>3241</v>
      </c>
    </row>
    <row r="8198" spans="1:10" x14ac:dyDescent="0.3">
      <c r="A8198" s="26">
        <v>2020</v>
      </c>
      <c r="B8198" s="27" t="s">
        <v>3112</v>
      </c>
      <c r="C8198" s="27" t="s">
        <v>3113</v>
      </c>
      <c r="D8198" s="27" t="s">
        <v>3112</v>
      </c>
      <c r="E8198" s="27" t="s">
        <v>6117</v>
      </c>
      <c r="F8198" s="27" t="s">
        <v>2825</v>
      </c>
      <c r="G8198" s="27" t="s">
        <v>2826</v>
      </c>
      <c r="H8198" s="28">
        <v>43831</v>
      </c>
      <c r="I8198" s="516">
        <v>1.5497320000000001</v>
      </c>
      <c r="J8198" s="28" t="s">
        <v>3241</v>
      </c>
    </row>
    <row r="8199" spans="1:10" x14ac:dyDescent="0.3">
      <c r="A8199" s="26">
        <v>2020</v>
      </c>
      <c r="B8199" s="27" t="s">
        <v>3167</v>
      </c>
      <c r="C8199" s="27" t="s">
        <v>3168</v>
      </c>
      <c r="D8199" s="27" t="s">
        <v>3169</v>
      </c>
      <c r="E8199" s="27" t="s">
        <v>3161</v>
      </c>
      <c r="F8199" s="27" t="s">
        <v>3087</v>
      </c>
      <c r="G8199" s="27" t="s">
        <v>2788</v>
      </c>
      <c r="H8199" s="28">
        <v>43831</v>
      </c>
      <c r="I8199" s="516">
        <v>6.5874020000000026</v>
      </c>
      <c r="J8199" s="28" t="s">
        <v>3241</v>
      </c>
    </row>
    <row r="8200" spans="1:10" x14ac:dyDescent="0.3">
      <c r="A8200" s="26">
        <v>2020</v>
      </c>
      <c r="B8200" s="27" t="s">
        <v>3114</v>
      </c>
      <c r="C8200" s="27" t="s">
        <v>3115</v>
      </c>
      <c r="D8200" s="27" t="s">
        <v>3116</v>
      </c>
      <c r="E8200" s="27" t="s">
        <v>3025</v>
      </c>
      <c r="F8200" s="27" t="s">
        <v>3026</v>
      </c>
      <c r="G8200" s="27" t="s">
        <v>2788</v>
      </c>
      <c r="H8200" s="28">
        <v>43831</v>
      </c>
      <c r="I8200" s="516">
        <v>0</v>
      </c>
      <c r="J8200" s="28" t="s">
        <v>3241</v>
      </c>
    </row>
    <row r="8201" spans="1:10" x14ac:dyDescent="0.3">
      <c r="A8201" s="26">
        <v>2020</v>
      </c>
      <c r="B8201" s="27" t="s">
        <v>3687</v>
      </c>
      <c r="C8201" s="27" t="s">
        <v>3688</v>
      </c>
      <c r="D8201" s="27" t="s">
        <v>3689</v>
      </c>
      <c r="E8201" s="27" t="s">
        <v>3161</v>
      </c>
      <c r="F8201" s="27" t="s">
        <v>3026</v>
      </c>
      <c r="G8201" s="27" t="s">
        <v>2936</v>
      </c>
      <c r="H8201" s="28">
        <v>43831</v>
      </c>
      <c r="I8201" s="516">
        <v>0.48629199999999995</v>
      </c>
      <c r="J8201" s="28" t="s">
        <v>3192</v>
      </c>
    </row>
    <row r="8202" spans="1:10" x14ac:dyDescent="0.3">
      <c r="A8202" s="26">
        <v>2020</v>
      </c>
      <c r="B8202" s="27" t="s">
        <v>6330</v>
      </c>
      <c r="C8202" s="27" t="s">
        <v>6331</v>
      </c>
      <c r="D8202" s="27" t="s">
        <v>6330</v>
      </c>
      <c r="E8202" s="27" t="s">
        <v>3111</v>
      </c>
      <c r="F8202" s="27" t="s">
        <v>2815</v>
      </c>
      <c r="G8202" s="27" t="s">
        <v>2854</v>
      </c>
      <c r="H8202" s="28">
        <v>43831</v>
      </c>
      <c r="I8202" s="516">
        <v>0.84546700000000019</v>
      </c>
      <c r="J8202" s="28" t="s">
        <v>9055</v>
      </c>
    </row>
    <row r="8203" spans="1:10" x14ac:dyDescent="0.3">
      <c r="A8203" s="26">
        <v>2020</v>
      </c>
      <c r="B8203" s="27" t="s">
        <v>3117</v>
      </c>
      <c r="C8203" s="27" t="s">
        <v>3118</v>
      </c>
      <c r="D8203" s="27" t="s">
        <v>3117</v>
      </c>
      <c r="E8203" s="27" t="s">
        <v>6117</v>
      </c>
      <c r="F8203" s="27" t="s">
        <v>2815</v>
      </c>
      <c r="G8203" s="27" t="s">
        <v>2816</v>
      </c>
      <c r="H8203" s="28">
        <v>43831</v>
      </c>
      <c r="I8203" s="516">
        <v>6.4536260000000016</v>
      </c>
      <c r="J8203" s="28" t="s">
        <v>3241</v>
      </c>
    </row>
    <row r="8204" spans="1:10" x14ac:dyDescent="0.3">
      <c r="A8204" s="26">
        <v>2020</v>
      </c>
      <c r="B8204" s="27" t="s">
        <v>3129</v>
      </c>
      <c r="C8204" s="27" t="s">
        <v>3130</v>
      </c>
      <c r="D8204" s="27" t="s">
        <v>3131</v>
      </c>
      <c r="E8204" s="27" t="s">
        <v>3063</v>
      </c>
      <c r="F8204" s="27" t="s">
        <v>3034</v>
      </c>
      <c r="G8204" s="27" t="s">
        <v>2840</v>
      </c>
      <c r="H8204" s="28">
        <v>43831</v>
      </c>
      <c r="I8204" s="516">
        <v>0</v>
      </c>
      <c r="J8204" s="28" t="s">
        <v>3241</v>
      </c>
    </row>
    <row r="8205" spans="1:10" x14ac:dyDescent="0.3">
      <c r="A8205" s="26">
        <v>2020</v>
      </c>
      <c r="B8205" s="27" t="s">
        <v>5767</v>
      </c>
      <c r="C8205" s="27" t="s">
        <v>3515</v>
      </c>
      <c r="D8205" s="27" t="s">
        <v>5768</v>
      </c>
      <c r="E8205" s="27" t="s">
        <v>3063</v>
      </c>
      <c r="F8205" s="27" t="s">
        <v>2815</v>
      </c>
      <c r="G8205" s="27" t="s">
        <v>2816</v>
      </c>
      <c r="H8205" s="28">
        <v>43831</v>
      </c>
      <c r="I8205" s="516">
        <v>1.8979910000000002</v>
      </c>
      <c r="J8205" s="28" t="s">
        <v>3192</v>
      </c>
    </row>
    <row r="8206" spans="1:10" x14ac:dyDescent="0.3">
      <c r="A8206" s="26">
        <v>2020</v>
      </c>
      <c r="B8206" s="27" t="s">
        <v>3126</v>
      </c>
      <c r="C8206" s="27" t="s">
        <v>3127</v>
      </c>
      <c r="D8206" s="27" t="s">
        <v>3128</v>
      </c>
      <c r="E8206" s="27" t="s">
        <v>3025</v>
      </c>
      <c r="F8206" s="27" t="s">
        <v>3026</v>
      </c>
      <c r="G8206" s="27" t="s">
        <v>2936</v>
      </c>
      <c r="H8206" s="28">
        <v>43831</v>
      </c>
      <c r="I8206" s="516">
        <v>0</v>
      </c>
      <c r="J8206" s="28" t="s">
        <v>3241</v>
      </c>
    </row>
    <row r="8207" spans="1:10" x14ac:dyDescent="0.3">
      <c r="A8207" s="26">
        <v>2020</v>
      </c>
      <c r="B8207" s="27" t="s">
        <v>6029</v>
      </c>
      <c r="C8207" s="27" t="s">
        <v>6030</v>
      </c>
      <c r="D8207" s="27" t="s">
        <v>6029</v>
      </c>
      <c r="E8207" s="27" t="s">
        <v>3111</v>
      </c>
      <c r="F8207" s="27" t="s">
        <v>3034</v>
      </c>
      <c r="G8207" s="27" t="s">
        <v>2831</v>
      </c>
      <c r="H8207" s="28">
        <v>43831</v>
      </c>
      <c r="I8207" s="516">
        <v>1.6534940000000002</v>
      </c>
      <c r="J8207" s="28" t="s">
        <v>3192</v>
      </c>
    </row>
    <row r="8208" spans="1:10" x14ac:dyDescent="0.3">
      <c r="A8208" s="26">
        <v>2020</v>
      </c>
      <c r="B8208" s="27" t="s">
        <v>6027</v>
      </c>
      <c r="C8208" s="27" t="s">
        <v>6028</v>
      </c>
      <c r="D8208" s="27" t="s">
        <v>6027</v>
      </c>
      <c r="E8208" s="27" t="s">
        <v>3111</v>
      </c>
      <c r="F8208" s="27" t="s">
        <v>3034</v>
      </c>
      <c r="G8208" s="27" t="s">
        <v>2831</v>
      </c>
      <c r="H8208" s="28">
        <v>43831</v>
      </c>
      <c r="I8208" s="516">
        <v>3.6482920000000001</v>
      </c>
      <c r="J8208" s="28" t="s">
        <v>3192</v>
      </c>
    </row>
    <row r="8209" spans="1:10" x14ac:dyDescent="0.3">
      <c r="A8209" s="26">
        <v>2020</v>
      </c>
      <c r="B8209" s="27" t="s">
        <v>3178</v>
      </c>
      <c r="C8209" s="27" t="s">
        <v>3179</v>
      </c>
      <c r="D8209" s="27" t="s">
        <v>3178</v>
      </c>
      <c r="E8209" s="27" t="s">
        <v>3033</v>
      </c>
      <c r="F8209" s="27" t="s">
        <v>2807</v>
      </c>
      <c r="G8209" s="27" t="s">
        <v>2812</v>
      </c>
      <c r="H8209" s="28">
        <v>43831</v>
      </c>
      <c r="I8209" s="516">
        <v>0</v>
      </c>
      <c r="J8209" s="28" t="s">
        <v>3241</v>
      </c>
    </row>
    <row r="8210" spans="1:10" x14ac:dyDescent="0.3">
      <c r="A8210" s="26">
        <v>2020</v>
      </c>
      <c r="B8210" s="27" t="s">
        <v>6332</v>
      </c>
      <c r="C8210" s="27" t="s">
        <v>6266</v>
      </c>
      <c r="D8210" s="27" t="s">
        <v>6332</v>
      </c>
      <c r="E8210" s="27" t="s">
        <v>3111</v>
      </c>
      <c r="F8210" s="27" t="s">
        <v>2815</v>
      </c>
      <c r="G8210" s="27" t="s">
        <v>2854</v>
      </c>
      <c r="H8210" s="28">
        <v>43831</v>
      </c>
      <c r="I8210" s="516">
        <v>9.5209999999999975E-2</v>
      </c>
      <c r="J8210" s="28" t="s">
        <v>3241</v>
      </c>
    </row>
    <row r="8211" spans="1:10" x14ac:dyDescent="0.3">
      <c r="A8211" s="26">
        <v>2020</v>
      </c>
      <c r="B8211" s="27" t="s">
        <v>3119</v>
      </c>
      <c r="C8211" s="27" t="s">
        <v>3120</v>
      </c>
      <c r="D8211" s="27" t="s">
        <v>3119</v>
      </c>
      <c r="E8211" s="27" t="s">
        <v>6117</v>
      </c>
      <c r="F8211" s="27" t="s">
        <v>3034</v>
      </c>
      <c r="G8211" s="27" t="s">
        <v>2840</v>
      </c>
      <c r="H8211" s="28">
        <v>43831</v>
      </c>
      <c r="I8211" s="516">
        <v>3.2085340000000007</v>
      </c>
      <c r="J8211" s="28" t="s">
        <v>3241</v>
      </c>
    </row>
    <row r="8212" spans="1:10" x14ac:dyDescent="0.3">
      <c r="A8212" s="26">
        <v>2020</v>
      </c>
      <c r="B8212" s="27" t="s">
        <v>6083</v>
      </c>
      <c r="C8212" s="27" t="s">
        <v>6084</v>
      </c>
      <c r="D8212" s="27" t="s">
        <v>6083</v>
      </c>
      <c r="E8212" s="27" t="s">
        <v>3111</v>
      </c>
      <c r="F8212" s="27" t="s">
        <v>2825</v>
      </c>
      <c r="G8212" s="27" t="s">
        <v>2850</v>
      </c>
      <c r="H8212" s="28">
        <v>43831</v>
      </c>
      <c r="I8212" s="516">
        <v>1.900914</v>
      </c>
      <c r="J8212" s="28" t="s">
        <v>3241</v>
      </c>
    </row>
    <row r="8213" spans="1:10" x14ac:dyDescent="0.3">
      <c r="A8213" s="26">
        <v>2020</v>
      </c>
      <c r="B8213" s="27" t="s">
        <v>5984</v>
      </c>
      <c r="C8213" s="27" t="s">
        <v>5985</v>
      </c>
      <c r="D8213" s="27" t="s">
        <v>5984</v>
      </c>
      <c r="E8213" s="27" t="s">
        <v>3111</v>
      </c>
      <c r="F8213" s="27" t="s">
        <v>2825</v>
      </c>
      <c r="G8213" s="27" t="s">
        <v>2850</v>
      </c>
      <c r="H8213" s="28">
        <v>43831</v>
      </c>
      <c r="I8213" s="516">
        <v>8.8706330000000015</v>
      </c>
      <c r="J8213" s="28" t="s">
        <v>3192</v>
      </c>
    </row>
    <row r="8214" spans="1:10" x14ac:dyDescent="0.3">
      <c r="A8214" s="26">
        <v>2020</v>
      </c>
      <c r="B8214" s="27" t="s">
        <v>6043</v>
      </c>
      <c r="C8214" s="27" t="s">
        <v>6044</v>
      </c>
      <c r="D8214" s="27" t="s">
        <v>6043</v>
      </c>
      <c r="E8214" s="27" t="s">
        <v>3111</v>
      </c>
      <c r="F8214" s="27" t="s">
        <v>2825</v>
      </c>
      <c r="G8214" s="27" t="s">
        <v>2850</v>
      </c>
      <c r="H8214" s="28">
        <v>43831</v>
      </c>
      <c r="I8214" s="516">
        <v>3.8678499999999998</v>
      </c>
      <c r="J8214" s="28" t="s">
        <v>3192</v>
      </c>
    </row>
    <row r="8215" spans="1:10" x14ac:dyDescent="0.3">
      <c r="A8215" s="26">
        <v>2020</v>
      </c>
      <c r="B8215" s="27" t="s">
        <v>3121</v>
      </c>
      <c r="C8215" s="27" t="s">
        <v>3122</v>
      </c>
      <c r="D8215" s="27" t="s">
        <v>3121</v>
      </c>
      <c r="E8215" s="27" t="s">
        <v>6117</v>
      </c>
      <c r="F8215" s="27" t="s">
        <v>2825</v>
      </c>
      <c r="G8215" s="27" t="s">
        <v>2850</v>
      </c>
      <c r="H8215" s="28">
        <v>43831</v>
      </c>
      <c r="I8215" s="516">
        <v>21.525005999999998</v>
      </c>
      <c r="J8215" s="28" t="s">
        <v>3241</v>
      </c>
    </row>
    <row r="8216" spans="1:10" x14ac:dyDescent="0.3">
      <c r="A8216" s="26">
        <v>2020</v>
      </c>
      <c r="B8216" s="27" t="s">
        <v>5978</v>
      </c>
      <c r="C8216" s="27" t="s">
        <v>5979</v>
      </c>
      <c r="D8216" s="27" t="s">
        <v>5978</v>
      </c>
      <c r="E8216" s="27" t="s">
        <v>3111</v>
      </c>
      <c r="F8216" s="27" t="s">
        <v>2825</v>
      </c>
      <c r="G8216" s="27" t="s">
        <v>2850</v>
      </c>
      <c r="H8216" s="28">
        <v>43831</v>
      </c>
      <c r="I8216" s="516">
        <v>6.8604670000000008</v>
      </c>
      <c r="J8216" s="28" t="s">
        <v>3192</v>
      </c>
    </row>
    <row r="8217" spans="1:10" x14ac:dyDescent="0.3">
      <c r="A8217" s="26">
        <v>2020</v>
      </c>
      <c r="B8217" s="27" t="s">
        <v>5980</v>
      </c>
      <c r="C8217" s="27" t="s">
        <v>5981</v>
      </c>
      <c r="D8217" s="27" t="s">
        <v>5980</v>
      </c>
      <c r="E8217" s="27" t="s">
        <v>3111</v>
      </c>
      <c r="F8217" s="27" t="s">
        <v>2825</v>
      </c>
      <c r="G8217" s="27" t="s">
        <v>2850</v>
      </c>
      <c r="H8217" s="28">
        <v>43831</v>
      </c>
      <c r="I8217" s="516">
        <v>6.9654070000000008</v>
      </c>
      <c r="J8217" s="28" t="s">
        <v>3192</v>
      </c>
    </row>
    <row r="8218" spans="1:10" x14ac:dyDescent="0.3">
      <c r="A8218" s="26">
        <v>2020</v>
      </c>
      <c r="B8218" s="27" t="s">
        <v>5993</v>
      </c>
      <c r="C8218" s="27" t="s">
        <v>5994</v>
      </c>
      <c r="D8218" s="27" t="s">
        <v>5993</v>
      </c>
      <c r="E8218" s="27" t="s">
        <v>3033</v>
      </c>
      <c r="F8218" s="27" t="s">
        <v>2788</v>
      </c>
      <c r="G8218" s="27" t="s">
        <v>2788</v>
      </c>
      <c r="H8218" s="28">
        <v>43831</v>
      </c>
      <c r="I8218" s="516">
        <v>1.4238770000000003</v>
      </c>
      <c r="J8218" s="28" t="s">
        <v>3241</v>
      </c>
    </row>
    <row r="8219" spans="1:10" x14ac:dyDescent="0.3">
      <c r="A8219" s="26">
        <v>2020</v>
      </c>
      <c r="B8219" s="27" t="s">
        <v>5982</v>
      </c>
      <c r="C8219" s="27" t="s">
        <v>5983</v>
      </c>
      <c r="D8219" s="27" t="s">
        <v>5982</v>
      </c>
      <c r="E8219" s="27" t="s">
        <v>3033</v>
      </c>
      <c r="F8219" s="27" t="s">
        <v>2788</v>
      </c>
      <c r="G8219" s="27" t="s">
        <v>2788</v>
      </c>
      <c r="H8219" s="28">
        <v>43831</v>
      </c>
      <c r="I8219" s="516">
        <v>21.701610000000002</v>
      </c>
      <c r="J8219" s="28" t="s">
        <v>3192</v>
      </c>
    </row>
    <row r="8220" spans="1:10" x14ac:dyDescent="0.3">
      <c r="A8220" s="26">
        <v>2020</v>
      </c>
      <c r="B8220" s="27" t="s">
        <v>3198</v>
      </c>
      <c r="C8220" s="27" t="s">
        <v>3199</v>
      </c>
      <c r="D8220" s="27" t="s">
        <v>3200</v>
      </c>
      <c r="E8220" s="27" t="s">
        <v>3161</v>
      </c>
      <c r="F8220" s="27" t="s">
        <v>2815</v>
      </c>
      <c r="G8220" s="27" t="s">
        <v>2854</v>
      </c>
      <c r="H8220" s="28">
        <v>43831</v>
      </c>
      <c r="I8220" s="516">
        <v>0.43083900000000014</v>
      </c>
      <c r="J8220" s="28" t="s">
        <v>3192</v>
      </c>
    </row>
    <row r="8221" spans="1:10" x14ac:dyDescent="0.3">
      <c r="A8221" s="26">
        <v>2020</v>
      </c>
      <c r="B8221" s="27" t="s">
        <v>5758</v>
      </c>
      <c r="C8221" s="27" t="s">
        <v>5759</v>
      </c>
      <c r="D8221" s="27" t="s">
        <v>5758</v>
      </c>
      <c r="E8221" s="27" t="s">
        <v>3033</v>
      </c>
      <c r="F8221" s="27" t="s">
        <v>2815</v>
      </c>
      <c r="G8221" s="27" t="s">
        <v>2816</v>
      </c>
      <c r="H8221" s="28">
        <v>43862</v>
      </c>
      <c r="I8221" s="516">
        <v>15.946637999999998</v>
      </c>
      <c r="J8221" s="28" t="s">
        <v>3192</v>
      </c>
    </row>
    <row r="8222" spans="1:10" x14ac:dyDescent="0.3">
      <c r="A8222" s="26">
        <v>2020</v>
      </c>
      <c r="B8222" s="27" t="s">
        <v>3022</v>
      </c>
      <c r="C8222" s="27" t="s">
        <v>3023</v>
      </c>
      <c r="D8222" s="27" t="s">
        <v>3024</v>
      </c>
      <c r="E8222" s="27" t="s">
        <v>3025</v>
      </c>
      <c r="F8222" s="27" t="s">
        <v>3026</v>
      </c>
      <c r="G8222" s="27" t="s">
        <v>2788</v>
      </c>
      <c r="H8222" s="28">
        <v>43862</v>
      </c>
      <c r="I8222" s="516">
        <v>0</v>
      </c>
      <c r="J8222" s="28" t="s">
        <v>3241</v>
      </c>
    </row>
    <row r="8223" spans="1:10" x14ac:dyDescent="0.3">
      <c r="A8223" s="26">
        <v>2020</v>
      </c>
      <c r="B8223" s="27" t="s">
        <v>3022</v>
      </c>
      <c r="C8223" s="27" t="s">
        <v>3023</v>
      </c>
      <c r="D8223" s="27" t="s">
        <v>3027</v>
      </c>
      <c r="E8223" s="27" t="s">
        <v>3025</v>
      </c>
      <c r="F8223" s="27" t="s">
        <v>3026</v>
      </c>
      <c r="G8223" s="27" t="s">
        <v>2788</v>
      </c>
      <c r="H8223" s="28">
        <v>43862</v>
      </c>
      <c r="I8223" s="516">
        <v>0</v>
      </c>
      <c r="J8223" s="28" t="s">
        <v>3241</v>
      </c>
    </row>
    <row r="8224" spans="1:10" x14ac:dyDescent="0.3">
      <c r="A8224" s="26">
        <v>2020</v>
      </c>
      <c r="B8224" s="27" t="s">
        <v>5989</v>
      </c>
      <c r="C8224" s="27" t="s">
        <v>5990</v>
      </c>
      <c r="D8224" s="27" t="s">
        <v>5989</v>
      </c>
      <c r="E8224" s="27" t="s">
        <v>3033</v>
      </c>
      <c r="F8224" s="27" t="s">
        <v>2807</v>
      </c>
      <c r="G8224" s="27" t="s">
        <v>2812</v>
      </c>
      <c r="H8224" s="28">
        <v>43862</v>
      </c>
      <c r="I8224" s="516">
        <v>22.187171000000003</v>
      </c>
      <c r="J8224" s="28" t="s">
        <v>3241</v>
      </c>
    </row>
    <row r="8225" spans="1:10" x14ac:dyDescent="0.3">
      <c r="A8225" s="26">
        <v>2020</v>
      </c>
      <c r="B8225" s="27" t="s">
        <v>6085</v>
      </c>
      <c r="C8225" s="27" t="s">
        <v>6086</v>
      </c>
      <c r="D8225" s="27" t="s">
        <v>6085</v>
      </c>
      <c r="E8225" s="27" t="s">
        <v>3033</v>
      </c>
      <c r="F8225" s="27" t="s">
        <v>2807</v>
      </c>
      <c r="G8225" s="27" t="s">
        <v>2812</v>
      </c>
      <c r="H8225" s="28">
        <v>43862</v>
      </c>
      <c r="I8225" s="516">
        <v>33.792746000000001</v>
      </c>
      <c r="J8225" s="28" t="s">
        <v>3241</v>
      </c>
    </row>
    <row r="8226" spans="1:10" x14ac:dyDescent="0.3">
      <c r="A8226" s="26">
        <v>2020</v>
      </c>
      <c r="B8226" s="27" t="s">
        <v>3028</v>
      </c>
      <c r="C8226" s="27" t="s">
        <v>3029</v>
      </c>
      <c r="D8226" s="27" t="s">
        <v>3028</v>
      </c>
      <c r="E8226" s="27" t="s">
        <v>6117</v>
      </c>
      <c r="F8226" s="27" t="s">
        <v>2807</v>
      </c>
      <c r="G8226" s="27" t="s">
        <v>2812</v>
      </c>
      <c r="H8226" s="28">
        <v>43862</v>
      </c>
      <c r="I8226" s="516">
        <v>10.570796000000001</v>
      </c>
      <c r="J8226" s="28" t="s">
        <v>3241</v>
      </c>
    </row>
    <row r="8227" spans="1:10" x14ac:dyDescent="0.3">
      <c r="A8227" s="26">
        <v>2020</v>
      </c>
      <c r="B8227" s="27" t="s">
        <v>6357</v>
      </c>
      <c r="C8227" s="27" t="s">
        <v>6358</v>
      </c>
      <c r="D8227" s="27" t="s">
        <v>6357</v>
      </c>
      <c r="E8227" s="27" t="s">
        <v>3111</v>
      </c>
      <c r="F8227" s="27" t="s">
        <v>2825</v>
      </c>
      <c r="G8227" s="27" t="s">
        <v>2850</v>
      </c>
      <c r="H8227" s="28">
        <v>43862</v>
      </c>
      <c r="I8227" s="516">
        <v>7.9576000000000008E-2</v>
      </c>
      <c r="J8227" s="28" t="s">
        <v>3241</v>
      </c>
    </row>
    <row r="8228" spans="1:10" x14ac:dyDescent="0.3">
      <c r="A8228" s="26">
        <v>2020</v>
      </c>
      <c r="B8228" s="27" t="s">
        <v>6328</v>
      </c>
      <c r="C8228" s="27" t="s">
        <v>6329</v>
      </c>
      <c r="D8228" s="27" t="s">
        <v>6328</v>
      </c>
      <c r="E8228" s="27" t="s">
        <v>3033</v>
      </c>
      <c r="F8228" s="27" t="s">
        <v>3034</v>
      </c>
      <c r="G8228" s="27" t="s">
        <v>2821</v>
      </c>
      <c r="H8228" s="28">
        <v>43862</v>
      </c>
      <c r="I8228" s="516">
        <v>21.190779000000006</v>
      </c>
      <c r="J8228" s="28" t="s">
        <v>3192</v>
      </c>
    </row>
    <row r="8229" spans="1:10" x14ac:dyDescent="0.3">
      <c r="A8229" s="26">
        <v>2020</v>
      </c>
      <c r="B8229" s="27" t="s">
        <v>3031</v>
      </c>
      <c r="C8229" s="27" t="s">
        <v>3032</v>
      </c>
      <c r="D8229" s="27" t="s">
        <v>3031</v>
      </c>
      <c r="E8229" s="27" t="s">
        <v>3033</v>
      </c>
      <c r="F8229" s="27" t="s">
        <v>3034</v>
      </c>
      <c r="G8229" s="27" t="s">
        <v>2821</v>
      </c>
      <c r="H8229" s="28">
        <v>43862</v>
      </c>
      <c r="I8229" s="516">
        <v>7.5682050000000007</v>
      </c>
      <c r="J8229" s="28" t="s">
        <v>3241</v>
      </c>
    </row>
    <row r="8230" spans="1:10" x14ac:dyDescent="0.3">
      <c r="A8230" s="26">
        <v>2020</v>
      </c>
      <c r="B8230" s="27" t="s">
        <v>3031</v>
      </c>
      <c r="C8230" s="27" t="s">
        <v>3180</v>
      </c>
      <c r="D8230" s="27" t="s">
        <v>3181</v>
      </c>
      <c r="E8230" s="27" t="s">
        <v>3033</v>
      </c>
      <c r="F8230" s="27" t="s">
        <v>3034</v>
      </c>
      <c r="G8230" s="27" t="s">
        <v>2821</v>
      </c>
      <c r="H8230" s="28">
        <v>43862</v>
      </c>
      <c r="I8230" s="516">
        <v>4.8432999999999984</v>
      </c>
      <c r="J8230" s="28" t="s">
        <v>3241</v>
      </c>
    </row>
    <row r="8231" spans="1:10" x14ac:dyDescent="0.3">
      <c r="A8231" s="26">
        <v>2020</v>
      </c>
      <c r="B8231" s="27" t="s">
        <v>6036</v>
      </c>
      <c r="C8231" s="27" t="s">
        <v>6037</v>
      </c>
      <c r="D8231" s="27" t="s">
        <v>6038</v>
      </c>
      <c r="E8231" s="27" t="s">
        <v>3161</v>
      </c>
      <c r="F8231" s="27" t="s">
        <v>3026</v>
      </c>
      <c r="G8231" s="27" t="s">
        <v>2936</v>
      </c>
      <c r="H8231" s="28">
        <v>43862</v>
      </c>
      <c r="I8231" s="516">
        <v>3.9686959999999987</v>
      </c>
      <c r="J8231" s="28" t="s">
        <v>3192</v>
      </c>
    </row>
    <row r="8232" spans="1:10" x14ac:dyDescent="0.3">
      <c r="A8232" s="26">
        <v>2020</v>
      </c>
      <c r="B8232" s="27" t="s">
        <v>6039</v>
      </c>
      <c r="C8232" s="27" t="s">
        <v>6040</v>
      </c>
      <c r="D8232" s="27" t="s">
        <v>6039</v>
      </c>
      <c r="E8232" s="27" t="s">
        <v>3033</v>
      </c>
      <c r="F8232" s="27" t="s">
        <v>2788</v>
      </c>
      <c r="G8232" s="27" t="s">
        <v>2788</v>
      </c>
      <c r="H8232" s="28">
        <v>43862</v>
      </c>
      <c r="I8232" s="516">
        <v>19.907388999999995</v>
      </c>
      <c r="J8232" s="28" t="s">
        <v>3241</v>
      </c>
    </row>
    <row r="8233" spans="1:10" x14ac:dyDescent="0.3">
      <c r="A8233" s="26">
        <v>2020</v>
      </c>
      <c r="B8233" s="27" t="s">
        <v>5991</v>
      </c>
      <c r="C8233" s="27" t="s">
        <v>5992</v>
      </c>
      <c r="D8233" s="27" t="s">
        <v>5991</v>
      </c>
      <c r="E8233" s="27" t="s">
        <v>3033</v>
      </c>
      <c r="F8233" s="27" t="s">
        <v>2788</v>
      </c>
      <c r="G8233" s="27" t="s">
        <v>2799</v>
      </c>
      <c r="H8233" s="28">
        <v>43862</v>
      </c>
      <c r="I8233" s="516">
        <v>12.492230000000001</v>
      </c>
      <c r="J8233" s="28" t="s">
        <v>3192</v>
      </c>
    </row>
    <row r="8234" spans="1:10" x14ac:dyDescent="0.3">
      <c r="A8234" s="26">
        <v>2020</v>
      </c>
      <c r="B8234" s="27" t="s">
        <v>6031</v>
      </c>
      <c r="C8234" s="27" t="s">
        <v>6016</v>
      </c>
      <c r="D8234" s="27" t="s">
        <v>6031</v>
      </c>
      <c r="E8234" s="27" t="s">
        <v>3033</v>
      </c>
      <c r="F8234" s="27" t="s">
        <v>2807</v>
      </c>
      <c r="G8234" s="27" t="s">
        <v>2808</v>
      </c>
      <c r="H8234" s="28">
        <v>43862</v>
      </c>
      <c r="I8234" s="516">
        <v>8.3529090000000004</v>
      </c>
      <c r="J8234" s="28" t="s">
        <v>3241</v>
      </c>
    </row>
    <row r="8235" spans="1:10" x14ac:dyDescent="0.3">
      <c r="A8235" s="26">
        <v>2020</v>
      </c>
      <c r="B8235" s="27" t="s">
        <v>6025</v>
      </c>
      <c r="C8235" s="27" t="s">
        <v>6026</v>
      </c>
      <c r="D8235" s="27" t="s">
        <v>6025</v>
      </c>
      <c r="E8235" s="27" t="s">
        <v>3033</v>
      </c>
      <c r="F8235" s="27" t="s">
        <v>2807</v>
      </c>
      <c r="G8235" s="27" t="s">
        <v>2808</v>
      </c>
      <c r="H8235" s="28">
        <v>43862</v>
      </c>
      <c r="I8235" s="516">
        <v>35.842142000000003</v>
      </c>
      <c r="J8235" s="28" t="s">
        <v>3192</v>
      </c>
    </row>
    <row r="8236" spans="1:10" x14ac:dyDescent="0.3">
      <c r="A8236" s="26">
        <v>2020</v>
      </c>
      <c r="B8236" s="27" t="s">
        <v>3189</v>
      </c>
      <c r="C8236" s="27" t="s">
        <v>3190</v>
      </c>
      <c r="D8236" s="27" t="s">
        <v>3191</v>
      </c>
      <c r="E8236" s="27" t="s">
        <v>3161</v>
      </c>
      <c r="F8236" s="27" t="s">
        <v>2815</v>
      </c>
      <c r="G8236" s="27" t="s">
        <v>2816</v>
      </c>
      <c r="H8236" s="28">
        <v>43862</v>
      </c>
      <c r="I8236" s="516">
        <v>0.89516799999999985</v>
      </c>
      <c r="J8236" s="28" t="s">
        <v>3192</v>
      </c>
    </row>
    <row r="8237" spans="1:10" x14ac:dyDescent="0.3">
      <c r="A8237" s="26">
        <v>2020</v>
      </c>
      <c r="B8237" s="27" t="s">
        <v>3189</v>
      </c>
      <c r="C8237" s="27" t="s">
        <v>6326</v>
      </c>
      <c r="D8237" s="27" t="s">
        <v>6327</v>
      </c>
      <c r="E8237" s="27" t="s">
        <v>3161</v>
      </c>
      <c r="F8237" s="27" t="s">
        <v>2815</v>
      </c>
      <c r="G8237" s="27" t="s">
        <v>2816</v>
      </c>
      <c r="H8237" s="28">
        <v>43862</v>
      </c>
      <c r="I8237" s="516">
        <v>0.50888300000000075</v>
      </c>
      <c r="J8237" s="28" t="s">
        <v>3192</v>
      </c>
    </row>
    <row r="8238" spans="1:10" x14ac:dyDescent="0.3">
      <c r="A8238" s="26">
        <v>2020</v>
      </c>
      <c r="B8238" s="27" t="s">
        <v>5764</v>
      </c>
      <c r="C8238" s="27" t="s">
        <v>5765</v>
      </c>
      <c r="D8238" s="27" t="s">
        <v>5766</v>
      </c>
      <c r="E8238" s="27" t="s">
        <v>3161</v>
      </c>
      <c r="F8238" s="27" t="s">
        <v>2815</v>
      </c>
      <c r="G8238" s="27" t="s">
        <v>2816</v>
      </c>
      <c r="H8238" s="28">
        <v>43862</v>
      </c>
      <c r="I8238" s="516">
        <v>0.66652400000000001</v>
      </c>
      <c r="J8238" s="28" t="s">
        <v>3192</v>
      </c>
    </row>
    <row r="8239" spans="1:10" x14ac:dyDescent="0.3">
      <c r="A8239" s="26">
        <v>2020</v>
      </c>
      <c r="B8239" s="27" t="s">
        <v>5764</v>
      </c>
      <c r="C8239" s="27" t="s">
        <v>5765</v>
      </c>
      <c r="D8239" s="27" t="s">
        <v>5988</v>
      </c>
      <c r="E8239" s="27" t="s">
        <v>3161</v>
      </c>
      <c r="F8239" s="27" t="s">
        <v>2815</v>
      </c>
      <c r="G8239" s="27" t="s">
        <v>2816</v>
      </c>
      <c r="H8239" s="28">
        <v>43862</v>
      </c>
      <c r="I8239" s="516">
        <v>0.68672899999999959</v>
      </c>
      <c r="J8239" s="28" t="s">
        <v>3192</v>
      </c>
    </row>
    <row r="8240" spans="1:10" x14ac:dyDescent="0.3">
      <c r="A8240" s="26">
        <v>2020</v>
      </c>
      <c r="B8240" s="27" t="s">
        <v>3035</v>
      </c>
      <c r="C8240" s="27" t="s">
        <v>3036</v>
      </c>
      <c r="D8240" s="27" t="s">
        <v>3035</v>
      </c>
      <c r="E8240" s="27" t="s">
        <v>6117</v>
      </c>
      <c r="F8240" s="27" t="s">
        <v>2825</v>
      </c>
      <c r="G8240" s="27" t="s">
        <v>2826</v>
      </c>
      <c r="H8240" s="28">
        <v>43862</v>
      </c>
      <c r="I8240" s="516">
        <v>0</v>
      </c>
      <c r="J8240" s="28" t="s">
        <v>3241</v>
      </c>
    </row>
    <row r="8241" spans="1:10" x14ac:dyDescent="0.3">
      <c r="A8241" s="26">
        <v>2020</v>
      </c>
      <c r="B8241" s="27" t="s">
        <v>3037</v>
      </c>
      <c r="C8241" s="27" t="s">
        <v>3038</v>
      </c>
      <c r="D8241" s="27" t="s">
        <v>3037</v>
      </c>
      <c r="E8241" s="27" t="s">
        <v>6117</v>
      </c>
      <c r="F8241" s="27" t="s">
        <v>3034</v>
      </c>
      <c r="G8241" s="27" t="s">
        <v>2999</v>
      </c>
      <c r="H8241" s="28">
        <v>43862</v>
      </c>
      <c r="I8241" s="516">
        <v>4.1965249999999994</v>
      </c>
      <c r="J8241" s="28" t="s">
        <v>3241</v>
      </c>
    </row>
    <row r="8242" spans="1:10" x14ac:dyDescent="0.3">
      <c r="A8242" s="26">
        <v>2020</v>
      </c>
      <c r="B8242" s="27" t="s">
        <v>6077</v>
      </c>
      <c r="C8242" s="27" t="s">
        <v>6078</v>
      </c>
      <c r="D8242" s="27" t="s">
        <v>6077</v>
      </c>
      <c r="E8242" s="27" t="s">
        <v>3111</v>
      </c>
      <c r="F8242" s="27" t="s">
        <v>3034</v>
      </c>
      <c r="G8242" s="27" t="s">
        <v>2840</v>
      </c>
      <c r="H8242" s="28">
        <v>43862</v>
      </c>
      <c r="I8242" s="516">
        <v>3.9240000000000004E-2</v>
      </c>
      <c r="J8242" s="28" t="s">
        <v>3192</v>
      </c>
    </row>
    <row r="8243" spans="1:10" x14ac:dyDescent="0.3">
      <c r="A8243" s="26">
        <v>2020</v>
      </c>
      <c r="B8243" s="27" t="s">
        <v>3039</v>
      </c>
      <c r="C8243" s="27" t="s">
        <v>3040</v>
      </c>
      <c r="D8243" s="27" t="s">
        <v>3039</v>
      </c>
      <c r="E8243" s="27" t="s">
        <v>6117</v>
      </c>
      <c r="F8243" s="27" t="s">
        <v>2815</v>
      </c>
      <c r="G8243" s="27" t="s">
        <v>2816</v>
      </c>
      <c r="H8243" s="28">
        <v>43862</v>
      </c>
      <c r="I8243" s="516">
        <v>0</v>
      </c>
      <c r="J8243" s="28" t="s">
        <v>3241</v>
      </c>
    </row>
    <row r="8244" spans="1:10" x14ac:dyDescent="0.3">
      <c r="A8244" s="26">
        <v>2020</v>
      </c>
      <c r="B8244" s="27" t="s">
        <v>5672</v>
      </c>
      <c r="C8244" s="27" t="s">
        <v>2863</v>
      </c>
      <c r="D8244" s="27" t="s">
        <v>5672</v>
      </c>
      <c r="E8244" s="27" t="s">
        <v>3111</v>
      </c>
      <c r="F8244" s="27" t="s">
        <v>2815</v>
      </c>
      <c r="G8244" s="27" t="s">
        <v>2854</v>
      </c>
      <c r="H8244" s="28">
        <v>43862</v>
      </c>
      <c r="I8244" s="516">
        <v>5.8561500000000004</v>
      </c>
      <c r="J8244" s="28" t="s">
        <v>3192</v>
      </c>
    </row>
    <row r="8245" spans="1:10" x14ac:dyDescent="0.3">
      <c r="A8245" s="26">
        <v>2020</v>
      </c>
      <c r="B8245" s="27" t="s">
        <v>3041</v>
      </c>
      <c r="C8245" s="27" t="s">
        <v>3042</v>
      </c>
      <c r="D8245" s="27" t="s">
        <v>3041</v>
      </c>
      <c r="E8245" s="27" t="s">
        <v>6117</v>
      </c>
      <c r="F8245" s="27" t="s">
        <v>2825</v>
      </c>
      <c r="G8245" s="27" t="s">
        <v>2826</v>
      </c>
      <c r="H8245" s="28">
        <v>43862</v>
      </c>
      <c r="I8245" s="516">
        <v>3.013258</v>
      </c>
      <c r="J8245" s="28" t="s">
        <v>3241</v>
      </c>
    </row>
    <row r="8246" spans="1:10" x14ac:dyDescent="0.3">
      <c r="A8246" s="26">
        <v>2020</v>
      </c>
      <c r="B8246" s="27" t="s">
        <v>3043</v>
      </c>
      <c r="C8246" s="27" t="s">
        <v>3044</v>
      </c>
      <c r="D8246" s="27" t="s">
        <v>3043</v>
      </c>
      <c r="E8246" s="27" t="s">
        <v>6117</v>
      </c>
      <c r="F8246" s="27" t="s">
        <v>2815</v>
      </c>
      <c r="G8246" s="27" t="s">
        <v>2816</v>
      </c>
      <c r="H8246" s="28">
        <v>43862</v>
      </c>
      <c r="I8246" s="516">
        <v>6.0384589999999996</v>
      </c>
      <c r="J8246" s="28" t="s">
        <v>3241</v>
      </c>
    </row>
    <row r="8247" spans="1:10" x14ac:dyDescent="0.3">
      <c r="A8247" s="26">
        <v>2020</v>
      </c>
      <c r="B8247" s="27" t="s">
        <v>3045</v>
      </c>
      <c r="C8247" s="27" t="s">
        <v>3046</v>
      </c>
      <c r="D8247" s="27" t="s">
        <v>3045</v>
      </c>
      <c r="E8247" s="27" t="s">
        <v>6117</v>
      </c>
      <c r="F8247" s="27" t="s">
        <v>2815</v>
      </c>
      <c r="G8247" s="27" t="s">
        <v>2816</v>
      </c>
      <c r="H8247" s="28">
        <v>43862</v>
      </c>
      <c r="I8247" s="516">
        <v>5.4637999999999999E-2</v>
      </c>
      <c r="J8247" s="28" t="s">
        <v>3241</v>
      </c>
    </row>
    <row r="8248" spans="1:10" x14ac:dyDescent="0.3">
      <c r="A8248" s="26">
        <v>2020</v>
      </c>
      <c r="B8248" s="27" t="s">
        <v>3143</v>
      </c>
      <c r="C8248" s="27" t="s">
        <v>3144</v>
      </c>
      <c r="D8248" s="27" t="s">
        <v>3143</v>
      </c>
      <c r="E8248" s="27" t="s">
        <v>6117</v>
      </c>
      <c r="F8248" s="27" t="s">
        <v>2798</v>
      </c>
      <c r="G8248" s="27" t="s">
        <v>2803</v>
      </c>
      <c r="H8248" s="28">
        <v>43862</v>
      </c>
      <c r="I8248" s="516">
        <v>2.8341200000000009</v>
      </c>
      <c r="J8248" s="28" t="s">
        <v>3241</v>
      </c>
    </row>
    <row r="8249" spans="1:10" x14ac:dyDescent="0.3">
      <c r="A8249" s="26">
        <v>2020</v>
      </c>
      <c r="B8249" s="27" t="s">
        <v>5773</v>
      </c>
      <c r="C8249" s="27" t="s">
        <v>5774</v>
      </c>
      <c r="D8249" s="27" t="s">
        <v>5773</v>
      </c>
      <c r="E8249" s="27" t="s">
        <v>3111</v>
      </c>
      <c r="F8249" s="27" t="s">
        <v>3034</v>
      </c>
      <c r="G8249" s="27" t="s">
        <v>2821</v>
      </c>
      <c r="H8249" s="28">
        <v>43862</v>
      </c>
      <c r="I8249" s="516">
        <v>0.24430500000000002</v>
      </c>
      <c r="J8249" s="28" t="s">
        <v>3241</v>
      </c>
    </row>
    <row r="8250" spans="1:10" x14ac:dyDescent="0.3">
      <c r="A8250" s="26">
        <v>2020</v>
      </c>
      <c r="B8250" s="27" t="s">
        <v>3171</v>
      </c>
      <c r="C8250" s="27" t="s">
        <v>3172</v>
      </c>
      <c r="D8250" s="27" t="s">
        <v>3173</v>
      </c>
      <c r="E8250" s="27" t="s">
        <v>3111</v>
      </c>
      <c r="F8250" s="27" t="s">
        <v>2825</v>
      </c>
      <c r="G8250" s="27" t="s">
        <v>2850</v>
      </c>
      <c r="H8250" s="28">
        <v>43862</v>
      </c>
      <c r="I8250" s="516">
        <v>0.43156899999999992</v>
      </c>
      <c r="J8250" s="28" t="s">
        <v>3241</v>
      </c>
    </row>
    <row r="8251" spans="1:10" x14ac:dyDescent="0.3">
      <c r="A8251" s="26">
        <v>2020</v>
      </c>
      <c r="B8251" s="27" t="s">
        <v>5974</v>
      </c>
      <c r="C8251" s="27" t="s">
        <v>5975</v>
      </c>
      <c r="D8251" s="27" t="s">
        <v>5974</v>
      </c>
      <c r="E8251" s="27" t="s">
        <v>3033</v>
      </c>
      <c r="F8251" s="27" t="s">
        <v>2807</v>
      </c>
      <c r="G8251" s="27" t="s">
        <v>2812</v>
      </c>
      <c r="H8251" s="28">
        <v>43862</v>
      </c>
      <c r="I8251" s="516">
        <v>10.506942000000002</v>
      </c>
      <c r="J8251" s="28" t="s">
        <v>3192</v>
      </c>
    </row>
    <row r="8252" spans="1:10" x14ac:dyDescent="0.3">
      <c r="A8252" s="26">
        <v>2020</v>
      </c>
      <c r="B8252" s="27" t="s">
        <v>3146</v>
      </c>
      <c r="C8252" s="27" t="s">
        <v>3147</v>
      </c>
      <c r="D8252" s="27" t="s">
        <v>3146</v>
      </c>
      <c r="E8252" s="27" t="s">
        <v>6117</v>
      </c>
      <c r="F8252" s="27" t="s">
        <v>2798</v>
      </c>
      <c r="G8252" s="27" t="s">
        <v>2803</v>
      </c>
      <c r="H8252" s="28">
        <v>43862</v>
      </c>
      <c r="I8252" s="516">
        <v>3.1002850000000013</v>
      </c>
      <c r="J8252" s="28" t="s">
        <v>3241</v>
      </c>
    </row>
    <row r="8253" spans="1:10" x14ac:dyDescent="0.3">
      <c r="A8253" s="26">
        <v>2020</v>
      </c>
      <c r="B8253" s="27" t="s">
        <v>6128</v>
      </c>
      <c r="C8253" s="27" t="s">
        <v>6129</v>
      </c>
      <c r="D8253" s="27" t="s">
        <v>6130</v>
      </c>
      <c r="E8253" s="27" t="s">
        <v>3161</v>
      </c>
      <c r="F8253" s="27" t="s">
        <v>3034</v>
      </c>
      <c r="G8253" s="27" t="s">
        <v>2999</v>
      </c>
      <c r="H8253" s="28">
        <v>43862</v>
      </c>
      <c r="I8253" s="516">
        <v>1.8998000000000004E-2</v>
      </c>
      <c r="J8253" s="28" t="s">
        <v>3192</v>
      </c>
    </row>
    <row r="8254" spans="1:10" x14ac:dyDescent="0.3">
      <c r="A8254" s="26">
        <v>2020</v>
      </c>
      <c r="B8254" s="27" t="s">
        <v>3047</v>
      </c>
      <c r="C8254" s="27" t="s">
        <v>3048</v>
      </c>
      <c r="D8254" s="27" t="s">
        <v>3047</v>
      </c>
      <c r="E8254" s="27" t="s">
        <v>6117</v>
      </c>
      <c r="F8254" s="27" t="s">
        <v>2825</v>
      </c>
      <c r="G8254" s="27" t="s">
        <v>2826</v>
      </c>
      <c r="H8254" s="28">
        <v>43862</v>
      </c>
      <c r="I8254" s="516">
        <v>1.9873550000000004</v>
      </c>
      <c r="J8254" s="28" t="s">
        <v>3241</v>
      </c>
    </row>
    <row r="8255" spans="1:10" x14ac:dyDescent="0.3">
      <c r="A8255" s="26">
        <v>2020</v>
      </c>
      <c r="B8255" s="27" t="s">
        <v>5217</v>
      </c>
      <c r="C8255" s="27" t="s">
        <v>2901</v>
      </c>
      <c r="D8255" s="27" t="s">
        <v>5217</v>
      </c>
      <c r="E8255" s="27" t="s">
        <v>3033</v>
      </c>
      <c r="F8255" s="27" t="s">
        <v>2788</v>
      </c>
      <c r="G8255" s="27" t="s">
        <v>2788</v>
      </c>
      <c r="H8255" s="28">
        <v>43862</v>
      </c>
      <c r="I8255" s="516">
        <v>33.014426000000007</v>
      </c>
      <c r="J8255" s="28" t="s">
        <v>3192</v>
      </c>
    </row>
    <row r="8256" spans="1:10" x14ac:dyDescent="0.3">
      <c r="A8256" s="26">
        <v>2020</v>
      </c>
      <c r="B8256" s="27" t="s">
        <v>6124</v>
      </c>
      <c r="C8256" s="27" t="s">
        <v>6125</v>
      </c>
      <c r="D8256" s="27" t="s">
        <v>6124</v>
      </c>
      <c r="E8256" s="27" t="s">
        <v>3111</v>
      </c>
      <c r="F8256" s="27" t="s">
        <v>2815</v>
      </c>
      <c r="G8256" s="27" t="s">
        <v>2854</v>
      </c>
      <c r="H8256" s="28">
        <v>43862</v>
      </c>
      <c r="I8256" s="516">
        <v>0.77718800000000021</v>
      </c>
      <c r="J8256" s="28" t="s">
        <v>9055</v>
      </c>
    </row>
    <row r="8257" spans="1:10" x14ac:dyDescent="0.3">
      <c r="A8257" s="26">
        <v>2020</v>
      </c>
      <c r="B8257" s="27" t="s">
        <v>5999</v>
      </c>
      <c r="C8257" s="27" t="s">
        <v>5967</v>
      </c>
      <c r="D8257" s="27" t="s">
        <v>5999</v>
      </c>
      <c r="E8257" s="27" t="s">
        <v>3111</v>
      </c>
      <c r="F8257" s="27" t="s">
        <v>2815</v>
      </c>
      <c r="G8257" s="27" t="s">
        <v>2854</v>
      </c>
      <c r="H8257" s="28">
        <v>43862</v>
      </c>
      <c r="I8257" s="516">
        <v>0.90821400000000019</v>
      </c>
      <c r="J8257" s="28" t="s">
        <v>3241</v>
      </c>
    </row>
    <row r="8258" spans="1:10" x14ac:dyDescent="0.3">
      <c r="A8258" s="26">
        <v>2020</v>
      </c>
      <c r="B8258" s="27" t="s">
        <v>5760</v>
      </c>
      <c r="C8258" s="27" t="s">
        <v>5761</v>
      </c>
      <c r="D8258" s="27" t="s">
        <v>5760</v>
      </c>
      <c r="E8258" s="27" t="s">
        <v>3111</v>
      </c>
      <c r="F8258" s="27" t="s">
        <v>2815</v>
      </c>
      <c r="G8258" s="27" t="s">
        <v>2854</v>
      </c>
      <c r="H8258" s="28">
        <v>43862</v>
      </c>
      <c r="I8258" s="516">
        <v>5.3787940000000001</v>
      </c>
      <c r="J8258" s="28" t="s">
        <v>3192</v>
      </c>
    </row>
    <row r="8259" spans="1:10" x14ac:dyDescent="0.3">
      <c r="A8259" s="26">
        <v>2020</v>
      </c>
      <c r="B8259" s="27" t="s">
        <v>3049</v>
      </c>
      <c r="C8259" s="27" t="s">
        <v>3050</v>
      </c>
      <c r="D8259" s="27" t="s">
        <v>3049</v>
      </c>
      <c r="E8259" s="27" t="s">
        <v>6117</v>
      </c>
      <c r="F8259" s="27" t="s">
        <v>2825</v>
      </c>
      <c r="G8259" s="27" t="s">
        <v>2850</v>
      </c>
      <c r="H8259" s="28">
        <v>43862</v>
      </c>
      <c r="I8259" s="516">
        <v>2.2464620000000006</v>
      </c>
      <c r="J8259" s="28" t="s">
        <v>3241</v>
      </c>
    </row>
    <row r="8260" spans="1:10" x14ac:dyDescent="0.3">
      <c r="A8260" s="26">
        <v>2020</v>
      </c>
      <c r="B8260" s="27" t="s">
        <v>3051</v>
      </c>
      <c r="C8260" s="27" t="s">
        <v>3051</v>
      </c>
      <c r="D8260" s="27" t="s">
        <v>3051</v>
      </c>
      <c r="E8260" s="27" t="s">
        <v>6118</v>
      </c>
      <c r="F8260" s="27" t="s">
        <v>3051</v>
      </c>
      <c r="G8260" s="27" t="s">
        <v>6074</v>
      </c>
      <c r="H8260" s="28">
        <v>43862</v>
      </c>
      <c r="I8260" s="516">
        <v>10843.260948000003</v>
      </c>
      <c r="J8260" s="28" t="s">
        <v>6487</v>
      </c>
    </row>
    <row r="8261" spans="1:10" x14ac:dyDescent="0.3">
      <c r="A8261" s="26">
        <v>2020</v>
      </c>
      <c r="B8261" s="27" t="s">
        <v>5995</v>
      </c>
      <c r="C8261" s="27" t="s">
        <v>5996</v>
      </c>
      <c r="D8261" s="27" t="s">
        <v>5995</v>
      </c>
      <c r="E8261" s="27" t="s">
        <v>3033</v>
      </c>
      <c r="F8261" s="27" t="s">
        <v>2807</v>
      </c>
      <c r="G8261" s="27" t="s">
        <v>2812</v>
      </c>
      <c r="H8261" s="28">
        <v>43862</v>
      </c>
      <c r="I8261" s="516">
        <v>7.8337690000000002</v>
      </c>
      <c r="J8261" s="28" t="s">
        <v>3192</v>
      </c>
    </row>
    <row r="8262" spans="1:10" x14ac:dyDescent="0.3">
      <c r="A8262" s="26">
        <v>2020</v>
      </c>
      <c r="B8262" s="27" t="s">
        <v>3052</v>
      </c>
      <c r="C8262" s="27" t="s">
        <v>3053</v>
      </c>
      <c r="D8262" s="27" t="s">
        <v>3052</v>
      </c>
      <c r="E8262" s="27" t="s">
        <v>3033</v>
      </c>
      <c r="F8262" s="27" t="s">
        <v>2807</v>
      </c>
      <c r="G8262" s="27" t="s">
        <v>2812</v>
      </c>
      <c r="H8262" s="28">
        <v>43862</v>
      </c>
      <c r="I8262" s="516">
        <v>1.861755</v>
      </c>
      <c r="J8262" s="28" t="s">
        <v>3241</v>
      </c>
    </row>
    <row r="8263" spans="1:10" x14ac:dyDescent="0.3">
      <c r="A8263" s="26">
        <v>2020</v>
      </c>
      <c r="B8263" s="27" t="s">
        <v>6339</v>
      </c>
      <c r="C8263" s="27" t="s">
        <v>6340</v>
      </c>
      <c r="D8263" s="27" t="s">
        <v>6339</v>
      </c>
      <c r="E8263" s="27" t="s">
        <v>3111</v>
      </c>
      <c r="F8263" s="27" t="s">
        <v>2825</v>
      </c>
      <c r="G8263" s="27" t="s">
        <v>2850</v>
      </c>
      <c r="H8263" s="28">
        <v>43862</v>
      </c>
      <c r="I8263" s="516">
        <v>0.52664500000000003</v>
      </c>
      <c r="J8263" s="28" t="s">
        <v>3241</v>
      </c>
    </row>
    <row r="8264" spans="1:10" x14ac:dyDescent="0.3">
      <c r="A8264" s="26">
        <v>2020</v>
      </c>
      <c r="B8264" s="27" t="s">
        <v>3162</v>
      </c>
      <c r="C8264" s="27" t="s">
        <v>3163</v>
      </c>
      <c r="D8264" s="27" t="s">
        <v>3164</v>
      </c>
      <c r="E8264" s="27" t="s">
        <v>3025</v>
      </c>
      <c r="F8264" s="27" t="s">
        <v>3087</v>
      </c>
      <c r="G8264" s="27" t="s">
        <v>2788</v>
      </c>
      <c r="H8264" s="28">
        <v>43862</v>
      </c>
      <c r="I8264" s="516">
        <v>0</v>
      </c>
      <c r="J8264" s="28" t="s">
        <v>3241</v>
      </c>
    </row>
    <row r="8265" spans="1:10" x14ac:dyDescent="0.3">
      <c r="A8265" s="26">
        <v>2020</v>
      </c>
      <c r="B8265" s="27" t="s">
        <v>3162</v>
      </c>
      <c r="C8265" s="27" t="s">
        <v>3163</v>
      </c>
      <c r="D8265" s="27" t="s">
        <v>3165</v>
      </c>
      <c r="E8265" s="27" t="s">
        <v>3025</v>
      </c>
      <c r="F8265" s="27" t="s">
        <v>3087</v>
      </c>
      <c r="G8265" s="27" t="s">
        <v>2788</v>
      </c>
      <c r="H8265" s="28">
        <v>43862</v>
      </c>
      <c r="I8265" s="516">
        <v>0</v>
      </c>
      <c r="J8265" s="28" t="s">
        <v>3241</v>
      </c>
    </row>
    <row r="8266" spans="1:10" x14ac:dyDescent="0.3">
      <c r="A8266" s="26">
        <v>2020</v>
      </c>
      <c r="B8266" s="27" t="s">
        <v>6126</v>
      </c>
      <c r="C8266" s="27" t="s">
        <v>6127</v>
      </c>
      <c r="D8266" s="27" t="s">
        <v>6126</v>
      </c>
      <c r="E8266" s="27" t="s">
        <v>3033</v>
      </c>
      <c r="F8266" s="27" t="s">
        <v>2788</v>
      </c>
      <c r="G8266" s="27" t="s">
        <v>2788</v>
      </c>
      <c r="H8266" s="28">
        <v>43862</v>
      </c>
      <c r="I8266" s="516">
        <v>7.0830470000000005</v>
      </c>
      <c r="J8266" s="28" t="s">
        <v>3241</v>
      </c>
    </row>
    <row r="8267" spans="1:10" x14ac:dyDescent="0.3">
      <c r="A8267" s="26">
        <v>2020</v>
      </c>
      <c r="B8267" s="27" t="s">
        <v>6148</v>
      </c>
      <c r="C8267" s="27" t="s">
        <v>6149</v>
      </c>
      <c r="D8267" s="27" t="s">
        <v>6148</v>
      </c>
      <c r="E8267" s="27" t="s">
        <v>3033</v>
      </c>
      <c r="F8267" s="27" t="s">
        <v>2788</v>
      </c>
      <c r="G8267" s="27" t="s">
        <v>2788</v>
      </c>
      <c r="H8267" s="28">
        <v>43862</v>
      </c>
      <c r="I8267" s="516">
        <v>28.297545999999997</v>
      </c>
      <c r="J8267" s="28" t="s">
        <v>3192</v>
      </c>
    </row>
    <row r="8268" spans="1:10" x14ac:dyDescent="0.3">
      <c r="A8268" s="26">
        <v>2020</v>
      </c>
      <c r="B8268" s="27" t="s">
        <v>6033</v>
      </c>
      <c r="C8268" s="27" t="s">
        <v>6034</v>
      </c>
      <c r="D8268" s="27" t="s">
        <v>6035</v>
      </c>
      <c r="E8268" s="27" t="s">
        <v>3161</v>
      </c>
      <c r="F8268" s="27" t="s">
        <v>2788</v>
      </c>
      <c r="G8268" s="27" t="s">
        <v>2788</v>
      </c>
      <c r="H8268" s="28">
        <v>43862</v>
      </c>
      <c r="I8268" s="516">
        <v>3.419165</v>
      </c>
      <c r="J8268" s="28" t="s">
        <v>3192</v>
      </c>
    </row>
    <row r="8269" spans="1:10" x14ac:dyDescent="0.3">
      <c r="A8269" s="26">
        <v>2020</v>
      </c>
      <c r="B8269" s="27" t="s">
        <v>3054</v>
      </c>
      <c r="C8269" s="27" t="s">
        <v>3055</v>
      </c>
      <c r="D8269" s="27" t="s">
        <v>3054</v>
      </c>
      <c r="E8269" s="27" t="s">
        <v>6117</v>
      </c>
      <c r="F8269" s="27" t="s">
        <v>3034</v>
      </c>
      <c r="G8269" s="27" t="s">
        <v>2999</v>
      </c>
      <c r="H8269" s="28">
        <v>43862</v>
      </c>
      <c r="I8269" s="516">
        <v>8.0610180000000007</v>
      </c>
      <c r="J8269" s="28" t="s">
        <v>3241</v>
      </c>
    </row>
    <row r="8270" spans="1:10" x14ac:dyDescent="0.3">
      <c r="A8270" s="26">
        <v>2020</v>
      </c>
      <c r="B8270" s="27" t="s">
        <v>3056</v>
      </c>
      <c r="C8270" s="27" t="s">
        <v>3057</v>
      </c>
      <c r="D8270" s="27" t="s">
        <v>3056</v>
      </c>
      <c r="E8270" s="27" t="s">
        <v>6117</v>
      </c>
      <c r="F8270" s="27" t="s">
        <v>2825</v>
      </c>
      <c r="G8270" s="27" t="s">
        <v>2826</v>
      </c>
      <c r="H8270" s="28">
        <v>43862</v>
      </c>
      <c r="I8270" s="516">
        <v>3.0889519999999995</v>
      </c>
      <c r="J8270" s="28" t="s">
        <v>3241</v>
      </c>
    </row>
    <row r="8271" spans="1:10" x14ac:dyDescent="0.3">
      <c r="A8271" s="26">
        <v>2020</v>
      </c>
      <c r="B8271" s="27" t="s">
        <v>6122</v>
      </c>
      <c r="C8271" s="27" t="s">
        <v>6123</v>
      </c>
      <c r="D8271" s="27" t="s">
        <v>6122</v>
      </c>
      <c r="E8271" s="27" t="s">
        <v>3111</v>
      </c>
      <c r="F8271" s="27" t="s">
        <v>3034</v>
      </c>
      <c r="G8271" s="27" t="s">
        <v>2831</v>
      </c>
      <c r="H8271" s="28">
        <v>43862</v>
      </c>
      <c r="I8271" s="516">
        <v>2.6127830000000003</v>
      </c>
      <c r="J8271" s="28" t="s">
        <v>3192</v>
      </c>
    </row>
    <row r="8272" spans="1:10" x14ac:dyDescent="0.3">
      <c r="A8272" s="26">
        <v>2020</v>
      </c>
      <c r="B8272" s="27" t="s">
        <v>3058</v>
      </c>
      <c r="C8272" s="27" t="s">
        <v>3059</v>
      </c>
      <c r="D8272" s="27" t="s">
        <v>3058</v>
      </c>
      <c r="E8272" s="27" t="s">
        <v>6117</v>
      </c>
      <c r="F8272" s="27" t="s">
        <v>2815</v>
      </c>
      <c r="G8272" s="27" t="s">
        <v>2816</v>
      </c>
      <c r="H8272" s="28">
        <v>43862</v>
      </c>
      <c r="I8272" s="516">
        <v>4.8784340000000004</v>
      </c>
      <c r="J8272" s="28" t="s">
        <v>3241</v>
      </c>
    </row>
    <row r="8273" spans="1:10" x14ac:dyDescent="0.3">
      <c r="A8273" s="26">
        <v>2020</v>
      </c>
      <c r="B8273" s="27" t="s">
        <v>5775</v>
      </c>
      <c r="C8273" s="27" t="s">
        <v>2905</v>
      </c>
      <c r="D8273" s="27" t="s">
        <v>5775</v>
      </c>
      <c r="E8273" s="27" t="s">
        <v>3033</v>
      </c>
      <c r="F8273" s="27" t="s">
        <v>2807</v>
      </c>
      <c r="G8273" s="27" t="s">
        <v>2812</v>
      </c>
      <c r="H8273" s="28">
        <v>43862</v>
      </c>
      <c r="I8273" s="516">
        <v>9.5124309999999994</v>
      </c>
      <c r="J8273" s="28" t="s">
        <v>3192</v>
      </c>
    </row>
    <row r="8274" spans="1:10" x14ac:dyDescent="0.3">
      <c r="A8274" s="26">
        <v>2020</v>
      </c>
      <c r="B8274" s="27" t="s">
        <v>6333</v>
      </c>
      <c r="C8274" s="27" t="s">
        <v>6334</v>
      </c>
      <c r="D8274" s="27" t="s">
        <v>6335</v>
      </c>
      <c r="E8274" s="27" t="s">
        <v>3161</v>
      </c>
      <c r="F8274" s="27" t="s">
        <v>2815</v>
      </c>
      <c r="G8274" s="27" t="s">
        <v>2816</v>
      </c>
      <c r="H8274" s="28">
        <v>43862</v>
      </c>
      <c r="I8274" s="516">
        <v>8.1544000000000019E-2</v>
      </c>
      <c r="J8274" s="28" t="s">
        <v>3192</v>
      </c>
    </row>
    <row r="8275" spans="1:10" x14ac:dyDescent="0.3">
      <c r="A8275" s="26">
        <v>2020</v>
      </c>
      <c r="B8275" s="27" t="s">
        <v>6119</v>
      </c>
      <c r="C8275" s="27" t="s">
        <v>6120</v>
      </c>
      <c r="D8275" s="27" t="s">
        <v>6119</v>
      </c>
      <c r="E8275" s="27" t="s">
        <v>3033</v>
      </c>
      <c r="F8275" s="27" t="s">
        <v>2788</v>
      </c>
      <c r="G8275" s="27" t="s">
        <v>2788</v>
      </c>
      <c r="H8275" s="28">
        <v>43862</v>
      </c>
      <c r="I8275" s="516">
        <v>0</v>
      </c>
      <c r="J8275" s="28" t="s">
        <v>3192</v>
      </c>
    </row>
    <row r="8276" spans="1:10" x14ac:dyDescent="0.3">
      <c r="A8276" s="26">
        <v>2020</v>
      </c>
      <c r="B8276" s="27" t="s">
        <v>6121</v>
      </c>
      <c r="C8276" s="27" t="s">
        <v>6110</v>
      </c>
      <c r="D8276" s="27" t="s">
        <v>6121</v>
      </c>
      <c r="E8276" s="27" t="s">
        <v>3033</v>
      </c>
      <c r="F8276" s="27" t="s">
        <v>2788</v>
      </c>
      <c r="G8276" s="27" t="s">
        <v>2788</v>
      </c>
      <c r="H8276" s="28">
        <v>43862</v>
      </c>
      <c r="I8276" s="516">
        <v>14.387005</v>
      </c>
      <c r="J8276" s="28" t="s">
        <v>3241</v>
      </c>
    </row>
    <row r="8277" spans="1:10" x14ac:dyDescent="0.3">
      <c r="A8277" s="26">
        <v>2020</v>
      </c>
      <c r="B8277" s="27" t="s">
        <v>6144</v>
      </c>
      <c r="C8277" s="27" t="s">
        <v>6145</v>
      </c>
      <c r="D8277" s="27" t="s">
        <v>6144</v>
      </c>
      <c r="E8277" s="27" t="s">
        <v>3033</v>
      </c>
      <c r="F8277" s="27" t="s">
        <v>2788</v>
      </c>
      <c r="G8277" s="27" t="s">
        <v>2788</v>
      </c>
      <c r="H8277" s="28">
        <v>43862</v>
      </c>
      <c r="I8277" s="516">
        <v>4.107832000000001</v>
      </c>
      <c r="J8277" s="28" t="s">
        <v>3192</v>
      </c>
    </row>
    <row r="8278" spans="1:10" x14ac:dyDescent="0.3">
      <c r="A8278" s="26">
        <v>2020</v>
      </c>
      <c r="B8278" s="27" t="s">
        <v>3152</v>
      </c>
      <c r="C8278" s="27" t="s">
        <v>3153</v>
      </c>
      <c r="D8278" s="27" t="s">
        <v>3152</v>
      </c>
      <c r="E8278" s="27" t="s">
        <v>3111</v>
      </c>
      <c r="F8278" s="27" t="s">
        <v>2825</v>
      </c>
      <c r="G8278" s="27" t="s">
        <v>2850</v>
      </c>
      <c r="H8278" s="28">
        <v>43862</v>
      </c>
      <c r="I8278" s="516">
        <v>0.42113899999999999</v>
      </c>
      <c r="J8278" s="28" t="s">
        <v>3241</v>
      </c>
    </row>
    <row r="8279" spans="1:10" x14ac:dyDescent="0.3">
      <c r="A8279" s="26">
        <v>2020</v>
      </c>
      <c r="B8279" s="27" t="s">
        <v>3154</v>
      </c>
      <c r="C8279" s="27" t="s">
        <v>3155</v>
      </c>
      <c r="D8279" s="27" t="s">
        <v>3154</v>
      </c>
      <c r="E8279" s="27" t="s">
        <v>3111</v>
      </c>
      <c r="F8279" s="27" t="s">
        <v>2825</v>
      </c>
      <c r="G8279" s="27" t="s">
        <v>2850</v>
      </c>
      <c r="H8279" s="28">
        <v>43862</v>
      </c>
      <c r="I8279" s="516">
        <v>0.54833900000000002</v>
      </c>
      <c r="J8279" s="28" t="s">
        <v>3241</v>
      </c>
    </row>
    <row r="8280" spans="1:10" x14ac:dyDescent="0.3">
      <c r="A8280" s="26">
        <v>2020</v>
      </c>
      <c r="B8280" s="27" t="s">
        <v>3156</v>
      </c>
      <c r="C8280" s="27" t="s">
        <v>3157</v>
      </c>
      <c r="D8280" s="27" t="s">
        <v>3156</v>
      </c>
      <c r="E8280" s="27" t="s">
        <v>3111</v>
      </c>
      <c r="F8280" s="27" t="s">
        <v>2825</v>
      </c>
      <c r="G8280" s="27" t="s">
        <v>2850</v>
      </c>
      <c r="H8280" s="28">
        <v>43862</v>
      </c>
      <c r="I8280" s="516">
        <v>0</v>
      </c>
      <c r="J8280" s="28" t="s">
        <v>3241</v>
      </c>
    </row>
    <row r="8281" spans="1:10" x14ac:dyDescent="0.3">
      <c r="A8281" s="26">
        <v>2020</v>
      </c>
      <c r="B8281" s="27" t="s">
        <v>5987</v>
      </c>
      <c r="C8281" s="27" t="s">
        <v>6024</v>
      </c>
      <c r="D8281" s="27" t="s">
        <v>5987</v>
      </c>
      <c r="E8281" s="27" t="s">
        <v>3111</v>
      </c>
      <c r="F8281" s="27" t="s">
        <v>2825</v>
      </c>
      <c r="G8281" s="27" t="s">
        <v>2850</v>
      </c>
      <c r="H8281" s="28">
        <v>43862</v>
      </c>
      <c r="I8281" s="516">
        <v>20.674554999999998</v>
      </c>
      <c r="J8281" s="28" t="s">
        <v>3192</v>
      </c>
    </row>
    <row r="8282" spans="1:10" x14ac:dyDescent="0.3">
      <c r="A8282" s="26">
        <v>2020</v>
      </c>
      <c r="B8282" s="27" t="s">
        <v>3060</v>
      </c>
      <c r="C8282" s="27" t="s">
        <v>3061</v>
      </c>
      <c r="D8282" s="27" t="s">
        <v>3062</v>
      </c>
      <c r="E8282" s="27" t="s">
        <v>3063</v>
      </c>
      <c r="F8282" s="27" t="s">
        <v>3034</v>
      </c>
      <c r="G8282" s="27" t="s">
        <v>2999</v>
      </c>
      <c r="H8282" s="28">
        <v>43862</v>
      </c>
      <c r="I8282" s="516">
        <v>0</v>
      </c>
      <c r="J8282" s="28" t="s">
        <v>3241</v>
      </c>
    </row>
    <row r="8283" spans="1:10" x14ac:dyDescent="0.3">
      <c r="A8283" s="26">
        <v>2020</v>
      </c>
      <c r="B8283" s="27" t="s">
        <v>6341</v>
      </c>
      <c r="C8283" s="27" t="s">
        <v>6342</v>
      </c>
      <c r="D8283" s="27" t="s">
        <v>6343</v>
      </c>
      <c r="E8283" s="27" t="s">
        <v>3161</v>
      </c>
      <c r="F8283" s="27" t="s">
        <v>2815</v>
      </c>
      <c r="G8283" s="27" t="s">
        <v>2854</v>
      </c>
      <c r="H8283" s="28">
        <v>43862</v>
      </c>
      <c r="I8283" s="516">
        <v>8.3270999999999998E-2</v>
      </c>
      <c r="J8283" s="28" t="s">
        <v>3192</v>
      </c>
    </row>
    <row r="8284" spans="1:10" x14ac:dyDescent="0.3">
      <c r="A8284" s="26">
        <v>2020</v>
      </c>
      <c r="B8284" s="27" t="s">
        <v>3187</v>
      </c>
      <c r="C8284" s="27" t="s">
        <v>3188</v>
      </c>
      <c r="D8284" s="27" t="s">
        <v>3187</v>
      </c>
      <c r="E8284" s="27" t="s">
        <v>3033</v>
      </c>
      <c r="F8284" s="27" t="s">
        <v>3034</v>
      </c>
      <c r="G8284" s="27" t="s">
        <v>3074</v>
      </c>
      <c r="H8284" s="28">
        <v>43862</v>
      </c>
      <c r="I8284" s="516">
        <v>1.0464239999999998</v>
      </c>
      <c r="J8284" s="28" t="s">
        <v>3241</v>
      </c>
    </row>
    <row r="8285" spans="1:10" x14ac:dyDescent="0.3">
      <c r="A8285" s="26">
        <v>2020</v>
      </c>
      <c r="B8285" s="27" t="s">
        <v>6350</v>
      </c>
      <c r="C8285" s="27" t="s">
        <v>6351</v>
      </c>
      <c r="D8285" s="27" t="s">
        <v>6352</v>
      </c>
      <c r="E8285" s="27" t="s">
        <v>3063</v>
      </c>
      <c r="F8285" s="27" t="s">
        <v>2815</v>
      </c>
      <c r="G8285" s="27" t="s">
        <v>2816</v>
      </c>
      <c r="H8285" s="28">
        <v>43862</v>
      </c>
      <c r="I8285" s="516">
        <v>1.8207999999999998E-2</v>
      </c>
      <c r="J8285" s="28" t="s">
        <v>3192</v>
      </c>
    </row>
    <row r="8286" spans="1:10" x14ac:dyDescent="0.3">
      <c r="A8286" s="26">
        <v>2020</v>
      </c>
      <c r="B8286" s="27" t="s">
        <v>6081</v>
      </c>
      <c r="C8286" s="27" t="s">
        <v>6082</v>
      </c>
      <c r="D8286" s="27" t="s">
        <v>6081</v>
      </c>
      <c r="E8286" s="27" t="s">
        <v>3033</v>
      </c>
      <c r="F8286" s="27" t="s">
        <v>2788</v>
      </c>
      <c r="G8286" s="27" t="s">
        <v>2788</v>
      </c>
      <c r="H8286" s="28">
        <v>43862</v>
      </c>
      <c r="I8286" s="516">
        <v>5.5293790000000014</v>
      </c>
      <c r="J8286" s="28" t="s">
        <v>3241</v>
      </c>
    </row>
    <row r="8287" spans="1:10" x14ac:dyDescent="0.3">
      <c r="A8287" s="26">
        <v>2020</v>
      </c>
      <c r="B8287" s="27" t="s">
        <v>5757</v>
      </c>
      <c r="C8287" s="27" t="s">
        <v>2909</v>
      </c>
      <c r="D8287" s="27" t="s">
        <v>5757</v>
      </c>
      <c r="E8287" s="27" t="s">
        <v>3033</v>
      </c>
      <c r="F8287" s="27" t="s">
        <v>2788</v>
      </c>
      <c r="G8287" s="27" t="s">
        <v>2788</v>
      </c>
      <c r="H8287" s="28">
        <v>43862</v>
      </c>
      <c r="I8287" s="516">
        <v>35.271154000000003</v>
      </c>
      <c r="J8287" s="28" t="s">
        <v>3192</v>
      </c>
    </row>
    <row r="8288" spans="1:10" x14ac:dyDescent="0.3">
      <c r="A8288" s="26">
        <v>2020</v>
      </c>
      <c r="B8288" s="27" t="s">
        <v>3064</v>
      </c>
      <c r="C8288" s="27" t="s">
        <v>3065</v>
      </c>
      <c r="D8288" s="27" t="s">
        <v>3066</v>
      </c>
      <c r="E8288" s="27" t="s">
        <v>3025</v>
      </c>
      <c r="F8288" s="27" t="s">
        <v>2825</v>
      </c>
      <c r="G8288" s="27" t="s">
        <v>2826</v>
      </c>
      <c r="H8288" s="28">
        <v>43862</v>
      </c>
      <c r="I8288" s="516">
        <v>0</v>
      </c>
      <c r="J8288" s="28" t="s">
        <v>3241</v>
      </c>
    </row>
    <row r="8289" spans="1:10" x14ac:dyDescent="0.3">
      <c r="A8289" s="26">
        <v>2020</v>
      </c>
      <c r="B8289" s="27" t="s">
        <v>3064</v>
      </c>
      <c r="C8289" s="27" t="s">
        <v>3065</v>
      </c>
      <c r="D8289" s="27" t="s">
        <v>3067</v>
      </c>
      <c r="E8289" s="27" t="s">
        <v>3025</v>
      </c>
      <c r="F8289" s="27" t="s">
        <v>2825</v>
      </c>
      <c r="G8289" s="27" t="s">
        <v>2826</v>
      </c>
      <c r="H8289" s="28">
        <v>43862</v>
      </c>
      <c r="I8289" s="516">
        <v>0</v>
      </c>
      <c r="J8289" s="28" t="s">
        <v>3241</v>
      </c>
    </row>
    <row r="8290" spans="1:10" x14ac:dyDescent="0.3">
      <c r="A8290" s="26">
        <v>2020</v>
      </c>
      <c r="B8290" s="27" t="s">
        <v>3174</v>
      </c>
      <c r="C8290" s="27" t="s">
        <v>3175</v>
      </c>
      <c r="D8290" s="27" t="s">
        <v>3174</v>
      </c>
      <c r="E8290" s="27" t="s">
        <v>6117</v>
      </c>
      <c r="F8290" s="27" t="s">
        <v>2825</v>
      </c>
      <c r="G8290" s="27" t="s">
        <v>2826</v>
      </c>
      <c r="H8290" s="28">
        <v>43862</v>
      </c>
      <c r="I8290" s="516">
        <v>0.57253500000000013</v>
      </c>
      <c r="J8290" s="28" t="s">
        <v>3241</v>
      </c>
    </row>
    <row r="8291" spans="1:10" x14ac:dyDescent="0.3">
      <c r="A8291" s="26">
        <v>2020</v>
      </c>
      <c r="B8291" s="27" t="s">
        <v>6141</v>
      </c>
      <c r="C8291" s="27" t="s">
        <v>6142</v>
      </c>
      <c r="D8291" s="27" t="s">
        <v>6143</v>
      </c>
      <c r="E8291" s="27" t="s">
        <v>3063</v>
      </c>
      <c r="F8291" s="27" t="s">
        <v>3034</v>
      </c>
      <c r="G8291" s="27" t="s">
        <v>2999</v>
      </c>
      <c r="H8291" s="28">
        <v>43862</v>
      </c>
      <c r="I8291" s="516">
        <v>0</v>
      </c>
      <c r="J8291" s="28" t="s">
        <v>3192</v>
      </c>
    </row>
    <row r="8292" spans="1:10" x14ac:dyDescent="0.3">
      <c r="A8292" s="26">
        <v>2020</v>
      </c>
      <c r="B8292" s="27" t="s">
        <v>5997</v>
      </c>
      <c r="C8292" s="27" t="s">
        <v>5998</v>
      </c>
      <c r="D8292" s="27" t="s">
        <v>5997</v>
      </c>
      <c r="E8292" s="27" t="s">
        <v>3111</v>
      </c>
      <c r="F8292" s="27" t="s">
        <v>3034</v>
      </c>
      <c r="G8292" s="27" t="s">
        <v>2821</v>
      </c>
      <c r="H8292" s="28">
        <v>43862</v>
      </c>
      <c r="I8292" s="516">
        <v>3.5624079999999996</v>
      </c>
      <c r="J8292" s="28" t="s">
        <v>3241</v>
      </c>
    </row>
    <row r="8293" spans="1:10" x14ac:dyDescent="0.3">
      <c r="A8293" s="26">
        <v>2020</v>
      </c>
      <c r="B8293" s="27" t="s">
        <v>5762</v>
      </c>
      <c r="C8293" s="27" t="s">
        <v>5763</v>
      </c>
      <c r="D8293" s="27" t="s">
        <v>5762</v>
      </c>
      <c r="E8293" s="27" t="s">
        <v>3111</v>
      </c>
      <c r="F8293" s="27" t="s">
        <v>2825</v>
      </c>
      <c r="G8293" s="27" t="s">
        <v>2850</v>
      </c>
      <c r="H8293" s="28">
        <v>43862</v>
      </c>
      <c r="I8293" s="516">
        <v>0.42030499999999993</v>
      </c>
      <c r="J8293" s="28" t="s">
        <v>3192</v>
      </c>
    </row>
    <row r="8294" spans="1:10" x14ac:dyDescent="0.3">
      <c r="A8294" s="26">
        <v>2020</v>
      </c>
      <c r="B8294" s="27" t="s">
        <v>3068</v>
      </c>
      <c r="C8294" s="27" t="s">
        <v>3069</v>
      </c>
      <c r="D8294" s="27" t="s">
        <v>3068</v>
      </c>
      <c r="E8294" s="27" t="s">
        <v>6117</v>
      </c>
      <c r="F8294" s="27" t="s">
        <v>3034</v>
      </c>
      <c r="G8294" s="27" t="s">
        <v>2923</v>
      </c>
      <c r="H8294" s="28">
        <v>43862</v>
      </c>
      <c r="I8294" s="516">
        <v>4.0884749999999999</v>
      </c>
      <c r="J8294" s="28" t="s">
        <v>3241</v>
      </c>
    </row>
    <row r="8295" spans="1:10" x14ac:dyDescent="0.3">
      <c r="A8295" s="26">
        <v>2020</v>
      </c>
      <c r="B8295" s="27" t="s">
        <v>3070</v>
      </c>
      <c r="C8295" s="27" t="s">
        <v>3071</v>
      </c>
      <c r="D8295" s="27" t="s">
        <v>3070</v>
      </c>
      <c r="E8295" s="27" t="s">
        <v>6117</v>
      </c>
      <c r="F8295" s="27" t="s">
        <v>2815</v>
      </c>
      <c r="G8295" s="27" t="s">
        <v>2816</v>
      </c>
      <c r="H8295" s="28">
        <v>43862</v>
      </c>
      <c r="I8295" s="516">
        <v>1.147375</v>
      </c>
      <c r="J8295" s="28" t="s">
        <v>3241</v>
      </c>
    </row>
    <row r="8296" spans="1:10" x14ac:dyDescent="0.3">
      <c r="A8296" s="26">
        <v>2020</v>
      </c>
      <c r="B8296" s="27" t="s">
        <v>6344</v>
      </c>
      <c r="C8296" s="27" t="s">
        <v>6345</v>
      </c>
      <c r="D8296" s="27" t="s">
        <v>6344</v>
      </c>
      <c r="E8296" s="27" t="s">
        <v>3033</v>
      </c>
      <c r="F8296" s="27" t="s">
        <v>2807</v>
      </c>
      <c r="G8296" s="27" t="s">
        <v>2812</v>
      </c>
      <c r="H8296" s="28">
        <v>43862</v>
      </c>
      <c r="I8296" s="516">
        <v>18.910361999999996</v>
      </c>
      <c r="J8296" s="518" t="s">
        <v>9055</v>
      </c>
    </row>
    <row r="8297" spans="1:10" x14ac:dyDescent="0.3">
      <c r="A8297" s="26">
        <v>2020</v>
      </c>
      <c r="B8297" s="27" t="s">
        <v>3176</v>
      </c>
      <c r="C8297" s="27" t="s">
        <v>3177</v>
      </c>
      <c r="D8297" s="27" t="s">
        <v>3176</v>
      </c>
      <c r="E8297" s="27" t="s">
        <v>3033</v>
      </c>
      <c r="F8297" s="27" t="s">
        <v>2807</v>
      </c>
      <c r="G8297" s="27" t="s">
        <v>2812</v>
      </c>
      <c r="H8297" s="28">
        <v>43862</v>
      </c>
      <c r="I8297" s="516">
        <v>12.012238000000002</v>
      </c>
      <c r="J8297" s="28" t="s">
        <v>3241</v>
      </c>
    </row>
    <row r="8298" spans="1:10" x14ac:dyDescent="0.3">
      <c r="A8298" s="26">
        <v>2020</v>
      </c>
      <c r="B8298" s="27" t="s">
        <v>3072</v>
      </c>
      <c r="C8298" s="27" t="s">
        <v>3073</v>
      </c>
      <c r="D8298" s="27" t="s">
        <v>3072</v>
      </c>
      <c r="E8298" s="27" t="s">
        <v>6117</v>
      </c>
      <c r="F8298" s="27" t="s">
        <v>3034</v>
      </c>
      <c r="G8298" s="27" t="s">
        <v>3074</v>
      </c>
      <c r="H8298" s="28">
        <v>43862</v>
      </c>
      <c r="I8298" s="516">
        <v>0.83527700000000005</v>
      </c>
      <c r="J8298" s="28" t="s">
        <v>3241</v>
      </c>
    </row>
    <row r="8299" spans="1:10" x14ac:dyDescent="0.3">
      <c r="A8299" s="26">
        <v>2020</v>
      </c>
      <c r="B8299" s="27" t="s">
        <v>3182</v>
      </c>
      <c r="C8299" s="27" t="s">
        <v>3183</v>
      </c>
      <c r="D8299" s="27" t="s">
        <v>3182</v>
      </c>
      <c r="E8299" s="27" t="s">
        <v>6117</v>
      </c>
      <c r="F8299" s="27" t="s">
        <v>2825</v>
      </c>
      <c r="G8299" s="27" t="s">
        <v>2826</v>
      </c>
      <c r="H8299" s="28">
        <v>43862</v>
      </c>
      <c r="I8299" s="516">
        <v>0.3834209999999999</v>
      </c>
      <c r="J8299" s="28" t="s">
        <v>3241</v>
      </c>
    </row>
    <row r="8300" spans="1:10" x14ac:dyDescent="0.3">
      <c r="A8300" s="26">
        <v>2020</v>
      </c>
      <c r="B8300" s="27" t="s">
        <v>6355</v>
      </c>
      <c r="C8300" s="27" t="s">
        <v>6356</v>
      </c>
      <c r="D8300" s="27" t="s">
        <v>6355</v>
      </c>
      <c r="E8300" s="27" t="s">
        <v>6117</v>
      </c>
      <c r="F8300" s="27" t="s">
        <v>2825</v>
      </c>
      <c r="G8300" s="27" t="s">
        <v>2826</v>
      </c>
      <c r="H8300" s="28">
        <v>43862</v>
      </c>
      <c r="I8300" s="516">
        <v>4.3999999999999999E-5</v>
      </c>
      <c r="J8300" s="28" t="s">
        <v>3192</v>
      </c>
    </row>
    <row r="8301" spans="1:10" x14ac:dyDescent="0.3">
      <c r="A8301" s="26">
        <v>2020</v>
      </c>
      <c r="B8301" s="27" t="s">
        <v>3075</v>
      </c>
      <c r="C8301" s="27" t="s">
        <v>3076</v>
      </c>
      <c r="D8301" s="27" t="s">
        <v>3075</v>
      </c>
      <c r="E8301" s="27" t="s">
        <v>6117</v>
      </c>
      <c r="F8301" s="27" t="s">
        <v>2815</v>
      </c>
      <c r="G8301" s="27" t="s">
        <v>2816</v>
      </c>
      <c r="H8301" s="28">
        <v>43862</v>
      </c>
      <c r="I8301" s="516">
        <v>1.8176720000000002</v>
      </c>
      <c r="J8301" s="28" t="s">
        <v>3241</v>
      </c>
    </row>
    <row r="8302" spans="1:10" x14ac:dyDescent="0.3">
      <c r="A8302" s="26">
        <v>2020</v>
      </c>
      <c r="B8302" s="27" t="s">
        <v>5670</v>
      </c>
      <c r="C8302" s="27" t="s">
        <v>5671</v>
      </c>
      <c r="D8302" s="27" t="s">
        <v>5670</v>
      </c>
      <c r="E8302" s="27" t="s">
        <v>3033</v>
      </c>
      <c r="F8302" s="27" t="s">
        <v>2807</v>
      </c>
      <c r="G8302" s="27" t="s">
        <v>2812</v>
      </c>
      <c r="H8302" s="28">
        <v>43862</v>
      </c>
      <c r="I8302" s="516">
        <v>39.710195999999996</v>
      </c>
      <c r="J8302" s="28" t="s">
        <v>3241</v>
      </c>
    </row>
    <row r="8303" spans="1:10" x14ac:dyDescent="0.3">
      <c r="A8303" s="26">
        <v>2020</v>
      </c>
      <c r="B8303" s="27" t="s">
        <v>6146</v>
      </c>
      <c r="C8303" s="27" t="s">
        <v>6147</v>
      </c>
      <c r="D8303" s="27" t="s">
        <v>6146</v>
      </c>
      <c r="E8303" s="27" t="s">
        <v>3033</v>
      </c>
      <c r="F8303" s="27" t="s">
        <v>2815</v>
      </c>
      <c r="G8303" s="27" t="s">
        <v>2816</v>
      </c>
      <c r="H8303" s="28">
        <v>43862</v>
      </c>
      <c r="I8303" s="516">
        <v>18.419777999999997</v>
      </c>
      <c r="J8303" s="28" t="s">
        <v>3241</v>
      </c>
    </row>
    <row r="8304" spans="1:10" x14ac:dyDescent="0.3">
      <c r="A8304" s="26">
        <v>2020</v>
      </c>
      <c r="B8304" s="27" t="s">
        <v>6346</v>
      </c>
      <c r="C8304" s="27" t="s">
        <v>6347</v>
      </c>
      <c r="D8304" s="27" t="s">
        <v>6346</v>
      </c>
      <c r="E8304" s="27" t="s">
        <v>3033</v>
      </c>
      <c r="F8304" s="27" t="s">
        <v>2788</v>
      </c>
      <c r="G8304" s="27" t="s">
        <v>2788</v>
      </c>
      <c r="H8304" s="28">
        <v>43862</v>
      </c>
      <c r="I8304" s="516">
        <v>11.283043000000001</v>
      </c>
      <c r="J8304" s="28" t="s">
        <v>3192</v>
      </c>
    </row>
    <row r="8305" spans="1:10" x14ac:dyDescent="0.3">
      <c r="A8305" s="26">
        <v>2020</v>
      </c>
      <c r="B8305" s="27" t="s">
        <v>3077</v>
      </c>
      <c r="C8305" s="27" t="s">
        <v>3078</v>
      </c>
      <c r="D8305" s="27" t="s">
        <v>3077</v>
      </c>
      <c r="E8305" s="27" t="s">
        <v>3033</v>
      </c>
      <c r="F8305" s="27" t="s">
        <v>2788</v>
      </c>
      <c r="G8305" s="27" t="s">
        <v>2788</v>
      </c>
      <c r="H8305" s="28">
        <v>43862</v>
      </c>
      <c r="I8305" s="516">
        <v>0</v>
      </c>
      <c r="J8305" s="28" t="s">
        <v>3241</v>
      </c>
    </row>
    <row r="8306" spans="1:10" x14ac:dyDescent="0.3">
      <c r="A8306" s="26">
        <v>2020</v>
      </c>
      <c r="B8306" s="27" t="s">
        <v>3079</v>
      </c>
      <c r="C8306" s="27" t="s">
        <v>3080</v>
      </c>
      <c r="D8306" s="27" t="s">
        <v>3081</v>
      </c>
      <c r="E8306" s="27" t="s">
        <v>3063</v>
      </c>
      <c r="F8306" s="27" t="s">
        <v>2788</v>
      </c>
      <c r="G8306" s="27" t="s">
        <v>2788</v>
      </c>
      <c r="H8306" s="28">
        <v>43862</v>
      </c>
      <c r="I8306" s="516">
        <v>2.0330000000000001E-3</v>
      </c>
      <c r="J8306" s="28" t="s">
        <v>3241</v>
      </c>
    </row>
    <row r="8307" spans="1:10" x14ac:dyDescent="0.3">
      <c r="A8307" s="26">
        <v>2020</v>
      </c>
      <c r="B8307" s="27" t="s">
        <v>3082</v>
      </c>
      <c r="C8307" s="27" t="s">
        <v>3083</v>
      </c>
      <c r="D8307" s="27" t="s">
        <v>3082</v>
      </c>
      <c r="E8307" s="27" t="s">
        <v>6117</v>
      </c>
      <c r="F8307" s="27" t="s">
        <v>2825</v>
      </c>
      <c r="G8307" s="27" t="s">
        <v>2826</v>
      </c>
      <c r="H8307" s="28">
        <v>43862</v>
      </c>
      <c r="I8307" s="516">
        <v>2.0413209999999999</v>
      </c>
      <c r="J8307" s="28" t="s">
        <v>3241</v>
      </c>
    </row>
    <row r="8308" spans="1:10" x14ac:dyDescent="0.3">
      <c r="A8308" s="26">
        <v>2020</v>
      </c>
      <c r="B8308" s="27" t="s">
        <v>5986</v>
      </c>
      <c r="C8308" s="27" t="s">
        <v>5770</v>
      </c>
      <c r="D8308" s="27" t="s">
        <v>5769</v>
      </c>
      <c r="E8308" s="27" t="s">
        <v>3111</v>
      </c>
      <c r="F8308" s="27" t="s">
        <v>3034</v>
      </c>
      <c r="G8308" s="27" t="s">
        <v>2821</v>
      </c>
      <c r="H8308" s="28">
        <v>43862</v>
      </c>
      <c r="I8308" s="516">
        <v>6.6258819999999998</v>
      </c>
      <c r="J8308" s="28" t="s">
        <v>3192</v>
      </c>
    </row>
    <row r="8309" spans="1:10" x14ac:dyDescent="0.3">
      <c r="A8309" s="26">
        <v>2020</v>
      </c>
      <c r="B8309" s="27" t="s">
        <v>3084</v>
      </c>
      <c r="C8309" s="27" t="s">
        <v>3085</v>
      </c>
      <c r="D8309" s="27" t="s">
        <v>3086</v>
      </c>
      <c r="E8309" s="27" t="s">
        <v>3025</v>
      </c>
      <c r="F8309" s="27" t="s">
        <v>3087</v>
      </c>
      <c r="G8309" s="27" t="s">
        <v>2788</v>
      </c>
      <c r="H8309" s="28">
        <v>43862</v>
      </c>
      <c r="I8309" s="516">
        <v>0</v>
      </c>
      <c r="J8309" s="28" t="s">
        <v>3241</v>
      </c>
    </row>
    <row r="8310" spans="1:10" x14ac:dyDescent="0.3">
      <c r="A8310" s="26">
        <v>2020</v>
      </c>
      <c r="B8310" s="27" t="s">
        <v>3084</v>
      </c>
      <c r="C8310" s="27" t="s">
        <v>3085</v>
      </c>
      <c r="D8310" s="27" t="s">
        <v>3088</v>
      </c>
      <c r="E8310" s="27" t="s">
        <v>3025</v>
      </c>
      <c r="F8310" s="27" t="s">
        <v>3087</v>
      </c>
      <c r="G8310" s="27" t="s">
        <v>2788</v>
      </c>
      <c r="H8310" s="28">
        <v>43862</v>
      </c>
      <c r="I8310" s="516">
        <v>0</v>
      </c>
      <c r="J8310" s="28" t="s">
        <v>3241</v>
      </c>
    </row>
    <row r="8311" spans="1:10" x14ac:dyDescent="0.3">
      <c r="A8311" s="26">
        <v>2020</v>
      </c>
      <c r="B8311" s="27" t="s">
        <v>6348</v>
      </c>
      <c r="C8311" s="27" t="s">
        <v>6304</v>
      </c>
      <c r="D8311" s="27" t="s">
        <v>6348</v>
      </c>
      <c r="E8311" s="27" t="s">
        <v>3033</v>
      </c>
      <c r="F8311" s="27" t="s">
        <v>2815</v>
      </c>
      <c r="G8311" s="27" t="s">
        <v>2816</v>
      </c>
      <c r="H8311" s="28">
        <v>43862</v>
      </c>
      <c r="I8311" s="516">
        <v>4.4622830000000002</v>
      </c>
      <c r="J8311" s="28" t="s">
        <v>3241</v>
      </c>
    </row>
    <row r="8312" spans="1:10" x14ac:dyDescent="0.3">
      <c r="A8312" s="26">
        <v>2020</v>
      </c>
      <c r="B8312" s="27" t="s">
        <v>6032</v>
      </c>
      <c r="C8312" s="27" t="s">
        <v>6018</v>
      </c>
      <c r="D8312" s="27" t="s">
        <v>6032</v>
      </c>
      <c r="E8312" s="27" t="s">
        <v>3033</v>
      </c>
      <c r="F8312" s="27" t="s">
        <v>2788</v>
      </c>
      <c r="G8312" s="27" t="s">
        <v>2788</v>
      </c>
      <c r="H8312" s="28">
        <v>43862</v>
      </c>
      <c r="I8312" s="516">
        <v>16.243839000000001</v>
      </c>
      <c r="J8312" s="28" t="s">
        <v>3241</v>
      </c>
    </row>
    <row r="8313" spans="1:10" x14ac:dyDescent="0.3">
      <c r="A8313" s="26">
        <v>2020</v>
      </c>
      <c r="B8313" s="27" t="s">
        <v>6079</v>
      </c>
      <c r="C8313" s="27" t="s">
        <v>6080</v>
      </c>
      <c r="D8313" s="27" t="s">
        <v>6079</v>
      </c>
      <c r="E8313" s="27" t="s">
        <v>3111</v>
      </c>
      <c r="F8313" s="27" t="s">
        <v>2825</v>
      </c>
      <c r="G8313" s="27" t="s">
        <v>2826</v>
      </c>
      <c r="H8313" s="28">
        <v>43862</v>
      </c>
      <c r="I8313" s="516">
        <v>0.26312600000000003</v>
      </c>
      <c r="J8313" s="28" t="s">
        <v>3192</v>
      </c>
    </row>
    <row r="8314" spans="1:10" x14ac:dyDescent="0.3">
      <c r="A8314" s="26">
        <v>2020</v>
      </c>
      <c r="B8314" s="27" t="s">
        <v>6336</v>
      </c>
      <c r="C8314" s="27" t="s">
        <v>6337</v>
      </c>
      <c r="D8314" s="27" t="s">
        <v>6338</v>
      </c>
      <c r="E8314" s="27" t="s">
        <v>3161</v>
      </c>
      <c r="F8314" s="27" t="s">
        <v>2788</v>
      </c>
      <c r="G8314" s="27" t="s">
        <v>2788</v>
      </c>
      <c r="H8314" s="28">
        <v>43862</v>
      </c>
      <c r="I8314" s="516">
        <v>0.49123600000000001</v>
      </c>
      <c r="J8314" s="28" t="s">
        <v>3192</v>
      </c>
    </row>
    <row r="8315" spans="1:10" x14ac:dyDescent="0.3">
      <c r="A8315" s="26">
        <v>2020</v>
      </c>
      <c r="B8315" s="27" t="s">
        <v>3195</v>
      </c>
      <c r="C8315" s="27" t="s">
        <v>3196</v>
      </c>
      <c r="D8315" s="27" t="s">
        <v>3197</v>
      </c>
      <c r="E8315" s="27" t="s">
        <v>3063</v>
      </c>
      <c r="F8315" s="27" t="s">
        <v>3094</v>
      </c>
      <c r="G8315" s="27" t="s">
        <v>2965</v>
      </c>
      <c r="H8315" s="28">
        <v>43862</v>
      </c>
      <c r="I8315" s="516">
        <v>1.5928180000000003</v>
      </c>
      <c r="J8315" s="28" t="s">
        <v>3192</v>
      </c>
    </row>
    <row r="8316" spans="1:10" x14ac:dyDescent="0.3">
      <c r="A8316" s="26">
        <v>2020</v>
      </c>
      <c r="B8316" s="27" t="s">
        <v>5771</v>
      </c>
      <c r="C8316" s="27" t="s">
        <v>5772</v>
      </c>
      <c r="D8316" s="27" t="s">
        <v>5771</v>
      </c>
      <c r="E8316" s="27" t="s">
        <v>3033</v>
      </c>
      <c r="F8316" s="27" t="s">
        <v>2807</v>
      </c>
      <c r="G8316" s="27" t="s">
        <v>2812</v>
      </c>
      <c r="H8316" s="28">
        <v>43862</v>
      </c>
      <c r="I8316" s="516">
        <v>25.089100999999999</v>
      </c>
      <c r="J8316" s="28" t="s">
        <v>9055</v>
      </c>
    </row>
    <row r="8317" spans="1:10" x14ac:dyDescent="0.3">
      <c r="A8317" s="26">
        <v>2020</v>
      </c>
      <c r="B8317" s="27" t="s">
        <v>6075</v>
      </c>
      <c r="C8317" s="27" t="s">
        <v>6076</v>
      </c>
      <c r="D8317" s="27" t="s">
        <v>6075</v>
      </c>
      <c r="E8317" s="27" t="s">
        <v>3033</v>
      </c>
      <c r="F8317" s="27" t="s">
        <v>2807</v>
      </c>
      <c r="G8317" s="27" t="s">
        <v>2812</v>
      </c>
      <c r="H8317" s="28">
        <v>43862</v>
      </c>
      <c r="I8317" s="516">
        <v>50.254905000000001</v>
      </c>
      <c r="J8317" s="28" t="s">
        <v>9055</v>
      </c>
    </row>
    <row r="8318" spans="1:10" x14ac:dyDescent="0.3">
      <c r="A8318" s="26">
        <v>2020</v>
      </c>
      <c r="B8318" s="27" t="s">
        <v>3089</v>
      </c>
      <c r="C8318" s="27" t="s">
        <v>3090</v>
      </c>
      <c r="D8318" s="27" t="s">
        <v>3089</v>
      </c>
      <c r="E8318" s="27" t="s">
        <v>6117</v>
      </c>
      <c r="F8318" s="27" t="s">
        <v>2815</v>
      </c>
      <c r="G8318" s="27" t="s">
        <v>2816</v>
      </c>
      <c r="H8318" s="28">
        <v>43862</v>
      </c>
      <c r="I8318" s="516">
        <v>3.0206380000000004</v>
      </c>
      <c r="J8318" s="28" t="s">
        <v>3241</v>
      </c>
    </row>
    <row r="8319" spans="1:10" x14ac:dyDescent="0.3">
      <c r="A8319" s="26">
        <v>2020</v>
      </c>
      <c r="B8319" s="27" t="s">
        <v>3136</v>
      </c>
      <c r="C8319" s="27" t="s">
        <v>3137</v>
      </c>
      <c r="D8319" s="27" t="s">
        <v>3138</v>
      </c>
      <c r="E8319" s="27" t="s">
        <v>3025</v>
      </c>
      <c r="F8319" s="27" t="s">
        <v>3087</v>
      </c>
      <c r="G8319" s="27" t="s">
        <v>2788</v>
      </c>
      <c r="H8319" s="28">
        <v>43862</v>
      </c>
      <c r="I8319" s="516">
        <v>0</v>
      </c>
      <c r="J8319" s="28" t="s">
        <v>3241</v>
      </c>
    </row>
    <row r="8320" spans="1:10" x14ac:dyDescent="0.3">
      <c r="A8320" s="26">
        <v>2020</v>
      </c>
      <c r="B8320" s="27" t="s">
        <v>3136</v>
      </c>
      <c r="C8320" s="27" t="s">
        <v>3137</v>
      </c>
      <c r="D8320" s="27" t="s">
        <v>3139</v>
      </c>
      <c r="E8320" s="27" t="s">
        <v>3025</v>
      </c>
      <c r="F8320" s="27" t="s">
        <v>3087</v>
      </c>
      <c r="G8320" s="27" t="s">
        <v>2788</v>
      </c>
      <c r="H8320" s="28">
        <v>43862</v>
      </c>
      <c r="I8320" s="516">
        <v>0</v>
      </c>
      <c r="J8320" s="28" t="s">
        <v>3241</v>
      </c>
    </row>
    <row r="8321" spans="1:10" x14ac:dyDescent="0.3">
      <c r="A8321" s="26">
        <v>2020</v>
      </c>
      <c r="B8321" s="27" t="s">
        <v>6041</v>
      </c>
      <c r="C8321" s="27" t="s">
        <v>6042</v>
      </c>
      <c r="D8321" s="27" t="s">
        <v>6041</v>
      </c>
      <c r="E8321" s="27" t="s">
        <v>3033</v>
      </c>
      <c r="F8321" s="27" t="s">
        <v>2798</v>
      </c>
      <c r="G8321" s="27" t="s">
        <v>2803</v>
      </c>
      <c r="H8321" s="28">
        <v>43862</v>
      </c>
      <c r="I8321" s="516">
        <v>28.675633000000005</v>
      </c>
      <c r="J8321" s="28" t="s">
        <v>3192</v>
      </c>
    </row>
    <row r="8322" spans="1:10" x14ac:dyDescent="0.3">
      <c r="A8322" s="26">
        <v>2020</v>
      </c>
      <c r="B8322" s="27" t="s">
        <v>6087</v>
      </c>
      <c r="C8322" s="27" t="s">
        <v>6088</v>
      </c>
      <c r="D8322" s="27" t="s">
        <v>6087</v>
      </c>
      <c r="E8322" s="27" t="s">
        <v>3033</v>
      </c>
      <c r="F8322" s="27" t="s">
        <v>2798</v>
      </c>
      <c r="G8322" s="27" t="s">
        <v>2803</v>
      </c>
      <c r="H8322" s="28">
        <v>43862</v>
      </c>
      <c r="I8322" s="516">
        <v>3.736866</v>
      </c>
      <c r="J8322" s="28" t="s">
        <v>3241</v>
      </c>
    </row>
    <row r="8323" spans="1:10" x14ac:dyDescent="0.3">
      <c r="A8323" s="26">
        <v>2020</v>
      </c>
      <c r="B8323" s="27" t="s">
        <v>5218</v>
      </c>
      <c r="C8323" s="27" t="s">
        <v>3507</v>
      </c>
      <c r="D8323" s="27" t="s">
        <v>5219</v>
      </c>
      <c r="E8323" s="27" t="s">
        <v>3063</v>
      </c>
      <c r="F8323" s="27" t="s">
        <v>2815</v>
      </c>
      <c r="G8323" s="27" t="s">
        <v>2816</v>
      </c>
      <c r="H8323" s="28">
        <v>43862</v>
      </c>
      <c r="I8323" s="516">
        <v>2.712081</v>
      </c>
      <c r="J8323" s="28" t="s">
        <v>3192</v>
      </c>
    </row>
    <row r="8324" spans="1:10" x14ac:dyDescent="0.3">
      <c r="A8324" s="26">
        <v>2020</v>
      </c>
      <c r="B8324" s="27" t="s">
        <v>3184</v>
      </c>
      <c r="C8324" s="27" t="s">
        <v>3185</v>
      </c>
      <c r="D8324" s="27" t="s">
        <v>3186</v>
      </c>
      <c r="E8324" s="27" t="s">
        <v>3063</v>
      </c>
      <c r="F8324" s="27" t="s">
        <v>3034</v>
      </c>
      <c r="G8324" s="27" t="s">
        <v>2999</v>
      </c>
      <c r="H8324" s="28">
        <v>43862</v>
      </c>
      <c r="I8324" s="516">
        <v>0</v>
      </c>
      <c r="J8324" s="28" t="s">
        <v>3241</v>
      </c>
    </row>
    <row r="8325" spans="1:10" x14ac:dyDescent="0.3">
      <c r="A8325" s="26">
        <v>2020</v>
      </c>
      <c r="B8325" s="27" t="s">
        <v>3091</v>
      </c>
      <c r="C8325" s="27" t="s">
        <v>3092</v>
      </c>
      <c r="D8325" s="27" t="s">
        <v>3093</v>
      </c>
      <c r="E8325" s="27" t="s">
        <v>3063</v>
      </c>
      <c r="F8325" s="27" t="s">
        <v>3094</v>
      </c>
      <c r="G8325" s="27" t="s">
        <v>2965</v>
      </c>
      <c r="H8325" s="28">
        <v>43862</v>
      </c>
      <c r="I8325" s="516">
        <v>6.7153990000000015</v>
      </c>
      <c r="J8325" s="28" t="s">
        <v>3241</v>
      </c>
    </row>
    <row r="8326" spans="1:10" x14ac:dyDescent="0.3">
      <c r="A8326" s="26">
        <v>2020</v>
      </c>
      <c r="B8326" s="27" t="s">
        <v>3095</v>
      </c>
      <c r="C8326" s="27" t="s">
        <v>3096</v>
      </c>
      <c r="D8326" s="27" t="s">
        <v>3095</v>
      </c>
      <c r="E8326" s="27" t="s">
        <v>6117</v>
      </c>
      <c r="F8326" s="27" t="s">
        <v>3034</v>
      </c>
      <c r="G8326" s="27" t="s">
        <v>2999</v>
      </c>
      <c r="H8326" s="28">
        <v>43862</v>
      </c>
      <c r="I8326" s="516">
        <v>2.4065029999999998</v>
      </c>
      <c r="J8326" s="28" t="s">
        <v>3241</v>
      </c>
    </row>
    <row r="8327" spans="1:10" x14ac:dyDescent="0.3">
      <c r="A8327" s="26">
        <v>2020</v>
      </c>
      <c r="B8327" s="27" t="s">
        <v>3097</v>
      </c>
      <c r="C8327" s="27" t="s">
        <v>3098</v>
      </c>
      <c r="D8327" s="27" t="s">
        <v>3097</v>
      </c>
      <c r="E8327" s="27" t="s">
        <v>6117</v>
      </c>
      <c r="F8327" s="27" t="s">
        <v>2825</v>
      </c>
      <c r="G8327" s="27" t="s">
        <v>2850</v>
      </c>
      <c r="H8327" s="28">
        <v>43862</v>
      </c>
      <c r="I8327" s="516">
        <v>6.2197019999999981</v>
      </c>
      <c r="J8327" s="28" t="s">
        <v>3241</v>
      </c>
    </row>
    <row r="8328" spans="1:10" x14ac:dyDescent="0.3">
      <c r="A8328" s="26">
        <v>2020</v>
      </c>
      <c r="B8328" s="27" t="s">
        <v>3132</v>
      </c>
      <c r="C8328" s="27" t="s">
        <v>3133</v>
      </c>
      <c r="D8328" s="27" t="s">
        <v>3132</v>
      </c>
      <c r="E8328" s="27" t="s">
        <v>3033</v>
      </c>
      <c r="F8328" s="27" t="s">
        <v>2807</v>
      </c>
      <c r="G8328" s="27" t="s">
        <v>2812</v>
      </c>
      <c r="H8328" s="28">
        <v>43862</v>
      </c>
      <c r="I8328" s="516">
        <v>13.107542</v>
      </c>
      <c r="J8328" s="28" t="s">
        <v>3241</v>
      </c>
    </row>
    <row r="8329" spans="1:10" x14ac:dyDescent="0.3">
      <c r="A8329" s="26">
        <v>2020</v>
      </c>
      <c r="B8329" s="27" t="s">
        <v>3134</v>
      </c>
      <c r="C8329" s="27" t="s">
        <v>3135</v>
      </c>
      <c r="D8329" s="27" t="s">
        <v>3134</v>
      </c>
      <c r="E8329" s="27" t="s">
        <v>3033</v>
      </c>
      <c r="F8329" s="27" t="s">
        <v>2807</v>
      </c>
      <c r="G8329" s="27" t="s">
        <v>2812</v>
      </c>
      <c r="H8329" s="28">
        <v>43862</v>
      </c>
      <c r="I8329" s="516">
        <v>8.3160230000000031</v>
      </c>
      <c r="J8329" s="28" t="s">
        <v>3241</v>
      </c>
    </row>
    <row r="8330" spans="1:10" x14ac:dyDescent="0.3">
      <c r="A8330" s="26">
        <v>2020</v>
      </c>
      <c r="B8330" s="27" t="s">
        <v>3690</v>
      </c>
      <c r="C8330" s="27" t="s">
        <v>3691</v>
      </c>
      <c r="D8330" s="27" t="s">
        <v>3690</v>
      </c>
      <c r="E8330" s="27" t="s">
        <v>3033</v>
      </c>
      <c r="F8330" s="27" t="s">
        <v>2807</v>
      </c>
      <c r="G8330" s="27" t="s">
        <v>2812</v>
      </c>
      <c r="H8330" s="28">
        <v>43862</v>
      </c>
      <c r="I8330" s="516">
        <v>8.2196119999999997</v>
      </c>
      <c r="J8330" s="28" t="s">
        <v>3241</v>
      </c>
    </row>
    <row r="8331" spans="1:10" x14ac:dyDescent="0.3">
      <c r="A8331" s="26">
        <v>2020</v>
      </c>
      <c r="B8331" s="27" t="s">
        <v>3099</v>
      </c>
      <c r="C8331" s="27" t="s">
        <v>3100</v>
      </c>
      <c r="D8331" s="27" t="s">
        <v>3099</v>
      </c>
      <c r="E8331" s="27" t="s">
        <v>6117</v>
      </c>
      <c r="F8331" s="27" t="s">
        <v>2815</v>
      </c>
      <c r="G8331" s="27" t="s">
        <v>2816</v>
      </c>
      <c r="H8331" s="28">
        <v>43862</v>
      </c>
      <c r="I8331" s="516">
        <v>6.3977430000000002</v>
      </c>
      <c r="J8331" s="28" t="s">
        <v>3241</v>
      </c>
    </row>
    <row r="8332" spans="1:10" x14ac:dyDescent="0.3">
      <c r="A8332" s="26">
        <v>2020</v>
      </c>
      <c r="B8332" s="27" t="s">
        <v>3193</v>
      </c>
      <c r="C8332" s="27" t="s">
        <v>3194</v>
      </c>
      <c r="D8332" s="27" t="s">
        <v>3193</v>
      </c>
      <c r="E8332" s="27" t="s">
        <v>6117</v>
      </c>
      <c r="F8332" s="27" t="s">
        <v>2798</v>
      </c>
      <c r="G8332" s="27" t="s">
        <v>2803</v>
      </c>
      <c r="H8332" s="28">
        <v>43862</v>
      </c>
      <c r="I8332" s="516">
        <v>0.87388600000000016</v>
      </c>
      <c r="J8332" s="28" t="s">
        <v>3192</v>
      </c>
    </row>
    <row r="8333" spans="1:10" x14ac:dyDescent="0.3">
      <c r="A8333" s="26">
        <v>2020</v>
      </c>
      <c r="B8333" s="27" t="s">
        <v>3101</v>
      </c>
      <c r="C8333" s="27" t="s">
        <v>3102</v>
      </c>
      <c r="D8333" s="27" t="s">
        <v>3101</v>
      </c>
      <c r="E8333" s="27" t="s">
        <v>6117</v>
      </c>
      <c r="F8333" s="27" t="s">
        <v>3034</v>
      </c>
      <c r="G8333" s="27" t="s">
        <v>3074</v>
      </c>
      <c r="H8333" s="28">
        <v>43862</v>
      </c>
      <c r="I8333" s="516">
        <v>10.838476999999999</v>
      </c>
      <c r="J8333" s="28" t="s">
        <v>3241</v>
      </c>
    </row>
    <row r="8334" spans="1:10" x14ac:dyDescent="0.3">
      <c r="A8334" s="26">
        <v>2020</v>
      </c>
      <c r="B8334" s="27" t="s">
        <v>3148</v>
      </c>
      <c r="C8334" s="27" t="s">
        <v>3149</v>
      </c>
      <c r="D8334" s="27" t="s">
        <v>3148</v>
      </c>
      <c r="E8334" s="27" t="s">
        <v>6117</v>
      </c>
      <c r="F8334" s="27" t="s">
        <v>2798</v>
      </c>
      <c r="G8334" s="27" t="s">
        <v>2803</v>
      </c>
      <c r="H8334" s="28">
        <v>43862</v>
      </c>
      <c r="I8334" s="516">
        <v>1.9854240000000001</v>
      </c>
      <c r="J8334" s="28" t="s">
        <v>3241</v>
      </c>
    </row>
    <row r="8335" spans="1:10" x14ac:dyDescent="0.3">
      <c r="A8335" s="26">
        <v>2020</v>
      </c>
      <c r="B8335" s="27" t="s">
        <v>3103</v>
      </c>
      <c r="C8335" s="27" t="s">
        <v>3104</v>
      </c>
      <c r="D8335" s="27" t="s">
        <v>3103</v>
      </c>
      <c r="E8335" s="27" t="s">
        <v>6117</v>
      </c>
      <c r="F8335" s="27" t="s">
        <v>3034</v>
      </c>
      <c r="G8335" s="27" t="s">
        <v>2923</v>
      </c>
      <c r="H8335" s="28">
        <v>43862</v>
      </c>
      <c r="I8335" s="516">
        <v>2.1947030000000005</v>
      </c>
      <c r="J8335" s="28" t="s">
        <v>3241</v>
      </c>
    </row>
    <row r="8336" spans="1:10" x14ac:dyDescent="0.3">
      <c r="A8336" s="26">
        <v>2020</v>
      </c>
      <c r="B8336" s="27" t="s">
        <v>3150</v>
      </c>
      <c r="C8336" s="27" t="s">
        <v>3151</v>
      </c>
      <c r="D8336" s="27" t="s">
        <v>3150</v>
      </c>
      <c r="E8336" s="27" t="s">
        <v>6117</v>
      </c>
      <c r="F8336" s="27" t="s">
        <v>2825</v>
      </c>
      <c r="G8336" s="27" t="s">
        <v>2850</v>
      </c>
      <c r="H8336" s="28">
        <v>43862</v>
      </c>
      <c r="I8336" s="516">
        <v>0</v>
      </c>
      <c r="J8336" s="28" t="s">
        <v>3241</v>
      </c>
    </row>
    <row r="8337" spans="1:10" x14ac:dyDescent="0.3">
      <c r="A8337" s="26">
        <v>2020</v>
      </c>
      <c r="B8337" s="27" t="s">
        <v>6349</v>
      </c>
      <c r="C8337" s="27" t="s">
        <v>6306</v>
      </c>
      <c r="D8337" s="27" t="s">
        <v>6349</v>
      </c>
      <c r="E8337" s="27" t="s">
        <v>3111</v>
      </c>
      <c r="F8337" s="27" t="s">
        <v>2825</v>
      </c>
      <c r="G8337" s="27" t="s">
        <v>2826</v>
      </c>
      <c r="H8337" s="28">
        <v>43862</v>
      </c>
      <c r="I8337" s="516">
        <v>1.0687579999999999</v>
      </c>
      <c r="J8337" s="28" t="s">
        <v>3241</v>
      </c>
    </row>
    <row r="8338" spans="1:10" x14ac:dyDescent="0.3">
      <c r="A8338" s="26">
        <v>2020</v>
      </c>
      <c r="B8338" s="27" t="s">
        <v>3105</v>
      </c>
      <c r="C8338" s="27" t="s">
        <v>3106</v>
      </c>
      <c r="D8338" s="27" t="s">
        <v>3105</v>
      </c>
      <c r="E8338" s="27" t="s">
        <v>6117</v>
      </c>
      <c r="F8338" s="27" t="s">
        <v>2798</v>
      </c>
      <c r="G8338" s="27" t="s">
        <v>2803</v>
      </c>
      <c r="H8338" s="28">
        <v>43862</v>
      </c>
      <c r="I8338" s="516">
        <v>2.4811260000000011</v>
      </c>
      <c r="J8338" s="28" t="s">
        <v>3241</v>
      </c>
    </row>
    <row r="8339" spans="1:10" x14ac:dyDescent="0.3">
      <c r="A8339" s="26">
        <v>2020</v>
      </c>
      <c r="B8339" s="27" t="s">
        <v>3123</v>
      </c>
      <c r="C8339" s="27" t="s">
        <v>3124</v>
      </c>
      <c r="D8339" s="27" t="s">
        <v>3166</v>
      </c>
      <c r="E8339" s="27" t="s">
        <v>3025</v>
      </c>
      <c r="F8339" s="27" t="s">
        <v>2825</v>
      </c>
      <c r="G8339" s="27" t="s">
        <v>2850</v>
      </c>
      <c r="H8339" s="28">
        <v>43862</v>
      </c>
      <c r="I8339" s="516">
        <v>0</v>
      </c>
      <c r="J8339" s="28" t="s">
        <v>3241</v>
      </c>
    </row>
    <row r="8340" spans="1:10" x14ac:dyDescent="0.3">
      <c r="A8340" s="26">
        <v>2020</v>
      </c>
      <c r="B8340" s="27" t="s">
        <v>3123</v>
      </c>
      <c r="C8340" s="27" t="s">
        <v>3124</v>
      </c>
      <c r="D8340" s="27" t="s">
        <v>3125</v>
      </c>
      <c r="E8340" s="27" t="s">
        <v>3025</v>
      </c>
      <c r="F8340" s="27" t="s">
        <v>2825</v>
      </c>
      <c r="G8340" s="27" t="s">
        <v>2850</v>
      </c>
      <c r="H8340" s="28">
        <v>43862</v>
      </c>
      <c r="I8340" s="516">
        <v>0</v>
      </c>
      <c r="J8340" s="28" t="s">
        <v>3241</v>
      </c>
    </row>
    <row r="8341" spans="1:10" x14ac:dyDescent="0.3">
      <c r="A8341" s="26">
        <v>2020</v>
      </c>
      <c r="B8341" s="27" t="s">
        <v>3123</v>
      </c>
      <c r="C8341" s="27" t="s">
        <v>3124</v>
      </c>
      <c r="D8341" s="27" t="s">
        <v>3170</v>
      </c>
      <c r="E8341" s="27" t="s">
        <v>3025</v>
      </c>
      <c r="F8341" s="27" t="s">
        <v>2825</v>
      </c>
      <c r="G8341" s="27" t="s">
        <v>2850</v>
      </c>
      <c r="H8341" s="28">
        <v>43862</v>
      </c>
      <c r="I8341" s="516">
        <v>0</v>
      </c>
      <c r="J8341" s="28" t="s">
        <v>3241</v>
      </c>
    </row>
    <row r="8342" spans="1:10" x14ac:dyDescent="0.3">
      <c r="A8342" s="26">
        <v>2020</v>
      </c>
      <c r="B8342" s="27" t="s">
        <v>5976</v>
      </c>
      <c r="C8342" s="27" t="s">
        <v>5977</v>
      </c>
      <c r="D8342" s="27" t="s">
        <v>5976</v>
      </c>
      <c r="E8342" s="27" t="s">
        <v>3111</v>
      </c>
      <c r="F8342" s="27" t="s">
        <v>3034</v>
      </c>
      <c r="G8342" s="27" t="s">
        <v>2831</v>
      </c>
      <c r="H8342" s="28">
        <v>43862</v>
      </c>
      <c r="I8342" s="516">
        <v>4.7163449999999987</v>
      </c>
      <c r="J8342" s="28" t="s">
        <v>3192</v>
      </c>
    </row>
    <row r="8343" spans="1:10" x14ac:dyDescent="0.3">
      <c r="A8343" s="26">
        <v>2020</v>
      </c>
      <c r="B8343" s="27" t="s">
        <v>3107</v>
      </c>
      <c r="C8343" s="27" t="s">
        <v>3108</v>
      </c>
      <c r="D8343" s="27" t="s">
        <v>3108</v>
      </c>
      <c r="E8343" s="27" t="s">
        <v>6117</v>
      </c>
      <c r="F8343" s="27" t="s">
        <v>3026</v>
      </c>
      <c r="G8343" s="27" t="s">
        <v>2936</v>
      </c>
      <c r="H8343" s="28">
        <v>43862</v>
      </c>
      <c r="I8343" s="516">
        <v>0</v>
      </c>
      <c r="J8343" s="28" t="s">
        <v>3241</v>
      </c>
    </row>
    <row r="8344" spans="1:10" x14ac:dyDescent="0.3">
      <c r="A8344" s="26">
        <v>2020</v>
      </c>
      <c r="B8344" s="27" t="s">
        <v>3140</v>
      </c>
      <c r="C8344" s="27" t="s">
        <v>3141</v>
      </c>
      <c r="D8344" s="27" t="s">
        <v>3140</v>
      </c>
      <c r="E8344" s="27" t="s">
        <v>6117</v>
      </c>
      <c r="F8344" s="27" t="s">
        <v>2825</v>
      </c>
      <c r="G8344" s="27" t="s">
        <v>2850</v>
      </c>
      <c r="H8344" s="28">
        <v>43862</v>
      </c>
      <c r="I8344" s="516">
        <v>0</v>
      </c>
      <c r="J8344" s="28" t="s">
        <v>3241</v>
      </c>
    </row>
    <row r="8345" spans="1:10" x14ac:dyDescent="0.3">
      <c r="A8345" s="26">
        <v>2020</v>
      </c>
      <c r="B8345" s="27" t="s">
        <v>6150</v>
      </c>
      <c r="C8345" s="27" t="s">
        <v>6151</v>
      </c>
      <c r="D8345" s="27" t="s">
        <v>6150</v>
      </c>
      <c r="E8345" s="27" t="s">
        <v>3033</v>
      </c>
      <c r="F8345" s="27" t="s">
        <v>2788</v>
      </c>
      <c r="G8345" s="27" t="s">
        <v>2788</v>
      </c>
      <c r="H8345" s="28">
        <v>43862</v>
      </c>
      <c r="I8345" s="516">
        <v>31.565757000000001</v>
      </c>
      <c r="J8345" s="28" t="s">
        <v>3192</v>
      </c>
    </row>
    <row r="8346" spans="1:10" x14ac:dyDescent="0.3">
      <c r="A8346" s="26">
        <v>2020</v>
      </c>
      <c r="B8346" s="27" t="s">
        <v>5972</v>
      </c>
      <c r="C8346" s="27" t="s">
        <v>5973</v>
      </c>
      <c r="D8346" s="27" t="s">
        <v>5972</v>
      </c>
      <c r="E8346" s="27" t="s">
        <v>3111</v>
      </c>
      <c r="F8346" s="27" t="s">
        <v>2825</v>
      </c>
      <c r="G8346" s="27" t="s">
        <v>2850</v>
      </c>
      <c r="H8346" s="28">
        <v>43862</v>
      </c>
      <c r="I8346" s="516">
        <v>8.0912000000000012E-2</v>
      </c>
      <c r="J8346" s="28" t="s">
        <v>3241</v>
      </c>
    </row>
    <row r="8347" spans="1:10" x14ac:dyDescent="0.3">
      <c r="A8347" s="26">
        <v>2020</v>
      </c>
      <c r="B8347" s="27" t="s">
        <v>3109</v>
      </c>
      <c r="C8347" s="27" t="s">
        <v>3110</v>
      </c>
      <c r="D8347" s="27" t="s">
        <v>3109</v>
      </c>
      <c r="E8347" s="27" t="s">
        <v>3111</v>
      </c>
      <c r="F8347" s="27" t="s">
        <v>2825</v>
      </c>
      <c r="G8347" s="27" t="s">
        <v>2850</v>
      </c>
      <c r="H8347" s="28">
        <v>43862</v>
      </c>
      <c r="I8347" s="516">
        <v>0.19481599999999996</v>
      </c>
      <c r="J8347" s="28" t="s">
        <v>3241</v>
      </c>
    </row>
    <row r="8348" spans="1:10" x14ac:dyDescent="0.3">
      <c r="A8348" s="26">
        <v>2020</v>
      </c>
      <c r="B8348" s="27" t="s">
        <v>3158</v>
      </c>
      <c r="C8348" s="27" t="s">
        <v>3159</v>
      </c>
      <c r="D8348" s="27" t="s">
        <v>3160</v>
      </c>
      <c r="E8348" s="27" t="s">
        <v>3161</v>
      </c>
      <c r="F8348" s="27" t="s">
        <v>3087</v>
      </c>
      <c r="G8348" s="27" t="s">
        <v>2788</v>
      </c>
      <c r="H8348" s="28">
        <v>43862</v>
      </c>
      <c r="I8348" s="516">
        <v>3.0238719999999999</v>
      </c>
      <c r="J8348" s="28" t="s">
        <v>3241</v>
      </c>
    </row>
    <row r="8349" spans="1:10" x14ac:dyDescent="0.3">
      <c r="A8349" s="26">
        <v>2020</v>
      </c>
      <c r="B8349" s="27" t="s">
        <v>3112</v>
      </c>
      <c r="C8349" s="27" t="s">
        <v>3113</v>
      </c>
      <c r="D8349" s="27" t="s">
        <v>3112</v>
      </c>
      <c r="E8349" s="27" t="s">
        <v>6117</v>
      </c>
      <c r="F8349" s="27" t="s">
        <v>2825</v>
      </c>
      <c r="G8349" s="27" t="s">
        <v>2826</v>
      </c>
      <c r="H8349" s="28">
        <v>43862</v>
      </c>
      <c r="I8349" s="516">
        <v>1.2293270000000001</v>
      </c>
      <c r="J8349" s="28" t="s">
        <v>3241</v>
      </c>
    </row>
    <row r="8350" spans="1:10" x14ac:dyDescent="0.3">
      <c r="A8350" s="26">
        <v>2020</v>
      </c>
      <c r="B8350" s="27" t="s">
        <v>3167</v>
      </c>
      <c r="C8350" s="27" t="s">
        <v>3168</v>
      </c>
      <c r="D8350" s="27" t="s">
        <v>3169</v>
      </c>
      <c r="E8350" s="27" t="s">
        <v>3161</v>
      </c>
      <c r="F8350" s="27" t="s">
        <v>3087</v>
      </c>
      <c r="G8350" s="27" t="s">
        <v>2788</v>
      </c>
      <c r="H8350" s="28">
        <v>43862</v>
      </c>
      <c r="I8350" s="516">
        <v>6.4201120000000005</v>
      </c>
      <c r="J8350" s="28" t="s">
        <v>3241</v>
      </c>
    </row>
    <row r="8351" spans="1:10" x14ac:dyDescent="0.3">
      <c r="A8351" s="26">
        <v>2020</v>
      </c>
      <c r="B8351" s="27" t="s">
        <v>3114</v>
      </c>
      <c r="C8351" s="27" t="s">
        <v>3115</v>
      </c>
      <c r="D8351" s="27" t="s">
        <v>3116</v>
      </c>
      <c r="E8351" s="27" t="s">
        <v>3025</v>
      </c>
      <c r="F8351" s="27" t="s">
        <v>3026</v>
      </c>
      <c r="G8351" s="27" t="s">
        <v>2788</v>
      </c>
      <c r="H8351" s="28">
        <v>43862</v>
      </c>
      <c r="I8351" s="516">
        <v>0</v>
      </c>
      <c r="J8351" s="28" t="s">
        <v>3241</v>
      </c>
    </row>
    <row r="8352" spans="1:10" x14ac:dyDescent="0.3">
      <c r="A8352" s="26">
        <v>2020</v>
      </c>
      <c r="B8352" s="27" t="s">
        <v>3687</v>
      </c>
      <c r="C8352" s="27" t="s">
        <v>3688</v>
      </c>
      <c r="D8352" s="27" t="s">
        <v>3689</v>
      </c>
      <c r="E8352" s="27" t="s">
        <v>3161</v>
      </c>
      <c r="F8352" s="27" t="s">
        <v>3026</v>
      </c>
      <c r="G8352" s="27" t="s">
        <v>2936</v>
      </c>
      <c r="H8352" s="28">
        <v>43862</v>
      </c>
      <c r="I8352" s="516">
        <v>6.2057000000000001E-2</v>
      </c>
      <c r="J8352" s="28" t="s">
        <v>3192</v>
      </c>
    </row>
    <row r="8353" spans="1:10" x14ac:dyDescent="0.3">
      <c r="A8353" s="26">
        <v>2020</v>
      </c>
      <c r="B8353" s="27" t="s">
        <v>6330</v>
      </c>
      <c r="C8353" s="27" t="s">
        <v>6331</v>
      </c>
      <c r="D8353" s="27" t="s">
        <v>6330</v>
      </c>
      <c r="E8353" s="27" t="s">
        <v>3111</v>
      </c>
      <c r="F8353" s="27" t="s">
        <v>2815</v>
      </c>
      <c r="G8353" s="27" t="s">
        <v>2854</v>
      </c>
      <c r="H8353" s="28">
        <v>43862</v>
      </c>
      <c r="I8353" s="516">
        <v>0.71901000000000015</v>
      </c>
      <c r="J8353" s="28" t="s">
        <v>9055</v>
      </c>
    </row>
    <row r="8354" spans="1:10" x14ac:dyDescent="0.3">
      <c r="A8354" s="26">
        <v>2020</v>
      </c>
      <c r="B8354" s="27" t="s">
        <v>3117</v>
      </c>
      <c r="C8354" s="27" t="s">
        <v>3118</v>
      </c>
      <c r="D8354" s="27" t="s">
        <v>3117</v>
      </c>
      <c r="E8354" s="27" t="s">
        <v>6117</v>
      </c>
      <c r="F8354" s="27" t="s">
        <v>2815</v>
      </c>
      <c r="G8354" s="27" t="s">
        <v>2816</v>
      </c>
      <c r="H8354" s="28">
        <v>43862</v>
      </c>
      <c r="I8354" s="516">
        <v>6.6609879999999997</v>
      </c>
      <c r="J8354" s="28" t="s">
        <v>3241</v>
      </c>
    </row>
    <row r="8355" spans="1:10" x14ac:dyDescent="0.3">
      <c r="A8355" s="26">
        <v>2020</v>
      </c>
      <c r="B8355" s="27" t="s">
        <v>3129</v>
      </c>
      <c r="C8355" s="27" t="s">
        <v>3130</v>
      </c>
      <c r="D8355" s="27" t="s">
        <v>3131</v>
      </c>
      <c r="E8355" s="27" t="s">
        <v>3063</v>
      </c>
      <c r="F8355" s="27" t="s">
        <v>3034</v>
      </c>
      <c r="G8355" s="27" t="s">
        <v>2840</v>
      </c>
      <c r="H8355" s="28">
        <v>43862</v>
      </c>
      <c r="I8355" s="516">
        <v>0</v>
      </c>
      <c r="J8355" s="28" t="s">
        <v>3241</v>
      </c>
    </row>
    <row r="8356" spans="1:10" x14ac:dyDescent="0.3">
      <c r="A8356" s="26">
        <v>2020</v>
      </c>
      <c r="B8356" s="27" t="s">
        <v>6353</v>
      </c>
      <c r="C8356" s="27" t="s">
        <v>6354</v>
      </c>
      <c r="D8356" s="27" t="s">
        <v>6353</v>
      </c>
      <c r="E8356" s="27" t="s">
        <v>6117</v>
      </c>
      <c r="F8356" s="27" t="s">
        <v>2825</v>
      </c>
      <c r="G8356" s="27" t="s">
        <v>2826</v>
      </c>
      <c r="H8356" s="28">
        <v>43862</v>
      </c>
      <c r="I8356" s="516">
        <v>0.20514999999999994</v>
      </c>
      <c r="J8356" s="28" t="s">
        <v>3192</v>
      </c>
    </row>
    <row r="8357" spans="1:10" x14ac:dyDescent="0.3">
      <c r="A8357" s="26">
        <v>2020</v>
      </c>
      <c r="B8357" s="27" t="s">
        <v>5767</v>
      </c>
      <c r="C8357" s="27" t="s">
        <v>3515</v>
      </c>
      <c r="D8357" s="27" t="s">
        <v>5768</v>
      </c>
      <c r="E8357" s="27" t="s">
        <v>3063</v>
      </c>
      <c r="F8357" s="27" t="s">
        <v>2815</v>
      </c>
      <c r="G8357" s="27" t="s">
        <v>2816</v>
      </c>
      <c r="H8357" s="28">
        <v>43862</v>
      </c>
      <c r="I8357" s="516">
        <v>1.8976150000000003</v>
      </c>
      <c r="J8357" s="28" t="s">
        <v>3192</v>
      </c>
    </row>
    <row r="8358" spans="1:10" x14ac:dyDescent="0.3">
      <c r="A8358" s="26">
        <v>2020</v>
      </c>
      <c r="B8358" s="27" t="s">
        <v>3126</v>
      </c>
      <c r="C8358" s="27" t="s">
        <v>3127</v>
      </c>
      <c r="D8358" s="27" t="s">
        <v>3128</v>
      </c>
      <c r="E8358" s="27" t="s">
        <v>3025</v>
      </c>
      <c r="F8358" s="27" t="s">
        <v>3026</v>
      </c>
      <c r="G8358" s="27" t="s">
        <v>2936</v>
      </c>
      <c r="H8358" s="28">
        <v>43862</v>
      </c>
      <c r="I8358" s="516">
        <v>0</v>
      </c>
      <c r="J8358" s="28" t="s">
        <v>3241</v>
      </c>
    </row>
    <row r="8359" spans="1:10" x14ac:dyDescent="0.3">
      <c r="A8359" s="26">
        <v>2020</v>
      </c>
      <c r="B8359" s="27" t="s">
        <v>6029</v>
      </c>
      <c r="C8359" s="27" t="s">
        <v>6030</v>
      </c>
      <c r="D8359" s="27" t="s">
        <v>6029</v>
      </c>
      <c r="E8359" s="27" t="s">
        <v>3111</v>
      </c>
      <c r="F8359" s="27" t="s">
        <v>3034</v>
      </c>
      <c r="G8359" s="27" t="s">
        <v>2831</v>
      </c>
      <c r="H8359" s="28">
        <v>43862</v>
      </c>
      <c r="I8359" s="516">
        <v>1.3149699999999998</v>
      </c>
      <c r="J8359" s="28" t="s">
        <v>3192</v>
      </c>
    </row>
    <row r="8360" spans="1:10" x14ac:dyDescent="0.3">
      <c r="A8360" s="26">
        <v>2020</v>
      </c>
      <c r="B8360" s="27" t="s">
        <v>6027</v>
      </c>
      <c r="C8360" s="27" t="s">
        <v>6028</v>
      </c>
      <c r="D8360" s="27" t="s">
        <v>6027</v>
      </c>
      <c r="E8360" s="27" t="s">
        <v>3111</v>
      </c>
      <c r="F8360" s="27" t="s">
        <v>3034</v>
      </c>
      <c r="G8360" s="27" t="s">
        <v>2831</v>
      </c>
      <c r="H8360" s="28">
        <v>43862</v>
      </c>
      <c r="I8360" s="516">
        <v>2.9054720000000005</v>
      </c>
      <c r="J8360" s="28" t="s">
        <v>3192</v>
      </c>
    </row>
    <row r="8361" spans="1:10" x14ac:dyDescent="0.3">
      <c r="A8361" s="26">
        <v>2020</v>
      </c>
      <c r="B8361" s="27" t="s">
        <v>3178</v>
      </c>
      <c r="C8361" s="27" t="s">
        <v>3179</v>
      </c>
      <c r="D8361" s="27" t="s">
        <v>3178</v>
      </c>
      <c r="E8361" s="27" t="s">
        <v>3033</v>
      </c>
      <c r="F8361" s="27" t="s">
        <v>2807</v>
      </c>
      <c r="G8361" s="27" t="s">
        <v>2812</v>
      </c>
      <c r="H8361" s="28">
        <v>43862</v>
      </c>
      <c r="I8361" s="516">
        <v>0</v>
      </c>
      <c r="J8361" s="28" t="s">
        <v>3241</v>
      </c>
    </row>
    <row r="8362" spans="1:10" x14ac:dyDescent="0.3">
      <c r="A8362" s="26">
        <v>2020</v>
      </c>
      <c r="B8362" s="27" t="s">
        <v>6332</v>
      </c>
      <c r="C8362" s="27" t="s">
        <v>6266</v>
      </c>
      <c r="D8362" s="27" t="s">
        <v>6332</v>
      </c>
      <c r="E8362" s="27" t="s">
        <v>3111</v>
      </c>
      <c r="F8362" s="27" t="s">
        <v>2815</v>
      </c>
      <c r="G8362" s="27" t="s">
        <v>2854</v>
      </c>
      <c r="H8362" s="28">
        <v>43862</v>
      </c>
      <c r="I8362" s="516">
        <v>8.1335000000000018E-2</v>
      </c>
      <c r="J8362" s="28" t="s">
        <v>3241</v>
      </c>
    </row>
    <row r="8363" spans="1:10" x14ac:dyDescent="0.3">
      <c r="A8363" s="26">
        <v>2020</v>
      </c>
      <c r="B8363" s="27" t="s">
        <v>3119</v>
      </c>
      <c r="C8363" s="27" t="s">
        <v>3120</v>
      </c>
      <c r="D8363" s="27" t="s">
        <v>3119</v>
      </c>
      <c r="E8363" s="27" t="s">
        <v>6117</v>
      </c>
      <c r="F8363" s="27" t="s">
        <v>3034</v>
      </c>
      <c r="G8363" s="27" t="s">
        <v>2840</v>
      </c>
      <c r="H8363" s="28">
        <v>43862</v>
      </c>
      <c r="I8363" s="516">
        <v>5.6821910000000004</v>
      </c>
      <c r="J8363" s="28" t="s">
        <v>3241</v>
      </c>
    </row>
    <row r="8364" spans="1:10" x14ac:dyDescent="0.3">
      <c r="A8364" s="26">
        <v>2020</v>
      </c>
      <c r="B8364" s="27" t="s">
        <v>6083</v>
      </c>
      <c r="C8364" s="27" t="s">
        <v>6084</v>
      </c>
      <c r="D8364" s="27" t="s">
        <v>6083</v>
      </c>
      <c r="E8364" s="27" t="s">
        <v>3111</v>
      </c>
      <c r="F8364" s="27" t="s">
        <v>2825</v>
      </c>
      <c r="G8364" s="27" t="s">
        <v>2850</v>
      </c>
      <c r="H8364" s="28">
        <v>43862</v>
      </c>
      <c r="I8364" s="516">
        <v>1.4852849999999997</v>
      </c>
      <c r="J8364" s="28" t="s">
        <v>3241</v>
      </c>
    </row>
    <row r="8365" spans="1:10" x14ac:dyDescent="0.3">
      <c r="A8365" s="26">
        <v>2020</v>
      </c>
      <c r="B8365" s="27" t="s">
        <v>5984</v>
      </c>
      <c r="C8365" s="27" t="s">
        <v>5985</v>
      </c>
      <c r="D8365" s="27" t="s">
        <v>5984</v>
      </c>
      <c r="E8365" s="27" t="s">
        <v>3111</v>
      </c>
      <c r="F8365" s="27" t="s">
        <v>2825</v>
      </c>
      <c r="G8365" s="27" t="s">
        <v>2850</v>
      </c>
      <c r="H8365" s="28">
        <v>43862</v>
      </c>
      <c r="I8365" s="516">
        <v>7.6111790000000017</v>
      </c>
      <c r="J8365" s="28" t="s">
        <v>3192</v>
      </c>
    </row>
    <row r="8366" spans="1:10" x14ac:dyDescent="0.3">
      <c r="A8366" s="26">
        <v>2020</v>
      </c>
      <c r="B8366" s="27" t="s">
        <v>6043</v>
      </c>
      <c r="C8366" s="27" t="s">
        <v>6044</v>
      </c>
      <c r="D8366" s="27" t="s">
        <v>6043</v>
      </c>
      <c r="E8366" s="27" t="s">
        <v>3111</v>
      </c>
      <c r="F8366" s="27" t="s">
        <v>2825</v>
      </c>
      <c r="G8366" s="27" t="s">
        <v>2850</v>
      </c>
      <c r="H8366" s="28">
        <v>43862</v>
      </c>
      <c r="I8366" s="516">
        <v>3.1255330000000003</v>
      </c>
      <c r="J8366" s="28" t="s">
        <v>3192</v>
      </c>
    </row>
    <row r="8367" spans="1:10" x14ac:dyDescent="0.3">
      <c r="A8367" s="26">
        <v>2020</v>
      </c>
      <c r="B8367" s="27" t="s">
        <v>3121</v>
      </c>
      <c r="C8367" s="27" t="s">
        <v>3122</v>
      </c>
      <c r="D8367" s="27" t="s">
        <v>3121</v>
      </c>
      <c r="E8367" s="27" t="s">
        <v>6117</v>
      </c>
      <c r="F8367" s="27" t="s">
        <v>2825</v>
      </c>
      <c r="G8367" s="27" t="s">
        <v>2850</v>
      </c>
      <c r="H8367" s="28">
        <v>43862</v>
      </c>
      <c r="I8367" s="516">
        <v>18.694405</v>
      </c>
      <c r="J8367" s="28" t="s">
        <v>3241</v>
      </c>
    </row>
    <row r="8368" spans="1:10" x14ac:dyDescent="0.3">
      <c r="A8368" s="26">
        <v>2020</v>
      </c>
      <c r="B8368" s="27" t="s">
        <v>5978</v>
      </c>
      <c r="C8368" s="27" t="s">
        <v>5979</v>
      </c>
      <c r="D8368" s="27" t="s">
        <v>5978</v>
      </c>
      <c r="E8368" s="27" t="s">
        <v>3111</v>
      </c>
      <c r="F8368" s="27" t="s">
        <v>2825</v>
      </c>
      <c r="G8368" s="27" t="s">
        <v>2850</v>
      </c>
      <c r="H8368" s="28">
        <v>43862</v>
      </c>
      <c r="I8368" s="516">
        <v>5.7790809999999988</v>
      </c>
      <c r="J8368" s="28" t="s">
        <v>3192</v>
      </c>
    </row>
    <row r="8369" spans="1:10" x14ac:dyDescent="0.3">
      <c r="A8369" s="26">
        <v>2020</v>
      </c>
      <c r="B8369" s="27" t="s">
        <v>5980</v>
      </c>
      <c r="C8369" s="27" t="s">
        <v>5981</v>
      </c>
      <c r="D8369" s="27" t="s">
        <v>5980</v>
      </c>
      <c r="E8369" s="27" t="s">
        <v>3111</v>
      </c>
      <c r="F8369" s="27" t="s">
        <v>2825</v>
      </c>
      <c r="G8369" s="27" t="s">
        <v>2850</v>
      </c>
      <c r="H8369" s="28">
        <v>43862</v>
      </c>
      <c r="I8369" s="516">
        <v>5.9937490000000002</v>
      </c>
      <c r="J8369" s="28" t="s">
        <v>3192</v>
      </c>
    </row>
    <row r="8370" spans="1:10" x14ac:dyDescent="0.3">
      <c r="A8370" s="26">
        <v>2020</v>
      </c>
      <c r="B8370" s="27" t="s">
        <v>5993</v>
      </c>
      <c r="C8370" s="27" t="s">
        <v>5994</v>
      </c>
      <c r="D8370" s="27" t="s">
        <v>5993</v>
      </c>
      <c r="E8370" s="27" t="s">
        <v>3033</v>
      </c>
      <c r="F8370" s="27" t="s">
        <v>2788</v>
      </c>
      <c r="G8370" s="27" t="s">
        <v>2788</v>
      </c>
      <c r="H8370" s="28">
        <v>43862</v>
      </c>
      <c r="I8370" s="516">
        <v>1.1718720000000002</v>
      </c>
      <c r="J8370" s="28" t="s">
        <v>3241</v>
      </c>
    </row>
    <row r="8371" spans="1:10" x14ac:dyDescent="0.3">
      <c r="A8371" s="26">
        <v>2020</v>
      </c>
      <c r="B8371" s="27" t="s">
        <v>5982</v>
      </c>
      <c r="C8371" s="27" t="s">
        <v>5983</v>
      </c>
      <c r="D8371" s="27" t="s">
        <v>5982</v>
      </c>
      <c r="E8371" s="27" t="s">
        <v>3033</v>
      </c>
      <c r="F8371" s="27" t="s">
        <v>2788</v>
      </c>
      <c r="G8371" s="27" t="s">
        <v>2788</v>
      </c>
      <c r="H8371" s="28">
        <v>43862</v>
      </c>
      <c r="I8371" s="516">
        <v>18.407239999999998</v>
      </c>
      <c r="J8371" s="28" t="s">
        <v>3192</v>
      </c>
    </row>
    <row r="8372" spans="1:10" x14ac:dyDescent="0.3">
      <c r="A8372" s="26">
        <v>2020</v>
      </c>
      <c r="B8372" s="27" t="s">
        <v>3198</v>
      </c>
      <c r="C8372" s="27" t="s">
        <v>3199</v>
      </c>
      <c r="D8372" s="27" t="s">
        <v>3200</v>
      </c>
      <c r="E8372" s="27" t="s">
        <v>3161</v>
      </c>
      <c r="F8372" s="27" t="s">
        <v>2815</v>
      </c>
      <c r="G8372" s="27" t="s">
        <v>2854</v>
      </c>
      <c r="H8372" s="28">
        <v>43862</v>
      </c>
      <c r="I8372" s="516">
        <v>0.43781599999999998</v>
      </c>
      <c r="J8372" s="28" t="s">
        <v>3192</v>
      </c>
    </row>
    <row r="8373" spans="1:10" x14ac:dyDescent="0.3">
      <c r="A8373" s="26">
        <v>2020</v>
      </c>
      <c r="B8373" s="27" t="s">
        <v>5758</v>
      </c>
      <c r="C8373" s="27" t="s">
        <v>5759</v>
      </c>
      <c r="D8373" s="27" t="s">
        <v>5758</v>
      </c>
      <c r="E8373" s="27" t="s">
        <v>3033</v>
      </c>
      <c r="F8373" s="27" t="s">
        <v>2815</v>
      </c>
      <c r="G8373" s="27" t="s">
        <v>2816</v>
      </c>
      <c r="H8373" s="28">
        <v>43891</v>
      </c>
      <c r="I8373" s="516">
        <v>16.252668000000003</v>
      </c>
      <c r="J8373" s="28" t="s">
        <v>3192</v>
      </c>
    </row>
    <row r="8374" spans="1:10" x14ac:dyDescent="0.3">
      <c r="A8374" s="26">
        <v>2020</v>
      </c>
      <c r="B8374" s="27" t="s">
        <v>3022</v>
      </c>
      <c r="C8374" s="27" t="s">
        <v>3023</v>
      </c>
      <c r="D8374" s="27" t="s">
        <v>3024</v>
      </c>
      <c r="E8374" s="27" t="s">
        <v>3025</v>
      </c>
      <c r="F8374" s="27" t="s">
        <v>3026</v>
      </c>
      <c r="G8374" s="27" t="s">
        <v>2788</v>
      </c>
      <c r="H8374" s="28">
        <v>43891</v>
      </c>
      <c r="I8374" s="516">
        <v>0</v>
      </c>
      <c r="J8374" s="28" t="s">
        <v>3241</v>
      </c>
    </row>
    <row r="8375" spans="1:10" x14ac:dyDescent="0.3">
      <c r="A8375" s="26">
        <v>2020</v>
      </c>
      <c r="B8375" s="27" t="s">
        <v>3022</v>
      </c>
      <c r="C8375" s="27" t="s">
        <v>3023</v>
      </c>
      <c r="D8375" s="27" t="s">
        <v>3027</v>
      </c>
      <c r="E8375" s="27" t="s">
        <v>3025</v>
      </c>
      <c r="F8375" s="27" t="s">
        <v>3026</v>
      </c>
      <c r="G8375" s="27" t="s">
        <v>2788</v>
      </c>
      <c r="H8375" s="28">
        <v>43891</v>
      </c>
      <c r="I8375" s="516">
        <v>0</v>
      </c>
      <c r="J8375" s="28" t="s">
        <v>3241</v>
      </c>
    </row>
    <row r="8376" spans="1:10" x14ac:dyDescent="0.3">
      <c r="A8376" s="26">
        <v>2020</v>
      </c>
      <c r="B8376" s="27" t="s">
        <v>5989</v>
      </c>
      <c r="C8376" s="27" t="s">
        <v>5990</v>
      </c>
      <c r="D8376" s="27" t="s">
        <v>5989</v>
      </c>
      <c r="E8376" s="27" t="s">
        <v>3033</v>
      </c>
      <c r="F8376" s="27" t="s">
        <v>2807</v>
      </c>
      <c r="G8376" s="27" t="s">
        <v>2812</v>
      </c>
      <c r="H8376" s="28">
        <v>43891</v>
      </c>
      <c r="I8376" s="516">
        <v>24.037059000000013</v>
      </c>
      <c r="J8376" s="28" t="s">
        <v>3241</v>
      </c>
    </row>
    <row r="8377" spans="1:10" x14ac:dyDescent="0.3">
      <c r="A8377" s="26">
        <v>2020</v>
      </c>
      <c r="B8377" s="27" t="s">
        <v>6085</v>
      </c>
      <c r="C8377" s="27" t="s">
        <v>6086</v>
      </c>
      <c r="D8377" s="27" t="s">
        <v>6085</v>
      </c>
      <c r="E8377" s="27" t="s">
        <v>3033</v>
      </c>
      <c r="F8377" s="27" t="s">
        <v>2807</v>
      </c>
      <c r="G8377" s="27" t="s">
        <v>2812</v>
      </c>
      <c r="H8377" s="28">
        <v>43891</v>
      </c>
      <c r="I8377" s="516">
        <v>34.816078999999995</v>
      </c>
      <c r="J8377" s="28" t="s">
        <v>3241</v>
      </c>
    </row>
    <row r="8378" spans="1:10" x14ac:dyDescent="0.3">
      <c r="A8378" s="26">
        <v>2020</v>
      </c>
      <c r="B8378" s="27" t="s">
        <v>3028</v>
      </c>
      <c r="C8378" s="27" t="s">
        <v>3029</v>
      </c>
      <c r="D8378" s="27" t="s">
        <v>3028</v>
      </c>
      <c r="E8378" s="27" t="s">
        <v>6117</v>
      </c>
      <c r="F8378" s="27" t="s">
        <v>2807</v>
      </c>
      <c r="G8378" s="27" t="s">
        <v>2812</v>
      </c>
      <c r="H8378" s="28">
        <v>43891</v>
      </c>
      <c r="I8378" s="516">
        <v>10.129914999999997</v>
      </c>
      <c r="J8378" s="28" t="s">
        <v>3241</v>
      </c>
    </row>
    <row r="8379" spans="1:10" x14ac:dyDescent="0.3">
      <c r="A8379" s="26">
        <v>2020</v>
      </c>
      <c r="B8379" s="27" t="s">
        <v>6357</v>
      </c>
      <c r="C8379" s="27" t="s">
        <v>6358</v>
      </c>
      <c r="D8379" s="27" t="s">
        <v>6357</v>
      </c>
      <c r="E8379" s="27" t="s">
        <v>3111</v>
      </c>
      <c r="F8379" s="27" t="s">
        <v>2825</v>
      </c>
      <c r="G8379" s="27" t="s">
        <v>2850</v>
      </c>
      <c r="H8379" s="28">
        <v>43891</v>
      </c>
      <c r="I8379" s="516">
        <v>0.54533700000000007</v>
      </c>
      <c r="J8379" s="28" t="s">
        <v>3241</v>
      </c>
    </row>
    <row r="8380" spans="1:10" x14ac:dyDescent="0.3">
      <c r="A8380" s="26">
        <v>2020</v>
      </c>
      <c r="B8380" s="27" t="s">
        <v>6328</v>
      </c>
      <c r="C8380" s="27" t="s">
        <v>6329</v>
      </c>
      <c r="D8380" s="27" t="s">
        <v>6328</v>
      </c>
      <c r="E8380" s="27" t="s">
        <v>3033</v>
      </c>
      <c r="F8380" s="27" t="s">
        <v>3034</v>
      </c>
      <c r="G8380" s="27" t="s">
        <v>2821</v>
      </c>
      <c r="H8380" s="28">
        <v>43891</v>
      </c>
      <c r="I8380" s="516">
        <v>26.480691999999998</v>
      </c>
      <c r="J8380" s="28" t="s">
        <v>3192</v>
      </c>
    </row>
    <row r="8381" spans="1:10" x14ac:dyDescent="0.3">
      <c r="A8381" s="26">
        <v>2020</v>
      </c>
      <c r="B8381" s="27" t="s">
        <v>3031</v>
      </c>
      <c r="C8381" s="27" t="s">
        <v>3032</v>
      </c>
      <c r="D8381" s="27" t="s">
        <v>3031</v>
      </c>
      <c r="E8381" s="27" t="s">
        <v>3033</v>
      </c>
      <c r="F8381" s="27" t="s">
        <v>3034</v>
      </c>
      <c r="G8381" s="27" t="s">
        <v>2821</v>
      </c>
      <c r="H8381" s="28">
        <v>43891</v>
      </c>
      <c r="I8381" s="516">
        <v>6.8744390000000006</v>
      </c>
      <c r="J8381" s="28" t="s">
        <v>3241</v>
      </c>
    </row>
    <row r="8382" spans="1:10" x14ac:dyDescent="0.3">
      <c r="A8382" s="26">
        <v>2020</v>
      </c>
      <c r="B8382" s="27" t="s">
        <v>3031</v>
      </c>
      <c r="C8382" s="27" t="s">
        <v>3180</v>
      </c>
      <c r="D8382" s="27" t="s">
        <v>3181</v>
      </c>
      <c r="E8382" s="27" t="s">
        <v>3033</v>
      </c>
      <c r="F8382" s="27" t="s">
        <v>3034</v>
      </c>
      <c r="G8382" s="27" t="s">
        <v>2821</v>
      </c>
      <c r="H8382" s="28">
        <v>43891</v>
      </c>
      <c r="I8382" s="516">
        <v>4.7768320000000006</v>
      </c>
      <c r="J8382" s="28" t="s">
        <v>3241</v>
      </c>
    </row>
    <row r="8383" spans="1:10" x14ac:dyDescent="0.3">
      <c r="A8383" s="26">
        <v>2020</v>
      </c>
      <c r="B8383" s="27" t="s">
        <v>6036</v>
      </c>
      <c r="C8383" s="27" t="s">
        <v>6037</v>
      </c>
      <c r="D8383" s="27" t="s">
        <v>6038</v>
      </c>
      <c r="E8383" s="27" t="s">
        <v>3161</v>
      </c>
      <c r="F8383" s="27" t="s">
        <v>3026</v>
      </c>
      <c r="G8383" s="27" t="s">
        <v>2936</v>
      </c>
      <c r="H8383" s="28">
        <v>43891</v>
      </c>
      <c r="I8383" s="516">
        <v>4.4441780000000008</v>
      </c>
      <c r="J8383" s="28" t="s">
        <v>3192</v>
      </c>
    </row>
    <row r="8384" spans="1:10" x14ac:dyDescent="0.3">
      <c r="A8384" s="26">
        <v>2020</v>
      </c>
      <c r="B8384" s="27" t="s">
        <v>6039</v>
      </c>
      <c r="C8384" s="27" t="s">
        <v>6040</v>
      </c>
      <c r="D8384" s="27" t="s">
        <v>6039</v>
      </c>
      <c r="E8384" s="27" t="s">
        <v>3033</v>
      </c>
      <c r="F8384" s="27" t="s">
        <v>2788</v>
      </c>
      <c r="G8384" s="27" t="s">
        <v>2788</v>
      </c>
      <c r="H8384" s="28">
        <v>43891</v>
      </c>
      <c r="I8384" s="516">
        <v>17.096164000000005</v>
      </c>
      <c r="J8384" s="28" t="s">
        <v>3241</v>
      </c>
    </row>
    <row r="8385" spans="1:10" x14ac:dyDescent="0.3">
      <c r="A8385" s="26">
        <v>2020</v>
      </c>
      <c r="B8385" s="27" t="s">
        <v>5991</v>
      </c>
      <c r="C8385" s="27" t="s">
        <v>5992</v>
      </c>
      <c r="D8385" s="27" t="s">
        <v>5991</v>
      </c>
      <c r="E8385" s="27" t="s">
        <v>3033</v>
      </c>
      <c r="F8385" s="27" t="s">
        <v>2788</v>
      </c>
      <c r="G8385" s="27" t="s">
        <v>2799</v>
      </c>
      <c r="H8385" s="28">
        <v>43891</v>
      </c>
      <c r="I8385" s="516">
        <v>15.234427999999998</v>
      </c>
      <c r="J8385" s="28" t="s">
        <v>3192</v>
      </c>
    </row>
    <row r="8386" spans="1:10" x14ac:dyDescent="0.3">
      <c r="A8386" s="26">
        <v>2020</v>
      </c>
      <c r="B8386" s="27" t="s">
        <v>6031</v>
      </c>
      <c r="C8386" s="27" t="s">
        <v>6016</v>
      </c>
      <c r="D8386" s="27" t="s">
        <v>6031</v>
      </c>
      <c r="E8386" s="27" t="s">
        <v>3033</v>
      </c>
      <c r="F8386" s="27" t="s">
        <v>2807</v>
      </c>
      <c r="G8386" s="27" t="s">
        <v>2808</v>
      </c>
      <c r="H8386" s="28">
        <v>43891</v>
      </c>
      <c r="I8386" s="516">
        <v>9.4805750000000018</v>
      </c>
      <c r="J8386" s="28" t="s">
        <v>3241</v>
      </c>
    </row>
    <row r="8387" spans="1:10" x14ac:dyDescent="0.3">
      <c r="A8387" s="26">
        <v>2020</v>
      </c>
      <c r="B8387" s="27" t="s">
        <v>6025</v>
      </c>
      <c r="C8387" s="27" t="s">
        <v>6026</v>
      </c>
      <c r="D8387" s="27" t="s">
        <v>6025</v>
      </c>
      <c r="E8387" s="27" t="s">
        <v>3033</v>
      </c>
      <c r="F8387" s="27" t="s">
        <v>2807</v>
      </c>
      <c r="G8387" s="27" t="s">
        <v>2808</v>
      </c>
      <c r="H8387" s="28">
        <v>43891</v>
      </c>
      <c r="I8387" s="516">
        <v>39.479199999999999</v>
      </c>
      <c r="J8387" s="28" t="s">
        <v>3192</v>
      </c>
    </row>
    <row r="8388" spans="1:10" x14ac:dyDescent="0.3">
      <c r="A8388" s="26">
        <v>2020</v>
      </c>
      <c r="B8388" s="27" t="s">
        <v>3189</v>
      </c>
      <c r="C8388" s="27" t="s">
        <v>3190</v>
      </c>
      <c r="D8388" s="27" t="s">
        <v>3191</v>
      </c>
      <c r="E8388" s="27" t="s">
        <v>3161</v>
      </c>
      <c r="F8388" s="27" t="s">
        <v>2815</v>
      </c>
      <c r="G8388" s="27" t="s">
        <v>2816</v>
      </c>
      <c r="H8388" s="28">
        <v>43891</v>
      </c>
      <c r="I8388" s="516">
        <v>1.2329209999999997</v>
      </c>
      <c r="J8388" s="28" t="s">
        <v>3192</v>
      </c>
    </row>
    <row r="8389" spans="1:10" x14ac:dyDescent="0.3">
      <c r="A8389" s="26">
        <v>2020</v>
      </c>
      <c r="B8389" s="27" t="s">
        <v>3189</v>
      </c>
      <c r="C8389" s="27" t="s">
        <v>6326</v>
      </c>
      <c r="D8389" s="27" t="s">
        <v>6327</v>
      </c>
      <c r="E8389" s="27" t="s">
        <v>3161</v>
      </c>
      <c r="F8389" s="27" t="s">
        <v>2815</v>
      </c>
      <c r="G8389" s="27" t="s">
        <v>2816</v>
      </c>
      <c r="H8389" s="28">
        <v>43891</v>
      </c>
      <c r="I8389" s="516">
        <v>0.34648500000000032</v>
      </c>
      <c r="J8389" s="28" t="s">
        <v>3192</v>
      </c>
    </row>
    <row r="8390" spans="1:10" x14ac:dyDescent="0.3">
      <c r="A8390" s="26">
        <v>2020</v>
      </c>
      <c r="B8390" s="27" t="s">
        <v>5764</v>
      </c>
      <c r="C8390" s="27" t="s">
        <v>5765</v>
      </c>
      <c r="D8390" s="27" t="s">
        <v>5766</v>
      </c>
      <c r="E8390" s="27" t="s">
        <v>3161</v>
      </c>
      <c r="F8390" s="27" t="s">
        <v>2815</v>
      </c>
      <c r="G8390" s="27" t="s">
        <v>2816</v>
      </c>
      <c r="H8390" s="28">
        <v>43891</v>
      </c>
      <c r="I8390" s="516">
        <v>0.7556940000000002</v>
      </c>
      <c r="J8390" s="28" t="s">
        <v>3192</v>
      </c>
    </row>
    <row r="8391" spans="1:10" x14ac:dyDescent="0.3">
      <c r="A8391" s="26">
        <v>2020</v>
      </c>
      <c r="B8391" s="27" t="s">
        <v>5764</v>
      </c>
      <c r="C8391" s="27" t="s">
        <v>5765</v>
      </c>
      <c r="D8391" s="27" t="s">
        <v>5988</v>
      </c>
      <c r="E8391" s="27" t="s">
        <v>3161</v>
      </c>
      <c r="F8391" s="27" t="s">
        <v>2815</v>
      </c>
      <c r="G8391" s="27" t="s">
        <v>2816</v>
      </c>
      <c r="H8391" s="28">
        <v>43891</v>
      </c>
      <c r="I8391" s="516">
        <v>0.84211599999999942</v>
      </c>
      <c r="J8391" s="28" t="s">
        <v>3192</v>
      </c>
    </row>
    <row r="8392" spans="1:10" x14ac:dyDescent="0.3">
      <c r="A8392" s="26">
        <v>2020</v>
      </c>
      <c r="B8392" s="27" t="s">
        <v>3035</v>
      </c>
      <c r="C8392" s="27" t="s">
        <v>3036</v>
      </c>
      <c r="D8392" s="27" t="s">
        <v>3035</v>
      </c>
      <c r="E8392" s="27" t="s">
        <v>6117</v>
      </c>
      <c r="F8392" s="27" t="s">
        <v>2825</v>
      </c>
      <c r="G8392" s="27" t="s">
        <v>2826</v>
      </c>
      <c r="H8392" s="28">
        <v>43891</v>
      </c>
      <c r="I8392" s="516">
        <v>0</v>
      </c>
      <c r="J8392" s="28" t="s">
        <v>3241</v>
      </c>
    </row>
    <row r="8393" spans="1:10" x14ac:dyDescent="0.3">
      <c r="A8393" s="26">
        <v>2020</v>
      </c>
      <c r="B8393" s="27" t="s">
        <v>3037</v>
      </c>
      <c r="C8393" s="27" t="s">
        <v>3038</v>
      </c>
      <c r="D8393" s="27" t="s">
        <v>3037</v>
      </c>
      <c r="E8393" s="27" t="s">
        <v>6117</v>
      </c>
      <c r="F8393" s="27" t="s">
        <v>3034</v>
      </c>
      <c r="G8393" s="27" t="s">
        <v>2999</v>
      </c>
      <c r="H8393" s="28">
        <v>43891</v>
      </c>
      <c r="I8393" s="516">
        <v>4.6001900000000004</v>
      </c>
      <c r="J8393" s="28" t="s">
        <v>3241</v>
      </c>
    </row>
    <row r="8394" spans="1:10" x14ac:dyDescent="0.3">
      <c r="A8394" s="26">
        <v>2020</v>
      </c>
      <c r="B8394" s="27" t="s">
        <v>6077</v>
      </c>
      <c r="C8394" s="27" t="s">
        <v>6078</v>
      </c>
      <c r="D8394" s="27" t="s">
        <v>6077</v>
      </c>
      <c r="E8394" s="27" t="s">
        <v>3111</v>
      </c>
      <c r="F8394" s="27" t="s">
        <v>3034</v>
      </c>
      <c r="G8394" s="27" t="s">
        <v>2840</v>
      </c>
      <c r="H8394" s="28">
        <v>43891</v>
      </c>
      <c r="I8394" s="516">
        <v>15.971070000000003</v>
      </c>
      <c r="J8394" s="28" t="s">
        <v>3192</v>
      </c>
    </row>
    <row r="8395" spans="1:10" x14ac:dyDescent="0.3">
      <c r="A8395" s="26">
        <v>2020</v>
      </c>
      <c r="B8395" s="27" t="s">
        <v>3039</v>
      </c>
      <c r="C8395" s="27" t="s">
        <v>3040</v>
      </c>
      <c r="D8395" s="27" t="s">
        <v>3039</v>
      </c>
      <c r="E8395" s="27" t="s">
        <v>6117</v>
      </c>
      <c r="F8395" s="27" t="s">
        <v>2815</v>
      </c>
      <c r="G8395" s="27" t="s">
        <v>2816</v>
      </c>
      <c r="H8395" s="28">
        <v>43891</v>
      </c>
      <c r="I8395" s="516">
        <v>0</v>
      </c>
      <c r="J8395" s="28" t="s">
        <v>3241</v>
      </c>
    </row>
    <row r="8396" spans="1:10" x14ac:dyDescent="0.3">
      <c r="A8396" s="26">
        <v>2020</v>
      </c>
      <c r="B8396" s="27" t="s">
        <v>5672</v>
      </c>
      <c r="C8396" s="27" t="s">
        <v>2863</v>
      </c>
      <c r="D8396" s="27" t="s">
        <v>5672</v>
      </c>
      <c r="E8396" s="27" t="s">
        <v>3111</v>
      </c>
      <c r="F8396" s="27" t="s">
        <v>2815</v>
      </c>
      <c r="G8396" s="27" t="s">
        <v>2854</v>
      </c>
      <c r="H8396" s="28">
        <v>43891</v>
      </c>
      <c r="I8396" s="516">
        <v>5.2169920000000003</v>
      </c>
      <c r="J8396" s="28" t="s">
        <v>3192</v>
      </c>
    </row>
    <row r="8397" spans="1:10" x14ac:dyDescent="0.3">
      <c r="A8397" s="26">
        <v>2020</v>
      </c>
      <c r="B8397" s="27" t="s">
        <v>3041</v>
      </c>
      <c r="C8397" s="27" t="s">
        <v>3042</v>
      </c>
      <c r="D8397" s="27" t="s">
        <v>3041</v>
      </c>
      <c r="E8397" s="27" t="s">
        <v>6117</v>
      </c>
      <c r="F8397" s="27" t="s">
        <v>2825</v>
      </c>
      <c r="G8397" s="27" t="s">
        <v>2826</v>
      </c>
      <c r="H8397" s="28">
        <v>43891</v>
      </c>
      <c r="I8397" s="516">
        <v>0.55520300000000011</v>
      </c>
      <c r="J8397" s="28" t="s">
        <v>3241</v>
      </c>
    </row>
    <row r="8398" spans="1:10" x14ac:dyDescent="0.3">
      <c r="A8398" s="26">
        <v>2020</v>
      </c>
      <c r="B8398" s="27" t="s">
        <v>3043</v>
      </c>
      <c r="C8398" s="27" t="s">
        <v>3044</v>
      </c>
      <c r="D8398" s="27" t="s">
        <v>3043</v>
      </c>
      <c r="E8398" s="27" t="s">
        <v>6117</v>
      </c>
      <c r="F8398" s="27" t="s">
        <v>2815</v>
      </c>
      <c r="G8398" s="27" t="s">
        <v>2816</v>
      </c>
      <c r="H8398" s="28">
        <v>43891</v>
      </c>
      <c r="I8398" s="516">
        <v>4.7640959999999994</v>
      </c>
      <c r="J8398" s="28" t="s">
        <v>3241</v>
      </c>
    </row>
    <row r="8399" spans="1:10" x14ac:dyDescent="0.3">
      <c r="A8399" s="26">
        <v>2020</v>
      </c>
      <c r="B8399" s="27" t="s">
        <v>3045</v>
      </c>
      <c r="C8399" s="27" t="s">
        <v>3046</v>
      </c>
      <c r="D8399" s="27" t="s">
        <v>3045</v>
      </c>
      <c r="E8399" s="27" t="s">
        <v>6117</v>
      </c>
      <c r="F8399" s="27" t="s">
        <v>2815</v>
      </c>
      <c r="G8399" s="27" t="s">
        <v>2816</v>
      </c>
      <c r="H8399" s="28">
        <v>43891</v>
      </c>
      <c r="I8399" s="516">
        <v>0.16538800000000001</v>
      </c>
      <c r="J8399" s="28" t="s">
        <v>3241</v>
      </c>
    </row>
    <row r="8400" spans="1:10" x14ac:dyDescent="0.3">
      <c r="A8400" s="26">
        <v>2020</v>
      </c>
      <c r="B8400" s="27" t="s">
        <v>3143</v>
      </c>
      <c r="C8400" s="27" t="s">
        <v>3144</v>
      </c>
      <c r="D8400" s="27" t="s">
        <v>3143</v>
      </c>
      <c r="E8400" s="27" t="s">
        <v>6117</v>
      </c>
      <c r="F8400" s="27" t="s">
        <v>2798</v>
      </c>
      <c r="G8400" s="27" t="s">
        <v>2803</v>
      </c>
      <c r="H8400" s="28">
        <v>43891</v>
      </c>
      <c r="I8400" s="516">
        <v>3.2802759999999997</v>
      </c>
      <c r="J8400" s="28" t="s">
        <v>3241</v>
      </c>
    </row>
    <row r="8401" spans="1:10" x14ac:dyDescent="0.3">
      <c r="A8401" s="26">
        <v>2020</v>
      </c>
      <c r="B8401" s="27" t="s">
        <v>5773</v>
      </c>
      <c r="C8401" s="27" t="s">
        <v>5774</v>
      </c>
      <c r="D8401" s="27" t="s">
        <v>5773</v>
      </c>
      <c r="E8401" s="27" t="s">
        <v>3111</v>
      </c>
      <c r="F8401" s="27" t="s">
        <v>3034</v>
      </c>
      <c r="G8401" s="27" t="s">
        <v>2821</v>
      </c>
      <c r="H8401" s="28">
        <v>43891</v>
      </c>
      <c r="I8401" s="516">
        <v>0.29667099999999996</v>
      </c>
      <c r="J8401" s="28" t="s">
        <v>3241</v>
      </c>
    </row>
    <row r="8402" spans="1:10" x14ac:dyDescent="0.3">
      <c r="A8402" s="26">
        <v>2020</v>
      </c>
      <c r="B8402" s="27" t="s">
        <v>3171</v>
      </c>
      <c r="C8402" s="27" t="s">
        <v>3172</v>
      </c>
      <c r="D8402" s="27" t="s">
        <v>3173</v>
      </c>
      <c r="E8402" s="27" t="s">
        <v>3111</v>
      </c>
      <c r="F8402" s="27" t="s">
        <v>2825</v>
      </c>
      <c r="G8402" s="27" t="s">
        <v>2850</v>
      </c>
      <c r="H8402" s="28">
        <v>43891</v>
      </c>
      <c r="I8402" s="516">
        <v>0.46112400000000003</v>
      </c>
      <c r="J8402" s="28" t="s">
        <v>3241</v>
      </c>
    </row>
    <row r="8403" spans="1:10" x14ac:dyDescent="0.3">
      <c r="A8403" s="26">
        <v>2020</v>
      </c>
      <c r="B8403" s="27" t="s">
        <v>5974</v>
      </c>
      <c r="C8403" s="27" t="s">
        <v>5975</v>
      </c>
      <c r="D8403" s="27" t="s">
        <v>5974</v>
      </c>
      <c r="E8403" s="27" t="s">
        <v>3033</v>
      </c>
      <c r="F8403" s="27" t="s">
        <v>2807</v>
      </c>
      <c r="G8403" s="27" t="s">
        <v>2812</v>
      </c>
      <c r="H8403" s="28">
        <v>43891</v>
      </c>
      <c r="I8403" s="516">
        <v>11.027503000000003</v>
      </c>
      <c r="J8403" s="28" t="s">
        <v>3192</v>
      </c>
    </row>
    <row r="8404" spans="1:10" x14ac:dyDescent="0.3">
      <c r="A8404" s="26">
        <v>2020</v>
      </c>
      <c r="B8404" s="27" t="s">
        <v>3146</v>
      </c>
      <c r="C8404" s="27" t="s">
        <v>3147</v>
      </c>
      <c r="D8404" s="27" t="s">
        <v>3146</v>
      </c>
      <c r="E8404" s="27" t="s">
        <v>6117</v>
      </c>
      <c r="F8404" s="27" t="s">
        <v>2798</v>
      </c>
      <c r="G8404" s="27" t="s">
        <v>2803</v>
      </c>
      <c r="H8404" s="28">
        <v>43891</v>
      </c>
      <c r="I8404" s="516">
        <v>3.3491760000000008</v>
      </c>
      <c r="J8404" s="28" t="s">
        <v>3241</v>
      </c>
    </row>
    <row r="8405" spans="1:10" x14ac:dyDescent="0.3">
      <c r="A8405" s="26">
        <v>2020</v>
      </c>
      <c r="B8405" s="27" t="s">
        <v>6128</v>
      </c>
      <c r="C8405" s="27" t="s">
        <v>6129</v>
      </c>
      <c r="D8405" s="27" t="s">
        <v>6130</v>
      </c>
      <c r="E8405" s="27" t="s">
        <v>3161</v>
      </c>
      <c r="F8405" s="27" t="s">
        <v>3034</v>
      </c>
      <c r="G8405" s="27" t="s">
        <v>2999</v>
      </c>
      <c r="H8405" s="28">
        <v>43891</v>
      </c>
      <c r="I8405" s="516">
        <v>0.11512900000000002</v>
      </c>
      <c r="J8405" s="28" t="s">
        <v>3192</v>
      </c>
    </row>
    <row r="8406" spans="1:10" x14ac:dyDescent="0.3">
      <c r="A8406" s="26">
        <v>2020</v>
      </c>
      <c r="B8406" s="27" t="s">
        <v>3047</v>
      </c>
      <c r="C8406" s="27" t="s">
        <v>3048</v>
      </c>
      <c r="D8406" s="27" t="s">
        <v>3047</v>
      </c>
      <c r="E8406" s="27" t="s">
        <v>6117</v>
      </c>
      <c r="F8406" s="27" t="s">
        <v>2825</v>
      </c>
      <c r="G8406" s="27" t="s">
        <v>2826</v>
      </c>
      <c r="H8406" s="28">
        <v>43891</v>
      </c>
      <c r="I8406" s="516">
        <v>1.0990599999999999</v>
      </c>
      <c r="J8406" s="28" t="s">
        <v>3241</v>
      </c>
    </row>
    <row r="8407" spans="1:10" x14ac:dyDescent="0.3">
      <c r="A8407" s="26">
        <v>2020</v>
      </c>
      <c r="B8407" s="27" t="s">
        <v>5217</v>
      </c>
      <c r="C8407" s="27" t="s">
        <v>2901</v>
      </c>
      <c r="D8407" s="27" t="s">
        <v>5217</v>
      </c>
      <c r="E8407" s="27" t="s">
        <v>3033</v>
      </c>
      <c r="F8407" s="27" t="s">
        <v>2788</v>
      </c>
      <c r="G8407" s="27" t="s">
        <v>2788</v>
      </c>
      <c r="H8407" s="28">
        <v>43891</v>
      </c>
      <c r="I8407" s="516">
        <v>32.799903000000008</v>
      </c>
      <c r="J8407" s="28" t="s">
        <v>3192</v>
      </c>
    </row>
    <row r="8408" spans="1:10" x14ac:dyDescent="0.3">
      <c r="A8408" s="26">
        <v>2020</v>
      </c>
      <c r="B8408" s="27" t="s">
        <v>6124</v>
      </c>
      <c r="C8408" s="27" t="s">
        <v>6125</v>
      </c>
      <c r="D8408" s="27" t="s">
        <v>6124</v>
      </c>
      <c r="E8408" s="27" t="s">
        <v>3111</v>
      </c>
      <c r="F8408" s="27" t="s">
        <v>2815</v>
      </c>
      <c r="G8408" s="27" t="s">
        <v>2854</v>
      </c>
      <c r="H8408" s="28">
        <v>43891</v>
      </c>
      <c r="I8408" s="516">
        <v>0.79953600000000002</v>
      </c>
      <c r="J8408" s="28" t="s">
        <v>9055</v>
      </c>
    </row>
    <row r="8409" spans="1:10" x14ac:dyDescent="0.3">
      <c r="A8409" s="26">
        <v>2020</v>
      </c>
      <c r="B8409" s="27" t="s">
        <v>5999</v>
      </c>
      <c r="C8409" s="27" t="s">
        <v>5967</v>
      </c>
      <c r="D8409" s="27" t="s">
        <v>5999</v>
      </c>
      <c r="E8409" s="27" t="s">
        <v>3111</v>
      </c>
      <c r="F8409" s="27" t="s">
        <v>2815</v>
      </c>
      <c r="G8409" s="27" t="s">
        <v>2854</v>
      </c>
      <c r="H8409" s="28">
        <v>43891</v>
      </c>
      <c r="I8409" s="516">
        <v>0.79234099999999996</v>
      </c>
      <c r="J8409" s="28" t="s">
        <v>3241</v>
      </c>
    </row>
    <row r="8410" spans="1:10" x14ac:dyDescent="0.3">
      <c r="A8410" s="26">
        <v>2020</v>
      </c>
      <c r="B8410" s="27" t="s">
        <v>5760</v>
      </c>
      <c r="C8410" s="27" t="s">
        <v>5761</v>
      </c>
      <c r="D8410" s="27" t="s">
        <v>5760</v>
      </c>
      <c r="E8410" s="27" t="s">
        <v>3111</v>
      </c>
      <c r="F8410" s="27" t="s">
        <v>2815</v>
      </c>
      <c r="G8410" s="27" t="s">
        <v>2854</v>
      </c>
      <c r="H8410" s="28">
        <v>43891</v>
      </c>
      <c r="I8410" s="516">
        <v>4.9601600000000001</v>
      </c>
      <c r="J8410" s="28" t="s">
        <v>3192</v>
      </c>
    </row>
    <row r="8411" spans="1:10" x14ac:dyDescent="0.3">
      <c r="A8411" s="26">
        <v>2020</v>
      </c>
      <c r="B8411" s="27" t="s">
        <v>3049</v>
      </c>
      <c r="C8411" s="27" t="s">
        <v>3050</v>
      </c>
      <c r="D8411" s="27" t="s">
        <v>3049</v>
      </c>
      <c r="E8411" s="27" t="s">
        <v>6117</v>
      </c>
      <c r="F8411" s="27" t="s">
        <v>2825</v>
      </c>
      <c r="G8411" s="27" t="s">
        <v>2850</v>
      </c>
      <c r="H8411" s="28">
        <v>43891</v>
      </c>
      <c r="I8411" s="516">
        <v>2.246627000000001</v>
      </c>
      <c r="J8411" s="28" t="s">
        <v>3241</v>
      </c>
    </row>
    <row r="8412" spans="1:10" x14ac:dyDescent="0.3">
      <c r="A8412" s="26">
        <v>2020</v>
      </c>
      <c r="B8412" s="27" t="s">
        <v>3051</v>
      </c>
      <c r="C8412" s="27" t="s">
        <v>3051</v>
      </c>
      <c r="D8412" s="27" t="s">
        <v>3051</v>
      </c>
      <c r="E8412" s="27" t="s">
        <v>6118</v>
      </c>
      <c r="F8412" s="27" t="s">
        <v>3051</v>
      </c>
      <c r="G8412" s="27" t="s">
        <v>6074</v>
      </c>
      <c r="H8412" s="28">
        <v>43891</v>
      </c>
      <c r="I8412" s="516">
        <v>11144.232191999999</v>
      </c>
      <c r="J8412" s="28" t="s">
        <v>6487</v>
      </c>
    </row>
    <row r="8413" spans="1:10" x14ac:dyDescent="0.3">
      <c r="A8413" s="26">
        <v>2020</v>
      </c>
      <c r="B8413" s="27" t="s">
        <v>5995</v>
      </c>
      <c r="C8413" s="27" t="s">
        <v>5996</v>
      </c>
      <c r="D8413" s="27" t="s">
        <v>5995</v>
      </c>
      <c r="E8413" s="27" t="s">
        <v>3033</v>
      </c>
      <c r="F8413" s="27" t="s">
        <v>2807</v>
      </c>
      <c r="G8413" s="27" t="s">
        <v>2812</v>
      </c>
      <c r="H8413" s="28">
        <v>43891</v>
      </c>
      <c r="I8413" s="516">
        <v>6.9218430000000017</v>
      </c>
      <c r="J8413" s="28" t="s">
        <v>3192</v>
      </c>
    </row>
    <row r="8414" spans="1:10" x14ac:dyDescent="0.3">
      <c r="A8414" s="26">
        <v>2020</v>
      </c>
      <c r="B8414" s="27" t="s">
        <v>3052</v>
      </c>
      <c r="C8414" s="27" t="s">
        <v>3053</v>
      </c>
      <c r="D8414" s="27" t="s">
        <v>3052</v>
      </c>
      <c r="E8414" s="27" t="s">
        <v>3033</v>
      </c>
      <c r="F8414" s="27" t="s">
        <v>2807</v>
      </c>
      <c r="G8414" s="27" t="s">
        <v>2812</v>
      </c>
      <c r="H8414" s="28">
        <v>43891</v>
      </c>
      <c r="I8414" s="516">
        <v>1.5929240000000005</v>
      </c>
      <c r="J8414" s="28" t="s">
        <v>3241</v>
      </c>
    </row>
    <row r="8415" spans="1:10" x14ac:dyDescent="0.3">
      <c r="A8415" s="26">
        <v>2020</v>
      </c>
      <c r="B8415" s="27" t="s">
        <v>6339</v>
      </c>
      <c r="C8415" s="27" t="s">
        <v>6340</v>
      </c>
      <c r="D8415" s="27" t="s">
        <v>6339</v>
      </c>
      <c r="E8415" s="27" t="s">
        <v>3111</v>
      </c>
      <c r="F8415" s="27" t="s">
        <v>2825</v>
      </c>
      <c r="G8415" s="27" t="s">
        <v>2850</v>
      </c>
      <c r="H8415" s="28">
        <v>43891</v>
      </c>
      <c r="I8415" s="516">
        <v>0.52743600000000013</v>
      </c>
      <c r="J8415" s="28" t="s">
        <v>3241</v>
      </c>
    </row>
    <row r="8416" spans="1:10" x14ac:dyDescent="0.3">
      <c r="A8416" s="26">
        <v>2020</v>
      </c>
      <c r="B8416" s="27" t="s">
        <v>3162</v>
      </c>
      <c r="C8416" s="27" t="s">
        <v>3163</v>
      </c>
      <c r="D8416" s="27" t="s">
        <v>3164</v>
      </c>
      <c r="E8416" s="27" t="s">
        <v>3025</v>
      </c>
      <c r="F8416" s="27" t="s">
        <v>3087</v>
      </c>
      <c r="G8416" s="27" t="s">
        <v>2788</v>
      </c>
      <c r="H8416" s="28">
        <v>43891</v>
      </c>
      <c r="I8416" s="516">
        <v>0</v>
      </c>
      <c r="J8416" s="28" t="s">
        <v>3241</v>
      </c>
    </row>
    <row r="8417" spans="1:10" x14ac:dyDescent="0.3">
      <c r="A8417" s="26">
        <v>2020</v>
      </c>
      <c r="B8417" s="27" t="s">
        <v>3162</v>
      </c>
      <c r="C8417" s="27" t="s">
        <v>3163</v>
      </c>
      <c r="D8417" s="27" t="s">
        <v>3165</v>
      </c>
      <c r="E8417" s="27" t="s">
        <v>3025</v>
      </c>
      <c r="F8417" s="27" t="s">
        <v>3087</v>
      </c>
      <c r="G8417" s="27" t="s">
        <v>2788</v>
      </c>
      <c r="H8417" s="28">
        <v>43891</v>
      </c>
      <c r="I8417" s="516">
        <v>0</v>
      </c>
      <c r="J8417" s="28" t="s">
        <v>3241</v>
      </c>
    </row>
    <row r="8418" spans="1:10" x14ac:dyDescent="0.3">
      <c r="A8418" s="26">
        <v>2020</v>
      </c>
      <c r="B8418" s="27" t="s">
        <v>6126</v>
      </c>
      <c r="C8418" s="27" t="s">
        <v>6127</v>
      </c>
      <c r="D8418" s="27" t="s">
        <v>6126</v>
      </c>
      <c r="E8418" s="27" t="s">
        <v>3033</v>
      </c>
      <c r="F8418" s="27" t="s">
        <v>2788</v>
      </c>
      <c r="G8418" s="27" t="s">
        <v>2788</v>
      </c>
      <c r="H8418" s="28">
        <v>43891</v>
      </c>
      <c r="I8418" s="516">
        <v>5.2058810000000006</v>
      </c>
      <c r="J8418" s="28" t="s">
        <v>3241</v>
      </c>
    </row>
    <row r="8419" spans="1:10" x14ac:dyDescent="0.3">
      <c r="A8419" s="26">
        <v>2020</v>
      </c>
      <c r="B8419" s="27" t="s">
        <v>6148</v>
      </c>
      <c r="C8419" s="27" t="s">
        <v>6149</v>
      </c>
      <c r="D8419" s="27" t="s">
        <v>6148</v>
      </c>
      <c r="E8419" s="27" t="s">
        <v>3033</v>
      </c>
      <c r="F8419" s="27" t="s">
        <v>2788</v>
      </c>
      <c r="G8419" s="27" t="s">
        <v>2788</v>
      </c>
      <c r="H8419" s="28">
        <v>43891</v>
      </c>
      <c r="I8419" s="516">
        <v>22.880967000000005</v>
      </c>
      <c r="J8419" s="28" t="s">
        <v>3192</v>
      </c>
    </row>
    <row r="8420" spans="1:10" x14ac:dyDescent="0.3">
      <c r="A8420" s="26">
        <v>2020</v>
      </c>
      <c r="B8420" s="27" t="s">
        <v>6033</v>
      </c>
      <c r="C8420" s="27" t="s">
        <v>6034</v>
      </c>
      <c r="D8420" s="27" t="s">
        <v>6035</v>
      </c>
      <c r="E8420" s="27" t="s">
        <v>3161</v>
      </c>
      <c r="F8420" s="27" t="s">
        <v>2788</v>
      </c>
      <c r="G8420" s="27" t="s">
        <v>2788</v>
      </c>
      <c r="H8420" s="28">
        <v>43891</v>
      </c>
      <c r="I8420" s="516">
        <v>3.7233900000000002</v>
      </c>
      <c r="J8420" s="28" t="s">
        <v>3192</v>
      </c>
    </row>
    <row r="8421" spans="1:10" x14ac:dyDescent="0.3">
      <c r="A8421" s="26">
        <v>2020</v>
      </c>
      <c r="B8421" s="27" t="s">
        <v>3054</v>
      </c>
      <c r="C8421" s="27" t="s">
        <v>3055</v>
      </c>
      <c r="D8421" s="27" t="s">
        <v>3054</v>
      </c>
      <c r="E8421" s="27" t="s">
        <v>6117</v>
      </c>
      <c r="F8421" s="27" t="s">
        <v>3034</v>
      </c>
      <c r="G8421" s="27" t="s">
        <v>2999</v>
      </c>
      <c r="H8421" s="28">
        <v>43891</v>
      </c>
      <c r="I8421" s="516">
        <v>3.6042130000000001</v>
      </c>
      <c r="J8421" s="28" t="s">
        <v>3241</v>
      </c>
    </row>
    <row r="8422" spans="1:10" x14ac:dyDescent="0.3">
      <c r="A8422" s="26">
        <v>2020</v>
      </c>
      <c r="B8422" s="27" t="s">
        <v>3056</v>
      </c>
      <c r="C8422" s="27" t="s">
        <v>3057</v>
      </c>
      <c r="D8422" s="27" t="s">
        <v>3056</v>
      </c>
      <c r="E8422" s="27" t="s">
        <v>6117</v>
      </c>
      <c r="F8422" s="27" t="s">
        <v>2825</v>
      </c>
      <c r="G8422" s="27" t="s">
        <v>2826</v>
      </c>
      <c r="H8422" s="28">
        <v>43891</v>
      </c>
      <c r="I8422" s="516">
        <v>1.7496439999999998</v>
      </c>
      <c r="J8422" s="28" t="s">
        <v>3241</v>
      </c>
    </row>
    <row r="8423" spans="1:10" x14ac:dyDescent="0.3">
      <c r="A8423" s="26">
        <v>2020</v>
      </c>
      <c r="B8423" s="27" t="s">
        <v>6122</v>
      </c>
      <c r="C8423" s="27" t="s">
        <v>6123</v>
      </c>
      <c r="D8423" s="27" t="s">
        <v>6122</v>
      </c>
      <c r="E8423" s="27" t="s">
        <v>3111</v>
      </c>
      <c r="F8423" s="27" t="s">
        <v>3034</v>
      </c>
      <c r="G8423" s="27" t="s">
        <v>2831</v>
      </c>
      <c r="H8423" s="28">
        <v>43891</v>
      </c>
      <c r="I8423" s="516">
        <v>2.522367</v>
      </c>
      <c r="J8423" s="28" t="s">
        <v>3192</v>
      </c>
    </row>
    <row r="8424" spans="1:10" x14ac:dyDescent="0.3">
      <c r="A8424" s="26">
        <v>2020</v>
      </c>
      <c r="B8424" s="27" t="s">
        <v>3058</v>
      </c>
      <c r="C8424" s="27" t="s">
        <v>3059</v>
      </c>
      <c r="D8424" s="27" t="s">
        <v>3058</v>
      </c>
      <c r="E8424" s="27" t="s">
        <v>6117</v>
      </c>
      <c r="F8424" s="27" t="s">
        <v>2815</v>
      </c>
      <c r="G8424" s="27" t="s">
        <v>2816</v>
      </c>
      <c r="H8424" s="28">
        <v>43891</v>
      </c>
      <c r="I8424" s="516">
        <v>4.7185879999999987</v>
      </c>
      <c r="J8424" s="28" t="s">
        <v>3241</v>
      </c>
    </row>
    <row r="8425" spans="1:10" x14ac:dyDescent="0.3">
      <c r="A8425" s="26">
        <v>2020</v>
      </c>
      <c r="B8425" s="27" t="s">
        <v>5775</v>
      </c>
      <c r="C8425" s="27" t="s">
        <v>2905</v>
      </c>
      <c r="D8425" s="27" t="s">
        <v>5775</v>
      </c>
      <c r="E8425" s="27" t="s">
        <v>3033</v>
      </c>
      <c r="F8425" s="27" t="s">
        <v>2807</v>
      </c>
      <c r="G8425" s="27" t="s">
        <v>2812</v>
      </c>
      <c r="H8425" s="28">
        <v>43891</v>
      </c>
      <c r="I8425" s="516">
        <v>8.6972590000000025</v>
      </c>
      <c r="J8425" s="28" t="s">
        <v>3192</v>
      </c>
    </row>
    <row r="8426" spans="1:10" x14ac:dyDescent="0.3">
      <c r="A8426" s="26">
        <v>2020</v>
      </c>
      <c r="B8426" s="27" t="s">
        <v>6333</v>
      </c>
      <c r="C8426" s="27" t="s">
        <v>6334</v>
      </c>
      <c r="D8426" s="27" t="s">
        <v>6335</v>
      </c>
      <c r="E8426" s="27" t="s">
        <v>3161</v>
      </c>
      <c r="F8426" s="27" t="s">
        <v>2815</v>
      </c>
      <c r="G8426" s="27" t="s">
        <v>2816</v>
      </c>
      <c r="H8426" s="28">
        <v>43891</v>
      </c>
      <c r="I8426" s="516">
        <v>4.9543000000000004E-2</v>
      </c>
      <c r="J8426" s="28" t="s">
        <v>3192</v>
      </c>
    </row>
    <row r="8427" spans="1:10" x14ac:dyDescent="0.3">
      <c r="A8427" s="26">
        <v>2020</v>
      </c>
      <c r="B8427" s="27" t="s">
        <v>6119</v>
      </c>
      <c r="C8427" s="27" t="s">
        <v>6120</v>
      </c>
      <c r="D8427" s="27" t="s">
        <v>6119</v>
      </c>
      <c r="E8427" s="27" t="s">
        <v>3033</v>
      </c>
      <c r="F8427" s="27" t="s">
        <v>2788</v>
      </c>
      <c r="G8427" s="27" t="s">
        <v>2788</v>
      </c>
      <c r="H8427" s="28">
        <v>43891</v>
      </c>
      <c r="I8427" s="516">
        <v>0</v>
      </c>
      <c r="J8427" s="28" t="s">
        <v>3192</v>
      </c>
    </row>
    <row r="8428" spans="1:10" x14ac:dyDescent="0.3">
      <c r="A8428" s="26">
        <v>2020</v>
      </c>
      <c r="B8428" s="27" t="s">
        <v>6121</v>
      </c>
      <c r="C8428" s="27" t="s">
        <v>6110</v>
      </c>
      <c r="D8428" s="27" t="s">
        <v>6121</v>
      </c>
      <c r="E8428" s="27" t="s">
        <v>3033</v>
      </c>
      <c r="F8428" s="27" t="s">
        <v>2788</v>
      </c>
      <c r="G8428" s="27" t="s">
        <v>2788</v>
      </c>
      <c r="H8428" s="28">
        <v>43891</v>
      </c>
      <c r="I8428" s="516">
        <v>15.123605000000003</v>
      </c>
      <c r="J8428" s="28" t="s">
        <v>3241</v>
      </c>
    </row>
    <row r="8429" spans="1:10" x14ac:dyDescent="0.3">
      <c r="A8429" s="26">
        <v>2020</v>
      </c>
      <c r="B8429" s="27" t="s">
        <v>6144</v>
      </c>
      <c r="C8429" s="27" t="s">
        <v>6145</v>
      </c>
      <c r="D8429" s="27" t="s">
        <v>6144</v>
      </c>
      <c r="E8429" s="27" t="s">
        <v>3033</v>
      </c>
      <c r="F8429" s="27" t="s">
        <v>2788</v>
      </c>
      <c r="G8429" s="27" t="s">
        <v>2788</v>
      </c>
      <c r="H8429" s="28">
        <v>43891</v>
      </c>
      <c r="I8429" s="516">
        <v>4.4049509999999987</v>
      </c>
      <c r="J8429" s="28" t="s">
        <v>3192</v>
      </c>
    </row>
    <row r="8430" spans="1:10" x14ac:dyDescent="0.3">
      <c r="A8430" s="26">
        <v>2020</v>
      </c>
      <c r="B8430" s="27" t="s">
        <v>3152</v>
      </c>
      <c r="C8430" s="27" t="s">
        <v>3153</v>
      </c>
      <c r="D8430" s="27" t="s">
        <v>3152</v>
      </c>
      <c r="E8430" s="27" t="s">
        <v>3111</v>
      </c>
      <c r="F8430" s="27" t="s">
        <v>2825</v>
      </c>
      <c r="G8430" s="27" t="s">
        <v>2850</v>
      </c>
      <c r="H8430" s="28">
        <v>43891</v>
      </c>
      <c r="I8430" s="516">
        <v>0.45044200000000018</v>
      </c>
      <c r="J8430" s="28" t="s">
        <v>3241</v>
      </c>
    </row>
    <row r="8431" spans="1:10" x14ac:dyDescent="0.3">
      <c r="A8431" s="26">
        <v>2020</v>
      </c>
      <c r="B8431" s="27" t="s">
        <v>3154</v>
      </c>
      <c r="C8431" s="27" t="s">
        <v>3155</v>
      </c>
      <c r="D8431" s="27" t="s">
        <v>3154</v>
      </c>
      <c r="E8431" s="27" t="s">
        <v>3111</v>
      </c>
      <c r="F8431" s="27" t="s">
        <v>2825</v>
      </c>
      <c r="G8431" s="27" t="s">
        <v>2850</v>
      </c>
      <c r="H8431" s="28">
        <v>43891</v>
      </c>
      <c r="I8431" s="516">
        <v>0.56829499999999999</v>
      </c>
      <c r="J8431" s="28" t="s">
        <v>3241</v>
      </c>
    </row>
    <row r="8432" spans="1:10" x14ac:dyDescent="0.3">
      <c r="A8432" s="26">
        <v>2020</v>
      </c>
      <c r="B8432" s="27" t="s">
        <v>3156</v>
      </c>
      <c r="C8432" s="27" t="s">
        <v>3157</v>
      </c>
      <c r="D8432" s="27" t="s">
        <v>3156</v>
      </c>
      <c r="E8432" s="27" t="s">
        <v>3111</v>
      </c>
      <c r="F8432" s="27" t="s">
        <v>2825</v>
      </c>
      <c r="G8432" s="27" t="s">
        <v>2850</v>
      </c>
      <c r="H8432" s="28">
        <v>43891</v>
      </c>
      <c r="I8432" s="516">
        <v>0</v>
      </c>
      <c r="J8432" s="28" t="s">
        <v>3241</v>
      </c>
    </row>
    <row r="8433" spans="1:10" x14ac:dyDescent="0.3">
      <c r="A8433" s="26">
        <v>2020</v>
      </c>
      <c r="B8433" s="27" t="s">
        <v>5987</v>
      </c>
      <c r="C8433" s="27" t="s">
        <v>6024</v>
      </c>
      <c r="D8433" s="27" t="s">
        <v>5987</v>
      </c>
      <c r="E8433" s="27" t="s">
        <v>3111</v>
      </c>
      <c r="F8433" s="27" t="s">
        <v>2825</v>
      </c>
      <c r="G8433" s="27" t="s">
        <v>2850</v>
      </c>
      <c r="H8433" s="28">
        <v>43891</v>
      </c>
      <c r="I8433" s="516">
        <v>18.665327999999995</v>
      </c>
      <c r="J8433" s="28" t="s">
        <v>3192</v>
      </c>
    </row>
    <row r="8434" spans="1:10" x14ac:dyDescent="0.3">
      <c r="A8434" s="26">
        <v>2020</v>
      </c>
      <c r="B8434" s="27" t="s">
        <v>3060</v>
      </c>
      <c r="C8434" s="27" t="s">
        <v>3061</v>
      </c>
      <c r="D8434" s="27" t="s">
        <v>3062</v>
      </c>
      <c r="E8434" s="27" t="s">
        <v>3063</v>
      </c>
      <c r="F8434" s="27" t="s">
        <v>3034</v>
      </c>
      <c r="G8434" s="27" t="s">
        <v>2999</v>
      </c>
      <c r="H8434" s="28">
        <v>43891</v>
      </c>
      <c r="I8434" s="516">
        <v>0</v>
      </c>
      <c r="J8434" s="28" t="s">
        <v>3241</v>
      </c>
    </row>
    <row r="8435" spans="1:10" x14ac:dyDescent="0.3">
      <c r="A8435" s="26">
        <v>2020</v>
      </c>
      <c r="B8435" s="27" t="s">
        <v>6341</v>
      </c>
      <c r="C8435" s="27" t="s">
        <v>6342</v>
      </c>
      <c r="D8435" s="27" t="s">
        <v>6343</v>
      </c>
      <c r="E8435" s="27" t="s">
        <v>3161</v>
      </c>
      <c r="F8435" s="27" t="s">
        <v>2815</v>
      </c>
      <c r="G8435" s="27" t="s">
        <v>2854</v>
      </c>
      <c r="H8435" s="28">
        <v>43891</v>
      </c>
      <c r="I8435" s="516">
        <v>0.22559299999999996</v>
      </c>
      <c r="J8435" s="28" t="s">
        <v>3192</v>
      </c>
    </row>
    <row r="8436" spans="1:10" x14ac:dyDescent="0.3">
      <c r="A8436" s="26">
        <v>2020</v>
      </c>
      <c r="B8436" s="27" t="s">
        <v>3187</v>
      </c>
      <c r="C8436" s="27" t="s">
        <v>3188</v>
      </c>
      <c r="D8436" s="27" t="s">
        <v>3187</v>
      </c>
      <c r="E8436" s="27" t="s">
        <v>3033</v>
      </c>
      <c r="F8436" s="27" t="s">
        <v>3034</v>
      </c>
      <c r="G8436" s="27" t="s">
        <v>3074</v>
      </c>
      <c r="H8436" s="28">
        <v>43891</v>
      </c>
      <c r="I8436" s="516">
        <v>0.94183600000000023</v>
      </c>
      <c r="J8436" s="28" t="s">
        <v>3241</v>
      </c>
    </row>
    <row r="8437" spans="1:10" x14ac:dyDescent="0.3">
      <c r="A8437" s="26">
        <v>2020</v>
      </c>
      <c r="B8437" s="27" t="s">
        <v>6350</v>
      </c>
      <c r="C8437" s="27" t="s">
        <v>6351</v>
      </c>
      <c r="D8437" s="27" t="s">
        <v>6352</v>
      </c>
      <c r="E8437" s="27" t="s">
        <v>3063</v>
      </c>
      <c r="F8437" s="27" t="s">
        <v>2815</v>
      </c>
      <c r="G8437" s="27" t="s">
        <v>2816</v>
      </c>
      <c r="H8437" s="28">
        <v>43891</v>
      </c>
      <c r="I8437" s="516">
        <v>7.7820000000000007E-3</v>
      </c>
      <c r="J8437" s="28" t="s">
        <v>3192</v>
      </c>
    </row>
    <row r="8438" spans="1:10" x14ac:dyDescent="0.3">
      <c r="A8438" s="26">
        <v>2020</v>
      </c>
      <c r="B8438" s="27" t="s">
        <v>6081</v>
      </c>
      <c r="C8438" s="27" t="s">
        <v>6082</v>
      </c>
      <c r="D8438" s="27" t="s">
        <v>6081</v>
      </c>
      <c r="E8438" s="27" t="s">
        <v>3033</v>
      </c>
      <c r="F8438" s="27" t="s">
        <v>2788</v>
      </c>
      <c r="G8438" s="27" t="s">
        <v>2788</v>
      </c>
      <c r="H8438" s="28">
        <v>43891</v>
      </c>
      <c r="I8438" s="516">
        <v>5.982451000000002</v>
      </c>
      <c r="J8438" s="28" t="s">
        <v>3241</v>
      </c>
    </row>
    <row r="8439" spans="1:10" x14ac:dyDescent="0.3">
      <c r="A8439" s="26">
        <v>2020</v>
      </c>
      <c r="B8439" s="27" t="s">
        <v>5757</v>
      </c>
      <c r="C8439" s="27" t="s">
        <v>2909</v>
      </c>
      <c r="D8439" s="27" t="s">
        <v>5757</v>
      </c>
      <c r="E8439" s="27" t="s">
        <v>3033</v>
      </c>
      <c r="F8439" s="27" t="s">
        <v>2788</v>
      </c>
      <c r="G8439" s="27" t="s">
        <v>2788</v>
      </c>
      <c r="H8439" s="28">
        <v>43891</v>
      </c>
      <c r="I8439" s="516">
        <v>36.845054000000019</v>
      </c>
      <c r="J8439" s="28" t="s">
        <v>3192</v>
      </c>
    </row>
    <row r="8440" spans="1:10" x14ac:dyDescent="0.3">
      <c r="A8440" s="26">
        <v>2020</v>
      </c>
      <c r="B8440" s="27" t="s">
        <v>3064</v>
      </c>
      <c r="C8440" s="27" t="s">
        <v>3065</v>
      </c>
      <c r="D8440" s="27" t="s">
        <v>3066</v>
      </c>
      <c r="E8440" s="27" t="s">
        <v>3025</v>
      </c>
      <c r="F8440" s="27" t="s">
        <v>2825</v>
      </c>
      <c r="G8440" s="27" t="s">
        <v>2826</v>
      </c>
      <c r="H8440" s="28">
        <v>43891</v>
      </c>
      <c r="I8440" s="516">
        <v>0</v>
      </c>
      <c r="J8440" s="28" t="s">
        <v>3241</v>
      </c>
    </row>
    <row r="8441" spans="1:10" x14ac:dyDescent="0.3">
      <c r="A8441" s="26">
        <v>2020</v>
      </c>
      <c r="B8441" s="27" t="s">
        <v>3064</v>
      </c>
      <c r="C8441" s="27" t="s">
        <v>3065</v>
      </c>
      <c r="D8441" s="27" t="s">
        <v>3067</v>
      </c>
      <c r="E8441" s="27" t="s">
        <v>3025</v>
      </c>
      <c r="F8441" s="27" t="s">
        <v>2825</v>
      </c>
      <c r="G8441" s="27" t="s">
        <v>2826</v>
      </c>
      <c r="H8441" s="28">
        <v>43891</v>
      </c>
      <c r="I8441" s="516">
        <v>0</v>
      </c>
      <c r="J8441" s="28" t="s">
        <v>3241</v>
      </c>
    </row>
    <row r="8442" spans="1:10" x14ac:dyDescent="0.3">
      <c r="A8442" s="26">
        <v>2020</v>
      </c>
      <c r="B8442" s="27" t="s">
        <v>3174</v>
      </c>
      <c r="C8442" s="27" t="s">
        <v>3175</v>
      </c>
      <c r="D8442" s="27" t="s">
        <v>3174</v>
      </c>
      <c r="E8442" s="27" t="s">
        <v>6117</v>
      </c>
      <c r="F8442" s="27" t="s">
        <v>2825</v>
      </c>
      <c r="G8442" s="27" t="s">
        <v>2826</v>
      </c>
      <c r="H8442" s="28">
        <v>43891</v>
      </c>
      <c r="I8442" s="516">
        <v>0.69057999999999997</v>
      </c>
      <c r="J8442" s="28" t="s">
        <v>3241</v>
      </c>
    </row>
    <row r="8443" spans="1:10" x14ac:dyDescent="0.3">
      <c r="A8443" s="26">
        <v>2020</v>
      </c>
      <c r="B8443" s="27" t="s">
        <v>6141</v>
      </c>
      <c r="C8443" s="27" t="s">
        <v>6142</v>
      </c>
      <c r="D8443" s="27" t="s">
        <v>6143</v>
      </c>
      <c r="E8443" s="27" t="s">
        <v>3063</v>
      </c>
      <c r="F8443" s="27" t="s">
        <v>3034</v>
      </c>
      <c r="G8443" s="27" t="s">
        <v>2999</v>
      </c>
      <c r="H8443" s="28">
        <v>43891</v>
      </c>
      <c r="I8443" s="516">
        <v>0</v>
      </c>
      <c r="J8443" s="28" t="s">
        <v>3192</v>
      </c>
    </row>
    <row r="8444" spans="1:10" x14ac:dyDescent="0.3">
      <c r="A8444" s="26">
        <v>2020</v>
      </c>
      <c r="B8444" s="27" t="s">
        <v>5997</v>
      </c>
      <c r="C8444" s="27" t="s">
        <v>5998</v>
      </c>
      <c r="D8444" s="27" t="s">
        <v>5997</v>
      </c>
      <c r="E8444" s="27" t="s">
        <v>3111</v>
      </c>
      <c r="F8444" s="27" t="s">
        <v>3034</v>
      </c>
      <c r="G8444" s="27" t="s">
        <v>2821</v>
      </c>
      <c r="H8444" s="28">
        <v>43891</v>
      </c>
      <c r="I8444" s="516">
        <v>3.4262470000000009</v>
      </c>
      <c r="J8444" s="28" t="s">
        <v>3241</v>
      </c>
    </row>
    <row r="8445" spans="1:10" x14ac:dyDescent="0.3">
      <c r="A8445" s="26">
        <v>2020</v>
      </c>
      <c r="B8445" s="27" t="s">
        <v>5762</v>
      </c>
      <c r="C8445" s="27" t="s">
        <v>5763</v>
      </c>
      <c r="D8445" s="27" t="s">
        <v>5762</v>
      </c>
      <c r="E8445" s="27" t="s">
        <v>3111</v>
      </c>
      <c r="F8445" s="27" t="s">
        <v>2825</v>
      </c>
      <c r="G8445" s="27" t="s">
        <v>2850</v>
      </c>
      <c r="H8445" s="28">
        <v>43891</v>
      </c>
      <c r="I8445" s="516">
        <v>0.40068500000000001</v>
      </c>
      <c r="J8445" s="28" t="s">
        <v>3192</v>
      </c>
    </row>
    <row r="8446" spans="1:10" x14ac:dyDescent="0.3">
      <c r="A8446" s="26">
        <v>2020</v>
      </c>
      <c r="B8446" s="27" t="s">
        <v>3068</v>
      </c>
      <c r="C8446" s="27" t="s">
        <v>3069</v>
      </c>
      <c r="D8446" s="27" t="s">
        <v>3068</v>
      </c>
      <c r="E8446" s="27" t="s">
        <v>6117</v>
      </c>
      <c r="F8446" s="27" t="s">
        <v>3034</v>
      </c>
      <c r="G8446" s="27" t="s">
        <v>2923</v>
      </c>
      <c r="H8446" s="28">
        <v>43891</v>
      </c>
      <c r="I8446" s="516">
        <v>5.4245830000000002</v>
      </c>
      <c r="J8446" s="28" t="s">
        <v>3241</v>
      </c>
    </row>
    <row r="8447" spans="1:10" x14ac:dyDescent="0.3">
      <c r="A8447" s="26">
        <v>2020</v>
      </c>
      <c r="B8447" s="27" t="s">
        <v>3070</v>
      </c>
      <c r="C8447" s="27" t="s">
        <v>3071</v>
      </c>
      <c r="D8447" s="27" t="s">
        <v>3070</v>
      </c>
      <c r="E8447" s="27" t="s">
        <v>6117</v>
      </c>
      <c r="F8447" s="27" t="s">
        <v>2815</v>
      </c>
      <c r="G8447" s="27" t="s">
        <v>2816</v>
      </c>
      <c r="H8447" s="28">
        <v>43891</v>
      </c>
      <c r="I8447" s="516">
        <v>1.5596859999999999</v>
      </c>
      <c r="J8447" s="28" t="s">
        <v>3241</v>
      </c>
    </row>
    <row r="8448" spans="1:10" x14ac:dyDescent="0.3">
      <c r="A8448" s="26">
        <v>2020</v>
      </c>
      <c r="B8448" s="27" t="s">
        <v>6344</v>
      </c>
      <c r="C8448" s="27" t="s">
        <v>6345</v>
      </c>
      <c r="D8448" s="27" t="s">
        <v>6344</v>
      </c>
      <c r="E8448" s="27" t="s">
        <v>3033</v>
      </c>
      <c r="F8448" s="27" t="s">
        <v>2807</v>
      </c>
      <c r="G8448" s="27" t="s">
        <v>2812</v>
      </c>
      <c r="H8448" s="28">
        <v>43891</v>
      </c>
      <c r="I8448" s="516">
        <v>21.280345000000001</v>
      </c>
      <c r="J8448" s="518" t="s">
        <v>9055</v>
      </c>
    </row>
    <row r="8449" spans="1:10" x14ac:dyDescent="0.3">
      <c r="A8449" s="26">
        <v>2020</v>
      </c>
      <c r="B8449" s="27" t="s">
        <v>3176</v>
      </c>
      <c r="C8449" s="27" t="s">
        <v>3177</v>
      </c>
      <c r="D8449" s="27" t="s">
        <v>3176</v>
      </c>
      <c r="E8449" s="27" t="s">
        <v>3033</v>
      </c>
      <c r="F8449" s="27" t="s">
        <v>2807</v>
      </c>
      <c r="G8449" s="27" t="s">
        <v>2812</v>
      </c>
      <c r="H8449" s="28">
        <v>43891</v>
      </c>
      <c r="I8449" s="516">
        <v>12.504676</v>
      </c>
      <c r="J8449" s="28" t="s">
        <v>3241</v>
      </c>
    </row>
    <row r="8450" spans="1:10" x14ac:dyDescent="0.3">
      <c r="A8450" s="26">
        <v>2020</v>
      </c>
      <c r="B8450" s="27" t="s">
        <v>3072</v>
      </c>
      <c r="C8450" s="27" t="s">
        <v>3073</v>
      </c>
      <c r="D8450" s="27" t="s">
        <v>3072</v>
      </c>
      <c r="E8450" s="27" t="s">
        <v>6117</v>
      </c>
      <c r="F8450" s="27" t="s">
        <v>3034</v>
      </c>
      <c r="G8450" s="27" t="s">
        <v>3074</v>
      </c>
      <c r="H8450" s="28">
        <v>43891</v>
      </c>
      <c r="I8450" s="516">
        <v>0.94791800000000026</v>
      </c>
      <c r="J8450" s="28" t="s">
        <v>3241</v>
      </c>
    </row>
    <row r="8451" spans="1:10" x14ac:dyDescent="0.3">
      <c r="A8451" s="26">
        <v>2020</v>
      </c>
      <c r="B8451" s="27" t="s">
        <v>3182</v>
      </c>
      <c r="C8451" s="27" t="s">
        <v>3183</v>
      </c>
      <c r="D8451" s="27" t="s">
        <v>3182</v>
      </c>
      <c r="E8451" s="27" t="s">
        <v>6117</v>
      </c>
      <c r="F8451" s="27" t="s">
        <v>2825</v>
      </c>
      <c r="G8451" s="27" t="s">
        <v>2826</v>
      </c>
      <c r="H8451" s="28">
        <v>43891</v>
      </c>
      <c r="I8451" s="516">
        <v>0.42290699999999998</v>
      </c>
      <c r="J8451" s="28" t="s">
        <v>3241</v>
      </c>
    </row>
    <row r="8452" spans="1:10" x14ac:dyDescent="0.3">
      <c r="A8452" s="26">
        <v>2020</v>
      </c>
      <c r="B8452" s="27" t="s">
        <v>6355</v>
      </c>
      <c r="C8452" s="27" t="s">
        <v>6356</v>
      </c>
      <c r="D8452" s="27" t="s">
        <v>6355</v>
      </c>
      <c r="E8452" s="27" t="s">
        <v>6117</v>
      </c>
      <c r="F8452" s="27" t="s">
        <v>2825</v>
      </c>
      <c r="G8452" s="27" t="s">
        <v>2826</v>
      </c>
      <c r="H8452" s="28">
        <v>43891</v>
      </c>
      <c r="I8452" s="516">
        <v>1.1496980000000001</v>
      </c>
      <c r="J8452" s="28" t="s">
        <v>3192</v>
      </c>
    </row>
    <row r="8453" spans="1:10" x14ac:dyDescent="0.3">
      <c r="A8453" s="26">
        <v>2020</v>
      </c>
      <c r="B8453" s="27" t="s">
        <v>3075</v>
      </c>
      <c r="C8453" s="27" t="s">
        <v>3076</v>
      </c>
      <c r="D8453" s="27" t="s">
        <v>3075</v>
      </c>
      <c r="E8453" s="27" t="s">
        <v>6117</v>
      </c>
      <c r="F8453" s="27" t="s">
        <v>2815</v>
      </c>
      <c r="G8453" s="27" t="s">
        <v>2816</v>
      </c>
      <c r="H8453" s="28">
        <v>43891</v>
      </c>
      <c r="I8453" s="516">
        <v>3.9324690000000002</v>
      </c>
      <c r="J8453" s="28" t="s">
        <v>3241</v>
      </c>
    </row>
    <row r="8454" spans="1:10" x14ac:dyDescent="0.3">
      <c r="A8454" s="26">
        <v>2020</v>
      </c>
      <c r="B8454" s="27" t="s">
        <v>5670</v>
      </c>
      <c r="C8454" s="27" t="s">
        <v>5671</v>
      </c>
      <c r="D8454" s="27" t="s">
        <v>5670</v>
      </c>
      <c r="E8454" s="27" t="s">
        <v>3033</v>
      </c>
      <c r="F8454" s="27" t="s">
        <v>2807</v>
      </c>
      <c r="G8454" s="27" t="s">
        <v>2812</v>
      </c>
      <c r="H8454" s="28">
        <v>43891</v>
      </c>
      <c r="I8454" s="516">
        <v>38.965068000000002</v>
      </c>
      <c r="J8454" s="28" t="s">
        <v>3241</v>
      </c>
    </row>
    <row r="8455" spans="1:10" x14ac:dyDescent="0.3">
      <c r="A8455" s="26">
        <v>2020</v>
      </c>
      <c r="B8455" s="27" t="s">
        <v>6146</v>
      </c>
      <c r="C8455" s="27" t="s">
        <v>6147</v>
      </c>
      <c r="D8455" s="27" t="s">
        <v>6146</v>
      </c>
      <c r="E8455" s="27" t="s">
        <v>3033</v>
      </c>
      <c r="F8455" s="27" t="s">
        <v>2815</v>
      </c>
      <c r="G8455" s="27" t="s">
        <v>2816</v>
      </c>
      <c r="H8455" s="28">
        <v>43891</v>
      </c>
      <c r="I8455" s="516">
        <v>20.613992999999997</v>
      </c>
      <c r="J8455" s="28" t="s">
        <v>3241</v>
      </c>
    </row>
    <row r="8456" spans="1:10" x14ac:dyDescent="0.3">
      <c r="A8456" s="26">
        <v>2020</v>
      </c>
      <c r="B8456" s="27" t="s">
        <v>6346</v>
      </c>
      <c r="C8456" s="27" t="s">
        <v>6347</v>
      </c>
      <c r="D8456" s="27" t="s">
        <v>6346</v>
      </c>
      <c r="E8456" s="27" t="s">
        <v>3033</v>
      </c>
      <c r="F8456" s="27" t="s">
        <v>2788</v>
      </c>
      <c r="G8456" s="27" t="s">
        <v>2788</v>
      </c>
      <c r="H8456" s="28">
        <v>43891</v>
      </c>
      <c r="I8456" s="516">
        <v>12.496206000000003</v>
      </c>
      <c r="J8456" s="28" t="s">
        <v>3192</v>
      </c>
    </row>
    <row r="8457" spans="1:10" x14ac:dyDescent="0.3">
      <c r="A8457" s="26">
        <v>2020</v>
      </c>
      <c r="B8457" s="27" t="s">
        <v>3077</v>
      </c>
      <c r="C8457" s="27" t="s">
        <v>3078</v>
      </c>
      <c r="D8457" s="27" t="s">
        <v>3077</v>
      </c>
      <c r="E8457" s="27" t="s">
        <v>3033</v>
      </c>
      <c r="F8457" s="27" t="s">
        <v>2788</v>
      </c>
      <c r="G8457" s="27" t="s">
        <v>2788</v>
      </c>
      <c r="H8457" s="28">
        <v>43891</v>
      </c>
      <c r="I8457" s="516">
        <v>0</v>
      </c>
      <c r="J8457" s="28" t="s">
        <v>3241</v>
      </c>
    </row>
    <row r="8458" spans="1:10" x14ac:dyDescent="0.3">
      <c r="A8458" s="26">
        <v>2020</v>
      </c>
      <c r="B8458" s="27" t="s">
        <v>3079</v>
      </c>
      <c r="C8458" s="27" t="s">
        <v>3080</v>
      </c>
      <c r="D8458" s="27" t="s">
        <v>3081</v>
      </c>
      <c r="E8458" s="27" t="s">
        <v>3063</v>
      </c>
      <c r="F8458" s="27" t="s">
        <v>2788</v>
      </c>
      <c r="G8458" s="27" t="s">
        <v>2788</v>
      </c>
      <c r="H8458" s="28">
        <v>43891</v>
      </c>
      <c r="I8458" s="516">
        <v>7.1470000000000006E-3</v>
      </c>
      <c r="J8458" s="28" t="s">
        <v>3241</v>
      </c>
    </row>
    <row r="8459" spans="1:10" x14ac:dyDescent="0.3">
      <c r="A8459" s="26">
        <v>2020</v>
      </c>
      <c r="B8459" s="27" t="s">
        <v>3082</v>
      </c>
      <c r="C8459" s="27" t="s">
        <v>3083</v>
      </c>
      <c r="D8459" s="27" t="s">
        <v>3082</v>
      </c>
      <c r="E8459" s="27" t="s">
        <v>6117</v>
      </c>
      <c r="F8459" s="27" t="s">
        <v>2825</v>
      </c>
      <c r="G8459" s="27" t="s">
        <v>2826</v>
      </c>
      <c r="H8459" s="28">
        <v>43891</v>
      </c>
      <c r="I8459" s="516">
        <v>0.28688200000000003</v>
      </c>
      <c r="J8459" s="28" t="s">
        <v>3241</v>
      </c>
    </row>
    <row r="8460" spans="1:10" x14ac:dyDescent="0.3">
      <c r="A8460" s="26">
        <v>2020</v>
      </c>
      <c r="B8460" s="27" t="s">
        <v>5986</v>
      </c>
      <c r="C8460" s="27" t="s">
        <v>5770</v>
      </c>
      <c r="D8460" s="27" t="s">
        <v>5769</v>
      </c>
      <c r="E8460" s="27" t="s">
        <v>3111</v>
      </c>
      <c r="F8460" s="27" t="s">
        <v>3034</v>
      </c>
      <c r="G8460" s="27" t="s">
        <v>2821</v>
      </c>
      <c r="H8460" s="28">
        <v>43891</v>
      </c>
      <c r="I8460" s="516">
        <v>7.3509780000000013</v>
      </c>
      <c r="J8460" s="28" t="s">
        <v>3192</v>
      </c>
    </row>
    <row r="8461" spans="1:10" x14ac:dyDescent="0.3">
      <c r="A8461" s="26">
        <v>2020</v>
      </c>
      <c r="B8461" s="27" t="s">
        <v>3084</v>
      </c>
      <c r="C8461" s="27" t="s">
        <v>3085</v>
      </c>
      <c r="D8461" s="27" t="s">
        <v>3086</v>
      </c>
      <c r="E8461" s="27" t="s">
        <v>3025</v>
      </c>
      <c r="F8461" s="27" t="s">
        <v>3087</v>
      </c>
      <c r="G8461" s="27" t="s">
        <v>2788</v>
      </c>
      <c r="H8461" s="28">
        <v>43891</v>
      </c>
      <c r="I8461" s="516">
        <v>0</v>
      </c>
      <c r="J8461" s="28" t="s">
        <v>3241</v>
      </c>
    </row>
    <row r="8462" spans="1:10" x14ac:dyDescent="0.3">
      <c r="A8462" s="26">
        <v>2020</v>
      </c>
      <c r="B8462" s="27" t="s">
        <v>3084</v>
      </c>
      <c r="C8462" s="27" t="s">
        <v>3085</v>
      </c>
      <c r="D8462" s="27" t="s">
        <v>3088</v>
      </c>
      <c r="E8462" s="27" t="s">
        <v>3025</v>
      </c>
      <c r="F8462" s="27" t="s">
        <v>3087</v>
      </c>
      <c r="G8462" s="27" t="s">
        <v>2788</v>
      </c>
      <c r="H8462" s="28">
        <v>43891</v>
      </c>
      <c r="I8462" s="516">
        <v>0</v>
      </c>
      <c r="J8462" s="28" t="s">
        <v>3241</v>
      </c>
    </row>
    <row r="8463" spans="1:10" x14ac:dyDescent="0.3">
      <c r="A8463" s="26">
        <v>2020</v>
      </c>
      <c r="B8463" s="27" t="s">
        <v>6348</v>
      </c>
      <c r="C8463" s="27" t="s">
        <v>6304</v>
      </c>
      <c r="D8463" s="27" t="s">
        <v>6348</v>
      </c>
      <c r="E8463" s="27" t="s">
        <v>3033</v>
      </c>
      <c r="F8463" s="27" t="s">
        <v>2815</v>
      </c>
      <c r="G8463" s="27" t="s">
        <v>2816</v>
      </c>
      <c r="H8463" s="28">
        <v>43891</v>
      </c>
      <c r="I8463" s="516">
        <v>8.0988819999999979</v>
      </c>
      <c r="J8463" s="28" t="s">
        <v>3241</v>
      </c>
    </row>
    <row r="8464" spans="1:10" x14ac:dyDescent="0.3">
      <c r="A8464" s="26">
        <v>2020</v>
      </c>
      <c r="B8464" s="27" t="s">
        <v>6032</v>
      </c>
      <c r="C8464" s="27" t="s">
        <v>6018</v>
      </c>
      <c r="D8464" s="27" t="s">
        <v>6032</v>
      </c>
      <c r="E8464" s="27" t="s">
        <v>3033</v>
      </c>
      <c r="F8464" s="27" t="s">
        <v>2788</v>
      </c>
      <c r="G8464" s="27" t="s">
        <v>2788</v>
      </c>
      <c r="H8464" s="28">
        <v>43891</v>
      </c>
      <c r="I8464" s="516">
        <v>11.076385999999999</v>
      </c>
      <c r="J8464" s="28" t="s">
        <v>3241</v>
      </c>
    </row>
    <row r="8465" spans="1:10" x14ac:dyDescent="0.3">
      <c r="A8465" s="26">
        <v>2020</v>
      </c>
      <c r="B8465" s="27" t="s">
        <v>6079</v>
      </c>
      <c r="C8465" s="27" t="s">
        <v>6080</v>
      </c>
      <c r="D8465" s="27" t="s">
        <v>6079</v>
      </c>
      <c r="E8465" s="27" t="s">
        <v>3111</v>
      </c>
      <c r="F8465" s="27" t="s">
        <v>2825</v>
      </c>
      <c r="G8465" s="27" t="s">
        <v>2826</v>
      </c>
      <c r="H8465" s="28">
        <v>43891</v>
      </c>
      <c r="I8465" s="516">
        <v>0.25357000000000002</v>
      </c>
      <c r="J8465" s="28" t="s">
        <v>3192</v>
      </c>
    </row>
    <row r="8466" spans="1:10" x14ac:dyDescent="0.3">
      <c r="A8466" s="26">
        <v>2020</v>
      </c>
      <c r="B8466" s="27" t="s">
        <v>6336</v>
      </c>
      <c r="C8466" s="27" t="s">
        <v>6337</v>
      </c>
      <c r="D8466" s="27" t="s">
        <v>6338</v>
      </c>
      <c r="E8466" s="27" t="s">
        <v>3161</v>
      </c>
      <c r="F8466" s="27" t="s">
        <v>2788</v>
      </c>
      <c r="G8466" s="27" t="s">
        <v>2788</v>
      </c>
      <c r="H8466" s="28">
        <v>43891</v>
      </c>
      <c r="I8466" s="516">
        <v>0.57276899999999997</v>
      </c>
      <c r="J8466" s="28" t="s">
        <v>3192</v>
      </c>
    </row>
    <row r="8467" spans="1:10" x14ac:dyDescent="0.3">
      <c r="A8467" s="26">
        <v>2020</v>
      </c>
      <c r="B8467" s="27" t="s">
        <v>3195</v>
      </c>
      <c r="C8467" s="27" t="s">
        <v>3196</v>
      </c>
      <c r="D8467" s="27" t="s">
        <v>3197</v>
      </c>
      <c r="E8467" s="27" t="s">
        <v>3063</v>
      </c>
      <c r="F8467" s="27" t="s">
        <v>3094</v>
      </c>
      <c r="G8467" s="27" t="s">
        <v>2965</v>
      </c>
      <c r="H8467" s="28">
        <v>43891</v>
      </c>
      <c r="I8467" s="516">
        <v>1.7002850000000003</v>
      </c>
      <c r="J8467" s="28" t="s">
        <v>3192</v>
      </c>
    </row>
    <row r="8468" spans="1:10" x14ac:dyDescent="0.3">
      <c r="A8468" s="26">
        <v>2020</v>
      </c>
      <c r="B8468" s="27" t="s">
        <v>5771</v>
      </c>
      <c r="C8468" s="27" t="s">
        <v>5772</v>
      </c>
      <c r="D8468" s="27" t="s">
        <v>5771</v>
      </c>
      <c r="E8468" s="27" t="s">
        <v>3033</v>
      </c>
      <c r="F8468" s="27" t="s">
        <v>2807</v>
      </c>
      <c r="G8468" s="27" t="s">
        <v>2812</v>
      </c>
      <c r="H8468" s="28">
        <v>43891</v>
      </c>
      <c r="I8468" s="516">
        <v>24.654893000000005</v>
      </c>
      <c r="J8468" s="28" t="s">
        <v>9055</v>
      </c>
    </row>
    <row r="8469" spans="1:10" x14ac:dyDescent="0.3">
      <c r="A8469" s="26">
        <v>2020</v>
      </c>
      <c r="B8469" s="27" t="s">
        <v>6075</v>
      </c>
      <c r="C8469" s="27" t="s">
        <v>6076</v>
      </c>
      <c r="D8469" s="27" t="s">
        <v>6075</v>
      </c>
      <c r="E8469" s="27" t="s">
        <v>3033</v>
      </c>
      <c r="F8469" s="27" t="s">
        <v>2807</v>
      </c>
      <c r="G8469" s="27" t="s">
        <v>2812</v>
      </c>
      <c r="H8469" s="28">
        <v>43891</v>
      </c>
      <c r="I8469" s="516">
        <v>47.689162999999994</v>
      </c>
      <c r="J8469" s="28" t="s">
        <v>9055</v>
      </c>
    </row>
    <row r="8470" spans="1:10" x14ac:dyDescent="0.3">
      <c r="A8470" s="26">
        <v>2020</v>
      </c>
      <c r="B8470" s="27" t="s">
        <v>3089</v>
      </c>
      <c r="C8470" s="27" t="s">
        <v>3090</v>
      </c>
      <c r="D8470" s="27" t="s">
        <v>3089</v>
      </c>
      <c r="E8470" s="27" t="s">
        <v>6117</v>
      </c>
      <c r="F8470" s="27" t="s">
        <v>2815</v>
      </c>
      <c r="G8470" s="27" t="s">
        <v>2816</v>
      </c>
      <c r="H8470" s="28">
        <v>43891</v>
      </c>
      <c r="I8470" s="516">
        <v>2.7858709999999998</v>
      </c>
      <c r="J8470" s="28" t="s">
        <v>3241</v>
      </c>
    </row>
    <row r="8471" spans="1:10" x14ac:dyDescent="0.3">
      <c r="A8471" s="26">
        <v>2020</v>
      </c>
      <c r="B8471" s="27" t="s">
        <v>3136</v>
      </c>
      <c r="C8471" s="27" t="s">
        <v>3137</v>
      </c>
      <c r="D8471" s="27" t="s">
        <v>3138</v>
      </c>
      <c r="E8471" s="27" t="s">
        <v>3025</v>
      </c>
      <c r="F8471" s="27" t="s">
        <v>3087</v>
      </c>
      <c r="G8471" s="27" t="s">
        <v>2788</v>
      </c>
      <c r="H8471" s="28">
        <v>43891</v>
      </c>
      <c r="I8471" s="516">
        <v>0</v>
      </c>
      <c r="J8471" s="28" t="s">
        <v>3241</v>
      </c>
    </row>
    <row r="8472" spans="1:10" x14ac:dyDescent="0.3">
      <c r="A8472" s="26">
        <v>2020</v>
      </c>
      <c r="B8472" s="27" t="s">
        <v>3136</v>
      </c>
      <c r="C8472" s="27" t="s">
        <v>3137</v>
      </c>
      <c r="D8472" s="27" t="s">
        <v>3139</v>
      </c>
      <c r="E8472" s="27" t="s">
        <v>3025</v>
      </c>
      <c r="F8472" s="27" t="s">
        <v>3087</v>
      </c>
      <c r="G8472" s="27" t="s">
        <v>2788</v>
      </c>
      <c r="H8472" s="28">
        <v>43891</v>
      </c>
      <c r="I8472" s="516">
        <v>0</v>
      </c>
      <c r="J8472" s="28" t="s">
        <v>3241</v>
      </c>
    </row>
    <row r="8473" spans="1:10" x14ac:dyDescent="0.3">
      <c r="A8473" s="26">
        <v>2020</v>
      </c>
      <c r="B8473" s="27" t="s">
        <v>6041</v>
      </c>
      <c r="C8473" s="27" t="s">
        <v>6042</v>
      </c>
      <c r="D8473" s="27" t="s">
        <v>6041</v>
      </c>
      <c r="E8473" s="27" t="s">
        <v>3033</v>
      </c>
      <c r="F8473" s="27" t="s">
        <v>2798</v>
      </c>
      <c r="G8473" s="27" t="s">
        <v>2803</v>
      </c>
      <c r="H8473" s="28">
        <v>43891</v>
      </c>
      <c r="I8473" s="516">
        <v>27.130744999999997</v>
      </c>
      <c r="J8473" s="28" t="s">
        <v>3192</v>
      </c>
    </row>
    <row r="8474" spans="1:10" x14ac:dyDescent="0.3">
      <c r="A8474" s="26">
        <v>2020</v>
      </c>
      <c r="B8474" s="27" t="s">
        <v>6087</v>
      </c>
      <c r="C8474" s="27" t="s">
        <v>6088</v>
      </c>
      <c r="D8474" s="27" t="s">
        <v>6087</v>
      </c>
      <c r="E8474" s="27" t="s">
        <v>3033</v>
      </c>
      <c r="F8474" s="27" t="s">
        <v>2798</v>
      </c>
      <c r="G8474" s="27" t="s">
        <v>2803</v>
      </c>
      <c r="H8474" s="28">
        <v>43891</v>
      </c>
      <c r="I8474" s="516">
        <v>2.767671</v>
      </c>
      <c r="J8474" s="28" t="s">
        <v>3241</v>
      </c>
    </row>
    <row r="8475" spans="1:10" x14ac:dyDescent="0.3">
      <c r="A8475" s="26">
        <v>2020</v>
      </c>
      <c r="B8475" s="27" t="s">
        <v>5218</v>
      </c>
      <c r="C8475" s="27" t="s">
        <v>3507</v>
      </c>
      <c r="D8475" s="27" t="s">
        <v>5219</v>
      </c>
      <c r="E8475" s="27" t="s">
        <v>3063</v>
      </c>
      <c r="F8475" s="27" t="s">
        <v>2815</v>
      </c>
      <c r="G8475" s="27" t="s">
        <v>2816</v>
      </c>
      <c r="H8475" s="28">
        <v>43891</v>
      </c>
      <c r="I8475" s="516">
        <v>6.1700840000000001</v>
      </c>
      <c r="J8475" s="28" t="s">
        <v>3192</v>
      </c>
    </row>
    <row r="8476" spans="1:10" x14ac:dyDescent="0.3">
      <c r="A8476" s="26">
        <v>2020</v>
      </c>
      <c r="B8476" s="27" t="s">
        <v>3184</v>
      </c>
      <c r="C8476" s="27" t="s">
        <v>3185</v>
      </c>
      <c r="D8476" s="27" t="s">
        <v>3186</v>
      </c>
      <c r="E8476" s="27" t="s">
        <v>3063</v>
      </c>
      <c r="F8476" s="27" t="s">
        <v>3034</v>
      </c>
      <c r="G8476" s="27" t="s">
        <v>2999</v>
      </c>
      <c r="H8476" s="28">
        <v>43891</v>
      </c>
      <c r="I8476" s="516">
        <v>0</v>
      </c>
      <c r="J8476" s="28" t="s">
        <v>3241</v>
      </c>
    </row>
    <row r="8477" spans="1:10" x14ac:dyDescent="0.3">
      <c r="A8477" s="26">
        <v>2020</v>
      </c>
      <c r="B8477" s="27" t="s">
        <v>3091</v>
      </c>
      <c r="C8477" s="27" t="s">
        <v>3092</v>
      </c>
      <c r="D8477" s="27" t="s">
        <v>3093</v>
      </c>
      <c r="E8477" s="27" t="s">
        <v>3063</v>
      </c>
      <c r="F8477" s="27" t="s">
        <v>3094</v>
      </c>
      <c r="G8477" s="27" t="s">
        <v>2965</v>
      </c>
      <c r="H8477" s="28">
        <v>43891</v>
      </c>
      <c r="I8477" s="516">
        <v>5.9829399999999993</v>
      </c>
      <c r="J8477" s="28" t="s">
        <v>3241</v>
      </c>
    </row>
    <row r="8478" spans="1:10" x14ac:dyDescent="0.3">
      <c r="A8478" s="26">
        <v>2020</v>
      </c>
      <c r="B8478" s="27" t="s">
        <v>3095</v>
      </c>
      <c r="C8478" s="27" t="s">
        <v>3096</v>
      </c>
      <c r="D8478" s="27" t="s">
        <v>3095</v>
      </c>
      <c r="E8478" s="27" t="s">
        <v>6117</v>
      </c>
      <c r="F8478" s="27" t="s">
        <v>3034</v>
      </c>
      <c r="G8478" s="27" t="s">
        <v>2999</v>
      </c>
      <c r="H8478" s="28">
        <v>43891</v>
      </c>
      <c r="I8478" s="516">
        <v>5.1940450000000009</v>
      </c>
      <c r="J8478" s="28" t="s">
        <v>3241</v>
      </c>
    </row>
    <row r="8479" spans="1:10" x14ac:dyDescent="0.3">
      <c r="A8479" s="26">
        <v>2020</v>
      </c>
      <c r="B8479" s="27" t="s">
        <v>3097</v>
      </c>
      <c r="C8479" s="27" t="s">
        <v>3098</v>
      </c>
      <c r="D8479" s="27" t="s">
        <v>3097</v>
      </c>
      <c r="E8479" s="27" t="s">
        <v>6117</v>
      </c>
      <c r="F8479" s="27" t="s">
        <v>2825</v>
      </c>
      <c r="G8479" s="27" t="s">
        <v>2850</v>
      </c>
      <c r="H8479" s="28">
        <v>43891</v>
      </c>
      <c r="I8479" s="516">
        <v>6.4227329999999991</v>
      </c>
      <c r="J8479" s="28" t="s">
        <v>3241</v>
      </c>
    </row>
    <row r="8480" spans="1:10" x14ac:dyDescent="0.3">
      <c r="A8480" s="26">
        <v>2020</v>
      </c>
      <c r="B8480" s="27" t="s">
        <v>3132</v>
      </c>
      <c r="C8480" s="27" t="s">
        <v>3133</v>
      </c>
      <c r="D8480" s="27" t="s">
        <v>3132</v>
      </c>
      <c r="E8480" s="27" t="s">
        <v>3033</v>
      </c>
      <c r="F8480" s="27" t="s">
        <v>2807</v>
      </c>
      <c r="G8480" s="27" t="s">
        <v>2812</v>
      </c>
      <c r="H8480" s="28">
        <v>43891</v>
      </c>
      <c r="I8480" s="516">
        <v>12.821151999999996</v>
      </c>
      <c r="J8480" s="28" t="s">
        <v>3241</v>
      </c>
    </row>
    <row r="8481" spans="1:10" x14ac:dyDescent="0.3">
      <c r="A8481" s="26">
        <v>2020</v>
      </c>
      <c r="B8481" s="27" t="s">
        <v>3134</v>
      </c>
      <c r="C8481" s="27" t="s">
        <v>3135</v>
      </c>
      <c r="D8481" s="27" t="s">
        <v>3134</v>
      </c>
      <c r="E8481" s="27" t="s">
        <v>3033</v>
      </c>
      <c r="F8481" s="27" t="s">
        <v>2807</v>
      </c>
      <c r="G8481" s="27" t="s">
        <v>2812</v>
      </c>
      <c r="H8481" s="28">
        <v>43891</v>
      </c>
      <c r="I8481" s="516">
        <v>8.034554</v>
      </c>
      <c r="J8481" s="28" t="s">
        <v>3241</v>
      </c>
    </row>
    <row r="8482" spans="1:10" x14ac:dyDescent="0.3">
      <c r="A8482" s="26">
        <v>2020</v>
      </c>
      <c r="B8482" s="27" t="s">
        <v>3690</v>
      </c>
      <c r="C8482" s="27" t="s">
        <v>3691</v>
      </c>
      <c r="D8482" s="27" t="s">
        <v>3690</v>
      </c>
      <c r="E8482" s="27" t="s">
        <v>3033</v>
      </c>
      <c r="F8482" s="27" t="s">
        <v>2807</v>
      </c>
      <c r="G8482" s="27" t="s">
        <v>2812</v>
      </c>
      <c r="H8482" s="28">
        <v>43891</v>
      </c>
      <c r="I8482" s="516">
        <v>8.0271399999999975</v>
      </c>
      <c r="J8482" s="28" t="s">
        <v>3241</v>
      </c>
    </row>
    <row r="8483" spans="1:10" x14ac:dyDescent="0.3">
      <c r="A8483" s="26">
        <v>2020</v>
      </c>
      <c r="B8483" s="27" t="s">
        <v>3099</v>
      </c>
      <c r="C8483" s="27" t="s">
        <v>3100</v>
      </c>
      <c r="D8483" s="27" t="s">
        <v>3099</v>
      </c>
      <c r="E8483" s="27" t="s">
        <v>6117</v>
      </c>
      <c r="F8483" s="27" t="s">
        <v>2815</v>
      </c>
      <c r="G8483" s="27" t="s">
        <v>2816</v>
      </c>
      <c r="H8483" s="28">
        <v>43891</v>
      </c>
      <c r="I8483" s="516">
        <v>3.8601630000000009</v>
      </c>
      <c r="J8483" s="28" t="s">
        <v>3241</v>
      </c>
    </row>
    <row r="8484" spans="1:10" x14ac:dyDescent="0.3">
      <c r="A8484" s="26">
        <v>2020</v>
      </c>
      <c r="B8484" s="27" t="s">
        <v>3193</v>
      </c>
      <c r="C8484" s="27" t="s">
        <v>3194</v>
      </c>
      <c r="D8484" s="27" t="s">
        <v>3193</v>
      </c>
      <c r="E8484" s="27" t="s">
        <v>6117</v>
      </c>
      <c r="F8484" s="27" t="s">
        <v>2798</v>
      </c>
      <c r="G8484" s="27" t="s">
        <v>2803</v>
      </c>
      <c r="H8484" s="28">
        <v>43891</v>
      </c>
      <c r="I8484" s="516">
        <v>0.16453000000000004</v>
      </c>
      <c r="J8484" s="28" t="s">
        <v>3192</v>
      </c>
    </row>
    <row r="8485" spans="1:10" x14ac:dyDescent="0.3">
      <c r="A8485" s="26">
        <v>2020</v>
      </c>
      <c r="B8485" s="27" t="s">
        <v>3101</v>
      </c>
      <c r="C8485" s="27" t="s">
        <v>3102</v>
      </c>
      <c r="D8485" s="27" t="s">
        <v>3101</v>
      </c>
      <c r="E8485" s="27" t="s">
        <v>6117</v>
      </c>
      <c r="F8485" s="27" t="s">
        <v>3034</v>
      </c>
      <c r="G8485" s="27" t="s">
        <v>3074</v>
      </c>
      <c r="H8485" s="28">
        <v>43891</v>
      </c>
      <c r="I8485" s="516">
        <v>11.939823000000004</v>
      </c>
      <c r="J8485" s="28" t="s">
        <v>3241</v>
      </c>
    </row>
    <row r="8486" spans="1:10" x14ac:dyDescent="0.3">
      <c r="A8486" s="26">
        <v>2020</v>
      </c>
      <c r="B8486" s="27" t="s">
        <v>3148</v>
      </c>
      <c r="C8486" s="27" t="s">
        <v>3149</v>
      </c>
      <c r="D8486" s="27" t="s">
        <v>3148</v>
      </c>
      <c r="E8486" s="27" t="s">
        <v>6117</v>
      </c>
      <c r="F8486" s="27" t="s">
        <v>2798</v>
      </c>
      <c r="G8486" s="27" t="s">
        <v>2803</v>
      </c>
      <c r="H8486" s="28">
        <v>43891</v>
      </c>
      <c r="I8486" s="516">
        <v>1.630223</v>
      </c>
      <c r="J8486" s="28" t="s">
        <v>3241</v>
      </c>
    </row>
    <row r="8487" spans="1:10" x14ac:dyDescent="0.3">
      <c r="A8487" s="26">
        <v>2020</v>
      </c>
      <c r="B8487" s="27" t="s">
        <v>3103</v>
      </c>
      <c r="C8487" s="27" t="s">
        <v>3104</v>
      </c>
      <c r="D8487" s="27" t="s">
        <v>3103</v>
      </c>
      <c r="E8487" s="27" t="s">
        <v>6117</v>
      </c>
      <c r="F8487" s="27" t="s">
        <v>3034</v>
      </c>
      <c r="G8487" s="27" t="s">
        <v>2923</v>
      </c>
      <c r="H8487" s="28">
        <v>43891</v>
      </c>
      <c r="I8487" s="516">
        <v>2.6113040000000005</v>
      </c>
      <c r="J8487" s="28" t="s">
        <v>3241</v>
      </c>
    </row>
    <row r="8488" spans="1:10" x14ac:dyDescent="0.3">
      <c r="A8488" s="26">
        <v>2020</v>
      </c>
      <c r="B8488" s="27" t="s">
        <v>3150</v>
      </c>
      <c r="C8488" s="27" t="s">
        <v>3151</v>
      </c>
      <c r="D8488" s="27" t="s">
        <v>3150</v>
      </c>
      <c r="E8488" s="27" t="s">
        <v>6117</v>
      </c>
      <c r="F8488" s="27" t="s">
        <v>2825</v>
      </c>
      <c r="G8488" s="27" t="s">
        <v>2850</v>
      </c>
      <c r="H8488" s="28">
        <v>43891</v>
      </c>
      <c r="I8488" s="516">
        <v>0</v>
      </c>
      <c r="J8488" s="28" t="s">
        <v>3241</v>
      </c>
    </row>
    <row r="8489" spans="1:10" x14ac:dyDescent="0.3">
      <c r="A8489" s="26">
        <v>2020</v>
      </c>
      <c r="B8489" s="27" t="s">
        <v>6349</v>
      </c>
      <c r="C8489" s="27" t="s">
        <v>6306</v>
      </c>
      <c r="D8489" s="27" t="s">
        <v>6349</v>
      </c>
      <c r="E8489" s="27" t="s">
        <v>3111</v>
      </c>
      <c r="F8489" s="27" t="s">
        <v>2825</v>
      </c>
      <c r="G8489" s="27" t="s">
        <v>2826</v>
      </c>
      <c r="H8489" s="28">
        <v>43891</v>
      </c>
      <c r="I8489" s="516">
        <v>1.2070520000000002</v>
      </c>
      <c r="J8489" s="28" t="s">
        <v>3241</v>
      </c>
    </row>
    <row r="8490" spans="1:10" x14ac:dyDescent="0.3">
      <c r="A8490" s="26">
        <v>2020</v>
      </c>
      <c r="B8490" s="27" t="s">
        <v>3105</v>
      </c>
      <c r="C8490" s="27" t="s">
        <v>3106</v>
      </c>
      <c r="D8490" s="27" t="s">
        <v>3105</v>
      </c>
      <c r="E8490" s="27" t="s">
        <v>6117</v>
      </c>
      <c r="F8490" s="27" t="s">
        <v>2798</v>
      </c>
      <c r="G8490" s="27" t="s">
        <v>2803</v>
      </c>
      <c r="H8490" s="28">
        <v>43891</v>
      </c>
      <c r="I8490" s="516">
        <v>1.5811450000000009</v>
      </c>
      <c r="J8490" s="28" t="s">
        <v>3241</v>
      </c>
    </row>
    <row r="8491" spans="1:10" x14ac:dyDescent="0.3">
      <c r="A8491" s="26">
        <v>2020</v>
      </c>
      <c r="B8491" s="27" t="s">
        <v>3123</v>
      </c>
      <c r="C8491" s="27" t="s">
        <v>3124</v>
      </c>
      <c r="D8491" s="27" t="s">
        <v>3166</v>
      </c>
      <c r="E8491" s="27" t="s">
        <v>3025</v>
      </c>
      <c r="F8491" s="27" t="s">
        <v>2825</v>
      </c>
      <c r="G8491" s="27" t="s">
        <v>2850</v>
      </c>
      <c r="H8491" s="28">
        <v>43891</v>
      </c>
      <c r="I8491" s="516">
        <v>0</v>
      </c>
      <c r="J8491" s="28" t="s">
        <v>3241</v>
      </c>
    </row>
    <row r="8492" spans="1:10" x14ac:dyDescent="0.3">
      <c r="A8492" s="26">
        <v>2020</v>
      </c>
      <c r="B8492" s="27" t="s">
        <v>3123</v>
      </c>
      <c r="C8492" s="27" t="s">
        <v>3124</v>
      </c>
      <c r="D8492" s="27" t="s">
        <v>3125</v>
      </c>
      <c r="E8492" s="27" t="s">
        <v>3025</v>
      </c>
      <c r="F8492" s="27" t="s">
        <v>2825</v>
      </c>
      <c r="G8492" s="27" t="s">
        <v>2850</v>
      </c>
      <c r="H8492" s="28">
        <v>43891</v>
      </c>
      <c r="I8492" s="516">
        <v>0</v>
      </c>
      <c r="J8492" s="28" t="s">
        <v>3241</v>
      </c>
    </row>
    <row r="8493" spans="1:10" x14ac:dyDescent="0.3">
      <c r="A8493" s="26">
        <v>2020</v>
      </c>
      <c r="B8493" s="27" t="s">
        <v>3123</v>
      </c>
      <c r="C8493" s="27" t="s">
        <v>3124</v>
      </c>
      <c r="D8493" s="27" t="s">
        <v>3170</v>
      </c>
      <c r="E8493" s="27" t="s">
        <v>3025</v>
      </c>
      <c r="F8493" s="27" t="s">
        <v>2825</v>
      </c>
      <c r="G8493" s="27" t="s">
        <v>2850</v>
      </c>
      <c r="H8493" s="28">
        <v>43891</v>
      </c>
      <c r="I8493" s="516">
        <v>0</v>
      </c>
      <c r="J8493" s="28" t="s">
        <v>3241</v>
      </c>
    </row>
    <row r="8494" spans="1:10" x14ac:dyDescent="0.3">
      <c r="A8494" s="26">
        <v>2020</v>
      </c>
      <c r="B8494" s="27" t="s">
        <v>5976</v>
      </c>
      <c r="C8494" s="27" t="s">
        <v>5977</v>
      </c>
      <c r="D8494" s="27" t="s">
        <v>5976</v>
      </c>
      <c r="E8494" s="27" t="s">
        <v>3111</v>
      </c>
      <c r="F8494" s="27" t="s">
        <v>3034</v>
      </c>
      <c r="G8494" s="27" t="s">
        <v>2831</v>
      </c>
      <c r="H8494" s="28">
        <v>43891</v>
      </c>
      <c r="I8494" s="516">
        <v>5.1075170000000014</v>
      </c>
      <c r="J8494" s="28" t="s">
        <v>3192</v>
      </c>
    </row>
    <row r="8495" spans="1:10" x14ac:dyDescent="0.3">
      <c r="A8495" s="26">
        <v>2020</v>
      </c>
      <c r="B8495" s="27" t="s">
        <v>3107</v>
      </c>
      <c r="C8495" s="27" t="s">
        <v>3108</v>
      </c>
      <c r="D8495" s="27" t="s">
        <v>3108</v>
      </c>
      <c r="E8495" s="27" t="s">
        <v>6117</v>
      </c>
      <c r="F8495" s="27" t="s">
        <v>3026</v>
      </c>
      <c r="G8495" s="27" t="s">
        <v>2936</v>
      </c>
      <c r="H8495" s="28">
        <v>43891</v>
      </c>
      <c r="I8495" s="516">
        <v>8.9823000000000014E-2</v>
      </c>
      <c r="J8495" s="28" t="s">
        <v>3241</v>
      </c>
    </row>
    <row r="8496" spans="1:10" x14ac:dyDescent="0.3">
      <c r="A8496" s="26">
        <v>2020</v>
      </c>
      <c r="B8496" s="27" t="s">
        <v>3140</v>
      </c>
      <c r="C8496" s="27" t="s">
        <v>3141</v>
      </c>
      <c r="D8496" s="27" t="s">
        <v>3140</v>
      </c>
      <c r="E8496" s="27" t="s">
        <v>6117</v>
      </c>
      <c r="F8496" s="27" t="s">
        <v>2825</v>
      </c>
      <c r="G8496" s="27" t="s">
        <v>2850</v>
      </c>
      <c r="H8496" s="28">
        <v>43891</v>
      </c>
      <c r="I8496" s="516">
        <v>0</v>
      </c>
      <c r="J8496" s="28" t="s">
        <v>3241</v>
      </c>
    </row>
    <row r="8497" spans="1:10" x14ac:dyDescent="0.3">
      <c r="A8497" s="26">
        <v>2020</v>
      </c>
      <c r="B8497" s="27" t="s">
        <v>6150</v>
      </c>
      <c r="C8497" s="27" t="s">
        <v>6151</v>
      </c>
      <c r="D8497" s="27" t="s">
        <v>6150</v>
      </c>
      <c r="E8497" s="27" t="s">
        <v>3033</v>
      </c>
      <c r="F8497" s="27" t="s">
        <v>2788</v>
      </c>
      <c r="G8497" s="27" t="s">
        <v>2788</v>
      </c>
      <c r="H8497" s="28">
        <v>43891</v>
      </c>
      <c r="I8497" s="516">
        <v>41.71296000000001</v>
      </c>
      <c r="J8497" s="28" t="s">
        <v>3192</v>
      </c>
    </row>
    <row r="8498" spans="1:10" x14ac:dyDescent="0.3">
      <c r="A8498" s="26">
        <v>2020</v>
      </c>
      <c r="B8498" s="27" t="s">
        <v>5972</v>
      </c>
      <c r="C8498" s="27" t="s">
        <v>5973</v>
      </c>
      <c r="D8498" s="27" t="s">
        <v>5972</v>
      </c>
      <c r="E8498" s="27" t="s">
        <v>3111</v>
      </c>
      <c r="F8498" s="27" t="s">
        <v>2825</v>
      </c>
      <c r="G8498" s="27" t="s">
        <v>2850</v>
      </c>
      <c r="H8498" s="28">
        <v>43891</v>
      </c>
      <c r="I8498" s="516">
        <v>8.1079999999999999E-2</v>
      </c>
      <c r="J8498" s="28" t="s">
        <v>3241</v>
      </c>
    </row>
    <row r="8499" spans="1:10" x14ac:dyDescent="0.3">
      <c r="A8499" s="26">
        <v>2020</v>
      </c>
      <c r="B8499" s="27" t="s">
        <v>3109</v>
      </c>
      <c r="C8499" s="27" t="s">
        <v>3110</v>
      </c>
      <c r="D8499" s="27" t="s">
        <v>3109</v>
      </c>
      <c r="E8499" s="27" t="s">
        <v>3111</v>
      </c>
      <c r="F8499" s="27" t="s">
        <v>2825</v>
      </c>
      <c r="G8499" s="27" t="s">
        <v>2850</v>
      </c>
      <c r="H8499" s="28">
        <v>43891</v>
      </c>
      <c r="I8499" s="516">
        <v>0.18701099999999998</v>
      </c>
      <c r="J8499" s="28" t="s">
        <v>3241</v>
      </c>
    </row>
    <row r="8500" spans="1:10" x14ac:dyDescent="0.3">
      <c r="A8500" s="26">
        <v>2020</v>
      </c>
      <c r="B8500" s="27" t="s">
        <v>3158</v>
      </c>
      <c r="C8500" s="27" t="s">
        <v>3159</v>
      </c>
      <c r="D8500" s="27" t="s">
        <v>3160</v>
      </c>
      <c r="E8500" s="27" t="s">
        <v>3161</v>
      </c>
      <c r="F8500" s="27" t="s">
        <v>3087</v>
      </c>
      <c r="G8500" s="27" t="s">
        <v>2788</v>
      </c>
      <c r="H8500" s="28">
        <v>43891</v>
      </c>
      <c r="I8500" s="516">
        <v>3.7641699999999987</v>
      </c>
      <c r="J8500" s="28" t="s">
        <v>3241</v>
      </c>
    </row>
    <row r="8501" spans="1:10" x14ac:dyDescent="0.3">
      <c r="A8501" s="26">
        <v>2020</v>
      </c>
      <c r="B8501" s="27" t="s">
        <v>3112</v>
      </c>
      <c r="C8501" s="27" t="s">
        <v>3113</v>
      </c>
      <c r="D8501" s="27" t="s">
        <v>3112</v>
      </c>
      <c r="E8501" s="27" t="s">
        <v>6117</v>
      </c>
      <c r="F8501" s="27" t="s">
        <v>2825</v>
      </c>
      <c r="G8501" s="27" t="s">
        <v>2826</v>
      </c>
      <c r="H8501" s="28">
        <v>43891</v>
      </c>
      <c r="I8501" s="516">
        <v>1.7036710000000004</v>
      </c>
      <c r="J8501" s="28" t="s">
        <v>3241</v>
      </c>
    </row>
    <row r="8502" spans="1:10" x14ac:dyDescent="0.3">
      <c r="A8502" s="26">
        <v>2020</v>
      </c>
      <c r="B8502" s="27" t="s">
        <v>3167</v>
      </c>
      <c r="C8502" s="27" t="s">
        <v>3168</v>
      </c>
      <c r="D8502" s="27" t="s">
        <v>3169</v>
      </c>
      <c r="E8502" s="27" t="s">
        <v>3161</v>
      </c>
      <c r="F8502" s="27" t="s">
        <v>3087</v>
      </c>
      <c r="G8502" s="27" t="s">
        <v>2788</v>
      </c>
      <c r="H8502" s="28">
        <v>43891</v>
      </c>
      <c r="I8502" s="516">
        <v>7.0899269999999994</v>
      </c>
      <c r="J8502" s="28" t="s">
        <v>3241</v>
      </c>
    </row>
    <row r="8503" spans="1:10" x14ac:dyDescent="0.3">
      <c r="A8503" s="26">
        <v>2020</v>
      </c>
      <c r="B8503" s="27" t="s">
        <v>3114</v>
      </c>
      <c r="C8503" s="27" t="s">
        <v>3115</v>
      </c>
      <c r="D8503" s="27" t="s">
        <v>3116</v>
      </c>
      <c r="E8503" s="27" t="s">
        <v>3025</v>
      </c>
      <c r="F8503" s="27" t="s">
        <v>3026</v>
      </c>
      <c r="G8503" s="27" t="s">
        <v>2788</v>
      </c>
      <c r="H8503" s="28">
        <v>43891</v>
      </c>
      <c r="I8503" s="516">
        <v>0</v>
      </c>
      <c r="J8503" s="28" t="s">
        <v>3241</v>
      </c>
    </row>
    <row r="8504" spans="1:10" x14ac:dyDescent="0.3">
      <c r="A8504" s="26">
        <v>2020</v>
      </c>
      <c r="B8504" s="27" t="s">
        <v>3687</v>
      </c>
      <c r="C8504" s="27" t="s">
        <v>3688</v>
      </c>
      <c r="D8504" s="27" t="s">
        <v>3689</v>
      </c>
      <c r="E8504" s="27" t="s">
        <v>3161</v>
      </c>
      <c r="F8504" s="27" t="s">
        <v>3026</v>
      </c>
      <c r="G8504" s="27" t="s">
        <v>2936</v>
      </c>
      <c r="H8504" s="28">
        <v>43891</v>
      </c>
      <c r="I8504" s="516">
        <v>0.27158700000000002</v>
      </c>
      <c r="J8504" s="28" t="s">
        <v>3192</v>
      </c>
    </row>
    <row r="8505" spans="1:10" x14ac:dyDescent="0.3">
      <c r="A8505" s="26">
        <v>2020</v>
      </c>
      <c r="B8505" s="27" t="s">
        <v>6330</v>
      </c>
      <c r="C8505" s="27" t="s">
        <v>6331</v>
      </c>
      <c r="D8505" s="27" t="s">
        <v>6330</v>
      </c>
      <c r="E8505" s="27" t="s">
        <v>3111</v>
      </c>
      <c r="F8505" s="27" t="s">
        <v>2815</v>
      </c>
      <c r="G8505" s="27" t="s">
        <v>2854</v>
      </c>
      <c r="H8505" s="28">
        <v>43891</v>
      </c>
      <c r="I8505" s="516">
        <v>0.76767500000000022</v>
      </c>
      <c r="J8505" s="28" t="s">
        <v>9055</v>
      </c>
    </row>
    <row r="8506" spans="1:10" x14ac:dyDescent="0.3">
      <c r="A8506" s="26">
        <v>2020</v>
      </c>
      <c r="B8506" s="27" t="s">
        <v>3117</v>
      </c>
      <c r="C8506" s="27" t="s">
        <v>3118</v>
      </c>
      <c r="D8506" s="27" t="s">
        <v>3117</v>
      </c>
      <c r="E8506" s="27" t="s">
        <v>6117</v>
      </c>
      <c r="F8506" s="27" t="s">
        <v>2815</v>
      </c>
      <c r="G8506" s="27" t="s">
        <v>2816</v>
      </c>
      <c r="H8506" s="28">
        <v>43891</v>
      </c>
      <c r="I8506" s="516">
        <v>5.6467239999999999</v>
      </c>
      <c r="J8506" s="28" t="s">
        <v>3241</v>
      </c>
    </row>
    <row r="8507" spans="1:10" x14ac:dyDescent="0.3">
      <c r="A8507" s="26">
        <v>2020</v>
      </c>
      <c r="B8507" s="27" t="s">
        <v>3129</v>
      </c>
      <c r="C8507" s="27" t="s">
        <v>3130</v>
      </c>
      <c r="D8507" s="27" t="s">
        <v>3131</v>
      </c>
      <c r="E8507" s="27" t="s">
        <v>3063</v>
      </c>
      <c r="F8507" s="27" t="s">
        <v>3034</v>
      </c>
      <c r="G8507" s="27" t="s">
        <v>2840</v>
      </c>
      <c r="H8507" s="28">
        <v>43891</v>
      </c>
      <c r="I8507" s="516">
        <v>0</v>
      </c>
      <c r="J8507" s="28" t="s">
        <v>3241</v>
      </c>
    </row>
    <row r="8508" spans="1:10" x14ac:dyDescent="0.3">
      <c r="A8508" s="26">
        <v>2020</v>
      </c>
      <c r="B8508" s="27" t="s">
        <v>6353</v>
      </c>
      <c r="C8508" s="27" t="s">
        <v>6354</v>
      </c>
      <c r="D8508" s="27" t="s">
        <v>6353</v>
      </c>
      <c r="E8508" s="27" t="s">
        <v>6117</v>
      </c>
      <c r="F8508" s="27" t="s">
        <v>2825</v>
      </c>
      <c r="G8508" s="27" t="s">
        <v>2826</v>
      </c>
      <c r="H8508" s="28">
        <v>43891</v>
      </c>
      <c r="I8508" s="516">
        <v>0.160298</v>
      </c>
      <c r="J8508" s="28" t="s">
        <v>3192</v>
      </c>
    </row>
    <row r="8509" spans="1:10" x14ac:dyDescent="0.3">
      <c r="A8509" s="26">
        <v>2020</v>
      </c>
      <c r="B8509" s="27" t="s">
        <v>5767</v>
      </c>
      <c r="C8509" s="27" t="s">
        <v>3515</v>
      </c>
      <c r="D8509" s="27" t="s">
        <v>5768</v>
      </c>
      <c r="E8509" s="27" t="s">
        <v>3063</v>
      </c>
      <c r="F8509" s="27" t="s">
        <v>2815</v>
      </c>
      <c r="G8509" s="27" t="s">
        <v>2816</v>
      </c>
      <c r="H8509" s="28">
        <v>43891</v>
      </c>
      <c r="I8509" s="516">
        <v>1.3031210000000002</v>
      </c>
      <c r="J8509" s="28" t="s">
        <v>3192</v>
      </c>
    </row>
    <row r="8510" spans="1:10" x14ac:dyDescent="0.3">
      <c r="A8510" s="26">
        <v>2020</v>
      </c>
      <c r="B8510" s="27" t="s">
        <v>6382</v>
      </c>
      <c r="C8510" s="27" t="s">
        <v>6383</v>
      </c>
      <c r="D8510" s="27" t="s">
        <v>6384</v>
      </c>
      <c r="E8510" s="27" t="s">
        <v>3161</v>
      </c>
      <c r="F8510" s="27" t="s">
        <v>2815</v>
      </c>
      <c r="G8510" s="27" t="s">
        <v>2854</v>
      </c>
      <c r="H8510" s="28">
        <v>43891</v>
      </c>
      <c r="I8510" s="516">
        <v>1.7344999999999999E-2</v>
      </c>
      <c r="J8510" s="28" t="s">
        <v>3192</v>
      </c>
    </row>
    <row r="8511" spans="1:10" x14ac:dyDescent="0.3">
      <c r="A8511" s="26">
        <v>2020</v>
      </c>
      <c r="B8511" s="27" t="s">
        <v>3126</v>
      </c>
      <c r="C8511" s="27" t="s">
        <v>3127</v>
      </c>
      <c r="D8511" s="27" t="s">
        <v>3128</v>
      </c>
      <c r="E8511" s="27" t="s">
        <v>3025</v>
      </c>
      <c r="F8511" s="27" t="s">
        <v>3026</v>
      </c>
      <c r="G8511" s="27" t="s">
        <v>2936</v>
      </c>
      <c r="H8511" s="28">
        <v>43891</v>
      </c>
      <c r="I8511" s="516">
        <v>0</v>
      </c>
      <c r="J8511" s="28" t="s">
        <v>3241</v>
      </c>
    </row>
    <row r="8512" spans="1:10" x14ac:dyDescent="0.3">
      <c r="A8512" s="26">
        <v>2020</v>
      </c>
      <c r="B8512" s="27" t="s">
        <v>6029</v>
      </c>
      <c r="C8512" s="27" t="s">
        <v>6030</v>
      </c>
      <c r="D8512" s="27" t="s">
        <v>6029</v>
      </c>
      <c r="E8512" s="27" t="s">
        <v>3111</v>
      </c>
      <c r="F8512" s="27" t="s">
        <v>3034</v>
      </c>
      <c r="G8512" s="27" t="s">
        <v>2831</v>
      </c>
      <c r="H8512" s="28">
        <v>43891</v>
      </c>
      <c r="I8512" s="516">
        <v>1.5301010000000002</v>
      </c>
      <c r="J8512" s="28" t="s">
        <v>3192</v>
      </c>
    </row>
    <row r="8513" spans="1:10" x14ac:dyDescent="0.3">
      <c r="A8513" s="26">
        <v>2020</v>
      </c>
      <c r="B8513" s="27" t="s">
        <v>6027</v>
      </c>
      <c r="C8513" s="27" t="s">
        <v>6028</v>
      </c>
      <c r="D8513" s="27" t="s">
        <v>6027</v>
      </c>
      <c r="E8513" s="27" t="s">
        <v>3111</v>
      </c>
      <c r="F8513" s="27" t="s">
        <v>3034</v>
      </c>
      <c r="G8513" s="27" t="s">
        <v>2831</v>
      </c>
      <c r="H8513" s="28">
        <v>43891</v>
      </c>
      <c r="I8513" s="516">
        <v>3.07206</v>
      </c>
      <c r="J8513" s="28" t="s">
        <v>3192</v>
      </c>
    </row>
    <row r="8514" spans="1:10" x14ac:dyDescent="0.3">
      <c r="A8514" s="26">
        <v>2020</v>
      </c>
      <c r="B8514" s="27" t="s">
        <v>3178</v>
      </c>
      <c r="C8514" s="27" t="s">
        <v>3179</v>
      </c>
      <c r="D8514" s="27" t="s">
        <v>3178</v>
      </c>
      <c r="E8514" s="27" t="s">
        <v>3033</v>
      </c>
      <c r="F8514" s="27" t="s">
        <v>2807</v>
      </c>
      <c r="G8514" s="27" t="s">
        <v>2812</v>
      </c>
      <c r="H8514" s="28">
        <v>43891</v>
      </c>
      <c r="I8514" s="516">
        <v>0</v>
      </c>
      <c r="J8514" s="28" t="s">
        <v>3241</v>
      </c>
    </row>
    <row r="8515" spans="1:10" x14ac:dyDescent="0.3">
      <c r="A8515" s="26">
        <v>2020</v>
      </c>
      <c r="B8515" s="27" t="s">
        <v>6332</v>
      </c>
      <c r="C8515" s="27" t="s">
        <v>6266</v>
      </c>
      <c r="D8515" s="27" t="s">
        <v>6332</v>
      </c>
      <c r="E8515" s="27" t="s">
        <v>3111</v>
      </c>
      <c r="F8515" s="27" t="s">
        <v>2815</v>
      </c>
      <c r="G8515" s="27" t="s">
        <v>2854</v>
      </c>
      <c r="H8515" s="28">
        <v>43891</v>
      </c>
      <c r="I8515" s="516">
        <v>8.1867000000000023E-2</v>
      </c>
      <c r="J8515" s="28" t="s">
        <v>3241</v>
      </c>
    </row>
    <row r="8516" spans="1:10" x14ac:dyDescent="0.3">
      <c r="A8516" s="26">
        <v>2020</v>
      </c>
      <c r="B8516" s="27" t="s">
        <v>3119</v>
      </c>
      <c r="C8516" s="27" t="s">
        <v>3120</v>
      </c>
      <c r="D8516" s="27" t="s">
        <v>3119</v>
      </c>
      <c r="E8516" s="27" t="s">
        <v>6117</v>
      </c>
      <c r="F8516" s="27" t="s">
        <v>3034</v>
      </c>
      <c r="G8516" s="27" t="s">
        <v>2840</v>
      </c>
      <c r="H8516" s="28">
        <v>43891</v>
      </c>
      <c r="I8516" s="516">
        <v>4.767099</v>
      </c>
      <c r="J8516" s="28" t="s">
        <v>3241</v>
      </c>
    </row>
    <row r="8517" spans="1:10" x14ac:dyDescent="0.3">
      <c r="A8517" s="26">
        <v>2020</v>
      </c>
      <c r="B8517" s="27" t="s">
        <v>6083</v>
      </c>
      <c r="C8517" s="27" t="s">
        <v>6084</v>
      </c>
      <c r="D8517" s="27" t="s">
        <v>6083</v>
      </c>
      <c r="E8517" s="27" t="s">
        <v>3111</v>
      </c>
      <c r="F8517" s="27" t="s">
        <v>2825</v>
      </c>
      <c r="G8517" s="27" t="s">
        <v>2850</v>
      </c>
      <c r="H8517" s="28">
        <v>43891</v>
      </c>
      <c r="I8517" s="516">
        <v>1.4695169999999997</v>
      </c>
      <c r="J8517" s="28" t="s">
        <v>3241</v>
      </c>
    </row>
    <row r="8518" spans="1:10" x14ac:dyDescent="0.3">
      <c r="A8518" s="26">
        <v>2020</v>
      </c>
      <c r="B8518" s="27" t="s">
        <v>5984</v>
      </c>
      <c r="C8518" s="27" t="s">
        <v>5985</v>
      </c>
      <c r="D8518" s="27" t="s">
        <v>5984</v>
      </c>
      <c r="E8518" s="27" t="s">
        <v>3111</v>
      </c>
      <c r="F8518" s="27" t="s">
        <v>2825</v>
      </c>
      <c r="G8518" s="27" t="s">
        <v>2850</v>
      </c>
      <c r="H8518" s="28">
        <v>43891</v>
      </c>
      <c r="I8518" s="516">
        <v>7.4064100000000019</v>
      </c>
      <c r="J8518" s="28" t="s">
        <v>3192</v>
      </c>
    </row>
    <row r="8519" spans="1:10" x14ac:dyDescent="0.3">
      <c r="A8519" s="26">
        <v>2020</v>
      </c>
      <c r="B8519" s="27" t="s">
        <v>6043</v>
      </c>
      <c r="C8519" s="27" t="s">
        <v>6044</v>
      </c>
      <c r="D8519" s="27" t="s">
        <v>6043</v>
      </c>
      <c r="E8519" s="27" t="s">
        <v>3111</v>
      </c>
      <c r="F8519" s="27" t="s">
        <v>2825</v>
      </c>
      <c r="G8519" s="27" t="s">
        <v>2850</v>
      </c>
      <c r="H8519" s="28">
        <v>43891</v>
      </c>
      <c r="I8519" s="516">
        <v>2.983665999999999</v>
      </c>
      <c r="J8519" s="28" t="s">
        <v>3192</v>
      </c>
    </row>
    <row r="8520" spans="1:10" x14ac:dyDescent="0.3">
      <c r="A8520" s="26">
        <v>2020</v>
      </c>
      <c r="B8520" s="27" t="s">
        <v>3121</v>
      </c>
      <c r="C8520" s="27" t="s">
        <v>3122</v>
      </c>
      <c r="D8520" s="27" t="s">
        <v>3121</v>
      </c>
      <c r="E8520" s="27" t="s">
        <v>6117</v>
      </c>
      <c r="F8520" s="27" t="s">
        <v>2825</v>
      </c>
      <c r="G8520" s="27" t="s">
        <v>2850</v>
      </c>
      <c r="H8520" s="28">
        <v>43891</v>
      </c>
      <c r="I8520" s="516">
        <v>7.2056790000000017</v>
      </c>
      <c r="J8520" s="28" t="s">
        <v>3241</v>
      </c>
    </row>
    <row r="8521" spans="1:10" x14ac:dyDescent="0.3">
      <c r="A8521" s="26">
        <v>2020</v>
      </c>
      <c r="B8521" s="27" t="s">
        <v>5978</v>
      </c>
      <c r="C8521" s="27" t="s">
        <v>5979</v>
      </c>
      <c r="D8521" s="27" t="s">
        <v>5978</v>
      </c>
      <c r="E8521" s="27" t="s">
        <v>3111</v>
      </c>
      <c r="F8521" s="27" t="s">
        <v>2825</v>
      </c>
      <c r="G8521" s="27" t="s">
        <v>2850</v>
      </c>
      <c r="H8521" s="28">
        <v>43891</v>
      </c>
      <c r="I8521" s="516">
        <v>5.6484870000000011</v>
      </c>
      <c r="J8521" s="28" t="s">
        <v>3192</v>
      </c>
    </row>
    <row r="8522" spans="1:10" x14ac:dyDescent="0.3">
      <c r="A8522" s="26">
        <v>2020</v>
      </c>
      <c r="B8522" s="27" t="s">
        <v>5980</v>
      </c>
      <c r="C8522" s="27" t="s">
        <v>5981</v>
      </c>
      <c r="D8522" s="27" t="s">
        <v>5980</v>
      </c>
      <c r="E8522" s="27" t="s">
        <v>3111</v>
      </c>
      <c r="F8522" s="27" t="s">
        <v>2825</v>
      </c>
      <c r="G8522" s="27" t="s">
        <v>2850</v>
      </c>
      <c r="H8522" s="28">
        <v>43891</v>
      </c>
      <c r="I8522" s="516">
        <v>5.8188819999999994</v>
      </c>
      <c r="J8522" s="28" t="s">
        <v>3192</v>
      </c>
    </row>
    <row r="8523" spans="1:10" x14ac:dyDescent="0.3">
      <c r="A8523" s="26">
        <v>2020</v>
      </c>
      <c r="B8523" s="27" t="s">
        <v>5993</v>
      </c>
      <c r="C8523" s="27" t="s">
        <v>5994</v>
      </c>
      <c r="D8523" s="27" t="s">
        <v>5993</v>
      </c>
      <c r="E8523" s="27" t="s">
        <v>3033</v>
      </c>
      <c r="F8523" s="27" t="s">
        <v>2788</v>
      </c>
      <c r="G8523" s="27" t="s">
        <v>2788</v>
      </c>
      <c r="H8523" s="28">
        <v>43891</v>
      </c>
      <c r="I8523" s="516">
        <v>1.189883</v>
      </c>
      <c r="J8523" s="28" t="s">
        <v>3241</v>
      </c>
    </row>
    <row r="8524" spans="1:10" x14ac:dyDescent="0.3">
      <c r="A8524" s="26">
        <v>2020</v>
      </c>
      <c r="B8524" s="27" t="s">
        <v>5982</v>
      </c>
      <c r="C8524" s="27" t="s">
        <v>5983</v>
      </c>
      <c r="D8524" s="27" t="s">
        <v>5982</v>
      </c>
      <c r="E8524" s="27" t="s">
        <v>3033</v>
      </c>
      <c r="F8524" s="27" t="s">
        <v>2788</v>
      </c>
      <c r="G8524" s="27" t="s">
        <v>2788</v>
      </c>
      <c r="H8524" s="28">
        <v>43891</v>
      </c>
      <c r="I8524" s="516">
        <v>18.629369999999994</v>
      </c>
      <c r="J8524" s="28" t="s">
        <v>3192</v>
      </c>
    </row>
    <row r="8525" spans="1:10" x14ac:dyDescent="0.3">
      <c r="A8525" s="26">
        <v>2020</v>
      </c>
      <c r="B8525" s="27" t="s">
        <v>3198</v>
      </c>
      <c r="C8525" s="27" t="s">
        <v>3199</v>
      </c>
      <c r="D8525" s="27" t="s">
        <v>3200</v>
      </c>
      <c r="E8525" s="27" t="s">
        <v>3161</v>
      </c>
      <c r="F8525" s="27" t="s">
        <v>2815</v>
      </c>
      <c r="G8525" s="27" t="s">
        <v>2854</v>
      </c>
      <c r="H8525" s="28">
        <v>43891</v>
      </c>
      <c r="I8525" s="516">
        <v>0.57919800000000021</v>
      </c>
      <c r="J8525" s="28" t="s">
        <v>3192</v>
      </c>
    </row>
    <row r="8526" spans="1:10" x14ac:dyDescent="0.3">
      <c r="A8526" s="26">
        <v>2020</v>
      </c>
      <c r="B8526" s="27" t="s">
        <v>5758</v>
      </c>
      <c r="C8526" s="27" t="s">
        <v>5759</v>
      </c>
      <c r="D8526" s="27" t="s">
        <v>5758</v>
      </c>
      <c r="E8526" s="27" t="s">
        <v>3033</v>
      </c>
      <c r="F8526" s="27" t="s">
        <v>2815</v>
      </c>
      <c r="G8526" s="27" t="s">
        <v>2816</v>
      </c>
      <c r="H8526" s="28">
        <v>43922</v>
      </c>
      <c r="I8526" s="516">
        <v>16.603365999999998</v>
      </c>
      <c r="J8526" s="28" t="s">
        <v>3192</v>
      </c>
    </row>
    <row r="8527" spans="1:10" x14ac:dyDescent="0.3">
      <c r="A8527" s="26">
        <v>2020</v>
      </c>
      <c r="B8527" s="27" t="s">
        <v>3022</v>
      </c>
      <c r="C8527" s="27" t="s">
        <v>3023</v>
      </c>
      <c r="D8527" s="27" t="s">
        <v>3024</v>
      </c>
      <c r="E8527" s="27" t="s">
        <v>3025</v>
      </c>
      <c r="F8527" s="27" t="s">
        <v>3026</v>
      </c>
      <c r="G8527" s="27" t="s">
        <v>2788</v>
      </c>
      <c r="H8527" s="28">
        <v>43922</v>
      </c>
      <c r="I8527" s="516">
        <v>0</v>
      </c>
      <c r="J8527" s="28" t="s">
        <v>3241</v>
      </c>
    </row>
    <row r="8528" spans="1:10" x14ac:dyDescent="0.3">
      <c r="A8528" s="26">
        <v>2020</v>
      </c>
      <c r="B8528" s="27" t="s">
        <v>3022</v>
      </c>
      <c r="C8528" s="27" t="s">
        <v>3023</v>
      </c>
      <c r="D8528" s="27" t="s">
        <v>3027</v>
      </c>
      <c r="E8528" s="27" t="s">
        <v>3025</v>
      </c>
      <c r="F8528" s="27" t="s">
        <v>3026</v>
      </c>
      <c r="G8528" s="27" t="s">
        <v>2788</v>
      </c>
      <c r="H8528" s="28">
        <v>43922</v>
      </c>
      <c r="I8528" s="516">
        <v>0</v>
      </c>
      <c r="J8528" s="28" t="s">
        <v>3241</v>
      </c>
    </row>
    <row r="8529" spans="1:10" x14ac:dyDescent="0.3">
      <c r="A8529" s="26">
        <v>2020</v>
      </c>
      <c r="B8529" s="27" t="s">
        <v>5989</v>
      </c>
      <c r="C8529" s="27" t="s">
        <v>5990</v>
      </c>
      <c r="D8529" s="27" t="s">
        <v>5989</v>
      </c>
      <c r="E8529" s="27" t="s">
        <v>3033</v>
      </c>
      <c r="F8529" s="27" t="s">
        <v>2807</v>
      </c>
      <c r="G8529" s="27" t="s">
        <v>2812</v>
      </c>
      <c r="H8529" s="28">
        <v>43922</v>
      </c>
      <c r="I8529" s="516">
        <v>25.730967</v>
      </c>
      <c r="J8529" s="28" t="s">
        <v>3241</v>
      </c>
    </row>
    <row r="8530" spans="1:10" x14ac:dyDescent="0.3">
      <c r="A8530" s="26">
        <v>2020</v>
      </c>
      <c r="B8530" s="27" t="s">
        <v>6085</v>
      </c>
      <c r="C8530" s="27" t="s">
        <v>6086</v>
      </c>
      <c r="D8530" s="27" t="s">
        <v>6085</v>
      </c>
      <c r="E8530" s="27" t="s">
        <v>3033</v>
      </c>
      <c r="F8530" s="27" t="s">
        <v>2807</v>
      </c>
      <c r="G8530" s="27" t="s">
        <v>2812</v>
      </c>
      <c r="H8530" s="28">
        <v>43922</v>
      </c>
      <c r="I8530" s="516">
        <v>37.966301000000009</v>
      </c>
      <c r="J8530" s="28" t="s">
        <v>3241</v>
      </c>
    </row>
    <row r="8531" spans="1:10" x14ac:dyDescent="0.3">
      <c r="A8531" s="26">
        <v>2020</v>
      </c>
      <c r="B8531" s="27" t="s">
        <v>3028</v>
      </c>
      <c r="C8531" s="27" t="s">
        <v>3029</v>
      </c>
      <c r="D8531" s="27" t="s">
        <v>3028</v>
      </c>
      <c r="E8531" s="27" t="s">
        <v>6117</v>
      </c>
      <c r="F8531" s="27" t="s">
        <v>2807</v>
      </c>
      <c r="G8531" s="27" t="s">
        <v>2812</v>
      </c>
      <c r="H8531" s="28">
        <v>43922</v>
      </c>
      <c r="I8531" s="516">
        <v>7.7889189999999999</v>
      </c>
      <c r="J8531" s="28" t="s">
        <v>3241</v>
      </c>
    </row>
    <row r="8532" spans="1:10" x14ac:dyDescent="0.3">
      <c r="A8532" s="26">
        <v>2020</v>
      </c>
      <c r="B8532" s="27" t="s">
        <v>6357</v>
      </c>
      <c r="C8532" s="27" t="s">
        <v>6358</v>
      </c>
      <c r="D8532" s="27" t="s">
        <v>6357</v>
      </c>
      <c r="E8532" s="27" t="s">
        <v>3111</v>
      </c>
      <c r="F8532" s="27" t="s">
        <v>2825</v>
      </c>
      <c r="G8532" s="27" t="s">
        <v>2850</v>
      </c>
      <c r="H8532" s="28">
        <v>43922</v>
      </c>
      <c r="I8532" s="516">
        <v>0.4412060000000001</v>
      </c>
      <c r="J8532" s="28" t="s">
        <v>3241</v>
      </c>
    </row>
    <row r="8533" spans="1:10" x14ac:dyDescent="0.3">
      <c r="A8533" s="26">
        <v>2020</v>
      </c>
      <c r="B8533" s="27" t="s">
        <v>6328</v>
      </c>
      <c r="C8533" s="27" t="s">
        <v>6329</v>
      </c>
      <c r="D8533" s="27" t="s">
        <v>6328</v>
      </c>
      <c r="E8533" s="27" t="s">
        <v>3033</v>
      </c>
      <c r="F8533" s="27" t="s">
        <v>3034</v>
      </c>
      <c r="G8533" s="27" t="s">
        <v>2821</v>
      </c>
      <c r="H8533" s="28">
        <v>43922</v>
      </c>
      <c r="I8533" s="516">
        <v>27.144458</v>
      </c>
      <c r="J8533" s="28" t="s">
        <v>3192</v>
      </c>
    </row>
    <row r="8534" spans="1:10" x14ac:dyDescent="0.3">
      <c r="A8534" s="26">
        <v>2020</v>
      </c>
      <c r="B8534" s="27" t="s">
        <v>3031</v>
      </c>
      <c r="C8534" s="27" t="s">
        <v>3032</v>
      </c>
      <c r="D8534" s="27" t="s">
        <v>3031</v>
      </c>
      <c r="E8534" s="27" t="s">
        <v>3033</v>
      </c>
      <c r="F8534" s="27" t="s">
        <v>3034</v>
      </c>
      <c r="G8534" s="27" t="s">
        <v>2821</v>
      </c>
      <c r="H8534" s="28">
        <v>43922</v>
      </c>
      <c r="I8534" s="516">
        <v>6.5548009999999994</v>
      </c>
      <c r="J8534" s="28" t="s">
        <v>3241</v>
      </c>
    </row>
    <row r="8535" spans="1:10" x14ac:dyDescent="0.3">
      <c r="A8535" s="26">
        <v>2020</v>
      </c>
      <c r="B8535" s="27" t="s">
        <v>3031</v>
      </c>
      <c r="C8535" s="27" t="s">
        <v>3180</v>
      </c>
      <c r="D8535" s="27" t="s">
        <v>3181</v>
      </c>
      <c r="E8535" s="27" t="s">
        <v>3033</v>
      </c>
      <c r="F8535" s="27" t="s">
        <v>3034</v>
      </c>
      <c r="G8535" s="27" t="s">
        <v>2821</v>
      </c>
      <c r="H8535" s="28">
        <v>43922</v>
      </c>
      <c r="I8535" s="516">
        <v>5.0700639999999986</v>
      </c>
      <c r="J8535" s="28" t="s">
        <v>3241</v>
      </c>
    </row>
    <row r="8536" spans="1:10" x14ac:dyDescent="0.3">
      <c r="A8536" s="26">
        <v>2020</v>
      </c>
      <c r="B8536" s="27" t="s">
        <v>6036</v>
      </c>
      <c r="C8536" s="27" t="s">
        <v>6037</v>
      </c>
      <c r="D8536" s="27" t="s">
        <v>6038</v>
      </c>
      <c r="E8536" s="27" t="s">
        <v>3161</v>
      </c>
      <c r="F8536" s="27" t="s">
        <v>3026</v>
      </c>
      <c r="G8536" s="27" t="s">
        <v>2936</v>
      </c>
      <c r="H8536" s="28">
        <v>43922</v>
      </c>
      <c r="I8536" s="516">
        <v>4.3446190000000007</v>
      </c>
      <c r="J8536" s="28" t="s">
        <v>3192</v>
      </c>
    </row>
    <row r="8537" spans="1:10" x14ac:dyDescent="0.3">
      <c r="A8537" s="26">
        <v>2020</v>
      </c>
      <c r="B8537" s="27" t="s">
        <v>6039</v>
      </c>
      <c r="C8537" s="27" t="s">
        <v>6040</v>
      </c>
      <c r="D8537" s="27" t="s">
        <v>6039</v>
      </c>
      <c r="E8537" s="27" t="s">
        <v>3033</v>
      </c>
      <c r="F8537" s="27" t="s">
        <v>2788</v>
      </c>
      <c r="G8537" s="27" t="s">
        <v>2788</v>
      </c>
      <c r="H8537" s="28">
        <v>43922</v>
      </c>
      <c r="I8537" s="516">
        <v>13.567504999999999</v>
      </c>
      <c r="J8537" s="28" t="s">
        <v>3241</v>
      </c>
    </row>
    <row r="8538" spans="1:10" x14ac:dyDescent="0.3">
      <c r="A8538" s="26">
        <v>2020</v>
      </c>
      <c r="B8538" s="27" t="s">
        <v>5991</v>
      </c>
      <c r="C8538" s="27" t="s">
        <v>5992</v>
      </c>
      <c r="D8538" s="27" t="s">
        <v>5991</v>
      </c>
      <c r="E8538" s="27" t="s">
        <v>3033</v>
      </c>
      <c r="F8538" s="27" t="s">
        <v>2788</v>
      </c>
      <c r="G8538" s="27" t="s">
        <v>2799</v>
      </c>
      <c r="H8538" s="28">
        <v>43922</v>
      </c>
      <c r="I8538" s="516">
        <v>15.615571999999998</v>
      </c>
      <c r="J8538" s="28" t="s">
        <v>3192</v>
      </c>
    </row>
    <row r="8539" spans="1:10" x14ac:dyDescent="0.3">
      <c r="A8539" s="26">
        <v>2020</v>
      </c>
      <c r="B8539" s="27" t="s">
        <v>6031</v>
      </c>
      <c r="C8539" s="27" t="s">
        <v>6016</v>
      </c>
      <c r="D8539" s="27" t="s">
        <v>6031</v>
      </c>
      <c r="E8539" s="27" t="s">
        <v>3033</v>
      </c>
      <c r="F8539" s="27" t="s">
        <v>2807</v>
      </c>
      <c r="G8539" s="27" t="s">
        <v>2808</v>
      </c>
      <c r="H8539" s="28">
        <v>43922</v>
      </c>
      <c r="I8539" s="516">
        <v>8.891019</v>
      </c>
      <c r="J8539" s="28" t="s">
        <v>3241</v>
      </c>
    </row>
    <row r="8540" spans="1:10" x14ac:dyDescent="0.3">
      <c r="A8540" s="26">
        <v>2020</v>
      </c>
      <c r="B8540" s="27" t="s">
        <v>6025</v>
      </c>
      <c r="C8540" s="27" t="s">
        <v>6026</v>
      </c>
      <c r="D8540" s="27" t="s">
        <v>6025</v>
      </c>
      <c r="E8540" s="27" t="s">
        <v>3033</v>
      </c>
      <c r="F8540" s="27" t="s">
        <v>2807</v>
      </c>
      <c r="G8540" s="27" t="s">
        <v>2808</v>
      </c>
      <c r="H8540" s="28">
        <v>43922</v>
      </c>
      <c r="I8540" s="516">
        <v>36.445354000000002</v>
      </c>
      <c r="J8540" s="28" t="s">
        <v>3192</v>
      </c>
    </row>
    <row r="8541" spans="1:10" x14ac:dyDescent="0.3">
      <c r="A8541" s="26">
        <v>2020</v>
      </c>
      <c r="B8541" s="27" t="s">
        <v>3189</v>
      </c>
      <c r="C8541" s="27" t="s">
        <v>3190</v>
      </c>
      <c r="D8541" s="27" t="s">
        <v>3191</v>
      </c>
      <c r="E8541" s="27" t="s">
        <v>3161</v>
      </c>
      <c r="F8541" s="27" t="s">
        <v>2815</v>
      </c>
      <c r="G8541" s="27" t="s">
        <v>2816</v>
      </c>
      <c r="H8541" s="28">
        <v>43922</v>
      </c>
      <c r="I8541" s="516">
        <v>1.071588</v>
      </c>
      <c r="J8541" s="28" t="s">
        <v>3192</v>
      </c>
    </row>
    <row r="8542" spans="1:10" x14ac:dyDescent="0.3">
      <c r="A8542" s="26">
        <v>2020</v>
      </c>
      <c r="B8542" s="27" t="s">
        <v>3189</v>
      </c>
      <c r="C8542" s="27" t="s">
        <v>6326</v>
      </c>
      <c r="D8542" s="27" t="s">
        <v>6327</v>
      </c>
      <c r="E8542" s="27" t="s">
        <v>3161</v>
      </c>
      <c r="F8542" s="27" t="s">
        <v>2815</v>
      </c>
      <c r="G8542" s="27" t="s">
        <v>2816</v>
      </c>
      <c r="H8542" s="28">
        <v>43922</v>
      </c>
      <c r="I8542" s="516">
        <v>0.57770400000000033</v>
      </c>
      <c r="J8542" s="28" t="s">
        <v>3192</v>
      </c>
    </row>
    <row r="8543" spans="1:10" x14ac:dyDescent="0.3">
      <c r="A8543" s="26">
        <v>2020</v>
      </c>
      <c r="B8543" s="27" t="s">
        <v>5764</v>
      </c>
      <c r="C8543" s="27" t="s">
        <v>5765</v>
      </c>
      <c r="D8543" s="27" t="s">
        <v>5766</v>
      </c>
      <c r="E8543" s="27" t="s">
        <v>3161</v>
      </c>
      <c r="F8543" s="27" t="s">
        <v>2815</v>
      </c>
      <c r="G8543" s="27" t="s">
        <v>2816</v>
      </c>
      <c r="H8543" s="28">
        <v>43922</v>
      </c>
      <c r="I8543" s="516">
        <v>0.66574500000000014</v>
      </c>
      <c r="J8543" s="28" t="s">
        <v>3192</v>
      </c>
    </row>
    <row r="8544" spans="1:10" x14ac:dyDescent="0.3">
      <c r="A8544" s="26">
        <v>2020</v>
      </c>
      <c r="B8544" s="27" t="s">
        <v>5764</v>
      </c>
      <c r="C8544" s="27" t="s">
        <v>5765</v>
      </c>
      <c r="D8544" s="27" t="s">
        <v>5988</v>
      </c>
      <c r="E8544" s="27" t="s">
        <v>3161</v>
      </c>
      <c r="F8544" s="27" t="s">
        <v>2815</v>
      </c>
      <c r="G8544" s="27" t="s">
        <v>2816</v>
      </c>
      <c r="H8544" s="28">
        <v>43922</v>
      </c>
      <c r="I8544" s="516">
        <v>0.71544299999999927</v>
      </c>
      <c r="J8544" s="28" t="s">
        <v>3192</v>
      </c>
    </row>
    <row r="8545" spans="1:10" x14ac:dyDescent="0.3">
      <c r="A8545" s="26">
        <v>2020</v>
      </c>
      <c r="B8545" s="27" t="s">
        <v>3035</v>
      </c>
      <c r="C8545" s="27" t="s">
        <v>3036</v>
      </c>
      <c r="D8545" s="27" t="s">
        <v>3035</v>
      </c>
      <c r="E8545" s="27" t="s">
        <v>6117</v>
      </c>
      <c r="F8545" s="27" t="s">
        <v>2825</v>
      </c>
      <c r="G8545" s="27" t="s">
        <v>2826</v>
      </c>
      <c r="H8545" s="28">
        <v>43922</v>
      </c>
      <c r="I8545" s="516">
        <v>0</v>
      </c>
      <c r="J8545" s="28" t="s">
        <v>3241</v>
      </c>
    </row>
    <row r="8546" spans="1:10" x14ac:dyDescent="0.3">
      <c r="A8546" s="26">
        <v>2020</v>
      </c>
      <c r="B8546" s="27" t="s">
        <v>3037</v>
      </c>
      <c r="C8546" s="27" t="s">
        <v>3038</v>
      </c>
      <c r="D8546" s="27" t="s">
        <v>3037</v>
      </c>
      <c r="E8546" s="27" t="s">
        <v>6117</v>
      </c>
      <c r="F8546" s="27" t="s">
        <v>3034</v>
      </c>
      <c r="G8546" s="27" t="s">
        <v>2999</v>
      </c>
      <c r="H8546" s="28">
        <v>43922</v>
      </c>
      <c r="I8546" s="516">
        <v>4.6708160000000003</v>
      </c>
      <c r="J8546" s="28" t="s">
        <v>3241</v>
      </c>
    </row>
    <row r="8547" spans="1:10" x14ac:dyDescent="0.3">
      <c r="A8547" s="26">
        <v>2020</v>
      </c>
      <c r="B8547" s="27" t="s">
        <v>6077</v>
      </c>
      <c r="C8547" s="27" t="s">
        <v>6078</v>
      </c>
      <c r="D8547" s="27" t="s">
        <v>6077</v>
      </c>
      <c r="E8547" s="27" t="s">
        <v>3111</v>
      </c>
      <c r="F8547" s="27" t="s">
        <v>3034</v>
      </c>
      <c r="G8547" s="27" t="s">
        <v>2840</v>
      </c>
      <c r="H8547" s="28">
        <v>43922</v>
      </c>
      <c r="I8547" s="516">
        <v>14.271899999999999</v>
      </c>
      <c r="J8547" s="28" t="s">
        <v>3192</v>
      </c>
    </row>
    <row r="8548" spans="1:10" x14ac:dyDescent="0.3">
      <c r="A8548" s="26">
        <v>2020</v>
      </c>
      <c r="B8548" s="27" t="s">
        <v>3039</v>
      </c>
      <c r="C8548" s="27" t="s">
        <v>3040</v>
      </c>
      <c r="D8548" s="27" t="s">
        <v>3039</v>
      </c>
      <c r="E8548" s="27" t="s">
        <v>6117</v>
      </c>
      <c r="F8548" s="27" t="s">
        <v>2815</v>
      </c>
      <c r="G8548" s="27" t="s">
        <v>2816</v>
      </c>
      <c r="H8548" s="28">
        <v>43922</v>
      </c>
      <c r="I8548" s="516">
        <v>0</v>
      </c>
      <c r="J8548" s="28" t="s">
        <v>3241</v>
      </c>
    </row>
    <row r="8549" spans="1:10" x14ac:dyDescent="0.3">
      <c r="A8549" s="26">
        <v>2020</v>
      </c>
      <c r="B8549" s="27" t="s">
        <v>5672</v>
      </c>
      <c r="C8549" s="27" t="s">
        <v>2863</v>
      </c>
      <c r="D8549" s="27" t="s">
        <v>5672</v>
      </c>
      <c r="E8549" s="27" t="s">
        <v>3111</v>
      </c>
      <c r="F8549" s="27" t="s">
        <v>2815</v>
      </c>
      <c r="G8549" s="27" t="s">
        <v>2854</v>
      </c>
      <c r="H8549" s="28">
        <v>43922</v>
      </c>
      <c r="I8549" s="516">
        <v>4.1649599999999989</v>
      </c>
      <c r="J8549" s="28" t="s">
        <v>3192</v>
      </c>
    </row>
    <row r="8550" spans="1:10" x14ac:dyDescent="0.3">
      <c r="A8550" s="26">
        <v>2020</v>
      </c>
      <c r="B8550" s="27" t="s">
        <v>3041</v>
      </c>
      <c r="C8550" s="27" t="s">
        <v>3042</v>
      </c>
      <c r="D8550" s="27" t="s">
        <v>3041</v>
      </c>
      <c r="E8550" s="27" t="s">
        <v>6117</v>
      </c>
      <c r="F8550" s="27" t="s">
        <v>2825</v>
      </c>
      <c r="G8550" s="27" t="s">
        <v>2826</v>
      </c>
      <c r="H8550" s="28">
        <v>43922</v>
      </c>
      <c r="I8550" s="516">
        <v>0</v>
      </c>
      <c r="J8550" s="28" t="s">
        <v>3241</v>
      </c>
    </row>
    <row r="8551" spans="1:10" x14ac:dyDescent="0.3">
      <c r="A8551" s="26">
        <v>2020</v>
      </c>
      <c r="B8551" s="27" t="s">
        <v>3043</v>
      </c>
      <c r="C8551" s="27" t="s">
        <v>3044</v>
      </c>
      <c r="D8551" s="27" t="s">
        <v>3043</v>
      </c>
      <c r="E8551" s="27" t="s">
        <v>6117</v>
      </c>
      <c r="F8551" s="27" t="s">
        <v>2815</v>
      </c>
      <c r="G8551" s="27" t="s">
        <v>2816</v>
      </c>
      <c r="H8551" s="28">
        <v>43922</v>
      </c>
      <c r="I8551" s="516">
        <v>6.027330000000001</v>
      </c>
      <c r="J8551" s="28" t="s">
        <v>3241</v>
      </c>
    </row>
    <row r="8552" spans="1:10" x14ac:dyDescent="0.3">
      <c r="A8552" s="26">
        <v>2020</v>
      </c>
      <c r="B8552" s="27" t="s">
        <v>3045</v>
      </c>
      <c r="C8552" s="27" t="s">
        <v>3046</v>
      </c>
      <c r="D8552" s="27" t="s">
        <v>3045</v>
      </c>
      <c r="E8552" s="27" t="s">
        <v>6117</v>
      </c>
      <c r="F8552" s="27" t="s">
        <v>2815</v>
      </c>
      <c r="G8552" s="27" t="s">
        <v>2816</v>
      </c>
      <c r="H8552" s="28">
        <v>43922</v>
      </c>
      <c r="I8552" s="516">
        <v>0.15538400000000002</v>
      </c>
      <c r="J8552" s="28" t="s">
        <v>3241</v>
      </c>
    </row>
    <row r="8553" spans="1:10" x14ac:dyDescent="0.3">
      <c r="A8553" s="26">
        <v>2020</v>
      </c>
      <c r="B8553" s="27" t="s">
        <v>3143</v>
      </c>
      <c r="C8553" s="27" t="s">
        <v>3144</v>
      </c>
      <c r="D8553" s="27" t="s">
        <v>3143</v>
      </c>
      <c r="E8553" s="27" t="s">
        <v>6117</v>
      </c>
      <c r="F8553" s="27" t="s">
        <v>2798</v>
      </c>
      <c r="G8553" s="27" t="s">
        <v>2803</v>
      </c>
      <c r="H8553" s="28">
        <v>43922</v>
      </c>
      <c r="I8553" s="516">
        <v>3.4547139999999996</v>
      </c>
      <c r="J8553" s="28" t="s">
        <v>3241</v>
      </c>
    </row>
    <row r="8554" spans="1:10" x14ac:dyDescent="0.3">
      <c r="A8554" s="26">
        <v>2020</v>
      </c>
      <c r="B8554" s="27" t="s">
        <v>5773</v>
      </c>
      <c r="C8554" s="27" t="s">
        <v>5774</v>
      </c>
      <c r="D8554" s="27" t="s">
        <v>5773</v>
      </c>
      <c r="E8554" s="27" t="s">
        <v>3111</v>
      </c>
      <c r="F8554" s="27" t="s">
        <v>3034</v>
      </c>
      <c r="G8554" s="27" t="s">
        <v>2821</v>
      </c>
      <c r="H8554" s="28">
        <v>43922</v>
      </c>
      <c r="I8554" s="516">
        <v>0.24815800000000007</v>
      </c>
      <c r="J8554" s="28" t="s">
        <v>3241</v>
      </c>
    </row>
    <row r="8555" spans="1:10" x14ac:dyDescent="0.3">
      <c r="A8555" s="26">
        <v>2020</v>
      </c>
      <c r="B8555" s="27" t="s">
        <v>3171</v>
      </c>
      <c r="C8555" s="27" t="s">
        <v>3172</v>
      </c>
      <c r="D8555" s="27" t="s">
        <v>3173</v>
      </c>
      <c r="E8555" s="27" t="s">
        <v>3111</v>
      </c>
      <c r="F8555" s="27" t="s">
        <v>2825</v>
      </c>
      <c r="G8555" s="27" t="s">
        <v>2850</v>
      </c>
      <c r="H8555" s="28">
        <v>43922</v>
      </c>
      <c r="I8555" s="516">
        <v>0.40579100000000001</v>
      </c>
      <c r="J8555" s="28" t="s">
        <v>3241</v>
      </c>
    </row>
    <row r="8556" spans="1:10" x14ac:dyDescent="0.3">
      <c r="A8556" s="26">
        <v>2020</v>
      </c>
      <c r="B8556" s="27" t="s">
        <v>5974</v>
      </c>
      <c r="C8556" s="27" t="s">
        <v>5975</v>
      </c>
      <c r="D8556" s="27" t="s">
        <v>5974</v>
      </c>
      <c r="E8556" s="27" t="s">
        <v>3033</v>
      </c>
      <c r="F8556" s="27" t="s">
        <v>2807</v>
      </c>
      <c r="G8556" s="27" t="s">
        <v>2812</v>
      </c>
      <c r="H8556" s="28">
        <v>43922</v>
      </c>
      <c r="I8556" s="516">
        <v>11.541337000000002</v>
      </c>
      <c r="J8556" s="28" t="s">
        <v>3192</v>
      </c>
    </row>
    <row r="8557" spans="1:10" x14ac:dyDescent="0.3">
      <c r="A8557" s="26">
        <v>2020</v>
      </c>
      <c r="B8557" s="27" t="s">
        <v>3146</v>
      </c>
      <c r="C8557" s="27" t="s">
        <v>3147</v>
      </c>
      <c r="D8557" s="27" t="s">
        <v>3146</v>
      </c>
      <c r="E8557" s="27" t="s">
        <v>6117</v>
      </c>
      <c r="F8557" s="27" t="s">
        <v>2798</v>
      </c>
      <c r="G8557" s="27" t="s">
        <v>2803</v>
      </c>
      <c r="H8557" s="28">
        <v>43922</v>
      </c>
      <c r="I8557" s="516">
        <v>3.3026780000000011</v>
      </c>
      <c r="J8557" s="28" t="s">
        <v>3241</v>
      </c>
    </row>
    <row r="8558" spans="1:10" x14ac:dyDescent="0.3">
      <c r="A8558" s="26">
        <v>2020</v>
      </c>
      <c r="B8558" s="27" t="s">
        <v>6128</v>
      </c>
      <c r="C8558" s="27" t="s">
        <v>6129</v>
      </c>
      <c r="D8558" s="27" t="s">
        <v>6130</v>
      </c>
      <c r="E8558" s="27" t="s">
        <v>3161</v>
      </c>
      <c r="F8558" s="27" t="s">
        <v>3034</v>
      </c>
      <c r="G8558" s="27" t="s">
        <v>2999</v>
      </c>
      <c r="H8558" s="28">
        <v>43922</v>
      </c>
      <c r="I8558" s="516">
        <v>0.46657500000000013</v>
      </c>
      <c r="J8558" s="28" t="s">
        <v>3192</v>
      </c>
    </row>
    <row r="8559" spans="1:10" x14ac:dyDescent="0.3">
      <c r="A8559" s="26">
        <v>2020</v>
      </c>
      <c r="B8559" s="27" t="s">
        <v>3047</v>
      </c>
      <c r="C8559" s="27" t="s">
        <v>3048</v>
      </c>
      <c r="D8559" s="27" t="s">
        <v>3047</v>
      </c>
      <c r="E8559" s="27" t="s">
        <v>6117</v>
      </c>
      <c r="F8559" s="27" t="s">
        <v>2825</v>
      </c>
      <c r="G8559" s="27" t="s">
        <v>2826</v>
      </c>
      <c r="H8559" s="28">
        <v>43922</v>
      </c>
      <c r="I8559" s="516">
        <v>0.56600600000000012</v>
      </c>
      <c r="J8559" s="28" t="s">
        <v>3241</v>
      </c>
    </row>
    <row r="8560" spans="1:10" x14ac:dyDescent="0.3">
      <c r="A8560" s="26">
        <v>2020</v>
      </c>
      <c r="B8560" s="27" t="s">
        <v>5217</v>
      </c>
      <c r="C8560" s="27" t="s">
        <v>2901</v>
      </c>
      <c r="D8560" s="27" t="s">
        <v>5217</v>
      </c>
      <c r="E8560" s="27" t="s">
        <v>3033</v>
      </c>
      <c r="F8560" s="27" t="s">
        <v>2788</v>
      </c>
      <c r="G8560" s="27" t="s">
        <v>2788</v>
      </c>
      <c r="H8560" s="28">
        <v>43922</v>
      </c>
      <c r="I8560" s="516">
        <v>24.625389999999999</v>
      </c>
      <c r="J8560" s="28" t="s">
        <v>3192</v>
      </c>
    </row>
    <row r="8561" spans="1:10" x14ac:dyDescent="0.3">
      <c r="A8561" s="26">
        <v>2020</v>
      </c>
      <c r="B8561" s="27" t="s">
        <v>6124</v>
      </c>
      <c r="C8561" s="27" t="s">
        <v>6125</v>
      </c>
      <c r="D8561" s="27" t="s">
        <v>6124</v>
      </c>
      <c r="E8561" s="27" t="s">
        <v>3111</v>
      </c>
      <c r="F8561" s="27" t="s">
        <v>2815</v>
      </c>
      <c r="G8561" s="27" t="s">
        <v>2854</v>
      </c>
      <c r="H8561" s="28">
        <v>43922</v>
      </c>
      <c r="I8561" s="516">
        <v>0.69748300000000019</v>
      </c>
      <c r="J8561" s="28" t="s">
        <v>9055</v>
      </c>
    </row>
    <row r="8562" spans="1:10" x14ac:dyDescent="0.3">
      <c r="A8562" s="26">
        <v>2020</v>
      </c>
      <c r="B8562" s="27" t="s">
        <v>5999</v>
      </c>
      <c r="C8562" s="27" t="s">
        <v>5967</v>
      </c>
      <c r="D8562" s="27" t="s">
        <v>5999</v>
      </c>
      <c r="E8562" s="27" t="s">
        <v>3111</v>
      </c>
      <c r="F8562" s="27" t="s">
        <v>2815</v>
      </c>
      <c r="G8562" s="27" t="s">
        <v>2854</v>
      </c>
      <c r="H8562" s="28">
        <v>43922</v>
      </c>
      <c r="I8562" s="516">
        <v>0</v>
      </c>
      <c r="J8562" s="28" t="s">
        <v>3241</v>
      </c>
    </row>
    <row r="8563" spans="1:10" x14ac:dyDescent="0.3">
      <c r="A8563" s="26">
        <v>2020</v>
      </c>
      <c r="B8563" s="27" t="s">
        <v>5760</v>
      </c>
      <c r="C8563" s="27" t="s">
        <v>5761</v>
      </c>
      <c r="D8563" s="27" t="s">
        <v>5760</v>
      </c>
      <c r="E8563" s="27" t="s">
        <v>3111</v>
      </c>
      <c r="F8563" s="27" t="s">
        <v>2815</v>
      </c>
      <c r="G8563" s="27" t="s">
        <v>2854</v>
      </c>
      <c r="H8563" s="28">
        <v>43922</v>
      </c>
      <c r="I8563" s="516">
        <v>3.8671119999999992</v>
      </c>
      <c r="J8563" s="28" t="s">
        <v>3192</v>
      </c>
    </row>
    <row r="8564" spans="1:10" x14ac:dyDescent="0.3">
      <c r="A8564" s="26">
        <v>2020</v>
      </c>
      <c r="B8564" s="27" t="s">
        <v>3049</v>
      </c>
      <c r="C8564" s="27" t="s">
        <v>3050</v>
      </c>
      <c r="D8564" s="27" t="s">
        <v>3049</v>
      </c>
      <c r="E8564" s="27" t="s">
        <v>6117</v>
      </c>
      <c r="F8564" s="27" t="s">
        <v>2825</v>
      </c>
      <c r="G8564" s="27" t="s">
        <v>2850</v>
      </c>
      <c r="H8564" s="28">
        <v>43922</v>
      </c>
      <c r="I8564" s="516">
        <v>1.3055920000000003</v>
      </c>
      <c r="J8564" s="28" t="s">
        <v>3241</v>
      </c>
    </row>
    <row r="8565" spans="1:10" x14ac:dyDescent="0.3">
      <c r="A8565" s="26">
        <v>2020</v>
      </c>
      <c r="B8565" s="27" t="s">
        <v>3051</v>
      </c>
      <c r="C8565" s="27" t="s">
        <v>3051</v>
      </c>
      <c r="D8565" s="27" t="s">
        <v>3051</v>
      </c>
      <c r="E8565" s="27" t="s">
        <v>6118</v>
      </c>
      <c r="F8565" s="27" t="s">
        <v>3051</v>
      </c>
      <c r="G8565" s="27" t="s">
        <v>6074</v>
      </c>
      <c r="H8565" s="28">
        <v>43922</v>
      </c>
      <c r="I8565" s="516">
        <v>8534.124466999996</v>
      </c>
      <c r="J8565" s="28" t="s">
        <v>6487</v>
      </c>
    </row>
    <row r="8566" spans="1:10" x14ac:dyDescent="0.3">
      <c r="A8566" s="26">
        <v>2020</v>
      </c>
      <c r="B8566" s="27" t="s">
        <v>5995</v>
      </c>
      <c r="C8566" s="27" t="s">
        <v>5996</v>
      </c>
      <c r="D8566" s="27" t="s">
        <v>5995</v>
      </c>
      <c r="E8566" s="27" t="s">
        <v>3033</v>
      </c>
      <c r="F8566" s="27" t="s">
        <v>2807</v>
      </c>
      <c r="G8566" s="27" t="s">
        <v>2812</v>
      </c>
      <c r="H8566" s="28">
        <v>43922</v>
      </c>
      <c r="I8566" s="516">
        <v>0</v>
      </c>
      <c r="J8566" s="28" t="s">
        <v>3192</v>
      </c>
    </row>
    <row r="8567" spans="1:10" x14ac:dyDescent="0.3">
      <c r="A8567" s="26">
        <v>2020</v>
      </c>
      <c r="B8567" s="27" t="s">
        <v>3052</v>
      </c>
      <c r="C8567" s="27" t="s">
        <v>3053</v>
      </c>
      <c r="D8567" s="27" t="s">
        <v>3052</v>
      </c>
      <c r="E8567" s="27" t="s">
        <v>3033</v>
      </c>
      <c r="F8567" s="27" t="s">
        <v>2807</v>
      </c>
      <c r="G8567" s="27" t="s">
        <v>2812</v>
      </c>
      <c r="H8567" s="28">
        <v>43922</v>
      </c>
      <c r="I8567" s="516">
        <v>3.1000000000000001E-5</v>
      </c>
      <c r="J8567" s="28" t="s">
        <v>3241</v>
      </c>
    </row>
    <row r="8568" spans="1:10" x14ac:dyDescent="0.3">
      <c r="A8568" s="26">
        <v>2020</v>
      </c>
      <c r="B8568" s="27" t="s">
        <v>6339</v>
      </c>
      <c r="C8568" s="27" t="s">
        <v>6340</v>
      </c>
      <c r="D8568" s="27" t="s">
        <v>6339</v>
      </c>
      <c r="E8568" s="27" t="s">
        <v>3111</v>
      </c>
      <c r="F8568" s="27" t="s">
        <v>2825</v>
      </c>
      <c r="G8568" s="27" t="s">
        <v>2850</v>
      </c>
      <c r="H8568" s="28">
        <v>43922</v>
      </c>
      <c r="I8568" s="516">
        <v>0.40982000000000007</v>
      </c>
      <c r="J8568" s="28" t="s">
        <v>3241</v>
      </c>
    </row>
    <row r="8569" spans="1:10" x14ac:dyDescent="0.3">
      <c r="A8569" s="26">
        <v>2020</v>
      </c>
      <c r="B8569" s="27" t="s">
        <v>3162</v>
      </c>
      <c r="C8569" s="27" t="s">
        <v>3163</v>
      </c>
      <c r="D8569" s="27" t="s">
        <v>3164</v>
      </c>
      <c r="E8569" s="27" t="s">
        <v>3025</v>
      </c>
      <c r="F8569" s="27" t="s">
        <v>3087</v>
      </c>
      <c r="G8569" s="27" t="s">
        <v>2788</v>
      </c>
      <c r="H8569" s="28">
        <v>43922</v>
      </c>
      <c r="I8569" s="516">
        <v>0</v>
      </c>
      <c r="J8569" s="28" t="s">
        <v>3241</v>
      </c>
    </row>
    <row r="8570" spans="1:10" x14ac:dyDescent="0.3">
      <c r="A8570" s="26">
        <v>2020</v>
      </c>
      <c r="B8570" s="27" t="s">
        <v>3162</v>
      </c>
      <c r="C8570" s="27" t="s">
        <v>3163</v>
      </c>
      <c r="D8570" s="27" t="s">
        <v>3165</v>
      </c>
      <c r="E8570" s="27" t="s">
        <v>3025</v>
      </c>
      <c r="F8570" s="27" t="s">
        <v>3087</v>
      </c>
      <c r="G8570" s="27" t="s">
        <v>2788</v>
      </c>
      <c r="H8570" s="28">
        <v>43922</v>
      </c>
      <c r="I8570" s="516">
        <v>0</v>
      </c>
      <c r="J8570" s="28" t="s">
        <v>3241</v>
      </c>
    </row>
    <row r="8571" spans="1:10" x14ac:dyDescent="0.3">
      <c r="A8571" s="26">
        <v>2020</v>
      </c>
      <c r="B8571" s="27" t="s">
        <v>6126</v>
      </c>
      <c r="C8571" s="27" t="s">
        <v>6127</v>
      </c>
      <c r="D8571" s="27" t="s">
        <v>6126</v>
      </c>
      <c r="E8571" s="27" t="s">
        <v>3033</v>
      </c>
      <c r="F8571" s="27" t="s">
        <v>2788</v>
      </c>
      <c r="G8571" s="27" t="s">
        <v>2788</v>
      </c>
      <c r="H8571" s="28">
        <v>43922</v>
      </c>
      <c r="I8571" s="516">
        <v>3.4002950000000003</v>
      </c>
      <c r="J8571" s="28" t="s">
        <v>3241</v>
      </c>
    </row>
    <row r="8572" spans="1:10" x14ac:dyDescent="0.3">
      <c r="A8572" s="26">
        <v>2020</v>
      </c>
      <c r="B8572" s="27" t="s">
        <v>6148</v>
      </c>
      <c r="C8572" s="27" t="s">
        <v>6149</v>
      </c>
      <c r="D8572" s="27" t="s">
        <v>6148</v>
      </c>
      <c r="E8572" s="27" t="s">
        <v>3033</v>
      </c>
      <c r="F8572" s="27" t="s">
        <v>2788</v>
      </c>
      <c r="G8572" s="27" t="s">
        <v>2788</v>
      </c>
      <c r="H8572" s="28">
        <v>43922</v>
      </c>
      <c r="I8572" s="516">
        <v>11.342743999999998</v>
      </c>
      <c r="J8572" s="28" t="s">
        <v>3192</v>
      </c>
    </row>
    <row r="8573" spans="1:10" x14ac:dyDescent="0.3">
      <c r="A8573" s="26">
        <v>2020</v>
      </c>
      <c r="B8573" s="27" t="s">
        <v>6033</v>
      </c>
      <c r="C8573" s="27" t="s">
        <v>6034</v>
      </c>
      <c r="D8573" s="27" t="s">
        <v>6035</v>
      </c>
      <c r="E8573" s="27" t="s">
        <v>3161</v>
      </c>
      <c r="F8573" s="27" t="s">
        <v>2788</v>
      </c>
      <c r="G8573" s="27" t="s">
        <v>2788</v>
      </c>
      <c r="H8573" s="28">
        <v>43922</v>
      </c>
      <c r="I8573" s="516">
        <v>3.5340539999999994</v>
      </c>
      <c r="J8573" s="28" t="s">
        <v>3192</v>
      </c>
    </row>
    <row r="8574" spans="1:10" x14ac:dyDescent="0.3">
      <c r="A8574" s="26">
        <v>2020</v>
      </c>
      <c r="B8574" s="27" t="s">
        <v>3054</v>
      </c>
      <c r="C8574" s="27" t="s">
        <v>3055</v>
      </c>
      <c r="D8574" s="27" t="s">
        <v>3054</v>
      </c>
      <c r="E8574" s="27" t="s">
        <v>6117</v>
      </c>
      <c r="F8574" s="27" t="s">
        <v>3034</v>
      </c>
      <c r="G8574" s="27" t="s">
        <v>2999</v>
      </c>
      <c r="H8574" s="28">
        <v>43922</v>
      </c>
      <c r="I8574" s="516">
        <v>5.0013180000000004</v>
      </c>
      <c r="J8574" s="28" t="s">
        <v>3241</v>
      </c>
    </row>
    <row r="8575" spans="1:10" x14ac:dyDescent="0.3">
      <c r="A8575" s="26">
        <v>2020</v>
      </c>
      <c r="B8575" s="27" t="s">
        <v>3056</v>
      </c>
      <c r="C8575" s="27" t="s">
        <v>3057</v>
      </c>
      <c r="D8575" s="27" t="s">
        <v>3056</v>
      </c>
      <c r="E8575" s="27" t="s">
        <v>6117</v>
      </c>
      <c r="F8575" s="27" t="s">
        <v>2825</v>
      </c>
      <c r="G8575" s="27" t="s">
        <v>2826</v>
      </c>
      <c r="H8575" s="28">
        <v>43922</v>
      </c>
      <c r="I8575" s="516">
        <v>0.92895000000000005</v>
      </c>
      <c r="J8575" s="28" t="s">
        <v>3241</v>
      </c>
    </row>
    <row r="8576" spans="1:10" x14ac:dyDescent="0.3">
      <c r="A8576" s="26">
        <v>2020</v>
      </c>
      <c r="B8576" s="27" t="s">
        <v>6122</v>
      </c>
      <c r="C8576" s="27" t="s">
        <v>6123</v>
      </c>
      <c r="D8576" s="27" t="s">
        <v>6122</v>
      </c>
      <c r="E8576" s="27" t="s">
        <v>3111</v>
      </c>
      <c r="F8576" s="27" t="s">
        <v>3034</v>
      </c>
      <c r="G8576" s="27" t="s">
        <v>2831</v>
      </c>
      <c r="H8576" s="28">
        <v>43922</v>
      </c>
      <c r="I8576" s="516">
        <v>1.6269370000000003</v>
      </c>
      <c r="J8576" s="28" t="s">
        <v>3192</v>
      </c>
    </row>
    <row r="8577" spans="1:10" x14ac:dyDescent="0.3">
      <c r="A8577" s="26">
        <v>2020</v>
      </c>
      <c r="B8577" s="27" t="s">
        <v>3058</v>
      </c>
      <c r="C8577" s="27" t="s">
        <v>3059</v>
      </c>
      <c r="D8577" s="27" t="s">
        <v>3058</v>
      </c>
      <c r="E8577" s="27" t="s">
        <v>6117</v>
      </c>
      <c r="F8577" s="27" t="s">
        <v>2815</v>
      </c>
      <c r="G8577" s="27" t="s">
        <v>2816</v>
      </c>
      <c r="H8577" s="28">
        <v>43922</v>
      </c>
      <c r="I8577" s="516">
        <v>6.2114279999999997</v>
      </c>
      <c r="J8577" s="28" t="s">
        <v>3241</v>
      </c>
    </row>
    <row r="8578" spans="1:10" x14ac:dyDescent="0.3">
      <c r="A8578" s="26">
        <v>2020</v>
      </c>
      <c r="B8578" s="27" t="s">
        <v>5775</v>
      </c>
      <c r="C8578" s="27" t="s">
        <v>2905</v>
      </c>
      <c r="D8578" s="27" t="s">
        <v>5775</v>
      </c>
      <c r="E8578" s="27" t="s">
        <v>3033</v>
      </c>
      <c r="F8578" s="27" t="s">
        <v>2807</v>
      </c>
      <c r="G8578" s="27" t="s">
        <v>2812</v>
      </c>
      <c r="H8578" s="28">
        <v>43922</v>
      </c>
      <c r="I8578" s="516">
        <v>8.3666610000000006</v>
      </c>
      <c r="J8578" s="28" t="s">
        <v>3192</v>
      </c>
    </row>
    <row r="8579" spans="1:10" x14ac:dyDescent="0.3">
      <c r="A8579" s="26">
        <v>2020</v>
      </c>
      <c r="B8579" s="27" t="s">
        <v>6333</v>
      </c>
      <c r="C8579" s="27" t="s">
        <v>6334</v>
      </c>
      <c r="D8579" s="27" t="s">
        <v>6335</v>
      </c>
      <c r="E8579" s="27" t="s">
        <v>3161</v>
      </c>
      <c r="F8579" s="27" t="s">
        <v>2815</v>
      </c>
      <c r="G8579" s="27" t="s">
        <v>2816</v>
      </c>
      <c r="H8579" s="28">
        <v>43922</v>
      </c>
      <c r="I8579" s="516">
        <v>1.2054E-2</v>
      </c>
      <c r="J8579" s="28" t="s">
        <v>3192</v>
      </c>
    </row>
    <row r="8580" spans="1:10" x14ac:dyDescent="0.3">
      <c r="A8580" s="26">
        <v>2020</v>
      </c>
      <c r="B8580" s="27" t="s">
        <v>6119</v>
      </c>
      <c r="C8580" s="27" t="s">
        <v>6120</v>
      </c>
      <c r="D8580" s="27" t="s">
        <v>6119</v>
      </c>
      <c r="E8580" s="27" t="s">
        <v>3033</v>
      </c>
      <c r="F8580" s="27" t="s">
        <v>2788</v>
      </c>
      <c r="G8580" s="27" t="s">
        <v>2788</v>
      </c>
      <c r="H8580" s="28">
        <v>43922</v>
      </c>
      <c r="I8580" s="516">
        <v>0</v>
      </c>
      <c r="J8580" s="28" t="s">
        <v>3192</v>
      </c>
    </row>
    <row r="8581" spans="1:10" x14ac:dyDescent="0.3">
      <c r="A8581" s="26">
        <v>2020</v>
      </c>
      <c r="B8581" s="27" t="s">
        <v>6121</v>
      </c>
      <c r="C8581" s="27" t="s">
        <v>6110</v>
      </c>
      <c r="D8581" s="27" t="s">
        <v>6121</v>
      </c>
      <c r="E8581" s="27" t="s">
        <v>3033</v>
      </c>
      <c r="F8581" s="27" t="s">
        <v>2788</v>
      </c>
      <c r="G8581" s="27" t="s">
        <v>2788</v>
      </c>
      <c r="H8581" s="28">
        <v>43922</v>
      </c>
      <c r="I8581" s="516">
        <v>11.452461000000003</v>
      </c>
      <c r="J8581" s="28" t="s">
        <v>3241</v>
      </c>
    </row>
    <row r="8582" spans="1:10" x14ac:dyDescent="0.3">
      <c r="A8582" s="26">
        <v>2020</v>
      </c>
      <c r="B8582" s="27" t="s">
        <v>6144</v>
      </c>
      <c r="C8582" s="27" t="s">
        <v>6145</v>
      </c>
      <c r="D8582" s="27" t="s">
        <v>6144</v>
      </c>
      <c r="E8582" s="27" t="s">
        <v>3033</v>
      </c>
      <c r="F8582" s="27" t="s">
        <v>2788</v>
      </c>
      <c r="G8582" s="27" t="s">
        <v>2788</v>
      </c>
      <c r="H8582" s="28">
        <v>43922</v>
      </c>
      <c r="I8582" s="516">
        <v>3.0189030000000003</v>
      </c>
      <c r="J8582" s="28" t="s">
        <v>3192</v>
      </c>
    </row>
    <row r="8583" spans="1:10" x14ac:dyDescent="0.3">
      <c r="A8583" s="26">
        <v>2020</v>
      </c>
      <c r="B8583" s="27" t="s">
        <v>3152</v>
      </c>
      <c r="C8583" s="27" t="s">
        <v>3153</v>
      </c>
      <c r="D8583" s="27" t="s">
        <v>3152</v>
      </c>
      <c r="E8583" s="27" t="s">
        <v>3111</v>
      </c>
      <c r="F8583" s="27" t="s">
        <v>2825</v>
      </c>
      <c r="G8583" s="27" t="s">
        <v>2850</v>
      </c>
      <c r="H8583" s="28">
        <v>43922</v>
      </c>
      <c r="I8583" s="516">
        <v>0.39487600000000006</v>
      </c>
      <c r="J8583" s="28" t="s">
        <v>3241</v>
      </c>
    </row>
    <row r="8584" spans="1:10" x14ac:dyDescent="0.3">
      <c r="A8584" s="26">
        <v>2020</v>
      </c>
      <c r="B8584" s="27" t="s">
        <v>3154</v>
      </c>
      <c r="C8584" s="27" t="s">
        <v>3155</v>
      </c>
      <c r="D8584" s="27" t="s">
        <v>3154</v>
      </c>
      <c r="E8584" s="27" t="s">
        <v>3111</v>
      </c>
      <c r="F8584" s="27" t="s">
        <v>2825</v>
      </c>
      <c r="G8584" s="27" t="s">
        <v>2850</v>
      </c>
      <c r="H8584" s="28">
        <v>43922</v>
      </c>
      <c r="I8584" s="516">
        <v>0.49433900000000019</v>
      </c>
      <c r="J8584" s="28" t="s">
        <v>3241</v>
      </c>
    </row>
    <row r="8585" spans="1:10" x14ac:dyDescent="0.3">
      <c r="A8585" s="26">
        <v>2020</v>
      </c>
      <c r="B8585" s="27" t="s">
        <v>3156</v>
      </c>
      <c r="C8585" s="27" t="s">
        <v>3157</v>
      </c>
      <c r="D8585" s="27" t="s">
        <v>3156</v>
      </c>
      <c r="E8585" s="27" t="s">
        <v>3111</v>
      </c>
      <c r="F8585" s="27" t="s">
        <v>2825</v>
      </c>
      <c r="G8585" s="27" t="s">
        <v>2850</v>
      </c>
      <c r="H8585" s="28">
        <v>43922</v>
      </c>
      <c r="I8585" s="516">
        <v>0</v>
      </c>
      <c r="J8585" s="28" t="s">
        <v>3241</v>
      </c>
    </row>
    <row r="8586" spans="1:10" x14ac:dyDescent="0.3">
      <c r="A8586" s="26">
        <v>2020</v>
      </c>
      <c r="B8586" s="27" t="s">
        <v>5987</v>
      </c>
      <c r="C8586" s="27" t="s">
        <v>6024</v>
      </c>
      <c r="D8586" s="27" t="s">
        <v>5987</v>
      </c>
      <c r="E8586" s="27" t="s">
        <v>3111</v>
      </c>
      <c r="F8586" s="27" t="s">
        <v>2825</v>
      </c>
      <c r="G8586" s="27" t="s">
        <v>2850</v>
      </c>
      <c r="H8586" s="28">
        <v>43922</v>
      </c>
      <c r="I8586" s="516">
        <v>16.208071</v>
      </c>
      <c r="J8586" s="28" t="s">
        <v>3192</v>
      </c>
    </row>
    <row r="8587" spans="1:10" x14ac:dyDescent="0.3">
      <c r="A8587" s="26">
        <v>2020</v>
      </c>
      <c r="B8587" s="27" t="s">
        <v>3060</v>
      </c>
      <c r="C8587" s="27" t="s">
        <v>3061</v>
      </c>
      <c r="D8587" s="27" t="s">
        <v>3062</v>
      </c>
      <c r="E8587" s="27" t="s">
        <v>3063</v>
      </c>
      <c r="F8587" s="27" t="s">
        <v>3034</v>
      </c>
      <c r="G8587" s="27" t="s">
        <v>2999</v>
      </c>
      <c r="H8587" s="28">
        <v>43922</v>
      </c>
      <c r="I8587" s="516">
        <v>0</v>
      </c>
      <c r="J8587" s="28" t="s">
        <v>3241</v>
      </c>
    </row>
    <row r="8588" spans="1:10" x14ac:dyDescent="0.3">
      <c r="A8588" s="26">
        <v>2020</v>
      </c>
      <c r="B8588" s="27" t="s">
        <v>6341</v>
      </c>
      <c r="C8588" s="27" t="s">
        <v>6342</v>
      </c>
      <c r="D8588" s="27" t="s">
        <v>6343</v>
      </c>
      <c r="E8588" s="27" t="s">
        <v>3161</v>
      </c>
      <c r="F8588" s="27" t="s">
        <v>2815</v>
      </c>
      <c r="G8588" s="27" t="s">
        <v>2854</v>
      </c>
      <c r="H8588" s="28">
        <v>43922</v>
      </c>
      <c r="I8588" s="516">
        <v>0.38836300000000001</v>
      </c>
      <c r="J8588" s="28" t="s">
        <v>3192</v>
      </c>
    </row>
    <row r="8589" spans="1:10" x14ac:dyDescent="0.3">
      <c r="A8589" s="26">
        <v>2020</v>
      </c>
      <c r="B8589" s="27" t="s">
        <v>3187</v>
      </c>
      <c r="C8589" s="27" t="s">
        <v>3188</v>
      </c>
      <c r="D8589" s="27" t="s">
        <v>3187</v>
      </c>
      <c r="E8589" s="27" t="s">
        <v>3033</v>
      </c>
      <c r="F8589" s="27" t="s">
        <v>3034</v>
      </c>
      <c r="G8589" s="27" t="s">
        <v>3074</v>
      </c>
      <c r="H8589" s="28">
        <v>43922</v>
      </c>
      <c r="I8589" s="516">
        <v>0.5958770000000001</v>
      </c>
      <c r="J8589" s="28" t="s">
        <v>3241</v>
      </c>
    </row>
    <row r="8590" spans="1:10" x14ac:dyDescent="0.3">
      <c r="A8590" s="26">
        <v>2020</v>
      </c>
      <c r="B8590" s="27" t="s">
        <v>6350</v>
      </c>
      <c r="C8590" s="27" t="s">
        <v>6351</v>
      </c>
      <c r="D8590" s="27" t="s">
        <v>6352</v>
      </c>
      <c r="E8590" s="27" t="s">
        <v>3063</v>
      </c>
      <c r="F8590" s="27" t="s">
        <v>2815</v>
      </c>
      <c r="G8590" s="27" t="s">
        <v>2816</v>
      </c>
      <c r="H8590" s="28">
        <v>43922</v>
      </c>
      <c r="I8590" s="516">
        <v>8.4720000000000021E-3</v>
      </c>
      <c r="J8590" s="28" t="s">
        <v>3192</v>
      </c>
    </row>
    <row r="8591" spans="1:10" x14ac:dyDescent="0.3">
      <c r="A8591" s="26">
        <v>2020</v>
      </c>
      <c r="B8591" s="27" t="s">
        <v>6081</v>
      </c>
      <c r="C8591" s="27" t="s">
        <v>6082</v>
      </c>
      <c r="D8591" s="27" t="s">
        <v>6081</v>
      </c>
      <c r="E8591" s="27" t="s">
        <v>3033</v>
      </c>
      <c r="F8591" s="27" t="s">
        <v>2788</v>
      </c>
      <c r="G8591" s="27" t="s">
        <v>2788</v>
      </c>
      <c r="H8591" s="28">
        <v>43922</v>
      </c>
      <c r="I8591" s="516">
        <v>4.7777750000000001</v>
      </c>
      <c r="J8591" s="28" t="s">
        <v>3241</v>
      </c>
    </row>
    <row r="8592" spans="1:10" x14ac:dyDescent="0.3">
      <c r="A8592" s="26">
        <v>2020</v>
      </c>
      <c r="B8592" s="27" t="s">
        <v>5757</v>
      </c>
      <c r="C8592" s="27" t="s">
        <v>2909</v>
      </c>
      <c r="D8592" s="27" t="s">
        <v>5757</v>
      </c>
      <c r="E8592" s="27" t="s">
        <v>3033</v>
      </c>
      <c r="F8592" s="27" t="s">
        <v>2788</v>
      </c>
      <c r="G8592" s="27" t="s">
        <v>2788</v>
      </c>
      <c r="H8592" s="28">
        <v>43922</v>
      </c>
      <c r="I8592" s="516">
        <v>27.710222999999999</v>
      </c>
      <c r="J8592" s="28" t="s">
        <v>3192</v>
      </c>
    </row>
    <row r="8593" spans="1:10" x14ac:dyDescent="0.3">
      <c r="A8593" s="26">
        <v>2020</v>
      </c>
      <c r="B8593" s="27" t="s">
        <v>3064</v>
      </c>
      <c r="C8593" s="27" t="s">
        <v>3065</v>
      </c>
      <c r="D8593" s="27" t="s">
        <v>3066</v>
      </c>
      <c r="E8593" s="27" t="s">
        <v>3025</v>
      </c>
      <c r="F8593" s="27" t="s">
        <v>2825</v>
      </c>
      <c r="G8593" s="27" t="s">
        <v>2826</v>
      </c>
      <c r="H8593" s="28">
        <v>43922</v>
      </c>
      <c r="I8593" s="516">
        <v>0</v>
      </c>
      <c r="J8593" s="28" t="s">
        <v>3241</v>
      </c>
    </row>
    <row r="8594" spans="1:10" x14ac:dyDescent="0.3">
      <c r="A8594" s="26">
        <v>2020</v>
      </c>
      <c r="B8594" s="27" t="s">
        <v>3064</v>
      </c>
      <c r="C8594" s="27" t="s">
        <v>3065</v>
      </c>
      <c r="D8594" s="27" t="s">
        <v>3067</v>
      </c>
      <c r="E8594" s="27" t="s">
        <v>3025</v>
      </c>
      <c r="F8594" s="27" t="s">
        <v>2825</v>
      </c>
      <c r="G8594" s="27" t="s">
        <v>2826</v>
      </c>
      <c r="H8594" s="28">
        <v>43922</v>
      </c>
      <c r="I8594" s="516">
        <v>0</v>
      </c>
      <c r="J8594" s="28" t="s">
        <v>3241</v>
      </c>
    </row>
    <row r="8595" spans="1:10" x14ac:dyDescent="0.3">
      <c r="A8595" s="26">
        <v>2020</v>
      </c>
      <c r="B8595" s="27" t="s">
        <v>3174</v>
      </c>
      <c r="C8595" s="27" t="s">
        <v>3175</v>
      </c>
      <c r="D8595" s="27" t="s">
        <v>3174</v>
      </c>
      <c r="E8595" s="27" t="s">
        <v>6117</v>
      </c>
      <c r="F8595" s="27" t="s">
        <v>2825</v>
      </c>
      <c r="G8595" s="27" t="s">
        <v>2826</v>
      </c>
      <c r="H8595" s="28">
        <v>43922</v>
      </c>
      <c r="I8595" s="516">
        <v>0.55852100000000005</v>
      </c>
      <c r="J8595" s="28" t="s">
        <v>3241</v>
      </c>
    </row>
    <row r="8596" spans="1:10" x14ac:dyDescent="0.3">
      <c r="A8596" s="26">
        <v>2020</v>
      </c>
      <c r="B8596" s="27" t="s">
        <v>6141</v>
      </c>
      <c r="C8596" s="27" t="s">
        <v>6142</v>
      </c>
      <c r="D8596" s="27" t="s">
        <v>6143</v>
      </c>
      <c r="E8596" s="27" t="s">
        <v>3063</v>
      </c>
      <c r="F8596" s="27" t="s">
        <v>3034</v>
      </c>
      <c r="G8596" s="27" t="s">
        <v>2999</v>
      </c>
      <c r="H8596" s="28">
        <v>43922</v>
      </c>
      <c r="I8596" s="516">
        <v>0</v>
      </c>
      <c r="J8596" s="28" t="s">
        <v>3192</v>
      </c>
    </row>
    <row r="8597" spans="1:10" x14ac:dyDescent="0.3">
      <c r="A8597" s="26">
        <v>2020</v>
      </c>
      <c r="B8597" s="27" t="s">
        <v>5997</v>
      </c>
      <c r="C8597" s="27" t="s">
        <v>5998</v>
      </c>
      <c r="D8597" s="27" t="s">
        <v>5997</v>
      </c>
      <c r="E8597" s="27" t="s">
        <v>3111</v>
      </c>
      <c r="F8597" s="27" t="s">
        <v>3034</v>
      </c>
      <c r="G8597" s="27" t="s">
        <v>2821</v>
      </c>
      <c r="H8597" s="28">
        <v>43922</v>
      </c>
      <c r="I8597" s="516">
        <v>2.7423930000000003</v>
      </c>
      <c r="J8597" s="28" t="s">
        <v>3241</v>
      </c>
    </row>
    <row r="8598" spans="1:10" x14ac:dyDescent="0.3">
      <c r="A8598" s="26">
        <v>2020</v>
      </c>
      <c r="B8598" s="27" t="s">
        <v>5762</v>
      </c>
      <c r="C8598" s="27" t="s">
        <v>5763</v>
      </c>
      <c r="D8598" s="27" t="s">
        <v>5762</v>
      </c>
      <c r="E8598" s="27" t="s">
        <v>3111</v>
      </c>
      <c r="F8598" s="27" t="s">
        <v>2825</v>
      </c>
      <c r="G8598" s="27" t="s">
        <v>2850</v>
      </c>
      <c r="H8598" s="28">
        <v>43922</v>
      </c>
      <c r="I8598" s="516">
        <v>0.31517299999999998</v>
      </c>
      <c r="J8598" s="28" t="s">
        <v>3192</v>
      </c>
    </row>
    <row r="8599" spans="1:10" x14ac:dyDescent="0.3">
      <c r="A8599" s="26">
        <v>2020</v>
      </c>
      <c r="B8599" s="27" t="s">
        <v>3068</v>
      </c>
      <c r="C8599" s="27" t="s">
        <v>3069</v>
      </c>
      <c r="D8599" s="27" t="s">
        <v>3068</v>
      </c>
      <c r="E8599" s="27" t="s">
        <v>6117</v>
      </c>
      <c r="F8599" s="27" t="s">
        <v>3034</v>
      </c>
      <c r="G8599" s="27" t="s">
        <v>2923</v>
      </c>
      <c r="H8599" s="28">
        <v>43922</v>
      </c>
      <c r="I8599" s="516">
        <v>7.6886989999999988</v>
      </c>
      <c r="J8599" s="28" t="s">
        <v>3241</v>
      </c>
    </row>
    <row r="8600" spans="1:10" x14ac:dyDescent="0.3">
      <c r="A8600" s="26">
        <v>2020</v>
      </c>
      <c r="B8600" s="27" t="s">
        <v>3070</v>
      </c>
      <c r="C8600" s="27" t="s">
        <v>3071</v>
      </c>
      <c r="D8600" s="27" t="s">
        <v>3070</v>
      </c>
      <c r="E8600" s="27" t="s">
        <v>6117</v>
      </c>
      <c r="F8600" s="27" t="s">
        <v>2815</v>
      </c>
      <c r="G8600" s="27" t="s">
        <v>2816</v>
      </c>
      <c r="H8600" s="28">
        <v>43922</v>
      </c>
      <c r="I8600" s="516">
        <v>2.3974069999999998</v>
      </c>
      <c r="J8600" s="28" t="s">
        <v>3241</v>
      </c>
    </row>
    <row r="8601" spans="1:10" x14ac:dyDescent="0.3">
      <c r="A8601" s="26">
        <v>2020</v>
      </c>
      <c r="B8601" s="27" t="s">
        <v>6344</v>
      </c>
      <c r="C8601" s="27" t="s">
        <v>6345</v>
      </c>
      <c r="D8601" s="27" t="s">
        <v>6344</v>
      </c>
      <c r="E8601" s="27" t="s">
        <v>3033</v>
      </c>
      <c r="F8601" s="27" t="s">
        <v>2807</v>
      </c>
      <c r="G8601" s="27" t="s">
        <v>2812</v>
      </c>
      <c r="H8601" s="28">
        <v>43922</v>
      </c>
      <c r="I8601" s="516">
        <v>20.669646999999994</v>
      </c>
      <c r="J8601" s="518" t="s">
        <v>9055</v>
      </c>
    </row>
    <row r="8602" spans="1:10" x14ac:dyDescent="0.3">
      <c r="A8602" s="26">
        <v>2020</v>
      </c>
      <c r="B8602" s="27" t="s">
        <v>3176</v>
      </c>
      <c r="C8602" s="27" t="s">
        <v>3177</v>
      </c>
      <c r="D8602" s="27" t="s">
        <v>3176</v>
      </c>
      <c r="E8602" s="27" t="s">
        <v>3033</v>
      </c>
      <c r="F8602" s="27" t="s">
        <v>2807</v>
      </c>
      <c r="G8602" s="27" t="s">
        <v>2812</v>
      </c>
      <c r="H8602" s="28">
        <v>43922</v>
      </c>
      <c r="I8602" s="516">
        <v>11.383398</v>
      </c>
      <c r="J8602" s="28" t="s">
        <v>3241</v>
      </c>
    </row>
    <row r="8603" spans="1:10" x14ac:dyDescent="0.3">
      <c r="A8603" s="26">
        <v>2020</v>
      </c>
      <c r="B8603" s="27" t="s">
        <v>3072</v>
      </c>
      <c r="C8603" s="27" t="s">
        <v>3073</v>
      </c>
      <c r="D8603" s="27" t="s">
        <v>3072</v>
      </c>
      <c r="E8603" s="27" t="s">
        <v>6117</v>
      </c>
      <c r="F8603" s="27" t="s">
        <v>3034</v>
      </c>
      <c r="G8603" s="27" t="s">
        <v>3074</v>
      </c>
      <c r="H8603" s="28">
        <v>43922</v>
      </c>
      <c r="I8603" s="516">
        <v>0.91392600000000002</v>
      </c>
      <c r="J8603" s="28" t="s">
        <v>3241</v>
      </c>
    </row>
    <row r="8604" spans="1:10" x14ac:dyDescent="0.3">
      <c r="A8604" s="26">
        <v>2020</v>
      </c>
      <c r="B8604" s="27" t="s">
        <v>3182</v>
      </c>
      <c r="C8604" s="27" t="s">
        <v>3183</v>
      </c>
      <c r="D8604" s="27" t="s">
        <v>3182</v>
      </c>
      <c r="E8604" s="27" t="s">
        <v>6117</v>
      </c>
      <c r="F8604" s="27" t="s">
        <v>2825</v>
      </c>
      <c r="G8604" s="27" t="s">
        <v>2826</v>
      </c>
      <c r="H8604" s="28">
        <v>43922</v>
      </c>
      <c r="I8604" s="516">
        <v>0.3395160000000001</v>
      </c>
      <c r="J8604" s="28" t="s">
        <v>3241</v>
      </c>
    </row>
    <row r="8605" spans="1:10" x14ac:dyDescent="0.3">
      <c r="A8605" s="26">
        <v>2020</v>
      </c>
      <c r="B8605" s="27" t="s">
        <v>6355</v>
      </c>
      <c r="C8605" s="27" t="s">
        <v>6356</v>
      </c>
      <c r="D8605" s="27" t="s">
        <v>6355</v>
      </c>
      <c r="E8605" s="27" t="s">
        <v>6117</v>
      </c>
      <c r="F8605" s="27" t="s">
        <v>2825</v>
      </c>
      <c r="G8605" s="27" t="s">
        <v>2826</v>
      </c>
      <c r="H8605" s="28">
        <v>43922</v>
      </c>
      <c r="I8605" s="516">
        <v>1.0011200000000005</v>
      </c>
      <c r="J8605" s="28" t="s">
        <v>3192</v>
      </c>
    </row>
    <row r="8606" spans="1:10" x14ac:dyDescent="0.3">
      <c r="A8606" s="26">
        <v>2020</v>
      </c>
      <c r="B8606" s="27" t="s">
        <v>3075</v>
      </c>
      <c r="C8606" s="27" t="s">
        <v>3076</v>
      </c>
      <c r="D8606" s="27" t="s">
        <v>3075</v>
      </c>
      <c r="E8606" s="27" t="s">
        <v>6117</v>
      </c>
      <c r="F8606" s="27" t="s">
        <v>2815</v>
      </c>
      <c r="G8606" s="27" t="s">
        <v>2816</v>
      </c>
      <c r="H8606" s="28">
        <v>43922</v>
      </c>
      <c r="I8606" s="516">
        <v>3.0151409999999994</v>
      </c>
      <c r="J8606" s="28" t="s">
        <v>3241</v>
      </c>
    </row>
    <row r="8607" spans="1:10" x14ac:dyDescent="0.3">
      <c r="A8607" s="26">
        <v>2020</v>
      </c>
      <c r="B8607" s="27" t="s">
        <v>5670</v>
      </c>
      <c r="C8607" s="27" t="s">
        <v>5671</v>
      </c>
      <c r="D8607" s="27" t="s">
        <v>5670</v>
      </c>
      <c r="E8607" s="27" t="s">
        <v>3033</v>
      </c>
      <c r="F8607" s="27" t="s">
        <v>2807</v>
      </c>
      <c r="G8607" s="27" t="s">
        <v>2812</v>
      </c>
      <c r="H8607" s="28">
        <v>43922</v>
      </c>
      <c r="I8607" s="516">
        <v>38.455487999999995</v>
      </c>
      <c r="J8607" s="28" t="s">
        <v>3241</v>
      </c>
    </row>
    <row r="8608" spans="1:10" x14ac:dyDescent="0.3">
      <c r="A8608" s="26">
        <v>2020</v>
      </c>
      <c r="B8608" s="27" t="s">
        <v>6146</v>
      </c>
      <c r="C8608" s="27" t="s">
        <v>6147</v>
      </c>
      <c r="D8608" s="27" t="s">
        <v>6146</v>
      </c>
      <c r="E8608" s="27" t="s">
        <v>3033</v>
      </c>
      <c r="F8608" s="27" t="s">
        <v>2815</v>
      </c>
      <c r="G8608" s="27" t="s">
        <v>2816</v>
      </c>
      <c r="H8608" s="28">
        <v>43922</v>
      </c>
      <c r="I8608" s="516">
        <v>20.291598999999994</v>
      </c>
      <c r="J8608" s="28" t="s">
        <v>3241</v>
      </c>
    </row>
    <row r="8609" spans="1:10" x14ac:dyDescent="0.3">
      <c r="A8609" s="26">
        <v>2020</v>
      </c>
      <c r="B8609" s="27" t="s">
        <v>6346</v>
      </c>
      <c r="C8609" s="27" t="s">
        <v>6347</v>
      </c>
      <c r="D8609" s="27" t="s">
        <v>6346</v>
      </c>
      <c r="E8609" s="27" t="s">
        <v>3033</v>
      </c>
      <c r="F8609" s="27" t="s">
        <v>2788</v>
      </c>
      <c r="G8609" s="27" t="s">
        <v>2788</v>
      </c>
      <c r="H8609" s="28">
        <v>43922</v>
      </c>
      <c r="I8609" s="516">
        <v>12.129685000000006</v>
      </c>
      <c r="J8609" s="28" t="s">
        <v>3192</v>
      </c>
    </row>
    <row r="8610" spans="1:10" x14ac:dyDescent="0.3">
      <c r="A8610" s="26">
        <v>2020</v>
      </c>
      <c r="B8610" s="27" t="s">
        <v>3077</v>
      </c>
      <c r="C8610" s="27" t="s">
        <v>3078</v>
      </c>
      <c r="D8610" s="27" t="s">
        <v>3077</v>
      </c>
      <c r="E8610" s="27" t="s">
        <v>3033</v>
      </c>
      <c r="F8610" s="27" t="s">
        <v>2788</v>
      </c>
      <c r="G8610" s="27" t="s">
        <v>2788</v>
      </c>
      <c r="H8610" s="28">
        <v>43922</v>
      </c>
      <c r="I8610" s="516">
        <v>0</v>
      </c>
      <c r="J8610" s="28" t="s">
        <v>3241</v>
      </c>
    </row>
    <row r="8611" spans="1:10" x14ac:dyDescent="0.3">
      <c r="A8611" s="26">
        <v>2020</v>
      </c>
      <c r="B8611" s="27" t="s">
        <v>3079</v>
      </c>
      <c r="C8611" s="27" t="s">
        <v>3080</v>
      </c>
      <c r="D8611" s="27" t="s">
        <v>3081</v>
      </c>
      <c r="E8611" s="27" t="s">
        <v>3063</v>
      </c>
      <c r="F8611" s="27" t="s">
        <v>2788</v>
      </c>
      <c r="G8611" s="27" t="s">
        <v>2788</v>
      </c>
      <c r="H8611" s="28">
        <v>43922</v>
      </c>
      <c r="I8611" s="516">
        <v>8.8000000000000011E-5</v>
      </c>
      <c r="J8611" s="28" t="s">
        <v>3241</v>
      </c>
    </row>
    <row r="8612" spans="1:10" x14ac:dyDescent="0.3">
      <c r="A8612" s="26">
        <v>2020</v>
      </c>
      <c r="B8612" s="27" t="s">
        <v>3082</v>
      </c>
      <c r="C8612" s="27" t="s">
        <v>3083</v>
      </c>
      <c r="D8612" s="27" t="s">
        <v>3082</v>
      </c>
      <c r="E8612" s="27" t="s">
        <v>6117</v>
      </c>
      <c r="F8612" s="27" t="s">
        <v>2825</v>
      </c>
      <c r="G8612" s="27" t="s">
        <v>2826</v>
      </c>
      <c r="H8612" s="28">
        <v>43922</v>
      </c>
      <c r="I8612" s="516">
        <v>2.6214000000000005E-2</v>
      </c>
      <c r="J8612" s="28" t="s">
        <v>3241</v>
      </c>
    </row>
    <row r="8613" spans="1:10" x14ac:dyDescent="0.3">
      <c r="A8613" s="26">
        <v>2020</v>
      </c>
      <c r="B8613" s="27" t="s">
        <v>5986</v>
      </c>
      <c r="C8613" s="27" t="s">
        <v>5770</v>
      </c>
      <c r="D8613" s="27" t="s">
        <v>5769</v>
      </c>
      <c r="E8613" s="27" t="s">
        <v>3111</v>
      </c>
      <c r="F8613" s="27" t="s">
        <v>3034</v>
      </c>
      <c r="G8613" s="27" t="s">
        <v>2821</v>
      </c>
      <c r="H8613" s="28">
        <v>43922</v>
      </c>
      <c r="I8613" s="516">
        <v>6.0769450000000012</v>
      </c>
      <c r="J8613" s="28" t="s">
        <v>3192</v>
      </c>
    </row>
    <row r="8614" spans="1:10" x14ac:dyDescent="0.3">
      <c r="A8614" s="26">
        <v>2020</v>
      </c>
      <c r="B8614" s="27" t="s">
        <v>3084</v>
      </c>
      <c r="C8614" s="27" t="s">
        <v>3085</v>
      </c>
      <c r="D8614" s="27" t="s">
        <v>3086</v>
      </c>
      <c r="E8614" s="27" t="s">
        <v>3025</v>
      </c>
      <c r="F8614" s="27" t="s">
        <v>3087</v>
      </c>
      <c r="G8614" s="27" t="s">
        <v>2788</v>
      </c>
      <c r="H8614" s="28">
        <v>43922</v>
      </c>
      <c r="I8614" s="516">
        <v>0</v>
      </c>
      <c r="J8614" s="28" t="s">
        <v>3241</v>
      </c>
    </row>
    <row r="8615" spans="1:10" x14ac:dyDescent="0.3">
      <c r="A8615" s="26">
        <v>2020</v>
      </c>
      <c r="B8615" s="27" t="s">
        <v>3084</v>
      </c>
      <c r="C8615" s="27" t="s">
        <v>3085</v>
      </c>
      <c r="D8615" s="27" t="s">
        <v>3088</v>
      </c>
      <c r="E8615" s="27" t="s">
        <v>3025</v>
      </c>
      <c r="F8615" s="27" t="s">
        <v>3087</v>
      </c>
      <c r="G8615" s="27" t="s">
        <v>2788</v>
      </c>
      <c r="H8615" s="28">
        <v>43922</v>
      </c>
      <c r="I8615" s="516">
        <v>0</v>
      </c>
      <c r="J8615" s="28" t="s">
        <v>3241</v>
      </c>
    </row>
    <row r="8616" spans="1:10" x14ac:dyDescent="0.3">
      <c r="A8616" s="26">
        <v>2020</v>
      </c>
      <c r="B8616" s="27" t="s">
        <v>6348</v>
      </c>
      <c r="C8616" s="27" t="s">
        <v>6304</v>
      </c>
      <c r="D8616" s="27" t="s">
        <v>6348</v>
      </c>
      <c r="E8616" s="27" t="s">
        <v>3033</v>
      </c>
      <c r="F8616" s="27" t="s">
        <v>2815</v>
      </c>
      <c r="G8616" s="27" t="s">
        <v>2816</v>
      </c>
      <c r="H8616" s="28">
        <v>43922</v>
      </c>
      <c r="I8616" s="516">
        <v>8.2877380000000009</v>
      </c>
      <c r="J8616" s="28" t="s">
        <v>3241</v>
      </c>
    </row>
    <row r="8617" spans="1:10" x14ac:dyDescent="0.3">
      <c r="A8617" s="26">
        <v>2020</v>
      </c>
      <c r="B8617" s="27" t="s">
        <v>6032</v>
      </c>
      <c r="C8617" s="27" t="s">
        <v>6018</v>
      </c>
      <c r="D8617" s="27" t="s">
        <v>6032</v>
      </c>
      <c r="E8617" s="27" t="s">
        <v>3033</v>
      </c>
      <c r="F8617" s="27" t="s">
        <v>2788</v>
      </c>
      <c r="G8617" s="27" t="s">
        <v>2788</v>
      </c>
      <c r="H8617" s="28">
        <v>43922</v>
      </c>
      <c r="I8617" s="516">
        <v>10.529928</v>
      </c>
      <c r="J8617" s="28" t="s">
        <v>3241</v>
      </c>
    </row>
    <row r="8618" spans="1:10" x14ac:dyDescent="0.3">
      <c r="A8618" s="26">
        <v>2020</v>
      </c>
      <c r="B8618" s="27" t="s">
        <v>6079</v>
      </c>
      <c r="C8618" s="27" t="s">
        <v>6080</v>
      </c>
      <c r="D8618" s="27" t="s">
        <v>6079</v>
      </c>
      <c r="E8618" s="27" t="s">
        <v>3111</v>
      </c>
      <c r="F8618" s="27" t="s">
        <v>2825</v>
      </c>
      <c r="G8618" s="27" t="s">
        <v>2826</v>
      </c>
      <c r="H8618" s="28">
        <v>43922</v>
      </c>
      <c r="I8618" s="516">
        <v>0.19209700000000005</v>
      </c>
      <c r="J8618" s="28" t="s">
        <v>3192</v>
      </c>
    </row>
    <row r="8619" spans="1:10" x14ac:dyDescent="0.3">
      <c r="A8619" s="26">
        <v>2020</v>
      </c>
      <c r="B8619" s="27" t="s">
        <v>6336</v>
      </c>
      <c r="C8619" s="27" t="s">
        <v>6337</v>
      </c>
      <c r="D8619" s="27" t="s">
        <v>6338</v>
      </c>
      <c r="E8619" s="27" t="s">
        <v>3161</v>
      </c>
      <c r="F8619" s="27" t="s">
        <v>2788</v>
      </c>
      <c r="G8619" s="27" t="s">
        <v>2788</v>
      </c>
      <c r="H8619" s="28">
        <v>43922</v>
      </c>
      <c r="I8619" s="516">
        <v>0.69813400000000014</v>
      </c>
      <c r="J8619" s="28" t="s">
        <v>3192</v>
      </c>
    </row>
    <row r="8620" spans="1:10" x14ac:dyDescent="0.3">
      <c r="A8620" s="26">
        <v>2020</v>
      </c>
      <c r="B8620" s="27" t="s">
        <v>3195</v>
      </c>
      <c r="C8620" s="27" t="s">
        <v>3196</v>
      </c>
      <c r="D8620" s="27" t="s">
        <v>3197</v>
      </c>
      <c r="E8620" s="27" t="s">
        <v>3063</v>
      </c>
      <c r="F8620" s="27" t="s">
        <v>3094</v>
      </c>
      <c r="G8620" s="27" t="s">
        <v>2965</v>
      </c>
      <c r="H8620" s="28">
        <v>43922</v>
      </c>
      <c r="I8620" s="516">
        <v>1.5684000000000002</v>
      </c>
      <c r="J8620" s="28" t="s">
        <v>3192</v>
      </c>
    </row>
    <row r="8621" spans="1:10" x14ac:dyDescent="0.3">
      <c r="A8621" s="26">
        <v>2020</v>
      </c>
      <c r="B8621" s="27" t="s">
        <v>5771</v>
      </c>
      <c r="C8621" s="27" t="s">
        <v>5772</v>
      </c>
      <c r="D8621" s="27" t="s">
        <v>5771</v>
      </c>
      <c r="E8621" s="27" t="s">
        <v>3033</v>
      </c>
      <c r="F8621" s="27" t="s">
        <v>2807</v>
      </c>
      <c r="G8621" s="27" t="s">
        <v>2812</v>
      </c>
      <c r="H8621" s="28">
        <v>43922</v>
      </c>
      <c r="I8621" s="516">
        <v>25.703478000000004</v>
      </c>
      <c r="J8621" s="28" t="s">
        <v>9055</v>
      </c>
    </row>
    <row r="8622" spans="1:10" x14ac:dyDescent="0.3">
      <c r="A8622" s="26">
        <v>2020</v>
      </c>
      <c r="B8622" s="27" t="s">
        <v>6075</v>
      </c>
      <c r="C8622" s="27" t="s">
        <v>6076</v>
      </c>
      <c r="D8622" s="27" t="s">
        <v>6075</v>
      </c>
      <c r="E8622" s="27" t="s">
        <v>3033</v>
      </c>
      <c r="F8622" s="27" t="s">
        <v>2807</v>
      </c>
      <c r="G8622" s="27" t="s">
        <v>2812</v>
      </c>
      <c r="H8622" s="28">
        <v>43922</v>
      </c>
      <c r="I8622" s="516">
        <v>52.912435000000002</v>
      </c>
      <c r="J8622" s="28" t="s">
        <v>9055</v>
      </c>
    </row>
    <row r="8623" spans="1:10" x14ac:dyDescent="0.3">
      <c r="A8623" s="26">
        <v>2020</v>
      </c>
      <c r="B8623" s="27" t="s">
        <v>3089</v>
      </c>
      <c r="C8623" s="27" t="s">
        <v>3090</v>
      </c>
      <c r="D8623" s="27" t="s">
        <v>3089</v>
      </c>
      <c r="E8623" s="27" t="s">
        <v>6117</v>
      </c>
      <c r="F8623" s="27" t="s">
        <v>2815</v>
      </c>
      <c r="G8623" s="27" t="s">
        <v>2816</v>
      </c>
      <c r="H8623" s="28">
        <v>43922</v>
      </c>
      <c r="I8623" s="516">
        <v>3.5163980000000006</v>
      </c>
      <c r="J8623" s="28" t="s">
        <v>3241</v>
      </c>
    </row>
    <row r="8624" spans="1:10" x14ac:dyDescent="0.3">
      <c r="A8624" s="26">
        <v>2020</v>
      </c>
      <c r="B8624" s="27" t="s">
        <v>3136</v>
      </c>
      <c r="C8624" s="27" t="s">
        <v>3137</v>
      </c>
      <c r="D8624" s="27" t="s">
        <v>3138</v>
      </c>
      <c r="E8624" s="27" t="s">
        <v>3025</v>
      </c>
      <c r="F8624" s="27" t="s">
        <v>3087</v>
      </c>
      <c r="G8624" s="27" t="s">
        <v>2788</v>
      </c>
      <c r="H8624" s="28">
        <v>43922</v>
      </c>
      <c r="I8624" s="516">
        <v>0</v>
      </c>
      <c r="J8624" s="28" t="s">
        <v>3241</v>
      </c>
    </row>
    <row r="8625" spans="1:10" x14ac:dyDescent="0.3">
      <c r="A8625" s="26">
        <v>2020</v>
      </c>
      <c r="B8625" s="27" t="s">
        <v>3136</v>
      </c>
      <c r="C8625" s="27" t="s">
        <v>3137</v>
      </c>
      <c r="D8625" s="27" t="s">
        <v>3139</v>
      </c>
      <c r="E8625" s="27" t="s">
        <v>3025</v>
      </c>
      <c r="F8625" s="27" t="s">
        <v>3087</v>
      </c>
      <c r="G8625" s="27" t="s">
        <v>2788</v>
      </c>
      <c r="H8625" s="28">
        <v>43922</v>
      </c>
      <c r="I8625" s="516">
        <v>0</v>
      </c>
      <c r="J8625" s="28" t="s">
        <v>3241</v>
      </c>
    </row>
    <row r="8626" spans="1:10" x14ac:dyDescent="0.3">
      <c r="A8626" s="26">
        <v>2020</v>
      </c>
      <c r="B8626" s="27" t="s">
        <v>6041</v>
      </c>
      <c r="C8626" s="27" t="s">
        <v>6042</v>
      </c>
      <c r="D8626" s="27" t="s">
        <v>6041</v>
      </c>
      <c r="E8626" s="27" t="s">
        <v>3033</v>
      </c>
      <c r="F8626" s="27" t="s">
        <v>2798</v>
      </c>
      <c r="G8626" s="27" t="s">
        <v>2803</v>
      </c>
      <c r="H8626" s="28">
        <v>43922</v>
      </c>
      <c r="I8626" s="516">
        <v>26.497357999999998</v>
      </c>
      <c r="J8626" s="28" t="s">
        <v>3192</v>
      </c>
    </row>
    <row r="8627" spans="1:10" x14ac:dyDescent="0.3">
      <c r="A8627" s="26">
        <v>2020</v>
      </c>
      <c r="B8627" s="27" t="s">
        <v>6087</v>
      </c>
      <c r="C8627" s="27" t="s">
        <v>6088</v>
      </c>
      <c r="D8627" s="27" t="s">
        <v>6087</v>
      </c>
      <c r="E8627" s="27" t="s">
        <v>3033</v>
      </c>
      <c r="F8627" s="27" t="s">
        <v>2798</v>
      </c>
      <c r="G8627" s="27" t="s">
        <v>2803</v>
      </c>
      <c r="H8627" s="28">
        <v>43922</v>
      </c>
      <c r="I8627" s="516">
        <v>3.2867140000000008</v>
      </c>
      <c r="J8627" s="28" t="s">
        <v>3241</v>
      </c>
    </row>
    <row r="8628" spans="1:10" x14ac:dyDescent="0.3">
      <c r="A8628" s="26">
        <v>2020</v>
      </c>
      <c r="B8628" s="27" t="s">
        <v>5218</v>
      </c>
      <c r="C8628" s="27" t="s">
        <v>3507</v>
      </c>
      <c r="D8628" s="27" t="s">
        <v>5219</v>
      </c>
      <c r="E8628" s="27" t="s">
        <v>3063</v>
      </c>
      <c r="F8628" s="27" t="s">
        <v>2815</v>
      </c>
      <c r="G8628" s="27" t="s">
        <v>2816</v>
      </c>
      <c r="H8628" s="28">
        <v>43922</v>
      </c>
      <c r="I8628" s="516">
        <v>6.2951560000000004</v>
      </c>
      <c r="J8628" s="28" t="s">
        <v>3192</v>
      </c>
    </row>
    <row r="8629" spans="1:10" x14ac:dyDescent="0.3">
      <c r="A8629" s="26">
        <v>2020</v>
      </c>
      <c r="B8629" s="27" t="s">
        <v>3184</v>
      </c>
      <c r="C8629" s="27" t="s">
        <v>3185</v>
      </c>
      <c r="D8629" s="27" t="s">
        <v>3186</v>
      </c>
      <c r="E8629" s="27" t="s">
        <v>3063</v>
      </c>
      <c r="F8629" s="27" t="s">
        <v>3034</v>
      </c>
      <c r="G8629" s="27" t="s">
        <v>2999</v>
      </c>
      <c r="H8629" s="28">
        <v>43922</v>
      </c>
      <c r="I8629" s="516">
        <v>0</v>
      </c>
      <c r="J8629" s="28" t="s">
        <v>3241</v>
      </c>
    </row>
    <row r="8630" spans="1:10" x14ac:dyDescent="0.3">
      <c r="A8630" s="26">
        <v>2020</v>
      </c>
      <c r="B8630" s="27" t="s">
        <v>3091</v>
      </c>
      <c r="C8630" s="27" t="s">
        <v>3092</v>
      </c>
      <c r="D8630" s="27" t="s">
        <v>3093</v>
      </c>
      <c r="E8630" s="27" t="s">
        <v>3063</v>
      </c>
      <c r="F8630" s="27" t="s">
        <v>3094</v>
      </c>
      <c r="G8630" s="27" t="s">
        <v>2965</v>
      </c>
      <c r="H8630" s="28">
        <v>43922</v>
      </c>
      <c r="I8630" s="516">
        <v>7.3491409999999968</v>
      </c>
      <c r="J8630" s="28" t="s">
        <v>3241</v>
      </c>
    </row>
    <row r="8631" spans="1:10" x14ac:dyDescent="0.3">
      <c r="A8631" s="26">
        <v>2020</v>
      </c>
      <c r="B8631" s="27" t="s">
        <v>3095</v>
      </c>
      <c r="C8631" s="27" t="s">
        <v>3096</v>
      </c>
      <c r="D8631" s="27" t="s">
        <v>3095</v>
      </c>
      <c r="E8631" s="27" t="s">
        <v>6117</v>
      </c>
      <c r="F8631" s="27" t="s">
        <v>3034</v>
      </c>
      <c r="G8631" s="27" t="s">
        <v>2999</v>
      </c>
      <c r="H8631" s="28">
        <v>43922</v>
      </c>
      <c r="I8631" s="516">
        <v>5.2751530000000013</v>
      </c>
      <c r="J8631" s="28" t="s">
        <v>3241</v>
      </c>
    </row>
    <row r="8632" spans="1:10" x14ac:dyDescent="0.3">
      <c r="A8632" s="26">
        <v>2020</v>
      </c>
      <c r="B8632" s="27" t="s">
        <v>3097</v>
      </c>
      <c r="C8632" s="27" t="s">
        <v>3098</v>
      </c>
      <c r="D8632" s="27" t="s">
        <v>3097</v>
      </c>
      <c r="E8632" s="27" t="s">
        <v>6117</v>
      </c>
      <c r="F8632" s="27" t="s">
        <v>2825</v>
      </c>
      <c r="G8632" s="27" t="s">
        <v>2850</v>
      </c>
      <c r="H8632" s="28">
        <v>43922</v>
      </c>
      <c r="I8632" s="516">
        <v>3.2330879999999995</v>
      </c>
      <c r="J8632" s="28" t="s">
        <v>3241</v>
      </c>
    </row>
    <row r="8633" spans="1:10" x14ac:dyDescent="0.3">
      <c r="A8633" s="26">
        <v>2020</v>
      </c>
      <c r="B8633" s="27" t="s">
        <v>3132</v>
      </c>
      <c r="C8633" s="27" t="s">
        <v>3133</v>
      </c>
      <c r="D8633" s="27" t="s">
        <v>3132</v>
      </c>
      <c r="E8633" s="27" t="s">
        <v>3033</v>
      </c>
      <c r="F8633" s="27" t="s">
        <v>2807</v>
      </c>
      <c r="G8633" s="27" t="s">
        <v>2812</v>
      </c>
      <c r="H8633" s="28">
        <v>43922</v>
      </c>
      <c r="I8633" s="516">
        <v>12.358203999999997</v>
      </c>
      <c r="J8633" s="28" t="s">
        <v>3241</v>
      </c>
    </row>
    <row r="8634" spans="1:10" x14ac:dyDescent="0.3">
      <c r="A8634" s="26">
        <v>2020</v>
      </c>
      <c r="B8634" s="27" t="s">
        <v>3134</v>
      </c>
      <c r="C8634" s="27" t="s">
        <v>3135</v>
      </c>
      <c r="D8634" s="27" t="s">
        <v>3134</v>
      </c>
      <c r="E8634" s="27" t="s">
        <v>3033</v>
      </c>
      <c r="F8634" s="27" t="s">
        <v>2807</v>
      </c>
      <c r="G8634" s="27" t="s">
        <v>2812</v>
      </c>
      <c r="H8634" s="28">
        <v>43922</v>
      </c>
      <c r="I8634" s="516">
        <v>7.9355769999999994</v>
      </c>
      <c r="J8634" s="28" t="s">
        <v>3241</v>
      </c>
    </row>
    <row r="8635" spans="1:10" x14ac:dyDescent="0.3">
      <c r="A8635" s="26">
        <v>2020</v>
      </c>
      <c r="B8635" s="27" t="s">
        <v>3690</v>
      </c>
      <c r="C8635" s="27" t="s">
        <v>3691</v>
      </c>
      <c r="D8635" s="27" t="s">
        <v>3690</v>
      </c>
      <c r="E8635" s="27" t="s">
        <v>3033</v>
      </c>
      <c r="F8635" s="27" t="s">
        <v>2807</v>
      </c>
      <c r="G8635" s="27" t="s">
        <v>2812</v>
      </c>
      <c r="H8635" s="28">
        <v>43922</v>
      </c>
      <c r="I8635" s="516">
        <v>8.0502830000000003</v>
      </c>
      <c r="J8635" s="28" t="s">
        <v>3241</v>
      </c>
    </row>
    <row r="8636" spans="1:10" x14ac:dyDescent="0.3">
      <c r="A8636" s="26">
        <v>2020</v>
      </c>
      <c r="B8636" s="27" t="s">
        <v>3099</v>
      </c>
      <c r="C8636" s="27" t="s">
        <v>3100</v>
      </c>
      <c r="D8636" s="27" t="s">
        <v>3099</v>
      </c>
      <c r="E8636" s="27" t="s">
        <v>6117</v>
      </c>
      <c r="F8636" s="27" t="s">
        <v>2815</v>
      </c>
      <c r="G8636" s="27" t="s">
        <v>2816</v>
      </c>
      <c r="H8636" s="28">
        <v>43922</v>
      </c>
      <c r="I8636" s="516">
        <v>4.900869000000001</v>
      </c>
      <c r="J8636" s="28" t="s">
        <v>3241</v>
      </c>
    </row>
    <row r="8637" spans="1:10" x14ac:dyDescent="0.3">
      <c r="A8637" s="26">
        <v>2020</v>
      </c>
      <c r="B8637" s="27" t="s">
        <v>3193</v>
      </c>
      <c r="C8637" s="27" t="s">
        <v>3194</v>
      </c>
      <c r="D8637" s="27" t="s">
        <v>3193</v>
      </c>
      <c r="E8637" s="27" t="s">
        <v>6117</v>
      </c>
      <c r="F8637" s="27" t="s">
        <v>2798</v>
      </c>
      <c r="G8637" s="27" t="s">
        <v>2803</v>
      </c>
      <c r="H8637" s="28">
        <v>43922</v>
      </c>
      <c r="I8637" s="516">
        <v>0.90461500000000017</v>
      </c>
      <c r="J8637" s="28" t="s">
        <v>3192</v>
      </c>
    </row>
    <row r="8638" spans="1:10" x14ac:dyDescent="0.3">
      <c r="A8638" s="26">
        <v>2020</v>
      </c>
      <c r="B8638" s="27" t="s">
        <v>3101</v>
      </c>
      <c r="C8638" s="27" t="s">
        <v>3102</v>
      </c>
      <c r="D8638" s="27" t="s">
        <v>3101</v>
      </c>
      <c r="E8638" s="27" t="s">
        <v>6117</v>
      </c>
      <c r="F8638" s="27" t="s">
        <v>3034</v>
      </c>
      <c r="G8638" s="27" t="s">
        <v>3074</v>
      </c>
      <c r="H8638" s="28">
        <v>43922</v>
      </c>
      <c r="I8638" s="516">
        <v>11.638143000000001</v>
      </c>
      <c r="J8638" s="28" t="s">
        <v>3241</v>
      </c>
    </row>
    <row r="8639" spans="1:10" x14ac:dyDescent="0.3">
      <c r="A8639" s="26">
        <v>2020</v>
      </c>
      <c r="B8639" s="27" t="s">
        <v>3148</v>
      </c>
      <c r="C8639" s="27" t="s">
        <v>3149</v>
      </c>
      <c r="D8639" s="27" t="s">
        <v>3148</v>
      </c>
      <c r="E8639" s="27" t="s">
        <v>6117</v>
      </c>
      <c r="F8639" s="27" t="s">
        <v>2798</v>
      </c>
      <c r="G8639" s="27" t="s">
        <v>2803</v>
      </c>
      <c r="H8639" s="28">
        <v>43922</v>
      </c>
      <c r="I8639" s="516">
        <v>1.7373859999999997</v>
      </c>
      <c r="J8639" s="28" t="s">
        <v>3241</v>
      </c>
    </row>
    <row r="8640" spans="1:10" x14ac:dyDescent="0.3">
      <c r="A8640" s="26">
        <v>2020</v>
      </c>
      <c r="B8640" s="27" t="s">
        <v>3103</v>
      </c>
      <c r="C8640" s="27" t="s">
        <v>3104</v>
      </c>
      <c r="D8640" s="27" t="s">
        <v>3103</v>
      </c>
      <c r="E8640" s="27" t="s">
        <v>6117</v>
      </c>
      <c r="F8640" s="27" t="s">
        <v>3034</v>
      </c>
      <c r="G8640" s="27" t="s">
        <v>2923</v>
      </c>
      <c r="H8640" s="28">
        <v>43922</v>
      </c>
      <c r="I8640" s="516">
        <v>2.8978249999999988</v>
      </c>
      <c r="J8640" s="28" t="s">
        <v>3241</v>
      </c>
    </row>
    <row r="8641" spans="1:10" x14ac:dyDescent="0.3">
      <c r="A8641" s="26">
        <v>2020</v>
      </c>
      <c r="B8641" s="27" t="s">
        <v>3150</v>
      </c>
      <c r="C8641" s="27" t="s">
        <v>3151</v>
      </c>
      <c r="D8641" s="27" t="s">
        <v>3150</v>
      </c>
      <c r="E8641" s="27" t="s">
        <v>6117</v>
      </c>
      <c r="F8641" s="27" t="s">
        <v>2825</v>
      </c>
      <c r="G8641" s="27" t="s">
        <v>2850</v>
      </c>
      <c r="H8641" s="28">
        <v>43922</v>
      </c>
      <c r="I8641" s="516">
        <v>0.10394299999999999</v>
      </c>
      <c r="J8641" s="28" t="s">
        <v>3241</v>
      </c>
    </row>
    <row r="8642" spans="1:10" x14ac:dyDescent="0.3">
      <c r="A8642" s="26">
        <v>2020</v>
      </c>
      <c r="B8642" s="27" t="s">
        <v>6349</v>
      </c>
      <c r="C8642" s="27" t="s">
        <v>6306</v>
      </c>
      <c r="D8642" s="27" t="s">
        <v>6349</v>
      </c>
      <c r="E8642" s="27" t="s">
        <v>3111</v>
      </c>
      <c r="F8642" s="27" t="s">
        <v>2825</v>
      </c>
      <c r="G8642" s="27" t="s">
        <v>2826</v>
      </c>
      <c r="H8642" s="28">
        <v>43922</v>
      </c>
      <c r="I8642" s="516">
        <v>0.97940299999999991</v>
      </c>
      <c r="J8642" s="28" t="s">
        <v>3241</v>
      </c>
    </row>
    <row r="8643" spans="1:10" x14ac:dyDescent="0.3">
      <c r="A8643" s="26">
        <v>2020</v>
      </c>
      <c r="B8643" s="27" t="s">
        <v>3105</v>
      </c>
      <c r="C8643" s="27" t="s">
        <v>3106</v>
      </c>
      <c r="D8643" s="27" t="s">
        <v>3105</v>
      </c>
      <c r="E8643" s="27" t="s">
        <v>6117</v>
      </c>
      <c r="F8643" s="27" t="s">
        <v>2798</v>
      </c>
      <c r="G8643" s="27" t="s">
        <v>2803</v>
      </c>
      <c r="H8643" s="28">
        <v>43922</v>
      </c>
      <c r="I8643" s="516">
        <v>0</v>
      </c>
      <c r="J8643" s="28" t="s">
        <v>3241</v>
      </c>
    </row>
    <row r="8644" spans="1:10" x14ac:dyDescent="0.3">
      <c r="A8644" s="26">
        <v>2020</v>
      </c>
      <c r="B8644" s="27" t="s">
        <v>3123</v>
      </c>
      <c r="C8644" s="27" t="s">
        <v>3124</v>
      </c>
      <c r="D8644" s="27" t="s">
        <v>3166</v>
      </c>
      <c r="E8644" s="27" t="s">
        <v>3025</v>
      </c>
      <c r="F8644" s="27" t="s">
        <v>2825</v>
      </c>
      <c r="G8644" s="27" t="s">
        <v>2850</v>
      </c>
      <c r="H8644" s="28">
        <v>43922</v>
      </c>
      <c r="I8644" s="516">
        <v>0</v>
      </c>
      <c r="J8644" s="28" t="s">
        <v>3241</v>
      </c>
    </row>
    <row r="8645" spans="1:10" x14ac:dyDescent="0.3">
      <c r="A8645" s="26">
        <v>2020</v>
      </c>
      <c r="B8645" s="27" t="s">
        <v>3123</v>
      </c>
      <c r="C8645" s="27" t="s">
        <v>3124</v>
      </c>
      <c r="D8645" s="27" t="s">
        <v>3125</v>
      </c>
      <c r="E8645" s="27" t="s">
        <v>3025</v>
      </c>
      <c r="F8645" s="27" t="s">
        <v>2825</v>
      </c>
      <c r="G8645" s="27" t="s">
        <v>2850</v>
      </c>
      <c r="H8645" s="28">
        <v>43922</v>
      </c>
      <c r="I8645" s="516">
        <v>0</v>
      </c>
      <c r="J8645" s="28" t="s">
        <v>3241</v>
      </c>
    </row>
    <row r="8646" spans="1:10" x14ac:dyDescent="0.3">
      <c r="A8646" s="26">
        <v>2020</v>
      </c>
      <c r="B8646" s="27" t="s">
        <v>3123</v>
      </c>
      <c r="C8646" s="27" t="s">
        <v>3124</v>
      </c>
      <c r="D8646" s="27" t="s">
        <v>3170</v>
      </c>
      <c r="E8646" s="27" t="s">
        <v>3025</v>
      </c>
      <c r="F8646" s="27" t="s">
        <v>2825</v>
      </c>
      <c r="G8646" s="27" t="s">
        <v>2850</v>
      </c>
      <c r="H8646" s="28">
        <v>43922</v>
      </c>
      <c r="I8646" s="516">
        <v>0</v>
      </c>
      <c r="J8646" s="28" t="s">
        <v>3241</v>
      </c>
    </row>
    <row r="8647" spans="1:10" x14ac:dyDescent="0.3">
      <c r="A8647" s="26">
        <v>2020</v>
      </c>
      <c r="B8647" s="27" t="s">
        <v>5976</v>
      </c>
      <c r="C8647" s="27" t="s">
        <v>5977</v>
      </c>
      <c r="D8647" s="27" t="s">
        <v>5976</v>
      </c>
      <c r="E8647" s="27" t="s">
        <v>3111</v>
      </c>
      <c r="F8647" s="27" t="s">
        <v>3034</v>
      </c>
      <c r="G8647" s="27" t="s">
        <v>2831</v>
      </c>
      <c r="H8647" s="28">
        <v>43922</v>
      </c>
      <c r="I8647" s="516">
        <v>3.9997389999999995</v>
      </c>
      <c r="J8647" s="28" t="s">
        <v>3192</v>
      </c>
    </row>
    <row r="8648" spans="1:10" x14ac:dyDescent="0.3">
      <c r="A8648" s="26">
        <v>2020</v>
      </c>
      <c r="B8648" s="27" t="s">
        <v>3107</v>
      </c>
      <c r="C8648" s="27" t="s">
        <v>3108</v>
      </c>
      <c r="D8648" s="27" t="s">
        <v>3108</v>
      </c>
      <c r="E8648" s="27" t="s">
        <v>6117</v>
      </c>
      <c r="F8648" s="27" t="s">
        <v>3026</v>
      </c>
      <c r="G8648" s="27" t="s">
        <v>2936</v>
      </c>
      <c r="H8648" s="28">
        <v>43922</v>
      </c>
      <c r="I8648" s="516">
        <v>0</v>
      </c>
      <c r="J8648" s="28" t="s">
        <v>3241</v>
      </c>
    </row>
    <row r="8649" spans="1:10" x14ac:dyDescent="0.3">
      <c r="A8649" s="26">
        <v>2020</v>
      </c>
      <c r="B8649" s="27" t="s">
        <v>3140</v>
      </c>
      <c r="C8649" s="27" t="s">
        <v>3141</v>
      </c>
      <c r="D8649" s="27" t="s">
        <v>3140</v>
      </c>
      <c r="E8649" s="27" t="s">
        <v>6117</v>
      </c>
      <c r="F8649" s="27" t="s">
        <v>2825</v>
      </c>
      <c r="G8649" s="27" t="s">
        <v>2850</v>
      </c>
      <c r="H8649" s="28">
        <v>43922</v>
      </c>
      <c r="I8649" s="516">
        <v>0</v>
      </c>
      <c r="J8649" s="28" t="s">
        <v>3241</v>
      </c>
    </row>
    <row r="8650" spans="1:10" x14ac:dyDescent="0.3">
      <c r="A8650" s="26">
        <v>2020</v>
      </c>
      <c r="B8650" s="27" t="s">
        <v>6150</v>
      </c>
      <c r="C8650" s="27" t="s">
        <v>6151</v>
      </c>
      <c r="D8650" s="27" t="s">
        <v>6150</v>
      </c>
      <c r="E8650" s="27" t="s">
        <v>3033</v>
      </c>
      <c r="F8650" s="27" t="s">
        <v>2788</v>
      </c>
      <c r="G8650" s="27" t="s">
        <v>2788</v>
      </c>
      <c r="H8650" s="28">
        <v>43922</v>
      </c>
      <c r="I8650" s="516">
        <v>34.263255000000001</v>
      </c>
      <c r="J8650" s="28" t="s">
        <v>3192</v>
      </c>
    </row>
    <row r="8651" spans="1:10" x14ac:dyDescent="0.3">
      <c r="A8651" s="26">
        <v>2020</v>
      </c>
      <c r="B8651" s="27" t="s">
        <v>5972</v>
      </c>
      <c r="C8651" s="27" t="s">
        <v>5973</v>
      </c>
      <c r="D8651" s="27" t="s">
        <v>5972</v>
      </c>
      <c r="E8651" s="27" t="s">
        <v>3111</v>
      </c>
      <c r="F8651" s="27" t="s">
        <v>2825</v>
      </c>
      <c r="G8651" s="27" t="s">
        <v>2850</v>
      </c>
      <c r="H8651" s="28">
        <v>43922</v>
      </c>
      <c r="I8651" s="516">
        <v>7.4820999999999999E-2</v>
      </c>
      <c r="J8651" s="28" t="s">
        <v>3241</v>
      </c>
    </row>
    <row r="8652" spans="1:10" x14ac:dyDescent="0.3">
      <c r="A8652" s="26">
        <v>2020</v>
      </c>
      <c r="B8652" s="27" t="s">
        <v>3109</v>
      </c>
      <c r="C8652" s="27" t="s">
        <v>3110</v>
      </c>
      <c r="D8652" s="27" t="s">
        <v>3109</v>
      </c>
      <c r="E8652" s="27" t="s">
        <v>3111</v>
      </c>
      <c r="F8652" s="27" t="s">
        <v>2825</v>
      </c>
      <c r="G8652" s="27" t="s">
        <v>2850</v>
      </c>
      <c r="H8652" s="28">
        <v>43922</v>
      </c>
      <c r="I8652" s="516">
        <v>0.16571500000000003</v>
      </c>
      <c r="J8652" s="28" t="s">
        <v>3241</v>
      </c>
    </row>
    <row r="8653" spans="1:10" x14ac:dyDescent="0.3">
      <c r="A8653" s="26">
        <v>2020</v>
      </c>
      <c r="B8653" s="27" t="s">
        <v>3158</v>
      </c>
      <c r="C8653" s="27" t="s">
        <v>3159</v>
      </c>
      <c r="D8653" s="27" t="s">
        <v>3160</v>
      </c>
      <c r="E8653" s="27" t="s">
        <v>3161</v>
      </c>
      <c r="F8653" s="27" t="s">
        <v>3087</v>
      </c>
      <c r="G8653" s="27" t="s">
        <v>2788</v>
      </c>
      <c r="H8653" s="28">
        <v>43922</v>
      </c>
      <c r="I8653" s="516">
        <v>3.6220620000000001</v>
      </c>
      <c r="J8653" s="28" t="s">
        <v>3241</v>
      </c>
    </row>
    <row r="8654" spans="1:10" x14ac:dyDescent="0.3">
      <c r="A8654" s="26">
        <v>2020</v>
      </c>
      <c r="B8654" s="27" t="s">
        <v>3112</v>
      </c>
      <c r="C8654" s="27" t="s">
        <v>3113</v>
      </c>
      <c r="D8654" s="27" t="s">
        <v>3112</v>
      </c>
      <c r="E8654" s="27" t="s">
        <v>6117</v>
      </c>
      <c r="F8654" s="27" t="s">
        <v>2825</v>
      </c>
      <c r="G8654" s="27" t="s">
        <v>2826</v>
      </c>
      <c r="H8654" s="28">
        <v>43922</v>
      </c>
      <c r="I8654" s="516">
        <v>1.1382510000000001</v>
      </c>
      <c r="J8654" s="28" t="s">
        <v>3241</v>
      </c>
    </row>
    <row r="8655" spans="1:10" x14ac:dyDescent="0.3">
      <c r="A8655" s="26">
        <v>2020</v>
      </c>
      <c r="B8655" s="27" t="s">
        <v>3167</v>
      </c>
      <c r="C8655" s="27" t="s">
        <v>3168</v>
      </c>
      <c r="D8655" s="27" t="s">
        <v>3169</v>
      </c>
      <c r="E8655" s="27" t="s">
        <v>3161</v>
      </c>
      <c r="F8655" s="27" t="s">
        <v>3087</v>
      </c>
      <c r="G8655" s="27" t="s">
        <v>2788</v>
      </c>
      <c r="H8655" s="28">
        <v>43922</v>
      </c>
      <c r="I8655" s="516">
        <v>6.8829729999999998</v>
      </c>
      <c r="J8655" s="28" t="s">
        <v>3241</v>
      </c>
    </row>
    <row r="8656" spans="1:10" x14ac:dyDescent="0.3">
      <c r="A8656" s="26">
        <v>2020</v>
      </c>
      <c r="B8656" s="27" t="s">
        <v>3114</v>
      </c>
      <c r="C8656" s="27" t="s">
        <v>3115</v>
      </c>
      <c r="D8656" s="27" t="s">
        <v>3116</v>
      </c>
      <c r="E8656" s="27" t="s">
        <v>3025</v>
      </c>
      <c r="F8656" s="27" t="s">
        <v>3026</v>
      </c>
      <c r="G8656" s="27" t="s">
        <v>2788</v>
      </c>
      <c r="H8656" s="28">
        <v>43922</v>
      </c>
      <c r="I8656" s="516">
        <v>0</v>
      </c>
      <c r="J8656" s="28" t="s">
        <v>3241</v>
      </c>
    </row>
    <row r="8657" spans="1:10" x14ac:dyDescent="0.3">
      <c r="A8657" s="26">
        <v>2020</v>
      </c>
      <c r="B8657" s="27" t="s">
        <v>3687</v>
      </c>
      <c r="C8657" s="27" t="s">
        <v>3688</v>
      </c>
      <c r="D8657" s="27" t="s">
        <v>3689</v>
      </c>
      <c r="E8657" s="27" t="s">
        <v>3161</v>
      </c>
      <c r="F8657" s="27" t="s">
        <v>3026</v>
      </c>
      <c r="G8657" s="27" t="s">
        <v>2936</v>
      </c>
      <c r="H8657" s="28">
        <v>43922</v>
      </c>
      <c r="I8657" s="516">
        <v>5.3499999999999999E-4</v>
      </c>
      <c r="J8657" s="28" t="s">
        <v>3192</v>
      </c>
    </row>
    <row r="8658" spans="1:10" x14ac:dyDescent="0.3">
      <c r="A8658" s="26">
        <v>2020</v>
      </c>
      <c r="B8658" s="27" t="s">
        <v>6330</v>
      </c>
      <c r="C8658" s="27" t="s">
        <v>6331</v>
      </c>
      <c r="D8658" s="27" t="s">
        <v>6330</v>
      </c>
      <c r="E8658" s="27" t="s">
        <v>3111</v>
      </c>
      <c r="F8658" s="27" t="s">
        <v>2815</v>
      </c>
      <c r="G8658" s="27" t="s">
        <v>2854</v>
      </c>
      <c r="H8658" s="28">
        <v>43922</v>
      </c>
      <c r="I8658" s="516">
        <v>0.69557599999999997</v>
      </c>
      <c r="J8658" s="28" t="s">
        <v>9055</v>
      </c>
    </row>
    <row r="8659" spans="1:10" x14ac:dyDescent="0.3">
      <c r="A8659" s="26">
        <v>2020</v>
      </c>
      <c r="B8659" s="27" t="s">
        <v>3117</v>
      </c>
      <c r="C8659" s="27" t="s">
        <v>3118</v>
      </c>
      <c r="D8659" s="27" t="s">
        <v>3117</v>
      </c>
      <c r="E8659" s="27" t="s">
        <v>6117</v>
      </c>
      <c r="F8659" s="27" t="s">
        <v>2815</v>
      </c>
      <c r="G8659" s="27" t="s">
        <v>2816</v>
      </c>
      <c r="H8659" s="28">
        <v>43922</v>
      </c>
      <c r="I8659" s="516">
        <v>5.0683320000000016</v>
      </c>
      <c r="J8659" s="28" t="s">
        <v>3241</v>
      </c>
    </row>
    <row r="8660" spans="1:10" x14ac:dyDescent="0.3">
      <c r="A8660" s="26">
        <v>2020</v>
      </c>
      <c r="B8660" s="27" t="s">
        <v>3129</v>
      </c>
      <c r="C8660" s="27" t="s">
        <v>3130</v>
      </c>
      <c r="D8660" s="27" t="s">
        <v>3131</v>
      </c>
      <c r="E8660" s="27" t="s">
        <v>3063</v>
      </c>
      <c r="F8660" s="27" t="s">
        <v>3034</v>
      </c>
      <c r="G8660" s="27" t="s">
        <v>2840</v>
      </c>
      <c r="H8660" s="28">
        <v>43922</v>
      </c>
      <c r="I8660" s="516">
        <v>0</v>
      </c>
      <c r="J8660" s="28" t="s">
        <v>3241</v>
      </c>
    </row>
    <row r="8661" spans="1:10" x14ac:dyDescent="0.3">
      <c r="A8661" s="26">
        <v>2020</v>
      </c>
      <c r="B8661" s="27" t="s">
        <v>6353</v>
      </c>
      <c r="C8661" s="27" t="s">
        <v>6354</v>
      </c>
      <c r="D8661" s="27" t="s">
        <v>6353</v>
      </c>
      <c r="E8661" s="27" t="s">
        <v>6117</v>
      </c>
      <c r="F8661" s="27" t="s">
        <v>2825</v>
      </c>
      <c r="G8661" s="27" t="s">
        <v>2826</v>
      </c>
      <c r="H8661" s="28">
        <v>43922</v>
      </c>
      <c r="I8661" s="516">
        <v>0</v>
      </c>
      <c r="J8661" s="28" t="s">
        <v>3192</v>
      </c>
    </row>
    <row r="8662" spans="1:10" x14ac:dyDescent="0.3">
      <c r="A8662" s="26">
        <v>2020</v>
      </c>
      <c r="B8662" s="27" t="s">
        <v>5767</v>
      </c>
      <c r="C8662" s="27" t="s">
        <v>3515</v>
      </c>
      <c r="D8662" s="27" t="s">
        <v>5768</v>
      </c>
      <c r="E8662" s="27" t="s">
        <v>3063</v>
      </c>
      <c r="F8662" s="27" t="s">
        <v>2815</v>
      </c>
      <c r="G8662" s="27" t="s">
        <v>2816</v>
      </c>
      <c r="H8662" s="28">
        <v>43922</v>
      </c>
      <c r="I8662" s="516">
        <v>1.7446119999999994</v>
      </c>
      <c r="J8662" s="28" t="s">
        <v>3192</v>
      </c>
    </row>
    <row r="8663" spans="1:10" x14ac:dyDescent="0.3">
      <c r="A8663" s="26">
        <v>2020</v>
      </c>
      <c r="B8663" s="27" t="s">
        <v>6382</v>
      </c>
      <c r="C8663" s="27" t="s">
        <v>6383</v>
      </c>
      <c r="D8663" s="27" t="s">
        <v>6384</v>
      </c>
      <c r="E8663" s="27" t="s">
        <v>3161</v>
      </c>
      <c r="F8663" s="27" t="s">
        <v>2815</v>
      </c>
      <c r="G8663" s="27" t="s">
        <v>2854</v>
      </c>
      <c r="H8663" s="28">
        <v>43922</v>
      </c>
      <c r="I8663" s="516">
        <v>0.10853</v>
      </c>
      <c r="J8663" s="28" t="s">
        <v>3192</v>
      </c>
    </row>
    <row r="8664" spans="1:10" x14ac:dyDescent="0.3">
      <c r="A8664" s="26">
        <v>2020</v>
      </c>
      <c r="B8664" s="27" t="s">
        <v>3126</v>
      </c>
      <c r="C8664" s="27" t="s">
        <v>3127</v>
      </c>
      <c r="D8664" s="27" t="s">
        <v>3128</v>
      </c>
      <c r="E8664" s="27" t="s">
        <v>3025</v>
      </c>
      <c r="F8664" s="27" t="s">
        <v>3026</v>
      </c>
      <c r="G8664" s="27" t="s">
        <v>2936</v>
      </c>
      <c r="H8664" s="28">
        <v>43922</v>
      </c>
      <c r="I8664" s="516">
        <v>0</v>
      </c>
      <c r="J8664" s="28" t="s">
        <v>3241</v>
      </c>
    </row>
    <row r="8665" spans="1:10" x14ac:dyDescent="0.3">
      <c r="A8665" s="26">
        <v>2020</v>
      </c>
      <c r="B8665" s="27" t="s">
        <v>6029</v>
      </c>
      <c r="C8665" s="27" t="s">
        <v>6030</v>
      </c>
      <c r="D8665" s="27" t="s">
        <v>6029</v>
      </c>
      <c r="E8665" s="27" t="s">
        <v>3111</v>
      </c>
      <c r="F8665" s="27" t="s">
        <v>3034</v>
      </c>
      <c r="G8665" s="27" t="s">
        <v>2831</v>
      </c>
      <c r="H8665" s="28">
        <v>43922</v>
      </c>
      <c r="I8665" s="516">
        <v>1.0766079999999998</v>
      </c>
      <c r="J8665" s="28" t="s">
        <v>3192</v>
      </c>
    </row>
    <row r="8666" spans="1:10" x14ac:dyDescent="0.3">
      <c r="A8666" s="26">
        <v>2020</v>
      </c>
      <c r="B8666" s="27" t="s">
        <v>6027</v>
      </c>
      <c r="C8666" s="27" t="s">
        <v>6028</v>
      </c>
      <c r="D8666" s="27" t="s">
        <v>6027</v>
      </c>
      <c r="E8666" s="27" t="s">
        <v>3111</v>
      </c>
      <c r="F8666" s="27" t="s">
        <v>3034</v>
      </c>
      <c r="G8666" s="27" t="s">
        <v>2831</v>
      </c>
      <c r="H8666" s="28">
        <v>43922</v>
      </c>
      <c r="I8666" s="516">
        <v>2.2247189999999999</v>
      </c>
      <c r="J8666" s="28" t="s">
        <v>3192</v>
      </c>
    </row>
    <row r="8667" spans="1:10" x14ac:dyDescent="0.3">
      <c r="A8667" s="26">
        <v>2020</v>
      </c>
      <c r="B8667" s="27" t="s">
        <v>3178</v>
      </c>
      <c r="C8667" s="27" t="s">
        <v>3179</v>
      </c>
      <c r="D8667" s="27" t="s">
        <v>3178</v>
      </c>
      <c r="E8667" s="27" t="s">
        <v>3033</v>
      </c>
      <c r="F8667" s="27" t="s">
        <v>2807</v>
      </c>
      <c r="G8667" s="27" t="s">
        <v>2812</v>
      </c>
      <c r="H8667" s="28">
        <v>43922</v>
      </c>
      <c r="I8667" s="516">
        <v>0</v>
      </c>
      <c r="J8667" s="28" t="s">
        <v>3241</v>
      </c>
    </row>
    <row r="8668" spans="1:10" x14ac:dyDescent="0.3">
      <c r="A8668" s="26">
        <v>2020</v>
      </c>
      <c r="B8668" s="27" t="s">
        <v>6332</v>
      </c>
      <c r="C8668" s="27" t="s">
        <v>6266</v>
      </c>
      <c r="D8668" s="27" t="s">
        <v>6332</v>
      </c>
      <c r="E8668" s="27" t="s">
        <v>3111</v>
      </c>
      <c r="F8668" s="27" t="s">
        <v>2815</v>
      </c>
      <c r="G8668" s="27" t="s">
        <v>2854</v>
      </c>
      <c r="H8668" s="28">
        <v>43922</v>
      </c>
      <c r="I8668" s="516">
        <v>7.4564999999999992E-2</v>
      </c>
      <c r="J8668" s="28" t="s">
        <v>3241</v>
      </c>
    </row>
    <row r="8669" spans="1:10" x14ac:dyDescent="0.3">
      <c r="A8669" s="26">
        <v>2020</v>
      </c>
      <c r="B8669" s="27" t="s">
        <v>3119</v>
      </c>
      <c r="C8669" s="27" t="s">
        <v>3120</v>
      </c>
      <c r="D8669" s="27" t="s">
        <v>3119</v>
      </c>
      <c r="E8669" s="27" t="s">
        <v>6117</v>
      </c>
      <c r="F8669" s="27" t="s">
        <v>3034</v>
      </c>
      <c r="G8669" s="27" t="s">
        <v>2840</v>
      </c>
      <c r="H8669" s="28">
        <v>43922</v>
      </c>
      <c r="I8669" s="516">
        <v>3.6076719999999987</v>
      </c>
      <c r="J8669" s="28" t="s">
        <v>3241</v>
      </c>
    </row>
    <row r="8670" spans="1:10" x14ac:dyDescent="0.3">
      <c r="A8670" s="26">
        <v>2020</v>
      </c>
      <c r="B8670" s="27" t="s">
        <v>6083</v>
      </c>
      <c r="C8670" s="27" t="s">
        <v>6084</v>
      </c>
      <c r="D8670" s="27" t="s">
        <v>6083</v>
      </c>
      <c r="E8670" s="27" t="s">
        <v>3111</v>
      </c>
      <c r="F8670" s="27" t="s">
        <v>2825</v>
      </c>
      <c r="G8670" s="27" t="s">
        <v>2850</v>
      </c>
      <c r="H8670" s="28">
        <v>43922</v>
      </c>
      <c r="I8670" s="516">
        <v>0.98848499999999995</v>
      </c>
      <c r="J8670" s="28" t="s">
        <v>3241</v>
      </c>
    </row>
    <row r="8671" spans="1:10" x14ac:dyDescent="0.3">
      <c r="A8671" s="26">
        <v>2020</v>
      </c>
      <c r="B8671" s="27" t="s">
        <v>5984</v>
      </c>
      <c r="C8671" s="27" t="s">
        <v>5985</v>
      </c>
      <c r="D8671" s="27" t="s">
        <v>5984</v>
      </c>
      <c r="E8671" s="27" t="s">
        <v>3111</v>
      </c>
      <c r="F8671" s="27" t="s">
        <v>2825</v>
      </c>
      <c r="G8671" s="27" t="s">
        <v>2850</v>
      </c>
      <c r="H8671" s="28">
        <v>43922</v>
      </c>
      <c r="I8671" s="516">
        <v>5.8276070000000013</v>
      </c>
      <c r="J8671" s="28" t="s">
        <v>3192</v>
      </c>
    </row>
    <row r="8672" spans="1:10" x14ac:dyDescent="0.3">
      <c r="A8672" s="26">
        <v>2020</v>
      </c>
      <c r="B8672" s="27" t="s">
        <v>6043</v>
      </c>
      <c r="C8672" s="27" t="s">
        <v>6044</v>
      </c>
      <c r="D8672" s="27" t="s">
        <v>6043</v>
      </c>
      <c r="E8672" s="27" t="s">
        <v>3111</v>
      </c>
      <c r="F8672" s="27" t="s">
        <v>2825</v>
      </c>
      <c r="G8672" s="27" t="s">
        <v>2850</v>
      </c>
      <c r="H8672" s="28">
        <v>43922</v>
      </c>
      <c r="I8672" s="516">
        <v>2.3166020000000001</v>
      </c>
      <c r="J8672" s="28" t="s">
        <v>3192</v>
      </c>
    </row>
    <row r="8673" spans="1:10" x14ac:dyDescent="0.3">
      <c r="A8673" s="26">
        <v>2020</v>
      </c>
      <c r="B8673" s="27" t="s">
        <v>3121</v>
      </c>
      <c r="C8673" s="27" t="s">
        <v>3122</v>
      </c>
      <c r="D8673" s="27" t="s">
        <v>3121</v>
      </c>
      <c r="E8673" s="27" t="s">
        <v>6117</v>
      </c>
      <c r="F8673" s="27" t="s">
        <v>2825</v>
      </c>
      <c r="G8673" s="27" t="s">
        <v>2850</v>
      </c>
      <c r="H8673" s="28">
        <v>43922</v>
      </c>
      <c r="I8673" s="516">
        <v>4.8686050000000014</v>
      </c>
      <c r="J8673" s="28" t="s">
        <v>3241</v>
      </c>
    </row>
    <row r="8674" spans="1:10" x14ac:dyDescent="0.3">
      <c r="A8674" s="26">
        <v>2020</v>
      </c>
      <c r="B8674" s="27" t="s">
        <v>5978</v>
      </c>
      <c r="C8674" s="27" t="s">
        <v>5979</v>
      </c>
      <c r="D8674" s="27" t="s">
        <v>5978</v>
      </c>
      <c r="E8674" s="27" t="s">
        <v>3111</v>
      </c>
      <c r="F8674" s="27" t="s">
        <v>2825</v>
      </c>
      <c r="G8674" s="27" t="s">
        <v>2850</v>
      </c>
      <c r="H8674" s="28">
        <v>43922</v>
      </c>
      <c r="I8674" s="516">
        <v>4.5113920000000007</v>
      </c>
      <c r="J8674" s="28" t="s">
        <v>3192</v>
      </c>
    </row>
    <row r="8675" spans="1:10" x14ac:dyDescent="0.3">
      <c r="A8675" s="26">
        <v>2020</v>
      </c>
      <c r="B8675" s="27" t="s">
        <v>5980</v>
      </c>
      <c r="C8675" s="27" t="s">
        <v>5981</v>
      </c>
      <c r="D8675" s="27" t="s">
        <v>5980</v>
      </c>
      <c r="E8675" s="27" t="s">
        <v>3111</v>
      </c>
      <c r="F8675" s="27" t="s">
        <v>2825</v>
      </c>
      <c r="G8675" s="27" t="s">
        <v>2850</v>
      </c>
      <c r="H8675" s="28">
        <v>43922</v>
      </c>
      <c r="I8675" s="516">
        <v>4.6115449999999996</v>
      </c>
      <c r="J8675" s="28" t="s">
        <v>3192</v>
      </c>
    </row>
    <row r="8676" spans="1:10" x14ac:dyDescent="0.3">
      <c r="A8676" s="26">
        <v>2020</v>
      </c>
      <c r="B8676" s="27" t="s">
        <v>5993</v>
      </c>
      <c r="C8676" s="27" t="s">
        <v>5994</v>
      </c>
      <c r="D8676" s="27" t="s">
        <v>5993</v>
      </c>
      <c r="E8676" s="27" t="s">
        <v>3033</v>
      </c>
      <c r="F8676" s="27" t="s">
        <v>2788</v>
      </c>
      <c r="G8676" s="27" t="s">
        <v>2788</v>
      </c>
      <c r="H8676" s="28">
        <v>43922</v>
      </c>
      <c r="I8676" s="516">
        <v>1.1450709999999999</v>
      </c>
      <c r="J8676" s="28" t="s">
        <v>3241</v>
      </c>
    </row>
    <row r="8677" spans="1:10" x14ac:dyDescent="0.3">
      <c r="A8677" s="26">
        <v>2020</v>
      </c>
      <c r="B8677" s="27" t="s">
        <v>5982</v>
      </c>
      <c r="C8677" s="27" t="s">
        <v>5983</v>
      </c>
      <c r="D8677" s="27" t="s">
        <v>5982</v>
      </c>
      <c r="E8677" s="27" t="s">
        <v>3033</v>
      </c>
      <c r="F8677" s="27" t="s">
        <v>2788</v>
      </c>
      <c r="G8677" s="27" t="s">
        <v>2788</v>
      </c>
      <c r="H8677" s="28">
        <v>43922</v>
      </c>
      <c r="I8677" s="516">
        <v>18.070823000000001</v>
      </c>
      <c r="J8677" s="28" t="s">
        <v>3192</v>
      </c>
    </row>
    <row r="8678" spans="1:10" x14ac:dyDescent="0.3">
      <c r="A8678" s="26">
        <v>2020</v>
      </c>
      <c r="B8678" s="27" t="s">
        <v>3198</v>
      </c>
      <c r="C8678" s="27" t="s">
        <v>3199</v>
      </c>
      <c r="D8678" s="27" t="s">
        <v>3200</v>
      </c>
      <c r="E8678" s="27" t="s">
        <v>3161</v>
      </c>
      <c r="F8678" s="27" t="s">
        <v>2815</v>
      </c>
      <c r="G8678" s="27" t="s">
        <v>2854</v>
      </c>
      <c r="H8678" s="28">
        <v>43922</v>
      </c>
      <c r="I8678" s="516">
        <v>0.74773700000000021</v>
      </c>
      <c r="J8678" s="28" t="s">
        <v>3192</v>
      </c>
    </row>
    <row r="8679" spans="1:10" x14ac:dyDescent="0.3">
      <c r="A8679" s="26">
        <v>2020</v>
      </c>
      <c r="B8679" s="27" t="s">
        <v>5758</v>
      </c>
      <c r="C8679" s="27" t="s">
        <v>5759</v>
      </c>
      <c r="D8679" s="27" t="s">
        <v>5758</v>
      </c>
      <c r="E8679" s="27" t="s">
        <v>3033</v>
      </c>
      <c r="F8679" s="27" t="s">
        <v>2815</v>
      </c>
      <c r="G8679" s="27" t="s">
        <v>2816</v>
      </c>
      <c r="H8679" s="28">
        <v>43952</v>
      </c>
      <c r="I8679" s="516">
        <v>17.174348000000005</v>
      </c>
      <c r="J8679" s="28" t="s">
        <v>3192</v>
      </c>
    </row>
    <row r="8680" spans="1:10" x14ac:dyDescent="0.3">
      <c r="A8680" s="26">
        <v>2020</v>
      </c>
      <c r="B8680" s="27" t="s">
        <v>3022</v>
      </c>
      <c r="C8680" s="27" t="s">
        <v>3023</v>
      </c>
      <c r="D8680" s="27" t="s">
        <v>3024</v>
      </c>
      <c r="E8680" s="27" t="s">
        <v>3025</v>
      </c>
      <c r="F8680" s="27" t="s">
        <v>3026</v>
      </c>
      <c r="G8680" s="27" t="s">
        <v>2788</v>
      </c>
      <c r="H8680" s="28">
        <v>43952</v>
      </c>
      <c r="I8680" s="516">
        <v>0</v>
      </c>
      <c r="J8680" s="28" t="s">
        <v>3241</v>
      </c>
    </row>
    <row r="8681" spans="1:10" x14ac:dyDescent="0.3">
      <c r="A8681" s="26">
        <v>2020</v>
      </c>
      <c r="B8681" s="27" t="s">
        <v>3022</v>
      </c>
      <c r="C8681" s="27" t="s">
        <v>3023</v>
      </c>
      <c r="D8681" s="27" t="s">
        <v>3027</v>
      </c>
      <c r="E8681" s="27" t="s">
        <v>3025</v>
      </c>
      <c r="F8681" s="27" t="s">
        <v>3026</v>
      </c>
      <c r="G8681" s="27" t="s">
        <v>2788</v>
      </c>
      <c r="H8681" s="28">
        <v>43952</v>
      </c>
      <c r="I8681" s="516">
        <v>0</v>
      </c>
      <c r="J8681" s="28" t="s">
        <v>3241</v>
      </c>
    </row>
    <row r="8682" spans="1:10" x14ac:dyDescent="0.3">
      <c r="A8682" s="26">
        <v>2020</v>
      </c>
      <c r="B8682" s="27" t="s">
        <v>5989</v>
      </c>
      <c r="C8682" s="27" t="s">
        <v>5990</v>
      </c>
      <c r="D8682" s="27" t="s">
        <v>5989</v>
      </c>
      <c r="E8682" s="27" t="s">
        <v>3033</v>
      </c>
      <c r="F8682" s="27" t="s">
        <v>2807</v>
      </c>
      <c r="G8682" s="27" t="s">
        <v>2812</v>
      </c>
      <c r="H8682" s="28">
        <v>43952</v>
      </c>
      <c r="I8682" s="516">
        <v>24.067446999999998</v>
      </c>
      <c r="J8682" s="28" t="s">
        <v>3241</v>
      </c>
    </row>
    <row r="8683" spans="1:10" x14ac:dyDescent="0.3">
      <c r="A8683" s="26">
        <v>2020</v>
      </c>
      <c r="B8683" s="27" t="s">
        <v>6085</v>
      </c>
      <c r="C8683" s="27" t="s">
        <v>6086</v>
      </c>
      <c r="D8683" s="27" t="s">
        <v>6085</v>
      </c>
      <c r="E8683" s="27" t="s">
        <v>3033</v>
      </c>
      <c r="F8683" s="27" t="s">
        <v>2807</v>
      </c>
      <c r="G8683" s="27" t="s">
        <v>2812</v>
      </c>
      <c r="H8683" s="28">
        <v>43952</v>
      </c>
      <c r="I8683" s="516">
        <v>35.845583999999995</v>
      </c>
      <c r="J8683" s="28" t="s">
        <v>3241</v>
      </c>
    </row>
    <row r="8684" spans="1:10" x14ac:dyDescent="0.3">
      <c r="A8684" s="26">
        <v>2020</v>
      </c>
      <c r="B8684" s="27" t="s">
        <v>3028</v>
      </c>
      <c r="C8684" s="27" t="s">
        <v>3029</v>
      </c>
      <c r="D8684" s="27" t="s">
        <v>3028</v>
      </c>
      <c r="E8684" s="27" t="s">
        <v>6117</v>
      </c>
      <c r="F8684" s="27" t="s">
        <v>2807</v>
      </c>
      <c r="G8684" s="27" t="s">
        <v>2812</v>
      </c>
      <c r="H8684" s="28">
        <v>43952</v>
      </c>
      <c r="I8684" s="516">
        <v>5.5684539999999991</v>
      </c>
      <c r="J8684" s="28" t="s">
        <v>3241</v>
      </c>
    </row>
    <row r="8685" spans="1:10" x14ac:dyDescent="0.3">
      <c r="A8685" s="26">
        <v>2020</v>
      </c>
      <c r="B8685" s="27" t="s">
        <v>6357</v>
      </c>
      <c r="C8685" s="27" t="s">
        <v>6358</v>
      </c>
      <c r="D8685" s="27" t="s">
        <v>6357</v>
      </c>
      <c r="E8685" s="27" t="s">
        <v>3111</v>
      </c>
      <c r="F8685" s="27" t="s">
        <v>2825</v>
      </c>
      <c r="G8685" s="27" t="s">
        <v>2850</v>
      </c>
      <c r="H8685" s="28">
        <v>43952</v>
      </c>
      <c r="I8685" s="516">
        <v>0.39336700000000002</v>
      </c>
      <c r="J8685" s="28" t="s">
        <v>3241</v>
      </c>
    </row>
    <row r="8686" spans="1:10" x14ac:dyDescent="0.3">
      <c r="A8686" s="26">
        <v>2020</v>
      </c>
      <c r="B8686" s="27" t="s">
        <v>6328</v>
      </c>
      <c r="C8686" s="27" t="s">
        <v>6329</v>
      </c>
      <c r="D8686" s="27" t="s">
        <v>6328</v>
      </c>
      <c r="E8686" s="27" t="s">
        <v>3033</v>
      </c>
      <c r="F8686" s="27" t="s">
        <v>3034</v>
      </c>
      <c r="G8686" s="27" t="s">
        <v>2821</v>
      </c>
      <c r="H8686" s="28">
        <v>43952</v>
      </c>
      <c r="I8686" s="516">
        <v>22.062817000000003</v>
      </c>
      <c r="J8686" s="28" t="s">
        <v>3192</v>
      </c>
    </row>
    <row r="8687" spans="1:10" x14ac:dyDescent="0.3">
      <c r="A8687" s="26">
        <v>2020</v>
      </c>
      <c r="B8687" s="27" t="s">
        <v>3031</v>
      </c>
      <c r="C8687" s="27" t="s">
        <v>3032</v>
      </c>
      <c r="D8687" s="27" t="s">
        <v>3031</v>
      </c>
      <c r="E8687" s="27" t="s">
        <v>3033</v>
      </c>
      <c r="F8687" s="27" t="s">
        <v>3034</v>
      </c>
      <c r="G8687" s="27" t="s">
        <v>2821</v>
      </c>
      <c r="H8687" s="28">
        <v>43952</v>
      </c>
      <c r="I8687" s="516">
        <v>5.4669249999999989</v>
      </c>
      <c r="J8687" s="28" t="s">
        <v>3241</v>
      </c>
    </row>
    <row r="8688" spans="1:10" x14ac:dyDescent="0.3">
      <c r="A8688" s="26">
        <v>2020</v>
      </c>
      <c r="B8688" s="27" t="s">
        <v>3031</v>
      </c>
      <c r="C8688" s="27" t="s">
        <v>3180</v>
      </c>
      <c r="D8688" s="27" t="s">
        <v>3181</v>
      </c>
      <c r="E8688" s="27" t="s">
        <v>3033</v>
      </c>
      <c r="F8688" s="27" t="s">
        <v>3034</v>
      </c>
      <c r="G8688" s="27" t="s">
        <v>2821</v>
      </c>
      <c r="H8688" s="28">
        <v>43952</v>
      </c>
      <c r="I8688" s="516">
        <v>3.9395699999999994</v>
      </c>
      <c r="J8688" s="28" t="s">
        <v>3241</v>
      </c>
    </row>
    <row r="8689" spans="1:10" x14ac:dyDescent="0.3">
      <c r="A8689" s="26">
        <v>2020</v>
      </c>
      <c r="B8689" s="27" t="s">
        <v>6036</v>
      </c>
      <c r="C8689" s="27" t="s">
        <v>6037</v>
      </c>
      <c r="D8689" s="27" t="s">
        <v>6038</v>
      </c>
      <c r="E8689" s="27" t="s">
        <v>3161</v>
      </c>
      <c r="F8689" s="27" t="s">
        <v>3026</v>
      </c>
      <c r="G8689" s="27" t="s">
        <v>2936</v>
      </c>
      <c r="H8689" s="28">
        <v>43952</v>
      </c>
      <c r="I8689" s="516">
        <v>4.4897279999999995</v>
      </c>
      <c r="J8689" s="28" t="s">
        <v>3192</v>
      </c>
    </row>
    <row r="8690" spans="1:10" x14ac:dyDescent="0.3">
      <c r="A8690" s="26">
        <v>2020</v>
      </c>
      <c r="B8690" s="27" t="s">
        <v>6039</v>
      </c>
      <c r="C8690" s="27" t="s">
        <v>6040</v>
      </c>
      <c r="D8690" s="27" t="s">
        <v>6039</v>
      </c>
      <c r="E8690" s="27" t="s">
        <v>3033</v>
      </c>
      <c r="F8690" s="27" t="s">
        <v>2788</v>
      </c>
      <c r="G8690" s="27" t="s">
        <v>2788</v>
      </c>
      <c r="H8690" s="28">
        <v>43952</v>
      </c>
      <c r="I8690" s="516">
        <v>18.565171000000003</v>
      </c>
      <c r="J8690" s="28" t="s">
        <v>3241</v>
      </c>
    </row>
    <row r="8691" spans="1:10" x14ac:dyDescent="0.3">
      <c r="A8691" s="26">
        <v>2020</v>
      </c>
      <c r="B8691" s="27" t="s">
        <v>5991</v>
      </c>
      <c r="C8691" s="27" t="s">
        <v>5992</v>
      </c>
      <c r="D8691" s="27" t="s">
        <v>5991</v>
      </c>
      <c r="E8691" s="27" t="s">
        <v>3033</v>
      </c>
      <c r="F8691" s="27" t="s">
        <v>2788</v>
      </c>
      <c r="G8691" s="27" t="s">
        <v>2799</v>
      </c>
      <c r="H8691" s="28">
        <v>43952</v>
      </c>
      <c r="I8691" s="516">
        <v>15.256755</v>
      </c>
      <c r="J8691" s="28" t="s">
        <v>3192</v>
      </c>
    </row>
    <row r="8692" spans="1:10" x14ac:dyDescent="0.3">
      <c r="A8692" s="26">
        <v>2020</v>
      </c>
      <c r="B8692" s="27" t="s">
        <v>6031</v>
      </c>
      <c r="C8692" s="27" t="s">
        <v>6016</v>
      </c>
      <c r="D8692" s="27" t="s">
        <v>6031</v>
      </c>
      <c r="E8692" s="27" t="s">
        <v>3033</v>
      </c>
      <c r="F8692" s="27" t="s">
        <v>2807</v>
      </c>
      <c r="G8692" s="27" t="s">
        <v>2808</v>
      </c>
      <c r="H8692" s="28">
        <v>43952</v>
      </c>
      <c r="I8692" s="516">
        <v>8.663123999999998</v>
      </c>
      <c r="J8692" s="28" t="s">
        <v>3241</v>
      </c>
    </row>
    <row r="8693" spans="1:10" x14ac:dyDescent="0.3">
      <c r="A8693" s="26">
        <v>2020</v>
      </c>
      <c r="B8693" s="27" t="s">
        <v>6025</v>
      </c>
      <c r="C8693" s="27" t="s">
        <v>6026</v>
      </c>
      <c r="D8693" s="27" t="s">
        <v>6025</v>
      </c>
      <c r="E8693" s="27" t="s">
        <v>3033</v>
      </c>
      <c r="F8693" s="27" t="s">
        <v>2807</v>
      </c>
      <c r="G8693" s="27" t="s">
        <v>2808</v>
      </c>
      <c r="H8693" s="28">
        <v>43952</v>
      </c>
      <c r="I8693" s="516">
        <v>36.020018999999991</v>
      </c>
      <c r="J8693" s="28" t="s">
        <v>3192</v>
      </c>
    </row>
    <row r="8694" spans="1:10" x14ac:dyDescent="0.3">
      <c r="A8694" s="26">
        <v>2020</v>
      </c>
      <c r="B8694" s="27" t="s">
        <v>3189</v>
      </c>
      <c r="C8694" s="27" t="s">
        <v>3190</v>
      </c>
      <c r="D8694" s="27" t="s">
        <v>3191</v>
      </c>
      <c r="E8694" s="27" t="s">
        <v>3161</v>
      </c>
      <c r="F8694" s="27" t="s">
        <v>2815</v>
      </c>
      <c r="G8694" s="27" t="s">
        <v>2816</v>
      </c>
      <c r="H8694" s="28">
        <v>43952</v>
      </c>
      <c r="I8694" s="516">
        <v>0.88742700000000041</v>
      </c>
      <c r="J8694" s="28" t="s">
        <v>3192</v>
      </c>
    </row>
    <row r="8695" spans="1:10" x14ac:dyDescent="0.3">
      <c r="A8695" s="26">
        <v>2020</v>
      </c>
      <c r="B8695" s="27" t="s">
        <v>3189</v>
      </c>
      <c r="C8695" s="27" t="s">
        <v>6326</v>
      </c>
      <c r="D8695" s="27" t="s">
        <v>6327</v>
      </c>
      <c r="E8695" s="27" t="s">
        <v>3161</v>
      </c>
      <c r="F8695" s="27" t="s">
        <v>2815</v>
      </c>
      <c r="G8695" s="27" t="s">
        <v>2816</v>
      </c>
      <c r="H8695" s="28">
        <v>43952</v>
      </c>
      <c r="I8695" s="516">
        <v>0.43671500000000002</v>
      </c>
      <c r="J8695" s="28" t="s">
        <v>3192</v>
      </c>
    </row>
    <row r="8696" spans="1:10" x14ac:dyDescent="0.3">
      <c r="A8696" s="26">
        <v>2020</v>
      </c>
      <c r="B8696" s="27" t="s">
        <v>5764</v>
      </c>
      <c r="C8696" s="27" t="s">
        <v>5765</v>
      </c>
      <c r="D8696" s="27" t="s">
        <v>5766</v>
      </c>
      <c r="E8696" s="27" t="s">
        <v>3161</v>
      </c>
      <c r="F8696" s="27" t="s">
        <v>2815</v>
      </c>
      <c r="G8696" s="27" t="s">
        <v>2816</v>
      </c>
      <c r="H8696" s="28">
        <v>43952</v>
      </c>
      <c r="I8696" s="516">
        <v>0.51047999999999993</v>
      </c>
      <c r="J8696" s="28" t="s">
        <v>3192</v>
      </c>
    </row>
    <row r="8697" spans="1:10" x14ac:dyDescent="0.3">
      <c r="A8697" s="26">
        <v>2020</v>
      </c>
      <c r="B8697" s="27" t="s">
        <v>5764</v>
      </c>
      <c r="C8697" s="27" t="s">
        <v>5765</v>
      </c>
      <c r="D8697" s="27" t="s">
        <v>5988</v>
      </c>
      <c r="E8697" s="27" t="s">
        <v>3161</v>
      </c>
      <c r="F8697" s="27" t="s">
        <v>2815</v>
      </c>
      <c r="G8697" s="27" t="s">
        <v>2816</v>
      </c>
      <c r="H8697" s="28">
        <v>43952</v>
      </c>
      <c r="I8697" s="516">
        <v>0.54526700000000017</v>
      </c>
      <c r="J8697" s="28" t="s">
        <v>3192</v>
      </c>
    </row>
    <row r="8698" spans="1:10" x14ac:dyDescent="0.3">
      <c r="A8698" s="26">
        <v>2020</v>
      </c>
      <c r="B8698" s="27" t="s">
        <v>3035</v>
      </c>
      <c r="C8698" s="27" t="s">
        <v>3036</v>
      </c>
      <c r="D8698" s="27" t="s">
        <v>3035</v>
      </c>
      <c r="E8698" s="27" t="s">
        <v>6117</v>
      </c>
      <c r="F8698" s="27" t="s">
        <v>2825</v>
      </c>
      <c r="G8698" s="27" t="s">
        <v>2826</v>
      </c>
      <c r="H8698" s="28">
        <v>43952</v>
      </c>
      <c r="I8698" s="516">
        <v>0</v>
      </c>
      <c r="J8698" s="28" t="s">
        <v>3241</v>
      </c>
    </row>
    <row r="8699" spans="1:10" x14ac:dyDescent="0.3">
      <c r="A8699" s="26">
        <v>2020</v>
      </c>
      <c r="B8699" s="27" t="s">
        <v>3037</v>
      </c>
      <c r="C8699" s="27" t="s">
        <v>3038</v>
      </c>
      <c r="D8699" s="27" t="s">
        <v>3037</v>
      </c>
      <c r="E8699" s="27" t="s">
        <v>6117</v>
      </c>
      <c r="F8699" s="27" t="s">
        <v>3034</v>
      </c>
      <c r="G8699" s="27" t="s">
        <v>2999</v>
      </c>
      <c r="H8699" s="28">
        <v>43952</v>
      </c>
      <c r="I8699" s="516">
        <v>2.2352999999999996</v>
      </c>
      <c r="J8699" s="28" t="s">
        <v>3241</v>
      </c>
    </row>
    <row r="8700" spans="1:10" x14ac:dyDescent="0.3">
      <c r="A8700" s="26">
        <v>2020</v>
      </c>
      <c r="B8700" s="27" t="s">
        <v>6077</v>
      </c>
      <c r="C8700" s="27" t="s">
        <v>6078</v>
      </c>
      <c r="D8700" s="27" t="s">
        <v>6077</v>
      </c>
      <c r="E8700" s="27" t="s">
        <v>3111</v>
      </c>
      <c r="F8700" s="27" t="s">
        <v>3034</v>
      </c>
      <c r="G8700" s="27" t="s">
        <v>2840</v>
      </c>
      <c r="H8700" s="28">
        <v>43952</v>
      </c>
      <c r="I8700" s="516">
        <v>13.90413</v>
      </c>
      <c r="J8700" s="28" t="s">
        <v>3192</v>
      </c>
    </row>
    <row r="8701" spans="1:10" x14ac:dyDescent="0.3">
      <c r="A8701" s="26">
        <v>2020</v>
      </c>
      <c r="B8701" s="27" t="s">
        <v>3039</v>
      </c>
      <c r="C8701" s="27" t="s">
        <v>3040</v>
      </c>
      <c r="D8701" s="27" t="s">
        <v>3039</v>
      </c>
      <c r="E8701" s="27" t="s">
        <v>6117</v>
      </c>
      <c r="F8701" s="27" t="s">
        <v>2815</v>
      </c>
      <c r="G8701" s="27" t="s">
        <v>2816</v>
      </c>
      <c r="H8701" s="28">
        <v>43952</v>
      </c>
      <c r="I8701" s="516">
        <v>0</v>
      </c>
      <c r="J8701" s="28" t="s">
        <v>3241</v>
      </c>
    </row>
    <row r="8702" spans="1:10" x14ac:dyDescent="0.3">
      <c r="A8702" s="26">
        <v>2020</v>
      </c>
      <c r="B8702" s="27" t="s">
        <v>5672</v>
      </c>
      <c r="C8702" s="27" t="s">
        <v>2863</v>
      </c>
      <c r="D8702" s="27" t="s">
        <v>5672</v>
      </c>
      <c r="E8702" s="27" t="s">
        <v>3111</v>
      </c>
      <c r="F8702" s="27" t="s">
        <v>2815</v>
      </c>
      <c r="G8702" s="27" t="s">
        <v>2854</v>
      </c>
      <c r="H8702" s="28">
        <v>43952</v>
      </c>
      <c r="I8702" s="516">
        <v>3.8286030000000006</v>
      </c>
      <c r="J8702" s="28" t="s">
        <v>3192</v>
      </c>
    </row>
    <row r="8703" spans="1:10" x14ac:dyDescent="0.3">
      <c r="A8703" s="26">
        <v>2020</v>
      </c>
      <c r="B8703" s="27" t="s">
        <v>3041</v>
      </c>
      <c r="C8703" s="27" t="s">
        <v>3042</v>
      </c>
      <c r="D8703" s="27" t="s">
        <v>3041</v>
      </c>
      <c r="E8703" s="27" t="s">
        <v>6117</v>
      </c>
      <c r="F8703" s="27" t="s">
        <v>2825</v>
      </c>
      <c r="G8703" s="27" t="s">
        <v>2826</v>
      </c>
      <c r="H8703" s="28">
        <v>43952</v>
      </c>
      <c r="I8703" s="516">
        <v>0</v>
      </c>
      <c r="J8703" s="28" t="s">
        <v>3241</v>
      </c>
    </row>
    <row r="8704" spans="1:10" x14ac:dyDescent="0.3">
      <c r="A8704" s="26">
        <v>2020</v>
      </c>
      <c r="B8704" s="27" t="s">
        <v>3043</v>
      </c>
      <c r="C8704" s="27" t="s">
        <v>3044</v>
      </c>
      <c r="D8704" s="27" t="s">
        <v>3043</v>
      </c>
      <c r="E8704" s="27" t="s">
        <v>6117</v>
      </c>
      <c r="F8704" s="27" t="s">
        <v>2815</v>
      </c>
      <c r="G8704" s="27" t="s">
        <v>2816</v>
      </c>
      <c r="H8704" s="28">
        <v>43952</v>
      </c>
      <c r="I8704" s="516">
        <v>3.8010409999999997</v>
      </c>
      <c r="J8704" s="28" t="s">
        <v>3241</v>
      </c>
    </row>
    <row r="8705" spans="1:10" x14ac:dyDescent="0.3">
      <c r="A8705" s="26">
        <v>2020</v>
      </c>
      <c r="B8705" s="27" t="s">
        <v>3045</v>
      </c>
      <c r="C8705" s="27" t="s">
        <v>3046</v>
      </c>
      <c r="D8705" s="27" t="s">
        <v>3045</v>
      </c>
      <c r="E8705" s="27" t="s">
        <v>6117</v>
      </c>
      <c r="F8705" s="27" t="s">
        <v>2815</v>
      </c>
      <c r="G8705" s="27" t="s">
        <v>2816</v>
      </c>
      <c r="H8705" s="28">
        <v>43952</v>
      </c>
      <c r="I8705" s="516">
        <v>0.10430300000000005</v>
      </c>
      <c r="J8705" s="28" t="s">
        <v>3241</v>
      </c>
    </row>
    <row r="8706" spans="1:10" x14ac:dyDescent="0.3">
      <c r="A8706" s="26">
        <v>2020</v>
      </c>
      <c r="B8706" s="27" t="s">
        <v>3143</v>
      </c>
      <c r="C8706" s="27" t="s">
        <v>3144</v>
      </c>
      <c r="D8706" s="27" t="s">
        <v>3143</v>
      </c>
      <c r="E8706" s="27" t="s">
        <v>6117</v>
      </c>
      <c r="F8706" s="27" t="s">
        <v>2798</v>
      </c>
      <c r="G8706" s="27" t="s">
        <v>2803</v>
      </c>
      <c r="H8706" s="28">
        <v>43952</v>
      </c>
      <c r="I8706" s="516">
        <v>3.645858</v>
      </c>
      <c r="J8706" s="28" t="s">
        <v>3241</v>
      </c>
    </row>
    <row r="8707" spans="1:10" x14ac:dyDescent="0.3">
      <c r="A8707" s="26">
        <v>2020</v>
      </c>
      <c r="B8707" s="27" t="s">
        <v>5773</v>
      </c>
      <c r="C8707" s="27" t="s">
        <v>5774</v>
      </c>
      <c r="D8707" s="27" t="s">
        <v>5773</v>
      </c>
      <c r="E8707" s="27" t="s">
        <v>3111</v>
      </c>
      <c r="F8707" s="27" t="s">
        <v>3034</v>
      </c>
      <c r="G8707" s="27" t="s">
        <v>2821</v>
      </c>
      <c r="H8707" s="28">
        <v>43952</v>
      </c>
      <c r="I8707" s="516">
        <v>0.281553</v>
      </c>
      <c r="J8707" s="28" t="s">
        <v>3241</v>
      </c>
    </row>
    <row r="8708" spans="1:10" x14ac:dyDescent="0.3">
      <c r="A8708" s="26">
        <v>2020</v>
      </c>
      <c r="B8708" s="27" t="s">
        <v>3171</v>
      </c>
      <c r="C8708" s="27" t="s">
        <v>3172</v>
      </c>
      <c r="D8708" s="27" t="s">
        <v>3173</v>
      </c>
      <c r="E8708" s="27" t="s">
        <v>3111</v>
      </c>
      <c r="F8708" s="27" t="s">
        <v>2825</v>
      </c>
      <c r="G8708" s="27" t="s">
        <v>2850</v>
      </c>
      <c r="H8708" s="28">
        <v>43952</v>
      </c>
      <c r="I8708" s="516">
        <v>0.38019900000000001</v>
      </c>
      <c r="J8708" s="28" t="s">
        <v>3241</v>
      </c>
    </row>
    <row r="8709" spans="1:10" x14ac:dyDescent="0.3">
      <c r="A8709" s="26">
        <v>2020</v>
      </c>
      <c r="B8709" s="27" t="s">
        <v>5974</v>
      </c>
      <c r="C8709" s="27" t="s">
        <v>5975</v>
      </c>
      <c r="D8709" s="27" t="s">
        <v>5974</v>
      </c>
      <c r="E8709" s="27" t="s">
        <v>3033</v>
      </c>
      <c r="F8709" s="27" t="s">
        <v>2807</v>
      </c>
      <c r="G8709" s="27" t="s">
        <v>2812</v>
      </c>
      <c r="H8709" s="28">
        <v>43952</v>
      </c>
      <c r="I8709" s="516">
        <v>11.021856000000001</v>
      </c>
      <c r="J8709" s="28" t="s">
        <v>3192</v>
      </c>
    </row>
    <row r="8710" spans="1:10" x14ac:dyDescent="0.3">
      <c r="A8710" s="26">
        <v>2020</v>
      </c>
      <c r="B8710" s="27" t="s">
        <v>3146</v>
      </c>
      <c r="C8710" s="27" t="s">
        <v>3147</v>
      </c>
      <c r="D8710" s="27" t="s">
        <v>3146</v>
      </c>
      <c r="E8710" s="27" t="s">
        <v>6117</v>
      </c>
      <c r="F8710" s="27" t="s">
        <v>2798</v>
      </c>
      <c r="G8710" s="27" t="s">
        <v>2803</v>
      </c>
      <c r="H8710" s="28">
        <v>43952</v>
      </c>
      <c r="I8710" s="516">
        <v>0.27484300000000006</v>
      </c>
      <c r="J8710" s="28" t="s">
        <v>3241</v>
      </c>
    </row>
    <row r="8711" spans="1:10" x14ac:dyDescent="0.3">
      <c r="A8711" s="26">
        <v>2020</v>
      </c>
      <c r="B8711" s="27" t="s">
        <v>6128</v>
      </c>
      <c r="C8711" s="27" t="s">
        <v>6129</v>
      </c>
      <c r="D8711" s="27" t="s">
        <v>6130</v>
      </c>
      <c r="E8711" s="27" t="s">
        <v>3161</v>
      </c>
      <c r="F8711" s="27" t="s">
        <v>3034</v>
      </c>
      <c r="G8711" s="27" t="s">
        <v>2999</v>
      </c>
      <c r="H8711" s="28">
        <v>43952</v>
      </c>
      <c r="I8711" s="516">
        <v>1.1949220000000003</v>
      </c>
      <c r="J8711" s="28" t="s">
        <v>3192</v>
      </c>
    </row>
    <row r="8712" spans="1:10" x14ac:dyDescent="0.3">
      <c r="A8712" s="26">
        <v>2020</v>
      </c>
      <c r="B8712" s="27" t="s">
        <v>3047</v>
      </c>
      <c r="C8712" s="27" t="s">
        <v>3048</v>
      </c>
      <c r="D8712" s="27" t="s">
        <v>3047</v>
      </c>
      <c r="E8712" s="27" t="s">
        <v>6117</v>
      </c>
      <c r="F8712" s="27" t="s">
        <v>2825</v>
      </c>
      <c r="G8712" s="27" t="s">
        <v>2826</v>
      </c>
      <c r="H8712" s="28">
        <v>43952</v>
      </c>
      <c r="I8712" s="516">
        <v>2.8E-5</v>
      </c>
      <c r="J8712" s="28" t="s">
        <v>3241</v>
      </c>
    </row>
    <row r="8713" spans="1:10" x14ac:dyDescent="0.3">
      <c r="A8713" s="26">
        <v>2020</v>
      </c>
      <c r="B8713" s="27" t="s">
        <v>5217</v>
      </c>
      <c r="C8713" s="27" t="s">
        <v>2901</v>
      </c>
      <c r="D8713" s="27" t="s">
        <v>5217</v>
      </c>
      <c r="E8713" s="27" t="s">
        <v>3033</v>
      </c>
      <c r="F8713" s="27" t="s">
        <v>2788</v>
      </c>
      <c r="G8713" s="27" t="s">
        <v>2788</v>
      </c>
      <c r="H8713" s="28">
        <v>43952</v>
      </c>
      <c r="I8713" s="516">
        <v>37.855727000000009</v>
      </c>
      <c r="J8713" s="28" t="s">
        <v>3192</v>
      </c>
    </row>
    <row r="8714" spans="1:10" x14ac:dyDescent="0.3">
      <c r="A8714" s="26">
        <v>2020</v>
      </c>
      <c r="B8714" s="27" t="s">
        <v>6124</v>
      </c>
      <c r="C8714" s="27" t="s">
        <v>6125</v>
      </c>
      <c r="D8714" s="27" t="s">
        <v>6124</v>
      </c>
      <c r="E8714" s="27" t="s">
        <v>3111</v>
      </c>
      <c r="F8714" s="27" t="s">
        <v>2815</v>
      </c>
      <c r="G8714" s="27" t="s">
        <v>2854</v>
      </c>
      <c r="H8714" s="28">
        <v>43952</v>
      </c>
      <c r="I8714" s="516">
        <v>0.64356899999999995</v>
      </c>
      <c r="J8714" s="28" t="s">
        <v>9055</v>
      </c>
    </row>
    <row r="8715" spans="1:10" x14ac:dyDescent="0.3">
      <c r="A8715" s="26">
        <v>2020</v>
      </c>
      <c r="B8715" s="27" t="s">
        <v>5999</v>
      </c>
      <c r="C8715" s="27" t="s">
        <v>5967</v>
      </c>
      <c r="D8715" s="27" t="s">
        <v>5999</v>
      </c>
      <c r="E8715" s="27" t="s">
        <v>3111</v>
      </c>
      <c r="F8715" s="27" t="s">
        <v>2815</v>
      </c>
      <c r="G8715" s="27" t="s">
        <v>2854</v>
      </c>
      <c r="H8715" s="28">
        <v>43952</v>
      </c>
      <c r="I8715" s="516">
        <v>0</v>
      </c>
      <c r="J8715" s="28" t="s">
        <v>3241</v>
      </c>
    </row>
    <row r="8716" spans="1:10" x14ac:dyDescent="0.3">
      <c r="A8716" s="26">
        <v>2020</v>
      </c>
      <c r="B8716" s="27" t="s">
        <v>5760</v>
      </c>
      <c r="C8716" s="27" t="s">
        <v>5761</v>
      </c>
      <c r="D8716" s="27" t="s">
        <v>5760</v>
      </c>
      <c r="E8716" s="27" t="s">
        <v>3111</v>
      </c>
      <c r="F8716" s="27" t="s">
        <v>2815</v>
      </c>
      <c r="G8716" s="27" t="s">
        <v>2854</v>
      </c>
      <c r="H8716" s="28">
        <v>43952</v>
      </c>
      <c r="I8716" s="516">
        <v>3.6531729999999993</v>
      </c>
      <c r="J8716" s="28" t="s">
        <v>3192</v>
      </c>
    </row>
    <row r="8717" spans="1:10" x14ac:dyDescent="0.3">
      <c r="A8717" s="26">
        <v>2020</v>
      </c>
      <c r="B8717" s="27" t="s">
        <v>3049</v>
      </c>
      <c r="C8717" s="27" t="s">
        <v>3050</v>
      </c>
      <c r="D8717" s="27" t="s">
        <v>3049</v>
      </c>
      <c r="E8717" s="27" t="s">
        <v>6117</v>
      </c>
      <c r="F8717" s="27" t="s">
        <v>2825</v>
      </c>
      <c r="G8717" s="27" t="s">
        <v>2850</v>
      </c>
      <c r="H8717" s="28">
        <v>43952</v>
      </c>
      <c r="I8717" s="516">
        <v>1.453603</v>
      </c>
      <c r="J8717" s="28" t="s">
        <v>3241</v>
      </c>
    </row>
    <row r="8718" spans="1:10" x14ac:dyDescent="0.3">
      <c r="A8718" s="26">
        <v>2020</v>
      </c>
      <c r="B8718" s="27" t="s">
        <v>3051</v>
      </c>
      <c r="C8718" s="27" t="s">
        <v>3051</v>
      </c>
      <c r="D8718" s="27" t="s">
        <v>3051</v>
      </c>
      <c r="E8718" s="27" t="s">
        <v>6118</v>
      </c>
      <c r="F8718" s="27" t="s">
        <v>3051</v>
      </c>
      <c r="G8718" s="27" t="s">
        <v>6074</v>
      </c>
      <c r="H8718" s="28">
        <v>43952</v>
      </c>
      <c r="I8718" s="516">
        <v>9613.7983429999786</v>
      </c>
      <c r="J8718" s="28" t="s">
        <v>6487</v>
      </c>
    </row>
    <row r="8719" spans="1:10" x14ac:dyDescent="0.3">
      <c r="A8719" s="26">
        <v>2020</v>
      </c>
      <c r="B8719" s="27" t="s">
        <v>5995</v>
      </c>
      <c r="C8719" s="27" t="s">
        <v>5996</v>
      </c>
      <c r="D8719" s="27" t="s">
        <v>5995</v>
      </c>
      <c r="E8719" s="27" t="s">
        <v>3033</v>
      </c>
      <c r="F8719" s="27" t="s">
        <v>2807</v>
      </c>
      <c r="G8719" s="27" t="s">
        <v>2812</v>
      </c>
      <c r="H8719" s="28">
        <v>43952</v>
      </c>
      <c r="I8719" s="516">
        <v>2.8710289999999996</v>
      </c>
      <c r="J8719" s="28" t="s">
        <v>3192</v>
      </c>
    </row>
    <row r="8720" spans="1:10" x14ac:dyDescent="0.3">
      <c r="A8720" s="26">
        <v>2020</v>
      </c>
      <c r="B8720" s="27" t="s">
        <v>3052</v>
      </c>
      <c r="C8720" s="27" t="s">
        <v>3053</v>
      </c>
      <c r="D8720" s="27" t="s">
        <v>3052</v>
      </c>
      <c r="E8720" s="27" t="s">
        <v>3033</v>
      </c>
      <c r="F8720" s="27" t="s">
        <v>2807</v>
      </c>
      <c r="G8720" s="27" t="s">
        <v>2812</v>
      </c>
      <c r="H8720" s="28">
        <v>43952</v>
      </c>
      <c r="I8720" s="516">
        <v>0.63393699999999986</v>
      </c>
      <c r="J8720" s="28" t="s">
        <v>3241</v>
      </c>
    </row>
    <row r="8721" spans="1:10" x14ac:dyDescent="0.3">
      <c r="A8721" s="26">
        <v>2020</v>
      </c>
      <c r="B8721" s="27" t="s">
        <v>6339</v>
      </c>
      <c r="C8721" s="27" t="s">
        <v>6340</v>
      </c>
      <c r="D8721" s="27" t="s">
        <v>6339</v>
      </c>
      <c r="E8721" s="27" t="s">
        <v>3111</v>
      </c>
      <c r="F8721" s="27" t="s">
        <v>2825</v>
      </c>
      <c r="G8721" s="27" t="s">
        <v>2850</v>
      </c>
      <c r="H8721" s="28">
        <v>43952</v>
      </c>
      <c r="I8721" s="516">
        <v>0.36195500000000003</v>
      </c>
      <c r="J8721" s="28" t="s">
        <v>3241</v>
      </c>
    </row>
    <row r="8722" spans="1:10" x14ac:dyDescent="0.3">
      <c r="A8722" s="26">
        <v>2020</v>
      </c>
      <c r="B8722" s="27" t="s">
        <v>3162</v>
      </c>
      <c r="C8722" s="27" t="s">
        <v>3163</v>
      </c>
      <c r="D8722" s="27" t="s">
        <v>3164</v>
      </c>
      <c r="E8722" s="27" t="s">
        <v>3025</v>
      </c>
      <c r="F8722" s="27" t="s">
        <v>3087</v>
      </c>
      <c r="G8722" s="27" t="s">
        <v>2788</v>
      </c>
      <c r="H8722" s="28">
        <v>43952</v>
      </c>
      <c r="I8722" s="516">
        <v>0</v>
      </c>
      <c r="J8722" s="28" t="s">
        <v>3241</v>
      </c>
    </row>
    <row r="8723" spans="1:10" x14ac:dyDescent="0.3">
      <c r="A8723" s="26">
        <v>2020</v>
      </c>
      <c r="B8723" s="27" t="s">
        <v>3162</v>
      </c>
      <c r="C8723" s="27" t="s">
        <v>3163</v>
      </c>
      <c r="D8723" s="27" t="s">
        <v>3165</v>
      </c>
      <c r="E8723" s="27" t="s">
        <v>3025</v>
      </c>
      <c r="F8723" s="27" t="s">
        <v>3087</v>
      </c>
      <c r="G8723" s="27" t="s">
        <v>2788</v>
      </c>
      <c r="H8723" s="28">
        <v>43952</v>
      </c>
      <c r="I8723" s="516">
        <v>0</v>
      </c>
      <c r="J8723" s="28" t="s">
        <v>3241</v>
      </c>
    </row>
    <row r="8724" spans="1:10" x14ac:dyDescent="0.3">
      <c r="A8724" s="26">
        <v>2020</v>
      </c>
      <c r="B8724" s="27" t="s">
        <v>6126</v>
      </c>
      <c r="C8724" s="27" t="s">
        <v>6127</v>
      </c>
      <c r="D8724" s="27" t="s">
        <v>6126</v>
      </c>
      <c r="E8724" s="27" t="s">
        <v>3033</v>
      </c>
      <c r="F8724" s="27" t="s">
        <v>2788</v>
      </c>
      <c r="G8724" s="27" t="s">
        <v>2788</v>
      </c>
      <c r="H8724" s="28">
        <v>43952</v>
      </c>
      <c r="I8724" s="516">
        <v>7.5340490000000022</v>
      </c>
      <c r="J8724" s="28" t="s">
        <v>3241</v>
      </c>
    </row>
    <row r="8725" spans="1:10" x14ac:dyDescent="0.3">
      <c r="A8725" s="26">
        <v>2020</v>
      </c>
      <c r="B8725" s="27" t="s">
        <v>6148</v>
      </c>
      <c r="C8725" s="27" t="s">
        <v>6149</v>
      </c>
      <c r="D8725" s="27" t="s">
        <v>6148</v>
      </c>
      <c r="E8725" s="27" t="s">
        <v>3033</v>
      </c>
      <c r="F8725" s="27" t="s">
        <v>2788</v>
      </c>
      <c r="G8725" s="27" t="s">
        <v>2788</v>
      </c>
      <c r="H8725" s="28">
        <v>43952</v>
      </c>
      <c r="I8725" s="516">
        <v>25.587304</v>
      </c>
      <c r="J8725" s="28" t="s">
        <v>3192</v>
      </c>
    </row>
    <row r="8726" spans="1:10" x14ac:dyDescent="0.3">
      <c r="A8726" s="26">
        <v>2020</v>
      </c>
      <c r="B8726" s="27" t="s">
        <v>6033</v>
      </c>
      <c r="C8726" s="27" t="s">
        <v>6034</v>
      </c>
      <c r="D8726" s="27" t="s">
        <v>6035</v>
      </c>
      <c r="E8726" s="27" t="s">
        <v>3161</v>
      </c>
      <c r="F8726" s="27" t="s">
        <v>2788</v>
      </c>
      <c r="G8726" s="27" t="s">
        <v>2788</v>
      </c>
      <c r="H8726" s="28">
        <v>43952</v>
      </c>
      <c r="I8726" s="516">
        <v>3.4659010000000006</v>
      </c>
      <c r="J8726" s="28" t="s">
        <v>3192</v>
      </c>
    </row>
    <row r="8727" spans="1:10" x14ac:dyDescent="0.3">
      <c r="A8727" s="26">
        <v>2020</v>
      </c>
      <c r="B8727" s="27" t="s">
        <v>3054</v>
      </c>
      <c r="C8727" s="27" t="s">
        <v>3055</v>
      </c>
      <c r="D8727" s="27" t="s">
        <v>3054</v>
      </c>
      <c r="E8727" s="27" t="s">
        <v>6117</v>
      </c>
      <c r="F8727" s="27" t="s">
        <v>3034</v>
      </c>
      <c r="G8727" s="27" t="s">
        <v>2999</v>
      </c>
      <c r="H8727" s="28">
        <v>43952</v>
      </c>
      <c r="I8727" s="516">
        <v>0</v>
      </c>
      <c r="J8727" s="28" t="s">
        <v>3241</v>
      </c>
    </row>
    <row r="8728" spans="1:10" x14ac:dyDescent="0.3">
      <c r="A8728" s="26">
        <v>2020</v>
      </c>
      <c r="B8728" s="27" t="s">
        <v>3056</v>
      </c>
      <c r="C8728" s="27" t="s">
        <v>3057</v>
      </c>
      <c r="D8728" s="27" t="s">
        <v>3056</v>
      </c>
      <c r="E8728" s="27" t="s">
        <v>6117</v>
      </c>
      <c r="F8728" s="27" t="s">
        <v>2825</v>
      </c>
      <c r="G8728" s="27" t="s">
        <v>2826</v>
      </c>
      <c r="H8728" s="28">
        <v>43952</v>
      </c>
      <c r="I8728" s="516">
        <v>0</v>
      </c>
      <c r="J8728" s="28" t="s">
        <v>3241</v>
      </c>
    </row>
    <row r="8729" spans="1:10" x14ac:dyDescent="0.3">
      <c r="A8729" s="26">
        <v>2020</v>
      </c>
      <c r="B8729" s="27" t="s">
        <v>6122</v>
      </c>
      <c r="C8729" s="27" t="s">
        <v>6123</v>
      </c>
      <c r="D8729" s="27" t="s">
        <v>6122</v>
      </c>
      <c r="E8729" s="27" t="s">
        <v>3111</v>
      </c>
      <c r="F8729" s="27" t="s">
        <v>3034</v>
      </c>
      <c r="G8729" s="27" t="s">
        <v>2831</v>
      </c>
      <c r="H8729" s="28">
        <v>43952</v>
      </c>
      <c r="I8729" s="516">
        <v>1.5764160000000003</v>
      </c>
      <c r="J8729" s="28" t="s">
        <v>3192</v>
      </c>
    </row>
    <row r="8730" spans="1:10" x14ac:dyDescent="0.3">
      <c r="A8730" s="26">
        <v>2020</v>
      </c>
      <c r="B8730" s="27" t="s">
        <v>3058</v>
      </c>
      <c r="C8730" s="27" t="s">
        <v>3059</v>
      </c>
      <c r="D8730" s="27" t="s">
        <v>3058</v>
      </c>
      <c r="E8730" s="27" t="s">
        <v>6117</v>
      </c>
      <c r="F8730" s="27" t="s">
        <v>2815</v>
      </c>
      <c r="G8730" s="27" t="s">
        <v>2816</v>
      </c>
      <c r="H8730" s="28">
        <v>43952</v>
      </c>
      <c r="I8730" s="516">
        <v>4.0714780000000008</v>
      </c>
      <c r="J8730" s="28" t="s">
        <v>3241</v>
      </c>
    </row>
    <row r="8731" spans="1:10" x14ac:dyDescent="0.3">
      <c r="A8731" s="26">
        <v>2020</v>
      </c>
      <c r="B8731" s="27" t="s">
        <v>5775</v>
      </c>
      <c r="C8731" s="27" t="s">
        <v>2905</v>
      </c>
      <c r="D8731" s="27" t="s">
        <v>5775</v>
      </c>
      <c r="E8731" s="27" t="s">
        <v>3033</v>
      </c>
      <c r="F8731" s="27" t="s">
        <v>2807</v>
      </c>
      <c r="G8731" s="27" t="s">
        <v>2812</v>
      </c>
      <c r="H8731" s="28">
        <v>43952</v>
      </c>
      <c r="I8731" s="516">
        <v>9.5511099999999995</v>
      </c>
      <c r="J8731" s="28" t="s">
        <v>3192</v>
      </c>
    </row>
    <row r="8732" spans="1:10" x14ac:dyDescent="0.3">
      <c r="A8732" s="26">
        <v>2020</v>
      </c>
      <c r="B8732" s="27" t="s">
        <v>6333</v>
      </c>
      <c r="C8732" s="27" t="s">
        <v>6334</v>
      </c>
      <c r="D8732" s="27" t="s">
        <v>6335</v>
      </c>
      <c r="E8732" s="27" t="s">
        <v>3161</v>
      </c>
      <c r="F8732" s="27" t="s">
        <v>2815</v>
      </c>
      <c r="G8732" s="27" t="s">
        <v>2816</v>
      </c>
      <c r="H8732" s="28">
        <v>43952</v>
      </c>
      <c r="I8732" s="516">
        <v>5.3222000000000005E-2</v>
      </c>
      <c r="J8732" s="28" t="s">
        <v>3192</v>
      </c>
    </row>
    <row r="8733" spans="1:10" x14ac:dyDescent="0.3">
      <c r="A8733" s="26">
        <v>2020</v>
      </c>
      <c r="B8733" s="27" t="s">
        <v>6119</v>
      </c>
      <c r="C8733" s="27" t="s">
        <v>6120</v>
      </c>
      <c r="D8733" s="27" t="s">
        <v>6119</v>
      </c>
      <c r="E8733" s="27" t="s">
        <v>3033</v>
      </c>
      <c r="F8733" s="27" t="s">
        <v>2788</v>
      </c>
      <c r="G8733" s="27" t="s">
        <v>2788</v>
      </c>
      <c r="H8733" s="28">
        <v>43952</v>
      </c>
      <c r="I8733" s="516">
        <v>0</v>
      </c>
      <c r="J8733" s="28" t="s">
        <v>3192</v>
      </c>
    </row>
    <row r="8734" spans="1:10" x14ac:dyDescent="0.3">
      <c r="A8734" s="26">
        <v>2020</v>
      </c>
      <c r="B8734" s="27" t="s">
        <v>6121</v>
      </c>
      <c r="C8734" s="27" t="s">
        <v>6110</v>
      </c>
      <c r="D8734" s="27" t="s">
        <v>6121</v>
      </c>
      <c r="E8734" s="27" t="s">
        <v>3033</v>
      </c>
      <c r="F8734" s="27" t="s">
        <v>2788</v>
      </c>
      <c r="G8734" s="27" t="s">
        <v>2788</v>
      </c>
      <c r="H8734" s="28">
        <v>43952</v>
      </c>
      <c r="I8734" s="516">
        <v>18.517743000000003</v>
      </c>
      <c r="J8734" s="28" t="s">
        <v>3241</v>
      </c>
    </row>
    <row r="8735" spans="1:10" x14ac:dyDescent="0.3">
      <c r="A8735" s="26">
        <v>2020</v>
      </c>
      <c r="B8735" s="27" t="s">
        <v>6144</v>
      </c>
      <c r="C8735" s="27" t="s">
        <v>6145</v>
      </c>
      <c r="D8735" s="27" t="s">
        <v>6144</v>
      </c>
      <c r="E8735" s="27" t="s">
        <v>3033</v>
      </c>
      <c r="F8735" s="27" t="s">
        <v>2788</v>
      </c>
      <c r="G8735" s="27" t="s">
        <v>2788</v>
      </c>
      <c r="H8735" s="28">
        <v>43952</v>
      </c>
      <c r="I8735" s="516">
        <v>4.6485899999999996</v>
      </c>
      <c r="J8735" s="28" t="s">
        <v>3192</v>
      </c>
    </row>
    <row r="8736" spans="1:10" x14ac:dyDescent="0.3">
      <c r="A8736" s="26">
        <v>2020</v>
      </c>
      <c r="B8736" s="27" t="s">
        <v>3152</v>
      </c>
      <c r="C8736" s="27" t="s">
        <v>3153</v>
      </c>
      <c r="D8736" s="27" t="s">
        <v>3152</v>
      </c>
      <c r="E8736" s="27" t="s">
        <v>3111</v>
      </c>
      <c r="F8736" s="27" t="s">
        <v>2825</v>
      </c>
      <c r="G8736" s="27" t="s">
        <v>2850</v>
      </c>
      <c r="H8736" s="28">
        <v>43952</v>
      </c>
      <c r="I8736" s="516">
        <v>0.38616500000000009</v>
      </c>
      <c r="J8736" s="28" t="s">
        <v>3241</v>
      </c>
    </row>
    <row r="8737" spans="1:10" x14ac:dyDescent="0.3">
      <c r="A8737" s="26">
        <v>2020</v>
      </c>
      <c r="B8737" s="27" t="s">
        <v>3154</v>
      </c>
      <c r="C8737" s="27" t="s">
        <v>3155</v>
      </c>
      <c r="D8737" s="27" t="s">
        <v>3154</v>
      </c>
      <c r="E8737" s="27" t="s">
        <v>3111</v>
      </c>
      <c r="F8737" s="27" t="s">
        <v>2825</v>
      </c>
      <c r="G8737" s="27" t="s">
        <v>2850</v>
      </c>
      <c r="H8737" s="28">
        <v>43952</v>
      </c>
      <c r="I8737" s="516">
        <v>0.50920500000000013</v>
      </c>
      <c r="J8737" s="28" t="s">
        <v>3241</v>
      </c>
    </row>
    <row r="8738" spans="1:10" x14ac:dyDescent="0.3">
      <c r="A8738" s="26">
        <v>2020</v>
      </c>
      <c r="B8738" s="27" t="s">
        <v>3156</v>
      </c>
      <c r="C8738" s="27" t="s">
        <v>3157</v>
      </c>
      <c r="D8738" s="27" t="s">
        <v>3156</v>
      </c>
      <c r="E8738" s="27" t="s">
        <v>3111</v>
      </c>
      <c r="F8738" s="27" t="s">
        <v>2825</v>
      </c>
      <c r="G8738" s="27" t="s">
        <v>2850</v>
      </c>
      <c r="H8738" s="28">
        <v>43952</v>
      </c>
      <c r="I8738" s="516">
        <v>0</v>
      </c>
      <c r="J8738" s="28" t="s">
        <v>3241</v>
      </c>
    </row>
    <row r="8739" spans="1:10" x14ac:dyDescent="0.3">
      <c r="A8739" s="26">
        <v>2020</v>
      </c>
      <c r="B8739" s="27" t="s">
        <v>5987</v>
      </c>
      <c r="C8739" s="27" t="s">
        <v>6024</v>
      </c>
      <c r="D8739" s="27" t="s">
        <v>5987</v>
      </c>
      <c r="E8739" s="27" t="s">
        <v>3111</v>
      </c>
      <c r="F8739" s="27" t="s">
        <v>2825</v>
      </c>
      <c r="G8739" s="27" t="s">
        <v>2850</v>
      </c>
      <c r="H8739" s="28">
        <v>43952</v>
      </c>
      <c r="I8739" s="516">
        <v>13.933477999999999</v>
      </c>
      <c r="J8739" s="28" t="s">
        <v>3192</v>
      </c>
    </row>
    <row r="8740" spans="1:10" x14ac:dyDescent="0.3">
      <c r="A8740" s="26">
        <v>2020</v>
      </c>
      <c r="B8740" s="27" t="s">
        <v>3060</v>
      </c>
      <c r="C8740" s="27" t="s">
        <v>3061</v>
      </c>
      <c r="D8740" s="27" t="s">
        <v>3062</v>
      </c>
      <c r="E8740" s="27" t="s">
        <v>3063</v>
      </c>
      <c r="F8740" s="27" t="s">
        <v>3034</v>
      </c>
      <c r="G8740" s="27" t="s">
        <v>2999</v>
      </c>
      <c r="H8740" s="28">
        <v>43952</v>
      </c>
      <c r="I8740" s="516">
        <v>0</v>
      </c>
      <c r="J8740" s="28" t="s">
        <v>3241</v>
      </c>
    </row>
    <row r="8741" spans="1:10" x14ac:dyDescent="0.3">
      <c r="A8741" s="26">
        <v>2020</v>
      </c>
      <c r="B8741" s="27" t="s">
        <v>6341</v>
      </c>
      <c r="C8741" s="27" t="s">
        <v>6342</v>
      </c>
      <c r="D8741" s="27" t="s">
        <v>6343</v>
      </c>
      <c r="E8741" s="27" t="s">
        <v>3161</v>
      </c>
      <c r="F8741" s="27" t="s">
        <v>2815</v>
      </c>
      <c r="G8741" s="27" t="s">
        <v>2854</v>
      </c>
      <c r="H8741" s="28">
        <v>43952</v>
      </c>
      <c r="I8741" s="516">
        <v>0.61437699999999995</v>
      </c>
      <c r="J8741" s="28" t="s">
        <v>3192</v>
      </c>
    </row>
    <row r="8742" spans="1:10" x14ac:dyDescent="0.3">
      <c r="A8742" s="26">
        <v>2020</v>
      </c>
      <c r="B8742" s="27" t="s">
        <v>3187</v>
      </c>
      <c r="C8742" s="27" t="s">
        <v>3188</v>
      </c>
      <c r="D8742" s="27" t="s">
        <v>3187</v>
      </c>
      <c r="E8742" s="27" t="s">
        <v>3033</v>
      </c>
      <c r="F8742" s="27" t="s">
        <v>3034</v>
      </c>
      <c r="G8742" s="27" t="s">
        <v>3074</v>
      </c>
      <c r="H8742" s="28">
        <v>43952</v>
      </c>
      <c r="I8742" s="516">
        <v>0.7314299999999998</v>
      </c>
      <c r="J8742" s="28" t="s">
        <v>3241</v>
      </c>
    </row>
    <row r="8743" spans="1:10" x14ac:dyDescent="0.3">
      <c r="A8743" s="26">
        <v>2020</v>
      </c>
      <c r="B8743" s="27" t="s">
        <v>6350</v>
      </c>
      <c r="C8743" s="27" t="s">
        <v>6351</v>
      </c>
      <c r="D8743" s="27" t="s">
        <v>6352</v>
      </c>
      <c r="E8743" s="27" t="s">
        <v>3063</v>
      </c>
      <c r="F8743" s="27" t="s">
        <v>2815</v>
      </c>
      <c r="G8743" s="27" t="s">
        <v>2816</v>
      </c>
      <c r="H8743" s="28">
        <v>43952</v>
      </c>
      <c r="I8743" s="516">
        <v>9.7619999999999981E-3</v>
      </c>
      <c r="J8743" s="28" t="s">
        <v>3192</v>
      </c>
    </row>
    <row r="8744" spans="1:10" x14ac:dyDescent="0.3">
      <c r="A8744" s="26">
        <v>2020</v>
      </c>
      <c r="B8744" s="27" t="s">
        <v>6081</v>
      </c>
      <c r="C8744" s="27" t="s">
        <v>6082</v>
      </c>
      <c r="D8744" s="27" t="s">
        <v>6081</v>
      </c>
      <c r="E8744" s="27" t="s">
        <v>3033</v>
      </c>
      <c r="F8744" s="27" t="s">
        <v>2788</v>
      </c>
      <c r="G8744" s="27" t="s">
        <v>2788</v>
      </c>
      <c r="H8744" s="28">
        <v>43952</v>
      </c>
      <c r="I8744" s="516">
        <v>6.6834750000000014</v>
      </c>
      <c r="J8744" s="28" t="s">
        <v>3241</v>
      </c>
    </row>
    <row r="8745" spans="1:10" x14ac:dyDescent="0.3">
      <c r="A8745" s="26">
        <v>2020</v>
      </c>
      <c r="B8745" s="27" t="s">
        <v>5757</v>
      </c>
      <c r="C8745" s="27" t="s">
        <v>2909</v>
      </c>
      <c r="D8745" s="27" t="s">
        <v>5757</v>
      </c>
      <c r="E8745" s="27" t="s">
        <v>3033</v>
      </c>
      <c r="F8745" s="27" t="s">
        <v>2788</v>
      </c>
      <c r="G8745" s="27" t="s">
        <v>2788</v>
      </c>
      <c r="H8745" s="28">
        <v>43952</v>
      </c>
      <c r="I8745" s="516">
        <v>38.366261000000009</v>
      </c>
      <c r="J8745" s="28" t="s">
        <v>3192</v>
      </c>
    </row>
    <row r="8746" spans="1:10" x14ac:dyDescent="0.3">
      <c r="A8746" s="26">
        <v>2020</v>
      </c>
      <c r="B8746" s="27" t="s">
        <v>3064</v>
      </c>
      <c r="C8746" s="27" t="s">
        <v>3065</v>
      </c>
      <c r="D8746" s="27" t="s">
        <v>3066</v>
      </c>
      <c r="E8746" s="27" t="s">
        <v>3025</v>
      </c>
      <c r="F8746" s="27" t="s">
        <v>2825</v>
      </c>
      <c r="G8746" s="27" t="s">
        <v>2826</v>
      </c>
      <c r="H8746" s="28">
        <v>43952</v>
      </c>
      <c r="I8746" s="516">
        <v>0</v>
      </c>
      <c r="J8746" s="28" t="s">
        <v>3241</v>
      </c>
    </row>
    <row r="8747" spans="1:10" x14ac:dyDescent="0.3">
      <c r="A8747" s="26">
        <v>2020</v>
      </c>
      <c r="B8747" s="27" t="s">
        <v>3064</v>
      </c>
      <c r="C8747" s="27" t="s">
        <v>3065</v>
      </c>
      <c r="D8747" s="27" t="s">
        <v>3067</v>
      </c>
      <c r="E8747" s="27" t="s">
        <v>3025</v>
      </c>
      <c r="F8747" s="27" t="s">
        <v>2825</v>
      </c>
      <c r="G8747" s="27" t="s">
        <v>2826</v>
      </c>
      <c r="H8747" s="28">
        <v>43952</v>
      </c>
      <c r="I8747" s="516">
        <v>0</v>
      </c>
      <c r="J8747" s="28" t="s">
        <v>3241</v>
      </c>
    </row>
    <row r="8748" spans="1:10" x14ac:dyDescent="0.3">
      <c r="A8748" s="26">
        <v>2020</v>
      </c>
      <c r="B8748" s="27" t="s">
        <v>3174</v>
      </c>
      <c r="C8748" s="27" t="s">
        <v>3175</v>
      </c>
      <c r="D8748" s="27" t="s">
        <v>3174</v>
      </c>
      <c r="E8748" s="27" t="s">
        <v>6117</v>
      </c>
      <c r="F8748" s="27" t="s">
        <v>2825</v>
      </c>
      <c r="G8748" s="27" t="s">
        <v>2826</v>
      </c>
      <c r="H8748" s="28">
        <v>43952</v>
      </c>
      <c r="I8748" s="516">
        <v>0.52681100000000014</v>
      </c>
      <c r="J8748" s="28" t="s">
        <v>3241</v>
      </c>
    </row>
    <row r="8749" spans="1:10" x14ac:dyDescent="0.3">
      <c r="A8749" s="26">
        <v>2020</v>
      </c>
      <c r="B8749" s="27" t="s">
        <v>6141</v>
      </c>
      <c r="C8749" s="27" t="s">
        <v>6142</v>
      </c>
      <c r="D8749" s="27" t="s">
        <v>6143</v>
      </c>
      <c r="E8749" s="27" t="s">
        <v>3063</v>
      </c>
      <c r="F8749" s="27" t="s">
        <v>3034</v>
      </c>
      <c r="G8749" s="27" t="s">
        <v>2999</v>
      </c>
      <c r="H8749" s="28">
        <v>43952</v>
      </c>
      <c r="I8749" s="516">
        <v>0</v>
      </c>
      <c r="J8749" s="28" t="s">
        <v>3192</v>
      </c>
    </row>
    <row r="8750" spans="1:10" x14ac:dyDescent="0.3">
      <c r="A8750" s="26">
        <v>2020</v>
      </c>
      <c r="B8750" s="27" t="s">
        <v>5997</v>
      </c>
      <c r="C8750" s="27" t="s">
        <v>5998</v>
      </c>
      <c r="D8750" s="27" t="s">
        <v>5997</v>
      </c>
      <c r="E8750" s="27" t="s">
        <v>3111</v>
      </c>
      <c r="F8750" s="27" t="s">
        <v>3034</v>
      </c>
      <c r="G8750" s="27" t="s">
        <v>2821</v>
      </c>
      <c r="H8750" s="28">
        <v>43952</v>
      </c>
      <c r="I8750" s="516">
        <v>2.5707549999999997</v>
      </c>
      <c r="J8750" s="28" t="s">
        <v>3241</v>
      </c>
    </row>
    <row r="8751" spans="1:10" x14ac:dyDescent="0.3">
      <c r="A8751" s="26">
        <v>2020</v>
      </c>
      <c r="B8751" s="27" t="s">
        <v>5762</v>
      </c>
      <c r="C8751" s="27" t="s">
        <v>5763</v>
      </c>
      <c r="D8751" s="27" t="s">
        <v>5762</v>
      </c>
      <c r="E8751" s="27" t="s">
        <v>3111</v>
      </c>
      <c r="F8751" s="27" t="s">
        <v>2825</v>
      </c>
      <c r="G8751" s="27" t="s">
        <v>2850</v>
      </c>
      <c r="H8751" s="28">
        <v>43952</v>
      </c>
      <c r="I8751" s="516">
        <v>0.25951899999999994</v>
      </c>
      <c r="J8751" s="28" t="s">
        <v>3192</v>
      </c>
    </row>
    <row r="8752" spans="1:10" x14ac:dyDescent="0.3">
      <c r="A8752" s="26">
        <v>2020</v>
      </c>
      <c r="B8752" s="27" t="s">
        <v>3068</v>
      </c>
      <c r="C8752" s="27" t="s">
        <v>3069</v>
      </c>
      <c r="D8752" s="27" t="s">
        <v>3068</v>
      </c>
      <c r="E8752" s="27" t="s">
        <v>6117</v>
      </c>
      <c r="F8752" s="27" t="s">
        <v>3034</v>
      </c>
      <c r="G8752" s="27" t="s">
        <v>2923</v>
      </c>
      <c r="H8752" s="28">
        <v>43952</v>
      </c>
      <c r="I8752" s="516">
        <v>9.2795240000000021</v>
      </c>
      <c r="J8752" s="28" t="s">
        <v>3241</v>
      </c>
    </row>
    <row r="8753" spans="1:10" x14ac:dyDescent="0.3">
      <c r="A8753" s="26">
        <v>2020</v>
      </c>
      <c r="B8753" s="27" t="s">
        <v>3070</v>
      </c>
      <c r="C8753" s="27" t="s">
        <v>3071</v>
      </c>
      <c r="D8753" s="27" t="s">
        <v>3070</v>
      </c>
      <c r="E8753" s="27" t="s">
        <v>6117</v>
      </c>
      <c r="F8753" s="27" t="s">
        <v>2815</v>
      </c>
      <c r="G8753" s="27" t="s">
        <v>2816</v>
      </c>
      <c r="H8753" s="28">
        <v>43952</v>
      </c>
      <c r="I8753" s="516">
        <v>1.1152390000000001</v>
      </c>
      <c r="J8753" s="28" t="s">
        <v>3241</v>
      </c>
    </row>
    <row r="8754" spans="1:10" x14ac:dyDescent="0.3">
      <c r="A8754" s="26">
        <v>2020</v>
      </c>
      <c r="B8754" s="27" t="s">
        <v>6344</v>
      </c>
      <c r="C8754" s="27" t="s">
        <v>6345</v>
      </c>
      <c r="D8754" s="27" t="s">
        <v>6344</v>
      </c>
      <c r="E8754" s="27" t="s">
        <v>3033</v>
      </c>
      <c r="F8754" s="27" t="s">
        <v>2807</v>
      </c>
      <c r="G8754" s="27" t="s">
        <v>2812</v>
      </c>
      <c r="H8754" s="28">
        <v>43952</v>
      </c>
      <c r="I8754" s="516">
        <v>20.938832000000005</v>
      </c>
      <c r="J8754" s="518" t="s">
        <v>9055</v>
      </c>
    </row>
    <row r="8755" spans="1:10" x14ac:dyDescent="0.3">
      <c r="A8755" s="26">
        <v>2020</v>
      </c>
      <c r="B8755" s="27" t="s">
        <v>3176</v>
      </c>
      <c r="C8755" s="27" t="s">
        <v>3177</v>
      </c>
      <c r="D8755" s="27" t="s">
        <v>3176</v>
      </c>
      <c r="E8755" s="27" t="s">
        <v>3033</v>
      </c>
      <c r="F8755" s="27" t="s">
        <v>2807</v>
      </c>
      <c r="G8755" s="27" t="s">
        <v>2812</v>
      </c>
      <c r="H8755" s="28">
        <v>43952</v>
      </c>
      <c r="I8755" s="516">
        <v>12.165659999999995</v>
      </c>
      <c r="J8755" s="28" t="s">
        <v>3241</v>
      </c>
    </row>
    <row r="8756" spans="1:10" x14ac:dyDescent="0.3">
      <c r="A8756" s="26">
        <v>2020</v>
      </c>
      <c r="B8756" s="27" t="s">
        <v>3072</v>
      </c>
      <c r="C8756" s="27" t="s">
        <v>3073</v>
      </c>
      <c r="D8756" s="27" t="s">
        <v>3072</v>
      </c>
      <c r="E8756" s="27" t="s">
        <v>6117</v>
      </c>
      <c r="F8756" s="27" t="s">
        <v>3034</v>
      </c>
      <c r="G8756" s="27" t="s">
        <v>3074</v>
      </c>
      <c r="H8756" s="28">
        <v>43952</v>
      </c>
      <c r="I8756" s="516">
        <v>0.50402000000000002</v>
      </c>
      <c r="J8756" s="28" t="s">
        <v>3241</v>
      </c>
    </row>
    <row r="8757" spans="1:10" x14ac:dyDescent="0.3">
      <c r="A8757" s="26">
        <v>2020</v>
      </c>
      <c r="B8757" s="27" t="s">
        <v>3182</v>
      </c>
      <c r="C8757" s="27" t="s">
        <v>3183</v>
      </c>
      <c r="D8757" s="27" t="s">
        <v>3182</v>
      </c>
      <c r="E8757" s="27" t="s">
        <v>6117</v>
      </c>
      <c r="F8757" s="27" t="s">
        <v>2825</v>
      </c>
      <c r="G8757" s="27" t="s">
        <v>2826</v>
      </c>
      <c r="H8757" s="28">
        <v>43952</v>
      </c>
      <c r="I8757" s="516">
        <v>0.23317600000000008</v>
      </c>
      <c r="J8757" s="28" t="s">
        <v>3241</v>
      </c>
    </row>
    <row r="8758" spans="1:10" x14ac:dyDescent="0.3">
      <c r="A8758" s="26">
        <v>2020</v>
      </c>
      <c r="B8758" s="27" t="s">
        <v>6355</v>
      </c>
      <c r="C8758" s="27" t="s">
        <v>6356</v>
      </c>
      <c r="D8758" s="27" t="s">
        <v>6355</v>
      </c>
      <c r="E8758" s="27" t="s">
        <v>6117</v>
      </c>
      <c r="F8758" s="27" t="s">
        <v>2825</v>
      </c>
      <c r="G8758" s="27" t="s">
        <v>2826</v>
      </c>
      <c r="H8758" s="28">
        <v>43952</v>
      </c>
      <c r="I8758" s="516">
        <v>0.95239099999999999</v>
      </c>
      <c r="J8758" s="28" t="s">
        <v>3192</v>
      </c>
    </row>
    <row r="8759" spans="1:10" x14ac:dyDescent="0.3">
      <c r="A8759" s="26">
        <v>2020</v>
      </c>
      <c r="B8759" s="27" t="s">
        <v>3075</v>
      </c>
      <c r="C8759" s="27" t="s">
        <v>3076</v>
      </c>
      <c r="D8759" s="27" t="s">
        <v>3075</v>
      </c>
      <c r="E8759" s="27" t="s">
        <v>6117</v>
      </c>
      <c r="F8759" s="27" t="s">
        <v>2815</v>
      </c>
      <c r="G8759" s="27" t="s">
        <v>2816</v>
      </c>
      <c r="H8759" s="28">
        <v>43952</v>
      </c>
      <c r="I8759" s="516">
        <v>0</v>
      </c>
      <c r="J8759" s="28" t="s">
        <v>3241</v>
      </c>
    </row>
    <row r="8760" spans="1:10" x14ac:dyDescent="0.3">
      <c r="A8760" s="26">
        <v>2020</v>
      </c>
      <c r="B8760" s="27" t="s">
        <v>5670</v>
      </c>
      <c r="C8760" s="27" t="s">
        <v>5671</v>
      </c>
      <c r="D8760" s="27" t="s">
        <v>5670</v>
      </c>
      <c r="E8760" s="27" t="s">
        <v>3033</v>
      </c>
      <c r="F8760" s="27" t="s">
        <v>2807</v>
      </c>
      <c r="G8760" s="27" t="s">
        <v>2812</v>
      </c>
      <c r="H8760" s="28">
        <v>43952</v>
      </c>
      <c r="I8760" s="516">
        <v>45.717192000000004</v>
      </c>
      <c r="J8760" s="28" t="s">
        <v>3241</v>
      </c>
    </row>
    <row r="8761" spans="1:10" x14ac:dyDescent="0.3">
      <c r="A8761" s="26">
        <v>2020</v>
      </c>
      <c r="B8761" s="27" t="s">
        <v>6146</v>
      </c>
      <c r="C8761" s="27" t="s">
        <v>6147</v>
      </c>
      <c r="D8761" s="27" t="s">
        <v>6146</v>
      </c>
      <c r="E8761" s="27" t="s">
        <v>3033</v>
      </c>
      <c r="F8761" s="27" t="s">
        <v>2815</v>
      </c>
      <c r="G8761" s="27" t="s">
        <v>2816</v>
      </c>
      <c r="H8761" s="28">
        <v>43952</v>
      </c>
      <c r="I8761" s="516">
        <v>21.828089000000002</v>
      </c>
      <c r="J8761" s="28" t="s">
        <v>3241</v>
      </c>
    </row>
    <row r="8762" spans="1:10" x14ac:dyDescent="0.3">
      <c r="A8762" s="26">
        <v>2020</v>
      </c>
      <c r="B8762" s="27" t="s">
        <v>6346</v>
      </c>
      <c r="C8762" s="27" t="s">
        <v>6347</v>
      </c>
      <c r="D8762" s="27" t="s">
        <v>6346</v>
      </c>
      <c r="E8762" s="27" t="s">
        <v>3033</v>
      </c>
      <c r="F8762" s="27" t="s">
        <v>2788</v>
      </c>
      <c r="G8762" s="27" t="s">
        <v>2788</v>
      </c>
      <c r="H8762" s="28">
        <v>43952</v>
      </c>
      <c r="I8762" s="516">
        <v>15.464426999999999</v>
      </c>
      <c r="J8762" s="28" t="s">
        <v>3192</v>
      </c>
    </row>
    <row r="8763" spans="1:10" x14ac:dyDescent="0.3">
      <c r="A8763" s="26">
        <v>2020</v>
      </c>
      <c r="B8763" s="27" t="s">
        <v>3077</v>
      </c>
      <c r="C8763" s="27" t="s">
        <v>3078</v>
      </c>
      <c r="D8763" s="27" t="s">
        <v>3077</v>
      </c>
      <c r="E8763" s="27" t="s">
        <v>3033</v>
      </c>
      <c r="F8763" s="27" t="s">
        <v>2788</v>
      </c>
      <c r="G8763" s="27" t="s">
        <v>2788</v>
      </c>
      <c r="H8763" s="28">
        <v>43952</v>
      </c>
      <c r="I8763" s="516">
        <v>0</v>
      </c>
      <c r="J8763" s="28" t="s">
        <v>3241</v>
      </c>
    </row>
    <row r="8764" spans="1:10" x14ac:dyDescent="0.3">
      <c r="A8764" s="26">
        <v>2020</v>
      </c>
      <c r="B8764" s="27" t="s">
        <v>3079</v>
      </c>
      <c r="C8764" s="27" t="s">
        <v>3080</v>
      </c>
      <c r="D8764" s="27" t="s">
        <v>3081</v>
      </c>
      <c r="E8764" s="27" t="s">
        <v>3063</v>
      </c>
      <c r="F8764" s="27" t="s">
        <v>2788</v>
      </c>
      <c r="G8764" s="27" t="s">
        <v>2788</v>
      </c>
      <c r="H8764" s="28">
        <v>43952</v>
      </c>
      <c r="I8764" s="516">
        <v>4.8000000000000001E-5</v>
      </c>
      <c r="J8764" s="28" t="s">
        <v>3241</v>
      </c>
    </row>
    <row r="8765" spans="1:10" x14ac:dyDescent="0.3">
      <c r="A8765" s="26">
        <v>2020</v>
      </c>
      <c r="B8765" s="27" t="s">
        <v>3082</v>
      </c>
      <c r="C8765" s="27" t="s">
        <v>3083</v>
      </c>
      <c r="D8765" s="27" t="s">
        <v>3082</v>
      </c>
      <c r="E8765" s="27" t="s">
        <v>6117</v>
      </c>
      <c r="F8765" s="27" t="s">
        <v>2825</v>
      </c>
      <c r="G8765" s="27" t="s">
        <v>2826</v>
      </c>
      <c r="H8765" s="28">
        <v>43952</v>
      </c>
      <c r="I8765" s="516">
        <v>5.9226000000000001E-2</v>
      </c>
      <c r="J8765" s="28" t="s">
        <v>3241</v>
      </c>
    </row>
    <row r="8766" spans="1:10" x14ac:dyDescent="0.3">
      <c r="A8766" s="26">
        <v>2020</v>
      </c>
      <c r="B8766" s="27" t="s">
        <v>5986</v>
      </c>
      <c r="C8766" s="27" t="s">
        <v>5770</v>
      </c>
      <c r="D8766" s="27" t="s">
        <v>5769</v>
      </c>
      <c r="E8766" s="27" t="s">
        <v>3111</v>
      </c>
      <c r="F8766" s="27" t="s">
        <v>3034</v>
      </c>
      <c r="G8766" s="27" t="s">
        <v>2821</v>
      </c>
      <c r="H8766" s="28">
        <v>43952</v>
      </c>
      <c r="I8766" s="516">
        <v>5.3472489999999997</v>
      </c>
      <c r="J8766" s="28" t="s">
        <v>3192</v>
      </c>
    </row>
    <row r="8767" spans="1:10" x14ac:dyDescent="0.3">
      <c r="A8767" s="26">
        <v>2020</v>
      </c>
      <c r="B8767" s="27" t="s">
        <v>3084</v>
      </c>
      <c r="C8767" s="27" t="s">
        <v>3085</v>
      </c>
      <c r="D8767" s="27" t="s">
        <v>3086</v>
      </c>
      <c r="E8767" s="27" t="s">
        <v>3025</v>
      </c>
      <c r="F8767" s="27" t="s">
        <v>3087</v>
      </c>
      <c r="G8767" s="27" t="s">
        <v>2788</v>
      </c>
      <c r="H8767" s="28">
        <v>43952</v>
      </c>
      <c r="I8767" s="516">
        <v>0</v>
      </c>
      <c r="J8767" s="28" t="s">
        <v>3241</v>
      </c>
    </row>
    <row r="8768" spans="1:10" x14ac:dyDescent="0.3">
      <c r="A8768" s="26">
        <v>2020</v>
      </c>
      <c r="B8768" s="27" t="s">
        <v>3084</v>
      </c>
      <c r="C8768" s="27" t="s">
        <v>3085</v>
      </c>
      <c r="D8768" s="27" t="s">
        <v>3088</v>
      </c>
      <c r="E8768" s="27" t="s">
        <v>3025</v>
      </c>
      <c r="F8768" s="27" t="s">
        <v>3087</v>
      </c>
      <c r="G8768" s="27" t="s">
        <v>2788</v>
      </c>
      <c r="H8768" s="28">
        <v>43952</v>
      </c>
      <c r="I8768" s="516">
        <v>0</v>
      </c>
      <c r="J8768" s="28" t="s">
        <v>3241</v>
      </c>
    </row>
    <row r="8769" spans="1:10" x14ac:dyDescent="0.3">
      <c r="A8769" s="26">
        <v>2020</v>
      </c>
      <c r="B8769" s="27" t="s">
        <v>6348</v>
      </c>
      <c r="C8769" s="27" t="s">
        <v>6304</v>
      </c>
      <c r="D8769" s="27" t="s">
        <v>6348</v>
      </c>
      <c r="E8769" s="27" t="s">
        <v>3033</v>
      </c>
      <c r="F8769" s="27" t="s">
        <v>2815</v>
      </c>
      <c r="G8769" s="27" t="s">
        <v>2816</v>
      </c>
      <c r="H8769" s="28">
        <v>43952</v>
      </c>
      <c r="I8769" s="516">
        <v>8.8695850000000025</v>
      </c>
      <c r="J8769" s="28" t="s">
        <v>3241</v>
      </c>
    </row>
    <row r="8770" spans="1:10" x14ac:dyDescent="0.3">
      <c r="A8770" s="26">
        <v>2020</v>
      </c>
      <c r="B8770" s="27" t="s">
        <v>6032</v>
      </c>
      <c r="C8770" s="27" t="s">
        <v>6018</v>
      </c>
      <c r="D8770" s="27" t="s">
        <v>6032</v>
      </c>
      <c r="E8770" s="27" t="s">
        <v>3033</v>
      </c>
      <c r="F8770" s="27" t="s">
        <v>2788</v>
      </c>
      <c r="G8770" s="27" t="s">
        <v>2788</v>
      </c>
      <c r="H8770" s="28">
        <v>43952</v>
      </c>
      <c r="I8770" s="516">
        <v>20.961983000000004</v>
      </c>
      <c r="J8770" s="28" t="s">
        <v>3241</v>
      </c>
    </row>
    <row r="8771" spans="1:10" x14ac:dyDescent="0.3">
      <c r="A8771" s="26">
        <v>2020</v>
      </c>
      <c r="B8771" s="27" t="s">
        <v>6079</v>
      </c>
      <c r="C8771" s="27" t="s">
        <v>6080</v>
      </c>
      <c r="D8771" s="27" t="s">
        <v>6079</v>
      </c>
      <c r="E8771" s="27" t="s">
        <v>3111</v>
      </c>
      <c r="F8771" s="27" t="s">
        <v>2825</v>
      </c>
      <c r="G8771" s="27" t="s">
        <v>2826</v>
      </c>
      <c r="H8771" s="28">
        <v>43952</v>
      </c>
      <c r="I8771" s="516">
        <v>0.14700899999999997</v>
      </c>
      <c r="J8771" s="28" t="s">
        <v>3192</v>
      </c>
    </row>
    <row r="8772" spans="1:10" x14ac:dyDescent="0.3">
      <c r="A8772" s="26">
        <v>2020</v>
      </c>
      <c r="B8772" s="27" t="s">
        <v>6336</v>
      </c>
      <c r="C8772" s="27" t="s">
        <v>6337</v>
      </c>
      <c r="D8772" s="27" t="s">
        <v>6338</v>
      </c>
      <c r="E8772" s="27" t="s">
        <v>3161</v>
      </c>
      <c r="F8772" s="27" t="s">
        <v>2788</v>
      </c>
      <c r="G8772" s="27" t="s">
        <v>2788</v>
      </c>
      <c r="H8772" s="28">
        <v>43952</v>
      </c>
      <c r="I8772" s="516">
        <v>0.87783599999999873</v>
      </c>
      <c r="J8772" s="28" t="s">
        <v>3192</v>
      </c>
    </row>
    <row r="8773" spans="1:10" x14ac:dyDescent="0.3">
      <c r="A8773" s="26">
        <v>2020</v>
      </c>
      <c r="B8773" s="27" t="s">
        <v>3195</v>
      </c>
      <c r="C8773" s="27" t="s">
        <v>3196</v>
      </c>
      <c r="D8773" s="27" t="s">
        <v>3197</v>
      </c>
      <c r="E8773" s="27" t="s">
        <v>3063</v>
      </c>
      <c r="F8773" s="27" t="s">
        <v>3094</v>
      </c>
      <c r="G8773" s="27" t="s">
        <v>2965</v>
      </c>
      <c r="H8773" s="28">
        <v>43952</v>
      </c>
      <c r="I8773" s="516">
        <v>1.681179</v>
      </c>
      <c r="J8773" s="28" t="s">
        <v>3192</v>
      </c>
    </row>
    <row r="8774" spans="1:10" x14ac:dyDescent="0.3">
      <c r="A8774" s="26">
        <v>2020</v>
      </c>
      <c r="B8774" s="27" t="s">
        <v>5771</v>
      </c>
      <c r="C8774" s="27" t="s">
        <v>5772</v>
      </c>
      <c r="D8774" s="27" t="s">
        <v>5771</v>
      </c>
      <c r="E8774" s="27" t="s">
        <v>3033</v>
      </c>
      <c r="F8774" s="27" t="s">
        <v>2807</v>
      </c>
      <c r="G8774" s="27" t="s">
        <v>2812</v>
      </c>
      <c r="H8774" s="28">
        <v>43952</v>
      </c>
      <c r="I8774" s="516">
        <v>24.965540000000004</v>
      </c>
      <c r="J8774" s="28" t="s">
        <v>9055</v>
      </c>
    </row>
    <row r="8775" spans="1:10" x14ac:dyDescent="0.3">
      <c r="A8775" s="26">
        <v>2020</v>
      </c>
      <c r="B8775" s="27" t="s">
        <v>6075</v>
      </c>
      <c r="C8775" s="27" t="s">
        <v>6076</v>
      </c>
      <c r="D8775" s="27" t="s">
        <v>6075</v>
      </c>
      <c r="E8775" s="27" t="s">
        <v>3033</v>
      </c>
      <c r="F8775" s="27" t="s">
        <v>2807</v>
      </c>
      <c r="G8775" s="27" t="s">
        <v>2812</v>
      </c>
      <c r="H8775" s="28">
        <v>43952</v>
      </c>
      <c r="I8775" s="516">
        <v>52.907744999999998</v>
      </c>
      <c r="J8775" s="28" t="s">
        <v>9055</v>
      </c>
    </row>
    <row r="8776" spans="1:10" x14ac:dyDescent="0.3">
      <c r="A8776" s="26">
        <v>2020</v>
      </c>
      <c r="B8776" s="27" t="s">
        <v>3089</v>
      </c>
      <c r="C8776" s="27" t="s">
        <v>3090</v>
      </c>
      <c r="D8776" s="27" t="s">
        <v>3089</v>
      </c>
      <c r="E8776" s="27" t="s">
        <v>6117</v>
      </c>
      <c r="F8776" s="27" t="s">
        <v>2815</v>
      </c>
      <c r="G8776" s="27" t="s">
        <v>2816</v>
      </c>
      <c r="H8776" s="28">
        <v>43952</v>
      </c>
      <c r="I8776" s="516">
        <v>2.2084550000000007</v>
      </c>
      <c r="J8776" s="28" t="s">
        <v>3241</v>
      </c>
    </row>
    <row r="8777" spans="1:10" x14ac:dyDescent="0.3">
      <c r="A8777" s="26">
        <v>2020</v>
      </c>
      <c r="B8777" s="27" t="s">
        <v>3136</v>
      </c>
      <c r="C8777" s="27" t="s">
        <v>3137</v>
      </c>
      <c r="D8777" s="27" t="s">
        <v>3138</v>
      </c>
      <c r="E8777" s="27" t="s">
        <v>3025</v>
      </c>
      <c r="F8777" s="27" t="s">
        <v>3087</v>
      </c>
      <c r="G8777" s="27" t="s">
        <v>2788</v>
      </c>
      <c r="H8777" s="28">
        <v>43952</v>
      </c>
      <c r="I8777" s="516">
        <v>0</v>
      </c>
      <c r="J8777" s="28" t="s">
        <v>3241</v>
      </c>
    </row>
    <row r="8778" spans="1:10" x14ac:dyDescent="0.3">
      <c r="A8778" s="26">
        <v>2020</v>
      </c>
      <c r="B8778" s="27" t="s">
        <v>3136</v>
      </c>
      <c r="C8778" s="27" t="s">
        <v>3137</v>
      </c>
      <c r="D8778" s="27" t="s">
        <v>3139</v>
      </c>
      <c r="E8778" s="27" t="s">
        <v>3025</v>
      </c>
      <c r="F8778" s="27" t="s">
        <v>3087</v>
      </c>
      <c r="G8778" s="27" t="s">
        <v>2788</v>
      </c>
      <c r="H8778" s="28">
        <v>43952</v>
      </c>
      <c r="I8778" s="516">
        <v>0</v>
      </c>
      <c r="J8778" s="28" t="s">
        <v>3241</v>
      </c>
    </row>
    <row r="8779" spans="1:10" x14ac:dyDescent="0.3">
      <c r="A8779" s="26">
        <v>2020</v>
      </c>
      <c r="B8779" s="27" t="s">
        <v>6041</v>
      </c>
      <c r="C8779" s="27" t="s">
        <v>6042</v>
      </c>
      <c r="D8779" s="27" t="s">
        <v>6041</v>
      </c>
      <c r="E8779" s="27" t="s">
        <v>3033</v>
      </c>
      <c r="F8779" s="27" t="s">
        <v>2798</v>
      </c>
      <c r="G8779" s="27" t="s">
        <v>2803</v>
      </c>
      <c r="H8779" s="28">
        <v>43952</v>
      </c>
      <c r="I8779" s="516">
        <v>35.861630000000005</v>
      </c>
      <c r="J8779" s="28" t="s">
        <v>3192</v>
      </c>
    </row>
    <row r="8780" spans="1:10" x14ac:dyDescent="0.3">
      <c r="A8780" s="26">
        <v>2020</v>
      </c>
      <c r="B8780" s="27" t="s">
        <v>6087</v>
      </c>
      <c r="C8780" s="27" t="s">
        <v>6088</v>
      </c>
      <c r="D8780" s="27" t="s">
        <v>6087</v>
      </c>
      <c r="E8780" s="27" t="s">
        <v>3033</v>
      </c>
      <c r="F8780" s="27" t="s">
        <v>2798</v>
      </c>
      <c r="G8780" s="27" t="s">
        <v>2803</v>
      </c>
      <c r="H8780" s="28">
        <v>43952</v>
      </c>
      <c r="I8780" s="516">
        <v>4.2591100000000015</v>
      </c>
      <c r="J8780" s="28" t="s">
        <v>3241</v>
      </c>
    </row>
    <row r="8781" spans="1:10" x14ac:dyDescent="0.3">
      <c r="A8781" s="26">
        <v>2020</v>
      </c>
      <c r="B8781" s="27" t="s">
        <v>5218</v>
      </c>
      <c r="C8781" s="27" t="s">
        <v>3507</v>
      </c>
      <c r="D8781" s="27" t="s">
        <v>5219</v>
      </c>
      <c r="E8781" s="27" t="s">
        <v>3063</v>
      </c>
      <c r="F8781" s="27" t="s">
        <v>2815</v>
      </c>
      <c r="G8781" s="27" t="s">
        <v>2816</v>
      </c>
      <c r="H8781" s="28">
        <v>43952</v>
      </c>
      <c r="I8781" s="516">
        <v>6.1352669999999998</v>
      </c>
      <c r="J8781" s="28" t="s">
        <v>3192</v>
      </c>
    </row>
    <row r="8782" spans="1:10" x14ac:dyDescent="0.3">
      <c r="A8782" s="26">
        <v>2020</v>
      </c>
      <c r="B8782" s="27" t="s">
        <v>3184</v>
      </c>
      <c r="C8782" s="27" t="s">
        <v>3185</v>
      </c>
      <c r="D8782" s="27" t="s">
        <v>3186</v>
      </c>
      <c r="E8782" s="27" t="s">
        <v>3063</v>
      </c>
      <c r="F8782" s="27" t="s">
        <v>3034</v>
      </c>
      <c r="G8782" s="27" t="s">
        <v>2999</v>
      </c>
      <c r="H8782" s="28">
        <v>43952</v>
      </c>
      <c r="I8782" s="516">
        <v>1.241339</v>
      </c>
      <c r="J8782" s="28" t="s">
        <v>3241</v>
      </c>
    </row>
    <row r="8783" spans="1:10" x14ac:dyDescent="0.3">
      <c r="A8783" s="26">
        <v>2020</v>
      </c>
      <c r="B8783" s="27" t="s">
        <v>3091</v>
      </c>
      <c r="C8783" s="27" t="s">
        <v>3092</v>
      </c>
      <c r="D8783" s="27" t="s">
        <v>3093</v>
      </c>
      <c r="E8783" s="27" t="s">
        <v>3063</v>
      </c>
      <c r="F8783" s="27" t="s">
        <v>3094</v>
      </c>
      <c r="G8783" s="27" t="s">
        <v>2965</v>
      </c>
      <c r="H8783" s="28">
        <v>43952</v>
      </c>
      <c r="I8783" s="516">
        <v>6.2237929999999997</v>
      </c>
      <c r="J8783" s="28" t="s">
        <v>3241</v>
      </c>
    </row>
    <row r="8784" spans="1:10" x14ac:dyDescent="0.3">
      <c r="A8784" s="26">
        <v>2020</v>
      </c>
      <c r="B8784" s="27" t="s">
        <v>3095</v>
      </c>
      <c r="C8784" s="27" t="s">
        <v>3096</v>
      </c>
      <c r="D8784" s="27" t="s">
        <v>3095</v>
      </c>
      <c r="E8784" s="27" t="s">
        <v>6117</v>
      </c>
      <c r="F8784" s="27" t="s">
        <v>3034</v>
      </c>
      <c r="G8784" s="27" t="s">
        <v>2999</v>
      </c>
      <c r="H8784" s="28">
        <v>43952</v>
      </c>
      <c r="I8784" s="516">
        <v>5.061631999999995</v>
      </c>
      <c r="J8784" s="28" t="s">
        <v>3241</v>
      </c>
    </row>
    <row r="8785" spans="1:10" x14ac:dyDescent="0.3">
      <c r="A8785" s="26">
        <v>2020</v>
      </c>
      <c r="B8785" s="27" t="s">
        <v>3097</v>
      </c>
      <c r="C8785" s="27" t="s">
        <v>3098</v>
      </c>
      <c r="D8785" s="27" t="s">
        <v>3097</v>
      </c>
      <c r="E8785" s="27" t="s">
        <v>6117</v>
      </c>
      <c r="F8785" s="27" t="s">
        <v>2825</v>
      </c>
      <c r="G8785" s="27" t="s">
        <v>2850</v>
      </c>
      <c r="H8785" s="28">
        <v>43952</v>
      </c>
      <c r="I8785" s="516">
        <v>4.7575440000000011</v>
      </c>
      <c r="J8785" s="28" t="s">
        <v>3241</v>
      </c>
    </row>
    <row r="8786" spans="1:10" x14ac:dyDescent="0.3">
      <c r="A8786" s="26">
        <v>2020</v>
      </c>
      <c r="B8786" s="27" t="s">
        <v>3132</v>
      </c>
      <c r="C8786" s="27" t="s">
        <v>3133</v>
      </c>
      <c r="D8786" s="27" t="s">
        <v>3132</v>
      </c>
      <c r="E8786" s="27" t="s">
        <v>3033</v>
      </c>
      <c r="F8786" s="27" t="s">
        <v>2807</v>
      </c>
      <c r="G8786" s="27" t="s">
        <v>2812</v>
      </c>
      <c r="H8786" s="28">
        <v>43952</v>
      </c>
      <c r="I8786" s="516">
        <v>15.103991000000002</v>
      </c>
      <c r="J8786" s="28" t="s">
        <v>3241</v>
      </c>
    </row>
    <row r="8787" spans="1:10" x14ac:dyDescent="0.3">
      <c r="A8787" s="26">
        <v>2020</v>
      </c>
      <c r="B8787" s="27" t="s">
        <v>3134</v>
      </c>
      <c r="C8787" s="27" t="s">
        <v>3135</v>
      </c>
      <c r="D8787" s="27" t="s">
        <v>3134</v>
      </c>
      <c r="E8787" s="27" t="s">
        <v>3033</v>
      </c>
      <c r="F8787" s="27" t="s">
        <v>2807</v>
      </c>
      <c r="G8787" s="27" t="s">
        <v>2812</v>
      </c>
      <c r="H8787" s="28">
        <v>43952</v>
      </c>
      <c r="I8787" s="516">
        <v>8.9241069999999976</v>
      </c>
      <c r="J8787" s="28" t="s">
        <v>3241</v>
      </c>
    </row>
    <row r="8788" spans="1:10" x14ac:dyDescent="0.3">
      <c r="A8788" s="26">
        <v>2020</v>
      </c>
      <c r="B8788" s="27" t="s">
        <v>3690</v>
      </c>
      <c r="C8788" s="27" t="s">
        <v>3691</v>
      </c>
      <c r="D8788" s="27" t="s">
        <v>3690</v>
      </c>
      <c r="E8788" s="27" t="s">
        <v>3033</v>
      </c>
      <c r="F8788" s="27" t="s">
        <v>2807</v>
      </c>
      <c r="G8788" s="27" t="s">
        <v>2812</v>
      </c>
      <c r="H8788" s="28">
        <v>43952</v>
      </c>
      <c r="I8788" s="516">
        <v>9.0607939999999996</v>
      </c>
      <c r="J8788" s="28" t="s">
        <v>3241</v>
      </c>
    </row>
    <row r="8789" spans="1:10" x14ac:dyDescent="0.3">
      <c r="A8789" s="26">
        <v>2020</v>
      </c>
      <c r="B8789" s="27" t="s">
        <v>3099</v>
      </c>
      <c r="C8789" s="27" t="s">
        <v>3100</v>
      </c>
      <c r="D8789" s="27" t="s">
        <v>3099</v>
      </c>
      <c r="E8789" s="27" t="s">
        <v>6117</v>
      </c>
      <c r="F8789" s="27" t="s">
        <v>2815</v>
      </c>
      <c r="G8789" s="27" t="s">
        <v>2816</v>
      </c>
      <c r="H8789" s="28">
        <v>43952</v>
      </c>
      <c r="I8789" s="516">
        <v>2.9028179999999999</v>
      </c>
      <c r="J8789" s="28" t="s">
        <v>3241</v>
      </c>
    </row>
    <row r="8790" spans="1:10" x14ac:dyDescent="0.3">
      <c r="A8790" s="26">
        <v>2020</v>
      </c>
      <c r="B8790" s="27" t="s">
        <v>3193</v>
      </c>
      <c r="C8790" s="27" t="s">
        <v>3194</v>
      </c>
      <c r="D8790" s="27" t="s">
        <v>3193</v>
      </c>
      <c r="E8790" s="27" t="s">
        <v>6117</v>
      </c>
      <c r="F8790" s="27" t="s">
        <v>2798</v>
      </c>
      <c r="G8790" s="27" t="s">
        <v>2803</v>
      </c>
      <c r="H8790" s="28">
        <v>43952</v>
      </c>
      <c r="I8790" s="516">
        <v>1.9950520000000007</v>
      </c>
      <c r="J8790" s="28" t="s">
        <v>3192</v>
      </c>
    </row>
    <row r="8791" spans="1:10" x14ac:dyDescent="0.3">
      <c r="A8791" s="26">
        <v>2020</v>
      </c>
      <c r="B8791" s="27" t="s">
        <v>3101</v>
      </c>
      <c r="C8791" s="27" t="s">
        <v>3102</v>
      </c>
      <c r="D8791" s="27" t="s">
        <v>3101</v>
      </c>
      <c r="E8791" s="27" t="s">
        <v>6117</v>
      </c>
      <c r="F8791" s="27" t="s">
        <v>3034</v>
      </c>
      <c r="G8791" s="27" t="s">
        <v>3074</v>
      </c>
      <c r="H8791" s="28">
        <v>43952</v>
      </c>
      <c r="I8791" s="516">
        <v>8.9627910000000011</v>
      </c>
      <c r="J8791" s="28" t="s">
        <v>3241</v>
      </c>
    </row>
    <row r="8792" spans="1:10" x14ac:dyDescent="0.3">
      <c r="A8792" s="26">
        <v>2020</v>
      </c>
      <c r="B8792" s="27" t="s">
        <v>3148</v>
      </c>
      <c r="C8792" s="27" t="s">
        <v>3149</v>
      </c>
      <c r="D8792" s="27" t="s">
        <v>3148</v>
      </c>
      <c r="E8792" s="27" t="s">
        <v>6117</v>
      </c>
      <c r="F8792" s="27" t="s">
        <v>2798</v>
      </c>
      <c r="G8792" s="27" t="s">
        <v>2803</v>
      </c>
      <c r="H8792" s="28">
        <v>43952</v>
      </c>
      <c r="I8792" s="516">
        <v>0.16890500000000003</v>
      </c>
      <c r="J8792" s="28" t="s">
        <v>3241</v>
      </c>
    </row>
    <row r="8793" spans="1:10" x14ac:dyDescent="0.3">
      <c r="A8793" s="26">
        <v>2020</v>
      </c>
      <c r="B8793" s="27" t="s">
        <v>3103</v>
      </c>
      <c r="C8793" s="27" t="s">
        <v>3104</v>
      </c>
      <c r="D8793" s="27" t="s">
        <v>3103</v>
      </c>
      <c r="E8793" s="27" t="s">
        <v>6117</v>
      </c>
      <c r="F8793" s="27" t="s">
        <v>3034</v>
      </c>
      <c r="G8793" s="27" t="s">
        <v>2923</v>
      </c>
      <c r="H8793" s="28">
        <v>43952</v>
      </c>
      <c r="I8793" s="516">
        <v>2.7597270000000003</v>
      </c>
      <c r="J8793" s="28" t="s">
        <v>3241</v>
      </c>
    </row>
    <row r="8794" spans="1:10" x14ac:dyDescent="0.3">
      <c r="A8794" s="26">
        <v>2020</v>
      </c>
      <c r="B8794" s="27" t="s">
        <v>3150</v>
      </c>
      <c r="C8794" s="27" t="s">
        <v>3151</v>
      </c>
      <c r="D8794" s="27" t="s">
        <v>3150</v>
      </c>
      <c r="E8794" s="27" t="s">
        <v>6117</v>
      </c>
      <c r="F8794" s="27" t="s">
        <v>2825</v>
      </c>
      <c r="G8794" s="27" t="s">
        <v>2850</v>
      </c>
      <c r="H8794" s="28">
        <v>43952</v>
      </c>
      <c r="I8794" s="516">
        <v>0.15890500000000002</v>
      </c>
      <c r="J8794" s="28" t="s">
        <v>3241</v>
      </c>
    </row>
    <row r="8795" spans="1:10" x14ac:dyDescent="0.3">
      <c r="A8795" s="26">
        <v>2020</v>
      </c>
      <c r="B8795" s="27" t="s">
        <v>6349</v>
      </c>
      <c r="C8795" s="27" t="s">
        <v>6306</v>
      </c>
      <c r="D8795" s="27" t="s">
        <v>6349</v>
      </c>
      <c r="E8795" s="27" t="s">
        <v>3111</v>
      </c>
      <c r="F8795" s="27" t="s">
        <v>2825</v>
      </c>
      <c r="G8795" s="27" t="s">
        <v>2826</v>
      </c>
      <c r="H8795" s="28">
        <v>43952</v>
      </c>
      <c r="I8795" s="516">
        <v>0.88864899999999991</v>
      </c>
      <c r="J8795" s="28" t="s">
        <v>3241</v>
      </c>
    </row>
    <row r="8796" spans="1:10" x14ac:dyDescent="0.3">
      <c r="A8796" s="26">
        <v>2020</v>
      </c>
      <c r="B8796" s="27" t="s">
        <v>3105</v>
      </c>
      <c r="C8796" s="27" t="s">
        <v>3106</v>
      </c>
      <c r="D8796" s="27" t="s">
        <v>3105</v>
      </c>
      <c r="E8796" s="27" t="s">
        <v>6117</v>
      </c>
      <c r="F8796" s="27" t="s">
        <v>2798</v>
      </c>
      <c r="G8796" s="27" t="s">
        <v>2803</v>
      </c>
      <c r="H8796" s="28">
        <v>43952</v>
      </c>
      <c r="I8796" s="516">
        <v>2.0001059999999997</v>
      </c>
      <c r="J8796" s="28" t="s">
        <v>3241</v>
      </c>
    </row>
    <row r="8797" spans="1:10" x14ac:dyDescent="0.3">
      <c r="A8797" s="26">
        <v>2020</v>
      </c>
      <c r="B8797" s="27" t="s">
        <v>3123</v>
      </c>
      <c r="C8797" s="27" t="s">
        <v>3124</v>
      </c>
      <c r="D8797" s="27" t="s">
        <v>3166</v>
      </c>
      <c r="E8797" s="27" t="s">
        <v>3025</v>
      </c>
      <c r="F8797" s="27" t="s">
        <v>2825</v>
      </c>
      <c r="G8797" s="27" t="s">
        <v>2850</v>
      </c>
      <c r="H8797" s="28">
        <v>43952</v>
      </c>
      <c r="I8797" s="516">
        <v>0</v>
      </c>
      <c r="J8797" s="28" t="s">
        <v>3241</v>
      </c>
    </row>
    <row r="8798" spans="1:10" x14ac:dyDescent="0.3">
      <c r="A8798" s="26">
        <v>2020</v>
      </c>
      <c r="B8798" s="27" t="s">
        <v>3123</v>
      </c>
      <c r="C8798" s="27" t="s">
        <v>3124</v>
      </c>
      <c r="D8798" s="27" t="s">
        <v>3125</v>
      </c>
      <c r="E8798" s="27" t="s">
        <v>3025</v>
      </c>
      <c r="F8798" s="27" t="s">
        <v>2825</v>
      </c>
      <c r="G8798" s="27" t="s">
        <v>2850</v>
      </c>
      <c r="H8798" s="28">
        <v>43952</v>
      </c>
      <c r="I8798" s="516">
        <v>0</v>
      </c>
      <c r="J8798" s="28" t="s">
        <v>3241</v>
      </c>
    </row>
    <row r="8799" spans="1:10" x14ac:dyDescent="0.3">
      <c r="A8799" s="26">
        <v>2020</v>
      </c>
      <c r="B8799" s="27" t="s">
        <v>3123</v>
      </c>
      <c r="C8799" s="27" t="s">
        <v>3124</v>
      </c>
      <c r="D8799" s="27" t="s">
        <v>3170</v>
      </c>
      <c r="E8799" s="27" t="s">
        <v>3025</v>
      </c>
      <c r="F8799" s="27" t="s">
        <v>2825</v>
      </c>
      <c r="G8799" s="27" t="s">
        <v>2850</v>
      </c>
      <c r="H8799" s="28">
        <v>43952</v>
      </c>
      <c r="I8799" s="516">
        <v>0</v>
      </c>
      <c r="J8799" s="28" t="s">
        <v>3241</v>
      </c>
    </row>
    <row r="8800" spans="1:10" x14ac:dyDescent="0.3">
      <c r="A8800" s="26">
        <v>2020</v>
      </c>
      <c r="B8800" s="27" t="s">
        <v>5976</v>
      </c>
      <c r="C8800" s="27" t="s">
        <v>5977</v>
      </c>
      <c r="D8800" s="27" t="s">
        <v>5976</v>
      </c>
      <c r="E8800" s="27" t="s">
        <v>3111</v>
      </c>
      <c r="F8800" s="27" t="s">
        <v>3034</v>
      </c>
      <c r="G8800" s="27" t="s">
        <v>2831</v>
      </c>
      <c r="H8800" s="28">
        <v>43952</v>
      </c>
      <c r="I8800" s="516">
        <v>3.656080999999999</v>
      </c>
      <c r="J8800" s="28" t="s">
        <v>3192</v>
      </c>
    </row>
    <row r="8801" spans="1:10" x14ac:dyDescent="0.3">
      <c r="A8801" s="26">
        <v>2020</v>
      </c>
      <c r="B8801" s="27" t="s">
        <v>3107</v>
      </c>
      <c r="C8801" s="27" t="s">
        <v>3108</v>
      </c>
      <c r="D8801" s="27" t="s">
        <v>3108</v>
      </c>
      <c r="E8801" s="27" t="s">
        <v>6117</v>
      </c>
      <c r="F8801" s="27" t="s">
        <v>3026</v>
      </c>
      <c r="G8801" s="27" t="s">
        <v>2936</v>
      </c>
      <c r="H8801" s="28">
        <v>43952</v>
      </c>
      <c r="I8801" s="516">
        <v>3.4421999999999994E-2</v>
      </c>
      <c r="J8801" s="28" t="s">
        <v>3241</v>
      </c>
    </row>
    <row r="8802" spans="1:10" x14ac:dyDescent="0.3">
      <c r="A8802" s="26">
        <v>2020</v>
      </c>
      <c r="B8802" s="27" t="s">
        <v>3140</v>
      </c>
      <c r="C8802" s="27" t="s">
        <v>3141</v>
      </c>
      <c r="D8802" s="27" t="s">
        <v>3140</v>
      </c>
      <c r="E8802" s="27" t="s">
        <v>6117</v>
      </c>
      <c r="F8802" s="27" t="s">
        <v>2825</v>
      </c>
      <c r="G8802" s="27" t="s">
        <v>2850</v>
      </c>
      <c r="H8802" s="28">
        <v>43952</v>
      </c>
      <c r="I8802" s="516">
        <v>0</v>
      </c>
      <c r="J8802" s="28" t="s">
        <v>3241</v>
      </c>
    </row>
    <row r="8803" spans="1:10" x14ac:dyDescent="0.3">
      <c r="A8803" s="26">
        <v>2020</v>
      </c>
      <c r="B8803" s="27" t="s">
        <v>6150</v>
      </c>
      <c r="C8803" s="27" t="s">
        <v>6151</v>
      </c>
      <c r="D8803" s="27" t="s">
        <v>6150</v>
      </c>
      <c r="E8803" s="27" t="s">
        <v>3033</v>
      </c>
      <c r="F8803" s="27" t="s">
        <v>2788</v>
      </c>
      <c r="G8803" s="27" t="s">
        <v>2788</v>
      </c>
      <c r="H8803" s="28">
        <v>43952</v>
      </c>
      <c r="I8803" s="516">
        <v>56.472485000000013</v>
      </c>
      <c r="J8803" s="28" t="s">
        <v>3192</v>
      </c>
    </row>
    <row r="8804" spans="1:10" x14ac:dyDescent="0.3">
      <c r="A8804" s="26">
        <v>2020</v>
      </c>
      <c r="B8804" s="27" t="s">
        <v>5972</v>
      </c>
      <c r="C8804" s="27" t="s">
        <v>5973</v>
      </c>
      <c r="D8804" s="27" t="s">
        <v>5972</v>
      </c>
      <c r="E8804" s="27" t="s">
        <v>3111</v>
      </c>
      <c r="F8804" s="27" t="s">
        <v>2825</v>
      </c>
      <c r="G8804" s="27" t="s">
        <v>2850</v>
      </c>
      <c r="H8804" s="28">
        <v>43952</v>
      </c>
      <c r="I8804" s="516">
        <v>7.5990000000000016E-2</v>
      </c>
      <c r="J8804" s="28" t="s">
        <v>3241</v>
      </c>
    </row>
    <row r="8805" spans="1:10" x14ac:dyDescent="0.3">
      <c r="A8805" s="26">
        <v>2020</v>
      </c>
      <c r="B8805" s="27" t="s">
        <v>3109</v>
      </c>
      <c r="C8805" s="27" t="s">
        <v>3110</v>
      </c>
      <c r="D8805" s="27" t="s">
        <v>3109</v>
      </c>
      <c r="E8805" s="27" t="s">
        <v>3111</v>
      </c>
      <c r="F8805" s="27" t="s">
        <v>2825</v>
      </c>
      <c r="G8805" s="27" t="s">
        <v>2850</v>
      </c>
      <c r="H8805" s="28">
        <v>43952</v>
      </c>
      <c r="I8805" s="516">
        <v>0.167874</v>
      </c>
      <c r="J8805" s="28" t="s">
        <v>3241</v>
      </c>
    </row>
    <row r="8806" spans="1:10" x14ac:dyDescent="0.3">
      <c r="A8806" s="26">
        <v>2020</v>
      </c>
      <c r="B8806" s="27" t="s">
        <v>3158</v>
      </c>
      <c r="C8806" s="27" t="s">
        <v>3159</v>
      </c>
      <c r="D8806" s="27" t="s">
        <v>3160</v>
      </c>
      <c r="E8806" s="27" t="s">
        <v>3161</v>
      </c>
      <c r="F8806" s="27" t="s">
        <v>3087</v>
      </c>
      <c r="G8806" s="27" t="s">
        <v>2788</v>
      </c>
      <c r="H8806" s="28">
        <v>43952</v>
      </c>
      <c r="I8806" s="516">
        <v>3.6842179999999995</v>
      </c>
      <c r="J8806" s="28" t="s">
        <v>3241</v>
      </c>
    </row>
    <row r="8807" spans="1:10" x14ac:dyDescent="0.3">
      <c r="A8807" s="26">
        <v>2020</v>
      </c>
      <c r="B8807" s="27" t="s">
        <v>3112</v>
      </c>
      <c r="C8807" s="27" t="s">
        <v>3113</v>
      </c>
      <c r="D8807" s="27" t="s">
        <v>3112</v>
      </c>
      <c r="E8807" s="27" t="s">
        <v>6117</v>
      </c>
      <c r="F8807" s="27" t="s">
        <v>2825</v>
      </c>
      <c r="G8807" s="27" t="s">
        <v>2826</v>
      </c>
      <c r="H8807" s="28">
        <v>43952</v>
      </c>
      <c r="I8807" s="516">
        <v>0.94269599999999998</v>
      </c>
      <c r="J8807" s="28" t="s">
        <v>3241</v>
      </c>
    </row>
    <row r="8808" spans="1:10" x14ac:dyDescent="0.3">
      <c r="A8808" s="26">
        <v>2020</v>
      </c>
      <c r="B8808" s="27" t="s">
        <v>3167</v>
      </c>
      <c r="C8808" s="27" t="s">
        <v>3168</v>
      </c>
      <c r="D8808" s="27" t="s">
        <v>3169</v>
      </c>
      <c r="E8808" s="27" t="s">
        <v>3161</v>
      </c>
      <c r="F8808" s="27" t="s">
        <v>3087</v>
      </c>
      <c r="G8808" s="27" t="s">
        <v>2788</v>
      </c>
      <c r="H8808" s="28">
        <v>43952</v>
      </c>
      <c r="I8808" s="516">
        <v>6.9958430000000016</v>
      </c>
      <c r="J8808" s="28" t="s">
        <v>3241</v>
      </c>
    </row>
    <row r="8809" spans="1:10" x14ac:dyDescent="0.3">
      <c r="A8809" s="26">
        <v>2020</v>
      </c>
      <c r="B8809" s="27" t="s">
        <v>3114</v>
      </c>
      <c r="C8809" s="27" t="s">
        <v>3115</v>
      </c>
      <c r="D8809" s="27" t="s">
        <v>3116</v>
      </c>
      <c r="E8809" s="27" t="s">
        <v>3025</v>
      </c>
      <c r="F8809" s="27" t="s">
        <v>3026</v>
      </c>
      <c r="G8809" s="27" t="s">
        <v>2788</v>
      </c>
      <c r="H8809" s="28">
        <v>43952</v>
      </c>
      <c r="I8809" s="516">
        <v>0</v>
      </c>
      <c r="J8809" s="28" t="s">
        <v>3241</v>
      </c>
    </row>
    <row r="8810" spans="1:10" x14ac:dyDescent="0.3">
      <c r="A8810" s="26">
        <v>2020</v>
      </c>
      <c r="B8810" s="27" t="s">
        <v>3687</v>
      </c>
      <c r="C8810" s="27" t="s">
        <v>3688</v>
      </c>
      <c r="D8810" s="27" t="s">
        <v>3689</v>
      </c>
      <c r="E8810" s="27" t="s">
        <v>3161</v>
      </c>
      <c r="F8810" s="27" t="s">
        <v>3026</v>
      </c>
      <c r="G8810" s="27" t="s">
        <v>2936</v>
      </c>
      <c r="H8810" s="28">
        <v>43952</v>
      </c>
      <c r="I8810" s="516">
        <v>0.78555699999999962</v>
      </c>
      <c r="J8810" s="28" t="s">
        <v>3192</v>
      </c>
    </row>
    <row r="8811" spans="1:10" x14ac:dyDescent="0.3">
      <c r="A8811" s="26">
        <v>2020</v>
      </c>
      <c r="B8811" s="27" t="s">
        <v>6330</v>
      </c>
      <c r="C8811" s="27" t="s">
        <v>6331</v>
      </c>
      <c r="D8811" s="27" t="s">
        <v>6330</v>
      </c>
      <c r="E8811" s="27" t="s">
        <v>3111</v>
      </c>
      <c r="F8811" s="27" t="s">
        <v>2815</v>
      </c>
      <c r="G8811" s="27" t="s">
        <v>2854</v>
      </c>
      <c r="H8811" s="28">
        <v>43952</v>
      </c>
      <c r="I8811" s="516">
        <v>0.64792000000000016</v>
      </c>
      <c r="J8811" s="28" t="s">
        <v>9055</v>
      </c>
    </row>
    <row r="8812" spans="1:10" x14ac:dyDescent="0.3">
      <c r="A8812" s="26">
        <v>2020</v>
      </c>
      <c r="B8812" s="27" t="s">
        <v>3117</v>
      </c>
      <c r="C8812" s="27" t="s">
        <v>3118</v>
      </c>
      <c r="D8812" s="27" t="s">
        <v>3117</v>
      </c>
      <c r="E8812" s="27" t="s">
        <v>6117</v>
      </c>
      <c r="F8812" s="27" t="s">
        <v>2815</v>
      </c>
      <c r="G8812" s="27" t="s">
        <v>2816</v>
      </c>
      <c r="H8812" s="28">
        <v>43952</v>
      </c>
      <c r="I8812" s="516">
        <v>4.625617000000001</v>
      </c>
      <c r="J8812" s="28" t="s">
        <v>3241</v>
      </c>
    </row>
    <row r="8813" spans="1:10" x14ac:dyDescent="0.3">
      <c r="A8813" s="26">
        <v>2020</v>
      </c>
      <c r="B8813" s="27" t="s">
        <v>3129</v>
      </c>
      <c r="C8813" s="27" t="s">
        <v>3130</v>
      </c>
      <c r="D8813" s="27" t="s">
        <v>3131</v>
      </c>
      <c r="E8813" s="27" t="s">
        <v>3063</v>
      </c>
      <c r="F8813" s="27" t="s">
        <v>3034</v>
      </c>
      <c r="G8813" s="27" t="s">
        <v>2840</v>
      </c>
      <c r="H8813" s="28">
        <v>43952</v>
      </c>
      <c r="I8813" s="516">
        <v>1.7055030000000002</v>
      </c>
      <c r="J8813" s="28" t="s">
        <v>3241</v>
      </c>
    </row>
    <row r="8814" spans="1:10" x14ac:dyDescent="0.3">
      <c r="A8814" s="26">
        <v>2020</v>
      </c>
      <c r="B8814" s="27" t="s">
        <v>6353</v>
      </c>
      <c r="C8814" s="27" t="s">
        <v>6354</v>
      </c>
      <c r="D8814" s="27" t="s">
        <v>6353</v>
      </c>
      <c r="E8814" s="27" t="s">
        <v>6117</v>
      </c>
      <c r="F8814" s="27" t="s">
        <v>2825</v>
      </c>
      <c r="G8814" s="27" t="s">
        <v>2826</v>
      </c>
      <c r="H8814" s="28">
        <v>43952</v>
      </c>
      <c r="I8814" s="516">
        <v>0</v>
      </c>
      <c r="J8814" s="28" t="s">
        <v>3192</v>
      </c>
    </row>
    <row r="8815" spans="1:10" x14ac:dyDescent="0.3">
      <c r="A8815" s="26">
        <v>2020</v>
      </c>
      <c r="B8815" s="27" t="s">
        <v>5767</v>
      </c>
      <c r="C8815" s="27" t="s">
        <v>3515</v>
      </c>
      <c r="D8815" s="27" t="s">
        <v>5768</v>
      </c>
      <c r="E8815" s="27" t="s">
        <v>3063</v>
      </c>
      <c r="F8815" s="27" t="s">
        <v>2815</v>
      </c>
      <c r="G8815" s="27" t="s">
        <v>2816</v>
      </c>
      <c r="H8815" s="28">
        <v>43952</v>
      </c>
      <c r="I8815" s="516">
        <v>2.017706</v>
      </c>
      <c r="J8815" s="28" t="s">
        <v>3192</v>
      </c>
    </row>
    <row r="8816" spans="1:10" x14ac:dyDescent="0.3">
      <c r="A8816" s="26">
        <v>2020</v>
      </c>
      <c r="B8816" s="27" t="s">
        <v>6382</v>
      </c>
      <c r="C8816" s="27" t="s">
        <v>6383</v>
      </c>
      <c r="D8816" s="27" t="s">
        <v>6384</v>
      </c>
      <c r="E8816" s="27" t="s">
        <v>3161</v>
      </c>
      <c r="F8816" s="27" t="s">
        <v>2815</v>
      </c>
      <c r="G8816" s="27" t="s">
        <v>2854</v>
      </c>
      <c r="H8816" s="28">
        <v>43952</v>
      </c>
      <c r="I8816" s="516">
        <v>0.39085799999999998</v>
      </c>
      <c r="J8816" s="28" t="s">
        <v>3192</v>
      </c>
    </row>
    <row r="8817" spans="1:10" x14ac:dyDescent="0.3">
      <c r="A8817" s="26">
        <v>2020</v>
      </c>
      <c r="B8817" s="27" t="s">
        <v>3126</v>
      </c>
      <c r="C8817" s="27" t="s">
        <v>3127</v>
      </c>
      <c r="D8817" s="27" t="s">
        <v>3128</v>
      </c>
      <c r="E8817" s="27" t="s">
        <v>3025</v>
      </c>
      <c r="F8817" s="27" t="s">
        <v>3026</v>
      </c>
      <c r="G8817" s="27" t="s">
        <v>2936</v>
      </c>
      <c r="H8817" s="28">
        <v>43952</v>
      </c>
      <c r="I8817" s="516">
        <v>0</v>
      </c>
      <c r="J8817" s="28" t="s">
        <v>3241</v>
      </c>
    </row>
    <row r="8818" spans="1:10" x14ac:dyDescent="0.3">
      <c r="A8818" s="26">
        <v>2020</v>
      </c>
      <c r="B8818" s="27" t="s">
        <v>6029</v>
      </c>
      <c r="C8818" s="27" t="s">
        <v>6030</v>
      </c>
      <c r="D8818" s="27" t="s">
        <v>6029</v>
      </c>
      <c r="E8818" s="27" t="s">
        <v>3111</v>
      </c>
      <c r="F8818" s="27" t="s">
        <v>3034</v>
      </c>
      <c r="G8818" s="27" t="s">
        <v>2831</v>
      </c>
      <c r="H8818" s="28">
        <v>43952</v>
      </c>
      <c r="I8818" s="516">
        <v>1.089094</v>
      </c>
      <c r="J8818" s="28" t="s">
        <v>3192</v>
      </c>
    </row>
    <row r="8819" spans="1:10" x14ac:dyDescent="0.3">
      <c r="A8819" s="26">
        <v>2020</v>
      </c>
      <c r="B8819" s="27" t="s">
        <v>6027</v>
      </c>
      <c r="C8819" s="27" t="s">
        <v>6028</v>
      </c>
      <c r="D8819" s="27" t="s">
        <v>6027</v>
      </c>
      <c r="E8819" s="27" t="s">
        <v>3111</v>
      </c>
      <c r="F8819" s="27" t="s">
        <v>3034</v>
      </c>
      <c r="G8819" s="27" t="s">
        <v>2831</v>
      </c>
      <c r="H8819" s="28">
        <v>43952</v>
      </c>
      <c r="I8819" s="516">
        <v>2.3979080000000002</v>
      </c>
      <c r="J8819" s="28" t="s">
        <v>3192</v>
      </c>
    </row>
    <row r="8820" spans="1:10" x14ac:dyDescent="0.3">
      <c r="A8820" s="26">
        <v>2020</v>
      </c>
      <c r="B8820" s="27" t="s">
        <v>3178</v>
      </c>
      <c r="C8820" s="27" t="s">
        <v>3179</v>
      </c>
      <c r="D8820" s="27" t="s">
        <v>3178</v>
      </c>
      <c r="E8820" s="27" t="s">
        <v>3033</v>
      </c>
      <c r="F8820" s="27" t="s">
        <v>2807</v>
      </c>
      <c r="G8820" s="27" t="s">
        <v>2812</v>
      </c>
      <c r="H8820" s="28">
        <v>43952</v>
      </c>
      <c r="I8820" s="516">
        <v>0</v>
      </c>
      <c r="J8820" s="28" t="s">
        <v>3241</v>
      </c>
    </row>
    <row r="8821" spans="1:10" x14ac:dyDescent="0.3">
      <c r="A8821" s="26">
        <v>2020</v>
      </c>
      <c r="B8821" s="27" t="s">
        <v>6332</v>
      </c>
      <c r="C8821" s="27" t="s">
        <v>6266</v>
      </c>
      <c r="D8821" s="27" t="s">
        <v>6332</v>
      </c>
      <c r="E8821" s="27" t="s">
        <v>3111</v>
      </c>
      <c r="F8821" s="27" t="s">
        <v>2815</v>
      </c>
      <c r="G8821" s="27" t="s">
        <v>2854</v>
      </c>
      <c r="H8821" s="28">
        <v>43952</v>
      </c>
      <c r="I8821" s="516">
        <v>7.8811000000000006E-2</v>
      </c>
      <c r="J8821" s="28" t="s">
        <v>3241</v>
      </c>
    </row>
    <row r="8822" spans="1:10" x14ac:dyDescent="0.3">
      <c r="A8822" s="26">
        <v>2020</v>
      </c>
      <c r="B8822" s="27" t="s">
        <v>3119</v>
      </c>
      <c r="C8822" s="27" t="s">
        <v>3120</v>
      </c>
      <c r="D8822" s="27" t="s">
        <v>3119</v>
      </c>
      <c r="E8822" s="27" t="s">
        <v>6117</v>
      </c>
      <c r="F8822" s="27" t="s">
        <v>3034</v>
      </c>
      <c r="G8822" s="27" t="s">
        <v>2840</v>
      </c>
      <c r="H8822" s="28">
        <v>43952</v>
      </c>
      <c r="I8822" s="516">
        <v>3.9808549999999996</v>
      </c>
      <c r="J8822" s="28" t="s">
        <v>3241</v>
      </c>
    </row>
    <row r="8823" spans="1:10" x14ac:dyDescent="0.3">
      <c r="A8823" s="26">
        <v>2020</v>
      </c>
      <c r="B8823" s="27" t="s">
        <v>6083</v>
      </c>
      <c r="C8823" s="27" t="s">
        <v>6084</v>
      </c>
      <c r="D8823" s="27" t="s">
        <v>6083</v>
      </c>
      <c r="E8823" s="27" t="s">
        <v>3111</v>
      </c>
      <c r="F8823" s="27" t="s">
        <v>2825</v>
      </c>
      <c r="G8823" s="27" t="s">
        <v>2850</v>
      </c>
      <c r="H8823" s="28">
        <v>43952</v>
      </c>
      <c r="I8823" s="516">
        <v>0.61548100000000006</v>
      </c>
      <c r="J8823" s="28" t="s">
        <v>3241</v>
      </c>
    </row>
    <row r="8824" spans="1:10" x14ac:dyDescent="0.3">
      <c r="A8824" s="26">
        <v>2020</v>
      </c>
      <c r="B8824" s="27" t="s">
        <v>5984</v>
      </c>
      <c r="C8824" s="27" t="s">
        <v>5985</v>
      </c>
      <c r="D8824" s="27" t="s">
        <v>5984</v>
      </c>
      <c r="E8824" s="27" t="s">
        <v>3111</v>
      </c>
      <c r="F8824" s="27" t="s">
        <v>2825</v>
      </c>
      <c r="G8824" s="27" t="s">
        <v>2850</v>
      </c>
      <c r="H8824" s="28">
        <v>43952</v>
      </c>
      <c r="I8824" s="516">
        <v>5.1030870000000004</v>
      </c>
      <c r="J8824" s="28" t="s">
        <v>3192</v>
      </c>
    </row>
    <row r="8825" spans="1:10" x14ac:dyDescent="0.3">
      <c r="A8825" s="26">
        <v>2020</v>
      </c>
      <c r="B8825" s="27" t="s">
        <v>6043</v>
      </c>
      <c r="C8825" s="27" t="s">
        <v>6044</v>
      </c>
      <c r="D8825" s="27" t="s">
        <v>6043</v>
      </c>
      <c r="E8825" s="27" t="s">
        <v>3111</v>
      </c>
      <c r="F8825" s="27" t="s">
        <v>2825</v>
      </c>
      <c r="G8825" s="27" t="s">
        <v>2850</v>
      </c>
      <c r="H8825" s="28">
        <v>43952</v>
      </c>
      <c r="I8825" s="516">
        <v>1.8746749999999999</v>
      </c>
      <c r="J8825" s="28" t="s">
        <v>3192</v>
      </c>
    </row>
    <row r="8826" spans="1:10" x14ac:dyDescent="0.3">
      <c r="A8826" s="26">
        <v>2020</v>
      </c>
      <c r="B8826" s="27" t="s">
        <v>3121</v>
      </c>
      <c r="C8826" s="27" t="s">
        <v>3122</v>
      </c>
      <c r="D8826" s="27" t="s">
        <v>3121</v>
      </c>
      <c r="E8826" s="27" t="s">
        <v>6117</v>
      </c>
      <c r="F8826" s="27" t="s">
        <v>2825</v>
      </c>
      <c r="G8826" s="27" t="s">
        <v>2850</v>
      </c>
      <c r="H8826" s="28">
        <v>43952</v>
      </c>
      <c r="I8826" s="516">
        <v>5.952305</v>
      </c>
      <c r="J8826" s="28" t="s">
        <v>3241</v>
      </c>
    </row>
    <row r="8827" spans="1:10" x14ac:dyDescent="0.3">
      <c r="A8827" s="26">
        <v>2020</v>
      </c>
      <c r="B8827" s="27" t="s">
        <v>5978</v>
      </c>
      <c r="C8827" s="27" t="s">
        <v>5979</v>
      </c>
      <c r="D8827" s="27" t="s">
        <v>5978</v>
      </c>
      <c r="E8827" s="27" t="s">
        <v>3111</v>
      </c>
      <c r="F8827" s="27" t="s">
        <v>2825</v>
      </c>
      <c r="G8827" s="27" t="s">
        <v>2850</v>
      </c>
      <c r="H8827" s="28">
        <v>43952</v>
      </c>
      <c r="I8827" s="516">
        <v>3.9420480000000007</v>
      </c>
      <c r="J8827" s="28" t="s">
        <v>3192</v>
      </c>
    </row>
    <row r="8828" spans="1:10" x14ac:dyDescent="0.3">
      <c r="A8828" s="26">
        <v>2020</v>
      </c>
      <c r="B8828" s="27" t="s">
        <v>5980</v>
      </c>
      <c r="C8828" s="27" t="s">
        <v>5981</v>
      </c>
      <c r="D8828" s="27" t="s">
        <v>5980</v>
      </c>
      <c r="E8828" s="27" t="s">
        <v>3111</v>
      </c>
      <c r="F8828" s="27" t="s">
        <v>2825</v>
      </c>
      <c r="G8828" s="27" t="s">
        <v>2850</v>
      </c>
      <c r="H8828" s="28">
        <v>43952</v>
      </c>
      <c r="I8828" s="516">
        <v>3.9234069999999996</v>
      </c>
      <c r="J8828" s="28" t="s">
        <v>3192</v>
      </c>
    </row>
    <row r="8829" spans="1:10" x14ac:dyDescent="0.3">
      <c r="A8829" s="26">
        <v>2020</v>
      </c>
      <c r="B8829" s="27" t="s">
        <v>5993</v>
      </c>
      <c r="C8829" s="27" t="s">
        <v>5994</v>
      </c>
      <c r="D8829" s="27" t="s">
        <v>5993</v>
      </c>
      <c r="E8829" s="27" t="s">
        <v>3033</v>
      </c>
      <c r="F8829" s="27" t="s">
        <v>2788</v>
      </c>
      <c r="G8829" s="27" t="s">
        <v>2788</v>
      </c>
      <c r="H8829" s="28">
        <v>43952</v>
      </c>
      <c r="I8829" s="516">
        <v>1.6031099999999994</v>
      </c>
      <c r="J8829" s="28" t="s">
        <v>3241</v>
      </c>
    </row>
    <row r="8830" spans="1:10" x14ac:dyDescent="0.3">
      <c r="A8830" s="26">
        <v>2020</v>
      </c>
      <c r="B8830" s="27" t="s">
        <v>5982</v>
      </c>
      <c r="C8830" s="27" t="s">
        <v>5983</v>
      </c>
      <c r="D8830" s="27" t="s">
        <v>5982</v>
      </c>
      <c r="E8830" s="27" t="s">
        <v>3033</v>
      </c>
      <c r="F8830" s="27" t="s">
        <v>2788</v>
      </c>
      <c r="G8830" s="27" t="s">
        <v>2788</v>
      </c>
      <c r="H8830" s="28">
        <v>43952</v>
      </c>
      <c r="I8830" s="516">
        <v>22.964158999999999</v>
      </c>
      <c r="J8830" s="28" t="s">
        <v>3192</v>
      </c>
    </row>
    <row r="8831" spans="1:10" x14ac:dyDescent="0.3">
      <c r="A8831" s="26">
        <v>2020</v>
      </c>
      <c r="B8831" s="27" t="s">
        <v>6385</v>
      </c>
      <c r="C8831" s="27" t="s">
        <v>6386</v>
      </c>
      <c r="D8831" s="27" t="s">
        <v>6387</v>
      </c>
      <c r="E8831" s="27" t="s">
        <v>3161</v>
      </c>
      <c r="F8831" s="27" t="s">
        <v>2815</v>
      </c>
      <c r="G8831" s="27" t="s">
        <v>2816</v>
      </c>
      <c r="H8831" s="28">
        <v>43952</v>
      </c>
      <c r="I8831" s="516">
        <v>0.28542499999999998</v>
      </c>
      <c r="J8831" s="28" t="s">
        <v>3192</v>
      </c>
    </row>
    <row r="8832" spans="1:10" x14ac:dyDescent="0.3">
      <c r="A8832" s="26">
        <v>2020</v>
      </c>
      <c r="B8832" s="27" t="s">
        <v>3198</v>
      </c>
      <c r="C8832" s="27" t="s">
        <v>3199</v>
      </c>
      <c r="D8832" s="27" t="s">
        <v>3200</v>
      </c>
      <c r="E8832" s="27" t="s">
        <v>3161</v>
      </c>
      <c r="F8832" s="27" t="s">
        <v>2815</v>
      </c>
      <c r="G8832" s="27" t="s">
        <v>2854</v>
      </c>
      <c r="H8832" s="28">
        <v>43952</v>
      </c>
      <c r="I8832" s="516">
        <v>0.76825900000000014</v>
      </c>
      <c r="J8832" s="28" t="s">
        <v>3192</v>
      </c>
    </row>
    <row r="8833" spans="1:10" x14ac:dyDescent="0.3">
      <c r="A8833" s="26">
        <v>2020</v>
      </c>
      <c r="B8833" s="27" t="s">
        <v>5758</v>
      </c>
      <c r="C8833" s="27" t="s">
        <v>5759</v>
      </c>
      <c r="D8833" s="27" t="s">
        <v>5758</v>
      </c>
      <c r="E8833" s="27" t="s">
        <v>3033</v>
      </c>
      <c r="F8833" s="27" t="s">
        <v>2815</v>
      </c>
      <c r="G8833" s="27" t="s">
        <v>2816</v>
      </c>
      <c r="H8833" s="28">
        <v>43983</v>
      </c>
      <c r="I8833" s="516">
        <v>16.845043999999998</v>
      </c>
      <c r="J8833" s="28" t="s">
        <v>3192</v>
      </c>
    </row>
    <row r="8834" spans="1:10" x14ac:dyDescent="0.3">
      <c r="A8834" s="26">
        <v>2020</v>
      </c>
      <c r="B8834" s="27" t="s">
        <v>5989</v>
      </c>
      <c r="C8834" s="27" t="s">
        <v>5990</v>
      </c>
      <c r="D8834" s="27" t="s">
        <v>5989</v>
      </c>
      <c r="E8834" s="27" t="s">
        <v>3033</v>
      </c>
      <c r="F8834" s="27" t="s">
        <v>2807</v>
      </c>
      <c r="G8834" s="27" t="s">
        <v>2812</v>
      </c>
      <c r="H8834" s="28">
        <v>43983</v>
      </c>
      <c r="I8834" s="516">
        <v>24.373483000000007</v>
      </c>
      <c r="J8834" s="28" t="s">
        <v>3241</v>
      </c>
    </row>
    <row r="8835" spans="1:10" x14ac:dyDescent="0.3">
      <c r="A8835" s="26">
        <v>2020</v>
      </c>
      <c r="B8835" s="27" t="s">
        <v>6085</v>
      </c>
      <c r="C8835" s="27" t="s">
        <v>6086</v>
      </c>
      <c r="D8835" s="27" t="s">
        <v>6085</v>
      </c>
      <c r="E8835" s="27" t="s">
        <v>3033</v>
      </c>
      <c r="F8835" s="27" t="s">
        <v>2807</v>
      </c>
      <c r="G8835" s="27" t="s">
        <v>2812</v>
      </c>
      <c r="H8835" s="28">
        <v>43983</v>
      </c>
      <c r="I8835" s="516">
        <v>37.621309000000004</v>
      </c>
      <c r="J8835" s="28" t="s">
        <v>3241</v>
      </c>
    </row>
    <row r="8836" spans="1:10" x14ac:dyDescent="0.3">
      <c r="A8836" s="26">
        <v>2020</v>
      </c>
      <c r="B8836" s="27" t="s">
        <v>3028</v>
      </c>
      <c r="C8836" s="27" t="s">
        <v>3029</v>
      </c>
      <c r="D8836" s="27" t="s">
        <v>3028</v>
      </c>
      <c r="E8836" s="27" t="s">
        <v>6117</v>
      </c>
      <c r="F8836" s="27" t="s">
        <v>2807</v>
      </c>
      <c r="G8836" s="27" t="s">
        <v>2812</v>
      </c>
      <c r="H8836" s="28">
        <v>43983</v>
      </c>
      <c r="I8836" s="516">
        <v>5.4847560000000026</v>
      </c>
      <c r="J8836" s="28" t="s">
        <v>3241</v>
      </c>
    </row>
    <row r="8837" spans="1:10" x14ac:dyDescent="0.3">
      <c r="A8837" s="26">
        <v>2020</v>
      </c>
      <c r="B8837" s="27" t="s">
        <v>6357</v>
      </c>
      <c r="C8837" s="27" t="s">
        <v>6358</v>
      </c>
      <c r="D8837" s="27" t="s">
        <v>6357</v>
      </c>
      <c r="E8837" s="27" t="s">
        <v>3111</v>
      </c>
      <c r="F8837" s="27" t="s">
        <v>2825</v>
      </c>
      <c r="G8837" s="27" t="s">
        <v>2850</v>
      </c>
      <c r="H8837" s="28">
        <v>43983</v>
      </c>
      <c r="I8837" s="516">
        <v>0.32223900000000011</v>
      </c>
      <c r="J8837" s="28" t="s">
        <v>3241</v>
      </c>
    </row>
    <row r="8838" spans="1:10" x14ac:dyDescent="0.3">
      <c r="A8838" s="26">
        <v>2020</v>
      </c>
      <c r="B8838" s="27" t="s">
        <v>6328</v>
      </c>
      <c r="C8838" s="27" t="s">
        <v>6329</v>
      </c>
      <c r="D8838" s="27" t="s">
        <v>6328</v>
      </c>
      <c r="E8838" s="27" t="s">
        <v>3033</v>
      </c>
      <c r="F8838" s="27" t="s">
        <v>3034</v>
      </c>
      <c r="G8838" s="27" t="s">
        <v>2821</v>
      </c>
      <c r="H8838" s="28">
        <v>43983</v>
      </c>
      <c r="I8838" s="516">
        <v>17.670984999999998</v>
      </c>
      <c r="J8838" s="28" t="s">
        <v>3192</v>
      </c>
    </row>
    <row r="8839" spans="1:10" x14ac:dyDescent="0.3">
      <c r="A8839" s="26">
        <v>2020</v>
      </c>
      <c r="B8839" s="27" t="s">
        <v>3031</v>
      </c>
      <c r="C8839" s="27" t="s">
        <v>3180</v>
      </c>
      <c r="D8839" s="27" t="s">
        <v>3181</v>
      </c>
      <c r="E8839" s="27" t="s">
        <v>3033</v>
      </c>
      <c r="F8839" s="27" t="s">
        <v>3034</v>
      </c>
      <c r="G8839" s="27" t="s">
        <v>2821</v>
      </c>
      <c r="H8839" s="28">
        <v>43983</v>
      </c>
      <c r="I8839" s="516">
        <v>3.4756500000000008</v>
      </c>
      <c r="J8839" s="28" t="s">
        <v>3241</v>
      </c>
    </row>
    <row r="8840" spans="1:10" x14ac:dyDescent="0.3">
      <c r="A8840" s="26">
        <v>2020</v>
      </c>
      <c r="B8840" s="27" t="s">
        <v>3031</v>
      </c>
      <c r="C8840" s="27" t="s">
        <v>3032</v>
      </c>
      <c r="D8840" s="27" t="s">
        <v>3031</v>
      </c>
      <c r="E8840" s="27" t="s">
        <v>3033</v>
      </c>
      <c r="F8840" s="27" t="s">
        <v>3034</v>
      </c>
      <c r="G8840" s="27" t="s">
        <v>2821</v>
      </c>
      <c r="H8840" s="28">
        <v>43983</v>
      </c>
      <c r="I8840" s="516">
        <v>4.2120319999999998</v>
      </c>
      <c r="J8840" s="28" t="s">
        <v>3241</v>
      </c>
    </row>
    <row r="8841" spans="1:10" x14ac:dyDescent="0.3">
      <c r="A8841" s="26">
        <v>2020</v>
      </c>
      <c r="B8841" s="27" t="s">
        <v>6036</v>
      </c>
      <c r="C8841" s="27" t="s">
        <v>6037</v>
      </c>
      <c r="D8841" s="27" t="s">
        <v>6038</v>
      </c>
      <c r="E8841" s="27" t="s">
        <v>3161</v>
      </c>
      <c r="F8841" s="27" t="s">
        <v>3026</v>
      </c>
      <c r="G8841" s="27" t="s">
        <v>2936</v>
      </c>
      <c r="H8841" s="28">
        <v>43983</v>
      </c>
      <c r="I8841" s="516">
        <v>4.3492309999999987</v>
      </c>
      <c r="J8841" s="28" t="s">
        <v>3192</v>
      </c>
    </row>
    <row r="8842" spans="1:10" x14ac:dyDescent="0.3">
      <c r="A8842" s="26">
        <v>2020</v>
      </c>
      <c r="B8842" s="27" t="s">
        <v>6039</v>
      </c>
      <c r="C8842" s="27" t="s">
        <v>6040</v>
      </c>
      <c r="D8842" s="27" t="s">
        <v>6039</v>
      </c>
      <c r="E8842" s="27" t="s">
        <v>3033</v>
      </c>
      <c r="F8842" s="27" t="s">
        <v>2788</v>
      </c>
      <c r="G8842" s="27" t="s">
        <v>2788</v>
      </c>
      <c r="H8842" s="28">
        <v>43983</v>
      </c>
      <c r="I8842" s="516">
        <v>18.202788000000002</v>
      </c>
      <c r="J8842" s="28" t="s">
        <v>3241</v>
      </c>
    </row>
    <row r="8843" spans="1:10" x14ac:dyDescent="0.3">
      <c r="A8843" s="26">
        <v>2020</v>
      </c>
      <c r="B8843" s="27" t="s">
        <v>5991</v>
      </c>
      <c r="C8843" s="27" t="s">
        <v>5992</v>
      </c>
      <c r="D8843" s="27" t="s">
        <v>5991</v>
      </c>
      <c r="E8843" s="27" t="s">
        <v>3033</v>
      </c>
      <c r="F8843" s="27" t="s">
        <v>2788</v>
      </c>
      <c r="G8843" s="27" t="s">
        <v>2799</v>
      </c>
      <c r="H8843" s="28">
        <v>43983</v>
      </c>
      <c r="I8843" s="516">
        <v>11.961144000000004</v>
      </c>
      <c r="J8843" s="28" t="s">
        <v>3192</v>
      </c>
    </row>
    <row r="8844" spans="1:10" x14ac:dyDescent="0.3">
      <c r="A8844" s="26">
        <v>2020</v>
      </c>
      <c r="B8844" s="27" t="s">
        <v>6031</v>
      </c>
      <c r="C8844" s="27" t="s">
        <v>6016</v>
      </c>
      <c r="D8844" s="27" t="s">
        <v>6031</v>
      </c>
      <c r="E8844" s="27" t="s">
        <v>3033</v>
      </c>
      <c r="F8844" s="27" t="s">
        <v>2807</v>
      </c>
      <c r="G8844" s="27" t="s">
        <v>2808</v>
      </c>
      <c r="H8844" s="28">
        <v>43983</v>
      </c>
      <c r="I8844" s="516">
        <v>11.155303000000004</v>
      </c>
      <c r="J8844" s="28" t="s">
        <v>3241</v>
      </c>
    </row>
    <row r="8845" spans="1:10" x14ac:dyDescent="0.3">
      <c r="A8845" s="26">
        <v>2020</v>
      </c>
      <c r="B8845" s="27" t="s">
        <v>6025</v>
      </c>
      <c r="C8845" s="27" t="s">
        <v>6026</v>
      </c>
      <c r="D8845" s="27" t="s">
        <v>6025</v>
      </c>
      <c r="E8845" s="27" t="s">
        <v>3033</v>
      </c>
      <c r="F8845" s="27" t="s">
        <v>2807</v>
      </c>
      <c r="G8845" s="27" t="s">
        <v>2808</v>
      </c>
      <c r="H8845" s="28">
        <v>43983</v>
      </c>
      <c r="I8845" s="516">
        <v>45.449243000000003</v>
      </c>
      <c r="J8845" s="28" t="s">
        <v>3192</v>
      </c>
    </row>
    <row r="8846" spans="1:10" x14ac:dyDescent="0.3">
      <c r="A8846" s="26">
        <v>2020</v>
      </c>
      <c r="B8846" s="27" t="s">
        <v>3189</v>
      </c>
      <c r="C8846" s="27" t="s">
        <v>3190</v>
      </c>
      <c r="D8846" s="27" t="s">
        <v>3191</v>
      </c>
      <c r="E8846" s="27" t="s">
        <v>3161</v>
      </c>
      <c r="F8846" s="27" t="s">
        <v>2815</v>
      </c>
      <c r="G8846" s="27" t="s">
        <v>2816</v>
      </c>
      <c r="H8846" s="28">
        <v>43983</v>
      </c>
      <c r="I8846" s="516">
        <v>1.0899290000000001</v>
      </c>
      <c r="J8846" s="28" t="s">
        <v>3192</v>
      </c>
    </row>
    <row r="8847" spans="1:10" x14ac:dyDescent="0.3">
      <c r="A8847" s="26">
        <v>2020</v>
      </c>
      <c r="B8847" s="27" t="s">
        <v>3189</v>
      </c>
      <c r="C8847" s="27" t="s">
        <v>6326</v>
      </c>
      <c r="D8847" s="27" t="s">
        <v>6327</v>
      </c>
      <c r="E8847" s="27" t="s">
        <v>3161</v>
      </c>
      <c r="F8847" s="27" t="s">
        <v>2815</v>
      </c>
      <c r="G8847" s="27" t="s">
        <v>2816</v>
      </c>
      <c r="H8847" s="28">
        <v>43983</v>
      </c>
      <c r="I8847" s="516">
        <v>0.53026499999999988</v>
      </c>
      <c r="J8847" s="28" t="s">
        <v>3192</v>
      </c>
    </row>
    <row r="8848" spans="1:10" x14ac:dyDescent="0.3">
      <c r="A8848" s="26">
        <v>2020</v>
      </c>
      <c r="B8848" s="27" t="s">
        <v>5764</v>
      </c>
      <c r="C8848" s="27" t="s">
        <v>5765</v>
      </c>
      <c r="D8848" s="27" t="s">
        <v>5766</v>
      </c>
      <c r="E8848" s="27" t="s">
        <v>3161</v>
      </c>
      <c r="F8848" s="27" t="s">
        <v>2815</v>
      </c>
      <c r="G8848" s="27" t="s">
        <v>2816</v>
      </c>
      <c r="H8848" s="28">
        <v>43983</v>
      </c>
      <c r="I8848" s="516">
        <v>0.75098100000000001</v>
      </c>
      <c r="J8848" s="28" t="s">
        <v>3192</v>
      </c>
    </row>
    <row r="8849" spans="1:10" x14ac:dyDescent="0.3">
      <c r="A8849" s="26">
        <v>2020</v>
      </c>
      <c r="B8849" s="27" t="s">
        <v>5764</v>
      </c>
      <c r="C8849" s="27" t="s">
        <v>5765</v>
      </c>
      <c r="D8849" s="27" t="s">
        <v>5988</v>
      </c>
      <c r="E8849" s="27" t="s">
        <v>3161</v>
      </c>
      <c r="F8849" s="27" t="s">
        <v>2815</v>
      </c>
      <c r="G8849" s="27" t="s">
        <v>2816</v>
      </c>
      <c r="H8849" s="28">
        <v>43983</v>
      </c>
      <c r="I8849" s="516">
        <v>0.82088699999999948</v>
      </c>
      <c r="J8849" s="28" t="s">
        <v>3192</v>
      </c>
    </row>
    <row r="8850" spans="1:10" x14ac:dyDescent="0.3">
      <c r="A8850" s="26">
        <v>2020</v>
      </c>
      <c r="B8850" s="27" t="s">
        <v>3037</v>
      </c>
      <c r="C8850" s="27" t="s">
        <v>3038</v>
      </c>
      <c r="D8850" s="27" t="s">
        <v>3037</v>
      </c>
      <c r="E8850" s="27" t="s">
        <v>6117</v>
      </c>
      <c r="F8850" s="27" t="s">
        <v>3034</v>
      </c>
      <c r="G8850" s="27" t="s">
        <v>2999</v>
      </c>
      <c r="H8850" s="28">
        <v>43983</v>
      </c>
      <c r="I8850" s="516">
        <v>2.5126200000000014</v>
      </c>
      <c r="J8850" s="28" t="s">
        <v>3241</v>
      </c>
    </row>
    <row r="8851" spans="1:10" x14ac:dyDescent="0.3">
      <c r="A8851" s="26">
        <v>2020</v>
      </c>
      <c r="B8851" s="27" t="s">
        <v>6077</v>
      </c>
      <c r="C8851" s="27" t="s">
        <v>6078</v>
      </c>
      <c r="D8851" s="27" t="s">
        <v>6077</v>
      </c>
      <c r="E8851" s="27" t="s">
        <v>3111</v>
      </c>
      <c r="F8851" s="27" t="s">
        <v>3034</v>
      </c>
      <c r="G8851" s="27" t="s">
        <v>2840</v>
      </c>
      <c r="H8851" s="28">
        <v>43983</v>
      </c>
      <c r="I8851" s="516">
        <v>10.83939</v>
      </c>
      <c r="J8851" s="28" t="s">
        <v>3192</v>
      </c>
    </row>
    <row r="8852" spans="1:10" x14ac:dyDescent="0.3">
      <c r="A8852" s="26">
        <v>2020</v>
      </c>
      <c r="B8852" s="27" t="s">
        <v>3039</v>
      </c>
      <c r="C8852" s="27" t="s">
        <v>3040</v>
      </c>
      <c r="D8852" s="27" t="s">
        <v>3039</v>
      </c>
      <c r="E8852" s="27" t="s">
        <v>6117</v>
      </c>
      <c r="F8852" s="27" t="s">
        <v>2815</v>
      </c>
      <c r="G8852" s="27" t="s">
        <v>2816</v>
      </c>
      <c r="H8852" s="28">
        <v>43983</v>
      </c>
      <c r="I8852" s="516">
        <v>0</v>
      </c>
      <c r="J8852" s="28" t="s">
        <v>3241</v>
      </c>
    </row>
    <row r="8853" spans="1:10" x14ac:dyDescent="0.3">
      <c r="A8853" s="26">
        <v>2020</v>
      </c>
      <c r="B8853" s="27" t="s">
        <v>5672</v>
      </c>
      <c r="C8853" s="27" t="s">
        <v>2863</v>
      </c>
      <c r="D8853" s="27" t="s">
        <v>5672</v>
      </c>
      <c r="E8853" s="27" t="s">
        <v>3111</v>
      </c>
      <c r="F8853" s="27" t="s">
        <v>2815</v>
      </c>
      <c r="G8853" s="27" t="s">
        <v>2854</v>
      </c>
      <c r="H8853" s="28">
        <v>43983</v>
      </c>
      <c r="I8853" s="516">
        <v>3.0225300000000006</v>
      </c>
      <c r="J8853" s="28" t="s">
        <v>3192</v>
      </c>
    </row>
    <row r="8854" spans="1:10" x14ac:dyDescent="0.3">
      <c r="A8854" s="26">
        <v>2020</v>
      </c>
      <c r="B8854" s="27" t="s">
        <v>3041</v>
      </c>
      <c r="C8854" s="27" t="s">
        <v>3042</v>
      </c>
      <c r="D8854" s="27" t="s">
        <v>3041</v>
      </c>
      <c r="E8854" s="27" t="s">
        <v>6117</v>
      </c>
      <c r="F8854" s="27" t="s">
        <v>2825</v>
      </c>
      <c r="G8854" s="27" t="s">
        <v>2826</v>
      </c>
      <c r="H8854" s="28">
        <v>43983</v>
      </c>
      <c r="I8854" s="516">
        <v>0</v>
      </c>
      <c r="J8854" s="28" t="s">
        <v>3241</v>
      </c>
    </row>
    <row r="8855" spans="1:10" x14ac:dyDescent="0.3">
      <c r="A8855" s="26">
        <v>2020</v>
      </c>
      <c r="B8855" s="27" t="s">
        <v>3043</v>
      </c>
      <c r="C8855" s="27" t="s">
        <v>3044</v>
      </c>
      <c r="D8855" s="27" t="s">
        <v>3043</v>
      </c>
      <c r="E8855" s="27" t="s">
        <v>6117</v>
      </c>
      <c r="F8855" s="27" t="s">
        <v>2815</v>
      </c>
      <c r="G8855" s="27" t="s">
        <v>2816</v>
      </c>
      <c r="H8855" s="28">
        <v>43983</v>
      </c>
      <c r="I8855" s="516">
        <v>2.5956530000000004</v>
      </c>
      <c r="J8855" s="28" t="s">
        <v>3241</v>
      </c>
    </row>
    <row r="8856" spans="1:10" x14ac:dyDescent="0.3">
      <c r="A8856" s="26">
        <v>2020</v>
      </c>
      <c r="B8856" s="27" t="s">
        <v>3045</v>
      </c>
      <c r="C8856" s="27" t="s">
        <v>3046</v>
      </c>
      <c r="D8856" s="27" t="s">
        <v>3045</v>
      </c>
      <c r="E8856" s="27" t="s">
        <v>6117</v>
      </c>
      <c r="F8856" s="27" t="s">
        <v>2815</v>
      </c>
      <c r="G8856" s="27" t="s">
        <v>2816</v>
      </c>
      <c r="H8856" s="28">
        <v>43983</v>
      </c>
      <c r="I8856" s="516">
        <v>5.6581000000000013E-2</v>
      </c>
      <c r="J8856" s="28" t="s">
        <v>3241</v>
      </c>
    </row>
    <row r="8857" spans="1:10" x14ac:dyDescent="0.3">
      <c r="A8857" s="26">
        <v>2020</v>
      </c>
      <c r="B8857" s="27" t="s">
        <v>3143</v>
      </c>
      <c r="C8857" s="27" t="s">
        <v>3144</v>
      </c>
      <c r="D8857" s="27" t="s">
        <v>3143</v>
      </c>
      <c r="E8857" s="27" t="s">
        <v>6117</v>
      </c>
      <c r="F8857" s="27" t="s">
        <v>2798</v>
      </c>
      <c r="G8857" s="27" t="s">
        <v>2803</v>
      </c>
      <c r="H8857" s="28">
        <v>43983</v>
      </c>
      <c r="I8857" s="516">
        <v>3.6938689999999998</v>
      </c>
      <c r="J8857" s="28" t="s">
        <v>3241</v>
      </c>
    </row>
    <row r="8858" spans="1:10" x14ac:dyDescent="0.3">
      <c r="A8858" s="26">
        <v>2020</v>
      </c>
      <c r="B8858" s="27" t="s">
        <v>5773</v>
      </c>
      <c r="C8858" s="27" t="s">
        <v>5774</v>
      </c>
      <c r="D8858" s="27" t="s">
        <v>5773</v>
      </c>
      <c r="E8858" s="27" t="s">
        <v>3111</v>
      </c>
      <c r="F8858" s="27" t="s">
        <v>3034</v>
      </c>
      <c r="G8858" s="27" t="s">
        <v>2821</v>
      </c>
      <c r="H8858" s="28">
        <v>43983</v>
      </c>
      <c r="I8858" s="516">
        <v>0.22187899999999997</v>
      </c>
      <c r="J8858" s="28" t="s">
        <v>3241</v>
      </c>
    </row>
    <row r="8859" spans="1:10" x14ac:dyDescent="0.3">
      <c r="A8859" s="26">
        <v>2020</v>
      </c>
      <c r="B8859" s="27" t="s">
        <v>3171</v>
      </c>
      <c r="C8859" s="27" t="s">
        <v>3172</v>
      </c>
      <c r="D8859" s="27" t="s">
        <v>3173</v>
      </c>
      <c r="E8859" s="27" t="s">
        <v>3111</v>
      </c>
      <c r="F8859" s="27" t="s">
        <v>2825</v>
      </c>
      <c r="G8859" s="27" t="s">
        <v>2850</v>
      </c>
      <c r="H8859" s="28">
        <v>43983</v>
      </c>
      <c r="I8859" s="516">
        <v>0.33372500000000005</v>
      </c>
      <c r="J8859" s="28" t="s">
        <v>3241</v>
      </c>
    </row>
    <row r="8860" spans="1:10" x14ac:dyDescent="0.3">
      <c r="A8860" s="26">
        <v>2020</v>
      </c>
      <c r="B8860" s="27" t="s">
        <v>5974</v>
      </c>
      <c r="C8860" s="27" t="s">
        <v>5975</v>
      </c>
      <c r="D8860" s="27" t="s">
        <v>5974</v>
      </c>
      <c r="E8860" s="27" t="s">
        <v>3033</v>
      </c>
      <c r="F8860" s="27" t="s">
        <v>2807</v>
      </c>
      <c r="G8860" s="27" t="s">
        <v>2812</v>
      </c>
      <c r="H8860" s="28">
        <v>43983</v>
      </c>
      <c r="I8860" s="516">
        <v>11.302132000000002</v>
      </c>
      <c r="J8860" s="28" t="s">
        <v>3192</v>
      </c>
    </row>
    <row r="8861" spans="1:10" x14ac:dyDescent="0.3">
      <c r="A8861" s="26">
        <v>2020</v>
      </c>
      <c r="B8861" s="27" t="s">
        <v>3146</v>
      </c>
      <c r="C8861" s="27" t="s">
        <v>3147</v>
      </c>
      <c r="D8861" s="27" t="s">
        <v>3146</v>
      </c>
      <c r="E8861" s="27" t="s">
        <v>6117</v>
      </c>
      <c r="F8861" s="27" t="s">
        <v>2798</v>
      </c>
      <c r="G8861" s="27" t="s">
        <v>2803</v>
      </c>
      <c r="H8861" s="28">
        <v>43983</v>
      </c>
      <c r="I8861" s="516">
        <v>0</v>
      </c>
      <c r="J8861" s="28" t="s">
        <v>3241</v>
      </c>
    </row>
    <row r="8862" spans="1:10" x14ac:dyDescent="0.3">
      <c r="A8862" s="26">
        <v>2020</v>
      </c>
      <c r="B8862" s="27" t="s">
        <v>6128</v>
      </c>
      <c r="C8862" s="27" t="s">
        <v>6129</v>
      </c>
      <c r="D8862" s="27" t="s">
        <v>6130</v>
      </c>
      <c r="E8862" s="27" t="s">
        <v>3161</v>
      </c>
      <c r="F8862" s="27" t="s">
        <v>3034</v>
      </c>
      <c r="G8862" s="27" t="s">
        <v>2999</v>
      </c>
      <c r="H8862" s="28">
        <v>43983</v>
      </c>
      <c r="I8862" s="516">
        <v>1.7723400000000005</v>
      </c>
      <c r="J8862" s="28" t="s">
        <v>3192</v>
      </c>
    </row>
    <row r="8863" spans="1:10" x14ac:dyDescent="0.3">
      <c r="A8863" s="26">
        <v>2020</v>
      </c>
      <c r="B8863" s="27" t="s">
        <v>3047</v>
      </c>
      <c r="C8863" s="27" t="s">
        <v>3048</v>
      </c>
      <c r="D8863" s="27" t="s">
        <v>3047</v>
      </c>
      <c r="E8863" s="27" t="s">
        <v>6117</v>
      </c>
      <c r="F8863" s="27" t="s">
        <v>2825</v>
      </c>
      <c r="G8863" s="27" t="s">
        <v>2826</v>
      </c>
      <c r="H8863" s="28">
        <v>43983</v>
      </c>
      <c r="I8863" s="516">
        <v>0</v>
      </c>
      <c r="J8863" s="28" t="s">
        <v>3241</v>
      </c>
    </row>
    <row r="8864" spans="1:10" x14ac:dyDescent="0.3">
      <c r="A8864" s="26">
        <v>2020</v>
      </c>
      <c r="B8864" s="27" t="s">
        <v>5217</v>
      </c>
      <c r="C8864" s="27" t="s">
        <v>2901</v>
      </c>
      <c r="D8864" s="27" t="s">
        <v>5217</v>
      </c>
      <c r="E8864" s="27" t="s">
        <v>3033</v>
      </c>
      <c r="F8864" s="27" t="s">
        <v>2788</v>
      </c>
      <c r="G8864" s="27" t="s">
        <v>2788</v>
      </c>
      <c r="H8864" s="28">
        <v>43983</v>
      </c>
      <c r="I8864" s="516">
        <v>34.304768000000003</v>
      </c>
      <c r="J8864" s="28" t="s">
        <v>3192</v>
      </c>
    </row>
    <row r="8865" spans="1:10" x14ac:dyDescent="0.3">
      <c r="A8865" s="26">
        <v>2020</v>
      </c>
      <c r="B8865" s="27" t="s">
        <v>6124</v>
      </c>
      <c r="C8865" s="27" t="s">
        <v>6125</v>
      </c>
      <c r="D8865" s="27" t="s">
        <v>6124</v>
      </c>
      <c r="E8865" s="27" t="s">
        <v>3111</v>
      </c>
      <c r="F8865" s="27" t="s">
        <v>2815</v>
      </c>
      <c r="G8865" s="27" t="s">
        <v>2854</v>
      </c>
      <c r="H8865" s="28">
        <v>43983</v>
      </c>
      <c r="I8865" s="516">
        <v>0.44646000000000002</v>
      </c>
      <c r="J8865" s="28" t="s">
        <v>9055</v>
      </c>
    </row>
    <row r="8866" spans="1:10" x14ac:dyDescent="0.3">
      <c r="A8866" s="26">
        <v>2020</v>
      </c>
      <c r="B8866" s="27" t="s">
        <v>5999</v>
      </c>
      <c r="C8866" s="27" t="s">
        <v>5967</v>
      </c>
      <c r="D8866" s="27" t="s">
        <v>5999</v>
      </c>
      <c r="E8866" s="27" t="s">
        <v>3111</v>
      </c>
      <c r="F8866" s="27" t="s">
        <v>2815</v>
      </c>
      <c r="G8866" s="27" t="s">
        <v>2854</v>
      </c>
      <c r="H8866" s="28">
        <v>43983</v>
      </c>
      <c r="I8866" s="516">
        <v>0.47226899999999999</v>
      </c>
      <c r="J8866" s="28" t="s">
        <v>3241</v>
      </c>
    </row>
    <row r="8867" spans="1:10" x14ac:dyDescent="0.3">
      <c r="A8867" s="26">
        <v>2020</v>
      </c>
      <c r="B8867" s="27" t="s">
        <v>5760</v>
      </c>
      <c r="C8867" s="27" t="s">
        <v>5761</v>
      </c>
      <c r="D8867" s="27" t="s">
        <v>5760</v>
      </c>
      <c r="E8867" s="27" t="s">
        <v>3111</v>
      </c>
      <c r="F8867" s="27" t="s">
        <v>2815</v>
      </c>
      <c r="G8867" s="27" t="s">
        <v>2854</v>
      </c>
      <c r="H8867" s="28">
        <v>43983</v>
      </c>
      <c r="I8867" s="516">
        <v>2.8713760000000002</v>
      </c>
      <c r="J8867" s="28" t="s">
        <v>3192</v>
      </c>
    </row>
    <row r="8868" spans="1:10" x14ac:dyDescent="0.3">
      <c r="A8868" s="26">
        <v>2020</v>
      </c>
      <c r="B8868" s="27" t="s">
        <v>3049</v>
      </c>
      <c r="C8868" s="27" t="s">
        <v>3050</v>
      </c>
      <c r="D8868" s="27" t="s">
        <v>3049</v>
      </c>
      <c r="E8868" s="27" t="s">
        <v>6117</v>
      </c>
      <c r="F8868" s="27" t="s">
        <v>2825</v>
      </c>
      <c r="G8868" s="27" t="s">
        <v>2850</v>
      </c>
      <c r="H8868" s="28">
        <v>43983</v>
      </c>
      <c r="I8868" s="516">
        <v>1.091585</v>
      </c>
      <c r="J8868" s="28" t="s">
        <v>3241</v>
      </c>
    </row>
    <row r="8869" spans="1:10" x14ac:dyDescent="0.3">
      <c r="A8869" s="26">
        <v>2020</v>
      </c>
      <c r="B8869" s="27" t="s">
        <v>5995</v>
      </c>
      <c r="C8869" s="27" t="s">
        <v>5996</v>
      </c>
      <c r="D8869" s="27" t="s">
        <v>5995</v>
      </c>
      <c r="E8869" s="27" t="s">
        <v>3033</v>
      </c>
      <c r="F8869" s="27" t="s">
        <v>2807</v>
      </c>
      <c r="G8869" s="27" t="s">
        <v>2812</v>
      </c>
      <c r="H8869" s="28">
        <v>43983</v>
      </c>
      <c r="I8869" s="516">
        <v>9.7424449999999982</v>
      </c>
      <c r="J8869" s="28" t="s">
        <v>3192</v>
      </c>
    </row>
    <row r="8870" spans="1:10" x14ac:dyDescent="0.3">
      <c r="A8870" s="26">
        <v>2020</v>
      </c>
      <c r="B8870" s="27" t="s">
        <v>3052</v>
      </c>
      <c r="C8870" s="27" t="s">
        <v>3053</v>
      </c>
      <c r="D8870" s="27" t="s">
        <v>3052</v>
      </c>
      <c r="E8870" s="27" t="s">
        <v>3033</v>
      </c>
      <c r="F8870" s="27" t="s">
        <v>2807</v>
      </c>
      <c r="G8870" s="27" t="s">
        <v>2812</v>
      </c>
      <c r="H8870" s="28">
        <v>43983</v>
      </c>
      <c r="I8870" s="516">
        <v>2.195398</v>
      </c>
      <c r="J8870" s="28" t="s">
        <v>3241</v>
      </c>
    </row>
    <row r="8871" spans="1:10" x14ac:dyDescent="0.3">
      <c r="A8871" s="26">
        <v>2020</v>
      </c>
      <c r="B8871" s="27" t="s">
        <v>6339</v>
      </c>
      <c r="C8871" s="27" t="s">
        <v>6340</v>
      </c>
      <c r="D8871" s="27" t="s">
        <v>6339</v>
      </c>
      <c r="E8871" s="27" t="s">
        <v>3111</v>
      </c>
      <c r="F8871" s="27" t="s">
        <v>2825</v>
      </c>
      <c r="G8871" s="27" t="s">
        <v>2850</v>
      </c>
      <c r="H8871" s="28">
        <v>43983</v>
      </c>
      <c r="I8871" s="516">
        <v>0.28949900000000006</v>
      </c>
      <c r="J8871" s="28" t="s">
        <v>3241</v>
      </c>
    </row>
    <row r="8872" spans="1:10" x14ac:dyDescent="0.3">
      <c r="A8872" s="26">
        <v>2020</v>
      </c>
      <c r="B8872" s="27" t="s">
        <v>6126</v>
      </c>
      <c r="C8872" s="27" t="s">
        <v>6127</v>
      </c>
      <c r="D8872" s="27" t="s">
        <v>6126</v>
      </c>
      <c r="E8872" s="27" t="s">
        <v>3033</v>
      </c>
      <c r="F8872" s="27" t="s">
        <v>2788</v>
      </c>
      <c r="G8872" s="27" t="s">
        <v>2788</v>
      </c>
      <c r="H8872" s="28">
        <v>43983</v>
      </c>
      <c r="I8872" s="516">
        <v>7.2252839999999976</v>
      </c>
      <c r="J8872" s="28" t="s">
        <v>3241</v>
      </c>
    </row>
    <row r="8873" spans="1:10" x14ac:dyDescent="0.3">
      <c r="A8873" s="26">
        <v>2020</v>
      </c>
      <c r="B8873" s="27" t="s">
        <v>6148</v>
      </c>
      <c r="C8873" s="27" t="s">
        <v>6149</v>
      </c>
      <c r="D8873" s="27" t="s">
        <v>6148</v>
      </c>
      <c r="E8873" s="27" t="s">
        <v>3033</v>
      </c>
      <c r="F8873" s="27" t="s">
        <v>2788</v>
      </c>
      <c r="G8873" s="27" t="s">
        <v>2788</v>
      </c>
      <c r="H8873" s="28">
        <v>43983</v>
      </c>
      <c r="I8873" s="516">
        <v>24.332216999999996</v>
      </c>
      <c r="J8873" s="28" t="s">
        <v>3192</v>
      </c>
    </row>
    <row r="8874" spans="1:10" x14ac:dyDescent="0.3">
      <c r="A8874" s="26">
        <v>2020</v>
      </c>
      <c r="B8874" s="27" t="s">
        <v>6033</v>
      </c>
      <c r="C8874" s="27" t="s">
        <v>6034</v>
      </c>
      <c r="D8874" s="27" t="s">
        <v>6035</v>
      </c>
      <c r="E8874" s="27" t="s">
        <v>3161</v>
      </c>
      <c r="F8874" s="27" t="s">
        <v>2788</v>
      </c>
      <c r="G8874" s="27" t="s">
        <v>2788</v>
      </c>
      <c r="H8874" s="28">
        <v>43983</v>
      </c>
      <c r="I8874" s="516">
        <v>3.2348490000000019</v>
      </c>
      <c r="J8874" s="28" t="s">
        <v>3192</v>
      </c>
    </row>
    <row r="8875" spans="1:10" x14ac:dyDescent="0.3">
      <c r="A8875" s="26">
        <v>2020</v>
      </c>
      <c r="B8875" s="27" t="s">
        <v>3054</v>
      </c>
      <c r="C8875" s="27" t="s">
        <v>3055</v>
      </c>
      <c r="D8875" s="27" t="s">
        <v>3054</v>
      </c>
      <c r="E8875" s="27" t="s">
        <v>6117</v>
      </c>
      <c r="F8875" s="27" t="s">
        <v>3034</v>
      </c>
      <c r="G8875" s="27" t="s">
        <v>2999</v>
      </c>
      <c r="H8875" s="28">
        <v>43983</v>
      </c>
      <c r="I8875" s="516">
        <v>0</v>
      </c>
      <c r="J8875" s="28" t="s">
        <v>3241</v>
      </c>
    </row>
    <row r="8876" spans="1:10" x14ac:dyDescent="0.3">
      <c r="A8876" s="26">
        <v>2020</v>
      </c>
      <c r="B8876" s="27" t="s">
        <v>3056</v>
      </c>
      <c r="C8876" s="27" t="s">
        <v>3057</v>
      </c>
      <c r="D8876" s="27" t="s">
        <v>3056</v>
      </c>
      <c r="E8876" s="27" t="s">
        <v>6117</v>
      </c>
      <c r="F8876" s="27" t="s">
        <v>2825</v>
      </c>
      <c r="G8876" s="27" t="s">
        <v>2826</v>
      </c>
      <c r="H8876" s="28">
        <v>43983</v>
      </c>
      <c r="I8876" s="516">
        <v>0</v>
      </c>
      <c r="J8876" s="28" t="s">
        <v>3241</v>
      </c>
    </row>
    <row r="8877" spans="1:10" x14ac:dyDescent="0.3">
      <c r="A8877" s="26">
        <v>2020</v>
      </c>
      <c r="B8877" s="27" t="s">
        <v>6122</v>
      </c>
      <c r="C8877" s="27" t="s">
        <v>6123</v>
      </c>
      <c r="D8877" s="27" t="s">
        <v>6122</v>
      </c>
      <c r="E8877" s="27" t="s">
        <v>3111</v>
      </c>
      <c r="F8877" s="27" t="s">
        <v>3034</v>
      </c>
      <c r="G8877" s="27" t="s">
        <v>2831</v>
      </c>
      <c r="H8877" s="28">
        <v>43983</v>
      </c>
      <c r="I8877" s="516">
        <v>1.54965</v>
      </c>
      <c r="J8877" s="28" t="s">
        <v>3192</v>
      </c>
    </row>
    <row r="8878" spans="1:10" x14ac:dyDescent="0.3">
      <c r="A8878" s="26">
        <v>2020</v>
      </c>
      <c r="B8878" s="27" t="s">
        <v>3058</v>
      </c>
      <c r="C8878" s="27" t="s">
        <v>3059</v>
      </c>
      <c r="D8878" s="27" t="s">
        <v>3058</v>
      </c>
      <c r="E8878" s="27" t="s">
        <v>6117</v>
      </c>
      <c r="F8878" s="27" t="s">
        <v>2815</v>
      </c>
      <c r="G8878" s="27" t="s">
        <v>2816</v>
      </c>
      <c r="H8878" s="28">
        <v>43983</v>
      </c>
      <c r="I8878" s="516">
        <v>2.8490269999999978</v>
      </c>
      <c r="J8878" s="28" t="s">
        <v>3241</v>
      </c>
    </row>
    <row r="8879" spans="1:10" x14ac:dyDescent="0.3">
      <c r="A8879" s="26">
        <v>2020</v>
      </c>
      <c r="B8879" s="27" t="s">
        <v>5775</v>
      </c>
      <c r="C8879" s="27" t="s">
        <v>2905</v>
      </c>
      <c r="D8879" s="27" t="s">
        <v>5775</v>
      </c>
      <c r="E8879" s="27" t="s">
        <v>3033</v>
      </c>
      <c r="F8879" s="27" t="s">
        <v>2807</v>
      </c>
      <c r="G8879" s="27" t="s">
        <v>2812</v>
      </c>
      <c r="H8879" s="28">
        <v>43983</v>
      </c>
      <c r="I8879" s="516">
        <v>10.222162000000001</v>
      </c>
      <c r="J8879" s="28" t="s">
        <v>3192</v>
      </c>
    </row>
    <row r="8880" spans="1:10" x14ac:dyDescent="0.3">
      <c r="A8880" s="26">
        <v>2020</v>
      </c>
      <c r="B8880" s="27" t="s">
        <v>6333</v>
      </c>
      <c r="C8880" s="27" t="s">
        <v>6334</v>
      </c>
      <c r="D8880" s="27" t="s">
        <v>6335</v>
      </c>
      <c r="E8880" s="27" t="s">
        <v>3161</v>
      </c>
      <c r="F8880" s="27" t="s">
        <v>2815</v>
      </c>
      <c r="G8880" s="27" t="s">
        <v>2816</v>
      </c>
      <c r="H8880" s="28">
        <v>43983</v>
      </c>
      <c r="I8880" s="516">
        <v>5.5556000000000001E-2</v>
      </c>
      <c r="J8880" s="28" t="s">
        <v>3192</v>
      </c>
    </row>
    <row r="8881" spans="1:10" x14ac:dyDescent="0.3">
      <c r="A8881" s="26">
        <v>2020</v>
      </c>
      <c r="B8881" s="27" t="s">
        <v>6119</v>
      </c>
      <c r="C8881" s="27" t="s">
        <v>6120</v>
      </c>
      <c r="D8881" s="27" t="s">
        <v>6119</v>
      </c>
      <c r="E8881" s="27" t="s">
        <v>3033</v>
      </c>
      <c r="F8881" s="27" t="s">
        <v>2788</v>
      </c>
      <c r="G8881" s="27" t="s">
        <v>2788</v>
      </c>
      <c r="H8881" s="28">
        <v>43983</v>
      </c>
      <c r="I8881" s="516">
        <v>8.7000000000000014E-5</v>
      </c>
      <c r="J8881" s="28" t="s">
        <v>3192</v>
      </c>
    </row>
    <row r="8882" spans="1:10" x14ac:dyDescent="0.3">
      <c r="A8882" s="26">
        <v>2020</v>
      </c>
      <c r="B8882" s="27" t="s">
        <v>6121</v>
      </c>
      <c r="C8882" s="27" t="s">
        <v>6110</v>
      </c>
      <c r="D8882" s="27" t="s">
        <v>6121</v>
      </c>
      <c r="E8882" s="27" t="s">
        <v>3033</v>
      </c>
      <c r="F8882" s="27" t="s">
        <v>2788</v>
      </c>
      <c r="G8882" s="27" t="s">
        <v>2788</v>
      </c>
      <c r="H8882" s="28">
        <v>43983</v>
      </c>
      <c r="I8882" s="516">
        <v>17.072693999999998</v>
      </c>
      <c r="J8882" s="28" t="s">
        <v>3241</v>
      </c>
    </row>
    <row r="8883" spans="1:10" x14ac:dyDescent="0.3">
      <c r="A8883" s="26">
        <v>2020</v>
      </c>
      <c r="B8883" s="27" t="s">
        <v>6144</v>
      </c>
      <c r="C8883" s="27" t="s">
        <v>6145</v>
      </c>
      <c r="D8883" s="27" t="s">
        <v>6144</v>
      </c>
      <c r="E8883" s="27" t="s">
        <v>3033</v>
      </c>
      <c r="F8883" s="27" t="s">
        <v>2788</v>
      </c>
      <c r="G8883" s="27" t="s">
        <v>2788</v>
      </c>
      <c r="H8883" s="28">
        <v>43983</v>
      </c>
      <c r="I8883" s="516">
        <v>4.0111680000000005</v>
      </c>
      <c r="J8883" s="28" t="s">
        <v>3192</v>
      </c>
    </row>
    <row r="8884" spans="1:10" x14ac:dyDescent="0.3">
      <c r="A8884" s="26">
        <v>2020</v>
      </c>
      <c r="B8884" s="27" t="s">
        <v>3152</v>
      </c>
      <c r="C8884" s="27" t="s">
        <v>3153</v>
      </c>
      <c r="D8884" s="27" t="s">
        <v>3152</v>
      </c>
      <c r="E8884" s="27" t="s">
        <v>3111</v>
      </c>
      <c r="F8884" s="27" t="s">
        <v>2825</v>
      </c>
      <c r="G8884" s="27" t="s">
        <v>2850</v>
      </c>
      <c r="H8884" s="28">
        <v>43983</v>
      </c>
      <c r="I8884" s="516">
        <v>0.334204</v>
      </c>
      <c r="J8884" s="28" t="s">
        <v>3241</v>
      </c>
    </row>
    <row r="8885" spans="1:10" x14ac:dyDescent="0.3">
      <c r="A8885" s="26">
        <v>2020</v>
      </c>
      <c r="B8885" s="27" t="s">
        <v>3154</v>
      </c>
      <c r="C8885" s="27" t="s">
        <v>3155</v>
      </c>
      <c r="D8885" s="27" t="s">
        <v>3154</v>
      </c>
      <c r="E8885" s="27" t="s">
        <v>3111</v>
      </c>
      <c r="F8885" s="27" t="s">
        <v>2825</v>
      </c>
      <c r="G8885" s="27" t="s">
        <v>2850</v>
      </c>
      <c r="H8885" s="28">
        <v>43983</v>
      </c>
      <c r="I8885" s="516">
        <v>0.46660400000000002</v>
      </c>
      <c r="J8885" s="28" t="s">
        <v>3241</v>
      </c>
    </row>
    <row r="8886" spans="1:10" x14ac:dyDescent="0.3">
      <c r="A8886" s="26">
        <v>2020</v>
      </c>
      <c r="B8886" s="27" t="s">
        <v>3156</v>
      </c>
      <c r="C8886" s="27" t="s">
        <v>3157</v>
      </c>
      <c r="D8886" s="27" t="s">
        <v>3156</v>
      </c>
      <c r="E8886" s="27" t="s">
        <v>3111</v>
      </c>
      <c r="F8886" s="27" t="s">
        <v>2825</v>
      </c>
      <c r="G8886" s="27" t="s">
        <v>2850</v>
      </c>
      <c r="H8886" s="28">
        <v>43983</v>
      </c>
      <c r="I8886" s="516">
        <v>0</v>
      </c>
      <c r="J8886" s="28" t="s">
        <v>3241</v>
      </c>
    </row>
    <row r="8887" spans="1:10" x14ac:dyDescent="0.3">
      <c r="A8887" s="26">
        <v>2020</v>
      </c>
      <c r="B8887" s="27" t="s">
        <v>5987</v>
      </c>
      <c r="C8887" s="27" t="s">
        <v>6024</v>
      </c>
      <c r="D8887" s="27" t="s">
        <v>5987</v>
      </c>
      <c r="E8887" s="27" t="s">
        <v>3111</v>
      </c>
      <c r="F8887" s="27" t="s">
        <v>2825</v>
      </c>
      <c r="G8887" s="27" t="s">
        <v>2850</v>
      </c>
      <c r="H8887" s="28">
        <v>43983</v>
      </c>
      <c r="I8887" s="516">
        <v>11.212579000000002</v>
      </c>
      <c r="J8887" s="28" t="s">
        <v>3192</v>
      </c>
    </row>
    <row r="8888" spans="1:10" x14ac:dyDescent="0.3">
      <c r="A8888" s="26">
        <v>2020</v>
      </c>
      <c r="B8888" s="27" t="s">
        <v>3060</v>
      </c>
      <c r="C8888" s="27" t="s">
        <v>3061</v>
      </c>
      <c r="D8888" s="27" t="s">
        <v>3062</v>
      </c>
      <c r="E8888" s="27" t="s">
        <v>3063</v>
      </c>
      <c r="F8888" s="27" t="s">
        <v>3034</v>
      </c>
      <c r="G8888" s="27" t="s">
        <v>2999</v>
      </c>
      <c r="H8888" s="28">
        <v>43983</v>
      </c>
      <c r="I8888" s="516">
        <v>0.58356500000000022</v>
      </c>
      <c r="J8888" s="28" t="s">
        <v>3241</v>
      </c>
    </row>
    <row r="8889" spans="1:10" x14ac:dyDescent="0.3">
      <c r="A8889" s="26">
        <v>2020</v>
      </c>
      <c r="B8889" s="27" t="s">
        <v>6341</v>
      </c>
      <c r="C8889" s="27" t="s">
        <v>6342</v>
      </c>
      <c r="D8889" s="27" t="s">
        <v>6343</v>
      </c>
      <c r="E8889" s="27" t="s">
        <v>3161</v>
      </c>
      <c r="F8889" s="27" t="s">
        <v>2815</v>
      </c>
      <c r="G8889" s="27" t="s">
        <v>2854</v>
      </c>
      <c r="H8889" s="28">
        <v>43983</v>
      </c>
      <c r="I8889" s="516">
        <v>0.69345999999999997</v>
      </c>
      <c r="J8889" s="28" t="s">
        <v>3192</v>
      </c>
    </row>
    <row r="8890" spans="1:10" x14ac:dyDescent="0.3">
      <c r="A8890" s="26">
        <v>2020</v>
      </c>
      <c r="B8890" s="27" t="s">
        <v>3187</v>
      </c>
      <c r="C8890" s="27" t="s">
        <v>3188</v>
      </c>
      <c r="D8890" s="27" t="s">
        <v>3187</v>
      </c>
      <c r="E8890" s="27" t="s">
        <v>3033</v>
      </c>
      <c r="F8890" s="27" t="s">
        <v>3034</v>
      </c>
      <c r="G8890" s="27" t="s">
        <v>3074</v>
      </c>
      <c r="H8890" s="28">
        <v>43983</v>
      </c>
      <c r="I8890" s="516">
        <v>0.76422500000000015</v>
      </c>
      <c r="J8890" s="28" t="s">
        <v>3241</v>
      </c>
    </row>
    <row r="8891" spans="1:10" x14ac:dyDescent="0.3">
      <c r="A8891" s="26">
        <v>2020</v>
      </c>
      <c r="B8891" s="27" t="s">
        <v>6350</v>
      </c>
      <c r="C8891" s="27" t="s">
        <v>6351</v>
      </c>
      <c r="D8891" s="27" t="s">
        <v>6352</v>
      </c>
      <c r="E8891" s="27" t="s">
        <v>3063</v>
      </c>
      <c r="F8891" s="27" t="s">
        <v>2815</v>
      </c>
      <c r="G8891" s="27" t="s">
        <v>2816</v>
      </c>
      <c r="H8891" s="28">
        <v>43983</v>
      </c>
      <c r="I8891" s="516">
        <v>2.8000000000000003E-5</v>
      </c>
      <c r="J8891" s="28" t="s">
        <v>3192</v>
      </c>
    </row>
    <row r="8892" spans="1:10" x14ac:dyDescent="0.3">
      <c r="A8892" s="26">
        <v>2020</v>
      </c>
      <c r="B8892" s="27" t="s">
        <v>6081</v>
      </c>
      <c r="C8892" s="27" t="s">
        <v>6082</v>
      </c>
      <c r="D8892" s="27" t="s">
        <v>6081</v>
      </c>
      <c r="E8892" s="27" t="s">
        <v>3033</v>
      </c>
      <c r="F8892" s="27" t="s">
        <v>2788</v>
      </c>
      <c r="G8892" s="27" t="s">
        <v>2788</v>
      </c>
      <c r="H8892" s="28">
        <v>43983</v>
      </c>
      <c r="I8892" s="516">
        <v>5.9977519999999993</v>
      </c>
      <c r="J8892" s="28" t="s">
        <v>3241</v>
      </c>
    </row>
    <row r="8893" spans="1:10" x14ac:dyDescent="0.3">
      <c r="A8893" s="26">
        <v>2020</v>
      </c>
      <c r="B8893" s="27" t="s">
        <v>5757</v>
      </c>
      <c r="C8893" s="27" t="s">
        <v>2909</v>
      </c>
      <c r="D8893" s="27" t="s">
        <v>5757</v>
      </c>
      <c r="E8893" s="27" t="s">
        <v>3033</v>
      </c>
      <c r="F8893" s="27" t="s">
        <v>2788</v>
      </c>
      <c r="G8893" s="27" t="s">
        <v>2788</v>
      </c>
      <c r="H8893" s="28">
        <v>43983</v>
      </c>
      <c r="I8893" s="516">
        <v>34.422623000000016</v>
      </c>
      <c r="J8893" s="28" t="s">
        <v>3192</v>
      </c>
    </row>
    <row r="8894" spans="1:10" x14ac:dyDescent="0.3">
      <c r="A8894" s="26">
        <v>2020</v>
      </c>
      <c r="B8894" s="27" t="s">
        <v>3174</v>
      </c>
      <c r="C8894" s="27" t="s">
        <v>3175</v>
      </c>
      <c r="D8894" s="27" t="s">
        <v>3174</v>
      </c>
      <c r="E8894" s="27" t="s">
        <v>6117</v>
      </c>
      <c r="F8894" s="27" t="s">
        <v>2825</v>
      </c>
      <c r="G8894" s="27" t="s">
        <v>2826</v>
      </c>
      <c r="H8894" s="28">
        <v>43983</v>
      </c>
      <c r="I8894" s="516">
        <v>0.46119800000000011</v>
      </c>
      <c r="J8894" s="28" t="s">
        <v>3241</v>
      </c>
    </row>
    <row r="8895" spans="1:10" x14ac:dyDescent="0.3">
      <c r="A8895" s="26">
        <v>2020</v>
      </c>
      <c r="B8895" s="27" t="s">
        <v>6141</v>
      </c>
      <c r="C8895" s="27" t="s">
        <v>6142</v>
      </c>
      <c r="D8895" s="27" t="s">
        <v>6143</v>
      </c>
      <c r="E8895" s="27" t="s">
        <v>3063</v>
      </c>
      <c r="F8895" s="27" t="s">
        <v>3034</v>
      </c>
      <c r="G8895" s="27" t="s">
        <v>2999</v>
      </c>
      <c r="H8895" s="28">
        <v>43983</v>
      </c>
      <c r="I8895" s="516">
        <v>1.1349719999999999</v>
      </c>
      <c r="J8895" s="28" t="s">
        <v>3192</v>
      </c>
    </row>
    <row r="8896" spans="1:10" x14ac:dyDescent="0.3">
      <c r="A8896" s="26">
        <v>2020</v>
      </c>
      <c r="B8896" s="27" t="s">
        <v>5997</v>
      </c>
      <c r="C8896" s="27" t="s">
        <v>5998</v>
      </c>
      <c r="D8896" s="27" t="s">
        <v>5997</v>
      </c>
      <c r="E8896" s="27" t="s">
        <v>3111</v>
      </c>
      <c r="F8896" s="27" t="s">
        <v>3034</v>
      </c>
      <c r="G8896" s="27" t="s">
        <v>2821</v>
      </c>
      <c r="H8896" s="28">
        <v>43983</v>
      </c>
      <c r="I8896" s="516">
        <v>2.0850169999999997</v>
      </c>
      <c r="J8896" s="28" t="s">
        <v>3241</v>
      </c>
    </row>
    <row r="8897" spans="1:10" x14ac:dyDescent="0.3">
      <c r="A8897" s="26">
        <v>2020</v>
      </c>
      <c r="B8897" s="27" t="s">
        <v>5762</v>
      </c>
      <c r="C8897" s="27" t="s">
        <v>5763</v>
      </c>
      <c r="D8897" s="27" t="s">
        <v>5762</v>
      </c>
      <c r="E8897" s="27" t="s">
        <v>3111</v>
      </c>
      <c r="F8897" s="27" t="s">
        <v>2825</v>
      </c>
      <c r="G8897" s="27" t="s">
        <v>2850</v>
      </c>
      <c r="H8897" s="28">
        <v>43983</v>
      </c>
      <c r="I8897" s="516">
        <v>0.19758100000000001</v>
      </c>
      <c r="J8897" s="28" t="s">
        <v>3192</v>
      </c>
    </row>
    <row r="8898" spans="1:10" x14ac:dyDescent="0.3">
      <c r="A8898" s="26">
        <v>2020</v>
      </c>
      <c r="B8898" s="27" t="s">
        <v>3068</v>
      </c>
      <c r="C8898" s="27" t="s">
        <v>3069</v>
      </c>
      <c r="D8898" s="27" t="s">
        <v>3068</v>
      </c>
      <c r="E8898" s="27" t="s">
        <v>6117</v>
      </c>
      <c r="F8898" s="27" t="s">
        <v>3034</v>
      </c>
      <c r="G8898" s="27" t="s">
        <v>2923</v>
      </c>
      <c r="H8898" s="28">
        <v>43983</v>
      </c>
      <c r="I8898" s="516">
        <v>5.2938379999999992</v>
      </c>
      <c r="J8898" s="28" t="s">
        <v>3241</v>
      </c>
    </row>
    <row r="8899" spans="1:10" x14ac:dyDescent="0.3">
      <c r="A8899" s="26">
        <v>2020</v>
      </c>
      <c r="B8899" s="27" t="s">
        <v>3070</v>
      </c>
      <c r="C8899" s="27" t="s">
        <v>3071</v>
      </c>
      <c r="D8899" s="27" t="s">
        <v>3070</v>
      </c>
      <c r="E8899" s="27" t="s">
        <v>6117</v>
      </c>
      <c r="F8899" s="27" t="s">
        <v>2815</v>
      </c>
      <c r="G8899" s="27" t="s">
        <v>2816</v>
      </c>
      <c r="H8899" s="28">
        <v>43983</v>
      </c>
      <c r="I8899" s="516">
        <v>1.0833470000000003</v>
      </c>
      <c r="J8899" s="28" t="s">
        <v>3241</v>
      </c>
    </row>
    <row r="8900" spans="1:10" x14ac:dyDescent="0.3">
      <c r="A8900" s="26">
        <v>2020</v>
      </c>
      <c r="B8900" s="27" t="s">
        <v>6344</v>
      </c>
      <c r="C8900" s="27" t="s">
        <v>6345</v>
      </c>
      <c r="D8900" s="27" t="s">
        <v>6344</v>
      </c>
      <c r="E8900" s="27" t="s">
        <v>3033</v>
      </c>
      <c r="F8900" s="27" t="s">
        <v>2807</v>
      </c>
      <c r="G8900" s="27" t="s">
        <v>2812</v>
      </c>
      <c r="H8900" s="28">
        <v>43983</v>
      </c>
      <c r="I8900" s="516">
        <v>22.007896000000002</v>
      </c>
      <c r="J8900" s="518" t="s">
        <v>9055</v>
      </c>
    </row>
    <row r="8901" spans="1:10" x14ac:dyDescent="0.3">
      <c r="A8901" s="26">
        <v>2020</v>
      </c>
      <c r="B8901" s="27" t="s">
        <v>3176</v>
      </c>
      <c r="C8901" s="27" t="s">
        <v>3177</v>
      </c>
      <c r="D8901" s="27" t="s">
        <v>3176</v>
      </c>
      <c r="E8901" s="27" t="s">
        <v>3033</v>
      </c>
      <c r="F8901" s="27" t="s">
        <v>2807</v>
      </c>
      <c r="G8901" s="27" t="s">
        <v>2812</v>
      </c>
      <c r="H8901" s="28">
        <v>43983</v>
      </c>
      <c r="I8901" s="516">
        <v>12.785076999999999</v>
      </c>
      <c r="J8901" s="28" t="s">
        <v>3241</v>
      </c>
    </row>
    <row r="8902" spans="1:10" x14ac:dyDescent="0.3">
      <c r="A8902" s="26">
        <v>2020</v>
      </c>
      <c r="B8902" s="27" t="s">
        <v>3072</v>
      </c>
      <c r="C8902" s="27" t="s">
        <v>3073</v>
      </c>
      <c r="D8902" s="27" t="s">
        <v>3072</v>
      </c>
      <c r="E8902" s="27" t="s">
        <v>6117</v>
      </c>
      <c r="F8902" s="27" t="s">
        <v>3034</v>
      </c>
      <c r="G8902" s="27" t="s">
        <v>3074</v>
      </c>
      <c r="H8902" s="28">
        <v>43983</v>
      </c>
      <c r="I8902" s="516">
        <v>0.50404500000000008</v>
      </c>
      <c r="J8902" s="28" t="s">
        <v>3241</v>
      </c>
    </row>
    <row r="8903" spans="1:10" x14ac:dyDescent="0.3">
      <c r="A8903" s="26">
        <v>2020</v>
      </c>
      <c r="B8903" s="27" t="s">
        <v>3182</v>
      </c>
      <c r="C8903" s="27" t="s">
        <v>3183</v>
      </c>
      <c r="D8903" s="27" t="s">
        <v>3182</v>
      </c>
      <c r="E8903" s="27" t="s">
        <v>6117</v>
      </c>
      <c r="F8903" s="27" t="s">
        <v>2825</v>
      </c>
      <c r="G8903" s="27" t="s">
        <v>2826</v>
      </c>
      <c r="H8903" s="28">
        <v>43983</v>
      </c>
      <c r="I8903" s="516">
        <v>0.10979199999999999</v>
      </c>
      <c r="J8903" s="28" t="s">
        <v>3241</v>
      </c>
    </row>
    <row r="8904" spans="1:10" x14ac:dyDescent="0.3">
      <c r="A8904" s="26">
        <v>2020</v>
      </c>
      <c r="B8904" s="27" t="s">
        <v>6355</v>
      </c>
      <c r="C8904" s="27" t="s">
        <v>6356</v>
      </c>
      <c r="D8904" s="27" t="s">
        <v>6355</v>
      </c>
      <c r="E8904" s="27" t="s">
        <v>6117</v>
      </c>
      <c r="F8904" s="27" t="s">
        <v>2825</v>
      </c>
      <c r="G8904" s="27" t="s">
        <v>2826</v>
      </c>
      <c r="H8904" s="28">
        <v>43983</v>
      </c>
      <c r="I8904" s="516">
        <v>0.38960600000000001</v>
      </c>
      <c r="J8904" s="28" t="s">
        <v>3192</v>
      </c>
    </row>
    <row r="8905" spans="1:10" x14ac:dyDescent="0.3">
      <c r="A8905" s="26">
        <v>2020</v>
      </c>
      <c r="B8905" s="27" t="s">
        <v>3075</v>
      </c>
      <c r="C8905" s="27" t="s">
        <v>3076</v>
      </c>
      <c r="D8905" s="27" t="s">
        <v>3075</v>
      </c>
      <c r="E8905" s="27" t="s">
        <v>6117</v>
      </c>
      <c r="F8905" s="27" t="s">
        <v>2815</v>
      </c>
      <c r="G8905" s="27" t="s">
        <v>2816</v>
      </c>
      <c r="H8905" s="28">
        <v>43983</v>
      </c>
      <c r="I8905" s="516">
        <v>0</v>
      </c>
      <c r="J8905" s="28" t="s">
        <v>3241</v>
      </c>
    </row>
    <row r="8906" spans="1:10" x14ac:dyDescent="0.3">
      <c r="A8906" s="26">
        <v>2020</v>
      </c>
      <c r="B8906" s="27" t="s">
        <v>5670</v>
      </c>
      <c r="C8906" s="27" t="s">
        <v>5671</v>
      </c>
      <c r="D8906" s="27" t="s">
        <v>5670</v>
      </c>
      <c r="E8906" s="27" t="s">
        <v>3033</v>
      </c>
      <c r="F8906" s="27" t="s">
        <v>2807</v>
      </c>
      <c r="G8906" s="27" t="s">
        <v>2812</v>
      </c>
      <c r="H8906" s="28">
        <v>43983</v>
      </c>
      <c r="I8906" s="516">
        <v>42.200424000000005</v>
      </c>
      <c r="J8906" s="28" t="s">
        <v>3241</v>
      </c>
    </row>
    <row r="8907" spans="1:10" x14ac:dyDescent="0.3">
      <c r="A8907" s="26">
        <v>2020</v>
      </c>
      <c r="B8907" s="27" t="s">
        <v>6146</v>
      </c>
      <c r="C8907" s="27" t="s">
        <v>6147</v>
      </c>
      <c r="D8907" s="27" t="s">
        <v>6146</v>
      </c>
      <c r="E8907" s="27" t="s">
        <v>3033</v>
      </c>
      <c r="F8907" s="27" t="s">
        <v>2815</v>
      </c>
      <c r="G8907" s="27" t="s">
        <v>2816</v>
      </c>
      <c r="H8907" s="28">
        <v>43983</v>
      </c>
      <c r="I8907" s="516">
        <v>21.344977000000004</v>
      </c>
      <c r="J8907" s="28" t="s">
        <v>3241</v>
      </c>
    </row>
    <row r="8908" spans="1:10" x14ac:dyDescent="0.3">
      <c r="A8908" s="26">
        <v>2020</v>
      </c>
      <c r="B8908" s="27" t="s">
        <v>6346</v>
      </c>
      <c r="C8908" s="27" t="s">
        <v>6347</v>
      </c>
      <c r="D8908" s="27" t="s">
        <v>6346</v>
      </c>
      <c r="E8908" s="27" t="s">
        <v>3033</v>
      </c>
      <c r="F8908" s="27" t="s">
        <v>2788</v>
      </c>
      <c r="G8908" s="27" t="s">
        <v>2788</v>
      </c>
      <c r="H8908" s="28">
        <v>43983</v>
      </c>
      <c r="I8908" s="516">
        <v>12.908936999999998</v>
      </c>
      <c r="J8908" s="28" t="s">
        <v>3192</v>
      </c>
    </row>
    <row r="8909" spans="1:10" x14ac:dyDescent="0.3">
      <c r="A8909" s="26">
        <v>2020</v>
      </c>
      <c r="B8909" s="27" t="s">
        <v>3077</v>
      </c>
      <c r="C8909" s="27" t="s">
        <v>3078</v>
      </c>
      <c r="D8909" s="27" t="s">
        <v>3077</v>
      </c>
      <c r="E8909" s="27" t="s">
        <v>3033</v>
      </c>
      <c r="F8909" s="27" t="s">
        <v>2788</v>
      </c>
      <c r="G8909" s="27" t="s">
        <v>2788</v>
      </c>
      <c r="H8909" s="28">
        <v>43983</v>
      </c>
      <c r="I8909" s="516">
        <v>0</v>
      </c>
      <c r="J8909" s="28" t="s">
        <v>3241</v>
      </c>
    </row>
    <row r="8910" spans="1:10" x14ac:dyDescent="0.3">
      <c r="A8910" s="26">
        <v>2020</v>
      </c>
      <c r="B8910" s="27" t="s">
        <v>6446</v>
      </c>
      <c r="C8910" s="27" t="s">
        <v>6447</v>
      </c>
      <c r="D8910" s="27" t="s">
        <v>6446</v>
      </c>
      <c r="E8910" s="27" t="s">
        <v>3033</v>
      </c>
      <c r="F8910" s="27" t="s">
        <v>2798</v>
      </c>
      <c r="G8910" s="27" t="s">
        <v>5801</v>
      </c>
      <c r="H8910" s="28">
        <v>43983</v>
      </c>
      <c r="I8910" s="516">
        <v>3.9340999999999999</v>
      </c>
      <c r="J8910" s="28" t="s">
        <v>3241</v>
      </c>
    </row>
    <row r="8911" spans="1:10" x14ac:dyDescent="0.3">
      <c r="A8911" s="26">
        <v>2020</v>
      </c>
      <c r="B8911" s="27" t="s">
        <v>3079</v>
      </c>
      <c r="C8911" s="27" t="s">
        <v>3080</v>
      </c>
      <c r="D8911" s="27" t="s">
        <v>3081</v>
      </c>
      <c r="E8911" s="27" t="s">
        <v>3063</v>
      </c>
      <c r="F8911" s="27" t="s">
        <v>2788</v>
      </c>
      <c r="G8911" s="27" t="s">
        <v>2788</v>
      </c>
      <c r="H8911" s="28">
        <v>43983</v>
      </c>
      <c r="I8911" s="516">
        <v>5.5999999999999999E-5</v>
      </c>
      <c r="J8911" s="28" t="s">
        <v>3241</v>
      </c>
    </row>
    <row r="8912" spans="1:10" x14ac:dyDescent="0.3">
      <c r="A8912" s="26">
        <v>2020</v>
      </c>
      <c r="B8912" s="27" t="s">
        <v>3082</v>
      </c>
      <c r="C8912" s="27" t="s">
        <v>3083</v>
      </c>
      <c r="D8912" s="27" t="s">
        <v>3082</v>
      </c>
      <c r="E8912" s="27" t="s">
        <v>6117</v>
      </c>
      <c r="F8912" s="27" t="s">
        <v>2825</v>
      </c>
      <c r="G8912" s="27" t="s">
        <v>2826</v>
      </c>
      <c r="H8912" s="28">
        <v>43983</v>
      </c>
      <c r="I8912" s="516">
        <v>8.6069000000000007E-2</v>
      </c>
      <c r="J8912" s="28" t="s">
        <v>3241</v>
      </c>
    </row>
    <row r="8913" spans="1:10" x14ac:dyDescent="0.3">
      <c r="A8913" s="26">
        <v>2020</v>
      </c>
      <c r="B8913" s="27" t="s">
        <v>5986</v>
      </c>
      <c r="C8913" s="27" t="s">
        <v>5770</v>
      </c>
      <c r="D8913" s="27" t="s">
        <v>5769</v>
      </c>
      <c r="E8913" s="27" t="s">
        <v>3111</v>
      </c>
      <c r="F8913" s="27" t="s">
        <v>3034</v>
      </c>
      <c r="G8913" s="27" t="s">
        <v>2821</v>
      </c>
      <c r="H8913" s="28">
        <v>43983</v>
      </c>
      <c r="I8913" s="516">
        <v>4.728129</v>
      </c>
      <c r="J8913" s="28" t="s">
        <v>3192</v>
      </c>
    </row>
    <row r="8914" spans="1:10" x14ac:dyDescent="0.3">
      <c r="A8914" s="26">
        <v>2020</v>
      </c>
      <c r="B8914" s="27" t="s">
        <v>6348</v>
      </c>
      <c r="C8914" s="27" t="s">
        <v>6304</v>
      </c>
      <c r="D8914" s="27" t="s">
        <v>6348</v>
      </c>
      <c r="E8914" s="27" t="s">
        <v>3033</v>
      </c>
      <c r="F8914" s="27" t="s">
        <v>2815</v>
      </c>
      <c r="G8914" s="27" t="s">
        <v>2816</v>
      </c>
      <c r="H8914" s="28">
        <v>43983</v>
      </c>
      <c r="I8914" s="516">
        <v>8.7468550000000036</v>
      </c>
      <c r="J8914" s="28" t="s">
        <v>3241</v>
      </c>
    </row>
    <row r="8915" spans="1:10" x14ac:dyDescent="0.3">
      <c r="A8915" s="26">
        <v>2020</v>
      </c>
      <c r="B8915" s="27" t="s">
        <v>6032</v>
      </c>
      <c r="C8915" s="27" t="s">
        <v>6018</v>
      </c>
      <c r="D8915" s="27" t="s">
        <v>6032</v>
      </c>
      <c r="E8915" s="27" t="s">
        <v>3033</v>
      </c>
      <c r="F8915" s="27" t="s">
        <v>2788</v>
      </c>
      <c r="G8915" s="27" t="s">
        <v>2788</v>
      </c>
      <c r="H8915" s="28">
        <v>43983</v>
      </c>
      <c r="I8915" s="516">
        <v>18.805527999999999</v>
      </c>
      <c r="J8915" s="28" t="s">
        <v>3241</v>
      </c>
    </row>
    <row r="8916" spans="1:10" x14ac:dyDescent="0.3">
      <c r="A8916" s="26">
        <v>2020</v>
      </c>
      <c r="B8916" s="27" t="s">
        <v>6079</v>
      </c>
      <c r="C8916" s="27" t="s">
        <v>6080</v>
      </c>
      <c r="D8916" s="27" t="s">
        <v>6079</v>
      </c>
      <c r="E8916" s="27" t="s">
        <v>3111</v>
      </c>
      <c r="F8916" s="27" t="s">
        <v>2825</v>
      </c>
      <c r="G8916" s="27" t="s">
        <v>2826</v>
      </c>
      <c r="H8916" s="28">
        <v>43983</v>
      </c>
      <c r="I8916" s="516">
        <v>0.12574000000000002</v>
      </c>
      <c r="J8916" s="28" t="s">
        <v>3192</v>
      </c>
    </row>
    <row r="8917" spans="1:10" x14ac:dyDescent="0.3">
      <c r="A8917" s="26">
        <v>2020</v>
      </c>
      <c r="B8917" s="27" t="s">
        <v>6336</v>
      </c>
      <c r="C8917" s="27" t="s">
        <v>6337</v>
      </c>
      <c r="D8917" s="27" t="s">
        <v>6338</v>
      </c>
      <c r="E8917" s="27" t="s">
        <v>3161</v>
      </c>
      <c r="F8917" s="27" t="s">
        <v>2788</v>
      </c>
      <c r="G8917" s="27" t="s">
        <v>2788</v>
      </c>
      <c r="H8917" s="28">
        <v>43983</v>
      </c>
      <c r="I8917" s="516">
        <v>1.0052480000000015</v>
      </c>
      <c r="J8917" s="28" t="s">
        <v>3192</v>
      </c>
    </row>
    <row r="8918" spans="1:10" x14ac:dyDescent="0.3">
      <c r="A8918" s="26">
        <v>2020</v>
      </c>
      <c r="B8918" s="27" t="s">
        <v>3195</v>
      </c>
      <c r="C8918" s="27" t="s">
        <v>3196</v>
      </c>
      <c r="D8918" s="27" t="s">
        <v>3197</v>
      </c>
      <c r="E8918" s="27" t="s">
        <v>3063</v>
      </c>
      <c r="F8918" s="27" t="s">
        <v>3094</v>
      </c>
      <c r="G8918" s="27" t="s">
        <v>2965</v>
      </c>
      <c r="H8918" s="28">
        <v>43983</v>
      </c>
      <c r="I8918" s="516">
        <v>1.6719800000000002</v>
      </c>
      <c r="J8918" s="28" t="s">
        <v>3192</v>
      </c>
    </row>
    <row r="8919" spans="1:10" x14ac:dyDescent="0.3">
      <c r="A8919" s="26">
        <v>2020</v>
      </c>
      <c r="B8919" s="27" t="s">
        <v>5771</v>
      </c>
      <c r="C8919" s="27" t="s">
        <v>5772</v>
      </c>
      <c r="D8919" s="27" t="s">
        <v>5771</v>
      </c>
      <c r="E8919" s="27" t="s">
        <v>3033</v>
      </c>
      <c r="F8919" s="27" t="s">
        <v>2807</v>
      </c>
      <c r="G8919" s="27" t="s">
        <v>2812</v>
      </c>
      <c r="H8919" s="28">
        <v>43983</v>
      </c>
      <c r="I8919" s="516">
        <v>25.340732999999997</v>
      </c>
      <c r="J8919" s="28" t="s">
        <v>9055</v>
      </c>
    </row>
    <row r="8920" spans="1:10" x14ac:dyDescent="0.3">
      <c r="A8920" s="26">
        <v>2020</v>
      </c>
      <c r="B8920" s="27" t="s">
        <v>6075</v>
      </c>
      <c r="C8920" s="27" t="s">
        <v>6076</v>
      </c>
      <c r="D8920" s="27" t="s">
        <v>6075</v>
      </c>
      <c r="E8920" s="27" t="s">
        <v>3033</v>
      </c>
      <c r="F8920" s="27" t="s">
        <v>2807</v>
      </c>
      <c r="G8920" s="27" t="s">
        <v>2812</v>
      </c>
      <c r="H8920" s="28">
        <v>43983</v>
      </c>
      <c r="I8920" s="516">
        <v>54.972943000000008</v>
      </c>
      <c r="J8920" s="28" t="s">
        <v>9055</v>
      </c>
    </row>
    <row r="8921" spans="1:10" x14ac:dyDescent="0.3">
      <c r="A8921" s="26">
        <v>2020</v>
      </c>
      <c r="B8921" s="27" t="s">
        <v>3089</v>
      </c>
      <c r="C8921" s="27" t="s">
        <v>3090</v>
      </c>
      <c r="D8921" s="27" t="s">
        <v>3089</v>
      </c>
      <c r="E8921" s="27" t="s">
        <v>6117</v>
      </c>
      <c r="F8921" s="27" t="s">
        <v>2815</v>
      </c>
      <c r="G8921" s="27" t="s">
        <v>2816</v>
      </c>
      <c r="H8921" s="28">
        <v>43983</v>
      </c>
      <c r="I8921" s="516">
        <v>1.8873560000000009</v>
      </c>
      <c r="J8921" s="28" t="s">
        <v>3241</v>
      </c>
    </row>
    <row r="8922" spans="1:10" x14ac:dyDescent="0.3">
      <c r="A8922" s="26">
        <v>2020</v>
      </c>
      <c r="B8922" s="27" t="s">
        <v>6041</v>
      </c>
      <c r="C8922" s="27" t="s">
        <v>6042</v>
      </c>
      <c r="D8922" s="27" t="s">
        <v>6041</v>
      </c>
      <c r="E8922" s="27" t="s">
        <v>3033</v>
      </c>
      <c r="F8922" s="27" t="s">
        <v>2798</v>
      </c>
      <c r="G8922" s="27" t="s">
        <v>2803</v>
      </c>
      <c r="H8922" s="28">
        <v>43983</v>
      </c>
      <c r="I8922" s="516">
        <v>36.227697000000013</v>
      </c>
      <c r="J8922" s="28" t="s">
        <v>3192</v>
      </c>
    </row>
    <row r="8923" spans="1:10" x14ac:dyDescent="0.3">
      <c r="A8923" s="26">
        <v>2020</v>
      </c>
      <c r="B8923" s="27" t="s">
        <v>6087</v>
      </c>
      <c r="C8923" s="27" t="s">
        <v>6088</v>
      </c>
      <c r="D8923" s="27" t="s">
        <v>6087</v>
      </c>
      <c r="E8923" s="27" t="s">
        <v>3033</v>
      </c>
      <c r="F8923" s="27" t="s">
        <v>2798</v>
      </c>
      <c r="G8923" s="27" t="s">
        <v>2803</v>
      </c>
      <c r="H8923" s="28">
        <v>43983</v>
      </c>
      <c r="I8923" s="516">
        <v>3.9204359999999996</v>
      </c>
      <c r="J8923" s="28" t="s">
        <v>3241</v>
      </c>
    </row>
    <row r="8924" spans="1:10" x14ac:dyDescent="0.3">
      <c r="A8924" s="26">
        <v>2020</v>
      </c>
      <c r="B8924" s="27" t="s">
        <v>5218</v>
      </c>
      <c r="C8924" s="27" t="s">
        <v>3507</v>
      </c>
      <c r="D8924" s="27" t="s">
        <v>5219</v>
      </c>
      <c r="E8924" s="27" t="s">
        <v>3063</v>
      </c>
      <c r="F8924" s="27" t="s">
        <v>2815</v>
      </c>
      <c r="G8924" s="27" t="s">
        <v>2816</v>
      </c>
      <c r="H8924" s="28">
        <v>43983</v>
      </c>
      <c r="I8924" s="516">
        <v>2.501979</v>
      </c>
      <c r="J8924" s="28" t="s">
        <v>3192</v>
      </c>
    </row>
    <row r="8925" spans="1:10" x14ac:dyDescent="0.3">
      <c r="A8925" s="26">
        <v>2020</v>
      </c>
      <c r="B8925" s="27" t="s">
        <v>3184</v>
      </c>
      <c r="C8925" s="27" t="s">
        <v>3185</v>
      </c>
      <c r="D8925" s="27" t="s">
        <v>3186</v>
      </c>
      <c r="E8925" s="27" t="s">
        <v>3063</v>
      </c>
      <c r="F8925" s="27" t="s">
        <v>3034</v>
      </c>
      <c r="G8925" s="27" t="s">
        <v>2999</v>
      </c>
      <c r="H8925" s="28">
        <v>43983</v>
      </c>
      <c r="I8925" s="516">
        <v>3.8668129999999996</v>
      </c>
      <c r="J8925" s="28" t="s">
        <v>3241</v>
      </c>
    </row>
    <row r="8926" spans="1:10" x14ac:dyDescent="0.3">
      <c r="A8926" s="26">
        <v>2020</v>
      </c>
      <c r="B8926" s="27" t="s">
        <v>3091</v>
      </c>
      <c r="C8926" s="27" t="s">
        <v>3092</v>
      </c>
      <c r="D8926" s="27" t="s">
        <v>3093</v>
      </c>
      <c r="E8926" s="27" t="s">
        <v>3063</v>
      </c>
      <c r="F8926" s="27" t="s">
        <v>3094</v>
      </c>
      <c r="G8926" s="27" t="s">
        <v>2965</v>
      </c>
      <c r="H8926" s="28">
        <v>43983</v>
      </c>
      <c r="I8926" s="516">
        <v>7.8165440000000013</v>
      </c>
      <c r="J8926" s="28" t="s">
        <v>3241</v>
      </c>
    </row>
    <row r="8927" spans="1:10" x14ac:dyDescent="0.3">
      <c r="A8927" s="26">
        <v>2020</v>
      </c>
      <c r="B8927" s="27" t="s">
        <v>3095</v>
      </c>
      <c r="C8927" s="27" t="s">
        <v>3096</v>
      </c>
      <c r="D8927" s="27" t="s">
        <v>3095</v>
      </c>
      <c r="E8927" s="27" t="s">
        <v>6117</v>
      </c>
      <c r="F8927" s="27" t="s">
        <v>3034</v>
      </c>
      <c r="G8927" s="27" t="s">
        <v>2999</v>
      </c>
      <c r="H8927" s="28">
        <v>43983</v>
      </c>
      <c r="I8927" s="516">
        <v>3.281960000000002</v>
      </c>
      <c r="J8927" s="28" t="s">
        <v>3241</v>
      </c>
    </row>
    <row r="8928" spans="1:10" x14ac:dyDescent="0.3">
      <c r="A8928" s="26">
        <v>2020</v>
      </c>
      <c r="B8928" s="27" t="s">
        <v>3097</v>
      </c>
      <c r="C8928" s="27" t="s">
        <v>3098</v>
      </c>
      <c r="D8928" s="27" t="s">
        <v>3097</v>
      </c>
      <c r="E8928" s="27" t="s">
        <v>6117</v>
      </c>
      <c r="F8928" s="27" t="s">
        <v>2825</v>
      </c>
      <c r="G8928" s="27" t="s">
        <v>2850</v>
      </c>
      <c r="H8928" s="28">
        <v>43983</v>
      </c>
      <c r="I8928" s="516">
        <v>1.2632129999999999</v>
      </c>
      <c r="J8928" s="28" t="s">
        <v>3241</v>
      </c>
    </row>
    <row r="8929" spans="1:10" x14ac:dyDescent="0.3">
      <c r="A8929" s="26">
        <v>2020</v>
      </c>
      <c r="B8929" s="27" t="s">
        <v>3132</v>
      </c>
      <c r="C8929" s="27" t="s">
        <v>3133</v>
      </c>
      <c r="D8929" s="27" t="s">
        <v>3132</v>
      </c>
      <c r="E8929" s="27" t="s">
        <v>3033</v>
      </c>
      <c r="F8929" s="27" t="s">
        <v>2807</v>
      </c>
      <c r="G8929" s="27" t="s">
        <v>2812</v>
      </c>
      <c r="H8929" s="28">
        <v>43983</v>
      </c>
      <c r="I8929" s="516">
        <v>15.064792000000001</v>
      </c>
      <c r="J8929" s="28" t="s">
        <v>3241</v>
      </c>
    </row>
    <row r="8930" spans="1:10" x14ac:dyDescent="0.3">
      <c r="A8930" s="26">
        <v>2020</v>
      </c>
      <c r="B8930" s="27" t="s">
        <v>3134</v>
      </c>
      <c r="C8930" s="27" t="s">
        <v>3135</v>
      </c>
      <c r="D8930" s="27" t="s">
        <v>3134</v>
      </c>
      <c r="E8930" s="27" t="s">
        <v>3033</v>
      </c>
      <c r="F8930" s="27" t="s">
        <v>2807</v>
      </c>
      <c r="G8930" s="27" t="s">
        <v>2812</v>
      </c>
      <c r="H8930" s="28">
        <v>43983</v>
      </c>
      <c r="I8930" s="516">
        <v>8.9878119999999999</v>
      </c>
      <c r="J8930" s="28" t="s">
        <v>3241</v>
      </c>
    </row>
    <row r="8931" spans="1:10" x14ac:dyDescent="0.3">
      <c r="A8931" s="26">
        <v>2020</v>
      </c>
      <c r="B8931" s="27" t="s">
        <v>3690</v>
      </c>
      <c r="C8931" s="27" t="s">
        <v>3691</v>
      </c>
      <c r="D8931" s="27" t="s">
        <v>3690</v>
      </c>
      <c r="E8931" s="27" t="s">
        <v>3033</v>
      </c>
      <c r="F8931" s="27" t="s">
        <v>2807</v>
      </c>
      <c r="G8931" s="27" t="s">
        <v>2812</v>
      </c>
      <c r="H8931" s="28">
        <v>43983</v>
      </c>
      <c r="I8931" s="516">
        <v>9.0255930000000024</v>
      </c>
      <c r="J8931" s="28" t="s">
        <v>3241</v>
      </c>
    </row>
    <row r="8932" spans="1:10" x14ac:dyDescent="0.3">
      <c r="A8932" s="26">
        <v>2020</v>
      </c>
      <c r="B8932" s="27" t="s">
        <v>3099</v>
      </c>
      <c r="C8932" s="27" t="s">
        <v>3100</v>
      </c>
      <c r="D8932" s="27" t="s">
        <v>3099</v>
      </c>
      <c r="E8932" s="27" t="s">
        <v>6117</v>
      </c>
      <c r="F8932" s="27" t="s">
        <v>2815</v>
      </c>
      <c r="G8932" s="27" t="s">
        <v>2816</v>
      </c>
      <c r="H8932" s="28">
        <v>43983</v>
      </c>
      <c r="I8932" s="516">
        <v>1.985636</v>
      </c>
      <c r="J8932" s="28" t="s">
        <v>3241</v>
      </c>
    </row>
    <row r="8933" spans="1:10" x14ac:dyDescent="0.3">
      <c r="A8933" s="26">
        <v>2020</v>
      </c>
      <c r="B8933" s="27" t="s">
        <v>3193</v>
      </c>
      <c r="C8933" s="27" t="s">
        <v>3194</v>
      </c>
      <c r="D8933" s="27" t="s">
        <v>3193</v>
      </c>
      <c r="E8933" s="27" t="s">
        <v>6117</v>
      </c>
      <c r="F8933" s="27" t="s">
        <v>2798</v>
      </c>
      <c r="G8933" s="27" t="s">
        <v>2803</v>
      </c>
      <c r="H8933" s="28">
        <v>43983</v>
      </c>
      <c r="I8933" s="516">
        <v>2.3512179999999998</v>
      </c>
      <c r="J8933" s="28" t="s">
        <v>3192</v>
      </c>
    </row>
    <row r="8934" spans="1:10" x14ac:dyDescent="0.3">
      <c r="A8934" s="26">
        <v>2020</v>
      </c>
      <c r="B8934" s="27" t="s">
        <v>3101</v>
      </c>
      <c r="C8934" s="27" t="s">
        <v>3102</v>
      </c>
      <c r="D8934" s="27" t="s">
        <v>3101</v>
      </c>
      <c r="E8934" s="27" t="s">
        <v>6117</v>
      </c>
      <c r="F8934" s="27" t="s">
        <v>3034</v>
      </c>
      <c r="G8934" s="27" t="s">
        <v>3074</v>
      </c>
      <c r="H8934" s="28">
        <v>43983</v>
      </c>
      <c r="I8934" s="516">
        <v>8.460955000000002</v>
      </c>
      <c r="J8934" s="28" t="s">
        <v>3241</v>
      </c>
    </row>
    <row r="8935" spans="1:10" x14ac:dyDescent="0.3">
      <c r="A8935" s="26">
        <v>2020</v>
      </c>
      <c r="B8935" s="27" t="s">
        <v>3148</v>
      </c>
      <c r="C8935" s="27" t="s">
        <v>3149</v>
      </c>
      <c r="D8935" s="27" t="s">
        <v>3148</v>
      </c>
      <c r="E8935" s="27" t="s">
        <v>6117</v>
      </c>
      <c r="F8935" s="27" t="s">
        <v>2798</v>
      </c>
      <c r="G8935" s="27" t="s">
        <v>2803</v>
      </c>
      <c r="H8935" s="28">
        <v>43983</v>
      </c>
      <c r="I8935" s="516">
        <v>0</v>
      </c>
      <c r="J8935" s="28" t="s">
        <v>3241</v>
      </c>
    </row>
    <row r="8936" spans="1:10" x14ac:dyDescent="0.3">
      <c r="A8936" s="26">
        <v>2020</v>
      </c>
      <c r="B8936" s="27" t="s">
        <v>3103</v>
      </c>
      <c r="C8936" s="27" t="s">
        <v>3104</v>
      </c>
      <c r="D8936" s="27" t="s">
        <v>3103</v>
      </c>
      <c r="E8936" s="27" t="s">
        <v>6117</v>
      </c>
      <c r="F8936" s="27" t="s">
        <v>3034</v>
      </c>
      <c r="G8936" s="27" t="s">
        <v>2923</v>
      </c>
      <c r="H8936" s="28">
        <v>43983</v>
      </c>
      <c r="I8936" s="516">
        <v>2.1206659999999995</v>
      </c>
      <c r="J8936" s="28" t="s">
        <v>3241</v>
      </c>
    </row>
    <row r="8937" spans="1:10" x14ac:dyDescent="0.3">
      <c r="A8937" s="26">
        <v>2020</v>
      </c>
      <c r="B8937" s="27" t="s">
        <v>6349</v>
      </c>
      <c r="C8937" s="27" t="s">
        <v>6306</v>
      </c>
      <c r="D8937" s="27" t="s">
        <v>6349</v>
      </c>
      <c r="E8937" s="27" t="s">
        <v>3111</v>
      </c>
      <c r="F8937" s="27" t="s">
        <v>2825</v>
      </c>
      <c r="G8937" s="27" t="s">
        <v>2826</v>
      </c>
      <c r="H8937" s="28">
        <v>43983</v>
      </c>
      <c r="I8937" s="516">
        <v>0.6919590000000001</v>
      </c>
      <c r="J8937" s="28" t="s">
        <v>3241</v>
      </c>
    </row>
    <row r="8938" spans="1:10" x14ac:dyDescent="0.3">
      <c r="A8938" s="26">
        <v>2020</v>
      </c>
      <c r="B8938" s="27" t="s">
        <v>3105</v>
      </c>
      <c r="C8938" s="27" t="s">
        <v>3106</v>
      </c>
      <c r="D8938" s="27" t="s">
        <v>3105</v>
      </c>
      <c r="E8938" s="27" t="s">
        <v>6117</v>
      </c>
      <c r="F8938" s="27" t="s">
        <v>2798</v>
      </c>
      <c r="G8938" s="27" t="s">
        <v>2803</v>
      </c>
      <c r="H8938" s="28">
        <v>43983</v>
      </c>
      <c r="I8938" s="516">
        <v>1.9000000000000004E-5</v>
      </c>
      <c r="J8938" s="28" t="s">
        <v>3241</v>
      </c>
    </row>
    <row r="8939" spans="1:10" x14ac:dyDescent="0.3">
      <c r="A8939" s="26">
        <v>2020</v>
      </c>
      <c r="B8939" s="27" t="s">
        <v>5976</v>
      </c>
      <c r="C8939" s="27" t="s">
        <v>5977</v>
      </c>
      <c r="D8939" s="27" t="s">
        <v>5976</v>
      </c>
      <c r="E8939" s="27" t="s">
        <v>3111</v>
      </c>
      <c r="F8939" s="27" t="s">
        <v>3034</v>
      </c>
      <c r="G8939" s="27" t="s">
        <v>2831</v>
      </c>
      <c r="H8939" s="28">
        <v>43983</v>
      </c>
      <c r="I8939" s="516">
        <v>3.1158849999999996</v>
      </c>
      <c r="J8939" s="28" t="s">
        <v>3192</v>
      </c>
    </row>
    <row r="8940" spans="1:10" x14ac:dyDescent="0.3">
      <c r="A8940" s="26">
        <v>2020</v>
      </c>
      <c r="B8940" s="27" t="s">
        <v>6150</v>
      </c>
      <c r="C8940" s="27" t="s">
        <v>6151</v>
      </c>
      <c r="D8940" s="27" t="s">
        <v>6150</v>
      </c>
      <c r="E8940" s="27" t="s">
        <v>3033</v>
      </c>
      <c r="F8940" s="27" t="s">
        <v>2788</v>
      </c>
      <c r="G8940" s="27" t="s">
        <v>2788</v>
      </c>
      <c r="H8940" s="28">
        <v>43983</v>
      </c>
      <c r="I8940" s="516">
        <v>58.894716000000003</v>
      </c>
      <c r="J8940" s="28" t="s">
        <v>3192</v>
      </c>
    </row>
    <row r="8941" spans="1:10" x14ac:dyDescent="0.3">
      <c r="A8941" s="26">
        <v>2020</v>
      </c>
      <c r="B8941" s="27" t="s">
        <v>5972</v>
      </c>
      <c r="C8941" s="27" t="s">
        <v>5973</v>
      </c>
      <c r="D8941" s="27" t="s">
        <v>5972</v>
      </c>
      <c r="E8941" s="27" t="s">
        <v>3111</v>
      </c>
      <c r="F8941" s="27" t="s">
        <v>2825</v>
      </c>
      <c r="G8941" s="27" t="s">
        <v>2850</v>
      </c>
      <c r="H8941" s="28">
        <v>43983</v>
      </c>
      <c r="I8941" s="516">
        <v>6.8134E-2</v>
      </c>
      <c r="J8941" s="28" t="s">
        <v>3241</v>
      </c>
    </row>
    <row r="8942" spans="1:10" x14ac:dyDescent="0.3">
      <c r="A8942" s="26">
        <v>2020</v>
      </c>
      <c r="B8942" s="27" t="s">
        <v>3109</v>
      </c>
      <c r="C8942" s="27" t="s">
        <v>3110</v>
      </c>
      <c r="D8942" s="27" t="s">
        <v>3109</v>
      </c>
      <c r="E8942" s="27" t="s">
        <v>3111</v>
      </c>
      <c r="F8942" s="27" t="s">
        <v>2825</v>
      </c>
      <c r="G8942" s="27" t="s">
        <v>2850</v>
      </c>
      <c r="H8942" s="28">
        <v>43983</v>
      </c>
      <c r="I8942" s="516">
        <v>0.14410599999999998</v>
      </c>
      <c r="J8942" s="28" t="s">
        <v>3241</v>
      </c>
    </row>
    <row r="8943" spans="1:10" x14ac:dyDescent="0.3">
      <c r="A8943" s="26">
        <v>2020</v>
      </c>
      <c r="B8943" s="27" t="s">
        <v>3158</v>
      </c>
      <c r="C8943" s="27" t="s">
        <v>3159</v>
      </c>
      <c r="D8943" s="27" t="s">
        <v>3160</v>
      </c>
      <c r="E8943" s="27" t="s">
        <v>3161</v>
      </c>
      <c r="F8943" s="27" t="s">
        <v>3087</v>
      </c>
      <c r="G8943" s="27" t="s">
        <v>2788</v>
      </c>
      <c r="H8943" s="28">
        <v>43983</v>
      </c>
      <c r="I8943" s="516">
        <v>3.2639459999999998</v>
      </c>
      <c r="J8943" s="28" t="s">
        <v>3241</v>
      </c>
    </row>
    <row r="8944" spans="1:10" x14ac:dyDescent="0.3">
      <c r="A8944" s="26">
        <v>2020</v>
      </c>
      <c r="B8944" s="27" t="s">
        <v>3112</v>
      </c>
      <c r="C8944" s="27" t="s">
        <v>3113</v>
      </c>
      <c r="D8944" s="27" t="s">
        <v>3112</v>
      </c>
      <c r="E8944" s="27" t="s">
        <v>6117</v>
      </c>
      <c r="F8944" s="27" t="s">
        <v>2825</v>
      </c>
      <c r="G8944" s="27" t="s">
        <v>2826</v>
      </c>
      <c r="H8944" s="28">
        <v>43983</v>
      </c>
      <c r="I8944" s="516">
        <v>0.51132900000000037</v>
      </c>
      <c r="J8944" s="28" t="s">
        <v>3241</v>
      </c>
    </row>
    <row r="8945" spans="1:10" x14ac:dyDescent="0.3">
      <c r="A8945" s="26">
        <v>2020</v>
      </c>
      <c r="B8945" s="27" t="s">
        <v>3167</v>
      </c>
      <c r="C8945" s="27" t="s">
        <v>3168</v>
      </c>
      <c r="D8945" s="27" t="s">
        <v>3169</v>
      </c>
      <c r="E8945" s="27" t="s">
        <v>3161</v>
      </c>
      <c r="F8945" s="27" t="s">
        <v>3087</v>
      </c>
      <c r="G8945" s="27" t="s">
        <v>2788</v>
      </c>
      <c r="H8945" s="28">
        <v>43983</v>
      </c>
      <c r="I8945" s="516">
        <v>6.194426</v>
      </c>
      <c r="J8945" s="28" t="s">
        <v>3241</v>
      </c>
    </row>
    <row r="8946" spans="1:10" x14ac:dyDescent="0.3">
      <c r="A8946" s="26">
        <v>2020</v>
      </c>
      <c r="B8946" s="27" t="s">
        <v>3687</v>
      </c>
      <c r="C8946" s="27" t="s">
        <v>3688</v>
      </c>
      <c r="D8946" s="27" t="s">
        <v>3689</v>
      </c>
      <c r="E8946" s="27" t="s">
        <v>3161</v>
      </c>
      <c r="F8946" s="27" t="s">
        <v>3026</v>
      </c>
      <c r="G8946" s="27" t="s">
        <v>2936</v>
      </c>
      <c r="H8946" s="28">
        <v>43983</v>
      </c>
      <c r="I8946" s="516">
        <v>0.93719599999999903</v>
      </c>
      <c r="J8946" s="28" t="s">
        <v>3192</v>
      </c>
    </row>
    <row r="8947" spans="1:10" x14ac:dyDescent="0.3">
      <c r="A8947" s="26">
        <v>2020</v>
      </c>
      <c r="B8947" s="27" t="s">
        <v>6330</v>
      </c>
      <c r="C8947" s="27" t="s">
        <v>6331</v>
      </c>
      <c r="D8947" s="27" t="s">
        <v>6330</v>
      </c>
      <c r="E8947" s="27" t="s">
        <v>3111</v>
      </c>
      <c r="F8947" s="27" t="s">
        <v>2815</v>
      </c>
      <c r="G8947" s="27" t="s">
        <v>2854</v>
      </c>
      <c r="H8947" s="28">
        <v>43983</v>
      </c>
      <c r="I8947" s="516">
        <v>0.44890099999999999</v>
      </c>
      <c r="J8947" s="28" t="s">
        <v>9055</v>
      </c>
    </row>
    <row r="8948" spans="1:10" x14ac:dyDescent="0.3">
      <c r="A8948" s="26">
        <v>2020</v>
      </c>
      <c r="B8948" s="27" t="s">
        <v>3117</v>
      </c>
      <c r="C8948" s="27" t="s">
        <v>3118</v>
      </c>
      <c r="D8948" s="27" t="s">
        <v>3117</v>
      </c>
      <c r="E8948" s="27" t="s">
        <v>6117</v>
      </c>
      <c r="F8948" s="27" t="s">
        <v>2815</v>
      </c>
      <c r="G8948" s="27" t="s">
        <v>2816</v>
      </c>
      <c r="H8948" s="28">
        <v>43983</v>
      </c>
      <c r="I8948" s="516">
        <v>4.0190070000000002</v>
      </c>
      <c r="J8948" s="28" t="s">
        <v>3241</v>
      </c>
    </row>
    <row r="8949" spans="1:10" x14ac:dyDescent="0.3">
      <c r="A8949" s="26">
        <v>2020</v>
      </c>
      <c r="B8949" s="27" t="s">
        <v>3129</v>
      </c>
      <c r="C8949" s="27" t="s">
        <v>3130</v>
      </c>
      <c r="D8949" s="27" t="s">
        <v>3131</v>
      </c>
      <c r="E8949" s="27" t="s">
        <v>3063</v>
      </c>
      <c r="F8949" s="27" t="s">
        <v>3034</v>
      </c>
      <c r="G8949" s="27" t="s">
        <v>2840</v>
      </c>
      <c r="H8949" s="28">
        <v>43983</v>
      </c>
      <c r="I8949" s="516">
        <v>19.437334999999997</v>
      </c>
      <c r="J8949" s="28" t="s">
        <v>3241</v>
      </c>
    </row>
    <row r="8950" spans="1:10" x14ac:dyDescent="0.3">
      <c r="A8950" s="26">
        <v>2020</v>
      </c>
      <c r="B8950" s="27" t="s">
        <v>6448</v>
      </c>
      <c r="C8950" s="27" t="s">
        <v>6449</v>
      </c>
      <c r="D8950" s="27" t="s">
        <v>6448</v>
      </c>
      <c r="E8950" s="27" t="s">
        <v>3111</v>
      </c>
      <c r="F8950" s="27" t="s">
        <v>2825</v>
      </c>
      <c r="G8950" s="27" t="s">
        <v>2850</v>
      </c>
      <c r="H8950" s="28">
        <v>43983</v>
      </c>
      <c r="I8950" s="516">
        <f>0.073117+0.074598</f>
        <v>0.14771499999999999</v>
      </c>
      <c r="J8950" s="28" t="s">
        <v>3241</v>
      </c>
    </row>
    <row r="8951" spans="1:10" x14ac:dyDescent="0.3">
      <c r="A8951" s="26">
        <v>2020</v>
      </c>
      <c r="B8951" s="27" t="s">
        <v>6353</v>
      </c>
      <c r="C8951" s="27" t="s">
        <v>6354</v>
      </c>
      <c r="D8951" s="27" t="s">
        <v>6353</v>
      </c>
      <c r="E8951" s="27" t="s">
        <v>6117</v>
      </c>
      <c r="F8951" s="27" t="s">
        <v>2825</v>
      </c>
      <c r="G8951" s="27" t="s">
        <v>2826</v>
      </c>
      <c r="H8951" s="28">
        <v>43983</v>
      </c>
      <c r="I8951" s="516">
        <v>0</v>
      </c>
      <c r="J8951" s="28" t="s">
        <v>3192</v>
      </c>
    </row>
    <row r="8952" spans="1:10" x14ac:dyDescent="0.3">
      <c r="A8952" s="26">
        <v>2020</v>
      </c>
      <c r="B8952" s="27" t="s">
        <v>5767</v>
      </c>
      <c r="C8952" s="27" t="s">
        <v>3515</v>
      </c>
      <c r="D8952" s="27" t="s">
        <v>5768</v>
      </c>
      <c r="E8952" s="27" t="s">
        <v>3063</v>
      </c>
      <c r="F8952" s="27" t="s">
        <v>2815</v>
      </c>
      <c r="G8952" s="27" t="s">
        <v>2816</v>
      </c>
      <c r="H8952" s="28">
        <v>43983</v>
      </c>
      <c r="I8952" s="516">
        <v>2.3139589999999997</v>
      </c>
      <c r="J8952" s="28" t="s">
        <v>3192</v>
      </c>
    </row>
    <row r="8953" spans="1:10" x14ac:dyDescent="0.3">
      <c r="A8953" s="26">
        <v>2020</v>
      </c>
      <c r="B8953" s="27" t="s">
        <v>6382</v>
      </c>
      <c r="C8953" s="27" t="s">
        <v>6383</v>
      </c>
      <c r="D8953" s="27" t="s">
        <v>6384</v>
      </c>
      <c r="E8953" s="27" t="s">
        <v>3161</v>
      </c>
      <c r="F8953" s="27" t="s">
        <v>2815</v>
      </c>
      <c r="G8953" s="27" t="s">
        <v>2854</v>
      </c>
      <c r="H8953" s="28">
        <v>43983</v>
      </c>
      <c r="I8953" s="516">
        <v>0.54409700000000016</v>
      </c>
      <c r="J8953" s="28" t="s">
        <v>3192</v>
      </c>
    </row>
    <row r="8954" spans="1:10" x14ac:dyDescent="0.3">
      <c r="A8954" s="26">
        <v>2020</v>
      </c>
      <c r="B8954" s="27" t="s">
        <v>6029</v>
      </c>
      <c r="C8954" s="27" t="s">
        <v>6030</v>
      </c>
      <c r="D8954" s="27" t="s">
        <v>6029</v>
      </c>
      <c r="E8954" s="27" t="s">
        <v>3111</v>
      </c>
      <c r="F8954" s="27" t="s">
        <v>3034</v>
      </c>
      <c r="G8954" s="27" t="s">
        <v>2831</v>
      </c>
      <c r="H8954" s="28">
        <v>43983</v>
      </c>
      <c r="I8954" s="516">
        <v>0.93692200000000014</v>
      </c>
      <c r="J8954" s="28" t="s">
        <v>3192</v>
      </c>
    </row>
    <row r="8955" spans="1:10" x14ac:dyDescent="0.3">
      <c r="A8955" s="26">
        <v>2020</v>
      </c>
      <c r="B8955" s="27" t="s">
        <v>6027</v>
      </c>
      <c r="C8955" s="27" t="s">
        <v>6028</v>
      </c>
      <c r="D8955" s="27" t="s">
        <v>6027</v>
      </c>
      <c r="E8955" s="27" t="s">
        <v>3111</v>
      </c>
      <c r="F8955" s="27" t="s">
        <v>3034</v>
      </c>
      <c r="G8955" s="27" t="s">
        <v>2831</v>
      </c>
      <c r="H8955" s="28">
        <v>43983</v>
      </c>
      <c r="I8955" s="516">
        <v>2.0618339999999997</v>
      </c>
      <c r="J8955" s="28" t="s">
        <v>3192</v>
      </c>
    </row>
    <row r="8956" spans="1:10" x14ac:dyDescent="0.3">
      <c r="A8956" s="26">
        <v>2020</v>
      </c>
      <c r="B8956" s="27" t="s">
        <v>3178</v>
      </c>
      <c r="C8956" s="27" t="s">
        <v>3179</v>
      </c>
      <c r="D8956" s="27" t="s">
        <v>3178</v>
      </c>
      <c r="E8956" s="27" t="s">
        <v>3033</v>
      </c>
      <c r="F8956" s="27" t="s">
        <v>2807</v>
      </c>
      <c r="G8956" s="27" t="s">
        <v>2812</v>
      </c>
      <c r="H8956" s="28">
        <v>43983</v>
      </c>
      <c r="I8956" s="516">
        <v>0</v>
      </c>
      <c r="J8956" s="28" t="s">
        <v>3241</v>
      </c>
    </row>
    <row r="8957" spans="1:10" x14ac:dyDescent="0.3">
      <c r="A8957" s="26">
        <v>2020</v>
      </c>
      <c r="B8957" s="27" t="s">
        <v>6332</v>
      </c>
      <c r="C8957" s="27" t="s">
        <v>6266</v>
      </c>
      <c r="D8957" s="27" t="s">
        <v>6332</v>
      </c>
      <c r="E8957" s="27" t="s">
        <v>3111</v>
      </c>
      <c r="F8957" s="27" t="s">
        <v>2815</v>
      </c>
      <c r="G8957" s="27" t="s">
        <v>2854</v>
      </c>
      <c r="H8957" s="28">
        <v>43983</v>
      </c>
      <c r="I8957" s="516">
        <v>5.7452000000000003E-2</v>
      </c>
      <c r="J8957" s="28" t="s">
        <v>3241</v>
      </c>
    </row>
    <row r="8958" spans="1:10" x14ac:dyDescent="0.3">
      <c r="A8958" s="26">
        <v>2020</v>
      </c>
      <c r="B8958" s="27" t="s">
        <v>3119</v>
      </c>
      <c r="C8958" s="27" t="s">
        <v>3120</v>
      </c>
      <c r="D8958" s="27" t="s">
        <v>3119</v>
      </c>
      <c r="E8958" s="27" t="s">
        <v>6117</v>
      </c>
      <c r="F8958" s="27" t="s">
        <v>3034</v>
      </c>
      <c r="G8958" s="27" t="s">
        <v>2840</v>
      </c>
      <c r="H8958" s="28">
        <v>43983</v>
      </c>
      <c r="I8958" s="516">
        <v>3.94367</v>
      </c>
      <c r="J8958" s="28" t="s">
        <v>3241</v>
      </c>
    </row>
    <row r="8959" spans="1:10" x14ac:dyDescent="0.3">
      <c r="A8959" s="26">
        <v>2020</v>
      </c>
      <c r="B8959" s="27" t="s">
        <v>6083</v>
      </c>
      <c r="C8959" s="27" t="s">
        <v>6084</v>
      </c>
      <c r="D8959" s="27" t="s">
        <v>6083</v>
      </c>
      <c r="E8959" s="27" t="s">
        <v>3111</v>
      </c>
      <c r="F8959" s="27" t="s">
        <v>2825</v>
      </c>
      <c r="G8959" s="27" t="s">
        <v>2850</v>
      </c>
      <c r="H8959" s="28">
        <v>43983</v>
      </c>
      <c r="I8959" s="516">
        <v>0.5499480000000001</v>
      </c>
      <c r="J8959" s="28" t="s">
        <v>3241</v>
      </c>
    </row>
    <row r="8960" spans="1:10" x14ac:dyDescent="0.3">
      <c r="A8960" s="26">
        <v>2020</v>
      </c>
      <c r="B8960" s="27" t="s">
        <v>5984</v>
      </c>
      <c r="C8960" s="27" t="s">
        <v>5985</v>
      </c>
      <c r="D8960" s="27" t="s">
        <v>5984</v>
      </c>
      <c r="E8960" s="27" t="s">
        <v>3111</v>
      </c>
      <c r="F8960" s="27" t="s">
        <v>2825</v>
      </c>
      <c r="G8960" s="27" t="s">
        <v>2850</v>
      </c>
      <c r="H8960" s="28">
        <v>43983</v>
      </c>
      <c r="I8960" s="516">
        <v>4.2122610000000007</v>
      </c>
      <c r="J8960" s="28" t="s">
        <v>3192</v>
      </c>
    </row>
    <row r="8961" spans="1:10" x14ac:dyDescent="0.3">
      <c r="A8961" s="26">
        <v>2020</v>
      </c>
      <c r="B8961" s="27" t="s">
        <v>6043</v>
      </c>
      <c r="C8961" s="27" t="s">
        <v>6044</v>
      </c>
      <c r="D8961" s="27" t="s">
        <v>6043</v>
      </c>
      <c r="E8961" s="27" t="s">
        <v>3111</v>
      </c>
      <c r="F8961" s="27" t="s">
        <v>2825</v>
      </c>
      <c r="G8961" s="27" t="s">
        <v>2850</v>
      </c>
      <c r="H8961" s="28">
        <v>43983</v>
      </c>
      <c r="I8961" s="516">
        <v>1.5612259999999996</v>
      </c>
      <c r="J8961" s="28" t="s">
        <v>3192</v>
      </c>
    </row>
    <row r="8962" spans="1:10" x14ac:dyDescent="0.3">
      <c r="A8962" s="26">
        <v>2020</v>
      </c>
      <c r="B8962" s="27" t="s">
        <v>3121</v>
      </c>
      <c r="C8962" s="27" t="s">
        <v>3122</v>
      </c>
      <c r="D8962" s="27" t="s">
        <v>3121</v>
      </c>
      <c r="E8962" s="27" t="s">
        <v>6117</v>
      </c>
      <c r="F8962" s="27" t="s">
        <v>2825</v>
      </c>
      <c r="G8962" s="27" t="s">
        <v>2850</v>
      </c>
      <c r="H8962" s="28">
        <v>43983</v>
      </c>
      <c r="I8962" s="516">
        <v>2.6148549999999995</v>
      </c>
      <c r="J8962" s="28" t="s">
        <v>3241</v>
      </c>
    </row>
    <row r="8963" spans="1:10" x14ac:dyDescent="0.3">
      <c r="A8963" s="26">
        <v>2020</v>
      </c>
      <c r="B8963" s="27" t="s">
        <v>5978</v>
      </c>
      <c r="C8963" s="27" t="s">
        <v>5979</v>
      </c>
      <c r="D8963" s="27" t="s">
        <v>5978</v>
      </c>
      <c r="E8963" s="27" t="s">
        <v>3111</v>
      </c>
      <c r="F8963" s="27" t="s">
        <v>2825</v>
      </c>
      <c r="G8963" s="27" t="s">
        <v>2850</v>
      </c>
      <c r="H8963" s="28">
        <v>43983</v>
      </c>
      <c r="I8963" s="516">
        <v>3.2576480000000005</v>
      </c>
      <c r="J8963" s="28" t="s">
        <v>3192</v>
      </c>
    </row>
    <row r="8964" spans="1:10" x14ac:dyDescent="0.3">
      <c r="A8964" s="26">
        <v>2020</v>
      </c>
      <c r="B8964" s="27" t="s">
        <v>5980</v>
      </c>
      <c r="C8964" s="27" t="s">
        <v>5981</v>
      </c>
      <c r="D8964" s="27" t="s">
        <v>5980</v>
      </c>
      <c r="E8964" s="27" t="s">
        <v>3111</v>
      </c>
      <c r="F8964" s="27" t="s">
        <v>2825</v>
      </c>
      <c r="G8964" s="27" t="s">
        <v>2850</v>
      </c>
      <c r="H8964" s="28">
        <v>43983</v>
      </c>
      <c r="I8964" s="516">
        <v>3.3378250000000009</v>
      </c>
      <c r="J8964" s="28" t="s">
        <v>3192</v>
      </c>
    </row>
    <row r="8965" spans="1:10" x14ac:dyDescent="0.3">
      <c r="A8965" s="26">
        <v>2020</v>
      </c>
      <c r="B8965" s="27" t="s">
        <v>5993</v>
      </c>
      <c r="C8965" s="27" t="s">
        <v>5994</v>
      </c>
      <c r="D8965" s="27" t="s">
        <v>5993</v>
      </c>
      <c r="E8965" s="27" t="s">
        <v>3033</v>
      </c>
      <c r="F8965" s="27" t="s">
        <v>2788</v>
      </c>
      <c r="G8965" s="27" t="s">
        <v>2788</v>
      </c>
      <c r="H8965" s="28">
        <v>43983</v>
      </c>
      <c r="I8965" s="516">
        <v>1.5048219999999997</v>
      </c>
      <c r="J8965" s="28" t="s">
        <v>3241</v>
      </c>
    </row>
    <row r="8966" spans="1:10" x14ac:dyDescent="0.3">
      <c r="A8966" s="26">
        <v>2020</v>
      </c>
      <c r="B8966" s="27" t="s">
        <v>5982</v>
      </c>
      <c r="C8966" s="27" t="s">
        <v>5983</v>
      </c>
      <c r="D8966" s="27" t="s">
        <v>5982</v>
      </c>
      <c r="E8966" s="27" t="s">
        <v>3033</v>
      </c>
      <c r="F8966" s="27" t="s">
        <v>2788</v>
      </c>
      <c r="G8966" s="27" t="s">
        <v>2788</v>
      </c>
      <c r="H8966" s="28">
        <v>43983</v>
      </c>
      <c r="I8966" s="516">
        <v>21.963035000000005</v>
      </c>
      <c r="J8966" s="28" t="s">
        <v>3192</v>
      </c>
    </row>
    <row r="8967" spans="1:10" x14ac:dyDescent="0.3">
      <c r="A8967" s="26">
        <v>2020</v>
      </c>
      <c r="B8967" s="27" t="s">
        <v>6385</v>
      </c>
      <c r="C8967" s="27" t="s">
        <v>6386</v>
      </c>
      <c r="D8967" s="27" t="s">
        <v>6387</v>
      </c>
      <c r="E8967" s="27" t="s">
        <v>3161</v>
      </c>
      <c r="F8967" s="27" t="s">
        <v>2815</v>
      </c>
      <c r="G8967" s="27" t="s">
        <v>2816</v>
      </c>
      <c r="H8967" s="28">
        <v>43983</v>
      </c>
      <c r="I8967" s="516">
        <v>0.44353900000000035</v>
      </c>
      <c r="J8967" s="28" t="s">
        <v>3192</v>
      </c>
    </row>
    <row r="8968" spans="1:10" x14ac:dyDescent="0.3">
      <c r="A8968" s="26">
        <v>2020</v>
      </c>
      <c r="B8968" s="27" t="s">
        <v>3198</v>
      </c>
      <c r="C8968" s="27" t="s">
        <v>3199</v>
      </c>
      <c r="D8968" s="27" t="s">
        <v>3200</v>
      </c>
      <c r="E8968" s="27" t="s">
        <v>3161</v>
      </c>
      <c r="F8968" s="27" t="s">
        <v>2815</v>
      </c>
      <c r="G8968" s="27" t="s">
        <v>2854</v>
      </c>
      <c r="H8968" s="28">
        <v>43983</v>
      </c>
      <c r="I8968" s="516">
        <v>0.60940800000000028</v>
      </c>
      <c r="J8968" s="28" t="s">
        <v>3192</v>
      </c>
    </row>
    <row r="8969" spans="1:10" x14ac:dyDescent="0.3">
      <c r="A8969" s="26">
        <v>2020</v>
      </c>
      <c r="B8969" s="27" t="s">
        <v>3150</v>
      </c>
      <c r="C8969" s="27" t="s">
        <v>3151</v>
      </c>
      <c r="D8969" s="27" t="s">
        <v>3150</v>
      </c>
      <c r="E8969" s="27" t="s">
        <v>6117</v>
      </c>
      <c r="F8969" s="27" t="s">
        <v>2825</v>
      </c>
      <c r="G8969" s="27" t="s">
        <v>2850</v>
      </c>
      <c r="H8969" s="28">
        <v>43983</v>
      </c>
      <c r="I8969" s="516">
        <f>97.15/1000</f>
        <v>9.715E-2</v>
      </c>
      <c r="J8969" s="28" t="s">
        <v>3241</v>
      </c>
    </row>
    <row r="8970" spans="1:10" x14ac:dyDescent="0.3">
      <c r="A8970" s="26">
        <v>2020</v>
      </c>
      <c r="B8970" s="27" t="s">
        <v>3051</v>
      </c>
      <c r="C8970" s="27" t="s">
        <v>3051</v>
      </c>
      <c r="D8970" s="27" t="s">
        <v>3051</v>
      </c>
      <c r="E8970" s="27" t="s">
        <v>6118</v>
      </c>
      <c r="F8970" s="27" t="s">
        <v>3051</v>
      </c>
      <c r="G8970" s="27" t="s">
        <v>6074</v>
      </c>
      <c r="H8970" s="28">
        <v>43983</v>
      </c>
      <c r="I8970" s="516">
        <v>10777.551706999986</v>
      </c>
      <c r="J8970" s="28" t="s">
        <v>6487</v>
      </c>
    </row>
    <row r="8971" spans="1:10" x14ac:dyDescent="0.3">
      <c r="A8971" s="26">
        <v>2020</v>
      </c>
      <c r="B8971" s="27" t="s">
        <v>3022</v>
      </c>
      <c r="C8971" s="27" t="s">
        <v>3023</v>
      </c>
      <c r="D8971" s="27" t="s">
        <v>3024</v>
      </c>
      <c r="E8971" s="27" t="s">
        <v>3025</v>
      </c>
      <c r="F8971" s="27" t="s">
        <v>3026</v>
      </c>
      <c r="G8971" s="27" t="s">
        <v>2788</v>
      </c>
      <c r="H8971" s="28">
        <v>43983</v>
      </c>
      <c r="I8971" s="516">
        <v>0</v>
      </c>
      <c r="J8971" s="28" t="s">
        <v>3241</v>
      </c>
    </row>
    <row r="8972" spans="1:10" x14ac:dyDescent="0.3">
      <c r="A8972" s="26">
        <v>2020</v>
      </c>
      <c r="B8972" s="27" t="s">
        <v>3022</v>
      </c>
      <c r="C8972" s="27" t="s">
        <v>3023</v>
      </c>
      <c r="D8972" s="27" t="s">
        <v>3027</v>
      </c>
      <c r="E8972" s="27" t="s">
        <v>3025</v>
      </c>
      <c r="F8972" s="27" t="s">
        <v>3026</v>
      </c>
      <c r="G8972" s="27" t="s">
        <v>2788</v>
      </c>
      <c r="H8972" s="28">
        <v>43983</v>
      </c>
      <c r="I8972" s="516">
        <v>0</v>
      </c>
      <c r="J8972" s="28" t="s">
        <v>3241</v>
      </c>
    </row>
    <row r="8973" spans="1:10" x14ac:dyDescent="0.3">
      <c r="A8973" s="26">
        <v>2020</v>
      </c>
      <c r="B8973" s="27" t="s">
        <v>3162</v>
      </c>
      <c r="C8973" s="27" t="s">
        <v>3163</v>
      </c>
      <c r="D8973" s="27" t="s">
        <v>3164</v>
      </c>
      <c r="E8973" s="27" t="s">
        <v>3025</v>
      </c>
      <c r="F8973" s="27" t="s">
        <v>3087</v>
      </c>
      <c r="G8973" s="27" t="s">
        <v>2788</v>
      </c>
      <c r="H8973" s="28">
        <v>43983</v>
      </c>
      <c r="I8973" s="516">
        <v>0</v>
      </c>
      <c r="J8973" s="28" t="s">
        <v>3241</v>
      </c>
    </row>
    <row r="8974" spans="1:10" x14ac:dyDescent="0.3">
      <c r="A8974" s="26">
        <v>2020</v>
      </c>
      <c r="B8974" s="27" t="s">
        <v>3162</v>
      </c>
      <c r="C8974" s="27" t="s">
        <v>3163</v>
      </c>
      <c r="D8974" s="27" t="s">
        <v>3165</v>
      </c>
      <c r="E8974" s="27" t="s">
        <v>3025</v>
      </c>
      <c r="F8974" s="27" t="s">
        <v>3087</v>
      </c>
      <c r="G8974" s="27" t="s">
        <v>2788</v>
      </c>
      <c r="H8974" s="28">
        <v>43983</v>
      </c>
      <c r="I8974" s="516">
        <v>0</v>
      </c>
      <c r="J8974" s="28" t="s">
        <v>3241</v>
      </c>
    </row>
    <row r="8975" spans="1:10" x14ac:dyDescent="0.3">
      <c r="A8975" s="26">
        <v>2020</v>
      </c>
      <c r="B8975" s="27" t="s">
        <v>3064</v>
      </c>
      <c r="C8975" s="27" t="s">
        <v>3065</v>
      </c>
      <c r="D8975" s="27" t="s">
        <v>3066</v>
      </c>
      <c r="E8975" s="27" t="s">
        <v>3025</v>
      </c>
      <c r="F8975" s="27" t="s">
        <v>2825</v>
      </c>
      <c r="G8975" s="27" t="s">
        <v>2826</v>
      </c>
      <c r="H8975" s="28">
        <v>43983</v>
      </c>
      <c r="I8975" s="516">
        <v>0</v>
      </c>
      <c r="J8975" s="28" t="s">
        <v>3241</v>
      </c>
    </row>
    <row r="8976" spans="1:10" x14ac:dyDescent="0.3">
      <c r="A8976" s="26">
        <v>2020</v>
      </c>
      <c r="B8976" s="27" t="s">
        <v>3064</v>
      </c>
      <c r="C8976" s="27" t="s">
        <v>3065</v>
      </c>
      <c r="D8976" s="27" t="s">
        <v>3067</v>
      </c>
      <c r="E8976" s="27" t="s">
        <v>3025</v>
      </c>
      <c r="F8976" s="27" t="s">
        <v>2825</v>
      </c>
      <c r="G8976" s="27" t="s">
        <v>2826</v>
      </c>
      <c r="H8976" s="28">
        <v>43983</v>
      </c>
      <c r="I8976" s="516">
        <v>0</v>
      </c>
      <c r="J8976" s="28" t="s">
        <v>3241</v>
      </c>
    </row>
    <row r="8977" spans="1:10" x14ac:dyDescent="0.3">
      <c r="A8977" s="26">
        <v>2020</v>
      </c>
      <c r="B8977" s="27" t="s">
        <v>3084</v>
      </c>
      <c r="C8977" s="27" t="s">
        <v>3085</v>
      </c>
      <c r="D8977" s="27" t="s">
        <v>3086</v>
      </c>
      <c r="E8977" s="27" t="s">
        <v>3025</v>
      </c>
      <c r="F8977" s="27" t="s">
        <v>3087</v>
      </c>
      <c r="G8977" s="27" t="s">
        <v>2788</v>
      </c>
      <c r="H8977" s="28">
        <v>43983</v>
      </c>
      <c r="I8977" s="516">
        <v>0</v>
      </c>
      <c r="J8977" s="28" t="s">
        <v>3241</v>
      </c>
    </row>
    <row r="8978" spans="1:10" x14ac:dyDescent="0.3">
      <c r="A8978" s="26">
        <v>2020</v>
      </c>
      <c r="B8978" s="27" t="s">
        <v>3084</v>
      </c>
      <c r="C8978" s="27" t="s">
        <v>3085</v>
      </c>
      <c r="D8978" s="27" t="s">
        <v>3088</v>
      </c>
      <c r="E8978" s="27" t="s">
        <v>3025</v>
      </c>
      <c r="F8978" s="27" t="s">
        <v>3087</v>
      </c>
      <c r="G8978" s="27" t="s">
        <v>2788</v>
      </c>
      <c r="H8978" s="28">
        <v>43983</v>
      </c>
      <c r="I8978" s="516">
        <v>0</v>
      </c>
      <c r="J8978" s="28" t="s">
        <v>3241</v>
      </c>
    </row>
    <row r="8979" spans="1:10" x14ac:dyDescent="0.3">
      <c r="A8979" s="26">
        <v>2020</v>
      </c>
      <c r="B8979" s="27" t="s">
        <v>3136</v>
      </c>
      <c r="C8979" s="27" t="s">
        <v>3137</v>
      </c>
      <c r="D8979" s="27" t="s">
        <v>3138</v>
      </c>
      <c r="E8979" s="27" t="s">
        <v>3025</v>
      </c>
      <c r="F8979" s="27" t="s">
        <v>3087</v>
      </c>
      <c r="G8979" s="27" t="s">
        <v>2788</v>
      </c>
      <c r="H8979" s="28">
        <v>43983</v>
      </c>
      <c r="I8979" s="516">
        <v>0</v>
      </c>
      <c r="J8979" s="28" t="s">
        <v>3241</v>
      </c>
    </row>
    <row r="8980" spans="1:10" x14ac:dyDescent="0.3">
      <c r="A8980" s="26">
        <v>2020</v>
      </c>
      <c r="B8980" s="27" t="s">
        <v>3136</v>
      </c>
      <c r="C8980" s="27" t="s">
        <v>3137</v>
      </c>
      <c r="D8980" s="27" t="s">
        <v>3139</v>
      </c>
      <c r="E8980" s="27" t="s">
        <v>3025</v>
      </c>
      <c r="F8980" s="27" t="s">
        <v>3087</v>
      </c>
      <c r="G8980" s="27" t="s">
        <v>2788</v>
      </c>
      <c r="H8980" s="28">
        <v>43983</v>
      </c>
      <c r="I8980" s="516">
        <v>0</v>
      </c>
      <c r="J8980" s="28" t="s">
        <v>3241</v>
      </c>
    </row>
    <row r="8981" spans="1:10" x14ac:dyDescent="0.3">
      <c r="A8981" s="26">
        <v>2020</v>
      </c>
      <c r="B8981" s="27" t="s">
        <v>3123</v>
      </c>
      <c r="C8981" s="27" t="s">
        <v>3124</v>
      </c>
      <c r="D8981" s="27" t="s">
        <v>3166</v>
      </c>
      <c r="E8981" s="27" t="s">
        <v>3025</v>
      </c>
      <c r="F8981" s="27" t="s">
        <v>2825</v>
      </c>
      <c r="G8981" s="27" t="s">
        <v>2850</v>
      </c>
      <c r="H8981" s="28">
        <v>43983</v>
      </c>
      <c r="I8981" s="516">
        <v>0</v>
      </c>
      <c r="J8981" s="28" t="s">
        <v>3241</v>
      </c>
    </row>
    <row r="8982" spans="1:10" x14ac:dyDescent="0.3">
      <c r="A8982" s="26">
        <v>2020</v>
      </c>
      <c r="B8982" s="27" t="s">
        <v>3123</v>
      </c>
      <c r="C8982" s="27" t="s">
        <v>3124</v>
      </c>
      <c r="D8982" s="27" t="s">
        <v>3125</v>
      </c>
      <c r="E8982" s="27" t="s">
        <v>3025</v>
      </c>
      <c r="F8982" s="27" t="s">
        <v>2825</v>
      </c>
      <c r="G8982" s="27" t="s">
        <v>2850</v>
      </c>
      <c r="H8982" s="28">
        <v>43983</v>
      </c>
      <c r="I8982" s="516">
        <v>0</v>
      </c>
      <c r="J8982" s="28" t="s">
        <v>3241</v>
      </c>
    </row>
    <row r="8983" spans="1:10" x14ac:dyDescent="0.3">
      <c r="A8983" s="26">
        <v>2020</v>
      </c>
      <c r="B8983" s="27" t="s">
        <v>3123</v>
      </c>
      <c r="C8983" s="27" t="s">
        <v>3124</v>
      </c>
      <c r="D8983" s="27" t="s">
        <v>3170</v>
      </c>
      <c r="E8983" s="27" t="s">
        <v>3025</v>
      </c>
      <c r="F8983" s="27" t="s">
        <v>2825</v>
      </c>
      <c r="G8983" s="27" t="s">
        <v>2850</v>
      </c>
      <c r="H8983" s="28">
        <v>43983</v>
      </c>
      <c r="I8983" s="516">
        <v>0</v>
      </c>
      <c r="J8983" s="28" t="s">
        <v>3241</v>
      </c>
    </row>
    <row r="8984" spans="1:10" x14ac:dyDescent="0.3">
      <c r="A8984" s="26">
        <v>2020</v>
      </c>
      <c r="B8984" s="27" t="s">
        <v>3114</v>
      </c>
      <c r="C8984" s="27" t="s">
        <v>3115</v>
      </c>
      <c r="D8984" s="27" t="s">
        <v>3116</v>
      </c>
      <c r="E8984" s="27" t="s">
        <v>3025</v>
      </c>
      <c r="F8984" s="27" t="s">
        <v>3026</v>
      </c>
      <c r="G8984" s="27" t="s">
        <v>2788</v>
      </c>
      <c r="H8984" s="28">
        <v>43983</v>
      </c>
      <c r="I8984" s="516">
        <v>0</v>
      </c>
      <c r="J8984" s="28" t="s">
        <v>3241</v>
      </c>
    </row>
    <row r="8985" spans="1:10" x14ac:dyDescent="0.3">
      <c r="A8985" s="26">
        <v>2020</v>
      </c>
      <c r="B8985" s="27" t="s">
        <v>3126</v>
      </c>
      <c r="C8985" s="27" t="s">
        <v>3127</v>
      </c>
      <c r="D8985" s="27" t="s">
        <v>3128</v>
      </c>
      <c r="E8985" s="27" t="s">
        <v>3025</v>
      </c>
      <c r="F8985" s="27" t="s">
        <v>3026</v>
      </c>
      <c r="G8985" s="27" t="s">
        <v>2936</v>
      </c>
      <c r="H8985" s="28">
        <v>43983</v>
      </c>
      <c r="I8985" s="516">
        <v>0</v>
      </c>
      <c r="J8985" s="28" t="s">
        <v>3241</v>
      </c>
    </row>
    <row r="8986" spans="1:10" x14ac:dyDescent="0.3">
      <c r="A8986" s="26">
        <v>2020</v>
      </c>
      <c r="B8986" s="27" t="s">
        <v>3140</v>
      </c>
      <c r="C8986" s="27" t="s">
        <v>3141</v>
      </c>
      <c r="D8986" s="27" t="s">
        <v>3140</v>
      </c>
      <c r="E8986" s="27" t="s">
        <v>6117</v>
      </c>
      <c r="F8986" s="27" t="s">
        <v>2825</v>
      </c>
      <c r="G8986" s="27" t="s">
        <v>2850</v>
      </c>
      <c r="H8986" s="28">
        <v>43983</v>
      </c>
      <c r="I8986" s="516">
        <v>0</v>
      </c>
      <c r="J8986" s="28" t="s">
        <v>3241</v>
      </c>
    </row>
    <row r="8987" spans="1:10" x14ac:dyDescent="0.3">
      <c r="A8987" s="26">
        <v>2020</v>
      </c>
      <c r="B8987" s="27" t="s">
        <v>3107</v>
      </c>
      <c r="C8987" s="27" t="s">
        <v>3108</v>
      </c>
      <c r="D8987" s="27" t="s">
        <v>3108</v>
      </c>
      <c r="E8987" s="27" t="s">
        <v>6117</v>
      </c>
      <c r="F8987" s="27" t="s">
        <v>3026</v>
      </c>
      <c r="G8987" s="27" t="s">
        <v>2936</v>
      </c>
      <c r="H8987" s="28">
        <v>43983</v>
      </c>
      <c r="I8987" s="516">
        <v>3.4421999999999994E-2</v>
      </c>
      <c r="J8987" s="28" t="s">
        <v>3241</v>
      </c>
    </row>
    <row r="8988" spans="1:10" x14ac:dyDescent="0.3">
      <c r="A8988" s="26">
        <v>2020</v>
      </c>
      <c r="B8988" s="27" t="s">
        <v>3035</v>
      </c>
      <c r="C8988" s="27" t="s">
        <v>3036</v>
      </c>
      <c r="D8988" s="27" t="s">
        <v>3035</v>
      </c>
      <c r="E8988" s="27" t="s">
        <v>6117</v>
      </c>
      <c r="F8988" s="27" t="s">
        <v>2825</v>
      </c>
      <c r="G8988" s="27" t="s">
        <v>2826</v>
      </c>
      <c r="H8988" s="28">
        <v>43983</v>
      </c>
      <c r="I8988" s="516">
        <v>0</v>
      </c>
      <c r="J8988" s="28" t="s">
        <v>3241</v>
      </c>
    </row>
    <row r="8989" spans="1:10" x14ac:dyDescent="0.3">
      <c r="A8989" s="26">
        <v>2020</v>
      </c>
      <c r="B8989" s="27" t="s">
        <v>3035</v>
      </c>
      <c r="C8989" s="27" t="s">
        <v>3036</v>
      </c>
      <c r="D8989" s="27" t="s">
        <v>3035</v>
      </c>
      <c r="E8989" s="27" t="s">
        <v>6117</v>
      </c>
      <c r="F8989" s="27" t="s">
        <v>2825</v>
      </c>
      <c r="G8989" s="27" t="s">
        <v>2826</v>
      </c>
      <c r="H8989" s="28">
        <v>44013</v>
      </c>
      <c r="I8989" s="516">
        <v>0</v>
      </c>
      <c r="J8989" s="28" t="s">
        <v>3241</v>
      </c>
    </row>
    <row r="8990" spans="1:10" x14ac:dyDescent="0.3">
      <c r="A8990" s="26">
        <v>2020</v>
      </c>
      <c r="B8990" s="27" t="s">
        <v>3107</v>
      </c>
      <c r="C8990" s="27" t="s">
        <v>3108</v>
      </c>
      <c r="D8990" s="27" t="s">
        <v>3108</v>
      </c>
      <c r="E8990" s="27" t="s">
        <v>6117</v>
      </c>
      <c r="F8990" s="27" t="s">
        <v>3026</v>
      </c>
      <c r="G8990" s="27" t="s">
        <v>2936</v>
      </c>
      <c r="H8990" s="28">
        <v>44013</v>
      </c>
      <c r="I8990" s="516">
        <v>3.4421999999999994E-2</v>
      </c>
      <c r="J8990" s="28" t="s">
        <v>3241</v>
      </c>
    </row>
    <row r="8991" spans="1:10" x14ac:dyDescent="0.3">
      <c r="A8991" s="26">
        <v>2020</v>
      </c>
      <c r="B8991" s="27" t="s">
        <v>5758</v>
      </c>
      <c r="C8991" s="27" t="s">
        <v>5759</v>
      </c>
      <c r="D8991" s="27" t="s">
        <v>5758</v>
      </c>
      <c r="E8991" s="27" t="s">
        <v>3033</v>
      </c>
      <c r="F8991" s="27" t="s">
        <v>2815</v>
      </c>
      <c r="G8991" s="27" t="s">
        <v>2816</v>
      </c>
      <c r="H8991" s="28">
        <v>44013</v>
      </c>
      <c r="I8991" s="516">
        <v>17.378316000000002</v>
      </c>
      <c r="J8991" s="28" t="s">
        <v>3192</v>
      </c>
    </row>
    <row r="8992" spans="1:10" x14ac:dyDescent="0.3">
      <c r="A8992" s="26">
        <v>2020</v>
      </c>
      <c r="B8992" s="27" t="s">
        <v>5989</v>
      </c>
      <c r="C8992" s="27" t="s">
        <v>5990</v>
      </c>
      <c r="D8992" s="27" t="s">
        <v>5989</v>
      </c>
      <c r="E8992" s="27" t="s">
        <v>3033</v>
      </c>
      <c r="F8992" s="27" t="s">
        <v>2807</v>
      </c>
      <c r="G8992" s="27" t="s">
        <v>2812</v>
      </c>
      <c r="H8992" s="28">
        <v>44013</v>
      </c>
      <c r="I8992" s="516">
        <v>26.99579499999999</v>
      </c>
      <c r="J8992" s="28" t="s">
        <v>3241</v>
      </c>
    </row>
    <row r="8993" spans="1:10" x14ac:dyDescent="0.3">
      <c r="A8993" s="26">
        <v>2020</v>
      </c>
      <c r="B8993" s="27" t="s">
        <v>6085</v>
      </c>
      <c r="C8993" s="27" t="s">
        <v>6086</v>
      </c>
      <c r="D8993" s="27" t="s">
        <v>6085</v>
      </c>
      <c r="E8993" s="27" t="s">
        <v>3033</v>
      </c>
      <c r="F8993" s="27" t="s">
        <v>2807</v>
      </c>
      <c r="G8993" s="27" t="s">
        <v>2812</v>
      </c>
      <c r="H8993" s="28">
        <v>44013</v>
      </c>
      <c r="I8993" s="516">
        <v>38.796099000000005</v>
      </c>
      <c r="J8993" s="28" t="s">
        <v>3241</v>
      </c>
    </row>
    <row r="8994" spans="1:10" x14ac:dyDescent="0.3">
      <c r="A8994" s="26">
        <v>2020</v>
      </c>
      <c r="B8994" s="27" t="s">
        <v>3028</v>
      </c>
      <c r="C8994" s="27" t="s">
        <v>3029</v>
      </c>
      <c r="D8994" s="27" t="s">
        <v>3028</v>
      </c>
      <c r="E8994" s="27" t="s">
        <v>6117</v>
      </c>
      <c r="F8994" s="27" t="s">
        <v>2807</v>
      </c>
      <c r="G8994" s="27" t="s">
        <v>2812</v>
      </c>
      <c r="H8994" s="28">
        <v>44013</v>
      </c>
      <c r="I8994" s="516">
        <v>5.9722609999999996</v>
      </c>
      <c r="J8994" s="28" t="s">
        <v>3241</v>
      </c>
    </row>
    <row r="8995" spans="1:10" x14ac:dyDescent="0.3">
      <c r="A8995" s="26">
        <v>2020</v>
      </c>
      <c r="B8995" s="27" t="s">
        <v>6357</v>
      </c>
      <c r="C8995" s="27" t="s">
        <v>6358</v>
      </c>
      <c r="D8995" s="27" t="s">
        <v>6357</v>
      </c>
      <c r="E8995" s="27" t="s">
        <v>3111</v>
      </c>
      <c r="F8995" s="27" t="s">
        <v>2825</v>
      </c>
      <c r="G8995" s="27" t="s">
        <v>2850</v>
      </c>
      <c r="H8995" s="28">
        <v>44013</v>
      </c>
      <c r="I8995" s="516">
        <v>0.30467400000000011</v>
      </c>
      <c r="J8995" s="28" t="s">
        <v>3241</v>
      </c>
    </row>
    <row r="8996" spans="1:10" x14ac:dyDescent="0.3">
      <c r="A8996" s="26">
        <v>2020</v>
      </c>
      <c r="B8996" s="27" t="s">
        <v>6328</v>
      </c>
      <c r="C8996" s="27" t="s">
        <v>6329</v>
      </c>
      <c r="D8996" s="27" t="s">
        <v>6328</v>
      </c>
      <c r="E8996" s="27" t="s">
        <v>3033</v>
      </c>
      <c r="F8996" s="27" t="s">
        <v>3034</v>
      </c>
      <c r="G8996" s="27" t="s">
        <v>2821</v>
      </c>
      <c r="H8996" s="28">
        <v>44013</v>
      </c>
      <c r="I8996" s="516">
        <v>23.668461000000004</v>
      </c>
      <c r="J8996" s="28" t="s">
        <v>3192</v>
      </c>
    </row>
    <row r="8997" spans="1:10" x14ac:dyDescent="0.3">
      <c r="A8997" s="26">
        <v>2020</v>
      </c>
      <c r="B8997" s="27" t="s">
        <v>3181</v>
      </c>
      <c r="C8997" s="27" t="s">
        <v>3180</v>
      </c>
      <c r="D8997" s="27" t="s">
        <v>3181</v>
      </c>
      <c r="E8997" s="27" t="s">
        <v>3033</v>
      </c>
      <c r="F8997" s="27" t="s">
        <v>3034</v>
      </c>
      <c r="G8997" s="27" t="s">
        <v>2821</v>
      </c>
      <c r="H8997" s="28">
        <v>44013</v>
      </c>
      <c r="I8997" s="516">
        <v>3.5961710000000013</v>
      </c>
      <c r="J8997" s="28" t="s">
        <v>3241</v>
      </c>
    </row>
    <row r="8998" spans="1:10" x14ac:dyDescent="0.3">
      <c r="A8998" s="26">
        <v>2020</v>
      </c>
      <c r="B8998" s="27" t="s">
        <v>3031</v>
      </c>
      <c r="C8998" s="27" t="s">
        <v>3032</v>
      </c>
      <c r="D8998" s="27" t="s">
        <v>3031</v>
      </c>
      <c r="E8998" s="27" t="s">
        <v>3033</v>
      </c>
      <c r="F8998" s="27" t="s">
        <v>3034</v>
      </c>
      <c r="G8998" s="27" t="s">
        <v>2821</v>
      </c>
      <c r="H8998" s="28">
        <v>44013</v>
      </c>
      <c r="I8998" s="516">
        <v>5.0567910000000005</v>
      </c>
      <c r="J8998" s="28" t="s">
        <v>3241</v>
      </c>
    </row>
    <row r="8999" spans="1:10" x14ac:dyDescent="0.3">
      <c r="A8999" s="26">
        <v>2020</v>
      </c>
      <c r="B8999" s="27" t="s">
        <v>6036</v>
      </c>
      <c r="C8999" s="27" t="s">
        <v>6037</v>
      </c>
      <c r="D8999" s="27" t="s">
        <v>6038</v>
      </c>
      <c r="E8999" s="27" t="s">
        <v>3161</v>
      </c>
      <c r="F8999" s="27" t="s">
        <v>3026</v>
      </c>
      <c r="G8999" s="27" t="s">
        <v>2936</v>
      </c>
      <c r="H8999" s="28">
        <v>44013</v>
      </c>
      <c r="I8999" s="516">
        <v>4.4919990000000007</v>
      </c>
      <c r="J8999" s="28" t="s">
        <v>3192</v>
      </c>
    </row>
    <row r="9000" spans="1:10" x14ac:dyDescent="0.3">
      <c r="A9000" s="26">
        <v>2020</v>
      </c>
      <c r="B9000" s="27" t="s">
        <v>6039</v>
      </c>
      <c r="C9000" s="27" t="s">
        <v>6040</v>
      </c>
      <c r="D9000" s="27" t="s">
        <v>6039</v>
      </c>
      <c r="E9000" s="27" t="s">
        <v>3033</v>
      </c>
      <c r="F9000" s="27" t="s">
        <v>2788</v>
      </c>
      <c r="G9000" s="27" t="s">
        <v>2788</v>
      </c>
      <c r="H9000" s="28">
        <v>44013</v>
      </c>
      <c r="I9000" s="516">
        <v>23.044701000000003</v>
      </c>
      <c r="J9000" s="28" t="s">
        <v>3241</v>
      </c>
    </row>
    <row r="9001" spans="1:10" x14ac:dyDescent="0.3">
      <c r="A9001" s="26">
        <v>2020</v>
      </c>
      <c r="B9001" s="27" t="s">
        <v>5991</v>
      </c>
      <c r="C9001" s="27" t="s">
        <v>5992</v>
      </c>
      <c r="D9001" s="27" t="s">
        <v>5991</v>
      </c>
      <c r="E9001" s="27" t="s">
        <v>3033</v>
      </c>
      <c r="F9001" s="27" t="s">
        <v>2788</v>
      </c>
      <c r="G9001" s="27" t="s">
        <v>2799</v>
      </c>
      <c r="H9001" s="28">
        <v>44013</v>
      </c>
      <c r="I9001" s="516">
        <v>12.584707</v>
      </c>
      <c r="J9001" s="28" t="s">
        <v>3192</v>
      </c>
    </row>
    <row r="9002" spans="1:10" x14ac:dyDescent="0.3">
      <c r="A9002" s="26">
        <v>2020</v>
      </c>
      <c r="B9002" s="27" t="s">
        <v>6031</v>
      </c>
      <c r="C9002" s="27" t="s">
        <v>6016</v>
      </c>
      <c r="D9002" s="27" t="s">
        <v>6031</v>
      </c>
      <c r="E9002" s="27" t="s">
        <v>3033</v>
      </c>
      <c r="F9002" s="27" t="s">
        <v>2807</v>
      </c>
      <c r="G9002" s="27" t="s">
        <v>2808</v>
      </c>
      <c r="H9002" s="28">
        <v>44013</v>
      </c>
      <c r="I9002" s="516">
        <v>7.7970179999999969</v>
      </c>
      <c r="J9002" s="28" t="s">
        <v>3241</v>
      </c>
    </row>
    <row r="9003" spans="1:10" x14ac:dyDescent="0.3">
      <c r="A9003" s="26">
        <v>2020</v>
      </c>
      <c r="B9003" s="27" t="s">
        <v>6025</v>
      </c>
      <c r="C9003" s="27" t="s">
        <v>6026</v>
      </c>
      <c r="D9003" s="27" t="s">
        <v>6025</v>
      </c>
      <c r="E9003" s="27" t="s">
        <v>3033</v>
      </c>
      <c r="F9003" s="27" t="s">
        <v>2807</v>
      </c>
      <c r="G9003" s="27" t="s">
        <v>2808</v>
      </c>
      <c r="H9003" s="28">
        <v>44013</v>
      </c>
      <c r="I9003" s="516">
        <v>31.037266000000006</v>
      </c>
      <c r="J9003" s="28" t="s">
        <v>3192</v>
      </c>
    </row>
    <row r="9004" spans="1:10" x14ac:dyDescent="0.3">
      <c r="A9004" s="26">
        <v>2020</v>
      </c>
      <c r="B9004" s="27" t="s">
        <v>3189</v>
      </c>
      <c r="C9004" s="27" t="s">
        <v>3190</v>
      </c>
      <c r="D9004" s="27" t="s">
        <v>3191</v>
      </c>
      <c r="E9004" s="27" t="s">
        <v>3161</v>
      </c>
      <c r="F9004" s="27" t="s">
        <v>2815</v>
      </c>
      <c r="G9004" s="27" t="s">
        <v>2816</v>
      </c>
      <c r="H9004" s="28">
        <v>44013</v>
      </c>
      <c r="I9004" s="516">
        <v>1.0020640000000001</v>
      </c>
      <c r="J9004" s="28" t="s">
        <v>3192</v>
      </c>
    </row>
    <row r="9005" spans="1:10" x14ac:dyDescent="0.3">
      <c r="A9005" s="26">
        <v>2020</v>
      </c>
      <c r="B9005" s="27" t="s">
        <v>3189</v>
      </c>
      <c r="C9005" s="27" t="s">
        <v>6326</v>
      </c>
      <c r="D9005" s="27" t="s">
        <v>6327</v>
      </c>
      <c r="E9005" s="27" t="s">
        <v>3161</v>
      </c>
      <c r="F9005" s="27" t="s">
        <v>2815</v>
      </c>
      <c r="G9005" s="27" t="s">
        <v>2816</v>
      </c>
      <c r="H9005" s="28">
        <v>44013</v>
      </c>
      <c r="I9005" s="516">
        <v>0.6940819999999992</v>
      </c>
      <c r="J9005" s="28" t="s">
        <v>3192</v>
      </c>
    </row>
    <row r="9006" spans="1:10" x14ac:dyDescent="0.3">
      <c r="A9006" s="26">
        <v>2020</v>
      </c>
      <c r="B9006" s="27" t="s">
        <v>5764</v>
      </c>
      <c r="C9006" s="27" t="s">
        <v>5765</v>
      </c>
      <c r="D9006" s="27" t="s">
        <v>5766</v>
      </c>
      <c r="E9006" s="27" t="s">
        <v>3161</v>
      </c>
      <c r="F9006" s="27" t="s">
        <v>2815</v>
      </c>
      <c r="G9006" s="27" t="s">
        <v>2816</v>
      </c>
      <c r="H9006" s="28">
        <v>44013</v>
      </c>
      <c r="I9006" s="516">
        <v>0.84591700000000003</v>
      </c>
      <c r="J9006" s="28" t="s">
        <v>3192</v>
      </c>
    </row>
    <row r="9007" spans="1:10" x14ac:dyDescent="0.3">
      <c r="A9007" s="26">
        <v>2020</v>
      </c>
      <c r="B9007" s="27" t="s">
        <v>5764</v>
      </c>
      <c r="C9007" s="27" t="s">
        <v>5765</v>
      </c>
      <c r="D9007" s="27" t="s">
        <v>5988</v>
      </c>
      <c r="E9007" s="27" t="s">
        <v>3161</v>
      </c>
      <c r="F9007" s="27" t="s">
        <v>2815</v>
      </c>
      <c r="G9007" s="27" t="s">
        <v>2816</v>
      </c>
      <c r="H9007" s="28">
        <v>44013</v>
      </c>
      <c r="I9007" s="516">
        <v>0.8676609999999978</v>
      </c>
      <c r="J9007" s="28" t="s">
        <v>3192</v>
      </c>
    </row>
    <row r="9008" spans="1:10" x14ac:dyDescent="0.3">
      <c r="A9008" s="26">
        <v>2020</v>
      </c>
      <c r="B9008" s="27" t="s">
        <v>3037</v>
      </c>
      <c r="C9008" s="27" t="s">
        <v>3038</v>
      </c>
      <c r="D9008" s="27" t="s">
        <v>3037</v>
      </c>
      <c r="E9008" s="27" t="s">
        <v>6117</v>
      </c>
      <c r="F9008" s="27" t="s">
        <v>3034</v>
      </c>
      <c r="G9008" s="27" t="s">
        <v>2999</v>
      </c>
      <c r="H9008" s="28">
        <v>44013</v>
      </c>
      <c r="I9008" s="516">
        <v>2.7299910000000005</v>
      </c>
      <c r="J9008" s="28" t="s">
        <v>3241</v>
      </c>
    </row>
    <row r="9009" spans="1:10" x14ac:dyDescent="0.3">
      <c r="A9009" s="26">
        <v>2020</v>
      </c>
      <c r="B9009" s="27" t="s">
        <v>6077</v>
      </c>
      <c r="C9009" s="27" t="s">
        <v>6078</v>
      </c>
      <c r="D9009" s="27" t="s">
        <v>6077</v>
      </c>
      <c r="E9009" s="27" t="s">
        <v>3111</v>
      </c>
      <c r="F9009" s="27" t="s">
        <v>3034</v>
      </c>
      <c r="G9009" s="27" t="s">
        <v>2840</v>
      </c>
      <c r="H9009" s="28">
        <v>44013</v>
      </c>
      <c r="I9009" s="516">
        <v>13.212780000000004</v>
      </c>
      <c r="J9009" s="28" t="s">
        <v>3192</v>
      </c>
    </row>
    <row r="9010" spans="1:10" x14ac:dyDescent="0.3">
      <c r="A9010" s="26">
        <v>2020</v>
      </c>
      <c r="B9010" s="27" t="s">
        <v>3039</v>
      </c>
      <c r="C9010" s="27" t="s">
        <v>3040</v>
      </c>
      <c r="D9010" s="27" t="s">
        <v>3039</v>
      </c>
      <c r="E9010" s="27" t="s">
        <v>6117</v>
      </c>
      <c r="F9010" s="27" t="s">
        <v>2815</v>
      </c>
      <c r="G9010" s="27" t="s">
        <v>2816</v>
      </c>
      <c r="H9010" s="28">
        <v>44013</v>
      </c>
      <c r="I9010" s="516">
        <v>0</v>
      </c>
      <c r="J9010" s="28" t="s">
        <v>3241</v>
      </c>
    </row>
    <row r="9011" spans="1:10" x14ac:dyDescent="0.3">
      <c r="A9011" s="26">
        <v>2020</v>
      </c>
      <c r="B9011" s="27" t="s">
        <v>5672</v>
      </c>
      <c r="C9011" s="27" t="s">
        <v>2863</v>
      </c>
      <c r="D9011" s="27" t="s">
        <v>5672</v>
      </c>
      <c r="E9011" s="27" t="s">
        <v>3111</v>
      </c>
      <c r="F9011" s="27" t="s">
        <v>2815</v>
      </c>
      <c r="G9011" s="27" t="s">
        <v>2854</v>
      </c>
      <c r="H9011" s="28">
        <v>44013</v>
      </c>
      <c r="I9011" s="516">
        <v>3.037026</v>
      </c>
      <c r="J9011" s="28" t="s">
        <v>3192</v>
      </c>
    </row>
    <row r="9012" spans="1:10" x14ac:dyDescent="0.3">
      <c r="A9012" s="26">
        <v>2020</v>
      </c>
      <c r="B9012" s="27" t="s">
        <v>3041</v>
      </c>
      <c r="C9012" s="27" t="s">
        <v>3042</v>
      </c>
      <c r="D9012" s="27" t="s">
        <v>3041</v>
      </c>
      <c r="E9012" s="27" t="s">
        <v>6117</v>
      </c>
      <c r="F9012" s="27" t="s">
        <v>2825</v>
      </c>
      <c r="G9012" s="27" t="s">
        <v>2826</v>
      </c>
      <c r="H9012" s="28">
        <v>44013</v>
      </c>
      <c r="I9012" s="516">
        <v>2.7180469999999999</v>
      </c>
      <c r="J9012" s="28" t="s">
        <v>3241</v>
      </c>
    </row>
    <row r="9013" spans="1:10" x14ac:dyDescent="0.3">
      <c r="A9013" s="26">
        <v>2020</v>
      </c>
      <c r="B9013" s="27" t="s">
        <v>3043</v>
      </c>
      <c r="C9013" s="27" t="s">
        <v>3044</v>
      </c>
      <c r="D9013" s="27" t="s">
        <v>3043</v>
      </c>
      <c r="E9013" s="27" t="s">
        <v>6117</v>
      </c>
      <c r="F9013" s="27" t="s">
        <v>2815</v>
      </c>
      <c r="G9013" s="27" t="s">
        <v>2816</v>
      </c>
      <c r="H9013" s="28">
        <v>44013</v>
      </c>
      <c r="I9013" s="516">
        <v>2.0091819999999996</v>
      </c>
      <c r="J9013" s="28" t="s">
        <v>3241</v>
      </c>
    </row>
    <row r="9014" spans="1:10" x14ac:dyDescent="0.3">
      <c r="A9014" s="26">
        <v>2020</v>
      </c>
      <c r="B9014" s="27" t="s">
        <v>3045</v>
      </c>
      <c r="C9014" s="27" t="s">
        <v>3046</v>
      </c>
      <c r="D9014" s="27" t="s">
        <v>3045</v>
      </c>
      <c r="E9014" s="27" t="s">
        <v>6117</v>
      </c>
      <c r="F9014" s="27" t="s">
        <v>2815</v>
      </c>
      <c r="G9014" s="27" t="s">
        <v>2816</v>
      </c>
      <c r="H9014" s="28">
        <v>44013</v>
      </c>
      <c r="I9014" s="516">
        <v>1.5251000000000002E-2</v>
      </c>
      <c r="J9014" s="28" t="s">
        <v>3241</v>
      </c>
    </row>
    <row r="9015" spans="1:10" x14ac:dyDescent="0.3">
      <c r="A9015" s="26">
        <v>2020</v>
      </c>
      <c r="B9015" s="27" t="s">
        <v>3143</v>
      </c>
      <c r="C9015" s="27" t="s">
        <v>3144</v>
      </c>
      <c r="D9015" s="27" t="s">
        <v>3143</v>
      </c>
      <c r="E9015" s="27" t="s">
        <v>6117</v>
      </c>
      <c r="F9015" s="27" t="s">
        <v>2798</v>
      </c>
      <c r="G9015" s="27" t="s">
        <v>2803</v>
      </c>
      <c r="H9015" s="28">
        <v>44013</v>
      </c>
      <c r="I9015" s="516">
        <v>2.4633630000000002</v>
      </c>
      <c r="J9015" s="28" t="s">
        <v>3241</v>
      </c>
    </row>
    <row r="9016" spans="1:10" x14ac:dyDescent="0.3">
      <c r="A9016" s="26">
        <v>2020</v>
      </c>
      <c r="B9016" s="27" t="s">
        <v>6350</v>
      </c>
      <c r="C9016" s="27" t="s">
        <v>6351</v>
      </c>
      <c r="D9016" s="27" t="s">
        <v>6352</v>
      </c>
      <c r="E9016" s="27" t="s">
        <v>3063</v>
      </c>
      <c r="F9016" s="27" t="s">
        <v>2815</v>
      </c>
      <c r="G9016" s="27" t="s">
        <v>2816</v>
      </c>
      <c r="H9016" s="28">
        <v>44013</v>
      </c>
      <c r="I9016" s="516">
        <v>1.9999999999999999E-6</v>
      </c>
      <c r="J9016" s="28" t="s">
        <v>3192</v>
      </c>
    </row>
    <row r="9017" spans="1:10" x14ac:dyDescent="0.3">
      <c r="A9017" s="26">
        <v>2020</v>
      </c>
      <c r="B9017" s="27" t="s">
        <v>5773</v>
      </c>
      <c r="C9017" s="27" t="s">
        <v>5774</v>
      </c>
      <c r="D9017" s="27" t="s">
        <v>5773</v>
      </c>
      <c r="E9017" s="27" t="s">
        <v>3111</v>
      </c>
      <c r="F9017" s="27" t="s">
        <v>3034</v>
      </c>
      <c r="G9017" s="27" t="s">
        <v>2821</v>
      </c>
      <c r="H9017" s="28">
        <v>44013</v>
      </c>
      <c r="I9017" s="516">
        <v>0.22908900000000001</v>
      </c>
      <c r="J9017" s="28" t="s">
        <v>3241</v>
      </c>
    </row>
    <row r="9018" spans="1:10" x14ac:dyDescent="0.3">
      <c r="A9018" s="26">
        <v>2020</v>
      </c>
      <c r="B9018" s="27" t="s">
        <v>3171</v>
      </c>
      <c r="C9018" s="27" t="s">
        <v>3172</v>
      </c>
      <c r="D9018" s="27" t="s">
        <v>3173</v>
      </c>
      <c r="E9018" s="27" t="s">
        <v>3111</v>
      </c>
      <c r="F9018" s="27" t="s">
        <v>2825</v>
      </c>
      <c r="G9018" s="27" t="s">
        <v>2850</v>
      </c>
      <c r="H9018" s="28">
        <v>44013</v>
      </c>
      <c r="I9018" s="516">
        <v>0.32941599999999999</v>
      </c>
      <c r="J9018" s="28" t="s">
        <v>3241</v>
      </c>
    </row>
    <row r="9019" spans="1:10" x14ac:dyDescent="0.3">
      <c r="A9019" s="26">
        <v>2020</v>
      </c>
      <c r="B9019" s="27" t="s">
        <v>5974</v>
      </c>
      <c r="C9019" s="27" t="s">
        <v>5975</v>
      </c>
      <c r="D9019" s="27" t="s">
        <v>5974</v>
      </c>
      <c r="E9019" s="27" t="s">
        <v>3033</v>
      </c>
      <c r="F9019" s="27" t="s">
        <v>2807</v>
      </c>
      <c r="G9019" s="27" t="s">
        <v>2812</v>
      </c>
      <c r="H9019" s="28">
        <v>44013</v>
      </c>
      <c r="I9019" s="516">
        <v>12.232641000000003</v>
      </c>
      <c r="J9019" s="28" t="s">
        <v>3192</v>
      </c>
    </row>
    <row r="9020" spans="1:10" x14ac:dyDescent="0.3">
      <c r="A9020" s="26">
        <v>2020</v>
      </c>
      <c r="B9020" s="27" t="s">
        <v>3146</v>
      </c>
      <c r="C9020" s="27" t="s">
        <v>3147</v>
      </c>
      <c r="D9020" s="27" t="s">
        <v>3146</v>
      </c>
      <c r="E9020" s="27" t="s">
        <v>6117</v>
      </c>
      <c r="F9020" s="27" t="s">
        <v>2798</v>
      </c>
      <c r="G9020" s="27" t="s">
        <v>2803</v>
      </c>
      <c r="H9020" s="28">
        <v>44013</v>
      </c>
      <c r="I9020" s="516">
        <v>0</v>
      </c>
      <c r="J9020" s="28" t="s">
        <v>3241</v>
      </c>
    </row>
    <row r="9021" spans="1:10" x14ac:dyDescent="0.3">
      <c r="A9021" s="26">
        <v>2020</v>
      </c>
      <c r="B9021" s="27" t="s">
        <v>6128</v>
      </c>
      <c r="C9021" s="27" t="s">
        <v>6129</v>
      </c>
      <c r="D9021" s="27" t="s">
        <v>6130</v>
      </c>
      <c r="E9021" s="27" t="s">
        <v>3161</v>
      </c>
      <c r="F9021" s="27" t="s">
        <v>3034</v>
      </c>
      <c r="G9021" s="27" t="s">
        <v>2999</v>
      </c>
      <c r="H9021" s="28">
        <v>44013</v>
      </c>
      <c r="I9021" s="516">
        <v>1.9284339999999998</v>
      </c>
      <c r="J9021" s="28" t="s">
        <v>3192</v>
      </c>
    </row>
    <row r="9022" spans="1:10" x14ac:dyDescent="0.3">
      <c r="A9022" s="26">
        <v>2020</v>
      </c>
      <c r="B9022" s="27" t="s">
        <v>3047</v>
      </c>
      <c r="C9022" s="27" t="s">
        <v>3048</v>
      </c>
      <c r="D9022" s="27" t="s">
        <v>3047</v>
      </c>
      <c r="E9022" s="27" t="s">
        <v>6117</v>
      </c>
      <c r="F9022" s="27" t="s">
        <v>2825</v>
      </c>
      <c r="G9022" s="27" t="s">
        <v>2826</v>
      </c>
      <c r="H9022" s="28">
        <v>44013</v>
      </c>
      <c r="I9022" s="516">
        <v>5.2000000000000004E-5</v>
      </c>
      <c r="J9022" s="28" t="s">
        <v>3241</v>
      </c>
    </row>
    <row r="9023" spans="1:10" x14ac:dyDescent="0.3">
      <c r="A9023" s="26">
        <v>2020</v>
      </c>
      <c r="B9023" s="27" t="s">
        <v>5217</v>
      </c>
      <c r="C9023" s="27" t="s">
        <v>2901</v>
      </c>
      <c r="D9023" s="27" t="s">
        <v>5217</v>
      </c>
      <c r="E9023" s="27" t="s">
        <v>3033</v>
      </c>
      <c r="F9023" s="27" t="s">
        <v>2788</v>
      </c>
      <c r="G9023" s="27" t="s">
        <v>2788</v>
      </c>
      <c r="H9023" s="28">
        <v>44013</v>
      </c>
      <c r="I9023" s="516">
        <v>38.667142999999996</v>
      </c>
      <c r="J9023" s="28" t="s">
        <v>3192</v>
      </c>
    </row>
    <row r="9024" spans="1:10" x14ac:dyDescent="0.3">
      <c r="A9024" s="26">
        <v>2020</v>
      </c>
      <c r="B9024" s="27" t="s">
        <v>6124</v>
      </c>
      <c r="C9024" s="27" t="s">
        <v>6125</v>
      </c>
      <c r="D9024" s="27" t="s">
        <v>6124</v>
      </c>
      <c r="E9024" s="27" t="s">
        <v>3111</v>
      </c>
      <c r="F9024" s="27" t="s">
        <v>2815</v>
      </c>
      <c r="G9024" s="27" t="s">
        <v>2854</v>
      </c>
      <c r="H9024" s="28">
        <v>44013</v>
      </c>
      <c r="I9024" s="516">
        <v>0.50348100000000007</v>
      </c>
      <c r="J9024" s="28" t="s">
        <v>9055</v>
      </c>
    </row>
    <row r="9025" spans="1:10" x14ac:dyDescent="0.3">
      <c r="A9025" s="26">
        <v>2020</v>
      </c>
      <c r="B9025" s="27" t="s">
        <v>5999</v>
      </c>
      <c r="C9025" s="27" t="s">
        <v>5967</v>
      </c>
      <c r="D9025" s="27" t="s">
        <v>5999</v>
      </c>
      <c r="E9025" s="27" t="s">
        <v>3111</v>
      </c>
      <c r="F9025" s="27" t="s">
        <v>2815</v>
      </c>
      <c r="G9025" s="27" t="s">
        <v>2854</v>
      </c>
      <c r="H9025" s="28">
        <v>44013</v>
      </c>
      <c r="I9025" s="516">
        <v>0.49589600000000011</v>
      </c>
      <c r="J9025" s="28" t="s">
        <v>3241</v>
      </c>
    </row>
    <row r="9026" spans="1:10" x14ac:dyDescent="0.3">
      <c r="A9026" s="26">
        <v>2020</v>
      </c>
      <c r="B9026" s="27" t="s">
        <v>5760</v>
      </c>
      <c r="C9026" s="27" t="s">
        <v>5761</v>
      </c>
      <c r="D9026" s="27" t="s">
        <v>5760</v>
      </c>
      <c r="E9026" s="27" t="s">
        <v>3111</v>
      </c>
      <c r="F9026" s="27" t="s">
        <v>2815</v>
      </c>
      <c r="G9026" s="27" t="s">
        <v>2854</v>
      </c>
      <c r="H9026" s="28">
        <v>44013</v>
      </c>
      <c r="I9026" s="516">
        <v>2.9342860000000006</v>
      </c>
      <c r="J9026" s="28" t="s">
        <v>3192</v>
      </c>
    </row>
    <row r="9027" spans="1:10" x14ac:dyDescent="0.3">
      <c r="A9027" s="26">
        <v>2020</v>
      </c>
      <c r="B9027" s="27" t="s">
        <v>3049</v>
      </c>
      <c r="C9027" s="27" t="s">
        <v>3050</v>
      </c>
      <c r="D9027" s="27" t="s">
        <v>3049</v>
      </c>
      <c r="E9027" s="27" t="s">
        <v>6117</v>
      </c>
      <c r="F9027" s="27" t="s">
        <v>2825</v>
      </c>
      <c r="G9027" s="27" t="s">
        <v>2850</v>
      </c>
      <c r="H9027" s="28">
        <v>44013</v>
      </c>
      <c r="I9027" s="516">
        <v>1.5990359999999999</v>
      </c>
      <c r="J9027" s="28" t="s">
        <v>3241</v>
      </c>
    </row>
    <row r="9028" spans="1:10" x14ac:dyDescent="0.3">
      <c r="A9028" s="26">
        <v>2020</v>
      </c>
      <c r="B9028" s="27" t="s">
        <v>5995</v>
      </c>
      <c r="C9028" s="27" t="s">
        <v>5996</v>
      </c>
      <c r="D9028" s="27" t="s">
        <v>5995</v>
      </c>
      <c r="E9028" s="27" t="s">
        <v>3033</v>
      </c>
      <c r="F9028" s="27" t="s">
        <v>2807</v>
      </c>
      <c r="G9028" s="27" t="s">
        <v>2812</v>
      </c>
      <c r="H9028" s="28">
        <v>44013</v>
      </c>
      <c r="I9028" s="516">
        <v>6.5960669999999988</v>
      </c>
      <c r="J9028" s="28" t="s">
        <v>3192</v>
      </c>
    </row>
    <row r="9029" spans="1:10" x14ac:dyDescent="0.3">
      <c r="A9029" s="26">
        <v>2020</v>
      </c>
      <c r="B9029" s="27" t="s">
        <v>3052</v>
      </c>
      <c r="C9029" s="27" t="s">
        <v>3053</v>
      </c>
      <c r="D9029" s="27" t="s">
        <v>3052</v>
      </c>
      <c r="E9029" s="27" t="s">
        <v>3033</v>
      </c>
      <c r="F9029" s="27" t="s">
        <v>2807</v>
      </c>
      <c r="G9029" s="27" t="s">
        <v>2812</v>
      </c>
      <c r="H9029" s="28">
        <v>44013</v>
      </c>
      <c r="I9029" s="516">
        <v>1.4892230000000002</v>
      </c>
      <c r="J9029" s="28" t="s">
        <v>3241</v>
      </c>
    </row>
    <row r="9030" spans="1:10" x14ac:dyDescent="0.3">
      <c r="A9030" s="26">
        <v>2020</v>
      </c>
      <c r="B9030" s="27" t="s">
        <v>6339</v>
      </c>
      <c r="C9030" s="27" t="s">
        <v>6340</v>
      </c>
      <c r="D9030" s="27" t="s">
        <v>6339</v>
      </c>
      <c r="E9030" s="27" t="s">
        <v>3111</v>
      </c>
      <c r="F9030" s="27" t="s">
        <v>2825</v>
      </c>
      <c r="G9030" s="27" t="s">
        <v>2850</v>
      </c>
      <c r="H9030" s="28">
        <v>44013</v>
      </c>
      <c r="I9030" s="516">
        <v>0.28742800000000002</v>
      </c>
      <c r="J9030" s="28" t="s">
        <v>3241</v>
      </c>
    </row>
    <row r="9031" spans="1:10" x14ac:dyDescent="0.3">
      <c r="A9031" s="26">
        <v>2020</v>
      </c>
      <c r="B9031" s="27" t="s">
        <v>6126</v>
      </c>
      <c r="C9031" s="27" t="s">
        <v>6127</v>
      </c>
      <c r="D9031" s="27" t="s">
        <v>6126</v>
      </c>
      <c r="E9031" s="27" t="s">
        <v>3033</v>
      </c>
      <c r="F9031" s="27" t="s">
        <v>2788</v>
      </c>
      <c r="G9031" s="27" t="s">
        <v>2788</v>
      </c>
      <c r="H9031" s="28">
        <v>44013</v>
      </c>
      <c r="I9031" s="516">
        <v>6.7625290000000016</v>
      </c>
      <c r="J9031" s="28" t="s">
        <v>3241</v>
      </c>
    </row>
    <row r="9032" spans="1:10" x14ac:dyDescent="0.3">
      <c r="A9032" s="26">
        <v>2020</v>
      </c>
      <c r="B9032" s="27" t="s">
        <v>6148</v>
      </c>
      <c r="C9032" s="27" t="s">
        <v>6149</v>
      </c>
      <c r="D9032" s="27" t="s">
        <v>6148</v>
      </c>
      <c r="E9032" s="27" t="s">
        <v>3033</v>
      </c>
      <c r="F9032" s="27" t="s">
        <v>2788</v>
      </c>
      <c r="G9032" s="27" t="s">
        <v>2788</v>
      </c>
      <c r="H9032" s="28">
        <v>44013</v>
      </c>
      <c r="I9032" s="516">
        <v>27.835339000000001</v>
      </c>
      <c r="J9032" s="28" t="s">
        <v>3192</v>
      </c>
    </row>
    <row r="9033" spans="1:10" x14ac:dyDescent="0.3">
      <c r="A9033" s="26">
        <v>2020</v>
      </c>
      <c r="B9033" s="27" t="s">
        <v>6033</v>
      </c>
      <c r="C9033" s="27" t="s">
        <v>6034</v>
      </c>
      <c r="D9033" s="27" t="s">
        <v>6035</v>
      </c>
      <c r="E9033" s="27" t="s">
        <v>3161</v>
      </c>
      <c r="F9033" s="27" t="s">
        <v>2788</v>
      </c>
      <c r="G9033" s="27" t="s">
        <v>2788</v>
      </c>
      <c r="H9033" s="28">
        <v>44013</v>
      </c>
      <c r="I9033" s="516">
        <v>3.7215009999999999</v>
      </c>
      <c r="J9033" s="28" t="s">
        <v>3192</v>
      </c>
    </row>
    <row r="9034" spans="1:10" x14ac:dyDescent="0.3">
      <c r="A9034" s="26">
        <v>2020</v>
      </c>
      <c r="B9034" s="27" t="s">
        <v>3054</v>
      </c>
      <c r="C9034" s="27" t="s">
        <v>3055</v>
      </c>
      <c r="D9034" s="27" t="s">
        <v>3054</v>
      </c>
      <c r="E9034" s="27" t="s">
        <v>6117</v>
      </c>
      <c r="F9034" s="27" t="s">
        <v>3034</v>
      </c>
      <c r="G9034" s="27" t="s">
        <v>2999</v>
      </c>
      <c r="H9034" s="28">
        <v>44013</v>
      </c>
      <c r="I9034" s="516">
        <v>0.46884699999999996</v>
      </c>
      <c r="J9034" s="28" t="s">
        <v>3241</v>
      </c>
    </row>
    <row r="9035" spans="1:10" x14ac:dyDescent="0.3">
      <c r="A9035" s="26">
        <v>2020</v>
      </c>
      <c r="B9035" s="27" t="s">
        <v>3056</v>
      </c>
      <c r="C9035" s="27" t="s">
        <v>3057</v>
      </c>
      <c r="D9035" s="27" t="s">
        <v>3056</v>
      </c>
      <c r="E9035" s="27" t="s">
        <v>6117</v>
      </c>
      <c r="F9035" s="27" t="s">
        <v>2825</v>
      </c>
      <c r="G9035" s="27" t="s">
        <v>2826</v>
      </c>
      <c r="H9035" s="28">
        <v>44013</v>
      </c>
      <c r="I9035" s="516">
        <v>0</v>
      </c>
      <c r="J9035" s="28" t="s">
        <v>3241</v>
      </c>
    </row>
    <row r="9036" spans="1:10" x14ac:dyDescent="0.3">
      <c r="A9036" s="26">
        <v>2020</v>
      </c>
      <c r="B9036" s="27" t="s">
        <v>6122</v>
      </c>
      <c r="C9036" s="27" t="s">
        <v>6123</v>
      </c>
      <c r="D9036" s="27" t="s">
        <v>6122</v>
      </c>
      <c r="E9036" s="27" t="s">
        <v>3111</v>
      </c>
      <c r="F9036" s="27" t="s">
        <v>3034</v>
      </c>
      <c r="G9036" s="27" t="s">
        <v>2831</v>
      </c>
      <c r="H9036" s="28">
        <v>44013</v>
      </c>
      <c r="I9036" s="516">
        <v>1.8378359999999998</v>
      </c>
      <c r="J9036" s="28" t="s">
        <v>3192</v>
      </c>
    </row>
    <row r="9037" spans="1:10" x14ac:dyDescent="0.3">
      <c r="A9037" s="26">
        <v>2020</v>
      </c>
      <c r="B9037" s="27" t="s">
        <v>3058</v>
      </c>
      <c r="C9037" s="27" t="s">
        <v>3059</v>
      </c>
      <c r="D9037" s="27" t="s">
        <v>3058</v>
      </c>
      <c r="E9037" s="27" t="s">
        <v>6117</v>
      </c>
      <c r="F9037" s="27" t="s">
        <v>2815</v>
      </c>
      <c r="G9037" s="27" t="s">
        <v>2816</v>
      </c>
      <c r="H9037" s="28">
        <v>44013</v>
      </c>
      <c r="I9037" s="516">
        <v>2.3475070000000011</v>
      </c>
      <c r="J9037" s="28" t="s">
        <v>3241</v>
      </c>
    </row>
    <row r="9038" spans="1:10" x14ac:dyDescent="0.3">
      <c r="A9038" s="26">
        <v>2020</v>
      </c>
      <c r="B9038" s="27" t="s">
        <v>5775</v>
      </c>
      <c r="C9038" s="27" t="s">
        <v>2905</v>
      </c>
      <c r="D9038" s="27" t="s">
        <v>5775</v>
      </c>
      <c r="E9038" s="27" t="s">
        <v>3033</v>
      </c>
      <c r="F9038" s="27" t="s">
        <v>2807</v>
      </c>
      <c r="G9038" s="27" t="s">
        <v>2812</v>
      </c>
      <c r="H9038" s="28">
        <v>44013</v>
      </c>
      <c r="I9038" s="516">
        <v>8.4615939999999998</v>
      </c>
      <c r="J9038" s="28" t="s">
        <v>3192</v>
      </c>
    </row>
    <row r="9039" spans="1:10" x14ac:dyDescent="0.3">
      <c r="A9039" s="26">
        <v>2020</v>
      </c>
      <c r="B9039" s="27" t="s">
        <v>6333</v>
      </c>
      <c r="C9039" s="27" t="s">
        <v>6334</v>
      </c>
      <c r="D9039" s="27" t="s">
        <v>6335</v>
      </c>
      <c r="E9039" s="27" t="s">
        <v>3161</v>
      </c>
      <c r="F9039" s="27" t="s">
        <v>2815</v>
      </c>
      <c r="G9039" s="27" t="s">
        <v>2816</v>
      </c>
      <c r="H9039" s="28">
        <v>44013</v>
      </c>
      <c r="I9039" s="516">
        <v>0.20464300000000005</v>
      </c>
      <c r="J9039" s="28" t="s">
        <v>3192</v>
      </c>
    </row>
    <row r="9040" spans="1:10" x14ac:dyDescent="0.3">
      <c r="A9040" s="26">
        <v>2020</v>
      </c>
      <c r="B9040" s="27" t="s">
        <v>6119</v>
      </c>
      <c r="C9040" s="27" t="s">
        <v>6120</v>
      </c>
      <c r="D9040" s="27" t="s">
        <v>6119</v>
      </c>
      <c r="E9040" s="27" t="s">
        <v>3033</v>
      </c>
      <c r="F9040" s="27" t="s">
        <v>2788</v>
      </c>
      <c r="G9040" s="27" t="s">
        <v>2788</v>
      </c>
      <c r="H9040" s="28">
        <v>44013</v>
      </c>
      <c r="I9040" s="516">
        <v>9.0569719999999982</v>
      </c>
      <c r="J9040" s="28" t="s">
        <v>3192</v>
      </c>
    </row>
    <row r="9041" spans="1:10" x14ac:dyDescent="0.3">
      <c r="A9041" s="26">
        <v>2020</v>
      </c>
      <c r="B9041" s="27" t="s">
        <v>6121</v>
      </c>
      <c r="C9041" s="27" t="s">
        <v>6110</v>
      </c>
      <c r="D9041" s="27" t="s">
        <v>6121</v>
      </c>
      <c r="E9041" s="27" t="s">
        <v>3033</v>
      </c>
      <c r="F9041" s="27" t="s">
        <v>2788</v>
      </c>
      <c r="G9041" s="27" t="s">
        <v>2788</v>
      </c>
      <c r="H9041" s="28">
        <v>44013</v>
      </c>
      <c r="I9041" s="516">
        <v>18.418544999999998</v>
      </c>
      <c r="J9041" s="28" t="s">
        <v>3241</v>
      </c>
    </row>
    <row r="9042" spans="1:10" x14ac:dyDescent="0.3">
      <c r="A9042" s="26">
        <v>2020</v>
      </c>
      <c r="B9042" s="27" t="s">
        <v>6144</v>
      </c>
      <c r="C9042" s="27" t="s">
        <v>6145</v>
      </c>
      <c r="D9042" s="27" t="s">
        <v>6144</v>
      </c>
      <c r="E9042" s="27" t="s">
        <v>3033</v>
      </c>
      <c r="F9042" s="27" t="s">
        <v>2788</v>
      </c>
      <c r="G9042" s="27" t="s">
        <v>2788</v>
      </c>
      <c r="H9042" s="28">
        <v>44013</v>
      </c>
      <c r="I9042" s="516">
        <v>4.5215820000000004</v>
      </c>
      <c r="J9042" s="28" t="s">
        <v>3192</v>
      </c>
    </row>
    <row r="9043" spans="1:10" x14ac:dyDescent="0.3">
      <c r="A9043" s="26">
        <v>2020</v>
      </c>
      <c r="B9043" s="27" t="s">
        <v>3152</v>
      </c>
      <c r="C9043" s="27" t="s">
        <v>3153</v>
      </c>
      <c r="D9043" s="27" t="s">
        <v>3152</v>
      </c>
      <c r="E9043" s="27" t="s">
        <v>3111</v>
      </c>
      <c r="F9043" s="27" t="s">
        <v>2825</v>
      </c>
      <c r="G9043" s="27" t="s">
        <v>2850</v>
      </c>
      <c r="H9043" s="28">
        <v>44013</v>
      </c>
      <c r="I9043" s="516">
        <v>0.32696199999999997</v>
      </c>
      <c r="J9043" s="28" t="s">
        <v>3241</v>
      </c>
    </row>
    <row r="9044" spans="1:10" x14ac:dyDescent="0.3">
      <c r="A9044" s="26">
        <v>2020</v>
      </c>
      <c r="B9044" s="27" t="s">
        <v>3154</v>
      </c>
      <c r="C9044" s="27" t="s">
        <v>3155</v>
      </c>
      <c r="D9044" s="27" t="s">
        <v>3154</v>
      </c>
      <c r="E9044" s="27" t="s">
        <v>3111</v>
      </c>
      <c r="F9044" s="27" t="s">
        <v>2825</v>
      </c>
      <c r="G9044" s="27" t="s">
        <v>2850</v>
      </c>
      <c r="H9044" s="28">
        <v>44013</v>
      </c>
      <c r="I9044" s="516">
        <v>0.45505499999999999</v>
      </c>
      <c r="J9044" s="28" t="s">
        <v>3241</v>
      </c>
    </row>
    <row r="9045" spans="1:10" x14ac:dyDescent="0.3">
      <c r="A9045" s="26">
        <v>2020</v>
      </c>
      <c r="B9045" s="27" t="s">
        <v>5987</v>
      </c>
      <c r="C9045" s="27" t="s">
        <v>6024</v>
      </c>
      <c r="D9045" s="27" t="s">
        <v>5987</v>
      </c>
      <c r="E9045" s="27" t="s">
        <v>3111</v>
      </c>
      <c r="F9045" s="27" t="s">
        <v>2825</v>
      </c>
      <c r="G9045" s="27" t="s">
        <v>2850</v>
      </c>
      <c r="H9045" s="28">
        <v>44013</v>
      </c>
      <c r="I9045" s="516">
        <v>13.405219000000002</v>
      </c>
      <c r="J9045" s="28" t="s">
        <v>3192</v>
      </c>
    </row>
    <row r="9046" spans="1:10" x14ac:dyDescent="0.3">
      <c r="A9046" s="26">
        <v>2020</v>
      </c>
      <c r="B9046" s="27" t="s">
        <v>3060</v>
      </c>
      <c r="C9046" s="27" t="s">
        <v>3061</v>
      </c>
      <c r="D9046" s="27" t="s">
        <v>3062</v>
      </c>
      <c r="E9046" s="27" t="s">
        <v>3063</v>
      </c>
      <c r="F9046" s="27" t="s">
        <v>3034</v>
      </c>
      <c r="G9046" s="27" t="s">
        <v>2999</v>
      </c>
      <c r="H9046" s="28">
        <v>44013</v>
      </c>
      <c r="I9046" s="516">
        <v>2.9380139999999999</v>
      </c>
      <c r="J9046" s="28" t="s">
        <v>3241</v>
      </c>
    </row>
    <row r="9047" spans="1:10" x14ac:dyDescent="0.3">
      <c r="A9047" s="26">
        <v>2020</v>
      </c>
      <c r="B9047" s="27" t="s">
        <v>6341</v>
      </c>
      <c r="C9047" s="27" t="s">
        <v>6342</v>
      </c>
      <c r="D9047" s="27" t="s">
        <v>6343</v>
      </c>
      <c r="E9047" s="27" t="s">
        <v>3161</v>
      </c>
      <c r="F9047" s="27" t="s">
        <v>2815</v>
      </c>
      <c r="G9047" s="27" t="s">
        <v>2854</v>
      </c>
      <c r="H9047" s="28">
        <v>44013</v>
      </c>
      <c r="I9047" s="516">
        <v>0.67773600000000001</v>
      </c>
      <c r="J9047" s="28" t="s">
        <v>3192</v>
      </c>
    </row>
    <row r="9048" spans="1:10" x14ac:dyDescent="0.3">
      <c r="A9048" s="26">
        <v>2020</v>
      </c>
      <c r="B9048" s="27" t="s">
        <v>3187</v>
      </c>
      <c r="C9048" s="27" t="s">
        <v>3188</v>
      </c>
      <c r="D9048" s="27" t="s">
        <v>3187</v>
      </c>
      <c r="E9048" s="27" t="s">
        <v>3033</v>
      </c>
      <c r="F9048" s="27" t="s">
        <v>3034</v>
      </c>
      <c r="G9048" s="27" t="s">
        <v>3074</v>
      </c>
      <c r="H9048" s="28">
        <v>44013</v>
      </c>
      <c r="I9048" s="516">
        <v>1.3770840000000002</v>
      </c>
      <c r="J9048" s="28" t="s">
        <v>3241</v>
      </c>
    </row>
    <row r="9049" spans="1:10" x14ac:dyDescent="0.3">
      <c r="A9049" s="26">
        <v>2020</v>
      </c>
      <c r="B9049" s="27" t="s">
        <v>6081</v>
      </c>
      <c r="C9049" s="27" t="s">
        <v>6082</v>
      </c>
      <c r="D9049" s="27" t="s">
        <v>6081</v>
      </c>
      <c r="E9049" s="27" t="s">
        <v>3033</v>
      </c>
      <c r="F9049" s="27" t="s">
        <v>2788</v>
      </c>
      <c r="G9049" s="27" t="s">
        <v>2788</v>
      </c>
      <c r="H9049" s="28">
        <v>44013</v>
      </c>
      <c r="I9049" s="516">
        <v>6.747441000000002</v>
      </c>
      <c r="J9049" s="28" t="s">
        <v>3241</v>
      </c>
    </row>
    <row r="9050" spans="1:10" x14ac:dyDescent="0.3">
      <c r="A9050" s="26">
        <v>2020</v>
      </c>
      <c r="B9050" s="27" t="s">
        <v>5757</v>
      </c>
      <c r="C9050" s="27" t="s">
        <v>2909</v>
      </c>
      <c r="D9050" s="27" t="s">
        <v>5757</v>
      </c>
      <c r="E9050" s="27" t="s">
        <v>3033</v>
      </c>
      <c r="F9050" s="27" t="s">
        <v>2788</v>
      </c>
      <c r="G9050" s="27" t="s">
        <v>2788</v>
      </c>
      <c r="H9050" s="28">
        <v>44013</v>
      </c>
      <c r="I9050" s="516">
        <v>38.548852999999994</v>
      </c>
      <c r="J9050" s="28" t="s">
        <v>3192</v>
      </c>
    </row>
    <row r="9051" spans="1:10" x14ac:dyDescent="0.3">
      <c r="A9051" s="26">
        <v>2020</v>
      </c>
      <c r="B9051" s="27" t="s">
        <v>3174</v>
      </c>
      <c r="C9051" s="27" t="s">
        <v>3175</v>
      </c>
      <c r="D9051" s="27" t="s">
        <v>3174</v>
      </c>
      <c r="E9051" s="27" t="s">
        <v>6117</v>
      </c>
      <c r="F9051" s="27" t="s">
        <v>2825</v>
      </c>
      <c r="G9051" s="27" t="s">
        <v>2826</v>
      </c>
      <c r="H9051" s="28">
        <v>44013</v>
      </c>
      <c r="I9051" s="516">
        <v>0.47439300000000012</v>
      </c>
      <c r="J9051" s="28" t="s">
        <v>3241</v>
      </c>
    </row>
    <row r="9052" spans="1:10" x14ac:dyDescent="0.3">
      <c r="A9052" s="26">
        <v>2020</v>
      </c>
      <c r="B9052" s="27" t="s">
        <v>6141</v>
      </c>
      <c r="C9052" s="27" t="s">
        <v>6142</v>
      </c>
      <c r="D9052" s="27" t="s">
        <v>6143</v>
      </c>
      <c r="E9052" s="27" t="s">
        <v>3063</v>
      </c>
      <c r="F9052" s="27" t="s">
        <v>3034</v>
      </c>
      <c r="G9052" s="27" t="s">
        <v>2999</v>
      </c>
      <c r="H9052" s="28">
        <v>44013</v>
      </c>
      <c r="I9052" s="516">
        <v>1.2677550000000002</v>
      </c>
      <c r="J9052" s="28" t="s">
        <v>3192</v>
      </c>
    </row>
    <row r="9053" spans="1:10" x14ac:dyDescent="0.3">
      <c r="A9053" s="26">
        <v>2020</v>
      </c>
      <c r="B9053" s="27" t="s">
        <v>5997</v>
      </c>
      <c r="C9053" s="27" t="s">
        <v>5998</v>
      </c>
      <c r="D9053" s="27" t="s">
        <v>5997</v>
      </c>
      <c r="E9053" s="27" t="s">
        <v>3111</v>
      </c>
      <c r="F9053" s="27" t="s">
        <v>3034</v>
      </c>
      <c r="G9053" s="27" t="s">
        <v>2821</v>
      </c>
      <c r="H9053" s="28">
        <v>44013</v>
      </c>
      <c r="I9053" s="516">
        <v>2.3750810000000002</v>
      </c>
      <c r="J9053" s="28" t="s">
        <v>3241</v>
      </c>
    </row>
    <row r="9054" spans="1:10" x14ac:dyDescent="0.3">
      <c r="A9054" s="26">
        <v>2020</v>
      </c>
      <c r="B9054" s="27" t="s">
        <v>5762</v>
      </c>
      <c r="C9054" s="27" t="s">
        <v>5763</v>
      </c>
      <c r="D9054" s="27" t="s">
        <v>5762</v>
      </c>
      <c r="E9054" s="27" t="s">
        <v>3111</v>
      </c>
      <c r="F9054" s="27" t="s">
        <v>2825</v>
      </c>
      <c r="G9054" s="27" t="s">
        <v>2850</v>
      </c>
      <c r="H9054" s="28">
        <v>44013</v>
      </c>
      <c r="I9054" s="516">
        <v>0.22017800000000001</v>
      </c>
      <c r="J9054" s="28" t="s">
        <v>3192</v>
      </c>
    </row>
    <row r="9055" spans="1:10" x14ac:dyDescent="0.3">
      <c r="A9055" s="26">
        <v>2020</v>
      </c>
      <c r="B9055" s="27" t="s">
        <v>3068</v>
      </c>
      <c r="C9055" s="27" t="s">
        <v>3069</v>
      </c>
      <c r="D9055" s="27" t="s">
        <v>3068</v>
      </c>
      <c r="E9055" s="27" t="s">
        <v>6117</v>
      </c>
      <c r="F9055" s="27" t="s">
        <v>3034</v>
      </c>
      <c r="G9055" s="27" t="s">
        <v>2923</v>
      </c>
      <c r="H9055" s="28">
        <v>44013</v>
      </c>
      <c r="I9055" s="516">
        <v>4.0680519999999998</v>
      </c>
      <c r="J9055" s="28" t="s">
        <v>3241</v>
      </c>
    </row>
    <row r="9056" spans="1:10" x14ac:dyDescent="0.3">
      <c r="A9056" s="26">
        <v>2020</v>
      </c>
      <c r="B9056" s="27" t="s">
        <v>3070</v>
      </c>
      <c r="C9056" s="27" t="s">
        <v>3071</v>
      </c>
      <c r="D9056" s="27" t="s">
        <v>3070</v>
      </c>
      <c r="E9056" s="27" t="s">
        <v>6117</v>
      </c>
      <c r="F9056" s="27" t="s">
        <v>2815</v>
      </c>
      <c r="G9056" s="27" t="s">
        <v>2816</v>
      </c>
      <c r="H9056" s="28">
        <v>44013</v>
      </c>
      <c r="I9056" s="516">
        <v>1.1439170000000005</v>
      </c>
      <c r="J9056" s="28" t="s">
        <v>3241</v>
      </c>
    </row>
    <row r="9057" spans="1:10" x14ac:dyDescent="0.3">
      <c r="A9057" s="26">
        <v>2020</v>
      </c>
      <c r="B9057" s="27" t="s">
        <v>6344</v>
      </c>
      <c r="C9057" s="27" t="s">
        <v>6345</v>
      </c>
      <c r="D9057" s="27" t="s">
        <v>6344</v>
      </c>
      <c r="E9057" s="27" t="s">
        <v>3033</v>
      </c>
      <c r="F9057" s="27" t="s">
        <v>2807</v>
      </c>
      <c r="G9057" s="27" t="s">
        <v>2812</v>
      </c>
      <c r="H9057" s="28">
        <v>44013</v>
      </c>
      <c r="I9057" s="516">
        <v>22.779468999999999</v>
      </c>
      <c r="J9057" s="518" t="s">
        <v>9055</v>
      </c>
    </row>
    <row r="9058" spans="1:10" x14ac:dyDescent="0.3">
      <c r="A9058" s="26">
        <v>2020</v>
      </c>
      <c r="B9058" s="27" t="s">
        <v>3176</v>
      </c>
      <c r="C9058" s="27" t="s">
        <v>3177</v>
      </c>
      <c r="D9058" s="27" t="s">
        <v>3176</v>
      </c>
      <c r="E9058" s="27" t="s">
        <v>3033</v>
      </c>
      <c r="F9058" s="27" t="s">
        <v>2807</v>
      </c>
      <c r="G9058" s="27" t="s">
        <v>2812</v>
      </c>
      <c r="H9058" s="28">
        <v>44013</v>
      </c>
      <c r="I9058" s="516">
        <v>13.269612</v>
      </c>
      <c r="J9058" s="28" t="s">
        <v>3241</v>
      </c>
    </row>
    <row r="9059" spans="1:10" x14ac:dyDescent="0.3">
      <c r="A9059" s="26">
        <v>2020</v>
      </c>
      <c r="B9059" s="27" t="s">
        <v>3072</v>
      </c>
      <c r="C9059" s="27" t="s">
        <v>3073</v>
      </c>
      <c r="D9059" s="27" t="s">
        <v>3072</v>
      </c>
      <c r="E9059" s="27" t="s">
        <v>6117</v>
      </c>
      <c r="F9059" s="27" t="s">
        <v>3034</v>
      </c>
      <c r="G9059" s="27" t="s">
        <v>3074</v>
      </c>
      <c r="H9059" s="28">
        <v>44013</v>
      </c>
      <c r="I9059" s="516">
        <v>0.61896399999999996</v>
      </c>
      <c r="J9059" s="28" t="s">
        <v>3241</v>
      </c>
    </row>
    <row r="9060" spans="1:10" x14ac:dyDescent="0.3">
      <c r="A9060" s="26">
        <v>2020</v>
      </c>
      <c r="B9060" s="27" t="s">
        <v>3182</v>
      </c>
      <c r="C9060" s="27" t="s">
        <v>3183</v>
      </c>
      <c r="D9060" s="27" t="s">
        <v>3182</v>
      </c>
      <c r="E9060" s="27" t="s">
        <v>6117</v>
      </c>
      <c r="F9060" s="27" t="s">
        <v>2825</v>
      </c>
      <c r="G9060" s="27" t="s">
        <v>2826</v>
      </c>
      <c r="H9060" s="28">
        <v>44013</v>
      </c>
      <c r="I9060" s="516">
        <v>0.22254900000000008</v>
      </c>
      <c r="J9060" s="28" t="s">
        <v>3241</v>
      </c>
    </row>
    <row r="9061" spans="1:10" x14ac:dyDescent="0.3">
      <c r="A9061" s="26">
        <v>2020</v>
      </c>
      <c r="B9061" s="27" t="s">
        <v>6355</v>
      </c>
      <c r="C9061" s="27" t="s">
        <v>6356</v>
      </c>
      <c r="D9061" s="27" t="s">
        <v>6355</v>
      </c>
      <c r="E9061" s="27" t="s">
        <v>6117</v>
      </c>
      <c r="F9061" s="27" t="s">
        <v>2825</v>
      </c>
      <c r="G9061" s="27" t="s">
        <v>2826</v>
      </c>
      <c r="H9061" s="28">
        <v>44013</v>
      </c>
      <c r="I9061" s="516">
        <v>0</v>
      </c>
      <c r="J9061" s="28" t="s">
        <v>3192</v>
      </c>
    </row>
    <row r="9062" spans="1:10" x14ac:dyDescent="0.3">
      <c r="A9062" s="26">
        <v>2020</v>
      </c>
      <c r="B9062" s="27" t="s">
        <v>3075</v>
      </c>
      <c r="C9062" s="27" t="s">
        <v>3076</v>
      </c>
      <c r="D9062" s="27" t="s">
        <v>3075</v>
      </c>
      <c r="E9062" s="27" t="s">
        <v>6117</v>
      </c>
      <c r="F9062" s="27" t="s">
        <v>2815</v>
      </c>
      <c r="G9062" s="27" t="s">
        <v>2816</v>
      </c>
      <c r="H9062" s="28">
        <v>44013</v>
      </c>
      <c r="I9062" s="516">
        <v>0</v>
      </c>
      <c r="J9062" s="28" t="s">
        <v>3241</v>
      </c>
    </row>
    <row r="9063" spans="1:10" x14ac:dyDescent="0.3">
      <c r="A9063" s="26">
        <v>2020</v>
      </c>
      <c r="B9063" s="27" t="s">
        <v>5670</v>
      </c>
      <c r="C9063" s="27" t="s">
        <v>5671</v>
      </c>
      <c r="D9063" s="27" t="s">
        <v>5670</v>
      </c>
      <c r="E9063" s="27" t="s">
        <v>3033</v>
      </c>
      <c r="F9063" s="27" t="s">
        <v>2807</v>
      </c>
      <c r="G9063" s="27" t="s">
        <v>2812</v>
      </c>
      <c r="H9063" s="28">
        <v>44013</v>
      </c>
      <c r="I9063" s="516">
        <v>32.348159999999986</v>
      </c>
      <c r="J9063" s="28" t="s">
        <v>3241</v>
      </c>
    </row>
    <row r="9064" spans="1:10" x14ac:dyDescent="0.3">
      <c r="A9064" s="26">
        <v>2020</v>
      </c>
      <c r="B9064" s="27" t="s">
        <v>6146</v>
      </c>
      <c r="C9064" s="27" t="s">
        <v>6147</v>
      </c>
      <c r="D9064" s="27" t="s">
        <v>6146</v>
      </c>
      <c r="E9064" s="27" t="s">
        <v>3033</v>
      </c>
      <c r="F9064" s="27" t="s">
        <v>2815</v>
      </c>
      <c r="G9064" s="27" t="s">
        <v>2816</v>
      </c>
      <c r="H9064" s="28">
        <v>44013</v>
      </c>
      <c r="I9064" s="516">
        <v>5.764081</v>
      </c>
      <c r="J9064" s="28" t="s">
        <v>3241</v>
      </c>
    </row>
    <row r="9065" spans="1:10" x14ac:dyDescent="0.3">
      <c r="A9065" s="26">
        <v>2020</v>
      </c>
      <c r="B9065" s="27" t="s">
        <v>6346</v>
      </c>
      <c r="C9065" s="27" t="s">
        <v>6347</v>
      </c>
      <c r="D9065" s="27" t="s">
        <v>6346</v>
      </c>
      <c r="E9065" s="27" t="s">
        <v>3033</v>
      </c>
      <c r="F9065" s="27" t="s">
        <v>2788</v>
      </c>
      <c r="G9065" s="27" t="s">
        <v>2788</v>
      </c>
      <c r="H9065" s="28">
        <v>44013</v>
      </c>
      <c r="I9065" s="516">
        <v>16.161522000000001</v>
      </c>
      <c r="J9065" s="28" t="s">
        <v>3192</v>
      </c>
    </row>
    <row r="9066" spans="1:10" x14ac:dyDescent="0.3">
      <c r="A9066" s="26">
        <v>2020</v>
      </c>
      <c r="B9066" s="27" t="s">
        <v>3077</v>
      </c>
      <c r="C9066" s="27" t="s">
        <v>3078</v>
      </c>
      <c r="D9066" s="27" t="s">
        <v>3077</v>
      </c>
      <c r="E9066" s="27" t="s">
        <v>3033</v>
      </c>
      <c r="F9066" s="27" t="s">
        <v>2788</v>
      </c>
      <c r="G9066" s="27" t="s">
        <v>2788</v>
      </c>
      <c r="H9066" s="28">
        <v>44013</v>
      </c>
      <c r="I9066" s="516">
        <v>0</v>
      </c>
      <c r="J9066" s="28" t="s">
        <v>3241</v>
      </c>
    </row>
    <row r="9067" spans="1:10" x14ac:dyDescent="0.3">
      <c r="A9067" s="26">
        <v>2020</v>
      </c>
      <c r="B9067" s="27" t="s">
        <v>6446</v>
      </c>
      <c r="C9067" s="27" t="s">
        <v>6447</v>
      </c>
      <c r="D9067" s="27" t="s">
        <v>6446</v>
      </c>
      <c r="E9067" s="27" t="s">
        <v>3033</v>
      </c>
      <c r="F9067" s="27" t="s">
        <v>2798</v>
      </c>
      <c r="G9067" s="27" t="s">
        <v>5801</v>
      </c>
      <c r="H9067" s="28">
        <v>44013</v>
      </c>
      <c r="I9067" s="516">
        <v>13.215229000000003</v>
      </c>
      <c r="J9067" s="28" t="s">
        <v>3241</v>
      </c>
    </row>
    <row r="9068" spans="1:10" x14ac:dyDescent="0.3">
      <c r="A9068" s="26">
        <v>2020</v>
      </c>
      <c r="B9068" s="27" t="s">
        <v>3079</v>
      </c>
      <c r="C9068" s="27" t="s">
        <v>3080</v>
      </c>
      <c r="D9068" s="27" t="s">
        <v>3081</v>
      </c>
      <c r="E9068" s="27" t="s">
        <v>3063</v>
      </c>
      <c r="F9068" s="27" t="s">
        <v>2788</v>
      </c>
      <c r="G9068" s="27" t="s">
        <v>2788</v>
      </c>
      <c r="H9068" s="28">
        <v>44013</v>
      </c>
      <c r="I9068" s="516">
        <v>9.4900000000000008E-4</v>
      </c>
      <c r="J9068" s="28" t="s">
        <v>3241</v>
      </c>
    </row>
    <row r="9069" spans="1:10" x14ac:dyDescent="0.3">
      <c r="A9069" s="26">
        <v>2020</v>
      </c>
      <c r="B9069" s="27" t="s">
        <v>3082</v>
      </c>
      <c r="C9069" s="27" t="s">
        <v>3083</v>
      </c>
      <c r="D9069" s="27" t="s">
        <v>3082</v>
      </c>
      <c r="E9069" s="27" t="s">
        <v>6117</v>
      </c>
      <c r="F9069" s="27" t="s">
        <v>2825</v>
      </c>
      <c r="G9069" s="27" t="s">
        <v>2826</v>
      </c>
      <c r="H9069" s="28">
        <v>44013</v>
      </c>
      <c r="I9069" s="516">
        <v>0.13271100000000002</v>
      </c>
      <c r="J9069" s="28" t="s">
        <v>3241</v>
      </c>
    </row>
    <row r="9070" spans="1:10" x14ac:dyDescent="0.3">
      <c r="A9070" s="26">
        <v>2020</v>
      </c>
      <c r="B9070" s="27" t="s">
        <v>5986</v>
      </c>
      <c r="C9070" s="27" t="s">
        <v>5770</v>
      </c>
      <c r="D9070" s="27" t="s">
        <v>5769</v>
      </c>
      <c r="E9070" s="27" t="s">
        <v>3111</v>
      </c>
      <c r="F9070" s="27" t="s">
        <v>3034</v>
      </c>
      <c r="G9070" s="27" t="s">
        <v>2821</v>
      </c>
      <c r="H9070" s="28">
        <v>44013</v>
      </c>
      <c r="I9070" s="516">
        <v>5.387624999999999</v>
      </c>
      <c r="J9070" s="28" t="s">
        <v>3192</v>
      </c>
    </row>
    <row r="9071" spans="1:10" x14ac:dyDescent="0.3">
      <c r="A9071" s="26">
        <v>2020</v>
      </c>
      <c r="B9071" s="27" t="s">
        <v>6348</v>
      </c>
      <c r="C9071" s="27" t="s">
        <v>6304</v>
      </c>
      <c r="D9071" s="27" t="s">
        <v>6348</v>
      </c>
      <c r="E9071" s="27" t="s">
        <v>3033</v>
      </c>
      <c r="F9071" s="27" t="s">
        <v>2815</v>
      </c>
      <c r="G9071" s="27" t="s">
        <v>2816</v>
      </c>
      <c r="H9071" s="28">
        <v>44013</v>
      </c>
      <c r="I9071" s="516">
        <v>2.3851240000000002</v>
      </c>
      <c r="J9071" s="28" t="s">
        <v>3241</v>
      </c>
    </row>
    <row r="9072" spans="1:10" x14ac:dyDescent="0.3">
      <c r="A9072" s="26">
        <v>2020</v>
      </c>
      <c r="B9072" s="27" t="s">
        <v>6032</v>
      </c>
      <c r="C9072" s="27" t="s">
        <v>6018</v>
      </c>
      <c r="D9072" s="27" t="s">
        <v>6032</v>
      </c>
      <c r="E9072" s="27" t="s">
        <v>3033</v>
      </c>
      <c r="F9072" s="27" t="s">
        <v>2788</v>
      </c>
      <c r="G9072" s="27" t="s">
        <v>2788</v>
      </c>
      <c r="H9072" s="28">
        <v>44013</v>
      </c>
      <c r="I9072" s="516">
        <v>20.303046999999999</v>
      </c>
      <c r="J9072" s="28" t="s">
        <v>3241</v>
      </c>
    </row>
    <row r="9073" spans="1:10" x14ac:dyDescent="0.3">
      <c r="A9073" s="26">
        <v>2020</v>
      </c>
      <c r="B9073" s="27" t="s">
        <v>6079</v>
      </c>
      <c r="C9073" s="27" t="s">
        <v>6080</v>
      </c>
      <c r="D9073" s="27" t="s">
        <v>6079</v>
      </c>
      <c r="E9073" s="27" t="s">
        <v>3111</v>
      </c>
      <c r="F9073" s="27" t="s">
        <v>2825</v>
      </c>
      <c r="G9073" s="27" t="s">
        <v>2826</v>
      </c>
      <c r="H9073" s="28">
        <v>44013</v>
      </c>
      <c r="I9073" s="516">
        <v>0.13778799999999999</v>
      </c>
      <c r="J9073" s="28" t="s">
        <v>3192</v>
      </c>
    </row>
    <row r="9074" spans="1:10" x14ac:dyDescent="0.3">
      <c r="A9074" s="26">
        <v>2020</v>
      </c>
      <c r="B9074" s="27" t="s">
        <v>6336</v>
      </c>
      <c r="C9074" s="27" t="s">
        <v>6337</v>
      </c>
      <c r="D9074" s="27" t="s">
        <v>6338</v>
      </c>
      <c r="E9074" s="27" t="s">
        <v>3161</v>
      </c>
      <c r="F9074" s="27" t="s">
        <v>2788</v>
      </c>
      <c r="G9074" s="27" t="s">
        <v>2788</v>
      </c>
      <c r="H9074" s="28">
        <v>44013</v>
      </c>
      <c r="I9074" s="516">
        <v>0.84933800000000093</v>
      </c>
      <c r="J9074" s="28" t="s">
        <v>3192</v>
      </c>
    </row>
    <row r="9075" spans="1:10" x14ac:dyDescent="0.3">
      <c r="A9075" s="26">
        <v>2020</v>
      </c>
      <c r="B9075" s="27" t="s">
        <v>3195</v>
      </c>
      <c r="C9075" s="27" t="s">
        <v>3196</v>
      </c>
      <c r="D9075" s="27" t="s">
        <v>3197</v>
      </c>
      <c r="E9075" s="27" t="s">
        <v>3063</v>
      </c>
      <c r="F9075" s="27" t="s">
        <v>3094</v>
      </c>
      <c r="G9075" s="27" t="s">
        <v>2965</v>
      </c>
      <c r="H9075" s="28">
        <v>44013</v>
      </c>
      <c r="I9075" s="516">
        <v>1.7791949999999996</v>
      </c>
      <c r="J9075" s="28" t="s">
        <v>3192</v>
      </c>
    </row>
    <row r="9076" spans="1:10" x14ac:dyDescent="0.3">
      <c r="A9076" s="26">
        <v>2020</v>
      </c>
      <c r="B9076" s="27" t="s">
        <v>5771</v>
      </c>
      <c r="C9076" s="27" t="s">
        <v>5772</v>
      </c>
      <c r="D9076" s="27" t="s">
        <v>5771</v>
      </c>
      <c r="E9076" s="27" t="s">
        <v>3033</v>
      </c>
      <c r="F9076" s="27" t="s">
        <v>2807</v>
      </c>
      <c r="G9076" s="27" t="s">
        <v>2812</v>
      </c>
      <c r="H9076" s="28">
        <v>44013</v>
      </c>
      <c r="I9076" s="516">
        <v>27.745397000000004</v>
      </c>
      <c r="J9076" s="28" t="s">
        <v>9055</v>
      </c>
    </row>
    <row r="9077" spans="1:10" x14ac:dyDescent="0.3">
      <c r="A9077" s="26">
        <v>2020</v>
      </c>
      <c r="B9077" s="27" t="s">
        <v>6075</v>
      </c>
      <c r="C9077" s="27" t="s">
        <v>6076</v>
      </c>
      <c r="D9077" s="27" t="s">
        <v>6075</v>
      </c>
      <c r="E9077" s="27" t="s">
        <v>3033</v>
      </c>
      <c r="F9077" s="27" t="s">
        <v>2807</v>
      </c>
      <c r="G9077" s="27" t="s">
        <v>2812</v>
      </c>
      <c r="H9077" s="28">
        <v>44013</v>
      </c>
      <c r="I9077" s="516">
        <v>57.280698999999998</v>
      </c>
      <c r="J9077" s="28" t="s">
        <v>9055</v>
      </c>
    </row>
    <row r="9078" spans="1:10" x14ac:dyDescent="0.3">
      <c r="A9078" s="26">
        <v>2020</v>
      </c>
      <c r="B9078" s="27" t="s">
        <v>3089</v>
      </c>
      <c r="C9078" s="27" t="s">
        <v>3090</v>
      </c>
      <c r="D9078" s="27" t="s">
        <v>3089</v>
      </c>
      <c r="E9078" s="27" t="s">
        <v>6117</v>
      </c>
      <c r="F9078" s="27" t="s">
        <v>2815</v>
      </c>
      <c r="G9078" s="27" t="s">
        <v>2816</v>
      </c>
      <c r="H9078" s="28">
        <v>44013</v>
      </c>
      <c r="I9078" s="516">
        <v>8.7448000000000012E-2</v>
      </c>
      <c r="J9078" s="28" t="s">
        <v>3241</v>
      </c>
    </row>
    <row r="9079" spans="1:10" x14ac:dyDescent="0.3">
      <c r="A9079" s="26">
        <v>2020</v>
      </c>
      <c r="B9079" s="27" t="s">
        <v>6041</v>
      </c>
      <c r="C9079" s="27" t="s">
        <v>6042</v>
      </c>
      <c r="D9079" s="27" t="s">
        <v>6041</v>
      </c>
      <c r="E9079" s="27" t="s">
        <v>3033</v>
      </c>
      <c r="F9079" s="27" t="s">
        <v>2798</v>
      </c>
      <c r="G9079" s="27" t="s">
        <v>2803</v>
      </c>
      <c r="H9079" s="28">
        <v>44013</v>
      </c>
      <c r="I9079" s="516">
        <v>35.961883999999998</v>
      </c>
      <c r="J9079" s="28" t="s">
        <v>3192</v>
      </c>
    </row>
    <row r="9080" spans="1:10" x14ac:dyDescent="0.3">
      <c r="A9080" s="26">
        <v>2020</v>
      </c>
      <c r="B9080" s="27" t="s">
        <v>6087</v>
      </c>
      <c r="C9080" s="27" t="s">
        <v>6088</v>
      </c>
      <c r="D9080" s="27" t="s">
        <v>6087</v>
      </c>
      <c r="E9080" s="27" t="s">
        <v>3033</v>
      </c>
      <c r="F9080" s="27" t="s">
        <v>2798</v>
      </c>
      <c r="G9080" s="27" t="s">
        <v>2803</v>
      </c>
      <c r="H9080" s="28">
        <v>44013</v>
      </c>
      <c r="I9080" s="516">
        <v>3.0964110000000007</v>
      </c>
      <c r="J9080" s="28" t="s">
        <v>3241</v>
      </c>
    </row>
    <row r="9081" spans="1:10" x14ac:dyDescent="0.3">
      <c r="A9081" s="26">
        <v>2020</v>
      </c>
      <c r="B9081" s="27" t="s">
        <v>5218</v>
      </c>
      <c r="C9081" s="27" t="s">
        <v>3507</v>
      </c>
      <c r="D9081" s="27" t="s">
        <v>5219</v>
      </c>
      <c r="E9081" s="27" t="s">
        <v>3063</v>
      </c>
      <c r="F9081" s="27" t="s">
        <v>2815</v>
      </c>
      <c r="G9081" s="27" t="s">
        <v>2816</v>
      </c>
      <c r="H9081" s="28">
        <v>44013</v>
      </c>
      <c r="I9081" s="516">
        <v>6.1079789999999994</v>
      </c>
      <c r="J9081" s="28" t="s">
        <v>3192</v>
      </c>
    </row>
    <row r="9082" spans="1:10" x14ac:dyDescent="0.3">
      <c r="A9082" s="26">
        <v>2020</v>
      </c>
      <c r="B9082" s="27" t="s">
        <v>3184</v>
      </c>
      <c r="C9082" s="27" t="s">
        <v>3185</v>
      </c>
      <c r="D9082" s="27" t="s">
        <v>3186</v>
      </c>
      <c r="E9082" s="27" t="s">
        <v>3063</v>
      </c>
      <c r="F9082" s="27" t="s">
        <v>3034</v>
      </c>
      <c r="G9082" s="27" t="s">
        <v>2999</v>
      </c>
      <c r="H9082" s="28">
        <v>44013</v>
      </c>
      <c r="I9082" s="516">
        <v>3.9040690000000007</v>
      </c>
      <c r="J9082" s="28" t="s">
        <v>3241</v>
      </c>
    </row>
    <row r="9083" spans="1:10" x14ac:dyDescent="0.3">
      <c r="A9083" s="26">
        <v>2020</v>
      </c>
      <c r="B9083" s="27" t="s">
        <v>3091</v>
      </c>
      <c r="C9083" s="27" t="s">
        <v>3092</v>
      </c>
      <c r="D9083" s="27" t="s">
        <v>3093</v>
      </c>
      <c r="E9083" s="27" t="s">
        <v>3063</v>
      </c>
      <c r="F9083" s="27" t="s">
        <v>3094</v>
      </c>
      <c r="G9083" s="27" t="s">
        <v>2965</v>
      </c>
      <c r="H9083" s="28">
        <v>44013</v>
      </c>
      <c r="I9083" s="516">
        <v>7.1724580000000007</v>
      </c>
      <c r="J9083" s="28" t="s">
        <v>3241</v>
      </c>
    </row>
    <row r="9084" spans="1:10" x14ac:dyDescent="0.3">
      <c r="A9084" s="26">
        <v>2020</v>
      </c>
      <c r="B9084" s="27" t="s">
        <v>3095</v>
      </c>
      <c r="C9084" s="27" t="s">
        <v>3096</v>
      </c>
      <c r="D9084" s="27" t="s">
        <v>3095</v>
      </c>
      <c r="E9084" s="27" t="s">
        <v>6117</v>
      </c>
      <c r="F9084" s="27" t="s">
        <v>3034</v>
      </c>
      <c r="G9084" s="27" t="s">
        <v>2999</v>
      </c>
      <c r="H9084" s="28">
        <v>44013</v>
      </c>
      <c r="I9084" s="516">
        <v>2.5342229999999999</v>
      </c>
      <c r="J9084" s="28" t="s">
        <v>3241</v>
      </c>
    </row>
    <row r="9085" spans="1:10" x14ac:dyDescent="0.3">
      <c r="A9085" s="26">
        <v>2020</v>
      </c>
      <c r="B9085" s="27" t="s">
        <v>3097</v>
      </c>
      <c r="C9085" s="27" t="s">
        <v>3098</v>
      </c>
      <c r="D9085" s="27" t="s">
        <v>3097</v>
      </c>
      <c r="E9085" s="27" t="s">
        <v>6117</v>
      </c>
      <c r="F9085" s="27" t="s">
        <v>2825</v>
      </c>
      <c r="G9085" s="27" t="s">
        <v>2850</v>
      </c>
      <c r="H9085" s="28">
        <v>44013</v>
      </c>
      <c r="I9085" s="516">
        <v>1.6722540000000004</v>
      </c>
      <c r="J9085" s="28" t="s">
        <v>3241</v>
      </c>
    </row>
    <row r="9086" spans="1:10" x14ac:dyDescent="0.3">
      <c r="A9086" s="26">
        <v>2020</v>
      </c>
      <c r="B9086" s="27" t="s">
        <v>3132</v>
      </c>
      <c r="C9086" s="27" t="s">
        <v>3133</v>
      </c>
      <c r="D9086" s="27" t="s">
        <v>3132</v>
      </c>
      <c r="E9086" s="27" t="s">
        <v>3033</v>
      </c>
      <c r="F9086" s="27" t="s">
        <v>2807</v>
      </c>
      <c r="G9086" s="27" t="s">
        <v>2812</v>
      </c>
      <c r="H9086" s="28">
        <v>44013</v>
      </c>
      <c r="I9086" s="516">
        <v>15.351757000000005</v>
      </c>
      <c r="J9086" s="28" t="s">
        <v>3241</v>
      </c>
    </row>
    <row r="9087" spans="1:10" x14ac:dyDescent="0.3">
      <c r="A9087" s="26">
        <v>2020</v>
      </c>
      <c r="B9087" s="27" t="s">
        <v>3134</v>
      </c>
      <c r="C9087" s="27" t="s">
        <v>3135</v>
      </c>
      <c r="D9087" s="27" t="s">
        <v>3134</v>
      </c>
      <c r="E9087" s="27" t="s">
        <v>3033</v>
      </c>
      <c r="F9087" s="27" t="s">
        <v>2807</v>
      </c>
      <c r="G9087" s="27" t="s">
        <v>2812</v>
      </c>
      <c r="H9087" s="28">
        <v>44013</v>
      </c>
      <c r="I9087" s="516">
        <v>9.662471</v>
      </c>
      <c r="J9087" s="28" t="s">
        <v>3241</v>
      </c>
    </row>
    <row r="9088" spans="1:10" x14ac:dyDescent="0.3">
      <c r="A9088" s="26">
        <v>2020</v>
      </c>
      <c r="B9088" s="27" t="s">
        <v>3690</v>
      </c>
      <c r="C9088" s="27" t="s">
        <v>3691</v>
      </c>
      <c r="D9088" s="27" t="s">
        <v>3690</v>
      </c>
      <c r="E9088" s="27" t="s">
        <v>3033</v>
      </c>
      <c r="F9088" s="27" t="s">
        <v>2807</v>
      </c>
      <c r="G9088" s="27" t="s">
        <v>2812</v>
      </c>
      <c r="H9088" s="28">
        <v>44013</v>
      </c>
      <c r="I9088" s="516">
        <v>8.771808</v>
      </c>
      <c r="J9088" s="28" t="s">
        <v>3241</v>
      </c>
    </row>
    <row r="9089" spans="1:10" x14ac:dyDescent="0.3">
      <c r="A9089" s="26">
        <v>2020</v>
      </c>
      <c r="B9089" s="27" t="s">
        <v>3099</v>
      </c>
      <c r="C9089" s="27" t="s">
        <v>3100</v>
      </c>
      <c r="D9089" s="27" t="s">
        <v>3099</v>
      </c>
      <c r="E9089" s="27" t="s">
        <v>6117</v>
      </c>
      <c r="F9089" s="27" t="s">
        <v>2815</v>
      </c>
      <c r="G9089" s="27" t="s">
        <v>2816</v>
      </c>
      <c r="H9089" s="28">
        <v>44013</v>
      </c>
      <c r="I9089" s="516">
        <v>1.5564090000000004</v>
      </c>
      <c r="J9089" s="28" t="s">
        <v>3241</v>
      </c>
    </row>
    <row r="9090" spans="1:10" x14ac:dyDescent="0.3">
      <c r="A9090" s="26">
        <v>2020</v>
      </c>
      <c r="B9090" s="27" t="s">
        <v>3193</v>
      </c>
      <c r="C9090" s="27" t="s">
        <v>3194</v>
      </c>
      <c r="D9090" s="27" t="s">
        <v>3193</v>
      </c>
      <c r="E9090" s="27" t="s">
        <v>6117</v>
      </c>
      <c r="F9090" s="27" t="s">
        <v>2798</v>
      </c>
      <c r="G9090" s="27" t="s">
        <v>2803</v>
      </c>
      <c r="H9090" s="28">
        <v>44013</v>
      </c>
      <c r="I9090" s="516">
        <v>2.8661229999999991</v>
      </c>
      <c r="J9090" s="28" t="s">
        <v>3192</v>
      </c>
    </row>
    <row r="9091" spans="1:10" x14ac:dyDescent="0.3">
      <c r="A9091" s="26">
        <v>2020</v>
      </c>
      <c r="B9091" s="27" t="s">
        <v>3101</v>
      </c>
      <c r="C9091" s="27" t="s">
        <v>3102</v>
      </c>
      <c r="D9091" s="27" t="s">
        <v>3101</v>
      </c>
      <c r="E9091" s="27" t="s">
        <v>6117</v>
      </c>
      <c r="F9091" s="27" t="s">
        <v>3034</v>
      </c>
      <c r="G9091" s="27" t="s">
        <v>3074</v>
      </c>
      <c r="H9091" s="28">
        <v>44013</v>
      </c>
      <c r="I9091" s="516">
        <v>9.3576930000000011</v>
      </c>
      <c r="J9091" s="28" t="s">
        <v>3241</v>
      </c>
    </row>
    <row r="9092" spans="1:10" x14ac:dyDescent="0.3">
      <c r="A9092" s="26">
        <v>2020</v>
      </c>
      <c r="B9092" s="27" t="s">
        <v>3148</v>
      </c>
      <c r="C9092" s="27" t="s">
        <v>3149</v>
      </c>
      <c r="D9092" s="27" t="s">
        <v>3148</v>
      </c>
      <c r="E9092" s="27" t="s">
        <v>6117</v>
      </c>
      <c r="F9092" s="27" t="s">
        <v>2798</v>
      </c>
      <c r="G9092" s="27" t="s">
        <v>2803</v>
      </c>
      <c r="H9092" s="28">
        <v>44013</v>
      </c>
      <c r="I9092" s="516">
        <v>0</v>
      </c>
      <c r="J9092" s="28" t="s">
        <v>3241</v>
      </c>
    </row>
    <row r="9093" spans="1:10" x14ac:dyDescent="0.3">
      <c r="A9093" s="26">
        <v>2020</v>
      </c>
      <c r="B9093" s="27" t="s">
        <v>3103</v>
      </c>
      <c r="C9093" s="27" t="s">
        <v>3104</v>
      </c>
      <c r="D9093" s="27" t="s">
        <v>3103</v>
      </c>
      <c r="E9093" s="27" t="s">
        <v>6117</v>
      </c>
      <c r="F9093" s="27" t="s">
        <v>3034</v>
      </c>
      <c r="G9093" s="27" t="s">
        <v>2923</v>
      </c>
      <c r="H9093" s="28">
        <v>44013</v>
      </c>
      <c r="I9093" s="516">
        <v>1.812314</v>
      </c>
      <c r="J9093" s="28" t="s">
        <v>3241</v>
      </c>
    </row>
    <row r="9094" spans="1:10" x14ac:dyDescent="0.3">
      <c r="A9094" s="26">
        <v>2020</v>
      </c>
      <c r="B9094" s="27" t="s">
        <v>3150</v>
      </c>
      <c r="C9094" s="27" t="s">
        <v>3151</v>
      </c>
      <c r="D9094" s="27" t="s">
        <v>3150</v>
      </c>
      <c r="E9094" s="27" t="s">
        <v>6117</v>
      </c>
      <c r="F9094" s="27" t="s">
        <v>2825</v>
      </c>
      <c r="G9094" s="27" t="s">
        <v>2850</v>
      </c>
      <c r="H9094" s="28">
        <v>44013</v>
      </c>
      <c r="I9094" s="516">
        <v>0</v>
      </c>
      <c r="J9094" s="28" t="s">
        <v>3241</v>
      </c>
    </row>
    <row r="9095" spans="1:10" x14ac:dyDescent="0.3">
      <c r="A9095" s="26">
        <v>2020</v>
      </c>
      <c r="B9095" s="27" t="s">
        <v>6349</v>
      </c>
      <c r="C9095" s="27" t="s">
        <v>6306</v>
      </c>
      <c r="D9095" s="27" t="s">
        <v>6349</v>
      </c>
      <c r="E9095" s="27" t="s">
        <v>3111</v>
      </c>
      <c r="F9095" s="27" t="s">
        <v>2825</v>
      </c>
      <c r="G9095" s="27" t="s">
        <v>2826</v>
      </c>
      <c r="H9095" s="28">
        <v>44013</v>
      </c>
      <c r="I9095" s="516">
        <v>0.71843699999999999</v>
      </c>
      <c r="J9095" s="28" t="s">
        <v>3241</v>
      </c>
    </row>
    <row r="9096" spans="1:10" x14ac:dyDescent="0.3">
      <c r="A9096" s="26">
        <v>2020</v>
      </c>
      <c r="B9096" s="27" t="s">
        <v>3105</v>
      </c>
      <c r="C9096" s="27" t="s">
        <v>3106</v>
      </c>
      <c r="D9096" s="27" t="s">
        <v>3105</v>
      </c>
      <c r="E9096" s="27" t="s">
        <v>6117</v>
      </c>
      <c r="F9096" s="27" t="s">
        <v>2798</v>
      </c>
      <c r="G9096" s="27" t="s">
        <v>2803</v>
      </c>
      <c r="H9096" s="28">
        <v>44013</v>
      </c>
      <c r="I9096" s="516">
        <v>0</v>
      </c>
      <c r="J9096" s="28" t="s">
        <v>3241</v>
      </c>
    </row>
    <row r="9097" spans="1:10" x14ac:dyDescent="0.3">
      <c r="A9097" s="26">
        <v>2020</v>
      </c>
      <c r="B9097" s="27" t="s">
        <v>5976</v>
      </c>
      <c r="C9097" s="27" t="s">
        <v>5977</v>
      </c>
      <c r="D9097" s="27" t="s">
        <v>5976</v>
      </c>
      <c r="E9097" s="27" t="s">
        <v>3111</v>
      </c>
      <c r="F9097" s="27" t="s">
        <v>3034</v>
      </c>
      <c r="G9097" s="27" t="s">
        <v>2831</v>
      </c>
      <c r="H9097" s="28">
        <v>44013</v>
      </c>
      <c r="I9097" s="516">
        <v>3.6328660000000008</v>
      </c>
      <c r="J9097" s="28" t="s">
        <v>3192</v>
      </c>
    </row>
    <row r="9098" spans="1:10" x14ac:dyDescent="0.3">
      <c r="A9098" s="26">
        <v>2020</v>
      </c>
      <c r="B9098" s="27" t="s">
        <v>3140</v>
      </c>
      <c r="C9098" s="27" t="s">
        <v>3141</v>
      </c>
      <c r="D9098" s="27" t="s">
        <v>3140</v>
      </c>
      <c r="E9098" s="27" t="s">
        <v>6117</v>
      </c>
      <c r="F9098" s="27" t="s">
        <v>2825</v>
      </c>
      <c r="G9098" s="27" t="s">
        <v>2850</v>
      </c>
      <c r="H9098" s="28">
        <v>44013</v>
      </c>
      <c r="I9098" s="516">
        <v>0</v>
      </c>
      <c r="J9098" s="28" t="s">
        <v>3241</v>
      </c>
    </row>
    <row r="9099" spans="1:10" x14ac:dyDescent="0.3">
      <c r="A9099" s="26">
        <v>2020</v>
      </c>
      <c r="B9099" s="27" t="s">
        <v>6150</v>
      </c>
      <c r="C9099" s="27" t="s">
        <v>6151</v>
      </c>
      <c r="D9099" s="27" t="s">
        <v>6150</v>
      </c>
      <c r="E9099" s="27" t="s">
        <v>3033</v>
      </c>
      <c r="F9099" s="27" t="s">
        <v>2788</v>
      </c>
      <c r="G9099" s="27" t="s">
        <v>2788</v>
      </c>
      <c r="H9099" s="28">
        <v>44013</v>
      </c>
      <c r="I9099" s="516">
        <v>75.319489000000004</v>
      </c>
      <c r="J9099" s="28" t="s">
        <v>3192</v>
      </c>
    </row>
    <row r="9100" spans="1:10" x14ac:dyDescent="0.3">
      <c r="A9100" s="26">
        <v>2020</v>
      </c>
      <c r="B9100" s="27" t="s">
        <v>6150</v>
      </c>
      <c r="C9100" s="27" t="s">
        <v>6151</v>
      </c>
      <c r="D9100" s="27" t="s">
        <v>6150</v>
      </c>
      <c r="E9100" s="27" t="s">
        <v>3033</v>
      </c>
      <c r="F9100" s="27" t="s">
        <v>2788</v>
      </c>
      <c r="G9100" s="27" t="s">
        <v>2788</v>
      </c>
      <c r="H9100" s="28">
        <v>44013</v>
      </c>
      <c r="I9100" s="516">
        <v>11.374416000000002</v>
      </c>
      <c r="J9100" s="28" t="s">
        <v>3192</v>
      </c>
    </row>
    <row r="9101" spans="1:10" x14ac:dyDescent="0.3">
      <c r="A9101" s="26">
        <v>2020</v>
      </c>
      <c r="B9101" s="27" t="s">
        <v>5972</v>
      </c>
      <c r="C9101" s="27" t="s">
        <v>5973</v>
      </c>
      <c r="D9101" s="27" t="s">
        <v>5972</v>
      </c>
      <c r="E9101" s="27" t="s">
        <v>3111</v>
      </c>
      <c r="F9101" s="27" t="s">
        <v>2825</v>
      </c>
      <c r="G9101" s="27" t="s">
        <v>2850</v>
      </c>
      <c r="H9101" s="28">
        <v>44013</v>
      </c>
      <c r="I9101" s="516">
        <v>6.1880999999999992E-2</v>
      </c>
      <c r="J9101" s="28" t="s">
        <v>3241</v>
      </c>
    </row>
    <row r="9102" spans="1:10" x14ac:dyDescent="0.3">
      <c r="A9102" s="26">
        <v>2020</v>
      </c>
      <c r="B9102" s="27" t="s">
        <v>3109</v>
      </c>
      <c r="C9102" s="27" t="s">
        <v>3110</v>
      </c>
      <c r="D9102" s="27" t="s">
        <v>3109</v>
      </c>
      <c r="E9102" s="27" t="s">
        <v>3111</v>
      </c>
      <c r="F9102" s="27" t="s">
        <v>2825</v>
      </c>
      <c r="G9102" s="27" t="s">
        <v>2850</v>
      </c>
      <c r="H9102" s="28">
        <v>44013</v>
      </c>
      <c r="I9102" s="516">
        <v>0.13305700000000001</v>
      </c>
      <c r="J9102" s="28" t="s">
        <v>3241</v>
      </c>
    </row>
    <row r="9103" spans="1:10" x14ac:dyDescent="0.3">
      <c r="A9103" s="26">
        <v>2020</v>
      </c>
      <c r="B9103" s="27" t="s">
        <v>3158</v>
      </c>
      <c r="C9103" s="27" t="s">
        <v>3159</v>
      </c>
      <c r="D9103" s="27" t="s">
        <v>3160</v>
      </c>
      <c r="E9103" s="27" t="s">
        <v>3161</v>
      </c>
      <c r="F9103" s="27" t="s">
        <v>3087</v>
      </c>
      <c r="G9103" s="27" t="s">
        <v>2788</v>
      </c>
      <c r="H9103" s="28">
        <v>44013</v>
      </c>
      <c r="I9103" s="516">
        <v>3.7009849999999997</v>
      </c>
      <c r="J9103" s="28" t="s">
        <v>3241</v>
      </c>
    </row>
    <row r="9104" spans="1:10" x14ac:dyDescent="0.3">
      <c r="A9104" s="26">
        <v>2020</v>
      </c>
      <c r="B9104" s="27" t="s">
        <v>3112</v>
      </c>
      <c r="C9104" s="27" t="s">
        <v>3113</v>
      </c>
      <c r="D9104" s="27" t="s">
        <v>3112</v>
      </c>
      <c r="E9104" s="27" t="s">
        <v>6117</v>
      </c>
      <c r="F9104" s="27" t="s">
        <v>2825</v>
      </c>
      <c r="G9104" s="27" t="s">
        <v>2826</v>
      </c>
      <c r="H9104" s="28">
        <v>44013</v>
      </c>
      <c r="I9104" s="516">
        <v>0.59055900000000017</v>
      </c>
      <c r="J9104" s="28" t="s">
        <v>3241</v>
      </c>
    </row>
    <row r="9105" spans="1:10" x14ac:dyDescent="0.3">
      <c r="A9105" s="26">
        <v>2020</v>
      </c>
      <c r="B9105" s="27" t="s">
        <v>3167</v>
      </c>
      <c r="C9105" s="27" t="s">
        <v>3168</v>
      </c>
      <c r="D9105" s="27" t="s">
        <v>3169</v>
      </c>
      <c r="E9105" s="27" t="s">
        <v>3161</v>
      </c>
      <c r="F9105" s="27" t="s">
        <v>3087</v>
      </c>
      <c r="G9105" s="27" t="s">
        <v>2788</v>
      </c>
      <c r="H9105" s="28">
        <v>44013</v>
      </c>
      <c r="I9105" s="516">
        <v>6.4476400000000016</v>
      </c>
      <c r="J9105" s="28" t="s">
        <v>3241</v>
      </c>
    </row>
    <row r="9106" spans="1:10" x14ac:dyDescent="0.3">
      <c r="A9106" s="26">
        <v>2020</v>
      </c>
      <c r="B9106" s="27" t="s">
        <v>3687</v>
      </c>
      <c r="C9106" s="27" t="s">
        <v>3688</v>
      </c>
      <c r="D9106" s="27" t="s">
        <v>3689</v>
      </c>
      <c r="E9106" s="27" t="s">
        <v>3161</v>
      </c>
      <c r="F9106" s="27" t="s">
        <v>3026</v>
      </c>
      <c r="G9106" s="27" t="s">
        <v>2936</v>
      </c>
      <c r="H9106" s="28">
        <v>44013</v>
      </c>
      <c r="I9106" s="516">
        <v>0.97046499999999947</v>
      </c>
      <c r="J9106" s="28" t="s">
        <v>3192</v>
      </c>
    </row>
    <row r="9107" spans="1:10" x14ac:dyDescent="0.3">
      <c r="A9107" s="26">
        <v>2020</v>
      </c>
      <c r="B9107" s="27" t="s">
        <v>6330</v>
      </c>
      <c r="C9107" s="27" t="s">
        <v>6331</v>
      </c>
      <c r="D9107" s="27" t="s">
        <v>6330</v>
      </c>
      <c r="E9107" s="27" t="s">
        <v>3111</v>
      </c>
      <c r="F9107" s="27" t="s">
        <v>2815</v>
      </c>
      <c r="G9107" s="27" t="s">
        <v>2854</v>
      </c>
      <c r="H9107" s="28">
        <v>44013</v>
      </c>
      <c r="I9107" s="516">
        <v>0.50868500000000005</v>
      </c>
      <c r="J9107" s="28" t="s">
        <v>9055</v>
      </c>
    </row>
    <row r="9108" spans="1:10" x14ac:dyDescent="0.3">
      <c r="A9108" s="26">
        <v>2020</v>
      </c>
      <c r="B9108" s="27" t="s">
        <v>3117</v>
      </c>
      <c r="C9108" s="27" t="s">
        <v>3118</v>
      </c>
      <c r="D9108" s="27" t="s">
        <v>3117</v>
      </c>
      <c r="E9108" s="27" t="s">
        <v>6117</v>
      </c>
      <c r="F9108" s="27" t="s">
        <v>2815</v>
      </c>
      <c r="G9108" s="27" t="s">
        <v>2816</v>
      </c>
      <c r="H9108" s="28">
        <v>44013</v>
      </c>
      <c r="I9108" s="516">
        <v>3.6611140000000009</v>
      </c>
      <c r="J9108" s="28" t="s">
        <v>3241</v>
      </c>
    </row>
    <row r="9109" spans="1:10" x14ac:dyDescent="0.3">
      <c r="A9109" s="26">
        <v>2020</v>
      </c>
      <c r="B9109" s="27" t="s">
        <v>3129</v>
      </c>
      <c r="C9109" s="27" t="s">
        <v>3130</v>
      </c>
      <c r="D9109" s="27" t="s">
        <v>3131</v>
      </c>
      <c r="E9109" s="27" t="s">
        <v>3063</v>
      </c>
      <c r="F9109" s="27" t="s">
        <v>3034</v>
      </c>
      <c r="G9109" s="27" t="s">
        <v>2840</v>
      </c>
      <c r="H9109" s="28">
        <v>44013</v>
      </c>
      <c r="I9109" s="516">
        <v>17.815582000000003</v>
      </c>
      <c r="J9109" s="28" t="s">
        <v>3241</v>
      </c>
    </row>
    <row r="9110" spans="1:10" x14ac:dyDescent="0.3">
      <c r="A9110" s="26">
        <v>2020</v>
      </c>
      <c r="B9110" s="27" t="s">
        <v>6448</v>
      </c>
      <c r="C9110" s="27" t="s">
        <v>6449</v>
      </c>
      <c r="D9110" s="27" t="s">
        <v>6448</v>
      </c>
      <c r="E9110" s="27" t="s">
        <v>3111</v>
      </c>
      <c r="F9110" s="27" t="s">
        <v>2825</v>
      </c>
      <c r="G9110" s="27" t="s">
        <v>2850</v>
      </c>
      <c r="H9110" s="28">
        <v>44013</v>
      </c>
      <c r="I9110" s="516">
        <v>0.51066400000000012</v>
      </c>
      <c r="J9110" s="28" t="s">
        <v>3241</v>
      </c>
    </row>
    <row r="9111" spans="1:10" x14ac:dyDescent="0.3">
      <c r="A9111" s="26">
        <v>2020</v>
      </c>
      <c r="B9111" s="27" t="s">
        <v>6353</v>
      </c>
      <c r="C9111" s="27" t="s">
        <v>6354</v>
      </c>
      <c r="D9111" s="27" t="s">
        <v>6353</v>
      </c>
      <c r="E9111" s="27" t="s">
        <v>6117</v>
      </c>
      <c r="F9111" s="27" t="s">
        <v>2825</v>
      </c>
      <c r="G9111" s="27" t="s">
        <v>2826</v>
      </c>
      <c r="H9111" s="28">
        <v>44013</v>
      </c>
      <c r="I9111" s="516">
        <v>0.33515800000000001</v>
      </c>
      <c r="J9111" s="28" t="s">
        <v>3192</v>
      </c>
    </row>
    <row r="9112" spans="1:10" x14ac:dyDescent="0.3">
      <c r="A9112" s="26">
        <v>2020</v>
      </c>
      <c r="B9112" s="27" t="s">
        <v>5767</v>
      </c>
      <c r="C9112" s="27" t="s">
        <v>3515</v>
      </c>
      <c r="D9112" s="27" t="s">
        <v>5768</v>
      </c>
      <c r="E9112" s="27" t="s">
        <v>3063</v>
      </c>
      <c r="F9112" s="27" t="s">
        <v>2815</v>
      </c>
      <c r="G9112" s="27" t="s">
        <v>2816</v>
      </c>
      <c r="H9112" s="28">
        <v>44013</v>
      </c>
      <c r="I9112" s="516">
        <v>2.1659049999999995</v>
      </c>
      <c r="J9112" s="28" t="s">
        <v>3192</v>
      </c>
    </row>
    <row r="9113" spans="1:10" x14ac:dyDescent="0.3">
      <c r="A9113" s="26">
        <v>2020</v>
      </c>
      <c r="B9113" s="27" t="s">
        <v>6382</v>
      </c>
      <c r="C9113" s="27" t="s">
        <v>6383</v>
      </c>
      <c r="D9113" s="27" t="s">
        <v>6384</v>
      </c>
      <c r="E9113" s="27" t="s">
        <v>3161</v>
      </c>
      <c r="F9113" s="27" t="s">
        <v>2815</v>
      </c>
      <c r="G9113" s="27" t="s">
        <v>2854</v>
      </c>
      <c r="H9113" s="28">
        <v>44013</v>
      </c>
      <c r="I9113" s="516">
        <v>0.49094199999999988</v>
      </c>
      <c r="J9113" s="28" t="s">
        <v>3192</v>
      </c>
    </row>
    <row r="9114" spans="1:10" x14ac:dyDescent="0.3">
      <c r="A9114" s="26">
        <v>2020</v>
      </c>
      <c r="B9114" s="27" t="s">
        <v>6029</v>
      </c>
      <c r="C9114" s="27" t="s">
        <v>6030</v>
      </c>
      <c r="D9114" s="27" t="s">
        <v>6029</v>
      </c>
      <c r="E9114" s="27" t="s">
        <v>3111</v>
      </c>
      <c r="F9114" s="27" t="s">
        <v>3034</v>
      </c>
      <c r="G9114" s="27" t="s">
        <v>2831</v>
      </c>
      <c r="H9114" s="28">
        <v>44013</v>
      </c>
      <c r="I9114" s="516">
        <v>1.1377569999999999</v>
      </c>
      <c r="J9114" s="28" t="s">
        <v>3192</v>
      </c>
    </row>
    <row r="9115" spans="1:10" x14ac:dyDescent="0.3">
      <c r="A9115" s="26">
        <v>2020</v>
      </c>
      <c r="B9115" s="27" t="s">
        <v>6027</v>
      </c>
      <c r="C9115" s="27" t="s">
        <v>6028</v>
      </c>
      <c r="D9115" s="27" t="s">
        <v>6027</v>
      </c>
      <c r="E9115" s="27" t="s">
        <v>3111</v>
      </c>
      <c r="F9115" s="27" t="s">
        <v>3034</v>
      </c>
      <c r="G9115" s="27" t="s">
        <v>2831</v>
      </c>
      <c r="H9115" s="28">
        <v>44013</v>
      </c>
      <c r="I9115" s="516">
        <v>2.5398760000000005</v>
      </c>
      <c r="J9115" s="28" t="s">
        <v>3192</v>
      </c>
    </row>
    <row r="9116" spans="1:10" x14ac:dyDescent="0.3">
      <c r="A9116" s="26">
        <v>2020</v>
      </c>
      <c r="B9116" s="27" t="s">
        <v>3178</v>
      </c>
      <c r="C9116" s="27" t="s">
        <v>3179</v>
      </c>
      <c r="D9116" s="27" t="s">
        <v>3178</v>
      </c>
      <c r="E9116" s="27" t="s">
        <v>3033</v>
      </c>
      <c r="F9116" s="27" t="s">
        <v>2807</v>
      </c>
      <c r="G9116" s="27" t="s">
        <v>2812</v>
      </c>
      <c r="H9116" s="28">
        <v>44013</v>
      </c>
      <c r="I9116" s="516">
        <v>0</v>
      </c>
      <c r="J9116" s="28" t="s">
        <v>3241</v>
      </c>
    </row>
    <row r="9117" spans="1:10" x14ac:dyDescent="0.3">
      <c r="A9117" s="26">
        <v>2020</v>
      </c>
      <c r="B9117" s="27" t="s">
        <v>6332</v>
      </c>
      <c r="C9117" s="27" t="s">
        <v>6266</v>
      </c>
      <c r="D9117" s="27" t="s">
        <v>6332</v>
      </c>
      <c r="E9117" s="27" t="s">
        <v>3111</v>
      </c>
      <c r="F9117" s="27" t="s">
        <v>2815</v>
      </c>
      <c r="G9117" s="27" t="s">
        <v>2854</v>
      </c>
      <c r="H9117" s="28">
        <v>44013</v>
      </c>
      <c r="I9117" s="516">
        <v>6.4072000000000004E-2</v>
      </c>
      <c r="J9117" s="28" t="s">
        <v>3241</v>
      </c>
    </row>
    <row r="9118" spans="1:10" x14ac:dyDescent="0.3">
      <c r="A9118" s="26">
        <v>2020</v>
      </c>
      <c r="B9118" s="27" t="s">
        <v>3119</v>
      </c>
      <c r="C9118" s="27" t="s">
        <v>3120</v>
      </c>
      <c r="D9118" s="27" t="s">
        <v>3119</v>
      </c>
      <c r="E9118" s="27" t="s">
        <v>6117</v>
      </c>
      <c r="F9118" s="27" t="s">
        <v>3034</v>
      </c>
      <c r="G9118" s="27" t="s">
        <v>2840</v>
      </c>
      <c r="H9118" s="28">
        <v>44013</v>
      </c>
      <c r="I9118" s="516">
        <v>4.0506679999999999</v>
      </c>
      <c r="J9118" s="28" t="s">
        <v>3241</v>
      </c>
    </row>
    <row r="9119" spans="1:10" x14ac:dyDescent="0.3">
      <c r="A9119" s="26">
        <v>2020</v>
      </c>
      <c r="B9119" s="27" t="s">
        <v>6083</v>
      </c>
      <c r="C9119" s="27" t="s">
        <v>6084</v>
      </c>
      <c r="D9119" s="27" t="s">
        <v>6083</v>
      </c>
      <c r="E9119" s="27" t="s">
        <v>3111</v>
      </c>
      <c r="F9119" s="27" t="s">
        <v>2825</v>
      </c>
      <c r="G9119" s="27" t="s">
        <v>2850</v>
      </c>
      <c r="H9119" s="28">
        <v>44013</v>
      </c>
      <c r="I9119" s="516">
        <v>0.76107000000000014</v>
      </c>
      <c r="J9119" s="28" t="s">
        <v>3241</v>
      </c>
    </row>
    <row r="9120" spans="1:10" x14ac:dyDescent="0.3">
      <c r="A9120" s="26">
        <v>2020</v>
      </c>
      <c r="B9120" s="27" t="s">
        <v>5984</v>
      </c>
      <c r="C9120" s="27" t="s">
        <v>5985</v>
      </c>
      <c r="D9120" s="27" t="s">
        <v>5984</v>
      </c>
      <c r="E9120" s="27" t="s">
        <v>3111</v>
      </c>
      <c r="F9120" s="27" t="s">
        <v>2825</v>
      </c>
      <c r="G9120" s="27" t="s">
        <v>2850</v>
      </c>
      <c r="H9120" s="28">
        <v>44013</v>
      </c>
      <c r="I9120" s="516">
        <v>4.0170550000000009</v>
      </c>
      <c r="J9120" s="28" t="s">
        <v>3192</v>
      </c>
    </row>
    <row r="9121" spans="1:10" x14ac:dyDescent="0.3">
      <c r="A9121" s="26">
        <v>2020</v>
      </c>
      <c r="B9121" s="27" t="s">
        <v>6043</v>
      </c>
      <c r="C9121" s="27" t="s">
        <v>6044</v>
      </c>
      <c r="D9121" s="27" t="s">
        <v>6043</v>
      </c>
      <c r="E9121" s="27" t="s">
        <v>3111</v>
      </c>
      <c r="F9121" s="27" t="s">
        <v>2825</v>
      </c>
      <c r="G9121" s="27" t="s">
        <v>2850</v>
      </c>
      <c r="H9121" s="28">
        <v>44013</v>
      </c>
      <c r="I9121" s="516">
        <v>1.5022949999999999</v>
      </c>
      <c r="J9121" s="28" t="s">
        <v>3192</v>
      </c>
    </row>
    <row r="9122" spans="1:10" x14ac:dyDescent="0.3">
      <c r="A9122" s="26">
        <v>2020</v>
      </c>
      <c r="B9122" s="27" t="s">
        <v>3121</v>
      </c>
      <c r="C9122" s="27" t="s">
        <v>3122</v>
      </c>
      <c r="D9122" s="27" t="s">
        <v>3121</v>
      </c>
      <c r="E9122" s="27" t="s">
        <v>6117</v>
      </c>
      <c r="F9122" s="27" t="s">
        <v>2825</v>
      </c>
      <c r="G9122" s="27" t="s">
        <v>2850</v>
      </c>
      <c r="H9122" s="28">
        <v>44013</v>
      </c>
      <c r="I9122" s="516">
        <v>3.4211519999999997</v>
      </c>
      <c r="J9122" s="28" t="s">
        <v>3241</v>
      </c>
    </row>
    <row r="9123" spans="1:10" x14ac:dyDescent="0.3">
      <c r="A9123" s="26">
        <v>2020</v>
      </c>
      <c r="B9123" s="27" t="s">
        <v>5978</v>
      </c>
      <c r="C9123" s="27" t="s">
        <v>5979</v>
      </c>
      <c r="D9123" s="27" t="s">
        <v>5978</v>
      </c>
      <c r="E9123" s="27" t="s">
        <v>3111</v>
      </c>
      <c r="F9123" s="27" t="s">
        <v>2825</v>
      </c>
      <c r="G9123" s="27" t="s">
        <v>2850</v>
      </c>
      <c r="H9123" s="28">
        <v>44013</v>
      </c>
      <c r="I9123" s="516">
        <v>3.1068190000000007</v>
      </c>
      <c r="J9123" s="28" t="s">
        <v>3192</v>
      </c>
    </row>
    <row r="9124" spans="1:10" x14ac:dyDescent="0.3">
      <c r="A9124" s="26">
        <v>2020</v>
      </c>
      <c r="B9124" s="27" t="s">
        <v>5980</v>
      </c>
      <c r="C9124" s="27" t="s">
        <v>5981</v>
      </c>
      <c r="D9124" s="27" t="s">
        <v>5980</v>
      </c>
      <c r="E9124" s="27" t="s">
        <v>3111</v>
      </c>
      <c r="F9124" s="27" t="s">
        <v>2825</v>
      </c>
      <c r="G9124" s="27" t="s">
        <v>2850</v>
      </c>
      <c r="H9124" s="28">
        <v>44013</v>
      </c>
      <c r="I9124" s="516">
        <v>3.033639</v>
      </c>
      <c r="J9124" s="28" t="s">
        <v>3192</v>
      </c>
    </row>
    <row r="9125" spans="1:10" x14ac:dyDescent="0.3">
      <c r="A9125" s="26">
        <v>2020</v>
      </c>
      <c r="B9125" s="27" t="s">
        <v>5993</v>
      </c>
      <c r="C9125" s="27" t="s">
        <v>5994</v>
      </c>
      <c r="D9125" s="27" t="s">
        <v>5993</v>
      </c>
      <c r="E9125" s="27" t="s">
        <v>3033</v>
      </c>
      <c r="F9125" s="27" t="s">
        <v>2788</v>
      </c>
      <c r="G9125" s="27" t="s">
        <v>2788</v>
      </c>
      <c r="H9125" s="28">
        <v>44013</v>
      </c>
      <c r="I9125" s="516">
        <v>1.4910729999999994</v>
      </c>
      <c r="J9125" s="28" t="s">
        <v>3241</v>
      </c>
    </row>
    <row r="9126" spans="1:10" x14ac:dyDescent="0.3">
      <c r="A9126" s="26">
        <v>2020</v>
      </c>
      <c r="B9126" s="27" t="s">
        <v>5982</v>
      </c>
      <c r="C9126" s="27" t="s">
        <v>5983</v>
      </c>
      <c r="D9126" s="27" t="s">
        <v>5982</v>
      </c>
      <c r="E9126" s="27" t="s">
        <v>3033</v>
      </c>
      <c r="F9126" s="27" t="s">
        <v>2788</v>
      </c>
      <c r="G9126" s="27" t="s">
        <v>2788</v>
      </c>
      <c r="H9126" s="28">
        <v>44013</v>
      </c>
      <c r="I9126" s="516">
        <v>22.669576999999997</v>
      </c>
      <c r="J9126" s="28" t="s">
        <v>3192</v>
      </c>
    </row>
    <row r="9127" spans="1:10" x14ac:dyDescent="0.3">
      <c r="A9127" s="26">
        <v>2020</v>
      </c>
      <c r="B9127" s="27" t="s">
        <v>6385</v>
      </c>
      <c r="C9127" s="27" t="s">
        <v>6386</v>
      </c>
      <c r="D9127" s="27" t="s">
        <v>6387</v>
      </c>
      <c r="E9127" s="27" t="s">
        <v>3161</v>
      </c>
      <c r="F9127" s="27" t="s">
        <v>2815</v>
      </c>
      <c r="G9127" s="27" t="s">
        <v>2816</v>
      </c>
      <c r="H9127" s="28">
        <v>44013</v>
      </c>
      <c r="I9127" s="516">
        <v>0.56280600000000058</v>
      </c>
      <c r="J9127" s="28" t="s">
        <v>3192</v>
      </c>
    </row>
    <row r="9128" spans="1:10" x14ac:dyDescent="0.3">
      <c r="A9128" s="26">
        <v>2020</v>
      </c>
      <c r="B9128" s="27" t="s">
        <v>3198</v>
      </c>
      <c r="C9128" s="27" t="s">
        <v>3199</v>
      </c>
      <c r="D9128" s="27" t="s">
        <v>3200</v>
      </c>
      <c r="E9128" s="27" t="s">
        <v>3161</v>
      </c>
      <c r="F9128" s="27" t="s">
        <v>2815</v>
      </c>
      <c r="G9128" s="27" t="s">
        <v>2854</v>
      </c>
      <c r="H9128" s="28">
        <v>44013</v>
      </c>
      <c r="I9128" s="516">
        <v>0.48917000000000005</v>
      </c>
      <c r="J9128" s="28" t="s">
        <v>3192</v>
      </c>
    </row>
    <row r="9129" spans="1:10" x14ac:dyDescent="0.3">
      <c r="A9129" s="26">
        <v>2020</v>
      </c>
      <c r="B9129" s="27" t="s">
        <v>3022</v>
      </c>
      <c r="C9129" s="27" t="s">
        <v>3023</v>
      </c>
      <c r="D9129" s="27" t="s">
        <v>3024</v>
      </c>
      <c r="E9129" s="27" t="s">
        <v>3025</v>
      </c>
      <c r="F9129" s="27" t="s">
        <v>3026</v>
      </c>
      <c r="G9129" s="27" t="s">
        <v>2788</v>
      </c>
      <c r="H9129" s="28">
        <v>44013</v>
      </c>
      <c r="I9129" s="516">
        <v>0</v>
      </c>
      <c r="J9129" s="28" t="s">
        <v>3241</v>
      </c>
    </row>
    <row r="9130" spans="1:10" x14ac:dyDescent="0.3">
      <c r="A9130" s="26">
        <v>2020</v>
      </c>
      <c r="B9130" s="27" t="s">
        <v>3022</v>
      </c>
      <c r="C9130" s="27" t="s">
        <v>3023</v>
      </c>
      <c r="D9130" s="27" t="s">
        <v>3027</v>
      </c>
      <c r="E9130" s="27" t="s">
        <v>3025</v>
      </c>
      <c r="F9130" s="27" t="s">
        <v>3026</v>
      </c>
      <c r="G9130" s="27" t="s">
        <v>2788</v>
      </c>
      <c r="H9130" s="28">
        <v>44013</v>
      </c>
      <c r="I9130" s="516">
        <v>0</v>
      </c>
      <c r="J9130" s="28" t="s">
        <v>3241</v>
      </c>
    </row>
    <row r="9131" spans="1:10" x14ac:dyDescent="0.3">
      <c r="A9131" s="26">
        <v>2020</v>
      </c>
      <c r="B9131" s="27" t="s">
        <v>3162</v>
      </c>
      <c r="C9131" s="27" t="s">
        <v>3163</v>
      </c>
      <c r="D9131" s="27" t="s">
        <v>3164</v>
      </c>
      <c r="E9131" s="27" t="s">
        <v>3025</v>
      </c>
      <c r="F9131" s="27" t="s">
        <v>3087</v>
      </c>
      <c r="G9131" s="27" t="s">
        <v>2788</v>
      </c>
      <c r="H9131" s="28">
        <v>44013</v>
      </c>
      <c r="I9131" s="516">
        <v>0</v>
      </c>
      <c r="J9131" s="28" t="s">
        <v>3241</v>
      </c>
    </row>
    <row r="9132" spans="1:10" x14ac:dyDescent="0.3">
      <c r="A9132" s="26">
        <v>2020</v>
      </c>
      <c r="B9132" s="27" t="s">
        <v>3162</v>
      </c>
      <c r="C9132" s="27" t="s">
        <v>3163</v>
      </c>
      <c r="D9132" s="27" t="s">
        <v>3165</v>
      </c>
      <c r="E9132" s="27" t="s">
        <v>3025</v>
      </c>
      <c r="F9132" s="27" t="s">
        <v>3087</v>
      </c>
      <c r="G9132" s="27" t="s">
        <v>2788</v>
      </c>
      <c r="H9132" s="28">
        <v>44013</v>
      </c>
      <c r="I9132" s="516">
        <v>0</v>
      </c>
      <c r="J9132" s="28" t="s">
        <v>3241</v>
      </c>
    </row>
    <row r="9133" spans="1:10" x14ac:dyDescent="0.3">
      <c r="A9133" s="26">
        <v>2020</v>
      </c>
      <c r="B9133" s="27" t="s">
        <v>3064</v>
      </c>
      <c r="C9133" s="27" t="s">
        <v>3065</v>
      </c>
      <c r="D9133" s="27" t="s">
        <v>3066</v>
      </c>
      <c r="E9133" s="27" t="s">
        <v>3025</v>
      </c>
      <c r="F9133" s="27" t="s">
        <v>2825</v>
      </c>
      <c r="G9133" s="27" t="s">
        <v>2826</v>
      </c>
      <c r="H9133" s="28">
        <v>44013</v>
      </c>
      <c r="I9133" s="516">
        <v>0</v>
      </c>
      <c r="J9133" s="28" t="s">
        <v>3241</v>
      </c>
    </row>
    <row r="9134" spans="1:10" x14ac:dyDescent="0.3">
      <c r="A9134" s="26">
        <v>2020</v>
      </c>
      <c r="B9134" s="27" t="s">
        <v>3064</v>
      </c>
      <c r="C9134" s="27" t="s">
        <v>3065</v>
      </c>
      <c r="D9134" s="27" t="s">
        <v>3067</v>
      </c>
      <c r="E9134" s="27" t="s">
        <v>3025</v>
      </c>
      <c r="F9134" s="27" t="s">
        <v>2825</v>
      </c>
      <c r="G9134" s="27" t="s">
        <v>2826</v>
      </c>
      <c r="H9134" s="28">
        <v>44013</v>
      </c>
      <c r="I9134" s="516">
        <v>0</v>
      </c>
      <c r="J9134" s="28" t="s">
        <v>3241</v>
      </c>
    </row>
    <row r="9135" spans="1:10" x14ac:dyDescent="0.3">
      <c r="A9135" s="26">
        <v>2020</v>
      </c>
      <c r="B9135" s="27" t="s">
        <v>3084</v>
      </c>
      <c r="C9135" s="27" t="s">
        <v>3085</v>
      </c>
      <c r="D9135" s="27" t="s">
        <v>3086</v>
      </c>
      <c r="E9135" s="27" t="s">
        <v>3025</v>
      </c>
      <c r="F9135" s="27" t="s">
        <v>3087</v>
      </c>
      <c r="G9135" s="27" t="s">
        <v>2788</v>
      </c>
      <c r="H9135" s="28">
        <v>44013</v>
      </c>
      <c r="I9135" s="516">
        <v>0</v>
      </c>
      <c r="J9135" s="28" t="s">
        <v>3241</v>
      </c>
    </row>
    <row r="9136" spans="1:10" x14ac:dyDescent="0.3">
      <c r="A9136" s="26">
        <v>2020</v>
      </c>
      <c r="B9136" s="27" t="s">
        <v>3084</v>
      </c>
      <c r="C9136" s="27" t="s">
        <v>3085</v>
      </c>
      <c r="D9136" s="27" t="s">
        <v>3088</v>
      </c>
      <c r="E9136" s="27" t="s">
        <v>3025</v>
      </c>
      <c r="F9136" s="27" t="s">
        <v>3087</v>
      </c>
      <c r="G9136" s="27" t="s">
        <v>2788</v>
      </c>
      <c r="H9136" s="28">
        <v>44013</v>
      </c>
      <c r="I9136" s="516">
        <v>0</v>
      </c>
      <c r="J9136" s="28" t="s">
        <v>3241</v>
      </c>
    </row>
    <row r="9137" spans="1:10" x14ac:dyDescent="0.3">
      <c r="A9137" s="26">
        <v>2020</v>
      </c>
      <c r="B9137" s="27" t="s">
        <v>3136</v>
      </c>
      <c r="C9137" s="27" t="s">
        <v>3137</v>
      </c>
      <c r="D9137" s="27" t="s">
        <v>3138</v>
      </c>
      <c r="E9137" s="27" t="s">
        <v>3025</v>
      </c>
      <c r="F9137" s="27" t="s">
        <v>3087</v>
      </c>
      <c r="G9137" s="27" t="s">
        <v>2788</v>
      </c>
      <c r="H9137" s="28">
        <v>44013</v>
      </c>
      <c r="I9137" s="516">
        <v>0</v>
      </c>
      <c r="J9137" s="28" t="s">
        <v>3241</v>
      </c>
    </row>
    <row r="9138" spans="1:10" x14ac:dyDescent="0.3">
      <c r="A9138" s="26">
        <v>2020</v>
      </c>
      <c r="B9138" s="27" t="s">
        <v>3136</v>
      </c>
      <c r="C9138" s="27" t="s">
        <v>3137</v>
      </c>
      <c r="D9138" s="27" t="s">
        <v>3139</v>
      </c>
      <c r="E9138" s="27" t="s">
        <v>3025</v>
      </c>
      <c r="F9138" s="27" t="s">
        <v>3087</v>
      </c>
      <c r="G9138" s="27" t="s">
        <v>2788</v>
      </c>
      <c r="H9138" s="28">
        <v>44013</v>
      </c>
      <c r="I9138" s="516">
        <v>0</v>
      </c>
      <c r="J9138" s="28" t="s">
        <v>3241</v>
      </c>
    </row>
    <row r="9139" spans="1:10" x14ac:dyDescent="0.3">
      <c r="A9139" s="26">
        <v>2020</v>
      </c>
      <c r="B9139" s="27" t="s">
        <v>3123</v>
      </c>
      <c r="C9139" s="27" t="s">
        <v>3124</v>
      </c>
      <c r="D9139" s="27" t="s">
        <v>3166</v>
      </c>
      <c r="E9139" s="27" t="s">
        <v>3025</v>
      </c>
      <c r="F9139" s="27" t="s">
        <v>2825</v>
      </c>
      <c r="G9139" s="27" t="s">
        <v>2850</v>
      </c>
      <c r="H9139" s="28">
        <v>44013</v>
      </c>
      <c r="I9139" s="516">
        <v>0</v>
      </c>
      <c r="J9139" s="28" t="s">
        <v>3241</v>
      </c>
    </row>
    <row r="9140" spans="1:10" x14ac:dyDescent="0.3">
      <c r="A9140" s="26">
        <v>2020</v>
      </c>
      <c r="B9140" s="27" t="s">
        <v>3123</v>
      </c>
      <c r="C9140" s="27" t="s">
        <v>3124</v>
      </c>
      <c r="D9140" s="27" t="s">
        <v>3125</v>
      </c>
      <c r="E9140" s="27" t="s">
        <v>3025</v>
      </c>
      <c r="F9140" s="27" t="s">
        <v>2825</v>
      </c>
      <c r="G9140" s="27" t="s">
        <v>2850</v>
      </c>
      <c r="H9140" s="28">
        <v>44013</v>
      </c>
      <c r="I9140" s="516">
        <v>0</v>
      </c>
      <c r="J9140" s="28" t="s">
        <v>3241</v>
      </c>
    </row>
    <row r="9141" spans="1:10" x14ac:dyDescent="0.3">
      <c r="A9141" s="26">
        <v>2020</v>
      </c>
      <c r="B9141" s="27" t="s">
        <v>3123</v>
      </c>
      <c r="C9141" s="27" t="s">
        <v>3124</v>
      </c>
      <c r="D9141" s="27" t="s">
        <v>3170</v>
      </c>
      <c r="E9141" s="27" t="s">
        <v>3025</v>
      </c>
      <c r="F9141" s="27" t="s">
        <v>2825</v>
      </c>
      <c r="G9141" s="27" t="s">
        <v>2850</v>
      </c>
      <c r="H9141" s="28">
        <v>44013</v>
      </c>
      <c r="I9141" s="516">
        <v>0</v>
      </c>
      <c r="J9141" s="28" t="s">
        <v>3241</v>
      </c>
    </row>
    <row r="9142" spans="1:10" x14ac:dyDescent="0.3">
      <c r="A9142" s="26">
        <v>2020</v>
      </c>
      <c r="B9142" s="27" t="s">
        <v>3114</v>
      </c>
      <c r="C9142" s="27" t="s">
        <v>3115</v>
      </c>
      <c r="D9142" s="27" t="s">
        <v>3116</v>
      </c>
      <c r="E9142" s="27" t="s">
        <v>3025</v>
      </c>
      <c r="F9142" s="27" t="s">
        <v>3026</v>
      </c>
      <c r="G9142" s="27" t="s">
        <v>2788</v>
      </c>
      <c r="H9142" s="28">
        <v>44013</v>
      </c>
      <c r="I9142" s="516">
        <v>0</v>
      </c>
      <c r="J9142" s="28" t="s">
        <v>3241</v>
      </c>
    </row>
    <row r="9143" spans="1:10" x14ac:dyDescent="0.3">
      <c r="A9143" s="26">
        <v>2020</v>
      </c>
      <c r="B9143" s="27" t="s">
        <v>3126</v>
      </c>
      <c r="C9143" s="27" t="s">
        <v>3127</v>
      </c>
      <c r="D9143" s="27" t="s">
        <v>3128</v>
      </c>
      <c r="E9143" s="27" t="s">
        <v>3025</v>
      </c>
      <c r="F9143" s="27" t="s">
        <v>3026</v>
      </c>
      <c r="G9143" s="27" t="s">
        <v>2936</v>
      </c>
      <c r="H9143" s="28">
        <v>44013</v>
      </c>
      <c r="I9143" s="516">
        <v>0</v>
      </c>
      <c r="J9143" s="28" t="s">
        <v>3241</v>
      </c>
    </row>
    <row r="9144" spans="1:10" x14ac:dyDescent="0.3">
      <c r="A9144" s="26">
        <v>2020</v>
      </c>
      <c r="B9144" s="27" t="s">
        <v>3051</v>
      </c>
      <c r="C9144" s="27" t="s">
        <v>3051</v>
      </c>
      <c r="D9144" s="27" t="s">
        <v>3051</v>
      </c>
      <c r="E9144" s="27" t="s">
        <v>6118</v>
      </c>
      <c r="F9144" s="27" t="s">
        <v>3051</v>
      </c>
      <c r="G9144" s="27" t="s">
        <v>6074</v>
      </c>
      <c r="H9144" s="28">
        <v>44013</v>
      </c>
      <c r="I9144" s="516">
        <v>12184.513588999993</v>
      </c>
      <c r="J9144" s="28" t="s">
        <v>6487</v>
      </c>
    </row>
    <row r="9145" spans="1:10" x14ac:dyDescent="0.3">
      <c r="A9145" s="26">
        <v>2020</v>
      </c>
      <c r="B9145" s="27" t="s">
        <v>6450</v>
      </c>
      <c r="C9145" s="27" t="s">
        <v>6451</v>
      </c>
      <c r="D9145" s="27" t="s">
        <v>6452</v>
      </c>
      <c r="E9145" s="27" t="s">
        <v>3063</v>
      </c>
      <c r="F9145" s="27" t="s">
        <v>3094</v>
      </c>
      <c r="G9145" s="27" t="s">
        <v>2961</v>
      </c>
      <c r="H9145" s="28">
        <v>44013</v>
      </c>
      <c r="I9145" s="516">
        <v>1.2676540000000001</v>
      </c>
      <c r="J9145" s="28" t="s">
        <v>3241</v>
      </c>
    </row>
    <row r="9146" spans="1:10" x14ac:dyDescent="0.3">
      <c r="A9146" s="26">
        <v>2020</v>
      </c>
      <c r="B9146" s="27" t="s">
        <v>6453</v>
      </c>
      <c r="C9146" s="27" t="s">
        <v>6454</v>
      </c>
      <c r="D9146" s="27" t="s">
        <v>6453</v>
      </c>
      <c r="E9146" s="27" t="s">
        <v>3063</v>
      </c>
      <c r="F9146" s="27" t="s">
        <v>3094</v>
      </c>
      <c r="G9146" s="27" t="s">
        <v>2961</v>
      </c>
      <c r="H9146" s="28">
        <v>44013</v>
      </c>
      <c r="I9146" s="516">
        <v>0</v>
      </c>
      <c r="J9146" s="28" t="s">
        <v>3192</v>
      </c>
    </row>
    <row r="9147" spans="1:10" x14ac:dyDescent="0.3">
      <c r="A9147" s="26">
        <v>2020</v>
      </c>
      <c r="B9147" s="27" t="s">
        <v>3156</v>
      </c>
      <c r="C9147" s="27" t="s">
        <v>3157</v>
      </c>
      <c r="D9147" s="27" t="s">
        <v>3156</v>
      </c>
      <c r="E9147" s="27" t="s">
        <v>3111</v>
      </c>
      <c r="F9147" s="27" t="s">
        <v>2825</v>
      </c>
      <c r="G9147" s="27" t="s">
        <v>2850</v>
      </c>
      <c r="H9147" s="28">
        <v>44013</v>
      </c>
      <c r="I9147" s="516">
        <v>0</v>
      </c>
      <c r="J9147" s="28" t="s">
        <v>3241</v>
      </c>
    </row>
    <row r="9148" spans="1:10" x14ac:dyDescent="0.3">
      <c r="A9148" s="26">
        <v>2020</v>
      </c>
      <c r="B9148" s="27" t="s">
        <v>3156</v>
      </c>
      <c r="C9148" s="27" t="s">
        <v>3157</v>
      </c>
      <c r="D9148" s="27" t="s">
        <v>3156</v>
      </c>
      <c r="E9148" s="27" t="s">
        <v>3111</v>
      </c>
      <c r="F9148" s="27" t="s">
        <v>2825</v>
      </c>
      <c r="G9148" s="27" t="s">
        <v>2850</v>
      </c>
      <c r="H9148" s="28">
        <v>44044</v>
      </c>
      <c r="I9148" s="516">
        <v>0</v>
      </c>
      <c r="J9148" s="28" t="s">
        <v>3241</v>
      </c>
    </row>
    <row r="9149" spans="1:10" x14ac:dyDescent="0.3">
      <c r="A9149" s="26">
        <v>2020</v>
      </c>
      <c r="B9149" s="27" t="s">
        <v>5758</v>
      </c>
      <c r="C9149" s="27" t="s">
        <v>5759</v>
      </c>
      <c r="D9149" s="27" t="s">
        <v>5758</v>
      </c>
      <c r="E9149" s="27" t="s">
        <v>3033</v>
      </c>
      <c r="F9149" s="27" t="s">
        <v>2815</v>
      </c>
      <c r="G9149" s="27" t="s">
        <v>2816</v>
      </c>
      <c r="H9149" s="28">
        <v>44044</v>
      </c>
      <c r="I9149" s="516">
        <v>18.755220999999999</v>
      </c>
      <c r="J9149" s="28" t="s">
        <v>3192</v>
      </c>
    </row>
    <row r="9150" spans="1:10" x14ac:dyDescent="0.3">
      <c r="A9150" s="26">
        <v>2020</v>
      </c>
      <c r="B9150" s="27" t="s">
        <v>5989</v>
      </c>
      <c r="C9150" s="27" t="s">
        <v>5990</v>
      </c>
      <c r="D9150" s="27" t="s">
        <v>5989</v>
      </c>
      <c r="E9150" s="27" t="s">
        <v>3033</v>
      </c>
      <c r="F9150" s="27" t="s">
        <v>2807</v>
      </c>
      <c r="G9150" s="27" t="s">
        <v>2812</v>
      </c>
      <c r="H9150" s="28">
        <v>44044</v>
      </c>
      <c r="I9150" s="516">
        <v>32.467055000000002</v>
      </c>
      <c r="J9150" s="28" t="s">
        <v>3241</v>
      </c>
    </row>
    <row r="9151" spans="1:10" x14ac:dyDescent="0.3">
      <c r="A9151" s="26">
        <v>2020</v>
      </c>
      <c r="B9151" s="27" t="s">
        <v>6085</v>
      </c>
      <c r="C9151" s="27" t="s">
        <v>6086</v>
      </c>
      <c r="D9151" s="27" t="s">
        <v>6085</v>
      </c>
      <c r="E9151" s="27" t="s">
        <v>3033</v>
      </c>
      <c r="F9151" s="27" t="s">
        <v>2807</v>
      </c>
      <c r="G9151" s="27" t="s">
        <v>2812</v>
      </c>
      <c r="H9151" s="28">
        <v>44044</v>
      </c>
      <c r="I9151" s="516">
        <v>47.010172000000011</v>
      </c>
      <c r="J9151" s="28" t="s">
        <v>3241</v>
      </c>
    </row>
    <row r="9152" spans="1:10" x14ac:dyDescent="0.3">
      <c r="A9152" s="26">
        <v>2020</v>
      </c>
      <c r="B9152" s="27" t="s">
        <v>3028</v>
      </c>
      <c r="C9152" s="27" t="s">
        <v>3029</v>
      </c>
      <c r="D9152" s="27" t="s">
        <v>3028</v>
      </c>
      <c r="E9152" s="27" t="s">
        <v>6117</v>
      </c>
      <c r="F9152" s="27" t="s">
        <v>2807</v>
      </c>
      <c r="G9152" s="27" t="s">
        <v>2812</v>
      </c>
      <c r="H9152" s="28">
        <v>44044</v>
      </c>
      <c r="I9152" s="516">
        <v>9.8569360000000028</v>
      </c>
      <c r="J9152" s="28" t="s">
        <v>3241</v>
      </c>
    </row>
    <row r="9153" spans="1:10" x14ac:dyDescent="0.3">
      <c r="A9153" s="26">
        <v>2020</v>
      </c>
      <c r="B9153" s="27" t="s">
        <v>6357</v>
      </c>
      <c r="C9153" s="27" t="s">
        <v>6358</v>
      </c>
      <c r="D9153" s="27" t="s">
        <v>6357</v>
      </c>
      <c r="E9153" s="27" t="s">
        <v>3111</v>
      </c>
      <c r="F9153" s="27" t="s">
        <v>2825</v>
      </c>
      <c r="G9153" s="27" t="s">
        <v>2850</v>
      </c>
      <c r="H9153" s="28">
        <v>44044</v>
      </c>
      <c r="I9153" s="516">
        <v>0.45279600000000003</v>
      </c>
      <c r="J9153" s="28" t="s">
        <v>3241</v>
      </c>
    </row>
    <row r="9154" spans="1:10" x14ac:dyDescent="0.3">
      <c r="A9154" s="26">
        <v>2020</v>
      </c>
      <c r="B9154" s="27" t="s">
        <v>6328</v>
      </c>
      <c r="C9154" s="27" t="s">
        <v>6329</v>
      </c>
      <c r="D9154" s="27" t="s">
        <v>6328</v>
      </c>
      <c r="E9154" s="27" t="s">
        <v>3033</v>
      </c>
      <c r="F9154" s="27" t="s">
        <v>3034</v>
      </c>
      <c r="G9154" s="27" t="s">
        <v>2821</v>
      </c>
      <c r="H9154" s="28">
        <v>44044</v>
      </c>
      <c r="I9154" s="516">
        <v>30.523577000000003</v>
      </c>
      <c r="J9154" s="28" t="s">
        <v>3192</v>
      </c>
    </row>
    <row r="9155" spans="1:10" x14ac:dyDescent="0.3">
      <c r="A9155" s="26">
        <v>2020</v>
      </c>
      <c r="B9155" s="27" t="s">
        <v>3181</v>
      </c>
      <c r="C9155" s="27" t="s">
        <v>3180</v>
      </c>
      <c r="D9155" s="27" t="s">
        <v>3181</v>
      </c>
      <c r="E9155" s="27" t="s">
        <v>3033</v>
      </c>
      <c r="F9155" s="27" t="s">
        <v>3034</v>
      </c>
      <c r="G9155" s="27" t="s">
        <v>2821</v>
      </c>
      <c r="H9155" s="28">
        <v>44044</v>
      </c>
      <c r="I9155" s="516">
        <v>4.3054890000000006</v>
      </c>
      <c r="J9155" s="28" t="s">
        <v>3241</v>
      </c>
    </row>
    <row r="9156" spans="1:10" x14ac:dyDescent="0.3">
      <c r="A9156" s="26">
        <v>2020</v>
      </c>
      <c r="B9156" s="27" t="s">
        <v>3031</v>
      </c>
      <c r="C9156" s="27" t="s">
        <v>3032</v>
      </c>
      <c r="D9156" s="27" t="s">
        <v>3031</v>
      </c>
      <c r="E9156" s="27" t="s">
        <v>3033</v>
      </c>
      <c r="F9156" s="27" t="s">
        <v>3034</v>
      </c>
      <c r="G9156" s="27" t="s">
        <v>2821</v>
      </c>
      <c r="H9156" s="28">
        <v>44044</v>
      </c>
      <c r="I9156" s="516">
        <v>6.1599459999999997</v>
      </c>
      <c r="J9156" s="28" t="s">
        <v>3241</v>
      </c>
    </row>
    <row r="9157" spans="1:10" x14ac:dyDescent="0.3">
      <c r="A9157" s="26">
        <v>2020</v>
      </c>
      <c r="B9157" s="27" t="s">
        <v>6036</v>
      </c>
      <c r="C9157" s="27" t="s">
        <v>6037</v>
      </c>
      <c r="D9157" s="27" t="s">
        <v>6038</v>
      </c>
      <c r="E9157" s="27" t="s">
        <v>3161</v>
      </c>
      <c r="F9157" s="27" t="s">
        <v>3026</v>
      </c>
      <c r="G9157" s="27" t="s">
        <v>2936</v>
      </c>
      <c r="H9157" s="28">
        <v>44044</v>
      </c>
      <c r="I9157" s="516">
        <v>4.4891959999999997</v>
      </c>
      <c r="J9157" s="28" t="s">
        <v>3192</v>
      </c>
    </row>
    <row r="9158" spans="1:10" x14ac:dyDescent="0.3">
      <c r="A9158" s="26">
        <v>2020</v>
      </c>
      <c r="B9158" s="27" t="s">
        <v>6039</v>
      </c>
      <c r="C9158" s="27" t="s">
        <v>6040</v>
      </c>
      <c r="D9158" s="27" t="s">
        <v>6039</v>
      </c>
      <c r="E9158" s="27" t="s">
        <v>3033</v>
      </c>
      <c r="F9158" s="27" t="s">
        <v>2788</v>
      </c>
      <c r="G9158" s="27" t="s">
        <v>2788</v>
      </c>
      <c r="H9158" s="28">
        <v>44044</v>
      </c>
      <c r="I9158" s="516">
        <v>22.489263999999995</v>
      </c>
      <c r="J9158" s="28" t="s">
        <v>3241</v>
      </c>
    </row>
    <row r="9159" spans="1:10" x14ac:dyDescent="0.3">
      <c r="A9159" s="26">
        <v>2020</v>
      </c>
      <c r="B9159" s="27" t="s">
        <v>5991</v>
      </c>
      <c r="C9159" s="27" t="s">
        <v>5992</v>
      </c>
      <c r="D9159" s="27" t="s">
        <v>5991</v>
      </c>
      <c r="E9159" s="27" t="s">
        <v>3033</v>
      </c>
      <c r="F9159" s="27" t="s">
        <v>2788</v>
      </c>
      <c r="G9159" s="27" t="s">
        <v>2799</v>
      </c>
      <c r="H9159" s="28">
        <v>44044</v>
      </c>
      <c r="I9159" s="516">
        <v>13.665472000000001</v>
      </c>
      <c r="J9159" s="28" t="s">
        <v>3192</v>
      </c>
    </row>
    <row r="9160" spans="1:10" x14ac:dyDescent="0.3">
      <c r="A9160" s="26">
        <v>2020</v>
      </c>
      <c r="B9160" s="27" t="s">
        <v>6031</v>
      </c>
      <c r="C9160" s="27" t="s">
        <v>6016</v>
      </c>
      <c r="D9160" s="27" t="s">
        <v>6031</v>
      </c>
      <c r="E9160" s="27" t="s">
        <v>3033</v>
      </c>
      <c r="F9160" s="27" t="s">
        <v>2807</v>
      </c>
      <c r="G9160" s="27" t="s">
        <v>2808</v>
      </c>
      <c r="H9160" s="28">
        <v>44044</v>
      </c>
      <c r="I9160" s="516">
        <v>11.901289000000002</v>
      </c>
      <c r="J9160" s="28" t="s">
        <v>3241</v>
      </c>
    </row>
    <row r="9161" spans="1:10" x14ac:dyDescent="0.3">
      <c r="A9161" s="26">
        <v>2020</v>
      </c>
      <c r="B9161" s="27" t="s">
        <v>6025</v>
      </c>
      <c r="C9161" s="27" t="s">
        <v>6026</v>
      </c>
      <c r="D9161" s="27" t="s">
        <v>6025</v>
      </c>
      <c r="E9161" s="27" t="s">
        <v>3033</v>
      </c>
      <c r="F9161" s="27" t="s">
        <v>2807</v>
      </c>
      <c r="G9161" s="27" t="s">
        <v>2808</v>
      </c>
      <c r="H9161" s="28">
        <v>44044</v>
      </c>
      <c r="I9161" s="516">
        <v>49.553273000000004</v>
      </c>
      <c r="J9161" s="28" t="s">
        <v>3192</v>
      </c>
    </row>
    <row r="9162" spans="1:10" x14ac:dyDescent="0.3">
      <c r="A9162" s="26">
        <v>2020</v>
      </c>
      <c r="B9162" s="27" t="s">
        <v>3189</v>
      </c>
      <c r="C9162" s="27" t="s">
        <v>3190</v>
      </c>
      <c r="D9162" s="27" t="s">
        <v>3191</v>
      </c>
      <c r="E9162" s="27" t="s">
        <v>3161</v>
      </c>
      <c r="F9162" s="27" t="s">
        <v>2815</v>
      </c>
      <c r="G9162" s="27" t="s">
        <v>2816</v>
      </c>
      <c r="H9162" s="28">
        <v>44044</v>
      </c>
      <c r="I9162" s="516">
        <v>1.2560600000000004</v>
      </c>
      <c r="J9162" s="28" t="s">
        <v>3192</v>
      </c>
    </row>
    <row r="9163" spans="1:10" x14ac:dyDescent="0.3">
      <c r="A9163" s="26">
        <v>2020</v>
      </c>
      <c r="B9163" s="27" t="s">
        <v>3189</v>
      </c>
      <c r="C9163" s="27" t="s">
        <v>6326</v>
      </c>
      <c r="D9163" s="27" t="s">
        <v>6327</v>
      </c>
      <c r="E9163" s="27" t="s">
        <v>3161</v>
      </c>
      <c r="F9163" s="27" t="s">
        <v>2815</v>
      </c>
      <c r="G9163" s="27" t="s">
        <v>2816</v>
      </c>
      <c r="H9163" s="28">
        <v>44044</v>
      </c>
      <c r="I9163" s="516">
        <v>0.6817359999999999</v>
      </c>
      <c r="J9163" s="28" t="s">
        <v>3192</v>
      </c>
    </row>
    <row r="9164" spans="1:10" x14ac:dyDescent="0.3">
      <c r="A9164" s="26">
        <v>2020</v>
      </c>
      <c r="B9164" s="27" t="s">
        <v>5764</v>
      </c>
      <c r="C9164" s="27" t="s">
        <v>5765</v>
      </c>
      <c r="D9164" s="27" t="s">
        <v>5766</v>
      </c>
      <c r="E9164" s="27" t="s">
        <v>3161</v>
      </c>
      <c r="F9164" s="27" t="s">
        <v>2815</v>
      </c>
      <c r="G9164" s="27" t="s">
        <v>2816</v>
      </c>
      <c r="H9164" s="28">
        <v>44044</v>
      </c>
      <c r="I9164" s="516">
        <v>0.83093899999999998</v>
      </c>
      <c r="J9164" s="28" t="s">
        <v>3192</v>
      </c>
    </row>
    <row r="9165" spans="1:10" x14ac:dyDescent="0.3">
      <c r="A9165" s="26">
        <v>2020</v>
      </c>
      <c r="B9165" s="27" t="s">
        <v>5764</v>
      </c>
      <c r="C9165" s="27" t="s">
        <v>5765</v>
      </c>
      <c r="D9165" s="27" t="s">
        <v>5988</v>
      </c>
      <c r="E9165" s="27" t="s">
        <v>3161</v>
      </c>
      <c r="F9165" s="27" t="s">
        <v>2815</v>
      </c>
      <c r="G9165" s="27" t="s">
        <v>2816</v>
      </c>
      <c r="H9165" s="28">
        <v>44044</v>
      </c>
      <c r="I9165" s="516">
        <v>0.84898000000000007</v>
      </c>
      <c r="J9165" s="28" t="s">
        <v>3192</v>
      </c>
    </row>
    <row r="9166" spans="1:10" x14ac:dyDescent="0.3">
      <c r="A9166" s="26">
        <v>2020</v>
      </c>
      <c r="B9166" s="27" t="s">
        <v>3037</v>
      </c>
      <c r="C9166" s="27" t="s">
        <v>3038</v>
      </c>
      <c r="D9166" s="27" t="s">
        <v>3037</v>
      </c>
      <c r="E9166" s="27" t="s">
        <v>6117</v>
      </c>
      <c r="F9166" s="27" t="s">
        <v>3034</v>
      </c>
      <c r="G9166" s="27" t="s">
        <v>2999</v>
      </c>
      <c r="H9166" s="28">
        <v>44044</v>
      </c>
      <c r="I9166" s="516">
        <v>2.8091480000000004</v>
      </c>
      <c r="J9166" s="28" t="s">
        <v>3241</v>
      </c>
    </row>
    <row r="9167" spans="1:10" x14ac:dyDescent="0.3">
      <c r="A9167" s="26">
        <v>2020</v>
      </c>
      <c r="B9167" s="27" t="s">
        <v>6077</v>
      </c>
      <c r="C9167" s="27" t="s">
        <v>6078</v>
      </c>
      <c r="D9167" s="27" t="s">
        <v>6077</v>
      </c>
      <c r="E9167" s="27" t="s">
        <v>3111</v>
      </c>
      <c r="F9167" s="27" t="s">
        <v>3034</v>
      </c>
      <c r="G9167" s="27" t="s">
        <v>2840</v>
      </c>
      <c r="H9167" s="28">
        <v>44044</v>
      </c>
      <c r="I9167" s="516">
        <v>15.362069999999997</v>
      </c>
      <c r="J9167" s="28" t="s">
        <v>3192</v>
      </c>
    </row>
    <row r="9168" spans="1:10" x14ac:dyDescent="0.3">
      <c r="A9168" s="26">
        <v>2020</v>
      </c>
      <c r="B9168" s="27" t="s">
        <v>5672</v>
      </c>
      <c r="C9168" s="27" t="s">
        <v>2863</v>
      </c>
      <c r="D9168" s="27" t="s">
        <v>5672</v>
      </c>
      <c r="E9168" s="27" t="s">
        <v>3111</v>
      </c>
      <c r="F9168" s="27" t="s">
        <v>2815</v>
      </c>
      <c r="G9168" s="27" t="s">
        <v>2854</v>
      </c>
      <c r="H9168" s="28">
        <v>44044</v>
      </c>
      <c r="I9168" s="516">
        <v>4.4474870000000006</v>
      </c>
      <c r="J9168" s="28" t="s">
        <v>3192</v>
      </c>
    </row>
    <row r="9169" spans="1:10" x14ac:dyDescent="0.3">
      <c r="A9169" s="26">
        <v>2020</v>
      </c>
      <c r="B9169" s="27" t="s">
        <v>3041</v>
      </c>
      <c r="C9169" s="27" t="s">
        <v>3042</v>
      </c>
      <c r="D9169" s="27" t="s">
        <v>3041</v>
      </c>
      <c r="E9169" s="27" t="s">
        <v>6117</v>
      </c>
      <c r="F9169" s="27" t="s">
        <v>2825</v>
      </c>
      <c r="G9169" s="27" t="s">
        <v>2826</v>
      </c>
      <c r="H9169" s="28">
        <v>44044</v>
      </c>
      <c r="I9169" s="516">
        <v>5.1492220000000017</v>
      </c>
      <c r="J9169" s="28" t="s">
        <v>3241</v>
      </c>
    </row>
    <row r="9170" spans="1:10" x14ac:dyDescent="0.3">
      <c r="A9170" s="26">
        <v>2020</v>
      </c>
      <c r="B9170" s="27" t="s">
        <v>3043</v>
      </c>
      <c r="C9170" s="27" t="s">
        <v>3044</v>
      </c>
      <c r="D9170" s="27" t="s">
        <v>3043</v>
      </c>
      <c r="E9170" s="27" t="s">
        <v>6117</v>
      </c>
      <c r="F9170" s="27" t="s">
        <v>2815</v>
      </c>
      <c r="G9170" s="27" t="s">
        <v>2816</v>
      </c>
      <c r="H9170" s="28">
        <v>44044</v>
      </c>
      <c r="I9170" s="516">
        <v>2.3476540000000004</v>
      </c>
      <c r="J9170" s="28" t="s">
        <v>3241</v>
      </c>
    </row>
    <row r="9171" spans="1:10" x14ac:dyDescent="0.3">
      <c r="A9171" s="26">
        <v>2020</v>
      </c>
      <c r="B9171" s="27" t="s">
        <v>3045</v>
      </c>
      <c r="C9171" s="27" t="s">
        <v>3046</v>
      </c>
      <c r="D9171" s="27" t="s">
        <v>3045</v>
      </c>
      <c r="E9171" s="27" t="s">
        <v>6117</v>
      </c>
      <c r="F9171" s="27" t="s">
        <v>2815</v>
      </c>
      <c r="G9171" s="27" t="s">
        <v>2816</v>
      </c>
      <c r="H9171" s="28">
        <v>44044</v>
      </c>
      <c r="I9171" s="516">
        <v>4.7395000000000014E-2</v>
      </c>
      <c r="J9171" s="28" t="s">
        <v>3241</v>
      </c>
    </row>
    <row r="9172" spans="1:10" x14ac:dyDescent="0.3">
      <c r="A9172" s="26">
        <v>2020</v>
      </c>
      <c r="B9172" s="27" t="s">
        <v>3143</v>
      </c>
      <c r="C9172" s="27" t="s">
        <v>3144</v>
      </c>
      <c r="D9172" s="27" t="s">
        <v>3143</v>
      </c>
      <c r="E9172" s="27" t="s">
        <v>6117</v>
      </c>
      <c r="F9172" s="27" t="s">
        <v>2798</v>
      </c>
      <c r="G9172" s="27" t="s">
        <v>2803</v>
      </c>
      <c r="H9172" s="28">
        <v>44044</v>
      </c>
      <c r="I9172" s="516">
        <v>1.7998330000000002</v>
      </c>
      <c r="J9172" s="28" t="s">
        <v>3241</v>
      </c>
    </row>
    <row r="9173" spans="1:10" x14ac:dyDescent="0.3">
      <c r="A9173" s="26">
        <v>2020</v>
      </c>
      <c r="B9173" s="27" t="s">
        <v>5773</v>
      </c>
      <c r="C9173" s="27" t="s">
        <v>5774</v>
      </c>
      <c r="D9173" s="27" t="s">
        <v>5773</v>
      </c>
      <c r="E9173" s="27" t="s">
        <v>3111</v>
      </c>
      <c r="F9173" s="27" t="s">
        <v>3034</v>
      </c>
      <c r="G9173" s="27" t="s">
        <v>2821</v>
      </c>
      <c r="H9173" s="28">
        <v>44044</v>
      </c>
      <c r="I9173" s="516">
        <v>0.26987200000000006</v>
      </c>
      <c r="J9173" s="28" t="s">
        <v>3241</v>
      </c>
    </row>
    <row r="9174" spans="1:10" x14ac:dyDescent="0.3">
      <c r="A9174" s="26">
        <v>2020</v>
      </c>
      <c r="B9174" s="27" t="s">
        <v>3171</v>
      </c>
      <c r="C9174" s="27" t="s">
        <v>3172</v>
      </c>
      <c r="D9174" s="27" t="s">
        <v>3173</v>
      </c>
      <c r="E9174" s="27" t="s">
        <v>3111</v>
      </c>
      <c r="F9174" s="27" t="s">
        <v>2825</v>
      </c>
      <c r="G9174" s="27" t="s">
        <v>2850</v>
      </c>
      <c r="H9174" s="28">
        <v>44044</v>
      </c>
      <c r="I9174" s="516">
        <v>0.421649</v>
      </c>
      <c r="J9174" s="28" t="s">
        <v>3241</v>
      </c>
    </row>
    <row r="9175" spans="1:10" x14ac:dyDescent="0.3">
      <c r="A9175" s="26">
        <v>2020</v>
      </c>
      <c r="B9175" s="27" t="s">
        <v>5974</v>
      </c>
      <c r="C9175" s="27" t="s">
        <v>5975</v>
      </c>
      <c r="D9175" s="27" t="s">
        <v>5974</v>
      </c>
      <c r="E9175" s="27" t="s">
        <v>3033</v>
      </c>
      <c r="F9175" s="27" t="s">
        <v>2807</v>
      </c>
      <c r="G9175" s="27" t="s">
        <v>2812</v>
      </c>
      <c r="H9175" s="28">
        <v>44044</v>
      </c>
      <c r="I9175" s="516">
        <v>14.178697</v>
      </c>
      <c r="J9175" s="28" t="s">
        <v>3192</v>
      </c>
    </row>
    <row r="9176" spans="1:10" x14ac:dyDescent="0.3">
      <c r="A9176" s="26">
        <v>2020</v>
      </c>
      <c r="B9176" s="27" t="s">
        <v>3146</v>
      </c>
      <c r="C9176" s="27" t="s">
        <v>3147</v>
      </c>
      <c r="D9176" s="27" t="s">
        <v>3146</v>
      </c>
      <c r="E9176" s="27" t="s">
        <v>6117</v>
      </c>
      <c r="F9176" s="27" t="s">
        <v>2798</v>
      </c>
      <c r="G9176" s="27" t="s">
        <v>2803</v>
      </c>
      <c r="H9176" s="28">
        <v>44044</v>
      </c>
      <c r="I9176" s="516">
        <v>0.23169399999999996</v>
      </c>
      <c r="J9176" s="28" t="s">
        <v>3241</v>
      </c>
    </row>
    <row r="9177" spans="1:10" x14ac:dyDescent="0.3">
      <c r="A9177" s="26">
        <v>2020</v>
      </c>
      <c r="B9177" s="27" t="s">
        <v>6128</v>
      </c>
      <c r="C9177" s="27" t="s">
        <v>6129</v>
      </c>
      <c r="D9177" s="27" t="s">
        <v>6130</v>
      </c>
      <c r="E9177" s="27" t="s">
        <v>3161</v>
      </c>
      <c r="F9177" s="27" t="s">
        <v>3034</v>
      </c>
      <c r="G9177" s="27" t="s">
        <v>2999</v>
      </c>
      <c r="H9177" s="28">
        <v>44044</v>
      </c>
      <c r="I9177" s="516">
        <v>0.60883500000000024</v>
      </c>
      <c r="J9177" s="28" t="s">
        <v>3192</v>
      </c>
    </row>
    <row r="9178" spans="1:10" x14ac:dyDescent="0.3">
      <c r="A9178" s="26">
        <v>2020</v>
      </c>
      <c r="B9178" s="27" t="s">
        <v>3047</v>
      </c>
      <c r="C9178" s="27" t="s">
        <v>3048</v>
      </c>
      <c r="D9178" s="27" t="s">
        <v>3047</v>
      </c>
      <c r="E9178" s="27" t="s">
        <v>6117</v>
      </c>
      <c r="F9178" s="27" t="s">
        <v>2825</v>
      </c>
      <c r="G9178" s="27" t="s">
        <v>2826</v>
      </c>
      <c r="H9178" s="28">
        <v>44044</v>
      </c>
      <c r="I9178" s="516">
        <v>0.97271400000000019</v>
      </c>
      <c r="J9178" s="28" t="s">
        <v>3241</v>
      </c>
    </row>
    <row r="9179" spans="1:10" x14ac:dyDescent="0.3">
      <c r="A9179" s="26">
        <v>2020</v>
      </c>
      <c r="B9179" s="27" t="s">
        <v>5217</v>
      </c>
      <c r="C9179" s="27" t="s">
        <v>2901</v>
      </c>
      <c r="D9179" s="27" t="s">
        <v>5217</v>
      </c>
      <c r="E9179" s="27" t="s">
        <v>3033</v>
      </c>
      <c r="F9179" s="27" t="s">
        <v>2788</v>
      </c>
      <c r="G9179" s="27" t="s">
        <v>2788</v>
      </c>
      <c r="H9179" s="28">
        <v>44044</v>
      </c>
      <c r="I9179" s="516">
        <v>40.792470999999999</v>
      </c>
      <c r="J9179" s="28" t="s">
        <v>3192</v>
      </c>
    </row>
    <row r="9180" spans="1:10" x14ac:dyDescent="0.3">
      <c r="A9180" s="26">
        <v>2020</v>
      </c>
      <c r="B9180" s="27" t="s">
        <v>6124</v>
      </c>
      <c r="C9180" s="27" t="s">
        <v>6125</v>
      </c>
      <c r="D9180" s="27" t="s">
        <v>6124</v>
      </c>
      <c r="E9180" s="27" t="s">
        <v>3111</v>
      </c>
      <c r="F9180" s="27" t="s">
        <v>2815</v>
      </c>
      <c r="G9180" s="27" t="s">
        <v>2854</v>
      </c>
      <c r="H9180" s="28">
        <v>44044</v>
      </c>
      <c r="I9180" s="516">
        <v>0.80679100000000004</v>
      </c>
      <c r="J9180" s="28" t="s">
        <v>9055</v>
      </c>
    </row>
    <row r="9181" spans="1:10" x14ac:dyDescent="0.3">
      <c r="A9181" s="26">
        <v>2020</v>
      </c>
      <c r="B9181" s="27" t="s">
        <v>5999</v>
      </c>
      <c r="C9181" s="27" t="s">
        <v>5967</v>
      </c>
      <c r="D9181" s="27" t="s">
        <v>5999</v>
      </c>
      <c r="E9181" s="27" t="s">
        <v>3111</v>
      </c>
      <c r="F9181" s="27" t="s">
        <v>2815</v>
      </c>
      <c r="G9181" s="27" t="s">
        <v>2854</v>
      </c>
      <c r="H9181" s="28">
        <v>44044</v>
      </c>
      <c r="I9181" s="516">
        <v>0.72525600000000023</v>
      </c>
      <c r="J9181" s="28" t="s">
        <v>3241</v>
      </c>
    </row>
    <row r="9182" spans="1:10" x14ac:dyDescent="0.3">
      <c r="A9182" s="26">
        <v>2020</v>
      </c>
      <c r="B9182" s="27" t="s">
        <v>5760</v>
      </c>
      <c r="C9182" s="27" t="s">
        <v>5761</v>
      </c>
      <c r="D9182" s="27" t="s">
        <v>5760</v>
      </c>
      <c r="E9182" s="27" t="s">
        <v>3111</v>
      </c>
      <c r="F9182" s="27" t="s">
        <v>2815</v>
      </c>
      <c r="G9182" s="27" t="s">
        <v>2854</v>
      </c>
      <c r="H9182" s="28">
        <v>44044</v>
      </c>
      <c r="I9182" s="516">
        <v>4.2647240000000002</v>
      </c>
      <c r="J9182" s="28" t="s">
        <v>3192</v>
      </c>
    </row>
    <row r="9183" spans="1:10" x14ac:dyDescent="0.3">
      <c r="A9183" s="26">
        <v>2020</v>
      </c>
      <c r="B9183" s="27" t="s">
        <v>3049</v>
      </c>
      <c r="C9183" s="27" t="s">
        <v>3050</v>
      </c>
      <c r="D9183" s="27" t="s">
        <v>3049</v>
      </c>
      <c r="E9183" s="27" t="s">
        <v>6117</v>
      </c>
      <c r="F9183" s="27" t="s">
        <v>2825</v>
      </c>
      <c r="G9183" s="27" t="s">
        <v>2850</v>
      </c>
      <c r="H9183" s="28">
        <v>44044</v>
      </c>
      <c r="I9183" s="516">
        <v>1.7305690000000005</v>
      </c>
      <c r="J9183" s="28" t="s">
        <v>3241</v>
      </c>
    </row>
    <row r="9184" spans="1:10" x14ac:dyDescent="0.3">
      <c r="A9184" s="26">
        <v>2020</v>
      </c>
      <c r="B9184" s="27" t="s">
        <v>5995</v>
      </c>
      <c r="C9184" s="27" t="s">
        <v>5996</v>
      </c>
      <c r="D9184" s="27" t="s">
        <v>5995</v>
      </c>
      <c r="E9184" s="27" t="s">
        <v>3033</v>
      </c>
      <c r="F9184" s="27" t="s">
        <v>2807</v>
      </c>
      <c r="G9184" s="27" t="s">
        <v>2812</v>
      </c>
      <c r="H9184" s="28">
        <v>44044</v>
      </c>
      <c r="I9184" s="516">
        <v>12.326677000000004</v>
      </c>
      <c r="J9184" s="28" t="s">
        <v>3192</v>
      </c>
    </row>
    <row r="9185" spans="1:10" x14ac:dyDescent="0.3">
      <c r="A9185" s="26">
        <v>2020</v>
      </c>
      <c r="B9185" s="27" t="s">
        <v>3052</v>
      </c>
      <c r="C9185" s="27" t="s">
        <v>3053</v>
      </c>
      <c r="D9185" s="27" t="s">
        <v>3052</v>
      </c>
      <c r="E9185" s="27" t="s">
        <v>3033</v>
      </c>
      <c r="F9185" s="27" t="s">
        <v>2807</v>
      </c>
      <c r="G9185" s="27" t="s">
        <v>2812</v>
      </c>
      <c r="H9185" s="28">
        <v>44044</v>
      </c>
      <c r="I9185" s="516">
        <v>2.5538009999999995</v>
      </c>
      <c r="J9185" s="28" t="s">
        <v>3241</v>
      </c>
    </row>
    <row r="9186" spans="1:10" x14ac:dyDescent="0.3">
      <c r="A9186" s="26">
        <v>2020</v>
      </c>
      <c r="B9186" s="27" t="s">
        <v>6339</v>
      </c>
      <c r="C9186" s="27" t="s">
        <v>6340</v>
      </c>
      <c r="D9186" s="27" t="s">
        <v>6339</v>
      </c>
      <c r="E9186" s="27" t="s">
        <v>3111</v>
      </c>
      <c r="F9186" s="27" t="s">
        <v>2825</v>
      </c>
      <c r="G9186" s="27" t="s">
        <v>2850</v>
      </c>
      <c r="H9186" s="28">
        <v>44044</v>
      </c>
      <c r="I9186" s="516">
        <v>0.418713</v>
      </c>
      <c r="J9186" s="28" t="s">
        <v>3241</v>
      </c>
    </row>
    <row r="9187" spans="1:10" x14ac:dyDescent="0.3">
      <c r="A9187" s="26">
        <v>2020</v>
      </c>
      <c r="B9187" s="27" t="s">
        <v>6126</v>
      </c>
      <c r="C9187" s="27" t="s">
        <v>6127</v>
      </c>
      <c r="D9187" s="27" t="s">
        <v>6126</v>
      </c>
      <c r="E9187" s="27" t="s">
        <v>3033</v>
      </c>
      <c r="F9187" s="27" t="s">
        <v>2788</v>
      </c>
      <c r="G9187" s="27" t="s">
        <v>2788</v>
      </c>
      <c r="H9187" s="28">
        <v>44044</v>
      </c>
      <c r="I9187" s="516">
        <v>7.980751999999999</v>
      </c>
      <c r="J9187" s="28" t="s">
        <v>3241</v>
      </c>
    </row>
    <row r="9188" spans="1:10" x14ac:dyDescent="0.3">
      <c r="A9188" s="26">
        <v>2020</v>
      </c>
      <c r="B9188" s="27" t="s">
        <v>6148</v>
      </c>
      <c r="C9188" s="27" t="s">
        <v>6149</v>
      </c>
      <c r="D9188" s="27" t="s">
        <v>6148</v>
      </c>
      <c r="E9188" s="27" t="s">
        <v>3033</v>
      </c>
      <c r="F9188" s="27" t="s">
        <v>2788</v>
      </c>
      <c r="G9188" s="27" t="s">
        <v>2788</v>
      </c>
      <c r="H9188" s="28">
        <v>44044</v>
      </c>
      <c r="I9188" s="516">
        <v>31.878126999999999</v>
      </c>
      <c r="J9188" s="28" t="s">
        <v>3192</v>
      </c>
    </row>
    <row r="9189" spans="1:10" x14ac:dyDescent="0.3">
      <c r="A9189" s="26">
        <v>2020</v>
      </c>
      <c r="B9189" s="27" t="s">
        <v>6033</v>
      </c>
      <c r="C9189" s="27" t="s">
        <v>6034</v>
      </c>
      <c r="D9189" s="27" t="s">
        <v>6035</v>
      </c>
      <c r="E9189" s="27" t="s">
        <v>3161</v>
      </c>
      <c r="F9189" s="27" t="s">
        <v>2788</v>
      </c>
      <c r="G9189" s="27" t="s">
        <v>2788</v>
      </c>
      <c r="H9189" s="28">
        <v>44044</v>
      </c>
      <c r="I9189" s="516">
        <v>3.6942550000000001</v>
      </c>
      <c r="J9189" s="28" t="s">
        <v>3192</v>
      </c>
    </row>
    <row r="9190" spans="1:10" x14ac:dyDescent="0.3">
      <c r="A9190" s="26">
        <v>2020</v>
      </c>
      <c r="B9190" s="27" t="s">
        <v>3054</v>
      </c>
      <c r="C9190" s="27" t="s">
        <v>3055</v>
      </c>
      <c r="D9190" s="27" t="s">
        <v>3054</v>
      </c>
      <c r="E9190" s="27" t="s">
        <v>6117</v>
      </c>
      <c r="F9190" s="27" t="s">
        <v>3034</v>
      </c>
      <c r="G9190" s="27" t="s">
        <v>2999</v>
      </c>
      <c r="H9190" s="28">
        <v>44044</v>
      </c>
      <c r="I9190" s="516">
        <v>2.918552</v>
      </c>
      <c r="J9190" s="28" t="s">
        <v>3241</v>
      </c>
    </row>
    <row r="9191" spans="1:10" x14ac:dyDescent="0.3">
      <c r="A9191" s="26">
        <v>2020</v>
      </c>
      <c r="B9191" s="27" t="s">
        <v>3056</v>
      </c>
      <c r="C9191" s="27" t="s">
        <v>3057</v>
      </c>
      <c r="D9191" s="27" t="s">
        <v>3056</v>
      </c>
      <c r="E9191" s="27" t="s">
        <v>6117</v>
      </c>
      <c r="F9191" s="27" t="s">
        <v>2825</v>
      </c>
      <c r="G9191" s="27" t="s">
        <v>2826</v>
      </c>
      <c r="H9191" s="28">
        <v>44044</v>
      </c>
      <c r="I9191" s="516">
        <v>0.54027899999999995</v>
      </c>
      <c r="J9191" s="28" t="s">
        <v>3241</v>
      </c>
    </row>
    <row r="9192" spans="1:10" x14ac:dyDescent="0.3">
      <c r="A9192" s="26">
        <v>2020</v>
      </c>
      <c r="B9192" s="27" t="s">
        <v>6122</v>
      </c>
      <c r="C9192" s="27" t="s">
        <v>6123</v>
      </c>
      <c r="D9192" s="27" t="s">
        <v>6122</v>
      </c>
      <c r="E9192" s="27" t="s">
        <v>3111</v>
      </c>
      <c r="F9192" s="27" t="s">
        <v>3034</v>
      </c>
      <c r="G9192" s="27" t="s">
        <v>2831</v>
      </c>
      <c r="H9192" s="28">
        <v>44044</v>
      </c>
      <c r="I9192" s="516">
        <v>2.2719480000000001</v>
      </c>
      <c r="J9192" s="28" t="s">
        <v>3192</v>
      </c>
    </row>
    <row r="9193" spans="1:10" x14ac:dyDescent="0.3">
      <c r="A9193" s="26">
        <v>2020</v>
      </c>
      <c r="B9193" s="27" t="s">
        <v>3058</v>
      </c>
      <c r="C9193" s="27" t="s">
        <v>3059</v>
      </c>
      <c r="D9193" s="27" t="s">
        <v>3058</v>
      </c>
      <c r="E9193" s="27" t="s">
        <v>6117</v>
      </c>
      <c r="F9193" s="27" t="s">
        <v>2815</v>
      </c>
      <c r="G9193" s="27" t="s">
        <v>2816</v>
      </c>
      <c r="H9193" s="28">
        <v>44044</v>
      </c>
      <c r="I9193" s="516">
        <v>2.6174250000000003</v>
      </c>
      <c r="J9193" s="28" t="s">
        <v>3241</v>
      </c>
    </row>
    <row r="9194" spans="1:10" x14ac:dyDescent="0.3">
      <c r="A9194" s="26">
        <v>2020</v>
      </c>
      <c r="B9194" s="27" t="s">
        <v>5775</v>
      </c>
      <c r="C9194" s="27" t="s">
        <v>2905</v>
      </c>
      <c r="D9194" s="27" t="s">
        <v>5775</v>
      </c>
      <c r="E9194" s="27" t="s">
        <v>3033</v>
      </c>
      <c r="F9194" s="27" t="s">
        <v>2807</v>
      </c>
      <c r="G9194" s="27" t="s">
        <v>2812</v>
      </c>
      <c r="H9194" s="28">
        <v>44044</v>
      </c>
      <c r="I9194" s="516">
        <v>11.988872000000002</v>
      </c>
      <c r="J9194" s="28" t="s">
        <v>3192</v>
      </c>
    </row>
    <row r="9195" spans="1:10" x14ac:dyDescent="0.3">
      <c r="A9195" s="26">
        <v>2020</v>
      </c>
      <c r="B9195" s="27" t="s">
        <v>6450</v>
      </c>
      <c r="C9195" s="27" t="s">
        <v>6451</v>
      </c>
      <c r="D9195" s="27" t="s">
        <v>6452</v>
      </c>
      <c r="E9195" s="27" t="s">
        <v>3063</v>
      </c>
      <c r="F9195" s="27" t="s">
        <v>3094</v>
      </c>
      <c r="G9195" s="27" t="s">
        <v>2961</v>
      </c>
      <c r="H9195" s="28">
        <v>44044</v>
      </c>
      <c r="I9195" s="516">
        <v>3.5166589999999998</v>
      </c>
      <c r="J9195" s="28" t="s">
        <v>3241</v>
      </c>
    </row>
    <row r="9196" spans="1:10" x14ac:dyDescent="0.3">
      <c r="A9196" s="26">
        <v>2020</v>
      </c>
      <c r="B9196" s="27" t="s">
        <v>6333</v>
      </c>
      <c r="C9196" s="27" t="s">
        <v>6334</v>
      </c>
      <c r="D9196" s="27" t="s">
        <v>6335</v>
      </c>
      <c r="E9196" s="27" t="s">
        <v>3161</v>
      </c>
      <c r="F9196" s="27" t="s">
        <v>2815</v>
      </c>
      <c r="G9196" s="27" t="s">
        <v>2816</v>
      </c>
      <c r="H9196" s="28">
        <v>44044</v>
      </c>
      <c r="I9196" s="516">
        <v>0.34169800000000006</v>
      </c>
      <c r="J9196" s="28" t="s">
        <v>3192</v>
      </c>
    </row>
    <row r="9197" spans="1:10" x14ac:dyDescent="0.3">
      <c r="A9197" s="26">
        <v>2020</v>
      </c>
      <c r="B9197" s="27" t="s">
        <v>6119</v>
      </c>
      <c r="C9197" s="27" t="s">
        <v>6120</v>
      </c>
      <c r="D9197" s="27" t="s">
        <v>6119</v>
      </c>
      <c r="E9197" s="27" t="s">
        <v>3033</v>
      </c>
      <c r="F9197" s="27" t="s">
        <v>2788</v>
      </c>
      <c r="G9197" s="27" t="s">
        <v>2788</v>
      </c>
      <c r="H9197" s="28">
        <v>44044</v>
      </c>
      <c r="I9197" s="516">
        <v>1.6893579999999999</v>
      </c>
      <c r="J9197" s="28" t="s">
        <v>3192</v>
      </c>
    </row>
    <row r="9198" spans="1:10" x14ac:dyDescent="0.3">
      <c r="A9198" s="26">
        <v>2020</v>
      </c>
      <c r="B9198" s="27" t="s">
        <v>6121</v>
      </c>
      <c r="C9198" s="27" t="s">
        <v>6110</v>
      </c>
      <c r="D9198" s="27" t="s">
        <v>6121</v>
      </c>
      <c r="E9198" s="27" t="s">
        <v>3033</v>
      </c>
      <c r="F9198" s="27" t="s">
        <v>2788</v>
      </c>
      <c r="G9198" s="27" t="s">
        <v>2788</v>
      </c>
      <c r="H9198" s="28">
        <v>44044</v>
      </c>
      <c r="I9198" s="516">
        <v>18.593852000000005</v>
      </c>
      <c r="J9198" s="28" t="s">
        <v>3241</v>
      </c>
    </row>
    <row r="9199" spans="1:10" x14ac:dyDescent="0.3">
      <c r="A9199" s="26">
        <v>2020</v>
      </c>
      <c r="B9199" s="27" t="s">
        <v>6144</v>
      </c>
      <c r="C9199" s="27" t="s">
        <v>6145</v>
      </c>
      <c r="D9199" s="27" t="s">
        <v>6144</v>
      </c>
      <c r="E9199" s="27" t="s">
        <v>3033</v>
      </c>
      <c r="F9199" s="27" t="s">
        <v>2788</v>
      </c>
      <c r="G9199" s="27" t="s">
        <v>2788</v>
      </c>
      <c r="H9199" s="28">
        <v>44044</v>
      </c>
      <c r="I9199" s="516">
        <v>4.8684370000000001</v>
      </c>
      <c r="J9199" s="28" t="s">
        <v>3192</v>
      </c>
    </row>
    <row r="9200" spans="1:10" x14ac:dyDescent="0.3">
      <c r="A9200" s="26">
        <v>2020</v>
      </c>
      <c r="B9200" s="27" t="s">
        <v>3152</v>
      </c>
      <c r="C9200" s="27" t="s">
        <v>3153</v>
      </c>
      <c r="D9200" s="27" t="s">
        <v>3152</v>
      </c>
      <c r="E9200" s="27" t="s">
        <v>3111</v>
      </c>
      <c r="F9200" s="27" t="s">
        <v>2825</v>
      </c>
      <c r="G9200" s="27" t="s">
        <v>2850</v>
      </c>
      <c r="H9200" s="28">
        <v>44044</v>
      </c>
      <c r="I9200" s="516">
        <v>0.41874000000000006</v>
      </c>
      <c r="J9200" s="28" t="s">
        <v>3241</v>
      </c>
    </row>
    <row r="9201" spans="1:10" x14ac:dyDescent="0.3">
      <c r="A9201" s="26">
        <v>2020</v>
      </c>
      <c r="B9201" s="27" t="s">
        <v>3154</v>
      </c>
      <c r="C9201" s="27" t="s">
        <v>3155</v>
      </c>
      <c r="D9201" s="27" t="s">
        <v>3154</v>
      </c>
      <c r="E9201" s="27" t="s">
        <v>3111</v>
      </c>
      <c r="F9201" s="27" t="s">
        <v>2825</v>
      </c>
      <c r="G9201" s="27" t="s">
        <v>2850</v>
      </c>
      <c r="H9201" s="28">
        <v>44044</v>
      </c>
      <c r="I9201" s="516">
        <v>0.58035200000000009</v>
      </c>
      <c r="J9201" s="28" t="s">
        <v>3241</v>
      </c>
    </row>
    <row r="9202" spans="1:10" x14ac:dyDescent="0.3">
      <c r="A9202" s="26">
        <v>2020</v>
      </c>
      <c r="B9202" s="27" t="s">
        <v>5987</v>
      </c>
      <c r="C9202" s="27" t="s">
        <v>6024</v>
      </c>
      <c r="D9202" s="27" t="s">
        <v>5987</v>
      </c>
      <c r="E9202" s="27" t="s">
        <v>3111</v>
      </c>
      <c r="F9202" s="27" t="s">
        <v>2825</v>
      </c>
      <c r="G9202" s="27" t="s">
        <v>2850</v>
      </c>
      <c r="H9202" s="28">
        <v>44044</v>
      </c>
      <c r="I9202" s="516">
        <v>16.935427000000001</v>
      </c>
      <c r="J9202" s="28" t="s">
        <v>3192</v>
      </c>
    </row>
    <row r="9203" spans="1:10" x14ac:dyDescent="0.3">
      <c r="A9203" s="26">
        <v>2020</v>
      </c>
      <c r="B9203" s="27" t="s">
        <v>3060</v>
      </c>
      <c r="C9203" s="27" t="s">
        <v>3061</v>
      </c>
      <c r="D9203" s="27" t="s">
        <v>3062</v>
      </c>
      <c r="E9203" s="27" t="s">
        <v>3063</v>
      </c>
      <c r="F9203" s="27" t="s">
        <v>3034</v>
      </c>
      <c r="G9203" s="27" t="s">
        <v>2999</v>
      </c>
      <c r="H9203" s="28">
        <v>44044</v>
      </c>
      <c r="I9203" s="516">
        <v>2.9174910000000001</v>
      </c>
      <c r="J9203" s="28" t="s">
        <v>3241</v>
      </c>
    </row>
    <row r="9204" spans="1:10" x14ac:dyDescent="0.3">
      <c r="A9204" s="26">
        <v>2020</v>
      </c>
      <c r="B9204" s="27" t="s">
        <v>6341</v>
      </c>
      <c r="C9204" s="27" t="s">
        <v>6342</v>
      </c>
      <c r="D9204" s="27" t="s">
        <v>6343</v>
      </c>
      <c r="E9204" s="27" t="s">
        <v>3161</v>
      </c>
      <c r="F9204" s="27" t="s">
        <v>2815</v>
      </c>
      <c r="G9204" s="27" t="s">
        <v>2854</v>
      </c>
      <c r="H9204" s="28">
        <v>44044</v>
      </c>
      <c r="I9204" s="516">
        <v>0.70040699999999989</v>
      </c>
      <c r="J9204" s="28" t="s">
        <v>3192</v>
      </c>
    </row>
    <row r="9205" spans="1:10" x14ac:dyDescent="0.3">
      <c r="A9205" s="26">
        <v>2020</v>
      </c>
      <c r="B9205" s="27" t="s">
        <v>3187</v>
      </c>
      <c r="C9205" s="27" t="s">
        <v>3188</v>
      </c>
      <c r="D9205" s="27" t="s">
        <v>3187</v>
      </c>
      <c r="E9205" s="27" t="s">
        <v>3033</v>
      </c>
      <c r="F9205" s="27" t="s">
        <v>3034</v>
      </c>
      <c r="G9205" s="27" t="s">
        <v>3074</v>
      </c>
      <c r="H9205" s="28">
        <v>44044</v>
      </c>
      <c r="I9205" s="516">
        <v>1.1902120000000003</v>
      </c>
      <c r="J9205" s="28" t="s">
        <v>3241</v>
      </c>
    </row>
    <row r="9206" spans="1:10" x14ac:dyDescent="0.3">
      <c r="A9206" s="26">
        <v>2020</v>
      </c>
      <c r="B9206" s="27" t="s">
        <v>6350</v>
      </c>
      <c r="C9206" s="27" t="s">
        <v>6351</v>
      </c>
      <c r="D9206" s="27" t="s">
        <v>6352</v>
      </c>
      <c r="E9206" s="27" t="s">
        <v>3063</v>
      </c>
      <c r="F9206" s="27" t="s">
        <v>2815</v>
      </c>
      <c r="G9206" s="27" t="s">
        <v>2816</v>
      </c>
      <c r="H9206" s="28">
        <v>44044</v>
      </c>
      <c r="I9206" s="516">
        <v>1.9999999999999999E-6</v>
      </c>
      <c r="J9206" s="28" t="s">
        <v>3192</v>
      </c>
    </row>
    <row r="9207" spans="1:10" x14ac:dyDescent="0.3">
      <c r="A9207" s="26">
        <v>2020</v>
      </c>
      <c r="B9207" s="27" t="s">
        <v>6081</v>
      </c>
      <c r="C9207" s="27" t="s">
        <v>6082</v>
      </c>
      <c r="D9207" s="27" t="s">
        <v>6081</v>
      </c>
      <c r="E9207" s="27" t="s">
        <v>3033</v>
      </c>
      <c r="F9207" s="27" t="s">
        <v>2788</v>
      </c>
      <c r="G9207" s="27" t="s">
        <v>2788</v>
      </c>
      <c r="H9207" s="28">
        <v>44044</v>
      </c>
      <c r="I9207" s="516">
        <v>7.2911089999999987</v>
      </c>
      <c r="J9207" s="28" t="s">
        <v>3241</v>
      </c>
    </row>
    <row r="9208" spans="1:10" x14ac:dyDescent="0.3">
      <c r="A9208" s="26">
        <v>2020</v>
      </c>
      <c r="B9208" s="27" t="s">
        <v>5757</v>
      </c>
      <c r="C9208" s="27" t="s">
        <v>2909</v>
      </c>
      <c r="D9208" s="27" t="s">
        <v>5757</v>
      </c>
      <c r="E9208" s="27" t="s">
        <v>3033</v>
      </c>
      <c r="F9208" s="27" t="s">
        <v>2788</v>
      </c>
      <c r="G9208" s="27" t="s">
        <v>2788</v>
      </c>
      <c r="H9208" s="28">
        <v>44044</v>
      </c>
      <c r="I9208" s="516">
        <v>43.286377999999999</v>
      </c>
      <c r="J9208" s="28" t="s">
        <v>3192</v>
      </c>
    </row>
    <row r="9209" spans="1:10" x14ac:dyDescent="0.3">
      <c r="A9209" s="26">
        <v>2020</v>
      </c>
      <c r="B9209" s="27" t="s">
        <v>3174</v>
      </c>
      <c r="C9209" s="27" t="s">
        <v>3175</v>
      </c>
      <c r="D9209" s="27" t="s">
        <v>3174</v>
      </c>
      <c r="E9209" s="27" t="s">
        <v>6117</v>
      </c>
      <c r="F9209" s="27" t="s">
        <v>2825</v>
      </c>
      <c r="G9209" s="27" t="s">
        <v>2826</v>
      </c>
      <c r="H9209" s="28">
        <v>44044</v>
      </c>
      <c r="I9209" s="516">
        <v>0.56974299999999989</v>
      </c>
      <c r="J9209" s="28" t="s">
        <v>3241</v>
      </c>
    </row>
    <row r="9210" spans="1:10" x14ac:dyDescent="0.3">
      <c r="A9210" s="26">
        <v>2020</v>
      </c>
      <c r="B9210" s="27" t="s">
        <v>6141</v>
      </c>
      <c r="C9210" s="27" t="s">
        <v>6142</v>
      </c>
      <c r="D9210" s="27" t="s">
        <v>6143</v>
      </c>
      <c r="E9210" s="27" t="s">
        <v>3063</v>
      </c>
      <c r="F9210" s="27" t="s">
        <v>3034</v>
      </c>
      <c r="G9210" s="27" t="s">
        <v>2999</v>
      </c>
      <c r="H9210" s="28">
        <v>44044</v>
      </c>
      <c r="I9210" s="516">
        <v>0.41444200000000003</v>
      </c>
      <c r="J9210" s="28" t="s">
        <v>3192</v>
      </c>
    </row>
    <row r="9211" spans="1:10" x14ac:dyDescent="0.3">
      <c r="A9211" s="26">
        <v>2020</v>
      </c>
      <c r="B9211" s="27" t="s">
        <v>5997</v>
      </c>
      <c r="C9211" s="27" t="s">
        <v>5998</v>
      </c>
      <c r="D9211" s="27" t="s">
        <v>5997</v>
      </c>
      <c r="E9211" s="27" t="s">
        <v>3111</v>
      </c>
      <c r="F9211" s="27" t="s">
        <v>3034</v>
      </c>
      <c r="G9211" s="27" t="s">
        <v>2821</v>
      </c>
      <c r="H9211" s="28">
        <v>44044</v>
      </c>
      <c r="I9211" s="516">
        <v>2.8698159999999997</v>
      </c>
      <c r="J9211" s="28" t="s">
        <v>3241</v>
      </c>
    </row>
    <row r="9212" spans="1:10" x14ac:dyDescent="0.3">
      <c r="A9212" s="26">
        <v>2020</v>
      </c>
      <c r="B9212" s="27" t="s">
        <v>5762</v>
      </c>
      <c r="C9212" s="27" t="s">
        <v>5763</v>
      </c>
      <c r="D9212" s="27" t="s">
        <v>5762</v>
      </c>
      <c r="E9212" s="27" t="s">
        <v>3111</v>
      </c>
      <c r="F9212" s="27" t="s">
        <v>2825</v>
      </c>
      <c r="G9212" s="27" t="s">
        <v>2850</v>
      </c>
      <c r="H9212" s="28">
        <v>44044</v>
      </c>
      <c r="I9212" s="516">
        <v>0.30567</v>
      </c>
      <c r="J9212" s="28" t="s">
        <v>3192</v>
      </c>
    </row>
    <row r="9213" spans="1:10" x14ac:dyDescent="0.3">
      <c r="A9213" s="26">
        <v>2020</v>
      </c>
      <c r="B9213" s="27" t="s">
        <v>3068</v>
      </c>
      <c r="C9213" s="27" t="s">
        <v>3069</v>
      </c>
      <c r="D9213" s="27" t="s">
        <v>3068</v>
      </c>
      <c r="E9213" s="27" t="s">
        <v>6117</v>
      </c>
      <c r="F9213" s="27" t="s">
        <v>3034</v>
      </c>
      <c r="G9213" s="27" t="s">
        <v>2923</v>
      </c>
      <c r="H9213" s="28">
        <v>44044</v>
      </c>
      <c r="I9213" s="516">
        <v>6.3246460000000004</v>
      </c>
      <c r="J9213" s="28" t="s">
        <v>3241</v>
      </c>
    </row>
    <row r="9214" spans="1:10" x14ac:dyDescent="0.3">
      <c r="A9214" s="26">
        <v>2020</v>
      </c>
      <c r="B9214" s="27" t="s">
        <v>3070</v>
      </c>
      <c r="C9214" s="27" t="s">
        <v>3071</v>
      </c>
      <c r="D9214" s="27" t="s">
        <v>3070</v>
      </c>
      <c r="E9214" s="27" t="s">
        <v>6117</v>
      </c>
      <c r="F9214" s="27" t="s">
        <v>2815</v>
      </c>
      <c r="G9214" s="27" t="s">
        <v>2816</v>
      </c>
      <c r="H9214" s="28">
        <v>44044</v>
      </c>
      <c r="I9214" s="516">
        <v>0.978016</v>
      </c>
      <c r="J9214" s="28" t="s">
        <v>3241</v>
      </c>
    </row>
    <row r="9215" spans="1:10" x14ac:dyDescent="0.3">
      <c r="A9215" s="26">
        <v>2020</v>
      </c>
      <c r="B9215" s="27" t="s">
        <v>6344</v>
      </c>
      <c r="C9215" s="27" t="s">
        <v>6345</v>
      </c>
      <c r="D9215" s="27" t="s">
        <v>6344</v>
      </c>
      <c r="E9215" s="27" t="s">
        <v>3033</v>
      </c>
      <c r="F9215" s="27" t="s">
        <v>2807</v>
      </c>
      <c r="G9215" s="27" t="s">
        <v>2812</v>
      </c>
      <c r="H9215" s="28">
        <v>44044</v>
      </c>
      <c r="I9215" s="516">
        <v>26.475071</v>
      </c>
      <c r="J9215" s="518" t="s">
        <v>9055</v>
      </c>
    </row>
    <row r="9216" spans="1:10" x14ac:dyDescent="0.3">
      <c r="A9216" s="26">
        <v>2020</v>
      </c>
      <c r="B9216" s="27" t="s">
        <v>3176</v>
      </c>
      <c r="C9216" s="27" t="s">
        <v>3177</v>
      </c>
      <c r="D9216" s="27" t="s">
        <v>3176</v>
      </c>
      <c r="E9216" s="27" t="s">
        <v>3033</v>
      </c>
      <c r="F9216" s="27" t="s">
        <v>2807</v>
      </c>
      <c r="G9216" s="27" t="s">
        <v>2812</v>
      </c>
      <c r="H9216" s="28">
        <v>44044</v>
      </c>
      <c r="I9216" s="516">
        <v>16.380638000000005</v>
      </c>
      <c r="J9216" s="28" t="s">
        <v>3241</v>
      </c>
    </row>
    <row r="9217" spans="1:10" x14ac:dyDescent="0.3">
      <c r="A9217" s="26">
        <v>2020</v>
      </c>
      <c r="B9217" s="27" t="s">
        <v>3072</v>
      </c>
      <c r="C9217" s="27" t="s">
        <v>3073</v>
      </c>
      <c r="D9217" s="27" t="s">
        <v>3072</v>
      </c>
      <c r="E9217" s="27" t="s">
        <v>6117</v>
      </c>
      <c r="F9217" s="27" t="s">
        <v>3034</v>
      </c>
      <c r="G9217" s="27" t="s">
        <v>3074</v>
      </c>
      <c r="H9217" s="28">
        <v>44044</v>
      </c>
      <c r="I9217" s="516">
        <v>0.74364599999999981</v>
      </c>
      <c r="J9217" s="28" t="s">
        <v>3241</v>
      </c>
    </row>
    <row r="9218" spans="1:10" x14ac:dyDescent="0.3">
      <c r="A9218" s="26">
        <v>2020</v>
      </c>
      <c r="B9218" s="27" t="s">
        <v>3182</v>
      </c>
      <c r="C9218" s="27" t="s">
        <v>3183</v>
      </c>
      <c r="D9218" s="27" t="s">
        <v>3182</v>
      </c>
      <c r="E9218" s="27" t="s">
        <v>6117</v>
      </c>
      <c r="F9218" s="27" t="s">
        <v>2825</v>
      </c>
      <c r="G9218" s="27" t="s">
        <v>2826</v>
      </c>
      <c r="H9218" s="28">
        <v>44044</v>
      </c>
      <c r="I9218" s="516">
        <v>0.25305500000000003</v>
      </c>
      <c r="J9218" s="28" t="s">
        <v>3241</v>
      </c>
    </row>
    <row r="9219" spans="1:10" x14ac:dyDescent="0.3">
      <c r="A9219" s="26">
        <v>2020</v>
      </c>
      <c r="B9219" s="27" t="s">
        <v>6355</v>
      </c>
      <c r="C9219" s="27" t="s">
        <v>6356</v>
      </c>
      <c r="D9219" s="27" t="s">
        <v>6355</v>
      </c>
      <c r="E9219" s="27" t="s">
        <v>6117</v>
      </c>
      <c r="F9219" s="27" t="s">
        <v>2825</v>
      </c>
      <c r="G9219" s="27" t="s">
        <v>2826</v>
      </c>
      <c r="H9219" s="28">
        <v>44044</v>
      </c>
      <c r="I9219" s="516">
        <v>0.48412899999999998</v>
      </c>
      <c r="J9219" s="28" t="s">
        <v>3192</v>
      </c>
    </row>
    <row r="9220" spans="1:10" x14ac:dyDescent="0.3">
      <c r="A9220" s="26">
        <v>2020</v>
      </c>
      <c r="B9220" s="27" t="s">
        <v>3075</v>
      </c>
      <c r="C9220" s="27" t="s">
        <v>3076</v>
      </c>
      <c r="D9220" s="27" t="s">
        <v>3075</v>
      </c>
      <c r="E9220" s="27" t="s">
        <v>6117</v>
      </c>
      <c r="F9220" s="27" t="s">
        <v>2815</v>
      </c>
      <c r="G9220" s="27" t="s">
        <v>2816</v>
      </c>
      <c r="H9220" s="28">
        <v>44044</v>
      </c>
      <c r="I9220" s="516">
        <v>0</v>
      </c>
      <c r="J9220" s="28" t="s">
        <v>3241</v>
      </c>
    </row>
    <row r="9221" spans="1:10" x14ac:dyDescent="0.3">
      <c r="A9221" s="26">
        <v>2020</v>
      </c>
      <c r="B9221" s="27" t="s">
        <v>5670</v>
      </c>
      <c r="C9221" s="27" t="s">
        <v>5671</v>
      </c>
      <c r="D9221" s="27" t="s">
        <v>5670</v>
      </c>
      <c r="E9221" s="27" t="s">
        <v>3033</v>
      </c>
      <c r="F9221" s="27" t="s">
        <v>2807</v>
      </c>
      <c r="G9221" s="27" t="s">
        <v>2812</v>
      </c>
      <c r="H9221" s="28">
        <v>44044</v>
      </c>
      <c r="I9221" s="516">
        <v>50.961672000000007</v>
      </c>
      <c r="J9221" s="28" t="s">
        <v>3241</v>
      </c>
    </row>
    <row r="9222" spans="1:10" x14ac:dyDescent="0.3">
      <c r="A9222" s="26">
        <v>2020</v>
      </c>
      <c r="B9222" s="27" t="s">
        <v>6146</v>
      </c>
      <c r="C9222" s="27" t="s">
        <v>6147</v>
      </c>
      <c r="D9222" s="27" t="s">
        <v>6146</v>
      </c>
      <c r="E9222" s="27" t="s">
        <v>3033</v>
      </c>
      <c r="F9222" s="27" t="s">
        <v>2815</v>
      </c>
      <c r="G9222" s="27" t="s">
        <v>2816</v>
      </c>
      <c r="H9222" s="28">
        <v>44044</v>
      </c>
      <c r="I9222" s="516">
        <v>21.341746999999998</v>
      </c>
      <c r="J9222" s="28" t="s">
        <v>3241</v>
      </c>
    </row>
    <row r="9223" spans="1:10" x14ac:dyDescent="0.3">
      <c r="A9223" s="26">
        <v>2020</v>
      </c>
      <c r="B9223" s="27" t="s">
        <v>6346</v>
      </c>
      <c r="C9223" s="27" t="s">
        <v>6347</v>
      </c>
      <c r="D9223" s="27" t="s">
        <v>6346</v>
      </c>
      <c r="E9223" s="27" t="s">
        <v>3033</v>
      </c>
      <c r="F9223" s="27" t="s">
        <v>2788</v>
      </c>
      <c r="G9223" s="27" t="s">
        <v>2788</v>
      </c>
      <c r="H9223" s="28">
        <v>44044</v>
      </c>
      <c r="I9223" s="516">
        <v>16.201123000000003</v>
      </c>
      <c r="J9223" s="28" t="s">
        <v>3192</v>
      </c>
    </row>
    <row r="9224" spans="1:10" x14ac:dyDescent="0.3">
      <c r="A9224" s="26">
        <v>2020</v>
      </c>
      <c r="B9224" s="27" t="s">
        <v>3077</v>
      </c>
      <c r="C9224" s="27" t="s">
        <v>3078</v>
      </c>
      <c r="D9224" s="27" t="s">
        <v>3077</v>
      </c>
      <c r="E9224" s="27" t="s">
        <v>3033</v>
      </c>
      <c r="F9224" s="27" t="s">
        <v>2788</v>
      </c>
      <c r="G9224" s="27" t="s">
        <v>2788</v>
      </c>
      <c r="H9224" s="28">
        <v>44044</v>
      </c>
      <c r="I9224" s="516">
        <v>0</v>
      </c>
      <c r="J9224" s="28" t="s">
        <v>3241</v>
      </c>
    </row>
    <row r="9225" spans="1:10" x14ac:dyDescent="0.3">
      <c r="A9225" s="26">
        <v>2020</v>
      </c>
      <c r="B9225" s="27" t="s">
        <v>6446</v>
      </c>
      <c r="C9225" s="27" t="s">
        <v>6447</v>
      </c>
      <c r="D9225" s="27" t="s">
        <v>6446</v>
      </c>
      <c r="E9225" s="27" t="s">
        <v>3033</v>
      </c>
      <c r="F9225" s="27" t="s">
        <v>2798</v>
      </c>
      <c r="G9225" s="27" t="s">
        <v>5801</v>
      </c>
      <c r="H9225" s="28">
        <v>44044</v>
      </c>
      <c r="I9225" s="516">
        <v>7.0513919999999999</v>
      </c>
      <c r="J9225" s="28" t="s">
        <v>3241</v>
      </c>
    </row>
    <row r="9226" spans="1:10" x14ac:dyDescent="0.3">
      <c r="A9226" s="26">
        <v>2020</v>
      </c>
      <c r="B9226" s="27" t="s">
        <v>6446</v>
      </c>
      <c r="C9226" s="27" t="s">
        <v>6447</v>
      </c>
      <c r="D9226" s="27" t="s">
        <v>6446</v>
      </c>
      <c r="E9226" s="27" t="s">
        <v>3033</v>
      </c>
      <c r="F9226" s="27" t="s">
        <v>2798</v>
      </c>
      <c r="G9226" s="27" t="s">
        <v>5801</v>
      </c>
      <c r="H9226" s="28">
        <v>44044</v>
      </c>
      <c r="I9226" s="516">
        <v>7.0349250000000003</v>
      </c>
      <c r="J9226" s="28" t="s">
        <v>3241</v>
      </c>
    </row>
    <row r="9227" spans="1:10" x14ac:dyDescent="0.3">
      <c r="A9227" s="26">
        <v>2020</v>
      </c>
      <c r="B9227" s="27" t="s">
        <v>3079</v>
      </c>
      <c r="C9227" s="27" t="s">
        <v>3080</v>
      </c>
      <c r="D9227" s="27" t="s">
        <v>3081</v>
      </c>
      <c r="E9227" s="27" t="s">
        <v>3063</v>
      </c>
      <c r="F9227" s="27" t="s">
        <v>2788</v>
      </c>
      <c r="G9227" s="27" t="s">
        <v>2788</v>
      </c>
      <c r="H9227" s="28">
        <v>44044</v>
      </c>
      <c r="I9227" s="516">
        <v>0</v>
      </c>
      <c r="J9227" s="28" t="s">
        <v>3241</v>
      </c>
    </row>
    <row r="9228" spans="1:10" x14ac:dyDescent="0.3">
      <c r="A9228" s="26">
        <v>2020</v>
      </c>
      <c r="B9228" s="27" t="s">
        <v>3082</v>
      </c>
      <c r="C9228" s="27" t="s">
        <v>3083</v>
      </c>
      <c r="D9228" s="27" t="s">
        <v>3082</v>
      </c>
      <c r="E9228" s="27" t="s">
        <v>6117</v>
      </c>
      <c r="F9228" s="27" t="s">
        <v>2825</v>
      </c>
      <c r="G9228" s="27" t="s">
        <v>2826</v>
      </c>
      <c r="H9228" s="28">
        <v>44044</v>
      </c>
      <c r="I9228" s="516">
        <v>3.8844100000000008</v>
      </c>
      <c r="J9228" s="28" t="s">
        <v>3241</v>
      </c>
    </row>
    <row r="9229" spans="1:10" x14ac:dyDescent="0.3">
      <c r="A9229" s="26">
        <v>2020</v>
      </c>
      <c r="B9229" s="27" t="s">
        <v>5986</v>
      </c>
      <c r="C9229" s="27" t="s">
        <v>5770</v>
      </c>
      <c r="D9229" s="27" t="s">
        <v>5769</v>
      </c>
      <c r="E9229" s="27" t="s">
        <v>3111</v>
      </c>
      <c r="F9229" s="27" t="s">
        <v>3034</v>
      </c>
      <c r="G9229" s="27" t="s">
        <v>2821</v>
      </c>
      <c r="H9229" s="28">
        <v>44044</v>
      </c>
      <c r="I9229" s="516">
        <v>6.4712009999999998</v>
      </c>
      <c r="J9229" s="28" t="s">
        <v>3192</v>
      </c>
    </row>
    <row r="9230" spans="1:10" x14ac:dyDescent="0.3">
      <c r="A9230" s="26">
        <v>2020</v>
      </c>
      <c r="B9230" s="27" t="s">
        <v>6348</v>
      </c>
      <c r="C9230" s="27" t="s">
        <v>6304</v>
      </c>
      <c r="D9230" s="27" t="s">
        <v>6348</v>
      </c>
      <c r="E9230" s="27" t="s">
        <v>3033</v>
      </c>
      <c r="F9230" s="27" t="s">
        <v>2815</v>
      </c>
      <c r="G9230" s="27" t="s">
        <v>2816</v>
      </c>
      <c r="H9230" s="28">
        <v>44044</v>
      </c>
      <c r="I9230" s="516">
        <v>8.9148499999999995</v>
      </c>
      <c r="J9230" s="28" t="s">
        <v>3241</v>
      </c>
    </row>
    <row r="9231" spans="1:10" x14ac:dyDescent="0.3">
      <c r="A9231" s="26">
        <v>2020</v>
      </c>
      <c r="B9231" s="27" t="s">
        <v>6455</v>
      </c>
      <c r="C9231" s="27" t="s">
        <v>6456</v>
      </c>
      <c r="D9231" s="27" t="s">
        <v>6457</v>
      </c>
      <c r="E9231" s="27" t="s">
        <v>3161</v>
      </c>
      <c r="F9231" s="27" t="s">
        <v>2788</v>
      </c>
      <c r="G9231" s="27" t="s">
        <v>2788</v>
      </c>
      <c r="H9231" s="28">
        <v>44044</v>
      </c>
      <c r="I9231" s="516">
        <v>6.5479999999999997E-2</v>
      </c>
      <c r="J9231" s="28" t="s">
        <v>3192</v>
      </c>
    </row>
    <row r="9232" spans="1:10" x14ac:dyDescent="0.3">
      <c r="A9232" s="26">
        <v>2020</v>
      </c>
      <c r="B9232" s="27" t="s">
        <v>6032</v>
      </c>
      <c r="C9232" s="27" t="s">
        <v>6018</v>
      </c>
      <c r="D9232" s="27" t="s">
        <v>6032</v>
      </c>
      <c r="E9232" s="27" t="s">
        <v>3033</v>
      </c>
      <c r="F9232" s="27" t="s">
        <v>2788</v>
      </c>
      <c r="G9232" s="27" t="s">
        <v>2788</v>
      </c>
      <c r="H9232" s="28">
        <v>44044</v>
      </c>
      <c r="I9232" s="516">
        <v>21.173235999999996</v>
      </c>
      <c r="J9232" s="28" t="s">
        <v>3241</v>
      </c>
    </row>
    <row r="9233" spans="1:10" x14ac:dyDescent="0.3">
      <c r="A9233" s="26">
        <v>2020</v>
      </c>
      <c r="B9233" s="27" t="s">
        <v>6079</v>
      </c>
      <c r="C9233" s="27" t="s">
        <v>6080</v>
      </c>
      <c r="D9233" s="27" t="s">
        <v>6079</v>
      </c>
      <c r="E9233" s="27" t="s">
        <v>3111</v>
      </c>
      <c r="F9233" s="27" t="s">
        <v>2825</v>
      </c>
      <c r="G9233" s="27" t="s">
        <v>2826</v>
      </c>
      <c r="H9233" s="28">
        <v>44044</v>
      </c>
      <c r="I9233" s="516">
        <v>0.19370400000000002</v>
      </c>
      <c r="J9233" s="28" t="s">
        <v>3192</v>
      </c>
    </row>
    <row r="9234" spans="1:10" x14ac:dyDescent="0.3">
      <c r="A9234" s="26">
        <v>2020</v>
      </c>
      <c r="B9234" s="27" t="s">
        <v>6336</v>
      </c>
      <c r="C9234" s="27" t="s">
        <v>6337</v>
      </c>
      <c r="D9234" s="27" t="s">
        <v>6338</v>
      </c>
      <c r="E9234" s="27" t="s">
        <v>3161</v>
      </c>
      <c r="F9234" s="27" t="s">
        <v>2788</v>
      </c>
      <c r="G9234" s="27" t="s">
        <v>2788</v>
      </c>
      <c r="H9234" s="28">
        <v>44044</v>
      </c>
      <c r="I9234" s="516">
        <v>0.93581300000000067</v>
      </c>
      <c r="J9234" s="28" t="s">
        <v>3192</v>
      </c>
    </row>
    <row r="9235" spans="1:10" x14ac:dyDescent="0.3">
      <c r="A9235" s="26">
        <v>2020</v>
      </c>
      <c r="B9235" s="27" t="s">
        <v>3195</v>
      </c>
      <c r="C9235" s="27" t="s">
        <v>3196</v>
      </c>
      <c r="D9235" s="27" t="s">
        <v>3197</v>
      </c>
      <c r="E9235" s="27" t="s">
        <v>3063</v>
      </c>
      <c r="F9235" s="27" t="s">
        <v>3094</v>
      </c>
      <c r="G9235" s="27" t="s">
        <v>2965</v>
      </c>
      <c r="H9235" s="28">
        <v>44044</v>
      </c>
      <c r="I9235" s="516">
        <v>1.7125940000000002</v>
      </c>
      <c r="J9235" s="28" t="s">
        <v>3192</v>
      </c>
    </row>
    <row r="9236" spans="1:10" x14ac:dyDescent="0.3">
      <c r="A9236" s="26">
        <v>2020</v>
      </c>
      <c r="B9236" s="27" t="s">
        <v>5771</v>
      </c>
      <c r="C9236" s="27" t="s">
        <v>5772</v>
      </c>
      <c r="D9236" s="27" t="s">
        <v>5771</v>
      </c>
      <c r="E9236" s="27" t="s">
        <v>3033</v>
      </c>
      <c r="F9236" s="27" t="s">
        <v>2807</v>
      </c>
      <c r="G9236" s="27" t="s">
        <v>2812</v>
      </c>
      <c r="H9236" s="28">
        <v>44044</v>
      </c>
      <c r="I9236" s="516">
        <v>36.925573000000007</v>
      </c>
      <c r="J9236" s="28" t="s">
        <v>9055</v>
      </c>
    </row>
    <row r="9237" spans="1:10" x14ac:dyDescent="0.3">
      <c r="A9237" s="26">
        <v>2020</v>
      </c>
      <c r="B9237" s="27" t="s">
        <v>6075</v>
      </c>
      <c r="C9237" s="27" t="s">
        <v>6076</v>
      </c>
      <c r="D9237" s="27" t="s">
        <v>6075</v>
      </c>
      <c r="E9237" s="27" t="s">
        <v>3033</v>
      </c>
      <c r="F9237" s="27" t="s">
        <v>2807</v>
      </c>
      <c r="G9237" s="27" t="s">
        <v>2812</v>
      </c>
      <c r="H9237" s="28">
        <v>44044</v>
      </c>
      <c r="I9237" s="516">
        <v>65.910288000000008</v>
      </c>
      <c r="J9237" s="28" t="s">
        <v>9055</v>
      </c>
    </row>
    <row r="9238" spans="1:10" x14ac:dyDescent="0.3">
      <c r="A9238" s="26">
        <v>2020</v>
      </c>
      <c r="B9238" s="27" t="s">
        <v>3089</v>
      </c>
      <c r="C9238" s="27" t="s">
        <v>3090</v>
      </c>
      <c r="D9238" s="27" t="s">
        <v>3089</v>
      </c>
      <c r="E9238" s="27" t="s">
        <v>6117</v>
      </c>
      <c r="F9238" s="27" t="s">
        <v>2815</v>
      </c>
      <c r="G9238" s="27" t="s">
        <v>2816</v>
      </c>
      <c r="H9238" s="28">
        <v>44044</v>
      </c>
      <c r="I9238" s="516">
        <v>0</v>
      </c>
      <c r="J9238" s="28" t="s">
        <v>3241</v>
      </c>
    </row>
    <row r="9239" spans="1:10" x14ac:dyDescent="0.3">
      <c r="A9239" s="26">
        <v>2020</v>
      </c>
      <c r="B9239" s="27" t="s">
        <v>6041</v>
      </c>
      <c r="C9239" s="27" t="s">
        <v>6042</v>
      </c>
      <c r="D9239" s="27" t="s">
        <v>6041</v>
      </c>
      <c r="E9239" s="27" t="s">
        <v>3033</v>
      </c>
      <c r="F9239" s="27" t="s">
        <v>2798</v>
      </c>
      <c r="G9239" s="27" t="s">
        <v>2803</v>
      </c>
      <c r="H9239" s="28">
        <v>44044</v>
      </c>
      <c r="I9239" s="516">
        <v>40.975152000000001</v>
      </c>
      <c r="J9239" s="28" t="s">
        <v>3192</v>
      </c>
    </row>
    <row r="9240" spans="1:10" x14ac:dyDescent="0.3">
      <c r="A9240" s="26">
        <v>2020</v>
      </c>
      <c r="B9240" s="27" t="s">
        <v>6087</v>
      </c>
      <c r="C9240" s="27" t="s">
        <v>6088</v>
      </c>
      <c r="D9240" s="27" t="s">
        <v>6087</v>
      </c>
      <c r="E9240" s="27" t="s">
        <v>3033</v>
      </c>
      <c r="F9240" s="27" t="s">
        <v>2798</v>
      </c>
      <c r="G9240" s="27" t="s">
        <v>2803</v>
      </c>
      <c r="H9240" s="28">
        <v>44044</v>
      </c>
      <c r="I9240" s="516">
        <v>3.6475760000000004</v>
      </c>
      <c r="J9240" s="28" t="s">
        <v>3241</v>
      </c>
    </row>
    <row r="9241" spans="1:10" x14ac:dyDescent="0.3">
      <c r="A9241" s="26">
        <v>2020</v>
      </c>
      <c r="B9241" s="27" t="s">
        <v>5218</v>
      </c>
      <c r="C9241" s="27" t="s">
        <v>3507</v>
      </c>
      <c r="D9241" s="27" t="s">
        <v>5219</v>
      </c>
      <c r="E9241" s="27" t="s">
        <v>3063</v>
      </c>
      <c r="F9241" s="27" t="s">
        <v>2815</v>
      </c>
      <c r="G9241" s="27" t="s">
        <v>2816</v>
      </c>
      <c r="H9241" s="28">
        <v>44044</v>
      </c>
      <c r="I9241" s="516">
        <v>5.9341070000000009</v>
      </c>
      <c r="J9241" s="28" t="s">
        <v>3192</v>
      </c>
    </row>
    <row r="9242" spans="1:10" x14ac:dyDescent="0.3">
      <c r="A9242" s="26">
        <v>2020</v>
      </c>
      <c r="B9242" s="27" t="s">
        <v>3184</v>
      </c>
      <c r="C9242" s="27" t="s">
        <v>3185</v>
      </c>
      <c r="D9242" s="27" t="s">
        <v>3186</v>
      </c>
      <c r="E9242" s="27" t="s">
        <v>3063</v>
      </c>
      <c r="F9242" s="27" t="s">
        <v>3034</v>
      </c>
      <c r="G9242" s="27" t="s">
        <v>2999</v>
      </c>
      <c r="H9242" s="28">
        <v>44044</v>
      </c>
      <c r="I9242" s="516">
        <v>3.920065000000001</v>
      </c>
      <c r="J9242" s="28" t="s">
        <v>3241</v>
      </c>
    </row>
    <row r="9243" spans="1:10" x14ac:dyDescent="0.3">
      <c r="A9243" s="26">
        <v>2020</v>
      </c>
      <c r="B9243" s="27" t="s">
        <v>3091</v>
      </c>
      <c r="C9243" s="27" t="s">
        <v>3092</v>
      </c>
      <c r="D9243" s="27" t="s">
        <v>3093</v>
      </c>
      <c r="E9243" s="27" t="s">
        <v>3063</v>
      </c>
      <c r="F9243" s="27" t="s">
        <v>3094</v>
      </c>
      <c r="G9243" s="27" t="s">
        <v>2965</v>
      </c>
      <c r="H9243" s="28">
        <v>44044</v>
      </c>
      <c r="I9243" s="516">
        <v>8.6436859999999971</v>
      </c>
      <c r="J9243" s="28" t="s">
        <v>3241</v>
      </c>
    </row>
    <row r="9244" spans="1:10" x14ac:dyDescent="0.3">
      <c r="A9244" s="26">
        <v>2020</v>
      </c>
      <c r="B9244" s="27" t="s">
        <v>3095</v>
      </c>
      <c r="C9244" s="27" t="s">
        <v>3096</v>
      </c>
      <c r="D9244" s="27" t="s">
        <v>3095</v>
      </c>
      <c r="E9244" s="27" t="s">
        <v>6117</v>
      </c>
      <c r="F9244" s="27" t="s">
        <v>3034</v>
      </c>
      <c r="G9244" s="27" t="s">
        <v>2999</v>
      </c>
      <c r="H9244" s="28">
        <v>44044</v>
      </c>
      <c r="I9244" s="516">
        <v>2.0649559999999996</v>
      </c>
      <c r="J9244" s="28" t="s">
        <v>3241</v>
      </c>
    </row>
    <row r="9245" spans="1:10" x14ac:dyDescent="0.3">
      <c r="A9245" s="26">
        <v>2020</v>
      </c>
      <c r="B9245" s="27" t="s">
        <v>3097</v>
      </c>
      <c r="C9245" s="27" t="s">
        <v>3098</v>
      </c>
      <c r="D9245" s="27" t="s">
        <v>3097</v>
      </c>
      <c r="E9245" s="27" t="s">
        <v>6117</v>
      </c>
      <c r="F9245" s="27" t="s">
        <v>2825</v>
      </c>
      <c r="G9245" s="27" t="s">
        <v>2850</v>
      </c>
      <c r="H9245" s="28">
        <v>44044</v>
      </c>
      <c r="I9245" s="516">
        <v>4.7478509999999989</v>
      </c>
      <c r="J9245" s="28" t="s">
        <v>3241</v>
      </c>
    </row>
    <row r="9246" spans="1:10" x14ac:dyDescent="0.3">
      <c r="A9246" s="26">
        <v>2020</v>
      </c>
      <c r="B9246" s="27" t="s">
        <v>3132</v>
      </c>
      <c r="C9246" s="27" t="s">
        <v>3133</v>
      </c>
      <c r="D9246" s="27" t="s">
        <v>3132</v>
      </c>
      <c r="E9246" s="27" t="s">
        <v>3033</v>
      </c>
      <c r="F9246" s="27" t="s">
        <v>2807</v>
      </c>
      <c r="G9246" s="27" t="s">
        <v>2812</v>
      </c>
      <c r="H9246" s="28">
        <v>44044</v>
      </c>
      <c r="I9246" s="516">
        <v>20.373051000000004</v>
      </c>
      <c r="J9246" s="28" t="s">
        <v>3241</v>
      </c>
    </row>
    <row r="9247" spans="1:10" x14ac:dyDescent="0.3">
      <c r="A9247" s="26">
        <v>2020</v>
      </c>
      <c r="B9247" s="27" t="s">
        <v>3134</v>
      </c>
      <c r="C9247" s="27" t="s">
        <v>3135</v>
      </c>
      <c r="D9247" s="27" t="s">
        <v>3134</v>
      </c>
      <c r="E9247" s="27" t="s">
        <v>3033</v>
      </c>
      <c r="F9247" s="27" t="s">
        <v>2807</v>
      </c>
      <c r="G9247" s="27" t="s">
        <v>2812</v>
      </c>
      <c r="H9247" s="28">
        <v>44044</v>
      </c>
      <c r="I9247" s="516">
        <v>12.647334000000003</v>
      </c>
      <c r="J9247" s="28" t="s">
        <v>3241</v>
      </c>
    </row>
    <row r="9248" spans="1:10" x14ac:dyDescent="0.3">
      <c r="A9248" s="26">
        <v>2020</v>
      </c>
      <c r="B9248" s="27" t="s">
        <v>3690</v>
      </c>
      <c r="C9248" s="27" t="s">
        <v>3691</v>
      </c>
      <c r="D9248" s="27" t="s">
        <v>3690</v>
      </c>
      <c r="E9248" s="27" t="s">
        <v>3033</v>
      </c>
      <c r="F9248" s="27" t="s">
        <v>2807</v>
      </c>
      <c r="G9248" s="27" t="s">
        <v>2812</v>
      </c>
      <c r="H9248" s="28">
        <v>44044</v>
      </c>
      <c r="I9248" s="516">
        <v>11.063657000000003</v>
      </c>
      <c r="J9248" s="28" t="s">
        <v>3241</v>
      </c>
    </row>
    <row r="9249" spans="1:10" x14ac:dyDescent="0.3">
      <c r="A9249" s="26">
        <v>2020</v>
      </c>
      <c r="B9249" s="27" t="s">
        <v>3099</v>
      </c>
      <c r="C9249" s="27" t="s">
        <v>3100</v>
      </c>
      <c r="D9249" s="27" t="s">
        <v>3099</v>
      </c>
      <c r="E9249" s="27" t="s">
        <v>6117</v>
      </c>
      <c r="F9249" s="27" t="s">
        <v>2815</v>
      </c>
      <c r="G9249" s="27" t="s">
        <v>2816</v>
      </c>
      <c r="H9249" s="28">
        <v>44044</v>
      </c>
      <c r="I9249" s="516">
        <v>1.7501700000000002</v>
      </c>
      <c r="J9249" s="28" t="s">
        <v>3241</v>
      </c>
    </row>
    <row r="9250" spans="1:10" x14ac:dyDescent="0.3">
      <c r="A9250" s="26">
        <v>2020</v>
      </c>
      <c r="B9250" s="27" t="s">
        <v>3193</v>
      </c>
      <c r="C9250" s="27" t="s">
        <v>3194</v>
      </c>
      <c r="D9250" s="27" t="s">
        <v>3193</v>
      </c>
      <c r="E9250" s="27" t="s">
        <v>6117</v>
      </c>
      <c r="F9250" s="27" t="s">
        <v>2798</v>
      </c>
      <c r="G9250" s="27" t="s">
        <v>2803</v>
      </c>
      <c r="H9250" s="28">
        <v>44044</v>
      </c>
      <c r="I9250" s="516">
        <v>1.6463210000000001</v>
      </c>
      <c r="J9250" s="28" t="s">
        <v>3192</v>
      </c>
    </row>
    <row r="9251" spans="1:10" x14ac:dyDescent="0.3">
      <c r="A9251" s="26">
        <v>2020</v>
      </c>
      <c r="B9251" s="27" t="s">
        <v>3101</v>
      </c>
      <c r="C9251" s="27" t="s">
        <v>3102</v>
      </c>
      <c r="D9251" s="27" t="s">
        <v>3101</v>
      </c>
      <c r="E9251" s="27" t="s">
        <v>6117</v>
      </c>
      <c r="F9251" s="27" t="s">
        <v>3034</v>
      </c>
      <c r="G9251" s="27" t="s">
        <v>3074</v>
      </c>
      <c r="H9251" s="28">
        <v>44044</v>
      </c>
      <c r="I9251" s="516">
        <v>11.697592</v>
      </c>
      <c r="J9251" s="28" t="s">
        <v>3241</v>
      </c>
    </row>
    <row r="9252" spans="1:10" x14ac:dyDescent="0.3">
      <c r="A9252" s="26">
        <v>2020</v>
      </c>
      <c r="B9252" s="27" t="s">
        <v>3148</v>
      </c>
      <c r="C9252" s="27" t="s">
        <v>3149</v>
      </c>
      <c r="D9252" s="27" t="s">
        <v>3148</v>
      </c>
      <c r="E9252" s="27" t="s">
        <v>6117</v>
      </c>
      <c r="F9252" s="27" t="s">
        <v>2798</v>
      </c>
      <c r="G9252" s="27" t="s">
        <v>2803</v>
      </c>
      <c r="H9252" s="28">
        <v>44044</v>
      </c>
      <c r="I9252" s="516">
        <v>0</v>
      </c>
      <c r="J9252" s="28" t="s">
        <v>3241</v>
      </c>
    </row>
    <row r="9253" spans="1:10" x14ac:dyDescent="0.3">
      <c r="A9253" s="26">
        <v>2020</v>
      </c>
      <c r="B9253" s="27" t="s">
        <v>3103</v>
      </c>
      <c r="C9253" s="27" t="s">
        <v>3104</v>
      </c>
      <c r="D9253" s="27" t="s">
        <v>3103</v>
      </c>
      <c r="E9253" s="27" t="s">
        <v>6117</v>
      </c>
      <c r="F9253" s="27" t="s">
        <v>3034</v>
      </c>
      <c r="G9253" s="27" t="s">
        <v>2923</v>
      </c>
      <c r="H9253" s="28">
        <v>44044</v>
      </c>
      <c r="I9253" s="516">
        <v>1.5358150000000004</v>
      </c>
      <c r="J9253" s="28" t="s">
        <v>3241</v>
      </c>
    </row>
    <row r="9254" spans="1:10" x14ac:dyDescent="0.3">
      <c r="A9254" s="26">
        <v>2020</v>
      </c>
      <c r="B9254" s="27" t="s">
        <v>3150</v>
      </c>
      <c r="C9254" s="27" t="s">
        <v>3151</v>
      </c>
      <c r="D9254" s="27" t="s">
        <v>3150</v>
      </c>
      <c r="E9254" s="27" t="s">
        <v>6117</v>
      </c>
      <c r="F9254" s="27" t="s">
        <v>2825</v>
      </c>
      <c r="G9254" s="27" t="s">
        <v>2850</v>
      </c>
      <c r="H9254" s="28">
        <v>44044</v>
      </c>
      <c r="I9254" s="516">
        <v>0.17042800000000002</v>
      </c>
      <c r="J9254" s="28" t="s">
        <v>3241</v>
      </c>
    </row>
    <row r="9255" spans="1:10" x14ac:dyDescent="0.3">
      <c r="A9255" s="26">
        <v>2020</v>
      </c>
      <c r="B9255" s="27" t="s">
        <v>6349</v>
      </c>
      <c r="C9255" s="27" t="s">
        <v>6306</v>
      </c>
      <c r="D9255" s="27" t="s">
        <v>6349</v>
      </c>
      <c r="E9255" s="27" t="s">
        <v>3111</v>
      </c>
      <c r="F9255" s="27" t="s">
        <v>2825</v>
      </c>
      <c r="G9255" s="27" t="s">
        <v>2826</v>
      </c>
      <c r="H9255" s="28">
        <v>44044</v>
      </c>
      <c r="I9255" s="516">
        <v>1.05901</v>
      </c>
      <c r="J9255" s="28" t="s">
        <v>3241</v>
      </c>
    </row>
    <row r="9256" spans="1:10" x14ac:dyDescent="0.3">
      <c r="A9256" s="26">
        <v>2020</v>
      </c>
      <c r="B9256" s="27" t="s">
        <v>3105</v>
      </c>
      <c r="C9256" s="27" t="s">
        <v>3106</v>
      </c>
      <c r="D9256" s="27" t="s">
        <v>3105</v>
      </c>
      <c r="E9256" s="27" t="s">
        <v>6117</v>
      </c>
      <c r="F9256" s="27" t="s">
        <v>2798</v>
      </c>
      <c r="G9256" s="27" t="s">
        <v>2803</v>
      </c>
      <c r="H9256" s="28">
        <v>44044</v>
      </c>
      <c r="I9256" s="516">
        <v>0.35885299999999998</v>
      </c>
      <c r="J9256" s="28" t="s">
        <v>3241</v>
      </c>
    </row>
    <row r="9257" spans="1:10" x14ac:dyDescent="0.3">
      <c r="A9257" s="26">
        <v>2020</v>
      </c>
      <c r="B9257" s="27" t="s">
        <v>5976</v>
      </c>
      <c r="C9257" s="27" t="s">
        <v>5977</v>
      </c>
      <c r="D9257" s="27" t="s">
        <v>5976</v>
      </c>
      <c r="E9257" s="27" t="s">
        <v>3111</v>
      </c>
      <c r="F9257" s="27" t="s">
        <v>3034</v>
      </c>
      <c r="G9257" s="27" t="s">
        <v>2831</v>
      </c>
      <c r="H9257" s="28">
        <v>44044</v>
      </c>
      <c r="I9257" s="516">
        <v>4.0856710000000005</v>
      </c>
      <c r="J9257" s="28" t="s">
        <v>3192</v>
      </c>
    </row>
    <row r="9258" spans="1:10" x14ac:dyDescent="0.3">
      <c r="A9258" s="26">
        <v>2020</v>
      </c>
      <c r="B9258" s="27" t="s">
        <v>3140</v>
      </c>
      <c r="C9258" s="27" t="s">
        <v>3141</v>
      </c>
      <c r="D9258" s="27" t="s">
        <v>3140</v>
      </c>
      <c r="E9258" s="27" t="s">
        <v>6117</v>
      </c>
      <c r="F9258" s="27" t="s">
        <v>2825</v>
      </c>
      <c r="G9258" s="27" t="s">
        <v>2850</v>
      </c>
      <c r="H9258" s="28">
        <v>44044</v>
      </c>
      <c r="I9258" s="516">
        <v>0</v>
      </c>
      <c r="J9258" s="28" t="s">
        <v>3241</v>
      </c>
    </row>
    <row r="9259" spans="1:10" x14ac:dyDescent="0.3">
      <c r="A9259" s="26">
        <v>2020</v>
      </c>
      <c r="B9259" s="27" t="s">
        <v>6150</v>
      </c>
      <c r="C9259" s="27" t="s">
        <v>6151</v>
      </c>
      <c r="D9259" s="27" t="s">
        <v>6150</v>
      </c>
      <c r="E9259" s="27" t="s">
        <v>3033</v>
      </c>
      <c r="F9259" s="27" t="s">
        <v>2788</v>
      </c>
      <c r="G9259" s="27" t="s">
        <v>2788</v>
      </c>
      <c r="H9259" s="28">
        <v>44044</v>
      </c>
      <c r="I9259" s="516">
        <v>99.295763999999991</v>
      </c>
      <c r="J9259" s="28" t="s">
        <v>3192</v>
      </c>
    </row>
    <row r="9260" spans="1:10" x14ac:dyDescent="0.3">
      <c r="A9260" s="26">
        <v>2020</v>
      </c>
      <c r="B9260" s="27" t="s">
        <v>5972</v>
      </c>
      <c r="C9260" s="27" t="s">
        <v>5973</v>
      </c>
      <c r="D9260" s="27" t="s">
        <v>5972</v>
      </c>
      <c r="E9260" s="27" t="s">
        <v>3111</v>
      </c>
      <c r="F9260" s="27" t="s">
        <v>2825</v>
      </c>
      <c r="G9260" s="27" t="s">
        <v>2850</v>
      </c>
      <c r="H9260" s="28">
        <v>44044</v>
      </c>
      <c r="I9260" s="516">
        <v>7.9194999999999988E-2</v>
      </c>
      <c r="J9260" s="28" t="s">
        <v>3241</v>
      </c>
    </row>
    <row r="9261" spans="1:10" x14ac:dyDescent="0.3">
      <c r="A9261" s="26">
        <v>2020</v>
      </c>
      <c r="B9261" s="27" t="s">
        <v>3109</v>
      </c>
      <c r="C9261" s="27" t="s">
        <v>3110</v>
      </c>
      <c r="D9261" s="27" t="s">
        <v>3109</v>
      </c>
      <c r="E9261" s="27" t="s">
        <v>3111</v>
      </c>
      <c r="F9261" s="27" t="s">
        <v>2825</v>
      </c>
      <c r="G9261" s="27" t="s">
        <v>2850</v>
      </c>
      <c r="H9261" s="28">
        <v>44044</v>
      </c>
      <c r="I9261" s="516">
        <v>0.18779700000000002</v>
      </c>
      <c r="J9261" s="28" t="s">
        <v>3241</v>
      </c>
    </row>
    <row r="9262" spans="1:10" x14ac:dyDescent="0.3">
      <c r="A9262" s="26">
        <v>2020</v>
      </c>
      <c r="B9262" s="27" t="s">
        <v>3158</v>
      </c>
      <c r="C9262" s="27" t="s">
        <v>3159</v>
      </c>
      <c r="D9262" s="27" t="s">
        <v>3160</v>
      </c>
      <c r="E9262" s="27" t="s">
        <v>3161</v>
      </c>
      <c r="F9262" s="27" t="s">
        <v>3087</v>
      </c>
      <c r="G9262" s="27" t="s">
        <v>2788</v>
      </c>
      <c r="H9262" s="28">
        <v>44044</v>
      </c>
      <c r="I9262" s="516">
        <v>3.5321540000000002</v>
      </c>
      <c r="J9262" s="28" t="s">
        <v>3241</v>
      </c>
    </row>
    <row r="9263" spans="1:10" x14ac:dyDescent="0.3">
      <c r="A9263" s="26">
        <v>2020</v>
      </c>
      <c r="B9263" s="27" t="s">
        <v>3112</v>
      </c>
      <c r="C9263" s="27" t="s">
        <v>3113</v>
      </c>
      <c r="D9263" s="27" t="s">
        <v>3112</v>
      </c>
      <c r="E9263" s="27" t="s">
        <v>6117</v>
      </c>
      <c r="F9263" s="27" t="s">
        <v>2825</v>
      </c>
      <c r="G9263" s="27" t="s">
        <v>2826</v>
      </c>
      <c r="H9263" s="28">
        <v>44044</v>
      </c>
      <c r="I9263" s="516">
        <v>1.2433310000000006</v>
      </c>
      <c r="J9263" s="28" t="s">
        <v>3241</v>
      </c>
    </row>
    <row r="9264" spans="1:10" x14ac:dyDescent="0.3">
      <c r="A9264" s="26">
        <v>2020</v>
      </c>
      <c r="B9264" s="27" t="s">
        <v>3167</v>
      </c>
      <c r="C9264" s="27" t="s">
        <v>3168</v>
      </c>
      <c r="D9264" s="27" t="s">
        <v>3169</v>
      </c>
      <c r="E9264" s="27" t="s">
        <v>3161</v>
      </c>
      <c r="F9264" s="27" t="s">
        <v>3087</v>
      </c>
      <c r="G9264" s="27" t="s">
        <v>2788</v>
      </c>
      <c r="H9264" s="28">
        <v>44044</v>
      </c>
      <c r="I9264" s="516">
        <v>6.5683759999999998</v>
      </c>
      <c r="J9264" s="28" t="s">
        <v>3241</v>
      </c>
    </row>
    <row r="9265" spans="1:10" x14ac:dyDescent="0.3">
      <c r="A9265" s="26">
        <v>2020</v>
      </c>
      <c r="B9265" s="27" t="s">
        <v>3687</v>
      </c>
      <c r="C9265" s="27" t="s">
        <v>3688</v>
      </c>
      <c r="D9265" s="27" t="s">
        <v>3689</v>
      </c>
      <c r="E9265" s="27" t="s">
        <v>3161</v>
      </c>
      <c r="F9265" s="27" t="s">
        <v>3026</v>
      </c>
      <c r="G9265" s="27" t="s">
        <v>2936</v>
      </c>
      <c r="H9265" s="28">
        <v>44044</v>
      </c>
      <c r="I9265" s="516">
        <v>0.9379639999999998</v>
      </c>
      <c r="J9265" s="28" t="s">
        <v>3192</v>
      </c>
    </row>
    <row r="9266" spans="1:10" x14ac:dyDescent="0.3">
      <c r="A9266" s="26">
        <v>2020</v>
      </c>
      <c r="B9266" s="27" t="s">
        <v>6330</v>
      </c>
      <c r="C9266" s="27" t="s">
        <v>6331</v>
      </c>
      <c r="D9266" s="27" t="s">
        <v>6330</v>
      </c>
      <c r="E9266" s="27" t="s">
        <v>3111</v>
      </c>
      <c r="F9266" s="27" t="s">
        <v>2815</v>
      </c>
      <c r="G9266" s="27" t="s">
        <v>2854</v>
      </c>
      <c r="H9266" s="28">
        <v>44044</v>
      </c>
      <c r="I9266" s="516">
        <v>0.84540600000000021</v>
      </c>
      <c r="J9266" s="28" t="s">
        <v>9055</v>
      </c>
    </row>
    <row r="9267" spans="1:10" x14ac:dyDescent="0.3">
      <c r="A9267" s="26">
        <v>2020</v>
      </c>
      <c r="B9267" s="27" t="s">
        <v>3117</v>
      </c>
      <c r="C9267" s="27" t="s">
        <v>3118</v>
      </c>
      <c r="D9267" s="27" t="s">
        <v>3117</v>
      </c>
      <c r="E9267" s="27" t="s">
        <v>6117</v>
      </c>
      <c r="F9267" s="27" t="s">
        <v>2815</v>
      </c>
      <c r="G9267" s="27" t="s">
        <v>2816</v>
      </c>
      <c r="H9267" s="28">
        <v>44044</v>
      </c>
      <c r="I9267" s="516">
        <v>3.9039929999999998</v>
      </c>
      <c r="J9267" s="28" t="s">
        <v>3241</v>
      </c>
    </row>
    <row r="9268" spans="1:10" x14ac:dyDescent="0.3">
      <c r="A9268" s="26">
        <v>2020</v>
      </c>
      <c r="B9268" s="27" t="s">
        <v>3129</v>
      </c>
      <c r="C9268" s="27" t="s">
        <v>3130</v>
      </c>
      <c r="D9268" s="27" t="s">
        <v>3131</v>
      </c>
      <c r="E9268" s="27" t="s">
        <v>3063</v>
      </c>
      <c r="F9268" s="27" t="s">
        <v>3034</v>
      </c>
      <c r="G9268" s="27" t="s">
        <v>2840</v>
      </c>
      <c r="H9268" s="28">
        <v>44044</v>
      </c>
      <c r="I9268" s="516">
        <v>20.269351</v>
      </c>
      <c r="J9268" s="28" t="s">
        <v>3241</v>
      </c>
    </row>
    <row r="9269" spans="1:10" x14ac:dyDescent="0.3">
      <c r="A9269" s="26">
        <v>2020</v>
      </c>
      <c r="B9269" s="27" t="s">
        <v>6448</v>
      </c>
      <c r="C9269" s="27" t="s">
        <v>6449</v>
      </c>
      <c r="D9269" s="27" t="s">
        <v>6448</v>
      </c>
      <c r="E9269" s="27" t="s">
        <v>3111</v>
      </c>
      <c r="F9269" s="27" t="s">
        <v>2825</v>
      </c>
      <c r="G9269" s="27" t="s">
        <v>2850</v>
      </c>
      <c r="H9269" s="28">
        <v>44044</v>
      </c>
      <c r="I9269" s="516">
        <v>0.60664899999999999</v>
      </c>
      <c r="J9269" s="28" t="s">
        <v>3241</v>
      </c>
    </row>
    <row r="9270" spans="1:10" x14ac:dyDescent="0.3">
      <c r="A9270" s="26">
        <v>2020</v>
      </c>
      <c r="B9270" s="27" t="s">
        <v>6353</v>
      </c>
      <c r="C9270" s="27" t="s">
        <v>6354</v>
      </c>
      <c r="D9270" s="27" t="s">
        <v>6353</v>
      </c>
      <c r="E9270" s="27" t="s">
        <v>6117</v>
      </c>
      <c r="F9270" s="27" t="s">
        <v>2825</v>
      </c>
      <c r="G9270" s="27" t="s">
        <v>2826</v>
      </c>
      <c r="H9270" s="28">
        <v>44044</v>
      </c>
      <c r="I9270" s="516">
        <v>0.55801800000000001</v>
      </c>
      <c r="J9270" s="28" t="s">
        <v>3192</v>
      </c>
    </row>
    <row r="9271" spans="1:10" x14ac:dyDescent="0.3">
      <c r="A9271" s="26">
        <v>2020</v>
      </c>
      <c r="B9271" s="27" t="s">
        <v>5767</v>
      </c>
      <c r="C9271" s="27" t="s">
        <v>3515</v>
      </c>
      <c r="D9271" s="27" t="s">
        <v>5768</v>
      </c>
      <c r="E9271" s="27" t="s">
        <v>3063</v>
      </c>
      <c r="F9271" s="27" t="s">
        <v>2815</v>
      </c>
      <c r="G9271" s="27" t="s">
        <v>2816</v>
      </c>
      <c r="H9271" s="28">
        <v>44044</v>
      </c>
      <c r="I9271" s="516">
        <v>2.1556170000000008</v>
      </c>
      <c r="J9271" s="28" t="s">
        <v>3192</v>
      </c>
    </row>
    <row r="9272" spans="1:10" x14ac:dyDescent="0.3">
      <c r="A9272" s="26">
        <v>2020</v>
      </c>
      <c r="B9272" s="27" t="s">
        <v>6382</v>
      </c>
      <c r="C9272" s="27" t="s">
        <v>6383</v>
      </c>
      <c r="D9272" s="27" t="s">
        <v>6384</v>
      </c>
      <c r="E9272" s="27" t="s">
        <v>3161</v>
      </c>
      <c r="F9272" s="27" t="s">
        <v>2815</v>
      </c>
      <c r="G9272" s="27" t="s">
        <v>2854</v>
      </c>
      <c r="H9272" s="28">
        <v>44044</v>
      </c>
      <c r="I9272" s="516">
        <v>0.52773400000000026</v>
      </c>
      <c r="J9272" s="28" t="s">
        <v>3192</v>
      </c>
    </row>
    <row r="9273" spans="1:10" x14ac:dyDescent="0.3">
      <c r="A9273" s="26">
        <v>2020</v>
      </c>
      <c r="B9273" s="27" t="s">
        <v>6029</v>
      </c>
      <c r="C9273" s="27" t="s">
        <v>6030</v>
      </c>
      <c r="D9273" s="27" t="s">
        <v>6029</v>
      </c>
      <c r="E9273" s="27" t="s">
        <v>3111</v>
      </c>
      <c r="F9273" s="27" t="s">
        <v>3034</v>
      </c>
      <c r="G9273" s="27" t="s">
        <v>2831</v>
      </c>
      <c r="H9273" s="28">
        <v>44044</v>
      </c>
      <c r="I9273" s="516">
        <v>1.336165</v>
      </c>
      <c r="J9273" s="28" t="s">
        <v>3192</v>
      </c>
    </row>
    <row r="9274" spans="1:10" x14ac:dyDescent="0.3">
      <c r="A9274" s="26">
        <v>2020</v>
      </c>
      <c r="B9274" s="27" t="s">
        <v>6027</v>
      </c>
      <c r="C9274" s="27" t="s">
        <v>6028</v>
      </c>
      <c r="D9274" s="27" t="s">
        <v>6027</v>
      </c>
      <c r="E9274" s="27" t="s">
        <v>3111</v>
      </c>
      <c r="F9274" s="27" t="s">
        <v>3034</v>
      </c>
      <c r="G9274" s="27" t="s">
        <v>2831</v>
      </c>
      <c r="H9274" s="28">
        <v>44044</v>
      </c>
      <c r="I9274" s="516">
        <v>2.9288720000000001</v>
      </c>
      <c r="J9274" s="28" t="s">
        <v>3192</v>
      </c>
    </row>
    <row r="9275" spans="1:10" x14ac:dyDescent="0.3">
      <c r="A9275" s="26">
        <v>2020</v>
      </c>
      <c r="B9275" s="27" t="s">
        <v>6332</v>
      </c>
      <c r="C9275" s="27" t="s">
        <v>6266</v>
      </c>
      <c r="D9275" s="27" t="s">
        <v>6332</v>
      </c>
      <c r="E9275" s="27" t="s">
        <v>3111</v>
      </c>
      <c r="F9275" s="27" t="s">
        <v>2815</v>
      </c>
      <c r="G9275" s="27" t="s">
        <v>2854</v>
      </c>
      <c r="H9275" s="28">
        <v>44044</v>
      </c>
      <c r="I9275" s="516">
        <v>7.9913000000000012E-2</v>
      </c>
      <c r="J9275" s="28" t="s">
        <v>3241</v>
      </c>
    </row>
    <row r="9276" spans="1:10" x14ac:dyDescent="0.3">
      <c r="A9276" s="26">
        <v>2020</v>
      </c>
      <c r="B9276" s="27" t="s">
        <v>3119</v>
      </c>
      <c r="C9276" s="27" t="s">
        <v>3120</v>
      </c>
      <c r="D9276" s="27" t="s">
        <v>3119</v>
      </c>
      <c r="E9276" s="27" t="s">
        <v>6117</v>
      </c>
      <c r="F9276" s="27" t="s">
        <v>3034</v>
      </c>
      <c r="G9276" s="27" t="s">
        <v>2840</v>
      </c>
      <c r="H9276" s="28">
        <v>44044</v>
      </c>
      <c r="I9276" s="516">
        <v>5.1994619999999987</v>
      </c>
      <c r="J9276" s="28" t="s">
        <v>3241</v>
      </c>
    </row>
    <row r="9277" spans="1:10" x14ac:dyDescent="0.3">
      <c r="A9277" s="26">
        <v>2020</v>
      </c>
      <c r="B9277" s="27" t="s">
        <v>6083</v>
      </c>
      <c r="C9277" s="27" t="s">
        <v>6084</v>
      </c>
      <c r="D9277" s="27" t="s">
        <v>6083</v>
      </c>
      <c r="E9277" s="27" t="s">
        <v>3111</v>
      </c>
      <c r="F9277" s="27" t="s">
        <v>2825</v>
      </c>
      <c r="G9277" s="27" t="s">
        <v>2850</v>
      </c>
      <c r="H9277" s="28">
        <v>44044</v>
      </c>
      <c r="I9277" s="516">
        <v>1.1477730000000002</v>
      </c>
      <c r="J9277" s="28" t="s">
        <v>3241</v>
      </c>
    </row>
    <row r="9278" spans="1:10" x14ac:dyDescent="0.3">
      <c r="A9278" s="26">
        <v>2020</v>
      </c>
      <c r="B9278" s="27" t="s">
        <v>5984</v>
      </c>
      <c r="C9278" s="27" t="s">
        <v>5985</v>
      </c>
      <c r="D9278" s="27" t="s">
        <v>5984</v>
      </c>
      <c r="E9278" s="27" t="s">
        <v>3111</v>
      </c>
      <c r="F9278" s="27" t="s">
        <v>2825</v>
      </c>
      <c r="G9278" s="27" t="s">
        <v>2850</v>
      </c>
      <c r="H9278" s="28">
        <v>44044</v>
      </c>
      <c r="I9278" s="516">
        <v>6.0138470000000011</v>
      </c>
      <c r="J9278" s="28" t="s">
        <v>3192</v>
      </c>
    </row>
    <row r="9279" spans="1:10" x14ac:dyDescent="0.3">
      <c r="A9279" s="26">
        <v>2020</v>
      </c>
      <c r="B9279" s="27" t="s">
        <v>6043</v>
      </c>
      <c r="C9279" s="27" t="s">
        <v>6044</v>
      </c>
      <c r="D9279" s="27" t="s">
        <v>6043</v>
      </c>
      <c r="E9279" s="27" t="s">
        <v>3111</v>
      </c>
      <c r="F9279" s="27" t="s">
        <v>2825</v>
      </c>
      <c r="G9279" s="27" t="s">
        <v>2850</v>
      </c>
      <c r="H9279" s="28">
        <v>44044</v>
      </c>
      <c r="I9279" s="516">
        <v>2.3085929999999997</v>
      </c>
      <c r="J9279" s="28" t="s">
        <v>3192</v>
      </c>
    </row>
    <row r="9280" spans="1:10" x14ac:dyDescent="0.3">
      <c r="A9280" s="26">
        <v>2020</v>
      </c>
      <c r="B9280" s="27" t="s">
        <v>3121</v>
      </c>
      <c r="C9280" s="27" t="s">
        <v>3122</v>
      </c>
      <c r="D9280" s="27" t="s">
        <v>3121</v>
      </c>
      <c r="E9280" s="27" t="s">
        <v>6117</v>
      </c>
      <c r="F9280" s="27" t="s">
        <v>2825</v>
      </c>
      <c r="G9280" s="27" t="s">
        <v>2850</v>
      </c>
      <c r="H9280" s="28">
        <v>44044</v>
      </c>
      <c r="I9280" s="516">
        <v>7.2427410000000005</v>
      </c>
      <c r="J9280" s="28" t="s">
        <v>3241</v>
      </c>
    </row>
    <row r="9281" spans="1:10" x14ac:dyDescent="0.3">
      <c r="A9281" s="26">
        <v>2020</v>
      </c>
      <c r="B9281" s="27" t="s">
        <v>5978</v>
      </c>
      <c r="C9281" s="27" t="s">
        <v>5979</v>
      </c>
      <c r="D9281" s="27" t="s">
        <v>5978</v>
      </c>
      <c r="E9281" s="27" t="s">
        <v>3111</v>
      </c>
      <c r="F9281" s="27" t="s">
        <v>2825</v>
      </c>
      <c r="G9281" s="27" t="s">
        <v>2850</v>
      </c>
      <c r="H9281" s="28">
        <v>44044</v>
      </c>
      <c r="I9281" s="516">
        <v>4.5728470000000003</v>
      </c>
      <c r="J9281" s="28" t="s">
        <v>3192</v>
      </c>
    </row>
    <row r="9282" spans="1:10" x14ac:dyDescent="0.3">
      <c r="A9282" s="26">
        <v>2020</v>
      </c>
      <c r="B9282" s="27" t="s">
        <v>5980</v>
      </c>
      <c r="C9282" s="27" t="s">
        <v>5981</v>
      </c>
      <c r="D9282" s="27" t="s">
        <v>5980</v>
      </c>
      <c r="E9282" s="27" t="s">
        <v>3111</v>
      </c>
      <c r="F9282" s="27" t="s">
        <v>2825</v>
      </c>
      <c r="G9282" s="27" t="s">
        <v>2850</v>
      </c>
      <c r="H9282" s="28">
        <v>44044</v>
      </c>
      <c r="I9282" s="516">
        <v>4.2181069999999998</v>
      </c>
      <c r="J9282" s="28" t="s">
        <v>3192</v>
      </c>
    </row>
    <row r="9283" spans="1:10" x14ac:dyDescent="0.3">
      <c r="A9283" s="26">
        <v>2020</v>
      </c>
      <c r="B9283" s="27" t="s">
        <v>5993</v>
      </c>
      <c r="C9283" s="27" t="s">
        <v>5994</v>
      </c>
      <c r="D9283" s="27" t="s">
        <v>5993</v>
      </c>
      <c r="E9283" s="27" t="s">
        <v>3033</v>
      </c>
      <c r="F9283" s="27" t="s">
        <v>2788</v>
      </c>
      <c r="G9283" s="27" t="s">
        <v>2788</v>
      </c>
      <c r="H9283" s="28">
        <v>44044</v>
      </c>
      <c r="I9283" s="516">
        <v>1.7769819999999998</v>
      </c>
      <c r="J9283" s="28" t="s">
        <v>3241</v>
      </c>
    </row>
    <row r="9284" spans="1:10" x14ac:dyDescent="0.3">
      <c r="A9284" s="26">
        <v>2020</v>
      </c>
      <c r="B9284" s="27" t="s">
        <v>5982</v>
      </c>
      <c r="C9284" s="27" t="s">
        <v>5983</v>
      </c>
      <c r="D9284" s="27" t="s">
        <v>5982</v>
      </c>
      <c r="E9284" s="27" t="s">
        <v>3033</v>
      </c>
      <c r="F9284" s="27" t="s">
        <v>2788</v>
      </c>
      <c r="G9284" s="27" t="s">
        <v>2788</v>
      </c>
      <c r="H9284" s="28">
        <v>44044</v>
      </c>
      <c r="I9284" s="516">
        <v>26.526735999999996</v>
      </c>
      <c r="J9284" s="28" t="s">
        <v>3192</v>
      </c>
    </row>
    <row r="9285" spans="1:10" x14ac:dyDescent="0.3">
      <c r="A9285" s="26">
        <v>2020</v>
      </c>
      <c r="B9285" s="27" t="s">
        <v>6385</v>
      </c>
      <c r="C9285" s="27" t="s">
        <v>6386</v>
      </c>
      <c r="D9285" s="27" t="s">
        <v>6387</v>
      </c>
      <c r="E9285" s="27" t="s">
        <v>3161</v>
      </c>
      <c r="F9285" s="27" t="s">
        <v>2815</v>
      </c>
      <c r="G9285" s="27" t="s">
        <v>2816</v>
      </c>
      <c r="H9285" s="28">
        <v>44044</v>
      </c>
      <c r="I9285" s="516">
        <v>0.63911599999999991</v>
      </c>
      <c r="J9285" s="28" t="s">
        <v>3192</v>
      </c>
    </row>
    <row r="9286" spans="1:10" x14ac:dyDescent="0.3">
      <c r="A9286" s="26">
        <v>2020</v>
      </c>
      <c r="B9286" s="27" t="s">
        <v>3198</v>
      </c>
      <c r="C9286" s="27" t="s">
        <v>3199</v>
      </c>
      <c r="D9286" s="27" t="s">
        <v>3200</v>
      </c>
      <c r="E9286" s="27" t="s">
        <v>3161</v>
      </c>
      <c r="F9286" s="27" t="s">
        <v>2815</v>
      </c>
      <c r="G9286" s="27" t="s">
        <v>2854</v>
      </c>
      <c r="H9286" s="28">
        <v>44044</v>
      </c>
      <c r="I9286" s="516">
        <v>0.85205900000000023</v>
      </c>
      <c r="J9286" s="28" t="s">
        <v>3192</v>
      </c>
    </row>
    <row r="9287" spans="1:10" x14ac:dyDescent="0.3">
      <c r="A9287" s="26">
        <v>2020</v>
      </c>
      <c r="B9287" s="27" t="s">
        <v>3051</v>
      </c>
      <c r="C9287" s="27" t="s">
        <v>3051</v>
      </c>
      <c r="D9287" s="27" t="s">
        <v>3051</v>
      </c>
      <c r="E9287" s="27" t="s">
        <v>6118</v>
      </c>
      <c r="F9287" s="27" t="s">
        <v>3051</v>
      </c>
      <c r="G9287" s="27" t="s">
        <v>6074</v>
      </c>
      <c r="H9287" s="28">
        <v>44044</v>
      </c>
      <c r="I9287" s="516">
        <v>10728.379157999989</v>
      </c>
      <c r="J9287" s="28" t="s">
        <v>6487</v>
      </c>
    </row>
    <row r="9288" spans="1:10" x14ac:dyDescent="0.3">
      <c r="A9288" s="26">
        <v>2020</v>
      </c>
      <c r="B9288" s="27" t="s">
        <v>3022</v>
      </c>
      <c r="C9288" s="27" t="s">
        <v>3023</v>
      </c>
      <c r="D9288" s="27" t="s">
        <v>3024</v>
      </c>
      <c r="E9288" s="27" t="s">
        <v>3025</v>
      </c>
      <c r="F9288" s="27" t="s">
        <v>3026</v>
      </c>
      <c r="G9288" s="27" t="s">
        <v>2788</v>
      </c>
      <c r="H9288" s="28">
        <v>44044</v>
      </c>
      <c r="I9288" s="516">
        <v>0</v>
      </c>
      <c r="J9288" s="28" t="s">
        <v>3241</v>
      </c>
    </row>
    <row r="9289" spans="1:10" x14ac:dyDescent="0.3">
      <c r="A9289" s="26">
        <v>2020</v>
      </c>
      <c r="B9289" s="27" t="s">
        <v>3022</v>
      </c>
      <c r="C9289" s="27" t="s">
        <v>3023</v>
      </c>
      <c r="D9289" s="27" t="s">
        <v>3027</v>
      </c>
      <c r="E9289" s="27" t="s">
        <v>3025</v>
      </c>
      <c r="F9289" s="27" t="s">
        <v>3026</v>
      </c>
      <c r="G9289" s="27" t="s">
        <v>2788</v>
      </c>
      <c r="H9289" s="28">
        <v>44044</v>
      </c>
      <c r="I9289" s="516">
        <v>0</v>
      </c>
      <c r="J9289" s="28" t="s">
        <v>3241</v>
      </c>
    </row>
    <row r="9290" spans="1:10" x14ac:dyDescent="0.3">
      <c r="A9290" s="26">
        <v>2020</v>
      </c>
      <c r="B9290" s="27" t="s">
        <v>3162</v>
      </c>
      <c r="C9290" s="27" t="s">
        <v>3163</v>
      </c>
      <c r="D9290" s="27" t="s">
        <v>3164</v>
      </c>
      <c r="E9290" s="27" t="s">
        <v>3025</v>
      </c>
      <c r="F9290" s="27" t="s">
        <v>3087</v>
      </c>
      <c r="G9290" s="27" t="s">
        <v>2788</v>
      </c>
      <c r="H9290" s="28">
        <v>44044</v>
      </c>
      <c r="I9290" s="516">
        <v>0</v>
      </c>
      <c r="J9290" s="28" t="s">
        <v>3241</v>
      </c>
    </row>
    <row r="9291" spans="1:10" x14ac:dyDescent="0.3">
      <c r="A9291" s="26">
        <v>2020</v>
      </c>
      <c r="B9291" s="27" t="s">
        <v>3162</v>
      </c>
      <c r="C9291" s="27" t="s">
        <v>3163</v>
      </c>
      <c r="D9291" s="27" t="s">
        <v>3165</v>
      </c>
      <c r="E9291" s="27" t="s">
        <v>3025</v>
      </c>
      <c r="F9291" s="27" t="s">
        <v>3087</v>
      </c>
      <c r="G9291" s="27" t="s">
        <v>2788</v>
      </c>
      <c r="H9291" s="28">
        <v>44044</v>
      </c>
      <c r="I9291" s="516">
        <v>0</v>
      </c>
      <c r="J9291" s="28" t="s">
        <v>3241</v>
      </c>
    </row>
    <row r="9292" spans="1:10" x14ac:dyDescent="0.3">
      <c r="A9292" s="26">
        <v>2020</v>
      </c>
      <c r="B9292" s="27" t="s">
        <v>3064</v>
      </c>
      <c r="C9292" s="27" t="s">
        <v>3065</v>
      </c>
      <c r="D9292" s="27" t="s">
        <v>3066</v>
      </c>
      <c r="E9292" s="27" t="s">
        <v>3025</v>
      </c>
      <c r="F9292" s="27" t="s">
        <v>2825</v>
      </c>
      <c r="G9292" s="27" t="s">
        <v>2826</v>
      </c>
      <c r="H9292" s="28">
        <v>44044</v>
      </c>
      <c r="I9292" s="516">
        <v>0</v>
      </c>
      <c r="J9292" s="28" t="s">
        <v>3241</v>
      </c>
    </row>
    <row r="9293" spans="1:10" x14ac:dyDescent="0.3">
      <c r="A9293" s="26">
        <v>2020</v>
      </c>
      <c r="B9293" s="27" t="s">
        <v>3064</v>
      </c>
      <c r="C9293" s="27" t="s">
        <v>3065</v>
      </c>
      <c r="D9293" s="27" t="s">
        <v>3067</v>
      </c>
      <c r="E9293" s="27" t="s">
        <v>3025</v>
      </c>
      <c r="F9293" s="27" t="s">
        <v>2825</v>
      </c>
      <c r="G9293" s="27" t="s">
        <v>2826</v>
      </c>
      <c r="H9293" s="28">
        <v>44044</v>
      </c>
      <c r="I9293" s="516">
        <v>0</v>
      </c>
      <c r="J9293" s="28" t="s">
        <v>3241</v>
      </c>
    </row>
    <row r="9294" spans="1:10" x14ac:dyDescent="0.3">
      <c r="A9294" s="26">
        <v>2020</v>
      </c>
      <c r="B9294" s="27" t="s">
        <v>3084</v>
      </c>
      <c r="C9294" s="27" t="s">
        <v>3085</v>
      </c>
      <c r="D9294" s="27" t="s">
        <v>3086</v>
      </c>
      <c r="E9294" s="27" t="s">
        <v>3025</v>
      </c>
      <c r="F9294" s="27" t="s">
        <v>3087</v>
      </c>
      <c r="G9294" s="27" t="s">
        <v>2788</v>
      </c>
      <c r="H9294" s="28">
        <v>44044</v>
      </c>
      <c r="I9294" s="516">
        <v>0</v>
      </c>
      <c r="J9294" s="28" t="s">
        <v>3241</v>
      </c>
    </row>
    <row r="9295" spans="1:10" x14ac:dyDescent="0.3">
      <c r="A9295" s="26">
        <v>2020</v>
      </c>
      <c r="B9295" s="27" t="s">
        <v>3084</v>
      </c>
      <c r="C9295" s="27" t="s">
        <v>3085</v>
      </c>
      <c r="D9295" s="27" t="s">
        <v>3088</v>
      </c>
      <c r="E9295" s="27" t="s">
        <v>3025</v>
      </c>
      <c r="F9295" s="27" t="s">
        <v>3087</v>
      </c>
      <c r="G9295" s="27" t="s">
        <v>2788</v>
      </c>
      <c r="H9295" s="28">
        <v>44044</v>
      </c>
      <c r="I9295" s="516">
        <v>0</v>
      </c>
      <c r="J9295" s="28" t="s">
        <v>3241</v>
      </c>
    </row>
    <row r="9296" spans="1:10" x14ac:dyDescent="0.3">
      <c r="A9296" s="26">
        <v>2020</v>
      </c>
      <c r="B9296" s="27" t="s">
        <v>3136</v>
      </c>
      <c r="C9296" s="27" t="s">
        <v>3137</v>
      </c>
      <c r="D9296" s="27" t="s">
        <v>3138</v>
      </c>
      <c r="E9296" s="27" t="s">
        <v>3025</v>
      </c>
      <c r="F9296" s="27" t="s">
        <v>3087</v>
      </c>
      <c r="G9296" s="27" t="s">
        <v>2788</v>
      </c>
      <c r="H9296" s="28">
        <v>44044</v>
      </c>
      <c r="I9296" s="516">
        <v>0</v>
      </c>
      <c r="J9296" s="28" t="s">
        <v>3241</v>
      </c>
    </row>
    <row r="9297" spans="1:10" x14ac:dyDescent="0.3">
      <c r="A9297" s="26">
        <v>2020</v>
      </c>
      <c r="B9297" s="27" t="s">
        <v>3136</v>
      </c>
      <c r="C9297" s="27" t="s">
        <v>3137</v>
      </c>
      <c r="D9297" s="27" t="s">
        <v>3139</v>
      </c>
      <c r="E9297" s="27" t="s">
        <v>3025</v>
      </c>
      <c r="F9297" s="27" t="s">
        <v>3087</v>
      </c>
      <c r="G9297" s="27" t="s">
        <v>2788</v>
      </c>
      <c r="H9297" s="28">
        <v>44044</v>
      </c>
      <c r="I9297" s="516">
        <v>0</v>
      </c>
      <c r="J9297" s="28" t="s">
        <v>3241</v>
      </c>
    </row>
    <row r="9298" spans="1:10" x14ac:dyDescent="0.3">
      <c r="A9298" s="26">
        <v>2020</v>
      </c>
      <c r="B9298" s="27" t="s">
        <v>3123</v>
      </c>
      <c r="C9298" s="27" t="s">
        <v>3124</v>
      </c>
      <c r="D9298" s="27" t="s">
        <v>3166</v>
      </c>
      <c r="E9298" s="27" t="s">
        <v>3025</v>
      </c>
      <c r="F9298" s="27" t="s">
        <v>2825</v>
      </c>
      <c r="G9298" s="27" t="s">
        <v>2850</v>
      </c>
      <c r="H9298" s="28">
        <v>44044</v>
      </c>
      <c r="I9298" s="516">
        <v>0</v>
      </c>
      <c r="J9298" s="28" t="s">
        <v>3241</v>
      </c>
    </row>
    <row r="9299" spans="1:10" x14ac:dyDescent="0.3">
      <c r="A9299" s="26">
        <v>2020</v>
      </c>
      <c r="B9299" s="27" t="s">
        <v>3123</v>
      </c>
      <c r="C9299" s="27" t="s">
        <v>3124</v>
      </c>
      <c r="D9299" s="27" t="s">
        <v>3125</v>
      </c>
      <c r="E9299" s="27" t="s">
        <v>3025</v>
      </c>
      <c r="F9299" s="27" t="s">
        <v>2825</v>
      </c>
      <c r="G9299" s="27" t="s">
        <v>2850</v>
      </c>
      <c r="H9299" s="28">
        <v>44044</v>
      </c>
      <c r="I9299" s="516">
        <v>0</v>
      </c>
      <c r="J9299" s="28" t="s">
        <v>3241</v>
      </c>
    </row>
    <row r="9300" spans="1:10" x14ac:dyDescent="0.3">
      <c r="A9300" s="26">
        <v>2020</v>
      </c>
      <c r="B9300" s="27" t="s">
        <v>3123</v>
      </c>
      <c r="C9300" s="27" t="s">
        <v>3124</v>
      </c>
      <c r="D9300" s="27" t="s">
        <v>3170</v>
      </c>
      <c r="E9300" s="27" t="s">
        <v>3025</v>
      </c>
      <c r="F9300" s="27" t="s">
        <v>2825</v>
      </c>
      <c r="G9300" s="27" t="s">
        <v>2850</v>
      </c>
      <c r="H9300" s="28">
        <v>44044</v>
      </c>
      <c r="I9300" s="516">
        <v>0</v>
      </c>
      <c r="J9300" s="28" t="s">
        <v>3241</v>
      </c>
    </row>
    <row r="9301" spans="1:10" x14ac:dyDescent="0.3">
      <c r="A9301" s="26">
        <v>2020</v>
      </c>
      <c r="B9301" s="27" t="s">
        <v>3114</v>
      </c>
      <c r="C9301" s="27" t="s">
        <v>3115</v>
      </c>
      <c r="D9301" s="27" t="s">
        <v>3116</v>
      </c>
      <c r="E9301" s="27" t="s">
        <v>3025</v>
      </c>
      <c r="F9301" s="27" t="s">
        <v>3026</v>
      </c>
      <c r="G9301" s="27" t="s">
        <v>2788</v>
      </c>
      <c r="H9301" s="28">
        <v>44044</v>
      </c>
      <c r="I9301" s="516">
        <v>0</v>
      </c>
      <c r="J9301" s="28" t="s">
        <v>3241</v>
      </c>
    </row>
    <row r="9302" spans="1:10" x14ac:dyDescent="0.3">
      <c r="A9302" s="26">
        <v>2020</v>
      </c>
      <c r="B9302" s="27" t="s">
        <v>3126</v>
      </c>
      <c r="C9302" s="27" t="s">
        <v>3127</v>
      </c>
      <c r="D9302" s="27" t="s">
        <v>3128</v>
      </c>
      <c r="E9302" s="27" t="s">
        <v>3025</v>
      </c>
      <c r="F9302" s="27" t="s">
        <v>3026</v>
      </c>
      <c r="G9302" s="27" t="s">
        <v>2936</v>
      </c>
      <c r="H9302" s="28">
        <v>44044</v>
      </c>
      <c r="I9302" s="516">
        <v>0</v>
      </c>
      <c r="J9302" s="28" t="s">
        <v>3241</v>
      </c>
    </row>
    <row r="9303" spans="1:10" x14ac:dyDescent="0.3">
      <c r="A9303" s="26">
        <v>2020</v>
      </c>
      <c r="B9303" s="27" t="s">
        <v>3107</v>
      </c>
      <c r="C9303" s="27" t="s">
        <v>3108</v>
      </c>
      <c r="D9303" s="27" t="s">
        <v>3108</v>
      </c>
      <c r="E9303" s="27" t="s">
        <v>6117</v>
      </c>
      <c r="F9303" s="27" t="s">
        <v>3026</v>
      </c>
      <c r="G9303" s="27" t="s">
        <v>2936</v>
      </c>
      <c r="H9303" s="28">
        <v>44044</v>
      </c>
      <c r="I9303" s="516">
        <v>3.4421999999999994E-2</v>
      </c>
      <c r="J9303" s="28" t="s">
        <v>3241</v>
      </c>
    </row>
    <row r="9304" spans="1:10" x14ac:dyDescent="0.3">
      <c r="A9304" s="26">
        <v>2020</v>
      </c>
      <c r="B9304" s="27" t="s">
        <v>3035</v>
      </c>
      <c r="C9304" s="27" t="s">
        <v>3036</v>
      </c>
      <c r="D9304" s="27" t="s">
        <v>3035</v>
      </c>
      <c r="E9304" s="27" t="s">
        <v>6117</v>
      </c>
      <c r="F9304" s="27" t="s">
        <v>2825</v>
      </c>
      <c r="G9304" s="27" t="s">
        <v>2826</v>
      </c>
      <c r="H9304" s="28">
        <v>44044</v>
      </c>
      <c r="I9304" s="516">
        <v>0</v>
      </c>
      <c r="J9304" s="28" t="s">
        <v>3241</v>
      </c>
    </row>
    <row r="9305" spans="1:10" x14ac:dyDescent="0.3">
      <c r="A9305" s="26">
        <v>2020</v>
      </c>
      <c r="B9305" s="27" t="s">
        <v>3039</v>
      </c>
      <c r="C9305" s="27" t="s">
        <v>3040</v>
      </c>
      <c r="D9305" s="27" t="s">
        <v>3039</v>
      </c>
      <c r="E9305" s="27" t="s">
        <v>6117</v>
      </c>
      <c r="F9305" s="27" t="s">
        <v>2815</v>
      </c>
      <c r="G9305" s="27" t="s">
        <v>2816</v>
      </c>
      <c r="H9305" s="28">
        <v>44044</v>
      </c>
      <c r="I9305" s="516">
        <v>0</v>
      </c>
      <c r="J9305" s="28" t="s">
        <v>3241</v>
      </c>
    </row>
    <row r="9306" spans="1:10" x14ac:dyDescent="0.3">
      <c r="A9306" s="26">
        <v>2020</v>
      </c>
      <c r="B9306" s="27" t="s">
        <v>3178</v>
      </c>
      <c r="C9306" s="27" t="s">
        <v>3179</v>
      </c>
      <c r="D9306" s="27" t="s">
        <v>3178</v>
      </c>
      <c r="E9306" s="27" t="s">
        <v>3033</v>
      </c>
      <c r="F9306" s="27" t="s">
        <v>2807</v>
      </c>
      <c r="G9306" s="27" t="s">
        <v>2812</v>
      </c>
      <c r="H9306" s="28">
        <v>44044</v>
      </c>
      <c r="I9306" s="516">
        <v>0</v>
      </c>
      <c r="J9306" s="28" t="s">
        <v>3241</v>
      </c>
    </row>
    <row r="9307" spans="1:10" x14ac:dyDescent="0.3">
      <c r="A9307" s="26">
        <v>2020</v>
      </c>
      <c r="B9307" s="27" t="s">
        <v>6453</v>
      </c>
      <c r="C9307" s="27" t="s">
        <v>6454</v>
      </c>
      <c r="D9307" s="27" t="s">
        <v>6453</v>
      </c>
      <c r="E9307" s="27" t="s">
        <v>3063</v>
      </c>
      <c r="F9307" s="27" t="s">
        <v>3094</v>
      </c>
      <c r="G9307" s="27" t="s">
        <v>2961</v>
      </c>
      <c r="H9307" s="28">
        <v>44044</v>
      </c>
      <c r="I9307" s="516">
        <v>0</v>
      </c>
      <c r="J9307" s="28" t="s">
        <v>3192</v>
      </c>
    </row>
    <row r="9308" spans="1:10" x14ac:dyDescent="0.3">
      <c r="A9308" s="26">
        <v>2020</v>
      </c>
      <c r="B9308" s="27" t="s">
        <v>5758</v>
      </c>
      <c r="C9308" s="27" t="s">
        <v>5759</v>
      </c>
      <c r="D9308" s="27" t="s">
        <v>5758</v>
      </c>
      <c r="E9308" s="27" t="s">
        <v>3033</v>
      </c>
      <c r="F9308" s="27" t="s">
        <v>2815</v>
      </c>
      <c r="G9308" s="27" t="s">
        <v>2816</v>
      </c>
      <c r="H9308" s="28">
        <v>44075</v>
      </c>
      <c r="I9308" s="516">
        <v>18.033785999999992</v>
      </c>
      <c r="J9308" s="28" t="s">
        <v>3192</v>
      </c>
    </row>
    <row r="9309" spans="1:10" x14ac:dyDescent="0.3">
      <c r="A9309" s="26">
        <v>2020</v>
      </c>
      <c r="B9309" s="27" t="s">
        <v>5989</v>
      </c>
      <c r="C9309" s="27" t="s">
        <v>5990</v>
      </c>
      <c r="D9309" s="27" t="s">
        <v>5989</v>
      </c>
      <c r="E9309" s="27" t="s">
        <v>3033</v>
      </c>
      <c r="F9309" s="27" t="s">
        <v>2807</v>
      </c>
      <c r="G9309" s="27" t="s">
        <v>2812</v>
      </c>
      <c r="H9309" s="28">
        <v>44075</v>
      </c>
      <c r="I9309" s="516">
        <v>27.360111999999994</v>
      </c>
      <c r="J9309" s="28" t="s">
        <v>3241</v>
      </c>
    </row>
    <row r="9310" spans="1:10" x14ac:dyDescent="0.3">
      <c r="A9310" s="26">
        <v>2020</v>
      </c>
      <c r="B9310" s="27" t="s">
        <v>6085</v>
      </c>
      <c r="C9310" s="27" t="s">
        <v>6086</v>
      </c>
      <c r="D9310" s="27" t="s">
        <v>6085</v>
      </c>
      <c r="E9310" s="27" t="s">
        <v>3033</v>
      </c>
      <c r="F9310" s="27" t="s">
        <v>2807</v>
      </c>
      <c r="G9310" s="27" t="s">
        <v>2812</v>
      </c>
      <c r="H9310" s="28">
        <v>44075</v>
      </c>
      <c r="I9310" s="516">
        <v>39.782517000000006</v>
      </c>
      <c r="J9310" s="28" t="s">
        <v>3241</v>
      </c>
    </row>
    <row r="9311" spans="1:10" x14ac:dyDescent="0.3">
      <c r="A9311" s="26">
        <v>2020</v>
      </c>
      <c r="B9311" s="27" t="s">
        <v>3028</v>
      </c>
      <c r="C9311" s="27" t="s">
        <v>3029</v>
      </c>
      <c r="D9311" s="27" t="s">
        <v>3028</v>
      </c>
      <c r="E9311" s="27" t="s">
        <v>6117</v>
      </c>
      <c r="F9311" s="27" t="s">
        <v>2807</v>
      </c>
      <c r="G9311" s="27" t="s">
        <v>2812</v>
      </c>
      <c r="H9311" s="28">
        <v>44075</v>
      </c>
      <c r="I9311" s="516">
        <v>9.6875630000000008</v>
      </c>
      <c r="J9311" s="28" t="s">
        <v>3241</v>
      </c>
    </row>
    <row r="9312" spans="1:10" x14ac:dyDescent="0.3">
      <c r="A9312" s="26">
        <v>2020</v>
      </c>
      <c r="B9312" s="27" t="s">
        <v>6357</v>
      </c>
      <c r="C9312" s="27" t="s">
        <v>6358</v>
      </c>
      <c r="D9312" s="27" t="s">
        <v>6357</v>
      </c>
      <c r="E9312" s="27" t="s">
        <v>3111</v>
      </c>
      <c r="F9312" s="27" t="s">
        <v>2825</v>
      </c>
      <c r="G9312" s="27" t="s">
        <v>2850</v>
      </c>
      <c r="H9312" s="28">
        <v>44075</v>
      </c>
      <c r="I9312" s="516">
        <v>0.55942500000000006</v>
      </c>
      <c r="J9312" s="28" t="s">
        <v>3241</v>
      </c>
    </row>
    <row r="9313" spans="1:10" x14ac:dyDescent="0.3">
      <c r="A9313" s="26">
        <v>2020</v>
      </c>
      <c r="B9313" s="27" t="s">
        <v>6328</v>
      </c>
      <c r="C9313" s="27" t="s">
        <v>6329</v>
      </c>
      <c r="D9313" s="27" t="s">
        <v>6328</v>
      </c>
      <c r="E9313" s="27" t="s">
        <v>3033</v>
      </c>
      <c r="F9313" s="27" t="s">
        <v>3034</v>
      </c>
      <c r="G9313" s="27" t="s">
        <v>2821</v>
      </c>
      <c r="H9313" s="28">
        <v>44075</v>
      </c>
      <c r="I9313" s="516">
        <v>30.174230999999999</v>
      </c>
      <c r="J9313" s="28" t="s">
        <v>3192</v>
      </c>
    </row>
    <row r="9314" spans="1:10" x14ac:dyDescent="0.3">
      <c r="A9314" s="26">
        <v>2020</v>
      </c>
      <c r="B9314" s="27" t="s">
        <v>3181</v>
      </c>
      <c r="C9314" s="27" t="s">
        <v>3180</v>
      </c>
      <c r="D9314" s="27" t="s">
        <v>3181</v>
      </c>
      <c r="E9314" s="27" t="s">
        <v>3033</v>
      </c>
      <c r="F9314" s="27" t="s">
        <v>3034</v>
      </c>
      <c r="G9314" s="27" t="s">
        <v>2821</v>
      </c>
      <c r="H9314" s="28">
        <v>44075</v>
      </c>
      <c r="I9314" s="516">
        <v>4.1042309999999995</v>
      </c>
      <c r="J9314" s="28" t="s">
        <v>3241</v>
      </c>
    </row>
    <row r="9315" spans="1:10" x14ac:dyDescent="0.3">
      <c r="A9315" s="26">
        <v>2020</v>
      </c>
      <c r="B9315" s="27" t="s">
        <v>3031</v>
      </c>
      <c r="C9315" s="27" t="s">
        <v>3032</v>
      </c>
      <c r="D9315" s="27" t="s">
        <v>3031</v>
      </c>
      <c r="E9315" s="27" t="s">
        <v>3033</v>
      </c>
      <c r="F9315" s="27" t="s">
        <v>3034</v>
      </c>
      <c r="G9315" s="27" t="s">
        <v>2821</v>
      </c>
      <c r="H9315" s="28">
        <v>44075</v>
      </c>
      <c r="I9315" s="516">
        <v>5.9044099999999995</v>
      </c>
      <c r="J9315" s="28" t="s">
        <v>3241</v>
      </c>
    </row>
    <row r="9316" spans="1:10" x14ac:dyDescent="0.3">
      <c r="A9316" s="26">
        <v>2020</v>
      </c>
      <c r="B9316" s="27" t="s">
        <v>6036</v>
      </c>
      <c r="C9316" s="27" t="s">
        <v>6037</v>
      </c>
      <c r="D9316" s="27" t="s">
        <v>6038</v>
      </c>
      <c r="E9316" s="27" t="s">
        <v>3161</v>
      </c>
      <c r="F9316" s="27" t="s">
        <v>3026</v>
      </c>
      <c r="G9316" s="27" t="s">
        <v>2936</v>
      </c>
      <c r="H9316" s="28">
        <v>44075</v>
      </c>
      <c r="I9316" s="516">
        <v>4.3217659999999993</v>
      </c>
      <c r="J9316" s="28" t="s">
        <v>3192</v>
      </c>
    </row>
    <row r="9317" spans="1:10" x14ac:dyDescent="0.3">
      <c r="A9317" s="26">
        <v>2020</v>
      </c>
      <c r="B9317" s="27" t="s">
        <v>6039</v>
      </c>
      <c r="C9317" s="27" t="s">
        <v>6040</v>
      </c>
      <c r="D9317" s="27" t="s">
        <v>6039</v>
      </c>
      <c r="E9317" s="27" t="s">
        <v>3033</v>
      </c>
      <c r="F9317" s="27" t="s">
        <v>2788</v>
      </c>
      <c r="G9317" s="27" t="s">
        <v>2788</v>
      </c>
      <c r="H9317" s="28">
        <v>44075</v>
      </c>
      <c r="I9317" s="516">
        <v>22.605731999999993</v>
      </c>
      <c r="J9317" s="28" t="s">
        <v>3241</v>
      </c>
    </row>
    <row r="9318" spans="1:10" x14ac:dyDescent="0.3">
      <c r="A9318" s="26">
        <v>2020</v>
      </c>
      <c r="B9318" s="27" t="s">
        <v>5991</v>
      </c>
      <c r="C9318" s="27" t="s">
        <v>5992</v>
      </c>
      <c r="D9318" s="27" t="s">
        <v>5991</v>
      </c>
      <c r="E9318" s="27" t="s">
        <v>3033</v>
      </c>
      <c r="F9318" s="27" t="s">
        <v>2788</v>
      </c>
      <c r="G9318" s="27" t="s">
        <v>2799</v>
      </c>
      <c r="H9318" s="28">
        <v>44075</v>
      </c>
      <c r="I9318" s="516">
        <v>12.129453999999997</v>
      </c>
      <c r="J9318" s="28" t="s">
        <v>3192</v>
      </c>
    </row>
    <row r="9319" spans="1:10" x14ac:dyDescent="0.3">
      <c r="A9319" s="26">
        <v>2020</v>
      </c>
      <c r="B9319" s="27" t="s">
        <v>6031</v>
      </c>
      <c r="C9319" s="27" t="s">
        <v>6016</v>
      </c>
      <c r="D9319" s="27" t="s">
        <v>6031</v>
      </c>
      <c r="E9319" s="27" t="s">
        <v>3033</v>
      </c>
      <c r="F9319" s="27" t="s">
        <v>2807</v>
      </c>
      <c r="G9319" s="27" t="s">
        <v>2808</v>
      </c>
      <c r="H9319" s="28">
        <v>44075</v>
      </c>
      <c r="I9319" s="516">
        <v>11.781483</v>
      </c>
      <c r="J9319" s="28" t="s">
        <v>3241</v>
      </c>
    </row>
    <row r="9320" spans="1:10" x14ac:dyDescent="0.3">
      <c r="A9320" s="26">
        <v>2020</v>
      </c>
      <c r="B9320" s="27" t="s">
        <v>6025</v>
      </c>
      <c r="C9320" s="27" t="s">
        <v>6026</v>
      </c>
      <c r="D9320" s="27" t="s">
        <v>6025</v>
      </c>
      <c r="E9320" s="27" t="s">
        <v>3033</v>
      </c>
      <c r="F9320" s="27" t="s">
        <v>2807</v>
      </c>
      <c r="G9320" s="27" t="s">
        <v>2808</v>
      </c>
      <c r="H9320" s="28">
        <v>44075</v>
      </c>
      <c r="I9320" s="516">
        <v>48.609233999999994</v>
      </c>
      <c r="J9320" s="28" t="s">
        <v>3192</v>
      </c>
    </row>
    <row r="9321" spans="1:10" x14ac:dyDescent="0.3">
      <c r="A9321" s="26">
        <v>2020</v>
      </c>
      <c r="B9321" s="27" t="s">
        <v>3189</v>
      </c>
      <c r="C9321" s="27" t="s">
        <v>3190</v>
      </c>
      <c r="D9321" s="27" t="s">
        <v>3191</v>
      </c>
      <c r="E9321" s="27" t="s">
        <v>3161</v>
      </c>
      <c r="F9321" s="27" t="s">
        <v>2815</v>
      </c>
      <c r="G9321" s="27" t="s">
        <v>2816</v>
      </c>
      <c r="H9321" s="28">
        <v>44075</v>
      </c>
      <c r="I9321" s="516">
        <v>1.3680840000000001</v>
      </c>
      <c r="J9321" s="28" t="s">
        <v>3192</v>
      </c>
    </row>
    <row r="9322" spans="1:10" x14ac:dyDescent="0.3">
      <c r="A9322" s="26">
        <v>2020</v>
      </c>
      <c r="B9322" s="27" t="s">
        <v>3189</v>
      </c>
      <c r="C9322" s="27" t="s">
        <v>6326</v>
      </c>
      <c r="D9322" s="27" t="s">
        <v>6327</v>
      </c>
      <c r="E9322" s="27" t="s">
        <v>3161</v>
      </c>
      <c r="F9322" s="27" t="s">
        <v>2815</v>
      </c>
      <c r="G9322" s="27" t="s">
        <v>2816</v>
      </c>
      <c r="H9322" s="28">
        <v>44075</v>
      </c>
      <c r="I9322" s="516">
        <v>0.73108600000000012</v>
      </c>
      <c r="J9322" s="28" t="s">
        <v>3192</v>
      </c>
    </row>
    <row r="9323" spans="1:10" x14ac:dyDescent="0.3">
      <c r="A9323" s="26">
        <v>2020</v>
      </c>
      <c r="B9323" s="27" t="s">
        <v>5764</v>
      </c>
      <c r="C9323" s="27" t="s">
        <v>5765</v>
      </c>
      <c r="D9323" s="27" t="s">
        <v>5766</v>
      </c>
      <c r="E9323" s="27" t="s">
        <v>3161</v>
      </c>
      <c r="F9323" s="27" t="s">
        <v>2815</v>
      </c>
      <c r="G9323" s="27" t="s">
        <v>2816</v>
      </c>
      <c r="H9323" s="28">
        <v>44075</v>
      </c>
      <c r="I9323" s="516">
        <v>0.48829500000000009</v>
      </c>
      <c r="J9323" s="28" t="s">
        <v>3192</v>
      </c>
    </row>
    <row r="9324" spans="1:10" x14ac:dyDescent="0.3">
      <c r="A9324" s="26">
        <v>2020</v>
      </c>
      <c r="B9324" s="27" t="s">
        <v>5764</v>
      </c>
      <c r="C9324" s="27" t="s">
        <v>5765</v>
      </c>
      <c r="D9324" s="27" t="s">
        <v>5988</v>
      </c>
      <c r="E9324" s="27" t="s">
        <v>3161</v>
      </c>
      <c r="F9324" s="27" t="s">
        <v>2815</v>
      </c>
      <c r="G9324" s="27" t="s">
        <v>2816</v>
      </c>
      <c r="H9324" s="28">
        <v>44075</v>
      </c>
      <c r="I9324" s="516">
        <v>0.78071800000000036</v>
      </c>
      <c r="J9324" s="28" t="s">
        <v>3192</v>
      </c>
    </row>
    <row r="9325" spans="1:10" x14ac:dyDescent="0.3">
      <c r="A9325" s="26">
        <v>2020</v>
      </c>
      <c r="B9325" s="27" t="s">
        <v>3037</v>
      </c>
      <c r="C9325" s="27" t="s">
        <v>3038</v>
      </c>
      <c r="D9325" s="27" t="s">
        <v>3037</v>
      </c>
      <c r="E9325" s="27" t="s">
        <v>6117</v>
      </c>
      <c r="F9325" s="27" t="s">
        <v>3034</v>
      </c>
      <c r="G9325" s="27" t="s">
        <v>2999</v>
      </c>
      <c r="H9325" s="28">
        <v>44075</v>
      </c>
      <c r="I9325" s="516">
        <v>3.0369559999999995</v>
      </c>
      <c r="J9325" s="28" t="s">
        <v>3241</v>
      </c>
    </row>
    <row r="9326" spans="1:10" x14ac:dyDescent="0.3">
      <c r="A9326" s="26">
        <v>2020</v>
      </c>
      <c r="B9326" s="27" t="s">
        <v>6077</v>
      </c>
      <c r="C9326" s="27" t="s">
        <v>6078</v>
      </c>
      <c r="D9326" s="27" t="s">
        <v>6077</v>
      </c>
      <c r="E9326" s="27" t="s">
        <v>3111</v>
      </c>
      <c r="F9326" s="27" t="s">
        <v>3034</v>
      </c>
      <c r="G9326" s="27" t="s">
        <v>2840</v>
      </c>
      <c r="H9326" s="28">
        <v>44075</v>
      </c>
      <c r="I9326" s="516">
        <v>18.379860000000004</v>
      </c>
      <c r="J9326" s="28" t="s">
        <v>3192</v>
      </c>
    </row>
    <row r="9327" spans="1:10" x14ac:dyDescent="0.3">
      <c r="A9327" s="26">
        <v>2020</v>
      </c>
      <c r="B9327" s="27" t="s">
        <v>3039</v>
      </c>
      <c r="C9327" s="27" t="s">
        <v>3040</v>
      </c>
      <c r="D9327" s="27" t="s">
        <v>3039</v>
      </c>
      <c r="E9327" s="27" t="s">
        <v>6117</v>
      </c>
      <c r="F9327" s="27" t="s">
        <v>2815</v>
      </c>
      <c r="G9327" s="27" t="s">
        <v>2816</v>
      </c>
      <c r="H9327" s="28">
        <v>44075</v>
      </c>
      <c r="I9327" s="516">
        <v>0</v>
      </c>
      <c r="J9327" s="28" t="s">
        <v>3241</v>
      </c>
    </row>
    <row r="9328" spans="1:10" x14ac:dyDescent="0.3">
      <c r="A9328" s="26">
        <v>2020</v>
      </c>
      <c r="B9328" s="27" t="s">
        <v>5672</v>
      </c>
      <c r="C9328" s="27" t="s">
        <v>2863</v>
      </c>
      <c r="D9328" s="27" t="s">
        <v>5672</v>
      </c>
      <c r="E9328" s="27" t="s">
        <v>3111</v>
      </c>
      <c r="F9328" s="27" t="s">
        <v>2815</v>
      </c>
      <c r="G9328" s="27" t="s">
        <v>2854</v>
      </c>
      <c r="H9328" s="28">
        <v>44075</v>
      </c>
      <c r="I9328" s="516">
        <v>5.5266539999999997</v>
      </c>
      <c r="J9328" s="28" t="s">
        <v>3192</v>
      </c>
    </row>
    <row r="9329" spans="1:10" x14ac:dyDescent="0.3">
      <c r="A9329" s="26">
        <v>2020</v>
      </c>
      <c r="B9329" s="27" t="s">
        <v>3041</v>
      </c>
      <c r="C9329" s="27" t="s">
        <v>3042</v>
      </c>
      <c r="D9329" s="27" t="s">
        <v>3041</v>
      </c>
      <c r="E9329" s="27" t="s">
        <v>6117</v>
      </c>
      <c r="F9329" s="27" t="s">
        <v>2825</v>
      </c>
      <c r="G9329" s="27" t="s">
        <v>2826</v>
      </c>
      <c r="H9329" s="28">
        <v>44075</v>
      </c>
      <c r="I9329" s="516">
        <v>6.6631670000000014</v>
      </c>
      <c r="J9329" s="28" t="s">
        <v>3241</v>
      </c>
    </row>
    <row r="9330" spans="1:10" x14ac:dyDescent="0.3">
      <c r="A9330" s="26">
        <v>2020</v>
      </c>
      <c r="B9330" s="27" t="s">
        <v>3043</v>
      </c>
      <c r="C9330" s="27" t="s">
        <v>3044</v>
      </c>
      <c r="D9330" s="27" t="s">
        <v>3043</v>
      </c>
      <c r="E9330" s="27" t="s">
        <v>6117</v>
      </c>
      <c r="F9330" s="27" t="s">
        <v>2815</v>
      </c>
      <c r="G9330" s="27" t="s">
        <v>2816</v>
      </c>
      <c r="H9330" s="28">
        <v>44075</v>
      </c>
      <c r="I9330" s="516">
        <v>2.3376109999999999</v>
      </c>
      <c r="J9330" s="28" t="s">
        <v>3241</v>
      </c>
    </row>
    <row r="9331" spans="1:10" x14ac:dyDescent="0.3">
      <c r="A9331" s="26">
        <v>2020</v>
      </c>
      <c r="B9331" s="27" t="s">
        <v>6458</v>
      </c>
      <c r="C9331" s="27" t="s">
        <v>6459</v>
      </c>
      <c r="D9331" s="27" t="s">
        <v>6458</v>
      </c>
      <c r="E9331" s="27" t="s">
        <v>3111</v>
      </c>
      <c r="F9331" s="27" t="s">
        <v>3034</v>
      </c>
      <c r="G9331" s="27" t="s">
        <v>2923</v>
      </c>
      <c r="H9331" s="28">
        <v>44075</v>
      </c>
      <c r="I9331" s="516">
        <v>6.8680129999999995</v>
      </c>
      <c r="J9331" s="28" t="s">
        <v>3192</v>
      </c>
    </row>
    <row r="9332" spans="1:10" x14ac:dyDescent="0.3">
      <c r="A9332" s="26">
        <v>2020</v>
      </c>
      <c r="B9332" s="27" t="s">
        <v>6460</v>
      </c>
      <c r="C9332" s="27" t="s">
        <v>6461</v>
      </c>
      <c r="D9332" s="27" t="s">
        <v>6460</v>
      </c>
      <c r="E9332" s="27" t="s">
        <v>3111</v>
      </c>
      <c r="F9332" s="27" t="s">
        <v>3034</v>
      </c>
      <c r="G9332" s="27" t="s">
        <v>2923</v>
      </c>
      <c r="H9332" s="28">
        <v>44075</v>
      </c>
      <c r="I9332" s="516">
        <v>8.5844369999999994</v>
      </c>
      <c r="J9332" s="28" t="s">
        <v>3192</v>
      </c>
    </row>
    <row r="9333" spans="1:10" x14ac:dyDescent="0.3">
      <c r="A9333" s="26">
        <v>2020</v>
      </c>
      <c r="B9333" s="27" t="s">
        <v>6462</v>
      </c>
      <c r="C9333" s="27" t="s">
        <v>6463</v>
      </c>
      <c r="D9333" s="27" t="s">
        <v>6462</v>
      </c>
      <c r="E9333" s="27" t="s">
        <v>3111</v>
      </c>
      <c r="F9333" s="27" t="s">
        <v>3034</v>
      </c>
      <c r="G9333" s="27" t="s">
        <v>2923</v>
      </c>
      <c r="H9333" s="28">
        <v>44075</v>
      </c>
      <c r="I9333" s="516">
        <v>7.5697709999999994</v>
      </c>
      <c r="J9333" s="28" t="s">
        <v>3192</v>
      </c>
    </row>
    <row r="9334" spans="1:10" x14ac:dyDescent="0.3">
      <c r="A9334" s="26">
        <v>2020</v>
      </c>
      <c r="B9334" s="27" t="s">
        <v>3045</v>
      </c>
      <c r="C9334" s="27" t="s">
        <v>3046</v>
      </c>
      <c r="D9334" s="27" t="s">
        <v>3045</v>
      </c>
      <c r="E9334" s="27" t="s">
        <v>6117</v>
      </c>
      <c r="F9334" s="27" t="s">
        <v>2815</v>
      </c>
      <c r="G9334" s="27" t="s">
        <v>2816</v>
      </c>
      <c r="H9334" s="28">
        <v>44075</v>
      </c>
      <c r="I9334" s="516">
        <v>4.3949000000000002E-2</v>
      </c>
      <c r="J9334" s="28" t="s">
        <v>3241</v>
      </c>
    </row>
    <row r="9335" spans="1:10" x14ac:dyDescent="0.3">
      <c r="A9335" s="26">
        <v>2020</v>
      </c>
      <c r="B9335" s="27" t="s">
        <v>3143</v>
      </c>
      <c r="C9335" s="27" t="s">
        <v>3144</v>
      </c>
      <c r="D9335" s="27" t="s">
        <v>3143</v>
      </c>
      <c r="E9335" s="27" t="s">
        <v>6117</v>
      </c>
      <c r="F9335" s="27" t="s">
        <v>2798</v>
      </c>
      <c r="G9335" s="27" t="s">
        <v>2803</v>
      </c>
      <c r="H9335" s="28">
        <v>44075</v>
      </c>
      <c r="I9335" s="516">
        <v>3.3172730000000006</v>
      </c>
      <c r="J9335" s="28" t="s">
        <v>3241</v>
      </c>
    </row>
    <row r="9336" spans="1:10" x14ac:dyDescent="0.3">
      <c r="A9336" s="26">
        <v>2020</v>
      </c>
      <c r="B9336" s="27" t="s">
        <v>5773</v>
      </c>
      <c r="C9336" s="27" t="s">
        <v>5774</v>
      </c>
      <c r="D9336" s="27" t="s">
        <v>5773</v>
      </c>
      <c r="E9336" s="27" t="s">
        <v>3111</v>
      </c>
      <c r="F9336" s="27" t="s">
        <v>3034</v>
      </c>
      <c r="G9336" s="27" t="s">
        <v>2821</v>
      </c>
      <c r="H9336" s="28">
        <v>44075</v>
      </c>
      <c r="I9336" s="516">
        <v>0.28060900000000005</v>
      </c>
      <c r="J9336" s="28" t="s">
        <v>3241</v>
      </c>
    </row>
    <row r="9337" spans="1:10" x14ac:dyDescent="0.3">
      <c r="A9337" s="26">
        <v>2020</v>
      </c>
      <c r="B9337" s="27" t="s">
        <v>3171</v>
      </c>
      <c r="C9337" s="27" t="s">
        <v>3172</v>
      </c>
      <c r="D9337" s="27" t="s">
        <v>3173</v>
      </c>
      <c r="E9337" s="27" t="s">
        <v>3111</v>
      </c>
      <c r="F9337" s="27" t="s">
        <v>2825</v>
      </c>
      <c r="G9337" s="27" t="s">
        <v>2850</v>
      </c>
      <c r="H9337" s="28">
        <v>44075</v>
      </c>
      <c r="I9337" s="516">
        <v>0.46578300000000006</v>
      </c>
      <c r="J9337" s="28" t="s">
        <v>3241</v>
      </c>
    </row>
    <row r="9338" spans="1:10" x14ac:dyDescent="0.3">
      <c r="A9338" s="26">
        <v>2020</v>
      </c>
      <c r="B9338" s="27" t="s">
        <v>5974</v>
      </c>
      <c r="C9338" s="27" t="s">
        <v>5975</v>
      </c>
      <c r="D9338" s="27" t="s">
        <v>5974</v>
      </c>
      <c r="E9338" s="27" t="s">
        <v>3033</v>
      </c>
      <c r="F9338" s="27" t="s">
        <v>2807</v>
      </c>
      <c r="G9338" s="27" t="s">
        <v>2812</v>
      </c>
      <c r="H9338" s="28">
        <v>44075</v>
      </c>
      <c r="I9338" s="516">
        <v>11.293353000000002</v>
      </c>
      <c r="J9338" s="28" t="s">
        <v>3192</v>
      </c>
    </row>
    <row r="9339" spans="1:10" x14ac:dyDescent="0.3">
      <c r="A9339" s="26">
        <v>2020</v>
      </c>
      <c r="B9339" s="27" t="s">
        <v>3146</v>
      </c>
      <c r="C9339" s="27" t="s">
        <v>3147</v>
      </c>
      <c r="D9339" s="27" t="s">
        <v>3146</v>
      </c>
      <c r="E9339" s="27" t="s">
        <v>6117</v>
      </c>
      <c r="F9339" s="27" t="s">
        <v>2798</v>
      </c>
      <c r="G9339" s="27" t="s">
        <v>2803</v>
      </c>
      <c r="H9339" s="28">
        <v>44075</v>
      </c>
      <c r="I9339" s="516">
        <v>3.0085859999999998</v>
      </c>
      <c r="J9339" s="28" t="s">
        <v>3241</v>
      </c>
    </row>
    <row r="9340" spans="1:10" x14ac:dyDescent="0.3">
      <c r="A9340" s="26">
        <v>2020</v>
      </c>
      <c r="B9340" s="27" t="s">
        <v>6128</v>
      </c>
      <c r="C9340" s="27" t="s">
        <v>6129</v>
      </c>
      <c r="D9340" s="27" t="s">
        <v>6130</v>
      </c>
      <c r="E9340" s="27" t="s">
        <v>3161</v>
      </c>
      <c r="F9340" s="27" t="s">
        <v>3034</v>
      </c>
      <c r="G9340" s="27" t="s">
        <v>2999</v>
      </c>
      <c r="H9340" s="28">
        <v>44075</v>
      </c>
      <c r="I9340" s="516">
        <v>1.3237000000000002E-2</v>
      </c>
      <c r="J9340" s="28" t="s">
        <v>3192</v>
      </c>
    </row>
    <row r="9341" spans="1:10" x14ac:dyDescent="0.3">
      <c r="A9341" s="26">
        <v>2020</v>
      </c>
      <c r="B9341" s="27" t="s">
        <v>3047</v>
      </c>
      <c r="C9341" s="27" t="s">
        <v>3048</v>
      </c>
      <c r="D9341" s="27" t="s">
        <v>3047</v>
      </c>
      <c r="E9341" s="27" t="s">
        <v>6117</v>
      </c>
      <c r="F9341" s="27" t="s">
        <v>2825</v>
      </c>
      <c r="G9341" s="27" t="s">
        <v>2826</v>
      </c>
      <c r="H9341" s="28">
        <v>44075</v>
      </c>
      <c r="I9341" s="516">
        <v>2.3507810000000005</v>
      </c>
      <c r="J9341" s="28" t="s">
        <v>3241</v>
      </c>
    </row>
    <row r="9342" spans="1:10" x14ac:dyDescent="0.3">
      <c r="A9342" s="26">
        <v>2020</v>
      </c>
      <c r="B9342" s="27" t="s">
        <v>5217</v>
      </c>
      <c r="C9342" s="27" t="s">
        <v>2901</v>
      </c>
      <c r="D9342" s="27" t="s">
        <v>5217</v>
      </c>
      <c r="E9342" s="27" t="s">
        <v>3033</v>
      </c>
      <c r="F9342" s="27" t="s">
        <v>2788</v>
      </c>
      <c r="G9342" s="27" t="s">
        <v>2788</v>
      </c>
      <c r="H9342" s="28">
        <v>44075</v>
      </c>
      <c r="I9342" s="516">
        <v>32.201997999999996</v>
      </c>
      <c r="J9342" s="28" t="s">
        <v>3192</v>
      </c>
    </row>
    <row r="9343" spans="1:10" x14ac:dyDescent="0.3">
      <c r="A9343" s="26">
        <v>2020</v>
      </c>
      <c r="B9343" s="27" t="s">
        <v>6124</v>
      </c>
      <c r="C9343" s="27" t="s">
        <v>6125</v>
      </c>
      <c r="D9343" s="27" t="s">
        <v>6124</v>
      </c>
      <c r="E9343" s="27" t="s">
        <v>3111</v>
      </c>
      <c r="F9343" s="27" t="s">
        <v>2815</v>
      </c>
      <c r="G9343" s="27" t="s">
        <v>2854</v>
      </c>
      <c r="H9343" s="28">
        <v>44075</v>
      </c>
      <c r="I9343" s="516">
        <v>0.95767000000000002</v>
      </c>
      <c r="J9343" s="28" t="s">
        <v>9055</v>
      </c>
    </row>
    <row r="9344" spans="1:10" x14ac:dyDescent="0.3">
      <c r="A9344" s="26">
        <v>2020</v>
      </c>
      <c r="B9344" s="27" t="s">
        <v>5999</v>
      </c>
      <c r="C9344" s="27" t="s">
        <v>5967</v>
      </c>
      <c r="D9344" s="27" t="s">
        <v>5999</v>
      </c>
      <c r="E9344" s="27" t="s">
        <v>3111</v>
      </c>
      <c r="F9344" s="27" t="s">
        <v>2815</v>
      </c>
      <c r="G9344" s="27" t="s">
        <v>2854</v>
      </c>
      <c r="H9344" s="28">
        <v>44075</v>
      </c>
      <c r="I9344" s="516">
        <v>0.90587800000000018</v>
      </c>
      <c r="J9344" s="28" t="s">
        <v>3241</v>
      </c>
    </row>
    <row r="9345" spans="1:10" x14ac:dyDescent="0.3">
      <c r="A9345" s="26">
        <v>2020</v>
      </c>
      <c r="B9345" s="27" t="s">
        <v>5760</v>
      </c>
      <c r="C9345" s="27" t="s">
        <v>5761</v>
      </c>
      <c r="D9345" s="27" t="s">
        <v>5760</v>
      </c>
      <c r="E9345" s="27" t="s">
        <v>3111</v>
      </c>
      <c r="F9345" s="27" t="s">
        <v>2815</v>
      </c>
      <c r="G9345" s="27" t="s">
        <v>2854</v>
      </c>
      <c r="H9345" s="28">
        <v>44075</v>
      </c>
      <c r="I9345" s="516">
        <v>5.2372959999999997</v>
      </c>
      <c r="J9345" s="28" t="s">
        <v>3192</v>
      </c>
    </row>
    <row r="9346" spans="1:10" x14ac:dyDescent="0.3">
      <c r="A9346" s="26">
        <v>2020</v>
      </c>
      <c r="B9346" s="27" t="s">
        <v>3049</v>
      </c>
      <c r="C9346" s="27" t="s">
        <v>3050</v>
      </c>
      <c r="D9346" s="27" t="s">
        <v>3049</v>
      </c>
      <c r="E9346" s="27" t="s">
        <v>6117</v>
      </c>
      <c r="F9346" s="27" t="s">
        <v>2825</v>
      </c>
      <c r="G9346" s="27" t="s">
        <v>2850</v>
      </c>
      <c r="H9346" s="28">
        <v>44075</v>
      </c>
      <c r="I9346" s="516">
        <v>2.0784629999999997</v>
      </c>
      <c r="J9346" s="28" t="s">
        <v>3241</v>
      </c>
    </row>
    <row r="9347" spans="1:10" x14ac:dyDescent="0.3">
      <c r="A9347" s="26">
        <v>2020</v>
      </c>
      <c r="B9347" s="27" t="s">
        <v>5995</v>
      </c>
      <c r="C9347" s="27" t="s">
        <v>5996</v>
      </c>
      <c r="D9347" s="27" t="s">
        <v>5995</v>
      </c>
      <c r="E9347" s="27" t="s">
        <v>3033</v>
      </c>
      <c r="F9347" s="27" t="s">
        <v>2807</v>
      </c>
      <c r="G9347" s="27" t="s">
        <v>2812</v>
      </c>
      <c r="H9347" s="28">
        <v>44075</v>
      </c>
      <c r="I9347" s="516">
        <v>11.940806000000002</v>
      </c>
      <c r="J9347" s="28" t="s">
        <v>3192</v>
      </c>
    </row>
    <row r="9348" spans="1:10" x14ac:dyDescent="0.3">
      <c r="A9348" s="26">
        <v>2020</v>
      </c>
      <c r="B9348" s="27" t="s">
        <v>3052</v>
      </c>
      <c r="C9348" s="27" t="s">
        <v>3053</v>
      </c>
      <c r="D9348" s="27" t="s">
        <v>3052</v>
      </c>
      <c r="E9348" s="27" t="s">
        <v>3033</v>
      </c>
      <c r="F9348" s="27" t="s">
        <v>2807</v>
      </c>
      <c r="G9348" s="27" t="s">
        <v>2812</v>
      </c>
      <c r="H9348" s="28">
        <v>44075</v>
      </c>
      <c r="I9348" s="516">
        <v>2.4477190000000002</v>
      </c>
      <c r="J9348" s="28" t="s">
        <v>3241</v>
      </c>
    </row>
    <row r="9349" spans="1:10" x14ac:dyDescent="0.3">
      <c r="A9349" s="26">
        <v>2020</v>
      </c>
      <c r="B9349" s="27" t="s">
        <v>6339</v>
      </c>
      <c r="C9349" s="27" t="s">
        <v>6340</v>
      </c>
      <c r="D9349" s="27" t="s">
        <v>6339</v>
      </c>
      <c r="E9349" s="27" t="s">
        <v>3111</v>
      </c>
      <c r="F9349" s="27" t="s">
        <v>2825</v>
      </c>
      <c r="G9349" s="27" t="s">
        <v>2850</v>
      </c>
      <c r="H9349" s="28">
        <v>44075</v>
      </c>
      <c r="I9349" s="516">
        <v>0.50784600000000002</v>
      </c>
      <c r="J9349" s="28" t="s">
        <v>3241</v>
      </c>
    </row>
    <row r="9350" spans="1:10" x14ac:dyDescent="0.3">
      <c r="A9350" s="26">
        <v>2020</v>
      </c>
      <c r="B9350" s="27" t="s">
        <v>6126</v>
      </c>
      <c r="C9350" s="27" t="s">
        <v>6127</v>
      </c>
      <c r="D9350" s="27" t="s">
        <v>6126</v>
      </c>
      <c r="E9350" s="27" t="s">
        <v>3033</v>
      </c>
      <c r="F9350" s="27" t="s">
        <v>2788</v>
      </c>
      <c r="G9350" s="27" t="s">
        <v>2788</v>
      </c>
      <c r="H9350" s="28">
        <v>44075</v>
      </c>
      <c r="I9350" s="516">
        <v>7.2095380000000002</v>
      </c>
      <c r="J9350" s="28" t="s">
        <v>3241</v>
      </c>
    </row>
    <row r="9351" spans="1:10" x14ac:dyDescent="0.3">
      <c r="A9351" s="26">
        <v>2020</v>
      </c>
      <c r="B9351" s="27" t="s">
        <v>6148</v>
      </c>
      <c r="C9351" s="27" t="s">
        <v>6149</v>
      </c>
      <c r="D9351" s="27" t="s">
        <v>6148</v>
      </c>
      <c r="E9351" s="27" t="s">
        <v>3033</v>
      </c>
      <c r="F9351" s="27" t="s">
        <v>2788</v>
      </c>
      <c r="G9351" s="27" t="s">
        <v>2788</v>
      </c>
      <c r="H9351" s="28">
        <v>44075</v>
      </c>
      <c r="I9351" s="516">
        <v>27.639686999999999</v>
      </c>
      <c r="J9351" s="28" t="s">
        <v>3192</v>
      </c>
    </row>
    <row r="9352" spans="1:10" x14ac:dyDescent="0.3">
      <c r="A9352" s="26">
        <v>2020</v>
      </c>
      <c r="B9352" s="27" t="s">
        <v>6033</v>
      </c>
      <c r="C9352" s="27" t="s">
        <v>6034</v>
      </c>
      <c r="D9352" s="27" t="s">
        <v>6035</v>
      </c>
      <c r="E9352" s="27" t="s">
        <v>3161</v>
      </c>
      <c r="F9352" s="27" t="s">
        <v>2788</v>
      </c>
      <c r="G9352" s="27" t="s">
        <v>2788</v>
      </c>
      <c r="H9352" s="28">
        <v>44075</v>
      </c>
      <c r="I9352" s="516">
        <v>3.4778659999999992</v>
      </c>
      <c r="J9352" s="28" t="s">
        <v>3192</v>
      </c>
    </row>
    <row r="9353" spans="1:10" x14ac:dyDescent="0.3">
      <c r="A9353" s="26">
        <v>2020</v>
      </c>
      <c r="B9353" s="27" t="s">
        <v>3054</v>
      </c>
      <c r="C9353" s="27" t="s">
        <v>3055</v>
      </c>
      <c r="D9353" s="27" t="s">
        <v>3054</v>
      </c>
      <c r="E9353" s="27" t="s">
        <v>6117</v>
      </c>
      <c r="F9353" s="27" t="s">
        <v>3034</v>
      </c>
      <c r="G9353" s="27" t="s">
        <v>2999</v>
      </c>
      <c r="H9353" s="28">
        <v>44075</v>
      </c>
      <c r="I9353" s="516">
        <v>4.890276000000001</v>
      </c>
      <c r="J9353" s="28" t="s">
        <v>3241</v>
      </c>
    </row>
    <row r="9354" spans="1:10" x14ac:dyDescent="0.3">
      <c r="A9354" s="26">
        <v>2020</v>
      </c>
      <c r="B9354" s="27" t="s">
        <v>3056</v>
      </c>
      <c r="C9354" s="27" t="s">
        <v>3057</v>
      </c>
      <c r="D9354" s="27" t="s">
        <v>3056</v>
      </c>
      <c r="E9354" s="27" t="s">
        <v>6117</v>
      </c>
      <c r="F9354" s="27" t="s">
        <v>2825</v>
      </c>
      <c r="G9354" s="27" t="s">
        <v>2826</v>
      </c>
      <c r="H9354" s="28">
        <v>44075</v>
      </c>
      <c r="I9354" s="516">
        <v>3.3075680000000007</v>
      </c>
      <c r="J9354" s="28" t="s">
        <v>3241</v>
      </c>
    </row>
    <row r="9355" spans="1:10" x14ac:dyDescent="0.3">
      <c r="A9355" s="26">
        <v>2020</v>
      </c>
      <c r="B9355" s="27" t="s">
        <v>6122</v>
      </c>
      <c r="C9355" s="27" t="s">
        <v>6123</v>
      </c>
      <c r="D9355" s="27" t="s">
        <v>6122</v>
      </c>
      <c r="E9355" s="27" t="s">
        <v>3111</v>
      </c>
      <c r="F9355" s="27" t="s">
        <v>3034</v>
      </c>
      <c r="G9355" s="27" t="s">
        <v>2831</v>
      </c>
      <c r="H9355" s="28">
        <v>44075</v>
      </c>
      <c r="I9355" s="516">
        <v>2.5393020000000002</v>
      </c>
      <c r="J9355" s="28" t="s">
        <v>3192</v>
      </c>
    </row>
    <row r="9356" spans="1:10" x14ac:dyDescent="0.3">
      <c r="A9356" s="26">
        <v>2020</v>
      </c>
      <c r="B9356" s="27" t="s">
        <v>3058</v>
      </c>
      <c r="C9356" s="27" t="s">
        <v>3059</v>
      </c>
      <c r="D9356" s="27" t="s">
        <v>3058</v>
      </c>
      <c r="E9356" s="27" t="s">
        <v>6117</v>
      </c>
      <c r="F9356" s="27" t="s">
        <v>2815</v>
      </c>
      <c r="G9356" s="27" t="s">
        <v>2816</v>
      </c>
      <c r="H9356" s="28">
        <v>44075</v>
      </c>
      <c r="I9356" s="516">
        <v>2.4759450000000007</v>
      </c>
      <c r="J9356" s="28" t="s">
        <v>3241</v>
      </c>
    </row>
    <row r="9357" spans="1:10" x14ac:dyDescent="0.3">
      <c r="A9357" s="26">
        <v>2020</v>
      </c>
      <c r="B9357" s="27" t="s">
        <v>6464</v>
      </c>
      <c r="C9357" s="27" t="s">
        <v>6465</v>
      </c>
      <c r="D9357" s="27" t="s">
        <v>6466</v>
      </c>
      <c r="E9357" s="27" t="s">
        <v>3161</v>
      </c>
      <c r="F9357" s="27" t="s">
        <v>2788</v>
      </c>
      <c r="G9357" s="27" t="s">
        <v>2788</v>
      </c>
      <c r="H9357" s="28">
        <v>44075</v>
      </c>
      <c r="I9357" s="516">
        <v>3.8020000000000003E-3</v>
      </c>
      <c r="J9357" s="28" t="s">
        <v>3192</v>
      </c>
    </row>
    <row r="9358" spans="1:10" x14ac:dyDescent="0.3">
      <c r="A9358" s="26">
        <v>2020</v>
      </c>
      <c r="B9358" s="27" t="s">
        <v>5775</v>
      </c>
      <c r="C9358" s="27" t="s">
        <v>2905</v>
      </c>
      <c r="D9358" s="27" t="s">
        <v>5775</v>
      </c>
      <c r="E9358" s="27" t="s">
        <v>3033</v>
      </c>
      <c r="F9358" s="27" t="s">
        <v>2807</v>
      </c>
      <c r="G9358" s="27" t="s">
        <v>2812</v>
      </c>
      <c r="H9358" s="28">
        <v>44075</v>
      </c>
      <c r="I9358" s="516">
        <v>9.8747199999999982</v>
      </c>
      <c r="J9358" s="28" t="s">
        <v>3192</v>
      </c>
    </row>
    <row r="9359" spans="1:10" x14ac:dyDescent="0.3">
      <c r="A9359" s="26">
        <v>2020</v>
      </c>
      <c r="B9359" s="27" t="s">
        <v>6450</v>
      </c>
      <c r="C9359" s="27" t="s">
        <v>6451</v>
      </c>
      <c r="D9359" s="27" t="s">
        <v>6452</v>
      </c>
      <c r="E9359" s="27" t="s">
        <v>3063</v>
      </c>
      <c r="F9359" s="27" t="s">
        <v>3094</v>
      </c>
      <c r="G9359" s="27" t="s">
        <v>2961</v>
      </c>
      <c r="H9359" s="28">
        <v>44075</v>
      </c>
      <c r="I9359" s="516">
        <v>10.069987999999999</v>
      </c>
      <c r="J9359" s="28" t="s">
        <v>3241</v>
      </c>
    </row>
    <row r="9360" spans="1:10" x14ac:dyDescent="0.3">
      <c r="A9360" s="26">
        <v>2020</v>
      </c>
      <c r="B9360" s="27" t="s">
        <v>6333</v>
      </c>
      <c r="C9360" s="27" t="s">
        <v>6334</v>
      </c>
      <c r="D9360" s="27" t="s">
        <v>6335</v>
      </c>
      <c r="E9360" s="27" t="s">
        <v>3161</v>
      </c>
      <c r="F9360" s="27" t="s">
        <v>2815</v>
      </c>
      <c r="G9360" s="27" t="s">
        <v>2816</v>
      </c>
      <c r="H9360" s="28">
        <v>44075</v>
      </c>
      <c r="I9360" s="516">
        <v>0.26475799999999999</v>
      </c>
      <c r="J9360" s="28" t="s">
        <v>3192</v>
      </c>
    </row>
    <row r="9361" spans="1:10" x14ac:dyDescent="0.3">
      <c r="A9361" s="26">
        <v>2020</v>
      </c>
      <c r="B9361" s="27" t="s">
        <v>6119</v>
      </c>
      <c r="C9361" s="27" t="s">
        <v>6120</v>
      </c>
      <c r="D9361" s="27" t="s">
        <v>6119</v>
      </c>
      <c r="E9361" s="27" t="s">
        <v>3033</v>
      </c>
      <c r="F9361" s="27" t="s">
        <v>2788</v>
      </c>
      <c r="G9361" s="27" t="s">
        <v>2788</v>
      </c>
      <c r="H9361" s="28">
        <v>44075</v>
      </c>
      <c r="I9361" s="516">
        <v>14.931092000000001</v>
      </c>
      <c r="J9361" s="28" t="s">
        <v>3192</v>
      </c>
    </row>
    <row r="9362" spans="1:10" x14ac:dyDescent="0.3">
      <c r="A9362" s="26">
        <v>2020</v>
      </c>
      <c r="B9362" s="27" t="s">
        <v>6121</v>
      </c>
      <c r="C9362" s="27" t="s">
        <v>6110</v>
      </c>
      <c r="D9362" s="27" t="s">
        <v>6121</v>
      </c>
      <c r="E9362" s="27" t="s">
        <v>3033</v>
      </c>
      <c r="F9362" s="27" t="s">
        <v>2788</v>
      </c>
      <c r="G9362" s="27" t="s">
        <v>2788</v>
      </c>
      <c r="H9362" s="28">
        <v>44075</v>
      </c>
      <c r="I9362" s="516">
        <v>15.500045000000004</v>
      </c>
      <c r="J9362" s="28" t="s">
        <v>3241</v>
      </c>
    </row>
    <row r="9363" spans="1:10" x14ac:dyDescent="0.3">
      <c r="A9363" s="26">
        <v>2020</v>
      </c>
      <c r="B9363" s="27" t="s">
        <v>6144</v>
      </c>
      <c r="C9363" s="27" t="s">
        <v>6145</v>
      </c>
      <c r="D9363" s="27" t="s">
        <v>6144</v>
      </c>
      <c r="E9363" s="27" t="s">
        <v>3033</v>
      </c>
      <c r="F9363" s="27" t="s">
        <v>2788</v>
      </c>
      <c r="G9363" s="27" t="s">
        <v>2788</v>
      </c>
      <c r="H9363" s="28">
        <v>44075</v>
      </c>
      <c r="I9363" s="516">
        <v>3.9407080000000017</v>
      </c>
      <c r="J9363" s="28" t="s">
        <v>3192</v>
      </c>
    </row>
    <row r="9364" spans="1:10" x14ac:dyDescent="0.3">
      <c r="A9364" s="26">
        <v>2020</v>
      </c>
      <c r="B9364" s="27" t="s">
        <v>3152</v>
      </c>
      <c r="C9364" s="27" t="s">
        <v>3153</v>
      </c>
      <c r="D9364" s="27" t="s">
        <v>3152</v>
      </c>
      <c r="E9364" s="27" t="s">
        <v>3111</v>
      </c>
      <c r="F9364" s="27" t="s">
        <v>2825</v>
      </c>
      <c r="G9364" s="27" t="s">
        <v>2850</v>
      </c>
      <c r="H9364" s="28">
        <v>44075</v>
      </c>
      <c r="I9364" s="516">
        <v>0.46061999999999997</v>
      </c>
      <c r="J9364" s="28" t="s">
        <v>3241</v>
      </c>
    </row>
    <row r="9365" spans="1:10" x14ac:dyDescent="0.3">
      <c r="A9365" s="26">
        <v>2020</v>
      </c>
      <c r="B9365" s="27" t="s">
        <v>3154</v>
      </c>
      <c r="C9365" s="27" t="s">
        <v>3155</v>
      </c>
      <c r="D9365" s="27" t="s">
        <v>3154</v>
      </c>
      <c r="E9365" s="27" t="s">
        <v>3111</v>
      </c>
      <c r="F9365" s="27" t="s">
        <v>2825</v>
      </c>
      <c r="G9365" s="27" t="s">
        <v>2850</v>
      </c>
      <c r="H9365" s="28">
        <v>44075</v>
      </c>
      <c r="I9365" s="516">
        <v>0.63948500000000008</v>
      </c>
      <c r="J9365" s="28" t="s">
        <v>3241</v>
      </c>
    </row>
    <row r="9366" spans="1:10" x14ac:dyDescent="0.3">
      <c r="A9366" s="26">
        <v>2020</v>
      </c>
      <c r="B9366" s="27" t="s">
        <v>3156</v>
      </c>
      <c r="C9366" s="27" t="s">
        <v>3157</v>
      </c>
      <c r="D9366" s="27" t="s">
        <v>3156</v>
      </c>
      <c r="E9366" s="27" t="s">
        <v>3111</v>
      </c>
      <c r="F9366" s="27" t="s">
        <v>2825</v>
      </c>
      <c r="G9366" s="27" t="s">
        <v>2850</v>
      </c>
      <c r="H9366" s="28">
        <v>44075</v>
      </c>
      <c r="I9366" s="516">
        <v>0</v>
      </c>
      <c r="J9366" s="28" t="s">
        <v>3241</v>
      </c>
    </row>
    <row r="9367" spans="1:10" x14ac:dyDescent="0.3">
      <c r="A9367" s="26">
        <v>2020</v>
      </c>
      <c r="B9367" s="27" t="s">
        <v>5987</v>
      </c>
      <c r="C9367" s="27" t="s">
        <v>6024</v>
      </c>
      <c r="D9367" s="27" t="s">
        <v>5987</v>
      </c>
      <c r="E9367" s="27" t="s">
        <v>3111</v>
      </c>
      <c r="F9367" s="27" t="s">
        <v>2825</v>
      </c>
      <c r="G9367" s="27" t="s">
        <v>2850</v>
      </c>
      <c r="H9367" s="28">
        <v>44075</v>
      </c>
      <c r="I9367" s="516">
        <v>19.260484999999996</v>
      </c>
      <c r="J9367" s="28" t="s">
        <v>3192</v>
      </c>
    </row>
    <row r="9368" spans="1:10" x14ac:dyDescent="0.3">
      <c r="A9368" s="26">
        <v>2020</v>
      </c>
      <c r="B9368" s="27" t="s">
        <v>3060</v>
      </c>
      <c r="C9368" s="27" t="s">
        <v>3061</v>
      </c>
      <c r="D9368" s="27" t="s">
        <v>3062</v>
      </c>
      <c r="E9368" s="27" t="s">
        <v>3063</v>
      </c>
      <c r="F9368" s="27" t="s">
        <v>3034</v>
      </c>
      <c r="G9368" s="27" t="s">
        <v>2999</v>
      </c>
      <c r="H9368" s="28">
        <v>44075</v>
      </c>
      <c r="I9368" s="516">
        <v>0.95468799999999998</v>
      </c>
      <c r="J9368" s="28" t="s">
        <v>3241</v>
      </c>
    </row>
    <row r="9369" spans="1:10" x14ac:dyDescent="0.3">
      <c r="A9369" s="26">
        <v>2020</v>
      </c>
      <c r="B9369" s="27" t="s">
        <v>6341</v>
      </c>
      <c r="C9369" s="27" t="s">
        <v>6342</v>
      </c>
      <c r="D9369" s="27" t="s">
        <v>6343</v>
      </c>
      <c r="E9369" s="27" t="s">
        <v>3161</v>
      </c>
      <c r="F9369" s="27" t="s">
        <v>2815</v>
      </c>
      <c r="G9369" s="27" t="s">
        <v>2854</v>
      </c>
      <c r="H9369" s="28">
        <v>44075</v>
      </c>
      <c r="I9369" s="516">
        <v>0.68081399999999981</v>
      </c>
      <c r="J9369" s="28" t="s">
        <v>3192</v>
      </c>
    </row>
    <row r="9370" spans="1:10" x14ac:dyDescent="0.3">
      <c r="A9370" s="26">
        <v>2020</v>
      </c>
      <c r="B9370" s="27" t="s">
        <v>3187</v>
      </c>
      <c r="C9370" s="27" t="s">
        <v>3188</v>
      </c>
      <c r="D9370" s="27" t="s">
        <v>3187</v>
      </c>
      <c r="E9370" s="27" t="s">
        <v>3033</v>
      </c>
      <c r="F9370" s="27" t="s">
        <v>3034</v>
      </c>
      <c r="G9370" s="27" t="s">
        <v>3074</v>
      </c>
      <c r="H9370" s="28">
        <v>44075</v>
      </c>
      <c r="I9370" s="516">
        <v>1.291417</v>
      </c>
      <c r="J9370" s="28" t="s">
        <v>3241</v>
      </c>
    </row>
    <row r="9371" spans="1:10" x14ac:dyDescent="0.3">
      <c r="A9371" s="26">
        <v>2020</v>
      </c>
      <c r="B9371" s="27" t="s">
        <v>6350</v>
      </c>
      <c r="C9371" s="27" t="s">
        <v>6351</v>
      </c>
      <c r="D9371" s="27" t="s">
        <v>6352</v>
      </c>
      <c r="E9371" s="27" t="s">
        <v>3063</v>
      </c>
      <c r="F9371" s="27" t="s">
        <v>2815</v>
      </c>
      <c r="G9371" s="27" t="s">
        <v>2816</v>
      </c>
      <c r="H9371" s="28">
        <v>44075</v>
      </c>
      <c r="I9371" s="516">
        <v>1.1081000000000001E-2</v>
      </c>
      <c r="J9371" s="28" t="s">
        <v>3192</v>
      </c>
    </row>
    <row r="9372" spans="1:10" x14ac:dyDescent="0.3">
      <c r="A9372" s="26">
        <v>2020</v>
      </c>
      <c r="B9372" s="27" t="s">
        <v>6081</v>
      </c>
      <c r="C9372" s="27" t="s">
        <v>6082</v>
      </c>
      <c r="D9372" s="27" t="s">
        <v>6081</v>
      </c>
      <c r="E9372" s="27" t="s">
        <v>3033</v>
      </c>
      <c r="F9372" s="27" t="s">
        <v>2788</v>
      </c>
      <c r="G9372" s="27" t="s">
        <v>2788</v>
      </c>
      <c r="H9372" s="28">
        <v>44075</v>
      </c>
      <c r="I9372" s="516">
        <v>6.0230150000000009</v>
      </c>
      <c r="J9372" s="28" t="s">
        <v>3241</v>
      </c>
    </row>
    <row r="9373" spans="1:10" x14ac:dyDescent="0.3">
      <c r="A9373" s="26">
        <v>2020</v>
      </c>
      <c r="B9373" s="27" t="s">
        <v>5757</v>
      </c>
      <c r="C9373" s="27" t="s">
        <v>2909</v>
      </c>
      <c r="D9373" s="27" t="s">
        <v>5757</v>
      </c>
      <c r="E9373" s="27" t="s">
        <v>3033</v>
      </c>
      <c r="F9373" s="27" t="s">
        <v>2788</v>
      </c>
      <c r="G9373" s="27" t="s">
        <v>2788</v>
      </c>
      <c r="H9373" s="28">
        <v>44075</v>
      </c>
      <c r="I9373" s="516">
        <v>35.292627999999993</v>
      </c>
      <c r="J9373" s="28" t="s">
        <v>3192</v>
      </c>
    </row>
    <row r="9374" spans="1:10" x14ac:dyDescent="0.3">
      <c r="A9374" s="26">
        <v>2020</v>
      </c>
      <c r="B9374" s="27" t="s">
        <v>3174</v>
      </c>
      <c r="C9374" s="27" t="s">
        <v>3175</v>
      </c>
      <c r="D9374" s="27" t="s">
        <v>3174</v>
      </c>
      <c r="E9374" s="27" t="s">
        <v>6117</v>
      </c>
      <c r="F9374" s="27" t="s">
        <v>2825</v>
      </c>
      <c r="G9374" s="27" t="s">
        <v>2826</v>
      </c>
      <c r="H9374" s="28">
        <v>44075</v>
      </c>
      <c r="I9374" s="516">
        <v>0.43017599999999984</v>
      </c>
      <c r="J9374" s="28" t="s">
        <v>3241</v>
      </c>
    </row>
    <row r="9375" spans="1:10" x14ac:dyDescent="0.3">
      <c r="A9375" s="26">
        <v>2020</v>
      </c>
      <c r="B9375" s="27" t="s">
        <v>6141</v>
      </c>
      <c r="C9375" s="27" t="s">
        <v>6142</v>
      </c>
      <c r="D9375" s="27" t="s">
        <v>6143</v>
      </c>
      <c r="E9375" s="27" t="s">
        <v>3063</v>
      </c>
      <c r="F9375" s="27" t="s">
        <v>3034</v>
      </c>
      <c r="G9375" s="27" t="s">
        <v>2999</v>
      </c>
      <c r="H9375" s="28">
        <v>44075</v>
      </c>
      <c r="I9375" s="516">
        <v>1.1987650000000001</v>
      </c>
      <c r="J9375" s="28" t="s">
        <v>3192</v>
      </c>
    </row>
    <row r="9376" spans="1:10" x14ac:dyDescent="0.3">
      <c r="A9376" s="26">
        <v>2020</v>
      </c>
      <c r="B9376" s="27" t="s">
        <v>5997</v>
      </c>
      <c r="C9376" s="27" t="s">
        <v>5998</v>
      </c>
      <c r="D9376" s="27" t="s">
        <v>5997</v>
      </c>
      <c r="E9376" s="27" t="s">
        <v>3111</v>
      </c>
      <c r="F9376" s="27" t="s">
        <v>3034</v>
      </c>
      <c r="G9376" s="27" t="s">
        <v>2821</v>
      </c>
      <c r="H9376" s="28">
        <v>44075</v>
      </c>
      <c r="I9376" s="516">
        <v>3.4396339999999994</v>
      </c>
      <c r="J9376" s="28" t="s">
        <v>3241</v>
      </c>
    </row>
    <row r="9377" spans="1:10" x14ac:dyDescent="0.3">
      <c r="A9377" s="26">
        <v>2020</v>
      </c>
      <c r="B9377" s="27" t="s">
        <v>5762</v>
      </c>
      <c r="C9377" s="27" t="s">
        <v>5763</v>
      </c>
      <c r="D9377" s="27" t="s">
        <v>5762</v>
      </c>
      <c r="E9377" s="27" t="s">
        <v>3111</v>
      </c>
      <c r="F9377" s="27" t="s">
        <v>2825</v>
      </c>
      <c r="G9377" s="27" t="s">
        <v>2850</v>
      </c>
      <c r="H9377" s="28">
        <v>44075</v>
      </c>
      <c r="I9377" s="516">
        <v>0.39074300000000006</v>
      </c>
      <c r="J9377" s="28" t="s">
        <v>3192</v>
      </c>
    </row>
    <row r="9378" spans="1:10" x14ac:dyDescent="0.3">
      <c r="A9378" s="26">
        <v>2020</v>
      </c>
      <c r="B9378" s="27" t="s">
        <v>3068</v>
      </c>
      <c r="C9378" s="27" t="s">
        <v>3069</v>
      </c>
      <c r="D9378" s="27" t="s">
        <v>3068</v>
      </c>
      <c r="E9378" s="27" t="s">
        <v>6117</v>
      </c>
      <c r="F9378" s="27" t="s">
        <v>3034</v>
      </c>
      <c r="G9378" s="27" t="s">
        <v>2923</v>
      </c>
      <c r="H9378" s="28">
        <v>44075</v>
      </c>
      <c r="I9378" s="516">
        <v>7.0777289999999988</v>
      </c>
      <c r="J9378" s="28" t="s">
        <v>3241</v>
      </c>
    </row>
    <row r="9379" spans="1:10" x14ac:dyDescent="0.3">
      <c r="A9379" s="26">
        <v>2020</v>
      </c>
      <c r="B9379" s="27" t="s">
        <v>3070</v>
      </c>
      <c r="C9379" s="27" t="s">
        <v>3071</v>
      </c>
      <c r="D9379" s="27" t="s">
        <v>3070</v>
      </c>
      <c r="E9379" s="27" t="s">
        <v>6117</v>
      </c>
      <c r="F9379" s="27" t="s">
        <v>2815</v>
      </c>
      <c r="G9379" s="27" t="s">
        <v>2816</v>
      </c>
      <c r="H9379" s="28">
        <v>44075</v>
      </c>
      <c r="I9379" s="516">
        <v>1.0496570000000001</v>
      </c>
      <c r="J9379" s="28" t="s">
        <v>3241</v>
      </c>
    </row>
    <row r="9380" spans="1:10" x14ac:dyDescent="0.3">
      <c r="A9380" s="26">
        <v>2020</v>
      </c>
      <c r="B9380" s="27" t="s">
        <v>6344</v>
      </c>
      <c r="C9380" s="27" t="s">
        <v>6345</v>
      </c>
      <c r="D9380" s="27" t="s">
        <v>6344</v>
      </c>
      <c r="E9380" s="27" t="s">
        <v>3033</v>
      </c>
      <c r="F9380" s="27" t="s">
        <v>2807</v>
      </c>
      <c r="G9380" s="27" t="s">
        <v>2812</v>
      </c>
      <c r="H9380" s="28">
        <v>44075</v>
      </c>
      <c r="I9380" s="516">
        <v>16.838217999999998</v>
      </c>
      <c r="J9380" s="518" t="s">
        <v>9055</v>
      </c>
    </row>
    <row r="9381" spans="1:10" x14ac:dyDescent="0.3">
      <c r="A9381" s="26">
        <v>2020</v>
      </c>
      <c r="B9381" s="27" t="s">
        <v>3176</v>
      </c>
      <c r="C9381" s="27" t="s">
        <v>3177</v>
      </c>
      <c r="D9381" s="27" t="s">
        <v>3176</v>
      </c>
      <c r="E9381" s="27" t="s">
        <v>3033</v>
      </c>
      <c r="F9381" s="27" t="s">
        <v>2807</v>
      </c>
      <c r="G9381" s="27" t="s">
        <v>2812</v>
      </c>
      <c r="H9381" s="28">
        <v>44075</v>
      </c>
      <c r="I9381" s="516">
        <v>9.8856030000000015</v>
      </c>
      <c r="J9381" s="28" t="s">
        <v>3241</v>
      </c>
    </row>
    <row r="9382" spans="1:10" x14ac:dyDescent="0.3">
      <c r="A9382" s="26">
        <v>2020</v>
      </c>
      <c r="B9382" s="27" t="s">
        <v>3072</v>
      </c>
      <c r="C9382" s="27" t="s">
        <v>3073</v>
      </c>
      <c r="D9382" s="27" t="s">
        <v>3072</v>
      </c>
      <c r="E9382" s="27" t="s">
        <v>6117</v>
      </c>
      <c r="F9382" s="27" t="s">
        <v>3034</v>
      </c>
      <c r="G9382" s="27" t="s">
        <v>3074</v>
      </c>
      <c r="H9382" s="28">
        <v>44075</v>
      </c>
      <c r="I9382" s="516">
        <v>0.7797200000000003</v>
      </c>
      <c r="J9382" s="28" t="s">
        <v>3241</v>
      </c>
    </row>
    <row r="9383" spans="1:10" x14ac:dyDescent="0.3">
      <c r="A9383" s="26">
        <v>2020</v>
      </c>
      <c r="B9383" s="27" t="s">
        <v>3182</v>
      </c>
      <c r="C9383" s="27" t="s">
        <v>3183</v>
      </c>
      <c r="D9383" s="27" t="s">
        <v>3182</v>
      </c>
      <c r="E9383" s="27" t="s">
        <v>6117</v>
      </c>
      <c r="F9383" s="27" t="s">
        <v>2825</v>
      </c>
      <c r="G9383" s="27" t="s">
        <v>2826</v>
      </c>
      <c r="H9383" s="28">
        <v>44075</v>
      </c>
      <c r="I9383" s="516">
        <v>0.53404299999999993</v>
      </c>
      <c r="J9383" s="28" t="s">
        <v>3241</v>
      </c>
    </row>
    <row r="9384" spans="1:10" x14ac:dyDescent="0.3">
      <c r="A9384" s="26">
        <v>2020</v>
      </c>
      <c r="B9384" s="27" t="s">
        <v>6355</v>
      </c>
      <c r="C9384" s="27" t="s">
        <v>6356</v>
      </c>
      <c r="D9384" s="27" t="s">
        <v>6355</v>
      </c>
      <c r="E9384" s="27" t="s">
        <v>6117</v>
      </c>
      <c r="F9384" s="27" t="s">
        <v>2825</v>
      </c>
      <c r="G9384" s="27" t="s">
        <v>2826</v>
      </c>
      <c r="H9384" s="28">
        <v>44075</v>
      </c>
      <c r="I9384" s="516">
        <v>2.0063149999999998</v>
      </c>
      <c r="J9384" s="28" t="s">
        <v>3192</v>
      </c>
    </row>
    <row r="9385" spans="1:10" x14ac:dyDescent="0.3">
      <c r="A9385" s="26">
        <v>2020</v>
      </c>
      <c r="B9385" s="27" t="s">
        <v>3075</v>
      </c>
      <c r="C9385" s="27" t="s">
        <v>3076</v>
      </c>
      <c r="D9385" s="27" t="s">
        <v>3075</v>
      </c>
      <c r="E9385" s="27" t="s">
        <v>6117</v>
      </c>
      <c r="F9385" s="27" t="s">
        <v>2815</v>
      </c>
      <c r="G9385" s="27" t="s">
        <v>2816</v>
      </c>
      <c r="H9385" s="28">
        <v>44075</v>
      </c>
      <c r="I9385" s="516">
        <v>0</v>
      </c>
      <c r="J9385" s="28" t="s">
        <v>3241</v>
      </c>
    </row>
    <row r="9386" spans="1:10" x14ac:dyDescent="0.3">
      <c r="A9386" s="26">
        <v>2020</v>
      </c>
      <c r="B9386" s="27" t="s">
        <v>5670</v>
      </c>
      <c r="C9386" s="27" t="s">
        <v>5671</v>
      </c>
      <c r="D9386" s="27" t="s">
        <v>5670</v>
      </c>
      <c r="E9386" s="27" t="s">
        <v>3033</v>
      </c>
      <c r="F9386" s="27" t="s">
        <v>2807</v>
      </c>
      <c r="G9386" s="27" t="s">
        <v>2812</v>
      </c>
      <c r="H9386" s="28">
        <v>44075</v>
      </c>
      <c r="I9386" s="516">
        <v>47.627784000000013</v>
      </c>
      <c r="J9386" s="28" t="s">
        <v>3241</v>
      </c>
    </row>
    <row r="9387" spans="1:10" x14ac:dyDescent="0.3">
      <c r="A9387" s="26">
        <v>2020</v>
      </c>
      <c r="B9387" s="27" t="s">
        <v>6146</v>
      </c>
      <c r="C9387" s="27" t="s">
        <v>6147</v>
      </c>
      <c r="D9387" s="27" t="s">
        <v>6146</v>
      </c>
      <c r="E9387" s="27" t="s">
        <v>3033</v>
      </c>
      <c r="F9387" s="27" t="s">
        <v>2815</v>
      </c>
      <c r="G9387" s="27" t="s">
        <v>2816</v>
      </c>
      <c r="H9387" s="28">
        <v>44075</v>
      </c>
      <c r="I9387" s="516">
        <v>22.442916</v>
      </c>
      <c r="J9387" s="28" t="s">
        <v>3241</v>
      </c>
    </row>
    <row r="9388" spans="1:10" x14ac:dyDescent="0.3">
      <c r="A9388" s="26">
        <v>2020</v>
      </c>
      <c r="B9388" s="27" t="s">
        <v>6467</v>
      </c>
      <c r="C9388" s="27" t="s">
        <v>6468</v>
      </c>
      <c r="D9388" s="27" t="s">
        <v>6467</v>
      </c>
      <c r="E9388" s="27" t="s">
        <v>3033</v>
      </c>
      <c r="F9388" s="27" t="s">
        <v>2788</v>
      </c>
      <c r="G9388" s="27" t="s">
        <v>2788</v>
      </c>
      <c r="H9388" s="28">
        <v>44075</v>
      </c>
      <c r="I9388" s="516">
        <v>0.22743200000000005</v>
      </c>
      <c r="J9388" s="28" t="s">
        <v>3192</v>
      </c>
    </row>
    <row r="9389" spans="1:10" x14ac:dyDescent="0.3">
      <c r="A9389" s="26">
        <v>2020</v>
      </c>
      <c r="B9389" s="27" t="s">
        <v>6346</v>
      </c>
      <c r="C9389" s="27" t="s">
        <v>6347</v>
      </c>
      <c r="D9389" s="27" t="s">
        <v>6346</v>
      </c>
      <c r="E9389" s="27" t="s">
        <v>3033</v>
      </c>
      <c r="F9389" s="27" t="s">
        <v>2788</v>
      </c>
      <c r="G9389" s="27" t="s">
        <v>2788</v>
      </c>
      <c r="H9389" s="28">
        <v>44075</v>
      </c>
      <c r="I9389" s="516">
        <v>14.548225999999998</v>
      </c>
      <c r="J9389" s="28" t="s">
        <v>3192</v>
      </c>
    </row>
    <row r="9390" spans="1:10" x14ac:dyDescent="0.3">
      <c r="A9390" s="26">
        <v>2020</v>
      </c>
      <c r="B9390" s="27" t="s">
        <v>3077</v>
      </c>
      <c r="C9390" s="27" t="s">
        <v>3078</v>
      </c>
      <c r="D9390" s="27" t="s">
        <v>3077</v>
      </c>
      <c r="E9390" s="27" t="s">
        <v>3033</v>
      </c>
      <c r="F9390" s="27" t="s">
        <v>2788</v>
      </c>
      <c r="G9390" s="27" t="s">
        <v>2788</v>
      </c>
      <c r="H9390" s="28">
        <v>44075</v>
      </c>
      <c r="I9390" s="516">
        <v>0</v>
      </c>
      <c r="J9390" s="28" t="s">
        <v>3241</v>
      </c>
    </row>
    <row r="9391" spans="1:10" x14ac:dyDescent="0.3">
      <c r="A9391" s="26">
        <v>2020</v>
      </c>
      <c r="B9391" s="27" t="s">
        <v>6446</v>
      </c>
      <c r="C9391" s="27" t="s">
        <v>6447</v>
      </c>
      <c r="D9391" s="27" t="s">
        <v>6446</v>
      </c>
      <c r="E9391" s="27" t="s">
        <v>3033</v>
      </c>
      <c r="F9391" s="27" t="s">
        <v>2798</v>
      </c>
      <c r="G9391" s="27" t="s">
        <v>5801</v>
      </c>
      <c r="H9391" s="28">
        <v>44075</v>
      </c>
      <c r="I9391" s="516">
        <v>26.923355999999998</v>
      </c>
      <c r="J9391" s="28" t="s">
        <v>3241</v>
      </c>
    </row>
    <row r="9392" spans="1:10" x14ac:dyDescent="0.3">
      <c r="A9392" s="26">
        <v>2020</v>
      </c>
      <c r="B9392" s="27" t="s">
        <v>3079</v>
      </c>
      <c r="C9392" s="27" t="s">
        <v>3080</v>
      </c>
      <c r="D9392" s="27" t="s">
        <v>3081</v>
      </c>
      <c r="E9392" s="27" t="s">
        <v>3063</v>
      </c>
      <c r="F9392" s="27" t="s">
        <v>2788</v>
      </c>
      <c r="G9392" s="27" t="s">
        <v>2788</v>
      </c>
      <c r="H9392" s="28">
        <v>44075</v>
      </c>
      <c r="I9392" s="516">
        <v>5.8E-5</v>
      </c>
      <c r="J9392" s="28" t="s">
        <v>3241</v>
      </c>
    </row>
    <row r="9393" spans="1:10" x14ac:dyDescent="0.3">
      <c r="A9393" s="26">
        <v>2020</v>
      </c>
      <c r="B9393" s="27" t="s">
        <v>3082</v>
      </c>
      <c r="C9393" s="27" t="s">
        <v>3083</v>
      </c>
      <c r="D9393" s="27" t="s">
        <v>3082</v>
      </c>
      <c r="E9393" s="27" t="s">
        <v>6117</v>
      </c>
      <c r="F9393" s="27" t="s">
        <v>2825</v>
      </c>
      <c r="G9393" s="27" t="s">
        <v>2826</v>
      </c>
      <c r="H9393" s="28">
        <v>44075</v>
      </c>
      <c r="I9393" s="516">
        <v>10.708076000000002</v>
      </c>
      <c r="J9393" s="28" t="s">
        <v>3241</v>
      </c>
    </row>
    <row r="9394" spans="1:10" x14ac:dyDescent="0.3">
      <c r="A9394" s="26">
        <v>2020</v>
      </c>
      <c r="B9394" s="27" t="s">
        <v>5986</v>
      </c>
      <c r="C9394" s="27" t="s">
        <v>5770</v>
      </c>
      <c r="D9394" s="27" t="s">
        <v>5769</v>
      </c>
      <c r="E9394" s="27" t="s">
        <v>3111</v>
      </c>
      <c r="F9394" s="27" t="s">
        <v>3034</v>
      </c>
      <c r="G9394" s="27" t="s">
        <v>2821</v>
      </c>
      <c r="H9394" s="28">
        <v>44075</v>
      </c>
      <c r="I9394" s="516">
        <v>7.3820860000000001</v>
      </c>
      <c r="J9394" s="28" t="s">
        <v>3192</v>
      </c>
    </row>
    <row r="9395" spans="1:10" x14ac:dyDescent="0.3">
      <c r="A9395" s="26">
        <v>2020</v>
      </c>
      <c r="B9395" s="27" t="s">
        <v>6348</v>
      </c>
      <c r="C9395" s="27" t="s">
        <v>6304</v>
      </c>
      <c r="D9395" s="27" t="s">
        <v>6348</v>
      </c>
      <c r="E9395" s="27" t="s">
        <v>3033</v>
      </c>
      <c r="F9395" s="27" t="s">
        <v>2815</v>
      </c>
      <c r="G9395" s="27" t="s">
        <v>2816</v>
      </c>
      <c r="H9395" s="28">
        <v>44075</v>
      </c>
      <c r="I9395" s="516">
        <v>9.8682920000000003</v>
      </c>
      <c r="J9395" s="28" t="s">
        <v>3241</v>
      </c>
    </row>
    <row r="9396" spans="1:10" x14ac:dyDescent="0.3">
      <c r="A9396" s="26">
        <v>2020</v>
      </c>
      <c r="B9396" s="27" t="s">
        <v>6455</v>
      </c>
      <c r="C9396" s="27" t="s">
        <v>6456</v>
      </c>
      <c r="D9396" s="27" t="s">
        <v>6457</v>
      </c>
      <c r="E9396" s="27" t="s">
        <v>3161</v>
      </c>
      <c r="F9396" s="27" t="s">
        <v>2788</v>
      </c>
      <c r="G9396" s="27" t="s">
        <v>2788</v>
      </c>
      <c r="H9396" s="28">
        <v>44075</v>
      </c>
      <c r="I9396" s="516">
        <v>0.11206400000000002</v>
      </c>
      <c r="J9396" s="28" t="s">
        <v>3192</v>
      </c>
    </row>
    <row r="9397" spans="1:10" x14ac:dyDescent="0.3">
      <c r="A9397" s="26">
        <v>2020</v>
      </c>
      <c r="B9397" s="27" t="s">
        <v>6032</v>
      </c>
      <c r="C9397" s="27" t="s">
        <v>6018</v>
      </c>
      <c r="D9397" s="27" t="s">
        <v>6032</v>
      </c>
      <c r="E9397" s="27" t="s">
        <v>3033</v>
      </c>
      <c r="F9397" s="27" t="s">
        <v>2788</v>
      </c>
      <c r="G9397" s="27" t="s">
        <v>2788</v>
      </c>
      <c r="H9397" s="28">
        <v>44075</v>
      </c>
      <c r="I9397" s="516">
        <v>16.885471000000003</v>
      </c>
      <c r="J9397" s="28" t="s">
        <v>3241</v>
      </c>
    </row>
    <row r="9398" spans="1:10" x14ac:dyDescent="0.3">
      <c r="A9398" s="26">
        <v>2020</v>
      </c>
      <c r="B9398" s="27" t="s">
        <v>6079</v>
      </c>
      <c r="C9398" s="27" t="s">
        <v>6080</v>
      </c>
      <c r="D9398" s="27" t="s">
        <v>6079</v>
      </c>
      <c r="E9398" s="27" t="s">
        <v>3111</v>
      </c>
      <c r="F9398" s="27" t="s">
        <v>2825</v>
      </c>
      <c r="G9398" s="27" t="s">
        <v>2826</v>
      </c>
      <c r="H9398" s="28">
        <v>44075</v>
      </c>
      <c r="I9398" s="516">
        <v>0.24113200000000004</v>
      </c>
      <c r="J9398" s="28" t="s">
        <v>3192</v>
      </c>
    </row>
    <row r="9399" spans="1:10" x14ac:dyDescent="0.3">
      <c r="A9399" s="26">
        <v>2020</v>
      </c>
      <c r="B9399" s="27" t="s">
        <v>6336</v>
      </c>
      <c r="C9399" s="27" t="s">
        <v>6337</v>
      </c>
      <c r="D9399" s="27" t="s">
        <v>6338</v>
      </c>
      <c r="E9399" s="27" t="s">
        <v>3161</v>
      </c>
      <c r="F9399" s="27" t="s">
        <v>2788</v>
      </c>
      <c r="G9399" s="27" t="s">
        <v>2788</v>
      </c>
      <c r="H9399" s="28">
        <v>44075</v>
      </c>
      <c r="I9399" s="516">
        <v>1.1821909999999993</v>
      </c>
      <c r="J9399" s="28" t="s">
        <v>3192</v>
      </c>
    </row>
    <row r="9400" spans="1:10" x14ac:dyDescent="0.3">
      <c r="A9400" s="26">
        <v>2020</v>
      </c>
      <c r="B9400" s="27" t="s">
        <v>3195</v>
      </c>
      <c r="C9400" s="27" t="s">
        <v>3196</v>
      </c>
      <c r="D9400" s="27" t="s">
        <v>3197</v>
      </c>
      <c r="E9400" s="27" t="s">
        <v>3063</v>
      </c>
      <c r="F9400" s="27" t="s">
        <v>3094</v>
      </c>
      <c r="G9400" s="27" t="s">
        <v>2965</v>
      </c>
      <c r="H9400" s="28">
        <v>44075</v>
      </c>
      <c r="I9400" s="516">
        <v>1.6566310000000002</v>
      </c>
      <c r="J9400" s="28" t="s">
        <v>3192</v>
      </c>
    </row>
    <row r="9401" spans="1:10" x14ac:dyDescent="0.3">
      <c r="A9401" s="26">
        <v>2020</v>
      </c>
      <c r="B9401" s="27" t="s">
        <v>5771</v>
      </c>
      <c r="C9401" s="27" t="s">
        <v>5772</v>
      </c>
      <c r="D9401" s="27" t="s">
        <v>5771</v>
      </c>
      <c r="E9401" s="27" t="s">
        <v>3033</v>
      </c>
      <c r="F9401" s="27" t="s">
        <v>2807</v>
      </c>
      <c r="G9401" s="27" t="s">
        <v>2812</v>
      </c>
      <c r="H9401" s="28">
        <v>44075</v>
      </c>
      <c r="I9401" s="516">
        <v>28.066005000000008</v>
      </c>
      <c r="J9401" s="28" t="s">
        <v>9055</v>
      </c>
    </row>
    <row r="9402" spans="1:10" x14ac:dyDescent="0.3">
      <c r="A9402" s="26">
        <v>2020</v>
      </c>
      <c r="B9402" s="27" t="s">
        <v>6075</v>
      </c>
      <c r="C9402" s="27" t="s">
        <v>6076</v>
      </c>
      <c r="D9402" s="27" t="s">
        <v>6075</v>
      </c>
      <c r="E9402" s="27" t="s">
        <v>3033</v>
      </c>
      <c r="F9402" s="27" t="s">
        <v>2807</v>
      </c>
      <c r="G9402" s="27" t="s">
        <v>2812</v>
      </c>
      <c r="H9402" s="28">
        <v>44075</v>
      </c>
      <c r="I9402" s="516">
        <v>57.175453000000012</v>
      </c>
      <c r="J9402" s="28" t="s">
        <v>9055</v>
      </c>
    </row>
    <row r="9403" spans="1:10" x14ac:dyDescent="0.3">
      <c r="A9403" s="26">
        <v>2020</v>
      </c>
      <c r="B9403" s="27" t="s">
        <v>3089</v>
      </c>
      <c r="C9403" s="27" t="s">
        <v>3090</v>
      </c>
      <c r="D9403" s="27" t="s">
        <v>3089</v>
      </c>
      <c r="E9403" s="27" t="s">
        <v>6117</v>
      </c>
      <c r="F9403" s="27" t="s">
        <v>2815</v>
      </c>
      <c r="G9403" s="27" t="s">
        <v>2816</v>
      </c>
      <c r="H9403" s="28">
        <v>44075</v>
      </c>
      <c r="I9403" s="516">
        <v>0</v>
      </c>
      <c r="J9403" s="28" t="s">
        <v>3241</v>
      </c>
    </row>
    <row r="9404" spans="1:10" x14ac:dyDescent="0.3">
      <c r="A9404" s="26">
        <v>2020</v>
      </c>
      <c r="B9404" s="27" t="s">
        <v>6041</v>
      </c>
      <c r="C9404" s="27" t="s">
        <v>6042</v>
      </c>
      <c r="D9404" s="27" t="s">
        <v>6041</v>
      </c>
      <c r="E9404" s="27" t="s">
        <v>3033</v>
      </c>
      <c r="F9404" s="27" t="s">
        <v>2798</v>
      </c>
      <c r="G9404" s="27" t="s">
        <v>2803</v>
      </c>
      <c r="H9404" s="28">
        <v>44075</v>
      </c>
      <c r="I9404" s="516">
        <v>33.238439</v>
      </c>
      <c r="J9404" s="28" t="s">
        <v>3192</v>
      </c>
    </row>
    <row r="9405" spans="1:10" x14ac:dyDescent="0.3">
      <c r="A9405" s="26">
        <v>2020</v>
      </c>
      <c r="B9405" s="27" t="s">
        <v>6087</v>
      </c>
      <c r="C9405" s="27" t="s">
        <v>6088</v>
      </c>
      <c r="D9405" s="27" t="s">
        <v>6087</v>
      </c>
      <c r="E9405" s="27" t="s">
        <v>3033</v>
      </c>
      <c r="F9405" s="27" t="s">
        <v>2798</v>
      </c>
      <c r="G9405" s="27" t="s">
        <v>2803</v>
      </c>
      <c r="H9405" s="28">
        <v>44075</v>
      </c>
      <c r="I9405" s="516">
        <v>3.1030789999999997</v>
      </c>
      <c r="J9405" s="28" t="s">
        <v>3241</v>
      </c>
    </row>
    <row r="9406" spans="1:10" x14ac:dyDescent="0.3">
      <c r="A9406" s="26">
        <v>2020</v>
      </c>
      <c r="B9406" s="27" t="s">
        <v>5218</v>
      </c>
      <c r="C9406" s="27" t="s">
        <v>3507</v>
      </c>
      <c r="D9406" s="27" t="s">
        <v>5219</v>
      </c>
      <c r="E9406" s="27" t="s">
        <v>3063</v>
      </c>
      <c r="F9406" s="27" t="s">
        <v>2815</v>
      </c>
      <c r="G9406" s="27" t="s">
        <v>2816</v>
      </c>
      <c r="H9406" s="28">
        <v>44075</v>
      </c>
      <c r="I9406" s="516">
        <v>5.4621240000000002</v>
      </c>
      <c r="J9406" s="28" t="s">
        <v>3192</v>
      </c>
    </row>
    <row r="9407" spans="1:10" x14ac:dyDescent="0.3">
      <c r="A9407" s="26">
        <v>2020</v>
      </c>
      <c r="B9407" s="27" t="s">
        <v>3184</v>
      </c>
      <c r="C9407" s="27" t="s">
        <v>3185</v>
      </c>
      <c r="D9407" s="27" t="s">
        <v>3186</v>
      </c>
      <c r="E9407" s="27" t="s">
        <v>3063</v>
      </c>
      <c r="F9407" s="27" t="s">
        <v>3034</v>
      </c>
      <c r="G9407" s="27" t="s">
        <v>2999</v>
      </c>
      <c r="H9407" s="28">
        <v>44075</v>
      </c>
      <c r="I9407" s="516">
        <v>3.2660869999999997</v>
      </c>
      <c r="J9407" s="28" t="s">
        <v>3241</v>
      </c>
    </row>
    <row r="9408" spans="1:10" x14ac:dyDescent="0.3">
      <c r="A9408" s="26">
        <v>2020</v>
      </c>
      <c r="B9408" s="27" t="s">
        <v>3091</v>
      </c>
      <c r="C9408" s="27" t="s">
        <v>3092</v>
      </c>
      <c r="D9408" s="27" t="s">
        <v>3093</v>
      </c>
      <c r="E9408" s="27" t="s">
        <v>3063</v>
      </c>
      <c r="F9408" s="27" t="s">
        <v>3094</v>
      </c>
      <c r="G9408" s="27" t="s">
        <v>2965</v>
      </c>
      <c r="H9408" s="28">
        <v>44075</v>
      </c>
      <c r="I9408" s="516">
        <v>7.8857040000000005</v>
      </c>
      <c r="J9408" s="28" t="s">
        <v>3241</v>
      </c>
    </row>
    <row r="9409" spans="1:10" x14ac:dyDescent="0.3">
      <c r="A9409" s="26">
        <v>2020</v>
      </c>
      <c r="B9409" s="27" t="s">
        <v>3095</v>
      </c>
      <c r="C9409" s="27" t="s">
        <v>3096</v>
      </c>
      <c r="D9409" s="27" t="s">
        <v>3095</v>
      </c>
      <c r="E9409" s="27" t="s">
        <v>6117</v>
      </c>
      <c r="F9409" s="27" t="s">
        <v>3034</v>
      </c>
      <c r="G9409" s="27" t="s">
        <v>2999</v>
      </c>
      <c r="H9409" s="28">
        <v>44075</v>
      </c>
      <c r="I9409" s="516">
        <v>1.8579199999999989</v>
      </c>
      <c r="J9409" s="28" t="s">
        <v>3241</v>
      </c>
    </row>
    <row r="9410" spans="1:10" x14ac:dyDescent="0.3">
      <c r="A9410" s="26">
        <v>2020</v>
      </c>
      <c r="B9410" s="27" t="s">
        <v>3097</v>
      </c>
      <c r="C9410" s="27" t="s">
        <v>3098</v>
      </c>
      <c r="D9410" s="27" t="s">
        <v>3097</v>
      </c>
      <c r="E9410" s="27" t="s">
        <v>6117</v>
      </c>
      <c r="F9410" s="27" t="s">
        <v>2825</v>
      </c>
      <c r="G9410" s="27" t="s">
        <v>2850</v>
      </c>
      <c r="H9410" s="28">
        <v>44075</v>
      </c>
      <c r="I9410" s="516">
        <v>5.869269000000001</v>
      </c>
      <c r="J9410" s="28" t="s">
        <v>3241</v>
      </c>
    </row>
    <row r="9411" spans="1:10" x14ac:dyDescent="0.3">
      <c r="A9411" s="26">
        <v>2020</v>
      </c>
      <c r="B9411" s="27" t="s">
        <v>3132</v>
      </c>
      <c r="C9411" s="27" t="s">
        <v>3133</v>
      </c>
      <c r="D9411" s="27" t="s">
        <v>3132</v>
      </c>
      <c r="E9411" s="27" t="s">
        <v>3033</v>
      </c>
      <c r="F9411" s="27" t="s">
        <v>2807</v>
      </c>
      <c r="G9411" s="27" t="s">
        <v>2812</v>
      </c>
      <c r="H9411" s="28">
        <v>44075</v>
      </c>
      <c r="I9411" s="516">
        <v>16.354585</v>
      </c>
      <c r="J9411" s="28" t="s">
        <v>3241</v>
      </c>
    </row>
    <row r="9412" spans="1:10" x14ac:dyDescent="0.3">
      <c r="A9412" s="26">
        <v>2020</v>
      </c>
      <c r="B9412" s="27" t="s">
        <v>3134</v>
      </c>
      <c r="C9412" s="27" t="s">
        <v>3135</v>
      </c>
      <c r="D9412" s="27" t="s">
        <v>3134</v>
      </c>
      <c r="E9412" s="27" t="s">
        <v>3033</v>
      </c>
      <c r="F9412" s="27" t="s">
        <v>2807</v>
      </c>
      <c r="G9412" s="27" t="s">
        <v>2812</v>
      </c>
      <c r="H9412" s="28">
        <v>44075</v>
      </c>
      <c r="I9412" s="516">
        <v>9.8431599999999992</v>
      </c>
      <c r="J9412" s="28" t="s">
        <v>3241</v>
      </c>
    </row>
    <row r="9413" spans="1:10" x14ac:dyDescent="0.3">
      <c r="A9413" s="26">
        <v>2020</v>
      </c>
      <c r="B9413" s="27" t="s">
        <v>3690</v>
      </c>
      <c r="C9413" s="27" t="s">
        <v>3691</v>
      </c>
      <c r="D9413" s="27" t="s">
        <v>3690</v>
      </c>
      <c r="E9413" s="27" t="s">
        <v>3033</v>
      </c>
      <c r="F9413" s="27" t="s">
        <v>2807</v>
      </c>
      <c r="G9413" s="27" t="s">
        <v>2812</v>
      </c>
      <c r="H9413" s="28">
        <v>44075</v>
      </c>
      <c r="I9413" s="516">
        <v>8.9256770000000003</v>
      </c>
      <c r="J9413" s="28" t="s">
        <v>3241</v>
      </c>
    </row>
    <row r="9414" spans="1:10" x14ac:dyDescent="0.3">
      <c r="A9414" s="26">
        <v>2020</v>
      </c>
      <c r="B9414" s="27" t="s">
        <v>3099</v>
      </c>
      <c r="C9414" s="27" t="s">
        <v>3100</v>
      </c>
      <c r="D9414" s="27" t="s">
        <v>3099</v>
      </c>
      <c r="E9414" s="27" t="s">
        <v>6117</v>
      </c>
      <c r="F9414" s="27" t="s">
        <v>2815</v>
      </c>
      <c r="G9414" s="27" t="s">
        <v>2816</v>
      </c>
      <c r="H9414" s="28">
        <v>44075</v>
      </c>
      <c r="I9414" s="516">
        <v>1.7764500000000001</v>
      </c>
      <c r="J9414" s="28" t="s">
        <v>3241</v>
      </c>
    </row>
    <row r="9415" spans="1:10" x14ac:dyDescent="0.3">
      <c r="A9415" s="26">
        <v>2020</v>
      </c>
      <c r="B9415" s="27" t="s">
        <v>3193</v>
      </c>
      <c r="C9415" s="27" t="s">
        <v>3194</v>
      </c>
      <c r="D9415" s="27" t="s">
        <v>3193</v>
      </c>
      <c r="E9415" s="27" t="s">
        <v>6117</v>
      </c>
      <c r="F9415" s="27" t="s">
        <v>2798</v>
      </c>
      <c r="G9415" s="27" t="s">
        <v>2803</v>
      </c>
      <c r="H9415" s="28">
        <v>44075</v>
      </c>
      <c r="I9415" s="516">
        <v>1.4922270000000002</v>
      </c>
      <c r="J9415" s="28" t="s">
        <v>3192</v>
      </c>
    </row>
    <row r="9416" spans="1:10" x14ac:dyDescent="0.3">
      <c r="A9416" s="26">
        <v>2020</v>
      </c>
      <c r="B9416" s="27" t="s">
        <v>3101</v>
      </c>
      <c r="C9416" s="27" t="s">
        <v>3102</v>
      </c>
      <c r="D9416" s="27" t="s">
        <v>3101</v>
      </c>
      <c r="E9416" s="27" t="s">
        <v>6117</v>
      </c>
      <c r="F9416" s="27" t="s">
        <v>3034</v>
      </c>
      <c r="G9416" s="27" t="s">
        <v>3074</v>
      </c>
      <c r="H9416" s="28">
        <v>44075</v>
      </c>
      <c r="I9416" s="516">
        <v>10.266605</v>
      </c>
      <c r="J9416" s="28" t="s">
        <v>3241</v>
      </c>
    </row>
    <row r="9417" spans="1:10" x14ac:dyDescent="0.3">
      <c r="A9417" s="26">
        <v>2020</v>
      </c>
      <c r="B9417" s="27" t="s">
        <v>3148</v>
      </c>
      <c r="C9417" s="27" t="s">
        <v>3149</v>
      </c>
      <c r="D9417" s="27" t="s">
        <v>3148</v>
      </c>
      <c r="E9417" s="27" t="s">
        <v>6117</v>
      </c>
      <c r="F9417" s="27" t="s">
        <v>2798</v>
      </c>
      <c r="G9417" s="27" t="s">
        <v>2803</v>
      </c>
      <c r="H9417" s="28">
        <v>44075</v>
      </c>
      <c r="I9417" s="516">
        <v>2.0166009999999996</v>
      </c>
      <c r="J9417" s="28" t="s">
        <v>3241</v>
      </c>
    </row>
    <row r="9418" spans="1:10" x14ac:dyDescent="0.3">
      <c r="A9418" s="26">
        <v>2020</v>
      </c>
      <c r="B9418" s="27" t="s">
        <v>3103</v>
      </c>
      <c r="C9418" s="27" t="s">
        <v>3104</v>
      </c>
      <c r="D9418" s="27" t="s">
        <v>3103</v>
      </c>
      <c r="E9418" s="27" t="s">
        <v>6117</v>
      </c>
      <c r="F9418" s="27" t="s">
        <v>3034</v>
      </c>
      <c r="G9418" s="27" t="s">
        <v>2923</v>
      </c>
      <c r="H9418" s="28">
        <v>44075</v>
      </c>
      <c r="I9418" s="516">
        <v>1.3245140000000002</v>
      </c>
      <c r="J9418" s="28" t="s">
        <v>3241</v>
      </c>
    </row>
    <row r="9419" spans="1:10" x14ac:dyDescent="0.3">
      <c r="A9419" s="26">
        <v>2020</v>
      </c>
      <c r="B9419" s="27" t="s">
        <v>3150</v>
      </c>
      <c r="C9419" s="27" t="s">
        <v>3151</v>
      </c>
      <c r="D9419" s="27" t="s">
        <v>3150</v>
      </c>
      <c r="E9419" s="27" t="s">
        <v>6117</v>
      </c>
      <c r="F9419" s="27" t="s">
        <v>2825</v>
      </c>
      <c r="G9419" s="27" t="s">
        <v>2850</v>
      </c>
      <c r="H9419" s="28">
        <v>44075</v>
      </c>
      <c r="I9419" s="516">
        <v>0.16943099999999997</v>
      </c>
      <c r="J9419" s="28" t="s">
        <v>3241</v>
      </c>
    </row>
    <row r="9420" spans="1:10" x14ac:dyDescent="0.3">
      <c r="A9420" s="26">
        <v>2020</v>
      </c>
      <c r="B9420" s="27" t="s">
        <v>6349</v>
      </c>
      <c r="C9420" s="27" t="s">
        <v>6306</v>
      </c>
      <c r="D9420" s="27" t="s">
        <v>6349</v>
      </c>
      <c r="E9420" s="27" t="s">
        <v>3111</v>
      </c>
      <c r="F9420" s="27" t="s">
        <v>2825</v>
      </c>
      <c r="G9420" s="27" t="s">
        <v>2826</v>
      </c>
      <c r="H9420" s="28">
        <v>44075</v>
      </c>
      <c r="I9420" s="516">
        <v>1.3004090000000001</v>
      </c>
      <c r="J9420" s="28" t="s">
        <v>3241</v>
      </c>
    </row>
    <row r="9421" spans="1:10" x14ac:dyDescent="0.3">
      <c r="A9421" s="26">
        <v>2020</v>
      </c>
      <c r="B9421" s="27" t="s">
        <v>3105</v>
      </c>
      <c r="C9421" s="27" t="s">
        <v>3106</v>
      </c>
      <c r="D9421" s="27" t="s">
        <v>3105</v>
      </c>
      <c r="E9421" s="27" t="s">
        <v>6117</v>
      </c>
      <c r="F9421" s="27" t="s">
        <v>2798</v>
      </c>
      <c r="G9421" s="27" t="s">
        <v>2803</v>
      </c>
      <c r="H9421" s="28">
        <v>44075</v>
      </c>
      <c r="I9421" s="516">
        <v>2.3221839999999996</v>
      </c>
      <c r="J9421" s="28" t="s">
        <v>3241</v>
      </c>
    </row>
    <row r="9422" spans="1:10" x14ac:dyDescent="0.3">
      <c r="A9422" s="26">
        <v>2020</v>
      </c>
      <c r="B9422" s="27" t="s">
        <v>5976</v>
      </c>
      <c r="C9422" s="27" t="s">
        <v>5977</v>
      </c>
      <c r="D9422" s="27" t="s">
        <v>5976</v>
      </c>
      <c r="E9422" s="27" t="s">
        <v>3111</v>
      </c>
      <c r="F9422" s="27" t="s">
        <v>3034</v>
      </c>
      <c r="G9422" s="27" t="s">
        <v>2831</v>
      </c>
      <c r="H9422" s="28">
        <v>44075</v>
      </c>
      <c r="I9422" s="516">
        <v>4.8769070000000001</v>
      </c>
      <c r="J9422" s="28" t="s">
        <v>3192</v>
      </c>
    </row>
    <row r="9423" spans="1:10" x14ac:dyDescent="0.3">
      <c r="A9423" s="26">
        <v>2020</v>
      </c>
      <c r="B9423" s="27" t="s">
        <v>3140</v>
      </c>
      <c r="C9423" s="27" t="s">
        <v>3141</v>
      </c>
      <c r="D9423" s="27" t="s">
        <v>3140</v>
      </c>
      <c r="E9423" s="27" t="s">
        <v>6117</v>
      </c>
      <c r="F9423" s="27" t="s">
        <v>2825</v>
      </c>
      <c r="G9423" s="27" t="s">
        <v>2850</v>
      </c>
      <c r="H9423" s="28">
        <v>44075</v>
      </c>
      <c r="I9423" s="516">
        <v>0</v>
      </c>
      <c r="J9423" s="28" t="s">
        <v>3241</v>
      </c>
    </row>
    <row r="9424" spans="1:10" x14ac:dyDescent="0.3">
      <c r="A9424" s="26">
        <v>2020</v>
      </c>
      <c r="B9424" s="27" t="s">
        <v>6150</v>
      </c>
      <c r="C9424" s="27" t="s">
        <v>6151</v>
      </c>
      <c r="D9424" s="27" t="s">
        <v>6150</v>
      </c>
      <c r="E9424" s="27" t="s">
        <v>3033</v>
      </c>
      <c r="F9424" s="27" t="s">
        <v>2788</v>
      </c>
      <c r="G9424" s="27" t="s">
        <v>2788</v>
      </c>
      <c r="H9424" s="28">
        <v>44075</v>
      </c>
      <c r="I9424" s="516">
        <v>78.480838999999989</v>
      </c>
      <c r="J9424" s="28" t="s">
        <v>3192</v>
      </c>
    </row>
    <row r="9425" spans="1:10" x14ac:dyDescent="0.3">
      <c r="A9425" s="26">
        <v>2020</v>
      </c>
      <c r="B9425" s="27" t="s">
        <v>5972</v>
      </c>
      <c r="C9425" s="27" t="s">
        <v>5973</v>
      </c>
      <c r="D9425" s="27" t="s">
        <v>5972</v>
      </c>
      <c r="E9425" s="27" t="s">
        <v>3111</v>
      </c>
      <c r="F9425" s="27" t="s">
        <v>2825</v>
      </c>
      <c r="G9425" s="27" t="s">
        <v>2850</v>
      </c>
      <c r="H9425" s="28">
        <v>44075</v>
      </c>
      <c r="I9425" s="516">
        <v>8.5359000000000004E-2</v>
      </c>
      <c r="J9425" s="28" t="s">
        <v>3241</v>
      </c>
    </row>
    <row r="9426" spans="1:10" x14ac:dyDescent="0.3">
      <c r="A9426" s="26">
        <v>2020</v>
      </c>
      <c r="B9426" s="27" t="s">
        <v>3109</v>
      </c>
      <c r="C9426" s="27" t="s">
        <v>3110</v>
      </c>
      <c r="D9426" s="27" t="s">
        <v>3109</v>
      </c>
      <c r="E9426" s="27" t="s">
        <v>3111</v>
      </c>
      <c r="F9426" s="27" t="s">
        <v>2825</v>
      </c>
      <c r="G9426" s="27" t="s">
        <v>2850</v>
      </c>
      <c r="H9426" s="28">
        <v>44075</v>
      </c>
      <c r="I9426" s="516">
        <v>0.19563300000000003</v>
      </c>
      <c r="J9426" s="28" t="s">
        <v>3241</v>
      </c>
    </row>
    <row r="9427" spans="1:10" x14ac:dyDescent="0.3">
      <c r="A9427" s="26">
        <v>2020</v>
      </c>
      <c r="B9427" s="27" t="s">
        <v>3158</v>
      </c>
      <c r="C9427" s="27" t="s">
        <v>3159</v>
      </c>
      <c r="D9427" s="27" t="s">
        <v>3160</v>
      </c>
      <c r="E9427" s="27" t="s">
        <v>3161</v>
      </c>
      <c r="F9427" s="27" t="s">
        <v>3087</v>
      </c>
      <c r="G9427" s="27" t="s">
        <v>2788</v>
      </c>
      <c r="H9427" s="28">
        <v>44075</v>
      </c>
      <c r="I9427" s="516">
        <v>3.2613919999999998</v>
      </c>
      <c r="J9427" s="28" t="s">
        <v>3241</v>
      </c>
    </row>
    <row r="9428" spans="1:10" x14ac:dyDescent="0.3">
      <c r="A9428" s="26">
        <v>2020</v>
      </c>
      <c r="B9428" s="27" t="s">
        <v>3112</v>
      </c>
      <c r="C9428" s="27" t="s">
        <v>3113</v>
      </c>
      <c r="D9428" s="27" t="s">
        <v>3112</v>
      </c>
      <c r="E9428" s="27" t="s">
        <v>6117</v>
      </c>
      <c r="F9428" s="27" t="s">
        <v>2825</v>
      </c>
      <c r="G9428" s="27" t="s">
        <v>2826</v>
      </c>
      <c r="H9428" s="28">
        <v>44075</v>
      </c>
      <c r="I9428" s="516">
        <v>1.790951</v>
      </c>
      <c r="J9428" s="28" t="s">
        <v>3241</v>
      </c>
    </row>
    <row r="9429" spans="1:10" x14ac:dyDescent="0.3">
      <c r="A9429" s="26">
        <v>2020</v>
      </c>
      <c r="B9429" s="27" t="s">
        <v>3167</v>
      </c>
      <c r="C9429" s="27" t="s">
        <v>3168</v>
      </c>
      <c r="D9429" s="27" t="s">
        <v>3169</v>
      </c>
      <c r="E9429" s="27" t="s">
        <v>3161</v>
      </c>
      <c r="F9429" s="27" t="s">
        <v>3087</v>
      </c>
      <c r="G9429" s="27" t="s">
        <v>2788</v>
      </c>
      <c r="H9429" s="28">
        <v>44075</v>
      </c>
      <c r="I9429" s="516">
        <v>5.9398880000000007</v>
      </c>
      <c r="J9429" s="28" t="s">
        <v>3241</v>
      </c>
    </row>
    <row r="9430" spans="1:10" x14ac:dyDescent="0.3">
      <c r="A9430" s="26">
        <v>2020</v>
      </c>
      <c r="B9430" s="27" t="s">
        <v>3687</v>
      </c>
      <c r="C9430" s="27" t="s">
        <v>3688</v>
      </c>
      <c r="D9430" s="27" t="s">
        <v>3689</v>
      </c>
      <c r="E9430" s="27" t="s">
        <v>3161</v>
      </c>
      <c r="F9430" s="27" t="s">
        <v>3026</v>
      </c>
      <c r="G9430" s="27" t="s">
        <v>2936</v>
      </c>
      <c r="H9430" s="28">
        <v>44075</v>
      </c>
      <c r="I9430" s="516">
        <v>0.97331799999999913</v>
      </c>
      <c r="J9430" s="28" t="s">
        <v>3192</v>
      </c>
    </row>
    <row r="9431" spans="1:10" x14ac:dyDescent="0.3">
      <c r="A9431" s="26">
        <v>2020</v>
      </c>
      <c r="B9431" s="27" t="s">
        <v>6330</v>
      </c>
      <c r="C9431" s="27" t="s">
        <v>6331</v>
      </c>
      <c r="D9431" s="27" t="s">
        <v>6330</v>
      </c>
      <c r="E9431" s="27" t="s">
        <v>3111</v>
      </c>
      <c r="F9431" s="27" t="s">
        <v>2815</v>
      </c>
      <c r="G9431" s="27" t="s">
        <v>2854</v>
      </c>
      <c r="H9431" s="28">
        <v>44075</v>
      </c>
      <c r="I9431" s="516">
        <v>1.0052619999999999</v>
      </c>
      <c r="J9431" s="28" t="s">
        <v>9055</v>
      </c>
    </row>
    <row r="9432" spans="1:10" x14ac:dyDescent="0.3">
      <c r="A9432" s="26">
        <v>2020</v>
      </c>
      <c r="B9432" s="27" t="s">
        <v>3117</v>
      </c>
      <c r="C9432" s="27" t="s">
        <v>3118</v>
      </c>
      <c r="D9432" s="27" t="s">
        <v>3117</v>
      </c>
      <c r="E9432" s="27" t="s">
        <v>6117</v>
      </c>
      <c r="F9432" s="27" t="s">
        <v>2815</v>
      </c>
      <c r="G9432" s="27" t="s">
        <v>2816</v>
      </c>
      <c r="H9432" s="28">
        <v>44075</v>
      </c>
      <c r="I9432" s="516">
        <v>3.8646950000000007</v>
      </c>
      <c r="J9432" s="28" t="s">
        <v>3241</v>
      </c>
    </row>
    <row r="9433" spans="1:10" x14ac:dyDescent="0.3">
      <c r="A9433" s="26">
        <v>2020</v>
      </c>
      <c r="B9433" s="27" t="s">
        <v>3129</v>
      </c>
      <c r="C9433" s="27" t="s">
        <v>3130</v>
      </c>
      <c r="D9433" s="27" t="s">
        <v>3131</v>
      </c>
      <c r="E9433" s="27" t="s">
        <v>3063</v>
      </c>
      <c r="F9433" s="27" t="s">
        <v>3034</v>
      </c>
      <c r="G9433" s="27" t="s">
        <v>2840</v>
      </c>
      <c r="H9433" s="28">
        <v>44075</v>
      </c>
      <c r="I9433" s="516">
        <v>18.802748999999999</v>
      </c>
      <c r="J9433" s="28" t="s">
        <v>3241</v>
      </c>
    </row>
    <row r="9434" spans="1:10" x14ac:dyDescent="0.3">
      <c r="A9434" s="26">
        <v>2020</v>
      </c>
      <c r="B9434" s="27" t="s">
        <v>6448</v>
      </c>
      <c r="C9434" s="27" t="s">
        <v>6449</v>
      </c>
      <c r="D9434" s="27" t="s">
        <v>6448</v>
      </c>
      <c r="E9434" s="27" t="s">
        <v>3111</v>
      </c>
      <c r="F9434" s="27" t="s">
        <v>2825</v>
      </c>
      <c r="G9434" s="27" t="s">
        <v>2850</v>
      </c>
      <c r="H9434" s="28">
        <v>44075</v>
      </c>
      <c r="I9434" s="516">
        <v>0.6633960000000001</v>
      </c>
      <c r="J9434" s="28" t="s">
        <v>3241</v>
      </c>
    </row>
    <row r="9435" spans="1:10" x14ac:dyDescent="0.3">
      <c r="A9435" s="26">
        <v>2020</v>
      </c>
      <c r="B9435" s="27" t="s">
        <v>6353</v>
      </c>
      <c r="C9435" s="27" t="s">
        <v>6354</v>
      </c>
      <c r="D9435" s="27" t="s">
        <v>6353</v>
      </c>
      <c r="E9435" s="27" t="s">
        <v>6117</v>
      </c>
      <c r="F9435" s="27" t="s">
        <v>2825</v>
      </c>
      <c r="G9435" s="27" t="s">
        <v>2826</v>
      </c>
      <c r="H9435" s="28">
        <v>44075</v>
      </c>
      <c r="I9435" s="516">
        <v>0.76081899999999991</v>
      </c>
      <c r="J9435" s="28" t="s">
        <v>3192</v>
      </c>
    </row>
    <row r="9436" spans="1:10" x14ac:dyDescent="0.3">
      <c r="A9436" s="26">
        <v>2020</v>
      </c>
      <c r="B9436" s="27" t="s">
        <v>6469</v>
      </c>
      <c r="C9436" s="27" t="s">
        <v>6470</v>
      </c>
      <c r="D9436" s="27" t="s">
        <v>6469</v>
      </c>
      <c r="E9436" s="27" t="s">
        <v>3033</v>
      </c>
      <c r="F9436" s="27" t="s">
        <v>2788</v>
      </c>
      <c r="G9436" s="27" t="s">
        <v>2788</v>
      </c>
      <c r="H9436" s="28">
        <v>44075</v>
      </c>
      <c r="I9436" s="516">
        <v>28.581091999999998</v>
      </c>
      <c r="J9436" s="28" t="s">
        <v>3241</v>
      </c>
    </row>
    <row r="9437" spans="1:10" x14ac:dyDescent="0.3">
      <c r="A9437" s="26">
        <v>2020</v>
      </c>
      <c r="B9437" s="27" t="s">
        <v>5767</v>
      </c>
      <c r="C9437" s="27" t="s">
        <v>3515</v>
      </c>
      <c r="D9437" s="27" t="s">
        <v>5768</v>
      </c>
      <c r="E9437" s="27" t="s">
        <v>3063</v>
      </c>
      <c r="F9437" s="27" t="s">
        <v>2815</v>
      </c>
      <c r="G9437" s="27" t="s">
        <v>2816</v>
      </c>
      <c r="H9437" s="28">
        <v>44075</v>
      </c>
      <c r="I9437" s="516">
        <v>2.1206719999999994</v>
      </c>
      <c r="J9437" s="28" t="s">
        <v>3192</v>
      </c>
    </row>
    <row r="9438" spans="1:10" x14ac:dyDescent="0.3">
      <c r="A9438" s="26">
        <v>2020</v>
      </c>
      <c r="B9438" s="27" t="s">
        <v>6382</v>
      </c>
      <c r="C9438" s="27" t="s">
        <v>6383</v>
      </c>
      <c r="D9438" s="27" t="s">
        <v>6384</v>
      </c>
      <c r="E9438" s="27" t="s">
        <v>3161</v>
      </c>
      <c r="F9438" s="27" t="s">
        <v>2815</v>
      </c>
      <c r="G9438" s="27" t="s">
        <v>2854</v>
      </c>
      <c r="H9438" s="28">
        <v>44075</v>
      </c>
      <c r="I9438" s="516">
        <v>0.58490100000000012</v>
      </c>
      <c r="J9438" s="28" t="s">
        <v>3192</v>
      </c>
    </row>
    <row r="9439" spans="1:10" x14ac:dyDescent="0.3">
      <c r="A9439" s="26">
        <v>2020</v>
      </c>
      <c r="B9439" s="27" t="s">
        <v>6029</v>
      </c>
      <c r="C9439" s="27" t="s">
        <v>6030</v>
      </c>
      <c r="D9439" s="27" t="s">
        <v>6029</v>
      </c>
      <c r="E9439" s="27" t="s">
        <v>3111</v>
      </c>
      <c r="F9439" s="27" t="s">
        <v>3034</v>
      </c>
      <c r="G9439" s="27" t="s">
        <v>2831</v>
      </c>
      <c r="H9439" s="28">
        <v>44075</v>
      </c>
      <c r="I9439" s="516">
        <v>1.5432210000000002</v>
      </c>
      <c r="J9439" s="28" t="s">
        <v>3192</v>
      </c>
    </row>
    <row r="9440" spans="1:10" x14ac:dyDescent="0.3">
      <c r="A9440" s="26">
        <v>2020</v>
      </c>
      <c r="B9440" s="27" t="s">
        <v>6027</v>
      </c>
      <c r="C9440" s="27" t="s">
        <v>6028</v>
      </c>
      <c r="D9440" s="27" t="s">
        <v>6027</v>
      </c>
      <c r="E9440" s="27" t="s">
        <v>3111</v>
      </c>
      <c r="F9440" s="27" t="s">
        <v>3034</v>
      </c>
      <c r="G9440" s="27" t="s">
        <v>2831</v>
      </c>
      <c r="H9440" s="28">
        <v>44075</v>
      </c>
      <c r="I9440" s="516">
        <v>3.4091779999999998</v>
      </c>
      <c r="J9440" s="28" t="s">
        <v>3192</v>
      </c>
    </row>
    <row r="9441" spans="1:10" x14ac:dyDescent="0.3">
      <c r="A9441" s="26">
        <v>2020</v>
      </c>
      <c r="B9441" s="27" t="s">
        <v>3178</v>
      </c>
      <c r="C9441" s="27" t="s">
        <v>3179</v>
      </c>
      <c r="D9441" s="27" t="s">
        <v>3178</v>
      </c>
      <c r="E9441" s="27" t="s">
        <v>3033</v>
      </c>
      <c r="F9441" s="27" t="s">
        <v>2807</v>
      </c>
      <c r="G9441" s="27" t="s">
        <v>2812</v>
      </c>
      <c r="H9441" s="28">
        <v>44075</v>
      </c>
      <c r="I9441" s="516">
        <v>0</v>
      </c>
      <c r="J9441" s="28" t="s">
        <v>3241</v>
      </c>
    </row>
    <row r="9442" spans="1:10" x14ac:dyDescent="0.3">
      <c r="A9442" s="26">
        <v>2020</v>
      </c>
      <c r="B9442" s="27" t="s">
        <v>6332</v>
      </c>
      <c r="C9442" s="27" t="s">
        <v>6266</v>
      </c>
      <c r="D9442" s="27" t="s">
        <v>6332</v>
      </c>
      <c r="E9442" s="27" t="s">
        <v>3111</v>
      </c>
      <c r="F9442" s="27" t="s">
        <v>2815</v>
      </c>
      <c r="G9442" s="27" t="s">
        <v>2854</v>
      </c>
      <c r="H9442" s="28">
        <v>44075</v>
      </c>
      <c r="I9442" s="516">
        <v>8.4775000000000003E-2</v>
      </c>
      <c r="J9442" s="28" t="s">
        <v>3241</v>
      </c>
    </row>
    <row r="9443" spans="1:10" x14ac:dyDescent="0.3">
      <c r="A9443" s="26">
        <v>2020</v>
      </c>
      <c r="B9443" s="27" t="s">
        <v>3119</v>
      </c>
      <c r="C9443" s="27" t="s">
        <v>3120</v>
      </c>
      <c r="D9443" s="27" t="s">
        <v>3119</v>
      </c>
      <c r="E9443" s="27" t="s">
        <v>6117</v>
      </c>
      <c r="F9443" s="27" t="s">
        <v>3034</v>
      </c>
      <c r="G9443" s="27" t="s">
        <v>2840</v>
      </c>
      <c r="H9443" s="28">
        <v>44075</v>
      </c>
      <c r="I9443" s="516">
        <v>4.5429200000000005</v>
      </c>
      <c r="J9443" s="28" t="s">
        <v>3241</v>
      </c>
    </row>
    <row r="9444" spans="1:10" x14ac:dyDescent="0.3">
      <c r="A9444" s="26">
        <v>2020</v>
      </c>
      <c r="B9444" s="27" t="s">
        <v>6083</v>
      </c>
      <c r="C9444" s="27" t="s">
        <v>6084</v>
      </c>
      <c r="D9444" s="27" t="s">
        <v>6083</v>
      </c>
      <c r="E9444" s="27" t="s">
        <v>3111</v>
      </c>
      <c r="F9444" s="27" t="s">
        <v>2825</v>
      </c>
      <c r="G9444" s="27" t="s">
        <v>2850</v>
      </c>
      <c r="H9444" s="28">
        <v>44075</v>
      </c>
      <c r="I9444" s="516">
        <v>0.95527699999999993</v>
      </c>
      <c r="J9444" s="28" t="s">
        <v>3241</v>
      </c>
    </row>
    <row r="9445" spans="1:10" x14ac:dyDescent="0.3">
      <c r="A9445" s="26">
        <v>2020</v>
      </c>
      <c r="B9445" s="27" t="s">
        <v>5984</v>
      </c>
      <c r="C9445" s="27" t="s">
        <v>5985</v>
      </c>
      <c r="D9445" s="27" t="s">
        <v>5984</v>
      </c>
      <c r="E9445" s="27" t="s">
        <v>3111</v>
      </c>
      <c r="F9445" s="27" t="s">
        <v>2825</v>
      </c>
      <c r="G9445" s="27" t="s">
        <v>2850</v>
      </c>
      <c r="H9445" s="28">
        <v>44075</v>
      </c>
      <c r="I9445" s="516">
        <v>7.2769510000000004</v>
      </c>
      <c r="J9445" s="28" t="s">
        <v>3192</v>
      </c>
    </row>
    <row r="9446" spans="1:10" x14ac:dyDescent="0.3">
      <c r="A9446" s="26">
        <v>2020</v>
      </c>
      <c r="B9446" s="27" t="s">
        <v>6043</v>
      </c>
      <c r="C9446" s="27" t="s">
        <v>6044</v>
      </c>
      <c r="D9446" s="27" t="s">
        <v>6043</v>
      </c>
      <c r="E9446" s="27" t="s">
        <v>3111</v>
      </c>
      <c r="F9446" s="27" t="s">
        <v>2825</v>
      </c>
      <c r="G9446" s="27" t="s">
        <v>2850</v>
      </c>
      <c r="H9446" s="28">
        <v>44075</v>
      </c>
      <c r="I9446" s="516">
        <v>2.891830000000001</v>
      </c>
      <c r="J9446" s="28" t="s">
        <v>3192</v>
      </c>
    </row>
    <row r="9447" spans="1:10" x14ac:dyDescent="0.3">
      <c r="A9447" s="26">
        <v>2020</v>
      </c>
      <c r="B9447" s="27" t="s">
        <v>3121</v>
      </c>
      <c r="C9447" s="27" t="s">
        <v>3122</v>
      </c>
      <c r="D9447" s="27" t="s">
        <v>3121</v>
      </c>
      <c r="E9447" s="27" t="s">
        <v>6117</v>
      </c>
      <c r="F9447" s="27" t="s">
        <v>2825</v>
      </c>
      <c r="G9447" s="27" t="s">
        <v>2850</v>
      </c>
      <c r="H9447" s="28">
        <v>44075</v>
      </c>
      <c r="I9447" s="516">
        <v>9.5124840000000006</v>
      </c>
      <c r="J9447" s="28" t="s">
        <v>3241</v>
      </c>
    </row>
    <row r="9448" spans="1:10" x14ac:dyDescent="0.3">
      <c r="A9448" s="26">
        <v>2020</v>
      </c>
      <c r="B9448" s="27" t="s">
        <v>5978</v>
      </c>
      <c r="C9448" s="27" t="s">
        <v>5979</v>
      </c>
      <c r="D9448" s="27" t="s">
        <v>5978</v>
      </c>
      <c r="E9448" s="27" t="s">
        <v>3111</v>
      </c>
      <c r="F9448" s="27" t="s">
        <v>2825</v>
      </c>
      <c r="G9448" s="27" t="s">
        <v>2850</v>
      </c>
      <c r="H9448" s="28">
        <v>44075</v>
      </c>
      <c r="I9448" s="516">
        <v>5.5253450000000006</v>
      </c>
      <c r="J9448" s="28" t="s">
        <v>3192</v>
      </c>
    </row>
    <row r="9449" spans="1:10" x14ac:dyDescent="0.3">
      <c r="A9449" s="26">
        <v>2020</v>
      </c>
      <c r="B9449" s="27" t="s">
        <v>5980</v>
      </c>
      <c r="C9449" s="27" t="s">
        <v>5981</v>
      </c>
      <c r="D9449" s="27" t="s">
        <v>5980</v>
      </c>
      <c r="E9449" s="27" t="s">
        <v>3111</v>
      </c>
      <c r="F9449" s="27" t="s">
        <v>2825</v>
      </c>
      <c r="G9449" s="27" t="s">
        <v>2850</v>
      </c>
      <c r="H9449" s="28">
        <v>44075</v>
      </c>
      <c r="I9449" s="516">
        <v>5.4012699999999993</v>
      </c>
      <c r="J9449" s="28" t="s">
        <v>3192</v>
      </c>
    </row>
    <row r="9450" spans="1:10" x14ac:dyDescent="0.3">
      <c r="A9450" s="26">
        <v>2020</v>
      </c>
      <c r="B9450" s="27" t="s">
        <v>5993</v>
      </c>
      <c r="C9450" s="27" t="s">
        <v>5994</v>
      </c>
      <c r="D9450" s="27" t="s">
        <v>5993</v>
      </c>
      <c r="E9450" s="27" t="s">
        <v>3033</v>
      </c>
      <c r="F9450" s="27" t="s">
        <v>2788</v>
      </c>
      <c r="G9450" s="27" t="s">
        <v>2788</v>
      </c>
      <c r="H9450" s="28">
        <v>44075</v>
      </c>
      <c r="I9450" s="516">
        <v>1.4036700000000002</v>
      </c>
      <c r="J9450" s="28" t="s">
        <v>3241</v>
      </c>
    </row>
    <row r="9451" spans="1:10" x14ac:dyDescent="0.3">
      <c r="A9451" s="26">
        <v>2020</v>
      </c>
      <c r="B9451" s="27" t="s">
        <v>5982</v>
      </c>
      <c r="C9451" s="27" t="s">
        <v>5983</v>
      </c>
      <c r="D9451" s="27" t="s">
        <v>5982</v>
      </c>
      <c r="E9451" s="27" t="s">
        <v>3033</v>
      </c>
      <c r="F9451" s="27" t="s">
        <v>2788</v>
      </c>
      <c r="G9451" s="27" t="s">
        <v>2788</v>
      </c>
      <c r="H9451" s="28">
        <v>44075</v>
      </c>
      <c r="I9451" s="516">
        <v>21.412441999999995</v>
      </c>
      <c r="J9451" s="28" t="s">
        <v>3192</v>
      </c>
    </row>
    <row r="9452" spans="1:10" x14ac:dyDescent="0.3">
      <c r="A9452" s="26">
        <v>2020</v>
      </c>
      <c r="B9452" s="27" t="s">
        <v>6385</v>
      </c>
      <c r="C9452" s="27" t="s">
        <v>6386</v>
      </c>
      <c r="D9452" s="27" t="s">
        <v>6387</v>
      </c>
      <c r="E9452" s="27" t="s">
        <v>3161</v>
      </c>
      <c r="F9452" s="27" t="s">
        <v>2815</v>
      </c>
      <c r="G9452" s="27" t="s">
        <v>2816</v>
      </c>
      <c r="H9452" s="28">
        <v>44075</v>
      </c>
      <c r="I9452" s="516">
        <v>0.69636900000000013</v>
      </c>
      <c r="J9452" s="28" t="s">
        <v>3192</v>
      </c>
    </row>
    <row r="9453" spans="1:10" x14ac:dyDescent="0.3">
      <c r="A9453" s="26">
        <v>2020</v>
      </c>
      <c r="B9453" s="27" t="s">
        <v>6471</v>
      </c>
      <c r="C9453" s="27" t="s">
        <v>6472</v>
      </c>
      <c r="D9453" s="27" t="s">
        <v>6473</v>
      </c>
      <c r="E9453" s="27" t="s">
        <v>3161</v>
      </c>
      <c r="F9453" s="27" t="s">
        <v>3026</v>
      </c>
      <c r="G9453" s="27" t="s">
        <v>2936</v>
      </c>
      <c r="H9453" s="28">
        <v>44075</v>
      </c>
      <c r="I9453" s="516">
        <v>0.47234899999999996</v>
      </c>
      <c r="J9453" s="28" t="s">
        <v>3192</v>
      </c>
    </row>
    <row r="9454" spans="1:10" x14ac:dyDescent="0.3">
      <c r="A9454" s="26">
        <v>2020</v>
      </c>
      <c r="B9454" s="27" t="s">
        <v>3198</v>
      </c>
      <c r="C9454" s="27" t="s">
        <v>3199</v>
      </c>
      <c r="D9454" s="27" t="s">
        <v>3200</v>
      </c>
      <c r="E9454" s="27" t="s">
        <v>3161</v>
      </c>
      <c r="F9454" s="27" t="s">
        <v>2815</v>
      </c>
      <c r="G9454" s="27" t="s">
        <v>2854</v>
      </c>
      <c r="H9454" s="28">
        <v>44075</v>
      </c>
      <c r="I9454" s="516">
        <v>0.75693900000000003</v>
      </c>
      <c r="J9454" s="28" t="s">
        <v>3192</v>
      </c>
    </row>
    <row r="9455" spans="1:10" x14ac:dyDescent="0.3">
      <c r="A9455" s="26">
        <v>2020</v>
      </c>
      <c r="B9455" s="27" t="s">
        <v>3051</v>
      </c>
      <c r="C9455" s="27" t="s">
        <v>3051</v>
      </c>
      <c r="D9455" s="27" t="s">
        <v>3051</v>
      </c>
      <c r="E9455" s="27" t="s">
        <v>6118</v>
      </c>
      <c r="F9455" s="27" t="s">
        <v>3051</v>
      </c>
      <c r="G9455" s="27" t="s">
        <v>6074</v>
      </c>
      <c r="H9455" s="28">
        <v>44075</v>
      </c>
      <c r="I9455" s="516">
        <v>10045.022849999988</v>
      </c>
      <c r="J9455" s="28" t="s">
        <v>6487</v>
      </c>
    </row>
    <row r="9456" spans="1:10" x14ac:dyDescent="0.3">
      <c r="A9456" s="26">
        <v>2020</v>
      </c>
      <c r="B9456" s="27" t="s">
        <v>3022</v>
      </c>
      <c r="C9456" s="27" t="s">
        <v>3023</v>
      </c>
      <c r="D9456" s="27" t="s">
        <v>3024</v>
      </c>
      <c r="E9456" s="27" t="s">
        <v>3025</v>
      </c>
      <c r="F9456" s="27" t="s">
        <v>3026</v>
      </c>
      <c r="G9456" s="27" t="s">
        <v>2788</v>
      </c>
      <c r="H9456" s="28">
        <v>44075</v>
      </c>
      <c r="I9456" s="516">
        <v>0</v>
      </c>
      <c r="J9456" s="28" t="s">
        <v>3241</v>
      </c>
    </row>
    <row r="9457" spans="1:10" x14ac:dyDescent="0.3">
      <c r="A9457" s="26">
        <v>2020</v>
      </c>
      <c r="B9457" s="27" t="s">
        <v>3022</v>
      </c>
      <c r="C9457" s="27" t="s">
        <v>3023</v>
      </c>
      <c r="D9457" s="27" t="s">
        <v>3027</v>
      </c>
      <c r="E9457" s="27" t="s">
        <v>3025</v>
      </c>
      <c r="F9457" s="27" t="s">
        <v>3026</v>
      </c>
      <c r="G9457" s="27" t="s">
        <v>2788</v>
      </c>
      <c r="H9457" s="28">
        <v>44075</v>
      </c>
      <c r="I9457" s="516">
        <v>0</v>
      </c>
      <c r="J9457" s="28" t="s">
        <v>3241</v>
      </c>
    </row>
    <row r="9458" spans="1:10" x14ac:dyDescent="0.3">
      <c r="A9458" s="26">
        <v>2020</v>
      </c>
      <c r="B9458" s="27" t="s">
        <v>3162</v>
      </c>
      <c r="C9458" s="27" t="s">
        <v>3163</v>
      </c>
      <c r="D9458" s="27" t="s">
        <v>3164</v>
      </c>
      <c r="E9458" s="27" t="s">
        <v>3025</v>
      </c>
      <c r="F9458" s="27" t="s">
        <v>3087</v>
      </c>
      <c r="G9458" s="27" t="s">
        <v>2788</v>
      </c>
      <c r="H9458" s="28">
        <v>44075</v>
      </c>
      <c r="I9458" s="516">
        <v>0</v>
      </c>
      <c r="J9458" s="28" t="s">
        <v>3241</v>
      </c>
    </row>
    <row r="9459" spans="1:10" x14ac:dyDescent="0.3">
      <c r="A9459" s="26">
        <v>2020</v>
      </c>
      <c r="B9459" s="27" t="s">
        <v>3162</v>
      </c>
      <c r="C9459" s="27" t="s">
        <v>3163</v>
      </c>
      <c r="D9459" s="27" t="s">
        <v>3165</v>
      </c>
      <c r="E9459" s="27" t="s">
        <v>3025</v>
      </c>
      <c r="F9459" s="27" t="s">
        <v>3087</v>
      </c>
      <c r="G9459" s="27" t="s">
        <v>2788</v>
      </c>
      <c r="H9459" s="28">
        <v>44075</v>
      </c>
      <c r="I9459" s="516">
        <v>0</v>
      </c>
      <c r="J9459" s="28" t="s">
        <v>3241</v>
      </c>
    </row>
    <row r="9460" spans="1:10" x14ac:dyDescent="0.3">
      <c r="A9460" s="26">
        <v>2020</v>
      </c>
      <c r="B9460" s="27" t="s">
        <v>3064</v>
      </c>
      <c r="C9460" s="27" t="s">
        <v>3065</v>
      </c>
      <c r="D9460" s="27" t="s">
        <v>3066</v>
      </c>
      <c r="E9460" s="27" t="s">
        <v>3025</v>
      </c>
      <c r="F9460" s="27" t="s">
        <v>2825</v>
      </c>
      <c r="G9460" s="27" t="s">
        <v>2826</v>
      </c>
      <c r="H9460" s="28">
        <v>44075</v>
      </c>
      <c r="I9460" s="516">
        <v>0</v>
      </c>
      <c r="J9460" s="28" t="s">
        <v>3241</v>
      </c>
    </row>
    <row r="9461" spans="1:10" x14ac:dyDescent="0.3">
      <c r="A9461" s="26">
        <v>2020</v>
      </c>
      <c r="B9461" s="27" t="s">
        <v>3064</v>
      </c>
      <c r="C9461" s="27" t="s">
        <v>3065</v>
      </c>
      <c r="D9461" s="27" t="s">
        <v>3067</v>
      </c>
      <c r="E9461" s="27" t="s">
        <v>3025</v>
      </c>
      <c r="F9461" s="27" t="s">
        <v>2825</v>
      </c>
      <c r="G9461" s="27" t="s">
        <v>2826</v>
      </c>
      <c r="H9461" s="28">
        <v>44075</v>
      </c>
      <c r="I9461" s="516">
        <v>0</v>
      </c>
      <c r="J9461" s="28" t="s">
        <v>3241</v>
      </c>
    </row>
    <row r="9462" spans="1:10" x14ac:dyDescent="0.3">
      <c r="A9462" s="26">
        <v>2020</v>
      </c>
      <c r="B9462" s="27" t="s">
        <v>3084</v>
      </c>
      <c r="C9462" s="27" t="s">
        <v>3085</v>
      </c>
      <c r="D9462" s="27" t="s">
        <v>3086</v>
      </c>
      <c r="E9462" s="27" t="s">
        <v>3025</v>
      </c>
      <c r="F9462" s="27" t="s">
        <v>3087</v>
      </c>
      <c r="G9462" s="27" t="s">
        <v>2788</v>
      </c>
      <c r="H9462" s="28">
        <v>44075</v>
      </c>
      <c r="I9462" s="516">
        <v>0</v>
      </c>
      <c r="J9462" s="28" t="s">
        <v>3241</v>
      </c>
    </row>
    <row r="9463" spans="1:10" x14ac:dyDescent="0.3">
      <c r="A9463" s="26">
        <v>2020</v>
      </c>
      <c r="B9463" s="27" t="s">
        <v>3084</v>
      </c>
      <c r="C9463" s="27" t="s">
        <v>3085</v>
      </c>
      <c r="D9463" s="27" t="s">
        <v>3088</v>
      </c>
      <c r="E9463" s="27" t="s">
        <v>3025</v>
      </c>
      <c r="F9463" s="27" t="s">
        <v>3087</v>
      </c>
      <c r="G9463" s="27" t="s">
        <v>2788</v>
      </c>
      <c r="H9463" s="28">
        <v>44075</v>
      </c>
      <c r="I9463" s="516">
        <v>0</v>
      </c>
      <c r="J9463" s="28" t="s">
        <v>3241</v>
      </c>
    </row>
    <row r="9464" spans="1:10" x14ac:dyDescent="0.3">
      <c r="A9464" s="26">
        <v>2020</v>
      </c>
      <c r="B9464" s="27" t="s">
        <v>3136</v>
      </c>
      <c r="C9464" s="27" t="s">
        <v>3137</v>
      </c>
      <c r="D9464" s="27" t="s">
        <v>3138</v>
      </c>
      <c r="E9464" s="27" t="s">
        <v>3025</v>
      </c>
      <c r="F9464" s="27" t="s">
        <v>3087</v>
      </c>
      <c r="G9464" s="27" t="s">
        <v>2788</v>
      </c>
      <c r="H9464" s="28">
        <v>44075</v>
      </c>
      <c r="I9464" s="516">
        <v>0</v>
      </c>
      <c r="J9464" s="28" t="s">
        <v>3241</v>
      </c>
    </row>
    <row r="9465" spans="1:10" x14ac:dyDescent="0.3">
      <c r="A9465" s="26">
        <v>2020</v>
      </c>
      <c r="B9465" s="27" t="s">
        <v>3136</v>
      </c>
      <c r="C9465" s="27" t="s">
        <v>3137</v>
      </c>
      <c r="D9465" s="27" t="s">
        <v>3139</v>
      </c>
      <c r="E9465" s="27" t="s">
        <v>3025</v>
      </c>
      <c r="F9465" s="27" t="s">
        <v>3087</v>
      </c>
      <c r="G9465" s="27" t="s">
        <v>2788</v>
      </c>
      <c r="H9465" s="28">
        <v>44075</v>
      </c>
      <c r="I9465" s="516">
        <v>0</v>
      </c>
      <c r="J9465" s="28" t="s">
        <v>3241</v>
      </c>
    </row>
    <row r="9466" spans="1:10" x14ac:dyDescent="0.3">
      <c r="A9466" s="26">
        <v>2020</v>
      </c>
      <c r="B9466" s="27" t="s">
        <v>3123</v>
      </c>
      <c r="C9466" s="27" t="s">
        <v>3124</v>
      </c>
      <c r="D9466" s="27" t="s">
        <v>3166</v>
      </c>
      <c r="E9466" s="27" t="s">
        <v>3025</v>
      </c>
      <c r="F9466" s="27" t="s">
        <v>2825</v>
      </c>
      <c r="G9466" s="27" t="s">
        <v>2850</v>
      </c>
      <c r="H9466" s="28">
        <v>44075</v>
      </c>
      <c r="I9466" s="516">
        <v>0</v>
      </c>
      <c r="J9466" s="28" t="s">
        <v>3241</v>
      </c>
    </row>
    <row r="9467" spans="1:10" x14ac:dyDescent="0.3">
      <c r="A9467" s="26">
        <v>2020</v>
      </c>
      <c r="B9467" s="27" t="s">
        <v>3123</v>
      </c>
      <c r="C9467" s="27" t="s">
        <v>3124</v>
      </c>
      <c r="D9467" s="27" t="s">
        <v>3125</v>
      </c>
      <c r="E9467" s="27" t="s">
        <v>3025</v>
      </c>
      <c r="F9467" s="27" t="s">
        <v>2825</v>
      </c>
      <c r="G9467" s="27" t="s">
        <v>2850</v>
      </c>
      <c r="H9467" s="28">
        <v>44075</v>
      </c>
      <c r="I9467" s="516">
        <v>0</v>
      </c>
      <c r="J9467" s="28" t="s">
        <v>3241</v>
      </c>
    </row>
    <row r="9468" spans="1:10" x14ac:dyDescent="0.3">
      <c r="A9468" s="26">
        <v>2020</v>
      </c>
      <c r="B9468" s="27" t="s">
        <v>3123</v>
      </c>
      <c r="C9468" s="27" t="s">
        <v>3124</v>
      </c>
      <c r="D9468" s="27" t="s">
        <v>3170</v>
      </c>
      <c r="E9468" s="27" t="s">
        <v>3025</v>
      </c>
      <c r="F9468" s="27" t="s">
        <v>2825</v>
      </c>
      <c r="G9468" s="27" t="s">
        <v>2850</v>
      </c>
      <c r="H9468" s="28">
        <v>44075</v>
      </c>
      <c r="I9468" s="516">
        <v>0</v>
      </c>
      <c r="J9468" s="28" t="s">
        <v>3241</v>
      </c>
    </row>
    <row r="9469" spans="1:10" x14ac:dyDescent="0.3">
      <c r="A9469" s="26">
        <v>2020</v>
      </c>
      <c r="B9469" s="27" t="s">
        <v>3114</v>
      </c>
      <c r="C9469" s="27" t="s">
        <v>3115</v>
      </c>
      <c r="D9469" s="27" t="s">
        <v>3116</v>
      </c>
      <c r="E9469" s="27" t="s">
        <v>3025</v>
      </c>
      <c r="F9469" s="27" t="s">
        <v>3026</v>
      </c>
      <c r="G9469" s="27" t="s">
        <v>2788</v>
      </c>
      <c r="H9469" s="28">
        <v>44075</v>
      </c>
      <c r="I9469" s="516">
        <v>0</v>
      </c>
      <c r="J9469" s="28" t="s">
        <v>3241</v>
      </c>
    </row>
    <row r="9470" spans="1:10" x14ac:dyDescent="0.3">
      <c r="A9470" s="26">
        <v>2020</v>
      </c>
      <c r="B9470" s="27" t="s">
        <v>3126</v>
      </c>
      <c r="C9470" s="27" t="s">
        <v>3127</v>
      </c>
      <c r="D9470" s="27" t="s">
        <v>3128</v>
      </c>
      <c r="E9470" s="27" t="s">
        <v>3025</v>
      </c>
      <c r="F9470" s="27" t="s">
        <v>3026</v>
      </c>
      <c r="G9470" s="27" t="s">
        <v>2936</v>
      </c>
      <c r="H9470" s="28">
        <v>44075</v>
      </c>
      <c r="I9470" s="516">
        <v>0</v>
      </c>
      <c r="J9470" s="28" t="s">
        <v>3241</v>
      </c>
    </row>
    <row r="9471" spans="1:10" x14ac:dyDescent="0.3">
      <c r="A9471" s="26">
        <v>2020</v>
      </c>
      <c r="B9471" s="27" t="s">
        <v>3107</v>
      </c>
      <c r="C9471" s="27" t="s">
        <v>3108</v>
      </c>
      <c r="D9471" s="27" t="s">
        <v>3108</v>
      </c>
      <c r="E9471" s="27" t="s">
        <v>6117</v>
      </c>
      <c r="F9471" s="27" t="s">
        <v>3026</v>
      </c>
      <c r="G9471" s="27" t="s">
        <v>2936</v>
      </c>
      <c r="H9471" s="28">
        <v>44075</v>
      </c>
      <c r="I9471" s="516">
        <v>3.4421999999999994E-2</v>
      </c>
      <c r="J9471" s="28" t="s">
        <v>3241</v>
      </c>
    </row>
    <row r="9472" spans="1:10" x14ac:dyDescent="0.3">
      <c r="A9472" s="26">
        <v>2020</v>
      </c>
      <c r="B9472" s="27" t="s">
        <v>6453</v>
      </c>
      <c r="C9472" s="27" t="s">
        <v>6454</v>
      </c>
      <c r="D9472" s="27" t="s">
        <v>6453</v>
      </c>
      <c r="E9472" s="27" t="s">
        <v>3063</v>
      </c>
      <c r="F9472" s="27" t="s">
        <v>3094</v>
      </c>
      <c r="G9472" s="27" t="s">
        <v>2961</v>
      </c>
      <c r="H9472" s="28">
        <v>44075</v>
      </c>
      <c r="I9472" s="516">
        <v>0</v>
      </c>
      <c r="J9472" s="28" t="s">
        <v>3192</v>
      </c>
    </row>
    <row r="9473" spans="1:10" x14ac:dyDescent="0.3">
      <c r="A9473" s="26">
        <v>2020</v>
      </c>
      <c r="B9473" s="27" t="s">
        <v>3035</v>
      </c>
      <c r="C9473" s="27" t="s">
        <v>3036</v>
      </c>
      <c r="D9473" s="27" t="s">
        <v>3035</v>
      </c>
      <c r="E9473" s="27" t="s">
        <v>6117</v>
      </c>
      <c r="F9473" s="27" t="s">
        <v>2825</v>
      </c>
      <c r="G9473" s="27" t="s">
        <v>2826</v>
      </c>
      <c r="H9473" s="28">
        <v>44075</v>
      </c>
      <c r="I9473" s="516">
        <v>0</v>
      </c>
      <c r="J9473" s="28" t="s">
        <v>3241</v>
      </c>
    </row>
    <row r="9474" spans="1:10" x14ac:dyDescent="0.3">
      <c r="A9474" s="26">
        <v>2020</v>
      </c>
      <c r="B9474" s="27" t="s">
        <v>5758</v>
      </c>
      <c r="C9474" s="27" t="s">
        <v>5759</v>
      </c>
      <c r="D9474" s="27" t="s">
        <v>5758</v>
      </c>
      <c r="E9474" s="27" t="s">
        <v>3033</v>
      </c>
      <c r="F9474" s="27" t="s">
        <v>2815</v>
      </c>
      <c r="G9474" s="27" t="s">
        <v>2816</v>
      </c>
      <c r="H9474" s="28">
        <v>44105</v>
      </c>
      <c r="I9474" s="516">
        <v>20.802162000000003</v>
      </c>
      <c r="J9474" s="28" t="s">
        <v>3192</v>
      </c>
    </row>
    <row r="9475" spans="1:10" x14ac:dyDescent="0.3">
      <c r="A9475" s="26">
        <v>2020</v>
      </c>
      <c r="B9475" s="27" t="s">
        <v>5989</v>
      </c>
      <c r="C9475" s="27" t="s">
        <v>5990</v>
      </c>
      <c r="D9475" s="27" t="s">
        <v>5989</v>
      </c>
      <c r="E9475" s="27" t="s">
        <v>3033</v>
      </c>
      <c r="F9475" s="27" t="s">
        <v>2807</v>
      </c>
      <c r="G9475" s="27" t="s">
        <v>2812</v>
      </c>
      <c r="H9475" s="28">
        <v>44105</v>
      </c>
      <c r="I9475" s="516">
        <v>28.725306000000003</v>
      </c>
      <c r="J9475" s="28" t="s">
        <v>3241</v>
      </c>
    </row>
    <row r="9476" spans="1:10" x14ac:dyDescent="0.3">
      <c r="A9476" s="26">
        <v>2020</v>
      </c>
      <c r="B9476" s="27" t="s">
        <v>6085</v>
      </c>
      <c r="C9476" s="27" t="s">
        <v>6086</v>
      </c>
      <c r="D9476" s="27" t="s">
        <v>6085</v>
      </c>
      <c r="E9476" s="27" t="s">
        <v>3033</v>
      </c>
      <c r="F9476" s="27" t="s">
        <v>2807</v>
      </c>
      <c r="G9476" s="27" t="s">
        <v>2812</v>
      </c>
      <c r="H9476" s="28">
        <v>44105</v>
      </c>
      <c r="I9476" s="516">
        <v>37.579034</v>
      </c>
      <c r="J9476" s="28" t="s">
        <v>3241</v>
      </c>
    </row>
    <row r="9477" spans="1:10" x14ac:dyDescent="0.3">
      <c r="A9477" s="26">
        <v>2020</v>
      </c>
      <c r="B9477" s="27" t="s">
        <v>3028</v>
      </c>
      <c r="C9477" s="27" t="s">
        <v>3029</v>
      </c>
      <c r="D9477" s="27" t="s">
        <v>3028</v>
      </c>
      <c r="E9477" s="27" t="s">
        <v>6117</v>
      </c>
      <c r="F9477" s="27" t="s">
        <v>2807</v>
      </c>
      <c r="G9477" s="27" t="s">
        <v>2812</v>
      </c>
      <c r="H9477" s="28">
        <v>44105</v>
      </c>
      <c r="I9477" s="516">
        <v>10.012634000000002</v>
      </c>
      <c r="J9477" s="28" t="s">
        <v>3241</v>
      </c>
    </row>
    <row r="9478" spans="1:10" x14ac:dyDescent="0.3">
      <c r="A9478" s="26">
        <v>2020</v>
      </c>
      <c r="B9478" s="27" t="s">
        <v>6357</v>
      </c>
      <c r="C9478" s="27" t="s">
        <v>6358</v>
      </c>
      <c r="D9478" s="27" t="s">
        <v>6357</v>
      </c>
      <c r="E9478" s="27" t="s">
        <v>3111</v>
      </c>
      <c r="F9478" s="27" t="s">
        <v>2825</v>
      </c>
      <c r="G9478" s="27" t="s">
        <v>2850</v>
      </c>
      <c r="H9478" s="28">
        <v>44105</v>
      </c>
      <c r="I9478" s="516">
        <v>0.64421600000000012</v>
      </c>
      <c r="J9478" s="28" t="s">
        <v>3241</v>
      </c>
    </row>
    <row r="9479" spans="1:10" x14ac:dyDescent="0.3">
      <c r="A9479" s="26">
        <v>2020</v>
      </c>
      <c r="B9479" s="27" t="s">
        <v>6328</v>
      </c>
      <c r="C9479" s="27" t="s">
        <v>6329</v>
      </c>
      <c r="D9479" s="27" t="s">
        <v>6328</v>
      </c>
      <c r="E9479" s="27" t="s">
        <v>3033</v>
      </c>
      <c r="F9479" s="27" t="s">
        <v>3034</v>
      </c>
      <c r="G9479" s="27" t="s">
        <v>2821</v>
      </c>
      <c r="H9479" s="28">
        <v>44105</v>
      </c>
      <c r="I9479" s="516">
        <v>36.212488999999998</v>
      </c>
      <c r="J9479" s="28" t="s">
        <v>3192</v>
      </c>
    </row>
    <row r="9480" spans="1:10" x14ac:dyDescent="0.3">
      <c r="A9480" s="26">
        <v>2020</v>
      </c>
      <c r="B9480" s="27" t="s">
        <v>3181</v>
      </c>
      <c r="C9480" s="27" t="s">
        <v>3180</v>
      </c>
      <c r="D9480" s="27" t="s">
        <v>3181</v>
      </c>
      <c r="E9480" s="27" t="s">
        <v>3033</v>
      </c>
      <c r="F9480" s="27" t="s">
        <v>3034</v>
      </c>
      <c r="G9480" s="27" t="s">
        <v>2821</v>
      </c>
      <c r="H9480" s="28">
        <v>44105</v>
      </c>
      <c r="I9480" s="516">
        <v>5.020112000000001</v>
      </c>
      <c r="J9480" s="28" t="s">
        <v>3241</v>
      </c>
    </row>
    <row r="9481" spans="1:10" x14ac:dyDescent="0.3">
      <c r="A9481" s="26">
        <v>2020</v>
      </c>
      <c r="B9481" s="27" t="s">
        <v>3031</v>
      </c>
      <c r="C9481" s="27" t="s">
        <v>3032</v>
      </c>
      <c r="D9481" s="27" t="s">
        <v>3031</v>
      </c>
      <c r="E9481" s="27" t="s">
        <v>3033</v>
      </c>
      <c r="F9481" s="27" t="s">
        <v>3034</v>
      </c>
      <c r="G9481" s="27" t="s">
        <v>2821</v>
      </c>
      <c r="H9481" s="28">
        <v>44105</v>
      </c>
      <c r="I9481" s="516">
        <v>7.6601939999999997</v>
      </c>
      <c r="J9481" s="28" t="s">
        <v>3241</v>
      </c>
    </row>
    <row r="9482" spans="1:10" x14ac:dyDescent="0.3">
      <c r="A9482" s="26">
        <v>2020</v>
      </c>
      <c r="B9482" s="27" t="s">
        <v>6036</v>
      </c>
      <c r="C9482" s="27" t="s">
        <v>6037</v>
      </c>
      <c r="D9482" s="27" t="s">
        <v>6038</v>
      </c>
      <c r="E9482" s="27" t="s">
        <v>3161</v>
      </c>
      <c r="F9482" s="27" t="s">
        <v>3026</v>
      </c>
      <c r="G9482" s="27" t="s">
        <v>2936</v>
      </c>
      <c r="H9482" s="28">
        <v>44105</v>
      </c>
      <c r="I9482" s="516">
        <v>4.4930789999999989</v>
      </c>
      <c r="J9482" s="28" t="s">
        <v>3192</v>
      </c>
    </row>
    <row r="9483" spans="1:10" x14ac:dyDescent="0.3">
      <c r="A9483" s="26">
        <v>2020</v>
      </c>
      <c r="B9483" s="27" t="s">
        <v>6039</v>
      </c>
      <c r="C9483" s="27" t="s">
        <v>6040</v>
      </c>
      <c r="D9483" s="27" t="s">
        <v>6039</v>
      </c>
      <c r="E9483" s="27" t="s">
        <v>3033</v>
      </c>
      <c r="F9483" s="27" t="s">
        <v>2788</v>
      </c>
      <c r="G9483" s="27" t="s">
        <v>2788</v>
      </c>
      <c r="H9483" s="28">
        <v>44105</v>
      </c>
      <c r="I9483" s="516">
        <v>20.928676999999997</v>
      </c>
      <c r="J9483" s="28" t="s">
        <v>3241</v>
      </c>
    </row>
    <row r="9484" spans="1:10" x14ac:dyDescent="0.3">
      <c r="A9484" s="26">
        <v>2020</v>
      </c>
      <c r="B9484" s="27" t="s">
        <v>5991</v>
      </c>
      <c r="C9484" s="27" t="s">
        <v>5992</v>
      </c>
      <c r="D9484" s="27" t="s">
        <v>5991</v>
      </c>
      <c r="E9484" s="27" t="s">
        <v>3033</v>
      </c>
      <c r="F9484" s="27" t="s">
        <v>2788</v>
      </c>
      <c r="G9484" s="27" t="s">
        <v>2799</v>
      </c>
      <c r="H9484" s="28">
        <v>44105</v>
      </c>
      <c r="I9484" s="516">
        <v>15.051470000000002</v>
      </c>
      <c r="J9484" s="28" t="s">
        <v>3192</v>
      </c>
    </row>
    <row r="9485" spans="1:10" x14ac:dyDescent="0.3">
      <c r="A9485" s="26">
        <v>2020</v>
      </c>
      <c r="B9485" s="27" t="s">
        <v>6031</v>
      </c>
      <c r="C9485" s="27" t="s">
        <v>6016</v>
      </c>
      <c r="D9485" s="27" t="s">
        <v>6031</v>
      </c>
      <c r="E9485" s="27" t="s">
        <v>3033</v>
      </c>
      <c r="F9485" s="27" t="s">
        <v>2807</v>
      </c>
      <c r="G9485" s="27" t="s">
        <v>2808</v>
      </c>
      <c r="H9485" s="28">
        <v>44105</v>
      </c>
      <c r="I9485" s="516">
        <v>11.970522000000001</v>
      </c>
      <c r="J9485" s="28" t="s">
        <v>3241</v>
      </c>
    </row>
    <row r="9486" spans="1:10" x14ac:dyDescent="0.3">
      <c r="A9486" s="26">
        <v>2020</v>
      </c>
      <c r="B9486" s="27" t="s">
        <v>6025</v>
      </c>
      <c r="C9486" s="27" t="s">
        <v>6026</v>
      </c>
      <c r="D9486" s="27" t="s">
        <v>6025</v>
      </c>
      <c r="E9486" s="27" t="s">
        <v>3033</v>
      </c>
      <c r="F9486" s="27" t="s">
        <v>2807</v>
      </c>
      <c r="G9486" s="27" t="s">
        <v>2808</v>
      </c>
      <c r="H9486" s="28">
        <v>44105</v>
      </c>
      <c r="I9486" s="516">
        <v>49.107245000000006</v>
      </c>
      <c r="J9486" s="28" t="s">
        <v>3192</v>
      </c>
    </row>
    <row r="9487" spans="1:10" x14ac:dyDescent="0.3">
      <c r="A9487" s="26">
        <v>2020</v>
      </c>
      <c r="B9487" s="27" t="s">
        <v>3189</v>
      </c>
      <c r="C9487" s="27" t="s">
        <v>3190</v>
      </c>
      <c r="D9487" s="27" t="s">
        <v>3191</v>
      </c>
      <c r="E9487" s="27" t="s">
        <v>3161</v>
      </c>
      <c r="F9487" s="27" t="s">
        <v>2815</v>
      </c>
      <c r="G9487" s="27" t="s">
        <v>2816</v>
      </c>
      <c r="H9487" s="28">
        <v>44105</v>
      </c>
      <c r="I9487" s="516">
        <f>1.476021+0.779576</f>
        <v>2.2555969999999999</v>
      </c>
      <c r="J9487" s="28" t="s">
        <v>3192</v>
      </c>
    </row>
    <row r="9488" spans="1:10" x14ac:dyDescent="0.3">
      <c r="A9488" s="26">
        <v>2020</v>
      </c>
      <c r="B9488" s="27" t="s">
        <v>3189</v>
      </c>
      <c r="C9488" s="27" t="s">
        <v>6326</v>
      </c>
      <c r="D9488" s="27" t="s">
        <v>6327</v>
      </c>
      <c r="E9488" s="27" t="s">
        <v>3161</v>
      </c>
      <c r="F9488" s="27" t="s">
        <v>2815</v>
      </c>
      <c r="G9488" s="27" t="s">
        <v>2816</v>
      </c>
      <c r="H9488" s="28">
        <v>44105</v>
      </c>
      <c r="I9488" s="516">
        <v>0</v>
      </c>
      <c r="J9488" s="28" t="s">
        <v>3192</v>
      </c>
    </row>
    <row r="9489" spans="1:10" x14ac:dyDescent="0.3">
      <c r="A9489" s="26">
        <v>2020</v>
      </c>
      <c r="B9489" s="27" t="s">
        <v>5764</v>
      </c>
      <c r="C9489" s="27" t="s">
        <v>5765</v>
      </c>
      <c r="D9489" s="27" t="s">
        <v>5766</v>
      </c>
      <c r="E9489" s="27" t="s">
        <v>3161</v>
      </c>
      <c r="F9489" s="27" t="s">
        <v>2815</v>
      </c>
      <c r="G9489" s="27" t="s">
        <v>2816</v>
      </c>
      <c r="H9489" s="28">
        <v>44105</v>
      </c>
      <c r="I9489" s="516">
        <f>0.849244+0.838641999999999</f>
        <v>1.6878859999999989</v>
      </c>
      <c r="J9489" s="28" t="s">
        <v>3192</v>
      </c>
    </row>
    <row r="9490" spans="1:10" x14ac:dyDescent="0.3">
      <c r="A9490" s="26">
        <v>2020</v>
      </c>
      <c r="B9490" s="27" t="s">
        <v>3037</v>
      </c>
      <c r="C9490" s="27" t="s">
        <v>3038</v>
      </c>
      <c r="D9490" s="27" t="s">
        <v>3037</v>
      </c>
      <c r="E9490" s="27" t="s">
        <v>6117</v>
      </c>
      <c r="F9490" s="27" t="s">
        <v>3034</v>
      </c>
      <c r="G9490" s="27" t="s">
        <v>2999</v>
      </c>
      <c r="H9490" s="28">
        <v>44105</v>
      </c>
      <c r="I9490" s="516">
        <v>3.0829650000000011</v>
      </c>
      <c r="J9490" s="28" t="s">
        <v>3241</v>
      </c>
    </row>
    <row r="9491" spans="1:10" x14ac:dyDescent="0.3">
      <c r="A9491" s="26">
        <v>2020</v>
      </c>
      <c r="B9491" s="27" t="s">
        <v>6077</v>
      </c>
      <c r="C9491" s="27" t="s">
        <v>6078</v>
      </c>
      <c r="D9491" s="27" t="s">
        <v>6077</v>
      </c>
      <c r="E9491" s="27" t="s">
        <v>3111</v>
      </c>
      <c r="F9491" s="27" t="s">
        <v>3034</v>
      </c>
      <c r="G9491" s="27" t="s">
        <v>2840</v>
      </c>
      <c r="H9491" s="28">
        <v>44105</v>
      </c>
      <c r="I9491" s="516">
        <v>21.255510000000001</v>
      </c>
      <c r="J9491" s="28" t="s">
        <v>3192</v>
      </c>
    </row>
    <row r="9492" spans="1:10" x14ac:dyDescent="0.3">
      <c r="A9492" s="26">
        <v>2020</v>
      </c>
      <c r="B9492" s="27" t="s">
        <v>5672</v>
      </c>
      <c r="C9492" s="27" t="s">
        <v>2863</v>
      </c>
      <c r="D9492" s="27" t="s">
        <v>5672</v>
      </c>
      <c r="E9492" s="27" t="s">
        <v>3111</v>
      </c>
      <c r="F9492" s="27" t="s">
        <v>2815</v>
      </c>
      <c r="G9492" s="27" t="s">
        <v>2854</v>
      </c>
      <c r="H9492" s="28">
        <v>44105</v>
      </c>
      <c r="I9492" s="516">
        <v>6.0902260000000004</v>
      </c>
      <c r="J9492" s="28" t="s">
        <v>3192</v>
      </c>
    </row>
    <row r="9493" spans="1:10" x14ac:dyDescent="0.3">
      <c r="A9493" s="26">
        <v>2020</v>
      </c>
      <c r="B9493" s="27" t="s">
        <v>3041</v>
      </c>
      <c r="C9493" s="27" t="s">
        <v>3042</v>
      </c>
      <c r="D9493" s="27" t="s">
        <v>3041</v>
      </c>
      <c r="E9493" s="27" t="s">
        <v>6117</v>
      </c>
      <c r="F9493" s="27" t="s">
        <v>2825</v>
      </c>
      <c r="G9493" s="27" t="s">
        <v>2826</v>
      </c>
      <c r="H9493" s="28">
        <v>44105</v>
      </c>
      <c r="I9493" s="516">
        <v>7.8481920000000001</v>
      </c>
      <c r="J9493" s="28" t="s">
        <v>3241</v>
      </c>
    </row>
    <row r="9494" spans="1:10" x14ac:dyDescent="0.3">
      <c r="A9494" s="26">
        <v>2020</v>
      </c>
      <c r="B9494" s="27" t="s">
        <v>3043</v>
      </c>
      <c r="C9494" s="27" t="s">
        <v>3044</v>
      </c>
      <c r="D9494" s="27" t="s">
        <v>3043</v>
      </c>
      <c r="E9494" s="27" t="s">
        <v>6117</v>
      </c>
      <c r="F9494" s="27" t="s">
        <v>2815</v>
      </c>
      <c r="G9494" s="27" t="s">
        <v>2816</v>
      </c>
      <c r="H9494" s="28">
        <v>44105</v>
      </c>
      <c r="I9494" s="516">
        <v>2.5048889999999999</v>
      </c>
      <c r="J9494" s="28" t="s">
        <v>3241</v>
      </c>
    </row>
    <row r="9495" spans="1:10" x14ac:dyDescent="0.3">
      <c r="A9495" s="26">
        <v>2020</v>
      </c>
      <c r="B9495" s="27" t="s">
        <v>6458</v>
      </c>
      <c r="C9495" s="27" t="s">
        <v>6459</v>
      </c>
      <c r="D9495" s="27" t="s">
        <v>6458</v>
      </c>
      <c r="E9495" s="27" t="s">
        <v>3111</v>
      </c>
      <c r="F9495" s="27" t="s">
        <v>3034</v>
      </c>
      <c r="G9495" s="27" t="s">
        <v>2923</v>
      </c>
      <c r="H9495" s="28">
        <v>44105</v>
      </c>
      <c r="I9495" s="516">
        <v>9.7026419999999991</v>
      </c>
      <c r="J9495" s="28" t="s">
        <v>3192</v>
      </c>
    </row>
    <row r="9496" spans="1:10" x14ac:dyDescent="0.3">
      <c r="A9496" s="26">
        <v>2020</v>
      </c>
      <c r="B9496" s="27" t="s">
        <v>6460</v>
      </c>
      <c r="C9496" s="27" t="s">
        <v>6461</v>
      </c>
      <c r="D9496" s="27" t="s">
        <v>6460</v>
      </c>
      <c r="E9496" s="27" t="s">
        <v>3111</v>
      </c>
      <c r="F9496" s="27" t="s">
        <v>3034</v>
      </c>
      <c r="G9496" s="27" t="s">
        <v>2923</v>
      </c>
      <c r="H9496" s="28">
        <v>44105</v>
      </c>
      <c r="I9496" s="516">
        <v>11.119268</v>
      </c>
      <c r="J9496" s="28" t="s">
        <v>3192</v>
      </c>
    </row>
    <row r="9497" spans="1:10" x14ac:dyDescent="0.3">
      <c r="A9497" s="26">
        <v>2020</v>
      </c>
      <c r="B9497" s="27" t="s">
        <v>6462</v>
      </c>
      <c r="C9497" s="27" t="s">
        <v>6463</v>
      </c>
      <c r="D9497" s="27" t="s">
        <v>6462</v>
      </c>
      <c r="E9497" s="27" t="s">
        <v>3111</v>
      </c>
      <c r="F9497" s="27" t="s">
        <v>3034</v>
      </c>
      <c r="G9497" s="27" t="s">
        <v>2923</v>
      </c>
      <c r="H9497" s="28">
        <v>44105</v>
      </c>
      <c r="I9497" s="516">
        <v>13.144426999999999</v>
      </c>
      <c r="J9497" s="28" t="s">
        <v>3192</v>
      </c>
    </row>
    <row r="9498" spans="1:10" x14ac:dyDescent="0.3">
      <c r="A9498" s="26">
        <v>2020</v>
      </c>
      <c r="B9498" s="27" t="s">
        <v>3045</v>
      </c>
      <c r="C9498" s="27" t="s">
        <v>3046</v>
      </c>
      <c r="D9498" s="27" t="s">
        <v>3045</v>
      </c>
      <c r="E9498" s="27" t="s">
        <v>6117</v>
      </c>
      <c r="F9498" s="27" t="s">
        <v>2815</v>
      </c>
      <c r="G9498" s="27" t="s">
        <v>2816</v>
      </c>
      <c r="H9498" s="28">
        <v>44105</v>
      </c>
      <c r="I9498" s="516">
        <v>5.7316000000000006E-2</v>
      </c>
      <c r="J9498" s="28" t="s">
        <v>3241</v>
      </c>
    </row>
    <row r="9499" spans="1:10" x14ac:dyDescent="0.3">
      <c r="A9499" s="26">
        <v>2020</v>
      </c>
      <c r="B9499" s="27" t="s">
        <v>3143</v>
      </c>
      <c r="C9499" s="27" t="s">
        <v>3144</v>
      </c>
      <c r="D9499" s="27" t="s">
        <v>3143</v>
      </c>
      <c r="E9499" s="27" t="s">
        <v>6117</v>
      </c>
      <c r="F9499" s="27" t="s">
        <v>2798</v>
      </c>
      <c r="G9499" s="27" t="s">
        <v>2803</v>
      </c>
      <c r="H9499" s="28">
        <v>44105</v>
      </c>
      <c r="I9499" s="516">
        <v>3.4252340000000001</v>
      </c>
      <c r="J9499" s="28" t="s">
        <v>3241</v>
      </c>
    </row>
    <row r="9500" spans="1:10" x14ac:dyDescent="0.3">
      <c r="A9500" s="26">
        <v>2020</v>
      </c>
      <c r="B9500" s="27" t="s">
        <v>5773</v>
      </c>
      <c r="C9500" s="27" t="s">
        <v>5774</v>
      </c>
      <c r="D9500" s="27" t="s">
        <v>5773</v>
      </c>
      <c r="E9500" s="27" t="s">
        <v>3111</v>
      </c>
      <c r="F9500" s="27" t="s">
        <v>3034</v>
      </c>
      <c r="G9500" s="27" t="s">
        <v>2821</v>
      </c>
      <c r="H9500" s="28">
        <v>44105</v>
      </c>
      <c r="I9500" s="516">
        <v>0.30465100000000006</v>
      </c>
      <c r="J9500" s="28" t="s">
        <v>3241</v>
      </c>
    </row>
    <row r="9501" spans="1:10" x14ac:dyDescent="0.3">
      <c r="A9501" s="26">
        <v>2020</v>
      </c>
      <c r="B9501" s="27" t="s">
        <v>3171</v>
      </c>
      <c r="C9501" s="27" t="s">
        <v>3172</v>
      </c>
      <c r="D9501" s="27" t="s">
        <v>3173</v>
      </c>
      <c r="E9501" s="27" t="s">
        <v>3111</v>
      </c>
      <c r="F9501" s="27" t="s">
        <v>2825</v>
      </c>
      <c r="G9501" s="27" t="s">
        <v>2850</v>
      </c>
      <c r="H9501" s="28">
        <v>44105</v>
      </c>
      <c r="I9501" s="516">
        <v>0.48267500000000013</v>
      </c>
      <c r="J9501" s="28" t="s">
        <v>3241</v>
      </c>
    </row>
    <row r="9502" spans="1:10" x14ac:dyDescent="0.3">
      <c r="A9502" s="26">
        <v>2020</v>
      </c>
      <c r="B9502" s="27" t="s">
        <v>6488</v>
      </c>
      <c r="C9502" s="27" t="s">
        <v>6489</v>
      </c>
      <c r="D9502" s="27" t="s">
        <v>6488</v>
      </c>
      <c r="E9502" s="27" t="s">
        <v>3033</v>
      </c>
      <c r="F9502" s="27" t="s">
        <v>2807</v>
      </c>
      <c r="G9502" s="27" t="s">
        <v>2812</v>
      </c>
      <c r="H9502" s="28">
        <v>44105</v>
      </c>
      <c r="I9502" s="516">
        <v>0.47182700000000005</v>
      </c>
      <c r="J9502" s="28" t="s">
        <v>3192</v>
      </c>
    </row>
    <row r="9503" spans="1:10" x14ac:dyDescent="0.3">
      <c r="A9503" s="26">
        <v>2020</v>
      </c>
      <c r="B9503" s="27" t="s">
        <v>5974</v>
      </c>
      <c r="C9503" s="27" t="s">
        <v>5975</v>
      </c>
      <c r="D9503" s="27" t="s">
        <v>5974</v>
      </c>
      <c r="E9503" s="27" t="s">
        <v>3033</v>
      </c>
      <c r="F9503" s="27" t="s">
        <v>2807</v>
      </c>
      <c r="G9503" s="27" t="s">
        <v>2812</v>
      </c>
      <c r="H9503" s="28">
        <v>44105</v>
      </c>
      <c r="I9503" s="516">
        <v>11.744514999999998</v>
      </c>
      <c r="J9503" s="28" t="s">
        <v>3192</v>
      </c>
    </row>
    <row r="9504" spans="1:10" x14ac:dyDescent="0.3">
      <c r="A9504" s="26">
        <v>2020</v>
      </c>
      <c r="B9504" s="27" t="s">
        <v>3146</v>
      </c>
      <c r="C9504" s="27" t="s">
        <v>3147</v>
      </c>
      <c r="D9504" s="27" t="s">
        <v>3146</v>
      </c>
      <c r="E9504" s="27" t="s">
        <v>6117</v>
      </c>
      <c r="F9504" s="27" t="s">
        <v>2798</v>
      </c>
      <c r="G9504" s="27" t="s">
        <v>2803</v>
      </c>
      <c r="H9504" s="28">
        <v>44105</v>
      </c>
      <c r="I9504" s="516">
        <v>3.3366160000000002</v>
      </c>
      <c r="J9504" s="28" t="s">
        <v>3241</v>
      </c>
    </row>
    <row r="9505" spans="1:10" x14ac:dyDescent="0.3">
      <c r="A9505" s="26">
        <v>2020</v>
      </c>
      <c r="B9505" s="27" t="s">
        <v>3047</v>
      </c>
      <c r="C9505" s="27" t="s">
        <v>3048</v>
      </c>
      <c r="D9505" s="27" t="s">
        <v>3047</v>
      </c>
      <c r="E9505" s="27" t="s">
        <v>6117</v>
      </c>
      <c r="F9505" s="27" t="s">
        <v>2825</v>
      </c>
      <c r="G9505" s="27" t="s">
        <v>2826</v>
      </c>
      <c r="H9505" s="28">
        <v>44105</v>
      </c>
      <c r="I9505" s="516">
        <v>2.3919329999999994</v>
      </c>
      <c r="J9505" s="28" t="s">
        <v>3241</v>
      </c>
    </row>
    <row r="9506" spans="1:10" x14ac:dyDescent="0.3">
      <c r="A9506" s="26">
        <v>2020</v>
      </c>
      <c r="B9506" s="27" t="s">
        <v>5217</v>
      </c>
      <c r="C9506" s="27" t="s">
        <v>2901</v>
      </c>
      <c r="D9506" s="27" t="s">
        <v>5217</v>
      </c>
      <c r="E9506" s="27" t="s">
        <v>3033</v>
      </c>
      <c r="F9506" s="27" t="s">
        <v>2788</v>
      </c>
      <c r="G9506" s="27" t="s">
        <v>2788</v>
      </c>
      <c r="H9506" s="28">
        <v>44105</v>
      </c>
      <c r="I9506" s="516">
        <v>31.926786999999997</v>
      </c>
      <c r="J9506" s="28" t="s">
        <v>3192</v>
      </c>
    </row>
    <row r="9507" spans="1:10" x14ac:dyDescent="0.3">
      <c r="A9507" s="26">
        <v>2020</v>
      </c>
      <c r="B9507" s="27" t="s">
        <v>6124</v>
      </c>
      <c r="C9507" s="27" t="s">
        <v>6125</v>
      </c>
      <c r="D9507" s="27" t="s">
        <v>6124</v>
      </c>
      <c r="E9507" s="27" t="s">
        <v>3111</v>
      </c>
      <c r="F9507" s="27" t="s">
        <v>2815</v>
      </c>
      <c r="G9507" s="27" t="s">
        <v>2854</v>
      </c>
      <c r="H9507" s="28">
        <v>44105</v>
      </c>
      <c r="I9507" s="516">
        <v>0.9535349999999998</v>
      </c>
      <c r="J9507" s="28" t="s">
        <v>9055</v>
      </c>
    </row>
    <row r="9508" spans="1:10" x14ac:dyDescent="0.3">
      <c r="A9508" s="26">
        <v>2020</v>
      </c>
      <c r="B9508" s="27" t="s">
        <v>5999</v>
      </c>
      <c r="C9508" s="27" t="s">
        <v>5967</v>
      </c>
      <c r="D9508" s="27" t="s">
        <v>5999</v>
      </c>
      <c r="E9508" s="27" t="s">
        <v>3111</v>
      </c>
      <c r="F9508" s="27" t="s">
        <v>2815</v>
      </c>
      <c r="G9508" s="27" t="s">
        <v>2854</v>
      </c>
      <c r="H9508" s="28">
        <v>44105</v>
      </c>
      <c r="I9508" s="516">
        <v>0.99834899999999993</v>
      </c>
      <c r="J9508" s="28" t="s">
        <v>3241</v>
      </c>
    </row>
    <row r="9509" spans="1:10" x14ac:dyDescent="0.3">
      <c r="A9509" s="26">
        <v>2020</v>
      </c>
      <c r="B9509" s="27" t="s">
        <v>5760</v>
      </c>
      <c r="C9509" s="27" t="s">
        <v>5761</v>
      </c>
      <c r="D9509" s="27" t="s">
        <v>5760</v>
      </c>
      <c r="E9509" s="27" t="s">
        <v>3111</v>
      </c>
      <c r="F9509" s="27" t="s">
        <v>2815</v>
      </c>
      <c r="G9509" s="27" t="s">
        <v>2854</v>
      </c>
      <c r="H9509" s="28">
        <v>44105</v>
      </c>
      <c r="I9509" s="516">
        <v>5.8094869999999998</v>
      </c>
      <c r="J9509" s="28" t="s">
        <v>3192</v>
      </c>
    </row>
    <row r="9510" spans="1:10" x14ac:dyDescent="0.3">
      <c r="A9510" s="26">
        <v>2020</v>
      </c>
      <c r="B9510" s="27" t="s">
        <v>3049</v>
      </c>
      <c r="C9510" s="27" t="s">
        <v>3050</v>
      </c>
      <c r="D9510" s="27" t="s">
        <v>3049</v>
      </c>
      <c r="E9510" s="27" t="s">
        <v>6117</v>
      </c>
      <c r="F9510" s="27" t="s">
        <v>2825</v>
      </c>
      <c r="G9510" s="27" t="s">
        <v>2850</v>
      </c>
      <c r="H9510" s="28">
        <v>44105</v>
      </c>
      <c r="I9510" s="516">
        <v>2.8763320000000006</v>
      </c>
      <c r="J9510" s="28" t="s">
        <v>3241</v>
      </c>
    </row>
    <row r="9511" spans="1:10" x14ac:dyDescent="0.3">
      <c r="A9511" s="26">
        <v>2020</v>
      </c>
      <c r="B9511" s="27" t="s">
        <v>5995</v>
      </c>
      <c r="C9511" s="27" t="s">
        <v>5996</v>
      </c>
      <c r="D9511" s="27" t="s">
        <v>5995</v>
      </c>
      <c r="E9511" s="27" t="s">
        <v>3033</v>
      </c>
      <c r="F9511" s="27" t="s">
        <v>2807</v>
      </c>
      <c r="G9511" s="27" t="s">
        <v>2812</v>
      </c>
      <c r="H9511" s="28">
        <v>44105</v>
      </c>
      <c r="I9511" s="516">
        <v>11.979820999999998</v>
      </c>
      <c r="J9511" s="28" t="s">
        <v>3192</v>
      </c>
    </row>
    <row r="9512" spans="1:10" x14ac:dyDescent="0.3">
      <c r="A9512" s="26">
        <v>2020</v>
      </c>
      <c r="B9512" s="27" t="s">
        <v>3052</v>
      </c>
      <c r="C9512" s="27" t="s">
        <v>3053</v>
      </c>
      <c r="D9512" s="27" t="s">
        <v>3052</v>
      </c>
      <c r="E9512" s="27" t="s">
        <v>3033</v>
      </c>
      <c r="F9512" s="27" t="s">
        <v>2807</v>
      </c>
      <c r="G9512" s="27" t="s">
        <v>2812</v>
      </c>
      <c r="H9512" s="28">
        <v>44105</v>
      </c>
      <c r="I9512" s="516">
        <v>2.4970670000000004</v>
      </c>
      <c r="J9512" s="28" t="s">
        <v>3241</v>
      </c>
    </row>
    <row r="9513" spans="1:10" x14ac:dyDescent="0.3">
      <c r="A9513" s="26">
        <v>2020</v>
      </c>
      <c r="B9513" s="27" t="s">
        <v>6339</v>
      </c>
      <c r="C9513" s="27" t="s">
        <v>6340</v>
      </c>
      <c r="D9513" s="27" t="s">
        <v>6339</v>
      </c>
      <c r="E9513" s="27" t="s">
        <v>3111</v>
      </c>
      <c r="F9513" s="27" t="s">
        <v>2825</v>
      </c>
      <c r="G9513" s="27" t="s">
        <v>2850</v>
      </c>
      <c r="H9513" s="28">
        <v>44105</v>
      </c>
      <c r="I9513" s="516">
        <v>0.59175300000000008</v>
      </c>
      <c r="J9513" s="28" t="s">
        <v>3241</v>
      </c>
    </row>
    <row r="9514" spans="1:10" x14ac:dyDescent="0.3">
      <c r="A9514" s="26">
        <v>2020</v>
      </c>
      <c r="B9514" s="27" t="s">
        <v>6126</v>
      </c>
      <c r="C9514" s="27" t="s">
        <v>6127</v>
      </c>
      <c r="D9514" s="27" t="s">
        <v>6126</v>
      </c>
      <c r="E9514" s="27" t="s">
        <v>3033</v>
      </c>
      <c r="F9514" s="27" t="s">
        <v>2788</v>
      </c>
      <c r="G9514" s="27" t="s">
        <v>2788</v>
      </c>
      <c r="H9514" s="28">
        <v>44105</v>
      </c>
      <c r="I9514" s="516">
        <v>7.0868720000000014</v>
      </c>
      <c r="J9514" s="28" t="s">
        <v>3241</v>
      </c>
    </row>
    <row r="9515" spans="1:10" x14ac:dyDescent="0.3">
      <c r="A9515" s="26">
        <v>2020</v>
      </c>
      <c r="B9515" s="27" t="s">
        <v>6148</v>
      </c>
      <c r="C9515" s="27" t="s">
        <v>6149</v>
      </c>
      <c r="D9515" s="27" t="s">
        <v>6148</v>
      </c>
      <c r="E9515" s="27" t="s">
        <v>3033</v>
      </c>
      <c r="F9515" s="27" t="s">
        <v>2788</v>
      </c>
      <c r="G9515" s="27" t="s">
        <v>2788</v>
      </c>
      <c r="H9515" s="28">
        <v>44105</v>
      </c>
      <c r="I9515" s="516">
        <v>26.086140999999987</v>
      </c>
      <c r="J9515" s="28" t="s">
        <v>3192</v>
      </c>
    </row>
    <row r="9516" spans="1:10" x14ac:dyDescent="0.3">
      <c r="A9516" s="26">
        <v>2020</v>
      </c>
      <c r="B9516" s="27" t="s">
        <v>6033</v>
      </c>
      <c r="C9516" s="27" t="s">
        <v>6034</v>
      </c>
      <c r="D9516" s="27" t="s">
        <v>6035</v>
      </c>
      <c r="E9516" s="27" t="s">
        <v>3161</v>
      </c>
      <c r="F9516" s="27" t="s">
        <v>2788</v>
      </c>
      <c r="G9516" s="27" t="s">
        <v>2788</v>
      </c>
      <c r="H9516" s="28">
        <v>44105</v>
      </c>
      <c r="I9516" s="516">
        <v>3.6143289999999988</v>
      </c>
      <c r="J9516" s="28" t="s">
        <v>3192</v>
      </c>
    </row>
    <row r="9517" spans="1:10" x14ac:dyDescent="0.3">
      <c r="A9517" s="26">
        <v>2020</v>
      </c>
      <c r="B9517" s="27" t="s">
        <v>3054</v>
      </c>
      <c r="C9517" s="27" t="s">
        <v>3055</v>
      </c>
      <c r="D9517" s="27" t="s">
        <v>3054</v>
      </c>
      <c r="E9517" s="27" t="s">
        <v>6117</v>
      </c>
      <c r="F9517" s="27" t="s">
        <v>3034</v>
      </c>
      <c r="G9517" s="27" t="s">
        <v>2999</v>
      </c>
      <c r="H9517" s="28">
        <v>44105</v>
      </c>
      <c r="I9517" s="516">
        <v>5.4368200000000009</v>
      </c>
      <c r="J9517" s="28" t="s">
        <v>3241</v>
      </c>
    </row>
    <row r="9518" spans="1:10" x14ac:dyDescent="0.3">
      <c r="A9518" s="26">
        <v>2020</v>
      </c>
      <c r="B9518" s="27" t="s">
        <v>3056</v>
      </c>
      <c r="C9518" s="27" t="s">
        <v>3057</v>
      </c>
      <c r="D9518" s="27" t="s">
        <v>3056</v>
      </c>
      <c r="E9518" s="27" t="s">
        <v>6117</v>
      </c>
      <c r="F9518" s="27" t="s">
        <v>2825</v>
      </c>
      <c r="G9518" s="27" t="s">
        <v>2826</v>
      </c>
      <c r="H9518" s="28">
        <v>44105</v>
      </c>
      <c r="I9518" s="516">
        <v>3.6542980000000007</v>
      </c>
      <c r="J9518" s="28" t="s">
        <v>3241</v>
      </c>
    </row>
    <row r="9519" spans="1:10" x14ac:dyDescent="0.3">
      <c r="A9519" s="26">
        <v>2020</v>
      </c>
      <c r="B9519" s="27" t="s">
        <v>6122</v>
      </c>
      <c r="C9519" s="27" t="s">
        <v>6123</v>
      </c>
      <c r="D9519" s="27" t="s">
        <v>6122</v>
      </c>
      <c r="E9519" s="27" t="s">
        <v>3111</v>
      </c>
      <c r="F9519" s="27" t="s">
        <v>3034</v>
      </c>
      <c r="G9519" s="27" t="s">
        <v>2831</v>
      </c>
      <c r="H9519" s="28">
        <v>44105</v>
      </c>
      <c r="I9519" s="516">
        <v>2.8516779999999997</v>
      </c>
      <c r="J9519" s="28" t="s">
        <v>3192</v>
      </c>
    </row>
    <row r="9520" spans="1:10" x14ac:dyDescent="0.3">
      <c r="A9520" s="26">
        <v>2020</v>
      </c>
      <c r="B9520" s="27" t="s">
        <v>3058</v>
      </c>
      <c r="C9520" s="27" t="s">
        <v>3059</v>
      </c>
      <c r="D9520" s="27" t="s">
        <v>3058</v>
      </c>
      <c r="E9520" s="27" t="s">
        <v>6117</v>
      </c>
      <c r="F9520" s="27" t="s">
        <v>2815</v>
      </c>
      <c r="G9520" s="27" t="s">
        <v>2816</v>
      </c>
      <c r="H9520" s="28">
        <v>44105</v>
      </c>
      <c r="I9520" s="516">
        <v>2.5794280000000001</v>
      </c>
      <c r="J9520" s="28" t="s">
        <v>3241</v>
      </c>
    </row>
    <row r="9521" spans="1:10" x14ac:dyDescent="0.3">
      <c r="A9521" s="26">
        <v>2020</v>
      </c>
      <c r="B9521" s="27" t="s">
        <v>6464</v>
      </c>
      <c r="C9521" s="27" t="s">
        <v>6465</v>
      </c>
      <c r="D9521" s="27" t="s">
        <v>6466</v>
      </c>
      <c r="E9521" s="27" t="s">
        <v>3161</v>
      </c>
      <c r="F9521" s="27" t="s">
        <v>2788</v>
      </c>
      <c r="G9521" s="27" t="s">
        <v>2788</v>
      </c>
      <c r="H9521" s="28">
        <v>44105</v>
      </c>
      <c r="I9521" s="516">
        <v>2.1540000000000001E-3</v>
      </c>
      <c r="J9521" s="28" t="s">
        <v>3192</v>
      </c>
    </row>
    <row r="9522" spans="1:10" x14ac:dyDescent="0.3">
      <c r="A9522" s="26">
        <v>2020</v>
      </c>
      <c r="B9522" s="27" t="s">
        <v>5775</v>
      </c>
      <c r="C9522" s="27" t="s">
        <v>2905</v>
      </c>
      <c r="D9522" s="27" t="s">
        <v>5775</v>
      </c>
      <c r="E9522" s="27" t="s">
        <v>3033</v>
      </c>
      <c r="F9522" s="27" t="s">
        <v>2807</v>
      </c>
      <c r="G9522" s="27" t="s">
        <v>2812</v>
      </c>
      <c r="H9522" s="28">
        <v>44105</v>
      </c>
      <c r="I9522" s="516">
        <v>9.1094419999999996</v>
      </c>
      <c r="J9522" s="28" t="s">
        <v>3192</v>
      </c>
    </row>
    <row r="9523" spans="1:10" x14ac:dyDescent="0.3">
      <c r="A9523" s="26">
        <v>2020</v>
      </c>
      <c r="B9523" s="27" t="s">
        <v>6450</v>
      </c>
      <c r="C9523" s="27" t="s">
        <v>6451</v>
      </c>
      <c r="D9523" s="27" t="s">
        <v>6452</v>
      </c>
      <c r="E9523" s="27" t="s">
        <v>3063</v>
      </c>
      <c r="F9523" s="27" t="s">
        <v>3094</v>
      </c>
      <c r="G9523" s="27" t="s">
        <v>2961</v>
      </c>
      <c r="H9523" s="28">
        <v>44105</v>
      </c>
      <c r="I9523" s="516">
        <v>11.355671999999998</v>
      </c>
      <c r="J9523" s="28" t="s">
        <v>3241</v>
      </c>
    </row>
    <row r="9524" spans="1:10" x14ac:dyDescent="0.3">
      <c r="A9524" s="26">
        <v>2020</v>
      </c>
      <c r="B9524" s="27" t="s">
        <v>6333</v>
      </c>
      <c r="C9524" s="27" t="s">
        <v>6334</v>
      </c>
      <c r="D9524" s="27" t="s">
        <v>6335</v>
      </c>
      <c r="E9524" s="27" t="s">
        <v>3161</v>
      </c>
      <c r="F9524" s="27" t="s">
        <v>2815</v>
      </c>
      <c r="G9524" s="27" t="s">
        <v>2816</v>
      </c>
      <c r="H9524" s="28">
        <v>44105</v>
      </c>
      <c r="I9524" s="516">
        <v>0.36574999999999991</v>
      </c>
      <c r="J9524" s="28" t="s">
        <v>3192</v>
      </c>
    </row>
    <row r="9525" spans="1:10" x14ac:dyDescent="0.3">
      <c r="A9525" s="26">
        <v>2020</v>
      </c>
      <c r="B9525" s="27" t="s">
        <v>6119</v>
      </c>
      <c r="C9525" s="27" t="s">
        <v>6120</v>
      </c>
      <c r="D9525" s="27" t="s">
        <v>6119</v>
      </c>
      <c r="E9525" s="27" t="s">
        <v>3033</v>
      </c>
      <c r="F9525" s="27" t="s">
        <v>2788</v>
      </c>
      <c r="G9525" s="27" t="s">
        <v>2788</v>
      </c>
      <c r="H9525" s="28">
        <v>44105</v>
      </c>
      <c r="I9525" s="516">
        <v>20.254107000000001</v>
      </c>
      <c r="J9525" s="28" t="s">
        <v>3192</v>
      </c>
    </row>
    <row r="9526" spans="1:10" x14ac:dyDescent="0.3">
      <c r="A9526" s="26">
        <v>2020</v>
      </c>
      <c r="B9526" s="27" t="s">
        <v>6121</v>
      </c>
      <c r="C9526" s="27" t="s">
        <v>6110</v>
      </c>
      <c r="D9526" s="27" t="s">
        <v>6121</v>
      </c>
      <c r="E9526" s="27" t="s">
        <v>3033</v>
      </c>
      <c r="F9526" s="27" t="s">
        <v>2788</v>
      </c>
      <c r="G9526" s="27" t="s">
        <v>2788</v>
      </c>
      <c r="H9526" s="28">
        <v>44105</v>
      </c>
      <c r="I9526" s="516">
        <v>14.907129000000005</v>
      </c>
      <c r="J9526" s="28" t="s">
        <v>3241</v>
      </c>
    </row>
    <row r="9527" spans="1:10" x14ac:dyDescent="0.3">
      <c r="A9527" s="26">
        <v>2020</v>
      </c>
      <c r="B9527" s="27" t="s">
        <v>6144</v>
      </c>
      <c r="C9527" s="27" t="s">
        <v>6145</v>
      </c>
      <c r="D9527" s="27" t="s">
        <v>6144</v>
      </c>
      <c r="E9527" s="27" t="s">
        <v>3033</v>
      </c>
      <c r="F9527" s="27" t="s">
        <v>2788</v>
      </c>
      <c r="G9527" s="27" t="s">
        <v>2788</v>
      </c>
      <c r="H9527" s="28">
        <v>44105</v>
      </c>
      <c r="I9527" s="516">
        <v>3.8365489999999998</v>
      </c>
      <c r="J9527" s="28" t="s">
        <v>3192</v>
      </c>
    </row>
    <row r="9528" spans="1:10" x14ac:dyDescent="0.3">
      <c r="A9528" s="26">
        <v>2020</v>
      </c>
      <c r="B9528" s="27" t="s">
        <v>6490</v>
      </c>
      <c r="C9528" s="27" t="s">
        <v>6491</v>
      </c>
      <c r="D9528" s="27" t="s">
        <v>6492</v>
      </c>
      <c r="E9528" s="27" t="s">
        <v>6117</v>
      </c>
      <c r="F9528" s="27" t="s">
        <v>2825</v>
      </c>
      <c r="G9528" s="27" t="s">
        <v>2826</v>
      </c>
      <c r="H9528" s="28">
        <v>44105</v>
      </c>
      <c r="I9528" s="516">
        <f>0.305525+0.072632</f>
        <v>0.37815699999999997</v>
      </c>
      <c r="J9528" s="28" t="s">
        <v>3192</v>
      </c>
    </row>
    <row r="9529" spans="1:10" x14ac:dyDescent="0.3">
      <c r="A9529" s="26">
        <v>2020</v>
      </c>
      <c r="B9529" s="27" t="s">
        <v>6493</v>
      </c>
      <c r="C9529" s="27" t="s">
        <v>6494</v>
      </c>
      <c r="D9529" s="27" t="s">
        <v>6495</v>
      </c>
      <c r="E9529" s="27" t="s">
        <v>6117</v>
      </c>
      <c r="F9529" s="27" t="s">
        <v>2825</v>
      </c>
      <c r="G9529" s="27" t="s">
        <v>2826</v>
      </c>
      <c r="H9529" s="28">
        <v>44105</v>
      </c>
      <c r="I9529" s="516">
        <v>0.23432900000000001</v>
      </c>
      <c r="J9529" s="28" t="s">
        <v>3192</v>
      </c>
    </row>
    <row r="9530" spans="1:10" x14ac:dyDescent="0.3">
      <c r="A9530" s="26">
        <v>2020</v>
      </c>
      <c r="B9530" s="27" t="s">
        <v>6496</v>
      </c>
      <c r="C9530" s="27" t="s">
        <v>6497</v>
      </c>
      <c r="D9530" s="27" t="s">
        <v>6498</v>
      </c>
      <c r="E9530" s="27" t="s">
        <v>6117</v>
      </c>
      <c r="F9530" s="27" t="s">
        <v>2825</v>
      </c>
      <c r="G9530" s="27" t="s">
        <v>2826</v>
      </c>
      <c r="H9530" s="28">
        <v>44105</v>
      </c>
      <c r="I9530" s="516">
        <v>0.34609000000000029</v>
      </c>
      <c r="J9530" s="28" t="s">
        <v>3192</v>
      </c>
    </row>
    <row r="9531" spans="1:10" x14ac:dyDescent="0.3">
      <c r="A9531" s="26">
        <v>2020</v>
      </c>
      <c r="B9531" s="27" t="s">
        <v>3152</v>
      </c>
      <c r="C9531" s="27" t="s">
        <v>3153</v>
      </c>
      <c r="D9531" s="27" t="s">
        <v>3152</v>
      </c>
      <c r="E9531" s="27" t="s">
        <v>3111</v>
      </c>
      <c r="F9531" s="27" t="s">
        <v>2825</v>
      </c>
      <c r="G9531" s="27" t="s">
        <v>2850</v>
      </c>
      <c r="H9531" s="28">
        <v>44105</v>
      </c>
      <c r="I9531" s="516">
        <v>0.47416200000000003</v>
      </c>
      <c r="J9531" s="28" t="s">
        <v>3241</v>
      </c>
    </row>
    <row r="9532" spans="1:10" x14ac:dyDescent="0.3">
      <c r="A9532" s="26">
        <v>2020</v>
      </c>
      <c r="B9532" s="27" t="s">
        <v>3154</v>
      </c>
      <c r="C9532" s="27" t="s">
        <v>3155</v>
      </c>
      <c r="D9532" s="27" t="s">
        <v>3154</v>
      </c>
      <c r="E9532" s="27" t="s">
        <v>3111</v>
      </c>
      <c r="F9532" s="27" t="s">
        <v>2825</v>
      </c>
      <c r="G9532" s="27" t="s">
        <v>2850</v>
      </c>
      <c r="H9532" s="28">
        <v>44105</v>
      </c>
      <c r="I9532" s="516">
        <v>0.65758400000000006</v>
      </c>
      <c r="J9532" s="28" t="s">
        <v>3241</v>
      </c>
    </row>
    <row r="9533" spans="1:10" x14ac:dyDescent="0.3">
      <c r="A9533" s="26">
        <v>2020</v>
      </c>
      <c r="B9533" s="27" t="s">
        <v>3156</v>
      </c>
      <c r="C9533" s="27" t="s">
        <v>3157</v>
      </c>
      <c r="D9533" s="27" t="s">
        <v>3156</v>
      </c>
      <c r="E9533" s="27" t="s">
        <v>3111</v>
      </c>
      <c r="F9533" s="27" t="s">
        <v>2825</v>
      </c>
      <c r="G9533" s="27" t="s">
        <v>2850</v>
      </c>
      <c r="H9533" s="28">
        <v>44105</v>
      </c>
      <c r="I9533" s="516">
        <v>0</v>
      </c>
      <c r="J9533" s="28" t="s">
        <v>3241</v>
      </c>
    </row>
    <row r="9534" spans="1:10" x14ac:dyDescent="0.3">
      <c r="A9534" s="26">
        <v>2020</v>
      </c>
      <c r="B9534" s="27" t="s">
        <v>5987</v>
      </c>
      <c r="C9534" s="27" t="s">
        <v>6024</v>
      </c>
      <c r="D9534" s="27" t="s">
        <v>5987</v>
      </c>
      <c r="E9534" s="27" t="s">
        <v>3111</v>
      </c>
      <c r="F9534" s="27" t="s">
        <v>2825</v>
      </c>
      <c r="G9534" s="27" t="s">
        <v>2850</v>
      </c>
      <c r="H9534" s="28">
        <v>44105</v>
      </c>
      <c r="I9534" s="516">
        <v>23.079754000000005</v>
      </c>
      <c r="J9534" s="28" t="s">
        <v>3192</v>
      </c>
    </row>
    <row r="9535" spans="1:10" x14ac:dyDescent="0.3">
      <c r="A9535" s="26">
        <v>2020</v>
      </c>
      <c r="B9535" s="27" t="s">
        <v>3060</v>
      </c>
      <c r="C9535" s="27" t="s">
        <v>3061</v>
      </c>
      <c r="D9535" s="27" t="s">
        <v>3062</v>
      </c>
      <c r="E9535" s="27" t="s">
        <v>3063</v>
      </c>
      <c r="F9535" s="27" t="s">
        <v>3034</v>
      </c>
      <c r="G9535" s="27" t="s">
        <v>2999</v>
      </c>
      <c r="H9535" s="28">
        <v>44105</v>
      </c>
      <c r="I9535" s="516">
        <v>0</v>
      </c>
      <c r="J9535" s="28" t="s">
        <v>3241</v>
      </c>
    </row>
    <row r="9536" spans="1:10" x14ac:dyDescent="0.3">
      <c r="A9536" s="26">
        <v>2020</v>
      </c>
      <c r="B9536" s="27" t="s">
        <v>6341</v>
      </c>
      <c r="C9536" s="27" t="s">
        <v>6342</v>
      </c>
      <c r="D9536" s="27" t="s">
        <v>6343</v>
      </c>
      <c r="E9536" s="27" t="s">
        <v>3161</v>
      </c>
      <c r="F9536" s="27" t="s">
        <v>2815</v>
      </c>
      <c r="G9536" s="27" t="s">
        <v>2854</v>
      </c>
      <c r="H9536" s="28">
        <v>44105</v>
      </c>
      <c r="I9536" s="516">
        <v>0.72570900000000016</v>
      </c>
      <c r="J9536" s="28" t="s">
        <v>3192</v>
      </c>
    </row>
    <row r="9537" spans="1:10" x14ac:dyDescent="0.3">
      <c r="A9537" s="26">
        <v>2020</v>
      </c>
      <c r="B9537" s="27" t="s">
        <v>3187</v>
      </c>
      <c r="C9537" s="27" t="s">
        <v>3188</v>
      </c>
      <c r="D9537" s="27" t="s">
        <v>3187</v>
      </c>
      <c r="E9537" s="27" t="s">
        <v>3033</v>
      </c>
      <c r="F9537" s="27" t="s">
        <v>3034</v>
      </c>
      <c r="G9537" s="27" t="s">
        <v>3074</v>
      </c>
      <c r="H9537" s="28">
        <v>44105</v>
      </c>
      <c r="I9537" s="516">
        <v>0.995255</v>
      </c>
      <c r="J9537" s="28" t="s">
        <v>3241</v>
      </c>
    </row>
    <row r="9538" spans="1:10" x14ac:dyDescent="0.3">
      <c r="A9538" s="26">
        <v>2020</v>
      </c>
      <c r="B9538" s="27" t="s">
        <v>6350</v>
      </c>
      <c r="C9538" s="27" t="s">
        <v>6351</v>
      </c>
      <c r="D9538" s="27" t="s">
        <v>6352</v>
      </c>
      <c r="E9538" s="27" t="s">
        <v>3063</v>
      </c>
      <c r="F9538" s="27" t="s">
        <v>2815</v>
      </c>
      <c r="G9538" s="27" t="s">
        <v>2816</v>
      </c>
      <c r="H9538" s="28">
        <v>44105</v>
      </c>
      <c r="I9538" s="516">
        <v>8.8430000000000002E-3</v>
      </c>
      <c r="J9538" s="28" t="s">
        <v>3192</v>
      </c>
    </row>
    <row r="9539" spans="1:10" x14ac:dyDescent="0.3">
      <c r="A9539" s="26">
        <v>2020</v>
      </c>
      <c r="B9539" s="27" t="s">
        <v>6081</v>
      </c>
      <c r="C9539" s="27" t="s">
        <v>6082</v>
      </c>
      <c r="D9539" s="27" t="s">
        <v>6081</v>
      </c>
      <c r="E9539" s="27" t="s">
        <v>3033</v>
      </c>
      <c r="F9539" s="27" t="s">
        <v>2788</v>
      </c>
      <c r="G9539" s="27" t="s">
        <v>2788</v>
      </c>
      <c r="H9539" s="28">
        <v>44105</v>
      </c>
      <c r="I9539" s="516">
        <v>5.6925550000000005</v>
      </c>
      <c r="J9539" s="28" t="s">
        <v>3241</v>
      </c>
    </row>
    <row r="9540" spans="1:10" x14ac:dyDescent="0.3">
      <c r="A9540" s="26">
        <v>2020</v>
      </c>
      <c r="B9540" s="27" t="s">
        <v>5757</v>
      </c>
      <c r="C9540" s="27" t="s">
        <v>2909</v>
      </c>
      <c r="D9540" s="27" t="s">
        <v>5757</v>
      </c>
      <c r="E9540" s="27" t="s">
        <v>3033</v>
      </c>
      <c r="F9540" s="27" t="s">
        <v>2788</v>
      </c>
      <c r="G9540" s="27" t="s">
        <v>2788</v>
      </c>
      <c r="H9540" s="28">
        <v>44105</v>
      </c>
      <c r="I9540" s="516">
        <v>34.020462999999999</v>
      </c>
      <c r="J9540" s="28" t="s">
        <v>3192</v>
      </c>
    </row>
    <row r="9541" spans="1:10" x14ac:dyDescent="0.3">
      <c r="A9541" s="26">
        <v>2020</v>
      </c>
      <c r="B9541" s="27" t="s">
        <v>3174</v>
      </c>
      <c r="C9541" s="27" t="s">
        <v>3175</v>
      </c>
      <c r="D9541" s="27" t="s">
        <v>3174</v>
      </c>
      <c r="E9541" s="27" t="s">
        <v>6117</v>
      </c>
      <c r="F9541" s="27" t="s">
        <v>2825</v>
      </c>
      <c r="G9541" s="27" t="s">
        <v>2826</v>
      </c>
      <c r="H9541" s="28">
        <v>44105</v>
      </c>
      <c r="I9541" s="516">
        <v>0.72719199999999973</v>
      </c>
      <c r="J9541" s="28" t="s">
        <v>3241</v>
      </c>
    </row>
    <row r="9542" spans="1:10" x14ac:dyDescent="0.3">
      <c r="A9542" s="26">
        <v>2020</v>
      </c>
      <c r="B9542" s="27" t="s">
        <v>6141</v>
      </c>
      <c r="C9542" s="27" t="s">
        <v>6142</v>
      </c>
      <c r="D9542" s="27" t="s">
        <v>6143</v>
      </c>
      <c r="E9542" s="27" t="s">
        <v>3063</v>
      </c>
      <c r="F9542" s="27" t="s">
        <v>3034</v>
      </c>
      <c r="G9542" s="27" t="s">
        <v>2999</v>
      </c>
      <c r="H9542" s="28">
        <v>44105</v>
      </c>
      <c r="I9542" s="516">
        <v>1.1117319999999999</v>
      </c>
      <c r="J9542" s="28" t="s">
        <v>3192</v>
      </c>
    </row>
    <row r="9543" spans="1:10" x14ac:dyDescent="0.3">
      <c r="A9543" s="26">
        <v>2020</v>
      </c>
      <c r="B9543" s="27" t="s">
        <v>5997</v>
      </c>
      <c r="C9543" s="27" t="s">
        <v>5998</v>
      </c>
      <c r="D9543" s="27" t="s">
        <v>5997</v>
      </c>
      <c r="E9543" s="27" t="s">
        <v>3111</v>
      </c>
      <c r="F9543" s="27" t="s">
        <v>3034</v>
      </c>
      <c r="G9543" s="27" t="s">
        <v>2821</v>
      </c>
      <c r="H9543" s="28">
        <v>44105</v>
      </c>
      <c r="I9543" s="516">
        <v>4.265784</v>
      </c>
      <c r="J9543" s="28" t="s">
        <v>3241</v>
      </c>
    </row>
    <row r="9544" spans="1:10" x14ac:dyDescent="0.3">
      <c r="A9544" s="26">
        <v>2020</v>
      </c>
      <c r="B9544" s="27" t="s">
        <v>5762</v>
      </c>
      <c r="C9544" s="27" t="s">
        <v>5763</v>
      </c>
      <c r="D9544" s="27" t="s">
        <v>5762</v>
      </c>
      <c r="E9544" s="27" t="s">
        <v>3111</v>
      </c>
      <c r="F9544" s="27" t="s">
        <v>2825</v>
      </c>
      <c r="G9544" s="27" t="s">
        <v>2850</v>
      </c>
      <c r="H9544" s="28">
        <v>44105</v>
      </c>
      <c r="I9544" s="516">
        <v>0.425761</v>
      </c>
      <c r="J9544" s="28" t="s">
        <v>3192</v>
      </c>
    </row>
    <row r="9545" spans="1:10" x14ac:dyDescent="0.3">
      <c r="A9545" s="26">
        <v>2020</v>
      </c>
      <c r="B9545" s="27" t="s">
        <v>3068</v>
      </c>
      <c r="C9545" s="27" t="s">
        <v>3069</v>
      </c>
      <c r="D9545" s="27" t="s">
        <v>3068</v>
      </c>
      <c r="E9545" s="27" t="s">
        <v>6117</v>
      </c>
      <c r="F9545" s="27" t="s">
        <v>3034</v>
      </c>
      <c r="G9545" s="27" t="s">
        <v>2923</v>
      </c>
      <c r="H9545" s="28">
        <v>44105</v>
      </c>
      <c r="I9545" s="516">
        <v>9.860125</v>
      </c>
      <c r="J9545" s="28" t="s">
        <v>3241</v>
      </c>
    </row>
    <row r="9546" spans="1:10" x14ac:dyDescent="0.3">
      <c r="A9546" s="26">
        <v>2020</v>
      </c>
      <c r="B9546" s="27" t="s">
        <v>3070</v>
      </c>
      <c r="C9546" s="27" t="s">
        <v>3071</v>
      </c>
      <c r="D9546" s="27" t="s">
        <v>3070</v>
      </c>
      <c r="E9546" s="27" t="s">
        <v>6117</v>
      </c>
      <c r="F9546" s="27" t="s">
        <v>2815</v>
      </c>
      <c r="G9546" s="27" t="s">
        <v>2816</v>
      </c>
      <c r="H9546" s="28">
        <v>44105</v>
      </c>
      <c r="I9546" s="516">
        <v>1.1550020000000005</v>
      </c>
      <c r="J9546" s="28" t="s">
        <v>3241</v>
      </c>
    </row>
    <row r="9547" spans="1:10" x14ac:dyDescent="0.3">
      <c r="A9547" s="26">
        <v>2020</v>
      </c>
      <c r="B9547" s="27" t="s">
        <v>6344</v>
      </c>
      <c r="C9547" s="27" t="s">
        <v>6345</v>
      </c>
      <c r="D9547" s="27" t="s">
        <v>6344</v>
      </c>
      <c r="E9547" s="27" t="s">
        <v>3033</v>
      </c>
      <c r="F9547" s="27" t="s">
        <v>2807</v>
      </c>
      <c r="G9547" s="27" t="s">
        <v>2812</v>
      </c>
      <c r="H9547" s="28">
        <v>44105</v>
      </c>
      <c r="I9547" s="516">
        <v>22.535964</v>
      </c>
      <c r="J9547" s="518" t="s">
        <v>9055</v>
      </c>
    </row>
    <row r="9548" spans="1:10" x14ac:dyDescent="0.3">
      <c r="A9548" s="26">
        <v>2020</v>
      </c>
      <c r="B9548" s="27" t="s">
        <v>3176</v>
      </c>
      <c r="C9548" s="27" t="s">
        <v>3177</v>
      </c>
      <c r="D9548" s="27" t="s">
        <v>3176</v>
      </c>
      <c r="E9548" s="27" t="s">
        <v>3033</v>
      </c>
      <c r="F9548" s="27" t="s">
        <v>2807</v>
      </c>
      <c r="G9548" s="27" t="s">
        <v>2812</v>
      </c>
      <c r="H9548" s="28">
        <v>44105</v>
      </c>
      <c r="I9548" s="516">
        <v>13.440705000000001</v>
      </c>
      <c r="J9548" s="28" t="s">
        <v>3241</v>
      </c>
    </row>
    <row r="9549" spans="1:10" x14ac:dyDescent="0.3">
      <c r="A9549" s="26">
        <v>2020</v>
      </c>
      <c r="B9549" s="27" t="s">
        <v>3072</v>
      </c>
      <c r="C9549" s="27" t="s">
        <v>3073</v>
      </c>
      <c r="D9549" s="27" t="s">
        <v>3072</v>
      </c>
      <c r="E9549" s="27" t="s">
        <v>6117</v>
      </c>
      <c r="F9549" s="27" t="s">
        <v>3034</v>
      </c>
      <c r="G9549" s="27" t="s">
        <v>3074</v>
      </c>
      <c r="H9549" s="28">
        <v>44105</v>
      </c>
      <c r="I9549" s="516">
        <v>1.0043629999999999</v>
      </c>
      <c r="J9549" s="28" t="s">
        <v>3241</v>
      </c>
    </row>
    <row r="9550" spans="1:10" x14ac:dyDescent="0.3">
      <c r="A9550" s="26">
        <v>2020</v>
      </c>
      <c r="B9550" s="27" t="s">
        <v>3182</v>
      </c>
      <c r="C9550" s="27" t="s">
        <v>3183</v>
      </c>
      <c r="D9550" s="27" t="s">
        <v>3182</v>
      </c>
      <c r="E9550" s="27" t="s">
        <v>6117</v>
      </c>
      <c r="F9550" s="27" t="s">
        <v>2825</v>
      </c>
      <c r="G9550" s="27" t="s">
        <v>2826</v>
      </c>
      <c r="H9550" s="28">
        <v>44105</v>
      </c>
      <c r="I9550" s="516">
        <v>0.52050300000000027</v>
      </c>
      <c r="J9550" s="28" t="s">
        <v>3241</v>
      </c>
    </row>
    <row r="9551" spans="1:10" x14ac:dyDescent="0.3">
      <c r="A9551" s="26">
        <v>2020</v>
      </c>
      <c r="B9551" s="27" t="s">
        <v>6355</v>
      </c>
      <c r="C9551" s="27" t="s">
        <v>6356</v>
      </c>
      <c r="D9551" s="27" t="s">
        <v>6355</v>
      </c>
      <c r="E9551" s="27" t="s">
        <v>6117</v>
      </c>
      <c r="F9551" s="27" t="s">
        <v>2825</v>
      </c>
      <c r="G9551" s="27" t="s">
        <v>2826</v>
      </c>
      <c r="H9551" s="28">
        <v>44105</v>
      </c>
      <c r="I9551" s="516">
        <v>2.5578170000000005</v>
      </c>
      <c r="J9551" s="28" t="s">
        <v>3192</v>
      </c>
    </row>
    <row r="9552" spans="1:10" x14ac:dyDescent="0.3">
      <c r="A9552" s="26">
        <v>2020</v>
      </c>
      <c r="B9552" s="27" t="s">
        <v>3075</v>
      </c>
      <c r="C9552" s="27" t="s">
        <v>3076</v>
      </c>
      <c r="D9552" s="27" t="s">
        <v>3075</v>
      </c>
      <c r="E9552" s="27" t="s">
        <v>6117</v>
      </c>
      <c r="F9552" s="27" t="s">
        <v>2815</v>
      </c>
      <c r="G9552" s="27" t="s">
        <v>2816</v>
      </c>
      <c r="H9552" s="28">
        <v>44105</v>
      </c>
      <c r="I9552" s="516">
        <v>0</v>
      </c>
      <c r="J9552" s="28" t="s">
        <v>3241</v>
      </c>
    </row>
    <row r="9553" spans="1:10" x14ac:dyDescent="0.3">
      <c r="A9553" s="26">
        <v>2020</v>
      </c>
      <c r="B9553" s="27" t="s">
        <v>5670</v>
      </c>
      <c r="C9553" s="27" t="s">
        <v>5671</v>
      </c>
      <c r="D9553" s="27" t="s">
        <v>5670</v>
      </c>
      <c r="E9553" s="27" t="s">
        <v>3033</v>
      </c>
      <c r="F9553" s="27" t="s">
        <v>2807</v>
      </c>
      <c r="G9553" s="27" t="s">
        <v>2812</v>
      </c>
      <c r="H9553" s="28">
        <v>44105</v>
      </c>
      <c r="I9553" s="516">
        <v>43.277976000000024</v>
      </c>
      <c r="J9553" s="28" t="s">
        <v>3241</v>
      </c>
    </row>
    <row r="9554" spans="1:10" x14ac:dyDescent="0.3">
      <c r="A9554" s="26">
        <v>2020</v>
      </c>
      <c r="B9554" s="27" t="s">
        <v>6146</v>
      </c>
      <c r="C9554" s="27" t="s">
        <v>6147</v>
      </c>
      <c r="D9554" s="27" t="s">
        <v>6146</v>
      </c>
      <c r="E9554" s="27" t="s">
        <v>3033</v>
      </c>
      <c r="F9554" s="27" t="s">
        <v>2815</v>
      </c>
      <c r="G9554" s="27" t="s">
        <v>2816</v>
      </c>
      <c r="H9554" s="28">
        <v>44105</v>
      </c>
      <c r="I9554" s="516">
        <v>19.476127000000002</v>
      </c>
      <c r="J9554" s="28" t="s">
        <v>3241</v>
      </c>
    </row>
    <row r="9555" spans="1:10" x14ac:dyDescent="0.3">
      <c r="A9555" s="26">
        <v>2020</v>
      </c>
      <c r="B9555" s="27" t="s">
        <v>6467</v>
      </c>
      <c r="C9555" s="27" t="s">
        <v>6468</v>
      </c>
      <c r="D9555" s="27" t="s">
        <v>6467</v>
      </c>
      <c r="E9555" s="27" t="s">
        <v>3033</v>
      </c>
      <c r="F9555" s="27" t="s">
        <v>2788</v>
      </c>
      <c r="G9555" s="27" t="s">
        <v>2788</v>
      </c>
      <c r="H9555" s="28">
        <v>44105</v>
      </c>
      <c r="I9555" s="516">
        <v>14.757578000000002</v>
      </c>
      <c r="J9555" s="28" t="s">
        <v>3192</v>
      </c>
    </row>
    <row r="9556" spans="1:10" x14ac:dyDescent="0.3">
      <c r="A9556" s="26">
        <v>2020</v>
      </c>
      <c r="B9556" s="27" t="s">
        <v>6346</v>
      </c>
      <c r="C9556" s="27" t="s">
        <v>6347</v>
      </c>
      <c r="D9556" s="27" t="s">
        <v>6346</v>
      </c>
      <c r="E9556" s="27" t="s">
        <v>3033</v>
      </c>
      <c r="F9556" s="27" t="s">
        <v>2788</v>
      </c>
      <c r="G9556" s="27" t="s">
        <v>2788</v>
      </c>
      <c r="H9556" s="28">
        <v>44105</v>
      </c>
      <c r="I9556" s="516">
        <v>11.134526000000001</v>
      </c>
      <c r="J9556" s="28" t="s">
        <v>3192</v>
      </c>
    </row>
    <row r="9557" spans="1:10" x14ac:dyDescent="0.3">
      <c r="A9557" s="26">
        <v>2020</v>
      </c>
      <c r="B9557" s="27" t="s">
        <v>3077</v>
      </c>
      <c r="C9557" s="27" t="s">
        <v>3078</v>
      </c>
      <c r="D9557" s="27" t="s">
        <v>3077</v>
      </c>
      <c r="E9557" s="27" t="s">
        <v>3033</v>
      </c>
      <c r="F9557" s="27" t="s">
        <v>2788</v>
      </c>
      <c r="G9557" s="27" t="s">
        <v>2788</v>
      </c>
      <c r="H9557" s="28">
        <v>44105</v>
      </c>
      <c r="I9557" s="516">
        <v>0</v>
      </c>
      <c r="J9557" s="28" t="s">
        <v>3241</v>
      </c>
    </row>
    <row r="9558" spans="1:10" x14ac:dyDescent="0.3">
      <c r="A9558" s="26">
        <v>2020</v>
      </c>
      <c r="B9558" s="27" t="s">
        <v>6446</v>
      </c>
      <c r="C9558" s="27" t="s">
        <v>6447</v>
      </c>
      <c r="D9558" s="27" t="s">
        <v>6446</v>
      </c>
      <c r="E9558" s="27" t="s">
        <v>3033</v>
      </c>
      <c r="F9558" s="27" t="s">
        <v>2798</v>
      </c>
      <c r="G9558" s="27" t="s">
        <v>5801</v>
      </c>
      <c r="H9558" s="28">
        <v>44105</v>
      </c>
      <c r="I9558" s="516">
        <v>39.96114</v>
      </c>
      <c r="J9558" s="28" t="s">
        <v>3241</v>
      </c>
    </row>
    <row r="9559" spans="1:10" x14ac:dyDescent="0.3">
      <c r="A9559" s="26">
        <v>2020</v>
      </c>
      <c r="B9559" s="27" t="s">
        <v>3079</v>
      </c>
      <c r="C9559" s="27" t="s">
        <v>3080</v>
      </c>
      <c r="D9559" s="27" t="s">
        <v>3081</v>
      </c>
      <c r="E9559" s="27" t="s">
        <v>3063</v>
      </c>
      <c r="F9559" s="27" t="s">
        <v>2788</v>
      </c>
      <c r="G9559" s="27" t="s">
        <v>2788</v>
      </c>
      <c r="H9559" s="28">
        <v>44105</v>
      </c>
      <c r="I9559" s="516">
        <v>0</v>
      </c>
      <c r="J9559" s="28" t="s">
        <v>3241</v>
      </c>
    </row>
    <row r="9560" spans="1:10" x14ac:dyDescent="0.3">
      <c r="A9560" s="26">
        <v>2020</v>
      </c>
      <c r="B9560" s="27" t="s">
        <v>3082</v>
      </c>
      <c r="C9560" s="27" t="s">
        <v>3083</v>
      </c>
      <c r="D9560" s="27" t="s">
        <v>3082</v>
      </c>
      <c r="E9560" s="27" t="s">
        <v>6117</v>
      </c>
      <c r="F9560" s="27" t="s">
        <v>2825</v>
      </c>
      <c r="G9560" s="27" t="s">
        <v>2826</v>
      </c>
      <c r="H9560" s="28">
        <v>44105</v>
      </c>
      <c r="I9560" s="516">
        <v>6.451481000000002</v>
      </c>
      <c r="J9560" s="28" t="s">
        <v>3241</v>
      </c>
    </row>
    <row r="9561" spans="1:10" x14ac:dyDescent="0.3">
      <c r="A9561" s="26">
        <v>2020</v>
      </c>
      <c r="B9561" s="27" t="s">
        <v>5986</v>
      </c>
      <c r="C9561" s="27" t="s">
        <v>5770</v>
      </c>
      <c r="D9561" s="27" t="s">
        <v>5769</v>
      </c>
      <c r="E9561" s="27" t="s">
        <v>3111</v>
      </c>
      <c r="F9561" s="27" t="s">
        <v>3034</v>
      </c>
      <c r="G9561" s="27" t="s">
        <v>2821</v>
      </c>
      <c r="H9561" s="28">
        <v>44105</v>
      </c>
      <c r="I9561" s="516">
        <v>8.6125300000000014</v>
      </c>
      <c r="J9561" s="28" t="s">
        <v>3192</v>
      </c>
    </row>
    <row r="9562" spans="1:10" x14ac:dyDescent="0.3">
      <c r="A9562" s="26">
        <v>2020</v>
      </c>
      <c r="B9562" s="27" t="s">
        <v>6348</v>
      </c>
      <c r="C9562" s="27" t="s">
        <v>6304</v>
      </c>
      <c r="D9562" s="27" t="s">
        <v>6348</v>
      </c>
      <c r="E9562" s="27" t="s">
        <v>3033</v>
      </c>
      <c r="F9562" s="27" t="s">
        <v>2815</v>
      </c>
      <c r="G9562" s="27" t="s">
        <v>2816</v>
      </c>
      <c r="H9562" s="28">
        <v>44105</v>
      </c>
      <c r="I9562" s="516">
        <v>9.1057419999999976</v>
      </c>
      <c r="J9562" s="28" t="s">
        <v>3241</v>
      </c>
    </row>
    <row r="9563" spans="1:10" x14ac:dyDescent="0.3">
      <c r="A9563" s="26">
        <v>2020</v>
      </c>
      <c r="B9563" s="27" t="s">
        <v>6455</v>
      </c>
      <c r="C9563" s="27" t="s">
        <v>6456</v>
      </c>
      <c r="D9563" s="27" t="s">
        <v>6457</v>
      </c>
      <c r="E9563" s="27" t="s">
        <v>3161</v>
      </c>
      <c r="F9563" s="27" t="s">
        <v>2788</v>
      </c>
      <c r="G9563" s="27" t="s">
        <v>2788</v>
      </c>
      <c r="H9563" s="28">
        <v>44105</v>
      </c>
      <c r="I9563" s="516">
        <v>4.6939999999999996E-2</v>
      </c>
      <c r="J9563" s="28" t="s">
        <v>3192</v>
      </c>
    </row>
    <row r="9564" spans="1:10" x14ac:dyDescent="0.3">
      <c r="A9564" s="26">
        <v>2020</v>
      </c>
      <c r="B9564" s="27" t="s">
        <v>6032</v>
      </c>
      <c r="C9564" s="27" t="s">
        <v>6018</v>
      </c>
      <c r="D9564" s="27" t="s">
        <v>6032</v>
      </c>
      <c r="E9564" s="27" t="s">
        <v>3033</v>
      </c>
      <c r="F9564" s="27" t="s">
        <v>2788</v>
      </c>
      <c r="G9564" s="27" t="s">
        <v>2788</v>
      </c>
      <c r="H9564" s="28">
        <v>44105</v>
      </c>
      <c r="I9564" s="516">
        <v>16.850723000000002</v>
      </c>
      <c r="J9564" s="28" t="s">
        <v>3241</v>
      </c>
    </row>
    <row r="9565" spans="1:10" x14ac:dyDescent="0.3">
      <c r="A9565" s="26">
        <v>2020</v>
      </c>
      <c r="B9565" s="27" t="s">
        <v>6079</v>
      </c>
      <c r="C9565" s="27" t="s">
        <v>6080</v>
      </c>
      <c r="D9565" s="27" t="s">
        <v>6079</v>
      </c>
      <c r="E9565" s="27" t="s">
        <v>3111</v>
      </c>
      <c r="F9565" s="27" t="s">
        <v>2825</v>
      </c>
      <c r="G9565" s="27" t="s">
        <v>2826</v>
      </c>
      <c r="H9565" s="28">
        <v>44105</v>
      </c>
      <c r="I9565" s="516">
        <v>0.246611</v>
      </c>
      <c r="J9565" s="28" t="s">
        <v>3192</v>
      </c>
    </row>
    <row r="9566" spans="1:10" x14ac:dyDescent="0.3">
      <c r="A9566" s="26">
        <v>2020</v>
      </c>
      <c r="B9566" s="27" t="s">
        <v>6336</v>
      </c>
      <c r="C9566" s="27" t="s">
        <v>6337</v>
      </c>
      <c r="D9566" s="27" t="s">
        <v>6338</v>
      </c>
      <c r="E9566" s="27" t="s">
        <v>3161</v>
      </c>
      <c r="F9566" s="27" t="s">
        <v>2788</v>
      </c>
      <c r="G9566" s="27" t="s">
        <v>2788</v>
      </c>
      <c r="H9566" s="28">
        <v>44105</v>
      </c>
      <c r="I9566" s="516">
        <v>1.0356500000000002</v>
      </c>
      <c r="J9566" s="28" t="s">
        <v>3192</v>
      </c>
    </row>
    <row r="9567" spans="1:10" x14ac:dyDescent="0.3">
      <c r="A9567" s="26">
        <v>2020</v>
      </c>
      <c r="B9567" s="27" t="s">
        <v>3195</v>
      </c>
      <c r="C9567" s="27" t="s">
        <v>3196</v>
      </c>
      <c r="D9567" s="27" t="s">
        <v>3197</v>
      </c>
      <c r="E9567" s="27" t="s">
        <v>3063</v>
      </c>
      <c r="F9567" s="27" t="s">
        <v>3094</v>
      </c>
      <c r="G9567" s="27" t="s">
        <v>2965</v>
      </c>
      <c r="H9567" s="28">
        <v>44105</v>
      </c>
      <c r="I9567" s="516">
        <v>1.7067560000000004</v>
      </c>
      <c r="J9567" s="28" t="s">
        <v>3192</v>
      </c>
    </row>
    <row r="9568" spans="1:10" x14ac:dyDescent="0.3">
      <c r="A9568" s="26">
        <v>2020</v>
      </c>
      <c r="B9568" s="27" t="s">
        <v>5771</v>
      </c>
      <c r="C9568" s="27" t="s">
        <v>5772</v>
      </c>
      <c r="D9568" s="27" t="s">
        <v>5771</v>
      </c>
      <c r="E9568" s="27" t="s">
        <v>3033</v>
      </c>
      <c r="F9568" s="27" t="s">
        <v>2807</v>
      </c>
      <c r="G9568" s="27" t="s">
        <v>2812</v>
      </c>
      <c r="H9568" s="28">
        <v>44105</v>
      </c>
      <c r="I9568" s="516">
        <v>28.956144999999996</v>
      </c>
      <c r="J9568" s="28" t="s">
        <v>9055</v>
      </c>
    </row>
    <row r="9569" spans="1:10" x14ac:dyDescent="0.3">
      <c r="A9569" s="26">
        <v>2020</v>
      </c>
      <c r="B9569" s="27" t="s">
        <v>6075</v>
      </c>
      <c r="C9569" s="27" t="s">
        <v>6076</v>
      </c>
      <c r="D9569" s="27" t="s">
        <v>6075</v>
      </c>
      <c r="E9569" s="27" t="s">
        <v>3033</v>
      </c>
      <c r="F9569" s="27" t="s">
        <v>2807</v>
      </c>
      <c r="G9569" s="27" t="s">
        <v>2812</v>
      </c>
      <c r="H9569" s="28">
        <v>44105</v>
      </c>
      <c r="I9569" s="516">
        <v>59.72222399999999</v>
      </c>
      <c r="J9569" s="28" t="s">
        <v>9055</v>
      </c>
    </row>
    <row r="9570" spans="1:10" x14ac:dyDescent="0.3">
      <c r="A9570" s="26">
        <v>2020</v>
      </c>
      <c r="B9570" s="27" t="s">
        <v>3089</v>
      </c>
      <c r="C9570" s="27" t="s">
        <v>3090</v>
      </c>
      <c r="D9570" s="27" t="s">
        <v>3089</v>
      </c>
      <c r="E9570" s="27" t="s">
        <v>6117</v>
      </c>
      <c r="F9570" s="27" t="s">
        <v>2815</v>
      </c>
      <c r="G9570" s="27" t="s">
        <v>2816</v>
      </c>
      <c r="H9570" s="28">
        <v>44105</v>
      </c>
      <c r="I9570" s="516">
        <v>0</v>
      </c>
      <c r="J9570" s="28" t="s">
        <v>3241</v>
      </c>
    </row>
    <row r="9571" spans="1:10" x14ac:dyDescent="0.3">
      <c r="A9571" s="26">
        <v>2020</v>
      </c>
      <c r="B9571" s="27" t="s">
        <v>6041</v>
      </c>
      <c r="C9571" s="27" t="s">
        <v>6042</v>
      </c>
      <c r="D9571" s="27" t="s">
        <v>6041</v>
      </c>
      <c r="E9571" s="27" t="s">
        <v>3033</v>
      </c>
      <c r="F9571" s="27" t="s">
        <v>2798</v>
      </c>
      <c r="G9571" s="27" t="s">
        <v>2803</v>
      </c>
      <c r="H9571" s="28">
        <v>44105</v>
      </c>
      <c r="I9571" s="516">
        <v>34.276222000000004</v>
      </c>
      <c r="J9571" s="28" t="s">
        <v>3192</v>
      </c>
    </row>
    <row r="9572" spans="1:10" x14ac:dyDescent="0.3">
      <c r="A9572" s="26">
        <v>2020</v>
      </c>
      <c r="B9572" s="27" t="s">
        <v>6087</v>
      </c>
      <c r="C9572" s="27" t="s">
        <v>6088</v>
      </c>
      <c r="D9572" s="27" t="s">
        <v>6087</v>
      </c>
      <c r="E9572" s="27" t="s">
        <v>3033</v>
      </c>
      <c r="F9572" s="27" t="s">
        <v>2798</v>
      </c>
      <c r="G9572" s="27" t="s">
        <v>2803</v>
      </c>
      <c r="H9572" s="28">
        <v>44105</v>
      </c>
      <c r="I9572" s="516">
        <v>3.1741020000000004</v>
      </c>
      <c r="J9572" s="28" t="s">
        <v>3241</v>
      </c>
    </row>
    <row r="9573" spans="1:10" x14ac:dyDescent="0.3">
      <c r="A9573" s="26">
        <v>2020</v>
      </c>
      <c r="B9573" s="27" t="s">
        <v>5218</v>
      </c>
      <c r="C9573" s="27" t="s">
        <v>3507</v>
      </c>
      <c r="D9573" s="27" t="s">
        <v>5219</v>
      </c>
      <c r="E9573" s="27" t="s">
        <v>3063</v>
      </c>
      <c r="F9573" s="27" t="s">
        <v>2815</v>
      </c>
      <c r="G9573" s="27" t="s">
        <v>2816</v>
      </c>
      <c r="H9573" s="28">
        <v>44105</v>
      </c>
      <c r="I9573" s="516">
        <v>5.4446010000000014</v>
      </c>
      <c r="J9573" s="28" t="s">
        <v>3192</v>
      </c>
    </row>
    <row r="9574" spans="1:10" x14ac:dyDescent="0.3">
      <c r="A9574" s="26">
        <v>2020</v>
      </c>
      <c r="B9574" s="27" t="s">
        <v>3184</v>
      </c>
      <c r="C9574" s="27" t="s">
        <v>3185</v>
      </c>
      <c r="D9574" s="27" t="s">
        <v>3186</v>
      </c>
      <c r="E9574" s="27" t="s">
        <v>3063</v>
      </c>
      <c r="F9574" s="27" t="s">
        <v>3034</v>
      </c>
      <c r="G9574" s="27" t="s">
        <v>2999</v>
      </c>
      <c r="H9574" s="28">
        <v>44105</v>
      </c>
      <c r="I9574" s="516">
        <v>3.3033439999999996</v>
      </c>
      <c r="J9574" s="28" t="s">
        <v>3241</v>
      </c>
    </row>
    <row r="9575" spans="1:10" x14ac:dyDescent="0.3">
      <c r="A9575" s="26">
        <v>2020</v>
      </c>
      <c r="B9575" s="27" t="s">
        <v>3091</v>
      </c>
      <c r="C9575" s="27" t="s">
        <v>3092</v>
      </c>
      <c r="D9575" s="27" t="s">
        <v>3093</v>
      </c>
      <c r="E9575" s="27" t="s">
        <v>3063</v>
      </c>
      <c r="F9575" s="27" t="s">
        <v>3094</v>
      </c>
      <c r="G9575" s="27" t="s">
        <v>2965</v>
      </c>
      <c r="H9575" s="28">
        <v>44105</v>
      </c>
      <c r="I9575" s="516">
        <v>8.2183840000000004</v>
      </c>
      <c r="J9575" s="28" t="s">
        <v>3241</v>
      </c>
    </row>
    <row r="9576" spans="1:10" x14ac:dyDescent="0.3">
      <c r="A9576" s="26">
        <v>2020</v>
      </c>
      <c r="B9576" s="27" t="s">
        <v>3095</v>
      </c>
      <c r="C9576" s="27" t="s">
        <v>3096</v>
      </c>
      <c r="D9576" s="27" t="s">
        <v>3095</v>
      </c>
      <c r="E9576" s="27" t="s">
        <v>6117</v>
      </c>
      <c r="F9576" s="27" t="s">
        <v>3034</v>
      </c>
      <c r="G9576" s="27" t="s">
        <v>2999</v>
      </c>
      <c r="H9576" s="28">
        <v>44105</v>
      </c>
      <c r="I9576" s="516">
        <v>1.6888250000000011</v>
      </c>
      <c r="J9576" s="28" t="s">
        <v>3241</v>
      </c>
    </row>
    <row r="9577" spans="1:10" x14ac:dyDescent="0.3">
      <c r="A9577" s="26">
        <v>2020</v>
      </c>
      <c r="B9577" s="27" t="s">
        <v>3097</v>
      </c>
      <c r="C9577" s="27" t="s">
        <v>3098</v>
      </c>
      <c r="D9577" s="27" t="s">
        <v>3097</v>
      </c>
      <c r="E9577" s="27" t="s">
        <v>6117</v>
      </c>
      <c r="F9577" s="27" t="s">
        <v>2825</v>
      </c>
      <c r="G9577" s="27" t="s">
        <v>2850</v>
      </c>
      <c r="H9577" s="28">
        <v>44105</v>
      </c>
      <c r="I9577" s="516">
        <v>7.1657909999999996</v>
      </c>
      <c r="J9577" s="28" t="s">
        <v>3241</v>
      </c>
    </row>
    <row r="9578" spans="1:10" x14ac:dyDescent="0.3">
      <c r="A9578" s="26">
        <v>2020</v>
      </c>
      <c r="B9578" s="27" t="s">
        <v>3132</v>
      </c>
      <c r="C9578" s="27" t="s">
        <v>3133</v>
      </c>
      <c r="D9578" s="27" t="s">
        <v>3132</v>
      </c>
      <c r="E9578" s="27" t="s">
        <v>3033</v>
      </c>
      <c r="F9578" s="27" t="s">
        <v>2807</v>
      </c>
      <c r="G9578" s="27" t="s">
        <v>2812</v>
      </c>
      <c r="H9578" s="28">
        <v>44105</v>
      </c>
      <c r="I9578" s="516">
        <v>15.445195000000004</v>
      </c>
      <c r="J9578" s="28" t="s">
        <v>3241</v>
      </c>
    </row>
    <row r="9579" spans="1:10" x14ac:dyDescent="0.3">
      <c r="A9579" s="26">
        <v>2020</v>
      </c>
      <c r="B9579" s="27" t="s">
        <v>3134</v>
      </c>
      <c r="C9579" s="27" t="s">
        <v>3135</v>
      </c>
      <c r="D9579" s="27" t="s">
        <v>3134</v>
      </c>
      <c r="E9579" s="27" t="s">
        <v>3033</v>
      </c>
      <c r="F9579" s="27" t="s">
        <v>2807</v>
      </c>
      <c r="G9579" s="27" t="s">
        <v>2812</v>
      </c>
      <c r="H9579" s="28">
        <v>44105</v>
      </c>
      <c r="I9579" s="516">
        <v>9.3080260000000052</v>
      </c>
      <c r="J9579" s="28" t="s">
        <v>3241</v>
      </c>
    </row>
    <row r="9580" spans="1:10" x14ac:dyDescent="0.3">
      <c r="A9580" s="26">
        <v>2020</v>
      </c>
      <c r="B9580" s="27" t="s">
        <v>3690</v>
      </c>
      <c r="C9580" s="27" t="s">
        <v>3691</v>
      </c>
      <c r="D9580" s="27" t="s">
        <v>3690</v>
      </c>
      <c r="E9580" s="27" t="s">
        <v>3033</v>
      </c>
      <c r="F9580" s="27" t="s">
        <v>2807</v>
      </c>
      <c r="G9580" s="27" t="s">
        <v>2812</v>
      </c>
      <c r="H9580" s="28">
        <v>44105</v>
      </c>
      <c r="I9580" s="516">
        <v>9.3626920000000009</v>
      </c>
      <c r="J9580" s="28" t="s">
        <v>3241</v>
      </c>
    </row>
    <row r="9581" spans="1:10" x14ac:dyDescent="0.3">
      <c r="A9581" s="26">
        <v>2020</v>
      </c>
      <c r="B9581" s="27" t="s">
        <v>3099</v>
      </c>
      <c r="C9581" s="27" t="s">
        <v>3100</v>
      </c>
      <c r="D9581" s="27" t="s">
        <v>3099</v>
      </c>
      <c r="E9581" s="27" t="s">
        <v>6117</v>
      </c>
      <c r="F9581" s="27" t="s">
        <v>2815</v>
      </c>
      <c r="G9581" s="27" t="s">
        <v>2816</v>
      </c>
      <c r="H9581" s="28">
        <v>44105</v>
      </c>
      <c r="I9581" s="516">
        <v>1.9403980000000005</v>
      </c>
      <c r="J9581" s="28" t="s">
        <v>3241</v>
      </c>
    </row>
    <row r="9582" spans="1:10" x14ac:dyDescent="0.3">
      <c r="A9582" s="26">
        <v>2020</v>
      </c>
      <c r="B9582" s="27" t="s">
        <v>3193</v>
      </c>
      <c r="C9582" s="27" t="s">
        <v>3194</v>
      </c>
      <c r="D9582" s="27" t="s">
        <v>3193</v>
      </c>
      <c r="E9582" s="27" t="s">
        <v>6117</v>
      </c>
      <c r="F9582" s="27" t="s">
        <v>2798</v>
      </c>
      <c r="G9582" s="27" t="s">
        <v>2803</v>
      </c>
      <c r="H9582" s="28">
        <v>44105</v>
      </c>
      <c r="I9582" s="516">
        <v>1.5379839999999998</v>
      </c>
      <c r="J9582" s="28" t="s">
        <v>3192</v>
      </c>
    </row>
    <row r="9583" spans="1:10" x14ac:dyDescent="0.3">
      <c r="A9583" s="26">
        <v>2020</v>
      </c>
      <c r="B9583" s="27" t="s">
        <v>3101</v>
      </c>
      <c r="C9583" s="27" t="s">
        <v>3102</v>
      </c>
      <c r="D9583" s="27" t="s">
        <v>3101</v>
      </c>
      <c r="E9583" s="27" t="s">
        <v>6117</v>
      </c>
      <c r="F9583" s="27" t="s">
        <v>3034</v>
      </c>
      <c r="G9583" s="27" t="s">
        <v>3074</v>
      </c>
      <c r="H9583" s="28">
        <v>44105</v>
      </c>
      <c r="I9583" s="516">
        <v>10.341669</v>
      </c>
      <c r="J9583" s="28" t="s">
        <v>3241</v>
      </c>
    </row>
    <row r="9584" spans="1:10" x14ac:dyDescent="0.3">
      <c r="A9584" s="26">
        <v>2020</v>
      </c>
      <c r="B9584" s="27" t="s">
        <v>3148</v>
      </c>
      <c r="C9584" s="27" t="s">
        <v>3149</v>
      </c>
      <c r="D9584" s="27" t="s">
        <v>3148</v>
      </c>
      <c r="E9584" s="27" t="s">
        <v>6117</v>
      </c>
      <c r="F9584" s="27" t="s">
        <v>2798</v>
      </c>
      <c r="G9584" s="27" t="s">
        <v>2803</v>
      </c>
      <c r="H9584" s="28">
        <v>44105</v>
      </c>
      <c r="I9584" s="516">
        <v>1.3793180000000005</v>
      </c>
      <c r="J9584" s="28" t="s">
        <v>3241</v>
      </c>
    </row>
    <row r="9585" spans="1:10" x14ac:dyDescent="0.3">
      <c r="A9585" s="26">
        <v>2020</v>
      </c>
      <c r="B9585" s="27" t="s">
        <v>3103</v>
      </c>
      <c r="C9585" s="27" t="s">
        <v>3104</v>
      </c>
      <c r="D9585" s="27" t="s">
        <v>3103</v>
      </c>
      <c r="E9585" s="27" t="s">
        <v>6117</v>
      </c>
      <c r="F9585" s="27" t="s">
        <v>3034</v>
      </c>
      <c r="G9585" s="27" t="s">
        <v>2923</v>
      </c>
      <c r="H9585" s="28">
        <v>44105</v>
      </c>
      <c r="I9585" s="516">
        <v>1.1354810000000002</v>
      </c>
      <c r="J9585" s="28" t="s">
        <v>3241</v>
      </c>
    </row>
    <row r="9586" spans="1:10" x14ac:dyDescent="0.3">
      <c r="A9586" s="26">
        <v>2020</v>
      </c>
      <c r="B9586" s="27" t="s">
        <v>6349</v>
      </c>
      <c r="C9586" s="27" t="s">
        <v>6306</v>
      </c>
      <c r="D9586" s="27" t="s">
        <v>6349</v>
      </c>
      <c r="E9586" s="27" t="s">
        <v>3111</v>
      </c>
      <c r="F9586" s="27" t="s">
        <v>2825</v>
      </c>
      <c r="G9586" s="27" t="s">
        <v>2826</v>
      </c>
      <c r="H9586" s="28">
        <v>44105</v>
      </c>
      <c r="I9586" s="516">
        <v>1.4200640000000002</v>
      </c>
      <c r="J9586" s="28" t="s">
        <v>3241</v>
      </c>
    </row>
    <row r="9587" spans="1:10" x14ac:dyDescent="0.3">
      <c r="A9587" s="26">
        <v>2020</v>
      </c>
      <c r="B9587" s="27" t="s">
        <v>3105</v>
      </c>
      <c r="C9587" s="27" t="s">
        <v>3106</v>
      </c>
      <c r="D9587" s="27" t="s">
        <v>3105</v>
      </c>
      <c r="E9587" s="27" t="s">
        <v>6117</v>
      </c>
      <c r="F9587" s="27" t="s">
        <v>2798</v>
      </c>
      <c r="G9587" s="27" t="s">
        <v>2803</v>
      </c>
      <c r="H9587" s="28">
        <v>44105</v>
      </c>
      <c r="I9587" s="516">
        <v>2.7393359999999998</v>
      </c>
      <c r="J9587" s="28" t="s">
        <v>3241</v>
      </c>
    </row>
    <row r="9588" spans="1:10" x14ac:dyDescent="0.3">
      <c r="A9588" s="26">
        <v>2020</v>
      </c>
      <c r="B9588" s="27" t="s">
        <v>5976</v>
      </c>
      <c r="C9588" s="27" t="s">
        <v>5977</v>
      </c>
      <c r="D9588" s="27" t="s">
        <v>5976</v>
      </c>
      <c r="E9588" s="27" t="s">
        <v>3111</v>
      </c>
      <c r="F9588" s="27" t="s">
        <v>3034</v>
      </c>
      <c r="G9588" s="27" t="s">
        <v>2831</v>
      </c>
      <c r="H9588" s="28">
        <v>44105</v>
      </c>
      <c r="I9588" s="516">
        <v>5.3290769999999998</v>
      </c>
      <c r="J9588" s="28" t="s">
        <v>3192</v>
      </c>
    </row>
    <row r="9589" spans="1:10" x14ac:dyDescent="0.3">
      <c r="A9589" s="26">
        <v>2020</v>
      </c>
      <c r="B9589" s="27" t="s">
        <v>6150</v>
      </c>
      <c r="C9589" s="27" t="s">
        <v>6151</v>
      </c>
      <c r="D9589" s="27" t="s">
        <v>6150</v>
      </c>
      <c r="E9589" s="27" t="s">
        <v>3033</v>
      </c>
      <c r="F9589" s="27" t="s">
        <v>2788</v>
      </c>
      <c r="G9589" s="27" t="s">
        <v>2788</v>
      </c>
      <c r="H9589" s="28">
        <v>44105</v>
      </c>
      <c r="I9589" s="516">
        <v>75.718706000000012</v>
      </c>
      <c r="J9589" s="28" t="s">
        <v>3192</v>
      </c>
    </row>
    <row r="9590" spans="1:10" x14ac:dyDescent="0.3">
      <c r="A9590" s="26">
        <v>2020</v>
      </c>
      <c r="B9590" s="27" t="s">
        <v>5972</v>
      </c>
      <c r="C9590" s="27" t="s">
        <v>5973</v>
      </c>
      <c r="D9590" s="27" t="s">
        <v>5972</v>
      </c>
      <c r="E9590" s="27" t="s">
        <v>3111</v>
      </c>
      <c r="F9590" s="27" t="s">
        <v>2825</v>
      </c>
      <c r="G9590" s="27" t="s">
        <v>2850</v>
      </c>
      <c r="H9590" s="28">
        <v>44105</v>
      </c>
      <c r="I9590" s="516">
        <v>8.2376000000000019E-2</v>
      </c>
      <c r="J9590" s="28" t="s">
        <v>3241</v>
      </c>
    </row>
    <row r="9591" spans="1:10" x14ac:dyDescent="0.3">
      <c r="A9591" s="26">
        <v>2020</v>
      </c>
      <c r="B9591" s="27" t="s">
        <v>3109</v>
      </c>
      <c r="C9591" s="27" t="s">
        <v>3110</v>
      </c>
      <c r="D9591" s="27" t="s">
        <v>3109</v>
      </c>
      <c r="E9591" s="27" t="s">
        <v>3111</v>
      </c>
      <c r="F9591" s="27" t="s">
        <v>2825</v>
      </c>
      <c r="G9591" s="27" t="s">
        <v>2850</v>
      </c>
      <c r="H9591" s="28">
        <v>44105</v>
      </c>
      <c r="I9591" s="516">
        <v>0.19168300000000002</v>
      </c>
      <c r="J9591" s="28" t="s">
        <v>3241</v>
      </c>
    </row>
    <row r="9592" spans="1:10" x14ac:dyDescent="0.3">
      <c r="A9592" s="26">
        <v>2020</v>
      </c>
      <c r="B9592" s="27" t="s">
        <v>3158</v>
      </c>
      <c r="C9592" s="27" t="s">
        <v>3159</v>
      </c>
      <c r="D9592" s="27" t="s">
        <v>3160</v>
      </c>
      <c r="E9592" s="27" t="s">
        <v>3161</v>
      </c>
      <c r="F9592" s="27" t="s">
        <v>3087</v>
      </c>
      <c r="G9592" s="27" t="s">
        <v>2788</v>
      </c>
      <c r="H9592" s="28">
        <v>44105</v>
      </c>
      <c r="I9592" s="516">
        <v>3.6401590000000001</v>
      </c>
      <c r="J9592" s="28" t="s">
        <v>3241</v>
      </c>
    </row>
    <row r="9593" spans="1:10" x14ac:dyDescent="0.3">
      <c r="A9593" s="26">
        <v>2020</v>
      </c>
      <c r="B9593" s="27" t="s">
        <v>3112</v>
      </c>
      <c r="C9593" s="27" t="s">
        <v>3113</v>
      </c>
      <c r="D9593" s="27" t="s">
        <v>3112</v>
      </c>
      <c r="E9593" s="27" t="s">
        <v>6117</v>
      </c>
      <c r="F9593" s="27" t="s">
        <v>2825</v>
      </c>
      <c r="G9593" s="27" t="s">
        <v>2826</v>
      </c>
      <c r="H9593" s="28">
        <v>44105</v>
      </c>
      <c r="I9593" s="516">
        <v>2.1255179999999996</v>
      </c>
      <c r="J9593" s="28" t="s">
        <v>3241</v>
      </c>
    </row>
    <row r="9594" spans="1:10" x14ac:dyDescent="0.3">
      <c r="A9594" s="26">
        <v>2020</v>
      </c>
      <c r="B9594" s="27" t="s">
        <v>3167</v>
      </c>
      <c r="C9594" s="27" t="s">
        <v>3168</v>
      </c>
      <c r="D9594" s="27" t="s">
        <v>3169</v>
      </c>
      <c r="E9594" s="27" t="s">
        <v>3161</v>
      </c>
      <c r="F9594" s="27" t="s">
        <v>3087</v>
      </c>
      <c r="G9594" s="27" t="s">
        <v>2788</v>
      </c>
      <c r="H9594" s="28">
        <v>44105</v>
      </c>
      <c r="I9594" s="516">
        <v>5.985241000000002</v>
      </c>
      <c r="J9594" s="28" t="s">
        <v>3241</v>
      </c>
    </row>
    <row r="9595" spans="1:10" x14ac:dyDescent="0.3">
      <c r="A9595" s="26">
        <v>2020</v>
      </c>
      <c r="B9595" s="27" t="s">
        <v>3687</v>
      </c>
      <c r="C9595" s="27" t="s">
        <v>3688</v>
      </c>
      <c r="D9595" s="27" t="s">
        <v>3689</v>
      </c>
      <c r="E9595" s="27" t="s">
        <v>3161</v>
      </c>
      <c r="F9595" s="27" t="s">
        <v>3026</v>
      </c>
      <c r="G9595" s="27" t="s">
        <v>2936</v>
      </c>
      <c r="H9595" s="28">
        <v>44105</v>
      </c>
      <c r="I9595" s="516">
        <v>1.0071590000000001</v>
      </c>
      <c r="J9595" s="28" t="s">
        <v>3192</v>
      </c>
    </row>
    <row r="9596" spans="1:10" x14ac:dyDescent="0.3">
      <c r="A9596" s="26">
        <v>2020</v>
      </c>
      <c r="B9596" s="27" t="s">
        <v>6330</v>
      </c>
      <c r="C9596" s="27" t="s">
        <v>6331</v>
      </c>
      <c r="D9596" s="27" t="s">
        <v>6330</v>
      </c>
      <c r="E9596" s="27" t="s">
        <v>3111</v>
      </c>
      <c r="F9596" s="27" t="s">
        <v>2815</v>
      </c>
      <c r="G9596" s="27" t="s">
        <v>2854</v>
      </c>
      <c r="H9596" s="28">
        <v>44105</v>
      </c>
      <c r="I9596" s="516">
        <v>1.0004870000000001</v>
      </c>
      <c r="J9596" s="28" t="s">
        <v>9055</v>
      </c>
    </row>
    <row r="9597" spans="1:10" x14ac:dyDescent="0.3">
      <c r="A9597" s="26">
        <v>2020</v>
      </c>
      <c r="B9597" s="27" t="s">
        <v>3117</v>
      </c>
      <c r="C9597" s="27" t="s">
        <v>3118</v>
      </c>
      <c r="D9597" s="27" t="s">
        <v>3117</v>
      </c>
      <c r="E9597" s="27" t="s">
        <v>6117</v>
      </c>
      <c r="F9597" s="27" t="s">
        <v>2815</v>
      </c>
      <c r="G9597" s="27" t="s">
        <v>2816</v>
      </c>
      <c r="H9597" s="28">
        <v>44105</v>
      </c>
      <c r="I9597" s="516">
        <v>4.0932329999999997</v>
      </c>
      <c r="J9597" s="28" t="s">
        <v>3241</v>
      </c>
    </row>
    <row r="9598" spans="1:10" x14ac:dyDescent="0.3">
      <c r="A9598" s="26">
        <v>2020</v>
      </c>
      <c r="B9598" s="27" t="s">
        <v>3129</v>
      </c>
      <c r="C9598" s="27" t="s">
        <v>3130</v>
      </c>
      <c r="D9598" s="27" t="s">
        <v>3131</v>
      </c>
      <c r="E9598" s="27" t="s">
        <v>3063</v>
      </c>
      <c r="F9598" s="27" t="s">
        <v>3034</v>
      </c>
      <c r="G9598" s="27" t="s">
        <v>2840</v>
      </c>
      <c r="H9598" s="28">
        <v>44105</v>
      </c>
      <c r="I9598" s="516">
        <v>17.608507000000007</v>
      </c>
      <c r="J9598" s="28" t="s">
        <v>3241</v>
      </c>
    </row>
    <row r="9599" spans="1:10" x14ac:dyDescent="0.3">
      <c r="A9599" s="26">
        <v>2020</v>
      </c>
      <c r="B9599" s="27" t="s">
        <v>6448</v>
      </c>
      <c r="C9599" s="27" t="s">
        <v>6449</v>
      </c>
      <c r="D9599" s="27" t="s">
        <v>6448</v>
      </c>
      <c r="E9599" s="27" t="s">
        <v>3111</v>
      </c>
      <c r="F9599" s="27" t="s">
        <v>2825</v>
      </c>
      <c r="G9599" s="27" t="s">
        <v>2850</v>
      </c>
      <c r="H9599" s="28">
        <v>44105</v>
      </c>
      <c r="I9599" s="516">
        <v>0.91647799999999979</v>
      </c>
      <c r="J9599" s="28" t="s">
        <v>3241</v>
      </c>
    </row>
    <row r="9600" spans="1:10" x14ac:dyDescent="0.3">
      <c r="A9600" s="26">
        <v>2020</v>
      </c>
      <c r="B9600" s="27" t="s">
        <v>6353</v>
      </c>
      <c r="C9600" s="27" t="s">
        <v>6354</v>
      </c>
      <c r="D9600" s="27" t="s">
        <v>6353</v>
      </c>
      <c r="E9600" s="27" t="s">
        <v>6117</v>
      </c>
      <c r="F9600" s="27" t="s">
        <v>2825</v>
      </c>
      <c r="G9600" s="27" t="s">
        <v>2826</v>
      </c>
      <c r="H9600" s="28">
        <v>44105</v>
      </c>
      <c r="I9600" s="516">
        <v>0.77093000000000012</v>
      </c>
      <c r="J9600" s="28" t="s">
        <v>3192</v>
      </c>
    </row>
    <row r="9601" spans="1:10" x14ac:dyDescent="0.3">
      <c r="A9601" s="26">
        <v>2020</v>
      </c>
      <c r="B9601" s="27" t="s">
        <v>6469</v>
      </c>
      <c r="C9601" s="27" t="s">
        <v>6470</v>
      </c>
      <c r="D9601" s="27" t="s">
        <v>6469</v>
      </c>
      <c r="E9601" s="27" t="s">
        <v>3033</v>
      </c>
      <c r="F9601" s="27" t="s">
        <v>2788</v>
      </c>
      <c r="G9601" s="27" t="s">
        <v>2788</v>
      </c>
      <c r="H9601" s="28">
        <v>44105</v>
      </c>
      <c r="I9601" s="516">
        <f>2.171808+40.404503</f>
        <v>42.576310999999997</v>
      </c>
      <c r="J9601" s="28" t="s">
        <v>3241</v>
      </c>
    </row>
    <row r="9602" spans="1:10" x14ac:dyDescent="0.3">
      <c r="A9602" s="26">
        <v>2020</v>
      </c>
      <c r="B9602" s="27" t="s">
        <v>5767</v>
      </c>
      <c r="C9602" s="27" t="s">
        <v>3515</v>
      </c>
      <c r="D9602" s="27" t="s">
        <v>5768</v>
      </c>
      <c r="E9602" s="27" t="s">
        <v>3063</v>
      </c>
      <c r="F9602" s="27" t="s">
        <v>2815</v>
      </c>
      <c r="G9602" s="27" t="s">
        <v>2816</v>
      </c>
      <c r="H9602" s="28">
        <v>44105</v>
      </c>
      <c r="I9602" s="516">
        <v>3.5966999999999999E-2</v>
      </c>
      <c r="J9602" s="28" t="s">
        <v>3192</v>
      </c>
    </row>
    <row r="9603" spans="1:10" x14ac:dyDescent="0.3">
      <c r="A9603" s="26">
        <v>2020</v>
      </c>
      <c r="B9603" s="27" t="s">
        <v>6382</v>
      </c>
      <c r="C9603" s="27" t="s">
        <v>6383</v>
      </c>
      <c r="D9603" s="27" t="s">
        <v>6384</v>
      </c>
      <c r="E9603" s="27" t="s">
        <v>3161</v>
      </c>
      <c r="F9603" s="27" t="s">
        <v>2815</v>
      </c>
      <c r="G9603" s="27" t="s">
        <v>2854</v>
      </c>
      <c r="H9603" s="28">
        <v>44105</v>
      </c>
      <c r="I9603" s="516">
        <v>0.61438099999999984</v>
      </c>
      <c r="J9603" s="28" t="s">
        <v>3192</v>
      </c>
    </row>
    <row r="9604" spans="1:10" x14ac:dyDescent="0.3">
      <c r="A9604" s="26">
        <v>2020</v>
      </c>
      <c r="B9604" s="27" t="s">
        <v>6029</v>
      </c>
      <c r="C9604" s="27" t="s">
        <v>6030</v>
      </c>
      <c r="D9604" s="27" t="s">
        <v>6029</v>
      </c>
      <c r="E9604" s="27" t="s">
        <v>3111</v>
      </c>
      <c r="F9604" s="27" t="s">
        <v>3034</v>
      </c>
      <c r="G9604" s="27" t="s">
        <v>2831</v>
      </c>
      <c r="H9604" s="28">
        <v>44105</v>
      </c>
      <c r="I9604" s="516">
        <v>1.739277</v>
      </c>
      <c r="J9604" s="28" t="s">
        <v>3192</v>
      </c>
    </row>
    <row r="9605" spans="1:10" x14ac:dyDescent="0.3">
      <c r="A9605" s="26">
        <v>2020</v>
      </c>
      <c r="B9605" s="27" t="s">
        <v>6027</v>
      </c>
      <c r="C9605" s="27" t="s">
        <v>6028</v>
      </c>
      <c r="D9605" s="27" t="s">
        <v>6027</v>
      </c>
      <c r="E9605" s="27" t="s">
        <v>3111</v>
      </c>
      <c r="F9605" s="27" t="s">
        <v>3034</v>
      </c>
      <c r="G9605" s="27" t="s">
        <v>2831</v>
      </c>
      <c r="H9605" s="28">
        <v>44105</v>
      </c>
      <c r="I9605" s="516">
        <v>3.8000039999999999</v>
      </c>
      <c r="J9605" s="28" t="s">
        <v>3192</v>
      </c>
    </row>
    <row r="9606" spans="1:10" x14ac:dyDescent="0.3">
      <c r="A9606" s="26">
        <v>2020</v>
      </c>
      <c r="B9606" s="27" t="s">
        <v>3178</v>
      </c>
      <c r="C9606" s="27" t="s">
        <v>3179</v>
      </c>
      <c r="D9606" s="27" t="s">
        <v>3178</v>
      </c>
      <c r="E9606" s="27" t="s">
        <v>3033</v>
      </c>
      <c r="F9606" s="27" t="s">
        <v>2807</v>
      </c>
      <c r="G9606" s="27" t="s">
        <v>2812</v>
      </c>
      <c r="H9606" s="28">
        <v>44105</v>
      </c>
      <c r="I9606" s="516">
        <v>0</v>
      </c>
      <c r="J9606" s="28" t="s">
        <v>3241</v>
      </c>
    </row>
    <row r="9607" spans="1:10" x14ac:dyDescent="0.3">
      <c r="A9607" s="26">
        <v>2020</v>
      </c>
      <c r="B9607" s="27" t="s">
        <v>6332</v>
      </c>
      <c r="C9607" s="27" t="s">
        <v>6266</v>
      </c>
      <c r="D9607" s="27" t="s">
        <v>6332</v>
      </c>
      <c r="E9607" s="27" t="s">
        <v>3111</v>
      </c>
      <c r="F9607" s="27" t="s">
        <v>2815</v>
      </c>
      <c r="G9607" s="27" t="s">
        <v>2854</v>
      </c>
      <c r="H9607" s="28">
        <v>44105</v>
      </c>
      <c r="I9607" s="516">
        <v>9.2500999999999972E-2</v>
      </c>
      <c r="J9607" s="28" t="s">
        <v>3241</v>
      </c>
    </row>
    <row r="9608" spans="1:10" x14ac:dyDescent="0.3">
      <c r="A9608" s="26">
        <v>2020</v>
      </c>
      <c r="B9608" s="27" t="s">
        <v>3119</v>
      </c>
      <c r="C9608" s="27" t="s">
        <v>3120</v>
      </c>
      <c r="D9608" s="27" t="s">
        <v>3119</v>
      </c>
      <c r="E9608" s="27" t="s">
        <v>6117</v>
      </c>
      <c r="F9608" s="27" t="s">
        <v>3034</v>
      </c>
      <c r="G9608" s="27" t="s">
        <v>2840</v>
      </c>
      <c r="H9608" s="28">
        <v>44105</v>
      </c>
      <c r="I9608" s="516">
        <v>4.6307349999999996</v>
      </c>
      <c r="J9608" s="28" t="s">
        <v>3241</v>
      </c>
    </row>
    <row r="9609" spans="1:10" x14ac:dyDescent="0.3">
      <c r="A9609" s="26">
        <v>2020</v>
      </c>
      <c r="B9609" s="27" t="s">
        <v>6083</v>
      </c>
      <c r="C9609" s="27" t="s">
        <v>6084</v>
      </c>
      <c r="D9609" s="27" t="s">
        <v>6083</v>
      </c>
      <c r="E9609" s="27" t="s">
        <v>3111</v>
      </c>
      <c r="F9609" s="27" t="s">
        <v>2825</v>
      </c>
      <c r="G9609" s="27" t="s">
        <v>2850</v>
      </c>
      <c r="H9609" s="28">
        <v>44105</v>
      </c>
      <c r="I9609" s="516">
        <v>0.54244199999999998</v>
      </c>
      <c r="J9609" s="28" t="s">
        <v>3241</v>
      </c>
    </row>
    <row r="9610" spans="1:10" x14ac:dyDescent="0.3">
      <c r="A9610" s="26">
        <v>2020</v>
      </c>
      <c r="B9610" s="27" t="s">
        <v>5984</v>
      </c>
      <c r="C9610" s="27" t="s">
        <v>5985</v>
      </c>
      <c r="D9610" s="27" t="s">
        <v>5984</v>
      </c>
      <c r="E9610" s="27" t="s">
        <v>3111</v>
      </c>
      <c r="F9610" s="27" t="s">
        <v>2825</v>
      </c>
      <c r="G9610" s="27" t="s">
        <v>2850</v>
      </c>
      <c r="H9610" s="28">
        <v>44105</v>
      </c>
      <c r="I9610" s="516">
        <v>8.3251929999999987</v>
      </c>
      <c r="J9610" s="28" t="s">
        <v>3192</v>
      </c>
    </row>
    <row r="9611" spans="1:10" x14ac:dyDescent="0.3">
      <c r="A9611" s="26">
        <v>2020</v>
      </c>
      <c r="B9611" s="27" t="s">
        <v>6043</v>
      </c>
      <c r="C9611" s="27" t="s">
        <v>6044</v>
      </c>
      <c r="D9611" s="27" t="s">
        <v>6043</v>
      </c>
      <c r="E9611" s="27" t="s">
        <v>3111</v>
      </c>
      <c r="F9611" s="27" t="s">
        <v>2825</v>
      </c>
      <c r="G9611" s="27" t="s">
        <v>2850</v>
      </c>
      <c r="H9611" s="28">
        <v>44105</v>
      </c>
      <c r="I9611" s="516">
        <v>3.3538579999999998</v>
      </c>
      <c r="J9611" s="28" t="s">
        <v>3192</v>
      </c>
    </row>
    <row r="9612" spans="1:10" x14ac:dyDescent="0.3">
      <c r="A9612" s="26">
        <v>2020</v>
      </c>
      <c r="B9612" s="27" t="s">
        <v>3121</v>
      </c>
      <c r="C9612" s="27" t="s">
        <v>3122</v>
      </c>
      <c r="D9612" s="27" t="s">
        <v>3121</v>
      </c>
      <c r="E9612" s="27" t="s">
        <v>6117</v>
      </c>
      <c r="F9612" s="27" t="s">
        <v>2825</v>
      </c>
      <c r="G9612" s="27" t="s">
        <v>2850</v>
      </c>
      <c r="H9612" s="28">
        <v>44105</v>
      </c>
      <c r="I9612" s="516">
        <v>25.106589000000003</v>
      </c>
      <c r="J9612" s="28" t="s">
        <v>3241</v>
      </c>
    </row>
    <row r="9613" spans="1:10" x14ac:dyDescent="0.3">
      <c r="A9613" s="26">
        <v>2020</v>
      </c>
      <c r="B9613" s="27" t="s">
        <v>5978</v>
      </c>
      <c r="C9613" s="27" t="s">
        <v>5979</v>
      </c>
      <c r="D9613" s="27" t="s">
        <v>5978</v>
      </c>
      <c r="E9613" s="27" t="s">
        <v>3111</v>
      </c>
      <c r="F9613" s="27" t="s">
        <v>2825</v>
      </c>
      <c r="G9613" s="27" t="s">
        <v>2850</v>
      </c>
      <c r="H9613" s="28">
        <v>44105</v>
      </c>
      <c r="I9613" s="516">
        <v>6.4300860000000011</v>
      </c>
      <c r="J9613" s="28" t="s">
        <v>3192</v>
      </c>
    </row>
    <row r="9614" spans="1:10" x14ac:dyDescent="0.3">
      <c r="A9614" s="26">
        <v>2020</v>
      </c>
      <c r="B9614" s="27" t="s">
        <v>5980</v>
      </c>
      <c r="C9614" s="27" t="s">
        <v>5981</v>
      </c>
      <c r="D9614" s="27" t="s">
        <v>5980</v>
      </c>
      <c r="E9614" s="27" t="s">
        <v>3111</v>
      </c>
      <c r="F9614" s="27" t="s">
        <v>2825</v>
      </c>
      <c r="G9614" s="27" t="s">
        <v>2850</v>
      </c>
      <c r="H9614" s="28">
        <v>44105</v>
      </c>
      <c r="I9614" s="516">
        <v>6.3608569999999993</v>
      </c>
      <c r="J9614" s="28" t="s">
        <v>3192</v>
      </c>
    </row>
    <row r="9615" spans="1:10" x14ac:dyDescent="0.3">
      <c r="A9615" s="26">
        <v>2020</v>
      </c>
      <c r="B9615" s="27" t="s">
        <v>5993</v>
      </c>
      <c r="C9615" s="27" t="s">
        <v>5994</v>
      </c>
      <c r="D9615" s="27" t="s">
        <v>5993</v>
      </c>
      <c r="E9615" s="27" t="s">
        <v>3033</v>
      </c>
      <c r="F9615" s="27" t="s">
        <v>2788</v>
      </c>
      <c r="G9615" s="27" t="s">
        <v>2788</v>
      </c>
      <c r="H9615" s="28">
        <v>44105</v>
      </c>
      <c r="I9615" s="516">
        <v>1.2908300000000004</v>
      </c>
      <c r="J9615" s="28" t="s">
        <v>3241</v>
      </c>
    </row>
    <row r="9616" spans="1:10" x14ac:dyDescent="0.3">
      <c r="A9616" s="26">
        <v>2020</v>
      </c>
      <c r="B9616" s="27" t="s">
        <v>5982</v>
      </c>
      <c r="C9616" s="27" t="s">
        <v>5983</v>
      </c>
      <c r="D9616" s="27" t="s">
        <v>5982</v>
      </c>
      <c r="E9616" s="27" t="s">
        <v>3033</v>
      </c>
      <c r="F9616" s="27" t="s">
        <v>2788</v>
      </c>
      <c r="G9616" s="27" t="s">
        <v>2788</v>
      </c>
      <c r="H9616" s="28">
        <v>44105</v>
      </c>
      <c r="I9616" s="516">
        <v>20.695925999999996</v>
      </c>
      <c r="J9616" s="28" t="s">
        <v>3192</v>
      </c>
    </row>
    <row r="9617" spans="1:10" x14ac:dyDescent="0.3">
      <c r="A9617" s="26">
        <v>2020</v>
      </c>
      <c r="B9617" s="27" t="s">
        <v>6385</v>
      </c>
      <c r="C9617" s="27" t="s">
        <v>6386</v>
      </c>
      <c r="D9617" s="27" t="s">
        <v>6387</v>
      </c>
      <c r="E9617" s="27" t="s">
        <v>3161</v>
      </c>
      <c r="F9617" s="27" t="s">
        <v>2815</v>
      </c>
      <c r="G9617" s="27" t="s">
        <v>2816</v>
      </c>
      <c r="H9617" s="28">
        <v>44105</v>
      </c>
      <c r="I9617" s="516">
        <v>0.69402100000000011</v>
      </c>
      <c r="J9617" s="28" t="s">
        <v>3192</v>
      </c>
    </row>
    <row r="9618" spans="1:10" x14ac:dyDescent="0.3">
      <c r="A9618" s="26">
        <v>2020</v>
      </c>
      <c r="B9618" s="27" t="s">
        <v>6499</v>
      </c>
      <c r="C9618" s="27" t="s">
        <v>6500</v>
      </c>
      <c r="D9618" s="27" t="s">
        <v>6499</v>
      </c>
      <c r="E9618" s="27" t="s">
        <v>3033</v>
      </c>
      <c r="F9618" s="27" t="s">
        <v>2788</v>
      </c>
      <c r="G9618" s="27" t="s">
        <v>2788</v>
      </c>
      <c r="H9618" s="28">
        <v>44105</v>
      </c>
      <c r="I9618" s="516">
        <v>5.4189569999999998</v>
      </c>
      <c r="J9618" s="28" t="s">
        <v>3192</v>
      </c>
    </row>
    <row r="9619" spans="1:10" x14ac:dyDescent="0.3">
      <c r="A9619" s="26">
        <v>2020</v>
      </c>
      <c r="B9619" s="27" t="s">
        <v>6471</v>
      </c>
      <c r="C9619" s="27" t="s">
        <v>6472</v>
      </c>
      <c r="D9619" s="27" t="s">
        <v>6473</v>
      </c>
      <c r="E9619" s="27" t="s">
        <v>3161</v>
      </c>
      <c r="F9619" s="27" t="s">
        <v>3026</v>
      </c>
      <c r="G9619" s="27" t="s">
        <v>2936</v>
      </c>
      <c r="H9619" s="28">
        <v>44105</v>
      </c>
      <c r="I9619" s="516">
        <v>0.4557509999999998</v>
      </c>
      <c r="J9619" s="28" t="s">
        <v>3192</v>
      </c>
    </row>
    <row r="9620" spans="1:10" x14ac:dyDescent="0.3">
      <c r="A9620" s="26">
        <v>2020</v>
      </c>
      <c r="B9620" s="27" t="s">
        <v>3198</v>
      </c>
      <c r="C9620" s="27" t="s">
        <v>3199</v>
      </c>
      <c r="D9620" s="27" t="s">
        <v>3200</v>
      </c>
      <c r="E9620" s="27" t="s">
        <v>3161</v>
      </c>
      <c r="F9620" s="27" t="s">
        <v>2815</v>
      </c>
      <c r="G9620" s="27" t="s">
        <v>2854</v>
      </c>
      <c r="H9620" s="28">
        <v>44105</v>
      </c>
      <c r="I9620" s="516">
        <v>0.74708099999999988</v>
      </c>
      <c r="J9620" s="28" t="s">
        <v>3192</v>
      </c>
    </row>
    <row r="9621" spans="1:10" x14ac:dyDescent="0.3">
      <c r="A9621" s="26">
        <v>2020</v>
      </c>
      <c r="B9621" s="27" t="s">
        <v>3051</v>
      </c>
      <c r="C9621" s="27" t="s">
        <v>3051</v>
      </c>
      <c r="D9621" s="27" t="s">
        <v>3051</v>
      </c>
      <c r="E9621" s="27" t="s">
        <v>6118</v>
      </c>
      <c r="F9621" s="27" t="s">
        <v>3051</v>
      </c>
      <c r="G9621" s="27" t="s">
        <v>6074</v>
      </c>
      <c r="H9621" s="28">
        <v>44105</v>
      </c>
      <c r="I9621" s="516">
        <v>10013.844018000009</v>
      </c>
      <c r="J9621" s="28" t="s">
        <v>6487</v>
      </c>
    </row>
    <row r="9622" spans="1:10" x14ac:dyDescent="0.3">
      <c r="A9622" s="26">
        <v>2020</v>
      </c>
      <c r="B9622" s="27" t="s">
        <v>3022</v>
      </c>
      <c r="C9622" s="27" t="s">
        <v>3023</v>
      </c>
      <c r="D9622" s="27" t="s">
        <v>3024</v>
      </c>
      <c r="E9622" s="27" t="s">
        <v>3025</v>
      </c>
      <c r="F9622" s="27" t="s">
        <v>3026</v>
      </c>
      <c r="G9622" s="27" t="s">
        <v>2788</v>
      </c>
      <c r="H9622" s="28">
        <v>44105</v>
      </c>
      <c r="I9622" s="516">
        <v>0</v>
      </c>
      <c r="J9622" s="28" t="s">
        <v>3241</v>
      </c>
    </row>
    <row r="9623" spans="1:10" x14ac:dyDescent="0.3">
      <c r="A9623" s="26">
        <v>2020</v>
      </c>
      <c r="B9623" s="27" t="s">
        <v>3022</v>
      </c>
      <c r="C9623" s="27" t="s">
        <v>3023</v>
      </c>
      <c r="D9623" s="27" t="s">
        <v>3027</v>
      </c>
      <c r="E9623" s="27" t="s">
        <v>3025</v>
      </c>
      <c r="F9623" s="27" t="s">
        <v>3026</v>
      </c>
      <c r="G9623" s="27" t="s">
        <v>2788</v>
      </c>
      <c r="H9623" s="28">
        <v>44105</v>
      </c>
      <c r="I9623" s="516">
        <v>0</v>
      </c>
      <c r="J9623" s="28" t="s">
        <v>3241</v>
      </c>
    </row>
    <row r="9624" spans="1:10" x14ac:dyDescent="0.3">
      <c r="A9624" s="26">
        <v>2020</v>
      </c>
      <c r="B9624" s="27" t="s">
        <v>3162</v>
      </c>
      <c r="C9624" s="27" t="s">
        <v>3163</v>
      </c>
      <c r="D9624" s="27" t="s">
        <v>3164</v>
      </c>
      <c r="E9624" s="27" t="s">
        <v>3025</v>
      </c>
      <c r="F9624" s="27" t="s">
        <v>3087</v>
      </c>
      <c r="G9624" s="27" t="s">
        <v>2788</v>
      </c>
      <c r="H9624" s="28">
        <v>44105</v>
      </c>
      <c r="I9624" s="516">
        <v>0</v>
      </c>
      <c r="J9624" s="28" t="s">
        <v>3241</v>
      </c>
    </row>
    <row r="9625" spans="1:10" x14ac:dyDescent="0.3">
      <c r="A9625" s="26">
        <v>2020</v>
      </c>
      <c r="B9625" s="27" t="s">
        <v>3162</v>
      </c>
      <c r="C9625" s="27" t="s">
        <v>3163</v>
      </c>
      <c r="D9625" s="27" t="s">
        <v>3165</v>
      </c>
      <c r="E9625" s="27" t="s">
        <v>3025</v>
      </c>
      <c r="F9625" s="27" t="s">
        <v>3087</v>
      </c>
      <c r="G9625" s="27" t="s">
        <v>2788</v>
      </c>
      <c r="H9625" s="28">
        <v>44105</v>
      </c>
      <c r="I9625" s="516">
        <v>0</v>
      </c>
      <c r="J9625" s="28" t="s">
        <v>3241</v>
      </c>
    </row>
    <row r="9626" spans="1:10" x14ac:dyDescent="0.3">
      <c r="A9626" s="26">
        <v>2020</v>
      </c>
      <c r="B9626" s="27" t="s">
        <v>3064</v>
      </c>
      <c r="C9626" s="27" t="s">
        <v>3065</v>
      </c>
      <c r="D9626" s="27" t="s">
        <v>3066</v>
      </c>
      <c r="E9626" s="27" t="s">
        <v>3025</v>
      </c>
      <c r="F9626" s="27" t="s">
        <v>2825</v>
      </c>
      <c r="G9626" s="27" t="s">
        <v>2826</v>
      </c>
      <c r="H9626" s="28">
        <v>44105</v>
      </c>
      <c r="I9626" s="516">
        <v>0</v>
      </c>
      <c r="J9626" s="28" t="s">
        <v>3241</v>
      </c>
    </row>
    <row r="9627" spans="1:10" x14ac:dyDescent="0.3">
      <c r="A9627" s="26">
        <v>2020</v>
      </c>
      <c r="B9627" s="27" t="s">
        <v>3064</v>
      </c>
      <c r="C9627" s="27" t="s">
        <v>3065</v>
      </c>
      <c r="D9627" s="27" t="s">
        <v>3067</v>
      </c>
      <c r="E9627" s="27" t="s">
        <v>3025</v>
      </c>
      <c r="F9627" s="27" t="s">
        <v>2825</v>
      </c>
      <c r="G9627" s="27" t="s">
        <v>2826</v>
      </c>
      <c r="H9627" s="28">
        <v>44105</v>
      </c>
      <c r="I9627" s="516">
        <v>0</v>
      </c>
      <c r="J9627" s="28" t="s">
        <v>3241</v>
      </c>
    </row>
    <row r="9628" spans="1:10" x14ac:dyDescent="0.3">
      <c r="A9628" s="26">
        <v>2020</v>
      </c>
      <c r="B9628" s="27" t="s">
        <v>3084</v>
      </c>
      <c r="C9628" s="27" t="s">
        <v>3085</v>
      </c>
      <c r="D9628" s="27" t="s">
        <v>3086</v>
      </c>
      <c r="E9628" s="27" t="s">
        <v>3025</v>
      </c>
      <c r="F9628" s="27" t="s">
        <v>3087</v>
      </c>
      <c r="G9628" s="27" t="s">
        <v>2788</v>
      </c>
      <c r="H9628" s="28">
        <v>44105</v>
      </c>
      <c r="I9628" s="516">
        <v>0</v>
      </c>
      <c r="J9628" s="28" t="s">
        <v>3241</v>
      </c>
    </row>
    <row r="9629" spans="1:10" x14ac:dyDescent="0.3">
      <c r="A9629" s="26">
        <v>2020</v>
      </c>
      <c r="B9629" s="27" t="s">
        <v>3084</v>
      </c>
      <c r="C9629" s="27" t="s">
        <v>3085</v>
      </c>
      <c r="D9629" s="27" t="s">
        <v>3088</v>
      </c>
      <c r="E9629" s="27" t="s">
        <v>3025</v>
      </c>
      <c r="F9629" s="27" t="s">
        <v>3087</v>
      </c>
      <c r="G9629" s="27" t="s">
        <v>2788</v>
      </c>
      <c r="H9629" s="28">
        <v>44105</v>
      </c>
      <c r="I9629" s="516">
        <v>0</v>
      </c>
      <c r="J9629" s="28" t="s">
        <v>3241</v>
      </c>
    </row>
    <row r="9630" spans="1:10" x14ac:dyDescent="0.3">
      <c r="A9630" s="26">
        <v>2020</v>
      </c>
      <c r="B9630" s="27" t="s">
        <v>3136</v>
      </c>
      <c r="C9630" s="27" t="s">
        <v>3137</v>
      </c>
      <c r="D9630" s="27" t="s">
        <v>3138</v>
      </c>
      <c r="E9630" s="27" t="s">
        <v>3025</v>
      </c>
      <c r="F9630" s="27" t="s">
        <v>3087</v>
      </c>
      <c r="G9630" s="27" t="s">
        <v>2788</v>
      </c>
      <c r="H9630" s="28">
        <v>44105</v>
      </c>
      <c r="I9630" s="516">
        <v>0</v>
      </c>
      <c r="J9630" s="28" t="s">
        <v>3241</v>
      </c>
    </row>
    <row r="9631" spans="1:10" x14ac:dyDescent="0.3">
      <c r="A9631" s="26">
        <v>2020</v>
      </c>
      <c r="B9631" s="27" t="s">
        <v>3136</v>
      </c>
      <c r="C9631" s="27" t="s">
        <v>3137</v>
      </c>
      <c r="D9631" s="27" t="s">
        <v>3139</v>
      </c>
      <c r="E9631" s="27" t="s">
        <v>3025</v>
      </c>
      <c r="F9631" s="27" t="s">
        <v>3087</v>
      </c>
      <c r="G9631" s="27" t="s">
        <v>2788</v>
      </c>
      <c r="H9631" s="28">
        <v>44105</v>
      </c>
      <c r="I9631" s="516">
        <v>0</v>
      </c>
      <c r="J9631" s="28" t="s">
        <v>3241</v>
      </c>
    </row>
    <row r="9632" spans="1:10" x14ac:dyDescent="0.3">
      <c r="A9632" s="26">
        <v>2020</v>
      </c>
      <c r="B9632" s="27" t="s">
        <v>3123</v>
      </c>
      <c r="C9632" s="27" t="s">
        <v>3124</v>
      </c>
      <c r="D9632" s="27" t="s">
        <v>3166</v>
      </c>
      <c r="E9632" s="27" t="s">
        <v>3025</v>
      </c>
      <c r="F9632" s="27" t="s">
        <v>2825</v>
      </c>
      <c r="G9632" s="27" t="s">
        <v>2850</v>
      </c>
      <c r="H9632" s="28">
        <v>44105</v>
      </c>
      <c r="I9632" s="516">
        <v>0</v>
      </c>
      <c r="J9632" s="28" t="s">
        <v>3241</v>
      </c>
    </row>
    <row r="9633" spans="1:10" x14ac:dyDescent="0.3">
      <c r="A9633" s="26">
        <v>2020</v>
      </c>
      <c r="B9633" s="27" t="s">
        <v>3123</v>
      </c>
      <c r="C9633" s="27" t="s">
        <v>3124</v>
      </c>
      <c r="D9633" s="27" t="s">
        <v>3125</v>
      </c>
      <c r="E9633" s="27" t="s">
        <v>3025</v>
      </c>
      <c r="F9633" s="27" t="s">
        <v>2825</v>
      </c>
      <c r="G9633" s="27" t="s">
        <v>2850</v>
      </c>
      <c r="H9633" s="28">
        <v>44105</v>
      </c>
      <c r="I9633" s="516">
        <v>0</v>
      </c>
      <c r="J9633" s="28" t="s">
        <v>3241</v>
      </c>
    </row>
    <row r="9634" spans="1:10" x14ac:dyDescent="0.3">
      <c r="A9634" s="26">
        <v>2020</v>
      </c>
      <c r="B9634" s="27" t="s">
        <v>3123</v>
      </c>
      <c r="C9634" s="27" t="s">
        <v>3124</v>
      </c>
      <c r="D9634" s="27" t="s">
        <v>3170</v>
      </c>
      <c r="E9634" s="27" t="s">
        <v>3025</v>
      </c>
      <c r="F9634" s="27" t="s">
        <v>2825</v>
      </c>
      <c r="G9634" s="27" t="s">
        <v>2850</v>
      </c>
      <c r="H9634" s="28">
        <v>44105</v>
      </c>
      <c r="I9634" s="516">
        <v>0</v>
      </c>
      <c r="J9634" s="28" t="s">
        <v>3241</v>
      </c>
    </row>
    <row r="9635" spans="1:10" x14ac:dyDescent="0.3">
      <c r="A9635" s="26">
        <v>2020</v>
      </c>
      <c r="B9635" s="27" t="s">
        <v>3114</v>
      </c>
      <c r="C9635" s="27" t="s">
        <v>3115</v>
      </c>
      <c r="D9635" s="27" t="s">
        <v>3116</v>
      </c>
      <c r="E9635" s="27" t="s">
        <v>3025</v>
      </c>
      <c r="F9635" s="27" t="s">
        <v>3026</v>
      </c>
      <c r="G9635" s="27" t="s">
        <v>2788</v>
      </c>
      <c r="H9635" s="28">
        <v>44105</v>
      </c>
      <c r="I9635" s="516">
        <v>0</v>
      </c>
      <c r="J9635" s="28" t="s">
        <v>3241</v>
      </c>
    </row>
    <row r="9636" spans="1:10" x14ac:dyDescent="0.3">
      <c r="A9636" s="26">
        <v>2020</v>
      </c>
      <c r="B9636" s="27" t="s">
        <v>3126</v>
      </c>
      <c r="C9636" s="27" t="s">
        <v>3127</v>
      </c>
      <c r="D9636" s="27" t="s">
        <v>3128</v>
      </c>
      <c r="E9636" s="27" t="s">
        <v>3025</v>
      </c>
      <c r="F9636" s="27" t="s">
        <v>3026</v>
      </c>
      <c r="G9636" s="27" t="s">
        <v>2936</v>
      </c>
      <c r="H9636" s="28">
        <v>44105</v>
      </c>
      <c r="I9636" s="516">
        <v>0</v>
      </c>
      <c r="J9636" s="28" t="s">
        <v>3241</v>
      </c>
    </row>
    <row r="9637" spans="1:10" x14ac:dyDescent="0.3">
      <c r="A9637" s="26">
        <v>2020</v>
      </c>
      <c r="B9637" s="27" t="s">
        <v>3107</v>
      </c>
      <c r="C9637" s="27" t="s">
        <v>3108</v>
      </c>
      <c r="D9637" s="27" t="s">
        <v>3108</v>
      </c>
      <c r="E9637" s="27" t="s">
        <v>6117</v>
      </c>
      <c r="F9637" s="27" t="s">
        <v>3026</v>
      </c>
      <c r="G9637" s="27" t="s">
        <v>2936</v>
      </c>
      <c r="H9637" s="28">
        <v>44105</v>
      </c>
      <c r="I9637" s="516">
        <v>3.4421999999999994E-2</v>
      </c>
      <c r="J9637" s="28" t="s">
        <v>3241</v>
      </c>
    </row>
    <row r="9638" spans="1:10" x14ac:dyDescent="0.3">
      <c r="A9638" s="26">
        <v>2020</v>
      </c>
      <c r="B9638" s="27" t="s">
        <v>6453</v>
      </c>
      <c r="C9638" s="27" t="s">
        <v>6454</v>
      </c>
      <c r="D9638" s="27" t="s">
        <v>6453</v>
      </c>
      <c r="E9638" s="27" t="s">
        <v>3063</v>
      </c>
      <c r="F9638" s="27" t="s">
        <v>3094</v>
      </c>
      <c r="G9638" s="27" t="s">
        <v>2961</v>
      </c>
      <c r="H9638" s="28">
        <v>44105</v>
      </c>
      <c r="I9638" s="516">
        <v>0</v>
      </c>
      <c r="J9638" s="28" t="s">
        <v>3192</v>
      </c>
    </row>
    <row r="9639" spans="1:10" x14ac:dyDescent="0.3">
      <c r="A9639" s="26">
        <v>2020</v>
      </c>
      <c r="B9639" s="27" t="s">
        <v>3035</v>
      </c>
      <c r="C9639" s="27" t="s">
        <v>3036</v>
      </c>
      <c r="D9639" s="27" t="s">
        <v>3035</v>
      </c>
      <c r="E9639" s="27" t="s">
        <v>6117</v>
      </c>
      <c r="F9639" s="27" t="s">
        <v>2825</v>
      </c>
      <c r="G9639" s="27" t="s">
        <v>2826</v>
      </c>
      <c r="H9639" s="28">
        <v>44105</v>
      </c>
      <c r="I9639" s="516">
        <v>0</v>
      </c>
      <c r="J9639" s="28" t="s">
        <v>3241</v>
      </c>
    </row>
    <row r="9640" spans="1:10" x14ac:dyDescent="0.3">
      <c r="A9640" s="26">
        <v>2020</v>
      </c>
      <c r="B9640" s="27" t="s">
        <v>6128</v>
      </c>
      <c r="C9640" s="27" t="s">
        <v>6129</v>
      </c>
      <c r="D9640" s="27" t="s">
        <v>6130</v>
      </c>
      <c r="E9640" s="27" t="s">
        <v>3161</v>
      </c>
      <c r="F9640" s="27" t="s">
        <v>3034</v>
      </c>
      <c r="G9640" s="27" t="s">
        <v>2999</v>
      </c>
      <c r="H9640" s="28">
        <v>44105</v>
      </c>
      <c r="I9640" s="516">
        <v>0</v>
      </c>
      <c r="J9640" s="28" t="s">
        <v>3192</v>
      </c>
    </row>
    <row r="9641" spans="1:10" x14ac:dyDescent="0.3">
      <c r="A9641" s="26">
        <v>2020</v>
      </c>
      <c r="B9641" s="27" t="s">
        <v>3039</v>
      </c>
      <c r="C9641" s="27" t="s">
        <v>3040</v>
      </c>
      <c r="D9641" s="27" t="s">
        <v>3039</v>
      </c>
      <c r="E9641" s="27" t="s">
        <v>6117</v>
      </c>
      <c r="F9641" s="27" t="s">
        <v>2815</v>
      </c>
      <c r="G9641" s="27" t="s">
        <v>2816</v>
      </c>
      <c r="H9641" s="28">
        <v>44105</v>
      </c>
      <c r="I9641" s="516">
        <v>0</v>
      </c>
      <c r="J9641" s="28" t="s">
        <v>3241</v>
      </c>
    </row>
    <row r="9642" spans="1:10" x14ac:dyDescent="0.3">
      <c r="A9642" s="26">
        <v>2020</v>
      </c>
      <c r="B9642" s="27" t="s">
        <v>3140</v>
      </c>
      <c r="C9642" s="27" t="s">
        <v>3141</v>
      </c>
      <c r="D9642" s="27" t="s">
        <v>3140</v>
      </c>
      <c r="E9642" s="27" t="s">
        <v>6117</v>
      </c>
      <c r="F9642" s="27" t="s">
        <v>2825</v>
      </c>
      <c r="G9642" s="27" t="s">
        <v>2850</v>
      </c>
      <c r="H9642" s="28">
        <v>44105</v>
      </c>
      <c r="I9642" s="516">
        <v>0</v>
      </c>
      <c r="J9642" s="28" t="s">
        <v>3241</v>
      </c>
    </row>
    <row r="9643" spans="1:10" x14ac:dyDescent="0.3">
      <c r="A9643" s="26">
        <v>2020</v>
      </c>
      <c r="B9643" s="27" t="s">
        <v>3150</v>
      </c>
      <c r="C9643" s="27" t="s">
        <v>3151</v>
      </c>
      <c r="D9643" s="27" t="s">
        <v>3150</v>
      </c>
      <c r="E9643" s="27" t="s">
        <v>6117</v>
      </c>
      <c r="F9643" s="27" t="s">
        <v>2825</v>
      </c>
      <c r="G9643" s="27" t="s">
        <v>2850</v>
      </c>
      <c r="H9643" s="28">
        <v>44105</v>
      </c>
      <c r="I9643" s="516">
        <v>0</v>
      </c>
      <c r="J9643" s="28" t="s">
        <v>3241</v>
      </c>
    </row>
    <row r="9644" spans="1:10" x14ac:dyDescent="0.3">
      <c r="A9644" s="26">
        <v>2020</v>
      </c>
      <c r="B9644" s="27" t="s">
        <v>5758</v>
      </c>
      <c r="C9644" s="27" t="s">
        <v>5759</v>
      </c>
      <c r="D9644" s="27" t="s">
        <v>5758</v>
      </c>
      <c r="E9644" s="27" t="s">
        <v>3033</v>
      </c>
      <c r="F9644" s="27" t="s">
        <v>2815</v>
      </c>
      <c r="G9644" s="27" t="s">
        <v>2816</v>
      </c>
      <c r="H9644" s="28">
        <v>44136</v>
      </c>
      <c r="I9644" s="516">
        <v>18.46854200000001</v>
      </c>
      <c r="J9644" s="28" t="s">
        <v>3192</v>
      </c>
    </row>
    <row r="9645" spans="1:10" x14ac:dyDescent="0.3">
      <c r="A9645" s="26">
        <v>2020</v>
      </c>
      <c r="B9645" s="27" t="s">
        <v>5989</v>
      </c>
      <c r="C9645" s="27" t="s">
        <v>5990</v>
      </c>
      <c r="D9645" s="27" t="s">
        <v>5989</v>
      </c>
      <c r="E9645" s="27" t="s">
        <v>3033</v>
      </c>
      <c r="F9645" s="27" t="s">
        <v>2807</v>
      </c>
      <c r="G9645" s="27" t="s">
        <v>2812</v>
      </c>
      <c r="H9645" s="28">
        <v>44136</v>
      </c>
      <c r="I9645" s="516">
        <v>23.948709999999998</v>
      </c>
      <c r="J9645" s="28" t="s">
        <v>3241</v>
      </c>
    </row>
    <row r="9646" spans="1:10" x14ac:dyDescent="0.3">
      <c r="A9646" s="26">
        <v>2020</v>
      </c>
      <c r="B9646" s="27" t="s">
        <v>6085</v>
      </c>
      <c r="C9646" s="27" t="s">
        <v>6086</v>
      </c>
      <c r="D9646" s="27" t="s">
        <v>6085</v>
      </c>
      <c r="E9646" s="27" t="s">
        <v>3033</v>
      </c>
      <c r="F9646" s="27" t="s">
        <v>2807</v>
      </c>
      <c r="G9646" s="27" t="s">
        <v>2812</v>
      </c>
      <c r="H9646" s="28">
        <v>44136</v>
      </c>
      <c r="I9646" s="516">
        <v>33.867202000000006</v>
      </c>
      <c r="J9646" s="28" t="s">
        <v>3241</v>
      </c>
    </row>
    <row r="9647" spans="1:10" x14ac:dyDescent="0.3">
      <c r="A9647" s="26">
        <v>2020</v>
      </c>
      <c r="B9647" s="27" t="s">
        <v>3028</v>
      </c>
      <c r="C9647" s="27" t="s">
        <v>3029</v>
      </c>
      <c r="D9647" s="27" t="s">
        <v>3028</v>
      </c>
      <c r="E9647" s="27" t="s">
        <v>6117</v>
      </c>
      <c r="F9647" s="27" t="s">
        <v>2807</v>
      </c>
      <c r="G9647" s="27" t="s">
        <v>2812</v>
      </c>
      <c r="H9647" s="28">
        <v>44136</v>
      </c>
      <c r="I9647" s="516">
        <v>11.416838</v>
      </c>
      <c r="J9647" s="28" t="s">
        <v>3241</v>
      </c>
    </row>
    <row r="9648" spans="1:10" x14ac:dyDescent="0.3">
      <c r="A9648" s="26">
        <v>2020</v>
      </c>
      <c r="B9648" s="27" t="s">
        <v>6357</v>
      </c>
      <c r="C9648" s="27" t="s">
        <v>6358</v>
      </c>
      <c r="D9648" s="27" t="s">
        <v>6357</v>
      </c>
      <c r="E9648" s="27" t="s">
        <v>3111</v>
      </c>
      <c r="F9648" s="27" t="s">
        <v>2825</v>
      </c>
      <c r="G9648" s="27" t="s">
        <v>2850</v>
      </c>
      <c r="H9648" s="28">
        <v>44136</v>
      </c>
      <c r="I9648" s="516">
        <v>0.49729400000000018</v>
      </c>
      <c r="J9648" s="28" t="s">
        <v>3241</v>
      </c>
    </row>
    <row r="9649" spans="1:10" x14ac:dyDescent="0.3">
      <c r="A9649" s="26">
        <v>2020</v>
      </c>
      <c r="B9649" s="27" t="s">
        <v>6328</v>
      </c>
      <c r="C9649" s="27" t="s">
        <v>6329</v>
      </c>
      <c r="D9649" s="27" t="s">
        <v>6328</v>
      </c>
      <c r="E9649" s="27" t="s">
        <v>3033</v>
      </c>
      <c r="F9649" s="27" t="s">
        <v>3034</v>
      </c>
      <c r="G9649" s="27" t="s">
        <v>2821</v>
      </c>
      <c r="H9649" s="28">
        <v>44136</v>
      </c>
      <c r="I9649" s="516">
        <v>38.669409000000002</v>
      </c>
      <c r="J9649" s="28" t="s">
        <v>3192</v>
      </c>
    </row>
    <row r="9650" spans="1:10" x14ac:dyDescent="0.3">
      <c r="A9650" s="26">
        <v>2020</v>
      </c>
      <c r="B9650" s="27" t="s">
        <v>3181</v>
      </c>
      <c r="C9650" s="27" t="s">
        <v>3180</v>
      </c>
      <c r="D9650" s="27" t="s">
        <v>3181</v>
      </c>
      <c r="E9650" s="27" t="s">
        <v>3033</v>
      </c>
      <c r="F9650" s="27" t="s">
        <v>3034</v>
      </c>
      <c r="G9650" s="27" t="s">
        <v>2821</v>
      </c>
      <c r="H9650" s="28">
        <v>44136</v>
      </c>
      <c r="I9650" s="516">
        <v>4.6140550000000005</v>
      </c>
      <c r="J9650" s="28" t="s">
        <v>3241</v>
      </c>
    </row>
    <row r="9651" spans="1:10" x14ac:dyDescent="0.3">
      <c r="A9651" s="26">
        <v>2020</v>
      </c>
      <c r="B9651" s="27" t="s">
        <v>3031</v>
      </c>
      <c r="C9651" s="27" t="s">
        <v>3032</v>
      </c>
      <c r="D9651" s="27" t="s">
        <v>3031</v>
      </c>
      <c r="E9651" s="27" t="s">
        <v>3033</v>
      </c>
      <c r="F9651" s="27" t="s">
        <v>3034</v>
      </c>
      <c r="G9651" s="27" t="s">
        <v>2821</v>
      </c>
      <c r="H9651" s="28">
        <v>44136</v>
      </c>
      <c r="I9651" s="516">
        <v>7.2174230000000028</v>
      </c>
      <c r="J9651" s="28" t="s">
        <v>3241</v>
      </c>
    </row>
    <row r="9652" spans="1:10" x14ac:dyDescent="0.3">
      <c r="A9652" s="26">
        <v>2020</v>
      </c>
      <c r="B9652" s="27" t="s">
        <v>6036</v>
      </c>
      <c r="C9652" s="27" t="s">
        <v>6037</v>
      </c>
      <c r="D9652" s="27" t="s">
        <v>6038</v>
      </c>
      <c r="E9652" s="27" t="s">
        <v>3161</v>
      </c>
      <c r="F9652" s="27" t="s">
        <v>3026</v>
      </c>
      <c r="G9652" s="27" t="s">
        <v>2936</v>
      </c>
      <c r="H9652" s="28">
        <v>44136</v>
      </c>
      <c r="I9652" s="516">
        <v>4.3056260000000002</v>
      </c>
      <c r="J9652" s="28" t="s">
        <v>3192</v>
      </c>
    </row>
    <row r="9653" spans="1:10" x14ac:dyDescent="0.3">
      <c r="A9653" s="26">
        <v>2020</v>
      </c>
      <c r="B9653" s="27" t="s">
        <v>6039</v>
      </c>
      <c r="C9653" s="27" t="s">
        <v>6040</v>
      </c>
      <c r="D9653" s="27" t="s">
        <v>6039</v>
      </c>
      <c r="E9653" s="27" t="s">
        <v>3033</v>
      </c>
      <c r="F9653" s="27" t="s">
        <v>2788</v>
      </c>
      <c r="G9653" s="27" t="s">
        <v>2788</v>
      </c>
      <c r="H9653" s="28">
        <v>44136</v>
      </c>
      <c r="I9653" s="516">
        <v>20.691727</v>
      </c>
      <c r="J9653" s="28" t="s">
        <v>3241</v>
      </c>
    </row>
    <row r="9654" spans="1:10" x14ac:dyDescent="0.3">
      <c r="A9654" s="26">
        <v>2020</v>
      </c>
      <c r="B9654" s="27" t="s">
        <v>5991</v>
      </c>
      <c r="C9654" s="27" t="s">
        <v>5992</v>
      </c>
      <c r="D9654" s="27" t="s">
        <v>5991</v>
      </c>
      <c r="E9654" s="27" t="s">
        <v>3033</v>
      </c>
      <c r="F9654" s="27" t="s">
        <v>2788</v>
      </c>
      <c r="G9654" s="27" t="s">
        <v>2799</v>
      </c>
      <c r="H9654" s="28">
        <v>44136</v>
      </c>
      <c r="I9654" s="516">
        <v>13.337620000000001</v>
      </c>
      <c r="J9654" s="28" t="s">
        <v>3192</v>
      </c>
    </row>
    <row r="9655" spans="1:10" x14ac:dyDescent="0.3">
      <c r="A9655" s="26">
        <v>2020</v>
      </c>
      <c r="B9655" s="27" t="s">
        <v>6031</v>
      </c>
      <c r="C9655" s="27" t="s">
        <v>6016</v>
      </c>
      <c r="D9655" s="27" t="s">
        <v>6031</v>
      </c>
      <c r="E9655" s="27" t="s">
        <v>3033</v>
      </c>
      <c r="F9655" s="27" t="s">
        <v>2807</v>
      </c>
      <c r="G9655" s="27" t="s">
        <v>2808</v>
      </c>
      <c r="H9655" s="28">
        <v>44136</v>
      </c>
      <c r="I9655" s="516">
        <v>9.5366630000000026</v>
      </c>
      <c r="J9655" s="28" t="s">
        <v>3241</v>
      </c>
    </row>
    <row r="9656" spans="1:10" x14ac:dyDescent="0.3">
      <c r="A9656" s="26">
        <v>2020</v>
      </c>
      <c r="B9656" s="27" t="s">
        <v>6025</v>
      </c>
      <c r="C9656" s="27" t="s">
        <v>6026</v>
      </c>
      <c r="D9656" s="27" t="s">
        <v>6025</v>
      </c>
      <c r="E9656" s="27" t="s">
        <v>3033</v>
      </c>
      <c r="F9656" s="27" t="s">
        <v>2807</v>
      </c>
      <c r="G9656" s="27" t="s">
        <v>2808</v>
      </c>
      <c r="H9656" s="28">
        <v>44136</v>
      </c>
      <c r="I9656" s="516">
        <v>41.580262999999995</v>
      </c>
      <c r="J9656" s="28" t="s">
        <v>3192</v>
      </c>
    </row>
    <row r="9657" spans="1:10" x14ac:dyDescent="0.3">
      <c r="A9657" s="26">
        <v>2020</v>
      </c>
      <c r="B9657" s="27" t="s">
        <v>3189</v>
      </c>
      <c r="C9657" s="27" t="s">
        <v>3190</v>
      </c>
      <c r="D9657" s="27" t="s">
        <v>3191</v>
      </c>
      <c r="E9657" s="27" t="s">
        <v>3161</v>
      </c>
      <c r="F9657" s="27" t="s">
        <v>2815</v>
      </c>
      <c r="G9657" s="27" t="s">
        <v>2816</v>
      </c>
      <c r="H9657" s="28">
        <v>44136</v>
      </c>
      <c r="I9657" s="516">
        <v>1.4293500000000003</v>
      </c>
      <c r="J9657" s="28" t="s">
        <v>3192</v>
      </c>
    </row>
    <row r="9658" spans="1:10" x14ac:dyDescent="0.3">
      <c r="A9658" s="26">
        <v>2020</v>
      </c>
      <c r="B9658" s="27" t="s">
        <v>3189</v>
      </c>
      <c r="C9658" s="27" t="s">
        <v>6326</v>
      </c>
      <c r="D9658" s="27" t="s">
        <v>6327</v>
      </c>
      <c r="E9658" s="27" t="s">
        <v>3161</v>
      </c>
      <c r="F9658" s="27" t="s">
        <v>2815</v>
      </c>
      <c r="G9658" s="27" t="s">
        <v>2816</v>
      </c>
      <c r="H9658" s="28">
        <v>44136</v>
      </c>
      <c r="I9658" s="516">
        <v>0.75487499999999996</v>
      </c>
      <c r="J9658" s="28" t="s">
        <v>3192</v>
      </c>
    </row>
    <row r="9659" spans="1:10" x14ac:dyDescent="0.3">
      <c r="A9659" s="26">
        <v>2020</v>
      </c>
      <c r="B9659" s="27" t="s">
        <v>5764</v>
      </c>
      <c r="C9659" s="27" t="s">
        <v>5765</v>
      </c>
      <c r="D9659" s="27" t="s">
        <v>5766</v>
      </c>
      <c r="E9659" s="27" t="s">
        <v>3161</v>
      </c>
      <c r="F9659" s="27" t="s">
        <v>2815</v>
      </c>
      <c r="G9659" s="27" t="s">
        <v>2816</v>
      </c>
      <c r="H9659" s="28">
        <v>44136</v>
      </c>
      <c r="I9659" s="516">
        <v>0.81045900000000037</v>
      </c>
      <c r="J9659" s="28" t="s">
        <v>3192</v>
      </c>
    </row>
    <row r="9660" spans="1:10" x14ac:dyDescent="0.3">
      <c r="A9660" s="26">
        <v>2020</v>
      </c>
      <c r="B9660" s="27" t="s">
        <v>5764</v>
      </c>
      <c r="C9660" s="27" t="s">
        <v>5765</v>
      </c>
      <c r="D9660" s="27" t="s">
        <v>5988</v>
      </c>
      <c r="E9660" s="27" t="s">
        <v>3161</v>
      </c>
      <c r="F9660" s="27" t="s">
        <v>2815</v>
      </c>
      <c r="G9660" s="27" t="s">
        <v>2816</v>
      </c>
      <c r="H9660" s="28">
        <v>44136</v>
      </c>
      <c r="I9660" s="516">
        <v>0.63117300000000043</v>
      </c>
      <c r="J9660" s="28" t="s">
        <v>3192</v>
      </c>
    </row>
    <row r="9661" spans="1:10" x14ac:dyDescent="0.3">
      <c r="A9661" s="26">
        <v>2020</v>
      </c>
      <c r="B9661" s="27" t="s">
        <v>6453</v>
      </c>
      <c r="C9661" s="27" t="s">
        <v>6454</v>
      </c>
      <c r="D9661" s="27" t="s">
        <v>6501</v>
      </c>
      <c r="E9661" s="27" t="s">
        <v>3063</v>
      </c>
      <c r="F9661" s="27" t="s">
        <v>3094</v>
      </c>
      <c r="G9661" s="27" t="s">
        <v>2961</v>
      </c>
      <c r="H9661" s="28">
        <v>44136</v>
      </c>
      <c r="I9661" s="516">
        <v>1.7269459999999999</v>
      </c>
      <c r="J9661" s="28" t="s">
        <v>3192</v>
      </c>
    </row>
    <row r="9662" spans="1:10" x14ac:dyDescent="0.3">
      <c r="A9662" s="26">
        <v>2020</v>
      </c>
      <c r="B9662" s="27" t="s">
        <v>3037</v>
      </c>
      <c r="C9662" s="27" t="s">
        <v>3038</v>
      </c>
      <c r="D9662" s="27" t="s">
        <v>3037</v>
      </c>
      <c r="E9662" s="27" t="s">
        <v>6117</v>
      </c>
      <c r="F9662" s="27" t="s">
        <v>3034</v>
      </c>
      <c r="G9662" s="27" t="s">
        <v>2999</v>
      </c>
      <c r="H9662" s="28">
        <v>44136</v>
      </c>
      <c r="I9662" s="516">
        <v>2.2438670000000007</v>
      </c>
      <c r="J9662" s="28" t="s">
        <v>3241</v>
      </c>
    </row>
    <row r="9663" spans="1:10" x14ac:dyDescent="0.3">
      <c r="A9663" s="26">
        <v>2020</v>
      </c>
      <c r="B9663" s="27" t="s">
        <v>6077</v>
      </c>
      <c r="C9663" s="27" t="s">
        <v>6078</v>
      </c>
      <c r="D9663" s="27" t="s">
        <v>6077</v>
      </c>
      <c r="E9663" s="27" t="s">
        <v>3111</v>
      </c>
      <c r="F9663" s="27" t="s">
        <v>3034</v>
      </c>
      <c r="G9663" s="27" t="s">
        <v>2840</v>
      </c>
      <c r="H9663" s="28">
        <v>44136</v>
      </c>
      <c r="I9663" s="516">
        <v>20.261219999999998</v>
      </c>
      <c r="J9663" s="28" t="s">
        <v>3192</v>
      </c>
    </row>
    <row r="9664" spans="1:10" x14ac:dyDescent="0.3">
      <c r="A9664" s="26">
        <v>2020</v>
      </c>
      <c r="B9664" s="27" t="s">
        <v>3039</v>
      </c>
      <c r="C9664" s="27" t="s">
        <v>3040</v>
      </c>
      <c r="D9664" s="27" t="s">
        <v>3039</v>
      </c>
      <c r="E9664" s="27" t="s">
        <v>6117</v>
      </c>
      <c r="F9664" s="27" t="s">
        <v>2815</v>
      </c>
      <c r="G9664" s="27" t="s">
        <v>2816</v>
      </c>
      <c r="H9664" s="28">
        <v>44136</v>
      </c>
      <c r="I9664" s="516">
        <v>0</v>
      </c>
      <c r="J9664" s="28" t="s">
        <v>3241</v>
      </c>
    </row>
    <row r="9665" spans="1:10" x14ac:dyDescent="0.3">
      <c r="A9665" s="26">
        <v>2020</v>
      </c>
      <c r="B9665" s="27" t="s">
        <v>5672</v>
      </c>
      <c r="C9665" s="27" t="s">
        <v>2863</v>
      </c>
      <c r="D9665" s="27" t="s">
        <v>5672</v>
      </c>
      <c r="E9665" s="27" t="s">
        <v>3111</v>
      </c>
      <c r="F9665" s="27" t="s">
        <v>2815</v>
      </c>
      <c r="G9665" s="27" t="s">
        <v>2854</v>
      </c>
      <c r="H9665" s="28">
        <v>44136</v>
      </c>
      <c r="I9665" s="516">
        <v>6.7391759999999996</v>
      </c>
      <c r="J9665" s="28" t="s">
        <v>3192</v>
      </c>
    </row>
    <row r="9666" spans="1:10" x14ac:dyDescent="0.3">
      <c r="A9666" s="26">
        <v>2020</v>
      </c>
      <c r="B9666" s="27" t="s">
        <v>3041</v>
      </c>
      <c r="C9666" s="27" t="s">
        <v>3042</v>
      </c>
      <c r="D9666" s="27" t="s">
        <v>3041</v>
      </c>
      <c r="E9666" s="27" t="s">
        <v>6117</v>
      </c>
      <c r="F9666" s="27" t="s">
        <v>2825</v>
      </c>
      <c r="G9666" s="27" t="s">
        <v>2826</v>
      </c>
      <c r="H9666" s="28">
        <v>44136</v>
      </c>
      <c r="I9666" s="516">
        <v>5.7466490000000006</v>
      </c>
      <c r="J9666" s="28" t="s">
        <v>3241</v>
      </c>
    </row>
    <row r="9667" spans="1:10" x14ac:dyDescent="0.3">
      <c r="A9667" s="26">
        <v>2020</v>
      </c>
      <c r="B9667" s="27" t="s">
        <v>3043</v>
      </c>
      <c r="C9667" s="27" t="s">
        <v>3044</v>
      </c>
      <c r="D9667" s="27" t="s">
        <v>3043</v>
      </c>
      <c r="E9667" s="27" t="s">
        <v>6117</v>
      </c>
      <c r="F9667" s="27" t="s">
        <v>2815</v>
      </c>
      <c r="G9667" s="27" t="s">
        <v>2816</v>
      </c>
      <c r="H9667" s="28">
        <v>44136</v>
      </c>
      <c r="I9667" s="516">
        <v>3.210293000000001</v>
      </c>
      <c r="J9667" s="28" t="s">
        <v>3241</v>
      </c>
    </row>
    <row r="9668" spans="1:10" x14ac:dyDescent="0.3">
      <c r="A9668" s="26">
        <v>2020</v>
      </c>
      <c r="B9668" s="27" t="s">
        <v>6458</v>
      </c>
      <c r="C9668" s="27" t="s">
        <v>6459</v>
      </c>
      <c r="D9668" s="27" t="s">
        <v>6458</v>
      </c>
      <c r="E9668" s="27" t="s">
        <v>3111</v>
      </c>
      <c r="F9668" s="27" t="s">
        <v>3034</v>
      </c>
      <c r="G9668" s="27" t="s">
        <v>2923</v>
      </c>
      <c r="H9668" s="28">
        <v>44136</v>
      </c>
      <c r="I9668" s="516">
        <v>24.909727000000004</v>
      </c>
      <c r="J9668" s="28" t="s">
        <v>3192</v>
      </c>
    </row>
    <row r="9669" spans="1:10" x14ac:dyDescent="0.3">
      <c r="A9669" s="26">
        <v>2020</v>
      </c>
      <c r="B9669" s="27" t="s">
        <v>6460</v>
      </c>
      <c r="C9669" s="27" t="s">
        <v>6461</v>
      </c>
      <c r="D9669" s="27" t="s">
        <v>6460</v>
      </c>
      <c r="E9669" s="27" t="s">
        <v>3111</v>
      </c>
      <c r="F9669" s="27" t="s">
        <v>3034</v>
      </c>
      <c r="G9669" s="27" t="s">
        <v>2923</v>
      </c>
      <c r="H9669" s="28">
        <v>44136</v>
      </c>
      <c r="I9669" s="516">
        <v>24.387806999999995</v>
      </c>
      <c r="J9669" s="28" t="s">
        <v>3192</v>
      </c>
    </row>
    <row r="9670" spans="1:10" x14ac:dyDescent="0.3">
      <c r="A9670" s="26">
        <v>2020</v>
      </c>
      <c r="B9670" s="27" t="s">
        <v>6462</v>
      </c>
      <c r="C9670" s="27" t="s">
        <v>6463</v>
      </c>
      <c r="D9670" s="27" t="s">
        <v>6462</v>
      </c>
      <c r="E9670" s="27" t="s">
        <v>3111</v>
      </c>
      <c r="F9670" s="27" t="s">
        <v>3034</v>
      </c>
      <c r="G9670" s="27" t="s">
        <v>2923</v>
      </c>
      <c r="H9670" s="28">
        <v>44136</v>
      </c>
      <c r="I9670" s="516">
        <v>26.310026999999995</v>
      </c>
      <c r="J9670" s="28" t="s">
        <v>3192</v>
      </c>
    </row>
    <row r="9671" spans="1:10" x14ac:dyDescent="0.3">
      <c r="A9671" s="26">
        <v>2020</v>
      </c>
      <c r="B9671" s="27" t="s">
        <v>3045</v>
      </c>
      <c r="C9671" s="27" t="s">
        <v>3046</v>
      </c>
      <c r="D9671" s="27" t="s">
        <v>3045</v>
      </c>
      <c r="E9671" s="27" t="s">
        <v>6117</v>
      </c>
      <c r="F9671" s="27" t="s">
        <v>2815</v>
      </c>
      <c r="G9671" s="27" t="s">
        <v>2816</v>
      </c>
      <c r="H9671" s="28">
        <v>44136</v>
      </c>
      <c r="I9671" s="516">
        <v>1.0190999999999999E-2</v>
      </c>
      <c r="J9671" s="28" t="s">
        <v>3241</v>
      </c>
    </row>
    <row r="9672" spans="1:10" x14ac:dyDescent="0.3">
      <c r="A9672" s="26">
        <v>2020</v>
      </c>
      <c r="B9672" s="27" t="s">
        <v>3143</v>
      </c>
      <c r="C9672" s="27" t="s">
        <v>3144</v>
      </c>
      <c r="D9672" s="27" t="s">
        <v>3143</v>
      </c>
      <c r="E9672" s="27" t="s">
        <v>6117</v>
      </c>
      <c r="F9672" s="27" t="s">
        <v>2798</v>
      </c>
      <c r="G9672" s="27" t="s">
        <v>2803</v>
      </c>
      <c r="H9672" s="28">
        <v>44136</v>
      </c>
      <c r="I9672" s="516">
        <v>3.0524360000000001</v>
      </c>
      <c r="J9672" s="28" t="s">
        <v>3241</v>
      </c>
    </row>
    <row r="9673" spans="1:10" x14ac:dyDescent="0.3">
      <c r="A9673" s="26">
        <v>2020</v>
      </c>
      <c r="B9673" s="27" t="s">
        <v>5773</v>
      </c>
      <c r="C9673" s="27" t="s">
        <v>5774</v>
      </c>
      <c r="D9673" s="27" t="s">
        <v>5773</v>
      </c>
      <c r="E9673" s="27" t="s">
        <v>3111</v>
      </c>
      <c r="F9673" s="27" t="s">
        <v>3034</v>
      </c>
      <c r="G9673" s="27" t="s">
        <v>2821</v>
      </c>
      <c r="H9673" s="28">
        <v>44136</v>
      </c>
      <c r="I9673" s="516">
        <v>0.26789700000000005</v>
      </c>
      <c r="J9673" s="28" t="s">
        <v>3241</v>
      </c>
    </row>
    <row r="9674" spans="1:10" x14ac:dyDescent="0.3">
      <c r="A9674" s="26">
        <v>2020</v>
      </c>
      <c r="B9674" s="27" t="s">
        <v>3171</v>
      </c>
      <c r="C9674" s="27" t="s">
        <v>3172</v>
      </c>
      <c r="D9674" s="27" t="s">
        <v>3173</v>
      </c>
      <c r="E9674" s="27" t="s">
        <v>3111</v>
      </c>
      <c r="F9674" s="27" t="s">
        <v>2825</v>
      </c>
      <c r="G9674" s="27" t="s">
        <v>2850</v>
      </c>
      <c r="H9674" s="28">
        <v>44136</v>
      </c>
      <c r="I9674" s="516">
        <v>0.4641800000000002</v>
      </c>
      <c r="J9674" s="28" t="s">
        <v>3241</v>
      </c>
    </row>
    <row r="9675" spans="1:10" x14ac:dyDescent="0.3">
      <c r="A9675" s="26">
        <v>2020</v>
      </c>
      <c r="B9675" s="27" t="s">
        <v>6488</v>
      </c>
      <c r="C9675" s="27" t="s">
        <v>6489</v>
      </c>
      <c r="D9675" s="27" t="s">
        <v>6488</v>
      </c>
      <c r="E9675" s="27" t="s">
        <v>3033</v>
      </c>
      <c r="F9675" s="27" t="s">
        <v>2807</v>
      </c>
      <c r="G9675" s="27" t="s">
        <v>2812</v>
      </c>
      <c r="H9675" s="28">
        <v>44136</v>
      </c>
      <c r="I9675" s="516">
        <v>5.2845459999999997</v>
      </c>
      <c r="J9675" s="28" t="s">
        <v>3192</v>
      </c>
    </row>
    <row r="9676" spans="1:10" x14ac:dyDescent="0.3">
      <c r="A9676" s="26">
        <v>2020</v>
      </c>
      <c r="B9676" s="27" t="s">
        <v>5974</v>
      </c>
      <c r="C9676" s="27" t="s">
        <v>5975</v>
      </c>
      <c r="D9676" s="27" t="s">
        <v>5974</v>
      </c>
      <c r="E9676" s="27" t="s">
        <v>3033</v>
      </c>
      <c r="F9676" s="27" t="s">
        <v>2807</v>
      </c>
      <c r="G9676" s="27" t="s">
        <v>2812</v>
      </c>
      <c r="H9676" s="28">
        <v>44136</v>
      </c>
      <c r="I9676" s="516">
        <v>10.87598</v>
      </c>
      <c r="J9676" s="28" t="s">
        <v>3192</v>
      </c>
    </row>
    <row r="9677" spans="1:10" x14ac:dyDescent="0.3">
      <c r="A9677" s="26">
        <v>2020</v>
      </c>
      <c r="B9677" s="27" t="s">
        <v>3146</v>
      </c>
      <c r="C9677" s="27" t="s">
        <v>3147</v>
      </c>
      <c r="D9677" s="27" t="s">
        <v>3146</v>
      </c>
      <c r="E9677" s="27" t="s">
        <v>6117</v>
      </c>
      <c r="F9677" s="27" t="s">
        <v>2798</v>
      </c>
      <c r="G9677" s="27" t="s">
        <v>2803</v>
      </c>
      <c r="H9677" s="28">
        <v>44136</v>
      </c>
      <c r="I9677" s="516">
        <v>3.4165020000000013</v>
      </c>
      <c r="J9677" s="28" t="s">
        <v>3241</v>
      </c>
    </row>
    <row r="9678" spans="1:10" x14ac:dyDescent="0.3">
      <c r="A9678" s="26">
        <v>2020</v>
      </c>
      <c r="B9678" s="27" t="s">
        <v>6128</v>
      </c>
      <c r="C9678" s="27" t="s">
        <v>6129</v>
      </c>
      <c r="D9678" s="27" t="s">
        <v>6130</v>
      </c>
      <c r="E9678" s="27" t="s">
        <v>3161</v>
      </c>
      <c r="F9678" s="27" t="s">
        <v>3034</v>
      </c>
      <c r="G9678" s="27" t="s">
        <v>2999</v>
      </c>
      <c r="H9678" s="28">
        <v>44136</v>
      </c>
      <c r="I9678" s="516">
        <v>7.0549999999999996E-3</v>
      </c>
      <c r="J9678" s="28" t="s">
        <v>3192</v>
      </c>
    </row>
    <row r="9679" spans="1:10" x14ac:dyDescent="0.3">
      <c r="A9679" s="26">
        <v>2020</v>
      </c>
      <c r="B9679" s="27" t="s">
        <v>3047</v>
      </c>
      <c r="C9679" s="27" t="s">
        <v>3048</v>
      </c>
      <c r="D9679" s="27" t="s">
        <v>3047</v>
      </c>
      <c r="E9679" s="27" t="s">
        <v>6117</v>
      </c>
      <c r="F9679" s="27" t="s">
        <v>2825</v>
      </c>
      <c r="G9679" s="27" t="s">
        <v>2826</v>
      </c>
      <c r="H9679" s="28">
        <v>44136</v>
      </c>
      <c r="I9679" s="516">
        <v>2.2702060000000004</v>
      </c>
      <c r="J9679" s="28" t="s">
        <v>3241</v>
      </c>
    </row>
    <row r="9680" spans="1:10" x14ac:dyDescent="0.3">
      <c r="A9680" s="26">
        <v>2020</v>
      </c>
      <c r="B9680" s="27" t="s">
        <v>5217</v>
      </c>
      <c r="C9680" s="27" t="s">
        <v>2901</v>
      </c>
      <c r="D9680" s="27" t="s">
        <v>5217</v>
      </c>
      <c r="E9680" s="27" t="s">
        <v>3033</v>
      </c>
      <c r="F9680" s="27" t="s">
        <v>2788</v>
      </c>
      <c r="G9680" s="27" t="s">
        <v>2788</v>
      </c>
      <c r="H9680" s="28">
        <v>44136</v>
      </c>
      <c r="I9680" s="516">
        <v>25.497250999999999</v>
      </c>
      <c r="J9680" s="28" t="s">
        <v>3192</v>
      </c>
    </row>
    <row r="9681" spans="1:10" x14ac:dyDescent="0.3">
      <c r="A9681" s="26">
        <v>2020</v>
      </c>
      <c r="B9681" s="27" t="s">
        <v>6124</v>
      </c>
      <c r="C9681" s="27" t="s">
        <v>6125</v>
      </c>
      <c r="D9681" s="27" t="s">
        <v>6124</v>
      </c>
      <c r="E9681" s="27" t="s">
        <v>3111</v>
      </c>
      <c r="F9681" s="27" t="s">
        <v>2815</v>
      </c>
      <c r="G9681" s="27" t="s">
        <v>2854</v>
      </c>
      <c r="H9681" s="28">
        <v>44136</v>
      </c>
      <c r="I9681" s="516">
        <v>0.92833600000000005</v>
      </c>
      <c r="J9681" s="28" t="s">
        <v>9055</v>
      </c>
    </row>
    <row r="9682" spans="1:10" x14ac:dyDescent="0.3">
      <c r="A9682" s="26">
        <v>2020</v>
      </c>
      <c r="B9682" s="27" t="s">
        <v>5999</v>
      </c>
      <c r="C9682" s="27" t="s">
        <v>5967</v>
      </c>
      <c r="D9682" s="27" t="s">
        <v>5999</v>
      </c>
      <c r="E9682" s="27" t="s">
        <v>3111</v>
      </c>
      <c r="F9682" s="27" t="s">
        <v>2815</v>
      </c>
      <c r="G9682" s="27" t="s">
        <v>2854</v>
      </c>
      <c r="H9682" s="28">
        <v>44136</v>
      </c>
      <c r="I9682" s="516">
        <v>1.0280500000000001</v>
      </c>
      <c r="J9682" s="28" t="s">
        <v>3241</v>
      </c>
    </row>
    <row r="9683" spans="1:10" x14ac:dyDescent="0.3">
      <c r="A9683" s="26">
        <v>2020</v>
      </c>
      <c r="B9683" s="27" t="s">
        <v>5760</v>
      </c>
      <c r="C9683" s="27" t="s">
        <v>5761</v>
      </c>
      <c r="D9683" s="27" t="s">
        <v>5760</v>
      </c>
      <c r="E9683" s="27" t="s">
        <v>3111</v>
      </c>
      <c r="F9683" s="27" t="s">
        <v>2815</v>
      </c>
      <c r="G9683" s="27" t="s">
        <v>2854</v>
      </c>
      <c r="H9683" s="28">
        <v>44136</v>
      </c>
      <c r="I9683" s="516">
        <v>6.0586370000000009</v>
      </c>
      <c r="J9683" s="28" t="s">
        <v>3192</v>
      </c>
    </row>
    <row r="9684" spans="1:10" x14ac:dyDescent="0.3">
      <c r="A9684" s="26">
        <v>2020</v>
      </c>
      <c r="B9684" s="27" t="s">
        <v>3049</v>
      </c>
      <c r="C9684" s="27" t="s">
        <v>3050</v>
      </c>
      <c r="D9684" s="27" t="s">
        <v>3049</v>
      </c>
      <c r="E9684" s="27" t="s">
        <v>6117</v>
      </c>
      <c r="F9684" s="27" t="s">
        <v>2825</v>
      </c>
      <c r="G9684" s="27" t="s">
        <v>2850</v>
      </c>
      <c r="H9684" s="28">
        <v>44136</v>
      </c>
      <c r="I9684" s="516">
        <v>3.3712290000000005</v>
      </c>
      <c r="J9684" s="28" t="s">
        <v>3241</v>
      </c>
    </row>
    <row r="9685" spans="1:10" x14ac:dyDescent="0.3">
      <c r="A9685" s="26">
        <v>2020</v>
      </c>
      <c r="B9685" s="27" t="s">
        <v>5995</v>
      </c>
      <c r="C9685" s="27" t="s">
        <v>5996</v>
      </c>
      <c r="D9685" s="27" t="s">
        <v>5995</v>
      </c>
      <c r="E9685" s="27" t="s">
        <v>3033</v>
      </c>
      <c r="F9685" s="27" t="s">
        <v>2807</v>
      </c>
      <c r="G9685" s="27" t="s">
        <v>2812</v>
      </c>
      <c r="H9685" s="28">
        <v>44136</v>
      </c>
      <c r="I9685" s="516">
        <v>7.9807990000000011</v>
      </c>
      <c r="J9685" s="28" t="s">
        <v>3192</v>
      </c>
    </row>
    <row r="9686" spans="1:10" x14ac:dyDescent="0.3">
      <c r="A9686" s="26">
        <v>2020</v>
      </c>
      <c r="B9686" s="27" t="s">
        <v>3052</v>
      </c>
      <c r="C9686" s="27" t="s">
        <v>3053</v>
      </c>
      <c r="D9686" s="27" t="s">
        <v>3052</v>
      </c>
      <c r="E9686" s="27" t="s">
        <v>3033</v>
      </c>
      <c r="F9686" s="27" t="s">
        <v>2807</v>
      </c>
      <c r="G9686" s="27" t="s">
        <v>2812</v>
      </c>
      <c r="H9686" s="28">
        <v>44136</v>
      </c>
      <c r="I9686" s="516">
        <v>2.0104679999999995</v>
      </c>
      <c r="J9686" s="28" t="s">
        <v>3241</v>
      </c>
    </row>
    <row r="9687" spans="1:10" x14ac:dyDescent="0.3">
      <c r="A9687" s="26">
        <v>2020</v>
      </c>
      <c r="B9687" s="27" t="s">
        <v>6339</v>
      </c>
      <c r="C9687" s="27" t="s">
        <v>6340</v>
      </c>
      <c r="D9687" s="27" t="s">
        <v>6339</v>
      </c>
      <c r="E9687" s="27" t="s">
        <v>3111</v>
      </c>
      <c r="F9687" s="27" t="s">
        <v>2825</v>
      </c>
      <c r="G9687" s="27" t="s">
        <v>2850</v>
      </c>
      <c r="H9687" s="28">
        <v>44136</v>
      </c>
      <c r="I9687" s="516">
        <v>0.58210600000000001</v>
      </c>
      <c r="J9687" s="28" t="s">
        <v>3241</v>
      </c>
    </row>
    <row r="9688" spans="1:10" x14ac:dyDescent="0.3">
      <c r="A9688" s="26">
        <v>2020</v>
      </c>
      <c r="B9688" s="27" t="s">
        <v>6126</v>
      </c>
      <c r="C9688" s="27" t="s">
        <v>6127</v>
      </c>
      <c r="D9688" s="27" t="s">
        <v>6126</v>
      </c>
      <c r="E9688" s="27" t="s">
        <v>3033</v>
      </c>
      <c r="F9688" s="27" t="s">
        <v>2788</v>
      </c>
      <c r="G9688" s="27" t="s">
        <v>2788</v>
      </c>
      <c r="H9688" s="28">
        <v>44136</v>
      </c>
      <c r="I9688" s="516">
        <v>6.493278000000001</v>
      </c>
      <c r="J9688" s="28" t="s">
        <v>3241</v>
      </c>
    </row>
    <row r="9689" spans="1:10" x14ac:dyDescent="0.3">
      <c r="A9689" s="26">
        <v>2020</v>
      </c>
      <c r="B9689" s="27" t="s">
        <v>6148</v>
      </c>
      <c r="C9689" s="27" t="s">
        <v>6149</v>
      </c>
      <c r="D9689" s="27" t="s">
        <v>6148</v>
      </c>
      <c r="E9689" s="27" t="s">
        <v>3033</v>
      </c>
      <c r="F9689" s="27" t="s">
        <v>2788</v>
      </c>
      <c r="G9689" s="27" t="s">
        <v>2788</v>
      </c>
      <c r="H9689" s="28">
        <v>44136</v>
      </c>
      <c r="I9689" s="516">
        <v>23.313721999999999</v>
      </c>
      <c r="J9689" s="28" t="s">
        <v>3192</v>
      </c>
    </row>
    <row r="9690" spans="1:10" x14ac:dyDescent="0.3">
      <c r="A9690" s="26">
        <v>2020</v>
      </c>
      <c r="B9690" s="27" t="s">
        <v>6033</v>
      </c>
      <c r="C9690" s="27" t="s">
        <v>6034</v>
      </c>
      <c r="D9690" s="27" t="s">
        <v>6035</v>
      </c>
      <c r="E9690" s="27" t="s">
        <v>3161</v>
      </c>
      <c r="F9690" s="27" t="s">
        <v>2788</v>
      </c>
      <c r="G9690" s="27" t="s">
        <v>2788</v>
      </c>
      <c r="H9690" s="28">
        <v>44136</v>
      </c>
      <c r="I9690" s="516">
        <v>3.1993009999999993</v>
      </c>
      <c r="J9690" s="28" t="s">
        <v>3192</v>
      </c>
    </row>
    <row r="9691" spans="1:10" x14ac:dyDescent="0.3">
      <c r="A9691" s="26">
        <v>2020</v>
      </c>
      <c r="B9691" s="27" t="s">
        <v>3054</v>
      </c>
      <c r="C9691" s="27" t="s">
        <v>3055</v>
      </c>
      <c r="D9691" s="27" t="s">
        <v>3054</v>
      </c>
      <c r="E9691" s="27" t="s">
        <v>6117</v>
      </c>
      <c r="F9691" s="27" t="s">
        <v>3034</v>
      </c>
      <c r="G9691" s="27" t="s">
        <v>2999</v>
      </c>
      <c r="H9691" s="28">
        <v>44136</v>
      </c>
      <c r="I9691" s="516">
        <v>5.2026500000000002</v>
      </c>
      <c r="J9691" s="28" t="s">
        <v>3241</v>
      </c>
    </row>
    <row r="9692" spans="1:10" x14ac:dyDescent="0.3">
      <c r="A9692" s="26">
        <v>2020</v>
      </c>
      <c r="B9692" s="27" t="s">
        <v>3056</v>
      </c>
      <c r="C9692" s="27" t="s">
        <v>3057</v>
      </c>
      <c r="D9692" s="27" t="s">
        <v>3056</v>
      </c>
      <c r="E9692" s="27" t="s">
        <v>6117</v>
      </c>
      <c r="F9692" s="27" t="s">
        <v>2825</v>
      </c>
      <c r="G9692" s="27" t="s">
        <v>2826</v>
      </c>
      <c r="H9692" s="28">
        <v>44136</v>
      </c>
      <c r="I9692" s="516">
        <v>4.0216710000000013</v>
      </c>
      <c r="J9692" s="28" t="s">
        <v>3241</v>
      </c>
    </row>
    <row r="9693" spans="1:10" x14ac:dyDescent="0.3">
      <c r="A9693" s="26">
        <v>2020</v>
      </c>
      <c r="B9693" s="27" t="s">
        <v>6122</v>
      </c>
      <c r="C9693" s="27" t="s">
        <v>6123</v>
      </c>
      <c r="D9693" s="27" t="s">
        <v>6122</v>
      </c>
      <c r="E9693" s="27" t="s">
        <v>3111</v>
      </c>
      <c r="F9693" s="27" t="s">
        <v>3034</v>
      </c>
      <c r="G9693" s="27" t="s">
        <v>2831</v>
      </c>
      <c r="H9693" s="28">
        <v>44136</v>
      </c>
      <c r="I9693" s="516">
        <v>3.085572</v>
      </c>
      <c r="J9693" s="28" t="s">
        <v>3192</v>
      </c>
    </row>
    <row r="9694" spans="1:10" x14ac:dyDescent="0.3">
      <c r="A9694" s="26">
        <v>2020</v>
      </c>
      <c r="B9694" s="27" t="s">
        <v>3058</v>
      </c>
      <c r="C9694" s="27" t="s">
        <v>3059</v>
      </c>
      <c r="D9694" s="27" t="s">
        <v>3058</v>
      </c>
      <c r="E9694" s="27" t="s">
        <v>6117</v>
      </c>
      <c r="F9694" s="27" t="s">
        <v>2815</v>
      </c>
      <c r="G9694" s="27" t="s">
        <v>2816</v>
      </c>
      <c r="H9694" s="28">
        <v>44136</v>
      </c>
      <c r="I9694" s="516">
        <v>2.9947560000000002</v>
      </c>
      <c r="J9694" s="28" t="s">
        <v>3241</v>
      </c>
    </row>
    <row r="9695" spans="1:10" x14ac:dyDescent="0.3">
      <c r="A9695" s="26">
        <v>2020</v>
      </c>
      <c r="B9695" s="27" t="s">
        <v>6464</v>
      </c>
      <c r="C9695" s="27" t="s">
        <v>6465</v>
      </c>
      <c r="D9695" s="27" t="s">
        <v>6466</v>
      </c>
      <c r="E9695" s="27" t="s">
        <v>3161</v>
      </c>
      <c r="F9695" s="27" t="s">
        <v>2788</v>
      </c>
      <c r="G9695" s="27" t="s">
        <v>2788</v>
      </c>
      <c r="H9695" s="28">
        <v>44136</v>
      </c>
      <c r="I9695" s="516">
        <v>5.3385000000000002E-2</v>
      </c>
      <c r="J9695" s="28" t="s">
        <v>3192</v>
      </c>
    </row>
    <row r="9696" spans="1:10" x14ac:dyDescent="0.3">
      <c r="A9696" s="26">
        <v>2020</v>
      </c>
      <c r="B9696" s="27" t="s">
        <v>5775</v>
      </c>
      <c r="C9696" s="27" t="s">
        <v>2905</v>
      </c>
      <c r="D9696" s="27" t="s">
        <v>5775</v>
      </c>
      <c r="E9696" s="27" t="s">
        <v>3033</v>
      </c>
      <c r="F9696" s="27" t="s">
        <v>2807</v>
      </c>
      <c r="G9696" s="27" t="s">
        <v>2812</v>
      </c>
      <c r="H9696" s="28">
        <v>44136</v>
      </c>
      <c r="I9696" s="516">
        <v>8.4651720000000008</v>
      </c>
      <c r="J9696" s="28" t="s">
        <v>3192</v>
      </c>
    </row>
    <row r="9697" spans="1:10" x14ac:dyDescent="0.3">
      <c r="A9697" s="26">
        <v>2020</v>
      </c>
      <c r="B9697" s="27" t="s">
        <v>6450</v>
      </c>
      <c r="C9697" s="27" t="s">
        <v>6451</v>
      </c>
      <c r="D9697" s="27" t="s">
        <v>6452</v>
      </c>
      <c r="E9697" s="27" t="s">
        <v>3063</v>
      </c>
      <c r="F9697" s="27" t="s">
        <v>3094</v>
      </c>
      <c r="G9697" s="27" t="s">
        <v>2961</v>
      </c>
      <c r="H9697" s="28">
        <v>44136</v>
      </c>
      <c r="I9697" s="516">
        <v>14.428758000000004</v>
      </c>
      <c r="J9697" s="28" t="s">
        <v>3241</v>
      </c>
    </row>
    <row r="9698" spans="1:10" x14ac:dyDescent="0.3">
      <c r="A9698" s="26">
        <v>2020</v>
      </c>
      <c r="B9698" s="27" t="s">
        <v>6333</v>
      </c>
      <c r="C9698" s="27" t="s">
        <v>6334</v>
      </c>
      <c r="D9698" s="27" t="s">
        <v>6335</v>
      </c>
      <c r="E9698" s="27" t="s">
        <v>3161</v>
      </c>
      <c r="F9698" s="27" t="s">
        <v>2815</v>
      </c>
      <c r="G9698" s="27" t="s">
        <v>2816</v>
      </c>
      <c r="H9698" s="28">
        <v>44136</v>
      </c>
      <c r="I9698" s="516">
        <v>0.37842500000000001</v>
      </c>
      <c r="J9698" s="28" t="s">
        <v>3192</v>
      </c>
    </row>
    <row r="9699" spans="1:10" x14ac:dyDescent="0.3">
      <c r="A9699" s="26">
        <v>2020</v>
      </c>
      <c r="B9699" s="27" t="s">
        <v>6119</v>
      </c>
      <c r="C9699" s="27" t="s">
        <v>6120</v>
      </c>
      <c r="D9699" s="27" t="s">
        <v>6119</v>
      </c>
      <c r="E9699" s="27" t="s">
        <v>3033</v>
      </c>
      <c r="F9699" s="27" t="s">
        <v>2788</v>
      </c>
      <c r="G9699" s="27" t="s">
        <v>2788</v>
      </c>
      <c r="H9699" s="28">
        <v>44136</v>
      </c>
      <c r="I9699" s="516">
        <v>27.278969</v>
      </c>
      <c r="J9699" s="28" t="s">
        <v>3192</v>
      </c>
    </row>
    <row r="9700" spans="1:10" x14ac:dyDescent="0.3">
      <c r="A9700" s="26">
        <v>2020</v>
      </c>
      <c r="B9700" s="27" t="s">
        <v>6121</v>
      </c>
      <c r="C9700" s="27" t="s">
        <v>6110</v>
      </c>
      <c r="D9700" s="27" t="s">
        <v>6121</v>
      </c>
      <c r="E9700" s="27" t="s">
        <v>3033</v>
      </c>
      <c r="F9700" s="27" t="s">
        <v>2788</v>
      </c>
      <c r="G9700" s="27" t="s">
        <v>2788</v>
      </c>
      <c r="H9700" s="28">
        <v>44136</v>
      </c>
      <c r="I9700" s="516">
        <v>13.550825000000001</v>
      </c>
      <c r="J9700" s="28" t="s">
        <v>3241</v>
      </c>
    </row>
    <row r="9701" spans="1:10" x14ac:dyDescent="0.3">
      <c r="A9701" s="26">
        <v>2020</v>
      </c>
      <c r="B9701" s="27" t="s">
        <v>6144</v>
      </c>
      <c r="C9701" s="27" t="s">
        <v>6145</v>
      </c>
      <c r="D9701" s="27" t="s">
        <v>6144</v>
      </c>
      <c r="E9701" s="27" t="s">
        <v>3033</v>
      </c>
      <c r="F9701" s="27" t="s">
        <v>2788</v>
      </c>
      <c r="G9701" s="27" t="s">
        <v>2788</v>
      </c>
      <c r="H9701" s="28">
        <v>44136</v>
      </c>
      <c r="I9701" s="516">
        <v>3.6620399999999989</v>
      </c>
      <c r="J9701" s="28" t="s">
        <v>3192</v>
      </c>
    </row>
    <row r="9702" spans="1:10" x14ac:dyDescent="0.3">
      <c r="A9702" s="26">
        <v>2020</v>
      </c>
      <c r="B9702" s="27" t="s">
        <v>6490</v>
      </c>
      <c r="C9702" s="27" t="s">
        <v>6491</v>
      </c>
      <c r="D9702" s="27" t="s">
        <v>6490</v>
      </c>
      <c r="E9702" s="27" t="s">
        <v>6117</v>
      </c>
      <c r="F9702" s="27" t="s">
        <v>2825</v>
      </c>
      <c r="G9702" s="27" t="s">
        <v>2826</v>
      </c>
      <c r="H9702" s="28">
        <v>44136</v>
      </c>
      <c r="I9702" s="516">
        <v>0.30083699999999997</v>
      </c>
      <c r="J9702" s="28" t="s">
        <v>3192</v>
      </c>
    </row>
    <row r="9703" spans="1:10" x14ac:dyDescent="0.3">
      <c r="A9703" s="26">
        <v>2020</v>
      </c>
      <c r="B9703" s="27" t="s">
        <v>6493</v>
      </c>
      <c r="C9703" s="27" t="s">
        <v>6494</v>
      </c>
      <c r="D9703" s="27" t="s">
        <v>6493</v>
      </c>
      <c r="E9703" s="27" t="s">
        <v>6117</v>
      </c>
      <c r="F9703" s="27" t="s">
        <v>2825</v>
      </c>
      <c r="G9703" s="27" t="s">
        <v>2826</v>
      </c>
      <c r="H9703" s="28">
        <v>44136</v>
      </c>
      <c r="I9703" s="516">
        <v>0.39549799999999979</v>
      </c>
      <c r="J9703" s="28" t="s">
        <v>3192</v>
      </c>
    </row>
    <row r="9704" spans="1:10" x14ac:dyDescent="0.3">
      <c r="A9704" s="26">
        <v>2020</v>
      </c>
      <c r="B9704" s="27" t="s">
        <v>6496</v>
      </c>
      <c r="C9704" s="27" t="s">
        <v>6497</v>
      </c>
      <c r="D9704" s="27" t="s">
        <v>6496</v>
      </c>
      <c r="E9704" s="27" t="s">
        <v>6117</v>
      </c>
      <c r="F9704" s="27" t="s">
        <v>2825</v>
      </c>
      <c r="G9704" s="27" t="s">
        <v>2826</v>
      </c>
      <c r="H9704" s="28">
        <v>44136</v>
      </c>
      <c r="I9704" s="516">
        <v>0.3668320000000001</v>
      </c>
      <c r="J9704" s="28" t="s">
        <v>3192</v>
      </c>
    </row>
    <row r="9705" spans="1:10" x14ac:dyDescent="0.3">
      <c r="A9705" s="26">
        <v>2020</v>
      </c>
      <c r="B9705" s="27" t="s">
        <v>6502</v>
      </c>
      <c r="C9705" s="27" t="s">
        <v>6503</v>
      </c>
      <c r="D9705" s="27" t="s">
        <v>6504</v>
      </c>
      <c r="E9705" s="27" t="s">
        <v>3161</v>
      </c>
      <c r="F9705" s="27" t="s">
        <v>2815</v>
      </c>
      <c r="G9705" s="27" t="s">
        <v>2816</v>
      </c>
      <c r="H9705" s="28">
        <v>44136</v>
      </c>
      <c r="I9705" s="679">
        <v>4.3114E-2</v>
      </c>
      <c r="J9705" s="28" t="s">
        <v>3192</v>
      </c>
    </row>
    <row r="9706" spans="1:10" x14ac:dyDescent="0.3">
      <c r="A9706" s="26">
        <v>2020</v>
      </c>
      <c r="B9706" s="27" t="s">
        <v>3152</v>
      </c>
      <c r="C9706" s="27" t="s">
        <v>3153</v>
      </c>
      <c r="D9706" s="27" t="s">
        <v>3152</v>
      </c>
      <c r="E9706" s="27" t="s">
        <v>3111</v>
      </c>
      <c r="F9706" s="27" t="s">
        <v>2825</v>
      </c>
      <c r="G9706" s="27" t="s">
        <v>2850</v>
      </c>
      <c r="H9706" s="28">
        <v>44136</v>
      </c>
      <c r="I9706" s="516">
        <v>0.45139000000000001</v>
      </c>
      <c r="J9706" s="28" t="s">
        <v>3241</v>
      </c>
    </row>
    <row r="9707" spans="1:10" x14ac:dyDescent="0.3">
      <c r="A9707" s="26">
        <v>2020</v>
      </c>
      <c r="B9707" s="27" t="s">
        <v>3154</v>
      </c>
      <c r="C9707" s="27" t="s">
        <v>3155</v>
      </c>
      <c r="D9707" s="27" t="s">
        <v>3154</v>
      </c>
      <c r="E9707" s="27" t="s">
        <v>3111</v>
      </c>
      <c r="F9707" s="27" t="s">
        <v>2825</v>
      </c>
      <c r="G9707" s="27" t="s">
        <v>2850</v>
      </c>
      <c r="H9707" s="28">
        <v>44136</v>
      </c>
      <c r="I9707" s="516">
        <v>0.62790499999999982</v>
      </c>
      <c r="J9707" s="28" t="s">
        <v>3241</v>
      </c>
    </row>
    <row r="9708" spans="1:10" x14ac:dyDescent="0.3">
      <c r="A9708" s="26">
        <v>2020</v>
      </c>
      <c r="B9708" s="27" t="s">
        <v>3156</v>
      </c>
      <c r="C9708" s="27" t="s">
        <v>3157</v>
      </c>
      <c r="D9708" s="27" t="s">
        <v>3156</v>
      </c>
      <c r="E9708" s="27" t="s">
        <v>3111</v>
      </c>
      <c r="F9708" s="27" t="s">
        <v>2825</v>
      </c>
      <c r="G9708" s="27" t="s">
        <v>2850</v>
      </c>
      <c r="H9708" s="28">
        <v>44136</v>
      </c>
      <c r="I9708" s="516">
        <v>0</v>
      </c>
      <c r="J9708" s="28" t="s">
        <v>3241</v>
      </c>
    </row>
    <row r="9709" spans="1:10" x14ac:dyDescent="0.3">
      <c r="A9709" s="26">
        <v>2020</v>
      </c>
      <c r="B9709" s="27" t="s">
        <v>5987</v>
      </c>
      <c r="C9709" s="27" t="s">
        <v>6024</v>
      </c>
      <c r="D9709" s="27" t="s">
        <v>5987</v>
      </c>
      <c r="E9709" s="27" t="s">
        <v>3111</v>
      </c>
      <c r="F9709" s="27" t="s">
        <v>2825</v>
      </c>
      <c r="G9709" s="27" t="s">
        <v>2850</v>
      </c>
      <c r="H9709" s="28">
        <v>44136</v>
      </c>
      <c r="I9709" s="516">
        <v>22.688768000000003</v>
      </c>
      <c r="J9709" s="28" t="s">
        <v>3192</v>
      </c>
    </row>
    <row r="9710" spans="1:10" x14ac:dyDescent="0.3">
      <c r="A9710" s="26">
        <v>2020</v>
      </c>
      <c r="B9710" s="27" t="s">
        <v>3060</v>
      </c>
      <c r="C9710" s="27" t="s">
        <v>3061</v>
      </c>
      <c r="D9710" s="27" t="s">
        <v>3062</v>
      </c>
      <c r="E9710" s="27" t="s">
        <v>3063</v>
      </c>
      <c r="F9710" s="27" t="s">
        <v>3034</v>
      </c>
      <c r="G9710" s="27" t="s">
        <v>2999</v>
      </c>
      <c r="H9710" s="28">
        <v>44136</v>
      </c>
      <c r="I9710" s="516">
        <v>0</v>
      </c>
      <c r="J9710" s="28" t="s">
        <v>3241</v>
      </c>
    </row>
    <row r="9711" spans="1:10" x14ac:dyDescent="0.3">
      <c r="A9711" s="26">
        <v>2020</v>
      </c>
      <c r="B9711" s="27" t="s">
        <v>6341</v>
      </c>
      <c r="C9711" s="27" t="s">
        <v>6342</v>
      </c>
      <c r="D9711" s="27" t="s">
        <v>6343</v>
      </c>
      <c r="E9711" s="27" t="s">
        <v>3161</v>
      </c>
      <c r="F9711" s="27" t="s">
        <v>2815</v>
      </c>
      <c r="G9711" s="27" t="s">
        <v>2854</v>
      </c>
      <c r="H9711" s="28">
        <v>44136</v>
      </c>
      <c r="I9711" s="516">
        <v>0.60792200000000007</v>
      </c>
      <c r="J9711" s="28" t="s">
        <v>3192</v>
      </c>
    </row>
    <row r="9712" spans="1:10" x14ac:dyDescent="0.3">
      <c r="A9712" s="26">
        <v>2020</v>
      </c>
      <c r="B9712" s="27" t="s">
        <v>3187</v>
      </c>
      <c r="C9712" s="27" t="s">
        <v>3188</v>
      </c>
      <c r="D9712" s="27" t="s">
        <v>3187</v>
      </c>
      <c r="E9712" s="27" t="s">
        <v>3033</v>
      </c>
      <c r="F9712" s="27" t="s">
        <v>3034</v>
      </c>
      <c r="G9712" s="27" t="s">
        <v>3074</v>
      </c>
      <c r="H9712" s="28">
        <v>44136</v>
      </c>
      <c r="I9712" s="516">
        <v>1.2139460000000002</v>
      </c>
      <c r="J9712" s="28" t="s">
        <v>3241</v>
      </c>
    </row>
    <row r="9713" spans="1:10" x14ac:dyDescent="0.3">
      <c r="A9713" s="26">
        <v>2020</v>
      </c>
      <c r="B9713" s="27" t="s">
        <v>6350</v>
      </c>
      <c r="C9713" s="27" t="s">
        <v>6351</v>
      </c>
      <c r="D9713" s="27" t="s">
        <v>6352</v>
      </c>
      <c r="E9713" s="27" t="s">
        <v>3063</v>
      </c>
      <c r="F9713" s="27" t="s">
        <v>2815</v>
      </c>
      <c r="G9713" s="27" t="s">
        <v>2816</v>
      </c>
      <c r="H9713" s="28">
        <v>44136</v>
      </c>
      <c r="I9713" s="516">
        <v>0</v>
      </c>
      <c r="J9713" s="28" t="s">
        <v>3192</v>
      </c>
    </row>
    <row r="9714" spans="1:10" x14ac:dyDescent="0.3">
      <c r="A9714" s="26">
        <v>2020</v>
      </c>
      <c r="B9714" s="27" t="s">
        <v>6081</v>
      </c>
      <c r="C9714" s="27" t="s">
        <v>6082</v>
      </c>
      <c r="D9714" s="27" t="s">
        <v>6081</v>
      </c>
      <c r="E9714" s="27" t="s">
        <v>3033</v>
      </c>
      <c r="F9714" s="27" t="s">
        <v>2788</v>
      </c>
      <c r="G9714" s="27" t="s">
        <v>2788</v>
      </c>
      <c r="H9714" s="28">
        <v>44136</v>
      </c>
      <c r="I9714" s="516">
        <v>5.6909139999999994</v>
      </c>
      <c r="J9714" s="28" t="s">
        <v>3241</v>
      </c>
    </row>
    <row r="9715" spans="1:10" x14ac:dyDescent="0.3">
      <c r="A9715" s="26">
        <v>2020</v>
      </c>
      <c r="B9715" s="27" t="s">
        <v>5757</v>
      </c>
      <c r="C9715" s="27" t="s">
        <v>2909</v>
      </c>
      <c r="D9715" s="27" t="s">
        <v>5757</v>
      </c>
      <c r="E9715" s="27" t="s">
        <v>3033</v>
      </c>
      <c r="F9715" s="27" t="s">
        <v>2788</v>
      </c>
      <c r="G9715" s="27" t="s">
        <v>2788</v>
      </c>
      <c r="H9715" s="28">
        <v>44136</v>
      </c>
      <c r="I9715" s="516">
        <v>34.142265000000009</v>
      </c>
      <c r="J9715" s="28" t="s">
        <v>3192</v>
      </c>
    </row>
    <row r="9716" spans="1:10" x14ac:dyDescent="0.3">
      <c r="A9716" s="26">
        <v>2020</v>
      </c>
      <c r="B9716" s="27" t="s">
        <v>3174</v>
      </c>
      <c r="C9716" s="27" t="s">
        <v>3175</v>
      </c>
      <c r="D9716" s="27" t="s">
        <v>3174</v>
      </c>
      <c r="E9716" s="27" t="s">
        <v>6117</v>
      </c>
      <c r="F9716" s="27" t="s">
        <v>2825</v>
      </c>
      <c r="G9716" s="27" t="s">
        <v>2826</v>
      </c>
      <c r="H9716" s="28">
        <v>44136</v>
      </c>
      <c r="I9716" s="516">
        <v>0.60098699999999983</v>
      </c>
      <c r="J9716" s="28" t="s">
        <v>3241</v>
      </c>
    </row>
    <row r="9717" spans="1:10" x14ac:dyDescent="0.3">
      <c r="A9717" s="26">
        <v>2020</v>
      </c>
      <c r="B9717" s="27" t="s">
        <v>6141</v>
      </c>
      <c r="C9717" s="27" t="s">
        <v>6142</v>
      </c>
      <c r="D9717" s="27" t="s">
        <v>6143</v>
      </c>
      <c r="E9717" s="27" t="s">
        <v>3063</v>
      </c>
      <c r="F9717" s="27" t="s">
        <v>3034</v>
      </c>
      <c r="G9717" s="27" t="s">
        <v>2999</v>
      </c>
      <c r="H9717" s="28">
        <v>44136</v>
      </c>
      <c r="I9717" s="516">
        <v>1.1616680000000004</v>
      </c>
      <c r="J9717" s="28" t="s">
        <v>3192</v>
      </c>
    </row>
    <row r="9718" spans="1:10" x14ac:dyDescent="0.3">
      <c r="A9718" s="26">
        <v>2020</v>
      </c>
      <c r="B9718" s="27" t="s">
        <v>5997</v>
      </c>
      <c r="C9718" s="27" t="s">
        <v>5998</v>
      </c>
      <c r="D9718" s="27" t="s">
        <v>5997</v>
      </c>
      <c r="E9718" s="27" t="s">
        <v>3111</v>
      </c>
      <c r="F9718" s="27" t="s">
        <v>3034</v>
      </c>
      <c r="G9718" s="27" t="s">
        <v>2821</v>
      </c>
      <c r="H9718" s="28">
        <v>44136</v>
      </c>
      <c r="I9718" s="516">
        <v>4.2800360000000017</v>
      </c>
      <c r="J9718" s="28" t="s">
        <v>3241</v>
      </c>
    </row>
    <row r="9719" spans="1:10" x14ac:dyDescent="0.3">
      <c r="A9719" s="26">
        <v>2020</v>
      </c>
      <c r="B9719" s="27" t="s">
        <v>5762</v>
      </c>
      <c r="C9719" s="27" t="s">
        <v>5763</v>
      </c>
      <c r="D9719" s="27" t="s">
        <v>5762</v>
      </c>
      <c r="E9719" s="27" t="s">
        <v>3111</v>
      </c>
      <c r="F9719" s="27" t="s">
        <v>2825</v>
      </c>
      <c r="G9719" s="27" t="s">
        <v>2850</v>
      </c>
      <c r="H9719" s="28">
        <v>44136</v>
      </c>
      <c r="I9719" s="516">
        <v>0.48799500000000007</v>
      </c>
      <c r="J9719" s="28" t="s">
        <v>3192</v>
      </c>
    </row>
    <row r="9720" spans="1:10" x14ac:dyDescent="0.3">
      <c r="A9720" s="26">
        <v>2020</v>
      </c>
      <c r="B9720" s="27" t="s">
        <v>3068</v>
      </c>
      <c r="C9720" s="27" t="s">
        <v>3069</v>
      </c>
      <c r="D9720" s="27" t="s">
        <v>3068</v>
      </c>
      <c r="E9720" s="27" t="s">
        <v>6117</v>
      </c>
      <c r="F9720" s="27" t="s">
        <v>3034</v>
      </c>
      <c r="G9720" s="27" t="s">
        <v>2923</v>
      </c>
      <c r="H9720" s="28">
        <v>44136</v>
      </c>
      <c r="I9720" s="516">
        <v>9.3061520000000026</v>
      </c>
      <c r="J9720" s="28" t="s">
        <v>3241</v>
      </c>
    </row>
    <row r="9721" spans="1:10" x14ac:dyDescent="0.3">
      <c r="A9721" s="26">
        <v>2020</v>
      </c>
      <c r="B9721" s="27" t="s">
        <v>3070</v>
      </c>
      <c r="C9721" s="27" t="s">
        <v>3071</v>
      </c>
      <c r="D9721" s="27" t="s">
        <v>3070</v>
      </c>
      <c r="E9721" s="27" t="s">
        <v>6117</v>
      </c>
      <c r="F9721" s="27" t="s">
        <v>2815</v>
      </c>
      <c r="G9721" s="27" t="s">
        <v>2816</v>
      </c>
      <c r="H9721" s="28">
        <v>44136</v>
      </c>
      <c r="I9721" s="516">
        <v>1.108506</v>
      </c>
      <c r="J9721" s="28" t="s">
        <v>3241</v>
      </c>
    </row>
    <row r="9722" spans="1:10" x14ac:dyDescent="0.3">
      <c r="A9722" s="26">
        <v>2020</v>
      </c>
      <c r="B9722" s="27" t="s">
        <v>6344</v>
      </c>
      <c r="C9722" s="27" t="s">
        <v>6345</v>
      </c>
      <c r="D9722" s="27" t="s">
        <v>6344</v>
      </c>
      <c r="E9722" s="27" t="s">
        <v>3033</v>
      </c>
      <c r="F9722" s="27" t="s">
        <v>2807</v>
      </c>
      <c r="G9722" s="27" t="s">
        <v>2812</v>
      </c>
      <c r="H9722" s="28">
        <v>44136</v>
      </c>
      <c r="I9722" s="516">
        <v>21.520048000000003</v>
      </c>
      <c r="J9722" s="518" t="s">
        <v>9055</v>
      </c>
    </row>
    <row r="9723" spans="1:10" x14ac:dyDescent="0.3">
      <c r="A9723" s="26">
        <v>2020</v>
      </c>
      <c r="B9723" s="27" t="s">
        <v>3176</v>
      </c>
      <c r="C9723" s="27" t="s">
        <v>3177</v>
      </c>
      <c r="D9723" s="27" t="s">
        <v>3176</v>
      </c>
      <c r="E9723" s="27" t="s">
        <v>3033</v>
      </c>
      <c r="F9723" s="27" t="s">
        <v>2807</v>
      </c>
      <c r="G9723" s="27" t="s">
        <v>2812</v>
      </c>
      <c r="H9723" s="28">
        <v>44136</v>
      </c>
      <c r="I9723" s="516">
        <v>12.962581000000002</v>
      </c>
      <c r="J9723" s="28" t="s">
        <v>3241</v>
      </c>
    </row>
    <row r="9724" spans="1:10" x14ac:dyDescent="0.3">
      <c r="A9724" s="26">
        <v>2020</v>
      </c>
      <c r="B9724" s="27" t="s">
        <v>3072</v>
      </c>
      <c r="C9724" s="27" t="s">
        <v>3073</v>
      </c>
      <c r="D9724" s="27" t="s">
        <v>3072</v>
      </c>
      <c r="E9724" s="27" t="s">
        <v>6117</v>
      </c>
      <c r="F9724" s="27" t="s">
        <v>3034</v>
      </c>
      <c r="G9724" s="27" t="s">
        <v>3074</v>
      </c>
      <c r="H9724" s="28">
        <v>44136</v>
      </c>
      <c r="I9724" s="516">
        <v>0</v>
      </c>
      <c r="J9724" s="28" t="s">
        <v>3241</v>
      </c>
    </row>
    <row r="9725" spans="1:10" x14ac:dyDescent="0.3">
      <c r="A9725" s="26">
        <v>2020</v>
      </c>
      <c r="B9725" s="27" t="s">
        <v>3182</v>
      </c>
      <c r="C9725" s="27" t="s">
        <v>3183</v>
      </c>
      <c r="D9725" s="27" t="s">
        <v>3182</v>
      </c>
      <c r="E9725" s="27" t="s">
        <v>6117</v>
      </c>
      <c r="F9725" s="27" t="s">
        <v>2825</v>
      </c>
      <c r="G9725" s="27" t="s">
        <v>2826</v>
      </c>
      <c r="H9725" s="28">
        <v>44136</v>
      </c>
      <c r="I9725" s="516">
        <v>0.49860500000000002</v>
      </c>
      <c r="J9725" s="28" t="s">
        <v>3241</v>
      </c>
    </row>
    <row r="9726" spans="1:10" x14ac:dyDescent="0.3">
      <c r="A9726" s="26">
        <v>2020</v>
      </c>
      <c r="B9726" s="27" t="s">
        <v>6355</v>
      </c>
      <c r="C9726" s="27" t="s">
        <v>6356</v>
      </c>
      <c r="D9726" s="27" t="s">
        <v>6355</v>
      </c>
      <c r="E9726" s="27" t="s">
        <v>6117</v>
      </c>
      <c r="F9726" s="27" t="s">
        <v>2825</v>
      </c>
      <c r="G9726" s="27" t="s">
        <v>2826</v>
      </c>
      <c r="H9726" s="28">
        <v>44136</v>
      </c>
      <c r="I9726" s="516">
        <v>2.1900119999999998</v>
      </c>
      <c r="J9726" s="28" t="s">
        <v>3192</v>
      </c>
    </row>
    <row r="9727" spans="1:10" x14ac:dyDescent="0.3">
      <c r="A9727" s="26">
        <v>2020</v>
      </c>
      <c r="B9727" s="27" t="s">
        <v>3075</v>
      </c>
      <c r="C9727" s="27" t="s">
        <v>3076</v>
      </c>
      <c r="D9727" s="27" t="s">
        <v>3075</v>
      </c>
      <c r="E9727" s="27" t="s">
        <v>6117</v>
      </c>
      <c r="F9727" s="27" t="s">
        <v>2815</v>
      </c>
      <c r="G9727" s="27" t="s">
        <v>2816</v>
      </c>
      <c r="H9727" s="28">
        <v>44136</v>
      </c>
      <c r="I9727" s="516">
        <v>0</v>
      </c>
      <c r="J9727" s="28" t="s">
        <v>3241</v>
      </c>
    </row>
    <row r="9728" spans="1:10" x14ac:dyDescent="0.3">
      <c r="A9728" s="26">
        <v>2020</v>
      </c>
      <c r="B9728" s="27" t="s">
        <v>6505</v>
      </c>
      <c r="C9728" s="27" t="s">
        <v>6506</v>
      </c>
      <c r="D9728" s="27" t="s">
        <v>6505</v>
      </c>
      <c r="E9728" s="27" t="s">
        <v>3033</v>
      </c>
      <c r="F9728" s="27" t="s">
        <v>2807</v>
      </c>
      <c r="G9728" s="27" t="s">
        <v>2812</v>
      </c>
      <c r="H9728" s="28">
        <v>44136</v>
      </c>
      <c r="I9728" s="516">
        <v>11.395645000000002</v>
      </c>
      <c r="J9728" s="518" t="s">
        <v>9055</v>
      </c>
    </row>
    <row r="9729" spans="1:10" x14ac:dyDescent="0.3">
      <c r="A9729" s="26">
        <v>2020</v>
      </c>
      <c r="B9729" s="27" t="s">
        <v>5670</v>
      </c>
      <c r="C9729" s="27" t="s">
        <v>5671</v>
      </c>
      <c r="D9729" s="27" t="s">
        <v>5670</v>
      </c>
      <c r="E9729" s="27" t="s">
        <v>3033</v>
      </c>
      <c r="F9729" s="27" t="s">
        <v>2807</v>
      </c>
      <c r="G9729" s="27" t="s">
        <v>2812</v>
      </c>
      <c r="H9729" s="28">
        <v>44136</v>
      </c>
      <c r="I9729" s="516">
        <v>40.200804000000005</v>
      </c>
      <c r="J9729" s="28" t="s">
        <v>3241</v>
      </c>
    </row>
    <row r="9730" spans="1:10" x14ac:dyDescent="0.3">
      <c r="A9730" s="26">
        <v>2020</v>
      </c>
      <c r="B9730" s="27" t="s">
        <v>6146</v>
      </c>
      <c r="C9730" s="27" t="s">
        <v>6147</v>
      </c>
      <c r="D9730" s="27" t="s">
        <v>6146</v>
      </c>
      <c r="E9730" s="27" t="s">
        <v>3033</v>
      </c>
      <c r="F9730" s="27" t="s">
        <v>2815</v>
      </c>
      <c r="G9730" s="27" t="s">
        <v>2816</v>
      </c>
      <c r="H9730" s="28">
        <v>44136</v>
      </c>
      <c r="I9730" s="516">
        <v>18.561443999999998</v>
      </c>
      <c r="J9730" s="28" t="s">
        <v>3241</v>
      </c>
    </row>
    <row r="9731" spans="1:10" x14ac:dyDescent="0.3">
      <c r="A9731" s="26">
        <v>2020</v>
      </c>
      <c r="B9731" s="27" t="s">
        <v>6467</v>
      </c>
      <c r="C9731" s="27" t="s">
        <v>6468</v>
      </c>
      <c r="D9731" s="27" t="s">
        <v>6467</v>
      </c>
      <c r="E9731" s="27" t="s">
        <v>3033</v>
      </c>
      <c r="F9731" s="27" t="s">
        <v>2788</v>
      </c>
      <c r="G9731" s="27" t="s">
        <v>2788</v>
      </c>
      <c r="H9731" s="28">
        <v>44136</v>
      </c>
      <c r="I9731" s="516">
        <v>21.550497000000004</v>
      </c>
      <c r="J9731" s="28" t="s">
        <v>3192</v>
      </c>
    </row>
    <row r="9732" spans="1:10" x14ac:dyDescent="0.3">
      <c r="A9732" s="26">
        <v>2020</v>
      </c>
      <c r="B9732" s="27" t="s">
        <v>6346</v>
      </c>
      <c r="C9732" s="27" t="s">
        <v>6347</v>
      </c>
      <c r="D9732" s="27" t="s">
        <v>6346</v>
      </c>
      <c r="E9732" s="27" t="s">
        <v>3033</v>
      </c>
      <c r="F9732" s="27" t="s">
        <v>2788</v>
      </c>
      <c r="G9732" s="27" t="s">
        <v>2788</v>
      </c>
      <c r="H9732" s="28">
        <v>44136</v>
      </c>
      <c r="I9732" s="516">
        <v>12.977656</v>
      </c>
      <c r="J9732" s="28" t="s">
        <v>3192</v>
      </c>
    </row>
    <row r="9733" spans="1:10" x14ac:dyDescent="0.3">
      <c r="A9733" s="26">
        <v>2020</v>
      </c>
      <c r="B9733" s="27" t="s">
        <v>3077</v>
      </c>
      <c r="C9733" s="27" t="s">
        <v>3078</v>
      </c>
      <c r="D9733" s="27" t="s">
        <v>3077</v>
      </c>
      <c r="E9733" s="27" t="s">
        <v>3033</v>
      </c>
      <c r="F9733" s="27" t="s">
        <v>2788</v>
      </c>
      <c r="G9733" s="27" t="s">
        <v>2788</v>
      </c>
      <c r="H9733" s="28">
        <v>44136</v>
      </c>
      <c r="I9733" s="516">
        <v>0</v>
      </c>
      <c r="J9733" s="28" t="s">
        <v>3241</v>
      </c>
    </row>
    <row r="9734" spans="1:10" x14ac:dyDescent="0.3">
      <c r="A9734" s="26">
        <v>2020</v>
      </c>
      <c r="B9734" s="27" t="s">
        <v>6446</v>
      </c>
      <c r="C9734" s="27" t="s">
        <v>6447</v>
      </c>
      <c r="D9734" s="27" t="s">
        <v>6446</v>
      </c>
      <c r="E9734" s="27" t="s">
        <v>3033</v>
      </c>
      <c r="F9734" s="27" t="s">
        <v>2798</v>
      </c>
      <c r="G9734" s="27" t="s">
        <v>5801</v>
      </c>
      <c r="H9734" s="28">
        <v>44136</v>
      </c>
      <c r="I9734" s="516">
        <v>32.450519999999997</v>
      </c>
      <c r="J9734" s="28" t="s">
        <v>3241</v>
      </c>
    </row>
    <row r="9735" spans="1:10" x14ac:dyDescent="0.3">
      <c r="A9735" s="26">
        <v>2020</v>
      </c>
      <c r="B9735" s="27" t="s">
        <v>3079</v>
      </c>
      <c r="C9735" s="27" t="s">
        <v>3080</v>
      </c>
      <c r="D9735" s="27" t="s">
        <v>3081</v>
      </c>
      <c r="E9735" s="27" t="s">
        <v>3063</v>
      </c>
      <c r="F9735" s="27" t="s">
        <v>2788</v>
      </c>
      <c r="G9735" s="27" t="s">
        <v>2788</v>
      </c>
      <c r="H9735" s="28">
        <v>44136</v>
      </c>
      <c r="I9735" s="516">
        <v>1.3837000000000002E-2</v>
      </c>
      <c r="J9735" s="28" t="s">
        <v>3241</v>
      </c>
    </row>
    <row r="9736" spans="1:10" x14ac:dyDescent="0.3">
      <c r="A9736" s="26">
        <v>2020</v>
      </c>
      <c r="B9736" s="27" t="s">
        <v>3082</v>
      </c>
      <c r="C9736" s="27" t="s">
        <v>3083</v>
      </c>
      <c r="D9736" s="27" t="s">
        <v>3082</v>
      </c>
      <c r="E9736" s="27" t="s">
        <v>6117</v>
      </c>
      <c r="F9736" s="27" t="s">
        <v>2825</v>
      </c>
      <c r="G9736" s="27" t="s">
        <v>2826</v>
      </c>
      <c r="H9736" s="28">
        <v>44136</v>
      </c>
      <c r="I9736" s="516">
        <v>7.0233930000000013</v>
      </c>
      <c r="J9736" s="28" t="s">
        <v>3241</v>
      </c>
    </row>
    <row r="9737" spans="1:10" x14ac:dyDescent="0.3">
      <c r="A9737" s="26">
        <v>2020</v>
      </c>
      <c r="B9737" s="27" t="s">
        <v>5986</v>
      </c>
      <c r="C9737" s="27" t="s">
        <v>5770</v>
      </c>
      <c r="D9737" s="27" t="s">
        <v>5769</v>
      </c>
      <c r="E9737" s="27" t="s">
        <v>3111</v>
      </c>
      <c r="F9737" s="27" t="s">
        <v>3034</v>
      </c>
      <c r="G9737" s="27" t="s">
        <v>2821</v>
      </c>
      <c r="H9737" s="28">
        <v>44136</v>
      </c>
      <c r="I9737" s="516">
        <v>8.8839629999999996</v>
      </c>
      <c r="J9737" s="28" t="s">
        <v>3192</v>
      </c>
    </row>
    <row r="9738" spans="1:10" x14ac:dyDescent="0.3">
      <c r="A9738" s="26">
        <v>2020</v>
      </c>
      <c r="B9738" s="27" t="s">
        <v>6348</v>
      </c>
      <c r="C9738" s="27" t="s">
        <v>6304</v>
      </c>
      <c r="D9738" s="27" t="s">
        <v>6348</v>
      </c>
      <c r="E9738" s="27" t="s">
        <v>3033</v>
      </c>
      <c r="F9738" s="27" t="s">
        <v>2815</v>
      </c>
      <c r="G9738" s="27" t="s">
        <v>2816</v>
      </c>
      <c r="H9738" s="28">
        <v>44136</v>
      </c>
      <c r="I9738" s="516">
        <v>9.7178550000000037</v>
      </c>
      <c r="J9738" s="28" t="s">
        <v>3241</v>
      </c>
    </row>
    <row r="9739" spans="1:10" x14ac:dyDescent="0.3">
      <c r="A9739" s="26">
        <v>2020</v>
      </c>
      <c r="B9739" s="27" t="s">
        <v>6455</v>
      </c>
      <c r="C9739" s="27" t="s">
        <v>6456</v>
      </c>
      <c r="D9739" s="27" t="s">
        <v>6457</v>
      </c>
      <c r="E9739" s="27" t="s">
        <v>3161</v>
      </c>
      <c r="F9739" s="27" t="s">
        <v>2788</v>
      </c>
      <c r="G9739" s="27" t="s">
        <v>2788</v>
      </c>
      <c r="H9739" s="28">
        <v>44136</v>
      </c>
      <c r="I9739" s="516">
        <v>4.2237999999999998E-2</v>
      </c>
      <c r="J9739" s="28" t="s">
        <v>3192</v>
      </c>
    </row>
    <row r="9740" spans="1:10" x14ac:dyDescent="0.3">
      <c r="A9740" s="26">
        <v>2020</v>
      </c>
      <c r="B9740" s="27" t="s">
        <v>6032</v>
      </c>
      <c r="C9740" s="27" t="s">
        <v>6018</v>
      </c>
      <c r="D9740" s="27" t="s">
        <v>6032</v>
      </c>
      <c r="E9740" s="27" t="s">
        <v>3033</v>
      </c>
      <c r="F9740" s="27" t="s">
        <v>2788</v>
      </c>
      <c r="G9740" s="27" t="s">
        <v>2788</v>
      </c>
      <c r="H9740" s="28">
        <v>44136</v>
      </c>
      <c r="I9740" s="516">
        <v>11.627492000000002</v>
      </c>
      <c r="J9740" s="28" t="s">
        <v>3241</v>
      </c>
    </row>
    <row r="9741" spans="1:10" x14ac:dyDescent="0.3">
      <c r="A9741" s="26">
        <v>2020</v>
      </c>
      <c r="B9741" s="27" t="s">
        <v>6079</v>
      </c>
      <c r="C9741" s="27" t="s">
        <v>6080</v>
      </c>
      <c r="D9741" s="27" t="s">
        <v>6079</v>
      </c>
      <c r="E9741" s="27" t="s">
        <v>3111</v>
      </c>
      <c r="F9741" s="27" t="s">
        <v>2825</v>
      </c>
      <c r="G9741" s="27" t="s">
        <v>2826</v>
      </c>
      <c r="H9741" s="28">
        <v>44136</v>
      </c>
      <c r="I9741" s="516">
        <v>0.28922599999999998</v>
      </c>
      <c r="J9741" s="28" t="s">
        <v>3192</v>
      </c>
    </row>
    <row r="9742" spans="1:10" x14ac:dyDescent="0.3">
      <c r="A9742" s="26">
        <v>2020</v>
      </c>
      <c r="B9742" s="27" t="s">
        <v>6336</v>
      </c>
      <c r="C9742" s="27" t="s">
        <v>6337</v>
      </c>
      <c r="D9742" s="27" t="s">
        <v>6338</v>
      </c>
      <c r="E9742" s="27" t="s">
        <v>3161</v>
      </c>
      <c r="F9742" s="27" t="s">
        <v>2788</v>
      </c>
      <c r="G9742" s="27" t="s">
        <v>2788</v>
      </c>
      <c r="H9742" s="28">
        <v>44136</v>
      </c>
      <c r="I9742" s="516">
        <v>0.71299200000000063</v>
      </c>
      <c r="J9742" s="28" t="s">
        <v>3192</v>
      </c>
    </row>
    <row r="9743" spans="1:10" x14ac:dyDescent="0.3">
      <c r="A9743" s="26">
        <v>2020</v>
      </c>
      <c r="B9743" s="27" t="s">
        <v>3195</v>
      </c>
      <c r="C9743" s="27" t="s">
        <v>3196</v>
      </c>
      <c r="D9743" s="27" t="s">
        <v>3197</v>
      </c>
      <c r="E9743" s="27" t="s">
        <v>3063</v>
      </c>
      <c r="F9743" s="27" t="s">
        <v>3094</v>
      </c>
      <c r="G9743" s="27" t="s">
        <v>2965</v>
      </c>
      <c r="H9743" s="28">
        <v>44136</v>
      </c>
      <c r="I9743" s="516">
        <v>1.6465270000000001</v>
      </c>
      <c r="J9743" s="28" t="s">
        <v>3192</v>
      </c>
    </row>
    <row r="9744" spans="1:10" x14ac:dyDescent="0.3">
      <c r="A9744" s="26">
        <v>2020</v>
      </c>
      <c r="B9744" s="27" t="s">
        <v>5771</v>
      </c>
      <c r="C9744" s="27" t="s">
        <v>5772</v>
      </c>
      <c r="D9744" s="27" t="s">
        <v>5771</v>
      </c>
      <c r="E9744" s="27" t="s">
        <v>3033</v>
      </c>
      <c r="F9744" s="27" t="s">
        <v>2807</v>
      </c>
      <c r="G9744" s="27" t="s">
        <v>2812</v>
      </c>
      <c r="H9744" s="28">
        <v>44136</v>
      </c>
      <c r="I9744" s="516">
        <v>24.483959000000002</v>
      </c>
      <c r="J9744" s="28" t="s">
        <v>9055</v>
      </c>
    </row>
    <row r="9745" spans="1:10" x14ac:dyDescent="0.3">
      <c r="A9745" s="26">
        <v>2020</v>
      </c>
      <c r="B9745" s="27" t="s">
        <v>6075</v>
      </c>
      <c r="C9745" s="27" t="s">
        <v>6076</v>
      </c>
      <c r="D9745" s="27" t="s">
        <v>6075</v>
      </c>
      <c r="E9745" s="27" t="s">
        <v>3033</v>
      </c>
      <c r="F9745" s="27" t="s">
        <v>2807</v>
      </c>
      <c r="G9745" s="27" t="s">
        <v>2812</v>
      </c>
      <c r="H9745" s="28">
        <v>44136</v>
      </c>
      <c r="I9745" s="516">
        <v>50.565737999999996</v>
      </c>
      <c r="J9745" s="28" t="s">
        <v>9055</v>
      </c>
    </row>
    <row r="9746" spans="1:10" x14ac:dyDescent="0.3">
      <c r="A9746" s="26">
        <v>2020</v>
      </c>
      <c r="B9746" s="27" t="s">
        <v>6507</v>
      </c>
      <c r="C9746" s="27" t="s">
        <v>6508</v>
      </c>
      <c r="D9746" s="27" t="s">
        <v>6509</v>
      </c>
      <c r="E9746" s="27" t="s">
        <v>3063</v>
      </c>
      <c r="F9746" s="27" t="s">
        <v>3094</v>
      </c>
      <c r="G9746" s="27" t="s">
        <v>2965</v>
      </c>
      <c r="H9746" s="28">
        <v>44136</v>
      </c>
      <c r="I9746" s="679">
        <v>3.7874000000000005E-2</v>
      </c>
      <c r="J9746" s="28" t="s">
        <v>3241</v>
      </c>
    </row>
    <row r="9747" spans="1:10" x14ac:dyDescent="0.3">
      <c r="A9747" s="26">
        <v>2020</v>
      </c>
      <c r="B9747" s="27" t="s">
        <v>3089</v>
      </c>
      <c r="C9747" s="27" t="s">
        <v>3090</v>
      </c>
      <c r="D9747" s="27" t="s">
        <v>3089</v>
      </c>
      <c r="E9747" s="27" t="s">
        <v>6117</v>
      </c>
      <c r="F9747" s="27" t="s">
        <v>2815</v>
      </c>
      <c r="G9747" s="27" t="s">
        <v>2816</v>
      </c>
      <c r="H9747" s="28">
        <v>44136</v>
      </c>
      <c r="I9747" s="516">
        <v>0</v>
      </c>
      <c r="J9747" s="28" t="s">
        <v>3241</v>
      </c>
    </row>
    <row r="9748" spans="1:10" x14ac:dyDescent="0.3">
      <c r="A9748" s="26">
        <v>2020</v>
      </c>
      <c r="B9748" s="27" t="s">
        <v>6041</v>
      </c>
      <c r="C9748" s="27" t="s">
        <v>6042</v>
      </c>
      <c r="D9748" s="27" t="s">
        <v>6041</v>
      </c>
      <c r="E9748" s="27" t="s">
        <v>3033</v>
      </c>
      <c r="F9748" s="27" t="s">
        <v>2798</v>
      </c>
      <c r="G9748" s="27" t="s">
        <v>2803</v>
      </c>
      <c r="H9748" s="28">
        <v>44136</v>
      </c>
      <c r="I9748" s="516">
        <v>28.748718999999998</v>
      </c>
      <c r="J9748" s="28" t="s">
        <v>3192</v>
      </c>
    </row>
    <row r="9749" spans="1:10" x14ac:dyDescent="0.3">
      <c r="A9749" s="26">
        <v>2020</v>
      </c>
      <c r="B9749" s="27" t="s">
        <v>6087</v>
      </c>
      <c r="C9749" s="27" t="s">
        <v>6088</v>
      </c>
      <c r="D9749" s="27" t="s">
        <v>6087</v>
      </c>
      <c r="E9749" s="27" t="s">
        <v>3033</v>
      </c>
      <c r="F9749" s="27" t="s">
        <v>2798</v>
      </c>
      <c r="G9749" s="27" t="s">
        <v>2803</v>
      </c>
      <c r="H9749" s="28">
        <v>44136</v>
      </c>
      <c r="I9749" s="516">
        <v>2.5195820000000002</v>
      </c>
      <c r="J9749" s="28" t="s">
        <v>3241</v>
      </c>
    </row>
    <row r="9750" spans="1:10" x14ac:dyDescent="0.3">
      <c r="A9750" s="26">
        <v>2020</v>
      </c>
      <c r="B9750" s="27" t="s">
        <v>5218</v>
      </c>
      <c r="C9750" s="27" t="s">
        <v>3507</v>
      </c>
      <c r="D9750" s="27" t="s">
        <v>5219</v>
      </c>
      <c r="E9750" s="27" t="s">
        <v>3063</v>
      </c>
      <c r="F9750" s="27" t="s">
        <v>2815</v>
      </c>
      <c r="G9750" s="27" t="s">
        <v>2816</v>
      </c>
      <c r="H9750" s="28">
        <v>44136</v>
      </c>
      <c r="I9750" s="516">
        <v>5.8668460000000007</v>
      </c>
      <c r="J9750" s="28" t="s">
        <v>3192</v>
      </c>
    </row>
    <row r="9751" spans="1:10" x14ac:dyDescent="0.3">
      <c r="A9751" s="26">
        <v>2020</v>
      </c>
      <c r="B9751" s="27" t="s">
        <v>3184</v>
      </c>
      <c r="C9751" s="27" t="s">
        <v>3185</v>
      </c>
      <c r="D9751" s="27" t="s">
        <v>3186</v>
      </c>
      <c r="E9751" s="27" t="s">
        <v>3063</v>
      </c>
      <c r="F9751" s="27" t="s">
        <v>3034</v>
      </c>
      <c r="G9751" s="27" t="s">
        <v>2999</v>
      </c>
      <c r="H9751" s="28">
        <v>44136</v>
      </c>
      <c r="I9751" s="516">
        <v>0.74497900000000006</v>
      </c>
      <c r="J9751" s="28" t="s">
        <v>3241</v>
      </c>
    </row>
    <row r="9752" spans="1:10" x14ac:dyDescent="0.3">
      <c r="A9752" s="26">
        <v>2020</v>
      </c>
      <c r="B9752" s="27" t="s">
        <v>3091</v>
      </c>
      <c r="C9752" s="27" t="s">
        <v>3092</v>
      </c>
      <c r="D9752" s="27" t="s">
        <v>3093</v>
      </c>
      <c r="E9752" s="27" t="s">
        <v>3063</v>
      </c>
      <c r="F9752" s="27" t="s">
        <v>3094</v>
      </c>
      <c r="G9752" s="27" t="s">
        <v>2965</v>
      </c>
      <c r="H9752" s="28">
        <v>44136</v>
      </c>
      <c r="I9752" s="516">
        <v>8.4574770000000008</v>
      </c>
      <c r="J9752" s="28" t="s">
        <v>3241</v>
      </c>
    </row>
    <row r="9753" spans="1:10" x14ac:dyDescent="0.3">
      <c r="A9753" s="26">
        <v>2020</v>
      </c>
      <c r="B9753" s="27" t="s">
        <v>3095</v>
      </c>
      <c r="C9753" s="27" t="s">
        <v>3096</v>
      </c>
      <c r="D9753" s="27" t="s">
        <v>3095</v>
      </c>
      <c r="E9753" s="27" t="s">
        <v>6117</v>
      </c>
      <c r="F9753" s="27" t="s">
        <v>3034</v>
      </c>
      <c r="G9753" s="27" t="s">
        <v>2999</v>
      </c>
      <c r="H9753" s="28">
        <v>44136</v>
      </c>
      <c r="I9753" s="516">
        <v>2.1109199999999992</v>
      </c>
      <c r="J9753" s="28" t="s">
        <v>3241</v>
      </c>
    </row>
    <row r="9754" spans="1:10" x14ac:dyDescent="0.3">
      <c r="A9754" s="26">
        <v>2020</v>
      </c>
      <c r="B9754" s="27" t="s">
        <v>3097</v>
      </c>
      <c r="C9754" s="27" t="s">
        <v>3098</v>
      </c>
      <c r="D9754" s="27" t="s">
        <v>3097</v>
      </c>
      <c r="E9754" s="27" t="s">
        <v>6117</v>
      </c>
      <c r="F9754" s="27" t="s">
        <v>2825</v>
      </c>
      <c r="G9754" s="27" t="s">
        <v>2850</v>
      </c>
      <c r="H9754" s="28">
        <v>44136</v>
      </c>
      <c r="I9754" s="516">
        <v>8.7529409999999999</v>
      </c>
      <c r="J9754" s="28" t="s">
        <v>3241</v>
      </c>
    </row>
    <row r="9755" spans="1:10" x14ac:dyDescent="0.3">
      <c r="A9755" s="26">
        <v>2020</v>
      </c>
      <c r="B9755" s="27" t="s">
        <v>3132</v>
      </c>
      <c r="C9755" s="27" t="s">
        <v>3133</v>
      </c>
      <c r="D9755" s="27" t="s">
        <v>3132</v>
      </c>
      <c r="E9755" s="27" t="s">
        <v>3033</v>
      </c>
      <c r="F9755" s="27" t="s">
        <v>2807</v>
      </c>
      <c r="G9755" s="27" t="s">
        <v>2812</v>
      </c>
      <c r="H9755" s="28">
        <v>44136</v>
      </c>
      <c r="I9755" s="516">
        <v>12.895438000000002</v>
      </c>
      <c r="J9755" s="28" t="s">
        <v>3241</v>
      </c>
    </row>
    <row r="9756" spans="1:10" x14ac:dyDescent="0.3">
      <c r="A9756" s="26">
        <v>2020</v>
      </c>
      <c r="B9756" s="27" t="s">
        <v>3134</v>
      </c>
      <c r="C9756" s="27" t="s">
        <v>3135</v>
      </c>
      <c r="D9756" s="27" t="s">
        <v>3134</v>
      </c>
      <c r="E9756" s="27" t="s">
        <v>3033</v>
      </c>
      <c r="F9756" s="27" t="s">
        <v>2807</v>
      </c>
      <c r="G9756" s="27" t="s">
        <v>2812</v>
      </c>
      <c r="H9756" s="28">
        <v>44136</v>
      </c>
      <c r="I9756" s="516">
        <v>8.1007490000000004</v>
      </c>
      <c r="J9756" s="28" t="s">
        <v>3241</v>
      </c>
    </row>
    <row r="9757" spans="1:10" x14ac:dyDescent="0.3">
      <c r="A9757" s="26">
        <v>2020</v>
      </c>
      <c r="B9757" s="27" t="s">
        <v>3690</v>
      </c>
      <c r="C9757" s="27" t="s">
        <v>3691</v>
      </c>
      <c r="D9757" s="27" t="s">
        <v>3690</v>
      </c>
      <c r="E9757" s="27" t="s">
        <v>3033</v>
      </c>
      <c r="F9757" s="27" t="s">
        <v>2807</v>
      </c>
      <c r="G9757" s="27" t="s">
        <v>2812</v>
      </c>
      <c r="H9757" s="28">
        <v>44136</v>
      </c>
      <c r="I9757" s="516">
        <v>7.9345250000000007</v>
      </c>
      <c r="J9757" s="28" t="s">
        <v>3241</v>
      </c>
    </row>
    <row r="9758" spans="1:10" x14ac:dyDescent="0.3">
      <c r="A9758" s="26">
        <v>2020</v>
      </c>
      <c r="B9758" s="27" t="s">
        <v>3099</v>
      </c>
      <c r="C9758" s="27" t="s">
        <v>3100</v>
      </c>
      <c r="D9758" s="27" t="s">
        <v>3099</v>
      </c>
      <c r="E9758" s="27" t="s">
        <v>6117</v>
      </c>
      <c r="F9758" s="27" t="s">
        <v>2815</v>
      </c>
      <c r="G9758" s="27" t="s">
        <v>2816</v>
      </c>
      <c r="H9758" s="28">
        <v>44136</v>
      </c>
      <c r="I9758" s="516">
        <v>2.753625</v>
      </c>
      <c r="J9758" s="28" t="s">
        <v>3241</v>
      </c>
    </row>
    <row r="9759" spans="1:10" x14ac:dyDescent="0.3">
      <c r="A9759" s="26">
        <v>2020</v>
      </c>
      <c r="B9759" s="27" t="s">
        <v>3193</v>
      </c>
      <c r="C9759" s="27" t="s">
        <v>3194</v>
      </c>
      <c r="D9759" s="27" t="s">
        <v>3193</v>
      </c>
      <c r="E9759" s="27" t="s">
        <v>6117</v>
      </c>
      <c r="F9759" s="27" t="s">
        <v>2798</v>
      </c>
      <c r="G9759" s="27" t="s">
        <v>2803</v>
      </c>
      <c r="H9759" s="28">
        <v>44136</v>
      </c>
      <c r="I9759" s="516">
        <v>1.5342200000000006</v>
      </c>
      <c r="J9759" s="28" t="s">
        <v>3192</v>
      </c>
    </row>
    <row r="9760" spans="1:10" x14ac:dyDescent="0.3">
      <c r="A9760" s="26">
        <v>2020</v>
      </c>
      <c r="B9760" s="27" t="s">
        <v>3101</v>
      </c>
      <c r="C9760" s="27" t="s">
        <v>3102</v>
      </c>
      <c r="D9760" s="27" t="s">
        <v>3101</v>
      </c>
      <c r="E9760" s="27" t="s">
        <v>6117</v>
      </c>
      <c r="F9760" s="27" t="s">
        <v>3034</v>
      </c>
      <c r="G9760" s="27" t="s">
        <v>3074</v>
      </c>
      <c r="H9760" s="28">
        <v>44136</v>
      </c>
      <c r="I9760" s="516">
        <v>5.3826790000000004</v>
      </c>
      <c r="J9760" s="28" t="s">
        <v>3241</v>
      </c>
    </row>
    <row r="9761" spans="1:10" x14ac:dyDescent="0.3">
      <c r="A9761" s="26">
        <v>2020</v>
      </c>
      <c r="B9761" s="27" t="s">
        <v>3148</v>
      </c>
      <c r="C9761" s="27" t="s">
        <v>3149</v>
      </c>
      <c r="D9761" s="27" t="s">
        <v>3148</v>
      </c>
      <c r="E9761" s="27" t="s">
        <v>6117</v>
      </c>
      <c r="F9761" s="27" t="s">
        <v>2798</v>
      </c>
      <c r="G9761" s="27" t="s">
        <v>2803</v>
      </c>
      <c r="H9761" s="28">
        <v>44136</v>
      </c>
      <c r="I9761" s="516">
        <v>1.4935689999999997</v>
      </c>
      <c r="J9761" s="28" t="s">
        <v>3241</v>
      </c>
    </row>
    <row r="9762" spans="1:10" x14ac:dyDescent="0.3">
      <c r="A9762" s="26">
        <v>2020</v>
      </c>
      <c r="B9762" s="27" t="s">
        <v>3103</v>
      </c>
      <c r="C9762" s="27" t="s">
        <v>3104</v>
      </c>
      <c r="D9762" s="27" t="s">
        <v>3103</v>
      </c>
      <c r="E9762" s="27" t="s">
        <v>6117</v>
      </c>
      <c r="F9762" s="27" t="s">
        <v>3034</v>
      </c>
      <c r="G9762" s="27" t="s">
        <v>2923</v>
      </c>
      <c r="H9762" s="28">
        <v>44136</v>
      </c>
      <c r="I9762" s="516">
        <v>0.85634500000000002</v>
      </c>
      <c r="J9762" s="28" t="s">
        <v>3241</v>
      </c>
    </row>
    <row r="9763" spans="1:10" x14ac:dyDescent="0.3">
      <c r="A9763" s="26">
        <v>2020</v>
      </c>
      <c r="B9763" s="27" t="s">
        <v>3150</v>
      </c>
      <c r="C9763" s="27" t="s">
        <v>3151</v>
      </c>
      <c r="D9763" s="27" t="s">
        <v>3150</v>
      </c>
      <c r="E9763" s="27" t="s">
        <v>6117</v>
      </c>
      <c r="F9763" s="27" t="s">
        <v>2825</v>
      </c>
      <c r="G9763" s="27" t="s">
        <v>2850</v>
      </c>
      <c r="H9763" s="28">
        <v>44136</v>
      </c>
      <c r="I9763" s="516">
        <v>0.149203</v>
      </c>
      <c r="J9763" s="28" t="s">
        <v>3241</v>
      </c>
    </row>
    <row r="9764" spans="1:10" x14ac:dyDescent="0.3">
      <c r="A9764" s="26">
        <v>2020</v>
      </c>
      <c r="B9764" s="27" t="s">
        <v>6349</v>
      </c>
      <c r="C9764" s="27" t="s">
        <v>6306</v>
      </c>
      <c r="D9764" s="27" t="s">
        <v>6349</v>
      </c>
      <c r="E9764" s="27" t="s">
        <v>3111</v>
      </c>
      <c r="F9764" s="27" t="s">
        <v>2825</v>
      </c>
      <c r="G9764" s="27" t="s">
        <v>2826</v>
      </c>
      <c r="H9764" s="28">
        <v>44136</v>
      </c>
      <c r="I9764" s="516">
        <v>1.4090880000000003</v>
      </c>
      <c r="J9764" s="28" t="s">
        <v>3241</v>
      </c>
    </row>
    <row r="9765" spans="1:10" x14ac:dyDescent="0.3">
      <c r="A9765" s="26">
        <v>2020</v>
      </c>
      <c r="B9765" s="27" t="s">
        <v>3105</v>
      </c>
      <c r="C9765" s="27" t="s">
        <v>3106</v>
      </c>
      <c r="D9765" s="27" t="s">
        <v>3105</v>
      </c>
      <c r="E9765" s="27" t="s">
        <v>6117</v>
      </c>
      <c r="F9765" s="27" t="s">
        <v>2798</v>
      </c>
      <c r="G9765" s="27" t="s">
        <v>2803</v>
      </c>
      <c r="H9765" s="28">
        <v>44136</v>
      </c>
      <c r="I9765" s="516">
        <v>2.6162070000000011</v>
      </c>
      <c r="J9765" s="28" t="s">
        <v>3241</v>
      </c>
    </row>
    <row r="9766" spans="1:10" x14ac:dyDescent="0.3">
      <c r="A9766" s="26">
        <v>2020</v>
      </c>
      <c r="B9766" s="27" t="s">
        <v>5976</v>
      </c>
      <c r="C9766" s="27" t="s">
        <v>5977</v>
      </c>
      <c r="D9766" s="27" t="s">
        <v>5976</v>
      </c>
      <c r="E9766" s="27" t="s">
        <v>3111</v>
      </c>
      <c r="F9766" s="27" t="s">
        <v>3034</v>
      </c>
      <c r="G9766" s="27" t="s">
        <v>2831</v>
      </c>
      <c r="H9766" s="28">
        <v>44136</v>
      </c>
      <c r="I9766" s="516">
        <v>5.5977429999999995</v>
      </c>
      <c r="J9766" s="28" t="s">
        <v>3192</v>
      </c>
    </row>
    <row r="9767" spans="1:10" x14ac:dyDescent="0.3">
      <c r="A9767" s="26">
        <v>2020</v>
      </c>
      <c r="B9767" s="27" t="s">
        <v>3140</v>
      </c>
      <c r="C9767" s="27" t="s">
        <v>3141</v>
      </c>
      <c r="D9767" s="27" t="s">
        <v>3140</v>
      </c>
      <c r="E9767" s="27" t="s">
        <v>6117</v>
      </c>
      <c r="F9767" s="27" t="s">
        <v>2825</v>
      </c>
      <c r="G9767" s="27" t="s">
        <v>2850</v>
      </c>
      <c r="H9767" s="28">
        <v>44136</v>
      </c>
      <c r="I9767" s="516">
        <v>0</v>
      </c>
      <c r="J9767" s="28" t="s">
        <v>3241</v>
      </c>
    </row>
    <row r="9768" spans="1:10" x14ac:dyDescent="0.3">
      <c r="A9768" s="26">
        <v>2020</v>
      </c>
      <c r="B9768" s="27" t="s">
        <v>6150</v>
      </c>
      <c r="C9768" s="27" t="s">
        <v>6151</v>
      </c>
      <c r="D9768" s="27" t="s">
        <v>6150</v>
      </c>
      <c r="E9768" s="27" t="s">
        <v>3033</v>
      </c>
      <c r="F9768" s="27" t="s">
        <v>2788</v>
      </c>
      <c r="G9768" s="27" t="s">
        <v>2788</v>
      </c>
      <c r="H9768" s="28">
        <v>44136</v>
      </c>
      <c r="I9768" s="516">
        <v>73.100488000000013</v>
      </c>
      <c r="J9768" s="28" t="s">
        <v>3192</v>
      </c>
    </row>
    <row r="9769" spans="1:10" x14ac:dyDescent="0.3">
      <c r="A9769" s="26">
        <v>2020</v>
      </c>
      <c r="B9769" s="27" t="s">
        <v>5972</v>
      </c>
      <c r="C9769" s="27" t="s">
        <v>5973</v>
      </c>
      <c r="D9769" s="27" t="s">
        <v>5972</v>
      </c>
      <c r="E9769" s="27" t="s">
        <v>3111</v>
      </c>
      <c r="F9769" s="27" t="s">
        <v>2825</v>
      </c>
      <c r="G9769" s="27" t="s">
        <v>2850</v>
      </c>
      <c r="H9769" s="28">
        <v>44136</v>
      </c>
      <c r="I9769" s="516">
        <v>8.8621000000000005E-2</v>
      </c>
      <c r="J9769" s="28" t="s">
        <v>3241</v>
      </c>
    </row>
    <row r="9770" spans="1:10" x14ac:dyDescent="0.3">
      <c r="A9770" s="26">
        <v>2020</v>
      </c>
      <c r="B9770" s="27" t="s">
        <v>3109</v>
      </c>
      <c r="C9770" s="27" t="s">
        <v>3110</v>
      </c>
      <c r="D9770" s="27" t="s">
        <v>3109</v>
      </c>
      <c r="E9770" s="27" t="s">
        <v>3111</v>
      </c>
      <c r="F9770" s="27" t="s">
        <v>2825</v>
      </c>
      <c r="G9770" s="27" t="s">
        <v>2850</v>
      </c>
      <c r="H9770" s="28">
        <v>44136</v>
      </c>
      <c r="I9770" s="516">
        <v>0.21038900000000002</v>
      </c>
      <c r="J9770" s="28" t="s">
        <v>3241</v>
      </c>
    </row>
    <row r="9771" spans="1:10" x14ac:dyDescent="0.3">
      <c r="A9771" s="26">
        <v>2020</v>
      </c>
      <c r="B9771" s="27" t="s">
        <v>3158</v>
      </c>
      <c r="C9771" s="27" t="s">
        <v>3159</v>
      </c>
      <c r="D9771" s="27" t="s">
        <v>3160</v>
      </c>
      <c r="E9771" s="27" t="s">
        <v>3161</v>
      </c>
      <c r="F9771" s="27" t="s">
        <v>3087</v>
      </c>
      <c r="G9771" s="27" t="s">
        <v>2788</v>
      </c>
      <c r="H9771" s="28">
        <v>44136</v>
      </c>
      <c r="I9771" s="516">
        <v>3.6229349999999996</v>
      </c>
      <c r="J9771" s="28" t="s">
        <v>3241</v>
      </c>
    </row>
    <row r="9772" spans="1:10" x14ac:dyDescent="0.3">
      <c r="A9772" s="26">
        <v>2020</v>
      </c>
      <c r="B9772" s="27" t="s">
        <v>3112</v>
      </c>
      <c r="C9772" s="27" t="s">
        <v>3113</v>
      </c>
      <c r="D9772" s="27" t="s">
        <v>3112</v>
      </c>
      <c r="E9772" s="27" t="s">
        <v>6117</v>
      </c>
      <c r="F9772" s="27" t="s">
        <v>2825</v>
      </c>
      <c r="G9772" s="27" t="s">
        <v>2826</v>
      </c>
      <c r="H9772" s="28">
        <v>44136</v>
      </c>
      <c r="I9772" s="516">
        <v>1.3558599999999996</v>
      </c>
      <c r="J9772" s="28" t="s">
        <v>3241</v>
      </c>
    </row>
    <row r="9773" spans="1:10" x14ac:dyDescent="0.3">
      <c r="A9773" s="26">
        <v>2020</v>
      </c>
      <c r="B9773" s="27" t="s">
        <v>3167</v>
      </c>
      <c r="C9773" s="27" t="s">
        <v>3168</v>
      </c>
      <c r="D9773" s="27" t="s">
        <v>3169</v>
      </c>
      <c r="E9773" s="27" t="s">
        <v>3161</v>
      </c>
      <c r="F9773" s="27" t="s">
        <v>3087</v>
      </c>
      <c r="G9773" s="27" t="s">
        <v>2788</v>
      </c>
      <c r="H9773" s="28">
        <v>44136</v>
      </c>
      <c r="I9773" s="516">
        <v>6.0004170000000006</v>
      </c>
      <c r="J9773" s="28" t="s">
        <v>3241</v>
      </c>
    </row>
    <row r="9774" spans="1:10" x14ac:dyDescent="0.3">
      <c r="A9774" s="26">
        <v>2020</v>
      </c>
      <c r="B9774" s="27" t="s">
        <v>3687</v>
      </c>
      <c r="C9774" s="27" t="s">
        <v>3688</v>
      </c>
      <c r="D9774" s="27" t="s">
        <v>3689</v>
      </c>
      <c r="E9774" s="27" t="s">
        <v>3161</v>
      </c>
      <c r="F9774" s="27" t="s">
        <v>3026</v>
      </c>
      <c r="G9774" s="27" t="s">
        <v>2936</v>
      </c>
      <c r="H9774" s="28">
        <v>44136</v>
      </c>
      <c r="I9774" s="516">
        <v>0.86590400000000045</v>
      </c>
      <c r="J9774" s="28" t="s">
        <v>3192</v>
      </c>
    </row>
    <row r="9775" spans="1:10" x14ac:dyDescent="0.3">
      <c r="A9775" s="26">
        <v>2020</v>
      </c>
      <c r="B9775" s="27" t="s">
        <v>6330</v>
      </c>
      <c r="C9775" s="27" t="s">
        <v>6331</v>
      </c>
      <c r="D9775" s="27" t="s">
        <v>6330</v>
      </c>
      <c r="E9775" s="27" t="s">
        <v>3111</v>
      </c>
      <c r="F9775" s="27" t="s">
        <v>2815</v>
      </c>
      <c r="G9775" s="27" t="s">
        <v>2854</v>
      </c>
      <c r="H9775" s="28">
        <v>44136</v>
      </c>
      <c r="I9775" s="516">
        <v>0.96294400000000013</v>
      </c>
      <c r="J9775" s="28" t="s">
        <v>9055</v>
      </c>
    </row>
    <row r="9776" spans="1:10" x14ac:dyDescent="0.3">
      <c r="A9776" s="26">
        <v>2020</v>
      </c>
      <c r="B9776" s="27" t="s">
        <v>3117</v>
      </c>
      <c r="C9776" s="27" t="s">
        <v>3118</v>
      </c>
      <c r="D9776" s="27" t="s">
        <v>3117</v>
      </c>
      <c r="E9776" s="27" t="s">
        <v>6117</v>
      </c>
      <c r="F9776" s="27" t="s">
        <v>2815</v>
      </c>
      <c r="G9776" s="27" t="s">
        <v>2816</v>
      </c>
      <c r="H9776" s="28">
        <v>44136</v>
      </c>
      <c r="I9776" s="516">
        <v>3.9848750000000002</v>
      </c>
      <c r="J9776" s="28" t="s">
        <v>3241</v>
      </c>
    </row>
    <row r="9777" spans="1:10" x14ac:dyDescent="0.3">
      <c r="A9777" s="26">
        <v>2020</v>
      </c>
      <c r="B9777" s="27" t="s">
        <v>3129</v>
      </c>
      <c r="C9777" s="27" t="s">
        <v>3130</v>
      </c>
      <c r="D9777" s="27" t="s">
        <v>3131</v>
      </c>
      <c r="E9777" s="27" t="s">
        <v>3063</v>
      </c>
      <c r="F9777" s="27" t="s">
        <v>3034</v>
      </c>
      <c r="G9777" s="27" t="s">
        <v>2840</v>
      </c>
      <c r="H9777" s="28">
        <v>44136</v>
      </c>
      <c r="I9777" s="516">
        <v>17.299606000000001</v>
      </c>
      <c r="J9777" s="28" t="s">
        <v>3241</v>
      </c>
    </row>
    <row r="9778" spans="1:10" x14ac:dyDescent="0.3">
      <c r="A9778" s="26">
        <v>2020</v>
      </c>
      <c r="B9778" s="27" t="s">
        <v>6448</v>
      </c>
      <c r="C9778" s="27" t="s">
        <v>6449</v>
      </c>
      <c r="D9778" s="27" t="s">
        <v>6448</v>
      </c>
      <c r="E9778" s="27" t="s">
        <v>3111</v>
      </c>
      <c r="F9778" s="27" t="s">
        <v>2825</v>
      </c>
      <c r="G9778" s="27" t="s">
        <v>2850</v>
      </c>
      <c r="H9778" s="28">
        <v>44136</v>
      </c>
      <c r="I9778" s="516">
        <v>0.9402100000000001</v>
      </c>
      <c r="J9778" s="28" t="s">
        <v>3241</v>
      </c>
    </row>
    <row r="9779" spans="1:10" x14ac:dyDescent="0.3">
      <c r="A9779" s="26">
        <v>2020</v>
      </c>
      <c r="B9779" s="27" t="s">
        <v>6353</v>
      </c>
      <c r="C9779" s="27" t="s">
        <v>6354</v>
      </c>
      <c r="D9779" s="27" t="s">
        <v>6353</v>
      </c>
      <c r="E9779" s="27" t="s">
        <v>6117</v>
      </c>
      <c r="F9779" s="27" t="s">
        <v>2825</v>
      </c>
      <c r="G9779" s="27" t="s">
        <v>2826</v>
      </c>
      <c r="H9779" s="28">
        <v>44136</v>
      </c>
      <c r="I9779" s="516">
        <v>0.42367400000000011</v>
      </c>
      <c r="J9779" s="28" t="s">
        <v>3192</v>
      </c>
    </row>
    <row r="9780" spans="1:10" x14ac:dyDescent="0.3">
      <c r="A9780" s="26">
        <v>2020</v>
      </c>
      <c r="B9780" s="27" t="s">
        <v>6469</v>
      </c>
      <c r="C9780" s="27" t="s">
        <v>6470</v>
      </c>
      <c r="D9780" s="27" t="s">
        <v>6469</v>
      </c>
      <c r="E9780" s="27" t="s">
        <v>3033</v>
      </c>
      <c r="F9780" s="27" t="s">
        <v>2788</v>
      </c>
      <c r="G9780" s="27" t="s">
        <v>2788</v>
      </c>
      <c r="H9780" s="28">
        <v>44136</v>
      </c>
      <c r="I9780" s="516">
        <v>43.315232000000009</v>
      </c>
      <c r="J9780" s="28" t="s">
        <v>3241</v>
      </c>
    </row>
    <row r="9781" spans="1:10" x14ac:dyDescent="0.3">
      <c r="A9781" s="26">
        <v>2020</v>
      </c>
      <c r="B9781" s="27" t="s">
        <v>5767</v>
      </c>
      <c r="C9781" s="27" t="s">
        <v>3515</v>
      </c>
      <c r="D9781" s="27" t="s">
        <v>5768</v>
      </c>
      <c r="E9781" s="27" t="s">
        <v>3063</v>
      </c>
      <c r="F9781" s="27" t="s">
        <v>2815</v>
      </c>
      <c r="G9781" s="27" t="s">
        <v>2816</v>
      </c>
      <c r="H9781" s="28">
        <v>44136</v>
      </c>
      <c r="I9781" s="516">
        <v>0.90946599999999989</v>
      </c>
      <c r="J9781" s="28" t="s">
        <v>3192</v>
      </c>
    </row>
    <row r="9782" spans="1:10" x14ac:dyDescent="0.3">
      <c r="A9782" s="26">
        <v>2020</v>
      </c>
      <c r="B9782" s="27" t="s">
        <v>6382</v>
      </c>
      <c r="C9782" s="27" t="s">
        <v>6383</v>
      </c>
      <c r="D9782" s="27" t="s">
        <v>6384</v>
      </c>
      <c r="E9782" s="27" t="s">
        <v>3161</v>
      </c>
      <c r="F9782" s="27" t="s">
        <v>2815</v>
      </c>
      <c r="G9782" s="27" t="s">
        <v>2854</v>
      </c>
      <c r="H9782" s="28">
        <v>44136</v>
      </c>
      <c r="I9782" s="516">
        <v>0.29400800000000005</v>
      </c>
      <c r="J9782" s="28" t="s">
        <v>3192</v>
      </c>
    </row>
    <row r="9783" spans="1:10" x14ac:dyDescent="0.3">
      <c r="A9783" s="26">
        <v>2020</v>
      </c>
      <c r="B9783" s="27" t="s">
        <v>6029</v>
      </c>
      <c r="C9783" s="27" t="s">
        <v>6030</v>
      </c>
      <c r="D9783" s="27" t="s">
        <v>6029</v>
      </c>
      <c r="E9783" s="27" t="s">
        <v>3111</v>
      </c>
      <c r="F9783" s="27" t="s">
        <v>3034</v>
      </c>
      <c r="G9783" s="27" t="s">
        <v>2831</v>
      </c>
      <c r="H9783" s="28">
        <v>44136</v>
      </c>
      <c r="I9783" s="516">
        <v>1.7084200000000003</v>
      </c>
      <c r="J9783" s="28" t="s">
        <v>3192</v>
      </c>
    </row>
    <row r="9784" spans="1:10" x14ac:dyDescent="0.3">
      <c r="A9784" s="26">
        <v>2020</v>
      </c>
      <c r="B9784" s="27" t="s">
        <v>6027</v>
      </c>
      <c r="C9784" s="27" t="s">
        <v>6028</v>
      </c>
      <c r="D9784" s="27" t="s">
        <v>6027</v>
      </c>
      <c r="E9784" s="27" t="s">
        <v>3111</v>
      </c>
      <c r="F9784" s="27" t="s">
        <v>3034</v>
      </c>
      <c r="G9784" s="27" t="s">
        <v>2831</v>
      </c>
      <c r="H9784" s="28">
        <v>44136</v>
      </c>
      <c r="I9784" s="516">
        <v>3.7651709999999996</v>
      </c>
      <c r="J9784" s="28" t="s">
        <v>3192</v>
      </c>
    </row>
    <row r="9785" spans="1:10" x14ac:dyDescent="0.3">
      <c r="A9785" s="26">
        <v>2020</v>
      </c>
      <c r="B9785" s="27" t="s">
        <v>3178</v>
      </c>
      <c r="C9785" s="27" t="s">
        <v>3179</v>
      </c>
      <c r="D9785" s="27" t="s">
        <v>3178</v>
      </c>
      <c r="E9785" s="27" t="s">
        <v>3033</v>
      </c>
      <c r="F9785" s="27" t="s">
        <v>2807</v>
      </c>
      <c r="G9785" s="27" t="s">
        <v>2812</v>
      </c>
      <c r="H9785" s="28">
        <v>44136</v>
      </c>
      <c r="I9785" s="516">
        <v>0</v>
      </c>
      <c r="J9785" s="28" t="s">
        <v>3241</v>
      </c>
    </row>
    <row r="9786" spans="1:10" x14ac:dyDescent="0.3">
      <c r="A9786" s="26">
        <v>2020</v>
      </c>
      <c r="B9786" s="27" t="s">
        <v>6332</v>
      </c>
      <c r="C9786" s="27" t="s">
        <v>6266</v>
      </c>
      <c r="D9786" s="27" t="s">
        <v>6332</v>
      </c>
      <c r="E9786" s="27" t="s">
        <v>3111</v>
      </c>
      <c r="F9786" s="27" t="s">
        <v>2815</v>
      </c>
      <c r="G9786" s="27" t="s">
        <v>2854</v>
      </c>
      <c r="H9786" s="28">
        <v>44136</v>
      </c>
      <c r="I9786" s="516">
        <v>8.1189999999999984E-2</v>
      </c>
      <c r="J9786" s="28" t="s">
        <v>3241</v>
      </c>
    </row>
    <row r="9787" spans="1:10" x14ac:dyDescent="0.3">
      <c r="A9787" s="26">
        <v>2020</v>
      </c>
      <c r="B9787" s="27" t="s">
        <v>3119</v>
      </c>
      <c r="C9787" s="27" t="s">
        <v>3120</v>
      </c>
      <c r="D9787" s="27" t="s">
        <v>3119</v>
      </c>
      <c r="E9787" s="27" t="s">
        <v>6117</v>
      </c>
      <c r="F9787" s="27" t="s">
        <v>3034</v>
      </c>
      <c r="G9787" s="27" t="s">
        <v>2840</v>
      </c>
      <c r="H9787" s="28">
        <v>44136</v>
      </c>
      <c r="I9787" s="516">
        <v>4.2271919999999996</v>
      </c>
      <c r="J9787" s="28" t="s">
        <v>3241</v>
      </c>
    </row>
    <row r="9788" spans="1:10" x14ac:dyDescent="0.3">
      <c r="A9788" s="26">
        <v>2020</v>
      </c>
      <c r="B9788" s="27" t="s">
        <v>6083</v>
      </c>
      <c r="C9788" s="27" t="s">
        <v>6084</v>
      </c>
      <c r="D9788" s="27" t="s">
        <v>6083</v>
      </c>
      <c r="E9788" s="27" t="s">
        <v>3111</v>
      </c>
      <c r="F9788" s="27" t="s">
        <v>2825</v>
      </c>
      <c r="G9788" s="27" t="s">
        <v>2850</v>
      </c>
      <c r="H9788" s="28">
        <v>44136</v>
      </c>
      <c r="I9788" s="516">
        <v>1.6324779999999997</v>
      </c>
      <c r="J9788" s="28" t="s">
        <v>3241</v>
      </c>
    </row>
    <row r="9789" spans="1:10" x14ac:dyDescent="0.3">
      <c r="A9789" s="26">
        <v>2020</v>
      </c>
      <c r="B9789" s="27" t="s">
        <v>5984</v>
      </c>
      <c r="C9789" s="27" t="s">
        <v>5985</v>
      </c>
      <c r="D9789" s="27" t="s">
        <v>5984</v>
      </c>
      <c r="E9789" s="27" t="s">
        <v>3111</v>
      </c>
      <c r="F9789" s="27" t="s">
        <v>2825</v>
      </c>
      <c r="G9789" s="27" t="s">
        <v>2850</v>
      </c>
      <c r="H9789" s="28">
        <v>44136</v>
      </c>
      <c r="I9789" s="516">
        <v>8.5794429999999995</v>
      </c>
      <c r="J9789" s="28" t="s">
        <v>3192</v>
      </c>
    </row>
    <row r="9790" spans="1:10" x14ac:dyDescent="0.3">
      <c r="A9790" s="26">
        <v>2020</v>
      </c>
      <c r="B9790" s="27" t="s">
        <v>6043</v>
      </c>
      <c r="C9790" s="27" t="s">
        <v>6044</v>
      </c>
      <c r="D9790" s="27" t="s">
        <v>6043</v>
      </c>
      <c r="E9790" s="27" t="s">
        <v>3111</v>
      </c>
      <c r="F9790" s="27" t="s">
        <v>2825</v>
      </c>
      <c r="G9790" s="27" t="s">
        <v>2850</v>
      </c>
      <c r="H9790" s="28">
        <v>44136</v>
      </c>
      <c r="I9790" s="516">
        <v>3.6064560000000006</v>
      </c>
      <c r="J9790" s="28" t="s">
        <v>3192</v>
      </c>
    </row>
    <row r="9791" spans="1:10" x14ac:dyDescent="0.3">
      <c r="A9791" s="26">
        <v>2020</v>
      </c>
      <c r="B9791" s="27" t="s">
        <v>3121</v>
      </c>
      <c r="C9791" s="27" t="s">
        <v>3122</v>
      </c>
      <c r="D9791" s="27" t="s">
        <v>3121</v>
      </c>
      <c r="E9791" s="27" t="s">
        <v>6117</v>
      </c>
      <c r="F9791" s="27" t="s">
        <v>2825</v>
      </c>
      <c r="G9791" s="27" t="s">
        <v>2850</v>
      </c>
      <c r="H9791" s="28">
        <v>44136</v>
      </c>
      <c r="I9791" s="516">
        <v>24.205413</v>
      </c>
      <c r="J9791" s="28" t="s">
        <v>3241</v>
      </c>
    </row>
    <row r="9792" spans="1:10" x14ac:dyDescent="0.3">
      <c r="A9792" s="26">
        <v>2020</v>
      </c>
      <c r="B9792" s="27" t="s">
        <v>5978</v>
      </c>
      <c r="C9792" s="27" t="s">
        <v>5979</v>
      </c>
      <c r="D9792" s="27" t="s">
        <v>5978</v>
      </c>
      <c r="E9792" s="27" t="s">
        <v>3111</v>
      </c>
      <c r="F9792" s="27" t="s">
        <v>2825</v>
      </c>
      <c r="G9792" s="27" t="s">
        <v>2850</v>
      </c>
      <c r="H9792" s="28">
        <v>44136</v>
      </c>
      <c r="I9792" s="516">
        <v>6.5972250000000008</v>
      </c>
      <c r="J9792" s="28" t="s">
        <v>3192</v>
      </c>
    </row>
    <row r="9793" spans="1:10" x14ac:dyDescent="0.3">
      <c r="A9793" s="26">
        <v>2020</v>
      </c>
      <c r="B9793" s="27" t="s">
        <v>5980</v>
      </c>
      <c r="C9793" s="27" t="s">
        <v>5981</v>
      </c>
      <c r="D9793" s="27" t="s">
        <v>5980</v>
      </c>
      <c r="E9793" s="27" t="s">
        <v>3111</v>
      </c>
      <c r="F9793" s="27" t="s">
        <v>2825</v>
      </c>
      <c r="G9793" s="27" t="s">
        <v>2850</v>
      </c>
      <c r="H9793" s="28">
        <v>44136</v>
      </c>
      <c r="I9793" s="516">
        <v>6.1112960000000021</v>
      </c>
      <c r="J9793" s="28" t="s">
        <v>3192</v>
      </c>
    </row>
    <row r="9794" spans="1:10" x14ac:dyDescent="0.3">
      <c r="A9794" s="26">
        <v>2020</v>
      </c>
      <c r="B9794" s="27" t="s">
        <v>5993</v>
      </c>
      <c r="C9794" s="27" t="s">
        <v>5994</v>
      </c>
      <c r="D9794" s="27" t="s">
        <v>5993</v>
      </c>
      <c r="E9794" s="27" t="s">
        <v>3033</v>
      </c>
      <c r="F9794" s="27" t="s">
        <v>2788</v>
      </c>
      <c r="G9794" s="27" t="s">
        <v>2788</v>
      </c>
      <c r="H9794" s="28">
        <v>44136</v>
      </c>
      <c r="I9794" s="516">
        <v>1.2342149999999998</v>
      </c>
      <c r="J9794" s="28" t="s">
        <v>3241</v>
      </c>
    </row>
    <row r="9795" spans="1:10" x14ac:dyDescent="0.3">
      <c r="A9795" s="26">
        <v>2020</v>
      </c>
      <c r="B9795" s="27" t="s">
        <v>5982</v>
      </c>
      <c r="C9795" s="27" t="s">
        <v>5983</v>
      </c>
      <c r="D9795" s="27" t="s">
        <v>5982</v>
      </c>
      <c r="E9795" s="27" t="s">
        <v>3033</v>
      </c>
      <c r="F9795" s="27" t="s">
        <v>2788</v>
      </c>
      <c r="G9795" s="27" t="s">
        <v>2788</v>
      </c>
      <c r="H9795" s="28">
        <v>44136</v>
      </c>
      <c r="I9795" s="516">
        <v>18.907772999999995</v>
      </c>
      <c r="J9795" s="28" t="s">
        <v>3192</v>
      </c>
    </row>
    <row r="9796" spans="1:10" x14ac:dyDescent="0.3">
      <c r="A9796" s="26">
        <v>2020</v>
      </c>
      <c r="B9796" s="27" t="s">
        <v>6385</v>
      </c>
      <c r="C9796" s="27" t="s">
        <v>6386</v>
      </c>
      <c r="D9796" s="27" t="s">
        <v>6387</v>
      </c>
      <c r="E9796" s="27" t="s">
        <v>3161</v>
      </c>
      <c r="F9796" s="27" t="s">
        <v>2815</v>
      </c>
      <c r="G9796" s="27" t="s">
        <v>2816</v>
      </c>
      <c r="H9796" s="28">
        <v>44136</v>
      </c>
      <c r="I9796" s="516">
        <v>0.69706800000000035</v>
      </c>
      <c r="J9796" s="28" t="s">
        <v>3192</v>
      </c>
    </row>
    <row r="9797" spans="1:10" x14ac:dyDescent="0.3">
      <c r="A9797" s="26">
        <v>2020</v>
      </c>
      <c r="B9797" s="27" t="s">
        <v>6499</v>
      </c>
      <c r="C9797" s="27" t="s">
        <v>6500</v>
      </c>
      <c r="D9797" s="27" t="s">
        <v>6499</v>
      </c>
      <c r="E9797" s="27" t="s">
        <v>3033</v>
      </c>
      <c r="F9797" s="27" t="s">
        <v>2788</v>
      </c>
      <c r="G9797" s="27" t="s">
        <v>2788</v>
      </c>
      <c r="H9797" s="28">
        <v>44136</v>
      </c>
      <c r="I9797" s="516">
        <v>14.28396</v>
      </c>
      <c r="J9797" s="28" t="s">
        <v>3192</v>
      </c>
    </row>
    <row r="9798" spans="1:10" x14ac:dyDescent="0.3">
      <c r="A9798" s="26">
        <v>2020</v>
      </c>
      <c r="B9798" s="27" t="s">
        <v>6471</v>
      </c>
      <c r="C9798" s="27" t="s">
        <v>6472</v>
      </c>
      <c r="D9798" s="27" t="s">
        <v>6473</v>
      </c>
      <c r="E9798" s="27" t="s">
        <v>3161</v>
      </c>
      <c r="F9798" s="27" t="s">
        <v>3026</v>
      </c>
      <c r="G9798" s="27" t="s">
        <v>2936</v>
      </c>
      <c r="H9798" s="28">
        <v>44136</v>
      </c>
      <c r="I9798" s="516">
        <v>0.40435999999999994</v>
      </c>
      <c r="J9798" s="28" t="s">
        <v>3192</v>
      </c>
    </row>
    <row r="9799" spans="1:10" x14ac:dyDescent="0.3">
      <c r="A9799" s="26">
        <v>2020</v>
      </c>
      <c r="B9799" s="27" t="s">
        <v>6510</v>
      </c>
      <c r="C9799" s="27" t="s">
        <v>3461</v>
      </c>
      <c r="D9799" s="27" t="s">
        <v>6511</v>
      </c>
      <c r="E9799" s="27" t="s">
        <v>3161</v>
      </c>
      <c r="F9799" s="27" t="s">
        <v>2815</v>
      </c>
      <c r="G9799" s="27" t="s">
        <v>2854</v>
      </c>
      <c r="H9799" s="28">
        <v>44136</v>
      </c>
      <c r="I9799" s="516">
        <v>8.1331000000000001E-2</v>
      </c>
      <c r="J9799" s="28" t="s">
        <v>3192</v>
      </c>
    </row>
    <row r="9800" spans="1:10" x14ac:dyDescent="0.3">
      <c r="A9800" s="26">
        <v>2020</v>
      </c>
      <c r="B9800" s="27" t="s">
        <v>3198</v>
      </c>
      <c r="C9800" s="27" t="s">
        <v>3199</v>
      </c>
      <c r="D9800" s="27" t="s">
        <v>3200</v>
      </c>
      <c r="E9800" s="27" t="s">
        <v>3161</v>
      </c>
      <c r="F9800" s="27" t="s">
        <v>2815</v>
      </c>
      <c r="G9800" s="27" t="s">
        <v>2854</v>
      </c>
      <c r="H9800" s="28">
        <v>44136</v>
      </c>
      <c r="I9800" s="516">
        <v>0.60387000000000002</v>
      </c>
      <c r="J9800" s="28" t="s">
        <v>3192</v>
      </c>
    </row>
    <row r="9801" spans="1:10" x14ac:dyDescent="0.3">
      <c r="A9801" s="26">
        <v>2020</v>
      </c>
      <c r="B9801" s="27" t="s">
        <v>3051</v>
      </c>
      <c r="C9801" s="27" t="s">
        <v>3051</v>
      </c>
      <c r="D9801" s="27" t="s">
        <v>3051</v>
      </c>
      <c r="E9801" s="27" t="s">
        <v>6118</v>
      </c>
      <c r="F9801" s="27" t="s">
        <v>3051</v>
      </c>
      <c r="G9801" s="27" t="s">
        <v>6074</v>
      </c>
      <c r="H9801" s="28">
        <v>44136</v>
      </c>
      <c r="I9801" s="516">
        <v>10087.844446000008</v>
      </c>
      <c r="J9801" s="28" t="s">
        <v>6487</v>
      </c>
    </row>
    <row r="9802" spans="1:10" x14ac:dyDescent="0.3">
      <c r="A9802" s="26">
        <v>2020</v>
      </c>
      <c r="B9802" s="27" t="s">
        <v>3022</v>
      </c>
      <c r="C9802" s="27" t="s">
        <v>3023</v>
      </c>
      <c r="D9802" s="27" t="s">
        <v>3024</v>
      </c>
      <c r="E9802" s="27" t="s">
        <v>3025</v>
      </c>
      <c r="F9802" s="27" t="s">
        <v>3026</v>
      </c>
      <c r="G9802" s="27" t="s">
        <v>2788</v>
      </c>
      <c r="H9802" s="28">
        <v>44136</v>
      </c>
      <c r="I9802" s="516">
        <v>0</v>
      </c>
      <c r="J9802" s="28" t="s">
        <v>3241</v>
      </c>
    </row>
    <row r="9803" spans="1:10" x14ac:dyDescent="0.3">
      <c r="A9803" s="26">
        <v>2020</v>
      </c>
      <c r="B9803" s="27" t="s">
        <v>3022</v>
      </c>
      <c r="C9803" s="27" t="s">
        <v>3023</v>
      </c>
      <c r="D9803" s="27" t="s">
        <v>3027</v>
      </c>
      <c r="E9803" s="27" t="s">
        <v>3025</v>
      </c>
      <c r="F9803" s="27" t="s">
        <v>3026</v>
      </c>
      <c r="G9803" s="27" t="s">
        <v>2788</v>
      </c>
      <c r="H9803" s="28">
        <v>44136</v>
      </c>
      <c r="I9803" s="516">
        <v>0</v>
      </c>
      <c r="J9803" s="28" t="s">
        <v>3241</v>
      </c>
    </row>
    <row r="9804" spans="1:10" x14ac:dyDescent="0.3">
      <c r="A9804" s="26">
        <v>2020</v>
      </c>
      <c r="B9804" s="27" t="s">
        <v>3162</v>
      </c>
      <c r="C9804" s="27" t="s">
        <v>3163</v>
      </c>
      <c r="D9804" s="27" t="s">
        <v>3164</v>
      </c>
      <c r="E9804" s="27" t="s">
        <v>3025</v>
      </c>
      <c r="F9804" s="27" t="s">
        <v>3087</v>
      </c>
      <c r="G9804" s="27" t="s">
        <v>2788</v>
      </c>
      <c r="H9804" s="28">
        <v>44136</v>
      </c>
      <c r="I9804" s="516">
        <v>0</v>
      </c>
      <c r="J9804" s="28" t="s">
        <v>3241</v>
      </c>
    </row>
    <row r="9805" spans="1:10" x14ac:dyDescent="0.3">
      <c r="A9805" s="26">
        <v>2020</v>
      </c>
      <c r="B9805" s="27" t="s">
        <v>3162</v>
      </c>
      <c r="C9805" s="27" t="s">
        <v>3163</v>
      </c>
      <c r="D9805" s="27" t="s">
        <v>3165</v>
      </c>
      <c r="E9805" s="27" t="s">
        <v>3025</v>
      </c>
      <c r="F9805" s="27" t="s">
        <v>3087</v>
      </c>
      <c r="G9805" s="27" t="s">
        <v>2788</v>
      </c>
      <c r="H9805" s="28">
        <v>44136</v>
      </c>
      <c r="I9805" s="516">
        <v>0</v>
      </c>
      <c r="J9805" s="28" t="s">
        <v>3241</v>
      </c>
    </row>
    <row r="9806" spans="1:10" x14ac:dyDescent="0.3">
      <c r="A9806" s="26">
        <v>2020</v>
      </c>
      <c r="B9806" s="27" t="s">
        <v>3064</v>
      </c>
      <c r="C9806" s="27" t="s">
        <v>3065</v>
      </c>
      <c r="D9806" s="27" t="s">
        <v>3066</v>
      </c>
      <c r="E9806" s="27" t="s">
        <v>3025</v>
      </c>
      <c r="F9806" s="27" t="s">
        <v>2825</v>
      </c>
      <c r="G9806" s="27" t="s">
        <v>2826</v>
      </c>
      <c r="H9806" s="28">
        <v>44136</v>
      </c>
      <c r="I9806" s="516">
        <v>0</v>
      </c>
      <c r="J9806" s="28" t="s">
        <v>3241</v>
      </c>
    </row>
    <row r="9807" spans="1:10" x14ac:dyDescent="0.3">
      <c r="A9807" s="26">
        <v>2020</v>
      </c>
      <c r="B9807" s="27" t="s">
        <v>3064</v>
      </c>
      <c r="C9807" s="27" t="s">
        <v>3065</v>
      </c>
      <c r="D9807" s="27" t="s">
        <v>3067</v>
      </c>
      <c r="E9807" s="27" t="s">
        <v>3025</v>
      </c>
      <c r="F9807" s="27" t="s">
        <v>2825</v>
      </c>
      <c r="G9807" s="27" t="s">
        <v>2826</v>
      </c>
      <c r="H9807" s="28">
        <v>44136</v>
      </c>
      <c r="I9807" s="516">
        <v>0</v>
      </c>
      <c r="J9807" s="28" t="s">
        <v>3241</v>
      </c>
    </row>
    <row r="9808" spans="1:10" x14ac:dyDescent="0.3">
      <c r="A9808" s="26">
        <v>2020</v>
      </c>
      <c r="B9808" s="27" t="s">
        <v>3084</v>
      </c>
      <c r="C9808" s="27" t="s">
        <v>3085</v>
      </c>
      <c r="D9808" s="27" t="s">
        <v>3086</v>
      </c>
      <c r="E9808" s="27" t="s">
        <v>3025</v>
      </c>
      <c r="F9808" s="27" t="s">
        <v>3087</v>
      </c>
      <c r="G9808" s="27" t="s">
        <v>2788</v>
      </c>
      <c r="H9808" s="28">
        <v>44136</v>
      </c>
      <c r="I9808" s="516">
        <v>0</v>
      </c>
      <c r="J9808" s="28" t="s">
        <v>3241</v>
      </c>
    </row>
    <row r="9809" spans="1:10" x14ac:dyDescent="0.3">
      <c r="A9809" s="26">
        <v>2020</v>
      </c>
      <c r="B9809" s="27" t="s">
        <v>3084</v>
      </c>
      <c r="C9809" s="27" t="s">
        <v>3085</v>
      </c>
      <c r="D9809" s="27" t="s">
        <v>3088</v>
      </c>
      <c r="E9809" s="27" t="s">
        <v>3025</v>
      </c>
      <c r="F9809" s="27" t="s">
        <v>3087</v>
      </c>
      <c r="G9809" s="27" t="s">
        <v>2788</v>
      </c>
      <c r="H9809" s="28">
        <v>44136</v>
      </c>
      <c r="I9809" s="516">
        <v>0</v>
      </c>
      <c r="J9809" s="28" t="s">
        <v>3241</v>
      </c>
    </row>
    <row r="9810" spans="1:10" x14ac:dyDescent="0.3">
      <c r="A9810" s="26">
        <v>2020</v>
      </c>
      <c r="B9810" s="27" t="s">
        <v>3136</v>
      </c>
      <c r="C9810" s="27" t="s">
        <v>3137</v>
      </c>
      <c r="D9810" s="27" t="s">
        <v>3138</v>
      </c>
      <c r="E9810" s="27" t="s">
        <v>3025</v>
      </c>
      <c r="F9810" s="27" t="s">
        <v>3087</v>
      </c>
      <c r="G9810" s="27" t="s">
        <v>2788</v>
      </c>
      <c r="H9810" s="28">
        <v>44136</v>
      </c>
      <c r="I9810" s="516">
        <v>0</v>
      </c>
      <c r="J9810" s="28" t="s">
        <v>3241</v>
      </c>
    </row>
    <row r="9811" spans="1:10" x14ac:dyDescent="0.3">
      <c r="A9811" s="26">
        <v>2020</v>
      </c>
      <c r="B9811" s="27" t="s">
        <v>3136</v>
      </c>
      <c r="C9811" s="27" t="s">
        <v>3137</v>
      </c>
      <c r="D9811" s="27" t="s">
        <v>3139</v>
      </c>
      <c r="E9811" s="27" t="s">
        <v>3025</v>
      </c>
      <c r="F9811" s="27" t="s">
        <v>3087</v>
      </c>
      <c r="G9811" s="27" t="s">
        <v>2788</v>
      </c>
      <c r="H9811" s="28">
        <v>44136</v>
      </c>
      <c r="I9811" s="516">
        <v>0</v>
      </c>
      <c r="J9811" s="28" t="s">
        <v>3241</v>
      </c>
    </row>
    <row r="9812" spans="1:10" x14ac:dyDescent="0.3">
      <c r="A9812" s="26">
        <v>2020</v>
      </c>
      <c r="B9812" s="27" t="s">
        <v>3123</v>
      </c>
      <c r="C9812" s="27" t="s">
        <v>3124</v>
      </c>
      <c r="D9812" s="27" t="s">
        <v>3166</v>
      </c>
      <c r="E9812" s="27" t="s">
        <v>3025</v>
      </c>
      <c r="F9812" s="27" t="s">
        <v>2825</v>
      </c>
      <c r="G9812" s="27" t="s">
        <v>2850</v>
      </c>
      <c r="H9812" s="28">
        <v>44136</v>
      </c>
      <c r="I9812" s="516">
        <v>0</v>
      </c>
      <c r="J9812" s="28" t="s">
        <v>3241</v>
      </c>
    </row>
    <row r="9813" spans="1:10" x14ac:dyDescent="0.3">
      <c r="A9813" s="26">
        <v>2020</v>
      </c>
      <c r="B9813" s="27" t="s">
        <v>3123</v>
      </c>
      <c r="C9813" s="27" t="s">
        <v>3124</v>
      </c>
      <c r="D9813" s="27" t="s">
        <v>3125</v>
      </c>
      <c r="E9813" s="27" t="s">
        <v>3025</v>
      </c>
      <c r="F9813" s="27" t="s">
        <v>2825</v>
      </c>
      <c r="G9813" s="27" t="s">
        <v>2850</v>
      </c>
      <c r="H9813" s="28">
        <v>44136</v>
      </c>
      <c r="I9813" s="516">
        <v>0</v>
      </c>
      <c r="J9813" s="28" t="s">
        <v>3241</v>
      </c>
    </row>
    <row r="9814" spans="1:10" x14ac:dyDescent="0.3">
      <c r="A9814" s="26">
        <v>2020</v>
      </c>
      <c r="B9814" s="27" t="s">
        <v>3123</v>
      </c>
      <c r="C9814" s="27" t="s">
        <v>3124</v>
      </c>
      <c r="D9814" s="27" t="s">
        <v>3170</v>
      </c>
      <c r="E9814" s="27" t="s">
        <v>3025</v>
      </c>
      <c r="F9814" s="27" t="s">
        <v>2825</v>
      </c>
      <c r="G9814" s="27" t="s">
        <v>2850</v>
      </c>
      <c r="H9814" s="28">
        <v>44136</v>
      </c>
      <c r="I9814" s="516">
        <v>0</v>
      </c>
      <c r="J9814" s="28" t="s">
        <v>3241</v>
      </c>
    </row>
    <row r="9815" spans="1:10" x14ac:dyDescent="0.3">
      <c r="A9815" s="26">
        <v>2020</v>
      </c>
      <c r="B9815" s="27" t="s">
        <v>3114</v>
      </c>
      <c r="C9815" s="27" t="s">
        <v>3115</v>
      </c>
      <c r="D9815" s="27" t="s">
        <v>3116</v>
      </c>
      <c r="E9815" s="27" t="s">
        <v>3025</v>
      </c>
      <c r="F9815" s="27" t="s">
        <v>3026</v>
      </c>
      <c r="G9815" s="27" t="s">
        <v>2788</v>
      </c>
      <c r="H9815" s="28">
        <v>44136</v>
      </c>
      <c r="I9815" s="516">
        <v>0</v>
      </c>
      <c r="J9815" s="28" t="s">
        <v>3241</v>
      </c>
    </row>
    <row r="9816" spans="1:10" x14ac:dyDescent="0.3">
      <c r="A9816" s="26">
        <v>2020</v>
      </c>
      <c r="B9816" s="27" t="s">
        <v>3126</v>
      </c>
      <c r="C9816" s="27" t="s">
        <v>3127</v>
      </c>
      <c r="D9816" s="27" t="s">
        <v>3128</v>
      </c>
      <c r="E9816" s="27" t="s">
        <v>3025</v>
      </c>
      <c r="F9816" s="27" t="s">
        <v>3026</v>
      </c>
      <c r="G9816" s="27" t="s">
        <v>2936</v>
      </c>
      <c r="H9816" s="28">
        <v>44136</v>
      </c>
      <c r="I9816" s="516">
        <v>0</v>
      </c>
      <c r="J9816" s="28" t="s">
        <v>3241</v>
      </c>
    </row>
    <row r="9817" spans="1:10" x14ac:dyDescent="0.3">
      <c r="A9817" s="26">
        <v>2020</v>
      </c>
      <c r="B9817" s="27" t="s">
        <v>3107</v>
      </c>
      <c r="C9817" s="27" t="s">
        <v>3108</v>
      </c>
      <c r="D9817" s="27" t="s">
        <v>3108</v>
      </c>
      <c r="E9817" s="27" t="s">
        <v>6117</v>
      </c>
      <c r="F9817" s="27" t="s">
        <v>3026</v>
      </c>
      <c r="G9817" s="27" t="s">
        <v>2936</v>
      </c>
      <c r="H9817" s="28">
        <v>44136</v>
      </c>
      <c r="I9817" s="516">
        <v>3.4421999999999994E-2</v>
      </c>
      <c r="J9817" s="28" t="s">
        <v>3241</v>
      </c>
    </row>
    <row r="9818" spans="1:10" x14ac:dyDescent="0.3">
      <c r="A9818" s="26">
        <v>2020</v>
      </c>
      <c r="B9818" s="27" t="s">
        <v>6453</v>
      </c>
      <c r="C9818" s="27" t="s">
        <v>6454</v>
      </c>
      <c r="D9818" s="27" t="s">
        <v>6453</v>
      </c>
      <c r="E9818" s="27" t="s">
        <v>3063</v>
      </c>
      <c r="F9818" s="27" t="s">
        <v>3094</v>
      </c>
      <c r="G9818" s="27" t="s">
        <v>2961</v>
      </c>
      <c r="H9818" s="28">
        <v>44136</v>
      </c>
      <c r="I9818" s="516">
        <v>0</v>
      </c>
      <c r="J9818" s="28" t="s">
        <v>3192</v>
      </c>
    </row>
    <row r="9819" spans="1:10" x14ac:dyDescent="0.3">
      <c r="A9819" s="26">
        <v>2020</v>
      </c>
      <c r="B9819" s="27" t="s">
        <v>3035</v>
      </c>
      <c r="C9819" s="27" t="s">
        <v>3036</v>
      </c>
      <c r="D9819" s="27" t="s">
        <v>3035</v>
      </c>
      <c r="E9819" s="27" t="s">
        <v>6117</v>
      </c>
      <c r="F9819" s="27" t="s">
        <v>2825</v>
      </c>
      <c r="G9819" s="27" t="s">
        <v>2826</v>
      </c>
      <c r="H9819" s="28">
        <v>44136</v>
      </c>
      <c r="I9819" s="516">
        <v>0</v>
      </c>
      <c r="J9819" s="28" t="s">
        <v>3241</v>
      </c>
    </row>
    <row r="9820" spans="1:10" x14ac:dyDescent="0.3">
      <c r="A9820" s="26">
        <v>2020</v>
      </c>
      <c r="B9820" s="27" t="s">
        <v>5758</v>
      </c>
      <c r="C9820" s="27" t="s">
        <v>5759</v>
      </c>
      <c r="D9820" s="27" t="s">
        <v>5758</v>
      </c>
      <c r="E9820" s="27" t="s">
        <v>3033</v>
      </c>
      <c r="F9820" s="27" t="s">
        <v>2815</v>
      </c>
      <c r="G9820" s="27" t="s">
        <v>2816</v>
      </c>
      <c r="H9820" s="28">
        <v>44166</v>
      </c>
      <c r="I9820" s="516">
        <v>19.324844000000002</v>
      </c>
      <c r="J9820" s="28" t="s">
        <v>3192</v>
      </c>
    </row>
    <row r="9821" spans="1:10" x14ac:dyDescent="0.3">
      <c r="A9821" s="26">
        <v>2020</v>
      </c>
      <c r="B9821" s="27" t="s">
        <v>5989</v>
      </c>
      <c r="C9821" s="27" t="s">
        <v>5990</v>
      </c>
      <c r="D9821" s="27" t="s">
        <v>5989</v>
      </c>
      <c r="E9821" s="27" t="s">
        <v>3033</v>
      </c>
      <c r="F9821" s="27" t="s">
        <v>2807</v>
      </c>
      <c r="G9821" s="27" t="s">
        <v>2812</v>
      </c>
      <c r="H9821" s="28">
        <v>44166</v>
      </c>
      <c r="I9821" s="516">
        <v>26.979670000000002</v>
      </c>
      <c r="J9821" s="28" t="s">
        <v>3241</v>
      </c>
    </row>
    <row r="9822" spans="1:10" x14ac:dyDescent="0.3">
      <c r="A9822" s="26">
        <v>2020</v>
      </c>
      <c r="B9822" s="27" t="s">
        <v>6085</v>
      </c>
      <c r="C9822" s="27" t="s">
        <v>6086</v>
      </c>
      <c r="D9822" s="27" t="s">
        <v>6085</v>
      </c>
      <c r="E9822" s="27" t="s">
        <v>3033</v>
      </c>
      <c r="F9822" s="27" t="s">
        <v>2807</v>
      </c>
      <c r="G9822" s="27" t="s">
        <v>2812</v>
      </c>
      <c r="H9822" s="28">
        <v>44166</v>
      </c>
      <c r="I9822" s="516">
        <v>37.793487999999996</v>
      </c>
      <c r="J9822" s="28" t="s">
        <v>3241</v>
      </c>
    </row>
    <row r="9823" spans="1:10" x14ac:dyDescent="0.3">
      <c r="A9823" s="26">
        <v>2020</v>
      </c>
      <c r="B9823" s="27" t="s">
        <v>3028</v>
      </c>
      <c r="C9823" s="27" t="s">
        <v>3029</v>
      </c>
      <c r="D9823" s="27" t="s">
        <v>3028</v>
      </c>
      <c r="E9823" s="27" t="s">
        <v>6117</v>
      </c>
      <c r="F9823" s="27" t="s">
        <v>2807</v>
      </c>
      <c r="G9823" s="27" t="s">
        <v>2812</v>
      </c>
      <c r="H9823" s="28">
        <v>44166</v>
      </c>
      <c r="I9823" s="516">
        <v>11.804627000000002</v>
      </c>
      <c r="J9823" s="28" t="s">
        <v>3241</v>
      </c>
    </row>
    <row r="9824" spans="1:10" x14ac:dyDescent="0.3">
      <c r="A9824" s="26">
        <v>2020</v>
      </c>
      <c r="B9824" s="27" t="s">
        <v>6357</v>
      </c>
      <c r="C9824" s="27" t="s">
        <v>6358</v>
      </c>
      <c r="D9824" s="27" t="s">
        <v>6357</v>
      </c>
      <c r="E9824" s="27" t="s">
        <v>3111</v>
      </c>
      <c r="F9824" s="27" t="s">
        <v>2825</v>
      </c>
      <c r="G9824" s="27" t="s">
        <v>2850</v>
      </c>
      <c r="H9824" s="28">
        <v>44166</v>
      </c>
      <c r="I9824" s="516">
        <v>0.52786</v>
      </c>
      <c r="J9824" s="28" t="s">
        <v>3241</v>
      </c>
    </row>
    <row r="9825" spans="1:10" x14ac:dyDescent="0.3">
      <c r="A9825" s="26">
        <v>2020</v>
      </c>
      <c r="B9825" s="27" t="s">
        <v>6328</v>
      </c>
      <c r="C9825" s="27" t="s">
        <v>6329</v>
      </c>
      <c r="D9825" s="27" t="s">
        <v>6328</v>
      </c>
      <c r="E9825" s="27" t="s">
        <v>3033</v>
      </c>
      <c r="F9825" s="27" t="s">
        <v>3034</v>
      </c>
      <c r="G9825" s="27" t="s">
        <v>2821</v>
      </c>
      <c r="H9825" s="28">
        <v>44166</v>
      </c>
      <c r="I9825" s="516">
        <v>37.735605000000014</v>
      </c>
      <c r="J9825" s="28" t="s">
        <v>3192</v>
      </c>
    </row>
    <row r="9826" spans="1:10" x14ac:dyDescent="0.3">
      <c r="A9826" s="26">
        <v>2020</v>
      </c>
      <c r="B9826" s="27" t="s">
        <v>3181</v>
      </c>
      <c r="C9826" s="27" t="s">
        <v>3180</v>
      </c>
      <c r="D9826" s="27" t="s">
        <v>3181</v>
      </c>
      <c r="E9826" s="27" t="s">
        <v>3033</v>
      </c>
      <c r="F9826" s="27" t="s">
        <v>3034</v>
      </c>
      <c r="G9826" s="27" t="s">
        <v>2821</v>
      </c>
      <c r="H9826" s="28">
        <v>44166</v>
      </c>
      <c r="I9826" s="516">
        <v>5.2776770000000006</v>
      </c>
      <c r="J9826" s="28" t="s">
        <v>3241</v>
      </c>
    </row>
    <row r="9827" spans="1:10" x14ac:dyDescent="0.3">
      <c r="A9827" s="26">
        <v>2020</v>
      </c>
      <c r="B9827" s="27" t="s">
        <v>3031</v>
      </c>
      <c r="C9827" s="27" t="s">
        <v>3032</v>
      </c>
      <c r="D9827" s="27" t="s">
        <v>3031</v>
      </c>
      <c r="E9827" s="27" t="s">
        <v>3033</v>
      </c>
      <c r="F9827" s="27" t="s">
        <v>3034</v>
      </c>
      <c r="G9827" s="27" t="s">
        <v>2821</v>
      </c>
      <c r="H9827" s="28">
        <v>44166</v>
      </c>
      <c r="I9827" s="516">
        <v>6.359445</v>
      </c>
      <c r="J9827" s="28" t="s">
        <v>3241</v>
      </c>
    </row>
    <row r="9828" spans="1:10" x14ac:dyDescent="0.3">
      <c r="A9828" s="26">
        <v>2020</v>
      </c>
      <c r="B9828" s="27" t="s">
        <v>6036</v>
      </c>
      <c r="C9828" s="27" t="s">
        <v>6037</v>
      </c>
      <c r="D9828" s="27" t="s">
        <v>6038</v>
      </c>
      <c r="E9828" s="27" t="s">
        <v>3161</v>
      </c>
      <c r="F9828" s="27" t="s">
        <v>3026</v>
      </c>
      <c r="G9828" s="27" t="s">
        <v>2936</v>
      </c>
      <c r="H9828" s="28">
        <v>44166</v>
      </c>
      <c r="I9828" s="516">
        <v>4.4111820000000002</v>
      </c>
      <c r="J9828" s="28" t="s">
        <v>3192</v>
      </c>
    </row>
    <row r="9829" spans="1:10" x14ac:dyDescent="0.3">
      <c r="A9829" s="26">
        <v>2020</v>
      </c>
      <c r="B9829" s="27" t="s">
        <v>6039</v>
      </c>
      <c r="C9829" s="27" t="s">
        <v>6040</v>
      </c>
      <c r="D9829" s="27" t="s">
        <v>6039</v>
      </c>
      <c r="E9829" s="27" t="s">
        <v>3033</v>
      </c>
      <c r="F9829" s="27" t="s">
        <v>2788</v>
      </c>
      <c r="G9829" s="27" t="s">
        <v>2788</v>
      </c>
      <c r="H9829" s="28">
        <v>44166</v>
      </c>
      <c r="I9829" s="516">
        <v>22.579587000000004</v>
      </c>
      <c r="J9829" s="28" t="s">
        <v>3241</v>
      </c>
    </row>
    <row r="9830" spans="1:10" x14ac:dyDescent="0.3">
      <c r="A9830" s="26">
        <v>2020</v>
      </c>
      <c r="B9830" s="27" t="s">
        <v>5991</v>
      </c>
      <c r="C9830" s="27" t="s">
        <v>5992</v>
      </c>
      <c r="D9830" s="27" t="s">
        <v>5991</v>
      </c>
      <c r="E9830" s="27" t="s">
        <v>3033</v>
      </c>
      <c r="F9830" s="27" t="s">
        <v>2788</v>
      </c>
      <c r="G9830" s="27" t="s">
        <v>2799</v>
      </c>
      <c r="H9830" s="28">
        <v>44166</v>
      </c>
      <c r="I9830" s="516">
        <v>13.479203999999999</v>
      </c>
      <c r="J9830" s="28" t="s">
        <v>3192</v>
      </c>
    </row>
    <row r="9831" spans="1:10" x14ac:dyDescent="0.3">
      <c r="A9831" s="26">
        <v>2020</v>
      </c>
      <c r="B9831" s="27" t="s">
        <v>6031</v>
      </c>
      <c r="C9831" s="27" t="s">
        <v>6016</v>
      </c>
      <c r="D9831" s="27" t="s">
        <v>6031</v>
      </c>
      <c r="E9831" s="27" t="s">
        <v>3033</v>
      </c>
      <c r="F9831" s="27" t="s">
        <v>2807</v>
      </c>
      <c r="G9831" s="27" t="s">
        <v>2808</v>
      </c>
      <c r="H9831" s="28">
        <v>44166</v>
      </c>
      <c r="I9831" s="516">
        <v>10.558772000000001</v>
      </c>
      <c r="J9831" s="28" t="s">
        <v>3241</v>
      </c>
    </row>
    <row r="9832" spans="1:10" x14ac:dyDescent="0.3">
      <c r="A9832" s="26">
        <v>2020</v>
      </c>
      <c r="B9832" s="27" t="s">
        <v>6025</v>
      </c>
      <c r="C9832" s="27" t="s">
        <v>6026</v>
      </c>
      <c r="D9832" s="27" t="s">
        <v>6025</v>
      </c>
      <c r="E9832" s="27" t="s">
        <v>3033</v>
      </c>
      <c r="F9832" s="27" t="s">
        <v>2807</v>
      </c>
      <c r="G9832" s="27" t="s">
        <v>2808</v>
      </c>
      <c r="H9832" s="28">
        <v>44166</v>
      </c>
      <c r="I9832" s="516">
        <v>43.125321999999997</v>
      </c>
      <c r="J9832" s="28" t="s">
        <v>3192</v>
      </c>
    </row>
    <row r="9833" spans="1:10" x14ac:dyDescent="0.3">
      <c r="A9833" s="26">
        <v>2020</v>
      </c>
      <c r="B9833" s="27" t="s">
        <v>3189</v>
      </c>
      <c r="C9833" s="27" t="s">
        <v>3190</v>
      </c>
      <c r="D9833" s="27" t="s">
        <v>3191</v>
      </c>
      <c r="E9833" s="27" t="s">
        <v>3161</v>
      </c>
      <c r="F9833" s="27" t="s">
        <v>2815</v>
      </c>
      <c r="G9833" s="27" t="s">
        <v>2816</v>
      </c>
      <c r="H9833" s="28">
        <v>44166</v>
      </c>
      <c r="I9833" s="516">
        <v>1.2497929999999999</v>
      </c>
      <c r="J9833" s="28" t="s">
        <v>3192</v>
      </c>
    </row>
    <row r="9834" spans="1:10" x14ac:dyDescent="0.3">
      <c r="A9834" s="26">
        <v>2020</v>
      </c>
      <c r="B9834" s="27" t="s">
        <v>3189</v>
      </c>
      <c r="C9834" s="27" t="s">
        <v>6326</v>
      </c>
      <c r="D9834" s="27" t="s">
        <v>6327</v>
      </c>
      <c r="E9834" s="27" t="s">
        <v>3161</v>
      </c>
      <c r="F9834" s="27" t="s">
        <v>2815</v>
      </c>
      <c r="G9834" s="27" t="s">
        <v>2816</v>
      </c>
      <c r="H9834" s="28">
        <v>44166</v>
      </c>
      <c r="I9834" s="516">
        <v>0.86499399999999971</v>
      </c>
      <c r="J9834" s="28" t="s">
        <v>3192</v>
      </c>
    </row>
    <row r="9835" spans="1:10" x14ac:dyDescent="0.3">
      <c r="A9835" s="26">
        <v>2020</v>
      </c>
      <c r="B9835" s="27" t="s">
        <v>5764</v>
      </c>
      <c r="C9835" s="27" t="s">
        <v>5765</v>
      </c>
      <c r="D9835" s="27" t="s">
        <v>5766</v>
      </c>
      <c r="E9835" s="27" t="s">
        <v>3161</v>
      </c>
      <c r="F9835" s="27" t="s">
        <v>2815</v>
      </c>
      <c r="G9835" s="27" t="s">
        <v>2816</v>
      </c>
      <c r="H9835" s="28">
        <v>44166</v>
      </c>
      <c r="I9835" s="516">
        <v>0.85943300000000034</v>
      </c>
      <c r="J9835" s="28" t="s">
        <v>3192</v>
      </c>
    </row>
    <row r="9836" spans="1:10" x14ac:dyDescent="0.3">
      <c r="A9836" s="26">
        <v>2020</v>
      </c>
      <c r="B9836" s="27" t="s">
        <v>5764</v>
      </c>
      <c r="C9836" s="27" t="s">
        <v>5765</v>
      </c>
      <c r="D9836" s="27" t="s">
        <v>5988</v>
      </c>
      <c r="E9836" s="27" t="s">
        <v>3161</v>
      </c>
      <c r="F9836" s="27" t="s">
        <v>2815</v>
      </c>
      <c r="G9836" s="27" t="s">
        <v>2816</v>
      </c>
      <c r="H9836" s="28">
        <v>44166</v>
      </c>
      <c r="I9836" s="516">
        <v>0.85358500000000004</v>
      </c>
      <c r="J9836" s="28" t="s">
        <v>3192</v>
      </c>
    </row>
    <row r="9837" spans="1:10" x14ac:dyDescent="0.3">
      <c r="A9837" s="26">
        <v>2020</v>
      </c>
      <c r="B9837" s="27" t="s">
        <v>6453</v>
      </c>
      <c r="C9837" s="27" t="s">
        <v>6454</v>
      </c>
      <c r="D9837" s="27" t="s">
        <v>6501</v>
      </c>
      <c r="E9837" s="27" t="s">
        <v>3063</v>
      </c>
      <c r="F9837" s="27" t="s">
        <v>3094</v>
      </c>
      <c r="G9837" s="27" t="s">
        <v>2961</v>
      </c>
      <c r="H9837" s="28">
        <v>44166</v>
      </c>
      <c r="I9837" s="516">
        <v>9.1344229999999982</v>
      </c>
      <c r="J9837" s="28" t="s">
        <v>3192</v>
      </c>
    </row>
    <row r="9838" spans="1:10" x14ac:dyDescent="0.3">
      <c r="A9838" s="26">
        <v>2020</v>
      </c>
      <c r="B9838" s="27" t="s">
        <v>3037</v>
      </c>
      <c r="C9838" s="27" t="s">
        <v>3038</v>
      </c>
      <c r="D9838" s="27" t="s">
        <v>3037</v>
      </c>
      <c r="E9838" s="27" t="s">
        <v>6117</v>
      </c>
      <c r="F9838" s="27" t="s">
        <v>3034</v>
      </c>
      <c r="G9838" s="27" t="s">
        <v>2999</v>
      </c>
      <c r="H9838" s="28">
        <v>44166</v>
      </c>
      <c r="I9838" s="516">
        <v>1.7118410000000006</v>
      </c>
      <c r="J9838" s="28" t="s">
        <v>3241</v>
      </c>
    </row>
    <row r="9839" spans="1:10" x14ac:dyDescent="0.3">
      <c r="A9839" s="26">
        <v>2020</v>
      </c>
      <c r="B9839" s="27" t="s">
        <v>6077</v>
      </c>
      <c r="C9839" s="27" t="s">
        <v>6078</v>
      </c>
      <c r="D9839" s="27" t="s">
        <v>6077</v>
      </c>
      <c r="E9839" s="27" t="s">
        <v>3111</v>
      </c>
      <c r="F9839" s="27" t="s">
        <v>3034</v>
      </c>
      <c r="G9839" s="27" t="s">
        <v>2840</v>
      </c>
      <c r="H9839" s="28">
        <v>44166</v>
      </c>
      <c r="I9839" s="516">
        <v>21.071160000000003</v>
      </c>
      <c r="J9839" s="28" t="s">
        <v>3192</v>
      </c>
    </row>
    <row r="9840" spans="1:10" x14ac:dyDescent="0.3">
      <c r="A9840" s="26">
        <v>2020</v>
      </c>
      <c r="B9840" s="27" t="s">
        <v>5672</v>
      </c>
      <c r="C9840" s="27" t="s">
        <v>2863</v>
      </c>
      <c r="D9840" s="27" t="s">
        <v>5672</v>
      </c>
      <c r="E9840" s="27" t="s">
        <v>3111</v>
      </c>
      <c r="F9840" s="27" t="s">
        <v>2815</v>
      </c>
      <c r="G9840" s="27" t="s">
        <v>2854</v>
      </c>
      <c r="H9840" s="28">
        <v>44166</v>
      </c>
      <c r="I9840" s="516">
        <v>8.1073730000000008</v>
      </c>
      <c r="J9840" s="28" t="s">
        <v>3192</v>
      </c>
    </row>
    <row r="9841" spans="1:10" x14ac:dyDescent="0.3">
      <c r="A9841" s="26">
        <v>2020</v>
      </c>
      <c r="B9841" s="27" t="s">
        <v>3041</v>
      </c>
      <c r="C9841" s="27" t="s">
        <v>3042</v>
      </c>
      <c r="D9841" s="27" t="s">
        <v>3041</v>
      </c>
      <c r="E9841" s="27" t="s">
        <v>6117</v>
      </c>
      <c r="F9841" s="27" t="s">
        <v>2825</v>
      </c>
      <c r="G9841" s="27" t="s">
        <v>2826</v>
      </c>
      <c r="H9841" s="28">
        <v>44166</v>
      </c>
      <c r="I9841" s="516">
        <v>6.1795600000000022</v>
      </c>
      <c r="J9841" s="28" t="s">
        <v>3241</v>
      </c>
    </row>
    <row r="9842" spans="1:10" x14ac:dyDescent="0.3">
      <c r="A9842" s="26">
        <v>2020</v>
      </c>
      <c r="B9842" s="27" t="s">
        <v>3043</v>
      </c>
      <c r="C9842" s="27" t="s">
        <v>3044</v>
      </c>
      <c r="D9842" s="27" t="s">
        <v>3043</v>
      </c>
      <c r="E9842" s="27" t="s">
        <v>6117</v>
      </c>
      <c r="F9842" s="27" t="s">
        <v>2815</v>
      </c>
      <c r="G9842" s="27" t="s">
        <v>2816</v>
      </c>
      <c r="H9842" s="28">
        <v>44166</v>
      </c>
      <c r="I9842" s="516">
        <v>3.1926710000000003</v>
      </c>
      <c r="J9842" s="28" t="s">
        <v>3241</v>
      </c>
    </row>
    <row r="9843" spans="1:10" x14ac:dyDescent="0.3">
      <c r="A9843" s="26">
        <v>2020</v>
      </c>
      <c r="B9843" s="27" t="s">
        <v>6458</v>
      </c>
      <c r="C9843" s="27" t="s">
        <v>6459</v>
      </c>
      <c r="D9843" s="27" t="s">
        <v>6458</v>
      </c>
      <c r="E9843" s="27" t="s">
        <v>3111</v>
      </c>
      <c r="F9843" s="27" t="s">
        <v>3034</v>
      </c>
      <c r="G9843" s="27" t="s">
        <v>2923</v>
      </c>
      <c r="H9843" s="28">
        <v>44166</v>
      </c>
      <c r="I9843" s="516">
        <v>26.825903000000007</v>
      </c>
      <c r="J9843" s="28" t="s">
        <v>3192</v>
      </c>
    </row>
    <row r="9844" spans="1:10" x14ac:dyDescent="0.3">
      <c r="A9844" s="26">
        <v>2020</v>
      </c>
      <c r="B9844" s="27" t="s">
        <v>6460</v>
      </c>
      <c r="C9844" s="27" t="s">
        <v>6461</v>
      </c>
      <c r="D9844" s="27" t="s">
        <v>6460</v>
      </c>
      <c r="E9844" s="27" t="s">
        <v>3111</v>
      </c>
      <c r="F9844" s="27" t="s">
        <v>3034</v>
      </c>
      <c r="G9844" s="27" t="s">
        <v>2923</v>
      </c>
      <c r="H9844" s="28">
        <v>44166</v>
      </c>
      <c r="I9844" s="516">
        <v>27.294521999999997</v>
      </c>
      <c r="J9844" s="28" t="s">
        <v>3192</v>
      </c>
    </row>
    <row r="9845" spans="1:10" x14ac:dyDescent="0.3">
      <c r="A9845" s="26">
        <v>2020</v>
      </c>
      <c r="B9845" s="27" t="s">
        <v>6462</v>
      </c>
      <c r="C9845" s="27" t="s">
        <v>6463</v>
      </c>
      <c r="D9845" s="27" t="s">
        <v>6462</v>
      </c>
      <c r="E9845" s="27" t="s">
        <v>3111</v>
      </c>
      <c r="F9845" s="27" t="s">
        <v>3034</v>
      </c>
      <c r="G9845" s="27" t="s">
        <v>2923</v>
      </c>
      <c r="H9845" s="28">
        <v>44166</v>
      </c>
      <c r="I9845" s="516">
        <v>27.566470000000002</v>
      </c>
      <c r="J9845" s="28" t="s">
        <v>3192</v>
      </c>
    </row>
    <row r="9846" spans="1:10" x14ac:dyDescent="0.3">
      <c r="A9846" s="26">
        <v>2020</v>
      </c>
      <c r="B9846" s="27" t="s">
        <v>3045</v>
      </c>
      <c r="C9846" s="27" t="s">
        <v>3046</v>
      </c>
      <c r="D9846" s="27" t="s">
        <v>3045</v>
      </c>
      <c r="E9846" s="27" t="s">
        <v>6117</v>
      </c>
      <c r="F9846" s="27" t="s">
        <v>2815</v>
      </c>
      <c r="G9846" s="27" t="s">
        <v>2816</v>
      </c>
      <c r="H9846" s="28">
        <v>44166</v>
      </c>
      <c r="I9846" s="516">
        <v>3.8108000000000003E-2</v>
      </c>
      <c r="J9846" s="28" t="s">
        <v>3241</v>
      </c>
    </row>
    <row r="9847" spans="1:10" x14ac:dyDescent="0.3">
      <c r="A9847" s="26">
        <v>2020</v>
      </c>
      <c r="B9847" s="27" t="s">
        <v>3143</v>
      </c>
      <c r="C9847" s="27" t="s">
        <v>3144</v>
      </c>
      <c r="D9847" s="27" t="s">
        <v>3143</v>
      </c>
      <c r="E9847" s="27" t="s">
        <v>6117</v>
      </c>
      <c r="F9847" s="27" t="s">
        <v>2798</v>
      </c>
      <c r="G9847" s="27" t="s">
        <v>2803</v>
      </c>
      <c r="H9847" s="28">
        <v>44166</v>
      </c>
      <c r="I9847" s="516">
        <v>2.6961689999999994</v>
      </c>
      <c r="J9847" s="28" t="s">
        <v>3241</v>
      </c>
    </row>
    <row r="9848" spans="1:10" x14ac:dyDescent="0.3">
      <c r="A9848" s="26">
        <v>2020</v>
      </c>
      <c r="B9848" s="27" t="s">
        <v>5773</v>
      </c>
      <c r="C9848" s="27" t="s">
        <v>5774</v>
      </c>
      <c r="D9848" s="27" t="s">
        <v>5773</v>
      </c>
      <c r="E9848" s="27" t="s">
        <v>3111</v>
      </c>
      <c r="F9848" s="27" t="s">
        <v>3034</v>
      </c>
      <c r="G9848" s="27" t="s">
        <v>2821</v>
      </c>
      <c r="H9848" s="28">
        <v>44166</v>
      </c>
      <c r="I9848" s="516">
        <v>0.27566800000000002</v>
      </c>
      <c r="J9848" s="28" t="s">
        <v>3241</v>
      </c>
    </row>
    <row r="9849" spans="1:10" x14ac:dyDescent="0.3">
      <c r="A9849" s="26">
        <v>2020</v>
      </c>
      <c r="B9849" s="27" t="s">
        <v>3171</v>
      </c>
      <c r="C9849" s="27" t="s">
        <v>3172</v>
      </c>
      <c r="D9849" s="27" t="s">
        <v>3173</v>
      </c>
      <c r="E9849" s="27" t="s">
        <v>3111</v>
      </c>
      <c r="F9849" s="27" t="s">
        <v>2825</v>
      </c>
      <c r="G9849" s="27" t="s">
        <v>2850</v>
      </c>
      <c r="H9849" s="28">
        <v>44166</v>
      </c>
      <c r="I9849" s="516">
        <v>0.53326200000000001</v>
      </c>
      <c r="J9849" s="28" t="s">
        <v>3241</v>
      </c>
    </row>
    <row r="9850" spans="1:10" x14ac:dyDescent="0.3">
      <c r="A9850" s="26">
        <v>2020</v>
      </c>
      <c r="B9850" s="27" t="s">
        <v>6488</v>
      </c>
      <c r="C9850" s="27" t="s">
        <v>6489</v>
      </c>
      <c r="D9850" s="27" t="s">
        <v>6488</v>
      </c>
      <c r="E9850" s="27" t="s">
        <v>3033</v>
      </c>
      <c r="F9850" s="27" t="s">
        <v>2807</v>
      </c>
      <c r="G9850" s="27" t="s">
        <v>2812</v>
      </c>
      <c r="H9850" s="28">
        <v>44166</v>
      </c>
      <c r="I9850" s="516">
        <v>8.1424640000000004</v>
      </c>
      <c r="J9850" s="28" t="s">
        <v>3192</v>
      </c>
    </row>
    <row r="9851" spans="1:10" x14ac:dyDescent="0.3">
      <c r="A9851" s="26">
        <v>2020</v>
      </c>
      <c r="B9851" s="27" t="s">
        <v>5974</v>
      </c>
      <c r="C9851" s="27" t="s">
        <v>5975</v>
      </c>
      <c r="D9851" s="27" t="s">
        <v>5974</v>
      </c>
      <c r="E9851" s="27" t="s">
        <v>3033</v>
      </c>
      <c r="F9851" s="27" t="s">
        <v>2807</v>
      </c>
      <c r="G9851" s="27" t="s">
        <v>2812</v>
      </c>
      <c r="H9851" s="28">
        <v>44166</v>
      </c>
      <c r="I9851" s="516">
        <v>11.653689</v>
      </c>
      <c r="J9851" s="28" t="s">
        <v>3192</v>
      </c>
    </row>
    <row r="9852" spans="1:10" x14ac:dyDescent="0.3">
      <c r="A9852" s="26">
        <v>2020</v>
      </c>
      <c r="B9852" s="27" t="s">
        <v>3146</v>
      </c>
      <c r="C9852" s="27" t="s">
        <v>3147</v>
      </c>
      <c r="D9852" s="27" t="s">
        <v>3146</v>
      </c>
      <c r="E9852" s="27" t="s">
        <v>6117</v>
      </c>
      <c r="F9852" s="27" t="s">
        <v>2798</v>
      </c>
      <c r="G9852" s="27" t="s">
        <v>2803</v>
      </c>
      <c r="H9852" s="28">
        <v>44166</v>
      </c>
      <c r="I9852" s="516">
        <v>3.3696779999999995</v>
      </c>
      <c r="J9852" s="28" t="s">
        <v>3241</v>
      </c>
    </row>
    <row r="9853" spans="1:10" x14ac:dyDescent="0.3">
      <c r="A9853" s="26">
        <v>2020</v>
      </c>
      <c r="B9853" s="27" t="s">
        <v>6128</v>
      </c>
      <c r="C9853" s="27" t="s">
        <v>6129</v>
      </c>
      <c r="D9853" s="27" t="s">
        <v>6130</v>
      </c>
      <c r="E9853" s="27" t="s">
        <v>3161</v>
      </c>
      <c r="F9853" s="27" t="s">
        <v>3034</v>
      </c>
      <c r="G9853" s="27" t="s">
        <v>2999</v>
      </c>
      <c r="H9853" s="28">
        <v>44166</v>
      </c>
      <c r="I9853" s="516">
        <v>6.7029999999999998E-3</v>
      </c>
      <c r="J9853" s="28" t="s">
        <v>3192</v>
      </c>
    </row>
    <row r="9854" spans="1:10" x14ac:dyDescent="0.3">
      <c r="A9854" s="26">
        <v>2020</v>
      </c>
      <c r="B9854" s="27" t="s">
        <v>3047</v>
      </c>
      <c r="C9854" s="27" t="s">
        <v>3048</v>
      </c>
      <c r="D9854" s="27" t="s">
        <v>3047</v>
      </c>
      <c r="E9854" s="27" t="s">
        <v>6117</v>
      </c>
      <c r="F9854" s="27" t="s">
        <v>2825</v>
      </c>
      <c r="G9854" s="27" t="s">
        <v>2826</v>
      </c>
      <c r="H9854" s="28">
        <v>44166</v>
      </c>
      <c r="I9854" s="516">
        <v>2.8058379999999996</v>
      </c>
      <c r="J9854" s="28" t="s">
        <v>3241</v>
      </c>
    </row>
    <row r="9855" spans="1:10" x14ac:dyDescent="0.3">
      <c r="A9855" s="26">
        <v>2020</v>
      </c>
      <c r="B9855" s="27" t="s">
        <v>5217</v>
      </c>
      <c r="C9855" s="27" t="s">
        <v>2901</v>
      </c>
      <c r="D9855" s="27" t="s">
        <v>5217</v>
      </c>
      <c r="E9855" s="27" t="s">
        <v>3033</v>
      </c>
      <c r="F9855" s="27" t="s">
        <v>2788</v>
      </c>
      <c r="G9855" s="27" t="s">
        <v>2788</v>
      </c>
      <c r="H9855" s="28">
        <v>44166</v>
      </c>
      <c r="I9855" s="516">
        <v>39.908844999999999</v>
      </c>
      <c r="J9855" s="28" t="s">
        <v>3192</v>
      </c>
    </row>
    <row r="9856" spans="1:10" x14ac:dyDescent="0.3">
      <c r="A9856" s="26">
        <v>2020</v>
      </c>
      <c r="B9856" s="27" t="s">
        <v>6124</v>
      </c>
      <c r="C9856" s="27" t="s">
        <v>6125</v>
      </c>
      <c r="D9856" s="27" t="s">
        <v>6124</v>
      </c>
      <c r="E9856" s="27" t="s">
        <v>3111</v>
      </c>
      <c r="F9856" s="27" t="s">
        <v>2815</v>
      </c>
      <c r="G9856" s="27" t="s">
        <v>2854</v>
      </c>
      <c r="H9856" s="28">
        <v>44166</v>
      </c>
      <c r="I9856" s="516">
        <v>1.062319</v>
      </c>
      <c r="J9856" s="28" t="s">
        <v>9055</v>
      </c>
    </row>
    <row r="9857" spans="1:10" x14ac:dyDescent="0.3">
      <c r="A9857" s="26">
        <v>2020</v>
      </c>
      <c r="B9857" s="27" t="s">
        <v>5999</v>
      </c>
      <c r="C9857" s="27" t="s">
        <v>5967</v>
      </c>
      <c r="D9857" s="27" t="s">
        <v>5999</v>
      </c>
      <c r="E9857" s="27" t="s">
        <v>3111</v>
      </c>
      <c r="F9857" s="27" t="s">
        <v>2815</v>
      </c>
      <c r="G9857" s="27" t="s">
        <v>2854</v>
      </c>
      <c r="H9857" s="28">
        <v>44166</v>
      </c>
      <c r="I9857" s="516">
        <v>1.293385</v>
      </c>
      <c r="J9857" s="28" t="s">
        <v>3241</v>
      </c>
    </row>
    <row r="9858" spans="1:10" x14ac:dyDescent="0.3">
      <c r="A9858" s="26">
        <v>2020</v>
      </c>
      <c r="B9858" s="27" t="s">
        <v>5760</v>
      </c>
      <c r="C9858" s="27" t="s">
        <v>5761</v>
      </c>
      <c r="D9858" s="27" t="s">
        <v>5760</v>
      </c>
      <c r="E9858" s="27" t="s">
        <v>3111</v>
      </c>
      <c r="F9858" s="27" t="s">
        <v>2815</v>
      </c>
      <c r="G9858" s="27" t="s">
        <v>2854</v>
      </c>
      <c r="H9858" s="28">
        <v>44166</v>
      </c>
      <c r="I9858" s="516">
        <v>7.632115999999999</v>
      </c>
      <c r="J9858" s="28" t="s">
        <v>3192</v>
      </c>
    </row>
    <row r="9859" spans="1:10" x14ac:dyDescent="0.3">
      <c r="A9859" s="26">
        <v>2020</v>
      </c>
      <c r="B9859" s="27" t="s">
        <v>3049</v>
      </c>
      <c r="C9859" s="27" t="s">
        <v>3050</v>
      </c>
      <c r="D9859" s="27" t="s">
        <v>3049</v>
      </c>
      <c r="E9859" s="27" t="s">
        <v>6117</v>
      </c>
      <c r="F9859" s="27" t="s">
        <v>2825</v>
      </c>
      <c r="G9859" s="27" t="s">
        <v>2850</v>
      </c>
      <c r="H9859" s="28">
        <v>44166</v>
      </c>
      <c r="I9859" s="516">
        <v>3.2476280000000006</v>
      </c>
      <c r="J9859" s="28" t="s">
        <v>3241</v>
      </c>
    </row>
    <row r="9860" spans="1:10" x14ac:dyDescent="0.3">
      <c r="A9860" s="26">
        <v>2020</v>
      </c>
      <c r="B9860" s="27" t="s">
        <v>5995</v>
      </c>
      <c r="C9860" s="27" t="s">
        <v>5996</v>
      </c>
      <c r="D9860" s="27" t="s">
        <v>5995</v>
      </c>
      <c r="E9860" s="27" t="s">
        <v>3033</v>
      </c>
      <c r="F9860" s="27" t="s">
        <v>2807</v>
      </c>
      <c r="G9860" s="27" t="s">
        <v>2812</v>
      </c>
      <c r="H9860" s="28">
        <v>44166</v>
      </c>
      <c r="I9860" s="516">
        <v>7.7498459999999998</v>
      </c>
      <c r="J9860" s="28" t="s">
        <v>3192</v>
      </c>
    </row>
    <row r="9861" spans="1:10" x14ac:dyDescent="0.3">
      <c r="A9861" s="26">
        <v>2020</v>
      </c>
      <c r="B9861" s="27" t="s">
        <v>3052</v>
      </c>
      <c r="C9861" s="27" t="s">
        <v>3053</v>
      </c>
      <c r="D9861" s="27" t="s">
        <v>3052</v>
      </c>
      <c r="E9861" s="27" t="s">
        <v>3033</v>
      </c>
      <c r="F9861" s="27" t="s">
        <v>2807</v>
      </c>
      <c r="G9861" s="27" t="s">
        <v>2812</v>
      </c>
      <c r="H9861" s="28">
        <v>44166</v>
      </c>
      <c r="I9861" s="516">
        <v>2.1751020000000008</v>
      </c>
      <c r="J9861" s="28" t="s">
        <v>3241</v>
      </c>
    </row>
    <row r="9862" spans="1:10" x14ac:dyDescent="0.3">
      <c r="A9862" s="26">
        <v>2020</v>
      </c>
      <c r="B9862" s="27" t="s">
        <v>6339</v>
      </c>
      <c r="C9862" s="27" t="s">
        <v>6340</v>
      </c>
      <c r="D9862" s="27" t="s">
        <v>6339</v>
      </c>
      <c r="E9862" s="27" t="s">
        <v>3111</v>
      </c>
      <c r="F9862" s="27" t="s">
        <v>2825</v>
      </c>
      <c r="G9862" s="27" t="s">
        <v>2850</v>
      </c>
      <c r="H9862" s="28">
        <v>44166</v>
      </c>
      <c r="I9862" s="516">
        <v>0.64247500000000013</v>
      </c>
      <c r="J9862" s="28" t="s">
        <v>3241</v>
      </c>
    </row>
    <row r="9863" spans="1:10" x14ac:dyDescent="0.3">
      <c r="A9863" s="26">
        <v>2020</v>
      </c>
      <c r="B9863" s="27" t="s">
        <v>6126</v>
      </c>
      <c r="C9863" s="27" t="s">
        <v>6127</v>
      </c>
      <c r="D9863" s="27" t="s">
        <v>6126</v>
      </c>
      <c r="E9863" s="27" t="s">
        <v>3033</v>
      </c>
      <c r="F9863" s="27" t="s">
        <v>2788</v>
      </c>
      <c r="G9863" s="27" t="s">
        <v>2788</v>
      </c>
      <c r="H9863" s="28">
        <v>44166</v>
      </c>
      <c r="I9863" s="516">
        <v>8.6412350000000018</v>
      </c>
      <c r="J9863" s="28" t="s">
        <v>3241</v>
      </c>
    </row>
    <row r="9864" spans="1:10" x14ac:dyDescent="0.3">
      <c r="A9864" s="26">
        <v>2020</v>
      </c>
      <c r="B9864" s="27" t="s">
        <v>6148</v>
      </c>
      <c r="C9864" s="27" t="s">
        <v>6149</v>
      </c>
      <c r="D9864" s="27" t="s">
        <v>6148</v>
      </c>
      <c r="E9864" s="27" t="s">
        <v>3033</v>
      </c>
      <c r="F9864" s="27" t="s">
        <v>2788</v>
      </c>
      <c r="G9864" s="27" t="s">
        <v>2788</v>
      </c>
      <c r="H9864" s="28">
        <v>44166</v>
      </c>
      <c r="I9864" s="516">
        <v>32.759057999999996</v>
      </c>
      <c r="J9864" s="28" t="s">
        <v>3192</v>
      </c>
    </row>
    <row r="9865" spans="1:10" x14ac:dyDescent="0.3">
      <c r="A9865" s="26">
        <v>2020</v>
      </c>
      <c r="B9865" s="27" t="s">
        <v>6033</v>
      </c>
      <c r="C9865" s="27" t="s">
        <v>6034</v>
      </c>
      <c r="D9865" s="27" t="s">
        <v>6035</v>
      </c>
      <c r="E9865" s="27" t="s">
        <v>3161</v>
      </c>
      <c r="F9865" s="27" t="s">
        <v>2788</v>
      </c>
      <c r="G9865" s="27" t="s">
        <v>2788</v>
      </c>
      <c r="H9865" s="28">
        <v>44166</v>
      </c>
      <c r="I9865" s="516">
        <v>2.5877320000000004</v>
      </c>
      <c r="J9865" s="28" t="s">
        <v>3192</v>
      </c>
    </row>
    <row r="9866" spans="1:10" x14ac:dyDescent="0.3">
      <c r="A9866" s="26">
        <v>2020</v>
      </c>
      <c r="B9866" s="27" t="s">
        <v>3054</v>
      </c>
      <c r="C9866" s="27" t="s">
        <v>3055</v>
      </c>
      <c r="D9866" s="27" t="s">
        <v>3054</v>
      </c>
      <c r="E9866" s="27" t="s">
        <v>6117</v>
      </c>
      <c r="F9866" s="27" t="s">
        <v>3034</v>
      </c>
      <c r="G9866" s="27" t="s">
        <v>2999</v>
      </c>
      <c r="H9866" s="28">
        <v>44166</v>
      </c>
      <c r="I9866" s="516">
        <v>2.9909909999999993</v>
      </c>
      <c r="J9866" s="28" t="s">
        <v>3241</v>
      </c>
    </row>
    <row r="9867" spans="1:10" x14ac:dyDescent="0.3">
      <c r="A9867" s="26">
        <v>2020</v>
      </c>
      <c r="B9867" s="27" t="s">
        <v>3056</v>
      </c>
      <c r="C9867" s="27" t="s">
        <v>3057</v>
      </c>
      <c r="D9867" s="27" t="s">
        <v>3056</v>
      </c>
      <c r="E9867" s="27" t="s">
        <v>6117</v>
      </c>
      <c r="F9867" s="27" t="s">
        <v>2825</v>
      </c>
      <c r="G9867" s="27" t="s">
        <v>2826</v>
      </c>
      <c r="H9867" s="28">
        <v>44166</v>
      </c>
      <c r="I9867" s="516">
        <v>4.4889720000000004</v>
      </c>
      <c r="J9867" s="28" t="s">
        <v>3241</v>
      </c>
    </row>
    <row r="9868" spans="1:10" x14ac:dyDescent="0.3">
      <c r="A9868" s="26">
        <v>2020</v>
      </c>
      <c r="B9868" s="27" t="s">
        <v>6122</v>
      </c>
      <c r="C9868" s="27" t="s">
        <v>6123</v>
      </c>
      <c r="D9868" s="27" t="s">
        <v>6122</v>
      </c>
      <c r="E9868" s="27" t="s">
        <v>3111</v>
      </c>
      <c r="F9868" s="27" t="s">
        <v>3034</v>
      </c>
      <c r="G9868" s="27" t="s">
        <v>2831</v>
      </c>
      <c r="H9868" s="28">
        <v>44166</v>
      </c>
      <c r="I9868" s="516">
        <v>3.3083</v>
      </c>
      <c r="J9868" s="28" t="s">
        <v>3192</v>
      </c>
    </row>
    <row r="9869" spans="1:10" x14ac:dyDescent="0.3">
      <c r="A9869" s="26">
        <v>2020</v>
      </c>
      <c r="B9869" s="27" t="s">
        <v>3058</v>
      </c>
      <c r="C9869" s="27" t="s">
        <v>3059</v>
      </c>
      <c r="D9869" s="27" t="s">
        <v>3058</v>
      </c>
      <c r="E9869" s="27" t="s">
        <v>6117</v>
      </c>
      <c r="F9869" s="27" t="s">
        <v>2815</v>
      </c>
      <c r="G9869" s="27" t="s">
        <v>2816</v>
      </c>
      <c r="H9869" s="28">
        <v>44166</v>
      </c>
      <c r="I9869" s="516">
        <v>3.8012410000000001</v>
      </c>
      <c r="J9869" s="28" t="s">
        <v>3241</v>
      </c>
    </row>
    <row r="9870" spans="1:10" x14ac:dyDescent="0.3">
      <c r="A9870" s="26">
        <v>2020</v>
      </c>
      <c r="B9870" s="27" t="s">
        <v>6464</v>
      </c>
      <c r="C9870" s="27" t="s">
        <v>6465</v>
      </c>
      <c r="D9870" s="27" t="s">
        <v>6466</v>
      </c>
      <c r="E9870" s="27" t="s">
        <v>3161</v>
      </c>
      <c r="F9870" s="27" t="s">
        <v>2788</v>
      </c>
      <c r="G9870" s="27" t="s">
        <v>2788</v>
      </c>
      <c r="H9870" s="28">
        <v>44166</v>
      </c>
      <c r="I9870" s="516">
        <v>0.20121400000000006</v>
      </c>
      <c r="J9870" s="28" t="s">
        <v>3192</v>
      </c>
    </row>
    <row r="9871" spans="1:10" x14ac:dyDescent="0.3">
      <c r="A9871" s="26">
        <v>2020</v>
      </c>
      <c r="B9871" s="27" t="s">
        <v>5775</v>
      </c>
      <c r="C9871" s="27" t="s">
        <v>2905</v>
      </c>
      <c r="D9871" s="27" t="s">
        <v>5775</v>
      </c>
      <c r="E9871" s="27" t="s">
        <v>3033</v>
      </c>
      <c r="F9871" s="27" t="s">
        <v>2807</v>
      </c>
      <c r="G9871" s="27" t="s">
        <v>2812</v>
      </c>
      <c r="H9871" s="28">
        <v>44166</v>
      </c>
      <c r="I9871" s="516">
        <v>8.8855120000000021</v>
      </c>
      <c r="J9871" s="28" t="s">
        <v>3192</v>
      </c>
    </row>
    <row r="9872" spans="1:10" x14ac:dyDescent="0.3">
      <c r="A9872" s="26">
        <v>2020</v>
      </c>
      <c r="B9872" s="27" t="s">
        <v>6450</v>
      </c>
      <c r="C9872" s="27" t="s">
        <v>6451</v>
      </c>
      <c r="D9872" s="27" t="s">
        <v>6452</v>
      </c>
      <c r="E9872" s="27" t="s">
        <v>3063</v>
      </c>
      <c r="F9872" s="27" t="s">
        <v>3094</v>
      </c>
      <c r="G9872" s="27" t="s">
        <v>2961</v>
      </c>
      <c r="H9872" s="28">
        <v>44166</v>
      </c>
      <c r="I9872" s="516">
        <v>15.369060000000001</v>
      </c>
      <c r="J9872" s="28" t="s">
        <v>3241</v>
      </c>
    </row>
    <row r="9873" spans="1:10" x14ac:dyDescent="0.3">
      <c r="A9873" s="26">
        <v>2020</v>
      </c>
      <c r="B9873" s="27" t="s">
        <v>6333</v>
      </c>
      <c r="C9873" s="27" t="s">
        <v>6334</v>
      </c>
      <c r="D9873" s="27" t="s">
        <v>6335</v>
      </c>
      <c r="E9873" s="27" t="s">
        <v>3161</v>
      </c>
      <c r="F9873" s="27" t="s">
        <v>2815</v>
      </c>
      <c r="G9873" s="27" t="s">
        <v>2816</v>
      </c>
      <c r="H9873" s="28">
        <v>44166</v>
      </c>
      <c r="I9873" s="516">
        <v>0.13254099999999999</v>
      </c>
      <c r="J9873" s="28" t="s">
        <v>3192</v>
      </c>
    </row>
    <row r="9874" spans="1:10" x14ac:dyDescent="0.3">
      <c r="A9874" s="26">
        <v>2020</v>
      </c>
      <c r="B9874" s="27" t="s">
        <v>6119</v>
      </c>
      <c r="C9874" s="27" t="s">
        <v>6120</v>
      </c>
      <c r="D9874" s="27" t="s">
        <v>6119</v>
      </c>
      <c r="E9874" s="27" t="s">
        <v>3033</v>
      </c>
      <c r="F9874" s="27" t="s">
        <v>2788</v>
      </c>
      <c r="G9874" s="27" t="s">
        <v>2788</v>
      </c>
      <c r="H9874" s="28">
        <v>44166</v>
      </c>
      <c r="I9874" s="516">
        <v>34.851922000000002</v>
      </c>
      <c r="J9874" s="28" t="s">
        <v>3192</v>
      </c>
    </row>
    <row r="9875" spans="1:10" x14ac:dyDescent="0.3">
      <c r="A9875" s="26">
        <v>2020</v>
      </c>
      <c r="B9875" s="27" t="s">
        <v>6121</v>
      </c>
      <c r="C9875" s="27" t="s">
        <v>6110</v>
      </c>
      <c r="D9875" s="27" t="s">
        <v>6121</v>
      </c>
      <c r="E9875" s="27" t="s">
        <v>3033</v>
      </c>
      <c r="F9875" s="27" t="s">
        <v>2788</v>
      </c>
      <c r="G9875" s="27" t="s">
        <v>2788</v>
      </c>
      <c r="H9875" s="28">
        <v>44166</v>
      </c>
      <c r="I9875" s="516">
        <v>17.119581000000004</v>
      </c>
      <c r="J9875" s="28" t="s">
        <v>3241</v>
      </c>
    </row>
    <row r="9876" spans="1:10" x14ac:dyDescent="0.3">
      <c r="A9876" s="26">
        <v>2020</v>
      </c>
      <c r="B9876" s="27" t="s">
        <v>6144</v>
      </c>
      <c r="C9876" s="27" t="s">
        <v>6145</v>
      </c>
      <c r="D9876" s="27" t="s">
        <v>6144</v>
      </c>
      <c r="E9876" s="27" t="s">
        <v>3033</v>
      </c>
      <c r="F9876" s="27" t="s">
        <v>2788</v>
      </c>
      <c r="G9876" s="27" t="s">
        <v>2788</v>
      </c>
      <c r="H9876" s="28">
        <v>44166</v>
      </c>
      <c r="I9876" s="516">
        <v>4.5092749999999997</v>
      </c>
      <c r="J9876" s="28" t="s">
        <v>3192</v>
      </c>
    </row>
    <row r="9877" spans="1:10" x14ac:dyDescent="0.3">
      <c r="A9877" s="26">
        <v>2020</v>
      </c>
      <c r="B9877" s="27" t="s">
        <v>6490</v>
      </c>
      <c r="C9877" s="27" t="s">
        <v>6491</v>
      </c>
      <c r="D9877" s="27" t="s">
        <v>6490</v>
      </c>
      <c r="E9877" s="27" t="s">
        <v>6117</v>
      </c>
      <c r="F9877" s="27" t="s">
        <v>2825</v>
      </c>
      <c r="G9877" s="27" t="s">
        <v>2826</v>
      </c>
      <c r="H9877" s="28">
        <v>44166</v>
      </c>
      <c r="I9877" s="516">
        <v>0.43717400000000012</v>
      </c>
      <c r="J9877" s="28" t="s">
        <v>3192</v>
      </c>
    </row>
    <row r="9878" spans="1:10" x14ac:dyDescent="0.3">
      <c r="A9878" s="26">
        <v>2020</v>
      </c>
      <c r="B9878" s="27" t="s">
        <v>6493</v>
      </c>
      <c r="C9878" s="27" t="s">
        <v>6494</v>
      </c>
      <c r="D9878" s="27" t="s">
        <v>6493</v>
      </c>
      <c r="E9878" s="27" t="s">
        <v>6117</v>
      </c>
      <c r="F9878" s="27" t="s">
        <v>2825</v>
      </c>
      <c r="G9878" s="27" t="s">
        <v>2826</v>
      </c>
      <c r="H9878" s="28">
        <v>44166</v>
      </c>
      <c r="I9878" s="516">
        <v>0.43187199999999998</v>
      </c>
      <c r="J9878" s="28" t="s">
        <v>3192</v>
      </c>
    </row>
    <row r="9879" spans="1:10" x14ac:dyDescent="0.3">
      <c r="A9879" s="26">
        <v>2020</v>
      </c>
      <c r="B9879" s="27" t="s">
        <v>6496</v>
      </c>
      <c r="C9879" s="27" t="s">
        <v>6497</v>
      </c>
      <c r="D9879" s="27" t="s">
        <v>6496</v>
      </c>
      <c r="E9879" s="27" t="s">
        <v>6117</v>
      </c>
      <c r="F9879" s="27" t="s">
        <v>2825</v>
      </c>
      <c r="G9879" s="27" t="s">
        <v>2826</v>
      </c>
      <c r="H9879" s="28">
        <v>44166</v>
      </c>
      <c r="I9879" s="516">
        <v>0.42096000000000006</v>
      </c>
      <c r="J9879" s="28" t="s">
        <v>3192</v>
      </c>
    </row>
    <row r="9880" spans="1:10" x14ac:dyDescent="0.3">
      <c r="A9880" s="26">
        <v>2020</v>
      </c>
      <c r="B9880" s="27" t="s">
        <v>6502</v>
      </c>
      <c r="C9880" s="27" t="s">
        <v>6503</v>
      </c>
      <c r="D9880" s="27" t="s">
        <v>6504</v>
      </c>
      <c r="E9880" s="27" t="s">
        <v>3161</v>
      </c>
      <c r="F9880" s="27" t="s">
        <v>2815</v>
      </c>
      <c r="G9880" s="27" t="s">
        <v>2816</v>
      </c>
      <c r="H9880" s="28">
        <v>44166</v>
      </c>
      <c r="I9880" s="516">
        <v>0.40654899999999988</v>
      </c>
      <c r="J9880" s="28" t="s">
        <v>3192</v>
      </c>
    </row>
    <row r="9881" spans="1:10" x14ac:dyDescent="0.3">
      <c r="A9881" s="26">
        <v>2020</v>
      </c>
      <c r="B9881" s="27" t="s">
        <v>3152</v>
      </c>
      <c r="C9881" s="27" t="s">
        <v>3153</v>
      </c>
      <c r="D9881" s="27" t="s">
        <v>3152</v>
      </c>
      <c r="E9881" s="27" t="s">
        <v>3111</v>
      </c>
      <c r="F9881" s="27" t="s">
        <v>2825</v>
      </c>
      <c r="G9881" s="27" t="s">
        <v>2850</v>
      </c>
      <c r="H9881" s="28">
        <v>44166</v>
      </c>
      <c r="I9881" s="516">
        <v>0.502417</v>
      </c>
      <c r="J9881" s="28" t="s">
        <v>3241</v>
      </c>
    </row>
    <row r="9882" spans="1:10" x14ac:dyDescent="0.3">
      <c r="A9882" s="26">
        <v>2020</v>
      </c>
      <c r="B9882" s="27" t="s">
        <v>3154</v>
      </c>
      <c r="C9882" s="27" t="s">
        <v>3155</v>
      </c>
      <c r="D9882" s="27" t="s">
        <v>3154</v>
      </c>
      <c r="E9882" s="27" t="s">
        <v>3111</v>
      </c>
      <c r="F9882" s="27" t="s">
        <v>2825</v>
      </c>
      <c r="G9882" s="27" t="s">
        <v>2850</v>
      </c>
      <c r="H9882" s="28">
        <v>44166</v>
      </c>
      <c r="I9882" s="516">
        <v>0.69479600000000008</v>
      </c>
      <c r="J9882" s="28" t="s">
        <v>3241</v>
      </c>
    </row>
    <row r="9883" spans="1:10" x14ac:dyDescent="0.3">
      <c r="A9883" s="26">
        <v>2020</v>
      </c>
      <c r="B9883" s="27" t="s">
        <v>5987</v>
      </c>
      <c r="C9883" s="27" t="s">
        <v>6024</v>
      </c>
      <c r="D9883" s="27" t="s">
        <v>5987</v>
      </c>
      <c r="E9883" s="27" t="s">
        <v>3111</v>
      </c>
      <c r="F9883" s="27" t="s">
        <v>2825</v>
      </c>
      <c r="G9883" s="27" t="s">
        <v>2850</v>
      </c>
      <c r="H9883" s="28">
        <v>44166</v>
      </c>
      <c r="I9883" s="516">
        <v>25.249972999999997</v>
      </c>
      <c r="J9883" s="28" t="s">
        <v>3192</v>
      </c>
    </row>
    <row r="9884" spans="1:10" x14ac:dyDescent="0.3">
      <c r="A9884" s="26">
        <v>2020</v>
      </c>
      <c r="B9884" s="27" t="s">
        <v>6341</v>
      </c>
      <c r="C9884" s="27" t="s">
        <v>6342</v>
      </c>
      <c r="D9884" s="27" t="s">
        <v>6343</v>
      </c>
      <c r="E9884" s="27" t="s">
        <v>3161</v>
      </c>
      <c r="F9884" s="27" t="s">
        <v>2815</v>
      </c>
      <c r="G9884" s="27" t="s">
        <v>2854</v>
      </c>
      <c r="H9884" s="28">
        <v>44166</v>
      </c>
      <c r="I9884" s="516">
        <v>0.70465200000000006</v>
      </c>
      <c r="J9884" s="28" t="s">
        <v>3192</v>
      </c>
    </row>
    <row r="9885" spans="1:10" x14ac:dyDescent="0.3">
      <c r="A9885" s="26">
        <v>2020</v>
      </c>
      <c r="B9885" s="27" t="s">
        <v>3187</v>
      </c>
      <c r="C9885" s="27" t="s">
        <v>3188</v>
      </c>
      <c r="D9885" s="27" t="s">
        <v>3187</v>
      </c>
      <c r="E9885" s="27" t="s">
        <v>3033</v>
      </c>
      <c r="F9885" s="27" t="s">
        <v>3034</v>
      </c>
      <c r="G9885" s="27" t="s">
        <v>3074</v>
      </c>
      <c r="H9885" s="28">
        <v>44166</v>
      </c>
      <c r="I9885" s="516">
        <v>1.1599020000000004</v>
      </c>
      <c r="J9885" s="28" t="s">
        <v>3241</v>
      </c>
    </row>
    <row r="9886" spans="1:10" x14ac:dyDescent="0.3">
      <c r="A9886" s="26">
        <v>2020</v>
      </c>
      <c r="B9886" s="27" t="s">
        <v>6350</v>
      </c>
      <c r="C9886" s="27" t="s">
        <v>6351</v>
      </c>
      <c r="D9886" s="27" t="s">
        <v>6352</v>
      </c>
      <c r="E9886" s="27" t="s">
        <v>3063</v>
      </c>
      <c r="F9886" s="27" t="s">
        <v>2815</v>
      </c>
      <c r="G9886" s="27" t="s">
        <v>2816</v>
      </c>
      <c r="H9886" s="28">
        <v>44166</v>
      </c>
      <c r="I9886" s="516">
        <v>4.0800000000000003E-2</v>
      </c>
      <c r="J9886" s="28" t="s">
        <v>3192</v>
      </c>
    </row>
    <row r="9887" spans="1:10" x14ac:dyDescent="0.3">
      <c r="A9887" s="26">
        <v>2020</v>
      </c>
      <c r="B9887" s="27" t="s">
        <v>6081</v>
      </c>
      <c r="C9887" s="27" t="s">
        <v>6082</v>
      </c>
      <c r="D9887" s="27" t="s">
        <v>6081</v>
      </c>
      <c r="E9887" s="27" t="s">
        <v>3033</v>
      </c>
      <c r="F9887" s="27" t="s">
        <v>2788</v>
      </c>
      <c r="G9887" s="27" t="s">
        <v>2788</v>
      </c>
      <c r="H9887" s="28">
        <v>44166</v>
      </c>
      <c r="I9887" s="516">
        <v>6.7024680000000005</v>
      </c>
      <c r="J9887" s="28" t="s">
        <v>3241</v>
      </c>
    </row>
    <row r="9888" spans="1:10" x14ac:dyDescent="0.3">
      <c r="A9888" s="26">
        <v>2020</v>
      </c>
      <c r="B9888" s="27" t="s">
        <v>5757</v>
      </c>
      <c r="C9888" s="27" t="s">
        <v>2909</v>
      </c>
      <c r="D9888" s="27" t="s">
        <v>5757</v>
      </c>
      <c r="E9888" s="27" t="s">
        <v>3033</v>
      </c>
      <c r="F9888" s="27" t="s">
        <v>2788</v>
      </c>
      <c r="G9888" s="27" t="s">
        <v>2788</v>
      </c>
      <c r="H9888" s="28">
        <v>44166</v>
      </c>
      <c r="I9888" s="516">
        <v>39.923268000000014</v>
      </c>
      <c r="J9888" s="28" t="s">
        <v>3192</v>
      </c>
    </row>
    <row r="9889" spans="1:10" x14ac:dyDescent="0.3">
      <c r="A9889" s="26">
        <v>2020</v>
      </c>
      <c r="B9889" s="27" t="s">
        <v>3174</v>
      </c>
      <c r="C9889" s="27" t="s">
        <v>3175</v>
      </c>
      <c r="D9889" s="27" t="s">
        <v>3174</v>
      </c>
      <c r="E9889" s="27" t="s">
        <v>6117</v>
      </c>
      <c r="F9889" s="27" t="s">
        <v>2825</v>
      </c>
      <c r="G9889" s="27" t="s">
        <v>2826</v>
      </c>
      <c r="H9889" s="28">
        <v>44166</v>
      </c>
      <c r="I9889" s="516">
        <v>0.68824199999999991</v>
      </c>
      <c r="J9889" s="28" t="s">
        <v>3241</v>
      </c>
    </row>
    <row r="9890" spans="1:10" x14ac:dyDescent="0.3">
      <c r="A9890" s="26">
        <v>2020</v>
      </c>
      <c r="B9890" s="27" t="s">
        <v>6141</v>
      </c>
      <c r="C9890" s="27" t="s">
        <v>6142</v>
      </c>
      <c r="D9890" s="27" t="s">
        <v>6143</v>
      </c>
      <c r="E9890" s="27" t="s">
        <v>3063</v>
      </c>
      <c r="F9890" s="27" t="s">
        <v>3034</v>
      </c>
      <c r="G9890" s="27" t="s">
        <v>2999</v>
      </c>
      <c r="H9890" s="28">
        <v>44166</v>
      </c>
      <c r="I9890" s="516">
        <v>0.91088299999999989</v>
      </c>
      <c r="J9890" s="28" t="s">
        <v>3192</v>
      </c>
    </row>
    <row r="9891" spans="1:10" x14ac:dyDescent="0.3">
      <c r="A9891" s="26">
        <v>2020</v>
      </c>
      <c r="B9891" s="27" t="s">
        <v>5997</v>
      </c>
      <c r="C9891" s="27" t="s">
        <v>5998</v>
      </c>
      <c r="D9891" s="27" t="s">
        <v>5997</v>
      </c>
      <c r="E9891" s="27" t="s">
        <v>3111</v>
      </c>
      <c r="F9891" s="27" t="s">
        <v>3034</v>
      </c>
      <c r="G9891" s="27" t="s">
        <v>2821</v>
      </c>
      <c r="H9891" s="28">
        <v>44166</v>
      </c>
      <c r="I9891" s="516">
        <v>5.460068999999999</v>
      </c>
      <c r="J9891" s="28" t="s">
        <v>3241</v>
      </c>
    </row>
    <row r="9892" spans="1:10" x14ac:dyDescent="0.3">
      <c r="A9892" s="26">
        <v>2020</v>
      </c>
      <c r="B9892" s="27" t="s">
        <v>5762</v>
      </c>
      <c r="C9892" s="27" t="s">
        <v>5763</v>
      </c>
      <c r="D9892" s="27" t="s">
        <v>5762</v>
      </c>
      <c r="E9892" s="27" t="s">
        <v>3111</v>
      </c>
      <c r="F9892" s="27" t="s">
        <v>2825</v>
      </c>
      <c r="G9892" s="27" t="s">
        <v>2850</v>
      </c>
      <c r="H9892" s="28">
        <v>44166</v>
      </c>
      <c r="I9892" s="516">
        <v>0.55739400000000017</v>
      </c>
      <c r="J9892" s="28" t="s">
        <v>3192</v>
      </c>
    </row>
    <row r="9893" spans="1:10" x14ac:dyDescent="0.3">
      <c r="A9893" s="26">
        <v>2020</v>
      </c>
      <c r="B9893" s="27" t="s">
        <v>3068</v>
      </c>
      <c r="C9893" s="27" t="s">
        <v>3069</v>
      </c>
      <c r="D9893" s="27" t="s">
        <v>3068</v>
      </c>
      <c r="E9893" s="27" t="s">
        <v>6117</v>
      </c>
      <c r="F9893" s="27" t="s">
        <v>3034</v>
      </c>
      <c r="G9893" s="27" t="s">
        <v>2923</v>
      </c>
      <c r="H9893" s="28">
        <v>44166</v>
      </c>
      <c r="I9893" s="516">
        <v>7.4550990000000006</v>
      </c>
      <c r="J9893" s="28" t="s">
        <v>3241</v>
      </c>
    </row>
    <row r="9894" spans="1:10" x14ac:dyDescent="0.3">
      <c r="A9894" s="26">
        <v>2020</v>
      </c>
      <c r="B9894" s="27" t="s">
        <v>3070</v>
      </c>
      <c r="C9894" s="27" t="s">
        <v>3071</v>
      </c>
      <c r="D9894" s="27" t="s">
        <v>3070</v>
      </c>
      <c r="E9894" s="27" t="s">
        <v>6117</v>
      </c>
      <c r="F9894" s="27" t="s">
        <v>2815</v>
      </c>
      <c r="G9894" s="27" t="s">
        <v>2816</v>
      </c>
      <c r="H9894" s="28">
        <v>44166</v>
      </c>
      <c r="I9894" s="516">
        <v>1.2272130000000001</v>
      </c>
      <c r="J9894" s="28" t="s">
        <v>3241</v>
      </c>
    </row>
    <row r="9895" spans="1:10" x14ac:dyDescent="0.3">
      <c r="A9895" s="26">
        <v>2020</v>
      </c>
      <c r="B9895" s="27" t="s">
        <v>6344</v>
      </c>
      <c r="C9895" s="27" t="s">
        <v>6345</v>
      </c>
      <c r="D9895" s="27" t="s">
        <v>6344</v>
      </c>
      <c r="E9895" s="27" t="s">
        <v>3033</v>
      </c>
      <c r="F9895" s="27" t="s">
        <v>2807</v>
      </c>
      <c r="G9895" s="27" t="s">
        <v>2812</v>
      </c>
      <c r="H9895" s="28">
        <v>44166</v>
      </c>
      <c r="I9895" s="516">
        <v>24.13418600000001</v>
      </c>
      <c r="J9895" s="518" t="s">
        <v>9055</v>
      </c>
    </row>
    <row r="9896" spans="1:10" x14ac:dyDescent="0.3">
      <c r="A9896" s="26">
        <v>2020</v>
      </c>
      <c r="B9896" s="27" t="s">
        <v>3176</v>
      </c>
      <c r="C9896" s="27" t="s">
        <v>3177</v>
      </c>
      <c r="D9896" s="27" t="s">
        <v>3176</v>
      </c>
      <c r="E9896" s="27" t="s">
        <v>3033</v>
      </c>
      <c r="F9896" s="27" t="s">
        <v>2807</v>
      </c>
      <c r="G9896" s="27" t="s">
        <v>2812</v>
      </c>
      <c r="H9896" s="28">
        <v>44166</v>
      </c>
      <c r="I9896" s="516">
        <v>13.352627999999997</v>
      </c>
      <c r="J9896" s="28" t="s">
        <v>3241</v>
      </c>
    </row>
    <row r="9897" spans="1:10" x14ac:dyDescent="0.3">
      <c r="A9897" s="26">
        <v>2020</v>
      </c>
      <c r="B9897" s="27" t="s">
        <v>3182</v>
      </c>
      <c r="C9897" s="27" t="s">
        <v>3183</v>
      </c>
      <c r="D9897" s="27" t="s">
        <v>3182</v>
      </c>
      <c r="E9897" s="27" t="s">
        <v>6117</v>
      </c>
      <c r="F9897" s="27" t="s">
        <v>2825</v>
      </c>
      <c r="G9897" s="27" t="s">
        <v>2826</v>
      </c>
      <c r="H9897" s="28">
        <v>44166</v>
      </c>
      <c r="I9897" s="516">
        <v>0.53147900000000003</v>
      </c>
      <c r="J9897" s="28" t="s">
        <v>3241</v>
      </c>
    </row>
    <row r="9898" spans="1:10" x14ac:dyDescent="0.3">
      <c r="A9898" s="26">
        <v>2020</v>
      </c>
      <c r="B9898" s="27" t="s">
        <v>6355</v>
      </c>
      <c r="C9898" s="27" t="s">
        <v>6356</v>
      </c>
      <c r="D9898" s="27" t="s">
        <v>6355</v>
      </c>
      <c r="E9898" s="27" t="s">
        <v>6117</v>
      </c>
      <c r="F9898" s="27" t="s">
        <v>2825</v>
      </c>
      <c r="G9898" s="27" t="s">
        <v>2826</v>
      </c>
      <c r="H9898" s="28">
        <v>44166</v>
      </c>
      <c r="I9898" s="516">
        <v>2.2962940000000005</v>
      </c>
      <c r="J9898" s="28" t="s">
        <v>3192</v>
      </c>
    </row>
    <row r="9899" spans="1:10" x14ac:dyDescent="0.3">
      <c r="A9899" s="26">
        <v>2020</v>
      </c>
      <c r="B9899" s="27" t="s">
        <v>6505</v>
      </c>
      <c r="C9899" s="27" t="s">
        <v>6506</v>
      </c>
      <c r="D9899" s="27" t="s">
        <v>6505</v>
      </c>
      <c r="E9899" s="27" t="s">
        <v>3033</v>
      </c>
      <c r="F9899" s="27" t="s">
        <v>2807</v>
      </c>
      <c r="G9899" s="27" t="s">
        <v>2812</v>
      </c>
      <c r="H9899" s="28">
        <v>44166</v>
      </c>
      <c r="I9899" s="516">
        <v>16.482168999999999</v>
      </c>
      <c r="J9899" s="518" t="s">
        <v>9055</v>
      </c>
    </row>
    <row r="9900" spans="1:10" x14ac:dyDescent="0.3">
      <c r="A9900" s="26">
        <v>2020</v>
      </c>
      <c r="B9900" s="27" t="s">
        <v>5670</v>
      </c>
      <c r="C9900" s="27" t="s">
        <v>5671</v>
      </c>
      <c r="D9900" s="27" t="s">
        <v>5670</v>
      </c>
      <c r="E9900" s="27" t="s">
        <v>3033</v>
      </c>
      <c r="F9900" s="27" t="s">
        <v>2807</v>
      </c>
      <c r="G9900" s="27" t="s">
        <v>2812</v>
      </c>
      <c r="H9900" s="28">
        <v>44166</v>
      </c>
      <c r="I9900" s="516">
        <v>45.916775999999999</v>
      </c>
      <c r="J9900" s="28" t="s">
        <v>3241</v>
      </c>
    </row>
    <row r="9901" spans="1:10" x14ac:dyDescent="0.3">
      <c r="A9901" s="26">
        <v>2020</v>
      </c>
      <c r="B9901" s="27" t="s">
        <v>6146</v>
      </c>
      <c r="C9901" s="27" t="s">
        <v>6147</v>
      </c>
      <c r="D9901" s="27" t="s">
        <v>6146</v>
      </c>
      <c r="E9901" s="27" t="s">
        <v>3033</v>
      </c>
      <c r="F9901" s="27" t="s">
        <v>2815</v>
      </c>
      <c r="G9901" s="27" t="s">
        <v>2816</v>
      </c>
      <c r="H9901" s="28">
        <v>44166</v>
      </c>
      <c r="I9901" s="516">
        <v>18.984199</v>
      </c>
      <c r="J9901" s="28" t="s">
        <v>3241</v>
      </c>
    </row>
    <row r="9902" spans="1:10" x14ac:dyDescent="0.3">
      <c r="A9902" s="26">
        <v>2020</v>
      </c>
      <c r="B9902" s="27" t="s">
        <v>6467</v>
      </c>
      <c r="C9902" s="27" t="s">
        <v>6468</v>
      </c>
      <c r="D9902" s="27" t="s">
        <v>6467</v>
      </c>
      <c r="E9902" s="27" t="s">
        <v>3033</v>
      </c>
      <c r="F9902" s="27" t="s">
        <v>2788</v>
      </c>
      <c r="G9902" s="27" t="s">
        <v>2788</v>
      </c>
      <c r="H9902" s="28">
        <v>44166</v>
      </c>
      <c r="I9902" s="516">
        <v>35.359535999999999</v>
      </c>
      <c r="J9902" s="28" t="s">
        <v>3192</v>
      </c>
    </row>
    <row r="9903" spans="1:10" x14ac:dyDescent="0.3">
      <c r="A9903" s="26">
        <v>2020</v>
      </c>
      <c r="B9903" s="27" t="s">
        <v>6346</v>
      </c>
      <c r="C9903" s="27" t="s">
        <v>6347</v>
      </c>
      <c r="D9903" s="27" t="s">
        <v>6346</v>
      </c>
      <c r="E9903" s="27" t="s">
        <v>3033</v>
      </c>
      <c r="F9903" s="27" t="s">
        <v>2788</v>
      </c>
      <c r="G9903" s="27" t="s">
        <v>2788</v>
      </c>
      <c r="H9903" s="28">
        <v>44166</v>
      </c>
      <c r="I9903" s="516">
        <v>14.886207999999996</v>
      </c>
      <c r="J9903" s="28" t="s">
        <v>3192</v>
      </c>
    </row>
    <row r="9904" spans="1:10" x14ac:dyDescent="0.3">
      <c r="A9904" s="26">
        <v>2020</v>
      </c>
      <c r="B9904" s="27" t="s">
        <v>6446</v>
      </c>
      <c r="C9904" s="27" t="s">
        <v>6447</v>
      </c>
      <c r="D9904" s="27" t="s">
        <v>6446</v>
      </c>
      <c r="E9904" s="27" t="s">
        <v>3033</v>
      </c>
      <c r="F9904" s="27" t="s">
        <v>2798</v>
      </c>
      <c r="G9904" s="27" t="s">
        <v>5801</v>
      </c>
      <c r="H9904" s="28">
        <v>44166</v>
      </c>
      <c r="I9904" s="516">
        <v>38.662865999999994</v>
      </c>
      <c r="J9904" s="28" t="s">
        <v>3241</v>
      </c>
    </row>
    <row r="9905" spans="1:10" x14ac:dyDescent="0.3">
      <c r="A9905" s="26">
        <v>2020</v>
      </c>
      <c r="B9905" s="27" t="s">
        <v>3082</v>
      </c>
      <c r="C9905" s="27" t="s">
        <v>3083</v>
      </c>
      <c r="D9905" s="27" t="s">
        <v>3082</v>
      </c>
      <c r="E9905" s="27" t="s">
        <v>6117</v>
      </c>
      <c r="F9905" s="27" t="s">
        <v>2825</v>
      </c>
      <c r="G9905" s="27" t="s">
        <v>2826</v>
      </c>
      <c r="H9905" s="28">
        <v>44166</v>
      </c>
      <c r="I9905" s="516">
        <v>9.2536909999999999</v>
      </c>
      <c r="J9905" s="28" t="s">
        <v>3241</v>
      </c>
    </row>
    <row r="9906" spans="1:10" x14ac:dyDescent="0.3">
      <c r="A9906" s="26">
        <v>2020</v>
      </c>
      <c r="B9906" s="27" t="s">
        <v>5986</v>
      </c>
      <c r="C9906" s="27" t="s">
        <v>5770</v>
      </c>
      <c r="D9906" s="27" t="s">
        <v>5769</v>
      </c>
      <c r="E9906" s="27" t="s">
        <v>3111</v>
      </c>
      <c r="F9906" s="27" t="s">
        <v>3034</v>
      </c>
      <c r="G9906" s="27" t="s">
        <v>2821</v>
      </c>
      <c r="H9906" s="28">
        <v>44166</v>
      </c>
      <c r="I9906" s="516">
        <v>9.6623990000000006</v>
      </c>
      <c r="J9906" s="28" t="s">
        <v>3192</v>
      </c>
    </row>
    <row r="9907" spans="1:10" x14ac:dyDescent="0.3">
      <c r="A9907" s="26">
        <v>2020</v>
      </c>
      <c r="B9907" s="27" t="s">
        <v>6348</v>
      </c>
      <c r="C9907" s="27" t="s">
        <v>6304</v>
      </c>
      <c r="D9907" s="27" t="s">
        <v>6348</v>
      </c>
      <c r="E9907" s="27" t="s">
        <v>3033</v>
      </c>
      <c r="F9907" s="27" t="s">
        <v>2815</v>
      </c>
      <c r="G9907" s="27" t="s">
        <v>2816</v>
      </c>
      <c r="H9907" s="28">
        <v>44166</v>
      </c>
      <c r="I9907" s="516">
        <v>9.9602449999999969</v>
      </c>
      <c r="J9907" s="28" t="s">
        <v>3241</v>
      </c>
    </row>
    <row r="9908" spans="1:10" x14ac:dyDescent="0.3">
      <c r="A9908" s="26">
        <v>2020</v>
      </c>
      <c r="B9908" s="27" t="s">
        <v>6455</v>
      </c>
      <c r="C9908" s="27" t="s">
        <v>6456</v>
      </c>
      <c r="D9908" s="27" t="s">
        <v>6457</v>
      </c>
      <c r="E9908" s="27" t="s">
        <v>3161</v>
      </c>
      <c r="F9908" s="27" t="s">
        <v>2788</v>
      </c>
      <c r="G9908" s="27" t="s">
        <v>2788</v>
      </c>
      <c r="H9908" s="28">
        <v>44166</v>
      </c>
      <c r="I9908" s="516">
        <v>5.6083000000000008E-2</v>
      </c>
      <c r="J9908" s="28" t="s">
        <v>3192</v>
      </c>
    </row>
    <row r="9909" spans="1:10" x14ac:dyDescent="0.3">
      <c r="A9909" s="26">
        <v>2020</v>
      </c>
      <c r="B9909" s="27" t="s">
        <v>6032</v>
      </c>
      <c r="C9909" s="27" t="s">
        <v>6018</v>
      </c>
      <c r="D9909" s="27" t="s">
        <v>6032</v>
      </c>
      <c r="E9909" s="27" t="s">
        <v>3033</v>
      </c>
      <c r="F9909" s="27" t="s">
        <v>2788</v>
      </c>
      <c r="G9909" s="27" t="s">
        <v>2788</v>
      </c>
      <c r="H9909" s="28">
        <v>44166</v>
      </c>
      <c r="I9909" s="516">
        <v>21.191542000000002</v>
      </c>
      <c r="J9909" s="28" t="s">
        <v>3241</v>
      </c>
    </row>
    <row r="9910" spans="1:10" x14ac:dyDescent="0.3">
      <c r="A9910" s="26">
        <v>2020</v>
      </c>
      <c r="B9910" s="27" t="s">
        <v>6079</v>
      </c>
      <c r="C9910" s="27" t="s">
        <v>6080</v>
      </c>
      <c r="D9910" s="27" t="s">
        <v>6079</v>
      </c>
      <c r="E9910" s="27" t="s">
        <v>3111</v>
      </c>
      <c r="F9910" s="27" t="s">
        <v>2825</v>
      </c>
      <c r="G9910" s="27" t="s">
        <v>2826</v>
      </c>
      <c r="H9910" s="28">
        <v>44166</v>
      </c>
      <c r="I9910" s="516">
        <v>0.35644300000000007</v>
      </c>
      <c r="J9910" s="28" t="s">
        <v>3192</v>
      </c>
    </row>
    <row r="9911" spans="1:10" x14ac:dyDescent="0.3">
      <c r="A9911" s="26">
        <v>2020</v>
      </c>
      <c r="B9911" s="27" t="s">
        <v>6336</v>
      </c>
      <c r="C9911" s="27" t="s">
        <v>6337</v>
      </c>
      <c r="D9911" s="27" t="s">
        <v>6338</v>
      </c>
      <c r="E9911" s="27" t="s">
        <v>3161</v>
      </c>
      <c r="F9911" s="27" t="s">
        <v>2788</v>
      </c>
      <c r="G9911" s="27" t="s">
        <v>2788</v>
      </c>
      <c r="H9911" s="28">
        <v>44166</v>
      </c>
      <c r="I9911" s="516">
        <v>0.64845999999999993</v>
      </c>
      <c r="J9911" s="28" t="s">
        <v>3192</v>
      </c>
    </row>
    <row r="9912" spans="1:10" x14ac:dyDescent="0.3">
      <c r="A9912" s="26">
        <v>2020</v>
      </c>
      <c r="B9912" s="27" t="s">
        <v>3195</v>
      </c>
      <c r="C9912" s="27" t="s">
        <v>3196</v>
      </c>
      <c r="D9912" s="27" t="s">
        <v>3197</v>
      </c>
      <c r="E9912" s="27" t="s">
        <v>3063</v>
      </c>
      <c r="F9912" s="27" t="s">
        <v>3094</v>
      </c>
      <c r="G9912" s="27" t="s">
        <v>2965</v>
      </c>
      <c r="H9912" s="28">
        <v>44166</v>
      </c>
      <c r="I9912" s="516">
        <v>1.648809</v>
      </c>
      <c r="J9912" s="28" t="s">
        <v>3192</v>
      </c>
    </row>
    <row r="9913" spans="1:10" x14ac:dyDescent="0.3">
      <c r="A9913" s="26">
        <v>2020</v>
      </c>
      <c r="B9913" s="27" t="s">
        <v>5771</v>
      </c>
      <c r="C9913" s="27" t="s">
        <v>5772</v>
      </c>
      <c r="D9913" s="27" t="s">
        <v>5771</v>
      </c>
      <c r="E9913" s="27" t="s">
        <v>3033</v>
      </c>
      <c r="F9913" s="27" t="s">
        <v>2807</v>
      </c>
      <c r="G9913" s="27" t="s">
        <v>2812</v>
      </c>
      <c r="H9913" s="28">
        <v>44166</v>
      </c>
      <c r="I9913" s="516">
        <v>27.202561000000003</v>
      </c>
      <c r="J9913" s="28" t="s">
        <v>9055</v>
      </c>
    </row>
    <row r="9914" spans="1:10" x14ac:dyDescent="0.3">
      <c r="A9914" s="26">
        <v>2020</v>
      </c>
      <c r="B9914" s="27" t="s">
        <v>6075</v>
      </c>
      <c r="C9914" s="27" t="s">
        <v>6076</v>
      </c>
      <c r="D9914" s="27" t="s">
        <v>6075</v>
      </c>
      <c r="E9914" s="27" t="s">
        <v>3033</v>
      </c>
      <c r="F9914" s="27" t="s">
        <v>2807</v>
      </c>
      <c r="G9914" s="27" t="s">
        <v>2812</v>
      </c>
      <c r="H9914" s="28">
        <v>44166</v>
      </c>
      <c r="I9914" s="516">
        <v>55.638856000000004</v>
      </c>
      <c r="J9914" s="28" t="s">
        <v>9055</v>
      </c>
    </row>
    <row r="9915" spans="1:10" x14ac:dyDescent="0.3">
      <c r="A9915" s="26">
        <v>2020</v>
      </c>
      <c r="B9915" s="27" t="s">
        <v>6507</v>
      </c>
      <c r="C9915" s="27" t="s">
        <v>6508</v>
      </c>
      <c r="D9915" s="27" t="s">
        <v>6509</v>
      </c>
      <c r="E9915" s="27" t="s">
        <v>3063</v>
      </c>
      <c r="F9915" s="27" t="s">
        <v>3094</v>
      </c>
      <c r="G9915" s="27" t="s">
        <v>2965</v>
      </c>
      <c r="H9915" s="28">
        <v>44166</v>
      </c>
      <c r="I9915" s="516">
        <v>0.11330399999999999</v>
      </c>
      <c r="J9915" s="28" t="s">
        <v>3241</v>
      </c>
    </row>
    <row r="9916" spans="1:10" x14ac:dyDescent="0.3">
      <c r="A9916" s="26">
        <v>2020</v>
      </c>
      <c r="B9916" s="27" t="s">
        <v>6041</v>
      </c>
      <c r="C9916" s="27" t="s">
        <v>6042</v>
      </c>
      <c r="D9916" s="27" t="s">
        <v>6041</v>
      </c>
      <c r="E9916" s="27" t="s">
        <v>3033</v>
      </c>
      <c r="F9916" s="27" t="s">
        <v>2798</v>
      </c>
      <c r="G9916" s="27" t="s">
        <v>2803</v>
      </c>
      <c r="H9916" s="28">
        <v>44166</v>
      </c>
      <c r="I9916" s="516">
        <v>30.717020000000002</v>
      </c>
      <c r="J9916" s="28" t="s">
        <v>3192</v>
      </c>
    </row>
    <row r="9917" spans="1:10" x14ac:dyDescent="0.3">
      <c r="A9917" s="26">
        <v>2020</v>
      </c>
      <c r="B9917" s="27" t="s">
        <v>6087</v>
      </c>
      <c r="C9917" s="27" t="s">
        <v>6088</v>
      </c>
      <c r="D9917" s="27" t="s">
        <v>6087</v>
      </c>
      <c r="E9917" s="27" t="s">
        <v>3033</v>
      </c>
      <c r="F9917" s="27" t="s">
        <v>2798</v>
      </c>
      <c r="G9917" s="27" t="s">
        <v>2803</v>
      </c>
      <c r="H9917" s="28">
        <v>44166</v>
      </c>
      <c r="I9917" s="516">
        <v>3.4155929999999999</v>
      </c>
      <c r="J9917" s="28" t="s">
        <v>3241</v>
      </c>
    </row>
    <row r="9918" spans="1:10" x14ac:dyDescent="0.3">
      <c r="A9918" s="26">
        <v>2020</v>
      </c>
      <c r="B9918" s="27" t="s">
        <v>5218</v>
      </c>
      <c r="C9918" s="27" t="s">
        <v>3507</v>
      </c>
      <c r="D9918" s="27" t="s">
        <v>5219</v>
      </c>
      <c r="E9918" s="27" t="s">
        <v>3063</v>
      </c>
      <c r="F9918" s="27" t="s">
        <v>2815</v>
      </c>
      <c r="G9918" s="27" t="s">
        <v>2816</v>
      </c>
      <c r="H9918" s="28">
        <v>44166</v>
      </c>
      <c r="I9918" s="516">
        <v>4.9248750000000001</v>
      </c>
      <c r="J9918" s="28" t="s">
        <v>3192</v>
      </c>
    </row>
    <row r="9919" spans="1:10" x14ac:dyDescent="0.3">
      <c r="A9919" s="26">
        <v>2020</v>
      </c>
      <c r="B9919" s="27" t="s">
        <v>3091</v>
      </c>
      <c r="C9919" s="27" t="s">
        <v>3092</v>
      </c>
      <c r="D9919" s="27" t="s">
        <v>3093</v>
      </c>
      <c r="E9919" s="27" t="s">
        <v>3063</v>
      </c>
      <c r="F9919" s="27" t="s">
        <v>3094</v>
      </c>
      <c r="G9919" s="27" t="s">
        <v>2965</v>
      </c>
      <c r="H9919" s="28">
        <v>44166</v>
      </c>
      <c r="I9919" s="516">
        <v>7.376316000000001</v>
      </c>
      <c r="J9919" s="28" t="s">
        <v>3241</v>
      </c>
    </row>
    <row r="9920" spans="1:10" x14ac:dyDescent="0.3">
      <c r="A9920" s="26">
        <v>2020</v>
      </c>
      <c r="B9920" s="27" t="s">
        <v>3095</v>
      </c>
      <c r="C9920" s="27" t="s">
        <v>3096</v>
      </c>
      <c r="D9920" s="27" t="s">
        <v>3095</v>
      </c>
      <c r="E9920" s="27" t="s">
        <v>6117</v>
      </c>
      <c r="F9920" s="27" t="s">
        <v>3034</v>
      </c>
      <c r="G9920" s="27" t="s">
        <v>2999</v>
      </c>
      <c r="H9920" s="28">
        <v>44166</v>
      </c>
      <c r="I9920" s="516">
        <v>4.1433119999999999</v>
      </c>
      <c r="J9920" s="28" t="s">
        <v>3241</v>
      </c>
    </row>
    <row r="9921" spans="1:10" x14ac:dyDescent="0.3">
      <c r="A9921" s="26">
        <v>2020</v>
      </c>
      <c r="B9921" s="27" t="s">
        <v>3097</v>
      </c>
      <c r="C9921" s="27" t="s">
        <v>3098</v>
      </c>
      <c r="D9921" s="27" t="s">
        <v>3097</v>
      </c>
      <c r="E9921" s="27" t="s">
        <v>6117</v>
      </c>
      <c r="F9921" s="27" t="s">
        <v>2825</v>
      </c>
      <c r="G9921" s="27" t="s">
        <v>2850</v>
      </c>
      <c r="H9921" s="28">
        <v>44166</v>
      </c>
      <c r="I9921" s="516">
        <v>7.2413730000000003</v>
      </c>
      <c r="J9921" s="28" t="s">
        <v>3241</v>
      </c>
    </row>
    <row r="9922" spans="1:10" x14ac:dyDescent="0.3">
      <c r="A9922" s="26">
        <v>2020</v>
      </c>
      <c r="B9922" s="27" t="s">
        <v>3132</v>
      </c>
      <c r="C9922" s="27" t="s">
        <v>3133</v>
      </c>
      <c r="D9922" s="27" t="s">
        <v>3132</v>
      </c>
      <c r="E9922" s="27" t="s">
        <v>3033</v>
      </c>
      <c r="F9922" s="27" t="s">
        <v>2807</v>
      </c>
      <c r="G9922" s="27" t="s">
        <v>2812</v>
      </c>
      <c r="H9922" s="28">
        <v>44166</v>
      </c>
      <c r="I9922" s="516">
        <v>16.079827999999999</v>
      </c>
      <c r="J9922" s="28" t="s">
        <v>3241</v>
      </c>
    </row>
    <row r="9923" spans="1:10" x14ac:dyDescent="0.3">
      <c r="A9923" s="26">
        <v>2020</v>
      </c>
      <c r="B9923" s="27" t="s">
        <v>3134</v>
      </c>
      <c r="C9923" s="27" t="s">
        <v>3135</v>
      </c>
      <c r="D9923" s="27" t="s">
        <v>3134</v>
      </c>
      <c r="E9923" s="27" t="s">
        <v>3033</v>
      </c>
      <c r="F9923" s="27" t="s">
        <v>2807</v>
      </c>
      <c r="G9923" s="27" t="s">
        <v>2812</v>
      </c>
      <c r="H9923" s="28">
        <v>44166</v>
      </c>
      <c r="I9923" s="516">
        <v>9.8008729999999993</v>
      </c>
      <c r="J9923" s="28" t="s">
        <v>3241</v>
      </c>
    </row>
    <row r="9924" spans="1:10" x14ac:dyDescent="0.3">
      <c r="A9924" s="26">
        <v>2020</v>
      </c>
      <c r="B9924" s="27" t="s">
        <v>3690</v>
      </c>
      <c r="C9924" s="27" t="s">
        <v>3691</v>
      </c>
      <c r="D9924" s="27" t="s">
        <v>3690</v>
      </c>
      <c r="E9924" s="27" t="s">
        <v>3033</v>
      </c>
      <c r="F9924" s="27" t="s">
        <v>2807</v>
      </c>
      <c r="G9924" s="27" t="s">
        <v>2812</v>
      </c>
      <c r="H9924" s="28">
        <v>44166</v>
      </c>
      <c r="I9924" s="516">
        <v>9.2654639999999979</v>
      </c>
      <c r="J9924" s="28" t="s">
        <v>3241</v>
      </c>
    </row>
    <row r="9925" spans="1:10" x14ac:dyDescent="0.3">
      <c r="A9925" s="26">
        <v>2020</v>
      </c>
      <c r="B9925" s="27" t="s">
        <v>3099</v>
      </c>
      <c r="C9925" s="27" t="s">
        <v>3100</v>
      </c>
      <c r="D9925" s="27" t="s">
        <v>3099</v>
      </c>
      <c r="E9925" s="27" t="s">
        <v>6117</v>
      </c>
      <c r="F9925" s="27" t="s">
        <v>2815</v>
      </c>
      <c r="G9925" s="27" t="s">
        <v>2816</v>
      </c>
      <c r="H9925" s="28">
        <v>44166</v>
      </c>
      <c r="I9925" s="516">
        <v>2.7416349999999996</v>
      </c>
      <c r="J9925" s="28" t="s">
        <v>3241</v>
      </c>
    </row>
    <row r="9926" spans="1:10" x14ac:dyDescent="0.3">
      <c r="A9926" s="26">
        <v>2020</v>
      </c>
      <c r="B9926" s="27" t="s">
        <v>3193</v>
      </c>
      <c r="C9926" s="27" t="s">
        <v>3194</v>
      </c>
      <c r="D9926" s="27" t="s">
        <v>3193</v>
      </c>
      <c r="E9926" s="27" t="s">
        <v>6117</v>
      </c>
      <c r="F9926" s="27" t="s">
        <v>2798</v>
      </c>
      <c r="G9926" s="27" t="s">
        <v>2803</v>
      </c>
      <c r="H9926" s="28">
        <v>44166</v>
      </c>
      <c r="I9926" s="516">
        <v>1.5780720000000001</v>
      </c>
      <c r="J9926" s="28" t="s">
        <v>3192</v>
      </c>
    </row>
    <row r="9927" spans="1:10" x14ac:dyDescent="0.3">
      <c r="A9927" s="26">
        <v>2020</v>
      </c>
      <c r="B9927" s="27" t="s">
        <v>3101</v>
      </c>
      <c r="C9927" s="27" t="s">
        <v>3102</v>
      </c>
      <c r="D9927" s="27" t="s">
        <v>3101</v>
      </c>
      <c r="E9927" s="27" t="s">
        <v>6117</v>
      </c>
      <c r="F9927" s="27" t="s">
        <v>3034</v>
      </c>
      <c r="G9927" s="27" t="s">
        <v>3074</v>
      </c>
      <c r="H9927" s="28">
        <v>44166</v>
      </c>
      <c r="I9927" s="516">
        <v>5.2446719999999987</v>
      </c>
      <c r="J9927" s="28" t="s">
        <v>3241</v>
      </c>
    </row>
    <row r="9928" spans="1:10" x14ac:dyDescent="0.3">
      <c r="A9928" s="26">
        <v>2020</v>
      </c>
      <c r="B9928" s="27" t="s">
        <v>3148</v>
      </c>
      <c r="C9928" s="27" t="s">
        <v>3149</v>
      </c>
      <c r="D9928" s="27" t="s">
        <v>3148</v>
      </c>
      <c r="E9928" s="27" t="s">
        <v>6117</v>
      </c>
      <c r="F9928" s="27" t="s">
        <v>2798</v>
      </c>
      <c r="G9928" s="27" t="s">
        <v>2803</v>
      </c>
      <c r="H9928" s="28">
        <v>44166</v>
      </c>
      <c r="I9928" s="516">
        <v>2.1835450000000001</v>
      </c>
      <c r="J9928" s="28" t="s">
        <v>3241</v>
      </c>
    </row>
    <row r="9929" spans="1:10" x14ac:dyDescent="0.3">
      <c r="A9929" s="26">
        <v>2020</v>
      </c>
      <c r="B9929" s="27" t="s">
        <v>3103</v>
      </c>
      <c r="C9929" s="27" t="s">
        <v>3104</v>
      </c>
      <c r="D9929" s="27" t="s">
        <v>3103</v>
      </c>
      <c r="E9929" s="27" t="s">
        <v>6117</v>
      </c>
      <c r="F9929" s="27" t="s">
        <v>3034</v>
      </c>
      <c r="G9929" s="27" t="s">
        <v>2923</v>
      </c>
      <c r="H9929" s="28">
        <v>44166</v>
      </c>
      <c r="I9929" s="516">
        <v>1.1704390000000002</v>
      </c>
      <c r="J9929" s="28" t="s">
        <v>3241</v>
      </c>
    </row>
    <row r="9930" spans="1:10" x14ac:dyDescent="0.3">
      <c r="A9930" s="26">
        <v>2020</v>
      </c>
      <c r="B9930" s="27" t="s">
        <v>3150</v>
      </c>
      <c r="C9930" s="27" t="s">
        <v>3151</v>
      </c>
      <c r="D9930" s="27" t="s">
        <v>3150</v>
      </c>
      <c r="E9930" s="27" t="s">
        <v>6117</v>
      </c>
      <c r="F9930" s="27" t="s">
        <v>2825</v>
      </c>
      <c r="G9930" s="27" t="s">
        <v>2850</v>
      </c>
      <c r="H9930" s="28">
        <v>44166</v>
      </c>
      <c r="I9930" s="516">
        <v>0.27867200000000003</v>
      </c>
      <c r="J9930" s="28" t="s">
        <v>3241</v>
      </c>
    </row>
    <row r="9931" spans="1:10" x14ac:dyDescent="0.3">
      <c r="A9931" s="26">
        <v>2020</v>
      </c>
      <c r="B9931" s="27" t="s">
        <v>6349</v>
      </c>
      <c r="C9931" s="27" t="s">
        <v>6306</v>
      </c>
      <c r="D9931" s="27" t="s">
        <v>6349</v>
      </c>
      <c r="E9931" s="27" t="s">
        <v>3111</v>
      </c>
      <c r="F9931" s="27" t="s">
        <v>2825</v>
      </c>
      <c r="G9931" s="27" t="s">
        <v>2826</v>
      </c>
      <c r="H9931" s="28">
        <v>44166</v>
      </c>
      <c r="I9931" s="516">
        <v>1.6740230000000005</v>
      </c>
      <c r="J9931" s="28" t="s">
        <v>3241</v>
      </c>
    </row>
    <row r="9932" spans="1:10" x14ac:dyDescent="0.3">
      <c r="A9932" s="26">
        <v>2020</v>
      </c>
      <c r="B9932" s="27" t="s">
        <v>3105</v>
      </c>
      <c r="C9932" s="27" t="s">
        <v>3106</v>
      </c>
      <c r="D9932" s="27" t="s">
        <v>3105</v>
      </c>
      <c r="E9932" s="27" t="s">
        <v>6117</v>
      </c>
      <c r="F9932" s="27" t="s">
        <v>2798</v>
      </c>
      <c r="G9932" s="27" t="s">
        <v>2803</v>
      </c>
      <c r="H9932" s="28">
        <v>44166</v>
      </c>
      <c r="I9932" s="516">
        <v>2.7789689999999996</v>
      </c>
      <c r="J9932" s="28" t="s">
        <v>3241</v>
      </c>
    </row>
    <row r="9933" spans="1:10" x14ac:dyDescent="0.3">
      <c r="A9933" s="26">
        <v>2020</v>
      </c>
      <c r="B9933" s="27" t="s">
        <v>5976</v>
      </c>
      <c r="C9933" s="27" t="s">
        <v>5977</v>
      </c>
      <c r="D9933" s="27" t="s">
        <v>5976</v>
      </c>
      <c r="E9933" s="27" t="s">
        <v>3111</v>
      </c>
      <c r="F9933" s="27" t="s">
        <v>3034</v>
      </c>
      <c r="G9933" s="27" t="s">
        <v>2831</v>
      </c>
      <c r="H9933" s="28">
        <v>44166</v>
      </c>
      <c r="I9933" s="516">
        <v>6.8376289999999988</v>
      </c>
      <c r="J9933" s="28" t="s">
        <v>3192</v>
      </c>
    </row>
    <row r="9934" spans="1:10" x14ac:dyDescent="0.3">
      <c r="A9934" s="26">
        <v>2020</v>
      </c>
      <c r="B9934" s="27" t="s">
        <v>6150</v>
      </c>
      <c r="C9934" s="27" t="s">
        <v>6151</v>
      </c>
      <c r="D9934" s="27" t="s">
        <v>6150</v>
      </c>
      <c r="E9934" s="27" t="s">
        <v>3033</v>
      </c>
      <c r="F9934" s="27" t="s">
        <v>2788</v>
      </c>
      <c r="G9934" s="27" t="s">
        <v>2788</v>
      </c>
      <c r="H9934" s="28">
        <v>44166</v>
      </c>
      <c r="I9934" s="516">
        <v>90.225381000000013</v>
      </c>
      <c r="J9934" s="28" t="s">
        <v>3192</v>
      </c>
    </row>
    <row r="9935" spans="1:10" x14ac:dyDescent="0.3">
      <c r="A9935" s="26">
        <v>2020</v>
      </c>
      <c r="B9935" s="27" t="s">
        <v>5972</v>
      </c>
      <c r="C9935" s="27" t="s">
        <v>5973</v>
      </c>
      <c r="D9935" s="27" t="s">
        <v>5972</v>
      </c>
      <c r="E9935" s="27" t="s">
        <v>3111</v>
      </c>
      <c r="F9935" s="27" t="s">
        <v>2825</v>
      </c>
      <c r="G9935" s="27" t="s">
        <v>2850</v>
      </c>
      <c r="H9935" s="28">
        <v>44166</v>
      </c>
      <c r="I9935" s="516">
        <v>0.10054399999999998</v>
      </c>
      <c r="J9935" s="28" t="s">
        <v>3241</v>
      </c>
    </row>
    <row r="9936" spans="1:10" x14ac:dyDescent="0.3">
      <c r="A9936" s="26">
        <v>2020</v>
      </c>
      <c r="B9936" s="27" t="s">
        <v>3109</v>
      </c>
      <c r="C9936" s="27" t="s">
        <v>3110</v>
      </c>
      <c r="D9936" s="27" t="s">
        <v>3109</v>
      </c>
      <c r="E9936" s="27" t="s">
        <v>3111</v>
      </c>
      <c r="F9936" s="27" t="s">
        <v>2825</v>
      </c>
      <c r="G9936" s="27" t="s">
        <v>2850</v>
      </c>
      <c r="H9936" s="28">
        <v>44166</v>
      </c>
      <c r="I9936" s="516">
        <v>0.24170900000000003</v>
      </c>
      <c r="J9936" s="28" t="s">
        <v>3241</v>
      </c>
    </row>
    <row r="9937" spans="1:10" x14ac:dyDescent="0.3">
      <c r="A9937" s="26">
        <v>2020</v>
      </c>
      <c r="B9937" s="27" t="s">
        <v>3158</v>
      </c>
      <c r="C9937" s="27" t="s">
        <v>3159</v>
      </c>
      <c r="D9937" s="27" t="s">
        <v>3160</v>
      </c>
      <c r="E9937" s="27" t="s">
        <v>3161</v>
      </c>
      <c r="F9937" s="27" t="s">
        <v>3087</v>
      </c>
      <c r="G9937" s="27" t="s">
        <v>2788</v>
      </c>
      <c r="H9937" s="28">
        <v>44166</v>
      </c>
      <c r="I9937" s="516">
        <v>3.744129</v>
      </c>
      <c r="J9937" s="28" t="s">
        <v>3241</v>
      </c>
    </row>
    <row r="9938" spans="1:10" x14ac:dyDescent="0.3">
      <c r="A9938" s="26">
        <v>2020</v>
      </c>
      <c r="B9938" s="27" t="s">
        <v>3112</v>
      </c>
      <c r="C9938" s="27" t="s">
        <v>3113</v>
      </c>
      <c r="D9938" s="27" t="s">
        <v>3112</v>
      </c>
      <c r="E9938" s="27" t="s">
        <v>6117</v>
      </c>
      <c r="F9938" s="27" t="s">
        <v>2825</v>
      </c>
      <c r="G9938" s="27" t="s">
        <v>2826</v>
      </c>
      <c r="H9938" s="28">
        <v>44166</v>
      </c>
      <c r="I9938" s="516">
        <v>1.764859</v>
      </c>
      <c r="J9938" s="28" t="s">
        <v>3241</v>
      </c>
    </row>
    <row r="9939" spans="1:10" x14ac:dyDescent="0.3">
      <c r="A9939" s="26">
        <v>2020</v>
      </c>
      <c r="B9939" s="27" t="s">
        <v>3167</v>
      </c>
      <c r="C9939" s="27" t="s">
        <v>3168</v>
      </c>
      <c r="D9939" s="27" t="s">
        <v>3169</v>
      </c>
      <c r="E9939" s="27" t="s">
        <v>3161</v>
      </c>
      <c r="F9939" s="27" t="s">
        <v>3087</v>
      </c>
      <c r="G9939" s="27" t="s">
        <v>2788</v>
      </c>
      <c r="H9939" s="28">
        <v>44166</v>
      </c>
      <c r="I9939" s="516">
        <v>5.6994939999999987</v>
      </c>
      <c r="J9939" s="28" t="s">
        <v>3241</v>
      </c>
    </row>
    <row r="9940" spans="1:10" x14ac:dyDescent="0.3">
      <c r="A9940" s="26">
        <v>2020</v>
      </c>
      <c r="B9940" s="27" t="s">
        <v>3687</v>
      </c>
      <c r="C9940" s="27" t="s">
        <v>3688</v>
      </c>
      <c r="D9940" s="27" t="s">
        <v>3689</v>
      </c>
      <c r="E9940" s="27" t="s">
        <v>3161</v>
      </c>
      <c r="F9940" s="27" t="s">
        <v>3026</v>
      </c>
      <c r="G9940" s="27" t="s">
        <v>2936</v>
      </c>
      <c r="H9940" s="28">
        <v>44166</v>
      </c>
      <c r="I9940" s="516">
        <v>0.90500900000000006</v>
      </c>
      <c r="J9940" s="28" t="s">
        <v>3192</v>
      </c>
    </row>
    <row r="9941" spans="1:10" x14ac:dyDescent="0.3">
      <c r="A9941" s="26">
        <v>2020</v>
      </c>
      <c r="B9941" s="27" t="s">
        <v>6330</v>
      </c>
      <c r="C9941" s="27" t="s">
        <v>6331</v>
      </c>
      <c r="D9941" s="27" t="s">
        <v>6330</v>
      </c>
      <c r="E9941" s="27" t="s">
        <v>3111</v>
      </c>
      <c r="F9941" s="27" t="s">
        <v>2815</v>
      </c>
      <c r="G9941" s="27" t="s">
        <v>2854</v>
      </c>
      <c r="H9941" s="28">
        <v>44166</v>
      </c>
      <c r="I9941" s="516">
        <v>1.096408</v>
      </c>
      <c r="J9941" s="28" t="s">
        <v>9055</v>
      </c>
    </row>
    <row r="9942" spans="1:10" x14ac:dyDescent="0.3">
      <c r="A9942" s="26">
        <v>2020</v>
      </c>
      <c r="B9942" s="27" t="s">
        <v>3117</v>
      </c>
      <c r="C9942" s="27" t="s">
        <v>3118</v>
      </c>
      <c r="D9942" s="27" t="s">
        <v>3117</v>
      </c>
      <c r="E9942" s="27" t="s">
        <v>6117</v>
      </c>
      <c r="F9942" s="27" t="s">
        <v>2815</v>
      </c>
      <c r="G9942" s="27" t="s">
        <v>2816</v>
      </c>
      <c r="H9942" s="28">
        <v>44166</v>
      </c>
      <c r="I9942" s="516">
        <v>3.9477130000000007</v>
      </c>
      <c r="J9942" s="28" t="s">
        <v>3241</v>
      </c>
    </row>
    <row r="9943" spans="1:10" x14ac:dyDescent="0.3">
      <c r="A9943" s="26">
        <v>2020</v>
      </c>
      <c r="B9943" s="27" t="s">
        <v>3129</v>
      </c>
      <c r="C9943" s="27" t="s">
        <v>3130</v>
      </c>
      <c r="D9943" s="27" t="s">
        <v>3131</v>
      </c>
      <c r="E9943" s="27" t="s">
        <v>3063</v>
      </c>
      <c r="F9943" s="27" t="s">
        <v>3034</v>
      </c>
      <c r="G9943" s="27" t="s">
        <v>2840</v>
      </c>
      <c r="H9943" s="28">
        <v>44166</v>
      </c>
      <c r="I9943" s="516">
        <v>13.366073</v>
      </c>
      <c r="J9943" s="28" t="s">
        <v>3241</v>
      </c>
    </row>
    <row r="9944" spans="1:10" x14ac:dyDescent="0.3">
      <c r="A9944" s="26">
        <v>2020</v>
      </c>
      <c r="B9944" s="27" t="s">
        <v>6448</v>
      </c>
      <c r="C9944" s="27" t="s">
        <v>6449</v>
      </c>
      <c r="D9944" s="27" t="s">
        <v>6448</v>
      </c>
      <c r="E9944" s="27" t="s">
        <v>3111</v>
      </c>
      <c r="F9944" s="27" t="s">
        <v>2825</v>
      </c>
      <c r="G9944" s="27" t="s">
        <v>2850</v>
      </c>
      <c r="H9944" s="28">
        <v>44166</v>
      </c>
      <c r="I9944" s="516">
        <v>1.04959</v>
      </c>
      <c r="J9944" s="28" t="s">
        <v>3241</v>
      </c>
    </row>
    <row r="9945" spans="1:10" x14ac:dyDescent="0.3">
      <c r="A9945" s="26">
        <v>2020</v>
      </c>
      <c r="B9945" s="27" t="s">
        <v>6353</v>
      </c>
      <c r="C9945" s="27" t="s">
        <v>6354</v>
      </c>
      <c r="D9945" s="27" t="s">
        <v>6353</v>
      </c>
      <c r="E9945" s="27" t="s">
        <v>6117</v>
      </c>
      <c r="F9945" s="27" t="s">
        <v>2825</v>
      </c>
      <c r="G9945" s="27" t="s">
        <v>2826</v>
      </c>
      <c r="H9945" s="28">
        <v>44166</v>
      </c>
      <c r="I9945" s="516">
        <v>0.40672800000000003</v>
      </c>
      <c r="J9945" s="28" t="s">
        <v>3192</v>
      </c>
    </row>
    <row r="9946" spans="1:10" x14ac:dyDescent="0.3">
      <c r="A9946" s="26">
        <v>2020</v>
      </c>
      <c r="B9946" s="27" t="s">
        <v>6469</v>
      </c>
      <c r="C9946" s="27" t="s">
        <v>6470</v>
      </c>
      <c r="D9946" s="27" t="s">
        <v>6469</v>
      </c>
      <c r="E9946" s="27" t="s">
        <v>3033</v>
      </c>
      <c r="F9946" s="27" t="s">
        <v>2788</v>
      </c>
      <c r="G9946" s="27" t="s">
        <v>2788</v>
      </c>
      <c r="H9946" s="28">
        <v>44166</v>
      </c>
      <c r="I9946" s="516">
        <v>50.583449000000016</v>
      </c>
      <c r="J9946" s="28" t="s">
        <v>3241</v>
      </c>
    </row>
    <row r="9947" spans="1:10" x14ac:dyDescent="0.3">
      <c r="A9947" s="26">
        <v>2020</v>
      </c>
      <c r="B9947" s="27" t="s">
        <v>5767</v>
      </c>
      <c r="C9947" s="27" t="s">
        <v>3515</v>
      </c>
      <c r="D9947" s="27" t="s">
        <v>5768</v>
      </c>
      <c r="E9947" s="27" t="s">
        <v>3063</v>
      </c>
      <c r="F9947" s="27" t="s">
        <v>2815</v>
      </c>
      <c r="G9947" s="27" t="s">
        <v>2816</v>
      </c>
      <c r="H9947" s="28">
        <v>44166</v>
      </c>
      <c r="I9947" s="516">
        <v>2.1967059999999994</v>
      </c>
      <c r="J9947" s="28" t="s">
        <v>3192</v>
      </c>
    </row>
    <row r="9948" spans="1:10" x14ac:dyDescent="0.3">
      <c r="A9948" s="26">
        <v>2020</v>
      </c>
      <c r="B9948" s="27" t="s">
        <v>6382</v>
      </c>
      <c r="C9948" s="27" t="s">
        <v>6383</v>
      </c>
      <c r="D9948" s="27" t="s">
        <v>6384</v>
      </c>
      <c r="E9948" s="27" t="s">
        <v>3161</v>
      </c>
      <c r="F9948" s="27" t="s">
        <v>2815</v>
      </c>
      <c r="G9948" s="27" t="s">
        <v>2854</v>
      </c>
      <c r="H9948" s="28">
        <v>44166</v>
      </c>
      <c r="I9948" s="516">
        <v>0.62456900000000015</v>
      </c>
      <c r="J9948" s="28" t="s">
        <v>3192</v>
      </c>
    </row>
    <row r="9949" spans="1:10" x14ac:dyDescent="0.3">
      <c r="A9949" s="26">
        <v>2020</v>
      </c>
      <c r="B9949" s="27" t="s">
        <v>6029</v>
      </c>
      <c r="C9949" s="27" t="s">
        <v>6030</v>
      </c>
      <c r="D9949" s="27" t="s">
        <v>6029</v>
      </c>
      <c r="E9949" s="27" t="s">
        <v>3111</v>
      </c>
      <c r="F9949" s="27" t="s">
        <v>3034</v>
      </c>
      <c r="G9949" s="27" t="s">
        <v>2831</v>
      </c>
      <c r="H9949" s="28">
        <v>44166</v>
      </c>
      <c r="I9949" s="516">
        <v>1.8774679999999999</v>
      </c>
      <c r="J9949" s="28" t="s">
        <v>3192</v>
      </c>
    </row>
    <row r="9950" spans="1:10" x14ac:dyDescent="0.3">
      <c r="A9950" s="26">
        <v>2020</v>
      </c>
      <c r="B9950" s="27" t="s">
        <v>6027</v>
      </c>
      <c r="C9950" s="27" t="s">
        <v>6028</v>
      </c>
      <c r="D9950" s="27" t="s">
        <v>6027</v>
      </c>
      <c r="E9950" s="27" t="s">
        <v>3111</v>
      </c>
      <c r="F9950" s="27" t="s">
        <v>3034</v>
      </c>
      <c r="G9950" s="27" t="s">
        <v>2831</v>
      </c>
      <c r="H9950" s="28">
        <v>44166</v>
      </c>
      <c r="I9950" s="516">
        <v>4.1275089999999999</v>
      </c>
      <c r="J9950" s="28" t="s">
        <v>3192</v>
      </c>
    </row>
    <row r="9951" spans="1:10" x14ac:dyDescent="0.3">
      <c r="A9951" s="26">
        <v>2020</v>
      </c>
      <c r="B9951" s="27" t="s">
        <v>6332</v>
      </c>
      <c r="C9951" s="27" t="s">
        <v>6266</v>
      </c>
      <c r="D9951" s="27" t="s">
        <v>6332</v>
      </c>
      <c r="E9951" s="27" t="s">
        <v>3111</v>
      </c>
      <c r="F9951" s="27" t="s">
        <v>2815</v>
      </c>
      <c r="G9951" s="27" t="s">
        <v>2854</v>
      </c>
      <c r="H9951" s="28">
        <v>44166</v>
      </c>
      <c r="I9951" s="516">
        <v>0.10929</v>
      </c>
      <c r="J9951" s="28" t="s">
        <v>3241</v>
      </c>
    </row>
    <row r="9952" spans="1:10" x14ac:dyDescent="0.3">
      <c r="A9952" s="26">
        <v>2020</v>
      </c>
      <c r="B9952" s="27" t="s">
        <v>3119</v>
      </c>
      <c r="C9952" s="27" t="s">
        <v>3120</v>
      </c>
      <c r="D9952" s="27" t="s">
        <v>3119</v>
      </c>
      <c r="E9952" s="27" t="s">
        <v>6117</v>
      </c>
      <c r="F9952" s="27" t="s">
        <v>3034</v>
      </c>
      <c r="G9952" s="27" t="s">
        <v>2840</v>
      </c>
      <c r="H9952" s="28">
        <v>44166</v>
      </c>
      <c r="I9952" s="516">
        <v>3.6187330000000006</v>
      </c>
      <c r="J9952" s="28" t="s">
        <v>3241</v>
      </c>
    </row>
    <row r="9953" spans="1:10" x14ac:dyDescent="0.3">
      <c r="A9953" s="26">
        <v>2020</v>
      </c>
      <c r="B9953" s="27" t="s">
        <v>6083</v>
      </c>
      <c r="C9953" s="27" t="s">
        <v>6084</v>
      </c>
      <c r="D9953" s="27" t="s">
        <v>6083</v>
      </c>
      <c r="E9953" s="27" t="s">
        <v>3111</v>
      </c>
      <c r="F9953" s="27" t="s">
        <v>2825</v>
      </c>
      <c r="G9953" s="27" t="s">
        <v>2850</v>
      </c>
      <c r="H9953" s="28">
        <v>44166</v>
      </c>
      <c r="I9953" s="516">
        <v>2.0572940000000006</v>
      </c>
      <c r="J9953" s="28" t="s">
        <v>3241</v>
      </c>
    </row>
    <row r="9954" spans="1:10" x14ac:dyDescent="0.3">
      <c r="A9954" s="26">
        <v>2020</v>
      </c>
      <c r="B9954" s="27" t="s">
        <v>5984</v>
      </c>
      <c r="C9954" s="27" t="s">
        <v>5985</v>
      </c>
      <c r="D9954" s="27" t="s">
        <v>5984</v>
      </c>
      <c r="E9954" s="27" t="s">
        <v>3111</v>
      </c>
      <c r="F9954" s="27" t="s">
        <v>2825</v>
      </c>
      <c r="G9954" s="27" t="s">
        <v>2850</v>
      </c>
      <c r="H9954" s="28">
        <v>44166</v>
      </c>
      <c r="I9954" s="516">
        <v>9.5323940000000036</v>
      </c>
      <c r="J9954" s="28" t="s">
        <v>3192</v>
      </c>
    </row>
    <row r="9955" spans="1:10" x14ac:dyDescent="0.3">
      <c r="A9955" s="26">
        <v>2020</v>
      </c>
      <c r="B9955" s="27" t="s">
        <v>6043</v>
      </c>
      <c r="C9955" s="27" t="s">
        <v>6044</v>
      </c>
      <c r="D9955" s="27" t="s">
        <v>6043</v>
      </c>
      <c r="E9955" s="27" t="s">
        <v>3111</v>
      </c>
      <c r="F9955" s="27" t="s">
        <v>2825</v>
      </c>
      <c r="G9955" s="27" t="s">
        <v>2850</v>
      </c>
      <c r="H9955" s="28">
        <v>44166</v>
      </c>
      <c r="I9955" s="516">
        <v>4.1454759999999995</v>
      </c>
      <c r="J9955" s="28" t="s">
        <v>3192</v>
      </c>
    </row>
    <row r="9956" spans="1:10" x14ac:dyDescent="0.3">
      <c r="A9956" s="26">
        <v>2020</v>
      </c>
      <c r="B9956" s="27" t="s">
        <v>3121</v>
      </c>
      <c r="C9956" s="27" t="s">
        <v>3122</v>
      </c>
      <c r="D9956" s="27" t="s">
        <v>3121</v>
      </c>
      <c r="E9956" s="27" t="s">
        <v>6117</v>
      </c>
      <c r="F9956" s="27" t="s">
        <v>2825</v>
      </c>
      <c r="G9956" s="27" t="s">
        <v>2850</v>
      </c>
      <c r="H9956" s="28">
        <v>44166</v>
      </c>
      <c r="I9956" s="516">
        <v>15.667133</v>
      </c>
      <c r="J9956" s="28" t="s">
        <v>3241</v>
      </c>
    </row>
    <row r="9957" spans="1:10" x14ac:dyDescent="0.3">
      <c r="A9957" s="26">
        <v>2020</v>
      </c>
      <c r="B9957" s="27" t="s">
        <v>5978</v>
      </c>
      <c r="C9957" s="27" t="s">
        <v>5979</v>
      </c>
      <c r="D9957" s="27" t="s">
        <v>5978</v>
      </c>
      <c r="E9957" s="27" t="s">
        <v>3111</v>
      </c>
      <c r="F9957" s="27" t="s">
        <v>2825</v>
      </c>
      <c r="G9957" s="27" t="s">
        <v>2850</v>
      </c>
      <c r="H9957" s="28">
        <v>44166</v>
      </c>
      <c r="I9957" s="516">
        <v>7.4586120000000022</v>
      </c>
      <c r="J9957" s="28" t="s">
        <v>3192</v>
      </c>
    </row>
    <row r="9958" spans="1:10" x14ac:dyDescent="0.3">
      <c r="A9958" s="26">
        <v>2020</v>
      </c>
      <c r="B9958" s="27" t="s">
        <v>5980</v>
      </c>
      <c r="C9958" s="27" t="s">
        <v>5981</v>
      </c>
      <c r="D9958" s="27" t="s">
        <v>5980</v>
      </c>
      <c r="E9958" s="27" t="s">
        <v>3111</v>
      </c>
      <c r="F9958" s="27" t="s">
        <v>2825</v>
      </c>
      <c r="G9958" s="27" t="s">
        <v>2850</v>
      </c>
      <c r="H9958" s="28">
        <v>44166</v>
      </c>
      <c r="I9958" s="516">
        <v>7.4353230000000003</v>
      </c>
      <c r="J9958" s="28" t="s">
        <v>3192</v>
      </c>
    </row>
    <row r="9959" spans="1:10" x14ac:dyDescent="0.3">
      <c r="A9959" s="26">
        <v>2020</v>
      </c>
      <c r="B9959" s="27" t="s">
        <v>5993</v>
      </c>
      <c r="C9959" s="27" t="s">
        <v>5994</v>
      </c>
      <c r="D9959" s="27" t="s">
        <v>5993</v>
      </c>
      <c r="E9959" s="27" t="s">
        <v>3033</v>
      </c>
      <c r="F9959" s="27" t="s">
        <v>2788</v>
      </c>
      <c r="G9959" s="27" t="s">
        <v>2788</v>
      </c>
      <c r="H9959" s="28">
        <v>44166</v>
      </c>
      <c r="I9959" s="516">
        <v>1.3624499999999999</v>
      </c>
      <c r="J9959" s="28" t="s">
        <v>3241</v>
      </c>
    </row>
    <row r="9960" spans="1:10" x14ac:dyDescent="0.3">
      <c r="A9960" s="26">
        <v>2020</v>
      </c>
      <c r="B9960" s="27" t="s">
        <v>5982</v>
      </c>
      <c r="C9960" s="27" t="s">
        <v>5983</v>
      </c>
      <c r="D9960" s="27" t="s">
        <v>5982</v>
      </c>
      <c r="E9960" s="27" t="s">
        <v>3033</v>
      </c>
      <c r="F9960" s="27" t="s">
        <v>2788</v>
      </c>
      <c r="G9960" s="27" t="s">
        <v>2788</v>
      </c>
      <c r="H9960" s="28">
        <v>44166</v>
      </c>
      <c r="I9960" s="516">
        <v>20.326212000000002</v>
      </c>
      <c r="J9960" s="28" t="s">
        <v>3192</v>
      </c>
    </row>
    <row r="9961" spans="1:10" x14ac:dyDescent="0.3">
      <c r="A9961" s="26">
        <v>2020</v>
      </c>
      <c r="B9961" s="27" t="s">
        <v>6385</v>
      </c>
      <c r="C9961" s="27" t="s">
        <v>6386</v>
      </c>
      <c r="D9961" s="27" t="s">
        <v>6387</v>
      </c>
      <c r="E9961" s="27" t="s">
        <v>3161</v>
      </c>
      <c r="F9961" s="27" t="s">
        <v>2815</v>
      </c>
      <c r="G9961" s="27" t="s">
        <v>2816</v>
      </c>
      <c r="H9961" s="28">
        <v>44166</v>
      </c>
      <c r="I9961" s="516">
        <v>0.73924999999999996</v>
      </c>
      <c r="J9961" s="28" t="s">
        <v>3192</v>
      </c>
    </row>
    <row r="9962" spans="1:10" x14ac:dyDescent="0.3">
      <c r="A9962" s="26">
        <v>2020</v>
      </c>
      <c r="B9962" s="27" t="s">
        <v>6499</v>
      </c>
      <c r="C9962" s="27" t="s">
        <v>6500</v>
      </c>
      <c r="D9962" s="27" t="s">
        <v>6499</v>
      </c>
      <c r="E9962" s="27" t="s">
        <v>3033</v>
      </c>
      <c r="F9962" s="27" t="s">
        <v>2788</v>
      </c>
      <c r="G9962" s="27" t="s">
        <v>2788</v>
      </c>
      <c r="H9962" s="28">
        <v>44166</v>
      </c>
      <c r="I9962" s="516">
        <v>20.198105999999999</v>
      </c>
      <c r="J9962" s="28" t="s">
        <v>3192</v>
      </c>
    </row>
    <row r="9963" spans="1:10" x14ac:dyDescent="0.3">
      <c r="A9963" s="26">
        <v>2020</v>
      </c>
      <c r="B9963" s="27" t="s">
        <v>6471</v>
      </c>
      <c r="C9963" s="27" t="s">
        <v>6472</v>
      </c>
      <c r="D9963" s="27" t="s">
        <v>6473</v>
      </c>
      <c r="E9963" s="27" t="s">
        <v>3161</v>
      </c>
      <c r="F9963" s="27" t="s">
        <v>3026</v>
      </c>
      <c r="G9963" s="27" t="s">
        <v>2936</v>
      </c>
      <c r="H9963" s="28">
        <v>44166</v>
      </c>
      <c r="I9963" s="516">
        <v>0.31978700000000004</v>
      </c>
      <c r="J9963" s="28" t="s">
        <v>3192</v>
      </c>
    </row>
    <row r="9964" spans="1:10" x14ac:dyDescent="0.3">
      <c r="A9964" s="26">
        <v>2020</v>
      </c>
      <c r="B9964" s="27" t="s">
        <v>6510</v>
      </c>
      <c r="C9964" s="27" t="s">
        <v>3461</v>
      </c>
      <c r="D9964" s="27" t="s">
        <v>6511</v>
      </c>
      <c r="E9964" s="27" t="s">
        <v>3161</v>
      </c>
      <c r="F9964" s="27" t="s">
        <v>2815</v>
      </c>
      <c r="G9964" s="27" t="s">
        <v>2854</v>
      </c>
      <c r="H9964" s="28">
        <v>44166</v>
      </c>
      <c r="I9964" s="516">
        <v>0.49567300000000025</v>
      </c>
      <c r="J9964" s="28" t="s">
        <v>3192</v>
      </c>
    </row>
    <row r="9965" spans="1:10" x14ac:dyDescent="0.3">
      <c r="A9965" s="26">
        <v>2020</v>
      </c>
      <c r="B9965" s="27" t="s">
        <v>3198</v>
      </c>
      <c r="C9965" s="27" t="s">
        <v>3199</v>
      </c>
      <c r="D9965" s="27" t="s">
        <v>3200</v>
      </c>
      <c r="E9965" s="27" t="s">
        <v>3161</v>
      </c>
      <c r="F9965" s="27" t="s">
        <v>2815</v>
      </c>
      <c r="G9965" s="27" t="s">
        <v>2854</v>
      </c>
      <c r="H9965" s="28">
        <v>44166</v>
      </c>
      <c r="I9965" s="516">
        <v>0.29737900000000006</v>
      </c>
      <c r="J9965" s="28" t="s">
        <v>3192</v>
      </c>
    </row>
    <row r="9966" spans="1:10" x14ac:dyDescent="0.3">
      <c r="A9966" s="26">
        <v>2020</v>
      </c>
      <c r="B9966" s="27" t="s">
        <v>3051</v>
      </c>
      <c r="C9966" s="27" t="s">
        <v>3051</v>
      </c>
      <c r="D9966" s="27" t="s">
        <v>3051</v>
      </c>
      <c r="E9966" s="27" t="s">
        <v>6118</v>
      </c>
      <c r="F9966" s="27" t="s">
        <v>3051</v>
      </c>
      <c r="G9966" s="27" t="s">
        <v>6074</v>
      </c>
      <c r="H9966" s="28">
        <v>44166</v>
      </c>
      <c r="I9966" s="516">
        <v>11329.68</v>
      </c>
      <c r="J9966" s="28" t="s">
        <v>6487</v>
      </c>
    </row>
    <row r="9967" spans="1:10" x14ac:dyDescent="0.3">
      <c r="A9967" s="26">
        <v>2020</v>
      </c>
      <c r="B9967" s="27" t="s">
        <v>3156</v>
      </c>
      <c r="C9967" s="27" t="s">
        <v>3157</v>
      </c>
      <c r="D9967" s="27" t="s">
        <v>3156</v>
      </c>
      <c r="E9967" s="27" t="s">
        <v>3111</v>
      </c>
      <c r="F9967" s="27" t="s">
        <v>2825</v>
      </c>
      <c r="G9967" s="27" t="s">
        <v>2850</v>
      </c>
      <c r="H9967" s="28">
        <v>44166</v>
      </c>
      <c r="I9967" s="516">
        <v>0</v>
      </c>
      <c r="J9967" s="28" t="s">
        <v>3241</v>
      </c>
    </row>
    <row r="9968" spans="1:10" x14ac:dyDescent="0.3">
      <c r="A9968" s="26">
        <v>2020</v>
      </c>
      <c r="B9968" s="27" t="s">
        <v>3060</v>
      </c>
      <c r="C9968" s="27" t="s">
        <v>3061</v>
      </c>
      <c r="D9968" s="27" t="s">
        <v>3062</v>
      </c>
      <c r="E9968" s="27" t="s">
        <v>3063</v>
      </c>
      <c r="F9968" s="27" t="s">
        <v>3034</v>
      </c>
      <c r="G9968" s="27" t="s">
        <v>2999</v>
      </c>
      <c r="H9968" s="28">
        <v>44166</v>
      </c>
      <c r="I9968" s="516">
        <v>0</v>
      </c>
      <c r="J9968" s="28" t="s">
        <v>3241</v>
      </c>
    </row>
    <row r="9969" spans="1:10" x14ac:dyDescent="0.3">
      <c r="A9969" s="26">
        <v>2020</v>
      </c>
      <c r="B9969" s="27" t="s">
        <v>3075</v>
      </c>
      <c r="C9969" s="27" t="s">
        <v>3076</v>
      </c>
      <c r="D9969" s="27" t="s">
        <v>3075</v>
      </c>
      <c r="E9969" s="27" t="s">
        <v>6117</v>
      </c>
      <c r="F9969" s="27" t="s">
        <v>2815</v>
      </c>
      <c r="G9969" s="27" t="s">
        <v>2816</v>
      </c>
      <c r="H9969" s="28">
        <v>44166</v>
      </c>
      <c r="I9969" s="516">
        <v>0</v>
      </c>
      <c r="J9969" s="28" t="s">
        <v>3241</v>
      </c>
    </row>
    <row r="9970" spans="1:10" x14ac:dyDescent="0.3">
      <c r="A9970" s="26">
        <v>2020</v>
      </c>
      <c r="B9970" s="27" t="s">
        <v>3077</v>
      </c>
      <c r="C9970" s="27" t="s">
        <v>3078</v>
      </c>
      <c r="D9970" s="27" t="s">
        <v>3077</v>
      </c>
      <c r="E9970" s="27" t="s">
        <v>3033</v>
      </c>
      <c r="F9970" s="27" t="s">
        <v>2788</v>
      </c>
      <c r="G9970" s="27" t="s">
        <v>2788</v>
      </c>
      <c r="H9970" s="28">
        <v>44166</v>
      </c>
      <c r="I9970" s="516">
        <v>0</v>
      </c>
      <c r="J9970" s="28" t="s">
        <v>3241</v>
      </c>
    </row>
    <row r="9971" spans="1:10" x14ac:dyDescent="0.3">
      <c r="A9971" s="26">
        <v>2020</v>
      </c>
      <c r="B9971" s="27" t="s">
        <v>3079</v>
      </c>
      <c r="C9971" s="27" t="s">
        <v>3080</v>
      </c>
      <c r="D9971" s="27" t="s">
        <v>3081</v>
      </c>
      <c r="E9971" s="27" t="s">
        <v>3063</v>
      </c>
      <c r="F9971" s="27" t="s">
        <v>2788</v>
      </c>
      <c r="G9971" s="27" t="s">
        <v>2788</v>
      </c>
      <c r="H9971" s="28">
        <v>44166</v>
      </c>
      <c r="I9971" s="516">
        <v>0</v>
      </c>
      <c r="J9971" s="28" t="s">
        <v>3241</v>
      </c>
    </row>
    <row r="9972" spans="1:10" x14ac:dyDescent="0.3">
      <c r="A9972" s="26">
        <v>2020</v>
      </c>
      <c r="B9972" s="27" t="s">
        <v>3089</v>
      </c>
      <c r="C9972" s="27" t="s">
        <v>3090</v>
      </c>
      <c r="D9972" s="27" t="s">
        <v>3089</v>
      </c>
      <c r="E9972" s="27" t="s">
        <v>6117</v>
      </c>
      <c r="F9972" s="27" t="s">
        <v>2815</v>
      </c>
      <c r="G9972" s="27" t="s">
        <v>2816</v>
      </c>
      <c r="H9972" s="28">
        <v>44166</v>
      </c>
      <c r="I9972" s="516">
        <v>0</v>
      </c>
      <c r="J9972" s="28" t="s">
        <v>3241</v>
      </c>
    </row>
    <row r="9973" spans="1:10" x14ac:dyDescent="0.3">
      <c r="A9973" s="26">
        <v>2020</v>
      </c>
      <c r="B9973" s="27" t="s">
        <v>3178</v>
      </c>
      <c r="C9973" s="27" t="s">
        <v>3179</v>
      </c>
      <c r="D9973" s="27" t="s">
        <v>3178</v>
      </c>
      <c r="E9973" s="27" t="s">
        <v>3033</v>
      </c>
      <c r="F9973" s="27" t="s">
        <v>2807</v>
      </c>
      <c r="G9973" s="27" t="s">
        <v>2812</v>
      </c>
      <c r="H9973" s="28">
        <v>44166</v>
      </c>
      <c r="I9973" s="516">
        <v>0</v>
      </c>
      <c r="J9973" s="28" t="s">
        <v>3241</v>
      </c>
    </row>
    <row r="9974" spans="1:10" x14ac:dyDescent="0.3">
      <c r="A9974" s="26">
        <v>2020</v>
      </c>
      <c r="B9974" s="27" t="s">
        <v>3022</v>
      </c>
      <c r="C9974" s="27" t="s">
        <v>3023</v>
      </c>
      <c r="D9974" s="27" t="s">
        <v>3024</v>
      </c>
      <c r="E9974" s="27" t="s">
        <v>3025</v>
      </c>
      <c r="F9974" s="27" t="s">
        <v>3026</v>
      </c>
      <c r="G9974" s="27" t="s">
        <v>2788</v>
      </c>
      <c r="H9974" s="28">
        <v>44166</v>
      </c>
      <c r="I9974" s="516">
        <v>0</v>
      </c>
      <c r="J9974" s="28" t="s">
        <v>3241</v>
      </c>
    </row>
    <row r="9975" spans="1:10" x14ac:dyDescent="0.3">
      <c r="A9975" s="26">
        <v>2020</v>
      </c>
      <c r="B9975" s="27" t="s">
        <v>3022</v>
      </c>
      <c r="C9975" s="27" t="s">
        <v>3023</v>
      </c>
      <c r="D9975" s="27" t="s">
        <v>3027</v>
      </c>
      <c r="E9975" s="27" t="s">
        <v>3025</v>
      </c>
      <c r="F9975" s="27" t="s">
        <v>3026</v>
      </c>
      <c r="G9975" s="27" t="s">
        <v>2788</v>
      </c>
      <c r="H9975" s="28">
        <v>44166</v>
      </c>
      <c r="I9975" s="516">
        <v>0</v>
      </c>
      <c r="J9975" s="28" t="s">
        <v>3241</v>
      </c>
    </row>
    <row r="9976" spans="1:10" x14ac:dyDescent="0.3">
      <c r="A9976" s="26">
        <v>2020</v>
      </c>
      <c r="B9976" s="27" t="s">
        <v>3162</v>
      </c>
      <c r="C9976" s="27" t="s">
        <v>3163</v>
      </c>
      <c r="D9976" s="27" t="s">
        <v>3164</v>
      </c>
      <c r="E9976" s="27" t="s">
        <v>3025</v>
      </c>
      <c r="F9976" s="27" t="s">
        <v>3087</v>
      </c>
      <c r="G9976" s="27" t="s">
        <v>2788</v>
      </c>
      <c r="H9976" s="28">
        <v>44166</v>
      </c>
      <c r="I9976" s="516">
        <v>0</v>
      </c>
      <c r="J9976" s="28" t="s">
        <v>3241</v>
      </c>
    </row>
    <row r="9977" spans="1:10" x14ac:dyDescent="0.3">
      <c r="A9977" s="26">
        <v>2020</v>
      </c>
      <c r="B9977" s="27" t="s">
        <v>3162</v>
      </c>
      <c r="C9977" s="27" t="s">
        <v>3163</v>
      </c>
      <c r="D9977" s="27" t="s">
        <v>3165</v>
      </c>
      <c r="E9977" s="27" t="s">
        <v>3025</v>
      </c>
      <c r="F9977" s="27" t="s">
        <v>3087</v>
      </c>
      <c r="G9977" s="27" t="s">
        <v>2788</v>
      </c>
      <c r="H9977" s="28">
        <v>44166</v>
      </c>
      <c r="I9977" s="516">
        <v>0</v>
      </c>
      <c r="J9977" s="28" t="s">
        <v>3241</v>
      </c>
    </row>
    <row r="9978" spans="1:10" x14ac:dyDescent="0.3">
      <c r="A9978" s="26">
        <v>2020</v>
      </c>
      <c r="B9978" s="27" t="s">
        <v>3064</v>
      </c>
      <c r="C9978" s="27" t="s">
        <v>3065</v>
      </c>
      <c r="D9978" s="27" t="s">
        <v>3066</v>
      </c>
      <c r="E9978" s="27" t="s">
        <v>3025</v>
      </c>
      <c r="F9978" s="27" t="s">
        <v>2825</v>
      </c>
      <c r="G9978" s="27" t="s">
        <v>2826</v>
      </c>
      <c r="H9978" s="28">
        <v>44166</v>
      </c>
      <c r="I9978" s="516">
        <v>0</v>
      </c>
      <c r="J9978" s="28" t="s">
        <v>3241</v>
      </c>
    </row>
    <row r="9979" spans="1:10" x14ac:dyDescent="0.3">
      <c r="A9979" s="26">
        <v>2020</v>
      </c>
      <c r="B9979" s="27" t="s">
        <v>3064</v>
      </c>
      <c r="C9979" s="27" t="s">
        <v>3065</v>
      </c>
      <c r="D9979" s="27" t="s">
        <v>3067</v>
      </c>
      <c r="E9979" s="27" t="s">
        <v>3025</v>
      </c>
      <c r="F9979" s="27" t="s">
        <v>2825</v>
      </c>
      <c r="G9979" s="27" t="s">
        <v>2826</v>
      </c>
      <c r="H9979" s="28">
        <v>44166</v>
      </c>
      <c r="I9979" s="516">
        <v>0</v>
      </c>
      <c r="J9979" s="28" t="s">
        <v>3241</v>
      </c>
    </row>
    <row r="9980" spans="1:10" x14ac:dyDescent="0.3">
      <c r="A9980" s="26">
        <v>2020</v>
      </c>
      <c r="B9980" s="27" t="s">
        <v>3084</v>
      </c>
      <c r="C9980" s="27" t="s">
        <v>3085</v>
      </c>
      <c r="D9980" s="27" t="s">
        <v>3086</v>
      </c>
      <c r="E9980" s="27" t="s">
        <v>3025</v>
      </c>
      <c r="F9980" s="27" t="s">
        <v>3087</v>
      </c>
      <c r="G9980" s="27" t="s">
        <v>2788</v>
      </c>
      <c r="H9980" s="28">
        <v>44166</v>
      </c>
      <c r="I9980" s="516">
        <v>0</v>
      </c>
      <c r="J9980" s="28" t="s">
        <v>3241</v>
      </c>
    </row>
    <row r="9981" spans="1:10" x14ac:dyDescent="0.3">
      <c r="A9981" s="26">
        <v>2020</v>
      </c>
      <c r="B9981" s="27" t="s">
        <v>3084</v>
      </c>
      <c r="C9981" s="27" t="s">
        <v>3085</v>
      </c>
      <c r="D9981" s="27" t="s">
        <v>3088</v>
      </c>
      <c r="E9981" s="27" t="s">
        <v>3025</v>
      </c>
      <c r="F9981" s="27" t="s">
        <v>3087</v>
      </c>
      <c r="G9981" s="27" t="s">
        <v>2788</v>
      </c>
      <c r="H9981" s="28">
        <v>44166</v>
      </c>
      <c r="I9981" s="516">
        <v>0</v>
      </c>
      <c r="J9981" s="28" t="s">
        <v>3241</v>
      </c>
    </row>
    <row r="9982" spans="1:10" x14ac:dyDescent="0.3">
      <c r="A9982" s="26">
        <v>2020</v>
      </c>
      <c r="B9982" s="27" t="s">
        <v>3136</v>
      </c>
      <c r="C9982" s="27" t="s">
        <v>3137</v>
      </c>
      <c r="D9982" s="27" t="s">
        <v>3138</v>
      </c>
      <c r="E9982" s="27" t="s">
        <v>3025</v>
      </c>
      <c r="F9982" s="27" t="s">
        <v>3087</v>
      </c>
      <c r="G9982" s="27" t="s">
        <v>2788</v>
      </c>
      <c r="H9982" s="28">
        <v>44166</v>
      </c>
      <c r="I9982" s="516">
        <v>0</v>
      </c>
      <c r="J9982" s="28" t="s">
        <v>3241</v>
      </c>
    </row>
    <row r="9983" spans="1:10" x14ac:dyDescent="0.3">
      <c r="A9983" s="26">
        <v>2020</v>
      </c>
      <c r="B9983" s="27" t="s">
        <v>3136</v>
      </c>
      <c r="C9983" s="27" t="s">
        <v>3137</v>
      </c>
      <c r="D9983" s="27" t="s">
        <v>3139</v>
      </c>
      <c r="E9983" s="27" t="s">
        <v>3025</v>
      </c>
      <c r="F9983" s="27" t="s">
        <v>3087</v>
      </c>
      <c r="G9983" s="27" t="s">
        <v>2788</v>
      </c>
      <c r="H9983" s="28">
        <v>44166</v>
      </c>
      <c r="I9983" s="516">
        <v>0</v>
      </c>
      <c r="J9983" s="28" t="s">
        <v>3241</v>
      </c>
    </row>
    <row r="9984" spans="1:10" x14ac:dyDescent="0.3">
      <c r="A9984" s="26">
        <v>2020</v>
      </c>
      <c r="B9984" s="27" t="s">
        <v>3123</v>
      </c>
      <c r="C9984" s="27" t="s">
        <v>3124</v>
      </c>
      <c r="D9984" s="27" t="s">
        <v>3166</v>
      </c>
      <c r="E9984" s="27" t="s">
        <v>3025</v>
      </c>
      <c r="F9984" s="27" t="s">
        <v>2825</v>
      </c>
      <c r="G9984" s="27" t="s">
        <v>2850</v>
      </c>
      <c r="H9984" s="28">
        <v>44166</v>
      </c>
      <c r="I9984" s="516">
        <v>0</v>
      </c>
      <c r="J9984" s="28" t="s">
        <v>3241</v>
      </c>
    </row>
    <row r="9985" spans="1:10" x14ac:dyDescent="0.3">
      <c r="A9985" s="26">
        <v>2020</v>
      </c>
      <c r="B9985" s="27" t="s">
        <v>3123</v>
      </c>
      <c r="C9985" s="27" t="s">
        <v>3124</v>
      </c>
      <c r="D9985" s="27" t="s">
        <v>3125</v>
      </c>
      <c r="E9985" s="27" t="s">
        <v>3025</v>
      </c>
      <c r="F9985" s="27" t="s">
        <v>2825</v>
      </c>
      <c r="G9985" s="27" t="s">
        <v>2850</v>
      </c>
      <c r="H9985" s="28">
        <v>44166</v>
      </c>
      <c r="I9985" s="516">
        <v>0</v>
      </c>
      <c r="J9985" s="28" t="s">
        <v>3241</v>
      </c>
    </row>
    <row r="9986" spans="1:10" x14ac:dyDescent="0.3">
      <c r="A9986" s="26">
        <v>2020</v>
      </c>
      <c r="B9986" s="27" t="s">
        <v>3123</v>
      </c>
      <c r="C9986" s="27" t="s">
        <v>3124</v>
      </c>
      <c r="D9986" s="27" t="s">
        <v>3170</v>
      </c>
      <c r="E9986" s="27" t="s">
        <v>3025</v>
      </c>
      <c r="F9986" s="27" t="s">
        <v>2825</v>
      </c>
      <c r="G9986" s="27" t="s">
        <v>2850</v>
      </c>
      <c r="H9986" s="28">
        <v>44166</v>
      </c>
      <c r="I9986" s="516">
        <v>0</v>
      </c>
      <c r="J9986" s="28" t="s">
        <v>3241</v>
      </c>
    </row>
    <row r="9987" spans="1:10" x14ac:dyDescent="0.3">
      <c r="A9987" s="26">
        <v>2020</v>
      </c>
      <c r="B9987" s="27" t="s">
        <v>3114</v>
      </c>
      <c r="C9987" s="27" t="s">
        <v>3115</v>
      </c>
      <c r="D9987" s="27" t="s">
        <v>3116</v>
      </c>
      <c r="E9987" s="27" t="s">
        <v>3025</v>
      </c>
      <c r="F9987" s="27" t="s">
        <v>3026</v>
      </c>
      <c r="G9987" s="27" t="s">
        <v>2788</v>
      </c>
      <c r="H9987" s="28">
        <v>44166</v>
      </c>
      <c r="I9987" s="516">
        <v>0</v>
      </c>
      <c r="J9987" s="28" t="s">
        <v>3241</v>
      </c>
    </row>
    <row r="9988" spans="1:10" x14ac:dyDescent="0.3">
      <c r="A9988" s="26">
        <v>2020</v>
      </c>
      <c r="B9988" s="27" t="s">
        <v>3126</v>
      </c>
      <c r="C9988" s="27" t="s">
        <v>3127</v>
      </c>
      <c r="D9988" s="27" t="s">
        <v>3128</v>
      </c>
      <c r="E9988" s="27" t="s">
        <v>3025</v>
      </c>
      <c r="F9988" s="27" t="s">
        <v>3026</v>
      </c>
      <c r="G9988" s="27" t="s">
        <v>2936</v>
      </c>
      <c r="H9988" s="28">
        <v>44166</v>
      </c>
      <c r="I9988" s="516">
        <v>0</v>
      </c>
      <c r="J9988" s="28" t="s">
        <v>3241</v>
      </c>
    </row>
    <row r="9989" spans="1:10" x14ac:dyDescent="0.3">
      <c r="A9989" s="26">
        <v>2020</v>
      </c>
      <c r="B9989" s="27" t="s">
        <v>3107</v>
      </c>
      <c r="C9989" s="27" t="s">
        <v>3108</v>
      </c>
      <c r="D9989" s="27" t="s">
        <v>3108</v>
      </c>
      <c r="E9989" s="27" t="s">
        <v>6117</v>
      </c>
      <c r="F9989" s="27" t="s">
        <v>3026</v>
      </c>
      <c r="G9989" s="27" t="s">
        <v>2936</v>
      </c>
      <c r="H9989" s="28">
        <v>44166</v>
      </c>
      <c r="I9989" s="516">
        <v>3.4421999999999994E-2</v>
      </c>
      <c r="J9989" s="28" t="s">
        <v>3241</v>
      </c>
    </row>
    <row r="9990" spans="1:10" x14ac:dyDescent="0.3">
      <c r="A9990" s="26">
        <v>2020</v>
      </c>
      <c r="B9990" s="27" t="s">
        <v>6453</v>
      </c>
      <c r="C9990" s="27" t="s">
        <v>6454</v>
      </c>
      <c r="D9990" s="27" t="s">
        <v>6453</v>
      </c>
      <c r="E9990" s="27" t="s">
        <v>3063</v>
      </c>
      <c r="F9990" s="27" t="s">
        <v>3094</v>
      </c>
      <c r="G9990" s="27" t="s">
        <v>2961</v>
      </c>
      <c r="H9990" s="28">
        <v>44166</v>
      </c>
      <c r="I9990" s="516">
        <v>0</v>
      </c>
      <c r="J9990" s="28" t="s">
        <v>3192</v>
      </c>
    </row>
    <row r="9991" spans="1:10" x14ac:dyDescent="0.3">
      <c r="A9991" s="26">
        <v>2020</v>
      </c>
      <c r="B9991" s="27" t="s">
        <v>3035</v>
      </c>
      <c r="C9991" s="27" t="s">
        <v>3036</v>
      </c>
      <c r="D9991" s="27" t="s">
        <v>3035</v>
      </c>
      <c r="E9991" s="27" t="s">
        <v>6117</v>
      </c>
      <c r="F9991" s="27" t="s">
        <v>2825</v>
      </c>
      <c r="G9991" s="27" t="s">
        <v>2826</v>
      </c>
      <c r="H9991" s="28">
        <v>44166</v>
      </c>
      <c r="I9991" s="516">
        <v>0</v>
      </c>
      <c r="J9991" s="28" t="s">
        <v>3241</v>
      </c>
    </row>
    <row r="9992" spans="1:10" x14ac:dyDescent="0.3">
      <c r="A9992" s="26">
        <v>2020</v>
      </c>
      <c r="B9992" s="27" t="s">
        <v>3039</v>
      </c>
      <c r="C9992" s="27" t="s">
        <v>3040</v>
      </c>
      <c r="D9992" s="27" t="s">
        <v>3039</v>
      </c>
      <c r="E9992" s="27" t="s">
        <v>6117</v>
      </c>
      <c r="F9992" s="27" t="s">
        <v>2815</v>
      </c>
      <c r="G9992" s="27" t="s">
        <v>2816</v>
      </c>
      <c r="H9992" s="28">
        <v>44166</v>
      </c>
      <c r="I9992" s="516">
        <v>0</v>
      </c>
      <c r="J9992" s="28" t="s">
        <v>3241</v>
      </c>
    </row>
    <row r="9993" spans="1:10" x14ac:dyDescent="0.3">
      <c r="A9993" s="26">
        <v>2020</v>
      </c>
      <c r="B9993" s="27" t="s">
        <v>3140</v>
      </c>
      <c r="C9993" s="27" t="s">
        <v>3141</v>
      </c>
      <c r="D9993" s="27" t="s">
        <v>3140</v>
      </c>
      <c r="E9993" s="27" t="s">
        <v>6117</v>
      </c>
      <c r="F9993" s="27" t="s">
        <v>2825</v>
      </c>
      <c r="G9993" s="27" t="s">
        <v>2850</v>
      </c>
      <c r="H9993" s="28">
        <v>44166</v>
      </c>
      <c r="I9993" s="516">
        <v>0</v>
      </c>
      <c r="J9993" s="28" t="s">
        <v>3241</v>
      </c>
    </row>
    <row r="9994" spans="1:10" x14ac:dyDescent="0.3">
      <c r="A9994" s="26">
        <v>2020</v>
      </c>
      <c r="B9994" s="27" t="s">
        <v>3072</v>
      </c>
      <c r="C9994" s="27" t="s">
        <v>3073</v>
      </c>
      <c r="D9994" s="27" t="s">
        <v>3072</v>
      </c>
      <c r="E9994" s="27" t="s">
        <v>6117</v>
      </c>
      <c r="F9994" s="27" t="s">
        <v>3034</v>
      </c>
      <c r="G9994" s="27" t="s">
        <v>3074</v>
      </c>
      <c r="H9994" s="28">
        <v>44166</v>
      </c>
      <c r="I9994" s="516">
        <v>0</v>
      </c>
      <c r="J9994" s="28" t="s">
        <v>3241</v>
      </c>
    </row>
    <row r="9995" spans="1:10" x14ac:dyDescent="0.3">
      <c r="A9995" s="26">
        <v>2020</v>
      </c>
      <c r="B9995" s="27" t="s">
        <v>3184</v>
      </c>
      <c r="C9995" s="27" t="s">
        <v>3185</v>
      </c>
      <c r="D9995" s="27" t="s">
        <v>3186</v>
      </c>
      <c r="E9995" s="27" t="s">
        <v>3063</v>
      </c>
      <c r="F9995" s="27" t="s">
        <v>3034</v>
      </c>
      <c r="G9995" s="27" t="s">
        <v>2999</v>
      </c>
      <c r="H9995" s="28">
        <v>44166</v>
      </c>
      <c r="I9995" s="516">
        <v>0</v>
      </c>
      <c r="J9995" s="28" t="s">
        <v>3241</v>
      </c>
    </row>
    <row r="9996" spans="1:10" x14ac:dyDescent="0.3">
      <c r="A9996" s="26">
        <v>2021</v>
      </c>
      <c r="B9996" s="27" t="s">
        <v>5758</v>
      </c>
      <c r="C9996" s="27" t="s">
        <v>5759</v>
      </c>
      <c r="D9996" s="27" t="s">
        <v>5758</v>
      </c>
      <c r="E9996" s="27" t="s">
        <v>3033</v>
      </c>
      <c r="F9996" s="27" t="s">
        <v>2815</v>
      </c>
      <c r="G9996" s="27" t="s">
        <v>2816</v>
      </c>
      <c r="H9996" s="28">
        <v>44197</v>
      </c>
      <c r="I9996" s="516">
        <v>16.505458000000004</v>
      </c>
      <c r="J9996" s="28" t="s">
        <v>3192</v>
      </c>
    </row>
    <row r="9997" spans="1:10" x14ac:dyDescent="0.3">
      <c r="A9997" s="26">
        <v>2021</v>
      </c>
      <c r="B9997" s="27" t="s">
        <v>5989</v>
      </c>
      <c r="C9997" s="27" t="s">
        <v>5990</v>
      </c>
      <c r="D9997" s="27" t="s">
        <v>5989</v>
      </c>
      <c r="E9997" s="27" t="s">
        <v>3033</v>
      </c>
      <c r="F9997" s="27" t="s">
        <v>2807</v>
      </c>
      <c r="G9997" s="27" t="s">
        <v>2812</v>
      </c>
      <c r="H9997" s="28">
        <v>44197</v>
      </c>
      <c r="I9997" s="516">
        <v>25.443249000000005</v>
      </c>
      <c r="J9997" s="28" t="s">
        <v>3241</v>
      </c>
    </row>
    <row r="9998" spans="1:10" x14ac:dyDescent="0.3">
      <c r="A9998" s="26">
        <v>2021</v>
      </c>
      <c r="B9998" s="27" t="s">
        <v>6085</v>
      </c>
      <c r="C9998" s="27" t="s">
        <v>6086</v>
      </c>
      <c r="D9998" s="27" t="s">
        <v>6085</v>
      </c>
      <c r="E9998" s="27" t="s">
        <v>3033</v>
      </c>
      <c r="F9998" s="27" t="s">
        <v>2807</v>
      </c>
      <c r="G9998" s="27" t="s">
        <v>2812</v>
      </c>
      <c r="H9998" s="28">
        <v>44197</v>
      </c>
      <c r="I9998" s="516">
        <v>35.306801000000007</v>
      </c>
      <c r="J9998" s="28" t="s">
        <v>3241</v>
      </c>
    </row>
    <row r="9999" spans="1:10" x14ac:dyDescent="0.3">
      <c r="A9999" s="26">
        <v>2021</v>
      </c>
      <c r="B9999" s="27" t="s">
        <v>3028</v>
      </c>
      <c r="C9999" s="27" t="s">
        <v>3029</v>
      </c>
      <c r="D9999" s="27" t="s">
        <v>3028</v>
      </c>
      <c r="E9999" s="27" t="s">
        <v>6117</v>
      </c>
      <c r="F9999" s="27" t="s">
        <v>2807</v>
      </c>
      <c r="G9999" s="27" t="s">
        <v>2812</v>
      </c>
      <c r="H9999" s="28">
        <v>44197</v>
      </c>
      <c r="I9999" s="516">
        <v>11.582747999999993</v>
      </c>
      <c r="J9999" s="28" t="s">
        <v>3241</v>
      </c>
    </row>
    <row r="10000" spans="1:10" x14ac:dyDescent="0.3">
      <c r="A10000" s="26">
        <v>2021</v>
      </c>
      <c r="B10000" s="27" t="s">
        <v>6357</v>
      </c>
      <c r="C10000" s="27" t="s">
        <v>6358</v>
      </c>
      <c r="D10000" s="27" t="s">
        <v>6357</v>
      </c>
      <c r="E10000" s="27" t="s">
        <v>3111</v>
      </c>
      <c r="F10000" s="27" t="s">
        <v>2825</v>
      </c>
      <c r="G10000" s="27" t="s">
        <v>2850</v>
      </c>
      <c r="H10000" s="28">
        <v>44197</v>
      </c>
      <c r="I10000" s="516">
        <v>0.63881599999999994</v>
      </c>
      <c r="J10000" s="28" t="s">
        <v>3241</v>
      </c>
    </row>
    <row r="10001" spans="1:10" x14ac:dyDescent="0.3">
      <c r="A10001" s="26">
        <v>2021</v>
      </c>
      <c r="B10001" s="27" t="s">
        <v>6328</v>
      </c>
      <c r="C10001" s="27" t="s">
        <v>6329</v>
      </c>
      <c r="D10001" s="27" t="s">
        <v>6328</v>
      </c>
      <c r="E10001" s="27" t="s">
        <v>3033</v>
      </c>
      <c r="F10001" s="27" t="s">
        <v>3034</v>
      </c>
      <c r="G10001" s="27" t="s">
        <v>2821</v>
      </c>
      <c r="H10001" s="28">
        <v>44197</v>
      </c>
      <c r="I10001" s="516">
        <v>34.922072999999997</v>
      </c>
      <c r="J10001" s="28" t="s">
        <v>3192</v>
      </c>
    </row>
    <row r="10002" spans="1:10" x14ac:dyDescent="0.3">
      <c r="A10002" s="26">
        <v>2021</v>
      </c>
      <c r="B10002" s="27" t="s">
        <v>3181</v>
      </c>
      <c r="C10002" s="27" t="s">
        <v>3180</v>
      </c>
      <c r="D10002" s="27" t="s">
        <v>3181</v>
      </c>
      <c r="E10002" s="27" t="s">
        <v>3033</v>
      </c>
      <c r="F10002" s="27" t="s">
        <v>3034</v>
      </c>
      <c r="G10002" s="27" t="s">
        <v>2821</v>
      </c>
      <c r="H10002" s="28">
        <v>44197</v>
      </c>
      <c r="I10002" s="516">
        <v>4.1682650000000026</v>
      </c>
      <c r="J10002" s="28" t="s">
        <v>3241</v>
      </c>
    </row>
    <row r="10003" spans="1:10" x14ac:dyDescent="0.3">
      <c r="A10003" s="26">
        <v>2021</v>
      </c>
      <c r="B10003" s="27" t="s">
        <v>3031</v>
      </c>
      <c r="C10003" s="27" t="s">
        <v>3032</v>
      </c>
      <c r="D10003" s="27" t="s">
        <v>3031</v>
      </c>
      <c r="E10003" s="27" t="s">
        <v>3033</v>
      </c>
      <c r="F10003" s="27" t="s">
        <v>3034</v>
      </c>
      <c r="G10003" s="27" t="s">
        <v>2821</v>
      </c>
      <c r="H10003" s="28">
        <v>44197</v>
      </c>
      <c r="I10003" s="516">
        <v>6.6306019999999988</v>
      </c>
      <c r="J10003" s="28" t="s">
        <v>3241</v>
      </c>
    </row>
    <row r="10004" spans="1:10" x14ac:dyDescent="0.3">
      <c r="A10004" s="26">
        <v>2021</v>
      </c>
      <c r="B10004" s="27" t="s">
        <v>6036</v>
      </c>
      <c r="C10004" s="27" t="s">
        <v>6037</v>
      </c>
      <c r="D10004" s="27" t="s">
        <v>6038</v>
      </c>
      <c r="E10004" s="27" t="s">
        <v>3161</v>
      </c>
      <c r="F10004" s="27" t="s">
        <v>3026</v>
      </c>
      <c r="G10004" s="27" t="s">
        <v>2936</v>
      </c>
      <c r="H10004" s="28">
        <v>44197</v>
      </c>
      <c r="I10004" s="516">
        <v>3.990904</v>
      </c>
      <c r="J10004" s="28" t="s">
        <v>3192</v>
      </c>
    </row>
    <row r="10005" spans="1:10" x14ac:dyDescent="0.3">
      <c r="A10005" s="26">
        <v>2021</v>
      </c>
      <c r="B10005" s="27" t="s">
        <v>6039</v>
      </c>
      <c r="C10005" s="27" t="s">
        <v>6040</v>
      </c>
      <c r="D10005" s="27" t="s">
        <v>6039</v>
      </c>
      <c r="E10005" s="27" t="s">
        <v>3033</v>
      </c>
      <c r="F10005" s="27" t="s">
        <v>2788</v>
      </c>
      <c r="G10005" s="27" t="s">
        <v>2788</v>
      </c>
      <c r="H10005" s="28">
        <v>44197</v>
      </c>
      <c r="I10005" s="516">
        <v>23.744240999999999</v>
      </c>
      <c r="J10005" s="28" t="s">
        <v>3241</v>
      </c>
    </row>
    <row r="10006" spans="1:10" x14ac:dyDescent="0.3">
      <c r="A10006" s="26">
        <v>2021</v>
      </c>
      <c r="B10006" s="27" t="s">
        <v>5991</v>
      </c>
      <c r="C10006" s="27" t="s">
        <v>5992</v>
      </c>
      <c r="D10006" s="27" t="s">
        <v>5991</v>
      </c>
      <c r="E10006" s="27" t="s">
        <v>3033</v>
      </c>
      <c r="F10006" s="27" t="s">
        <v>2788</v>
      </c>
      <c r="G10006" s="27" t="s">
        <v>2799</v>
      </c>
      <c r="H10006" s="28">
        <v>44197</v>
      </c>
      <c r="I10006" s="516">
        <v>16.005026000000001</v>
      </c>
      <c r="J10006" s="28" t="s">
        <v>3192</v>
      </c>
    </row>
    <row r="10007" spans="1:10" x14ac:dyDescent="0.3">
      <c r="A10007" s="26">
        <v>2021</v>
      </c>
      <c r="B10007" s="27" t="s">
        <v>6031</v>
      </c>
      <c r="C10007" s="27" t="s">
        <v>6016</v>
      </c>
      <c r="D10007" s="27" t="s">
        <v>6031</v>
      </c>
      <c r="E10007" s="27" t="s">
        <v>3033</v>
      </c>
      <c r="F10007" s="27" t="s">
        <v>2807</v>
      </c>
      <c r="G10007" s="27" t="s">
        <v>2808</v>
      </c>
      <c r="H10007" s="28">
        <v>44197</v>
      </c>
      <c r="I10007" s="516">
        <v>10.955992</v>
      </c>
      <c r="J10007" s="28" t="s">
        <v>3241</v>
      </c>
    </row>
    <row r="10008" spans="1:10" x14ac:dyDescent="0.3">
      <c r="A10008" s="26">
        <v>2021</v>
      </c>
      <c r="B10008" s="27" t="s">
        <v>6025</v>
      </c>
      <c r="C10008" s="27" t="s">
        <v>6026</v>
      </c>
      <c r="D10008" s="27" t="s">
        <v>6025</v>
      </c>
      <c r="E10008" s="27" t="s">
        <v>3033</v>
      </c>
      <c r="F10008" s="27" t="s">
        <v>2807</v>
      </c>
      <c r="G10008" s="27" t="s">
        <v>2808</v>
      </c>
      <c r="H10008" s="28">
        <v>44197</v>
      </c>
      <c r="I10008" s="516">
        <v>42.389150000000022</v>
      </c>
      <c r="J10008" s="28" t="s">
        <v>3192</v>
      </c>
    </row>
    <row r="10009" spans="1:10" x14ac:dyDescent="0.3">
      <c r="A10009" s="26">
        <v>2021</v>
      </c>
      <c r="B10009" s="27" t="s">
        <v>3189</v>
      </c>
      <c r="C10009" s="27" t="s">
        <v>3190</v>
      </c>
      <c r="D10009" s="27" t="s">
        <v>3191</v>
      </c>
      <c r="E10009" s="27" t="s">
        <v>3161</v>
      </c>
      <c r="F10009" s="27" t="s">
        <v>2815</v>
      </c>
      <c r="G10009" s="27" t="s">
        <v>2816</v>
      </c>
      <c r="H10009" s="28">
        <v>44197</v>
      </c>
      <c r="I10009" s="516">
        <v>1.4384729999999999</v>
      </c>
      <c r="J10009" s="28" t="s">
        <v>3192</v>
      </c>
    </row>
    <row r="10010" spans="1:10" x14ac:dyDescent="0.3">
      <c r="A10010" s="26">
        <v>2021</v>
      </c>
      <c r="B10010" s="27" t="s">
        <v>3189</v>
      </c>
      <c r="C10010" s="27" t="s">
        <v>6326</v>
      </c>
      <c r="D10010" s="27" t="s">
        <v>6327</v>
      </c>
      <c r="E10010" s="27" t="s">
        <v>3161</v>
      </c>
      <c r="F10010" s="27" t="s">
        <v>2815</v>
      </c>
      <c r="G10010" s="27" t="s">
        <v>2816</v>
      </c>
      <c r="H10010" s="28">
        <v>44197</v>
      </c>
      <c r="I10010" s="516">
        <v>0.78454099999999682</v>
      </c>
      <c r="J10010" s="28" t="s">
        <v>3192</v>
      </c>
    </row>
    <row r="10011" spans="1:10" x14ac:dyDescent="0.3">
      <c r="A10011" s="26">
        <v>2021</v>
      </c>
      <c r="B10011" s="27" t="s">
        <v>5764</v>
      </c>
      <c r="C10011" s="27" t="s">
        <v>5765</v>
      </c>
      <c r="D10011" s="27" t="s">
        <v>5766</v>
      </c>
      <c r="E10011" s="27" t="s">
        <v>3161</v>
      </c>
      <c r="F10011" s="27" t="s">
        <v>2815</v>
      </c>
      <c r="G10011" s="27" t="s">
        <v>2816</v>
      </c>
      <c r="H10011" s="28">
        <v>44197</v>
      </c>
      <c r="I10011" s="516">
        <v>0.85073000000000021</v>
      </c>
      <c r="J10011" s="28" t="s">
        <v>3192</v>
      </c>
    </row>
    <row r="10012" spans="1:10" x14ac:dyDescent="0.3">
      <c r="A10012" s="26">
        <v>2021</v>
      </c>
      <c r="B10012" s="27" t="s">
        <v>5764</v>
      </c>
      <c r="C10012" s="27" t="s">
        <v>5765</v>
      </c>
      <c r="D10012" s="27" t="s">
        <v>5988</v>
      </c>
      <c r="E10012" s="27" t="s">
        <v>3161</v>
      </c>
      <c r="F10012" s="27" t="s">
        <v>2815</v>
      </c>
      <c r="G10012" s="27" t="s">
        <v>2816</v>
      </c>
      <c r="H10012" s="28">
        <v>44197</v>
      </c>
      <c r="I10012" s="516">
        <v>0.85727299999999607</v>
      </c>
      <c r="J10012" s="28" t="s">
        <v>3192</v>
      </c>
    </row>
    <row r="10013" spans="1:10" x14ac:dyDescent="0.3">
      <c r="A10013" s="26">
        <v>2021</v>
      </c>
      <c r="B10013" s="27" t="s">
        <v>6453</v>
      </c>
      <c r="C10013" s="27" t="s">
        <v>6454</v>
      </c>
      <c r="D10013" s="27" t="s">
        <v>6501</v>
      </c>
      <c r="E10013" s="27" t="s">
        <v>3063</v>
      </c>
      <c r="F10013" s="27" t="s">
        <v>3094</v>
      </c>
      <c r="G10013" s="27" t="s">
        <v>2961</v>
      </c>
      <c r="H10013" s="28">
        <v>44197</v>
      </c>
      <c r="I10013" s="516">
        <v>10.464041</v>
      </c>
      <c r="J10013" s="28" t="s">
        <v>3192</v>
      </c>
    </row>
    <row r="10014" spans="1:10" x14ac:dyDescent="0.3">
      <c r="A10014" s="26">
        <v>2021</v>
      </c>
      <c r="B10014" s="27" t="s">
        <v>3037</v>
      </c>
      <c r="C10014" s="27" t="s">
        <v>3038</v>
      </c>
      <c r="D10014" s="27" t="s">
        <v>3037</v>
      </c>
      <c r="E10014" s="27" t="s">
        <v>6117</v>
      </c>
      <c r="F10014" s="27" t="s">
        <v>3034</v>
      </c>
      <c r="G10014" s="27" t="s">
        <v>2999</v>
      </c>
      <c r="H10014" s="28">
        <v>44197</v>
      </c>
      <c r="I10014" s="516">
        <v>1.650902000000001</v>
      </c>
      <c r="J10014" s="28" t="s">
        <v>3241</v>
      </c>
    </row>
    <row r="10015" spans="1:10" x14ac:dyDescent="0.3">
      <c r="A10015" s="26">
        <v>2021</v>
      </c>
      <c r="B10015" s="27" t="s">
        <v>6077</v>
      </c>
      <c r="C10015" s="27" t="s">
        <v>6078</v>
      </c>
      <c r="D10015" s="27" t="s">
        <v>6077</v>
      </c>
      <c r="E10015" s="27" t="s">
        <v>3111</v>
      </c>
      <c r="F10015" s="27" t="s">
        <v>3034</v>
      </c>
      <c r="G10015" s="27" t="s">
        <v>2840</v>
      </c>
      <c r="H10015" s="28">
        <v>44197</v>
      </c>
      <c r="I10015" s="516">
        <v>18.912329999999997</v>
      </c>
      <c r="J10015" s="28" t="s">
        <v>3192</v>
      </c>
    </row>
    <row r="10016" spans="1:10" x14ac:dyDescent="0.3">
      <c r="A10016" s="26">
        <v>2021</v>
      </c>
      <c r="B10016" s="27" t="s">
        <v>3039</v>
      </c>
      <c r="C10016" s="27" t="s">
        <v>3040</v>
      </c>
      <c r="D10016" s="27" t="s">
        <v>3039</v>
      </c>
      <c r="E10016" s="27" t="s">
        <v>6117</v>
      </c>
      <c r="F10016" s="27" t="s">
        <v>2815</v>
      </c>
      <c r="G10016" s="27" t="s">
        <v>2816</v>
      </c>
      <c r="H10016" s="28">
        <v>44197</v>
      </c>
      <c r="I10016" s="516">
        <v>0</v>
      </c>
      <c r="J10016" s="28" t="s">
        <v>3241</v>
      </c>
    </row>
    <row r="10017" spans="1:10" x14ac:dyDescent="0.3">
      <c r="A10017" s="26">
        <v>2021</v>
      </c>
      <c r="B10017" s="27" t="s">
        <v>5672</v>
      </c>
      <c r="C10017" s="27" t="s">
        <v>2863</v>
      </c>
      <c r="D10017" s="27" t="s">
        <v>5672</v>
      </c>
      <c r="E10017" s="27" t="s">
        <v>3111</v>
      </c>
      <c r="F10017" s="27" t="s">
        <v>2815</v>
      </c>
      <c r="G10017" s="27" t="s">
        <v>2854</v>
      </c>
      <c r="H10017" s="28">
        <v>44197</v>
      </c>
      <c r="I10017" s="516">
        <v>7.0839849999999984</v>
      </c>
      <c r="J10017" s="28" t="s">
        <v>3192</v>
      </c>
    </row>
    <row r="10018" spans="1:10" x14ac:dyDescent="0.3">
      <c r="A10018" s="26">
        <v>2021</v>
      </c>
      <c r="B10018" s="27" t="s">
        <v>3041</v>
      </c>
      <c r="C10018" s="27" t="s">
        <v>3042</v>
      </c>
      <c r="D10018" s="27" t="s">
        <v>3041</v>
      </c>
      <c r="E10018" s="27" t="s">
        <v>6117</v>
      </c>
      <c r="F10018" s="27" t="s">
        <v>2825</v>
      </c>
      <c r="G10018" s="27" t="s">
        <v>2826</v>
      </c>
      <c r="H10018" s="28">
        <v>44197</v>
      </c>
      <c r="I10018" s="516">
        <v>5.8548450000000001</v>
      </c>
      <c r="J10018" s="28" t="s">
        <v>3241</v>
      </c>
    </row>
    <row r="10019" spans="1:10" x14ac:dyDescent="0.3">
      <c r="A10019" s="26">
        <v>2021</v>
      </c>
      <c r="B10019" s="27" t="s">
        <v>3043</v>
      </c>
      <c r="C10019" s="27" t="s">
        <v>3044</v>
      </c>
      <c r="D10019" s="27" t="s">
        <v>3043</v>
      </c>
      <c r="E10019" s="27" t="s">
        <v>6117</v>
      </c>
      <c r="F10019" s="27" t="s">
        <v>2815</v>
      </c>
      <c r="G10019" s="27" t="s">
        <v>2816</v>
      </c>
      <c r="H10019" s="28">
        <v>44197</v>
      </c>
      <c r="I10019" s="516">
        <v>4.4908949999999974</v>
      </c>
      <c r="J10019" s="28" t="s">
        <v>3241</v>
      </c>
    </row>
    <row r="10020" spans="1:10" x14ac:dyDescent="0.3">
      <c r="A10020" s="26">
        <v>2021</v>
      </c>
      <c r="B10020" s="27" t="s">
        <v>6458</v>
      </c>
      <c r="C10020" s="27" t="s">
        <v>6459</v>
      </c>
      <c r="D10020" s="27" t="s">
        <v>6458</v>
      </c>
      <c r="E10020" s="27" t="s">
        <v>3111</v>
      </c>
      <c r="F10020" s="27" t="s">
        <v>3034</v>
      </c>
      <c r="G10020" s="27" t="s">
        <v>2923</v>
      </c>
      <c r="H10020" s="28">
        <v>44197</v>
      </c>
      <c r="I10020" s="516">
        <v>23.855602999999995</v>
      </c>
      <c r="J10020" s="28" t="s">
        <v>3192</v>
      </c>
    </row>
    <row r="10021" spans="1:10" x14ac:dyDescent="0.3">
      <c r="A10021" s="26">
        <v>2021</v>
      </c>
      <c r="B10021" s="27" t="s">
        <v>6460</v>
      </c>
      <c r="C10021" s="27" t="s">
        <v>6461</v>
      </c>
      <c r="D10021" s="27" t="s">
        <v>6460</v>
      </c>
      <c r="E10021" s="27" t="s">
        <v>3111</v>
      </c>
      <c r="F10021" s="27" t="s">
        <v>3034</v>
      </c>
      <c r="G10021" s="27" t="s">
        <v>2923</v>
      </c>
      <c r="H10021" s="28">
        <v>44197</v>
      </c>
      <c r="I10021" s="516">
        <v>24.495737000000009</v>
      </c>
      <c r="J10021" s="28" t="s">
        <v>3192</v>
      </c>
    </row>
    <row r="10022" spans="1:10" x14ac:dyDescent="0.3">
      <c r="A10022" s="26">
        <v>2021</v>
      </c>
      <c r="B10022" s="27" t="s">
        <v>6462</v>
      </c>
      <c r="C10022" s="27" t="s">
        <v>6463</v>
      </c>
      <c r="D10022" s="27" t="s">
        <v>6462</v>
      </c>
      <c r="E10022" s="27" t="s">
        <v>3111</v>
      </c>
      <c r="F10022" s="27" t="s">
        <v>3034</v>
      </c>
      <c r="G10022" s="27" t="s">
        <v>2923</v>
      </c>
      <c r="H10022" s="28">
        <v>44197</v>
      </c>
      <c r="I10022" s="516">
        <v>24.909025999999997</v>
      </c>
      <c r="J10022" s="28" t="s">
        <v>3192</v>
      </c>
    </row>
    <row r="10023" spans="1:10" x14ac:dyDescent="0.3">
      <c r="A10023" s="26">
        <v>2021</v>
      </c>
      <c r="B10023" s="27" t="s">
        <v>3045</v>
      </c>
      <c r="C10023" s="27" t="s">
        <v>3046</v>
      </c>
      <c r="D10023" s="27" t="s">
        <v>3045</v>
      </c>
      <c r="E10023" s="27" t="s">
        <v>6117</v>
      </c>
      <c r="F10023" s="27" t="s">
        <v>2815</v>
      </c>
      <c r="G10023" s="27" t="s">
        <v>2816</v>
      </c>
      <c r="H10023" s="28">
        <v>44197</v>
      </c>
      <c r="I10023" s="516">
        <v>0</v>
      </c>
      <c r="J10023" s="28" t="s">
        <v>3241</v>
      </c>
    </row>
    <row r="10024" spans="1:10" x14ac:dyDescent="0.3">
      <c r="A10024" s="26">
        <v>2021</v>
      </c>
      <c r="B10024" s="27" t="s">
        <v>3143</v>
      </c>
      <c r="C10024" s="27" t="s">
        <v>3144</v>
      </c>
      <c r="D10024" s="27" t="s">
        <v>3143</v>
      </c>
      <c r="E10024" s="27" t="s">
        <v>6117</v>
      </c>
      <c r="F10024" s="27" t="s">
        <v>2798</v>
      </c>
      <c r="G10024" s="27" t="s">
        <v>2803</v>
      </c>
      <c r="H10024" s="28">
        <v>44197</v>
      </c>
      <c r="I10024" s="516">
        <v>2.5940399999999992</v>
      </c>
      <c r="J10024" s="28" t="s">
        <v>3241</v>
      </c>
    </row>
    <row r="10025" spans="1:10" x14ac:dyDescent="0.3">
      <c r="A10025" s="26">
        <v>2021</v>
      </c>
      <c r="B10025" s="27" t="s">
        <v>5773</v>
      </c>
      <c r="C10025" s="27" t="s">
        <v>5774</v>
      </c>
      <c r="D10025" s="27" t="s">
        <v>5773</v>
      </c>
      <c r="E10025" s="27" t="s">
        <v>3111</v>
      </c>
      <c r="F10025" s="27" t="s">
        <v>3034</v>
      </c>
      <c r="G10025" s="27" t="s">
        <v>2821</v>
      </c>
      <c r="H10025" s="28">
        <v>44197</v>
      </c>
      <c r="I10025" s="516">
        <v>0.29005600000000009</v>
      </c>
      <c r="J10025" s="28" t="s">
        <v>3241</v>
      </c>
    </row>
    <row r="10026" spans="1:10" x14ac:dyDescent="0.3">
      <c r="A10026" s="26">
        <v>2021</v>
      </c>
      <c r="B10026" s="27" t="s">
        <v>3171</v>
      </c>
      <c r="C10026" s="27" t="s">
        <v>3172</v>
      </c>
      <c r="D10026" s="27" t="s">
        <v>3173</v>
      </c>
      <c r="E10026" s="27" t="s">
        <v>3111</v>
      </c>
      <c r="F10026" s="27" t="s">
        <v>2825</v>
      </c>
      <c r="G10026" s="27" t="s">
        <v>2850</v>
      </c>
      <c r="H10026" s="28">
        <v>44197</v>
      </c>
      <c r="I10026" s="516">
        <v>0.52635300000000007</v>
      </c>
      <c r="J10026" s="28" t="s">
        <v>3241</v>
      </c>
    </row>
    <row r="10027" spans="1:10" x14ac:dyDescent="0.3">
      <c r="A10027" s="26">
        <v>2021</v>
      </c>
      <c r="B10027" s="27" t="s">
        <v>6488</v>
      </c>
      <c r="C10027" s="27" t="s">
        <v>6489</v>
      </c>
      <c r="D10027" s="27" t="s">
        <v>6488</v>
      </c>
      <c r="E10027" s="27" t="s">
        <v>3033</v>
      </c>
      <c r="F10027" s="27" t="s">
        <v>2807</v>
      </c>
      <c r="G10027" s="27" t="s">
        <v>2812</v>
      </c>
      <c r="H10027" s="28">
        <v>44197</v>
      </c>
      <c r="I10027" s="516">
        <v>18.295275</v>
      </c>
      <c r="J10027" s="28" t="s">
        <v>3192</v>
      </c>
    </row>
    <row r="10028" spans="1:10" x14ac:dyDescent="0.3">
      <c r="A10028" s="26">
        <v>2021</v>
      </c>
      <c r="B10028" s="27" t="s">
        <v>5974</v>
      </c>
      <c r="C10028" s="27" t="s">
        <v>5975</v>
      </c>
      <c r="D10028" s="27" t="s">
        <v>5974</v>
      </c>
      <c r="E10028" s="27" t="s">
        <v>3033</v>
      </c>
      <c r="F10028" s="27" t="s">
        <v>2807</v>
      </c>
      <c r="G10028" s="27" t="s">
        <v>2812</v>
      </c>
      <c r="H10028" s="28">
        <v>44197</v>
      </c>
      <c r="I10028" s="516">
        <v>11.364400000000003</v>
      </c>
      <c r="J10028" s="28" t="s">
        <v>3192</v>
      </c>
    </row>
    <row r="10029" spans="1:10" x14ac:dyDescent="0.3">
      <c r="A10029" s="26">
        <v>2021</v>
      </c>
      <c r="B10029" s="27" t="s">
        <v>3146</v>
      </c>
      <c r="C10029" s="27" t="s">
        <v>3147</v>
      </c>
      <c r="D10029" s="27" t="s">
        <v>3146</v>
      </c>
      <c r="E10029" s="27" t="s">
        <v>6117</v>
      </c>
      <c r="F10029" s="27" t="s">
        <v>2798</v>
      </c>
      <c r="G10029" s="27" t="s">
        <v>2803</v>
      </c>
      <c r="H10029" s="28">
        <v>44197</v>
      </c>
      <c r="I10029" s="516">
        <v>2.8603009999999993</v>
      </c>
      <c r="J10029" s="28" t="s">
        <v>3241</v>
      </c>
    </row>
    <row r="10030" spans="1:10" x14ac:dyDescent="0.3">
      <c r="A10030" s="26">
        <v>2021</v>
      </c>
      <c r="B10030" s="27" t="s">
        <v>6128</v>
      </c>
      <c r="C10030" s="27" t="s">
        <v>6129</v>
      </c>
      <c r="D10030" s="27" t="s">
        <v>6130</v>
      </c>
      <c r="E10030" s="27" t="s">
        <v>3161</v>
      </c>
      <c r="F10030" s="27" t="s">
        <v>3034</v>
      </c>
      <c r="G10030" s="27" t="s">
        <v>2999</v>
      </c>
      <c r="H10030" s="28">
        <v>44197</v>
      </c>
      <c r="I10030" s="516">
        <v>0</v>
      </c>
      <c r="J10030" s="28" t="s">
        <v>3192</v>
      </c>
    </row>
    <row r="10031" spans="1:10" x14ac:dyDescent="0.3">
      <c r="A10031" s="26">
        <v>2021</v>
      </c>
      <c r="B10031" s="27" t="s">
        <v>3047</v>
      </c>
      <c r="C10031" s="27" t="s">
        <v>3048</v>
      </c>
      <c r="D10031" s="27" t="s">
        <v>3047</v>
      </c>
      <c r="E10031" s="27" t="s">
        <v>6117</v>
      </c>
      <c r="F10031" s="27" t="s">
        <v>2825</v>
      </c>
      <c r="G10031" s="27" t="s">
        <v>2826</v>
      </c>
      <c r="H10031" s="28">
        <v>44197</v>
      </c>
      <c r="I10031" s="516">
        <v>2.3621369999999993</v>
      </c>
      <c r="J10031" s="28" t="s">
        <v>3241</v>
      </c>
    </row>
    <row r="10032" spans="1:10" x14ac:dyDescent="0.3">
      <c r="A10032" s="26">
        <v>2021</v>
      </c>
      <c r="B10032" s="27" t="s">
        <v>5217</v>
      </c>
      <c r="C10032" s="27" t="s">
        <v>2901</v>
      </c>
      <c r="D10032" s="27" t="s">
        <v>5217</v>
      </c>
      <c r="E10032" s="27" t="s">
        <v>3033</v>
      </c>
      <c r="F10032" s="27" t="s">
        <v>2788</v>
      </c>
      <c r="G10032" s="27" t="s">
        <v>2788</v>
      </c>
      <c r="H10032" s="28">
        <v>44197</v>
      </c>
      <c r="I10032" s="516">
        <v>37.927335000000006</v>
      </c>
      <c r="J10032" s="28" t="s">
        <v>3192</v>
      </c>
    </row>
    <row r="10033" spans="1:10" x14ac:dyDescent="0.3">
      <c r="A10033" s="26">
        <v>2021</v>
      </c>
      <c r="B10033" s="27" t="s">
        <v>6124</v>
      </c>
      <c r="C10033" s="27" t="s">
        <v>6125</v>
      </c>
      <c r="D10033" s="27" t="s">
        <v>6124</v>
      </c>
      <c r="E10033" s="27" t="s">
        <v>3111</v>
      </c>
      <c r="F10033" s="27" t="s">
        <v>2815</v>
      </c>
      <c r="G10033" s="27" t="s">
        <v>2854</v>
      </c>
      <c r="H10033" s="28">
        <v>44197</v>
      </c>
      <c r="I10033" s="516">
        <v>0.96430199999999966</v>
      </c>
      <c r="J10033" s="28" t="s">
        <v>9055</v>
      </c>
    </row>
    <row r="10034" spans="1:10" x14ac:dyDescent="0.3">
      <c r="A10034" s="26">
        <v>2021</v>
      </c>
      <c r="B10034" s="27" t="s">
        <v>5999</v>
      </c>
      <c r="C10034" s="27" t="s">
        <v>5967</v>
      </c>
      <c r="D10034" s="27" t="s">
        <v>5999</v>
      </c>
      <c r="E10034" s="27" t="s">
        <v>3111</v>
      </c>
      <c r="F10034" s="27" t="s">
        <v>2815</v>
      </c>
      <c r="G10034" s="27" t="s">
        <v>2854</v>
      </c>
      <c r="H10034" s="28">
        <v>44197</v>
      </c>
      <c r="I10034" s="516">
        <v>1.0938600000000001</v>
      </c>
      <c r="J10034" s="28" t="s">
        <v>3241</v>
      </c>
    </row>
    <row r="10035" spans="1:10" x14ac:dyDescent="0.3">
      <c r="A10035" s="26">
        <v>2021</v>
      </c>
      <c r="B10035" s="27" t="s">
        <v>5760</v>
      </c>
      <c r="C10035" s="27" t="s">
        <v>5761</v>
      </c>
      <c r="D10035" s="27" t="s">
        <v>5760</v>
      </c>
      <c r="E10035" s="27" t="s">
        <v>3111</v>
      </c>
      <c r="F10035" s="27" t="s">
        <v>2815</v>
      </c>
      <c r="G10035" s="27" t="s">
        <v>2854</v>
      </c>
      <c r="H10035" s="28">
        <v>44197</v>
      </c>
      <c r="I10035" s="516">
        <v>6.4982520000000017</v>
      </c>
      <c r="J10035" s="28" t="s">
        <v>3192</v>
      </c>
    </row>
    <row r="10036" spans="1:10" x14ac:dyDescent="0.3">
      <c r="A10036" s="26">
        <v>2021</v>
      </c>
      <c r="B10036" s="27" t="s">
        <v>3049</v>
      </c>
      <c r="C10036" s="27" t="s">
        <v>3050</v>
      </c>
      <c r="D10036" s="27" t="s">
        <v>3049</v>
      </c>
      <c r="E10036" s="27" t="s">
        <v>6117</v>
      </c>
      <c r="F10036" s="27" t="s">
        <v>2825</v>
      </c>
      <c r="G10036" s="27" t="s">
        <v>2850</v>
      </c>
      <c r="H10036" s="28">
        <v>44197</v>
      </c>
      <c r="I10036" s="516">
        <v>3.0461230000000006</v>
      </c>
      <c r="J10036" s="28" t="s">
        <v>3241</v>
      </c>
    </row>
    <row r="10037" spans="1:10" x14ac:dyDescent="0.3">
      <c r="A10037" s="26">
        <v>2021</v>
      </c>
      <c r="B10037" s="27" t="s">
        <v>5995</v>
      </c>
      <c r="C10037" s="27" t="s">
        <v>5996</v>
      </c>
      <c r="D10037" s="27" t="s">
        <v>5995</v>
      </c>
      <c r="E10037" s="27" t="s">
        <v>3033</v>
      </c>
      <c r="F10037" s="27" t="s">
        <v>2807</v>
      </c>
      <c r="G10037" s="27" t="s">
        <v>2812</v>
      </c>
      <c r="H10037" s="28">
        <v>44197</v>
      </c>
      <c r="I10037" s="516">
        <v>8.3364940000000001</v>
      </c>
      <c r="J10037" s="28" t="s">
        <v>3192</v>
      </c>
    </row>
    <row r="10038" spans="1:10" x14ac:dyDescent="0.3">
      <c r="A10038" s="26">
        <v>2021</v>
      </c>
      <c r="B10038" s="27" t="s">
        <v>3052</v>
      </c>
      <c r="C10038" s="27" t="s">
        <v>3053</v>
      </c>
      <c r="D10038" s="27" t="s">
        <v>3052</v>
      </c>
      <c r="E10038" s="27" t="s">
        <v>3033</v>
      </c>
      <c r="F10038" s="27" t="s">
        <v>2807</v>
      </c>
      <c r="G10038" s="27" t="s">
        <v>2812</v>
      </c>
      <c r="H10038" s="28">
        <v>44197</v>
      </c>
      <c r="I10038" s="516">
        <v>2.3663499999999997</v>
      </c>
      <c r="J10038" s="28" t="s">
        <v>3241</v>
      </c>
    </row>
    <row r="10039" spans="1:10" x14ac:dyDescent="0.3">
      <c r="A10039" s="26">
        <v>2021</v>
      </c>
      <c r="B10039" s="27" t="s">
        <v>6339</v>
      </c>
      <c r="C10039" s="27" t="s">
        <v>6340</v>
      </c>
      <c r="D10039" s="27" t="s">
        <v>6339</v>
      </c>
      <c r="E10039" s="27" t="s">
        <v>3111</v>
      </c>
      <c r="F10039" s="27" t="s">
        <v>2825</v>
      </c>
      <c r="G10039" s="27" t="s">
        <v>2850</v>
      </c>
      <c r="H10039" s="28">
        <v>44197</v>
      </c>
      <c r="I10039" s="516">
        <v>0.64639499999999994</v>
      </c>
      <c r="J10039" s="28" t="s">
        <v>3241</v>
      </c>
    </row>
    <row r="10040" spans="1:10" x14ac:dyDescent="0.3">
      <c r="A10040" s="26">
        <v>2021</v>
      </c>
      <c r="B10040" s="27" t="s">
        <v>6126</v>
      </c>
      <c r="C10040" s="27" t="s">
        <v>6127</v>
      </c>
      <c r="D10040" s="27" t="s">
        <v>6126</v>
      </c>
      <c r="E10040" s="27" t="s">
        <v>3033</v>
      </c>
      <c r="F10040" s="27" t="s">
        <v>2788</v>
      </c>
      <c r="G10040" s="27" t="s">
        <v>2788</v>
      </c>
      <c r="H10040" s="28">
        <v>44197</v>
      </c>
      <c r="I10040" s="516">
        <v>9.6513859999999987</v>
      </c>
      <c r="J10040" s="28" t="s">
        <v>3241</v>
      </c>
    </row>
    <row r="10041" spans="1:10" x14ac:dyDescent="0.3">
      <c r="A10041" s="26">
        <v>2021</v>
      </c>
      <c r="B10041" s="27" t="s">
        <v>6148</v>
      </c>
      <c r="C10041" s="27" t="s">
        <v>6149</v>
      </c>
      <c r="D10041" s="27" t="s">
        <v>6148</v>
      </c>
      <c r="E10041" s="27" t="s">
        <v>3033</v>
      </c>
      <c r="F10041" s="27" t="s">
        <v>2788</v>
      </c>
      <c r="G10041" s="27" t="s">
        <v>2788</v>
      </c>
      <c r="H10041" s="28">
        <v>44197</v>
      </c>
      <c r="I10041" s="516">
        <v>35.379475999999983</v>
      </c>
      <c r="J10041" s="28" t="s">
        <v>3192</v>
      </c>
    </row>
    <row r="10042" spans="1:10" x14ac:dyDescent="0.3">
      <c r="A10042" s="26">
        <v>2021</v>
      </c>
      <c r="B10042" s="27" t="s">
        <v>6033</v>
      </c>
      <c r="C10042" s="27" t="s">
        <v>6034</v>
      </c>
      <c r="D10042" s="27" t="s">
        <v>6035</v>
      </c>
      <c r="E10042" s="27" t="s">
        <v>3161</v>
      </c>
      <c r="F10042" s="27" t="s">
        <v>2788</v>
      </c>
      <c r="G10042" s="27" t="s">
        <v>2788</v>
      </c>
      <c r="H10042" s="28">
        <v>44197</v>
      </c>
      <c r="I10042" s="516">
        <v>2.3813240000000002</v>
      </c>
      <c r="J10042" s="28" t="s">
        <v>3192</v>
      </c>
    </row>
    <row r="10043" spans="1:10" x14ac:dyDescent="0.3">
      <c r="A10043" s="26">
        <v>2021</v>
      </c>
      <c r="B10043" s="27" t="s">
        <v>3054</v>
      </c>
      <c r="C10043" s="27" t="s">
        <v>3055</v>
      </c>
      <c r="D10043" s="27" t="s">
        <v>3054</v>
      </c>
      <c r="E10043" s="27" t="s">
        <v>6117</v>
      </c>
      <c r="F10043" s="27" t="s">
        <v>3034</v>
      </c>
      <c r="G10043" s="27" t="s">
        <v>2999</v>
      </c>
      <c r="H10043" s="28">
        <v>44197</v>
      </c>
      <c r="I10043" s="516">
        <v>2.80735</v>
      </c>
      <c r="J10043" s="28" t="s">
        <v>3241</v>
      </c>
    </row>
    <row r="10044" spans="1:10" x14ac:dyDescent="0.3">
      <c r="A10044" s="26">
        <v>2021</v>
      </c>
      <c r="B10044" s="27" t="s">
        <v>3056</v>
      </c>
      <c r="C10044" s="27" t="s">
        <v>3057</v>
      </c>
      <c r="D10044" s="27" t="s">
        <v>3056</v>
      </c>
      <c r="E10044" s="27" t="s">
        <v>6117</v>
      </c>
      <c r="F10044" s="27" t="s">
        <v>2825</v>
      </c>
      <c r="G10044" s="27" t="s">
        <v>2826</v>
      </c>
      <c r="H10044" s="28">
        <v>44197</v>
      </c>
      <c r="I10044" s="516">
        <v>3.7384840000000019</v>
      </c>
      <c r="J10044" s="28" t="s">
        <v>3241</v>
      </c>
    </row>
    <row r="10045" spans="1:10" x14ac:dyDescent="0.3">
      <c r="A10045" s="26">
        <v>2021</v>
      </c>
      <c r="B10045" s="27" t="s">
        <v>6122</v>
      </c>
      <c r="C10045" s="27" t="s">
        <v>6123</v>
      </c>
      <c r="D10045" s="27" t="s">
        <v>6122</v>
      </c>
      <c r="E10045" s="27" t="s">
        <v>3111</v>
      </c>
      <c r="F10045" s="27" t="s">
        <v>3034</v>
      </c>
      <c r="G10045" s="27" t="s">
        <v>2831</v>
      </c>
      <c r="H10045" s="28">
        <v>44197</v>
      </c>
      <c r="I10045" s="516">
        <v>3.1184390000000013</v>
      </c>
      <c r="J10045" s="28" t="s">
        <v>3192</v>
      </c>
    </row>
    <row r="10046" spans="1:10" x14ac:dyDescent="0.3">
      <c r="A10046" s="26">
        <v>2021</v>
      </c>
      <c r="B10046" s="27" t="s">
        <v>3058</v>
      </c>
      <c r="C10046" s="27" t="s">
        <v>3059</v>
      </c>
      <c r="D10046" s="27" t="s">
        <v>3058</v>
      </c>
      <c r="E10046" s="27" t="s">
        <v>6117</v>
      </c>
      <c r="F10046" s="27" t="s">
        <v>2815</v>
      </c>
      <c r="G10046" s="27" t="s">
        <v>2816</v>
      </c>
      <c r="H10046" s="28">
        <v>44197</v>
      </c>
      <c r="I10046" s="516">
        <v>5.2329539999999994</v>
      </c>
      <c r="J10046" s="28" t="s">
        <v>3241</v>
      </c>
    </row>
    <row r="10047" spans="1:10" x14ac:dyDescent="0.3">
      <c r="A10047" s="26">
        <v>2021</v>
      </c>
      <c r="B10047" s="27" t="s">
        <v>6464</v>
      </c>
      <c r="C10047" s="27" t="s">
        <v>6465</v>
      </c>
      <c r="D10047" s="27" t="s">
        <v>6466</v>
      </c>
      <c r="E10047" s="27" t="s">
        <v>3161</v>
      </c>
      <c r="F10047" s="27" t="s">
        <v>2788</v>
      </c>
      <c r="G10047" s="27" t="s">
        <v>2788</v>
      </c>
      <c r="H10047" s="28">
        <v>44197</v>
      </c>
      <c r="I10047" s="516">
        <v>0.22425900000000004</v>
      </c>
      <c r="J10047" s="28" t="s">
        <v>3192</v>
      </c>
    </row>
    <row r="10048" spans="1:10" x14ac:dyDescent="0.3">
      <c r="A10048" s="26">
        <v>2021</v>
      </c>
      <c r="B10048" s="27" t="s">
        <v>5775</v>
      </c>
      <c r="C10048" s="27" t="s">
        <v>2905</v>
      </c>
      <c r="D10048" s="27" t="s">
        <v>5775</v>
      </c>
      <c r="E10048" s="27" t="s">
        <v>3033</v>
      </c>
      <c r="F10048" s="27" t="s">
        <v>2807</v>
      </c>
      <c r="G10048" s="27" t="s">
        <v>2812</v>
      </c>
      <c r="H10048" s="28">
        <v>44197</v>
      </c>
      <c r="I10048" s="516">
        <v>8.8354579999999991</v>
      </c>
      <c r="J10048" s="28" t="s">
        <v>3192</v>
      </c>
    </row>
    <row r="10049" spans="1:10" x14ac:dyDescent="0.3">
      <c r="A10049" s="26">
        <v>2021</v>
      </c>
      <c r="B10049" s="27" t="s">
        <v>6450</v>
      </c>
      <c r="C10049" s="27" t="s">
        <v>6451</v>
      </c>
      <c r="D10049" s="27" t="s">
        <v>6452</v>
      </c>
      <c r="E10049" s="27" t="s">
        <v>3063</v>
      </c>
      <c r="F10049" s="27" t="s">
        <v>3094</v>
      </c>
      <c r="G10049" s="27" t="s">
        <v>2961</v>
      </c>
      <c r="H10049" s="28">
        <v>44197</v>
      </c>
      <c r="I10049" s="516">
        <v>16.672193999999998</v>
      </c>
      <c r="J10049" s="28" t="s">
        <v>3241</v>
      </c>
    </row>
    <row r="10050" spans="1:10" x14ac:dyDescent="0.3">
      <c r="A10050" s="26">
        <v>2021</v>
      </c>
      <c r="B10050" s="27" t="s">
        <v>6333</v>
      </c>
      <c r="C10050" s="27" t="s">
        <v>6334</v>
      </c>
      <c r="D10050" s="27" t="s">
        <v>6335</v>
      </c>
      <c r="E10050" s="27" t="s">
        <v>3161</v>
      </c>
      <c r="F10050" s="27" t="s">
        <v>2815</v>
      </c>
      <c r="G10050" s="27" t="s">
        <v>2816</v>
      </c>
      <c r="H10050" s="28">
        <v>44197</v>
      </c>
      <c r="I10050" s="516">
        <v>0.43675599999999998</v>
      </c>
      <c r="J10050" s="28" t="s">
        <v>3192</v>
      </c>
    </row>
    <row r="10051" spans="1:10" x14ac:dyDescent="0.3">
      <c r="A10051" s="26">
        <v>2021</v>
      </c>
      <c r="B10051" s="27" t="s">
        <v>6119</v>
      </c>
      <c r="C10051" s="27" t="s">
        <v>6120</v>
      </c>
      <c r="D10051" s="27" t="s">
        <v>6119</v>
      </c>
      <c r="E10051" s="27" t="s">
        <v>3033</v>
      </c>
      <c r="F10051" s="27" t="s">
        <v>2788</v>
      </c>
      <c r="G10051" s="27" t="s">
        <v>2788</v>
      </c>
      <c r="H10051" s="28">
        <v>44197</v>
      </c>
      <c r="I10051" s="516">
        <v>34.959211000000018</v>
      </c>
      <c r="J10051" s="28" t="s">
        <v>3192</v>
      </c>
    </row>
    <row r="10052" spans="1:10" x14ac:dyDescent="0.3">
      <c r="A10052" s="26">
        <v>2021</v>
      </c>
      <c r="B10052" s="27" t="s">
        <v>6121</v>
      </c>
      <c r="C10052" s="27" t="s">
        <v>6110</v>
      </c>
      <c r="D10052" s="27" t="s">
        <v>6121</v>
      </c>
      <c r="E10052" s="27" t="s">
        <v>3033</v>
      </c>
      <c r="F10052" s="27" t="s">
        <v>2788</v>
      </c>
      <c r="G10052" s="27" t="s">
        <v>2788</v>
      </c>
      <c r="H10052" s="28">
        <v>44197</v>
      </c>
      <c r="I10052" s="516">
        <v>17.699059000000005</v>
      </c>
      <c r="J10052" s="28" t="s">
        <v>3241</v>
      </c>
    </row>
    <row r="10053" spans="1:10" x14ac:dyDescent="0.3">
      <c r="A10053" s="26">
        <v>2021</v>
      </c>
      <c r="B10053" s="27" t="s">
        <v>6144</v>
      </c>
      <c r="C10053" s="27" t="s">
        <v>6145</v>
      </c>
      <c r="D10053" s="27" t="s">
        <v>6144</v>
      </c>
      <c r="E10053" s="27" t="s">
        <v>3033</v>
      </c>
      <c r="F10053" s="27" t="s">
        <v>2788</v>
      </c>
      <c r="G10053" s="27" t="s">
        <v>2788</v>
      </c>
      <c r="H10053" s="28">
        <v>44197</v>
      </c>
      <c r="I10053" s="516">
        <v>5.0856170000000001</v>
      </c>
      <c r="J10053" s="28" t="s">
        <v>3192</v>
      </c>
    </row>
    <row r="10054" spans="1:10" x14ac:dyDescent="0.3">
      <c r="A10054" s="26">
        <v>2021</v>
      </c>
      <c r="B10054" s="27" t="s">
        <v>6490</v>
      </c>
      <c r="C10054" s="27" t="s">
        <v>6491</v>
      </c>
      <c r="D10054" s="27" t="s">
        <v>6490</v>
      </c>
      <c r="E10054" s="27" t="s">
        <v>6117</v>
      </c>
      <c r="F10054" s="27" t="s">
        <v>2825</v>
      </c>
      <c r="G10054" s="27" t="s">
        <v>2826</v>
      </c>
      <c r="H10054" s="28">
        <v>44197</v>
      </c>
      <c r="I10054" s="516">
        <v>0.41855899999999985</v>
      </c>
      <c r="J10054" s="28" t="s">
        <v>3192</v>
      </c>
    </row>
    <row r="10055" spans="1:10" x14ac:dyDescent="0.3">
      <c r="A10055" s="26">
        <v>2021</v>
      </c>
      <c r="B10055" s="27" t="s">
        <v>6493</v>
      </c>
      <c r="C10055" s="27" t="s">
        <v>6494</v>
      </c>
      <c r="D10055" s="27" t="s">
        <v>6493</v>
      </c>
      <c r="E10055" s="27" t="s">
        <v>6117</v>
      </c>
      <c r="F10055" s="27" t="s">
        <v>2825</v>
      </c>
      <c r="G10055" s="27" t="s">
        <v>2826</v>
      </c>
      <c r="H10055" s="28">
        <v>44197</v>
      </c>
      <c r="I10055" s="516">
        <v>0.41790500000000003</v>
      </c>
      <c r="J10055" s="28" t="s">
        <v>3192</v>
      </c>
    </row>
    <row r="10056" spans="1:10" x14ac:dyDescent="0.3">
      <c r="A10056" s="26">
        <v>2021</v>
      </c>
      <c r="B10056" s="27" t="s">
        <v>6496</v>
      </c>
      <c r="C10056" s="27" t="s">
        <v>6497</v>
      </c>
      <c r="D10056" s="27" t="s">
        <v>6496</v>
      </c>
      <c r="E10056" s="27" t="s">
        <v>6117</v>
      </c>
      <c r="F10056" s="27" t="s">
        <v>2825</v>
      </c>
      <c r="G10056" s="27" t="s">
        <v>2826</v>
      </c>
      <c r="H10056" s="28">
        <v>44197</v>
      </c>
      <c r="I10056" s="516">
        <v>0.40142399999999978</v>
      </c>
      <c r="J10056" s="28" t="s">
        <v>3192</v>
      </c>
    </row>
    <row r="10057" spans="1:10" x14ac:dyDescent="0.3">
      <c r="A10057" s="26">
        <v>2021</v>
      </c>
      <c r="B10057" s="27" t="s">
        <v>6502</v>
      </c>
      <c r="C10057" s="27" t="s">
        <v>6503</v>
      </c>
      <c r="D10057" s="27" t="s">
        <v>6504</v>
      </c>
      <c r="E10057" s="27" t="s">
        <v>3161</v>
      </c>
      <c r="F10057" s="27" t="s">
        <v>2815</v>
      </c>
      <c r="G10057" s="27" t="s">
        <v>2816</v>
      </c>
      <c r="H10057" s="28">
        <v>44197</v>
      </c>
      <c r="I10057" s="516">
        <v>0.56435100000000016</v>
      </c>
      <c r="J10057" s="28" t="s">
        <v>3192</v>
      </c>
    </row>
    <row r="10058" spans="1:10" x14ac:dyDescent="0.3">
      <c r="A10058" s="26">
        <v>2021</v>
      </c>
      <c r="B10058" s="27" t="s">
        <v>3152</v>
      </c>
      <c r="C10058" s="27" t="s">
        <v>3153</v>
      </c>
      <c r="D10058" s="27" t="s">
        <v>3152</v>
      </c>
      <c r="E10058" s="27" t="s">
        <v>3111</v>
      </c>
      <c r="F10058" s="27" t="s">
        <v>2825</v>
      </c>
      <c r="G10058" s="27" t="s">
        <v>2850</v>
      </c>
      <c r="H10058" s="28">
        <v>44197</v>
      </c>
      <c r="I10058" s="516">
        <v>0.49977900000000008</v>
      </c>
      <c r="J10058" s="28" t="s">
        <v>3241</v>
      </c>
    </row>
    <row r="10059" spans="1:10" x14ac:dyDescent="0.3">
      <c r="A10059" s="26">
        <v>2021</v>
      </c>
      <c r="B10059" s="27" t="s">
        <v>3154</v>
      </c>
      <c r="C10059" s="27" t="s">
        <v>3155</v>
      </c>
      <c r="D10059" s="27" t="s">
        <v>3154</v>
      </c>
      <c r="E10059" s="27" t="s">
        <v>3111</v>
      </c>
      <c r="F10059" s="27" t="s">
        <v>2825</v>
      </c>
      <c r="G10059" s="27" t="s">
        <v>2850</v>
      </c>
      <c r="H10059" s="28">
        <v>44197</v>
      </c>
      <c r="I10059" s="516">
        <v>0.63878000000000001</v>
      </c>
      <c r="J10059" s="28" t="s">
        <v>3241</v>
      </c>
    </row>
    <row r="10060" spans="1:10" x14ac:dyDescent="0.3">
      <c r="A10060" s="26">
        <v>2021</v>
      </c>
      <c r="B10060" s="27" t="s">
        <v>3156</v>
      </c>
      <c r="C10060" s="27" t="s">
        <v>3157</v>
      </c>
      <c r="D10060" s="27" t="s">
        <v>3156</v>
      </c>
      <c r="E10060" s="27" t="s">
        <v>3111</v>
      </c>
      <c r="F10060" s="27" t="s">
        <v>2825</v>
      </c>
      <c r="G10060" s="27" t="s">
        <v>2850</v>
      </c>
      <c r="H10060" s="28">
        <v>44197</v>
      </c>
      <c r="I10060" s="516">
        <v>0</v>
      </c>
      <c r="J10060" s="28" t="s">
        <v>3241</v>
      </c>
    </row>
    <row r="10061" spans="1:10" x14ac:dyDescent="0.3">
      <c r="A10061" s="26">
        <v>2021</v>
      </c>
      <c r="B10061" s="27" t="s">
        <v>5987</v>
      </c>
      <c r="C10061" s="27" t="s">
        <v>6024</v>
      </c>
      <c r="D10061" s="27" t="s">
        <v>5987</v>
      </c>
      <c r="E10061" s="27" t="s">
        <v>3111</v>
      </c>
      <c r="F10061" s="27" t="s">
        <v>2825</v>
      </c>
      <c r="G10061" s="27" t="s">
        <v>2850</v>
      </c>
      <c r="H10061" s="28">
        <v>44197</v>
      </c>
      <c r="I10061" s="516">
        <v>23.983590999999993</v>
      </c>
      <c r="J10061" s="28" t="s">
        <v>3192</v>
      </c>
    </row>
    <row r="10062" spans="1:10" x14ac:dyDescent="0.3">
      <c r="A10062" s="26">
        <v>2021</v>
      </c>
      <c r="B10062" s="27" t="s">
        <v>3060</v>
      </c>
      <c r="C10062" s="27" t="s">
        <v>3061</v>
      </c>
      <c r="D10062" s="27" t="s">
        <v>3062</v>
      </c>
      <c r="E10062" s="27" t="s">
        <v>3063</v>
      </c>
      <c r="F10062" s="27" t="s">
        <v>3034</v>
      </c>
      <c r="G10062" s="27" t="s">
        <v>2999</v>
      </c>
      <c r="H10062" s="28">
        <v>44197</v>
      </c>
      <c r="I10062" s="516">
        <v>0</v>
      </c>
      <c r="J10062" s="28" t="s">
        <v>3241</v>
      </c>
    </row>
    <row r="10063" spans="1:10" x14ac:dyDescent="0.3">
      <c r="A10063" s="26">
        <v>2021</v>
      </c>
      <c r="B10063" s="27" t="s">
        <v>6341</v>
      </c>
      <c r="C10063" s="27" t="s">
        <v>6342</v>
      </c>
      <c r="D10063" s="27" t="s">
        <v>6343</v>
      </c>
      <c r="E10063" s="27" t="s">
        <v>3161</v>
      </c>
      <c r="F10063" s="27" t="s">
        <v>2815</v>
      </c>
      <c r="G10063" s="27" t="s">
        <v>2854</v>
      </c>
      <c r="H10063" s="28">
        <v>44197</v>
      </c>
      <c r="I10063" s="516">
        <v>0.3434630000000003</v>
      </c>
      <c r="J10063" s="28" t="s">
        <v>3192</v>
      </c>
    </row>
    <row r="10064" spans="1:10" x14ac:dyDescent="0.3">
      <c r="A10064" s="26">
        <v>2021</v>
      </c>
      <c r="B10064" s="27" t="s">
        <v>3187</v>
      </c>
      <c r="C10064" s="27" t="s">
        <v>3188</v>
      </c>
      <c r="D10064" s="27" t="s">
        <v>3187</v>
      </c>
      <c r="E10064" s="27" t="s">
        <v>3033</v>
      </c>
      <c r="F10064" s="27" t="s">
        <v>3034</v>
      </c>
      <c r="G10064" s="27" t="s">
        <v>3074</v>
      </c>
      <c r="H10064" s="28">
        <v>44197</v>
      </c>
      <c r="I10064" s="516">
        <v>0.71281600000000001</v>
      </c>
      <c r="J10064" s="28" t="s">
        <v>3241</v>
      </c>
    </row>
    <row r="10065" spans="1:10" x14ac:dyDescent="0.3">
      <c r="A10065" s="26">
        <v>2021</v>
      </c>
      <c r="B10065" s="27" t="s">
        <v>6350</v>
      </c>
      <c r="C10065" s="27" t="s">
        <v>6351</v>
      </c>
      <c r="D10065" s="27" t="s">
        <v>6352</v>
      </c>
      <c r="E10065" s="27" t="s">
        <v>3063</v>
      </c>
      <c r="F10065" s="27" t="s">
        <v>2815</v>
      </c>
      <c r="G10065" s="27" t="s">
        <v>2816</v>
      </c>
      <c r="H10065" s="28">
        <v>44197</v>
      </c>
      <c r="I10065" s="516">
        <v>1.6770000000000003E-3</v>
      </c>
      <c r="J10065" s="28" t="s">
        <v>3192</v>
      </c>
    </row>
    <row r="10066" spans="1:10" x14ac:dyDescent="0.3">
      <c r="A10066" s="26">
        <v>2021</v>
      </c>
      <c r="B10066" s="27" t="s">
        <v>6081</v>
      </c>
      <c r="C10066" s="27" t="s">
        <v>6082</v>
      </c>
      <c r="D10066" s="27" t="s">
        <v>6081</v>
      </c>
      <c r="E10066" s="27" t="s">
        <v>3033</v>
      </c>
      <c r="F10066" s="27" t="s">
        <v>2788</v>
      </c>
      <c r="G10066" s="27" t="s">
        <v>2788</v>
      </c>
      <c r="H10066" s="28">
        <v>44197</v>
      </c>
      <c r="I10066" s="516">
        <v>6.5747499999999981</v>
      </c>
      <c r="J10066" s="28" t="s">
        <v>3241</v>
      </c>
    </row>
    <row r="10067" spans="1:10" x14ac:dyDescent="0.3">
      <c r="A10067" s="26">
        <v>2021</v>
      </c>
      <c r="B10067" s="27" t="s">
        <v>5757</v>
      </c>
      <c r="C10067" s="27" t="s">
        <v>2909</v>
      </c>
      <c r="D10067" s="27" t="s">
        <v>5757</v>
      </c>
      <c r="E10067" s="27" t="s">
        <v>3033</v>
      </c>
      <c r="F10067" s="27" t="s">
        <v>2788</v>
      </c>
      <c r="G10067" s="27" t="s">
        <v>2788</v>
      </c>
      <c r="H10067" s="28">
        <v>44197</v>
      </c>
      <c r="I10067" s="516">
        <v>41.72387700000003</v>
      </c>
      <c r="J10067" s="28" t="s">
        <v>3192</v>
      </c>
    </row>
    <row r="10068" spans="1:10" x14ac:dyDescent="0.3">
      <c r="A10068" s="26">
        <v>2021</v>
      </c>
      <c r="B10068" s="27" t="s">
        <v>3174</v>
      </c>
      <c r="C10068" s="27" t="s">
        <v>3175</v>
      </c>
      <c r="D10068" s="27" t="s">
        <v>3174</v>
      </c>
      <c r="E10068" s="27" t="s">
        <v>6117</v>
      </c>
      <c r="F10068" s="27" t="s">
        <v>2825</v>
      </c>
      <c r="G10068" s="27" t="s">
        <v>2826</v>
      </c>
      <c r="H10068" s="28">
        <v>44197</v>
      </c>
      <c r="I10068" s="516">
        <v>0.69615399999999983</v>
      </c>
      <c r="J10068" s="28" t="s">
        <v>3241</v>
      </c>
    </row>
    <row r="10069" spans="1:10" x14ac:dyDescent="0.3">
      <c r="A10069" s="26">
        <v>2021</v>
      </c>
      <c r="B10069" s="27" t="s">
        <v>6141</v>
      </c>
      <c r="C10069" s="27" t="s">
        <v>6142</v>
      </c>
      <c r="D10069" s="27" t="s">
        <v>6143</v>
      </c>
      <c r="E10069" s="27" t="s">
        <v>3063</v>
      </c>
      <c r="F10069" s="27" t="s">
        <v>3034</v>
      </c>
      <c r="G10069" s="27" t="s">
        <v>2999</v>
      </c>
      <c r="H10069" s="28">
        <v>44197</v>
      </c>
      <c r="I10069" s="516">
        <v>0</v>
      </c>
      <c r="J10069" s="28" t="s">
        <v>3192</v>
      </c>
    </row>
    <row r="10070" spans="1:10" x14ac:dyDescent="0.3">
      <c r="A10070" s="26">
        <v>2021</v>
      </c>
      <c r="B10070" s="27" t="s">
        <v>6720</v>
      </c>
      <c r="C10070" s="27" t="s">
        <v>6721</v>
      </c>
      <c r="D10070" s="27" t="s">
        <v>6720</v>
      </c>
      <c r="E10070" s="27" t="s">
        <v>3033</v>
      </c>
      <c r="F10070" s="27" t="s">
        <v>2807</v>
      </c>
      <c r="G10070" s="27" t="s">
        <v>2808</v>
      </c>
      <c r="H10070" s="28">
        <v>44197</v>
      </c>
      <c r="I10070" s="516">
        <v>0.86267100000000008</v>
      </c>
      <c r="J10070" s="28" t="s">
        <v>3192</v>
      </c>
    </row>
    <row r="10071" spans="1:10" x14ac:dyDescent="0.3">
      <c r="A10071" s="26">
        <v>2021</v>
      </c>
      <c r="B10071" s="27" t="s">
        <v>5997</v>
      </c>
      <c r="C10071" s="27" t="s">
        <v>5998</v>
      </c>
      <c r="D10071" s="27" t="s">
        <v>5997</v>
      </c>
      <c r="E10071" s="27" t="s">
        <v>3111</v>
      </c>
      <c r="F10071" s="27" t="s">
        <v>3034</v>
      </c>
      <c r="G10071" s="27" t="s">
        <v>2821</v>
      </c>
      <c r="H10071" s="28">
        <v>44197</v>
      </c>
      <c r="I10071" s="516">
        <v>3.9585910000000002</v>
      </c>
      <c r="J10071" s="28" t="s">
        <v>3241</v>
      </c>
    </row>
    <row r="10072" spans="1:10" x14ac:dyDescent="0.3">
      <c r="A10072" s="26">
        <v>2021</v>
      </c>
      <c r="B10072" s="27" t="s">
        <v>5762</v>
      </c>
      <c r="C10072" s="27" t="s">
        <v>5763</v>
      </c>
      <c r="D10072" s="27" t="s">
        <v>5762</v>
      </c>
      <c r="E10072" s="27" t="s">
        <v>3111</v>
      </c>
      <c r="F10072" s="27" t="s">
        <v>2825</v>
      </c>
      <c r="G10072" s="27" t="s">
        <v>2850</v>
      </c>
      <c r="H10072" s="28">
        <v>44197</v>
      </c>
      <c r="I10072" s="516">
        <v>0.51815699999999998</v>
      </c>
      <c r="J10072" s="28" t="s">
        <v>3192</v>
      </c>
    </row>
    <row r="10073" spans="1:10" x14ac:dyDescent="0.3">
      <c r="A10073" s="26">
        <v>2021</v>
      </c>
      <c r="B10073" s="27" t="s">
        <v>3068</v>
      </c>
      <c r="C10073" s="27" t="s">
        <v>3069</v>
      </c>
      <c r="D10073" s="27" t="s">
        <v>3068</v>
      </c>
      <c r="E10073" s="27" t="s">
        <v>6117</v>
      </c>
      <c r="F10073" s="27" t="s">
        <v>3034</v>
      </c>
      <c r="G10073" s="27" t="s">
        <v>2923</v>
      </c>
      <c r="H10073" s="28">
        <v>44197</v>
      </c>
      <c r="I10073" s="516">
        <v>5.1567490000000014</v>
      </c>
      <c r="J10073" s="28" t="s">
        <v>3241</v>
      </c>
    </row>
    <row r="10074" spans="1:10" x14ac:dyDescent="0.3">
      <c r="A10074" s="26">
        <v>2021</v>
      </c>
      <c r="B10074" s="27" t="s">
        <v>3070</v>
      </c>
      <c r="C10074" s="27" t="s">
        <v>3071</v>
      </c>
      <c r="D10074" s="27" t="s">
        <v>3070</v>
      </c>
      <c r="E10074" s="27" t="s">
        <v>6117</v>
      </c>
      <c r="F10074" s="27" t="s">
        <v>2815</v>
      </c>
      <c r="G10074" s="27" t="s">
        <v>2816</v>
      </c>
      <c r="H10074" s="28">
        <v>44197</v>
      </c>
      <c r="I10074" s="516">
        <v>0.99379499999999987</v>
      </c>
      <c r="J10074" s="28" t="s">
        <v>3241</v>
      </c>
    </row>
    <row r="10075" spans="1:10" x14ac:dyDescent="0.3">
      <c r="A10075" s="26">
        <v>2021</v>
      </c>
      <c r="B10075" s="27" t="s">
        <v>6722</v>
      </c>
      <c r="C10075" s="27" t="s">
        <v>6723</v>
      </c>
      <c r="D10075" s="27" t="s">
        <v>6722</v>
      </c>
      <c r="E10075" s="27" t="s">
        <v>3033</v>
      </c>
      <c r="F10075" s="27" t="s">
        <v>2807</v>
      </c>
      <c r="G10075" s="27" t="s">
        <v>2812</v>
      </c>
      <c r="H10075" s="28">
        <v>44197</v>
      </c>
      <c r="I10075" s="516">
        <v>19.23161</v>
      </c>
      <c r="J10075" s="518" t="s">
        <v>9055</v>
      </c>
    </row>
    <row r="10076" spans="1:10" x14ac:dyDescent="0.3">
      <c r="A10076" s="26">
        <v>2021</v>
      </c>
      <c r="B10076" s="27" t="s">
        <v>6344</v>
      </c>
      <c r="C10076" s="27" t="s">
        <v>6345</v>
      </c>
      <c r="D10076" s="27" t="s">
        <v>6344</v>
      </c>
      <c r="E10076" s="27" t="s">
        <v>3033</v>
      </c>
      <c r="F10076" s="27" t="s">
        <v>2807</v>
      </c>
      <c r="G10076" s="27" t="s">
        <v>2812</v>
      </c>
      <c r="H10076" s="28">
        <v>44197</v>
      </c>
      <c r="I10076" s="516">
        <v>21.180191999999995</v>
      </c>
      <c r="J10076" s="518" t="s">
        <v>9055</v>
      </c>
    </row>
    <row r="10077" spans="1:10" x14ac:dyDescent="0.3">
      <c r="A10077" s="26">
        <v>2021</v>
      </c>
      <c r="B10077" s="27" t="s">
        <v>6724</v>
      </c>
      <c r="C10077" s="27" t="s">
        <v>6725</v>
      </c>
      <c r="D10077" s="27" t="s">
        <v>6724</v>
      </c>
      <c r="E10077" s="27" t="s">
        <v>3033</v>
      </c>
      <c r="F10077" s="27" t="s">
        <v>2807</v>
      </c>
      <c r="G10077" s="27" t="s">
        <v>2812</v>
      </c>
      <c r="H10077" s="28">
        <v>44197</v>
      </c>
      <c r="I10077" s="516">
        <v>20.565264000000003</v>
      </c>
      <c r="J10077" s="518" t="s">
        <v>9055</v>
      </c>
    </row>
    <row r="10078" spans="1:10" x14ac:dyDescent="0.3">
      <c r="A10078" s="26">
        <v>2021</v>
      </c>
      <c r="B10078" s="27" t="s">
        <v>3176</v>
      </c>
      <c r="C10078" s="27" t="s">
        <v>3177</v>
      </c>
      <c r="D10078" s="27" t="s">
        <v>3176</v>
      </c>
      <c r="E10078" s="27" t="s">
        <v>3033</v>
      </c>
      <c r="F10078" s="27" t="s">
        <v>2807</v>
      </c>
      <c r="G10078" s="27" t="s">
        <v>2812</v>
      </c>
      <c r="H10078" s="28">
        <v>44197</v>
      </c>
      <c r="I10078" s="516">
        <v>12.005885000000001</v>
      </c>
      <c r="J10078" s="28" t="s">
        <v>3241</v>
      </c>
    </row>
    <row r="10079" spans="1:10" x14ac:dyDescent="0.3">
      <c r="A10079" s="26">
        <v>2021</v>
      </c>
      <c r="B10079" s="27" t="s">
        <v>3072</v>
      </c>
      <c r="C10079" s="27" t="s">
        <v>3073</v>
      </c>
      <c r="D10079" s="27" t="s">
        <v>3072</v>
      </c>
      <c r="E10079" s="27" t="s">
        <v>6117</v>
      </c>
      <c r="F10079" s="27" t="s">
        <v>3034</v>
      </c>
      <c r="G10079" s="27" t="s">
        <v>3074</v>
      </c>
      <c r="H10079" s="28">
        <v>44197</v>
      </c>
      <c r="I10079" s="516">
        <v>0</v>
      </c>
      <c r="J10079" s="28" t="s">
        <v>3241</v>
      </c>
    </row>
    <row r="10080" spans="1:10" x14ac:dyDescent="0.3">
      <c r="A10080" s="26">
        <v>2021</v>
      </c>
      <c r="B10080" s="27" t="s">
        <v>3182</v>
      </c>
      <c r="C10080" s="27" t="s">
        <v>3183</v>
      </c>
      <c r="D10080" s="27" t="s">
        <v>3182</v>
      </c>
      <c r="E10080" s="27" t="s">
        <v>6117</v>
      </c>
      <c r="F10080" s="27" t="s">
        <v>2825</v>
      </c>
      <c r="G10080" s="27" t="s">
        <v>2826</v>
      </c>
      <c r="H10080" s="28">
        <v>44197</v>
      </c>
      <c r="I10080" s="516">
        <v>0.52040599999999992</v>
      </c>
      <c r="J10080" s="28" t="s">
        <v>3241</v>
      </c>
    </row>
    <row r="10081" spans="1:10" x14ac:dyDescent="0.3">
      <c r="A10081" s="26">
        <v>2021</v>
      </c>
      <c r="B10081" s="27" t="s">
        <v>6355</v>
      </c>
      <c r="C10081" s="27" t="s">
        <v>6356</v>
      </c>
      <c r="D10081" s="27" t="s">
        <v>6355</v>
      </c>
      <c r="E10081" s="27" t="s">
        <v>6117</v>
      </c>
      <c r="F10081" s="27" t="s">
        <v>2825</v>
      </c>
      <c r="G10081" s="27" t="s">
        <v>2826</v>
      </c>
      <c r="H10081" s="28">
        <v>44197</v>
      </c>
      <c r="I10081" s="516">
        <v>1.8174379999999999</v>
      </c>
      <c r="J10081" s="28" t="s">
        <v>3192</v>
      </c>
    </row>
    <row r="10082" spans="1:10" x14ac:dyDescent="0.3">
      <c r="A10082" s="26">
        <v>2021</v>
      </c>
      <c r="B10082" s="27" t="s">
        <v>3075</v>
      </c>
      <c r="C10082" s="27" t="s">
        <v>3076</v>
      </c>
      <c r="D10082" s="27" t="s">
        <v>3075</v>
      </c>
      <c r="E10082" s="27" t="s">
        <v>6117</v>
      </c>
      <c r="F10082" s="27" t="s">
        <v>2815</v>
      </c>
      <c r="G10082" s="27" t="s">
        <v>2816</v>
      </c>
      <c r="H10082" s="28">
        <v>44197</v>
      </c>
      <c r="I10082" s="516">
        <v>0</v>
      </c>
      <c r="J10082" s="28" t="s">
        <v>3241</v>
      </c>
    </row>
    <row r="10083" spans="1:10" x14ac:dyDescent="0.3">
      <c r="A10083" s="26">
        <v>2021</v>
      </c>
      <c r="B10083" s="27" t="s">
        <v>6505</v>
      </c>
      <c r="C10083" s="27" t="s">
        <v>6506</v>
      </c>
      <c r="D10083" s="27" t="s">
        <v>6505</v>
      </c>
      <c r="E10083" s="27" t="s">
        <v>3033</v>
      </c>
      <c r="F10083" s="27" t="s">
        <v>2807</v>
      </c>
      <c r="G10083" s="27" t="s">
        <v>2812</v>
      </c>
      <c r="H10083" s="28">
        <v>44197</v>
      </c>
      <c r="I10083" s="516">
        <v>15.831016000000002</v>
      </c>
      <c r="J10083" s="518" t="s">
        <v>9055</v>
      </c>
    </row>
    <row r="10084" spans="1:10" x14ac:dyDescent="0.3">
      <c r="A10084" s="26">
        <v>2021</v>
      </c>
      <c r="B10084" s="27" t="s">
        <v>5670</v>
      </c>
      <c r="C10084" s="27" t="s">
        <v>5671</v>
      </c>
      <c r="D10084" s="27" t="s">
        <v>5670</v>
      </c>
      <c r="E10084" s="27" t="s">
        <v>3033</v>
      </c>
      <c r="F10084" s="27" t="s">
        <v>2807</v>
      </c>
      <c r="G10084" s="27" t="s">
        <v>2812</v>
      </c>
      <c r="H10084" s="28">
        <v>44197</v>
      </c>
      <c r="I10084" s="516">
        <v>44.47529999999999</v>
      </c>
      <c r="J10084" s="28" t="s">
        <v>3241</v>
      </c>
    </row>
    <row r="10085" spans="1:10" x14ac:dyDescent="0.3">
      <c r="A10085" s="26">
        <v>2021</v>
      </c>
      <c r="B10085" s="27" t="s">
        <v>6146</v>
      </c>
      <c r="C10085" s="27" t="s">
        <v>6147</v>
      </c>
      <c r="D10085" s="27" t="s">
        <v>6146</v>
      </c>
      <c r="E10085" s="27" t="s">
        <v>3033</v>
      </c>
      <c r="F10085" s="27" t="s">
        <v>2815</v>
      </c>
      <c r="G10085" s="27" t="s">
        <v>2816</v>
      </c>
      <c r="H10085" s="28">
        <v>44197</v>
      </c>
      <c r="I10085" s="516">
        <v>17.309856</v>
      </c>
      <c r="J10085" s="28" t="s">
        <v>3241</v>
      </c>
    </row>
    <row r="10086" spans="1:10" x14ac:dyDescent="0.3">
      <c r="A10086" s="26">
        <v>2021</v>
      </c>
      <c r="B10086" s="27" t="s">
        <v>6467</v>
      </c>
      <c r="C10086" s="27" t="s">
        <v>6468</v>
      </c>
      <c r="D10086" s="27" t="s">
        <v>6467</v>
      </c>
      <c r="E10086" s="27" t="s">
        <v>3033</v>
      </c>
      <c r="F10086" s="27" t="s">
        <v>2788</v>
      </c>
      <c r="G10086" s="27" t="s">
        <v>2788</v>
      </c>
      <c r="H10086" s="28">
        <v>44197</v>
      </c>
      <c r="I10086" s="516">
        <v>31.045171999999997</v>
      </c>
      <c r="J10086" s="28" t="s">
        <v>3192</v>
      </c>
    </row>
    <row r="10087" spans="1:10" x14ac:dyDescent="0.3">
      <c r="A10087" s="26">
        <v>2021</v>
      </c>
      <c r="B10087" s="27" t="s">
        <v>6346</v>
      </c>
      <c r="C10087" s="27" t="s">
        <v>6347</v>
      </c>
      <c r="D10087" s="27" t="s">
        <v>6346</v>
      </c>
      <c r="E10087" s="27" t="s">
        <v>3033</v>
      </c>
      <c r="F10087" s="27" t="s">
        <v>2788</v>
      </c>
      <c r="G10087" s="27" t="s">
        <v>2788</v>
      </c>
      <c r="H10087" s="28">
        <v>44197</v>
      </c>
      <c r="I10087" s="516">
        <v>15.555329000000006</v>
      </c>
      <c r="J10087" s="28" t="s">
        <v>3192</v>
      </c>
    </row>
    <row r="10088" spans="1:10" x14ac:dyDescent="0.3">
      <c r="A10088" s="26">
        <v>2021</v>
      </c>
      <c r="B10088" s="27" t="s">
        <v>3077</v>
      </c>
      <c r="C10088" s="27" t="s">
        <v>3078</v>
      </c>
      <c r="D10088" s="27" t="s">
        <v>3077</v>
      </c>
      <c r="E10088" s="27" t="s">
        <v>3033</v>
      </c>
      <c r="F10088" s="27" t="s">
        <v>2788</v>
      </c>
      <c r="G10088" s="27" t="s">
        <v>2788</v>
      </c>
      <c r="H10088" s="28">
        <v>44197</v>
      </c>
      <c r="I10088" s="516">
        <v>0</v>
      </c>
      <c r="J10088" s="28" t="s">
        <v>3241</v>
      </c>
    </row>
    <row r="10089" spans="1:10" x14ac:dyDescent="0.3">
      <c r="A10089" s="26">
        <v>2021</v>
      </c>
      <c r="B10089" s="27" t="s">
        <v>6446</v>
      </c>
      <c r="C10089" s="27" t="s">
        <v>6447</v>
      </c>
      <c r="D10089" s="27" t="s">
        <v>6446</v>
      </c>
      <c r="E10089" s="27" t="s">
        <v>3033</v>
      </c>
      <c r="F10089" s="27" t="s">
        <v>2798</v>
      </c>
      <c r="G10089" s="27" t="s">
        <v>5801</v>
      </c>
      <c r="H10089" s="28">
        <v>44197</v>
      </c>
      <c r="I10089" s="516">
        <v>30.876929999999994</v>
      </c>
      <c r="J10089" s="28" t="s">
        <v>3241</v>
      </c>
    </row>
    <row r="10090" spans="1:10" x14ac:dyDescent="0.3">
      <c r="A10090" s="26">
        <v>2021</v>
      </c>
      <c r="B10090" s="27" t="s">
        <v>3079</v>
      </c>
      <c r="C10090" s="27" t="s">
        <v>3080</v>
      </c>
      <c r="D10090" s="27" t="s">
        <v>3081</v>
      </c>
      <c r="E10090" s="27" t="s">
        <v>3063</v>
      </c>
      <c r="F10090" s="27" t="s">
        <v>2788</v>
      </c>
      <c r="G10090" s="27" t="s">
        <v>2788</v>
      </c>
      <c r="H10090" s="28">
        <v>44197</v>
      </c>
      <c r="I10090" s="516">
        <v>0</v>
      </c>
      <c r="J10090" s="28" t="s">
        <v>3241</v>
      </c>
    </row>
    <row r="10091" spans="1:10" x14ac:dyDescent="0.3">
      <c r="A10091" s="26">
        <v>2021</v>
      </c>
      <c r="B10091" s="27" t="s">
        <v>3082</v>
      </c>
      <c r="C10091" s="27" t="s">
        <v>3083</v>
      </c>
      <c r="D10091" s="27" t="s">
        <v>3082</v>
      </c>
      <c r="E10091" s="27" t="s">
        <v>6117</v>
      </c>
      <c r="F10091" s="27" t="s">
        <v>2825</v>
      </c>
      <c r="G10091" s="27" t="s">
        <v>2826</v>
      </c>
      <c r="H10091" s="28">
        <v>44197</v>
      </c>
      <c r="I10091" s="516">
        <v>7.5928699999999987</v>
      </c>
      <c r="J10091" s="28" t="s">
        <v>3241</v>
      </c>
    </row>
    <row r="10092" spans="1:10" x14ac:dyDescent="0.3">
      <c r="A10092" s="26">
        <v>2021</v>
      </c>
      <c r="B10092" s="27" t="s">
        <v>5986</v>
      </c>
      <c r="C10092" s="27" t="s">
        <v>5770</v>
      </c>
      <c r="D10092" s="27" t="s">
        <v>5769</v>
      </c>
      <c r="E10092" s="27" t="s">
        <v>3111</v>
      </c>
      <c r="F10092" s="27" t="s">
        <v>3034</v>
      </c>
      <c r="G10092" s="27" t="s">
        <v>2821</v>
      </c>
      <c r="H10092" s="28">
        <v>44197</v>
      </c>
      <c r="I10092" s="516">
        <v>8.3304600000000022</v>
      </c>
      <c r="J10092" s="28" t="s">
        <v>3192</v>
      </c>
    </row>
    <row r="10093" spans="1:10" x14ac:dyDescent="0.3">
      <c r="A10093" s="26">
        <v>2021</v>
      </c>
      <c r="B10093" s="27" t="s">
        <v>6348</v>
      </c>
      <c r="C10093" s="27" t="s">
        <v>6304</v>
      </c>
      <c r="D10093" s="27" t="s">
        <v>6348</v>
      </c>
      <c r="E10093" s="27" t="s">
        <v>3033</v>
      </c>
      <c r="F10093" s="27" t="s">
        <v>2815</v>
      </c>
      <c r="G10093" s="27" t="s">
        <v>2816</v>
      </c>
      <c r="H10093" s="28">
        <v>44197</v>
      </c>
      <c r="I10093" s="516">
        <v>9.2626240000000006</v>
      </c>
      <c r="J10093" s="28" t="s">
        <v>3241</v>
      </c>
    </row>
    <row r="10094" spans="1:10" x14ac:dyDescent="0.3">
      <c r="A10094" s="26">
        <v>2021</v>
      </c>
      <c r="B10094" s="27" t="s">
        <v>6455</v>
      </c>
      <c r="C10094" s="27" t="s">
        <v>6456</v>
      </c>
      <c r="D10094" s="27" t="s">
        <v>6457</v>
      </c>
      <c r="E10094" s="27" t="s">
        <v>3161</v>
      </c>
      <c r="F10094" s="27" t="s">
        <v>2788</v>
      </c>
      <c r="G10094" s="27" t="s">
        <v>2788</v>
      </c>
      <c r="H10094" s="28">
        <v>44197</v>
      </c>
      <c r="I10094" s="516">
        <v>0.13660699999999998</v>
      </c>
      <c r="J10094" s="28" t="s">
        <v>3192</v>
      </c>
    </row>
    <row r="10095" spans="1:10" x14ac:dyDescent="0.3">
      <c r="A10095" s="26">
        <v>2021</v>
      </c>
      <c r="B10095" s="27" t="s">
        <v>6032</v>
      </c>
      <c r="C10095" s="27" t="s">
        <v>6018</v>
      </c>
      <c r="D10095" s="27" t="s">
        <v>6032</v>
      </c>
      <c r="E10095" s="27" t="s">
        <v>3033</v>
      </c>
      <c r="F10095" s="27" t="s">
        <v>2788</v>
      </c>
      <c r="G10095" s="27" t="s">
        <v>2788</v>
      </c>
      <c r="H10095" s="28">
        <v>44197</v>
      </c>
      <c r="I10095" s="516">
        <v>20.670403</v>
      </c>
      <c r="J10095" s="28" t="s">
        <v>3241</v>
      </c>
    </row>
    <row r="10096" spans="1:10" x14ac:dyDescent="0.3">
      <c r="A10096" s="26">
        <v>2021</v>
      </c>
      <c r="B10096" s="27" t="s">
        <v>6079</v>
      </c>
      <c r="C10096" s="27" t="s">
        <v>6080</v>
      </c>
      <c r="D10096" s="27" t="s">
        <v>6079</v>
      </c>
      <c r="E10096" s="27" t="s">
        <v>3111</v>
      </c>
      <c r="F10096" s="27" t="s">
        <v>2825</v>
      </c>
      <c r="G10096" s="27" t="s">
        <v>2826</v>
      </c>
      <c r="H10096" s="28">
        <v>44197</v>
      </c>
      <c r="I10096" s="516">
        <v>0.30940000000000001</v>
      </c>
      <c r="J10096" s="28" t="s">
        <v>3192</v>
      </c>
    </row>
    <row r="10097" spans="1:10" x14ac:dyDescent="0.3">
      <c r="A10097" s="26">
        <v>2021</v>
      </c>
      <c r="B10097" s="27" t="s">
        <v>6336</v>
      </c>
      <c r="C10097" s="27" t="s">
        <v>6337</v>
      </c>
      <c r="D10097" s="27" t="s">
        <v>6338</v>
      </c>
      <c r="E10097" s="27" t="s">
        <v>3161</v>
      </c>
      <c r="F10097" s="27" t="s">
        <v>2788</v>
      </c>
      <c r="G10097" s="27" t="s">
        <v>2788</v>
      </c>
      <c r="H10097" s="28">
        <v>44197</v>
      </c>
      <c r="I10097" s="516">
        <v>0.82780999999999982</v>
      </c>
      <c r="J10097" s="28" t="s">
        <v>3192</v>
      </c>
    </row>
    <row r="10098" spans="1:10" x14ac:dyDescent="0.3">
      <c r="A10098" s="26">
        <v>2021</v>
      </c>
      <c r="B10098" s="27" t="s">
        <v>3195</v>
      </c>
      <c r="C10098" s="27" t="s">
        <v>3196</v>
      </c>
      <c r="D10098" s="27" t="s">
        <v>3197</v>
      </c>
      <c r="E10098" s="27" t="s">
        <v>3063</v>
      </c>
      <c r="F10098" s="27" t="s">
        <v>3094</v>
      </c>
      <c r="G10098" s="27" t="s">
        <v>2965</v>
      </c>
      <c r="H10098" s="28">
        <v>44197</v>
      </c>
      <c r="I10098" s="516">
        <v>0.89075100000000018</v>
      </c>
      <c r="J10098" s="28" t="s">
        <v>3192</v>
      </c>
    </row>
    <row r="10099" spans="1:10" x14ac:dyDescent="0.3">
      <c r="A10099" s="26">
        <v>2021</v>
      </c>
      <c r="B10099" s="27" t="s">
        <v>5771</v>
      </c>
      <c r="C10099" s="27" t="s">
        <v>5772</v>
      </c>
      <c r="D10099" s="27" t="s">
        <v>5771</v>
      </c>
      <c r="E10099" s="27" t="s">
        <v>3033</v>
      </c>
      <c r="F10099" s="27" t="s">
        <v>2807</v>
      </c>
      <c r="G10099" s="27" t="s">
        <v>2812</v>
      </c>
      <c r="H10099" s="28">
        <v>44197</v>
      </c>
      <c r="I10099" s="516">
        <v>25.674526999999987</v>
      </c>
      <c r="J10099" s="28" t="s">
        <v>9055</v>
      </c>
    </row>
    <row r="10100" spans="1:10" x14ac:dyDescent="0.3">
      <c r="A10100" s="26">
        <v>2021</v>
      </c>
      <c r="B10100" s="27" t="s">
        <v>6075</v>
      </c>
      <c r="C10100" s="27" t="s">
        <v>6076</v>
      </c>
      <c r="D10100" s="27" t="s">
        <v>6075</v>
      </c>
      <c r="E10100" s="27" t="s">
        <v>3033</v>
      </c>
      <c r="F10100" s="27" t="s">
        <v>2807</v>
      </c>
      <c r="G10100" s="27" t="s">
        <v>2812</v>
      </c>
      <c r="H10100" s="28">
        <v>44197</v>
      </c>
      <c r="I10100" s="516">
        <v>52.405909000000008</v>
      </c>
      <c r="J10100" s="28" t="s">
        <v>9055</v>
      </c>
    </row>
    <row r="10101" spans="1:10" x14ac:dyDescent="0.3">
      <c r="A10101" s="26">
        <v>2021</v>
      </c>
      <c r="B10101" s="27" t="s">
        <v>6507</v>
      </c>
      <c r="C10101" s="27" t="s">
        <v>6508</v>
      </c>
      <c r="D10101" s="27" t="s">
        <v>6509</v>
      </c>
      <c r="E10101" s="27" t="s">
        <v>3063</v>
      </c>
      <c r="F10101" s="27" t="s">
        <v>3094</v>
      </c>
      <c r="G10101" s="27" t="s">
        <v>2965</v>
      </c>
      <c r="H10101" s="28">
        <v>44197</v>
      </c>
      <c r="I10101" s="516">
        <v>1.2162000000000001E-2</v>
      </c>
      <c r="J10101" s="28" t="s">
        <v>3241</v>
      </c>
    </row>
    <row r="10102" spans="1:10" x14ac:dyDescent="0.3">
      <c r="A10102" s="26">
        <v>2021</v>
      </c>
      <c r="B10102" s="27" t="s">
        <v>3089</v>
      </c>
      <c r="C10102" s="27" t="s">
        <v>3090</v>
      </c>
      <c r="D10102" s="27" t="s">
        <v>3089</v>
      </c>
      <c r="E10102" s="27" t="s">
        <v>6117</v>
      </c>
      <c r="F10102" s="27" t="s">
        <v>2815</v>
      </c>
      <c r="G10102" s="27" t="s">
        <v>2816</v>
      </c>
      <c r="H10102" s="28">
        <v>44197</v>
      </c>
      <c r="I10102" s="516">
        <v>0</v>
      </c>
      <c r="J10102" s="28" t="s">
        <v>3241</v>
      </c>
    </row>
    <row r="10103" spans="1:10" x14ac:dyDescent="0.3">
      <c r="A10103" s="26">
        <v>2021</v>
      </c>
      <c r="B10103" s="27" t="s">
        <v>6041</v>
      </c>
      <c r="C10103" s="27" t="s">
        <v>6042</v>
      </c>
      <c r="D10103" s="27" t="s">
        <v>6041</v>
      </c>
      <c r="E10103" s="27" t="s">
        <v>3033</v>
      </c>
      <c r="F10103" s="27" t="s">
        <v>2798</v>
      </c>
      <c r="G10103" s="27" t="s">
        <v>2803</v>
      </c>
      <c r="H10103" s="28">
        <v>44197</v>
      </c>
      <c r="I10103" s="516">
        <v>30.788059000000011</v>
      </c>
      <c r="J10103" s="28" t="s">
        <v>3192</v>
      </c>
    </row>
    <row r="10104" spans="1:10" x14ac:dyDescent="0.3">
      <c r="A10104" s="26">
        <v>2021</v>
      </c>
      <c r="B10104" s="27" t="s">
        <v>6087</v>
      </c>
      <c r="C10104" s="27" t="s">
        <v>6088</v>
      </c>
      <c r="D10104" s="27" t="s">
        <v>6087</v>
      </c>
      <c r="E10104" s="27" t="s">
        <v>3033</v>
      </c>
      <c r="F10104" s="27" t="s">
        <v>2798</v>
      </c>
      <c r="G10104" s="27" t="s">
        <v>2803</v>
      </c>
      <c r="H10104" s="28">
        <v>44197</v>
      </c>
      <c r="I10104" s="516">
        <v>3.7768879999999996</v>
      </c>
      <c r="J10104" s="28" t="s">
        <v>3241</v>
      </c>
    </row>
    <row r="10105" spans="1:10" x14ac:dyDescent="0.3">
      <c r="A10105" s="26">
        <v>2021</v>
      </c>
      <c r="B10105" s="27" t="s">
        <v>5218</v>
      </c>
      <c r="C10105" s="27" t="s">
        <v>3507</v>
      </c>
      <c r="D10105" s="27" t="s">
        <v>5219</v>
      </c>
      <c r="E10105" s="27" t="s">
        <v>3063</v>
      </c>
      <c r="F10105" s="27" t="s">
        <v>2815</v>
      </c>
      <c r="G10105" s="27" t="s">
        <v>2816</v>
      </c>
      <c r="H10105" s="28">
        <v>44197</v>
      </c>
      <c r="I10105" s="516">
        <v>5.4102280000000009</v>
      </c>
      <c r="J10105" s="28" t="s">
        <v>3192</v>
      </c>
    </row>
    <row r="10106" spans="1:10" x14ac:dyDescent="0.3">
      <c r="A10106" s="26">
        <v>2021</v>
      </c>
      <c r="B10106" s="27" t="s">
        <v>3184</v>
      </c>
      <c r="C10106" s="27" t="s">
        <v>3185</v>
      </c>
      <c r="D10106" s="27" t="s">
        <v>3186</v>
      </c>
      <c r="E10106" s="27" t="s">
        <v>3063</v>
      </c>
      <c r="F10106" s="27" t="s">
        <v>3034</v>
      </c>
      <c r="G10106" s="27" t="s">
        <v>2999</v>
      </c>
      <c r="H10106" s="28">
        <v>44197</v>
      </c>
      <c r="I10106" s="516">
        <v>0</v>
      </c>
      <c r="J10106" s="28" t="s">
        <v>3241</v>
      </c>
    </row>
    <row r="10107" spans="1:10" x14ac:dyDescent="0.3">
      <c r="A10107" s="26">
        <v>2021</v>
      </c>
      <c r="B10107" s="27" t="s">
        <v>3091</v>
      </c>
      <c r="C10107" s="27" t="s">
        <v>3092</v>
      </c>
      <c r="D10107" s="27" t="s">
        <v>3093</v>
      </c>
      <c r="E10107" s="27" t="s">
        <v>3063</v>
      </c>
      <c r="F10107" s="27" t="s">
        <v>3094</v>
      </c>
      <c r="G10107" s="27" t="s">
        <v>2965</v>
      </c>
      <c r="H10107" s="28">
        <v>44197</v>
      </c>
      <c r="I10107" s="516">
        <v>7.4228500000000004</v>
      </c>
      <c r="J10107" s="28" t="s">
        <v>3241</v>
      </c>
    </row>
    <row r="10108" spans="1:10" x14ac:dyDescent="0.3">
      <c r="A10108" s="26">
        <v>2021</v>
      </c>
      <c r="B10108" s="27" t="s">
        <v>3095</v>
      </c>
      <c r="C10108" s="27" t="s">
        <v>3096</v>
      </c>
      <c r="D10108" s="27" t="s">
        <v>3095</v>
      </c>
      <c r="E10108" s="27" t="s">
        <v>6117</v>
      </c>
      <c r="F10108" s="27" t="s">
        <v>3034</v>
      </c>
      <c r="G10108" s="27" t="s">
        <v>2999</v>
      </c>
      <c r="H10108" s="28">
        <v>44197</v>
      </c>
      <c r="I10108" s="516">
        <v>7.5334070000000022</v>
      </c>
      <c r="J10108" s="28" t="s">
        <v>3241</v>
      </c>
    </row>
    <row r="10109" spans="1:10" x14ac:dyDescent="0.3">
      <c r="A10109" s="26">
        <v>2021</v>
      </c>
      <c r="B10109" s="27" t="s">
        <v>3097</v>
      </c>
      <c r="C10109" s="27" t="s">
        <v>3098</v>
      </c>
      <c r="D10109" s="27" t="s">
        <v>3097</v>
      </c>
      <c r="E10109" s="27" t="s">
        <v>6117</v>
      </c>
      <c r="F10109" s="27" t="s">
        <v>2825</v>
      </c>
      <c r="G10109" s="27" t="s">
        <v>2850</v>
      </c>
      <c r="H10109" s="28">
        <v>44197</v>
      </c>
      <c r="I10109" s="516">
        <v>7.6337189999999939</v>
      </c>
      <c r="J10109" s="28" t="s">
        <v>3241</v>
      </c>
    </row>
    <row r="10110" spans="1:10" x14ac:dyDescent="0.3">
      <c r="A10110" s="26">
        <v>2021</v>
      </c>
      <c r="B10110" s="27" t="s">
        <v>3132</v>
      </c>
      <c r="C10110" s="27" t="s">
        <v>3133</v>
      </c>
      <c r="D10110" s="27" t="s">
        <v>3132</v>
      </c>
      <c r="E10110" s="27" t="s">
        <v>3033</v>
      </c>
      <c r="F10110" s="27" t="s">
        <v>2807</v>
      </c>
      <c r="G10110" s="27" t="s">
        <v>2812</v>
      </c>
      <c r="H10110" s="28">
        <v>44197</v>
      </c>
      <c r="I10110" s="516">
        <v>14.602907999999999</v>
      </c>
      <c r="J10110" s="28" t="s">
        <v>3241</v>
      </c>
    </row>
    <row r="10111" spans="1:10" x14ac:dyDescent="0.3">
      <c r="A10111" s="26">
        <v>2021</v>
      </c>
      <c r="B10111" s="27" t="s">
        <v>3134</v>
      </c>
      <c r="C10111" s="27" t="s">
        <v>3135</v>
      </c>
      <c r="D10111" s="27" t="s">
        <v>3134</v>
      </c>
      <c r="E10111" s="27" t="s">
        <v>3033</v>
      </c>
      <c r="F10111" s="27" t="s">
        <v>2807</v>
      </c>
      <c r="G10111" s="27" t="s">
        <v>2812</v>
      </c>
      <c r="H10111" s="28">
        <v>44197</v>
      </c>
      <c r="I10111" s="516">
        <v>9.3629680000000022</v>
      </c>
      <c r="J10111" s="28" t="s">
        <v>3241</v>
      </c>
    </row>
    <row r="10112" spans="1:10" x14ac:dyDescent="0.3">
      <c r="A10112" s="26">
        <v>2021</v>
      </c>
      <c r="B10112" s="27" t="s">
        <v>3690</v>
      </c>
      <c r="C10112" s="27" t="s">
        <v>3691</v>
      </c>
      <c r="D10112" s="27" t="s">
        <v>3690</v>
      </c>
      <c r="E10112" s="27" t="s">
        <v>3033</v>
      </c>
      <c r="F10112" s="27" t="s">
        <v>2807</v>
      </c>
      <c r="G10112" s="27" t="s">
        <v>2812</v>
      </c>
      <c r="H10112" s="28">
        <v>44197</v>
      </c>
      <c r="I10112" s="516">
        <v>8.579417000000003</v>
      </c>
      <c r="J10112" s="28" t="s">
        <v>3241</v>
      </c>
    </row>
    <row r="10113" spans="1:10" x14ac:dyDescent="0.3">
      <c r="A10113" s="26">
        <v>2021</v>
      </c>
      <c r="B10113" s="27" t="s">
        <v>3099</v>
      </c>
      <c r="C10113" s="27" t="s">
        <v>3100</v>
      </c>
      <c r="D10113" s="27" t="s">
        <v>3099</v>
      </c>
      <c r="E10113" s="27" t="s">
        <v>6117</v>
      </c>
      <c r="F10113" s="27" t="s">
        <v>2815</v>
      </c>
      <c r="G10113" s="27" t="s">
        <v>2816</v>
      </c>
      <c r="H10113" s="28">
        <v>44197</v>
      </c>
      <c r="I10113" s="516">
        <v>4.4570380000000016</v>
      </c>
      <c r="J10113" s="28" t="s">
        <v>3241</v>
      </c>
    </row>
    <row r="10114" spans="1:10" x14ac:dyDescent="0.3">
      <c r="A10114" s="26">
        <v>2021</v>
      </c>
      <c r="B10114" s="27" t="s">
        <v>3193</v>
      </c>
      <c r="C10114" s="27" t="s">
        <v>3194</v>
      </c>
      <c r="D10114" s="27" t="s">
        <v>3193</v>
      </c>
      <c r="E10114" s="27" t="s">
        <v>6117</v>
      </c>
      <c r="F10114" s="27" t="s">
        <v>2798</v>
      </c>
      <c r="G10114" s="27" t="s">
        <v>2803</v>
      </c>
      <c r="H10114" s="28">
        <v>44197</v>
      </c>
      <c r="I10114" s="516">
        <v>1.4954920000000007</v>
      </c>
      <c r="J10114" s="28" t="s">
        <v>3192</v>
      </c>
    </row>
    <row r="10115" spans="1:10" x14ac:dyDescent="0.3">
      <c r="A10115" s="26">
        <v>2021</v>
      </c>
      <c r="B10115" s="27" t="s">
        <v>3101</v>
      </c>
      <c r="C10115" s="27" t="s">
        <v>3102</v>
      </c>
      <c r="D10115" s="27" t="s">
        <v>3101</v>
      </c>
      <c r="E10115" s="27" t="s">
        <v>6117</v>
      </c>
      <c r="F10115" s="27" t="s">
        <v>3034</v>
      </c>
      <c r="G10115" s="27" t="s">
        <v>3074</v>
      </c>
      <c r="H10115" s="28">
        <v>44197</v>
      </c>
      <c r="I10115" s="516">
        <v>5.6522249999999996</v>
      </c>
      <c r="J10115" s="28" t="s">
        <v>3241</v>
      </c>
    </row>
    <row r="10116" spans="1:10" x14ac:dyDescent="0.3">
      <c r="A10116" s="26">
        <v>2021</v>
      </c>
      <c r="B10116" s="27" t="s">
        <v>3148</v>
      </c>
      <c r="C10116" s="27" t="s">
        <v>3149</v>
      </c>
      <c r="D10116" s="27" t="s">
        <v>3148</v>
      </c>
      <c r="E10116" s="27" t="s">
        <v>6117</v>
      </c>
      <c r="F10116" s="27" t="s">
        <v>2798</v>
      </c>
      <c r="G10116" s="27" t="s">
        <v>2803</v>
      </c>
      <c r="H10116" s="28">
        <v>44197</v>
      </c>
      <c r="I10116" s="516">
        <v>1.4929580000000005</v>
      </c>
      <c r="J10116" s="28" t="s">
        <v>3241</v>
      </c>
    </row>
    <row r="10117" spans="1:10" x14ac:dyDescent="0.3">
      <c r="A10117" s="26">
        <v>2021</v>
      </c>
      <c r="B10117" s="27" t="s">
        <v>3103</v>
      </c>
      <c r="C10117" s="27" t="s">
        <v>3104</v>
      </c>
      <c r="D10117" s="27" t="s">
        <v>3103</v>
      </c>
      <c r="E10117" s="27" t="s">
        <v>6117</v>
      </c>
      <c r="F10117" s="27" t="s">
        <v>3034</v>
      </c>
      <c r="G10117" s="27" t="s">
        <v>2923</v>
      </c>
      <c r="H10117" s="28">
        <v>44197</v>
      </c>
      <c r="I10117" s="516">
        <v>1.816683</v>
      </c>
      <c r="J10117" s="28" t="s">
        <v>3241</v>
      </c>
    </row>
    <row r="10118" spans="1:10" x14ac:dyDescent="0.3">
      <c r="A10118" s="26">
        <v>2021</v>
      </c>
      <c r="B10118" s="27" t="s">
        <v>3150</v>
      </c>
      <c r="C10118" s="27" t="s">
        <v>3151</v>
      </c>
      <c r="D10118" s="27" t="s">
        <v>3150</v>
      </c>
      <c r="E10118" s="27" t="s">
        <v>6117</v>
      </c>
      <c r="F10118" s="27" t="s">
        <v>2825</v>
      </c>
      <c r="G10118" s="27" t="s">
        <v>2850</v>
      </c>
      <c r="H10118" s="28">
        <v>44197</v>
      </c>
      <c r="I10118" s="516">
        <v>0.29739499999999969</v>
      </c>
      <c r="J10118" s="28" t="s">
        <v>3241</v>
      </c>
    </row>
    <row r="10119" spans="1:10" x14ac:dyDescent="0.3">
      <c r="A10119" s="26">
        <v>2021</v>
      </c>
      <c r="B10119" s="27" t="s">
        <v>6349</v>
      </c>
      <c r="C10119" s="27" t="s">
        <v>6306</v>
      </c>
      <c r="D10119" s="27" t="s">
        <v>6349</v>
      </c>
      <c r="E10119" s="27" t="s">
        <v>3111</v>
      </c>
      <c r="F10119" s="27" t="s">
        <v>2825</v>
      </c>
      <c r="G10119" s="27" t="s">
        <v>2826</v>
      </c>
      <c r="H10119" s="28">
        <v>44197</v>
      </c>
      <c r="I10119" s="516">
        <v>1.424228</v>
      </c>
      <c r="J10119" s="28" t="s">
        <v>3241</v>
      </c>
    </row>
    <row r="10120" spans="1:10" x14ac:dyDescent="0.3">
      <c r="A10120" s="26">
        <v>2021</v>
      </c>
      <c r="B10120" s="27" t="s">
        <v>3105</v>
      </c>
      <c r="C10120" s="27" t="s">
        <v>3106</v>
      </c>
      <c r="D10120" s="27" t="s">
        <v>3105</v>
      </c>
      <c r="E10120" s="27" t="s">
        <v>6117</v>
      </c>
      <c r="F10120" s="27" t="s">
        <v>2798</v>
      </c>
      <c r="G10120" s="27" t="s">
        <v>2803</v>
      </c>
      <c r="H10120" s="28">
        <v>44197</v>
      </c>
      <c r="I10120" s="516">
        <v>2.1661900000000007</v>
      </c>
      <c r="J10120" s="28" t="s">
        <v>3241</v>
      </c>
    </row>
    <row r="10121" spans="1:10" x14ac:dyDescent="0.3">
      <c r="A10121" s="26">
        <v>2021</v>
      </c>
      <c r="B10121" s="27" t="s">
        <v>5976</v>
      </c>
      <c r="C10121" s="27" t="s">
        <v>5977</v>
      </c>
      <c r="D10121" s="27" t="s">
        <v>5976</v>
      </c>
      <c r="E10121" s="27" t="s">
        <v>3111</v>
      </c>
      <c r="F10121" s="27" t="s">
        <v>3034</v>
      </c>
      <c r="G10121" s="27" t="s">
        <v>2831</v>
      </c>
      <c r="H10121" s="28">
        <v>44197</v>
      </c>
      <c r="I10121" s="516">
        <v>6.0608130000000005</v>
      </c>
      <c r="J10121" s="28" t="s">
        <v>3192</v>
      </c>
    </row>
    <row r="10122" spans="1:10" x14ac:dyDescent="0.3">
      <c r="A10122" s="26">
        <v>2021</v>
      </c>
      <c r="B10122" s="27" t="s">
        <v>6726</v>
      </c>
      <c r="C10122" s="27" t="s">
        <v>6727</v>
      </c>
      <c r="D10122" s="27" t="s">
        <v>6728</v>
      </c>
      <c r="E10122" s="27" t="s">
        <v>3161</v>
      </c>
      <c r="F10122" s="27" t="s">
        <v>2815</v>
      </c>
      <c r="G10122" s="27" t="s">
        <v>2816</v>
      </c>
      <c r="H10122" s="28">
        <v>44197</v>
      </c>
      <c r="I10122" s="516">
        <v>0.18153899999999995</v>
      </c>
      <c r="J10122" s="28" t="s">
        <v>3192</v>
      </c>
    </row>
    <row r="10123" spans="1:10" x14ac:dyDescent="0.3">
      <c r="A10123" s="26">
        <v>2021</v>
      </c>
      <c r="B10123" s="27" t="s">
        <v>6150</v>
      </c>
      <c r="C10123" s="27" t="s">
        <v>6151</v>
      </c>
      <c r="D10123" s="27" t="s">
        <v>6150</v>
      </c>
      <c r="E10123" s="27" t="s">
        <v>3033</v>
      </c>
      <c r="F10123" s="27" t="s">
        <v>2788</v>
      </c>
      <c r="G10123" s="27" t="s">
        <v>2788</v>
      </c>
      <c r="H10123" s="28">
        <v>44197</v>
      </c>
      <c r="I10123" s="516">
        <v>99.328799000000004</v>
      </c>
      <c r="J10123" s="28" t="s">
        <v>3192</v>
      </c>
    </row>
    <row r="10124" spans="1:10" x14ac:dyDescent="0.3">
      <c r="A10124" s="26">
        <v>2021</v>
      </c>
      <c r="B10124" s="27" t="s">
        <v>5972</v>
      </c>
      <c r="C10124" s="27" t="s">
        <v>5973</v>
      </c>
      <c r="D10124" s="27" t="s">
        <v>5972</v>
      </c>
      <c r="E10124" s="27" t="s">
        <v>3111</v>
      </c>
      <c r="F10124" s="27" t="s">
        <v>2825</v>
      </c>
      <c r="G10124" s="27" t="s">
        <v>2850</v>
      </c>
      <c r="H10124" s="28">
        <v>44197</v>
      </c>
      <c r="I10124" s="516">
        <v>9.3586000000000016E-2</v>
      </c>
      <c r="J10124" s="28" t="s">
        <v>3241</v>
      </c>
    </row>
    <row r="10125" spans="1:10" x14ac:dyDescent="0.3">
      <c r="A10125" s="26">
        <v>2021</v>
      </c>
      <c r="B10125" s="27" t="s">
        <v>3109</v>
      </c>
      <c r="C10125" s="27" t="s">
        <v>3110</v>
      </c>
      <c r="D10125" s="27" t="s">
        <v>3109</v>
      </c>
      <c r="E10125" s="27" t="s">
        <v>3111</v>
      </c>
      <c r="F10125" s="27" t="s">
        <v>2825</v>
      </c>
      <c r="G10125" s="27" t="s">
        <v>2850</v>
      </c>
      <c r="H10125" s="28">
        <v>44197</v>
      </c>
      <c r="I10125" s="516">
        <v>0.22292600000000007</v>
      </c>
      <c r="J10125" s="28" t="s">
        <v>3241</v>
      </c>
    </row>
    <row r="10126" spans="1:10" x14ac:dyDescent="0.3">
      <c r="A10126" s="26">
        <v>2021</v>
      </c>
      <c r="B10126" s="27" t="s">
        <v>3158</v>
      </c>
      <c r="C10126" s="27" t="s">
        <v>3159</v>
      </c>
      <c r="D10126" s="27" t="s">
        <v>3160</v>
      </c>
      <c r="E10126" s="27" t="s">
        <v>3161</v>
      </c>
      <c r="F10126" s="27" t="s">
        <v>3087</v>
      </c>
      <c r="G10126" s="27" t="s">
        <v>2788</v>
      </c>
      <c r="H10126" s="28">
        <v>44197</v>
      </c>
      <c r="I10126" s="516">
        <v>3.7098060000000013</v>
      </c>
      <c r="J10126" s="28" t="s">
        <v>3241</v>
      </c>
    </row>
    <row r="10127" spans="1:10" x14ac:dyDescent="0.3">
      <c r="A10127" s="26">
        <v>2021</v>
      </c>
      <c r="B10127" s="27" t="s">
        <v>3112</v>
      </c>
      <c r="C10127" s="27" t="s">
        <v>3113</v>
      </c>
      <c r="D10127" s="27" t="s">
        <v>3112</v>
      </c>
      <c r="E10127" s="27" t="s">
        <v>6117</v>
      </c>
      <c r="F10127" s="27" t="s">
        <v>2825</v>
      </c>
      <c r="G10127" s="27" t="s">
        <v>2826</v>
      </c>
      <c r="H10127" s="28">
        <v>44197</v>
      </c>
      <c r="I10127" s="516">
        <v>1.6385009999999995</v>
      </c>
      <c r="J10127" s="28" t="s">
        <v>3241</v>
      </c>
    </row>
    <row r="10128" spans="1:10" x14ac:dyDescent="0.3">
      <c r="A10128" s="26">
        <v>2021</v>
      </c>
      <c r="B10128" s="27" t="s">
        <v>3167</v>
      </c>
      <c r="C10128" s="27" t="s">
        <v>3168</v>
      </c>
      <c r="D10128" s="27" t="s">
        <v>3169</v>
      </c>
      <c r="E10128" s="27" t="s">
        <v>3161</v>
      </c>
      <c r="F10128" s="27" t="s">
        <v>3087</v>
      </c>
      <c r="G10128" s="27" t="s">
        <v>2788</v>
      </c>
      <c r="H10128" s="28">
        <v>44197</v>
      </c>
      <c r="I10128" s="516">
        <v>5.1936709999999984</v>
      </c>
      <c r="J10128" s="28" t="s">
        <v>3241</v>
      </c>
    </row>
    <row r="10129" spans="1:10" x14ac:dyDescent="0.3">
      <c r="A10129" s="26">
        <v>2021</v>
      </c>
      <c r="B10129" s="27" t="s">
        <v>3687</v>
      </c>
      <c r="C10129" s="27" t="s">
        <v>3688</v>
      </c>
      <c r="D10129" s="27" t="s">
        <v>3689</v>
      </c>
      <c r="E10129" s="27" t="s">
        <v>3161</v>
      </c>
      <c r="F10129" s="27" t="s">
        <v>3026</v>
      </c>
      <c r="G10129" s="27" t="s">
        <v>2936</v>
      </c>
      <c r="H10129" s="28">
        <v>44197</v>
      </c>
      <c r="I10129" s="516">
        <v>0.95305500000000021</v>
      </c>
      <c r="J10129" s="28" t="s">
        <v>3192</v>
      </c>
    </row>
    <row r="10130" spans="1:10" x14ac:dyDescent="0.3">
      <c r="A10130" s="26">
        <v>2021</v>
      </c>
      <c r="B10130" s="27" t="s">
        <v>6330</v>
      </c>
      <c r="C10130" s="27" t="s">
        <v>6331</v>
      </c>
      <c r="D10130" s="27" t="s">
        <v>6330</v>
      </c>
      <c r="E10130" s="27" t="s">
        <v>3111</v>
      </c>
      <c r="F10130" s="27" t="s">
        <v>2815</v>
      </c>
      <c r="G10130" s="27" t="s">
        <v>2854</v>
      </c>
      <c r="H10130" s="28">
        <v>44197</v>
      </c>
      <c r="I10130" s="516">
        <v>0.99690199999999995</v>
      </c>
      <c r="J10130" s="28" t="s">
        <v>9055</v>
      </c>
    </row>
    <row r="10131" spans="1:10" x14ac:dyDescent="0.3">
      <c r="A10131" s="26">
        <v>2021</v>
      </c>
      <c r="B10131" s="27" t="s">
        <v>3117</v>
      </c>
      <c r="C10131" s="27" t="s">
        <v>3118</v>
      </c>
      <c r="D10131" s="27" t="s">
        <v>3117</v>
      </c>
      <c r="E10131" s="27" t="s">
        <v>6117</v>
      </c>
      <c r="F10131" s="27" t="s">
        <v>2815</v>
      </c>
      <c r="G10131" s="27" t="s">
        <v>2816</v>
      </c>
      <c r="H10131" s="28">
        <v>44197</v>
      </c>
      <c r="I10131" s="516">
        <v>3.9191209999999983</v>
      </c>
      <c r="J10131" s="28" t="s">
        <v>3241</v>
      </c>
    </row>
    <row r="10132" spans="1:10" x14ac:dyDescent="0.3">
      <c r="A10132" s="26">
        <v>2021</v>
      </c>
      <c r="B10132" s="27" t="s">
        <v>3129</v>
      </c>
      <c r="C10132" s="27" t="s">
        <v>3130</v>
      </c>
      <c r="D10132" s="27" t="s">
        <v>3131</v>
      </c>
      <c r="E10132" s="27" t="s">
        <v>3063</v>
      </c>
      <c r="F10132" s="27" t="s">
        <v>3034</v>
      </c>
      <c r="G10132" s="27" t="s">
        <v>2840</v>
      </c>
      <c r="H10132" s="28">
        <v>44197</v>
      </c>
      <c r="I10132" s="516">
        <v>5.4624850000000027</v>
      </c>
      <c r="J10132" s="28" t="s">
        <v>3241</v>
      </c>
    </row>
    <row r="10133" spans="1:10" x14ac:dyDescent="0.3">
      <c r="A10133" s="26">
        <v>2021</v>
      </c>
      <c r="B10133" s="27" t="s">
        <v>6448</v>
      </c>
      <c r="C10133" s="27" t="s">
        <v>6449</v>
      </c>
      <c r="D10133" s="27" t="s">
        <v>6448</v>
      </c>
      <c r="E10133" s="27" t="s">
        <v>3111</v>
      </c>
      <c r="F10133" s="27" t="s">
        <v>2825</v>
      </c>
      <c r="G10133" s="27" t="s">
        <v>2850</v>
      </c>
      <c r="H10133" s="28">
        <v>44197</v>
      </c>
      <c r="I10133" s="516">
        <v>0.95578099999999988</v>
      </c>
      <c r="J10133" s="28" t="s">
        <v>3241</v>
      </c>
    </row>
    <row r="10134" spans="1:10" x14ac:dyDescent="0.3">
      <c r="A10134" s="26">
        <v>2021</v>
      </c>
      <c r="B10134" s="27" t="s">
        <v>6353</v>
      </c>
      <c r="C10134" s="27" t="s">
        <v>6354</v>
      </c>
      <c r="D10134" s="27" t="s">
        <v>6353</v>
      </c>
      <c r="E10134" s="27" t="s">
        <v>6117</v>
      </c>
      <c r="F10134" s="27" t="s">
        <v>2825</v>
      </c>
      <c r="G10134" s="27" t="s">
        <v>2826</v>
      </c>
      <c r="H10134" s="28">
        <v>44197</v>
      </c>
      <c r="I10134" s="516">
        <v>0.70750699999999955</v>
      </c>
      <c r="J10134" s="28" t="s">
        <v>3192</v>
      </c>
    </row>
    <row r="10135" spans="1:10" x14ac:dyDescent="0.3">
      <c r="A10135" s="26">
        <v>2021</v>
      </c>
      <c r="B10135" s="27" t="s">
        <v>6469</v>
      </c>
      <c r="C10135" s="27" t="s">
        <v>6470</v>
      </c>
      <c r="D10135" s="27" t="s">
        <v>6469</v>
      </c>
      <c r="E10135" s="27" t="s">
        <v>3033</v>
      </c>
      <c r="F10135" s="27" t="s">
        <v>2788</v>
      </c>
      <c r="G10135" s="27" t="s">
        <v>2788</v>
      </c>
      <c r="H10135" s="28">
        <v>44197</v>
      </c>
      <c r="I10135" s="516">
        <v>44.836390000000023</v>
      </c>
      <c r="J10135" s="28" t="s">
        <v>3241</v>
      </c>
    </row>
    <row r="10136" spans="1:10" x14ac:dyDescent="0.3">
      <c r="A10136" s="26">
        <v>2021</v>
      </c>
      <c r="B10136" s="27" t="s">
        <v>5767</v>
      </c>
      <c r="C10136" s="27" t="s">
        <v>3515</v>
      </c>
      <c r="D10136" s="27" t="s">
        <v>5768</v>
      </c>
      <c r="E10136" s="27" t="s">
        <v>3063</v>
      </c>
      <c r="F10136" s="27" t="s">
        <v>2815</v>
      </c>
      <c r="G10136" s="27" t="s">
        <v>2816</v>
      </c>
      <c r="H10136" s="28">
        <v>44197</v>
      </c>
      <c r="I10136" s="516">
        <v>2.1034140000000003</v>
      </c>
      <c r="J10136" s="28" t="s">
        <v>3192</v>
      </c>
    </row>
    <row r="10137" spans="1:10" x14ac:dyDescent="0.3">
      <c r="A10137" s="26">
        <v>2021</v>
      </c>
      <c r="B10137" s="27" t="s">
        <v>6382</v>
      </c>
      <c r="C10137" s="27" t="s">
        <v>6383</v>
      </c>
      <c r="D10137" s="27" t="s">
        <v>6384</v>
      </c>
      <c r="E10137" s="27" t="s">
        <v>3161</v>
      </c>
      <c r="F10137" s="27" t="s">
        <v>2815</v>
      </c>
      <c r="G10137" s="27" t="s">
        <v>2854</v>
      </c>
      <c r="H10137" s="28">
        <v>44197</v>
      </c>
      <c r="I10137" s="516">
        <v>0.67176699999999967</v>
      </c>
      <c r="J10137" s="28" t="s">
        <v>3192</v>
      </c>
    </row>
    <row r="10138" spans="1:10" x14ac:dyDescent="0.3">
      <c r="A10138" s="26">
        <v>2021</v>
      </c>
      <c r="B10138" s="27" t="s">
        <v>6029</v>
      </c>
      <c r="C10138" s="27" t="s">
        <v>6030</v>
      </c>
      <c r="D10138" s="27" t="s">
        <v>6029</v>
      </c>
      <c r="E10138" s="27" t="s">
        <v>3111</v>
      </c>
      <c r="F10138" s="27" t="s">
        <v>3034</v>
      </c>
      <c r="G10138" s="27" t="s">
        <v>2831</v>
      </c>
      <c r="H10138" s="28">
        <v>44197</v>
      </c>
      <c r="I10138" s="516">
        <v>1.7129779999999997</v>
      </c>
      <c r="J10138" s="28" t="s">
        <v>3192</v>
      </c>
    </row>
    <row r="10139" spans="1:10" x14ac:dyDescent="0.3">
      <c r="A10139" s="26">
        <v>2021</v>
      </c>
      <c r="B10139" s="27" t="s">
        <v>6027</v>
      </c>
      <c r="C10139" s="27" t="s">
        <v>6028</v>
      </c>
      <c r="D10139" s="27" t="s">
        <v>6027</v>
      </c>
      <c r="E10139" s="27" t="s">
        <v>3111</v>
      </c>
      <c r="F10139" s="27" t="s">
        <v>3034</v>
      </c>
      <c r="G10139" s="27" t="s">
        <v>2831</v>
      </c>
      <c r="H10139" s="28">
        <v>44197</v>
      </c>
      <c r="I10139" s="516">
        <v>3.7581259999999985</v>
      </c>
      <c r="J10139" s="28" t="s">
        <v>3192</v>
      </c>
    </row>
    <row r="10140" spans="1:10" x14ac:dyDescent="0.3">
      <c r="A10140" s="26">
        <v>2021</v>
      </c>
      <c r="B10140" s="27" t="s">
        <v>3178</v>
      </c>
      <c r="C10140" s="27" t="s">
        <v>3179</v>
      </c>
      <c r="D10140" s="27" t="s">
        <v>3178</v>
      </c>
      <c r="E10140" s="27" t="s">
        <v>3033</v>
      </c>
      <c r="F10140" s="27" t="s">
        <v>2807</v>
      </c>
      <c r="G10140" s="27" t="s">
        <v>2812</v>
      </c>
      <c r="H10140" s="28">
        <v>44197</v>
      </c>
      <c r="I10140" s="516">
        <v>0</v>
      </c>
      <c r="J10140" s="28" t="s">
        <v>3241</v>
      </c>
    </row>
    <row r="10141" spans="1:10" x14ac:dyDescent="0.3">
      <c r="A10141" s="26">
        <v>2021</v>
      </c>
      <c r="B10141" s="27" t="s">
        <v>6332</v>
      </c>
      <c r="C10141" s="27" t="s">
        <v>6266</v>
      </c>
      <c r="D10141" s="27" t="s">
        <v>6332</v>
      </c>
      <c r="E10141" s="27" t="s">
        <v>3111</v>
      </c>
      <c r="F10141" s="27" t="s">
        <v>2815</v>
      </c>
      <c r="G10141" s="27" t="s">
        <v>2854</v>
      </c>
      <c r="H10141" s="28">
        <v>44197</v>
      </c>
      <c r="I10141" s="516">
        <v>9.1265000000000054E-2</v>
      </c>
      <c r="J10141" s="28" t="s">
        <v>3241</v>
      </c>
    </row>
    <row r="10142" spans="1:10" x14ac:dyDescent="0.3">
      <c r="A10142" s="26">
        <v>2021</v>
      </c>
      <c r="B10142" s="27" t="s">
        <v>3119</v>
      </c>
      <c r="C10142" s="27" t="s">
        <v>3120</v>
      </c>
      <c r="D10142" s="27" t="s">
        <v>3119</v>
      </c>
      <c r="E10142" s="27" t="s">
        <v>6117</v>
      </c>
      <c r="F10142" s="27" t="s">
        <v>3034</v>
      </c>
      <c r="G10142" s="27" t="s">
        <v>2840</v>
      </c>
      <c r="H10142" s="28">
        <v>44197</v>
      </c>
      <c r="I10142" s="516">
        <v>3.1451490000000013</v>
      </c>
      <c r="J10142" s="28" t="s">
        <v>3241</v>
      </c>
    </row>
    <row r="10143" spans="1:10" x14ac:dyDescent="0.3">
      <c r="A10143" s="26">
        <v>2021</v>
      </c>
      <c r="B10143" s="27" t="s">
        <v>6083</v>
      </c>
      <c r="C10143" s="27" t="s">
        <v>6084</v>
      </c>
      <c r="D10143" s="27" t="s">
        <v>6083</v>
      </c>
      <c r="E10143" s="27" t="s">
        <v>3111</v>
      </c>
      <c r="F10143" s="27" t="s">
        <v>2825</v>
      </c>
      <c r="G10143" s="27" t="s">
        <v>2850</v>
      </c>
      <c r="H10143" s="28">
        <v>44197</v>
      </c>
      <c r="I10143" s="516">
        <v>1.8341759999999989</v>
      </c>
      <c r="J10143" s="28" t="s">
        <v>3241</v>
      </c>
    </row>
    <row r="10144" spans="1:10" x14ac:dyDescent="0.3">
      <c r="A10144" s="26">
        <v>2021</v>
      </c>
      <c r="B10144" s="27" t="s">
        <v>5984</v>
      </c>
      <c r="C10144" s="27" t="s">
        <v>5985</v>
      </c>
      <c r="D10144" s="27" t="s">
        <v>5984</v>
      </c>
      <c r="E10144" s="27" t="s">
        <v>3111</v>
      </c>
      <c r="F10144" s="27" t="s">
        <v>2825</v>
      </c>
      <c r="G10144" s="27" t="s">
        <v>2850</v>
      </c>
      <c r="H10144" s="28">
        <v>44197</v>
      </c>
      <c r="I10144" s="516">
        <v>8.9349649999999983</v>
      </c>
      <c r="J10144" s="28" t="s">
        <v>3192</v>
      </c>
    </row>
    <row r="10145" spans="1:10" x14ac:dyDescent="0.3">
      <c r="A10145" s="26">
        <v>2021</v>
      </c>
      <c r="B10145" s="27" t="s">
        <v>6043</v>
      </c>
      <c r="C10145" s="27" t="s">
        <v>6044</v>
      </c>
      <c r="D10145" s="27" t="s">
        <v>6043</v>
      </c>
      <c r="E10145" s="27" t="s">
        <v>3111</v>
      </c>
      <c r="F10145" s="27" t="s">
        <v>2825</v>
      </c>
      <c r="G10145" s="27" t="s">
        <v>2850</v>
      </c>
      <c r="H10145" s="28">
        <v>44197</v>
      </c>
      <c r="I10145" s="516">
        <v>3.738313999999999</v>
      </c>
      <c r="J10145" s="28" t="s">
        <v>3192</v>
      </c>
    </row>
    <row r="10146" spans="1:10" x14ac:dyDescent="0.3">
      <c r="A10146" s="26">
        <v>2021</v>
      </c>
      <c r="B10146" s="27" t="s">
        <v>3121</v>
      </c>
      <c r="C10146" s="27" t="s">
        <v>3122</v>
      </c>
      <c r="D10146" s="27" t="s">
        <v>3121</v>
      </c>
      <c r="E10146" s="27" t="s">
        <v>6117</v>
      </c>
      <c r="F10146" s="27" t="s">
        <v>2825</v>
      </c>
      <c r="G10146" s="27" t="s">
        <v>2850</v>
      </c>
      <c r="H10146" s="28">
        <v>44197</v>
      </c>
      <c r="I10146" s="516">
        <v>11.688972000000001</v>
      </c>
      <c r="J10146" s="28" t="s">
        <v>3241</v>
      </c>
    </row>
    <row r="10147" spans="1:10" x14ac:dyDescent="0.3">
      <c r="A10147" s="26">
        <v>2021</v>
      </c>
      <c r="B10147" s="27" t="s">
        <v>5978</v>
      </c>
      <c r="C10147" s="27" t="s">
        <v>5979</v>
      </c>
      <c r="D10147" s="27" t="s">
        <v>5978</v>
      </c>
      <c r="E10147" s="27" t="s">
        <v>3111</v>
      </c>
      <c r="F10147" s="27" t="s">
        <v>2825</v>
      </c>
      <c r="G10147" s="27" t="s">
        <v>2850</v>
      </c>
      <c r="H10147" s="28">
        <v>44197</v>
      </c>
      <c r="I10147" s="516">
        <v>6.8341269999999978</v>
      </c>
      <c r="J10147" s="28" t="s">
        <v>3192</v>
      </c>
    </row>
    <row r="10148" spans="1:10" x14ac:dyDescent="0.3">
      <c r="A10148" s="26">
        <v>2021</v>
      </c>
      <c r="B10148" s="27" t="s">
        <v>5980</v>
      </c>
      <c r="C10148" s="27" t="s">
        <v>5981</v>
      </c>
      <c r="D10148" s="27" t="s">
        <v>5980</v>
      </c>
      <c r="E10148" s="27" t="s">
        <v>3111</v>
      </c>
      <c r="F10148" s="27" t="s">
        <v>2825</v>
      </c>
      <c r="G10148" s="27" t="s">
        <v>2850</v>
      </c>
      <c r="H10148" s="28">
        <v>44197</v>
      </c>
      <c r="I10148" s="516">
        <v>7.033091000000006</v>
      </c>
      <c r="J10148" s="28" t="s">
        <v>3192</v>
      </c>
    </row>
    <row r="10149" spans="1:10" x14ac:dyDescent="0.3">
      <c r="A10149" s="26">
        <v>2021</v>
      </c>
      <c r="B10149" s="27" t="s">
        <v>5993</v>
      </c>
      <c r="C10149" s="27" t="s">
        <v>5994</v>
      </c>
      <c r="D10149" s="27" t="s">
        <v>5993</v>
      </c>
      <c r="E10149" s="27" t="s">
        <v>3033</v>
      </c>
      <c r="F10149" s="27" t="s">
        <v>2788</v>
      </c>
      <c r="G10149" s="27" t="s">
        <v>2788</v>
      </c>
      <c r="H10149" s="28">
        <v>44197</v>
      </c>
      <c r="I10149" s="516">
        <v>1.4016910000000002</v>
      </c>
      <c r="J10149" s="28" t="s">
        <v>3241</v>
      </c>
    </row>
    <row r="10150" spans="1:10" x14ac:dyDescent="0.3">
      <c r="A10150" s="26">
        <v>2021</v>
      </c>
      <c r="B10150" s="27" t="s">
        <v>5982</v>
      </c>
      <c r="C10150" s="27" t="s">
        <v>5983</v>
      </c>
      <c r="D10150" s="27" t="s">
        <v>5982</v>
      </c>
      <c r="E10150" s="27" t="s">
        <v>3033</v>
      </c>
      <c r="F10150" s="27" t="s">
        <v>2788</v>
      </c>
      <c r="G10150" s="27" t="s">
        <v>2788</v>
      </c>
      <c r="H10150" s="28">
        <v>44197</v>
      </c>
      <c r="I10150" s="516">
        <v>21.245043999999993</v>
      </c>
      <c r="J10150" s="28" t="s">
        <v>3192</v>
      </c>
    </row>
    <row r="10151" spans="1:10" x14ac:dyDescent="0.3">
      <c r="A10151" s="26">
        <v>2021</v>
      </c>
      <c r="B10151" s="27" t="s">
        <v>6385</v>
      </c>
      <c r="C10151" s="27" t="s">
        <v>6386</v>
      </c>
      <c r="D10151" s="27" t="s">
        <v>6387</v>
      </c>
      <c r="E10151" s="27" t="s">
        <v>3161</v>
      </c>
      <c r="F10151" s="27" t="s">
        <v>2815</v>
      </c>
      <c r="G10151" s="27" t="s">
        <v>2816</v>
      </c>
      <c r="H10151" s="28">
        <v>44197</v>
      </c>
      <c r="I10151" s="516">
        <v>0.73431199999999908</v>
      </c>
      <c r="J10151" s="28" t="s">
        <v>3192</v>
      </c>
    </row>
    <row r="10152" spans="1:10" x14ac:dyDescent="0.3">
      <c r="A10152" s="26">
        <v>2021</v>
      </c>
      <c r="B10152" s="27" t="s">
        <v>6499</v>
      </c>
      <c r="C10152" s="27" t="s">
        <v>6500</v>
      </c>
      <c r="D10152" s="27" t="s">
        <v>6499</v>
      </c>
      <c r="E10152" s="27" t="s">
        <v>3033</v>
      </c>
      <c r="F10152" s="27" t="s">
        <v>2788</v>
      </c>
      <c r="G10152" s="27" t="s">
        <v>2788</v>
      </c>
      <c r="H10152" s="28">
        <v>44197</v>
      </c>
      <c r="I10152" s="516">
        <v>19.723682999999991</v>
      </c>
      <c r="J10152" s="28" t="s">
        <v>3192</v>
      </c>
    </row>
    <row r="10153" spans="1:10" x14ac:dyDescent="0.3">
      <c r="A10153" s="26">
        <v>2021</v>
      </c>
      <c r="B10153" s="27" t="s">
        <v>6471</v>
      </c>
      <c r="C10153" s="27" t="s">
        <v>6472</v>
      </c>
      <c r="D10153" s="27" t="s">
        <v>6473</v>
      </c>
      <c r="E10153" s="27" t="s">
        <v>3161</v>
      </c>
      <c r="F10153" s="27" t="s">
        <v>3026</v>
      </c>
      <c r="G10153" s="27" t="s">
        <v>2936</v>
      </c>
      <c r="H10153" s="28">
        <v>44197</v>
      </c>
      <c r="I10153" s="516">
        <v>0.26051599999999941</v>
      </c>
      <c r="J10153" s="28" t="s">
        <v>3192</v>
      </c>
    </row>
    <row r="10154" spans="1:10" x14ac:dyDescent="0.3">
      <c r="A10154" s="26">
        <v>2021</v>
      </c>
      <c r="B10154" s="27" t="s">
        <v>6510</v>
      </c>
      <c r="C10154" s="27" t="s">
        <v>3461</v>
      </c>
      <c r="D10154" s="27" t="s">
        <v>6511</v>
      </c>
      <c r="E10154" s="27" t="s">
        <v>3161</v>
      </c>
      <c r="F10154" s="27" t="s">
        <v>2815</v>
      </c>
      <c r="G10154" s="27" t="s">
        <v>2854</v>
      </c>
      <c r="H10154" s="28">
        <v>44197</v>
      </c>
      <c r="I10154" s="516">
        <v>7.1607999999999991E-2</v>
      </c>
      <c r="J10154" s="28" t="s">
        <v>3192</v>
      </c>
    </row>
    <row r="10155" spans="1:10" x14ac:dyDescent="0.3">
      <c r="A10155" s="26">
        <v>2021</v>
      </c>
      <c r="B10155" s="27" t="s">
        <v>3198</v>
      </c>
      <c r="C10155" s="27" t="s">
        <v>3199</v>
      </c>
      <c r="D10155" s="27" t="s">
        <v>3200</v>
      </c>
      <c r="E10155" s="27" t="s">
        <v>3161</v>
      </c>
      <c r="F10155" s="27" t="s">
        <v>2815</v>
      </c>
      <c r="G10155" s="27" t="s">
        <v>2854</v>
      </c>
      <c r="H10155" s="28">
        <v>44197</v>
      </c>
      <c r="I10155" s="516">
        <v>0.27251499999999995</v>
      </c>
      <c r="J10155" s="28" t="s">
        <v>3192</v>
      </c>
    </row>
    <row r="10156" spans="1:10" x14ac:dyDescent="0.3">
      <c r="A10156" s="26">
        <v>2021</v>
      </c>
      <c r="B10156" s="27" t="s">
        <v>3022</v>
      </c>
      <c r="C10156" s="27" t="s">
        <v>3023</v>
      </c>
      <c r="D10156" s="27" t="s">
        <v>3024</v>
      </c>
      <c r="E10156" s="27" t="s">
        <v>3025</v>
      </c>
      <c r="F10156" s="27" t="s">
        <v>3026</v>
      </c>
      <c r="G10156" s="27" t="s">
        <v>2788</v>
      </c>
      <c r="H10156" s="28">
        <v>44197</v>
      </c>
      <c r="I10156" s="516">
        <v>0</v>
      </c>
      <c r="J10156" s="28" t="s">
        <v>3241</v>
      </c>
    </row>
    <row r="10157" spans="1:10" x14ac:dyDescent="0.3">
      <c r="A10157" s="26">
        <v>2021</v>
      </c>
      <c r="B10157" s="27" t="s">
        <v>3022</v>
      </c>
      <c r="C10157" s="27" t="s">
        <v>3023</v>
      </c>
      <c r="D10157" s="27" t="s">
        <v>3027</v>
      </c>
      <c r="E10157" s="27" t="s">
        <v>3025</v>
      </c>
      <c r="F10157" s="27" t="s">
        <v>3026</v>
      </c>
      <c r="G10157" s="27" t="s">
        <v>2788</v>
      </c>
      <c r="H10157" s="28">
        <v>44197</v>
      </c>
      <c r="I10157" s="516">
        <v>0</v>
      </c>
      <c r="J10157" s="28" t="s">
        <v>3241</v>
      </c>
    </row>
    <row r="10158" spans="1:10" x14ac:dyDescent="0.3">
      <c r="A10158" s="26">
        <v>2021</v>
      </c>
      <c r="B10158" s="27" t="s">
        <v>3162</v>
      </c>
      <c r="C10158" s="27" t="s">
        <v>3163</v>
      </c>
      <c r="D10158" s="27" t="s">
        <v>3164</v>
      </c>
      <c r="E10158" s="27" t="s">
        <v>3025</v>
      </c>
      <c r="F10158" s="27" t="s">
        <v>3087</v>
      </c>
      <c r="G10158" s="27" t="s">
        <v>2788</v>
      </c>
      <c r="H10158" s="28">
        <v>44197</v>
      </c>
      <c r="I10158" s="516">
        <v>0</v>
      </c>
      <c r="J10158" s="28" t="s">
        <v>3241</v>
      </c>
    </row>
    <row r="10159" spans="1:10" x14ac:dyDescent="0.3">
      <c r="A10159" s="26">
        <v>2021</v>
      </c>
      <c r="B10159" s="27" t="s">
        <v>3162</v>
      </c>
      <c r="C10159" s="27" t="s">
        <v>3163</v>
      </c>
      <c r="D10159" s="27" t="s">
        <v>3165</v>
      </c>
      <c r="E10159" s="27" t="s">
        <v>3025</v>
      </c>
      <c r="F10159" s="27" t="s">
        <v>3087</v>
      </c>
      <c r="G10159" s="27" t="s">
        <v>2788</v>
      </c>
      <c r="H10159" s="28">
        <v>44197</v>
      </c>
      <c r="I10159" s="516">
        <v>0</v>
      </c>
      <c r="J10159" s="28" t="s">
        <v>3241</v>
      </c>
    </row>
    <row r="10160" spans="1:10" x14ac:dyDescent="0.3">
      <c r="A10160" s="26">
        <v>2021</v>
      </c>
      <c r="B10160" s="27" t="s">
        <v>3064</v>
      </c>
      <c r="C10160" s="27" t="s">
        <v>3065</v>
      </c>
      <c r="D10160" s="27" t="s">
        <v>3066</v>
      </c>
      <c r="E10160" s="27" t="s">
        <v>3025</v>
      </c>
      <c r="F10160" s="27" t="s">
        <v>2825</v>
      </c>
      <c r="G10160" s="27" t="s">
        <v>2826</v>
      </c>
      <c r="H10160" s="28">
        <v>44197</v>
      </c>
      <c r="I10160" s="516">
        <v>0</v>
      </c>
      <c r="J10160" s="28" t="s">
        <v>3241</v>
      </c>
    </row>
    <row r="10161" spans="1:10" x14ac:dyDescent="0.3">
      <c r="A10161" s="26">
        <v>2021</v>
      </c>
      <c r="B10161" s="27" t="s">
        <v>3064</v>
      </c>
      <c r="C10161" s="27" t="s">
        <v>3065</v>
      </c>
      <c r="D10161" s="27" t="s">
        <v>3067</v>
      </c>
      <c r="E10161" s="27" t="s">
        <v>3025</v>
      </c>
      <c r="F10161" s="27" t="s">
        <v>2825</v>
      </c>
      <c r="G10161" s="27" t="s">
        <v>2826</v>
      </c>
      <c r="H10161" s="28">
        <v>44197</v>
      </c>
      <c r="I10161" s="516">
        <v>0</v>
      </c>
      <c r="J10161" s="28" t="s">
        <v>3241</v>
      </c>
    </row>
    <row r="10162" spans="1:10" x14ac:dyDescent="0.3">
      <c r="A10162" s="26">
        <v>2021</v>
      </c>
      <c r="B10162" s="27" t="s">
        <v>3084</v>
      </c>
      <c r="C10162" s="27" t="s">
        <v>3085</v>
      </c>
      <c r="D10162" s="27" t="s">
        <v>3086</v>
      </c>
      <c r="E10162" s="27" t="s">
        <v>3025</v>
      </c>
      <c r="F10162" s="27" t="s">
        <v>3087</v>
      </c>
      <c r="G10162" s="27" t="s">
        <v>2788</v>
      </c>
      <c r="H10162" s="28">
        <v>44197</v>
      </c>
      <c r="I10162" s="516">
        <v>0</v>
      </c>
      <c r="J10162" s="28" t="s">
        <v>3241</v>
      </c>
    </row>
    <row r="10163" spans="1:10" x14ac:dyDescent="0.3">
      <c r="A10163" s="26">
        <v>2021</v>
      </c>
      <c r="B10163" s="27" t="s">
        <v>3084</v>
      </c>
      <c r="C10163" s="27" t="s">
        <v>3085</v>
      </c>
      <c r="D10163" s="27" t="s">
        <v>3088</v>
      </c>
      <c r="E10163" s="27" t="s">
        <v>3025</v>
      </c>
      <c r="F10163" s="27" t="s">
        <v>3087</v>
      </c>
      <c r="G10163" s="27" t="s">
        <v>2788</v>
      </c>
      <c r="H10163" s="28">
        <v>44197</v>
      </c>
      <c r="I10163" s="516">
        <v>0</v>
      </c>
      <c r="J10163" s="28" t="s">
        <v>3241</v>
      </c>
    </row>
    <row r="10164" spans="1:10" x14ac:dyDescent="0.3">
      <c r="A10164" s="26">
        <v>2021</v>
      </c>
      <c r="B10164" s="27" t="s">
        <v>3136</v>
      </c>
      <c r="C10164" s="27" t="s">
        <v>3137</v>
      </c>
      <c r="D10164" s="27" t="s">
        <v>3138</v>
      </c>
      <c r="E10164" s="27" t="s">
        <v>3025</v>
      </c>
      <c r="F10164" s="27" t="s">
        <v>3087</v>
      </c>
      <c r="G10164" s="27" t="s">
        <v>2788</v>
      </c>
      <c r="H10164" s="28">
        <v>44197</v>
      </c>
      <c r="I10164" s="516">
        <v>0</v>
      </c>
      <c r="J10164" s="28" t="s">
        <v>3241</v>
      </c>
    </row>
    <row r="10165" spans="1:10" x14ac:dyDescent="0.3">
      <c r="A10165" s="26">
        <v>2021</v>
      </c>
      <c r="B10165" s="27" t="s">
        <v>3136</v>
      </c>
      <c r="C10165" s="27" t="s">
        <v>3137</v>
      </c>
      <c r="D10165" s="27" t="s">
        <v>3139</v>
      </c>
      <c r="E10165" s="27" t="s">
        <v>3025</v>
      </c>
      <c r="F10165" s="27" t="s">
        <v>3087</v>
      </c>
      <c r="G10165" s="27" t="s">
        <v>2788</v>
      </c>
      <c r="H10165" s="28">
        <v>44197</v>
      </c>
      <c r="I10165" s="516">
        <v>0</v>
      </c>
      <c r="J10165" s="28" t="s">
        <v>3241</v>
      </c>
    </row>
    <row r="10166" spans="1:10" x14ac:dyDescent="0.3">
      <c r="A10166" s="26">
        <v>2021</v>
      </c>
      <c r="B10166" s="27" t="s">
        <v>3123</v>
      </c>
      <c r="C10166" s="27" t="s">
        <v>3124</v>
      </c>
      <c r="D10166" s="27" t="s">
        <v>3166</v>
      </c>
      <c r="E10166" s="27" t="s">
        <v>3025</v>
      </c>
      <c r="F10166" s="27" t="s">
        <v>2825</v>
      </c>
      <c r="G10166" s="27" t="s">
        <v>2850</v>
      </c>
      <c r="H10166" s="28">
        <v>44197</v>
      </c>
      <c r="I10166" s="516">
        <v>0</v>
      </c>
      <c r="J10166" s="28" t="s">
        <v>3241</v>
      </c>
    </row>
    <row r="10167" spans="1:10" x14ac:dyDescent="0.3">
      <c r="A10167" s="26">
        <v>2021</v>
      </c>
      <c r="B10167" s="27" t="s">
        <v>3123</v>
      </c>
      <c r="C10167" s="27" t="s">
        <v>3124</v>
      </c>
      <c r="D10167" s="27" t="s">
        <v>3125</v>
      </c>
      <c r="E10167" s="27" t="s">
        <v>3025</v>
      </c>
      <c r="F10167" s="27" t="s">
        <v>2825</v>
      </c>
      <c r="G10167" s="27" t="s">
        <v>2850</v>
      </c>
      <c r="H10167" s="28">
        <v>44197</v>
      </c>
      <c r="I10167" s="516">
        <v>0</v>
      </c>
      <c r="J10167" s="28" t="s">
        <v>3241</v>
      </c>
    </row>
    <row r="10168" spans="1:10" x14ac:dyDescent="0.3">
      <c r="A10168" s="26">
        <v>2021</v>
      </c>
      <c r="B10168" s="27" t="s">
        <v>3123</v>
      </c>
      <c r="C10168" s="27" t="s">
        <v>3124</v>
      </c>
      <c r="D10168" s="27" t="s">
        <v>3170</v>
      </c>
      <c r="E10168" s="27" t="s">
        <v>3025</v>
      </c>
      <c r="F10168" s="27" t="s">
        <v>2825</v>
      </c>
      <c r="G10168" s="27" t="s">
        <v>2850</v>
      </c>
      <c r="H10168" s="28">
        <v>44197</v>
      </c>
      <c r="I10168" s="516">
        <v>0</v>
      </c>
      <c r="J10168" s="28" t="s">
        <v>3241</v>
      </c>
    </row>
    <row r="10169" spans="1:10" x14ac:dyDescent="0.3">
      <c r="A10169" s="26">
        <v>2021</v>
      </c>
      <c r="B10169" s="27" t="s">
        <v>3114</v>
      </c>
      <c r="C10169" s="27" t="s">
        <v>3115</v>
      </c>
      <c r="D10169" s="27" t="s">
        <v>3116</v>
      </c>
      <c r="E10169" s="27" t="s">
        <v>3025</v>
      </c>
      <c r="F10169" s="27" t="s">
        <v>3026</v>
      </c>
      <c r="G10169" s="27" t="s">
        <v>2788</v>
      </c>
      <c r="H10169" s="28">
        <v>44197</v>
      </c>
      <c r="I10169" s="516">
        <v>0</v>
      </c>
      <c r="J10169" s="28" t="s">
        <v>3241</v>
      </c>
    </row>
    <row r="10170" spans="1:10" x14ac:dyDescent="0.3">
      <c r="A10170" s="26">
        <v>2021</v>
      </c>
      <c r="B10170" s="27" t="s">
        <v>3126</v>
      </c>
      <c r="C10170" s="27" t="s">
        <v>3127</v>
      </c>
      <c r="D10170" s="27" t="s">
        <v>3128</v>
      </c>
      <c r="E10170" s="27" t="s">
        <v>3025</v>
      </c>
      <c r="F10170" s="27" t="s">
        <v>3026</v>
      </c>
      <c r="G10170" s="27" t="s">
        <v>2936</v>
      </c>
      <c r="H10170" s="28">
        <v>44197</v>
      </c>
      <c r="I10170" s="516">
        <v>0</v>
      </c>
      <c r="J10170" s="28" t="s">
        <v>3241</v>
      </c>
    </row>
    <row r="10171" spans="1:10" x14ac:dyDescent="0.3">
      <c r="A10171" s="26">
        <v>2021</v>
      </c>
      <c r="B10171" s="27" t="s">
        <v>3107</v>
      </c>
      <c r="C10171" s="27" t="s">
        <v>3108</v>
      </c>
      <c r="D10171" s="27" t="s">
        <v>3108</v>
      </c>
      <c r="E10171" s="27" t="s">
        <v>6117</v>
      </c>
      <c r="F10171" s="27" t="s">
        <v>3026</v>
      </c>
      <c r="G10171" s="27" t="s">
        <v>2936</v>
      </c>
      <c r="H10171" s="28">
        <v>44197</v>
      </c>
      <c r="I10171" s="516">
        <v>3.4421999999999994E-2</v>
      </c>
      <c r="J10171" s="28" t="s">
        <v>3241</v>
      </c>
    </row>
    <row r="10172" spans="1:10" x14ac:dyDescent="0.3">
      <c r="A10172" s="26">
        <v>2021</v>
      </c>
      <c r="B10172" s="27" t="s">
        <v>6453</v>
      </c>
      <c r="C10172" s="27" t="s">
        <v>6454</v>
      </c>
      <c r="D10172" s="27" t="s">
        <v>6453</v>
      </c>
      <c r="E10172" s="27" t="s">
        <v>3063</v>
      </c>
      <c r="F10172" s="27" t="s">
        <v>3094</v>
      </c>
      <c r="G10172" s="27" t="s">
        <v>2961</v>
      </c>
      <c r="H10172" s="28">
        <v>44197</v>
      </c>
      <c r="I10172" s="516">
        <v>0</v>
      </c>
      <c r="J10172" s="28" t="s">
        <v>3192</v>
      </c>
    </row>
    <row r="10173" spans="1:10" x14ac:dyDescent="0.3">
      <c r="A10173" s="26">
        <v>2021</v>
      </c>
      <c r="B10173" s="27" t="s">
        <v>3035</v>
      </c>
      <c r="C10173" s="27" t="s">
        <v>3036</v>
      </c>
      <c r="D10173" s="27" t="s">
        <v>3035</v>
      </c>
      <c r="E10173" s="27" t="s">
        <v>6117</v>
      </c>
      <c r="F10173" s="27" t="s">
        <v>2825</v>
      </c>
      <c r="G10173" s="27" t="s">
        <v>2826</v>
      </c>
      <c r="H10173" s="28">
        <v>44197</v>
      </c>
      <c r="I10173" s="516">
        <v>0</v>
      </c>
      <c r="J10173" s="28" t="s">
        <v>3241</v>
      </c>
    </row>
    <row r="10174" spans="1:10" x14ac:dyDescent="0.3">
      <c r="A10174" s="26">
        <v>2020</v>
      </c>
      <c r="B10174" s="27" t="s">
        <v>3140</v>
      </c>
      <c r="C10174" s="27" t="s">
        <v>3141</v>
      </c>
      <c r="D10174" s="27" t="s">
        <v>3140</v>
      </c>
      <c r="E10174" s="27" t="s">
        <v>6117</v>
      </c>
      <c r="F10174" s="27" t="s">
        <v>2825</v>
      </c>
      <c r="G10174" s="27" t="s">
        <v>2850</v>
      </c>
      <c r="H10174" s="28">
        <v>44197</v>
      </c>
      <c r="I10174" s="516">
        <v>0</v>
      </c>
      <c r="J10174" s="28" t="s">
        <v>3241</v>
      </c>
    </row>
    <row r="10175" spans="1:10" x14ac:dyDescent="0.3">
      <c r="A10175" s="26">
        <v>2021</v>
      </c>
      <c r="B10175" s="27" t="s">
        <v>3051</v>
      </c>
      <c r="C10175" s="27" t="s">
        <v>3051</v>
      </c>
      <c r="D10175" s="27" t="s">
        <v>3051</v>
      </c>
      <c r="E10175" s="27" t="s">
        <v>6118</v>
      </c>
      <c r="F10175" s="27" t="s">
        <v>3051</v>
      </c>
      <c r="G10175" s="27" t="s">
        <v>6074</v>
      </c>
      <c r="H10175" s="28">
        <v>44197</v>
      </c>
      <c r="I10175" s="516">
        <v>11941.580986000024</v>
      </c>
      <c r="J10175" s="28" t="s">
        <v>6487</v>
      </c>
    </row>
    <row r="10176" spans="1:10" x14ac:dyDescent="0.3">
      <c r="A10176" s="26">
        <v>2021</v>
      </c>
      <c r="B10176" s="27" t="s">
        <v>3028</v>
      </c>
      <c r="C10176" s="27" t="s">
        <v>3029</v>
      </c>
      <c r="D10176" s="27" t="s">
        <v>3028</v>
      </c>
      <c r="E10176" s="27" t="s">
        <v>6117</v>
      </c>
      <c r="F10176" s="27" t="s">
        <v>2807</v>
      </c>
      <c r="G10176" s="27" t="s">
        <v>2812</v>
      </c>
      <c r="H10176" s="28">
        <v>44228</v>
      </c>
      <c r="I10176" s="516">
        <v>10.299359000000001</v>
      </c>
      <c r="J10176" s="28" t="s">
        <v>3241</v>
      </c>
    </row>
    <row r="10177" spans="1:10" x14ac:dyDescent="0.3">
      <c r="A10177" s="26">
        <v>2021</v>
      </c>
      <c r="B10177" s="27" t="s">
        <v>3181</v>
      </c>
      <c r="C10177" s="27" t="s">
        <v>3180</v>
      </c>
      <c r="D10177" s="27" t="s">
        <v>3181</v>
      </c>
      <c r="E10177" s="27" t="s">
        <v>3033</v>
      </c>
      <c r="F10177" s="27" t="s">
        <v>3034</v>
      </c>
      <c r="G10177" s="27" t="s">
        <v>2821</v>
      </c>
      <c r="H10177" s="28">
        <v>44228</v>
      </c>
      <c r="I10177" s="516">
        <v>3.630058</v>
      </c>
      <c r="J10177" s="28" t="s">
        <v>3241</v>
      </c>
    </row>
    <row r="10178" spans="1:10" x14ac:dyDescent="0.3">
      <c r="A10178" s="26">
        <v>2021</v>
      </c>
      <c r="B10178" s="27" t="s">
        <v>3031</v>
      </c>
      <c r="C10178" s="27" t="s">
        <v>3032</v>
      </c>
      <c r="D10178" s="27" t="s">
        <v>3031</v>
      </c>
      <c r="E10178" s="27" t="s">
        <v>3033</v>
      </c>
      <c r="F10178" s="27" t="s">
        <v>3034</v>
      </c>
      <c r="G10178" s="27" t="s">
        <v>2821</v>
      </c>
      <c r="H10178" s="28">
        <v>44228</v>
      </c>
      <c r="I10178" s="516">
        <v>5.9737369999999999</v>
      </c>
      <c r="J10178" s="28" t="s">
        <v>3241</v>
      </c>
    </row>
    <row r="10179" spans="1:10" x14ac:dyDescent="0.3">
      <c r="A10179" s="26">
        <v>2021</v>
      </c>
      <c r="B10179" s="27" t="s">
        <v>3037</v>
      </c>
      <c r="C10179" s="27" t="s">
        <v>3038</v>
      </c>
      <c r="D10179" s="27" t="s">
        <v>3037</v>
      </c>
      <c r="E10179" s="27" t="s">
        <v>6117</v>
      </c>
      <c r="F10179" s="27" t="s">
        <v>3034</v>
      </c>
      <c r="G10179" s="27" t="s">
        <v>2999</v>
      </c>
      <c r="H10179" s="28">
        <v>44228</v>
      </c>
      <c r="I10179" s="516">
        <v>5.3531029999999999</v>
      </c>
      <c r="J10179" s="28" t="s">
        <v>3241</v>
      </c>
    </row>
    <row r="10180" spans="1:10" x14ac:dyDescent="0.3">
      <c r="A10180" s="26">
        <v>2021</v>
      </c>
      <c r="B10180" s="27" t="s">
        <v>3039</v>
      </c>
      <c r="C10180" s="27" t="s">
        <v>3040</v>
      </c>
      <c r="D10180" s="27" t="s">
        <v>3039</v>
      </c>
      <c r="E10180" s="27" t="s">
        <v>6117</v>
      </c>
      <c r="F10180" s="27" t="s">
        <v>2815</v>
      </c>
      <c r="G10180" s="27" t="s">
        <v>2816</v>
      </c>
      <c r="H10180" s="28">
        <v>44228</v>
      </c>
      <c r="I10180" s="516">
        <v>0</v>
      </c>
      <c r="J10180" s="28" t="s">
        <v>3241</v>
      </c>
    </row>
    <row r="10181" spans="1:10" x14ac:dyDescent="0.3">
      <c r="A10181" s="26">
        <v>2021</v>
      </c>
      <c r="B10181" s="27" t="s">
        <v>3041</v>
      </c>
      <c r="C10181" s="27" t="s">
        <v>3042</v>
      </c>
      <c r="D10181" s="27" t="s">
        <v>3041</v>
      </c>
      <c r="E10181" s="27" t="s">
        <v>6117</v>
      </c>
      <c r="F10181" s="27" t="s">
        <v>2825</v>
      </c>
      <c r="G10181" s="27" t="s">
        <v>2826</v>
      </c>
      <c r="H10181" s="28">
        <v>44228</v>
      </c>
      <c r="I10181" s="516">
        <v>1.550295</v>
      </c>
      <c r="J10181" s="28" t="s">
        <v>3241</v>
      </c>
    </row>
    <row r="10182" spans="1:10" x14ac:dyDescent="0.3">
      <c r="A10182" s="26">
        <v>2021</v>
      </c>
      <c r="B10182" s="27" t="s">
        <v>3043</v>
      </c>
      <c r="C10182" s="27" t="s">
        <v>3044</v>
      </c>
      <c r="D10182" s="27" t="s">
        <v>3043</v>
      </c>
      <c r="E10182" s="27" t="s">
        <v>6117</v>
      </c>
      <c r="F10182" s="27" t="s">
        <v>2815</v>
      </c>
      <c r="G10182" s="27" t="s">
        <v>2816</v>
      </c>
      <c r="H10182" s="28">
        <v>44228</v>
      </c>
      <c r="I10182" s="516">
        <v>7.4388320000000006</v>
      </c>
      <c r="J10182" s="28" t="s">
        <v>3241</v>
      </c>
    </row>
    <row r="10183" spans="1:10" x14ac:dyDescent="0.3">
      <c r="A10183" s="26">
        <v>2021</v>
      </c>
      <c r="B10183" s="27" t="s">
        <v>3045</v>
      </c>
      <c r="C10183" s="27" t="s">
        <v>3046</v>
      </c>
      <c r="D10183" s="27" t="s">
        <v>3045</v>
      </c>
      <c r="E10183" s="27" t="s">
        <v>6117</v>
      </c>
      <c r="F10183" s="27" t="s">
        <v>2815</v>
      </c>
      <c r="G10183" s="27" t="s">
        <v>2816</v>
      </c>
      <c r="H10183" s="28">
        <v>44228</v>
      </c>
      <c r="I10183" s="516">
        <v>2.1031000000000001E-2</v>
      </c>
      <c r="J10183" s="28" t="s">
        <v>3241</v>
      </c>
    </row>
    <row r="10184" spans="1:10" x14ac:dyDescent="0.3">
      <c r="A10184" s="26">
        <v>2021</v>
      </c>
      <c r="B10184" s="27" t="s">
        <v>3143</v>
      </c>
      <c r="C10184" s="27" t="s">
        <v>3144</v>
      </c>
      <c r="D10184" s="27" t="s">
        <v>3143</v>
      </c>
      <c r="E10184" s="27" t="s">
        <v>6117</v>
      </c>
      <c r="F10184" s="27" t="s">
        <v>2798</v>
      </c>
      <c r="G10184" s="27" t="s">
        <v>2803</v>
      </c>
      <c r="H10184" s="28">
        <v>44228</v>
      </c>
      <c r="I10184" s="516">
        <v>2.21916</v>
      </c>
      <c r="J10184" s="28" t="s">
        <v>3241</v>
      </c>
    </row>
    <row r="10185" spans="1:10" x14ac:dyDescent="0.3">
      <c r="A10185" s="26">
        <v>2021</v>
      </c>
      <c r="B10185" s="27" t="s">
        <v>3173</v>
      </c>
      <c r="C10185" s="27" t="s">
        <v>3172</v>
      </c>
      <c r="D10185" s="27" t="s">
        <v>3173</v>
      </c>
      <c r="E10185" s="27" t="s">
        <v>3111</v>
      </c>
      <c r="F10185" s="27" t="s">
        <v>2825</v>
      </c>
      <c r="G10185" s="27" t="s">
        <v>2850</v>
      </c>
      <c r="H10185" s="28">
        <v>44228</v>
      </c>
      <c r="I10185" s="516">
        <v>0.48366000000000003</v>
      </c>
      <c r="J10185" s="28" t="s">
        <v>3241</v>
      </c>
    </row>
    <row r="10186" spans="1:10" x14ac:dyDescent="0.3">
      <c r="A10186" s="26">
        <v>2021</v>
      </c>
      <c r="B10186" s="27" t="s">
        <v>3146</v>
      </c>
      <c r="C10186" s="27" t="s">
        <v>3147</v>
      </c>
      <c r="D10186" s="27" t="s">
        <v>3146</v>
      </c>
      <c r="E10186" s="27" t="s">
        <v>6117</v>
      </c>
      <c r="F10186" s="27" t="s">
        <v>2798</v>
      </c>
      <c r="G10186" s="27" t="s">
        <v>2803</v>
      </c>
      <c r="H10186" s="28">
        <v>44228</v>
      </c>
      <c r="I10186" s="516">
        <v>2.212485</v>
      </c>
      <c r="J10186" s="28" t="s">
        <v>3241</v>
      </c>
    </row>
    <row r="10187" spans="1:10" x14ac:dyDescent="0.3">
      <c r="A10187" s="26">
        <v>2021</v>
      </c>
      <c r="B10187" s="27" t="s">
        <v>3047</v>
      </c>
      <c r="C10187" s="27" t="s">
        <v>3048</v>
      </c>
      <c r="D10187" s="27" t="s">
        <v>3047</v>
      </c>
      <c r="E10187" s="27" t="s">
        <v>6117</v>
      </c>
      <c r="F10187" s="27" t="s">
        <v>2825</v>
      </c>
      <c r="G10187" s="27" t="s">
        <v>2826</v>
      </c>
      <c r="H10187" s="28">
        <v>44228</v>
      </c>
      <c r="I10187" s="516">
        <v>2.0277340000000001</v>
      </c>
      <c r="J10187" s="28" t="s">
        <v>3241</v>
      </c>
    </row>
    <row r="10188" spans="1:10" x14ac:dyDescent="0.3">
      <c r="A10188" s="26">
        <v>2021</v>
      </c>
      <c r="B10188" s="27" t="s">
        <v>3049</v>
      </c>
      <c r="C10188" s="27" t="s">
        <v>3050</v>
      </c>
      <c r="D10188" s="27" t="s">
        <v>3049</v>
      </c>
      <c r="E10188" s="27" t="s">
        <v>6117</v>
      </c>
      <c r="F10188" s="27" t="s">
        <v>2825</v>
      </c>
      <c r="G10188" s="27" t="s">
        <v>2850</v>
      </c>
      <c r="H10188" s="28">
        <v>44228</v>
      </c>
      <c r="I10188" s="516">
        <v>1.8753490000000002</v>
      </c>
      <c r="J10188" s="28" t="s">
        <v>3241</v>
      </c>
    </row>
    <row r="10189" spans="1:10" x14ac:dyDescent="0.3">
      <c r="A10189" s="26">
        <v>2021</v>
      </c>
      <c r="B10189" s="27" t="s">
        <v>3052</v>
      </c>
      <c r="C10189" s="27" t="s">
        <v>3053</v>
      </c>
      <c r="D10189" s="27" t="s">
        <v>3052</v>
      </c>
      <c r="E10189" s="27" t="s">
        <v>3033</v>
      </c>
      <c r="F10189" s="27" t="s">
        <v>2807</v>
      </c>
      <c r="G10189" s="27" t="s">
        <v>2812</v>
      </c>
      <c r="H10189" s="28">
        <v>44228</v>
      </c>
      <c r="I10189" s="516">
        <v>1.5577710000000002</v>
      </c>
      <c r="J10189" s="28" t="s">
        <v>3241</v>
      </c>
    </row>
    <row r="10190" spans="1:10" x14ac:dyDescent="0.3">
      <c r="A10190" s="26">
        <v>2021</v>
      </c>
      <c r="B10190" s="27" t="s">
        <v>3054</v>
      </c>
      <c r="C10190" s="27" t="s">
        <v>3055</v>
      </c>
      <c r="D10190" s="27" t="s">
        <v>3054</v>
      </c>
      <c r="E10190" s="27" t="s">
        <v>6117</v>
      </c>
      <c r="F10190" s="27" t="s">
        <v>3034</v>
      </c>
      <c r="G10190" s="27" t="s">
        <v>2999</v>
      </c>
      <c r="H10190" s="28">
        <v>44228</v>
      </c>
      <c r="I10190" s="516">
        <v>2.6909670000000001</v>
      </c>
      <c r="J10190" s="28" t="s">
        <v>3241</v>
      </c>
    </row>
    <row r="10191" spans="1:10" x14ac:dyDescent="0.3">
      <c r="A10191" s="26">
        <v>2021</v>
      </c>
      <c r="B10191" s="27" t="s">
        <v>3056</v>
      </c>
      <c r="C10191" s="27" t="s">
        <v>3057</v>
      </c>
      <c r="D10191" s="27" t="s">
        <v>3056</v>
      </c>
      <c r="E10191" s="27" t="s">
        <v>6117</v>
      </c>
      <c r="F10191" s="27" t="s">
        <v>2825</v>
      </c>
      <c r="G10191" s="27" t="s">
        <v>2826</v>
      </c>
      <c r="H10191" s="28">
        <v>44228</v>
      </c>
      <c r="I10191" s="516">
        <v>3.053083</v>
      </c>
      <c r="J10191" s="28" t="s">
        <v>3241</v>
      </c>
    </row>
    <row r="10192" spans="1:10" x14ac:dyDescent="0.3">
      <c r="A10192" s="26">
        <v>2021</v>
      </c>
      <c r="B10192" s="27" t="s">
        <v>3058</v>
      </c>
      <c r="C10192" s="27" t="s">
        <v>3059</v>
      </c>
      <c r="D10192" s="27" t="s">
        <v>3058</v>
      </c>
      <c r="E10192" s="27" t="s">
        <v>6117</v>
      </c>
      <c r="F10192" s="27" t="s">
        <v>2815</v>
      </c>
      <c r="G10192" s="27" t="s">
        <v>2816</v>
      </c>
      <c r="H10192" s="28">
        <v>44228</v>
      </c>
      <c r="I10192" s="516">
        <v>6.2547490000000003</v>
      </c>
      <c r="J10192" s="28" t="s">
        <v>3241</v>
      </c>
    </row>
    <row r="10193" spans="1:10" x14ac:dyDescent="0.3">
      <c r="A10193" s="26">
        <v>2021</v>
      </c>
      <c r="B10193" s="27" t="s">
        <v>3152</v>
      </c>
      <c r="C10193" s="27" t="s">
        <v>3153</v>
      </c>
      <c r="D10193" s="27" t="s">
        <v>3152</v>
      </c>
      <c r="E10193" s="27" t="s">
        <v>3111</v>
      </c>
      <c r="F10193" s="27" t="s">
        <v>2825</v>
      </c>
      <c r="G10193" s="27" t="s">
        <v>2850</v>
      </c>
      <c r="H10193" s="28">
        <v>44228</v>
      </c>
      <c r="I10193" s="516">
        <v>0.45189500000000005</v>
      </c>
      <c r="J10193" s="28" t="s">
        <v>3241</v>
      </c>
    </row>
    <row r="10194" spans="1:10" x14ac:dyDescent="0.3">
      <c r="A10194" s="26">
        <v>2021</v>
      </c>
      <c r="B10194" s="27" t="s">
        <v>3154</v>
      </c>
      <c r="C10194" s="27" t="s">
        <v>3155</v>
      </c>
      <c r="D10194" s="27" t="s">
        <v>3154</v>
      </c>
      <c r="E10194" s="27" t="s">
        <v>3111</v>
      </c>
      <c r="F10194" s="27" t="s">
        <v>2825</v>
      </c>
      <c r="G10194" s="27" t="s">
        <v>2850</v>
      </c>
      <c r="H10194" s="28">
        <v>44228</v>
      </c>
      <c r="I10194" s="516">
        <v>0.57483499999999998</v>
      </c>
      <c r="J10194" s="28" t="s">
        <v>3241</v>
      </c>
    </row>
    <row r="10195" spans="1:10" x14ac:dyDescent="0.3">
      <c r="A10195" s="26">
        <v>2021</v>
      </c>
      <c r="B10195" s="27" t="s">
        <v>3156</v>
      </c>
      <c r="C10195" s="27" t="s">
        <v>3157</v>
      </c>
      <c r="D10195" s="27" t="s">
        <v>3156</v>
      </c>
      <c r="E10195" s="27" t="s">
        <v>3111</v>
      </c>
      <c r="F10195" s="27" t="s">
        <v>2825</v>
      </c>
      <c r="G10195" s="27" t="s">
        <v>2850</v>
      </c>
      <c r="H10195" s="28">
        <v>44228</v>
      </c>
      <c r="I10195" s="516">
        <v>0</v>
      </c>
      <c r="J10195" s="28" t="s">
        <v>3241</v>
      </c>
    </row>
    <row r="10196" spans="1:10" x14ac:dyDescent="0.3">
      <c r="A10196" s="26">
        <v>2021</v>
      </c>
      <c r="B10196" s="27" t="s">
        <v>3060</v>
      </c>
      <c r="C10196" s="27" t="s">
        <v>3061</v>
      </c>
      <c r="D10196" s="27" t="s">
        <v>3062</v>
      </c>
      <c r="E10196" s="27" t="s">
        <v>3063</v>
      </c>
      <c r="F10196" s="27" t="s">
        <v>3034</v>
      </c>
      <c r="G10196" s="27" t="s">
        <v>2999</v>
      </c>
      <c r="H10196" s="28">
        <v>44228</v>
      </c>
      <c r="I10196" s="516">
        <v>0</v>
      </c>
      <c r="J10196" s="28" t="s">
        <v>3241</v>
      </c>
    </row>
    <row r="10197" spans="1:10" x14ac:dyDescent="0.3">
      <c r="A10197" s="26">
        <v>2021</v>
      </c>
      <c r="B10197" s="27" t="s">
        <v>3174</v>
      </c>
      <c r="C10197" s="27" t="s">
        <v>3175</v>
      </c>
      <c r="D10197" s="27" t="s">
        <v>3174</v>
      </c>
      <c r="E10197" s="27" t="s">
        <v>6117</v>
      </c>
      <c r="F10197" s="27" t="s">
        <v>2825</v>
      </c>
      <c r="G10197" s="27" t="s">
        <v>2826</v>
      </c>
      <c r="H10197" s="28">
        <v>44228</v>
      </c>
      <c r="I10197" s="516">
        <v>0.62134199999999995</v>
      </c>
      <c r="J10197" s="28" t="s">
        <v>3241</v>
      </c>
    </row>
    <row r="10198" spans="1:10" x14ac:dyDescent="0.3">
      <c r="A10198" s="26">
        <v>2021</v>
      </c>
      <c r="B10198" s="27" t="s">
        <v>3068</v>
      </c>
      <c r="C10198" s="27" t="s">
        <v>3069</v>
      </c>
      <c r="D10198" s="27" t="s">
        <v>3068</v>
      </c>
      <c r="E10198" s="27" t="s">
        <v>6117</v>
      </c>
      <c r="F10198" s="27" t="s">
        <v>3034</v>
      </c>
      <c r="G10198" s="27" t="s">
        <v>2923</v>
      </c>
      <c r="H10198" s="28">
        <v>44228</v>
      </c>
      <c r="I10198" s="516">
        <v>4.0927879999999996</v>
      </c>
      <c r="J10198" s="28" t="s">
        <v>3241</v>
      </c>
    </row>
    <row r="10199" spans="1:10" x14ac:dyDescent="0.3">
      <c r="A10199" s="26">
        <v>2021</v>
      </c>
      <c r="B10199" s="27" t="s">
        <v>3070</v>
      </c>
      <c r="C10199" s="27" t="s">
        <v>3071</v>
      </c>
      <c r="D10199" s="27" t="s">
        <v>3070</v>
      </c>
      <c r="E10199" s="27" t="s">
        <v>6117</v>
      </c>
      <c r="F10199" s="27" t="s">
        <v>2815</v>
      </c>
      <c r="G10199" s="27" t="s">
        <v>2816</v>
      </c>
      <c r="H10199" s="28">
        <v>44228</v>
      </c>
      <c r="I10199" s="516">
        <v>2.1096300000000001</v>
      </c>
      <c r="J10199" s="28" t="s">
        <v>3241</v>
      </c>
    </row>
    <row r="10200" spans="1:10" x14ac:dyDescent="0.3">
      <c r="A10200" s="26">
        <v>2021</v>
      </c>
      <c r="B10200" s="27" t="s">
        <v>3176</v>
      </c>
      <c r="C10200" s="27" t="s">
        <v>3177</v>
      </c>
      <c r="D10200" s="27" t="s">
        <v>3176</v>
      </c>
      <c r="E10200" s="27" t="s">
        <v>3033</v>
      </c>
      <c r="F10200" s="27" t="s">
        <v>2807</v>
      </c>
      <c r="G10200" s="27" t="s">
        <v>2812</v>
      </c>
      <c r="H10200" s="28">
        <v>44228</v>
      </c>
      <c r="I10200" s="516">
        <v>11.132508</v>
      </c>
      <c r="J10200" s="28" t="s">
        <v>3241</v>
      </c>
    </row>
    <row r="10201" spans="1:10" x14ac:dyDescent="0.3">
      <c r="A10201" s="26">
        <v>2021</v>
      </c>
      <c r="B10201" s="27" t="s">
        <v>3072</v>
      </c>
      <c r="C10201" s="27" t="s">
        <v>3073</v>
      </c>
      <c r="D10201" s="27" t="s">
        <v>3072</v>
      </c>
      <c r="E10201" s="27" t="s">
        <v>6117</v>
      </c>
      <c r="F10201" s="27" t="s">
        <v>3034</v>
      </c>
      <c r="G10201" s="27" t="s">
        <v>3074</v>
      </c>
      <c r="H10201" s="28">
        <v>44228</v>
      </c>
      <c r="I10201" s="516">
        <v>0.37428000000000006</v>
      </c>
      <c r="J10201" s="28" t="s">
        <v>3241</v>
      </c>
    </row>
    <row r="10202" spans="1:10" x14ac:dyDescent="0.3">
      <c r="A10202" s="26">
        <v>2021</v>
      </c>
      <c r="B10202" s="27" t="s">
        <v>3182</v>
      </c>
      <c r="C10202" s="27" t="s">
        <v>3183</v>
      </c>
      <c r="D10202" s="27" t="s">
        <v>3182</v>
      </c>
      <c r="E10202" s="27" t="s">
        <v>6117</v>
      </c>
      <c r="F10202" s="27" t="s">
        <v>2825</v>
      </c>
      <c r="G10202" s="27" t="s">
        <v>2826</v>
      </c>
      <c r="H10202" s="28">
        <v>44228</v>
      </c>
      <c r="I10202" s="516">
        <v>0.29280499999999998</v>
      </c>
      <c r="J10202" s="28" t="s">
        <v>3241</v>
      </c>
    </row>
    <row r="10203" spans="1:10" x14ac:dyDescent="0.3">
      <c r="A10203" s="26">
        <v>2021</v>
      </c>
      <c r="B10203" s="27" t="s">
        <v>3075</v>
      </c>
      <c r="C10203" s="27" t="s">
        <v>3076</v>
      </c>
      <c r="D10203" s="27" t="s">
        <v>3075</v>
      </c>
      <c r="E10203" s="27" t="s">
        <v>6117</v>
      </c>
      <c r="F10203" s="27" t="s">
        <v>2815</v>
      </c>
      <c r="G10203" s="27" t="s">
        <v>2816</v>
      </c>
      <c r="H10203" s="28">
        <v>44228</v>
      </c>
      <c r="I10203" s="516">
        <v>0</v>
      </c>
      <c r="J10203" s="28" t="s">
        <v>3241</v>
      </c>
    </row>
    <row r="10204" spans="1:10" x14ac:dyDescent="0.3">
      <c r="A10204" s="26">
        <v>2021</v>
      </c>
      <c r="B10204" s="27" t="s">
        <v>3077</v>
      </c>
      <c r="C10204" s="27" t="s">
        <v>3078</v>
      </c>
      <c r="D10204" s="27" t="s">
        <v>3077</v>
      </c>
      <c r="E10204" s="27" t="s">
        <v>3033</v>
      </c>
      <c r="F10204" s="27" t="s">
        <v>2788</v>
      </c>
      <c r="G10204" s="27" t="s">
        <v>2788</v>
      </c>
      <c r="H10204" s="28">
        <v>44228</v>
      </c>
      <c r="I10204" s="516">
        <v>0</v>
      </c>
      <c r="J10204" s="28" t="s">
        <v>3241</v>
      </c>
    </row>
    <row r="10205" spans="1:10" x14ac:dyDescent="0.3">
      <c r="A10205" s="26">
        <v>2021</v>
      </c>
      <c r="B10205" s="27" t="s">
        <v>3079</v>
      </c>
      <c r="C10205" s="27" t="s">
        <v>3080</v>
      </c>
      <c r="D10205" s="27" t="s">
        <v>3081</v>
      </c>
      <c r="E10205" s="27" t="s">
        <v>3063</v>
      </c>
      <c r="F10205" s="27" t="s">
        <v>2788</v>
      </c>
      <c r="G10205" s="27" t="s">
        <v>2788</v>
      </c>
      <c r="H10205" s="28">
        <v>44228</v>
      </c>
      <c r="I10205" s="516">
        <v>0</v>
      </c>
      <c r="J10205" s="28" t="s">
        <v>3241</v>
      </c>
    </row>
    <row r="10206" spans="1:10" x14ac:dyDescent="0.3">
      <c r="A10206" s="26">
        <v>2021</v>
      </c>
      <c r="B10206" s="27" t="s">
        <v>3082</v>
      </c>
      <c r="C10206" s="27" t="s">
        <v>3083</v>
      </c>
      <c r="D10206" s="27" t="s">
        <v>3082</v>
      </c>
      <c r="E10206" s="27" t="s">
        <v>6117</v>
      </c>
      <c r="F10206" s="27" t="s">
        <v>2825</v>
      </c>
      <c r="G10206" s="27" t="s">
        <v>2826</v>
      </c>
      <c r="H10206" s="28">
        <v>44228</v>
      </c>
      <c r="I10206" s="516">
        <v>0.48795500000000003</v>
      </c>
      <c r="J10206" s="28" t="s">
        <v>3241</v>
      </c>
    </row>
    <row r="10207" spans="1:10" x14ac:dyDescent="0.3">
      <c r="A10207" s="26">
        <v>2021</v>
      </c>
      <c r="B10207" s="27" t="s">
        <v>3089</v>
      </c>
      <c r="C10207" s="27" t="s">
        <v>3090</v>
      </c>
      <c r="D10207" s="27" t="s">
        <v>3089</v>
      </c>
      <c r="E10207" s="27" t="s">
        <v>6117</v>
      </c>
      <c r="F10207" s="27" t="s">
        <v>2815</v>
      </c>
      <c r="G10207" s="27" t="s">
        <v>2816</v>
      </c>
      <c r="H10207" s="28">
        <v>44228</v>
      </c>
      <c r="I10207" s="516">
        <v>0.66743299999999994</v>
      </c>
      <c r="J10207" s="28" t="s">
        <v>3241</v>
      </c>
    </row>
    <row r="10208" spans="1:10" x14ac:dyDescent="0.3">
      <c r="A10208" s="26">
        <v>2021</v>
      </c>
      <c r="B10208" s="27" t="s">
        <v>3184</v>
      </c>
      <c r="C10208" s="27" t="s">
        <v>3185</v>
      </c>
      <c r="D10208" s="27" t="s">
        <v>3186</v>
      </c>
      <c r="E10208" s="27" t="s">
        <v>3063</v>
      </c>
      <c r="F10208" s="27" t="s">
        <v>3034</v>
      </c>
      <c r="G10208" s="27" t="s">
        <v>2999</v>
      </c>
      <c r="H10208" s="28">
        <v>44228</v>
      </c>
      <c r="I10208" s="516">
        <v>0</v>
      </c>
      <c r="J10208" s="28" t="s">
        <v>3241</v>
      </c>
    </row>
    <row r="10209" spans="1:10" x14ac:dyDescent="0.3">
      <c r="A10209" s="26">
        <v>2021</v>
      </c>
      <c r="B10209" s="27" t="s">
        <v>3091</v>
      </c>
      <c r="C10209" s="27" t="s">
        <v>3092</v>
      </c>
      <c r="D10209" s="27" t="s">
        <v>3093</v>
      </c>
      <c r="E10209" s="27" t="s">
        <v>3063</v>
      </c>
      <c r="F10209" s="27" t="s">
        <v>3094</v>
      </c>
      <c r="G10209" s="27" t="s">
        <v>2965</v>
      </c>
      <c r="H10209" s="28">
        <v>44228</v>
      </c>
      <c r="I10209" s="516">
        <v>6.6306560000000001</v>
      </c>
      <c r="J10209" s="28" t="s">
        <v>3241</v>
      </c>
    </row>
    <row r="10210" spans="1:10" x14ac:dyDescent="0.3">
      <c r="A10210" s="26">
        <v>2021</v>
      </c>
      <c r="B10210" s="27" t="s">
        <v>3095</v>
      </c>
      <c r="C10210" s="27" t="s">
        <v>3096</v>
      </c>
      <c r="D10210" s="27" t="s">
        <v>3095</v>
      </c>
      <c r="E10210" s="27" t="s">
        <v>6117</v>
      </c>
      <c r="F10210" s="27" t="s">
        <v>3034</v>
      </c>
      <c r="G10210" s="27" t="s">
        <v>2999</v>
      </c>
      <c r="H10210" s="28">
        <v>44228</v>
      </c>
      <c r="I10210" s="516">
        <v>6.7733050000000006</v>
      </c>
      <c r="J10210" s="28" t="s">
        <v>3241</v>
      </c>
    </row>
    <row r="10211" spans="1:10" x14ac:dyDescent="0.3">
      <c r="A10211" s="26">
        <v>2021</v>
      </c>
      <c r="B10211" s="27" t="s">
        <v>3097</v>
      </c>
      <c r="C10211" s="27" t="s">
        <v>3098</v>
      </c>
      <c r="D10211" s="27" t="s">
        <v>3097</v>
      </c>
      <c r="E10211" s="27" t="s">
        <v>6117</v>
      </c>
      <c r="F10211" s="27" t="s">
        <v>2825</v>
      </c>
      <c r="G10211" s="27" t="s">
        <v>2850</v>
      </c>
      <c r="H10211" s="28">
        <v>44228</v>
      </c>
      <c r="I10211" s="516">
        <v>3.2359050000000003</v>
      </c>
      <c r="J10211" s="28" t="s">
        <v>3241</v>
      </c>
    </row>
    <row r="10212" spans="1:10" x14ac:dyDescent="0.3">
      <c r="A10212" s="26">
        <v>2021</v>
      </c>
      <c r="B10212" s="27" t="s">
        <v>3132</v>
      </c>
      <c r="C10212" s="27" t="s">
        <v>3133</v>
      </c>
      <c r="D10212" s="27" t="s">
        <v>3132</v>
      </c>
      <c r="E10212" s="27" t="s">
        <v>3033</v>
      </c>
      <c r="F10212" s="27" t="s">
        <v>2807</v>
      </c>
      <c r="G10212" s="27" t="s">
        <v>2812</v>
      </c>
      <c r="H10212" s="28">
        <v>44228</v>
      </c>
      <c r="I10212" s="516">
        <v>13.131596999999999</v>
      </c>
      <c r="J10212" s="28" t="s">
        <v>3241</v>
      </c>
    </row>
    <row r="10213" spans="1:10" x14ac:dyDescent="0.3">
      <c r="A10213" s="26">
        <v>2021</v>
      </c>
      <c r="B10213" s="27" t="s">
        <v>3134</v>
      </c>
      <c r="C10213" s="27" t="s">
        <v>3135</v>
      </c>
      <c r="D10213" s="27" t="s">
        <v>3134</v>
      </c>
      <c r="E10213" s="27" t="s">
        <v>3033</v>
      </c>
      <c r="F10213" s="27" t="s">
        <v>2807</v>
      </c>
      <c r="G10213" s="27" t="s">
        <v>2812</v>
      </c>
      <c r="H10213" s="28">
        <v>44228</v>
      </c>
      <c r="I10213" s="516">
        <v>8.2952969999999997</v>
      </c>
      <c r="J10213" s="28" t="s">
        <v>3241</v>
      </c>
    </row>
    <row r="10214" spans="1:10" x14ac:dyDescent="0.3">
      <c r="A10214" s="26">
        <v>2021</v>
      </c>
      <c r="B10214" s="27" t="s">
        <v>3099</v>
      </c>
      <c r="C10214" s="27" t="s">
        <v>3100</v>
      </c>
      <c r="D10214" s="27" t="s">
        <v>3099</v>
      </c>
      <c r="E10214" s="27" t="s">
        <v>6117</v>
      </c>
      <c r="F10214" s="27" t="s">
        <v>2815</v>
      </c>
      <c r="G10214" s="27" t="s">
        <v>2816</v>
      </c>
      <c r="H10214" s="28">
        <v>44228</v>
      </c>
      <c r="I10214" s="516">
        <v>13.861789</v>
      </c>
      <c r="J10214" s="28" t="s">
        <v>3241</v>
      </c>
    </row>
    <row r="10215" spans="1:10" x14ac:dyDescent="0.3">
      <c r="A10215" s="26">
        <v>2021</v>
      </c>
      <c r="B10215" s="27" t="s">
        <v>3101</v>
      </c>
      <c r="C10215" s="27" t="s">
        <v>3102</v>
      </c>
      <c r="D10215" s="27" t="s">
        <v>3101</v>
      </c>
      <c r="E10215" s="27" t="s">
        <v>6117</v>
      </c>
      <c r="F10215" s="27" t="s">
        <v>3034</v>
      </c>
      <c r="G10215" s="27" t="s">
        <v>3074</v>
      </c>
      <c r="H10215" s="28">
        <v>44228</v>
      </c>
      <c r="I10215" s="516">
        <v>9.6895530000000001</v>
      </c>
      <c r="J10215" s="28" t="s">
        <v>3241</v>
      </c>
    </row>
    <row r="10216" spans="1:10" x14ac:dyDescent="0.3">
      <c r="A10216" s="26">
        <v>2021</v>
      </c>
      <c r="B10216" s="27" t="s">
        <v>3148</v>
      </c>
      <c r="C10216" s="27" t="s">
        <v>3149</v>
      </c>
      <c r="D10216" s="27" t="s">
        <v>3148</v>
      </c>
      <c r="E10216" s="27" t="s">
        <v>6117</v>
      </c>
      <c r="F10216" s="27" t="s">
        <v>2798</v>
      </c>
      <c r="G10216" s="27" t="s">
        <v>2803</v>
      </c>
      <c r="H10216" s="28">
        <v>44228</v>
      </c>
      <c r="I10216" s="516">
        <v>1.6924650000000001</v>
      </c>
      <c r="J10216" s="28" t="s">
        <v>3241</v>
      </c>
    </row>
    <row r="10217" spans="1:10" x14ac:dyDescent="0.3">
      <c r="A10217" s="26">
        <v>2021</v>
      </c>
      <c r="B10217" s="27" t="s">
        <v>3103</v>
      </c>
      <c r="C10217" s="27" t="s">
        <v>3104</v>
      </c>
      <c r="D10217" s="27" t="s">
        <v>3103</v>
      </c>
      <c r="E10217" s="27" t="s">
        <v>6117</v>
      </c>
      <c r="F10217" s="27" t="s">
        <v>3034</v>
      </c>
      <c r="G10217" s="27" t="s">
        <v>2923</v>
      </c>
      <c r="H10217" s="28">
        <v>44228</v>
      </c>
      <c r="I10217" s="516">
        <v>2.7074450000000003</v>
      </c>
      <c r="J10217" s="28" t="s">
        <v>3241</v>
      </c>
    </row>
    <row r="10218" spans="1:10" x14ac:dyDescent="0.3">
      <c r="A10218" s="26">
        <v>2021</v>
      </c>
      <c r="B10218" s="27" t="s">
        <v>3150</v>
      </c>
      <c r="C10218" s="27" t="s">
        <v>3151</v>
      </c>
      <c r="D10218" s="27" t="s">
        <v>3150</v>
      </c>
      <c r="E10218" s="27" t="s">
        <v>6117</v>
      </c>
      <c r="F10218" s="27" t="s">
        <v>2825</v>
      </c>
      <c r="G10218" s="27" t="s">
        <v>2850</v>
      </c>
      <c r="H10218" s="28">
        <v>44228</v>
      </c>
      <c r="I10218" s="516">
        <v>0.21826900000000002</v>
      </c>
      <c r="J10218" s="28" t="s">
        <v>3241</v>
      </c>
    </row>
    <row r="10219" spans="1:10" x14ac:dyDescent="0.3">
      <c r="A10219" s="26">
        <v>2021</v>
      </c>
      <c r="B10219" s="27" t="s">
        <v>3105</v>
      </c>
      <c r="C10219" s="27" t="s">
        <v>3106</v>
      </c>
      <c r="D10219" s="27" t="s">
        <v>3105</v>
      </c>
      <c r="E10219" s="27" t="s">
        <v>6117</v>
      </c>
      <c r="F10219" s="27" t="s">
        <v>2798</v>
      </c>
      <c r="G10219" s="27" t="s">
        <v>2803</v>
      </c>
      <c r="H10219" s="28">
        <v>44228</v>
      </c>
      <c r="I10219" s="516">
        <v>2.551606</v>
      </c>
      <c r="J10219" s="28" t="s">
        <v>3241</v>
      </c>
    </row>
    <row r="10220" spans="1:10" x14ac:dyDescent="0.3">
      <c r="A10220" s="26">
        <v>2021</v>
      </c>
      <c r="B10220" s="27" t="s">
        <v>3140</v>
      </c>
      <c r="C10220" s="27" t="s">
        <v>3141</v>
      </c>
      <c r="D10220" s="27" t="s">
        <v>3140</v>
      </c>
      <c r="E10220" s="27" t="s">
        <v>6117</v>
      </c>
      <c r="F10220" s="27" t="s">
        <v>2825</v>
      </c>
      <c r="G10220" s="27" t="s">
        <v>2850</v>
      </c>
      <c r="H10220" s="28">
        <v>44228</v>
      </c>
      <c r="I10220" s="516">
        <v>0</v>
      </c>
      <c r="J10220" s="28" t="s">
        <v>3241</v>
      </c>
    </row>
    <row r="10221" spans="1:10" x14ac:dyDescent="0.3">
      <c r="A10221" s="26">
        <v>2021</v>
      </c>
      <c r="B10221" s="27" t="s">
        <v>3109</v>
      </c>
      <c r="C10221" s="27" t="s">
        <v>3110</v>
      </c>
      <c r="D10221" s="27" t="s">
        <v>3109</v>
      </c>
      <c r="E10221" s="27" t="s">
        <v>3111</v>
      </c>
      <c r="F10221" s="27" t="s">
        <v>2825</v>
      </c>
      <c r="G10221" s="27" t="s">
        <v>2850</v>
      </c>
      <c r="H10221" s="28">
        <v>44228</v>
      </c>
      <c r="I10221" s="516">
        <v>0.155137</v>
      </c>
      <c r="J10221" s="28" t="s">
        <v>3241</v>
      </c>
    </row>
    <row r="10222" spans="1:10" x14ac:dyDescent="0.3">
      <c r="A10222" s="26">
        <v>2021</v>
      </c>
      <c r="B10222" s="27" t="s">
        <v>3158</v>
      </c>
      <c r="C10222" s="27" t="s">
        <v>3159</v>
      </c>
      <c r="D10222" s="27" t="s">
        <v>3160</v>
      </c>
      <c r="E10222" s="27" t="s">
        <v>3161</v>
      </c>
      <c r="F10222" s="27" t="s">
        <v>3087</v>
      </c>
      <c r="G10222" s="27" t="s">
        <v>2788</v>
      </c>
      <c r="H10222" s="28">
        <v>44228</v>
      </c>
      <c r="I10222" s="516">
        <v>3.3891179999999999</v>
      </c>
      <c r="J10222" s="28" t="s">
        <v>3241</v>
      </c>
    </row>
    <row r="10223" spans="1:10" x14ac:dyDescent="0.3">
      <c r="A10223" s="26">
        <v>2021</v>
      </c>
      <c r="B10223" s="27" t="s">
        <v>3112</v>
      </c>
      <c r="C10223" s="27" t="s">
        <v>3113</v>
      </c>
      <c r="D10223" s="27" t="s">
        <v>3112</v>
      </c>
      <c r="E10223" s="27" t="s">
        <v>6117</v>
      </c>
      <c r="F10223" s="27" t="s">
        <v>2825</v>
      </c>
      <c r="G10223" s="27" t="s">
        <v>2826</v>
      </c>
      <c r="H10223" s="28">
        <v>44228</v>
      </c>
      <c r="I10223" s="516">
        <v>1.0202360000000001</v>
      </c>
      <c r="J10223" s="28" t="s">
        <v>3241</v>
      </c>
    </row>
    <row r="10224" spans="1:10" x14ac:dyDescent="0.3">
      <c r="A10224" s="26">
        <v>2021</v>
      </c>
      <c r="B10224" s="27" t="s">
        <v>3167</v>
      </c>
      <c r="C10224" s="27" t="s">
        <v>3168</v>
      </c>
      <c r="D10224" s="27" t="s">
        <v>3169</v>
      </c>
      <c r="E10224" s="27" t="s">
        <v>3161</v>
      </c>
      <c r="F10224" s="27" t="s">
        <v>3087</v>
      </c>
      <c r="G10224" s="27" t="s">
        <v>2788</v>
      </c>
      <c r="H10224" s="28">
        <v>44228</v>
      </c>
      <c r="I10224" s="516">
        <v>4.5113209999999997</v>
      </c>
      <c r="J10224" s="28" t="s">
        <v>3241</v>
      </c>
    </row>
    <row r="10225" spans="1:10" x14ac:dyDescent="0.3">
      <c r="A10225" s="26">
        <v>2021</v>
      </c>
      <c r="B10225" s="27" t="s">
        <v>3117</v>
      </c>
      <c r="C10225" s="27" t="s">
        <v>3118</v>
      </c>
      <c r="D10225" s="27" t="s">
        <v>3117</v>
      </c>
      <c r="E10225" s="27" t="s">
        <v>6117</v>
      </c>
      <c r="F10225" s="27" t="s">
        <v>2815</v>
      </c>
      <c r="G10225" s="27" t="s">
        <v>2816</v>
      </c>
      <c r="H10225" s="28">
        <v>44228</v>
      </c>
      <c r="I10225" s="516">
        <v>3.7606790000000001</v>
      </c>
      <c r="J10225" s="28" t="s">
        <v>3241</v>
      </c>
    </row>
    <row r="10226" spans="1:10" x14ac:dyDescent="0.3">
      <c r="A10226" s="26">
        <v>2021</v>
      </c>
      <c r="B10226" s="27" t="s">
        <v>3129</v>
      </c>
      <c r="C10226" s="27" t="s">
        <v>3130</v>
      </c>
      <c r="D10226" s="27" t="s">
        <v>3131</v>
      </c>
      <c r="E10226" s="27" t="s">
        <v>3063</v>
      </c>
      <c r="F10226" s="27" t="s">
        <v>3034</v>
      </c>
      <c r="G10226" s="27" t="s">
        <v>2840</v>
      </c>
      <c r="H10226" s="28">
        <v>44228</v>
      </c>
      <c r="I10226" s="516">
        <v>0</v>
      </c>
      <c r="J10226" s="28" t="s">
        <v>3241</v>
      </c>
    </row>
    <row r="10227" spans="1:10" x14ac:dyDescent="0.3">
      <c r="A10227" s="26">
        <v>2021</v>
      </c>
      <c r="B10227" s="27" t="s">
        <v>3178</v>
      </c>
      <c r="C10227" s="27" t="s">
        <v>3179</v>
      </c>
      <c r="D10227" s="27" t="s">
        <v>3178</v>
      </c>
      <c r="E10227" s="27" t="s">
        <v>3033</v>
      </c>
      <c r="F10227" s="27" t="s">
        <v>2807</v>
      </c>
      <c r="G10227" s="27" t="s">
        <v>2812</v>
      </c>
      <c r="H10227" s="28">
        <v>44228</v>
      </c>
      <c r="I10227" s="516">
        <v>0</v>
      </c>
      <c r="J10227" s="28" t="s">
        <v>3241</v>
      </c>
    </row>
    <row r="10228" spans="1:10" x14ac:dyDescent="0.3">
      <c r="A10228" s="26">
        <v>2021</v>
      </c>
      <c r="B10228" s="27" t="s">
        <v>3119</v>
      </c>
      <c r="C10228" s="27" t="s">
        <v>3120</v>
      </c>
      <c r="D10228" s="27" t="s">
        <v>3119</v>
      </c>
      <c r="E10228" s="27" t="s">
        <v>6117</v>
      </c>
      <c r="F10228" s="27" t="s">
        <v>3034</v>
      </c>
      <c r="G10228" s="27" t="s">
        <v>2840</v>
      </c>
      <c r="H10228" s="28">
        <v>44228</v>
      </c>
      <c r="I10228" s="516">
        <v>2.9131130000000001</v>
      </c>
      <c r="J10228" s="28" t="s">
        <v>3241</v>
      </c>
    </row>
    <row r="10229" spans="1:10" x14ac:dyDescent="0.3">
      <c r="A10229" s="26">
        <v>2021</v>
      </c>
      <c r="B10229" s="27" t="s">
        <v>3121</v>
      </c>
      <c r="C10229" s="27" t="s">
        <v>3122</v>
      </c>
      <c r="D10229" s="27" t="s">
        <v>3121</v>
      </c>
      <c r="E10229" s="27" t="s">
        <v>6117</v>
      </c>
      <c r="F10229" s="27" t="s">
        <v>2825</v>
      </c>
      <c r="G10229" s="27" t="s">
        <v>2850</v>
      </c>
      <c r="H10229" s="28">
        <v>44228</v>
      </c>
      <c r="I10229" s="516">
        <v>11.395948000000001</v>
      </c>
      <c r="J10229" s="28" t="s">
        <v>3241</v>
      </c>
    </row>
    <row r="10230" spans="1:10" x14ac:dyDescent="0.3">
      <c r="A10230" s="26">
        <v>2021</v>
      </c>
      <c r="B10230" s="27" t="s">
        <v>3198</v>
      </c>
      <c r="C10230" s="27" t="s">
        <v>3199</v>
      </c>
      <c r="D10230" s="27" t="s">
        <v>3200</v>
      </c>
      <c r="E10230" s="27" t="s">
        <v>3161</v>
      </c>
      <c r="F10230" s="27" t="s">
        <v>2815</v>
      </c>
      <c r="G10230" s="27" t="s">
        <v>2854</v>
      </c>
      <c r="H10230" s="28">
        <v>44228</v>
      </c>
      <c r="I10230" s="516">
        <v>0.52781600000000006</v>
      </c>
      <c r="J10230" s="28" t="s">
        <v>3192</v>
      </c>
    </row>
    <row r="10231" spans="1:10" x14ac:dyDescent="0.3">
      <c r="A10231" s="26">
        <v>2021</v>
      </c>
      <c r="B10231" s="27" t="s">
        <v>3187</v>
      </c>
      <c r="C10231" s="27" t="s">
        <v>3188</v>
      </c>
      <c r="D10231" s="27" t="s">
        <v>3187</v>
      </c>
      <c r="E10231" s="27" t="s">
        <v>3033</v>
      </c>
      <c r="F10231" s="27" t="s">
        <v>3034</v>
      </c>
      <c r="G10231" s="27" t="s">
        <v>3074</v>
      </c>
      <c r="H10231" s="28">
        <v>44228</v>
      </c>
      <c r="I10231" s="516">
        <v>0.66419799999999996</v>
      </c>
      <c r="J10231" s="28" t="s">
        <v>3241</v>
      </c>
    </row>
    <row r="10232" spans="1:10" x14ac:dyDescent="0.3">
      <c r="A10232" s="26">
        <v>2021</v>
      </c>
      <c r="B10232" s="27" t="s">
        <v>3189</v>
      </c>
      <c r="C10232" s="27" t="s">
        <v>3190</v>
      </c>
      <c r="D10232" s="27" t="s">
        <v>3191</v>
      </c>
      <c r="E10232" s="27" t="s">
        <v>3161</v>
      </c>
      <c r="F10232" s="27" t="s">
        <v>2815</v>
      </c>
      <c r="G10232" s="27" t="s">
        <v>2816</v>
      </c>
      <c r="H10232" s="28">
        <v>44228</v>
      </c>
      <c r="I10232" s="516">
        <v>1.3396060000000001</v>
      </c>
      <c r="J10232" s="28" t="s">
        <v>3192</v>
      </c>
    </row>
    <row r="10233" spans="1:10" x14ac:dyDescent="0.3">
      <c r="A10233" s="26">
        <v>2021</v>
      </c>
      <c r="B10233" s="27" t="s">
        <v>3193</v>
      </c>
      <c r="C10233" s="27" t="s">
        <v>3194</v>
      </c>
      <c r="D10233" s="27" t="s">
        <v>3193</v>
      </c>
      <c r="E10233" s="27" t="s">
        <v>6117</v>
      </c>
      <c r="F10233" s="27" t="s">
        <v>2798</v>
      </c>
      <c r="G10233" s="27" t="s">
        <v>2803</v>
      </c>
      <c r="H10233" s="28">
        <v>44228</v>
      </c>
      <c r="I10233" s="516">
        <v>0.60910600000000004</v>
      </c>
      <c r="J10233" s="28" t="s">
        <v>3192</v>
      </c>
    </row>
    <row r="10234" spans="1:10" x14ac:dyDescent="0.3">
      <c r="A10234" s="26">
        <v>2021</v>
      </c>
      <c r="B10234" s="27" t="s">
        <v>3195</v>
      </c>
      <c r="C10234" s="27" t="s">
        <v>3196</v>
      </c>
      <c r="D10234" s="27" t="s">
        <v>3197</v>
      </c>
      <c r="E10234" s="27" t="s">
        <v>3063</v>
      </c>
      <c r="F10234" s="27" t="s">
        <v>3094</v>
      </c>
      <c r="G10234" s="27" t="s">
        <v>2965</v>
      </c>
      <c r="H10234" s="28">
        <v>44228</v>
      </c>
      <c r="I10234" s="516">
        <v>1.5648089999999999</v>
      </c>
      <c r="J10234" s="28" t="s">
        <v>3192</v>
      </c>
    </row>
    <row r="10235" spans="1:10" x14ac:dyDescent="0.3">
      <c r="A10235" s="26">
        <v>2021</v>
      </c>
      <c r="B10235" s="27" t="s">
        <v>3690</v>
      </c>
      <c r="C10235" s="27" t="s">
        <v>3691</v>
      </c>
      <c r="D10235" s="27" t="s">
        <v>3690</v>
      </c>
      <c r="E10235" s="27" t="s">
        <v>3033</v>
      </c>
      <c r="F10235" s="27" t="s">
        <v>2807</v>
      </c>
      <c r="G10235" s="27" t="s">
        <v>2812</v>
      </c>
      <c r="H10235" s="28">
        <v>44228</v>
      </c>
      <c r="I10235" s="516">
        <v>7.9566810000000006</v>
      </c>
      <c r="J10235" s="28" t="s">
        <v>3241</v>
      </c>
    </row>
    <row r="10236" spans="1:10" x14ac:dyDescent="0.3">
      <c r="A10236" s="26">
        <v>2021</v>
      </c>
      <c r="B10236" s="27" t="s">
        <v>3687</v>
      </c>
      <c r="C10236" s="27" t="s">
        <v>3688</v>
      </c>
      <c r="D10236" s="27" t="s">
        <v>3689</v>
      </c>
      <c r="E10236" s="27" t="s">
        <v>3161</v>
      </c>
      <c r="F10236" s="27" t="s">
        <v>3026</v>
      </c>
      <c r="G10236" s="27" t="s">
        <v>2936</v>
      </c>
      <c r="H10236" s="28">
        <v>44228</v>
      </c>
      <c r="I10236" s="516">
        <v>0.88015100000000002</v>
      </c>
      <c r="J10236" s="28" t="s">
        <v>3192</v>
      </c>
    </row>
    <row r="10237" spans="1:10" x14ac:dyDescent="0.3">
      <c r="A10237" s="26">
        <v>2021</v>
      </c>
      <c r="B10237" s="27" t="s">
        <v>5217</v>
      </c>
      <c r="C10237" s="27" t="s">
        <v>2901</v>
      </c>
      <c r="D10237" s="27" t="s">
        <v>5217</v>
      </c>
      <c r="E10237" s="27" t="s">
        <v>3033</v>
      </c>
      <c r="F10237" s="27" t="s">
        <v>2788</v>
      </c>
      <c r="G10237" s="27" t="s">
        <v>2788</v>
      </c>
      <c r="H10237" s="28">
        <v>44228</v>
      </c>
      <c r="I10237" s="516">
        <v>24.645900999999999</v>
      </c>
      <c r="J10237" s="28" t="s">
        <v>3192</v>
      </c>
    </row>
    <row r="10238" spans="1:10" x14ac:dyDescent="0.3">
      <c r="A10238" s="26">
        <v>2021</v>
      </c>
      <c r="B10238" s="27" t="s">
        <v>5218</v>
      </c>
      <c r="C10238" s="27" t="s">
        <v>3507</v>
      </c>
      <c r="D10238" s="27" t="s">
        <v>5219</v>
      </c>
      <c r="E10238" s="27" t="s">
        <v>3063</v>
      </c>
      <c r="F10238" s="27" t="s">
        <v>2815</v>
      </c>
      <c r="G10238" s="27" t="s">
        <v>2816</v>
      </c>
      <c r="H10238" s="28">
        <v>44228</v>
      </c>
      <c r="I10238" s="516">
        <v>5.0387269999999997</v>
      </c>
      <c r="J10238" s="28" t="s">
        <v>3192</v>
      </c>
    </row>
    <row r="10239" spans="1:10" x14ac:dyDescent="0.3">
      <c r="A10239" s="26">
        <v>2021</v>
      </c>
      <c r="B10239" s="27" t="s">
        <v>5670</v>
      </c>
      <c r="C10239" s="27" t="s">
        <v>5671</v>
      </c>
      <c r="D10239" s="27" t="s">
        <v>5670</v>
      </c>
      <c r="E10239" s="27" t="s">
        <v>3033</v>
      </c>
      <c r="F10239" s="27" t="s">
        <v>2807</v>
      </c>
      <c r="G10239" s="27" t="s">
        <v>2812</v>
      </c>
      <c r="H10239" s="28">
        <v>44228</v>
      </c>
      <c r="I10239" s="516">
        <v>31.961055999999999</v>
      </c>
      <c r="J10239" s="28" t="s">
        <v>3241</v>
      </c>
    </row>
    <row r="10240" spans="1:10" x14ac:dyDescent="0.3">
      <c r="A10240" s="26">
        <v>2021</v>
      </c>
      <c r="B10240" s="27" t="s">
        <v>5672</v>
      </c>
      <c r="C10240" s="27" t="s">
        <v>2863</v>
      </c>
      <c r="D10240" s="27" t="s">
        <v>5672</v>
      </c>
      <c r="E10240" s="27" t="s">
        <v>3111</v>
      </c>
      <c r="F10240" s="27" t="s">
        <v>2815</v>
      </c>
      <c r="G10240" s="27" t="s">
        <v>2854</v>
      </c>
      <c r="H10240" s="28">
        <v>44228</v>
      </c>
      <c r="I10240" s="516">
        <v>5.8666710000000002</v>
      </c>
      <c r="J10240" s="28" t="s">
        <v>3192</v>
      </c>
    </row>
    <row r="10241" spans="1:10" x14ac:dyDescent="0.3">
      <c r="A10241" s="26">
        <v>2021</v>
      </c>
      <c r="B10241" s="27" t="s">
        <v>5757</v>
      </c>
      <c r="C10241" s="27" t="s">
        <v>2909</v>
      </c>
      <c r="D10241" s="27" t="s">
        <v>5757</v>
      </c>
      <c r="E10241" s="27" t="s">
        <v>3033</v>
      </c>
      <c r="F10241" s="27" t="s">
        <v>2788</v>
      </c>
      <c r="G10241" s="27" t="s">
        <v>2788</v>
      </c>
      <c r="H10241" s="28">
        <v>44228</v>
      </c>
      <c r="I10241" s="516">
        <v>24.988220000000002</v>
      </c>
      <c r="J10241" s="28" t="s">
        <v>3192</v>
      </c>
    </row>
    <row r="10242" spans="1:10" x14ac:dyDescent="0.3">
      <c r="A10242" s="26">
        <v>2021</v>
      </c>
      <c r="B10242" s="27" t="s">
        <v>5972</v>
      </c>
      <c r="C10242" s="27" t="s">
        <v>5973</v>
      </c>
      <c r="D10242" s="27" t="s">
        <v>5972</v>
      </c>
      <c r="E10242" s="27" t="s">
        <v>3111</v>
      </c>
      <c r="F10242" s="27" t="s">
        <v>2825</v>
      </c>
      <c r="G10242" s="27" t="s">
        <v>2850</v>
      </c>
      <c r="H10242" s="28">
        <v>44228</v>
      </c>
      <c r="I10242" s="516">
        <v>7.660900000000001E-2</v>
      </c>
      <c r="J10242" s="28" t="s">
        <v>3241</v>
      </c>
    </row>
    <row r="10243" spans="1:10" x14ac:dyDescent="0.3">
      <c r="A10243" s="26">
        <v>2021</v>
      </c>
      <c r="B10243" s="27" t="s">
        <v>5758</v>
      </c>
      <c r="C10243" s="27" t="s">
        <v>5759</v>
      </c>
      <c r="D10243" s="27" t="s">
        <v>5758</v>
      </c>
      <c r="E10243" s="27" t="s">
        <v>3033</v>
      </c>
      <c r="F10243" s="27" t="s">
        <v>2815</v>
      </c>
      <c r="G10243" s="27" t="s">
        <v>2816</v>
      </c>
      <c r="H10243" s="28">
        <v>44228</v>
      </c>
      <c r="I10243" s="516">
        <v>9.8031940000000013</v>
      </c>
      <c r="J10243" s="28" t="s">
        <v>3192</v>
      </c>
    </row>
    <row r="10244" spans="1:10" x14ac:dyDescent="0.3">
      <c r="A10244" s="26">
        <v>2021</v>
      </c>
      <c r="B10244" s="27" t="s">
        <v>5760</v>
      </c>
      <c r="C10244" s="27" t="s">
        <v>5761</v>
      </c>
      <c r="D10244" s="27" t="s">
        <v>5760</v>
      </c>
      <c r="E10244" s="27" t="s">
        <v>3111</v>
      </c>
      <c r="F10244" s="27" t="s">
        <v>2815</v>
      </c>
      <c r="G10244" s="27" t="s">
        <v>2854</v>
      </c>
      <c r="H10244" s="28">
        <v>44228</v>
      </c>
      <c r="I10244" s="516">
        <v>5.4720880000000003</v>
      </c>
      <c r="J10244" s="28" t="s">
        <v>3192</v>
      </c>
    </row>
    <row r="10245" spans="1:10" x14ac:dyDescent="0.3">
      <c r="A10245" s="26">
        <v>2021</v>
      </c>
      <c r="B10245" s="27" t="s">
        <v>5762</v>
      </c>
      <c r="C10245" s="27" t="s">
        <v>5763</v>
      </c>
      <c r="D10245" s="27" t="s">
        <v>5762</v>
      </c>
      <c r="E10245" s="27" t="s">
        <v>3111</v>
      </c>
      <c r="F10245" s="27" t="s">
        <v>2825</v>
      </c>
      <c r="G10245" s="27" t="s">
        <v>2850</v>
      </c>
      <c r="H10245" s="28">
        <v>44228</v>
      </c>
      <c r="I10245" s="516">
        <v>0.40907199999999999</v>
      </c>
      <c r="J10245" s="28" t="s">
        <v>3192</v>
      </c>
    </row>
    <row r="10246" spans="1:10" x14ac:dyDescent="0.3">
      <c r="A10246" s="26">
        <v>2021</v>
      </c>
      <c r="B10246" s="27" t="s">
        <v>5775</v>
      </c>
      <c r="C10246" s="27" t="s">
        <v>2905</v>
      </c>
      <c r="D10246" s="27" t="s">
        <v>5775</v>
      </c>
      <c r="E10246" s="27" t="s">
        <v>3033</v>
      </c>
      <c r="F10246" s="27" t="s">
        <v>2807</v>
      </c>
      <c r="G10246" s="27" t="s">
        <v>2812</v>
      </c>
      <c r="H10246" s="28">
        <v>44228</v>
      </c>
      <c r="I10246" s="516">
        <v>6.9932240000000006</v>
      </c>
      <c r="J10246" s="28" t="s">
        <v>3192</v>
      </c>
    </row>
    <row r="10247" spans="1:10" x14ac:dyDescent="0.3">
      <c r="A10247" s="26">
        <v>2021</v>
      </c>
      <c r="B10247" s="27" t="s">
        <v>5773</v>
      </c>
      <c r="C10247" s="27" t="s">
        <v>5774</v>
      </c>
      <c r="D10247" s="27" t="s">
        <v>5773</v>
      </c>
      <c r="E10247" s="27" t="s">
        <v>3111</v>
      </c>
      <c r="F10247" s="27" t="s">
        <v>3034</v>
      </c>
      <c r="G10247" s="27" t="s">
        <v>2821</v>
      </c>
      <c r="H10247" s="28">
        <v>44228</v>
      </c>
      <c r="I10247" s="516">
        <v>0.23535900000000001</v>
      </c>
      <c r="J10247" s="28" t="s">
        <v>3241</v>
      </c>
    </row>
    <row r="10248" spans="1:10" x14ac:dyDescent="0.3">
      <c r="A10248" s="26">
        <v>2021</v>
      </c>
      <c r="B10248" s="27" t="s">
        <v>5764</v>
      </c>
      <c r="C10248" s="27" t="s">
        <v>5765</v>
      </c>
      <c r="D10248" s="27" t="s">
        <v>5766</v>
      </c>
      <c r="E10248" s="27" t="s">
        <v>3161</v>
      </c>
      <c r="F10248" s="27" t="s">
        <v>2815</v>
      </c>
      <c r="G10248" s="27" t="s">
        <v>2816</v>
      </c>
      <c r="H10248" s="28">
        <v>44228</v>
      </c>
      <c r="I10248" s="516">
        <v>0.77423900000000001</v>
      </c>
      <c r="J10248" s="28" t="s">
        <v>3192</v>
      </c>
    </row>
    <row r="10249" spans="1:10" x14ac:dyDescent="0.3">
      <c r="A10249" s="26">
        <v>2021</v>
      </c>
      <c r="B10249" s="27" t="s">
        <v>5771</v>
      </c>
      <c r="C10249" s="27" t="s">
        <v>5772</v>
      </c>
      <c r="D10249" s="27" t="s">
        <v>5771</v>
      </c>
      <c r="E10249" s="27" t="s">
        <v>3033</v>
      </c>
      <c r="F10249" s="27" t="s">
        <v>2807</v>
      </c>
      <c r="G10249" s="27" t="s">
        <v>2812</v>
      </c>
      <c r="H10249" s="28">
        <v>44228</v>
      </c>
      <c r="I10249" s="516">
        <v>23.779731999999999</v>
      </c>
      <c r="J10249" s="28" t="s">
        <v>9055</v>
      </c>
    </row>
    <row r="10250" spans="1:10" x14ac:dyDescent="0.3">
      <c r="A10250" s="26">
        <v>2021</v>
      </c>
      <c r="B10250" s="27" t="s">
        <v>5769</v>
      </c>
      <c r="C10250" s="27" t="s">
        <v>5770</v>
      </c>
      <c r="D10250" s="27" t="s">
        <v>5769</v>
      </c>
      <c r="E10250" s="27" t="s">
        <v>3111</v>
      </c>
      <c r="F10250" s="27" t="s">
        <v>3034</v>
      </c>
      <c r="G10250" s="27" t="s">
        <v>2821</v>
      </c>
      <c r="H10250" s="28">
        <v>44228</v>
      </c>
      <c r="I10250" s="516">
        <v>6.9296670000000002</v>
      </c>
      <c r="J10250" s="28" t="s">
        <v>3192</v>
      </c>
    </row>
    <row r="10251" spans="1:10" x14ac:dyDescent="0.3">
      <c r="A10251" s="26">
        <v>2021</v>
      </c>
      <c r="B10251" s="27" t="s">
        <v>5767</v>
      </c>
      <c r="C10251" s="27" t="s">
        <v>3515</v>
      </c>
      <c r="D10251" s="27" t="s">
        <v>5768</v>
      </c>
      <c r="E10251" s="27" t="s">
        <v>3063</v>
      </c>
      <c r="F10251" s="27" t="s">
        <v>2815</v>
      </c>
      <c r="G10251" s="27" t="s">
        <v>2816</v>
      </c>
      <c r="H10251" s="28">
        <v>44228</v>
      </c>
      <c r="I10251" s="516">
        <v>1.9033820000000001</v>
      </c>
      <c r="J10251" s="28" t="s">
        <v>3192</v>
      </c>
    </row>
    <row r="10252" spans="1:10" x14ac:dyDescent="0.3">
      <c r="A10252" s="26">
        <v>2021</v>
      </c>
      <c r="B10252" s="27" t="s">
        <v>5982</v>
      </c>
      <c r="C10252" s="27" t="s">
        <v>5983</v>
      </c>
      <c r="D10252" s="27" t="s">
        <v>5982</v>
      </c>
      <c r="E10252" s="27" t="s">
        <v>3033</v>
      </c>
      <c r="F10252" s="27" t="s">
        <v>2788</v>
      </c>
      <c r="G10252" s="27" t="s">
        <v>2788</v>
      </c>
      <c r="H10252" s="28">
        <v>44228</v>
      </c>
      <c r="I10252" s="516">
        <v>17.355578000000001</v>
      </c>
      <c r="J10252" s="28" t="s">
        <v>3192</v>
      </c>
    </row>
    <row r="10253" spans="1:10" x14ac:dyDescent="0.3">
      <c r="A10253" s="26">
        <v>2021</v>
      </c>
      <c r="B10253" s="27" t="s">
        <v>5974</v>
      </c>
      <c r="C10253" s="27" t="s">
        <v>5975</v>
      </c>
      <c r="D10253" s="27" t="s">
        <v>5974</v>
      </c>
      <c r="E10253" s="27" t="s">
        <v>3033</v>
      </c>
      <c r="F10253" s="27" t="s">
        <v>2807</v>
      </c>
      <c r="G10253" s="27" t="s">
        <v>2812</v>
      </c>
      <c r="H10253" s="28">
        <v>44228</v>
      </c>
      <c r="I10253" s="516">
        <v>10.634737000000001</v>
      </c>
      <c r="J10253" s="28" t="s">
        <v>3192</v>
      </c>
    </row>
    <row r="10254" spans="1:10" x14ac:dyDescent="0.3">
      <c r="A10254" s="26">
        <v>2021</v>
      </c>
      <c r="B10254" s="27" t="s">
        <v>5976</v>
      </c>
      <c r="C10254" s="27" t="s">
        <v>5977</v>
      </c>
      <c r="D10254" s="27" t="s">
        <v>5976</v>
      </c>
      <c r="E10254" s="27" t="s">
        <v>3111</v>
      </c>
      <c r="F10254" s="27" t="s">
        <v>3034</v>
      </c>
      <c r="G10254" s="27" t="s">
        <v>2831</v>
      </c>
      <c r="H10254" s="28">
        <v>44228</v>
      </c>
      <c r="I10254" s="516">
        <v>5.2518570000000002</v>
      </c>
      <c r="J10254" s="28" t="s">
        <v>3192</v>
      </c>
    </row>
    <row r="10255" spans="1:10" x14ac:dyDescent="0.3">
      <c r="A10255" s="26">
        <v>2021</v>
      </c>
      <c r="B10255" s="27" t="s">
        <v>5978</v>
      </c>
      <c r="C10255" s="27" t="s">
        <v>5979</v>
      </c>
      <c r="D10255" s="27" t="s">
        <v>5978</v>
      </c>
      <c r="E10255" s="27" t="s">
        <v>3111</v>
      </c>
      <c r="F10255" s="27" t="s">
        <v>2825</v>
      </c>
      <c r="G10255" s="27" t="s">
        <v>2850</v>
      </c>
      <c r="H10255" s="28">
        <v>44228</v>
      </c>
      <c r="I10255" s="516">
        <v>5.3442369999999997</v>
      </c>
      <c r="J10255" s="28" t="s">
        <v>3192</v>
      </c>
    </row>
    <row r="10256" spans="1:10" x14ac:dyDescent="0.3">
      <c r="A10256" s="26">
        <v>2021</v>
      </c>
      <c r="B10256" s="27" t="s">
        <v>5980</v>
      </c>
      <c r="C10256" s="27" t="s">
        <v>5981</v>
      </c>
      <c r="D10256" s="27" t="s">
        <v>5980</v>
      </c>
      <c r="E10256" s="27" t="s">
        <v>3111</v>
      </c>
      <c r="F10256" s="27" t="s">
        <v>2825</v>
      </c>
      <c r="G10256" s="27" t="s">
        <v>2850</v>
      </c>
      <c r="H10256" s="28">
        <v>44228</v>
      </c>
      <c r="I10256" s="516">
        <v>5.4751520000000005</v>
      </c>
      <c r="J10256" s="28" t="s">
        <v>3192</v>
      </c>
    </row>
    <row r="10257" spans="1:10" x14ac:dyDescent="0.3">
      <c r="A10257" s="26">
        <v>2021</v>
      </c>
      <c r="B10257" s="27" t="s">
        <v>5984</v>
      </c>
      <c r="C10257" s="27" t="s">
        <v>5985</v>
      </c>
      <c r="D10257" s="27" t="s">
        <v>5984</v>
      </c>
      <c r="E10257" s="27" t="s">
        <v>3111</v>
      </c>
      <c r="F10257" s="27" t="s">
        <v>2825</v>
      </c>
      <c r="G10257" s="27" t="s">
        <v>2850</v>
      </c>
      <c r="H10257" s="28">
        <v>44228</v>
      </c>
      <c r="I10257" s="516">
        <v>6.9761940000000005</v>
      </c>
      <c r="J10257" s="28" t="s">
        <v>3192</v>
      </c>
    </row>
    <row r="10258" spans="1:10" x14ac:dyDescent="0.3">
      <c r="A10258" s="26">
        <v>2021</v>
      </c>
      <c r="B10258" s="27" t="s">
        <v>5993</v>
      </c>
      <c r="C10258" s="27" t="s">
        <v>5994</v>
      </c>
      <c r="D10258" s="27" t="s">
        <v>5993</v>
      </c>
      <c r="E10258" s="27" t="s">
        <v>3033</v>
      </c>
      <c r="F10258" s="27" t="s">
        <v>2788</v>
      </c>
      <c r="G10258" s="27" t="s">
        <v>2788</v>
      </c>
      <c r="H10258" s="28">
        <v>44228</v>
      </c>
      <c r="I10258" s="516">
        <v>1.0907450000000001</v>
      </c>
      <c r="J10258" s="28" t="s">
        <v>3241</v>
      </c>
    </row>
    <row r="10259" spans="1:10" x14ac:dyDescent="0.3">
      <c r="A10259" s="26">
        <v>2021</v>
      </c>
      <c r="B10259" s="27" t="s">
        <v>5991</v>
      </c>
      <c r="C10259" s="27" t="s">
        <v>5992</v>
      </c>
      <c r="D10259" s="27" t="s">
        <v>5991</v>
      </c>
      <c r="E10259" s="27" t="s">
        <v>3033</v>
      </c>
      <c r="F10259" s="27" t="s">
        <v>2788</v>
      </c>
      <c r="G10259" s="27" t="s">
        <v>2799</v>
      </c>
      <c r="H10259" s="28">
        <v>44228</v>
      </c>
      <c r="I10259" s="516">
        <v>11.621798999999999</v>
      </c>
      <c r="J10259" s="28" t="s">
        <v>3192</v>
      </c>
    </row>
    <row r="10260" spans="1:10" x14ac:dyDescent="0.3">
      <c r="A10260" s="26">
        <v>2021</v>
      </c>
      <c r="B10260" s="27" t="s">
        <v>5987</v>
      </c>
      <c r="C10260" s="27" t="s">
        <v>6024</v>
      </c>
      <c r="D10260" s="27" t="s">
        <v>5987</v>
      </c>
      <c r="E10260" s="27" t="s">
        <v>3111</v>
      </c>
      <c r="F10260" s="27" t="s">
        <v>2825</v>
      </c>
      <c r="G10260" s="27" t="s">
        <v>2850</v>
      </c>
      <c r="H10260" s="28">
        <v>44228</v>
      </c>
      <c r="I10260" s="516">
        <v>19.129458</v>
      </c>
      <c r="J10260" s="28" t="s">
        <v>3192</v>
      </c>
    </row>
    <row r="10261" spans="1:10" x14ac:dyDescent="0.3">
      <c r="A10261" s="26">
        <v>2021</v>
      </c>
      <c r="B10261" s="27" t="s">
        <v>5764</v>
      </c>
      <c r="C10261" s="27" t="s">
        <v>5765</v>
      </c>
      <c r="D10261" s="27" t="s">
        <v>5988</v>
      </c>
      <c r="E10261" s="27" t="s">
        <v>3161</v>
      </c>
      <c r="F10261" s="27" t="s">
        <v>2815</v>
      </c>
      <c r="G10261" s="27" t="s">
        <v>2816</v>
      </c>
      <c r="H10261" s="28">
        <v>44228</v>
      </c>
      <c r="I10261" s="516">
        <v>0.58671600000000002</v>
      </c>
      <c r="J10261" s="28" t="s">
        <v>3192</v>
      </c>
    </row>
    <row r="10262" spans="1:10" x14ac:dyDescent="0.3">
      <c r="A10262" s="26">
        <v>2021</v>
      </c>
      <c r="B10262" s="27" t="s">
        <v>5989</v>
      </c>
      <c r="C10262" s="27" t="s">
        <v>5990</v>
      </c>
      <c r="D10262" s="27" t="s">
        <v>5989</v>
      </c>
      <c r="E10262" s="27" t="s">
        <v>3033</v>
      </c>
      <c r="F10262" s="27" t="s">
        <v>2807</v>
      </c>
      <c r="G10262" s="27" t="s">
        <v>2812</v>
      </c>
      <c r="H10262" s="28">
        <v>44228</v>
      </c>
      <c r="I10262" s="516">
        <v>24.00759</v>
      </c>
      <c r="J10262" s="28" t="s">
        <v>3241</v>
      </c>
    </row>
    <row r="10263" spans="1:10" x14ac:dyDescent="0.3">
      <c r="A10263" s="26">
        <v>2021</v>
      </c>
      <c r="B10263" s="27" t="s">
        <v>6036</v>
      </c>
      <c r="C10263" s="27" t="s">
        <v>6037</v>
      </c>
      <c r="D10263" s="27" t="s">
        <v>6038</v>
      </c>
      <c r="E10263" s="27" t="s">
        <v>3161</v>
      </c>
      <c r="F10263" s="27" t="s">
        <v>3026</v>
      </c>
      <c r="G10263" s="27" t="s">
        <v>2936</v>
      </c>
      <c r="H10263" s="28">
        <v>44228</v>
      </c>
      <c r="I10263" s="516">
        <v>3.1568120000000004</v>
      </c>
      <c r="J10263" s="28" t="s">
        <v>3192</v>
      </c>
    </row>
    <row r="10264" spans="1:10" x14ac:dyDescent="0.3">
      <c r="A10264" s="26">
        <v>2021</v>
      </c>
      <c r="B10264" s="27" t="s">
        <v>5995</v>
      </c>
      <c r="C10264" s="27" t="s">
        <v>5996</v>
      </c>
      <c r="D10264" s="27" t="s">
        <v>5995</v>
      </c>
      <c r="E10264" s="27" t="s">
        <v>3033</v>
      </c>
      <c r="F10264" s="27" t="s">
        <v>2807</v>
      </c>
      <c r="G10264" s="27" t="s">
        <v>2812</v>
      </c>
      <c r="H10264" s="28">
        <v>44228</v>
      </c>
      <c r="I10264" s="516">
        <v>5.8904140000000007</v>
      </c>
      <c r="J10264" s="28" t="s">
        <v>3192</v>
      </c>
    </row>
    <row r="10265" spans="1:10" x14ac:dyDescent="0.3">
      <c r="A10265" s="26">
        <v>2021</v>
      </c>
      <c r="B10265" s="27" t="s">
        <v>6033</v>
      </c>
      <c r="C10265" s="27" t="s">
        <v>6034</v>
      </c>
      <c r="D10265" s="27" t="s">
        <v>6035</v>
      </c>
      <c r="E10265" s="27" t="s">
        <v>3161</v>
      </c>
      <c r="F10265" s="27" t="s">
        <v>2788</v>
      </c>
      <c r="G10265" s="27" t="s">
        <v>2788</v>
      </c>
      <c r="H10265" s="28">
        <v>44228</v>
      </c>
      <c r="I10265" s="516">
        <v>2.5394040000000002</v>
      </c>
      <c r="J10265" s="28" t="s">
        <v>3192</v>
      </c>
    </row>
    <row r="10266" spans="1:10" x14ac:dyDescent="0.3">
      <c r="A10266" s="26">
        <v>2021</v>
      </c>
      <c r="B10266" s="27" t="s">
        <v>5997</v>
      </c>
      <c r="C10266" s="27" t="s">
        <v>5998</v>
      </c>
      <c r="D10266" s="27" t="s">
        <v>5997</v>
      </c>
      <c r="E10266" s="27" t="s">
        <v>3111</v>
      </c>
      <c r="F10266" s="27" t="s">
        <v>3034</v>
      </c>
      <c r="G10266" s="27" t="s">
        <v>2821</v>
      </c>
      <c r="H10266" s="28">
        <v>44228</v>
      </c>
      <c r="I10266" s="516">
        <v>3.3769880000000003</v>
      </c>
      <c r="J10266" s="28" t="s">
        <v>3241</v>
      </c>
    </row>
    <row r="10267" spans="1:10" x14ac:dyDescent="0.3">
      <c r="A10267" s="26">
        <v>2021</v>
      </c>
      <c r="B10267" s="27" t="s">
        <v>5999</v>
      </c>
      <c r="C10267" s="27" t="s">
        <v>5967</v>
      </c>
      <c r="D10267" s="27" t="s">
        <v>5999</v>
      </c>
      <c r="E10267" s="27" t="s">
        <v>3111</v>
      </c>
      <c r="F10267" s="27" t="s">
        <v>2815</v>
      </c>
      <c r="G10267" s="27" t="s">
        <v>2854</v>
      </c>
      <c r="H10267" s="28">
        <v>44228</v>
      </c>
      <c r="I10267" s="516">
        <v>0.92788400000000004</v>
      </c>
      <c r="J10267" s="28" t="s">
        <v>3241</v>
      </c>
    </row>
    <row r="10268" spans="1:10" x14ac:dyDescent="0.3">
      <c r="A10268" s="26">
        <v>2021</v>
      </c>
      <c r="B10268" s="27" t="s">
        <v>6025</v>
      </c>
      <c r="C10268" s="27" t="s">
        <v>6026</v>
      </c>
      <c r="D10268" s="27" t="s">
        <v>6025</v>
      </c>
      <c r="E10268" s="27" t="s">
        <v>3033</v>
      </c>
      <c r="F10268" s="27" t="s">
        <v>2807</v>
      </c>
      <c r="G10268" s="27" t="s">
        <v>2808</v>
      </c>
      <c r="H10268" s="28">
        <v>44228</v>
      </c>
      <c r="I10268" s="516">
        <v>32.851182999999999</v>
      </c>
      <c r="J10268" s="28" t="s">
        <v>3192</v>
      </c>
    </row>
    <row r="10269" spans="1:10" x14ac:dyDescent="0.3">
      <c r="A10269" s="26">
        <v>2021</v>
      </c>
      <c r="B10269" s="27" t="s">
        <v>6027</v>
      </c>
      <c r="C10269" s="27" t="s">
        <v>6028</v>
      </c>
      <c r="D10269" s="27" t="s">
        <v>6027</v>
      </c>
      <c r="E10269" s="27" t="s">
        <v>3111</v>
      </c>
      <c r="F10269" s="27" t="s">
        <v>3034</v>
      </c>
      <c r="G10269" s="27" t="s">
        <v>2831</v>
      </c>
      <c r="H10269" s="28">
        <v>44228</v>
      </c>
      <c r="I10269" s="516">
        <v>3.1159410000000003</v>
      </c>
      <c r="J10269" s="28" t="s">
        <v>3192</v>
      </c>
    </row>
    <row r="10270" spans="1:10" x14ac:dyDescent="0.3">
      <c r="A10270" s="26">
        <v>2021</v>
      </c>
      <c r="B10270" s="27" t="s">
        <v>6029</v>
      </c>
      <c r="C10270" s="27" t="s">
        <v>6030</v>
      </c>
      <c r="D10270" s="27" t="s">
        <v>6029</v>
      </c>
      <c r="E10270" s="27" t="s">
        <v>3111</v>
      </c>
      <c r="F10270" s="27" t="s">
        <v>3034</v>
      </c>
      <c r="G10270" s="27" t="s">
        <v>2831</v>
      </c>
      <c r="H10270" s="28">
        <v>44228</v>
      </c>
      <c r="I10270" s="516">
        <v>1.4239820000000001</v>
      </c>
      <c r="J10270" s="28" t="s">
        <v>3192</v>
      </c>
    </row>
    <row r="10271" spans="1:10" x14ac:dyDescent="0.3">
      <c r="A10271" s="26">
        <v>2021</v>
      </c>
      <c r="B10271" s="27" t="s">
        <v>6031</v>
      </c>
      <c r="C10271" s="27" t="s">
        <v>6016</v>
      </c>
      <c r="D10271" s="27" t="s">
        <v>6031</v>
      </c>
      <c r="E10271" s="27" t="s">
        <v>3033</v>
      </c>
      <c r="F10271" s="27" t="s">
        <v>2807</v>
      </c>
      <c r="G10271" s="27" t="s">
        <v>2808</v>
      </c>
      <c r="H10271" s="28">
        <v>44228</v>
      </c>
      <c r="I10271" s="516">
        <v>7.9712370000000004</v>
      </c>
      <c r="J10271" s="28" t="s">
        <v>3241</v>
      </c>
    </row>
    <row r="10272" spans="1:10" x14ac:dyDescent="0.3">
      <c r="A10272" s="26">
        <v>2021</v>
      </c>
      <c r="B10272" s="27" t="s">
        <v>6032</v>
      </c>
      <c r="C10272" s="27" t="s">
        <v>6018</v>
      </c>
      <c r="D10272" s="27" t="s">
        <v>6032</v>
      </c>
      <c r="E10272" s="27" t="s">
        <v>3033</v>
      </c>
      <c r="F10272" s="27" t="s">
        <v>2788</v>
      </c>
      <c r="G10272" s="27" t="s">
        <v>2788</v>
      </c>
      <c r="H10272" s="28">
        <v>44228</v>
      </c>
      <c r="I10272" s="516">
        <v>15.297185000000001</v>
      </c>
      <c r="J10272" s="28" t="s">
        <v>3241</v>
      </c>
    </row>
    <row r="10273" spans="1:10" x14ac:dyDescent="0.3">
      <c r="A10273" s="26">
        <v>2021</v>
      </c>
      <c r="B10273" s="27" t="s">
        <v>6039</v>
      </c>
      <c r="C10273" s="27" t="s">
        <v>6040</v>
      </c>
      <c r="D10273" s="27" t="s">
        <v>6039</v>
      </c>
      <c r="E10273" s="27" t="s">
        <v>3033</v>
      </c>
      <c r="F10273" s="27" t="s">
        <v>2788</v>
      </c>
      <c r="G10273" s="27" t="s">
        <v>2788</v>
      </c>
      <c r="H10273" s="28">
        <v>44228</v>
      </c>
      <c r="I10273" s="516">
        <v>18.260299</v>
      </c>
      <c r="J10273" s="28" t="s">
        <v>3241</v>
      </c>
    </row>
    <row r="10274" spans="1:10" x14ac:dyDescent="0.3">
      <c r="A10274" s="26">
        <v>2021</v>
      </c>
      <c r="B10274" s="27" t="s">
        <v>6041</v>
      </c>
      <c r="C10274" s="27" t="s">
        <v>6042</v>
      </c>
      <c r="D10274" s="27" t="s">
        <v>6041</v>
      </c>
      <c r="E10274" s="27" t="s">
        <v>3033</v>
      </c>
      <c r="F10274" s="27" t="s">
        <v>2798</v>
      </c>
      <c r="G10274" s="27" t="s">
        <v>2803</v>
      </c>
      <c r="H10274" s="28">
        <v>44228</v>
      </c>
      <c r="I10274" s="516">
        <v>22.723701000000002</v>
      </c>
      <c r="J10274" s="28" t="s">
        <v>3192</v>
      </c>
    </row>
    <row r="10275" spans="1:10" x14ac:dyDescent="0.3">
      <c r="A10275" s="26">
        <v>2021</v>
      </c>
      <c r="B10275" s="27" t="s">
        <v>6043</v>
      </c>
      <c r="C10275" s="27" t="s">
        <v>6044</v>
      </c>
      <c r="D10275" s="27" t="s">
        <v>6043</v>
      </c>
      <c r="E10275" s="27" t="s">
        <v>3111</v>
      </c>
      <c r="F10275" s="27" t="s">
        <v>2825</v>
      </c>
      <c r="G10275" s="27" t="s">
        <v>2850</v>
      </c>
      <c r="H10275" s="28">
        <v>44228</v>
      </c>
      <c r="I10275" s="516">
        <v>2.956232</v>
      </c>
      <c r="J10275" s="28" t="s">
        <v>3192</v>
      </c>
    </row>
    <row r="10276" spans="1:10" x14ac:dyDescent="0.3">
      <c r="A10276" s="26">
        <v>2021</v>
      </c>
      <c r="B10276" s="27" t="s">
        <v>6075</v>
      </c>
      <c r="C10276" s="27" t="s">
        <v>6076</v>
      </c>
      <c r="D10276" s="27" t="s">
        <v>6075</v>
      </c>
      <c r="E10276" s="27" t="s">
        <v>3033</v>
      </c>
      <c r="F10276" s="27" t="s">
        <v>2807</v>
      </c>
      <c r="G10276" s="27" t="s">
        <v>2812</v>
      </c>
      <c r="H10276" s="28">
        <v>44228</v>
      </c>
      <c r="I10276" s="516">
        <v>49.569646999999996</v>
      </c>
      <c r="J10276" s="28" t="s">
        <v>9055</v>
      </c>
    </row>
    <row r="10277" spans="1:10" x14ac:dyDescent="0.3">
      <c r="A10277" s="26">
        <v>2021</v>
      </c>
      <c r="B10277" s="27" t="s">
        <v>6077</v>
      </c>
      <c r="C10277" s="27" t="s">
        <v>6078</v>
      </c>
      <c r="D10277" s="27" t="s">
        <v>6077</v>
      </c>
      <c r="E10277" s="27" t="s">
        <v>3111</v>
      </c>
      <c r="F10277" s="27" t="s">
        <v>3034</v>
      </c>
      <c r="G10277" s="27" t="s">
        <v>2840</v>
      </c>
      <c r="H10277" s="28">
        <v>44228</v>
      </c>
      <c r="I10277" s="516">
        <v>16.42032</v>
      </c>
      <c r="J10277" s="28" t="s">
        <v>3192</v>
      </c>
    </row>
    <row r="10278" spans="1:10" x14ac:dyDescent="0.3">
      <c r="A10278" s="26">
        <v>2021</v>
      </c>
      <c r="B10278" s="27" t="s">
        <v>6087</v>
      </c>
      <c r="C10278" s="27" t="s">
        <v>6088</v>
      </c>
      <c r="D10278" s="27" t="s">
        <v>6087</v>
      </c>
      <c r="E10278" s="27" t="s">
        <v>3033</v>
      </c>
      <c r="F10278" s="27" t="s">
        <v>2798</v>
      </c>
      <c r="G10278" s="27" t="s">
        <v>2803</v>
      </c>
      <c r="H10278" s="28">
        <v>44228</v>
      </c>
      <c r="I10278" s="516">
        <v>2.9350830000000001</v>
      </c>
      <c r="J10278" s="28" t="s">
        <v>3241</v>
      </c>
    </row>
    <row r="10279" spans="1:10" x14ac:dyDescent="0.3">
      <c r="A10279" s="26">
        <v>2021</v>
      </c>
      <c r="B10279" s="27" t="s">
        <v>6079</v>
      </c>
      <c r="C10279" s="27" t="s">
        <v>6080</v>
      </c>
      <c r="D10279" s="27" t="s">
        <v>6079</v>
      </c>
      <c r="E10279" s="27" t="s">
        <v>3111</v>
      </c>
      <c r="F10279" s="27" t="s">
        <v>2825</v>
      </c>
      <c r="G10279" s="27" t="s">
        <v>2826</v>
      </c>
      <c r="H10279" s="28">
        <v>44228</v>
      </c>
      <c r="I10279" s="516">
        <v>0.202325</v>
      </c>
      <c r="J10279" s="28" t="s">
        <v>3192</v>
      </c>
    </row>
    <row r="10280" spans="1:10" x14ac:dyDescent="0.3">
      <c r="A10280" s="26">
        <v>2021</v>
      </c>
      <c r="B10280" s="27" t="s">
        <v>6081</v>
      </c>
      <c r="C10280" s="27" t="s">
        <v>6082</v>
      </c>
      <c r="D10280" s="27" t="s">
        <v>6081</v>
      </c>
      <c r="E10280" s="27" t="s">
        <v>3033</v>
      </c>
      <c r="F10280" s="27" t="s">
        <v>2788</v>
      </c>
      <c r="G10280" s="27" t="s">
        <v>2788</v>
      </c>
      <c r="H10280" s="28">
        <v>44228</v>
      </c>
      <c r="I10280" s="516">
        <v>3.3148610000000005</v>
      </c>
      <c r="J10280" s="28" t="s">
        <v>3241</v>
      </c>
    </row>
    <row r="10281" spans="1:10" x14ac:dyDescent="0.3">
      <c r="A10281" s="26">
        <v>2021</v>
      </c>
      <c r="B10281" s="27" t="s">
        <v>6083</v>
      </c>
      <c r="C10281" s="27" t="s">
        <v>6084</v>
      </c>
      <c r="D10281" s="27" t="s">
        <v>6083</v>
      </c>
      <c r="E10281" s="27" t="s">
        <v>3111</v>
      </c>
      <c r="F10281" s="27" t="s">
        <v>2825</v>
      </c>
      <c r="G10281" s="27" t="s">
        <v>2850</v>
      </c>
      <c r="H10281" s="28">
        <v>44228</v>
      </c>
      <c r="I10281" s="516">
        <v>1.477611</v>
      </c>
      <c r="J10281" s="28" t="s">
        <v>3241</v>
      </c>
    </row>
    <row r="10282" spans="1:10" x14ac:dyDescent="0.3">
      <c r="A10282" s="26">
        <v>2021</v>
      </c>
      <c r="B10282" s="27" t="s">
        <v>6085</v>
      </c>
      <c r="C10282" s="27" t="s">
        <v>6086</v>
      </c>
      <c r="D10282" s="27" t="s">
        <v>6085</v>
      </c>
      <c r="E10282" s="27" t="s">
        <v>3033</v>
      </c>
      <c r="F10282" s="27" t="s">
        <v>2807</v>
      </c>
      <c r="G10282" s="27" t="s">
        <v>2812</v>
      </c>
      <c r="H10282" s="28">
        <v>44228</v>
      </c>
      <c r="I10282" s="516">
        <v>33.137391000000001</v>
      </c>
      <c r="J10282" s="28" t="s">
        <v>3241</v>
      </c>
    </row>
    <row r="10283" spans="1:10" x14ac:dyDescent="0.3">
      <c r="A10283" s="26">
        <v>2021</v>
      </c>
      <c r="B10283" s="27" t="s">
        <v>3189</v>
      </c>
      <c r="C10283" s="27" t="s">
        <v>6326</v>
      </c>
      <c r="D10283" s="27" t="s">
        <v>6327</v>
      </c>
      <c r="E10283" s="27" t="s">
        <v>3161</v>
      </c>
      <c r="F10283" s="27" t="s">
        <v>2815</v>
      </c>
      <c r="G10283" s="27" t="s">
        <v>2816</v>
      </c>
      <c r="H10283" s="28">
        <v>44228</v>
      </c>
      <c r="I10283" s="516">
        <v>0.76984700000000006</v>
      </c>
      <c r="J10283" s="28" t="s">
        <v>3192</v>
      </c>
    </row>
    <row r="10284" spans="1:10" x14ac:dyDescent="0.3">
      <c r="A10284" s="26">
        <v>2021</v>
      </c>
      <c r="B10284" s="27" t="s">
        <v>6128</v>
      </c>
      <c r="C10284" s="27" t="s">
        <v>6129</v>
      </c>
      <c r="D10284" s="27" t="s">
        <v>6130</v>
      </c>
      <c r="E10284" s="27" t="s">
        <v>3161</v>
      </c>
      <c r="F10284" s="27" t="s">
        <v>3034</v>
      </c>
      <c r="G10284" s="27" t="s">
        <v>2999</v>
      </c>
      <c r="H10284" s="28">
        <v>44228</v>
      </c>
      <c r="I10284" s="516">
        <v>3.6770000000000001E-3</v>
      </c>
      <c r="J10284" s="28" t="s">
        <v>3192</v>
      </c>
    </row>
    <row r="10285" spans="1:10" x14ac:dyDescent="0.3">
      <c r="A10285" s="26">
        <v>2021</v>
      </c>
      <c r="B10285" s="27" t="s">
        <v>6119</v>
      </c>
      <c r="C10285" s="27" t="s">
        <v>6120</v>
      </c>
      <c r="D10285" s="27" t="s">
        <v>6119</v>
      </c>
      <c r="E10285" s="27" t="s">
        <v>3033</v>
      </c>
      <c r="F10285" s="27" t="s">
        <v>2788</v>
      </c>
      <c r="G10285" s="27" t="s">
        <v>2788</v>
      </c>
      <c r="H10285" s="28">
        <v>44228</v>
      </c>
      <c r="I10285" s="516">
        <v>24.126868999999999</v>
      </c>
      <c r="J10285" s="28" t="s">
        <v>3192</v>
      </c>
    </row>
    <row r="10286" spans="1:10" x14ac:dyDescent="0.3">
      <c r="A10286" s="26">
        <v>2021</v>
      </c>
      <c r="B10286" s="27" t="s">
        <v>6141</v>
      </c>
      <c r="C10286" s="27" t="s">
        <v>6142</v>
      </c>
      <c r="D10286" s="27" t="s">
        <v>6143</v>
      </c>
      <c r="E10286" s="27" t="s">
        <v>3063</v>
      </c>
      <c r="F10286" s="27" t="s">
        <v>3034</v>
      </c>
      <c r="G10286" s="27" t="s">
        <v>2999</v>
      </c>
      <c r="H10286" s="28">
        <v>44228</v>
      </c>
      <c r="I10286" s="516">
        <v>0</v>
      </c>
      <c r="J10286" s="28" t="s">
        <v>3192</v>
      </c>
    </row>
    <row r="10287" spans="1:10" x14ac:dyDescent="0.3">
      <c r="A10287" s="26">
        <v>2021</v>
      </c>
      <c r="B10287" s="27" t="s">
        <v>6121</v>
      </c>
      <c r="C10287" s="27" t="s">
        <v>6110</v>
      </c>
      <c r="D10287" s="27" t="s">
        <v>6121</v>
      </c>
      <c r="E10287" s="27" t="s">
        <v>3033</v>
      </c>
      <c r="F10287" s="27" t="s">
        <v>2788</v>
      </c>
      <c r="G10287" s="27" t="s">
        <v>2788</v>
      </c>
      <c r="H10287" s="28">
        <v>44228</v>
      </c>
      <c r="I10287" s="516">
        <v>11.562608000000001</v>
      </c>
      <c r="J10287" s="28" t="s">
        <v>3241</v>
      </c>
    </row>
    <row r="10288" spans="1:10" x14ac:dyDescent="0.3">
      <c r="A10288" s="26">
        <v>2021</v>
      </c>
      <c r="B10288" s="27" t="s">
        <v>6122</v>
      </c>
      <c r="C10288" s="27" t="s">
        <v>6123</v>
      </c>
      <c r="D10288" s="27" t="s">
        <v>6122</v>
      </c>
      <c r="E10288" s="27" t="s">
        <v>3111</v>
      </c>
      <c r="F10288" s="27" t="s">
        <v>3034</v>
      </c>
      <c r="G10288" s="27" t="s">
        <v>2831</v>
      </c>
      <c r="H10288" s="28">
        <v>44228</v>
      </c>
      <c r="I10288" s="516">
        <v>2.6577030000000001</v>
      </c>
      <c r="J10288" s="28" t="s">
        <v>3192</v>
      </c>
    </row>
    <row r="10289" spans="1:10" x14ac:dyDescent="0.3">
      <c r="A10289" s="26">
        <v>2021</v>
      </c>
      <c r="B10289" s="27" t="s">
        <v>6124</v>
      </c>
      <c r="C10289" s="27" t="s">
        <v>6125</v>
      </c>
      <c r="D10289" s="27" t="s">
        <v>6124</v>
      </c>
      <c r="E10289" s="27" t="s">
        <v>3111</v>
      </c>
      <c r="F10289" s="27" t="s">
        <v>2815</v>
      </c>
      <c r="G10289" s="27" t="s">
        <v>2854</v>
      </c>
      <c r="H10289" s="28">
        <v>44228</v>
      </c>
      <c r="I10289" s="516">
        <v>0.88993000000000011</v>
      </c>
      <c r="J10289" s="28" t="s">
        <v>9055</v>
      </c>
    </row>
    <row r="10290" spans="1:10" x14ac:dyDescent="0.3">
      <c r="A10290" s="26">
        <v>2021</v>
      </c>
      <c r="B10290" s="27" t="s">
        <v>6126</v>
      </c>
      <c r="C10290" s="27" t="s">
        <v>6127</v>
      </c>
      <c r="D10290" s="27" t="s">
        <v>6126</v>
      </c>
      <c r="E10290" s="27" t="s">
        <v>3033</v>
      </c>
      <c r="F10290" s="27" t="s">
        <v>2788</v>
      </c>
      <c r="G10290" s="27" t="s">
        <v>2788</v>
      </c>
      <c r="H10290" s="28">
        <v>44228</v>
      </c>
      <c r="I10290" s="516">
        <v>5.4151620000000005</v>
      </c>
      <c r="J10290" s="28" t="s">
        <v>3241</v>
      </c>
    </row>
    <row r="10291" spans="1:10" x14ac:dyDescent="0.3">
      <c r="A10291" s="26">
        <v>2021</v>
      </c>
      <c r="B10291" s="27" t="s">
        <v>6144</v>
      </c>
      <c r="C10291" s="27" t="s">
        <v>6145</v>
      </c>
      <c r="D10291" s="27" t="s">
        <v>6144</v>
      </c>
      <c r="E10291" s="27" t="s">
        <v>3033</v>
      </c>
      <c r="F10291" s="27" t="s">
        <v>2788</v>
      </c>
      <c r="G10291" s="27" t="s">
        <v>2788</v>
      </c>
      <c r="H10291" s="28">
        <v>44228</v>
      </c>
      <c r="I10291" s="516">
        <v>2.9405840000000003</v>
      </c>
      <c r="J10291" s="28" t="s">
        <v>3192</v>
      </c>
    </row>
    <row r="10292" spans="1:10" x14ac:dyDescent="0.3">
      <c r="A10292" s="26">
        <v>2021</v>
      </c>
      <c r="B10292" s="27" t="s">
        <v>6146</v>
      </c>
      <c r="C10292" s="27" t="s">
        <v>6147</v>
      </c>
      <c r="D10292" s="27" t="s">
        <v>6146</v>
      </c>
      <c r="E10292" s="27" t="s">
        <v>3033</v>
      </c>
      <c r="F10292" s="27" t="s">
        <v>2815</v>
      </c>
      <c r="G10292" s="27" t="s">
        <v>2816</v>
      </c>
      <c r="H10292" s="28">
        <v>44228</v>
      </c>
      <c r="I10292" s="516">
        <v>12.028115</v>
      </c>
      <c r="J10292" s="28" t="s">
        <v>3241</v>
      </c>
    </row>
    <row r="10293" spans="1:10" x14ac:dyDescent="0.3">
      <c r="A10293" s="26">
        <v>2021</v>
      </c>
      <c r="B10293" s="27" t="s">
        <v>6328</v>
      </c>
      <c r="C10293" s="27" t="s">
        <v>6329</v>
      </c>
      <c r="D10293" s="27" t="s">
        <v>6328</v>
      </c>
      <c r="E10293" s="27" t="s">
        <v>3033</v>
      </c>
      <c r="F10293" s="27" t="s">
        <v>3034</v>
      </c>
      <c r="G10293" s="27" t="s">
        <v>2821</v>
      </c>
      <c r="H10293" s="28">
        <v>44228</v>
      </c>
      <c r="I10293" s="516">
        <v>31.577332999999999</v>
      </c>
      <c r="J10293" s="28" t="s">
        <v>3192</v>
      </c>
    </row>
    <row r="10294" spans="1:10" x14ac:dyDescent="0.3">
      <c r="A10294" s="26">
        <v>2021</v>
      </c>
      <c r="B10294" s="27" t="s">
        <v>6148</v>
      </c>
      <c r="C10294" s="27" t="s">
        <v>6149</v>
      </c>
      <c r="D10294" s="27" t="s">
        <v>6148</v>
      </c>
      <c r="E10294" s="27" t="s">
        <v>3033</v>
      </c>
      <c r="F10294" s="27" t="s">
        <v>2788</v>
      </c>
      <c r="G10294" s="27" t="s">
        <v>2788</v>
      </c>
      <c r="H10294" s="28">
        <v>44228</v>
      </c>
      <c r="I10294" s="516">
        <v>19.623922</v>
      </c>
      <c r="J10294" s="28" t="s">
        <v>3192</v>
      </c>
    </row>
    <row r="10295" spans="1:10" x14ac:dyDescent="0.3">
      <c r="A10295" s="26">
        <v>2021</v>
      </c>
      <c r="B10295" s="27" t="s">
        <v>6150</v>
      </c>
      <c r="C10295" s="27" t="s">
        <v>6151</v>
      </c>
      <c r="D10295" s="27" t="s">
        <v>6150</v>
      </c>
      <c r="E10295" s="27" t="s">
        <v>3033</v>
      </c>
      <c r="F10295" s="27" t="s">
        <v>2788</v>
      </c>
      <c r="G10295" s="27" t="s">
        <v>2788</v>
      </c>
      <c r="H10295" s="28">
        <v>44228</v>
      </c>
      <c r="I10295" s="516">
        <v>57.611829</v>
      </c>
      <c r="J10295" s="28" t="s">
        <v>3192</v>
      </c>
    </row>
    <row r="10296" spans="1:10" x14ac:dyDescent="0.3">
      <c r="A10296" s="26">
        <v>2021</v>
      </c>
      <c r="B10296" s="27" t="s">
        <v>6330</v>
      </c>
      <c r="C10296" s="27" t="s">
        <v>6331</v>
      </c>
      <c r="D10296" s="27" t="s">
        <v>6330</v>
      </c>
      <c r="E10296" s="27" t="s">
        <v>3111</v>
      </c>
      <c r="F10296" s="27" t="s">
        <v>2815</v>
      </c>
      <c r="G10296" s="27" t="s">
        <v>2854</v>
      </c>
      <c r="H10296" s="28">
        <v>44228</v>
      </c>
      <c r="I10296" s="516">
        <v>0.91802700000000004</v>
      </c>
      <c r="J10296" s="28" t="s">
        <v>9055</v>
      </c>
    </row>
    <row r="10297" spans="1:10" x14ac:dyDescent="0.3">
      <c r="A10297" s="26">
        <v>2021</v>
      </c>
      <c r="B10297" s="27" t="s">
        <v>6332</v>
      </c>
      <c r="C10297" s="27" t="s">
        <v>6266</v>
      </c>
      <c r="D10297" s="27" t="s">
        <v>6332</v>
      </c>
      <c r="E10297" s="27" t="s">
        <v>3111</v>
      </c>
      <c r="F10297" s="27" t="s">
        <v>2815</v>
      </c>
      <c r="G10297" s="27" t="s">
        <v>2854</v>
      </c>
      <c r="H10297" s="28">
        <v>44228</v>
      </c>
      <c r="I10297" s="516">
        <v>7.1992E-2</v>
      </c>
      <c r="J10297" s="28" t="s">
        <v>3241</v>
      </c>
    </row>
    <row r="10298" spans="1:10" x14ac:dyDescent="0.3">
      <c r="A10298" s="26">
        <v>2021</v>
      </c>
      <c r="B10298" s="27" t="s">
        <v>6333</v>
      </c>
      <c r="C10298" s="27" t="s">
        <v>6334</v>
      </c>
      <c r="D10298" s="27" t="s">
        <v>6335</v>
      </c>
      <c r="E10298" s="27" t="s">
        <v>3161</v>
      </c>
      <c r="F10298" s="27" t="s">
        <v>2815</v>
      </c>
      <c r="G10298" s="27" t="s">
        <v>2816</v>
      </c>
      <c r="H10298" s="28">
        <v>44228</v>
      </c>
      <c r="I10298" s="516">
        <v>0.45365100000000003</v>
      </c>
      <c r="J10298" s="28" t="s">
        <v>3192</v>
      </c>
    </row>
    <row r="10299" spans="1:10" x14ac:dyDescent="0.3">
      <c r="A10299" s="26">
        <v>2021</v>
      </c>
      <c r="B10299" s="27" t="s">
        <v>6336</v>
      </c>
      <c r="C10299" s="27" t="s">
        <v>6337</v>
      </c>
      <c r="D10299" s="27" t="s">
        <v>6338</v>
      </c>
      <c r="E10299" s="27" t="s">
        <v>3161</v>
      </c>
      <c r="F10299" s="27" t="s">
        <v>2788</v>
      </c>
      <c r="G10299" s="27" t="s">
        <v>2788</v>
      </c>
      <c r="H10299" s="28">
        <v>44228</v>
      </c>
      <c r="I10299" s="516">
        <v>0.30890000000000001</v>
      </c>
      <c r="J10299" s="28" t="s">
        <v>3192</v>
      </c>
    </row>
    <row r="10300" spans="1:10" x14ac:dyDescent="0.3">
      <c r="A10300" s="26">
        <v>2021</v>
      </c>
      <c r="B10300" s="27" t="s">
        <v>6350</v>
      </c>
      <c r="C10300" s="27" t="s">
        <v>6351</v>
      </c>
      <c r="D10300" s="27" t="s">
        <v>6352</v>
      </c>
      <c r="E10300" s="27" t="s">
        <v>3063</v>
      </c>
      <c r="F10300" s="27" t="s">
        <v>2815</v>
      </c>
      <c r="G10300" s="27" t="s">
        <v>2816</v>
      </c>
      <c r="H10300" s="28">
        <v>44228</v>
      </c>
      <c r="I10300" s="516">
        <v>2.0641000000000003E-2</v>
      </c>
      <c r="J10300" s="28" t="s">
        <v>3192</v>
      </c>
    </row>
    <row r="10301" spans="1:10" x14ac:dyDescent="0.3">
      <c r="A10301" s="26">
        <v>2021</v>
      </c>
      <c r="B10301" s="27" t="s">
        <v>6344</v>
      </c>
      <c r="C10301" s="27" t="s">
        <v>6345</v>
      </c>
      <c r="D10301" s="27" t="s">
        <v>6344</v>
      </c>
      <c r="E10301" s="27" t="s">
        <v>3033</v>
      </c>
      <c r="F10301" s="27" t="s">
        <v>2807</v>
      </c>
      <c r="G10301" s="27" t="s">
        <v>2812</v>
      </c>
      <c r="H10301" s="28">
        <v>44228</v>
      </c>
      <c r="I10301" s="516">
        <v>20.604164000000001</v>
      </c>
      <c r="J10301" s="518" t="s">
        <v>9055</v>
      </c>
    </row>
    <row r="10302" spans="1:10" x14ac:dyDescent="0.3">
      <c r="A10302" s="26">
        <v>2021</v>
      </c>
      <c r="B10302" s="27" t="s">
        <v>6346</v>
      </c>
      <c r="C10302" s="27" t="s">
        <v>6347</v>
      </c>
      <c r="D10302" s="27" t="s">
        <v>6346</v>
      </c>
      <c r="E10302" s="27" t="s">
        <v>3033</v>
      </c>
      <c r="F10302" s="27" t="s">
        <v>2788</v>
      </c>
      <c r="G10302" s="27" t="s">
        <v>2788</v>
      </c>
      <c r="H10302" s="28">
        <v>44228</v>
      </c>
      <c r="I10302" s="516">
        <v>11.177441999999999</v>
      </c>
      <c r="J10302" s="28" t="s">
        <v>3192</v>
      </c>
    </row>
    <row r="10303" spans="1:10" x14ac:dyDescent="0.3">
      <c r="A10303" s="26">
        <v>2021</v>
      </c>
      <c r="B10303" s="27" t="s">
        <v>6353</v>
      </c>
      <c r="C10303" s="27" t="s">
        <v>6354</v>
      </c>
      <c r="D10303" s="27" t="s">
        <v>6353</v>
      </c>
      <c r="E10303" s="27" t="s">
        <v>6117</v>
      </c>
      <c r="F10303" s="27" t="s">
        <v>2825</v>
      </c>
      <c r="G10303" s="27" t="s">
        <v>2826</v>
      </c>
      <c r="H10303" s="28">
        <v>44228</v>
      </c>
      <c r="I10303" s="516">
        <v>0.213174</v>
      </c>
      <c r="J10303" s="28" t="s">
        <v>3192</v>
      </c>
    </row>
    <row r="10304" spans="1:10" x14ac:dyDescent="0.3">
      <c r="A10304" s="26">
        <v>2021</v>
      </c>
      <c r="B10304" s="27" t="s">
        <v>6341</v>
      </c>
      <c r="C10304" s="27" t="s">
        <v>6342</v>
      </c>
      <c r="D10304" s="27" t="s">
        <v>6343</v>
      </c>
      <c r="E10304" s="27" t="s">
        <v>3161</v>
      </c>
      <c r="F10304" s="27" t="s">
        <v>2815</v>
      </c>
      <c r="G10304" s="27" t="s">
        <v>2854</v>
      </c>
      <c r="H10304" s="28">
        <v>44228</v>
      </c>
      <c r="I10304" s="516">
        <v>0.56702700000000006</v>
      </c>
      <c r="J10304" s="28" t="s">
        <v>3192</v>
      </c>
    </row>
    <row r="10305" spans="1:10" x14ac:dyDescent="0.3">
      <c r="A10305" s="26">
        <v>2021</v>
      </c>
      <c r="B10305" s="27" t="s">
        <v>6339</v>
      </c>
      <c r="C10305" s="27" t="s">
        <v>6340</v>
      </c>
      <c r="D10305" s="27" t="s">
        <v>6339</v>
      </c>
      <c r="E10305" s="27" t="s">
        <v>3111</v>
      </c>
      <c r="F10305" s="27" t="s">
        <v>2825</v>
      </c>
      <c r="G10305" s="27" t="s">
        <v>2850</v>
      </c>
      <c r="H10305" s="28">
        <v>44228</v>
      </c>
      <c r="I10305" s="516">
        <v>0.48468800000000006</v>
      </c>
      <c r="J10305" s="28" t="s">
        <v>3241</v>
      </c>
    </row>
    <row r="10306" spans="1:10" x14ac:dyDescent="0.3">
      <c r="A10306" s="26">
        <v>2021</v>
      </c>
      <c r="B10306" s="27" t="s">
        <v>6349</v>
      </c>
      <c r="C10306" s="27" t="s">
        <v>6306</v>
      </c>
      <c r="D10306" s="27" t="s">
        <v>6349</v>
      </c>
      <c r="E10306" s="27" t="s">
        <v>3111</v>
      </c>
      <c r="F10306" s="27" t="s">
        <v>2825</v>
      </c>
      <c r="G10306" s="27" t="s">
        <v>2826</v>
      </c>
      <c r="H10306" s="28">
        <v>44228</v>
      </c>
      <c r="I10306" s="516">
        <v>1.1817570000000002</v>
      </c>
      <c r="J10306" s="28" t="s">
        <v>3241</v>
      </c>
    </row>
    <row r="10307" spans="1:10" x14ac:dyDescent="0.3">
      <c r="A10307" s="26">
        <v>2021</v>
      </c>
      <c r="B10307" s="27" t="s">
        <v>6348</v>
      </c>
      <c r="C10307" s="27" t="s">
        <v>6304</v>
      </c>
      <c r="D10307" s="27" t="s">
        <v>6348</v>
      </c>
      <c r="E10307" s="27" t="s">
        <v>3033</v>
      </c>
      <c r="F10307" s="27" t="s">
        <v>2815</v>
      </c>
      <c r="G10307" s="27" t="s">
        <v>2816</v>
      </c>
      <c r="H10307" s="28">
        <v>44228</v>
      </c>
      <c r="I10307" s="516">
        <v>5.8753510000000002</v>
      </c>
      <c r="J10307" s="28" t="s">
        <v>3241</v>
      </c>
    </row>
    <row r="10308" spans="1:10" x14ac:dyDescent="0.3">
      <c r="A10308" s="26">
        <v>2021</v>
      </c>
      <c r="B10308" s="27" t="s">
        <v>6355</v>
      </c>
      <c r="C10308" s="27" t="s">
        <v>6356</v>
      </c>
      <c r="D10308" s="27" t="s">
        <v>6355</v>
      </c>
      <c r="E10308" s="27" t="s">
        <v>6117</v>
      </c>
      <c r="F10308" s="27" t="s">
        <v>2825</v>
      </c>
      <c r="G10308" s="27" t="s">
        <v>2826</v>
      </c>
      <c r="H10308" s="28">
        <v>44228</v>
      </c>
      <c r="I10308" s="516">
        <v>1.280556</v>
      </c>
      <c r="J10308" s="28" t="s">
        <v>3192</v>
      </c>
    </row>
    <row r="10309" spans="1:10" x14ac:dyDescent="0.3">
      <c r="A10309" s="26">
        <v>2021</v>
      </c>
      <c r="B10309" s="27" t="s">
        <v>6357</v>
      </c>
      <c r="C10309" s="27" t="s">
        <v>6358</v>
      </c>
      <c r="D10309" s="27" t="s">
        <v>6357</v>
      </c>
      <c r="E10309" s="27" t="s">
        <v>3111</v>
      </c>
      <c r="F10309" s="27" t="s">
        <v>2825</v>
      </c>
      <c r="G10309" s="27" t="s">
        <v>2850</v>
      </c>
      <c r="H10309" s="28">
        <v>44228</v>
      </c>
      <c r="I10309" s="516">
        <v>0.55282100000000001</v>
      </c>
      <c r="J10309" s="28" t="s">
        <v>3241</v>
      </c>
    </row>
    <row r="10310" spans="1:10" x14ac:dyDescent="0.3">
      <c r="A10310" s="26">
        <v>2021</v>
      </c>
      <c r="B10310" s="27" t="s">
        <v>6382</v>
      </c>
      <c r="C10310" s="27" t="s">
        <v>6383</v>
      </c>
      <c r="D10310" s="27" t="s">
        <v>6384</v>
      </c>
      <c r="E10310" s="27" t="s">
        <v>3161</v>
      </c>
      <c r="F10310" s="27" t="s">
        <v>2815</v>
      </c>
      <c r="G10310" s="27" t="s">
        <v>2854</v>
      </c>
      <c r="H10310" s="28">
        <v>44228</v>
      </c>
      <c r="I10310" s="516">
        <v>0.62254799999999999</v>
      </c>
      <c r="J10310" s="28" t="s">
        <v>3192</v>
      </c>
    </row>
    <row r="10311" spans="1:10" x14ac:dyDescent="0.3">
      <c r="A10311" s="26">
        <v>2021</v>
      </c>
      <c r="B10311" s="27" t="s">
        <v>6385</v>
      </c>
      <c r="C10311" s="27" t="s">
        <v>6386</v>
      </c>
      <c r="D10311" s="27" t="s">
        <v>6387</v>
      </c>
      <c r="E10311" s="27" t="s">
        <v>3161</v>
      </c>
      <c r="F10311" s="27" t="s">
        <v>2815</v>
      </c>
      <c r="G10311" s="27" t="s">
        <v>2816</v>
      </c>
      <c r="H10311" s="28">
        <v>44228</v>
      </c>
      <c r="I10311" s="516">
        <v>0.63697099999999995</v>
      </c>
      <c r="J10311" s="28" t="s">
        <v>3192</v>
      </c>
    </row>
    <row r="10312" spans="1:10" x14ac:dyDescent="0.3">
      <c r="A10312" s="26">
        <v>2021</v>
      </c>
      <c r="B10312" s="27" t="s">
        <v>6446</v>
      </c>
      <c r="C10312" s="27" t="s">
        <v>6447</v>
      </c>
      <c r="D10312" s="27" t="s">
        <v>6446</v>
      </c>
      <c r="E10312" s="27" t="s">
        <v>3033</v>
      </c>
      <c r="F10312" s="27" t="s">
        <v>2798</v>
      </c>
      <c r="G10312" s="27" t="s">
        <v>5801</v>
      </c>
      <c r="H10312" s="28">
        <v>44228</v>
      </c>
      <c r="I10312" s="516">
        <v>22.817225999999998</v>
      </c>
      <c r="J10312" s="28" t="s">
        <v>3241</v>
      </c>
    </row>
    <row r="10313" spans="1:10" x14ac:dyDescent="0.3">
      <c r="A10313" s="26">
        <v>2021</v>
      </c>
      <c r="B10313" s="27" t="s">
        <v>6448</v>
      </c>
      <c r="C10313" s="27" t="s">
        <v>6449</v>
      </c>
      <c r="D10313" s="27" t="s">
        <v>6448</v>
      </c>
      <c r="E10313" s="27" t="s">
        <v>3111</v>
      </c>
      <c r="F10313" s="27" t="s">
        <v>2825</v>
      </c>
      <c r="G10313" s="27" t="s">
        <v>2850</v>
      </c>
      <c r="H10313" s="28">
        <v>44228</v>
      </c>
      <c r="I10313" s="516">
        <v>0.78755799999999998</v>
      </c>
      <c r="J10313" s="28" t="s">
        <v>3241</v>
      </c>
    </row>
    <row r="10314" spans="1:10" x14ac:dyDescent="0.3">
      <c r="A10314" s="26">
        <v>2021</v>
      </c>
      <c r="B10314" s="27" t="s">
        <v>6450</v>
      </c>
      <c r="C10314" s="27" t="s">
        <v>6451</v>
      </c>
      <c r="D10314" s="27" t="s">
        <v>6452</v>
      </c>
      <c r="E10314" s="27" t="s">
        <v>3063</v>
      </c>
      <c r="F10314" s="27" t="s">
        <v>3094</v>
      </c>
      <c r="G10314" s="27" t="s">
        <v>2961</v>
      </c>
      <c r="H10314" s="28">
        <v>44228</v>
      </c>
      <c r="I10314" s="516">
        <v>18.528010999999999</v>
      </c>
      <c r="J10314" s="28" t="s">
        <v>3241</v>
      </c>
    </row>
    <row r="10315" spans="1:10" x14ac:dyDescent="0.3">
      <c r="A10315" s="26">
        <v>2021</v>
      </c>
      <c r="B10315" s="27" t="s">
        <v>6453</v>
      </c>
      <c r="C10315" s="27" t="s">
        <v>6454</v>
      </c>
      <c r="D10315" s="27" t="s">
        <v>6501</v>
      </c>
      <c r="E10315" s="27" t="s">
        <v>3063</v>
      </c>
      <c r="F10315" s="27" t="s">
        <v>3094</v>
      </c>
      <c r="G10315" s="27" t="s">
        <v>2961</v>
      </c>
      <c r="H10315" s="28">
        <v>44228</v>
      </c>
      <c r="I10315" s="516">
        <v>9.6844719999999995</v>
      </c>
      <c r="J10315" s="28" t="s">
        <v>3192</v>
      </c>
    </row>
    <row r="10316" spans="1:10" x14ac:dyDescent="0.3">
      <c r="A10316" s="26">
        <v>2021</v>
      </c>
      <c r="B10316" s="27" t="s">
        <v>6729</v>
      </c>
      <c r="C10316" s="27" t="s">
        <v>6730</v>
      </c>
      <c r="D10316" s="27" t="s">
        <v>6729</v>
      </c>
      <c r="E10316" s="27" t="s">
        <v>3033</v>
      </c>
      <c r="F10316" s="27" t="s">
        <v>2807</v>
      </c>
      <c r="G10316" s="27" t="s">
        <v>2812</v>
      </c>
      <c r="H10316" s="28">
        <v>44228</v>
      </c>
      <c r="I10316" s="516">
        <v>0.80113000000000001</v>
      </c>
      <c r="J10316" s="28" t="s">
        <v>3192</v>
      </c>
    </row>
    <row r="10317" spans="1:10" x14ac:dyDescent="0.3">
      <c r="A10317" s="26">
        <v>2021</v>
      </c>
      <c r="B10317" s="27" t="s">
        <v>6455</v>
      </c>
      <c r="C10317" s="27" t="s">
        <v>6456</v>
      </c>
      <c r="D10317" s="27" t="s">
        <v>6457</v>
      </c>
      <c r="E10317" s="27" t="s">
        <v>3161</v>
      </c>
      <c r="F10317" s="27" t="s">
        <v>2788</v>
      </c>
      <c r="G10317" s="27" t="s">
        <v>2788</v>
      </c>
      <c r="H10317" s="28">
        <v>44228</v>
      </c>
      <c r="I10317" s="516">
        <v>0.16830000000000001</v>
      </c>
      <c r="J10317" s="28" t="s">
        <v>3192</v>
      </c>
    </row>
    <row r="10318" spans="1:10" x14ac:dyDescent="0.3">
      <c r="A10318" s="26">
        <v>2021</v>
      </c>
      <c r="B10318" s="27" t="s">
        <v>6731</v>
      </c>
      <c r="C10318" s="27" t="s">
        <v>6732</v>
      </c>
      <c r="D10318" s="27" t="s">
        <v>6731</v>
      </c>
      <c r="E10318" s="27" t="s">
        <v>6117</v>
      </c>
      <c r="F10318" s="27" t="s">
        <v>2825</v>
      </c>
      <c r="G10318" s="27" t="s">
        <v>2826</v>
      </c>
      <c r="H10318" s="28">
        <v>44228</v>
      </c>
      <c r="I10318" s="516">
        <v>6.9078000000000001E-2</v>
      </c>
      <c r="J10318" s="28" t="s">
        <v>3192</v>
      </c>
    </row>
    <row r="10319" spans="1:10" x14ac:dyDescent="0.3">
      <c r="A10319" s="26">
        <v>2021</v>
      </c>
      <c r="B10319" s="27" t="s">
        <v>6464</v>
      </c>
      <c r="C10319" s="27" t="s">
        <v>6465</v>
      </c>
      <c r="D10319" s="27" t="s">
        <v>6466</v>
      </c>
      <c r="E10319" s="27" t="s">
        <v>3161</v>
      </c>
      <c r="F10319" s="27" t="s">
        <v>2788</v>
      </c>
      <c r="G10319" s="27" t="s">
        <v>2788</v>
      </c>
      <c r="H10319" s="28">
        <v>44228</v>
      </c>
      <c r="I10319" s="516">
        <v>0.24444200000000002</v>
      </c>
      <c r="J10319" s="28" t="s">
        <v>3192</v>
      </c>
    </row>
    <row r="10320" spans="1:10" x14ac:dyDescent="0.3">
      <c r="A10320" s="26">
        <v>2021</v>
      </c>
      <c r="B10320" s="27" t="s">
        <v>6471</v>
      </c>
      <c r="C10320" s="27" t="s">
        <v>6472</v>
      </c>
      <c r="D10320" s="27" t="s">
        <v>6473</v>
      </c>
      <c r="E10320" s="27" t="s">
        <v>3161</v>
      </c>
      <c r="F10320" s="27" t="s">
        <v>3026</v>
      </c>
      <c r="G10320" s="27" t="s">
        <v>2936</v>
      </c>
      <c r="H10320" s="28">
        <v>44228</v>
      </c>
      <c r="I10320" s="516">
        <v>0.40197700000000003</v>
      </c>
      <c r="J10320" s="28" t="s">
        <v>3192</v>
      </c>
    </row>
    <row r="10321" spans="1:10" x14ac:dyDescent="0.3">
      <c r="A10321" s="26">
        <v>2021</v>
      </c>
      <c r="B10321" s="27" t="s">
        <v>6458</v>
      </c>
      <c r="C10321" s="27" t="s">
        <v>6459</v>
      </c>
      <c r="D10321" s="27" t="s">
        <v>6458</v>
      </c>
      <c r="E10321" s="27" t="s">
        <v>3111</v>
      </c>
      <c r="F10321" s="27" t="s">
        <v>3034</v>
      </c>
      <c r="G10321" s="27" t="s">
        <v>2923</v>
      </c>
      <c r="H10321" s="28">
        <v>44228</v>
      </c>
      <c r="I10321" s="516">
        <v>22.716826000000001</v>
      </c>
      <c r="J10321" s="28" t="s">
        <v>3192</v>
      </c>
    </row>
    <row r="10322" spans="1:10" x14ac:dyDescent="0.3">
      <c r="A10322" s="26">
        <v>2021</v>
      </c>
      <c r="B10322" s="27" t="s">
        <v>6460</v>
      </c>
      <c r="C10322" s="27" t="s">
        <v>6461</v>
      </c>
      <c r="D10322" s="27" t="s">
        <v>6460</v>
      </c>
      <c r="E10322" s="27" t="s">
        <v>3111</v>
      </c>
      <c r="F10322" s="27" t="s">
        <v>3034</v>
      </c>
      <c r="G10322" s="27" t="s">
        <v>2923</v>
      </c>
      <c r="H10322" s="28">
        <v>44228</v>
      </c>
      <c r="I10322" s="516">
        <v>23.195126000000002</v>
      </c>
      <c r="J10322" s="28" t="s">
        <v>3192</v>
      </c>
    </row>
    <row r="10323" spans="1:10" x14ac:dyDescent="0.3">
      <c r="A10323" s="26">
        <v>2021</v>
      </c>
      <c r="B10323" s="27" t="s">
        <v>6462</v>
      </c>
      <c r="C10323" s="27" t="s">
        <v>6463</v>
      </c>
      <c r="D10323" s="27" t="s">
        <v>6462</v>
      </c>
      <c r="E10323" s="27" t="s">
        <v>3111</v>
      </c>
      <c r="F10323" s="27" t="s">
        <v>3034</v>
      </c>
      <c r="G10323" s="27" t="s">
        <v>2923</v>
      </c>
      <c r="H10323" s="28">
        <v>44228</v>
      </c>
      <c r="I10323" s="516">
        <v>23.919125999999999</v>
      </c>
      <c r="J10323" s="28" t="s">
        <v>3192</v>
      </c>
    </row>
    <row r="10324" spans="1:10" x14ac:dyDescent="0.3">
      <c r="A10324" s="26">
        <v>2021</v>
      </c>
      <c r="B10324" s="27" t="s">
        <v>6467</v>
      </c>
      <c r="C10324" s="27" t="s">
        <v>6468</v>
      </c>
      <c r="D10324" s="27" t="s">
        <v>6467</v>
      </c>
      <c r="E10324" s="27" t="s">
        <v>3033</v>
      </c>
      <c r="F10324" s="27" t="s">
        <v>2788</v>
      </c>
      <c r="G10324" s="27" t="s">
        <v>2788</v>
      </c>
      <c r="H10324" s="28">
        <v>44228</v>
      </c>
      <c r="I10324" s="516">
        <v>24.923946000000001</v>
      </c>
      <c r="J10324" s="28" t="s">
        <v>3192</v>
      </c>
    </row>
    <row r="10325" spans="1:10" x14ac:dyDescent="0.3">
      <c r="A10325" s="26">
        <v>2021</v>
      </c>
      <c r="B10325" s="27" t="s">
        <v>6469</v>
      </c>
      <c r="C10325" s="27" t="s">
        <v>6470</v>
      </c>
      <c r="D10325" s="27" t="s">
        <v>6469</v>
      </c>
      <c r="E10325" s="27" t="s">
        <v>3033</v>
      </c>
      <c r="F10325" s="27" t="s">
        <v>2788</v>
      </c>
      <c r="G10325" s="27" t="s">
        <v>2788</v>
      </c>
      <c r="H10325" s="28">
        <v>44228</v>
      </c>
      <c r="I10325" s="516">
        <v>34.906586000000004</v>
      </c>
      <c r="J10325" s="28" t="s">
        <v>3241</v>
      </c>
    </row>
    <row r="10326" spans="1:10" x14ac:dyDescent="0.3">
      <c r="A10326" s="26">
        <v>2021</v>
      </c>
      <c r="B10326" s="27" t="s">
        <v>6488</v>
      </c>
      <c r="C10326" s="27" t="s">
        <v>6489</v>
      </c>
      <c r="D10326" s="27" t="s">
        <v>6488</v>
      </c>
      <c r="E10326" s="27" t="s">
        <v>3033</v>
      </c>
      <c r="F10326" s="27" t="s">
        <v>2807</v>
      </c>
      <c r="G10326" s="27" t="s">
        <v>2812</v>
      </c>
      <c r="H10326" s="28">
        <v>44228</v>
      </c>
      <c r="I10326" s="516">
        <v>17.211650000000002</v>
      </c>
      <c r="J10326" s="28" t="s">
        <v>3192</v>
      </c>
    </row>
    <row r="10327" spans="1:10" x14ac:dyDescent="0.3">
      <c r="A10327" s="26">
        <v>2021</v>
      </c>
      <c r="B10327" s="27" t="s">
        <v>6490</v>
      </c>
      <c r="C10327" s="27" t="s">
        <v>6491</v>
      </c>
      <c r="D10327" s="27" t="s">
        <v>6490</v>
      </c>
      <c r="E10327" s="27" t="s">
        <v>6117</v>
      </c>
      <c r="F10327" s="27" t="s">
        <v>2825</v>
      </c>
      <c r="G10327" s="27" t="s">
        <v>2826</v>
      </c>
      <c r="H10327" s="28">
        <v>44228</v>
      </c>
      <c r="I10327" s="516">
        <v>0.252357</v>
      </c>
      <c r="J10327" s="28" t="s">
        <v>3192</v>
      </c>
    </row>
    <row r="10328" spans="1:10" x14ac:dyDescent="0.3">
      <c r="A10328" s="26">
        <v>2021</v>
      </c>
      <c r="B10328" s="27" t="s">
        <v>6496</v>
      </c>
      <c r="C10328" s="27" t="s">
        <v>6497</v>
      </c>
      <c r="D10328" s="27" t="s">
        <v>6496</v>
      </c>
      <c r="E10328" s="27" t="s">
        <v>6117</v>
      </c>
      <c r="F10328" s="27" t="s">
        <v>2825</v>
      </c>
      <c r="G10328" s="27" t="s">
        <v>2826</v>
      </c>
      <c r="H10328" s="28">
        <v>44228</v>
      </c>
      <c r="I10328" s="516">
        <v>0.255664</v>
      </c>
      <c r="J10328" s="28" t="s">
        <v>3192</v>
      </c>
    </row>
    <row r="10329" spans="1:10" x14ac:dyDescent="0.3">
      <c r="A10329" s="26">
        <v>2021</v>
      </c>
      <c r="B10329" s="27" t="s">
        <v>6493</v>
      </c>
      <c r="C10329" s="27" t="s">
        <v>6494</v>
      </c>
      <c r="D10329" s="27" t="s">
        <v>6493</v>
      </c>
      <c r="E10329" s="27" t="s">
        <v>6117</v>
      </c>
      <c r="F10329" s="27" t="s">
        <v>2825</v>
      </c>
      <c r="G10329" s="27" t="s">
        <v>2826</v>
      </c>
      <c r="H10329" s="28">
        <v>44228</v>
      </c>
      <c r="I10329" s="516">
        <v>0.250892</v>
      </c>
      <c r="J10329" s="28" t="s">
        <v>3192</v>
      </c>
    </row>
    <row r="10330" spans="1:10" x14ac:dyDescent="0.3">
      <c r="A10330" s="26">
        <v>2021</v>
      </c>
      <c r="B10330" s="27" t="s">
        <v>6499</v>
      </c>
      <c r="C10330" s="27" t="s">
        <v>6500</v>
      </c>
      <c r="D10330" s="27" t="s">
        <v>6499</v>
      </c>
      <c r="E10330" s="27" t="s">
        <v>3033</v>
      </c>
      <c r="F10330" s="27" t="s">
        <v>2788</v>
      </c>
      <c r="G10330" s="27" t="s">
        <v>2788</v>
      </c>
      <c r="H10330" s="28">
        <v>44228</v>
      </c>
      <c r="I10330" s="516">
        <v>13.862667000000002</v>
      </c>
      <c r="J10330" s="28" t="s">
        <v>3192</v>
      </c>
    </row>
    <row r="10331" spans="1:10" x14ac:dyDescent="0.3">
      <c r="A10331" s="26">
        <v>2021</v>
      </c>
      <c r="B10331" s="27" t="s">
        <v>6505</v>
      </c>
      <c r="C10331" s="27" t="s">
        <v>6506</v>
      </c>
      <c r="D10331" s="27" t="s">
        <v>6505</v>
      </c>
      <c r="E10331" s="27" t="s">
        <v>3033</v>
      </c>
      <c r="F10331" s="27" t="s">
        <v>2807</v>
      </c>
      <c r="G10331" s="27" t="s">
        <v>2812</v>
      </c>
      <c r="H10331" s="28">
        <v>44228</v>
      </c>
      <c r="I10331" s="516">
        <v>11.341753000000001</v>
      </c>
      <c r="J10331" s="518" t="s">
        <v>9055</v>
      </c>
    </row>
    <row r="10332" spans="1:10" x14ac:dyDescent="0.3">
      <c r="A10332" s="26">
        <v>2021</v>
      </c>
      <c r="B10332" s="27" t="s">
        <v>6733</v>
      </c>
      <c r="C10332" s="27" t="s">
        <v>6734</v>
      </c>
      <c r="D10332" s="27" t="s">
        <v>6735</v>
      </c>
      <c r="E10332" s="27" t="s">
        <v>3063</v>
      </c>
      <c r="F10332" s="27" t="s">
        <v>3094</v>
      </c>
      <c r="G10332" s="27" t="s">
        <v>3527</v>
      </c>
      <c r="H10332" s="28">
        <v>44228</v>
      </c>
      <c r="I10332" s="516">
        <v>1.8180330000000002</v>
      </c>
      <c r="J10332" s="28" t="s">
        <v>3192</v>
      </c>
    </row>
    <row r="10333" spans="1:10" x14ac:dyDescent="0.3">
      <c r="A10333" s="26">
        <v>2021</v>
      </c>
      <c r="B10333" s="27" t="s">
        <v>6502</v>
      </c>
      <c r="C10333" s="27" t="s">
        <v>6503</v>
      </c>
      <c r="D10333" s="27" t="s">
        <v>6504</v>
      </c>
      <c r="E10333" s="27" t="s">
        <v>3161</v>
      </c>
      <c r="F10333" s="27" t="s">
        <v>2815</v>
      </c>
      <c r="G10333" s="27" t="s">
        <v>2816</v>
      </c>
      <c r="H10333" s="28">
        <v>44228</v>
      </c>
      <c r="I10333" s="516">
        <v>0.454764</v>
      </c>
      <c r="J10333" s="28" t="s">
        <v>3192</v>
      </c>
    </row>
    <row r="10334" spans="1:10" x14ac:dyDescent="0.3">
      <c r="A10334" s="26">
        <v>2021</v>
      </c>
      <c r="B10334" s="27" t="s">
        <v>6510</v>
      </c>
      <c r="C10334" s="27" t="s">
        <v>3461</v>
      </c>
      <c r="D10334" s="27" t="s">
        <v>6511</v>
      </c>
      <c r="E10334" s="27" t="s">
        <v>3161</v>
      </c>
      <c r="F10334" s="27" t="s">
        <v>2815</v>
      </c>
      <c r="G10334" s="27" t="s">
        <v>2854</v>
      </c>
      <c r="H10334" s="28">
        <v>44228</v>
      </c>
      <c r="I10334" s="516">
        <v>4.62E-3</v>
      </c>
      <c r="J10334" s="28" t="s">
        <v>3192</v>
      </c>
    </row>
    <row r="10335" spans="1:10" x14ac:dyDescent="0.3">
      <c r="A10335" s="26">
        <v>2021</v>
      </c>
      <c r="B10335" s="27" t="s">
        <v>6507</v>
      </c>
      <c r="C10335" s="27" t="s">
        <v>6508</v>
      </c>
      <c r="D10335" s="27" t="s">
        <v>6509</v>
      </c>
      <c r="E10335" s="27" t="s">
        <v>3063</v>
      </c>
      <c r="F10335" s="27" t="s">
        <v>3094</v>
      </c>
      <c r="G10335" s="27" t="s">
        <v>2965</v>
      </c>
      <c r="H10335" s="28">
        <v>44228</v>
      </c>
      <c r="I10335" s="516">
        <v>0.24396800000000002</v>
      </c>
      <c r="J10335" s="28" t="s">
        <v>3241</v>
      </c>
    </row>
    <row r="10336" spans="1:10" x14ac:dyDescent="0.3">
      <c r="A10336" s="26">
        <v>2021</v>
      </c>
      <c r="B10336" s="27" t="s">
        <v>6722</v>
      </c>
      <c r="C10336" s="27" t="s">
        <v>6723</v>
      </c>
      <c r="D10336" s="27" t="s">
        <v>6722</v>
      </c>
      <c r="E10336" s="27" t="s">
        <v>3033</v>
      </c>
      <c r="F10336" s="27" t="s">
        <v>2807</v>
      </c>
      <c r="G10336" s="27" t="s">
        <v>2812</v>
      </c>
      <c r="H10336" s="28">
        <v>44228</v>
      </c>
      <c r="I10336" s="516">
        <v>20.247586999999999</v>
      </c>
      <c r="J10336" s="518" t="s">
        <v>9055</v>
      </c>
    </row>
    <row r="10337" spans="1:10" x14ac:dyDescent="0.3">
      <c r="A10337" s="26">
        <v>2021</v>
      </c>
      <c r="B10337" s="27" t="s">
        <v>6724</v>
      </c>
      <c r="C10337" s="27" t="s">
        <v>6725</v>
      </c>
      <c r="D10337" s="27" t="s">
        <v>6724</v>
      </c>
      <c r="E10337" s="27" t="s">
        <v>3033</v>
      </c>
      <c r="F10337" s="27" t="s">
        <v>2807</v>
      </c>
      <c r="G10337" s="27" t="s">
        <v>2812</v>
      </c>
      <c r="H10337" s="28">
        <v>44228</v>
      </c>
      <c r="I10337" s="516">
        <v>20.768179</v>
      </c>
      <c r="J10337" s="518" t="s">
        <v>9055</v>
      </c>
    </row>
    <row r="10338" spans="1:10" x14ac:dyDescent="0.3">
      <c r="A10338" s="26">
        <v>2021</v>
      </c>
      <c r="B10338" s="27" t="s">
        <v>6736</v>
      </c>
      <c r="C10338" s="27" t="s">
        <v>6727</v>
      </c>
      <c r="D10338" s="27" t="s">
        <v>6728</v>
      </c>
      <c r="E10338" s="27" t="s">
        <v>3161</v>
      </c>
      <c r="F10338" s="27" t="s">
        <v>2815</v>
      </c>
      <c r="G10338" s="27" t="s">
        <v>2816</v>
      </c>
      <c r="H10338" s="28">
        <v>44228</v>
      </c>
      <c r="I10338" s="516">
        <v>0.86612300000000009</v>
      </c>
      <c r="J10338" s="28" t="s">
        <v>3192</v>
      </c>
    </row>
    <row r="10339" spans="1:10" x14ac:dyDescent="0.3">
      <c r="A10339" s="26">
        <v>2021</v>
      </c>
      <c r="B10339" s="27" t="s">
        <v>6720</v>
      </c>
      <c r="C10339" s="27" t="s">
        <v>6721</v>
      </c>
      <c r="D10339" s="27" t="s">
        <v>6720</v>
      </c>
      <c r="E10339" s="27" t="s">
        <v>3033</v>
      </c>
      <c r="F10339" s="27" t="s">
        <v>2807</v>
      </c>
      <c r="G10339" s="27" t="s">
        <v>2808</v>
      </c>
      <c r="H10339" s="28">
        <v>44228</v>
      </c>
      <c r="I10339" s="516">
        <v>13.850858000000001</v>
      </c>
      <c r="J10339" s="28" t="s">
        <v>3192</v>
      </c>
    </row>
    <row r="10340" spans="1:10" x14ac:dyDescent="0.3">
      <c r="A10340" s="26">
        <v>2021</v>
      </c>
      <c r="B10340" s="27" t="s">
        <v>6737</v>
      </c>
      <c r="C10340" s="27" t="s">
        <v>6738</v>
      </c>
      <c r="D10340" s="27" t="s">
        <v>6737</v>
      </c>
      <c r="E10340" s="27" t="s">
        <v>3033</v>
      </c>
      <c r="F10340" s="27" t="s">
        <v>2807</v>
      </c>
      <c r="G10340" s="27" t="s">
        <v>2812</v>
      </c>
      <c r="H10340" s="28">
        <v>44228</v>
      </c>
      <c r="I10340" s="516">
        <v>9.1806330000000003</v>
      </c>
      <c r="J10340" s="28" t="s">
        <v>3192</v>
      </c>
    </row>
    <row r="10341" spans="1:10" x14ac:dyDescent="0.3">
      <c r="A10341" s="26">
        <v>2021</v>
      </c>
      <c r="B10341" s="27" t="s">
        <v>3051</v>
      </c>
      <c r="C10341" s="27" t="s">
        <v>3051</v>
      </c>
      <c r="D10341" s="27" t="s">
        <v>3051</v>
      </c>
      <c r="E10341" s="27" t="s">
        <v>6118</v>
      </c>
      <c r="F10341" s="27" t="s">
        <v>3051</v>
      </c>
      <c r="G10341" s="27" t="s">
        <v>6074</v>
      </c>
      <c r="H10341" s="28">
        <v>44228</v>
      </c>
      <c r="I10341" s="516">
        <v>10090.389297999982</v>
      </c>
      <c r="J10341" s="28" t="s">
        <v>6487</v>
      </c>
    </row>
    <row r="10342" spans="1:10" x14ac:dyDescent="0.3">
      <c r="A10342" s="26">
        <v>2021</v>
      </c>
      <c r="B10342" s="27" t="s">
        <v>3022</v>
      </c>
      <c r="C10342" s="27" t="s">
        <v>3023</v>
      </c>
      <c r="D10342" s="27" t="s">
        <v>3024</v>
      </c>
      <c r="E10342" s="27" t="s">
        <v>3025</v>
      </c>
      <c r="F10342" s="27" t="s">
        <v>3026</v>
      </c>
      <c r="G10342" s="27" t="s">
        <v>2788</v>
      </c>
      <c r="H10342" s="28">
        <v>44228</v>
      </c>
      <c r="I10342" s="516">
        <v>0</v>
      </c>
      <c r="J10342" s="28" t="s">
        <v>3241</v>
      </c>
    </row>
    <row r="10343" spans="1:10" x14ac:dyDescent="0.3">
      <c r="A10343" s="26">
        <v>2021</v>
      </c>
      <c r="B10343" s="27" t="s">
        <v>3022</v>
      </c>
      <c r="C10343" s="27" t="s">
        <v>3023</v>
      </c>
      <c r="D10343" s="27" t="s">
        <v>3027</v>
      </c>
      <c r="E10343" s="27" t="s">
        <v>3025</v>
      </c>
      <c r="F10343" s="27" t="s">
        <v>3026</v>
      </c>
      <c r="G10343" s="27" t="s">
        <v>2788</v>
      </c>
      <c r="H10343" s="28">
        <v>44228</v>
      </c>
      <c r="I10343" s="516">
        <v>0</v>
      </c>
      <c r="J10343" s="28" t="s">
        <v>3241</v>
      </c>
    </row>
    <row r="10344" spans="1:10" x14ac:dyDescent="0.3">
      <c r="A10344" s="26">
        <v>2021</v>
      </c>
      <c r="B10344" s="27" t="s">
        <v>3035</v>
      </c>
      <c r="C10344" s="27" t="s">
        <v>3036</v>
      </c>
      <c r="D10344" s="27" t="s">
        <v>3035</v>
      </c>
      <c r="E10344" s="27" t="s">
        <v>6117</v>
      </c>
      <c r="F10344" s="27" t="s">
        <v>2825</v>
      </c>
      <c r="G10344" s="27" t="s">
        <v>2826</v>
      </c>
      <c r="H10344" s="28">
        <v>44228</v>
      </c>
      <c r="I10344" s="516">
        <v>0</v>
      </c>
      <c r="J10344" s="28" t="s">
        <v>3241</v>
      </c>
    </row>
    <row r="10345" spans="1:10" x14ac:dyDescent="0.3">
      <c r="A10345" s="26">
        <v>2021</v>
      </c>
      <c r="B10345" s="27" t="s">
        <v>3162</v>
      </c>
      <c r="C10345" s="27" t="s">
        <v>3163</v>
      </c>
      <c r="D10345" s="27" t="s">
        <v>3164</v>
      </c>
      <c r="E10345" s="27" t="s">
        <v>3025</v>
      </c>
      <c r="F10345" s="27" t="s">
        <v>3087</v>
      </c>
      <c r="G10345" s="27" t="s">
        <v>2788</v>
      </c>
      <c r="H10345" s="28">
        <v>44228</v>
      </c>
      <c r="I10345" s="516">
        <v>0</v>
      </c>
      <c r="J10345" s="28" t="s">
        <v>3241</v>
      </c>
    </row>
    <row r="10346" spans="1:10" x14ac:dyDescent="0.3">
      <c r="A10346" s="26">
        <v>2021</v>
      </c>
      <c r="B10346" s="27" t="s">
        <v>3162</v>
      </c>
      <c r="C10346" s="27" t="s">
        <v>3163</v>
      </c>
      <c r="D10346" s="27" t="s">
        <v>3165</v>
      </c>
      <c r="E10346" s="27" t="s">
        <v>3025</v>
      </c>
      <c r="F10346" s="27" t="s">
        <v>3087</v>
      </c>
      <c r="G10346" s="27" t="s">
        <v>2788</v>
      </c>
      <c r="H10346" s="28">
        <v>44228</v>
      </c>
      <c r="I10346" s="516">
        <v>0</v>
      </c>
      <c r="J10346" s="28" t="s">
        <v>3241</v>
      </c>
    </row>
    <row r="10347" spans="1:10" x14ac:dyDescent="0.3">
      <c r="A10347" s="26">
        <v>2021</v>
      </c>
      <c r="B10347" s="27" t="s">
        <v>3064</v>
      </c>
      <c r="C10347" s="27" t="s">
        <v>3065</v>
      </c>
      <c r="D10347" s="27" t="s">
        <v>3066</v>
      </c>
      <c r="E10347" s="27" t="s">
        <v>3025</v>
      </c>
      <c r="F10347" s="27" t="s">
        <v>2825</v>
      </c>
      <c r="G10347" s="27" t="s">
        <v>2826</v>
      </c>
      <c r="H10347" s="28">
        <v>44228</v>
      </c>
      <c r="I10347" s="516">
        <v>0</v>
      </c>
      <c r="J10347" s="28" t="s">
        <v>3241</v>
      </c>
    </row>
    <row r="10348" spans="1:10" x14ac:dyDescent="0.3">
      <c r="A10348" s="26">
        <v>2021</v>
      </c>
      <c r="B10348" s="27" t="s">
        <v>3064</v>
      </c>
      <c r="C10348" s="27" t="s">
        <v>3065</v>
      </c>
      <c r="D10348" s="27" t="s">
        <v>3067</v>
      </c>
      <c r="E10348" s="27" t="s">
        <v>3025</v>
      </c>
      <c r="F10348" s="27" t="s">
        <v>2825</v>
      </c>
      <c r="G10348" s="27" t="s">
        <v>2826</v>
      </c>
      <c r="H10348" s="28">
        <v>44228</v>
      </c>
      <c r="I10348" s="516">
        <v>0</v>
      </c>
      <c r="J10348" s="28" t="s">
        <v>3241</v>
      </c>
    </row>
    <row r="10349" spans="1:10" x14ac:dyDescent="0.3">
      <c r="A10349" s="26">
        <v>2021</v>
      </c>
      <c r="B10349" s="27" t="s">
        <v>3084</v>
      </c>
      <c r="C10349" s="27" t="s">
        <v>3085</v>
      </c>
      <c r="D10349" s="27" t="s">
        <v>3086</v>
      </c>
      <c r="E10349" s="27" t="s">
        <v>3025</v>
      </c>
      <c r="F10349" s="27" t="s">
        <v>3087</v>
      </c>
      <c r="G10349" s="27" t="s">
        <v>2788</v>
      </c>
      <c r="H10349" s="28">
        <v>44228</v>
      </c>
      <c r="I10349" s="516">
        <v>0</v>
      </c>
      <c r="J10349" s="28" t="s">
        <v>3241</v>
      </c>
    </row>
    <row r="10350" spans="1:10" x14ac:dyDescent="0.3">
      <c r="A10350" s="26">
        <v>2021</v>
      </c>
      <c r="B10350" s="27" t="s">
        <v>3084</v>
      </c>
      <c r="C10350" s="27" t="s">
        <v>3085</v>
      </c>
      <c r="D10350" s="27" t="s">
        <v>3088</v>
      </c>
      <c r="E10350" s="27" t="s">
        <v>3025</v>
      </c>
      <c r="F10350" s="27" t="s">
        <v>3087</v>
      </c>
      <c r="G10350" s="27" t="s">
        <v>2788</v>
      </c>
      <c r="H10350" s="28">
        <v>44228</v>
      </c>
      <c r="I10350" s="516">
        <v>0</v>
      </c>
      <c r="J10350" s="28" t="s">
        <v>3241</v>
      </c>
    </row>
    <row r="10351" spans="1:10" x14ac:dyDescent="0.3">
      <c r="A10351" s="26">
        <v>2021</v>
      </c>
      <c r="B10351" s="27" t="s">
        <v>3136</v>
      </c>
      <c r="C10351" s="27" t="s">
        <v>3137</v>
      </c>
      <c r="D10351" s="27" t="s">
        <v>3138</v>
      </c>
      <c r="E10351" s="27" t="s">
        <v>3025</v>
      </c>
      <c r="F10351" s="27" t="s">
        <v>3087</v>
      </c>
      <c r="G10351" s="27" t="s">
        <v>2788</v>
      </c>
      <c r="H10351" s="28">
        <v>44228</v>
      </c>
      <c r="I10351" s="516">
        <v>0</v>
      </c>
      <c r="J10351" s="28" t="s">
        <v>3241</v>
      </c>
    </row>
    <row r="10352" spans="1:10" x14ac:dyDescent="0.3">
      <c r="A10352" s="26">
        <v>2021</v>
      </c>
      <c r="B10352" s="27" t="s">
        <v>3136</v>
      </c>
      <c r="C10352" s="27" t="s">
        <v>3137</v>
      </c>
      <c r="D10352" s="27" t="s">
        <v>3139</v>
      </c>
      <c r="E10352" s="27" t="s">
        <v>3025</v>
      </c>
      <c r="F10352" s="27" t="s">
        <v>3087</v>
      </c>
      <c r="G10352" s="27" t="s">
        <v>2788</v>
      </c>
      <c r="H10352" s="28">
        <v>44228</v>
      </c>
      <c r="I10352" s="516">
        <v>0</v>
      </c>
      <c r="J10352" s="28" t="s">
        <v>3241</v>
      </c>
    </row>
    <row r="10353" spans="1:10" x14ac:dyDescent="0.3">
      <c r="A10353" s="26">
        <v>2021</v>
      </c>
      <c r="B10353" s="27" t="s">
        <v>3123</v>
      </c>
      <c r="C10353" s="27" t="s">
        <v>3124</v>
      </c>
      <c r="D10353" s="27" t="s">
        <v>3125</v>
      </c>
      <c r="E10353" s="27" t="s">
        <v>3025</v>
      </c>
      <c r="F10353" s="27" t="s">
        <v>2825</v>
      </c>
      <c r="G10353" s="27" t="s">
        <v>2850</v>
      </c>
      <c r="H10353" s="28">
        <v>44228</v>
      </c>
      <c r="I10353" s="516">
        <v>0</v>
      </c>
      <c r="J10353" s="28" t="s">
        <v>3241</v>
      </c>
    </row>
    <row r="10354" spans="1:10" x14ac:dyDescent="0.3">
      <c r="A10354" s="26">
        <v>2021</v>
      </c>
      <c r="B10354" s="27" t="s">
        <v>3123</v>
      </c>
      <c r="C10354" s="27" t="s">
        <v>3124</v>
      </c>
      <c r="D10354" s="27" t="s">
        <v>3166</v>
      </c>
      <c r="E10354" s="27" t="s">
        <v>3025</v>
      </c>
      <c r="F10354" s="27" t="s">
        <v>2825</v>
      </c>
      <c r="G10354" s="27" t="s">
        <v>2850</v>
      </c>
      <c r="H10354" s="28">
        <v>44228</v>
      </c>
      <c r="I10354" s="516">
        <v>0</v>
      </c>
      <c r="J10354" s="28" t="s">
        <v>3241</v>
      </c>
    </row>
    <row r="10355" spans="1:10" x14ac:dyDescent="0.3">
      <c r="A10355" s="26">
        <v>2021</v>
      </c>
      <c r="B10355" s="27" t="s">
        <v>3123</v>
      </c>
      <c r="C10355" s="27" t="s">
        <v>3124</v>
      </c>
      <c r="D10355" s="27" t="s">
        <v>3170</v>
      </c>
      <c r="E10355" s="27" t="s">
        <v>3025</v>
      </c>
      <c r="F10355" s="27" t="s">
        <v>2825</v>
      </c>
      <c r="G10355" s="27" t="s">
        <v>2850</v>
      </c>
      <c r="H10355" s="28">
        <v>44228</v>
      </c>
      <c r="I10355" s="516">
        <v>0</v>
      </c>
      <c r="J10355" s="28" t="s">
        <v>3241</v>
      </c>
    </row>
    <row r="10356" spans="1:10" x14ac:dyDescent="0.3">
      <c r="A10356" s="26">
        <v>2021</v>
      </c>
      <c r="B10356" s="27" t="s">
        <v>3107</v>
      </c>
      <c r="C10356" s="27" t="s">
        <v>3108</v>
      </c>
      <c r="D10356" s="27" t="s">
        <v>3108</v>
      </c>
      <c r="E10356" s="27" t="s">
        <v>6117</v>
      </c>
      <c r="F10356" s="27" t="s">
        <v>3026</v>
      </c>
      <c r="G10356" s="27" t="s">
        <v>2936</v>
      </c>
      <c r="H10356" s="28">
        <v>44228</v>
      </c>
      <c r="I10356" s="516">
        <v>0</v>
      </c>
      <c r="J10356" s="28" t="s">
        <v>3241</v>
      </c>
    </row>
    <row r="10357" spans="1:10" x14ac:dyDescent="0.3">
      <c r="A10357" s="26">
        <v>2021</v>
      </c>
      <c r="B10357" s="27" t="s">
        <v>3114</v>
      </c>
      <c r="C10357" s="27" t="s">
        <v>3115</v>
      </c>
      <c r="D10357" s="27" t="s">
        <v>3116</v>
      </c>
      <c r="E10357" s="27" t="s">
        <v>3025</v>
      </c>
      <c r="F10357" s="27" t="s">
        <v>3026</v>
      </c>
      <c r="G10357" s="27" t="s">
        <v>2788</v>
      </c>
      <c r="H10357" s="28">
        <v>44228</v>
      </c>
      <c r="I10357" s="516">
        <v>0</v>
      </c>
      <c r="J10357" s="28" t="s">
        <v>3241</v>
      </c>
    </row>
    <row r="10358" spans="1:10" x14ac:dyDescent="0.3">
      <c r="A10358" s="26">
        <v>2021</v>
      </c>
      <c r="B10358" s="27" t="s">
        <v>3126</v>
      </c>
      <c r="C10358" s="27" t="s">
        <v>3127</v>
      </c>
      <c r="D10358" s="27" t="s">
        <v>3128</v>
      </c>
      <c r="E10358" s="27" t="s">
        <v>3025</v>
      </c>
      <c r="F10358" s="27" t="s">
        <v>3026</v>
      </c>
      <c r="G10358" s="27" t="s">
        <v>2936</v>
      </c>
      <c r="H10358" s="28">
        <v>44228</v>
      </c>
      <c r="I10358" s="516">
        <v>0</v>
      </c>
      <c r="J10358" s="28" t="s">
        <v>3241</v>
      </c>
    </row>
    <row r="10359" spans="1:10" x14ac:dyDescent="0.3">
      <c r="A10359" s="26">
        <v>2021</v>
      </c>
      <c r="B10359" s="27" t="s">
        <v>3028</v>
      </c>
      <c r="C10359" s="27" t="s">
        <v>3029</v>
      </c>
      <c r="D10359" s="27" t="s">
        <v>3028</v>
      </c>
      <c r="E10359" s="27" t="s">
        <v>6117</v>
      </c>
      <c r="F10359" s="27" t="s">
        <v>2807</v>
      </c>
      <c r="G10359" s="27" t="s">
        <v>2812</v>
      </c>
      <c r="H10359" s="28">
        <v>44256</v>
      </c>
      <c r="I10359" s="516">
        <v>9.6878080000000004</v>
      </c>
      <c r="J10359" s="28" t="s">
        <v>3241</v>
      </c>
    </row>
    <row r="10360" spans="1:10" x14ac:dyDescent="0.3">
      <c r="A10360" s="26">
        <v>2021</v>
      </c>
      <c r="B10360" s="27" t="s">
        <v>3181</v>
      </c>
      <c r="C10360" s="27" t="s">
        <v>3180</v>
      </c>
      <c r="D10360" s="27" t="s">
        <v>3181</v>
      </c>
      <c r="E10360" s="27" t="s">
        <v>3033</v>
      </c>
      <c r="F10360" s="27" t="s">
        <v>3034</v>
      </c>
      <c r="G10360" s="27" t="s">
        <v>2821</v>
      </c>
      <c r="H10360" s="28">
        <v>44256</v>
      </c>
      <c r="I10360" s="516">
        <v>3.535364</v>
      </c>
      <c r="J10360" s="28" t="s">
        <v>3241</v>
      </c>
    </row>
    <row r="10361" spans="1:10" x14ac:dyDescent="0.3">
      <c r="A10361" s="26">
        <v>2021</v>
      </c>
      <c r="B10361" s="27" t="s">
        <v>3031</v>
      </c>
      <c r="C10361" s="27" t="s">
        <v>3032</v>
      </c>
      <c r="D10361" s="27" t="s">
        <v>3031</v>
      </c>
      <c r="E10361" s="27" t="s">
        <v>3033</v>
      </c>
      <c r="F10361" s="27" t="s">
        <v>3034</v>
      </c>
      <c r="G10361" s="27" t="s">
        <v>2821</v>
      </c>
      <c r="H10361" s="28">
        <v>44256</v>
      </c>
      <c r="I10361" s="516">
        <v>5.7707610000000003</v>
      </c>
      <c r="J10361" s="28" t="s">
        <v>3241</v>
      </c>
    </row>
    <row r="10362" spans="1:10" x14ac:dyDescent="0.3">
      <c r="A10362" s="26">
        <v>2021</v>
      </c>
      <c r="B10362" s="27" t="s">
        <v>3037</v>
      </c>
      <c r="C10362" s="27" t="s">
        <v>3038</v>
      </c>
      <c r="D10362" s="27" t="s">
        <v>3037</v>
      </c>
      <c r="E10362" s="27" t="s">
        <v>6117</v>
      </c>
      <c r="F10362" s="27" t="s">
        <v>3034</v>
      </c>
      <c r="G10362" s="27" t="s">
        <v>2999</v>
      </c>
      <c r="H10362" s="28">
        <v>44256</v>
      </c>
      <c r="I10362" s="516">
        <v>8.3358099999999986</v>
      </c>
      <c r="J10362" s="28" t="s">
        <v>3241</v>
      </c>
    </row>
    <row r="10363" spans="1:10" x14ac:dyDescent="0.3">
      <c r="A10363" s="26">
        <v>2021</v>
      </c>
      <c r="B10363" s="27" t="s">
        <v>3039</v>
      </c>
      <c r="C10363" s="27" t="s">
        <v>3040</v>
      </c>
      <c r="D10363" s="27" t="s">
        <v>3039</v>
      </c>
      <c r="E10363" s="27" t="s">
        <v>6117</v>
      </c>
      <c r="F10363" s="27" t="s">
        <v>2815</v>
      </c>
      <c r="G10363" s="27" t="s">
        <v>2816</v>
      </c>
      <c r="H10363" s="28">
        <v>44256</v>
      </c>
      <c r="I10363" s="516">
        <v>0</v>
      </c>
      <c r="J10363" s="28" t="s">
        <v>3241</v>
      </c>
    </row>
    <row r="10364" spans="1:10" x14ac:dyDescent="0.3">
      <c r="A10364" s="26">
        <v>2021</v>
      </c>
      <c r="B10364" s="27" t="s">
        <v>3041</v>
      </c>
      <c r="C10364" s="27" t="s">
        <v>3042</v>
      </c>
      <c r="D10364" s="27" t="s">
        <v>3041</v>
      </c>
      <c r="E10364" s="27" t="s">
        <v>6117</v>
      </c>
      <c r="F10364" s="27" t="s">
        <v>2825</v>
      </c>
      <c r="G10364" s="27" t="s">
        <v>2826</v>
      </c>
      <c r="H10364" s="28">
        <v>44256</v>
      </c>
      <c r="I10364" s="516">
        <v>2.7693270000000001</v>
      </c>
      <c r="J10364" s="28" t="s">
        <v>3241</v>
      </c>
    </row>
    <row r="10365" spans="1:10" x14ac:dyDescent="0.3">
      <c r="A10365" s="26">
        <v>2021</v>
      </c>
      <c r="B10365" s="27" t="s">
        <v>3043</v>
      </c>
      <c r="C10365" s="27" t="s">
        <v>3044</v>
      </c>
      <c r="D10365" s="27" t="s">
        <v>3043</v>
      </c>
      <c r="E10365" s="27" t="s">
        <v>6117</v>
      </c>
      <c r="F10365" s="27" t="s">
        <v>2815</v>
      </c>
      <c r="G10365" s="27" t="s">
        <v>2816</v>
      </c>
      <c r="H10365" s="28">
        <v>44256</v>
      </c>
      <c r="I10365" s="516">
        <v>8.2460450000000005</v>
      </c>
      <c r="J10365" s="28" t="s">
        <v>3241</v>
      </c>
    </row>
    <row r="10366" spans="1:10" x14ac:dyDescent="0.3">
      <c r="A10366" s="26">
        <v>2021</v>
      </c>
      <c r="B10366" s="27" t="s">
        <v>3045</v>
      </c>
      <c r="C10366" s="27" t="s">
        <v>3046</v>
      </c>
      <c r="D10366" s="27" t="s">
        <v>3045</v>
      </c>
      <c r="E10366" s="27" t="s">
        <v>6117</v>
      </c>
      <c r="F10366" s="27" t="s">
        <v>2815</v>
      </c>
      <c r="G10366" s="27" t="s">
        <v>2816</v>
      </c>
      <c r="H10366" s="28">
        <v>44256</v>
      </c>
      <c r="I10366" s="516">
        <v>7.8417000000000001E-2</v>
      </c>
      <c r="J10366" s="28" t="s">
        <v>3241</v>
      </c>
    </row>
    <row r="10367" spans="1:10" x14ac:dyDescent="0.3">
      <c r="A10367" s="26">
        <v>2021</v>
      </c>
      <c r="B10367" s="27" t="s">
        <v>3143</v>
      </c>
      <c r="C10367" s="27" t="s">
        <v>3144</v>
      </c>
      <c r="D10367" s="27" t="s">
        <v>3143</v>
      </c>
      <c r="E10367" s="27" t="s">
        <v>6117</v>
      </c>
      <c r="F10367" s="27" t="s">
        <v>2798</v>
      </c>
      <c r="G10367" s="27" t="s">
        <v>2803</v>
      </c>
      <c r="H10367" s="28">
        <v>44256</v>
      </c>
      <c r="I10367" s="516">
        <v>2.9592299999999998</v>
      </c>
      <c r="J10367" s="28" t="s">
        <v>3241</v>
      </c>
    </row>
    <row r="10368" spans="1:10" x14ac:dyDescent="0.3">
      <c r="A10368" s="26">
        <v>2021</v>
      </c>
      <c r="B10368" s="27" t="s">
        <v>3173</v>
      </c>
      <c r="C10368" s="27" t="s">
        <v>3172</v>
      </c>
      <c r="D10368" s="27" t="s">
        <v>3173</v>
      </c>
      <c r="E10368" s="27" t="s">
        <v>3111</v>
      </c>
      <c r="F10368" s="27" t="s">
        <v>2825</v>
      </c>
      <c r="G10368" s="27" t="s">
        <v>2850</v>
      </c>
      <c r="H10368" s="28">
        <v>44256</v>
      </c>
      <c r="I10368" s="516">
        <v>0.45944699999999999</v>
      </c>
      <c r="J10368" s="28" t="s">
        <v>3241</v>
      </c>
    </row>
    <row r="10369" spans="1:10" x14ac:dyDescent="0.3">
      <c r="A10369" s="26">
        <v>2021</v>
      </c>
      <c r="B10369" s="27" t="s">
        <v>3146</v>
      </c>
      <c r="C10369" s="27" t="s">
        <v>3147</v>
      </c>
      <c r="D10369" s="27" t="s">
        <v>3146</v>
      </c>
      <c r="E10369" s="27" t="s">
        <v>6117</v>
      </c>
      <c r="F10369" s="27" t="s">
        <v>2798</v>
      </c>
      <c r="G10369" s="27" t="s">
        <v>2803</v>
      </c>
      <c r="H10369" s="28">
        <v>44256</v>
      </c>
      <c r="I10369" s="516">
        <v>3.5971890000000002</v>
      </c>
      <c r="J10369" s="28" t="s">
        <v>3241</v>
      </c>
    </row>
    <row r="10370" spans="1:10" x14ac:dyDescent="0.3">
      <c r="A10370" s="26">
        <v>2021</v>
      </c>
      <c r="B10370" s="27" t="s">
        <v>3047</v>
      </c>
      <c r="C10370" s="27" t="s">
        <v>3048</v>
      </c>
      <c r="D10370" s="27" t="s">
        <v>3047</v>
      </c>
      <c r="E10370" s="27" t="s">
        <v>6117</v>
      </c>
      <c r="F10370" s="27" t="s">
        <v>2825</v>
      </c>
      <c r="G10370" s="27" t="s">
        <v>2826</v>
      </c>
      <c r="H10370" s="28">
        <v>44256</v>
      </c>
      <c r="I10370" s="516">
        <v>2.4483920000000001</v>
      </c>
      <c r="J10370" s="28" t="s">
        <v>3241</v>
      </c>
    </row>
    <row r="10371" spans="1:10" x14ac:dyDescent="0.3">
      <c r="A10371" s="26">
        <v>2021</v>
      </c>
      <c r="B10371" s="27" t="s">
        <v>3049</v>
      </c>
      <c r="C10371" s="27" t="s">
        <v>3050</v>
      </c>
      <c r="D10371" s="27" t="s">
        <v>3049</v>
      </c>
      <c r="E10371" s="27" t="s">
        <v>6117</v>
      </c>
      <c r="F10371" s="27" t="s">
        <v>2825</v>
      </c>
      <c r="G10371" s="27" t="s">
        <v>2850</v>
      </c>
      <c r="H10371" s="28">
        <v>44256</v>
      </c>
      <c r="I10371" s="516">
        <v>1.3853250000000001</v>
      </c>
      <c r="J10371" s="28" t="s">
        <v>3241</v>
      </c>
    </row>
    <row r="10372" spans="1:10" x14ac:dyDescent="0.3">
      <c r="A10372" s="26">
        <v>2021</v>
      </c>
      <c r="B10372" s="27" t="s">
        <v>3052</v>
      </c>
      <c r="C10372" s="27" t="s">
        <v>3053</v>
      </c>
      <c r="D10372" s="27" t="s">
        <v>3052</v>
      </c>
      <c r="E10372" s="27" t="s">
        <v>3033</v>
      </c>
      <c r="F10372" s="27" t="s">
        <v>2807</v>
      </c>
      <c r="G10372" s="27" t="s">
        <v>2812</v>
      </c>
      <c r="H10372" s="28">
        <v>44256</v>
      </c>
      <c r="I10372" s="516">
        <v>1.890998</v>
      </c>
      <c r="J10372" s="28" t="s">
        <v>3241</v>
      </c>
    </row>
    <row r="10373" spans="1:10" x14ac:dyDescent="0.3">
      <c r="A10373" s="26">
        <v>2021</v>
      </c>
      <c r="B10373" s="27" t="s">
        <v>3054</v>
      </c>
      <c r="C10373" s="27" t="s">
        <v>3055</v>
      </c>
      <c r="D10373" s="27" t="s">
        <v>3054</v>
      </c>
      <c r="E10373" s="27" t="s">
        <v>6117</v>
      </c>
      <c r="F10373" s="27" t="s">
        <v>3034</v>
      </c>
      <c r="G10373" s="27" t="s">
        <v>2999</v>
      </c>
      <c r="H10373" s="28">
        <v>44256</v>
      </c>
      <c r="I10373" s="516">
        <v>12.368587</v>
      </c>
      <c r="J10373" s="28" t="s">
        <v>3241</v>
      </c>
    </row>
    <row r="10374" spans="1:10" x14ac:dyDescent="0.3">
      <c r="A10374" s="26">
        <v>2021</v>
      </c>
      <c r="B10374" s="27" t="s">
        <v>3056</v>
      </c>
      <c r="C10374" s="27" t="s">
        <v>3057</v>
      </c>
      <c r="D10374" s="27" t="s">
        <v>3056</v>
      </c>
      <c r="E10374" s="27" t="s">
        <v>6117</v>
      </c>
      <c r="F10374" s="27" t="s">
        <v>2825</v>
      </c>
      <c r="G10374" s="27" t="s">
        <v>2826</v>
      </c>
      <c r="H10374" s="28">
        <v>44256</v>
      </c>
      <c r="I10374" s="516">
        <v>2.9423210000000002</v>
      </c>
      <c r="J10374" s="28" t="s">
        <v>3241</v>
      </c>
    </row>
    <row r="10375" spans="1:10" x14ac:dyDescent="0.3">
      <c r="A10375" s="26">
        <v>2021</v>
      </c>
      <c r="B10375" s="27" t="s">
        <v>3058</v>
      </c>
      <c r="C10375" s="27" t="s">
        <v>3059</v>
      </c>
      <c r="D10375" s="27" t="s">
        <v>3058</v>
      </c>
      <c r="E10375" s="27" t="s">
        <v>6117</v>
      </c>
      <c r="F10375" s="27" t="s">
        <v>2815</v>
      </c>
      <c r="G10375" s="27" t="s">
        <v>2816</v>
      </c>
      <c r="H10375" s="28">
        <v>44256</v>
      </c>
      <c r="I10375" s="516">
        <v>7.1422750000000006</v>
      </c>
      <c r="J10375" s="28" t="s">
        <v>3241</v>
      </c>
    </row>
    <row r="10376" spans="1:10" x14ac:dyDescent="0.3">
      <c r="A10376" s="26">
        <v>2021</v>
      </c>
      <c r="B10376" s="27" t="s">
        <v>3152</v>
      </c>
      <c r="C10376" s="27" t="s">
        <v>3153</v>
      </c>
      <c r="D10376" s="27" t="s">
        <v>3152</v>
      </c>
      <c r="E10376" s="27" t="s">
        <v>3111</v>
      </c>
      <c r="F10376" s="27" t="s">
        <v>2825</v>
      </c>
      <c r="G10376" s="27" t="s">
        <v>2850</v>
      </c>
      <c r="H10376" s="28">
        <v>44256</v>
      </c>
      <c r="I10376" s="516">
        <v>0.430261</v>
      </c>
      <c r="J10376" s="28" t="s">
        <v>3241</v>
      </c>
    </row>
    <row r="10377" spans="1:10" x14ac:dyDescent="0.3">
      <c r="A10377" s="26">
        <v>2021</v>
      </c>
      <c r="B10377" s="27" t="s">
        <v>3154</v>
      </c>
      <c r="C10377" s="27" t="s">
        <v>3155</v>
      </c>
      <c r="D10377" s="27" t="s">
        <v>3154</v>
      </c>
      <c r="E10377" s="27" t="s">
        <v>3111</v>
      </c>
      <c r="F10377" s="27" t="s">
        <v>2825</v>
      </c>
      <c r="G10377" s="27" t="s">
        <v>2850</v>
      </c>
      <c r="H10377" s="28">
        <v>44256</v>
      </c>
      <c r="I10377" s="516">
        <v>0.5514730000000001</v>
      </c>
      <c r="J10377" s="28" t="s">
        <v>3241</v>
      </c>
    </row>
    <row r="10378" spans="1:10" x14ac:dyDescent="0.3">
      <c r="A10378" s="26">
        <v>2021</v>
      </c>
      <c r="B10378" s="27" t="s">
        <v>3156</v>
      </c>
      <c r="C10378" s="27" t="s">
        <v>3157</v>
      </c>
      <c r="D10378" s="27" t="s">
        <v>3156</v>
      </c>
      <c r="E10378" s="27" t="s">
        <v>3111</v>
      </c>
      <c r="F10378" s="27" t="s">
        <v>2825</v>
      </c>
      <c r="G10378" s="27" t="s">
        <v>2850</v>
      </c>
      <c r="H10378" s="28">
        <v>44256</v>
      </c>
      <c r="I10378" s="516">
        <v>0</v>
      </c>
      <c r="J10378" s="28" t="s">
        <v>3241</v>
      </c>
    </row>
    <row r="10379" spans="1:10" x14ac:dyDescent="0.3">
      <c r="A10379" s="26">
        <v>2021</v>
      </c>
      <c r="B10379" s="27" t="s">
        <v>3060</v>
      </c>
      <c r="C10379" s="27" t="s">
        <v>3061</v>
      </c>
      <c r="D10379" s="27" t="s">
        <v>3062</v>
      </c>
      <c r="E10379" s="27" t="s">
        <v>3063</v>
      </c>
      <c r="F10379" s="27" t="s">
        <v>3034</v>
      </c>
      <c r="G10379" s="27" t="s">
        <v>2999</v>
      </c>
      <c r="H10379" s="28">
        <v>44256</v>
      </c>
      <c r="I10379" s="516">
        <v>0</v>
      </c>
      <c r="J10379" s="28" t="s">
        <v>3241</v>
      </c>
    </row>
    <row r="10380" spans="1:10" x14ac:dyDescent="0.3">
      <c r="A10380" s="26">
        <v>2021</v>
      </c>
      <c r="B10380" s="27" t="s">
        <v>3174</v>
      </c>
      <c r="C10380" s="27" t="s">
        <v>3175</v>
      </c>
      <c r="D10380" s="27" t="s">
        <v>3174</v>
      </c>
      <c r="E10380" s="27" t="s">
        <v>6117</v>
      </c>
      <c r="F10380" s="27" t="s">
        <v>2825</v>
      </c>
      <c r="G10380" s="27" t="s">
        <v>2826</v>
      </c>
      <c r="H10380" s="28">
        <v>44256</v>
      </c>
      <c r="I10380" s="516">
        <v>0.65765899999999999</v>
      </c>
      <c r="J10380" s="28" t="s">
        <v>3241</v>
      </c>
    </row>
    <row r="10381" spans="1:10" x14ac:dyDescent="0.3">
      <c r="A10381" s="26">
        <v>2021</v>
      </c>
      <c r="B10381" s="27" t="s">
        <v>3068</v>
      </c>
      <c r="C10381" s="27" t="s">
        <v>3069</v>
      </c>
      <c r="D10381" s="27" t="s">
        <v>3068</v>
      </c>
      <c r="E10381" s="27" t="s">
        <v>6117</v>
      </c>
      <c r="F10381" s="27" t="s">
        <v>3034</v>
      </c>
      <c r="G10381" s="27" t="s">
        <v>2923</v>
      </c>
      <c r="H10381" s="28">
        <v>44256</v>
      </c>
      <c r="I10381" s="516">
        <v>4.3419999999999996</v>
      </c>
      <c r="J10381" s="28" t="s">
        <v>3241</v>
      </c>
    </row>
    <row r="10382" spans="1:10" x14ac:dyDescent="0.3">
      <c r="A10382" s="26">
        <v>2021</v>
      </c>
      <c r="B10382" s="27" t="s">
        <v>3070</v>
      </c>
      <c r="C10382" s="27" t="s">
        <v>3071</v>
      </c>
      <c r="D10382" s="27" t="s">
        <v>3070</v>
      </c>
      <c r="E10382" s="27" t="s">
        <v>6117</v>
      </c>
      <c r="F10382" s="27" t="s">
        <v>2815</v>
      </c>
      <c r="G10382" s="27" t="s">
        <v>2816</v>
      </c>
      <c r="H10382" s="28">
        <v>44256</v>
      </c>
      <c r="I10382" s="516">
        <v>2.7167560000000002</v>
      </c>
      <c r="J10382" s="28" t="s">
        <v>3241</v>
      </c>
    </row>
    <row r="10383" spans="1:10" x14ac:dyDescent="0.3">
      <c r="A10383" s="26">
        <v>2021</v>
      </c>
      <c r="B10383" s="27" t="s">
        <v>3176</v>
      </c>
      <c r="C10383" s="27" t="s">
        <v>3177</v>
      </c>
      <c r="D10383" s="27" t="s">
        <v>3176</v>
      </c>
      <c r="E10383" s="27" t="s">
        <v>3033</v>
      </c>
      <c r="F10383" s="27" t="s">
        <v>2807</v>
      </c>
      <c r="G10383" s="27" t="s">
        <v>2812</v>
      </c>
      <c r="H10383" s="28">
        <v>44256</v>
      </c>
      <c r="I10383" s="516">
        <v>11.475460999999999</v>
      </c>
      <c r="J10383" s="28" t="s">
        <v>3241</v>
      </c>
    </row>
    <row r="10384" spans="1:10" x14ac:dyDescent="0.3">
      <c r="A10384" s="26">
        <v>2021</v>
      </c>
      <c r="B10384" s="27" t="s">
        <v>3072</v>
      </c>
      <c r="C10384" s="27" t="s">
        <v>3073</v>
      </c>
      <c r="D10384" s="27" t="s">
        <v>3072</v>
      </c>
      <c r="E10384" s="27" t="s">
        <v>6117</v>
      </c>
      <c r="F10384" s="27" t="s">
        <v>3034</v>
      </c>
      <c r="G10384" s="27" t="s">
        <v>3074</v>
      </c>
      <c r="H10384" s="28">
        <v>44256</v>
      </c>
      <c r="I10384" s="516">
        <v>0.78396199999999994</v>
      </c>
      <c r="J10384" s="28" t="s">
        <v>3241</v>
      </c>
    </row>
    <row r="10385" spans="1:10" x14ac:dyDescent="0.3">
      <c r="A10385" s="26">
        <v>2021</v>
      </c>
      <c r="B10385" s="27" t="s">
        <v>3182</v>
      </c>
      <c r="C10385" s="27" t="s">
        <v>3183</v>
      </c>
      <c r="D10385" s="27" t="s">
        <v>3182</v>
      </c>
      <c r="E10385" s="27" t="s">
        <v>6117</v>
      </c>
      <c r="F10385" s="27" t="s">
        <v>2825</v>
      </c>
      <c r="G10385" s="27" t="s">
        <v>2826</v>
      </c>
      <c r="H10385" s="28">
        <v>44256</v>
      </c>
      <c r="I10385" s="516">
        <v>0.26868400000000003</v>
      </c>
      <c r="J10385" s="28" t="s">
        <v>3241</v>
      </c>
    </row>
    <row r="10386" spans="1:10" x14ac:dyDescent="0.3">
      <c r="A10386" s="26">
        <v>2021</v>
      </c>
      <c r="B10386" s="27" t="s">
        <v>3075</v>
      </c>
      <c r="C10386" s="27" t="s">
        <v>3076</v>
      </c>
      <c r="D10386" s="27" t="s">
        <v>3075</v>
      </c>
      <c r="E10386" s="27" t="s">
        <v>6117</v>
      </c>
      <c r="F10386" s="27" t="s">
        <v>2815</v>
      </c>
      <c r="G10386" s="27" t="s">
        <v>2816</v>
      </c>
      <c r="H10386" s="28">
        <v>44256</v>
      </c>
      <c r="I10386" s="516">
        <v>0</v>
      </c>
      <c r="J10386" s="28" t="s">
        <v>3241</v>
      </c>
    </row>
    <row r="10387" spans="1:10" x14ac:dyDescent="0.3">
      <c r="A10387" s="26">
        <v>2021</v>
      </c>
      <c r="B10387" s="27" t="s">
        <v>3077</v>
      </c>
      <c r="C10387" s="27" t="s">
        <v>3078</v>
      </c>
      <c r="D10387" s="27" t="s">
        <v>3077</v>
      </c>
      <c r="E10387" s="27" t="s">
        <v>3033</v>
      </c>
      <c r="F10387" s="27" t="s">
        <v>2788</v>
      </c>
      <c r="G10387" s="27" t="s">
        <v>2788</v>
      </c>
      <c r="H10387" s="28">
        <v>44256</v>
      </c>
      <c r="I10387" s="516">
        <v>0</v>
      </c>
      <c r="J10387" s="28" t="s">
        <v>3241</v>
      </c>
    </row>
    <row r="10388" spans="1:10" x14ac:dyDescent="0.3">
      <c r="A10388" s="26">
        <v>2021</v>
      </c>
      <c r="B10388" s="27" t="s">
        <v>3079</v>
      </c>
      <c r="C10388" s="27" t="s">
        <v>3080</v>
      </c>
      <c r="D10388" s="27" t="s">
        <v>3081</v>
      </c>
      <c r="E10388" s="27" t="s">
        <v>3063</v>
      </c>
      <c r="F10388" s="27" t="s">
        <v>2788</v>
      </c>
      <c r="G10388" s="27" t="s">
        <v>2788</v>
      </c>
      <c r="H10388" s="28">
        <v>44256</v>
      </c>
      <c r="I10388" s="516">
        <v>0</v>
      </c>
      <c r="J10388" s="28" t="s">
        <v>3241</v>
      </c>
    </row>
    <row r="10389" spans="1:10" x14ac:dyDescent="0.3">
      <c r="A10389" s="26">
        <v>2021</v>
      </c>
      <c r="B10389" s="27" t="s">
        <v>3082</v>
      </c>
      <c r="C10389" s="27" t="s">
        <v>3083</v>
      </c>
      <c r="D10389" s="27" t="s">
        <v>3082</v>
      </c>
      <c r="E10389" s="27" t="s">
        <v>6117</v>
      </c>
      <c r="F10389" s="27" t="s">
        <v>2825</v>
      </c>
      <c r="G10389" s="27" t="s">
        <v>2826</v>
      </c>
      <c r="H10389" s="28">
        <v>44256</v>
      </c>
      <c r="I10389" s="516">
        <v>2.0434420000000002</v>
      </c>
      <c r="J10389" s="28" t="s">
        <v>3241</v>
      </c>
    </row>
    <row r="10390" spans="1:10" x14ac:dyDescent="0.3">
      <c r="A10390" s="26">
        <v>2021</v>
      </c>
      <c r="B10390" s="27" t="s">
        <v>3089</v>
      </c>
      <c r="C10390" s="27" t="s">
        <v>3090</v>
      </c>
      <c r="D10390" s="27" t="s">
        <v>3089</v>
      </c>
      <c r="E10390" s="27" t="s">
        <v>6117</v>
      </c>
      <c r="F10390" s="27" t="s">
        <v>2815</v>
      </c>
      <c r="G10390" s="27" t="s">
        <v>2816</v>
      </c>
      <c r="H10390" s="28">
        <v>44256</v>
      </c>
      <c r="I10390" s="516">
        <v>1.37503</v>
      </c>
      <c r="J10390" s="28" t="s">
        <v>3241</v>
      </c>
    </row>
    <row r="10391" spans="1:10" x14ac:dyDescent="0.3">
      <c r="A10391" s="26">
        <v>2021</v>
      </c>
      <c r="B10391" s="27" t="s">
        <v>3184</v>
      </c>
      <c r="C10391" s="27" t="s">
        <v>3185</v>
      </c>
      <c r="D10391" s="27" t="s">
        <v>3186</v>
      </c>
      <c r="E10391" s="27" t="s">
        <v>3063</v>
      </c>
      <c r="F10391" s="27" t="s">
        <v>3034</v>
      </c>
      <c r="G10391" s="27" t="s">
        <v>2999</v>
      </c>
      <c r="H10391" s="28">
        <v>44256</v>
      </c>
      <c r="I10391" s="516">
        <v>0</v>
      </c>
      <c r="J10391" s="28" t="s">
        <v>3241</v>
      </c>
    </row>
    <row r="10392" spans="1:10" x14ac:dyDescent="0.3">
      <c r="A10392" s="26">
        <v>2021</v>
      </c>
      <c r="B10392" s="27" t="s">
        <v>3091</v>
      </c>
      <c r="C10392" s="27" t="s">
        <v>3092</v>
      </c>
      <c r="D10392" s="27" t="s">
        <v>3093</v>
      </c>
      <c r="E10392" s="27" t="s">
        <v>3063</v>
      </c>
      <c r="F10392" s="27" t="s">
        <v>3094</v>
      </c>
      <c r="G10392" s="27" t="s">
        <v>2965</v>
      </c>
      <c r="H10392" s="28">
        <v>44256</v>
      </c>
      <c r="I10392" s="516">
        <v>7.2202660000000005</v>
      </c>
      <c r="J10392" s="28" t="s">
        <v>3241</v>
      </c>
    </row>
    <row r="10393" spans="1:10" x14ac:dyDescent="0.3">
      <c r="A10393" s="26">
        <v>2021</v>
      </c>
      <c r="B10393" s="27" t="s">
        <v>3095</v>
      </c>
      <c r="C10393" s="27" t="s">
        <v>3096</v>
      </c>
      <c r="D10393" s="27" t="s">
        <v>3095</v>
      </c>
      <c r="E10393" s="27" t="s">
        <v>6117</v>
      </c>
      <c r="F10393" s="27" t="s">
        <v>3034</v>
      </c>
      <c r="G10393" s="27" t="s">
        <v>2999</v>
      </c>
      <c r="H10393" s="28">
        <v>44256</v>
      </c>
      <c r="I10393" s="516">
        <v>6.877396000000001</v>
      </c>
      <c r="J10393" s="28" t="s">
        <v>3241</v>
      </c>
    </row>
    <row r="10394" spans="1:10" x14ac:dyDescent="0.3">
      <c r="A10394" s="26">
        <v>2021</v>
      </c>
      <c r="B10394" s="27" t="s">
        <v>3097</v>
      </c>
      <c r="C10394" s="27" t="s">
        <v>3098</v>
      </c>
      <c r="D10394" s="27" t="s">
        <v>3097</v>
      </c>
      <c r="E10394" s="27" t="s">
        <v>6117</v>
      </c>
      <c r="F10394" s="27" t="s">
        <v>2825</v>
      </c>
      <c r="G10394" s="27" t="s">
        <v>2850</v>
      </c>
      <c r="H10394" s="28">
        <v>44256</v>
      </c>
      <c r="I10394" s="516">
        <v>0</v>
      </c>
      <c r="J10394" s="28" t="s">
        <v>3241</v>
      </c>
    </row>
    <row r="10395" spans="1:10" x14ac:dyDescent="0.3">
      <c r="A10395" s="26">
        <v>2021</v>
      </c>
      <c r="B10395" s="27" t="s">
        <v>3132</v>
      </c>
      <c r="C10395" s="27" t="s">
        <v>3133</v>
      </c>
      <c r="D10395" s="27" t="s">
        <v>3132</v>
      </c>
      <c r="E10395" s="27" t="s">
        <v>3033</v>
      </c>
      <c r="F10395" s="27" t="s">
        <v>2807</v>
      </c>
      <c r="G10395" s="27" t="s">
        <v>2812</v>
      </c>
      <c r="H10395" s="28">
        <v>44256</v>
      </c>
      <c r="I10395" s="516">
        <v>14.329773000000001</v>
      </c>
      <c r="J10395" s="28" t="s">
        <v>3241</v>
      </c>
    </row>
    <row r="10396" spans="1:10" x14ac:dyDescent="0.3">
      <c r="A10396" s="26">
        <v>2021</v>
      </c>
      <c r="B10396" s="27" t="s">
        <v>3134</v>
      </c>
      <c r="C10396" s="27" t="s">
        <v>3135</v>
      </c>
      <c r="D10396" s="27" t="s">
        <v>3134</v>
      </c>
      <c r="E10396" s="27" t="s">
        <v>3033</v>
      </c>
      <c r="F10396" s="27" t="s">
        <v>2807</v>
      </c>
      <c r="G10396" s="27" t="s">
        <v>2812</v>
      </c>
      <c r="H10396" s="28">
        <v>44256</v>
      </c>
      <c r="I10396" s="516">
        <v>9.4441229999999994</v>
      </c>
      <c r="J10396" s="28" t="s">
        <v>3241</v>
      </c>
    </row>
    <row r="10397" spans="1:10" x14ac:dyDescent="0.3">
      <c r="A10397" s="26">
        <v>2021</v>
      </c>
      <c r="B10397" s="27" t="s">
        <v>3099</v>
      </c>
      <c r="C10397" s="27" t="s">
        <v>3100</v>
      </c>
      <c r="D10397" s="27" t="s">
        <v>3099</v>
      </c>
      <c r="E10397" s="27" t="s">
        <v>6117</v>
      </c>
      <c r="F10397" s="27" t="s">
        <v>2815</v>
      </c>
      <c r="G10397" s="27" t="s">
        <v>2816</v>
      </c>
      <c r="H10397" s="28">
        <v>44256</v>
      </c>
      <c r="I10397" s="516">
        <v>12.21158</v>
      </c>
      <c r="J10397" s="28" t="s">
        <v>3241</v>
      </c>
    </row>
    <row r="10398" spans="1:10" x14ac:dyDescent="0.3">
      <c r="A10398" s="26">
        <v>2021</v>
      </c>
      <c r="B10398" s="27" t="s">
        <v>3101</v>
      </c>
      <c r="C10398" s="27" t="s">
        <v>3102</v>
      </c>
      <c r="D10398" s="27" t="s">
        <v>3101</v>
      </c>
      <c r="E10398" s="27" t="s">
        <v>6117</v>
      </c>
      <c r="F10398" s="27" t="s">
        <v>3034</v>
      </c>
      <c r="G10398" s="27" t="s">
        <v>3074</v>
      </c>
      <c r="H10398" s="28">
        <v>44256</v>
      </c>
      <c r="I10398" s="516">
        <v>11.801287</v>
      </c>
      <c r="J10398" s="28" t="s">
        <v>3241</v>
      </c>
    </row>
    <row r="10399" spans="1:10" x14ac:dyDescent="0.3">
      <c r="A10399" s="26">
        <v>2021</v>
      </c>
      <c r="B10399" s="27" t="s">
        <v>3148</v>
      </c>
      <c r="C10399" s="27" t="s">
        <v>3149</v>
      </c>
      <c r="D10399" s="27" t="s">
        <v>3148</v>
      </c>
      <c r="E10399" s="27" t="s">
        <v>6117</v>
      </c>
      <c r="F10399" s="27" t="s">
        <v>2798</v>
      </c>
      <c r="G10399" s="27" t="s">
        <v>2803</v>
      </c>
      <c r="H10399" s="28">
        <v>44256</v>
      </c>
      <c r="I10399" s="516">
        <v>2.2432620000000001</v>
      </c>
      <c r="J10399" s="28" t="s">
        <v>3241</v>
      </c>
    </row>
    <row r="10400" spans="1:10" x14ac:dyDescent="0.3">
      <c r="A10400" s="26">
        <v>2021</v>
      </c>
      <c r="B10400" s="27" t="s">
        <v>3103</v>
      </c>
      <c r="C10400" s="27" t="s">
        <v>3104</v>
      </c>
      <c r="D10400" s="27" t="s">
        <v>3103</v>
      </c>
      <c r="E10400" s="27" t="s">
        <v>6117</v>
      </c>
      <c r="F10400" s="27" t="s">
        <v>3034</v>
      </c>
      <c r="G10400" s="27" t="s">
        <v>2923</v>
      </c>
      <c r="H10400" s="28">
        <v>44256</v>
      </c>
      <c r="I10400" s="516">
        <v>2.55402</v>
      </c>
      <c r="J10400" s="28" t="s">
        <v>3241</v>
      </c>
    </row>
    <row r="10401" spans="1:10" x14ac:dyDescent="0.3">
      <c r="A10401" s="26">
        <v>2021</v>
      </c>
      <c r="B10401" s="27" t="s">
        <v>3150</v>
      </c>
      <c r="C10401" s="27" t="s">
        <v>3151</v>
      </c>
      <c r="D10401" s="27" t="s">
        <v>3150</v>
      </c>
      <c r="E10401" s="27" t="s">
        <v>6117</v>
      </c>
      <c r="F10401" s="27" t="s">
        <v>2825</v>
      </c>
      <c r="G10401" s="27" t="s">
        <v>2850</v>
      </c>
      <c r="H10401" s="28">
        <v>44256</v>
      </c>
      <c r="I10401" s="516">
        <v>0.17761700000000002</v>
      </c>
      <c r="J10401" s="28" t="s">
        <v>3241</v>
      </c>
    </row>
    <row r="10402" spans="1:10" x14ac:dyDescent="0.3">
      <c r="A10402" s="26">
        <v>2021</v>
      </c>
      <c r="B10402" s="27" t="s">
        <v>3105</v>
      </c>
      <c r="C10402" s="27" t="s">
        <v>3106</v>
      </c>
      <c r="D10402" s="27" t="s">
        <v>3105</v>
      </c>
      <c r="E10402" s="27" t="s">
        <v>6117</v>
      </c>
      <c r="F10402" s="27" t="s">
        <v>2798</v>
      </c>
      <c r="G10402" s="27" t="s">
        <v>2803</v>
      </c>
      <c r="H10402" s="28">
        <v>44256</v>
      </c>
      <c r="I10402" s="516">
        <v>2.7318660000000001</v>
      </c>
      <c r="J10402" s="28" t="s">
        <v>3241</v>
      </c>
    </row>
    <row r="10403" spans="1:10" x14ac:dyDescent="0.3">
      <c r="A10403" s="26">
        <v>2021</v>
      </c>
      <c r="B10403" s="27" t="s">
        <v>3140</v>
      </c>
      <c r="C10403" s="27" t="s">
        <v>3141</v>
      </c>
      <c r="D10403" s="27" t="s">
        <v>3140</v>
      </c>
      <c r="E10403" s="27" t="s">
        <v>6117</v>
      </c>
      <c r="F10403" s="27" t="s">
        <v>2825</v>
      </c>
      <c r="G10403" s="27" t="s">
        <v>2850</v>
      </c>
      <c r="H10403" s="28">
        <v>44256</v>
      </c>
      <c r="I10403" s="516">
        <v>0</v>
      </c>
      <c r="J10403" s="28" t="s">
        <v>3241</v>
      </c>
    </row>
    <row r="10404" spans="1:10" x14ac:dyDescent="0.3">
      <c r="A10404" s="26">
        <v>2021</v>
      </c>
      <c r="B10404" s="27" t="s">
        <v>3109</v>
      </c>
      <c r="C10404" s="27" t="s">
        <v>3110</v>
      </c>
      <c r="D10404" s="27" t="s">
        <v>3109</v>
      </c>
      <c r="E10404" s="27" t="s">
        <v>3111</v>
      </c>
      <c r="F10404" s="27" t="s">
        <v>2825</v>
      </c>
      <c r="G10404" s="27" t="s">
        <v>2850</v>
      </c>
      <c r="H10404" s="28">
        <v>44256</v>
      </c>
      <c r="I10404" s="516">
        <v>0.1628</v>
      </c>
      <c r="J10404" s="28" t="s">
        <v>3241</v>
      </c>
    </row>
    <row r="10405" spans="1:10" x14ac:dyDescent="0.3">
      <c r="A10405" s="26">
        <v>2021</v>
      </c>
      <c r="B10405" s="27" t="s">
        <v>3158</v>
      </c>
      <c r="C10405" s="27" t="s">
        <v>3159</v>
      </c>
      <c r="D10405" s="27" t="s">
        <v>3160</v>
      </c>
      <c r="E10405" s="27" t="s">
        <v>3161</v>
      </c>
      <c r="F10405" s="27" t="s">
        <v>3087</v>
      </c>
      <c r="G10405" s="27" t="s">
        <v>2788</v>
      </c>
      <c r="H10405" s="28">
        <v>44256</v>
      </c>
      <c r="I10405" s="516">
        <v>3.7476690000000001</v>
      </c>
      <c r="J10405" s="28" t="s">
        <v>3241</v>
      </c>
    </row>
    <row r="10406" spans="1:10" x14ac:dyDescent="0.3">
      <c r="A10406" s="26">
        <v>2021</v>
      </c>
      <c r="B10406" s="27" t="s">
        <v>3112</v>
      </c>
      <c r="C10406" s="27" t="s">
        <v>3113</v>
      </c>
      <c r="D10406" s="27" t="s">
        <v>3112</v>
      </c>
      <c r="E10406" s="27" t="s">
        <v>6117</v>
      </c>
      <c r="F10406" s="27" t="s">
        <v>2825</v>
      </c>
      <c r="G10406" s="27" t="s">
        <v>2826</v>
      </c>
      <c r="H10406" s="28">
        <v>44256</v>
      </c>
      <c r="I10406" s="516">
        <v>1.267277</v>
      </c>
      <c r="J10406" s="28" t="s">
        <v>3241</v>
      </c>
    </row>
    <row r="10407" spans="1:10" x14ac:dyDescent="0.3">
      <c r="A10407" s="26">
        <v>2021</v>
      </c>
      <c r="B10407" s="27" t="s">
        <v>3167</v>
      </c>
      <c r="C10407" s="27" t="s">
        <v>3168</v>
      </c>
      <c r="D10407" s="27" t="s">
        <v>3169</v>
      </c>
      <c r="E10407" s="27" t="s">
        <v>3161</v>
      </c>
      <c r="F10407" s="27" t="s">
        <v>3087</v>
      </c>
      <c r="G10407" s="27" t="s">
        <v>2788</v>
      </c>
      <c r="H10407" s="28">
        <v>44256</v>
      </c>
      <c r="I10407" s="516">
        <v>4.8663730000000003</v>
      </c>
      <c r="J10407" s="28" t="s">
        <v>3241</v>
      </c>
    </row>
    <row r="10408" spans="1:10" x14ac:dyDescent="0.3">
      <c r="A10408" s="26">
        <v>2021</v>
      </c>
      <c r="B10408" s="27" t="s">
        <v>3117</v>
      </c>
      <c r="C10408" s="27" t="s">
        <v>3118</v>
      </c>
      <c r="D10408" s="27" t="s">
        <v>3117</v>
      </c>
      <c r="E10408" s="27" t="s">
        <v>6117</v>
      </c>
      <c r="F10408" s="27" t="s">
        <v>2815</v>
      </c>
      <c r="G10408" s="27" t="s">
        <v>2816</v>
      </c>
      <c r="H10408" s="28">
        <v>44256</v>
      </c>
      <c r="I10408" s="516">
        <v>7.8872049999999998</v>
      </c>
      <c r="J10408" s="28" t="s">
        <v>3241</v>
      </c>
    </row>
    <row r="10409" spans="1:10" x14ac:dyDescent="0.3">
      <c r="A10409" s="26">
        <v>2021</v>
      </c>
      <c r="B10409" s="27" t="s">
        <v>3129</v>
      </c>
      <c r="C10409" s="27" t="s">
        <v>3130</v>
      </c>
      <c r="D10409" s="27" t="s">
        <v>3131</v>
      </c>
      <c r="E10409" s="27" t="s">
        <v>3063</v>
      </c>
      <c r="F10409" s="27" t="s">
        <v>3034</v>
      </c>
      <c r="G10409" s="27" t="s">
        <v>2840</v>
      </c>
      <c r="H10409" s="28">
        <v>44256</v>
      </c>
      <c r="I10409" s="516">
        <v>0</v>
      </c>
      <c r="J10409" s="28" t="s">
        <v>3241</v>
      </c>
    </row>
    <row r="10410" spans="1:10" x14ac:dyDescent="0.3">
      <c r="A10410" s="26">
        <v>2021</v>
      </c>
      <c r="B10410" s="27" t="s">
        <v>3178</v>
      </c>
      <c r="C10410" s="27" t="s">
        <v>3179</v>
      </c>
      <c r="D10410" s="27" t="s">
        <v>3178</v>
      </c>
      <c r="E10410" s="27" t="s">
        <v>3033</v>
      </c>
      <c r="F10410" s="27" t="s">
        <v>2807</v>
      </c>
      <c r="G10410" s="27" t="s">
        <v>2812</v>
      </c>
      <c r="H10410" s="28">
        <v>44256</v>
      </c>
      <c r="I10410" s="516">
        <v>0</v>
      </c>
      <c r="J10410" s="28" t="s">
        <v>3241</v>
      </c>
    </row>
    <row r="10411" spans="1:10" x14ac:dyDescent="0.3">
      <c r="A10411" s="26">
        <v>2021</v>
      </c>
      <c r="B10411" s="27" t="s">
        <v>3119</v>
      </c>
      <c r="C10411" s="27" t="s">
        <v>3120</v>
      </c>
      <c r="D10411" s="27" t="s">
        <v>3119</v>
      </c>
      <c r="E10411" s="27" t="s">
        <v>6117</v>
      </c>
      <c r="F10411" s="27" t="s">
        <v>3034</v>
      </c>
      <c r="G10411" s="27" t="s">
        <v>2840</v>
      </c>
      <c r="H10411" s="28">
        <v>44256</v>
      </c>
      <c r="I10411" s="516">
        <v>3.7761270000000002</v>
      </c>
      <c r="J10411" s="28" t="s">
        <v>3241</v>
      </c>
    </row>
    <row r="10412" spans="1:10" x14ac:dyDescent="0.3">
      <c r="A10412" s="26">
        <v>2021</v>
      </c>
      <c r="B10412" s="27" t="s">
        <v>3121</v>
      </c>
      <c r="C10412" s="27" t="s">
        <v>3122</v>
      </c>
      <c r="D10412" s="27" t="s">
        <v>3121</v>
      </c>
      <c r="E10412" s="27" t="s">
        <v>6117</v>
      </c>
      <c r="F10412" s="27" t="s">
        <v>2825</v>
      </c>
      <c r="G10412" s="27" t="s">
        <v>2850</v>
      </c>
      <c r="H10412" s="28">
        <v>44256</v>
      </c>
      <c r="I10412" s="516">
        <v>4.6096700000000004</v>
      </c>
      <c r="J10412" s="28" t="s">
        <v>3241</v>
      </c>
    </row>
    <row r="10413" spans="1:10" x14ac:dyDescent="0.3">
      <c r="A10413" s="26">
        <v>2021</v>
      </c>
      <c r="B10413" s="27" t="s">
        <v>3198</v>
      </c>
      <c r="C10413" s="27" t="s">
        <v>3199</v>
      </c>
      <c r="D10413" s="27" t="s">
        <v>3200</v>
      </c>
      <c r="E10413" s="27" t="s">
        <v>3161</v>
      </c>
      <c r="F10413" s="27" t="s">
        <v>2815</v>
      </c>
      <c r="G10413" s="27" t="s">
        <v>2854</v>
      </c>
      <c r="H10413" s="28">
        <v>44256</v>
      </c>
      <c r="I10413" s="516">
        <v>0.41237800000000002</v>
      </c>
      <c r="J10413" s="28" t="s">
        <v>3192</v>
      </c>
    </row>
    <row r="10414" spans="1:10" x14ac:dyDescent="0.3">
      <c r="A10414" s="26">
        <v>2021</v>
      </c>
      <c r="B10414" s="27" t="s">
        <v>3187</v>
      </c>
      <c r="C10414" s="27" t="s">
        <v>3188</v>
      </c>
      <c r="D10414" s="27" t="s">
        <v>3187</v>
      </c>
      <c r="E10414" s="27" t="s">
        <v>3033</v>
      </c>
      <c r="F10414" s="27" t="s">
        <v>3034</v>
      </c>
      <c r="G10414" s="27" t="s">
        <v>3074</v>
      </c>
      <c r="H10414" s="28">
        <v>44256</v>
      </c>
      <c r="I10414" s="516">
        <v>0.619946</v>
      </c>
      <c r="J10414" s="28" t="s">
        <v>3241</v>
      </c>
    </row>
    <row r="10415" spans="1:10" x14ac:dyDescent="0.3">
      <c r="A10415" s="26">
        <v>2021</v>
      </c>
      <c r="B10415" s="27" t="s">
        <v>3189</v>
      </c>
      <c r="C10415" s="27" t="s">
        <v>3190</v>
      </c>
      <c r="D10415" s="27" t="s">
        <v>3191</v>
      </c>
      <c r="E10415" s="27" t="s">
        <v>3161</v>
      </c>
      <c r="F10415" s="27" t="s">
        <v>2815</v>
      </c>
      <c r="G10415" s="27" t="s">
        <v>2816</v>
      </c>
      <c r="H10415" s="28">
        <v>44256</v>
      </c>
      <c r="I10415" s="516">
        <v>1.453759</v>
      </c>
      <c r="J10415" s="28" t="s">
        <v>3192</v>
      </c>
    </row>
    <row r="10416" spans="1:10" x14ac:dyDescent="0.3">
      <c r="A10416" s="26">
        <v>2021</v>
      </c>
      <c r="B10416" s="27" t="s">
        <v>3193</v>
      </c>
      <c r="C10416" s="27" t="s">
        <v>3194</v>
      </c>
      <c r="D10416" s="27" t="s">
        <v>3193</v>
      </c>
      <c r="E10416" s="27" t="s">
        <v>6117</v>
      </c>
      <c r="F10416" s="27" t="s">
        <v>2798</v>
      </c>
      <c r="G10416" s="27" t="s">
        <v>2803</v>
      </c>
      <c r="H10416" s="28">
        <v>44256</v>
      </c>
      <c r="I10416" s="516">
        <v>0</v>
      </c>
      <c r="J10416" s="28" t="s">
        <v>3192</v>
      </c>
    </row>
    <row r="10417" spans="1:10" x14ac:dyDescent="0.3">
      <c r="A10417" s="26">
        <v>2021</v>
      </c>
      <c r="B10417" s="27" t="s">
        <v>3195</v>
      </c>
      <c r="C10417" s="27" t="s">
        <v>3196</v>
      </c>
      <c r="D10417" s="27" t="s">
        <v>3197</v>
      </c>
      <c r="E10417" s="27" t="s">
        <v>3063</v>
      </c>
      <c r="F10417" s="27" t="s">
        <v>3094</v>
      </c>
      <c r="G10417" s="27" t="s">
        <v>2965</v>
      </c>
      <c r="H10417" s="28">
        <v>44256</v>
      </c>
      <c r="I10417" s="516">
        <v>1.7742930000000001</v>
      </c>
      <c r="J10417" s="28" t="s">
        <v>3192</v>
      </c>
    </row>
    <row r="10418" spans="1:10" x14ac:dyDescent="0.3">
      <c r="A10418" s="26">
        <v>2021</v>
      </c>
      <c r="B10418" s="27" t="s">
        <v>3690</v>
      </c>
      <c r="C10418" s="27" t="s">
        <v>3691</v>
      </c>
      <c r="D10418" s="27" t="s">
        <v>3690</v>
      </c>
      <c r="E10418" s="27" t="s">
        <v>3033</v>
      </c>
      <c r="F10418" s="27" t="s">
        <v>2807</v>
      </c>
      <c r="G10418" s="27" t="s">
        <v>2812</v>
      </c>
      <c r="H10418" s="28">
        <v>44256</v>
      </c>
      <c r="I10418" s="516">
        <v>9.321491</v>
      </c>
      <c r="J10418" s="28" t="s">
        <v>3241</v>
      </c>
    </row>
    <row r="10419" spans="1:10" x14ac:dyDescent="0.3">
      <c r="A10419" s="26">
        <v>2021</v>
      </c>
      <c r="B10419" s="27" t="s">
        <v>3687</v>
      </c>
      <c r="C10419" s="27" t="s">
        <v>3688</v>
      </c>
      <c r="D10419" s="27" t="s">
        <v>3689</v>
      </c>
      <c r="E10419" s="27" t="s">
        <v>3161</v>
      </c>
      <c r="F10419" s="27" t="s">
        <v>3026</v>
      </c>
      <c r="G10419" s="27" t="s">
        <v>2936</v>
      </c>
      <c r="H10419" s="28">
        <v>44256</v>
      </c>
      <c r="I10419" s="516">
        <v>1.0048079999999999</v>
      </c>
      <c r="J10419" s="28" t="s">
        <v>3192</v>
      </c>
    </row>
    <row r="10420" spans="1:10" x14ac:dyDescent="0.3">
      <c r="A10420" s="26">
        <v>2021</v>
      </c>
      <c r="B10420" s="27" t="s">
        <v>5217</v>
      </c>
      <c r="C10420" s="27" t="s">
        <v>2901</v>
      </c>
      <c r="D10420" s="27" t="s">
        <v>5217</v>
      </c>
      <c r="E10420" s="27" t="s">
        <v>3033</v>
      </c>
      <c r="F10420" s="27" t="s">
        <v>2788</v>
      </c>
      <c r="G10420" s="27" t="s">
        <v>2788</v>
      </c>
      <c r="H10420" s="28">
        <v>44256</v>
      </c>
      <c r="I10420" s="516">
        <v>26.513938000000003</v>
      </c>
      <c r="J10420" s="28" t="s">
        <v>3192</v>
      </c>
    </row>
    <row r="10421" spans="1:10" x14ac:dyDescent="0.3">
      <c r="A10421" s="26">
        <v>2021</v>
      </c>
      <c r="B10421" s="27" t="s">
        <v>5218</v>
      </c>
      <c r="C10421" s="27" t="s">
        <v>3507</v>
      </c>
      <c r="D10421" s="27" t="s">
        <v>5219</v>
      </c>
      <c r="E10421" s="27" t="s">
        <v>3063</v>
      </c>
      <c r="F10421" s="27" t="s">
        <v>2815</v>
      </c>
      <c r="G10421" s="27" t="s">
        <v>2816</v>
      </c>
      <c r="H10421" s="28">
        <v>44256</v>
      </c>
      <c r="I10421" s="516">
        <v>5.6486700000000001</v>
      </c>
      <c r="J10421" s="28" t="s">
        <v>3192</v>
      </c>
    </row>
    <row r="10422" spans="1:10" x14ac:dyDescent="0.3">
      <c r="A10422" s="26">
        <v>2021</v>
      </c>
      <c r="B10422" s="27" t="s">
        <v>5670</v>
      </c>
      <c r="C10422" s="27" t="s">
        <v>5671</v>
      </c>
      <c r="D10422" s="27" t="s">
        <v>5670</v>
      </c>
      <c r="E10422" s="27" t="s">
        <v>3033</v>
      </c>
      <c r="F10422" s="27" t="s">
        <v>2807</v>
      </c>
      <c r="G10422" s="27" t="s">
        <v>2812</v>
      </c>
      <c r="H10422" s="28">
        <v>44256</v>
      </c>
      <c r="I10422" s="516">
        <v>41.712088000000001</v>
      </c>
      <c r="J10422" s="28" t="s">
        <v>3241</v>
      </c>
    </row>
    <row r="10423" spans="1:10" x14ac:dyDescent="0.3">
      <c r="A10423" s="26">
        <v>2021</v>
      </c>
      <c r="B10423" s="27" t="s">
        <v>5672</v>
      </c>
      <c r="C10423" s="27" t="s">
        <v>2863</v>
      </c>
      <c r="D10423" s="27" t="s">
        <v>5672</v>
      </c>
      <c r="E10423" s="27" t="s">
        <v>3111</v>
      </c>
      <c r="F10423" s="27" t="s">
        <v>2815</v>
      </c>
      <c r="G10423" s="27" t="s">
        <v>2854</v>
      </c>
      <c r="H10423" s="28">
        <v>44256</v>
      </c>
      <c r="I10423" s="516">
        <v>4.9956640000000005</v>
      </c>
      <c r="J10423" s="28" t="s">
        <v>3192</v>
      </c>
    </row>
    <row r="10424" spans="1:10" x14ac:dyDescent="0.3">
      <c r="A10424" s="26">
        <v>2021</v>
      </c>
      <c r="B10424" s="27" t="s">
        <v>5757</v>
      </c>
      <c r="C10424" s="27" t="s">
        <v>2909</v>
      </c>
      <c r="D10424" s="27" t="s">
        <v>5757</v>
      </c>
      <c r="E10424" s="27" t="s">
        <v>3033</v>
      </c>
      <c r="F10424" s="27" t="s">
        <v>2788</v>
      </c>
      <c r="G10424" s="27" t="s">
        <v>2788</v>
      </c>
      <c r="H10424" s="28">
        <v>44256</v>
      </c>
      <c r="I10424" s="516">
        <v>34.053605000000005</v>
      </c>
      <c r="J10424" s="28" t="s">
        <v>3192</v>
      </c>
    </row>
    <row r="10425" spans="1:10" x14ac:dyDescent="0.3">
      <c r="A10425" s="26">
        <v>2021</v>
      </c>
      <c r="B10425" s="27" t="s">
        <v>5972</v>
      </c>
      <c r="C10425" s="27" t="s">
        <v>5973</v>
      </c>
      <c r="D10425" s="27" t="s">
        <v>5972</v>
      </c>
      <c r="E10425" s="27" t="s">
        <v>3111</v>
      </c>
      <c r="F10425" s="27" t="s">
        <v>2825</v>
      </c>
      <c r="G10425" s="27" t="s">
        <v>2850</v>
      </c>
      <c r="H10425" s="28">
        <v>44256</v>
      </c>
      <c r="I10425" s="516">
        <v>7.3037000000000005E-2</v>
      </c>
      <c r="J10425" s="28" t="s">
        <v>3241</v>
      </c>
    </row>
    <row r="10426" spans="1:10" x14ac:dyDescent="0.3">
      <c r="A10426" s="26">
        <v>2021</v>
      </c>
      <c r="B10426" s="27" t="s">
        <v>5758</v>
      </c>
      <c r="C10426" s="27" t="s">
        <v>5759</v>
      </c>
      <c r="D10426" s="27" t="s">
        <v>5758</v>
      </c>
      <c r="E10426" s="27" t="s">
        <v>3033</v>
      </c>
      <c r="F10426" s="27" t="s">
        <v>2815</v>
      </c>
      <c r="G10426" s="27" t="s">
        <v>2816</v>
      </c>
      <c r="H10426" s="28">
        <v>44256</v>
      </c>
      <c r="I10426" s="516">
        <v>11.611412</v>
      </c>
      <c r="J10426" s="28" t="s">
        <v>3192</v>
      </c>
    </row>
    <row r="10427" spans="1:10" x14ac:dyDescent="0.3">
      <c r="A10427" s="26">
        <v>2021</v>
      </c>
      <c r="B10427" s="27" t="s">
        <v>5760</v>
      </c>
      <c r="C10427" s="27" t="s">
        <v>5761</v>
      </c>
      <c r="D10427" s="27" t="s">
        <v>5760</v>
      </c>
      <c r="E10427" s="27" t="s">
        <v>3111</v>
      </c>
      <c r="F10427" s="27" t="s">
        <v>2815</v>
      </c>
      <c r="G10427" s="27" t="s">
        <v>2854</v>
      </c>
      <c r="H10427" s="28">
        <v>44256</v>
      </c>
      <c r="I10427" s="516">
        <v>4.7755700000000001</v>
      </c>
      <c r="J10427" s="28" t="s">
        <v>3192</v>
      </c>
    </row>
    <row r="10428" spans="1:10" x14ac:dyDescent="0.3">
      <c r="A10428" s="26">
        <v>2021</v>
      </c>
      <c r="B10428" s="27" t="s">
        <v>5762</v>
      </c>
      <c r="C10428" s="27" t="s">
        <v>5763</v>
      </c>
      <c r="D10428" s="27" t="s">
        <v>5762</v>
      </c>
      <c r="E10428" s="27" t="s">
        <v>3111</v>
      </c>
      <c r="F10428" s="27" t="s">
        <v>2825</v>
      </c>
      <c r="G10428" s="27" t="s">
        <v>2850</v>
      </c>
      <c r="H10428" s="28">
        <v>44256</v>
      </c>
      <c r="I10428" s="516">
        <v>0.35482300000000006</v>
      </c>
      <c r="J10428" s="28" t="s">
        <v>3192</v>
      </c>
    </row>
    <row r="10429" spans="1:10" x14ac:dyDescent="0.3">
      <c r="A10429" s="26">
        <v>2021</v>
      </c>
      <c r="B10429" s="27" t="s">
        <v>5775</v>
      </c>
      <c r="C10429" s="27" t="s">
        <v>2905</v>
      </c>
      <c r="D10429" s="27" t="s">
        <v>5775</v>
      </c>
      <c r="E10429" s="27" t="s">
        <v>3033</v>
      </c>
      <c r="F10429" s="27" t="s">
        <v>2807</v>
      </c>
      <c r="G10429" s="27" t="s">
        <v>2812</v>
      </c>
      <c r="H10429" s="28">
        <v>44256</v>
      </c>
      <c r="I10429" s="516">
        <v>9.429412000000001</v>
      </c>
      <c r="J10429" s="28" t="s">
        <v>3192</v>
      </c>
    </row>
    <row r="10430" spans="1:10" x14ac:dyDescent="0.3">
      <c r="A10430" s="26">
        <v>2021</v>
      </c>
      <c r="B10430" s="27" t="s">
        <v>5773</v>
      </c>
      <c r="C10430" s="27" t="s">
        <v>5774</v>
      </c>
      <c r="D10430" s="27" t="s">
        <v>5773</v>
      </c>
      <c r="E10430" s="27" t="s">
        <v>3111</v>
      </c>
      <c r="F10430" s="27" t="s">
        <v>3034</v>
      </c>
      <c r="G10430" s="27" t="s">
        <v>2821</v>
      </c>
      <c r="H10430" s="28">
        <v>44256</v>
      </c>
      <c r="I10430" s="516">
        <v>0.22622</v>
      </c>
      <c r="J10430" s="28" t="s">
        <v>3241</v>
      </c>
    </row>
    <row r="10431" spans="1:10" x14ac:dyDescent="0.3">
      <c r="A10431" s="26">
        <v>2021</v>
      </c>
      <c r="B10431" s="27" t="s">
        <v>5764</v>
      </c>
      <c r="C10431" s="27" t="s">
        <v>5765</v>
      </c>
      <c r="D10431" s="27" t="s">
        <v>5766</v>
      </c>
      <c r="E10431" s="27" t="s">
        <v>3161</v>
      </c>
      <c r="F10431" s="27" t="s">
        <v>2815</v>
      </c>
      <c r="G10431" s="27" t="s">
        <v>2816</v>
      </c>
      <c r="H10431" s="28">
        <v>44256</v>
      </c>
      <c r="I10431" s="516">
        <v>0.85607</v>
      </c>
      <c r="J10431" s="28" t="s">
        <v>3192</v>
      </c>
    </row>
    <row r="10432" spans="1:10" x14ac:dyDescent="0.3">
      <c r="A10432" s="26">
        <v>2021</v>
      </c>
      <c r="B10432" s="27" t="s">
        <v>5771</v>
      </c>
      <c r="C10432" s="27" t="s">
        <v>5772</v>
      </c>
      <c r="D10432" s="27" t="s">
        <v>5771</v>
      </c>
      <c r="E10432" s="27" t="s">
        <v>3033</v>
      </c>
      <c r="F10432" s="27" t="s">
        <v>2807</v>
      </c>
      <c r="G10432" s="27" t="s">
        <v>2812</v>
      </c>
      <c r="H10432" s="28">
        <v>44256</v>
      </c>
      <c r="I10432" s="516">
        <v>24.501981000000001</v>
      </c>
      <c r="J10432" s="28" t="s">
        <v>9055</v>
      </c>
    </row>
    <row r="10433" spans="1:10" x14ac:dyDescent="0.3">
      <c r="A10433" s="26">
        <v>2021</v>
      </c>
      <c r="B10433" s="27" t="s">
        <v>5769</v>
      </c>
      <c r="C10433" s="27" t="s">
        <v>5770</v>
      </c>
      <c r="D10433" s="27" t="s">
        <v>5769</v>
      </c>
      <c r="E10433" s="27" t="s">
        <v>3111</v>
      </c>
      <c r="F10433" s="27" t="s">
        <v>3034</v>
      </c>
      <c r="G10433" s="27" t="s">
        <v>2821</v>
      </c>
      <c r="H10433" s="28">
        <v>44256</v>
      </c>
      <c r="I10433" s="516">
        <v>6.2606100000000007</v>
      </c>
      <c r="J10433" s="28" t="s">
        <v>3192</v>
      </c>
    </row>
    <row r="10434" spans="1:10" x14ac:dyDescent="0.3">
      <c r="A10434" s="26">
        <v>2021</v>
      </c>
      <c r="B10434" s="27" t="s">
        <v>5767</v>
      </c>
      <c r="C10434" s="27" t="s">
        <v>3515</v>
      </c>
      <c r="D10434" s="27" t="s">
        <v>5768</v>
      </c>
      <c r="E10434" s="27" t="s">
        <v>3063</v>
      </c>
      <c r="F10434" s="27" t="s">
        <v>2815</v>
      </c>
      <c r="G10434" s="27" t="s">
        <v>2816</v>
      </c>
      <c r="H10434" s="28">
        <v>44256</v>
      </c>
      <c r="I10434" s="516">
        <v>2.2560210000000001</v>
      </c>
      <c r="J10434" s="28" t="s">
        <v>3192</v>
      </c>
    </row>
    <row r="10435" spans="1:10" x14ac:dyDescent="0.3">
      <c r="A10435" s="26">
        <v>2021</v>
      </c>
      <c r="B10435" s="27" t="s">
        <v>5982</v>
      </c>
      <c r="C10435" s="27" t="s">
        <v>5983</v>
      </c>
      <c r="D10435" s="27" t="s">
        <v>5982</v>
      </c>
      <c r="E10435" s="27" t="s">
        <v>3033</v>
      </c>
      <c r="F10435" s="27" t="s">
        <v>2788</v>
      </c>
      <c r="G10435" s="27" t="s">
        <v>2788</v>
      </c>
      <c r="H10435" s="28">
        <v>44256</v>
      </c>
      <c r="I10435" s="516">
        <v>16.168701000000002</v>
      </c>
      <c r="J10435" s="28" t="s">
        <v>3192</v>
      </c>
    </row>
    <row r="10436" spans="1:10" x14ac:dyDescent="0.3">
      <c r="A10436" s="26">
        <v>2021</v>
      </c>
      <c r="B10436" s="27" t="s">
        <v>5974</v>
      </c>
      <c r="C10436" s="27" t="s">
        <v>5975</v>
      </c>
      <c r="D10436" s="27" t="s">
        <v>5974</v>
      </c>
      <c r="E10436" s="27" t="s">
        <v>3033</v>
      </c>
      <c r="F10436" s="27" t="s">
        <v>2807</v>
      </c>
      <c r="G10436" s="27" t="s">
        <v>2812</v>
      </c>
      <c r="H10436" s="28">
        <v>44256</v>
      </c>
      <c r="I10436" s="516">
        <v>10.845463000000001</v>
      </c>
      <c r="J10436" s="28" t="s">
        <v>3192</v>
      </c>
    </row>
    <row r="10437" spans="1:10" x14ac:dyDescent="0.3">
      <c r="A10437" s="26">
        <v>2021</v>
      </c>
      <c r="B10437" s="27" t="s">
        <v>5976</v>
      </c>
      <c r="C10437" s="27" t="s">
        <v>5977</v>
      </c>
      <c r="D10437" s="27" t="s">
        <v>5976</v>
      </c>
      <c r="E10437" s="27" t="s">
        <v>3111</v>
      </c>
      <c r="F10437" s="27" t="s">
        <v>3034</v>
      </c>
      <c r="G10437" s="27" t="s">
        <v>2831</v>
      </c>
      <c r="H10437" s="28">
        <v>44256</v>
      </c>
      <c r="I10437" s="516">
        <v>4.4453800000000001</v>
      </c>
      <c r="J10437" s="28" t="s">
        <v>3192</v>
      </c>
    </row>
    <row r="10438" spans="1:10" x14ac:dyDescent="0.3">
      <c r="A10438" s="26">
        <v>2021</v>
      </c>
      <c r="B10438" s="27" t="s">
        <v>5978</v>
      </c>
      <c r="C10438" s="27" t="s">
        <v>5979</v>
      </c>
      <c r="D10438" s="27" t="s">
        <v>5978</v>
      </c>
      <c r="E10438" s="27" t="s">
        <v>3111</v>
      </c>
      <c r="F10438" s="27" t="s">
        <v>2825</v>
      </c>
      <c r="G10438" s="27" t="s">
        <v>2850</v>
      </c>
      <c r="H10438" s="28">
        <v>44256</v>
      </c>
      <c r="I10438" s="516">
        <v>4.8508569999999995</v>
      </c>
      <c r="J10438" s="28" t="s">
        <v>3192</v>
      </c>
    </row>
    <row r="10439" spans="1:10" x14ac:dyDescent="0.3">
      <c r="A10439" s="26">
        <v>2021</v>
      </c>
      <c r="B10439" s="27" t="s">
        <v>5980</v>
      </c>
      <c r="C10439" s="27" t="s">
        <v>5981</v>
      </c>
      <c r="D10439" s="27" t="s">
        <v>5980</v>
      </c>
      <c r="E10439" s="27" t="s">
        <v>3111</v>
      </c>
      <c r="F10439" s="27" t="s">
        <v>2825</v>
      </c>
      <c r="G10439" s="27" t="s">
        <v>2850</v>
      </c>
      <c r="H10439" s="28">
        <v>44256</v>
      </c>
      <c r="I10439" s="516">
        <v>5.0034610000000006</v>
      </c>
      <c r="J10439" s="28" t="s">
        <v>3192</v>
      </c>
    </row>
    <row r="10440" spans="1:10" x14ac:dyDescent="0.3">
      <c r="A10440" s="26">
        <v>2021</v>
      </c>
      <c r="B10440" s="27" t="s">
        <v>5984</v>
      </c>
      <c r="C10440" s="27" t="s">
        <v>5985</v>
      </c>
      <c r="D10440" s="27" t="s">
        <v>5984</v>
      </c>
      <c r="E10440" s="27" t="s">
        <v>3111</v>
      </c>
      <c r="F10440" s="27" t="s">
        <v>2825</v>
      </c>
      <c r="G10440" s="27" t="s">
        <v>2850</v>
      </c>
      <c r="H10440" s="28">
        <v>44256</v>
      </c>
      <c r="I10440" s="516">
        <v>6.0492920000000003</v>
      </c>
      <c r="J10440" s="28" t="s">
        <v>3192</v>
      </c>
    </row>
    <row r="10441" spans="1:10" x14ac:dyDescent="0.3">
      <c r="A10441" s="26">
        <v>2021</v>
      </c>
      <c r="B10441" s="27" t="s">
        <v>5993</v>
      </c>
      <c r="C10441" s="27" t="s">
        <v>5994</v>
      </c>
      <c r="D10441" s="27" t="s">
        <v>5993</v>
      </c>
      <c r="E10441" s="27" t="s">
        <v>3033</v>
      </c>
      <c r="F10441" s="27" t="s">
        <v>2788</v>
      </c>
      <c r="G10441" s="27" t="s">
        <v>2788</v>
      </c>
      <c r="H10441" s="28">
        <v>44256</v>
      </c>
      <c r="I10441" s="516">
        <v>1.0391630000000001</v>
      </c>
      <c r="J10441" s="28" t="s">
        <v>3241</v>
      </c>
    </row>
    <row r="10442" spans="1:10" x14ac:dyDescent="0.3">
      <c r="A10442" s="26">
        <v>2021</v>
      </c>
      <c r="B10442" s="27" t="s">
        <v>5991</v>
      </c>
      <c r="C10442" s="27" t="s">
        <v>5992</v>
      </c>
      <c r="D10442" s="27" t="s">
        <v>5991</v>
      </c>
      <c r="E10442" s="27" t="s">
        <v>3033</v>
      </c>
      <c r="F10442" s="27" t="s">
        <v>2788</v>
      </c>
      <c r="G10442" s="27" t="s">
        <v>2799</v>
      </c>
      <c r="H10442" s="28">
        <v>44256</v>
      </c>
      <c r="I10442" s="516">
        <v>13.264613000000001</v>
      </c>
      <c r="J10442" s="28" t="s">
        <v>3192</v>
      </c>
    </row>
    <row r="10443" spans="1:10" x14ac:dyDescent="0.3">
      <c r="A10443" s="26">
        <v>2021</v>
      </c>
      <c r="B10443" s="27" t="s">
        <v>5987</v>
      </c>
      <c r="C10443" s="27" t="s">
        <v>6024</v>
      </c>
      <c r="D10443" s="27" t="s">
        <v>5987</v>
      </c>
      <c r="E10443" s="27" t="s">
        <v>3111</v>
      </c>
      <c r="F10443" s="27" t="s">
        <v>2825</v>
      </c>
      <c r="G10443" s="27" t="s">
        <v>2850</v>
      </c>
      <c r="H10443" s="28">
        <v>44256</v>
      </c>
      <c r="I10443" s="516">
        <v>18.699095</v>
      </c>
      <c r="J10443" s="28" t="s">
        <v>3192</v>
      </c>
    </row>
    <row r="10444" spans="1:10" x14ac:dyDescent="0.3">
      <c r="A10444" s="26">
        <v>2021</v>
      </c>
      <c r="B10444" s="27" t="s">
        <v>5764</v>
      </c>
      <c r="C10444" s="27" t="s">
        <v>5765</v>
      </c>
      <c r="D10444" s="27" t="s">
        <v>5988</v>
      </c>
      <c r="E10444" s="27" t="s">
        <v>3161</v>
      </c>
      <c r="F10444" s="27" t="s">
        <v>2815</v>
      </c>
      <c r="G10444" s="27" t="s">
        <v>2816</v>
      </c>
      <c r="H10444" s="28">
        <v>44256</v>
      </c>
      <c r="I10444" s="516">
        <v>0.86829600000000007</v>
      </c>
      <c r="J10444" s="28" t="s">
        <v>3192</v>
      </c>
    </row>
    <row r="10445" spans="1:10" x14ac:dyDescent="0.3">
      <c r="A10445" s="26">
        <v>2021</v>
      </c>
      <c r="B10445" s="27" t="s">
        <v>5989</v>
      </c>
      <c r="C10445" s="27" t="s">
        <v>5990</v>
      </c>
      <c r="D10445" s="27" t="s">
        <v>5989</v>
      </c>
      <c r="E10445" s="27" t="s">
        <v>3033</v>
      </c>
      <c r="F10445" s="27" t="s">
        <v>2807</v>
      </c>
      <c r="G10445" s="27" t="s">
        <v>2812</v>
      </c>
      <c r="H10445" s="28">
        <v>44256</v>
      </c>
      <c r="I10445" s="516">
        <v>22.984580999999999</v>
      </c>
      <c r="J10445" s="28" t="s">
        <v>3241</v>
      </c>
    </row>
    <row r="10446" spans="1:10" x14ac:dyDescent="0.3">
      <c r="A10446" s="26">
        <v>2021</v>
      </c>
      <c r="B10446" s="27" t="s">
        <v>6036</v>
      </c>
      <c r="C10446" s="27" t="s">
        <v>6037</v>
      </c>
      <c r="D10446" s="27" t="s">
        <v>6038</v>
      </c>
      <c r="E10446" s="27" t="s">
        <v>3161</v>
      </c>
      <c r="F10446" s="27" t="s">
        <v>3026</v>
      </c>
      <c r="G10446" s="27" t="s">
        <v>2936</v>
      </c>
      <c r="H10446" s="28">
        <v>44256</v>
      </c>
      <c r="I10446" s="516">
        <v>2.6057009999999998</v>
      </c>
      <c r="J10446" s="28" t="s">
        <v>3192</v>
      </c>
    </row>
    <row r="10447" spans="1:10" x14ac:dyDescent="0.3">
      <c r="A10447" s="26">
        <v>2021</v>
      </c>
      <c r="B10447" s="27" t="s">
        <v>5995</v>
      </c>
      <c r="C10447" s="27" t="s">
        <v>5996</v>
      </c>
      <c r="D10447" s="27" t="s">
        <v>5995</v>
      </c>
      <c r="E10447" s="27" t="s">
        <v>3033</v>
      </c>
      <c r="F10447" s="27" t="s">
        <v>2807</v>
      </c>
      <c r="G10447" s="27" t="s">
        <v>2812</v>
      </c>
      <c r="H10447" s="28">
        <v>44256</v>
      </c>
      <c r="I10447" s="516">
        <v>7.3380190000000001</v>
      </c>
      <c r="J10447" s="28" t="s">
        <v>3192</v>
      </c>
    </row>
    <row r="10448" spans="1:10" x14ac:dyDescent="0.3">
      <c r="A10448" s="26">
        <v>2021</v>
      </c>
      <c r="B10448" s="27" t="s">
        <v>6033</v>
      </c>
      <c r="C10448" s="27" t="s">
        <v>6034</v>
      </c>
      <c r="D10448" s="27" t="s">
        <v>6035</v>
      </c>
      <c r="E10448" s="27" t="s">
        <v>3161</v>
      </c>
      <c r="F10448" s="27" t="s">
        <v>2788</v>
      </c>
      <c r="G10448" s="27" t="s">
        <v>2788</v>
      </c>
      <c r="H10448" s="28">
        <v>44256</v>
      </c>
      <c r="I10448" s="516">
        <v>2.8575460000000001</v>
      </c>
      <c r="J10448" s="28" t="s">
        <v>3192</v>
      </c>
    </row>
    <row r="10449" spans="1:10" x14ac:dyDescent="0.3">
      <c r="A10449" s="26">
        <v>2021</v>
      </c>
      <c r="B10449" s="27" t="s">
        <v>5997</v>
      </c>
      <c r="C10449" s="27" t="s">
        <v>5998</v>
      </c>
      <c r="D10449" s="27" t="s">
        <v>5997</v>
      </c>
      <c r="E10449" s="27" t="s">
        <v>3111</v>
      </c>
      <c r="F10449" s="27" t="s">
        <v>3034</v>
      </c>
      <c r="G10449" s="27" t="s">
        <v>2821</v>
      </c>
      <c r="H10449" s="28">
        <v>44256</v>
      </c>
      <c r="I10449" s="516">
        <v>3.2556820000000002</v>
      </c>
      <c r="J10449" s="28" t="s">
        <v>3241</v>
      </c>
    </row>
    <row r="10450" spans="1:10" x14ac:dyDescent="0.3">
      <c r="A10450" s="26">
        <v>2021</v>
      </c>
      <c r="B10450" s="27" t="s">
        <v>5999</v>
      </c>
      <c r="C10450" s="27" t="s">
        <v>5967</v>
      </c>
      <c r="D10450" s="27" t="s">
        <v>5999</v>
      </c>
      <c r="E10450" s="27" t="s">
        <v>3111</v>
      </c>
      <c r="F10450" s="27" t="s">
        <v>2815</v>
      </c>
      <c r="G10450" s="27" t="s">
        <v>2854</v>
      </c>
      <c r="H10450" s="28">
        <v>44256</v>
      </c>
      <c r="I10450" s="516">
        <v>0.81245699999999998</v>
      </c>
      <c r="J10450" s="28" t="s">
        <v>3241</v>
      </c>
    </row>
    <row r="10451" spans="1:10" x14ac:dyDescent="0.3">
      <c r="A10451" s="26">
        <v>2021</v>
      </c>
      <c r="B10451" s="27" t="s">
        <v>6025</v>
      </c>
      <c r="C10451" s="27" t="s">
        <v>6026</v>
      </c>
      <c r="D10451" s="27" t="s">
        <v>6025</v>
      </c>
      <c r="E10451" s="27" t="s">
        <v>3033</v>
      </c>
      <c r="F10451" s="27" t="s">
        <v>2807</v>
      </c>
      <c r="G10451" s="27" t="s">
        <v>2808</v>
      </c>
      <c r="H10451" s="28">
        <v>44256</v>
      </c>
      <c r="I10451" s="516">
        <v>39.716039000000002</v>
      </c>
      <c r="J10451" s="28" t="s">
        <v>3192</v>
      </c>
    </row>
    <row r="10452" spans="1:10" x14ac:dyDescent="0.3">
      <c r="A10452" s="26">
        <v>2021</v>
      </c>
      <c r="B10452" s="27" t="s">
        <v>6027</v>
      </c>
      <c r="C10452" s="27" t="s">
        <v>6028</v>
      </c>
      <c r="D10452" s="27" t="s">
        <v>6027</v>
      </c>
      <c r="E10452" s="27" t="s">
        <v>3111</v>
      </c>
      <c r="F10452" s="27" t="s">
        <v>3034</v>
      </c>
      <c r="G10452" s="27" t="s">
        <v>2831</v>
      </c>
      <c r="H10452" s="28">
        <v>44256</v>
      </c>
      <c r="I10452" s="516">
        <v>2.8366850000000001</v>
      </c>
      <c r="J10452" s="28" t="s">
        <v>3192</v>
      </c>
    </row>
    <row r="10453" spans="1:10" x14ac:dyDescent="0.3">
      <c r="A10453" s="26">
        <v>2021</v>
      </c>
      <c r="B10453" s="27" t="s">
        <v>6029</v>
      </c>
      <c r="C10453" s="27" t="s">
        <v>6030</v>
      </c>
      <c r="D10453" s="27" t="s">
        <v>6029</v>
      </c>
      <c r="E10453" s="27" t="s">
        <v>3111</v>
      </c>
      <c r="F10453" s="27" t="s">
        <v>3034</v>
      </c>
      <c r="G10453" s="27" t="s">
        <v>2831</v>
      </c>
      <c r="H10453" s="28">
        <v>44256</v>
      </c>
      <c r="I10453" s="516">
        <v>1.2848600000000001</v>
      </c>
      <c r="J10453" s="28" t="s">
        <v>3192</v>
      </c>
    </row>
    <row r="10454" spans="1:10" x14ac:dyDescent="0.3">
      <c r="A10454" s="26">
        <v>2021</v>
      </c>
      <c r="B10454" s="27" t="s">
        <v>6031</v>
      </c>
      <c r="C10454" s="27" t="s">
        <v>6016</v>
      </c>
      <c r="D10454" s="27" t="s">
        <v>6031</v>
      </c>
      <c r="E10454" s="27" t="s">
        <v>3033</v>
      </c>
      <c r="F10454" s="27" t="s">
        <v>2807</v>
      </c>
      <c r="G10454" s="27" t="s">
        <v>2808</v>
      </c>
      <c r="H10454" s="28">
        <v>44256</v>
      </c>
      <c r="I10454" s="516">
        <v>9.3495980000000003</v>
      </c>
      <c r="J10454" s="28" t="s">
        <v>3241</v>
      </c>
    </row>
    <row r="10455" spans="1:10" x14ac:dyDescent="0.3">
      <c r="A10455" s="26">
        <v>2021</v>
      </c>
      <c r="B10455" s="27" t="s">
        <v>6032</v>
      </c>
      <c r="C10455" s="27" t="s">
        <v>6018</v>
      </c>
      <c r="D10455" s="27" t="s">
        <v>6032</v>
      </c>
      <c r="E10455" s="27" t="s">
        <v>3033</v>
      </c>
      <c r="F10455" s="27" t="s">
        <v>2788</v>
      </c>
      <c r="G10455" s="27" t="s">
        <v>2788</v>
      </c>
      <c r="H10455" s="28">
        <v>44256</v>
      </c>
      <c r="I10455" s="516">
        <v>16.297398000000001</v>
      </c>
      <c r="J10455" s="28" t="s">
        <v>3241</v>
      </c>
    </row>
    <row r="10456" spans="1:10" x14ac:dyDescent="0.3">
      <c r="A10456" s="26">
        <v>2021</v>
      </c>
      <c r="B10456" s="27" t="s">
        <v>6039</v>
      </c>
      <c r="C10456" s="27" t="s">
        <v>6040</v>
      </c>
      <c r="D10456" s="27" t="s">
        <v>6039</v>
      </c>
      <c r="E10456" s="27" t="s">
        <v>3033</v>
      </c>
      <c r="F10456" s="27" t="s">
        <v>2788</v>
      </c>
      <c r="G10456" s="27" t="s">
        <v>2788</v>
      </c>
      <c r="H10456" s="28">
        <v>44256</v>
      </c>
      <c r="I10456" s="516">
        <v>19.694815000000002</v>
      </c>
      <c r="J10456" s="28" t="s">
        <v>3241</v>
      </c>
    </row>
    <row r="10457" spans="1:10" x14ac:dyDescent="0.3">
      <c r="A10457" s="26">
        <v>2021</v>
      </c>
      <c r="B10457" s="27" t="s">
        <v>6041</v>
      </c>
      <c r="C10457" s="27" t="s">
        <v>6042</v>
      </c>
      <c r="D10457" s="27" t="s">
        <v>6041</v>
      </c>
      <c r="E10457" s="27" t="s">
        <v>3033</v>
      </c>
      <c r="F10457" s="27" t="s">
        <v>2798</v>
      </c>
      <c r="G10457" s="27" t="s">
        <v>2803</v>
      </c>
      <c r="H10457" s="28">
        <v>44256</v>
      </c>
      <c r="I10457" s="516">
        <v>28.477817999999999</v>
      </c>
      <c r="J10457" s="28" t="s">
        <v>3192</v>
      </c>
    </row>
    <row r="10458" spans="1:10" x14ac:dyDescent="0.3">
      <c r="A10458" s="26">
        <v>2021</v>
      </c>
      <c r="B10458" s="27" t="s">
        <v>6043</v>
      </c>
      <c r="C10458" s="27" t="s">
        <v>6044</v>
      </c>
      <c r="D10458" s="27" t="s">
        <v>6043</v>
      </c>
      <c r="E10458" s="27" t="s">
        <v>3111</v>
      </c>
      <c r="F10458" s="27" t="s">
        <v>2825</v>
      </c>
      <c r="G10458" s="27" t="s">
        <v>2850</v>
      </c>
      <c r="H10458" s="28">
        <v>44256</v>
      </c>
      <c r="I10458" s="516">
        <v>2.609397</v>
      </c>
      <c r="J10458" s="28" t="s">
        <v>3192</v>
      </c>
    </row>
    <row r="10459" spans="1:10" x14ac:dyDescent="0.3">
      <c r="A10459" s="26">
        <v>2021</v>
      </c>
      <c r="B10459" s="27" t="s">
        <v>6075</v>
      </c>
      <c r="C10459" s="27" t="s">
        <v>6076</v>
      </c>
      <c r="D10459" s="27" t="s">
        <v>6075</v>
      </c>
      <c r="E10459" s="27" t="s">
        <v>3033</v>
      </c>
      <c r="F10459" s="27" t="s">
        <v>2807</v>
      </c>
      <c r="G10459" s="27" t="s">
        <v>2812</v>
      </c>
      <c r="H10459" s="28">
        <v>44256</v>
      </c>
      <c r="I10459" s="516">
        <v>49.334333000000001</v>
      </c>
      <c r="J10459" s="28" t="s">
        <v>9055</v>
      </c>
    </row>
    <row r="10460" spans="1:10" x14ac:dyDescent="0.3">
      <c r="A10460" s="26">
        <v>2021</v>
      </c>
      <c r="B10460" s="27" t="s">
        <v>6077</v>
      </c>
      <c r="C10460" s="27" t="s">
        <v>6078</v>
      </c>
      <c r="D10460" s="27" t="s">
        <v>6077</v>
      </c>
      <c r="E10460" s="27" t="s">
        <v>3111</v>
      </c>
      <c r="F10460" s="27" t="s">
        <v>3034</v>
      </c>
      <c r="G10460" s="27" t="s">
        <v>2840</v>
      </c>
      <c r="H10460" s="28">
        <v>44256</v>
      </c>
      <c r="I10460" s="516">
        <v>17.491109999999999</v>
      </c>
      <c r="J10460" s="28" t="s">
        <v>3192</v>
      </c>
    </row>
    <row r="10461" spans="1:10" x14ac:dyDescent="0.3">
      <c r="A10461" s="26">
        <v>2021</v>
      </c>
      <c r="B10461" s="27" t="s">
        <v>6087</v>
      </c>
      <c r="C10461" s="27" t="s">
        <v>6088</v>
      </c>
      <c r="D10461" s="27" t="s">
        <v>6087</v>
      </c>
      <c r="E10461" s="27" t="s">
        <v>3033</v>
      </c>
      <c r="F10461" s="27" t="s">
        <v>2798</v>
      </c>
      <c r="G10461" s="27" t="s">
        <v>2803</v>
      </c>
      <c r="H10461" s="28">
        <v>44256</v>
      </c>
      <c r="I10461" s="516">
        <v>3.8008459999999999</v>
      </c>
      <c r="J10461" s="28" t="s">
        <v>3241</v>
      </c>
    </row>
    <row r="10462" spans="1:10" x14ac:dyDescent="0.3">
      <c r="A10462" s="26">
        <v>2021</v>
      </c>
      <c r="B10462" s="27" t="s">
        <v>6079</v>
      </c>
      <c r="C10462" s="27" t="s">
        <v>6080</v>
      </c>
      <c r="D10462" s="27" t="s">
        <v>6079</v>
      </c>
      <c r="E10462" s="27" t="s">
        <v>3111</v>
      </c>
      <c r="F10462" s="27" t="s">
        <v>2825</v>
      </c>
      <c r="G10462" s="27" t="s">
        <v>2826</v>
      </c>
      <c r="H10462" s="28">
        <v>44256</v>
      </c>
      <c r="I10462" s="516">
        <v>0.21456</v>
      </c>
      <c r="J10462" s="28" t="s">
        <v>3192</v>
      </c>
    </row>
    <row r="10463" spans="1:10" x14ac:dyDescent="0.3">
      <c r="A10463" s="26">
        <v>2021</v>
      </c>
      <c r="B10463" s="27" t="s">
        <v>6081</v>
      </c>
      <c r="C10463" s="27" t="s">
        <v>6082</v>
      </c>
      <c r="D10463" s="27" t="s">
        <v>6081</v>
      </c>
      <c r="E10463" s="27" t="s">
        <v>3033</v>
      </c>
      <c r="F10463" s="27" t="s">
        <v>2788</v>
      </c>
      <c r="G10463" s="27" t="s">
        <v>2788</v>
      </c>
      <c r="H10463" s="28">
        <v>44256</v>
      </c>
      <c r="I10463" s="516">
        <v>4.2956180000000002</v>
      </c>
      <c r="J10463" s="28" t="s">
        <v>3241</v>
      </c>
    </row>
    <row r="10464" spans="1:10" x14ac:dyDescent="0.3">
      <c r="A10464" s="26">
        <v>2021</v>
      </c>
      <c r="B10464" s="27" t="s">
        <v>6083</v>
      </c>
      <c r="C10464" s="27" t="s">
        <v>6084</v>
      </c>
      <c r="D10464" s="27" t="s">
        <v>6083</v>
      </c>
      <c r="E10464" s="27" t="s">
        <v>3111</v>
      </c>
      <c r="F10464" s="27" t="s">
        <v>2825</v>
      </c>
      <c r="G10464" s="27" t="s">
        <v>2850</v>
      </c>
      <c r="H10464" s="28">
        <v>44256</v>
      </c>
      <c r="I10464" s="516">
        <v>1.236837</v>
      </c>
      <c r="J10464" s="28" t="s">
        <v>3241</v>
      </c>
    </row>
    <row r="10465" spans="1:10" x14ac:dyDescent="0.3">
      <c r="A10465" s="26">
        <v>2021</v>
      </c>
      <c r="B10465" s="27" t="s">
        <v>6085</v>
      </c>
      <c r="C10465" s="27" t="s">
        <v>6086</v>
      </c>
      <c r="D10465" s="27" t="s">
        <v>6085</v>
      </c>
      <c r="E10465" s="27" t="s">
        <v>3033</v>
      </c>
      <c r="F10465" s="27" t="s">
        <v>2807</v>
      </c>
      <c r="G10465" s="27" t="s">
        <v>2812</v>
      </c>
      <c r="H10465" s="28">
        <v>44256</v>
      </c>
      <c r="I10465" s="516">
        <v>33.845794000000005</v>
      </c>
      <c r="J10465" s="28" t="s">
        <v>3241</v>
      </c>
    </row>
    <row r="10466" spans="1:10" x14ac:dyDescent="0.3">
      <c r="A10466" s="26">
        <v>2021</v>
      </c>
      <c r="B10466" s="27" t="s">
        <v>3189</v>
      </c>
      <c r="C10466" s="27" t="s">
        <v>6326</v>
      </c>
      <c r="D10466" s="27" t="s">
        <v>6327</v>
      </c>
      <c r="E10466" s="27" t="s">
        <v>3161</v>
      </c>
      <c r="F10466" s="27" t="s">
        <v>2815</v>
      </c>
      <c r="G10466" s="27" t="s">
        <v>2816</v>
      </c>
      <c r="H10466" s="28">
        <v>44256</v>
      </c>
      <c r="I10466" s="516">
        <v>0.85578299999999996</v>
      </c>
      <c r="J10466" s="28" t="s">
        <v>3192</v>
      </c>
    </row>
    <row r="10467" spans="1:10" x14ac:dyDescent="0.3">
      <c r="A10467" s="26">
        <v>2021</v>
      </c>
      <c r="B10467" s="27" t="s">
        <v>6128</v>
      </c>
      <c r="C10467" s="27" t="s">
        <v>6129</v>
      </c>
      <c r="D10467" s="27" t="s">
        <v>6130</v>
      </c>
      <c r="E10467" s="27" t="s">
        <v>3161</v>
      </c>
      <c r="F10467" s="27" t="s">
        <v>3034</v>
      </c>
      <c r="G10467" s="27" t="s">
        <v>2999</v>
      </c>
      <c r="H10467" s="28">
        <v>44256</v>
      </c>
      <c r="I10467" s="516">
        <v>0.127529</v>
      </c>
      <c r="J10467" s="28" t="s">
        <v>3192</v>
      </c>
    </row>
    <row r="10468" spans="1:10" x14ac:dyDescent="0.3">
      <c r="A10468" s="26">
        <v>2021</v>
      </c>
      <c r="B10468" s="27" t="s">
        <v>6119</v>
      </c>
      <c r="C10468" s="27" t="s">
        <v>6120</v>
      </c>
      <c r="D10468" s="27" t="s">
        <v>6119</v>
      </c>
      <c r="E10468" s="27" t="s">
        <v>3033</v>
      </c>
      <c r="F10468" s="27" t="s">
        <v>2788</v>
      </c>
      <c r="G10468" s="27" t="s">
        <v>2788</v>
      </c>
      <c r="H10468" s="28">
        <v>44256</v>
      </c>
      <c r="I10468" s="516">
        <v>26.742440999999999</v>
      </c>
      <c r="J10468" s="28" t="s">
        <v>3192</v>
      </c>
    </row>
    <row r="10469" spans="1:10" x14ac:dyDescent="0.3">
      <c r="A10469" s="26">
        <v>2021</v>
      </c>
      <c r="B10469" s="27" t="s">
        <v>6141</v>
      </c>
      <c r="C10469" s="27" t="s">
        <v>6142</v>
      </c>
      <c r="D10469" s="27" t="s">
        <v>6143</v>
      </c>
      <c r="E10469" s="27" t="s">
        <v>3063</v>
      </c>
      <c r="F10469" s="27" t="s">
        <v>3034</v>
      </c>
      <c r="G10469" s="27" t="s">
        <v>2999</v>
      </c>
      <c r="H10469" s="28">
        <v>44256</v>
      </c>
      <c r="I10469" s="516">
        <v>0</v>
      </c>
      <c r="J10469" s="28" t="s">
        <v>3192</v>
      </c>
    </row>
    <row r="10470" spans="1:10" x14ac:dyDescent="0.3">
      <c r="A10470" s="26">
        <v>2021</v>
      </c>
      <c r="B10470" s="27" t="s">
        <v>6121</v>
      </c>
      <c r="C10470" s="27" t="s">
        <v>6110</v>
      </c>
      <c r="D10470" s="27" t="s">
        <v>6121</v>
      </c>
      <c r="E10470" s="27" t="s">
        <v>3033</v>
      </c>
      <c r="F10470" s="27" t="s">
        <v>2788</v>
      </c>
      <c r="G10470" s="27" t="s">
        <v>2788</v>
      </c>
      <c r="H10470" s="28">
        <v>44256</v>
      </c>
      <c r="I10470" s="516">
        <v>12.621259999999999</v>
      </c>
      <c r="J10470" s="28" t="s">
        <v>3241</v>
      </c>
    </row>
    <row r="10471" spans="1:10" x14ac:dyDescent="0.3">
      <c r="A10471" s="26">
        <v>2021</v>
      </c>
      <c r="B10471" s="27" t="s">
        <v>6122</v>
      </c>
      <c r="C10471" s="27" t="s">
        <v>6123</v>
      </c>
      <c r="D10471" s="27" t="s">
        <v>6122</v>
      </c>
      <c r="E10471" s="27" t="s">
        <v>3111</v>
      </c>
      <c r="F10471" s="27" t="s">
        <v>3034</v>
      </c>
      <c r="G10471" s="27" t="s">
        <v>2831</v>
      </c>
      <c r="H10471" s="28">
        <v>44256</v>
      </c>
      <c r="I10471" s="516">
        <v>2.5636669999999997</v>
      </c>
      <c r="J10471" s="28" t="s">
        <v>3192</v>
      </c>
    </row>
    <row r="10472" spans="1:10" x14ac:dyDescent="0.3">
      <c r="A10472" s="26">
        <v>2021</v>
      </c>
      <c r="B10472" s="27" t="s">
        <v>6124</v>
      </c>
      <c r="C10472" s="27" t="s">
        <v>6125</v>
      </c>
      <c r="D10472" s="27" t="s">
        <v>6124</v>
      </c>
      <c r="E10472" s="27" t="s">
        <v>3111</v>
      </c>
      <c r="F10472" s="27" t="s">
        <v>2815</v>
      </c>
      <c r="G10472" s="27" t="s">
        <v>2854</v>
      </c>
      <c r="H10472" s="28">
        <v>44256</v>
      </c>
      <c r="I10472" s="516">
        <v>0.86825800000000009</v>
      </c>
      <c r="J10472" s="28" t="s">
        <v>9055</v>
      </c>
    </row>
    <row r="10473" spans="1:10" x14ac:dyDescent="0.3">
      <c r="A10473" s="26">
        <v>2021</v>
      </c>
      <c r="B10473" s="27" t="s">
        <v>6126</v>
      </c>
      <c r="C10473" s="27" t="s">
        <v>6127</v>
      </c>
      <c r="D10473" s="27" t="s">
        <v>6126</v>
      </c>
      <c r="E10473" s="27" t="s">
        <v>3033</v>
      </c>
      <c r="F10473" s="27" t="s">
        <v>2788</v>
      </c>
      <c r="G10473" s="27" t="s">
        <v>2788</v>
      </c>
      <c r="H10473" s="28">
        <v>44256</v>
      </c>
      <c r="I10473" s="516">
        <v>7.1183670000000001</v>
      </c>
      <c r="J10473" s="28" t="s">
        <v>3241</v>
      </c>
    </row>
    <row r="10474" spans="1:10" x14ac:dyDescent="0.3">
      <c r="A10474" s="26">
        <v>2021</v>
      </c>
      <c r="B10474" s="27" t="s">
        <v>6144</v>
      </c>
      <c r="C10474" s="27" t="s">
        <v>6145</v>
      </c>
      <c r="D10474" s="27" t="s">
        <v>6144</v>
      </c>
      <c r="E10474" s="27" t="s">
        <v>3033</v>
      </c>
      <c r="F10474" s="27" t="s">
        <v>2788</v>
      </c>
      <c r="G10474" s="27" t="s">
        <v>2788</v>
      </c>
      <c r="H10474" s="28">
        <v>44256</v>
      </c>
      <c r="I10474" s="516">
        <v>3.863442</v>
      </c>
      <c r="J10474" s="28" t="s">
        <v>3192</v>
      </c>
    </row>
    <row r="10475" spans="1:10" x14ac:dyDescent="0.3">
      <c r="A10475" s="26">
        <v>2021</v>
      </c>
      <c r="B10475" s="27" t="s">
        <v>6146</v>
      </c>
      <c r="C10475" s="27" t="s">
        <v>6147</v>
      </c>
      <c r="D10475" s="27" t="s">
        <v>6146</v>
      </c>
      <c r="E10475" s="27" t="s">
        <v>3033</v>
      </c>
      <c r="F10475" s="27" t="s">
        <v>2815</v>
      </c>
      <c r="G10475" s="27" t="s">
        <v>2816</v>
      </c>
      <c r="H10475" s="28">
        <v>44256</v>
      </c>
      <c r="I10475" s="516">
        <v>17.070119999999999</v>
      </c>
      <c r="J10475" s="28" t="s">
        <v>3241</v>
      </c>
    </row>
    <row r="10476" spans="1:10" x14ac:dyDescent="0.3">
      <c r="A10476" s="26">
        <v>2021</v>
      </c>
      <c r="B10476" s="27" t="s">
        <v>6328</v>
      </c>
      <c r="C10476" s="27" t="s">
        <v>6329</v>
      </c>
      <c r="D10476" s="27" t="s">
        <v>6328</v>
      </c>
      <c r="E10476" s="27" t="s">
        <v>3033</v>
      </c>
      <c r="F10476" s="27" t="s">
        <v>3034</v>
      </c>
      <c r="G10476" s="27" t="s">
        <v>2821</v>
      </c>
      <c r="H10476" s="28">
        <v>44256</v>
      </c>
      <c r="I10476" s="516">
        <v>31.893212999999999</v>
      </c>
      <c r="J10476" s="28" t="s">
        <v>3192</v>
      </c>
    </row>
    <row r="10477" spans="1:10" x14ac:dyDescent="0.3">
      <c r="A10477" s="26">
        <v>2021</v>
      </c>
      <c r="B10477" s="27" t="s">
        <v>6148</v>
      </c>
      <c r="C10477" s="27" t="s">
        <v>6149</v>
      </c>
      <c r="D10477" s="27" t="s">
        <v>6148</v>
      </c>
      <c r="E10477" s="27" t="s">
        <v>3033</v>
      </c>
      <c r="F10477" s="27" t="s">
        <v>2788</v>
      </c>
      <c r="G10477" s="27" t="s">
        <v>2788</v>
      </c>
      <c r="H10477" s="28">
        <v>44256</v>
      </c>
      <c r="I10477" s="516">
        <v>26.10079</v>
      </c>
      <c r="J10477" s="28" t="s">
        <v>3192</v>
      </c>
    </row>
    <row r="10478" spans="1:10" x14ac:dyDescent="0.3">
      <c r="A10478" s="26">
        <v>2021</v>
      </c>
      <c r="B10478" s="27" t="s">
        <v>6150</v>
      </c>
      <c r="C10478" s="27" t="s">
        <v>6151</v>
      </c>
      <c r="D10478" s="27" t="s">
        <v>6150</v>
      </c>
      <c r="E10478" s="27" t="s">
        <v>3033</v>
      </c>
      <c r="F10478" s="27" t="s">
        <v>2788</v>
      </c>
      <c r="G10478" s="27" t="s">
        <v>2788</v>
      </c>
      <c r="H10478" s="28">
        <v>44256</v>
      </c>
      <c r="I10478" s="516">
        <v>76.557765000000003</v>
      </c>
      <c r="J10478" s="28" t="s">
        <v>3192</v>
      </c>
    </row>
    <row r="10479" spans="1:10" x14ac:dyDescent="0.3">
      <c r="A10479" s="26">
        <v>2021</v>
      </c>
      <c r="B10479" s="27" t="s">
        <v>6330</v>
      </c>
      <c r="C10479" s="27" t="s">
        <v>6331</v>
      </c>
      <c r="D10479" s="27" t="s">
        <v>6330</v>
      </c>
      <c r="E10479" s="27" t="s">
        <v>3111</v>
      </c>
      <c r="F10479" s="27" t="s">
        <v>2815</v>
      </c>
      <c r="G10479" s="27" t="s">
        <v>2854</v>
      </c>
      <c r="H10479" s="28">
        <v>44256</v>
      </c>
      <c r="I10479" s="516">
        <v>0.89662600000000015</v>
      </c>
      <c r="J10479" s="28" t="s">
        <v>9055</v>
      </c>
    </row>
    <row r="10480" spans="1:10" x14ac:dyDescent="0.3">
      <c r="A10480" s="26">
        <v>2021</v>
      </c>
      <c r="B10480" s="27" t="s">
        <v>6332</v>
      </c>
      <c r="C10480" s="27" t="s">
        <v>6266</v>
      </c>
      <c r="D10480" s="27" t="s">
        <v>6332</v>
      </c>
      <c r="E10480" s="27" t="s">
        <v>3111</v>
      </c>
      <c r="F10480" s="27" t="s">
        <v>2815</v>
      </c>
      <c r="G10480" s="27" t="s">
        <v>2854</v>
      </c>
      <c r="H10480" s="28">
        <v>44256</v>
      </c>
      <c r="I10480" s="516">
        <v>6.3968999999999998E-2</v>
      </c>
      <c r="J10480" s="28" t="s">
        <v>3241</v>
      </c>
    </row>
    <row r="10481" spans="1:10" x14ac:dyDescent="0.3">
      <c r="A10481" s="26">
        <v>2021</v>
      </c>
      <c r="B10481" s="27" t="s">
        <v>6333</v>
      </c>
      <c r="C10481" s="27" t="s">
        <v>6334</v>
      </c>
      <c r="D10481" s="27" t="s">
        <v>6335</v>
      </c>
      <c r="E10481" s="27" t="s">
        <v>3161</v>
      </c>
      <c r="F10481" s="27" t="s">
        <v>2815</v>
      </c>
      <c r="G10481" s="27" t="s">
        <v>2816</v>
      </c>
      <c r="H10481" s="28">
        <v>44256</v>
      </c>
      <c r="I10481" s="516">
        <v>0.62707000000000002</v>
      </c>
      <c r="J10481" s="28" t="s">
        <v>3192</v>
      </c>
    </row>
    <row r="10482" spans="1:10" x14ac:dyDescent="0.3">
      <c r="A10482" s="26">
        <v>2021</v>
      </c>
      <c r="B10482" s="27" t="s">
        <v>6336</v>
      </c>
      <c r="C10482" s="27" t="s">
        <v>6337</v>
      </c>
      <c r="D10482" s="27" t="s">
        <v>6338</v>
      </c>
      <c r="E10482" s="27" t="s">
        <v>3161</v>
      </c>
      <c r="F10482" s="27" t="s">
        <v>2788</v>
      </c>
      <c r="G10482" s="27" t="s">
        <v>2788</v>
      </c>
      <c r="H10482" s="28">
        <v>44256</v>
      </c>
      <c r="I10482" s="516">
        <v>0.31344800000000006</v>
      </c>
      <c r="J10482" s="28" t="s">
        <v>3192</v>
      </c>
    </row>
    <row r="10483" spans="1:10" x14ac:dyDescent="0.3">
      <c r="A10483" s="26">
        <v>2021</v>
      </c>
      <c r="B10483" s="27" t="s">
        <v>6350</v>
      </c>
      <c r="C10483" s="27" t="s">
        <v>6351</v>
      </c>
      <c r="D10483" s="27" t="s">
        <v>6352</v>
      </c>
      <c r="E10483" s="27" t="s">
        <v>3063</v>
      </c>
      <c r="F10483" s="27" t="s">
        <v>2815</v>
      </c>
      <c r="G10483" s="27" t="s">
        <v>2816</v>
      </c>
      <c r="H10483" s="28">
        <v>44256</v>
      </c>
      <c r="I10483" s="516">
        <v>2.3795999999999998E-2</v>
      </c>
      <c r="J10483" s="28" t="s">
        <v>3192</v>
      </c>
    </row>
    <row r="10484" spans="1:10" x14ac:dyDescent="0.3">
      <c r="A10484" s="26">
        <v>2021</v>
      </c>
      <c r="B10484" s="27" t="s">
        <v>6344</v>
      </c>
      <c r="C10484" s="27" t="s">
        <v>6345</v>
      </c>
      <c r="D10484" s="27" t="s">
        <v>6344</v>
      </c>
      <c r="E10484" s="27" t="s">
        <v>3033</v>
      </c>
      <c r="F10484" s="27" t="s">
        <v>2807</v>
      </c>
      <c r="G10484" s="27" t="s">
        <v>2812</v>
      </c>
      <c r="H10484" s="28">
        <v>44256</v>
      </c>
      <c r="I10484" s="516">
        <v>21.557676999999998</v>
      </c>
      <c r="J10484" s="518" t="s">
        <v>9055</v>
      </c>
    </row>
    <row r="10485" spans="1:10" x14ac:dyDescent="0.3">
      <c r="A10485" s="26">
        <v>2021</v>
      </c>
      <c r="B10485" s="27" t="s">
        <v>6346</v>
      </c>
      <c r="C10485" s="27" t="s">
        <v>6347</v>
      </c>
      <c r="D10485" s="27" t="s">
        <v>6346</v>
      </c>
      <c r="E10485" s="27" t="s">
        <v>3033</v>
      </c>
      <c r="F10485" s="27" t="s">
        <v>2788</v>
      </c>
      <c r="G10485" s="27" t="s">
        <v>2788</v>
      </c>
      <c r="H10485" s="28">
        <v>44256</v>
      </c>
      <c r="I10485" s="516">
        <v>11.913696</v>
      </c>
      <c r="J10485" s="28" t="s">
        <v>3192</v>
      </c>
    </row>
    <row r="10486" spans="1:10" x14ac:dyDescent="0.3">
      <c r="A10486" s="26">
        <v>2021</v>
      </c>
      <c r="B10486" s="27" t="s">
        <v>6353</v>
      </c>
      <c r="C10486" s="27" t="s">
        <v>6354</v>
      </c>
      <c r="D10486" s="27" t="s">
        <v>6353</v>
      </c>
      <c r="E10486" s="27" t="s">
        <v>6117</v>
      </c>
      <c r="F10486" s="27" t="s">
        <v>2825</v>
      </c>
      <c r="G10486" s="27" t="s">
        <v>2826</v>
      </c>
      <c r="H10486" s="28">
        <v>44256</v>
      </c>
      <c r="I10486" s="516">
        <v>0.29447300000000004</v>
      </c>
      <c r="J10486" s="28" t="s">
        <v>3192</v>
      </c>
    </row>
    <row r="10487" spans="1:10" x14ac:dyDescent="0.3">
      <c r="A10487" s="26">
        <v>2021</v>
      </c>
      <c r="B10487" s="27" t="s">
        <v>6341</v>
      </c>
      <c r="C10487" s="27" t="s">
        <v>6342</v>
      </c>
      <c r="D10487" s="27" t="s">
        <v>6343</v>
      </c>
      <c r="E10487" s="27" t="s">
        <v>3161</v>
      </c>
      <c r="F10487" s="27" t="s">
        <v>2815</v>
      </c>
      <c r="G10487" s="27" t="s">
        <v>2854</v>
      </c>
      <c r="H10487" s="28">
        <v>44256</v>
      </c>
      <c r="I10487" s="516">
        <v>0.71662300000000001</v>
      </c>
      <c r="J10487" s="28" t="s">
        <v>3192</v>
      </c>
    </row>
    <row r="10488" spans="1:10" x14ac:dyDescent="0.3">
      <c r="A10488" s="26">
        <v>2021</v>
      </c>
      <c r="B10488" s="27" t="s">
        <v>6339</v>
      </c>
      <c r="C10488" s="27" t="s">
        <v>6340</v>
      </c>
      <c r="D10488" s="27" t="s">
        <v>6339</v>
      </c>
      <c r="E10488" s="27" t="s">
        <v>3111</v>
      </c>
      <c r="F10488" s="27" t="s">
        <v>2825</v>
      </c>
      <c r="G10488" s="27" t="s">
        <v>2850</v>
      </c>
      <c r="H10488" s="28">
        <v>44256</v>
      </c>
      <c r="I10488" s="516">
        <v>0.44970699999999997</v>
      </c>
      <c r="J10488" s="28" t="s">
        <v>3241</v>
      </c>
    </row>
    <row r="10489" spans="1:10" x14ac:dyDescent="0.3">
      <c r="A10489" s="26">
        <v>2021</v>
      </c>
      <c r="B10489" s="27" t="s">
        <v>6349</v>
      </c>
      <c r="C10489" s="27" t="s">
        <v>6306</v>
      </c>
      <c r="D10489" s="27" t="s">
        <v>6349</v>
      </c>
      <c r="E10489" s="27" t="s">
        <v>3111</v>
      </c>
      <c r="F10489" s="27" t="s">
        <v>2825</v>
      </c>
      <c r="G10489" s="27" t="s">
        <v>2826</v>
      </c>
      <c r="H10489" s="28">
        <v>44256</v>
      </c>
      <c r="I10489" s="516">
        <v>1.1038680000000001</v>
      </c>
      <c r="J10489" s="28" t="s">
        <v>3241</v>
      </c>
    </row>
    <row r="10490" spans="1:10" x14ac:dyDescent="0.3">
      <c r="A10490" s="26">
        <v>2021</v>
      </c>
      <c r="B10490" s="27" t="s">
        <v>6348</v>
      </c>
      <c r="C10490" s="27" t="s">
        <v>6304</v>
      </c>
      <c r="D10490" s="27" t="s">
        <v>6348</v>
      </c>
      <c r="E10490" s="27" t="s">
        <v>3033</v>
      </c>
      <c r="F10490" s="27" t="s">
        <v>2815</v>
      </c>
      <c r="G10490" s="27" t="s">
        <v>2816</v>
      </c>
      <c r="H10490" s="28">
        <v>44256</v>
      </c>
      <c r="I10490" s="516">
        <v>7.6477950000000003</v>
      </c>
      <c r="J10490" s="28" t="s">
        <v>3241</v>
      </c>
    </row>
    <row r="10491" spans="1:10" x14ac:dyDescent="0.3">
      <c r="A10491" s="26">
        <v>2021</v>
      </c>
      <c r="B10491" s="27" t="s">
        <v>6355</v>
      </c>
      <c r="C10491" s="27" t="s">
        <v>6356</v>
      </c>
      <c r="D10491" s="27" t="s">
        <v>6355</v>
      </c>
      <c r="E10491" s="27" t="s">
        <v>6117</v>
      </c>
      <c r="F10491" s="27" t="s">
        <v>2825</v>
      </c>
      <c r="G10491" s="27" t="s">
        <v>2826</v>
      </c>
      <c r="H10491" s="28">
        <v>44256</v>
      </c>
      <c r="I10491" s="516">
        <v>1.4731010000000002</v>
      </c>
      <c r="J10491" s="28" t="s">
        <v>3192</v>
      </c>
    </row>
    <row r="10492" spans="1:10" x14ac:dyDescent="0.3">
      <c r="A10492" s="26">
        <v>2021</v>
      </c>
      <c r="B10492" s="27" t="s">
        <v>6357</v>
      </c>
      <c r="C10492" s="27" t="s">
        <v>6358</v>
      </c>
      <c r="D10492" s="27" t="s">
        <v>6357</v>
      </c>
      <c r="E10492" s="27" t="s">
        <v>3111</v>
      </c>
      <c r="F10492" s="27" t="s">
        <v>2825</v>
      </c>
      <c r="G10492" s="27" t="s">
        <v>2850</v>
      </c>
      <c r="H10492" s="28">
        <v>44256</v>
      </c>
      <c r="I10492" s="516">
        <v>0.47732300000000005</v>
      </c>
      <c r="J10492" s="28" t="s">
        <v>3241</v>
      </c>
    </row>
    <row r="10493" spans="1:10" x14ac:dyDescent="0.3">
      <c r="A10493" s="26">
        <v>2021</v>
      </c>
      <c r="B10493" s="27" t="s">
        <v>6382</v>
      </c>
      <c r="C10493" s="27" t="s">
        <v>6383</v>
      </c>
      <c r="D10493" s="27" t="s">
        <v>6384</v>
      </c>
      <c r="E10493" s="27" t="s">
        <v>3161</v>
      </c>
      <c r="F10493" s="27" t="s">
        <v>2815</v>
      </c>
      <c r="G10493" s="27" t="s">
        <v>2854</v>
      </c>
      <c r="H10493" s="28">
        <v>44256</v>
      </c>
      <c r="I10493" s="516">
        <v>0.56659500000000007</v>
      </c>
      <c r="J10493" s="28" t="s">
        <v>3192</v>
      </c>
    </row>
    <row r="10494" spans="1:10" x14ac:dyDescent="0.3">
      <c r="A10494" s="26">
        <v>2021</v>
      </c>
      <c r="B10494" s="27" t="s">
        <v>6385</v>
      </c>
      <c r="C10494" s="27" t="s">
        <v>6386</v>
      </c>
      <c r="D10494" s="27" t="s">
        <v>6387</v>
      </c>
      <c r="E10494" s="27" t="s">
        <v>3161</v>
      </c>
      <c r="F10494" s="27" t="s">
        <v>2815</v>
      </c>
      <c r="G10494" s="27" t="s">
        <v>2816</v>
      </c>
      <c r="H10494" s="28">
        <v>44256</v>
      </c>
      <c r="I10494" s="516">
        <v>0.73179500000000008</v>
      </c>
      <c r="J10494" s="28" t="s">
        <v>3192</v>
      </c>
    </row>
    <row r="10495" spans="1:10" x14ac:dyDescent="0.3">
      <c r="A10495" s="26">
        <v>2021</v>
      </c>
      <c r="B10495" s="27" t="s">
        <v>6446</v>
      </c>
      <c r="C10495" s="27" t="s">
        <v>6447</v>
      </c>
      <c r="D10495" s="27" t="s">
        <v>6446</v>
      </c>
      <c r="E10495" s="27" t="s">
        <v>3033</v>
      </c>
      <c r="F10495" s="27" t="s">
        <v>2798</v>
      </c>
      <c r="G10495" s="27" t="s">
        <v>5801</v>
      </c>
      <c r="H10495" s="28">
        <v>44256</v>
      </c>
      <c r="I10495" s="516">
        <v>25.502988000000002</v>
      </c>
      <c r="J10495" s="28" t="s">
        <v>3241</v>
      </c>
    </row>
    <row r="10496" spans="1:10" x14ac:dyDescent="0.3">
      <c r="A10496" s="26">
        <v>2021</v>
      </c>
      <c r="B10496" s="27" t="s">
        <v>6448</v>
      </c>
      <c r="C10496" s="27" t="s">
        <v>6449</v>
      </c>
      <c r="D10496" s="27" t="s">
        <v>6448</v>
      </c>
      <c r="E10496" s="27" t="s">
        <v>3111</v>
      </c>
      <c r="F10496" s="27" t="s">
        <v>2825</v>
      </c>
      <c r="G10496" s="27" t="s">
        <v>2850</v>
      </c>
      <c r="H10496" s="28">
        <v>44256</v>
      </c>
      <c r="I10496" s="516">
        <v>0.74018300000000004</v>
      </c>
      <c r="J10496" s="28" t="s">
        <v>3241</v>
      </c>
    </row>
    <row r="10497" spans="1:10" x14ac:dyDescent="0.3">
      <c r="A10497" s="26">
        <v>2021</v>
      </c>
      <c r="B10497" s="27" t="s">
        <v>6450</v>
      </c>
      <c r="C10497" s="27" t="s">
        <v>6451</v>
      </c>
      <c r="D10497" s="27" t="s">
        <v>6452</v>
      </c>
      <c r="E10497" s="27" t="s">
        <v>3063</v>
      </c>
      <c r="F10497" s="27" t="s">
        <v>3094</v>
      </c>
      <c r="G10497" s="27" t="s">
        <v>2961</v>
      </c>
      <c r="H10497" s="28">
        <v>44256</v>
      </c>
      <c r="I10497" s="516">
        <v>16.406856999999999</v>
      </c>
      <c r="J10497" s="28" t="s">
        <v>3241</v>
      </c>
    </row>
    <row r="10498" spans="1:10" x14ac:dyDescent="0.3">
      <c r="A10498" s="26">
        <v>2021</v>
      </c>
      <c r="B10498" s="27" t="s">
        <v>6453</v>
      </c>
      <c r="C10498" s="27" t="s">
        <v>6454</v>
      </c>
      <c r="D10498" s="27" t="s">
        <v>6501</v>
      </c>
      <c r="E10498" s="27" t="s">
        <v>3063</v>
      </c>
      <c r="F10498" s="27" t="s">
        <v>3094</v>
      </c>
      <c r="G10498" s="27" t="s">
        <v>2961</v>
      </c>
      <c r="H10498" s="28">
        <v>44256</v>
      </c>
      <c r="I10498" s="516">
        <v>10.373775</v>
      </c>
      <c r="J10498" s="28" t="s">
        <v>3192</v>
      </c>
    </row>
    <row r="10499" spans="1:10" x14ac:dyDescent="0.3">
      <c r="A10499" s="26">
        <v>2021</v>
      </c>
      <c r="B10499" s="27" t="s">
        <v>6729</v>
      </c>
      <c r="C10499" s="27" t="s">
        <v>6730</v>
      </c>
      <c r="D10499" s="27" t="s">
        <v>6729</v>
      </c>
      <c r="E10499" s="27" t="s">
        <v>3033</v>
      </c>
      <c r="F10499" s="27" t="s">
        <v>2807</v>
      </c>
      <c r="G10499" s="27" t="s">
        <v>2812</v>
      </c>
      <c r="H10499" s="28">
        <v>44256</v>
      </c>
      <c r="I10499" s="516">
        <v>0</v>
      </c>
      <c r="J10499" s="28" t="s">
        <v>3192</v>
      </c>
    </row>
    <row r="10500" spans="1:10" x14ac:dyDescent="0.3">
      <c r="A10500" s="26">
        <v>2021</v>
      </c>
      <c r="B10500" s="27" t="s">
        <v>6455</v>
      </c>
      <c r="C10500" s="27" t="s">
        <v>6456</v>
      </c>
      <c r="D10500" s="27" t="s">
        <v>6457</v>
      </c>
      <c r="E10500" s="27" t="s">
        <v>3161</v>
      </c>
      <c r="F10500" s="27" t="s">
        <v>2788</v>
      </c>
      <c r="G10500" s="27" t="s">
        <v>2788</v>
      </c>
      <c r="H10500" s="28">
        <v>44256</v>
      </c>
      <c r="I10500" s="516">
        <v>0.346696</v>
      </c>
      <c r="J10500" s="28" t="s">
        <v>3192</v>
      </c>
    </row>
    <row r="10501" spans="1:10" x14ac:dyDescent="0.3">
      <c r="A10501" s="26">
        <v>2021</v>
      </c>
      <c r="B10501" s="27" t="s">
        <v>6731</v>
      </c>
      <c r="C10501" s="27" t="s">
        <v>6732</v>
      </c>
      <c r="D10501" s="27" t="s">
        <v>6731</v>
      </c>
      <c r="E10501" s="27" t="s">
        <v>6117</v>
      </c>
      <c r="F10501" s="27" t="s">
        <v>2825</v>
      </c>
      <c r="G10501" s="27" t="s">
        <v>2826</v>
      </c>
      <c r="H10501" s="28">
        <v>44256</v>
      </c>
      <c r="I10501" s="516">
        <v>0</v>
      </c>
      <c r="J10501" s="28" t="s">
        <v>3192</v>
      </c>
    </row>
    <row r="10502" spans="1:10" x14ac:dyDescent="0.3">
      <c r="A10502" s="26">
        <v>2021</v>
      </c>
      <c r="B10502" s="27" t="s">
        <v>6464</v>
      </c>
      <c r="C10502" s="27" t="s">
        <v>6465</v>
      </c>
      <c r="D10502" s="27" t="s">
        <v>6466</v>
      </c>
      <c r="E10502" s="27" t="s">
        <v>3161</v>
      </c>
      <c r="F10502" s="27" t="s">
        <v>2788</v>
      </c>
      <c r="G10502" s="27" t="s">
        <v>2788</v>
      </c>
      <c r="H10502" s="28">
        <v>44256</v>
      </c>
      <c r="I10502" s="516">
        <v>0.317969</v>
      </c>
      <c r="J10502" s="28" t="s">
        <v>3192</v>
      </c>
    </row>
    <row r="10503" spans="1:10" x14ac:dyDescent="0.3">
      <c r="A10503" s="26">
        <v>2021</v>
      </c>
      <c r="B10503" s="27" t="s">
        <v>6471</v>
      </c>
      <c r="C10503" s="27" t="s">
        <v>6472</v>
      </c>
      <c r="D10503" s="27" t="s">
        <v>6473</v>
      </c>
      <c r="E10503" s="27" t="s">
        <v>3161</v>
      </c>
      <c r="F10503" s="27" t="s">
        <v>3026</v>
      </c>
      <c r="G10503" s="27" t="s">
        <v>2936</v>
      </c>
      <c r="H10503" s="28">
        <v>44256</v>
      </c>
      <c r="I10503" s="516">
        <v>0.94719500000000001</v>
      </c>
      <c r="J10503" s="28" t="s">
        <v>3192</v>
      </c>
    </row>
    <row r="10504" spans="1:10" x14ac:dyDescent="0.3">
      <c r="A10504" s="26">
        <v>2021</v>
      </c>
      <c r="B10504" s="27" t="s">
        <v>6458</v>
      </c>
      <c r="C10504" s="27" t="s">
        <v>6459</v>
      </c>
      <c r="D10504" s="27" t="s">
        <v>6458</v>
      </c>
      <c r="E10504" s="27" t="s">
        <v>3111</v>
      </c>
      <c r="F10504" s="27" t="s">
        <v>3034</v>
      </c>
      <c r="G10504" s="27" t="s">
        <v>2923</v>
      </c>
      <c r="H10504" s="28">
        <v>44256</v>
      </c>
      <c r="I10504" s="516">
        <v>22.153511999999999</v>
      </c>
      <c r="J10504" s="28" t="s">
        <v>3192</v>
      </c>
    </row>
    <row r="10505" spans="1:10" x14ac:dyDescent="0.3">
      <c r="A10505" s="26">
        <v>2021</v>
      </c>
      <c r="B10505" s="27" t="s">
        <v>6460</v>
      </c>
      <c r="C10505" s="27" t="s">
        <v>6461</v>
      </c>
      <c r="D10505" s="27" t="s">
        <v>6460</v>
      </c>
      <c r="E10505" s="27" t="s">
        <v>3111</v>
      </c>
      <c r="F10505" s="27" t="s">
        <v>3034</v>
      </c>
      <c r="G10505" s="27" t="s">
        <v>2923</v>
      </c>
      <c r="H10505" s="28">
        <v>44256</v>
      </c>
      <c r="I10505" s="516">
        <v>22.142835999999999</v>
      </c>
      <c r="J10505" s="28" t="s">
        <v>3192</v>
      </c>
    </row>
    <row r="10506" spans="1:10" x14ac:dyDescent="0.3">
      <c r="A10506" s="26">
        <v>2021</v>
      </c>
      <c r="B10506" s="27" t="s">
        <v>6462</v>
      </c>
      <c r="C10506" s="27" t="s">
        <v>6463</v>
      </c>
      <c r="D10506" s="27" t="s">
        <v>6462</v>
      </c>
      <c r="E10506" s="27" t="s">
        <v>3111</v>
      </c>
      <c r="F10506" s="27" t="s">
        <v>3034</v>
      </c>
      <c r="G10506" s="27" t="s">
        <v>2923</v>
      </c>
      <c r="H10506" s="28">
        <v>44256</v>
      </c>
      <c r="I10506" s="516">
        <v>22.502366000000002</v>
      </c>
      <c r="J10506" s="28" t="s">
        <v>3192</v>
      </c>
    </row>
    <row r="10507" spans="1:10" x14ac:dyDescent="0.3">
      <c r="A10507" s="26">
        <v>2021</v>
      </c>
      <c r="B10507" s="27" t="s">
        <v>6467</v>
      </c>
      <c r="C10507" s="27" t="s">
        <v>6468</v>
      </c>
      <c r="D10507" s="27" t="s">
        <v>6467</v>
      </c>
      <c r="E10507" s="27" t="s">
        <v>3033</v>
      </c>
      <c r="F10507" s="27" t="s">
        <v>2788</v>
      </c>
      <c r="G10507" s="27" t="s">
        <v>2788</v>
      </c>
      <c r="H10507" s="28">
        <v>44256</v>
      </c>
      <c r="I10507" s="516">
        <v>24.095689</v>
      </c>
      <c r="J10507" s="28" t="s">
        <v>3192</v>
      </c>
    </row>
    <row r="10508" spans="1:10" x14ac:dyDescent="0.3">
      <c r="A10508" s="26">
        <v>2021</v>
      </c>
      <c r="B10508" s="27" t="s">
        <v>6469</v>
      </c>
      <c r="C10508" s="27" t="s">
        <v>6470</v>
      </c>
      <c r="D10508" s="27" t="s">
        <v>6469</v>
      </c>
      <c r="E10508" s="27" t="s">
        <v>3033</v>
      </c>
      <c r="F10508" s="27" t="s">
        <v>2788</v>
      </c>
      <c r="G10508" s="27" t="s">
        <v>2788</v>
      </c>
      <c r="H10508" s="28">
        <v>44256</v>
      </c>
      <c r="I10508" s="516">
        <v>34.539921999999997</v>
      </c>
      <c r="J10508" s="28" t="s">
        <v>3241</v>
      </c>
    </row>
    <row r="10509" spans="1:10" x14ac:dyDescent="0.3">
      <c r="A10509" s="26">
        <v>2021</v>
      </c>
      <c r="B10509" s="27" t="s">
        <v>6488</v>
      </c>
      <c r="C10509" s="27" t="s">
        <v>6489</v>
      </c>
      <c r="D10509" s="27" t="s">
        <v>6488</v>
      </c>
      <c r="E10509" s="27" t="s">
        <v>3033</v>
      </c>
      <c r="F10509" s="27" t="s">
        <v>2807</v>
      </c>
      <c r="G10509" s="27" t="s">
        <v>2812</v>
      </c>
      <c r="H10509" s="28">
        <v>44256</v>
      </c>
      <c r="I10509" s="516">
        <v>8.579658000000002</v>
      </c>
      <c r="J10509" s="28" t="s">
        <v>3192</v>
      </c>
    </row>
    <row r="10510" spans="1:10" x14ac:dyDescent="0.3">
      <c r="A10510" s="26">
        <v>2021</v>
      </c>
      <c r="B10510" s="27" t="s">
        <v>6490</v>
      </c>
      <c r="C10510" s="27" t="s">
        <v>6491</v>
      </c>
      <c r="D10510" s="27" t="s">
        <v>6490</v>
      </c>
      <c r="E10510" s="27" t="s">
        <v>6117</v>
      </c>
      <c r="F10510" s="27" t="s">
        <v>2825</v>
      </c>
      <c r="G10510" s="27" t="s">
        <v>2826</v>
      </c>
      <c r="H10510" s="28">
        <v>44256</v>
      </c>
      <c r="I10510" s="516">
        <v>0.23754700000000004</v>
      </c>
      <c r="J10510" s="28" t="s">
        <v>3192</v>
      </c>
    </row>
    <row r="10511" spans="1:10" x14ac:dyDescent="0.3">
      <c r="A10511" s="26">
        <v>2021</v>
      </c>
      <c r="B10511" s="27" t="s">
        <v>6496</v>
      </c>
      <c r="C10511" s="27" t="s">
        <v>6497</v>
      </c>
      <c r="D10511" s="27" t="s">
        <v>6496</v>
      </c>
      <c r="E10511" s="27" t="s">
        <v>6117</v>
      </c>
      <c r="F10511" s="27" t="s">
        <v>2825</v>
      </c>
      <c r="G10511" s="27" t="s">
        <v>2826</v>
      </c>
      <c r="H10511" s="28">
        <v>44256</v>
      </c>
      <c r="I10511" s="516">
        <v>0.23084800000000003</v>
      </c>
      <c r="J10511" s="28" t="s">
        <v>3192</v>
      </c>
    </row>
    <row r="10512" spans="1:10" x14ac:dyDescent="0.3">
      <c r="A10512" s="26">
        <v>2021</v>
      </c>
      <c r="B10512" s="27" t="s">
        <v>6493</v>
      </c>
      <c r="C10512" s="27" t="s">
        <v>6494</v>
      </c>
      <c r="D10512" s="27" t="s">
        <v>6493</v>
      </c>
      <c r="E10512" s="27" t="s">
        <v>6117</v>
      </c>
      <c r="F10512" s="27" t="s">
        <v>2825</v>
      </c>
      <c r="G10512" s="27" t="s">
        <v>2826</v>
      </c>
      <c r="H10512" s="28">
        <v>44256</v>
      </c>
      <c r="I10512" s="516">
        <v>0.22991600000000001</v>
      </c>
      <c r="J10512" s="28" t="s">
        <v>3192</v>
      </c>
    </row>
    <row r="10513" spans="1:10" x14ac:dyDescent="0.3">
      <c r="A10513" s="26">
        <v>2021</v>
      </c>
      <c r="B10513" s="27" t="s">
        <v>6499</v>
      </c>
      <c r="C10513" s="27" t="s">
        <v>6500</v>
      </c>
      <c r="D10513" s="27" t="s">
        <v>6499</v>
      </c>
      <c r="E10513" s="27" t="s">
        <v>3033</v>
      </c>
      <c r="F10513" s="27" t="s">
        <v>2788</v>
      </c>
      <c r="G10513" s="27" t="s">
        <v>2788</v>
      </c>
      <c r="H10513" s="28">
        <v>44256</v>
      </c>
      <c r="I10513" s="516">
        <v>13.852613999999999</v>
      </c>
      <c r="J10513" s="28" t="s">
        <v>3192</v>
      </c>
    </row>
    <row r="10514" spans="1:10" x14ac:dyDescent="0.3">
      <c r="A10514" s="26">
        <v>2021</v>
      </c>
      <c r="B10514" s="27" t="s">
        <v>6505</v>
      </c>
      <c r="C10514" s="27" t="s">
        <v>6506</v>
      </c>
      <c r="D10514" s="27" t="s">
        <v>6505</v>
      </c>
      <c r="E10514" s="27" t="s">
        <v>3033</v>
      </c>
      <c r="F10514" s="27" t="s">
        <v>2807</v>
      </c>
      <c r="G10514" s="27" t="s">
        <v>2812</v>
      </c>
      <c r="H10514" s="28">
        <v>44256</v>
      </c>
      <c r="I10514" s="516">
        <v>15.146700000000001</v>
      </c>
      <c r="J10514" s="518" t="s">
        <v>9055</v>
      </c>
    </row>
    <row r="10515" spans="1:10" x14ac:dyDescent="0.3">
      <c r="A10515" s="26">
        <v>2021</v>
      </c>
      <c r="B10515" s="27" t="s">
        <v>6733</v>
      </c>
      <c r="C10515" s="27" t="s">
        <v>6734</v>
      </c>
      <c r="D10515" s="27" t="s">
        <v>6735</v>
      </c>
      <c r="E10515" s="27" t="s">
        <v>3063</v>
      </c>
      <c r="F10515" s="27" t="s">
        <v>3094</v>
      </c>
      <c r="G10515" s="27" t="s">
        <v>3527</v>
      </c>
      <c r="H10515" s="28">
        <v>44256</v>
      </c>
      <c r="I10515" s="516">
        <v>2.5937190000000001</v>
      </c>
      <c r="J10515" s="28" t="s">
        <v>3192</v>
      </c>
    </row>
    <row r="10516" spans="1:10" x14ac:dyDescent="0.3">
      <c r="A10516" s="26">
        <v>2021</v>
      </c>
      <c r="B10516" s="27" t="s">
        <v>6502</v>
      </c>
      <c r="C10516" s="27" t="s">
        <v>6503</v>
      </c>
      <c r="D10516" s="27" t="s">
        <v>6504</v>
      </c>
      <c r="E10516" s="27" t="s">
        <v>3161</v>
      </c>
      <c r="F10516" s="27" t="s">
        <v>2815</v>
      </c>
      <c r="G10516" s="27" t="s">
        <v>2816</v>
      </c>
      <c r="H10516" s="28">
        <v>44256</v>
      </c>
      <c r="I10516" s="516">
        <v>0.354962</v>
      </c>
      <c r="J10516" s="28" t="s">
        <v>3192</v>
      </c>
    </row>
    <row r="10517" spans="1:10" x14ac:dyDescent="0.3">
      <c r="A10517" s="26">
        <v>2021</v>
      </c>
      <c r="B10517" s="27" t="s">
        <v>6510</v>
      </c>
      <c r="C10517" s="27" t="s">
        <v>3461</v>
      </c>
      <c r="D10517" s="27" t="s">
        <v>6511</v>
      </c>
      <c r="E10517" s="27" t="s">
        <v>3161</v>
      </c>
      <c r="F10517" s="27" t="s">
        <v>2815</v>
      </c>
      <c r="G10517" s="27" t="s">
        <v>2854</v>
      </c>
      <c r="H10517" s="28">
        <v>44256</v>
      </c>
      <c r="I10517" s="516">
        <v>0</v>
      </c>
      <c r="J10517" s="28" t="s">
        <v>3192</v>
      </c>
    </row>
    <row r="10518" spans="1:10" x14ac:dyDescent="0.3">
      <c r="A10518" s="26">
        <v>2021</v>
      </c>
      <c r="B10518" s="27" t="s">
        <v>6507</v>
      </c>
      <c r="C10518" s="27" t="s">
        <v>6508</v>
      </c>
      <c r="D10518" s="27" t="s">
        <v>6509</v>
      </c>
      <c r="E10518" s="27" t="s">
        <v>3063</v>
      </c>
      <c r="F10518" s="27" t="s">
        <v>3094</v>
      </c>
      <c r="G10518" s="27" t="s">
        <v>2965</v>
      </c>
      <c r="H10518" s="28">
        <v>44256</v>
      </c>
      <c r="I10518" s="516">
        <v>1.1409000000000001E-2</v>
      </c>
      <c r="J10518" s="28" t="s">
        <v>3241</v>
      </c>
    </row>
    <row r="10519" spans="1:10" x14ac:dyDescent="0.3">
      <c r="A10519" s="26">
        <v>2021</v>
      </c>
      <c r="B10519" s="27" t="s">
        <v>6722</v>
      </c>
      <c r="C10519" s="27" t="s">
        <v>6723</v>
      </c>
      <c r="D10519" s="27" t="s">
        <v>6722</v>
      </c>
      <c r="E10519" s="27" t="s">
        <v>3033</v>
      </c>
      <c r="F10519" s="27" t="s">
        <v>2807</v>
      </c>
      <c r="G10519" s="27" t="s">
        <v>2812</v>
      </c>
      <c r="H10519" s="28">
        <v>44256</v>
      </c>
      <c r="I10519" s="516">
        <v>22.378188999999999</v>
      </c>
      <c r="J10519" s="518" t="s">
        <v>9055</v>
      </c>
    </row>
    <row r="10520" spans="1:10" x14ac:dyDescent="0.3">
      <c r="A10520" s="26">
        <v>2021</v>
      </c>
      <c r="B10520" s="27" t="s">
        <v>6724</v>
      </c>
      <c r="C10520" s="27" t="s">
        <v>6725</v>
      </c>
      <c r="D10520" s="27" t="s">
        <v>6724</v>
      </c>
      <c r="E10520" s="27" t="s">
        <v>3033</v>
      </c>
      <c r="F10520" s="27" t="s">
        <v>2807</v>
      </c>
      <c r="G10520" s="27" t="s">
        <v>2812</v>
      </c>
      <c r="H10520" s="28">
        <v>44256</v>
      </c>
      <c r="I10520" s="516">
        <v>22.202470000000002</v>
      </c>
      <c r="J10520" s="518" t="s">
        <v>9055</v>
      </c>
    </row>
    <row r="10521" spans="1:10" x14ac:dyDescent="0.3">
      <c r="A10521" s="26">
        <v>2021</v>
      </c>
      <c r="B10521" s="27" t="s">
        <v>6736</v>
      </c>
      <c r="C10521" s="27" t="s">
        <v>6727</v>
      </c>
      <c r="D10521" s="27" t="s">
        <v>6728</v>
      </c>
      <c r="E10521" s="27" t="s">
        <v>3161</v>
      </c>
      <c r="F10521" s="27" t="s">
        <v>2815</v>
      </c>
      <c r="G10521" s="27" t="s">
        <v>2816</v>
      </c>
      <c r="H10521" s="28">
        <v>44256</v>
      </c>
      <c r="I10521" s="516">
        <v>1.221454</v>
      </c>
      <c r="J10521" s="28" t="s">
        <v>3192</v>
      </c>
    </row>
    <row r="10522" spans="1:10" x14ac:dyDescent="0.3">
      <c r="A10522" s="26">
        <v>2021</v>
      </c>
      <c r="B10522" s="27" t="s">
        <v>6720</v>
      </c>
      <c r="C10522" s="27" t="s">
        <v>6721</v>
      </c>
      <c r="D10522" s="27" t="s">
        <v>6720</v>
      </c>
      <c r="E10522" s="27" t="s">
        <v>3033</v>
      </c>
      <c r="F10522" s="27" t="s">
        <v>2807</v>
      </c>
      <c r="G10522" s="27" t="s">
        <v>2808</v>
      </c>
      <c r="H10522" s="28">
        <v>44256</v>
      </c>
      <c r="I10522" s="516">
        <v>26.501775000000002</v>
      </c>
      <c r="J10522" s="28" t="s">
        <v>3192</v>
      </c>
    </row>
    <row r="10523" spans="1:10" x14ac:dyDescent="0.3">
      <c r="A10523" s="26">
        <v>2021</v>
      </c>
      <c r="B10523" s="27" t="s">
        <v>6737</v>
      </c>
      <c r="C10523" s="27" t="s">
        <v>6738</v>
      </c>
      <c r="D10523" s="27" t="s">
        <v>6737</v>
      </c>
      <c r="E10523" s="27" t="s">
        <v>3033</v>
      </c>
      <c r="F10523" s="27" t="s">
        <v>2807</v>
      </c>
      <c r="G10523" s="27" t="s">
        <v>2812</v>
      </c>
      <c r="H10523" s="28">
        <v>44256</v>
      </c>
      <c r="I10523" s="516">
        <v>13.839015</v>
      </c>
      <c r="J10523" s="28" t="s">
        <v>3192</v>
      </c>
    </row>
    <row r="10524" spans="1:10" x14ac:dyDescent="0.3">
      <c r="A10524" s="26">
        <v>2021</v>
      </c>
      <c r="B10524" s="27" t="s">
        <v>6739</v>
      </c>
      <c r="C10524" s="27" t="s">
        <v>6740</v>
      </c>
      <c r="D10524" s="27" t="s">
        <v>6741</v>
      </c>
      <c r="E10524" s="27" t="s">
        <v>3161</v>
      </c>
      <c r="F10524" s="27" t="s">
        <v>2798</v>
      </c>
      <c r="G10524" s="27" t="s">
        <v>2799</v>
      </c>
      <c r="H10524" s="28">
        <v>44256</v>
      </c>
      <c r="I10524" s="516">
        <v>0.16349200000000003</v>
      </c>
      <c r="J10524" s="28" t="s">
        <v>3192</v>
      </c>
    </row>
    <row r="10525" spans="1:10" x14ac:dyDescent="0.3">
      <c r="A10525" s="26">
        <v>2021</v>
      </c>
      <c r="B10525" s="27" t="s">
        <v>6742</v>
      </c>
      <c r="C10525" s="27" t="s">
        <v>6743</v>
      </c>
      <c r="D10525" s="27" t="s">
        <v>6742</v>
      </c>
      <c r="E10525" s="27" t="s">
        <v>3033</v>
      </c>
      <c r="F10525" s="27" t="s">
        <v>2807</v>
      </c>
      <c r="G10525" s="27" t="s">
        <v>2812</v>
      </c>
      <c r="H10525" s="28">
        <v>44256</v>
      </c>
      <c r="I10525" s="516">
        <v>15.647787000000001</v>
      </c>
      <c r="J10525" s="28" t="s">
        <v>3192</v>
      </c>
    </row>
    <row r="10526" spans="1:10" x14ac:dyDescent="0.3">
      <c r="A10526" s="26">
        <v>2021</v>
      </c>
      <c r="B10526" s="27" t="s">
        <v>3051</v>
      </c>
      <c r="C10526" s="27" t="s">
        <v>3051</v>
      </c>
      <c r="D10526" s="27" t="s">
        <v>3051</v>
      </c>
      <c r="E10526" s="27" t="s">
        <v>6118</v>
      </c>
      <c r="F10526" s="27" t="s">
        <v>3051</v>
      </c>
      <c r="G10526" s="27" t="s">
        <v>6074</v>
      </c>
      <c r="H10526" s="28">
        <v>44256</v>
      </c>
      <c r="I10526" s="516">
        <v>11055.214503000005</v>
      </c>
      <c r="J10526" s="28" t="s">
        <v>6487</v>
      </c>
    </row>
    <row r="10527" spans="1:10" x14ac:dyDescent="0.3">
      <c r="A10527" s="26">
        <v>2021</v>
      </c>
      <c r="B10527" s="27" t="s">
        <v>3022</v>
      </c>
      <c r="C10527" s="27" t="s">
        <v>3023</v>
      </c>
      <c r="D10527" s="27" t="s">
        <v>3024</v>
      </c>
      <c r="E10527" s="27" t="s">
        <v>3025</v>
      </c>
      <c r="F10527" s="27" t="s">
        <v>3026</v>
      </c>
      <c r="G10527" s="27" t="s">
        <v>2788</v>
      </c>
      <c r="H10527" s="28">
        <v>44256</v>
      </c>
      <c r="I10527" s="516">
        <v>0</v>
      </c>
      <c r="J10527" s="28" t="s">
        <v>3241</v>
      </c>
    </row>
    <row r="10528" spans="1:10" x14ac:dyDescent="0.3">
      <c r="A10528" s="26">
        <v>2021</v>
      </c>
      <c r="B10528" s="27" t="s">
        <v>3022</v>
      </c>
      <c r="C10528" s="27" t="s">
        <v>3023</v>
      </c>
      <c r="D10528" s="27" t="s">
        <v>3027</v>
      </c>
      <c r="E10528" s="27" t="s">
        <v>3025</v>
      </c>
      <c r="F10528" s="27" t="s">
        <v>3026</v>
      </c>
      <c r="G10528" s="27" t="s">
        <v>2788</v>
      </c>
      <c r="H10528" s="28">
        <v>44256</v>
      </c>
      <c r="I10528" s="516">
        <v>0</v>
      </c>
      <c r="J10528" s="28" t="s">
        <v>3241</v>
      </c>
    </row>
    <row r="10529" spans="1:10" x14ac:dyDescent="0.3">
      <c r="A10529" s="26">
        <v>2021</v>
      </c>
      <c r="B10529" s="27" t="s">
        <v>3162</v>
      </c>
      <c r="C10529" s="27" t="s">
        <v>3163</v>
      </c>
      <c r="D10529" s="27" t="s">
        <v>3164</v>
      </c>
      <c r="E10529" s="27" t="s">
        <v>3025</v>
      </c>
      <c r="F10529" s="27" t="s">
        <v>3087</v>
      </c>
      <c r="G10529" s="27" t="s">
        <v>2788</v>
      </c>
      <c r="H10529" s="28">
        <v>44256</v>
      </c>
      <c r="I10529" s="516">
        <v>0</v>
      </c>
      <c r="J10529" s="28" t="s">
        <v>3241</v>
      </c>
    </row>
    <row r="10530" spans="1:10" x14ac:dyDescent="0.3">
      <c r="A10530" s="26">
        <v>2021</v>
      </c>
      <c r="B10530" s="27" t="s">
        <v>3162</v>
      </c>
      <c r="C10530" s="27" t="s">
        <v>3163</v>
      </c>
      <c r="D10530" s="27" t="s">
        <v>3165</v>
      </c>
      <c r="E10530" s="27" t="s">
        <v>3025</v>
      </c>
      <c r="F10530" s="27" t="s">
        <v>3087</v>
      </c>
      <c r="G10530" s="27" t="s">
        <v>2788</v>
      </c>
      <c r="H10530" s="28">
        <v>44256</v>
      </c>
      <c r="I10530" s="516">
        <v>0</v>
      </c>
      <c r="J10530" s="28" t="s">
        <v>3241</v>
      </c>
    </row>
    <row r="10531" spans="1:10" x14ac:dyDescent="0.3">
      <c r="A10531" s="26">
        <v>2021</v>
      </c>
      <c r="B10531" s="27" t="s">
        <v>3064</v>
      </c>
      <c r="C10531" s="27" t="s">
        <v>3065</v>
      </c>
      <c r="D10531" s="27" t="s">
        <v>3066</v>
      </c>
      <c r="E10531" s="27" t="s">
        <v>3025</v>
      </c>
      <c r="F10531" s="27" t="s">
        <v>2825</v>
      </c>
      <c r="G10531" s="27" t="s">
        <v>2826</v>
      </c>
      <c r="H10531" s="28">
        <v>44256</v>
      </c>
      <c r="I10531" s="516">
        <v>0</v>
      </c>
      <c r="J10531" s="28" t="s">
        <v>3241</v>
      </c>
    </row>
    <row r="10532" spans="1:10" x14ac:dyDescent="0.3">
      <c r="A10532" s="26">
        <v>2021</v>
      </c>
      <c r="B10532" s="27" t="s">
        <v>3084</v>
      </c>
      <c r="C10532" s="27" t="s">
        <v>3085</v>
      </c>
      <c r="D10532" s="27" t="s">
        <v>3086</v>
      </c>
      <c r="E10532" s="27" t="s">
        <v>3025</v>
      </c>
      <c r="F10532" s="27" t="s">
        <v>3087</v>
      </c>
      <c r="G10532" s="27" t="s">
        <v>2788</v>
      </c>
      <c r="H10532" s="28">
        <v>44256</v>
      </c>
      <c r="I10532" s="516">
        <v>0</v>
      </c>
      <c r="J10532" s="28" t="s">
        <v>3241</v>
      </c>
    </row>
    <row r="10533" spans="1:10" x14ac:dyDescent="0.3">
      <c r="A10533" s="26">
        <v>2021</v>
      </c>
      <c r="B10533" s="27" t="s">
        <v>3084</v>
      </c>
      <c r="C10533" s="27" t="s">
        <v>3085</v>
      </c>
      <c r="D10533" s="27" t="s">
        <v>3088</v>
      </c>
      <c r="E10533" s="27" t="s">
        <v>3025</v>
      </c>
      <c r="F10533" s="27" t="s">
        <v>3087</v>
      </c>
      <c r="G10533" s="27" t="s">
        <v>2788</v>
      </c>
      <c r="H10533" s="28">
        <v>44256</v>
      </c>
      <c r="I10533" s="516">
        <v>0</v>
      </c>
      <c r="J10533" s="28" t="s">
        <v>3241</v>
      </c>
    </row>
    <row r="10534" spans="1:10" x14ac:dyDescent="0.3">
      <c r="A10534" s="26">
        <v>2021</v>
      </c>
      <c r="B10534" s="27" t="s">
        <v>3136</v>
      </c>
      <c r="C10534" s="27" t="s">
        <v>3137</v>
      </c>
      <c r="D10534" s="27" t="s">
        <v>3138</v>
      </c>
      <c r="E10534" s="27" t="s">
        <v>3025</v>
      </c>
      <c r="F10534" s="27" t="s">
        <v>3087</v>
      </c>
      <c r="G10534" s="27" t="s">
        <v>2788</v>
      </c>
      <c r="H10534" s="28">
        <v>44256</v>
      </c>
      <c r="I10534" s="516">
        <v>0</v>
      </c>
      <c r="J10534" s="28" t="s">
        <v>3241</v>
      </c>
    </row>
    <row r="10535" spans="1:10" x14ac:dyDescent="0.3">
      <c r="A10535" s="26">
        <v>2021</v>
      </c>
      <c r="B10535" s="27" t="s">
        <v>3136</v>
      </c>
      <c r="C10535" s="27" t="s">
        <v>3137</v>
      </c>
      <c r="D10535" s="27" t="s">
        <v>3139</v>
      </c>
      <c r="E10535" s="27" t="s">
        <v>3025</v>
      </c>
      <c r="F10535" s="27" t="s">
        <v>3087</v>
      </c>
      <c r="G10535" s="27" t="s">
        <v>2788</v>
      </c>
      <c r="H10535" s="28">
        <v>44256</v>
      </c>
      <c r="I10535" s="516">
        <v>0</v>
      </c>
      <c r="J10535" s="28" t="s">
        <v>3241</v>
      </c>
    </row>
    <row r="10536" spans="1:10" x14ac:dyDescent="0.3">
      <c r="A10536" s="26">
        <v>2021</v>
      </c>
      <c r="B10536" s="27" t="s">
        <v>3123</v>
      </c>
      <c r="C10536" s="27" t="s">
        <v>3124</v>
      </c>
      <c r="D10536" s="27" t="s">
        <v>3166</v>
      </c>
      <c r="E10536" s="27" t="s">
        <v>3025</v>
      </c>
      <c r="F10536" s="27" t="s">
        <v>2825</v>
      </c>
      <c r="G10536" s="27" t="s">
        <v>2850</v>
      </c>
      <c r="H10536" s="28">
        <v>44256</v>
      </c>
      <c r="I10536" s="516">
        <v>0</v>
      </c>
      <c r="J10536" s="28" t="s">
        <v>3241</v>
      </c>
    </row>
    <row r="10537" spans="1:10" x14ac:dyDescent="0.3">
      <c r="A10537" s="26">
        <v>2021</v>
      </c>
      <c r="B10537" s="27" t="s">
        <v>3123</v>
      </c>
      <c r="C10537" s="27" t="s">
        <v>3124</v>
      </c>
      <c r="D10537" s="27" t="s">
        <v>3125</v>
      </c>
      <c r="E10537" s="27" t="s">
        <v>3025</v>
      </c>
      <c r="F10537" s="27" t="s">
        <v>2825</v>
      </c>
      <c r="G10537" s="27" t="s">
        <v>2850</v>
      </c>
      <c r="H10537" s="28">
        <v>44256</v>
      </c>
      <c r="I10537" s="516">
        <v>0</v>
      </c>
      <c r="J10537" s="28" t="s">
        <v>3241</v>
      </c>
    </row>
    <row r="10538" spans="1:10" x14ac:dyDescent="0.3">
      <c r="A10538" s="26">
        <v>2021</v>
      </c>
      <c r="B10538" s="27" t="s">
        <v>3123</v>
      </c>
      <c r="C10538" s="27" t="s">
        <v>3124</v>
      </c>
      <c r="D10538" s="27" t="s">
        <v>3170</v>
      </c>
      <c r="E10538" s="27" t="s">
        <v>3025</v>
      </c>
      <c r="F10538" s="27" t="s">
        <v>2825</v>
      </c>
      <c r="G10538" s="27" t="s">
        <v>2850</v>
      </c>
      <c r="H10538" s="28">
        <v>44256</v>
      </c>
      <c r="I10538" s="516">
        <v>0</v>
      </c>
      <c r="J10538" s="28" t="s">
        <v>3241</v>
      </c>
    </row>
    <row r="10539" spans="1:10" x14ac:dyDescent="0.3">
      <c r="A10539" s="26">
        <v>2021</v>
      </c>
      <c r="B10539" s="27" t="s">
        <v>3114</v>
      </c>
      <c r="C10539" s="27" t="s">
        <v>3115</v>
      </c>
      <c r="D10539" s="27" t="s">
        <v>3116</v>
      </c>
      <c r="E10539" s="27" t="s">
        <v>3025</v>
      </c>
      <c r="F10539" s="27" t="s">
        <v>3026</v>
      </c>
      <c r="G10539" s="27" t="s">
        <v>2788</v>
      </c>
      <c r="H10539" s="28">
        <v>44256</v>
      </c>
      <c r="I10539" s="516">
        <v>0</v>
      </c>
      <c r="J10539" s="28" t="s">
        <v>3241</v>
      </c>
    </row>
    <row r="10540" spans="1:10" x14ac:dyDescent="0.3">
      <c r="A10540" s="26">
        <v>2021</v>
      </c>
      <c r="B10540" s="27" t="s">
        <v>3126</v>
      </c>
      <c r="C10540" s="27" t="s">
        <v>3127</v>
      </c>
      <c r="D10540" s="27" t="s">
        <v>3128</v>
      </c>
      <c r="E10540" s="27" t="s">
        <v>3025</v>
      </c>
      <c r="F10540" s="27" t="s">
        <v>3026</v>
      </c>
      <c r="G10540" s="27" t="s">
        <v>2936</v>
      </c>
      <c r="H10540" s="28">
        <v>44256</v>
      </c>
      <c r="I10540" s="516">
        <v>0</v>
      </c>
      <c r="J10540" s="28" t="s">
        <v>3241</v>
      </c>
    </row>
    <row r="10541" spans="1:10" x14ac:dyDescent="0.3">
      <c r="A10541" s="26">
        <v>2021</v>
      </c>
      <c r="B10541" s="27" t="s">
        <v>3107</v>
      </c>
      <c r="C10541" s="27" t="s">
        <v>3108</v>
      </c>
      <c r="D10541" s="27" t="s">
        <v>3108</v>
      </c>
      <c r="E10541" s="27" t="s">
        <v>6117</v>
      </c>
      <c r="F10541" s="27" t="s">
        <v>3026</v>
      </c>
      <c r="G10541" s="27" t="s">
        <v>2936</v>
      </c>
      <c r="H10541" s="28">
        <v>44256</v>
      </c>
      <c r="I10541" s="516">
        <v>3.4421999999999994E-2</v>
      </c>
      <c r="J10541" s="28" t="s">
        <v>3241</v>
      </c>
    </row>
    <row r="10542" spans="1:10" x14ac:dyDescent="0.3">
      <c r="A10542" s="26">
        <v>2021</v>
      </c>
      <c r="B10542" s="27" t="s">
        <v>6453</v>
      </c>
      <c r="C10542" s="27" t="s">
        <v>6454</v>
      </c>
      <c r="D10542" s="27" t="s">
        <v>6453</v>
      </c>
      <c r="E10542" s="27" t="s">
        <v>3063</v>
      </c>
      <c r="F10542" s="27" t="s">
        <v>3094</v>
      </c>
      <c r="G10542" s="27" t="s">
        <v>2961</v>
      </c>
      <c r="H10542" s="28">
        <v>44256</v>
      </c>
      <c r="I10542" s="516">
        <v>0</v>
      </c>
      <c r="J10542" s="28" t="s">
        <v>3192</v>
      </c>
    </row>
    <row r="10543" spans="1:10" x14ac:dyDescent="0.3">
      <c r="A10543" s="26">
        <v>2021</v>
      </c>
      <c r="B10543" s="499" t="s">
        <v>3035</v>
      </c>
      <c r="C10543" s="499" t="s">
        <v>3036</v>
      </c>
      <c r="D10543" s="500" t="s">
        <v>3035</v>
      </c>
      <c r="E10543" s="499" t="s">
        <v>6117</v>
      </c>
      <c r="F10543" s="499" t="s">
        <v>2825</v>
      </c>
      <c r="G10543" s="501" t="s">
        <v>2826</v>
      </c>
      <c r="H10543" s="28">
        <v>44256</v>
      </c>
      <c r="I10543" s="516">
        <v>0</v>
      </c>
      <c r="J10543" s="499" t="s">
        <v>3241</v>
      </c>
    </row>
    <row r="10544" spans="1:10" x14ac:dyDescent="0.3">
      <c r="A10544" s="26">
        <v>2021</v>
      </c>
      <c r="B10544" s="27" t="s">
        <v>3028</v>
      </c>
      <c r="C10544" s="27" t="s">
        <v>3029</v>
      </c>
      <c r="D10544" s="27" t="s">
        <v>3028</v>
      </c>
      <c r="E10544" s="27" t="s">
        <v>6117</v>
      </c>
      <c r="F10544" s="27" t="s">
        <v>2807</v>
      </c>
      <c r="G10544" s="27" t="s">
        <v>2812</v>
      </c>
      <c r="H10544" s="28">
        <v>44287</v>
      </c>
      <c r="I10544" s="516">
        <v>6.6578950000000008</v>
      </c>
      <c r="J10544" s="28" t="s">
        <v>3241</v>
      </c>
    </row>
    <row r="10545" spans="1:10" x14ac:dyDescent="0.3">
      <c r="A10545" s="26">
        <v>2021</v>
      </c>
      <c r="B10545" s="27" t="s">
        <v>3181</v>
      </c>
      <c r="C10545" s="27" t="s">
        <v>3180</v>
      </c>
      <c r="D10545" s="27" t="s">
        <v>3181</v>
      </c>
      <c r="E10545" s="27" t="s">
        <v>3033</v>
      </c>
      <c r="F10545" s="27" t="s">
        <v>3034</v>
      </c>
      <c r="G10545" s="27" t="s">
        <v>2821</v>
      </c>
      <c r="H10545" s="28">
        <v>44287</v>
      </c>
      <c r="I10545" s="516">
        <v>2.6745230000000002</v>
      </c>
      <c r="J10545" s="28" t="s">
        <v>3241</v>
      </c>
    </row>
    <row r="10546" spans="1:10" x14ac:dyDescent="0.3">
      <c r="A10546" s="26">
        <v>2021</v>
      </c>
      <c r="B10546" s="27" t="s">
        <v>3031</v>
      </c>
      <c r="C10546" s="27" t="s">
        <v>3032</v>
      </c>
      <c r="D10546" s="27" t="s">
        <v>3031</v>
      </c>
      <c r="E10546" s="27" t="s">
        <v>3033</v>
      </c>
      <c r="F10546" s="27" t="s">
        <v>3034</v>
      </c>
      <c r="G10546" s="27" t="s">
        <v>2821</v>
      </c>
      <c r="H10546" s="28">
        <v>44287</v>
      </c>
      <c r="I10546" s="516">
        <v>4.8074060000000003</v>
      </c>
      <c r="J10546" s="28" t="s">
        <v>3241</v>
      </c>
    </row>
    <row r="10547" spans="1:10" x14ac:dyDescent="0.3">
      <c r="A10547" s="26">
        <v>2021</v>
      </c>
      <c r="B10547" s="27" t="s">
        <v>3037</v>
      </c>
      <c r="C10547" s="27" t="s">
        <v>3038</v>
      </c>
      <c r="D10547" s="27" t="s">
        <v>3037</v>
      </c>
      <c r="E10547" s="27" t="s">
        <v>6117</v>
      </c>
      <c r="F10547" s="27" t="s">
        <v>3034</v>
      </c>
      <c r="G10547" s="27" t="s">
        <v>2999</v>
      </c>
      <c r="H10547" s="28">
        <v>44287</v>
      </c>
      <c r="I10547" s="516">
        <v>4.5933969999999995</v>
      </c>
      <c r="J10547" s="28" t="s">
        <v>3241</v>
      </c>
    </row>
    <row r="10548" spans="1:10" x14ac:dyDescent="0.3">
      <c r="A10548" s="26">
        <v>2021</v>
      </c>
      <c r="B10548" s="27" t="s">
        <v>3039</v>
      </c>
      <c r="C10548" s="27" t="s">
        <v>3040</v>
      </c>
      <c r="D10548" s="27" t="s">
        <v>3039</v>
      </c>
      <c r="E10548" s="27" t="s">
        <v>6117</v>
      </c>
      <c r="F10548" s="27" t="s">
        <v>2815</v>
      </c>
      <c r="G10548" s="27" t="s">
        <v>2816</v>
      </c>
      <c r="H10548" s="28">
        <v>44287</v>
      </c>
      <c r="I10548" s="516">
        <v>0</v>
      </c>
      <c r="J10548" s="28" t="s">
        <v>3241</v>
      </c>
    </row>
    <row r="10549" spans="1:10" x14ac:dyDescent="0.3">
      <c r="A10549" s="26">
        <v>2021</v>
      </c>
      <c r="B10549" s="27" t="s">
        <v>3041</v>
      </c>
      <c r="C10549" s="27" t="s">
        <v>3042</v>
      </c>
      <c r="D10549" s="27" t="s">
        <v>3041</v>
      </c>
      <c r="E10549" s="27" t="s">
        <v>6117</v>
      </c>
      <c r="F10549" s="27" t="s">
        <v>2825</v>
      </c>
      <c r="G10549" s="27" t="s">
        <v>2826</v>
      </c>
      <c r="H10549" s="28">
        <v>44287</v>
      </c>
      <c r="I10549" s="516">
        <v>7.4713010000000004</v>
      </c>
      <c r="J10549" s="28" t="s">
        <v>3241</v>
      </c>
    </row>
    <row r="10550" spans="1:10" x14ac:dyDescent="0.3">
      <c r="A10550" s="26">
        <v>2021</v>
      </c>
      <c r="B10550" s="27" t="s">
        <v>3043</v>
      </c>
      <c r="C10550" s="27" t="s">
        <v>3044</v>
      </c>
      <c r="D10550" s="27" t="s">
        <v>3043</v>
      </c>
      <c r="E10550" s="27" t="s">
        <v>6117</v>
      </c>
      <c r="F10550" s="27" t="s">
        <v>2815</v>
      </c>
      <c r="G10550" s="27" t="s">
        <v>2816</v>
      </c>
      <c r="H10550" s="28">
        <v>44287</v>
      </c>
      <c r="I10550" s="516">
        <v>7.6154210000000004</v>
      </c>
      <c r="J10550" s="28" t="s">
        <v>3241</v>
      </c>
    </row>
    <row r="10551" spans="1:10" x14ac:dyDescent="0.3">
      <c r="A10551" s="26">
        <v>2021</v>
      </c>
      <c r="B10551" s="27" t="s">
        <v>3045</v>
      </c>
      <c r="C10551" s="27" t="s">
        <v>3046</v>
      </c>
      <c r="D10551" s="27" t="s">
        <v>3045</v>
      </c>
      <c r="E10551" s="27" t="s">
        <v>6117</v>
      </c>
      <c r="F10551" s="27" t="s">
        <v>2815</v>
      </c>
      <c r="G10551" s="27" t="s">
        <v>2816</v>
      </c>
      <c r="H10551" s="28">
        <v>44287</v>
      </c>
      <c r="I10551" s="516">
        <v>0</v>
      </c>
      <c r="J10551" s="28" t="s">
        <v>3241</v>
      </c>
    </row>
    <row r="10552" spans="1:10" x14ac:dyDescent="0.3">
      <c r="A10552" s="26">
        <v>2021</v>
      </c>
      <c r="B10552" s="27" t="s">
        <v>3143</v>
      </c>
      <c r="C10552" s="27" t="s">
        <v>3144</v>
      </c>
      <c r="D10552" s="27" t="s">
        <v>3143</v>
      </c>
      <c r="E10552" s="27" t="s">
        <v>6117</v>
      </c>
      <c r="F10552" s="27" t="s">
        <v>2798</v>
      </c>
      <c r="G10552" s="27" t="s">
        <v>2803</v>
      </c>
      <c r="H10552" s="28">
        <v>44287</v>
      </c>
      <c r="I10552" s="516">
        <v>3.264945</v>
      </c>
      <c r="J10552" s="28" t="s">
        <v>3241</v>
      </c>
    </row>
    <row r="10553" spans="1:10" x14ac:dyDescent="0.3">
      <c r="A10553" s="26">
        <v>2021</v>
      </c>
      <c r="B10553" s="27" t="s">
        <v>3173</v>
      </c>
      <c r="C10553" s="27" t="s">
        <v>3172</v>
      </c>
      <c r="D10553" s="27" t="s">
        <v>3173</v>
      </c>
      <c r="E10553" s="27" t="s">
        <v>3111</v>
      </c>
      <c r="F10553" s="27" t="s">
        <v>2825</v>
      </c>
      <c r="G10553" s="27" t="s">
        <v>2850</v>
      </c>
      <c r="H10553" s="28">
        <v>44287</v>
      </c>
      <c r="I10553" s="516">
        <v>0.46013900000000002</v>
      </c>
      <c r="J10553" s="28" t="s">
        <v>3241</v>
      </c>
    </row>
    <row r="10554" spans="1:10" x14ac:dyDescent="0.3">
      <c r="A10554" s="26">
        <v>2021</v>
      </c>
      <c r="B10554" s="27" t="s">
        <v>3146</v>
      </c>
      <c r="C10554" s="27" t="s">
        <v>3147</v>
      </c>
      <c r="D10554" s="27" t="s">
        <v>3146</v>
      </c>
      <c r="E10554" s="27" t="s">
        <v>6117</v>
      </c>
      <c r="F10554" s="27" t="s">
        <v>2798</v>
      </c>
      <c r="G10554" s="27" t="s">
        <v>2803</v>
      </c>
      <c r="H10554" s="28">
        <v>44287</v>
      </c>
      <c r="I10554" s="516">
        <v>2.2492400000000004</v>
      </c>
      <c r="J10554" s="28" t="s">
        <v>3241</v>
      </c>
    </row>
    <row r="10555" spans="1:10" x14ac:dyDescent="0.3">
      <c r="A10555" s="26">
        <v>2021</v>
      </c>
      <c r="B10555" s="27" t="s">
        <v>3047</v>
      </c>
      <c r="C10555" s="27" t="s">
        <v>3048</v>
      </c>
      <c r="D10555" s="27" t="s">
        <v>3047</v>
      </c>
      <c r="E10555" s="27" t="s">
        <v>6117</v>
      </c>
      <c r="F10555" s="27" t="s">
        <v>2825</v>
      </c>
      <c r="G10555" s="27" t="s">
        <v>2826</v>
      </c>
      <c r="H10555" s="28">
        <v>44287</v>
      </c>
      <c r="I10555" s="516">
        <v>2.383464</v>
      </c>
      <c r="J10555" s="28" t="s">
        <v>3241</v>
      </c>
    </row>
    <row r="10556" spans="1:10" x14ac:dyDescent="0.3">
      <c r="A10556" s="26">
        <v>2021</v>
      </c>
      <c r="B10556" s="27" t="s">
        <v>3049</v>
      </c>
      <c r="C10556" s="27" t="s">
        <v>3050</v>
      </c>
      <c r="D10556" s="27" t="s">
        <v>3049</v>
      </c>
      <c r="E10556" s="27" t="s">
        <v>6117</v>
      </c>
      <c r="F10556" s="27" t="s">
        <v>2825</v>
      </c>
      <c r="G10556" s="27" t="s">
        <v>2850</v>
      </c>
      <c r="H10556" s="28">
        <v>44287</v>
      </c>
      <c r="I10556" s="516">
        <v>0.182115</v>
      </c>
      <c r="J10556" s="28" t="s">
        <v>3241</v>
      </c>
    </row>
    <row r="10557" spans="1:10" x14ac:dyDescent="0.3">
      <c r="A10557" s="26">
        <v>2021</v>
      </c>
      <c r="B10557" s="27" t="s">
        <v>3052</v>
      </c>
      <c r="C10557" s="27" t="s">
        <v>3053</v>
      </c>
      <c r="D10557" s="27" t="s">
        <v>3052</v>
      </c>
      <c r="E10557" s="27" t="s">
        <v>3033</v>
      </c>
      <c r="F10557" s="27" t="s">
        <v>2807</v>
      </c>
      <c r="G10557" s="27" t="s">
        <v>2812</v>
      </c>
      <c r="H10557" s="28">
        <v>44287</v>
      </c>
      <c r="I10557" s="516">
        <v>2.2164500000000005</v>
      </c>
      <c r="J10557" s="28" t="s">
        <v>3241</v>
      </c>
    </row>
    <row r="10558" spans="1:10" x14ac:dyDescent="0.3">
      <c r="A10558" s="26">
        <v>2021</v>
      </c>
      <c r="B10558" s="27" t="s">
        <v>3054</v>
      </c>
      <c r="C10558" s="27" t="s">
        <v>3055</v>
      </c>
      <c r="D10558" s="27" t="s">
        <v>3054</v>
      </c>
      <c r="E10558" s="27" t="s">
        <v>6117</v>
      </c>
      <c r="F10558" s="27" t="s">
        <v>3034</v>
      </c>
      <c r="G10558" s="27" t="s">
        <v>2999</v>
      </c>
      <c r="H10558" s="28">
        <v>44287</v>
      </c>
      <c r="I10558" s="516">
        <v>6.567736</v>
      </c>
      <c r="J10558" s="28" t="s">
        <v>3241</v>
      </c>
    </row>
    <row r="10559" spans="1:10" x14ac:dyDescent="0.3">
      <c r="A10559" s="26">
        <v>2021</v>
      </c>
      <c r="B10559" s="27" t="s">
        <v>3056</v>
      </c>
      <c r="C10559" s="27" t="s">
        <v>3057</v>
      </c>
      <c r="D10559" s="27" t="s">
        <v>3056</v>
      </c>
      <c r="E10559" s="27" t="s">
        <v>6117</v>
      </c>
      <c r="F10559" s="27" t="s">
        <v>2825</v>
      </c>
      <c r="G10559" s="27" t="s">
        <v>2826</v>
      </c>
      <c r="H10559" s="28">
        <v>44287</v>
      </c>
      <c r="I10559" s="516">
        <v>0.59510400000000008</v>
      </c>
      <c r="J10559" s="28" t="s">
        <v>3241</v>
      </c>
    </row>
    <row r="10560" spans="1:10" x14ac:dyDescent="0.3">
      <c r="A10560" s="26">
        <v>2021</v>
      </c>
      <c r="B10560" s="27" t="s">
        <v>3058</v>
      </c>
      <c r="C10560" s="27" t="s">
        <v>3059</v>
      </c>
      <c r="D10560" s="27" t="s">
        <v>3058</v>
      </c>
      <c r="E10560" s="27" t="s">
        <v>6117</v>
      </c>
      <c r="F10560" s="27" t="s">
        <v>2815</v>
      </c>
      <c r="G10560" s="27" t="s">
        <v>2816</v>
      </c>
      <c r="H10560" s="28">
        <v>44287</v>
      </c>
      <c r="I10560" s="516">
        <v>7.5005100000000002</v>
      </c>
      <c r="J10560" s="28" t="s">
        <v>3241</v>
      </c>
    </row>
    <row r="10561" spans="1:10" x14ac:dyDescent="0.3">
      <c r="A10561" s="26">
        <v>2021</v>
      </c>
      <c r="B10561" s="27" t="s">
        <v>3152</v>
      </c>
      <c r="C10561" s="27" t="s">
        <v>3153</v>
      </c>
      <c r="D10561" s="27" t="s">
        <v>3152</v>
      </c>
      <c r="E10561" s="27" t="s">
        <v>3111</v>
      </c>
      <c r="F10561" s="27" t="s">
        <v>2825</v>
      </c>
      <c r="G10561" s="27" t="s">
        <v>2850</v>
      </c>
      <c r="H10561" s="28">
        <v>44287</v>
      </c>
      <c r="I10561" s="516">
        <v>0.42732199999999998</v>
      </c>
      <c r="J10561" s="28" t="s">
        <v>3241</v>
      </c>
    </row>
    <row r="10562" spans="1:10" x14ac:dyDescent="0.3">
      <c r="A10562" s="26">
        <v>2021</v>
      </c>
      <c r="B10562" s="27" t="s">
        <v>3154</v>
      </c>
      <c r="C10562" s="27" t="s">
        <v>3155</v>
      </c>
      <c r="D10562" s="27" t="s">
        <v>3154</v>
      </c>
      <c r="E10562" s="27" t="s">
        <v>3111</v>
      </c>
      <c r="F10562" s="27" t="s">
        <v>2825</v>
      </c>
      <c r="G10562" s="27" t="s">
        <v>2850</v>
      </c>
      <c r="H10562" s="28">
        <v>44287</v>
      </c>
      <c r="I10562" s="516">
        <v>0.55308199999999996</v>
      </c>
      <c r="J10562" s="28" t="s">
        <v>3241</v>
      </c>
    </row>
    <row r="10563" spans="1:10" x14ac:dyDescent="0.3">
      <c r="A10563" s="26">
        <v>2021</v>
      </c>
      <c r="B10563" s="27" t="s">
        <v>3156</v>
      </c>
      <c r="C10563" s="27" t="s">
        <v>3157</v>
      </c>
      <c r="D10563" s="27" t="s">
        <v>3156</v>
      </c>
      <c r="E10563" s="27" t="s">
        <v>3111</v>
      </c>
      <c r="F10563" s="27" t="s">
        <v>2825</v>
      </c>
      <c r="G10563" s="27" t="s">
        <v>2850</v>
      </c>
      <c r="H10563" s="28">
        <v>44287</v>
      </c>
      <c r="I10563" s="516">
        <v>0</v>
      </c>
      <c r="J10563" s="28" t="s">
        <v>3241</v>
      </c>
    </row>
    <row r="10564" spans="1:10" x14ac:dyDescent="0.3">
      <c r="A10564" s="26">
        <v>2021</v>
      </c>
      <c r="B10564" s="27" t="s">
        <v>3060</v>
      </c>
      <c r="C10564" s="27" t="s">
        <v>3061</v>
      </c>
      <c r="D10564" s="27" t="s">
        <v>3062</v>
      </c>
      <c r="E10564" s="27" t="s">
        <v>3063</v>
      </c>
      <c r="F10564" s="27" t="s">
        <v>3034</v>
      </c>
      <c r="G10564" s="27" t="s">
        <v>2999</v>
      </c>
      <c r="H10564" s="28">
        <v>44287</v>
      </c>
      <c r="I10564" s="516">
        <v>0</v>
      </c>
      <c r="J10564" s="28" t="s">
        <v>3241</v>
      </c>
    </row>
    <row r="10565" spans="1:10" x14ac:dyDescent="0.3">
      <c r="A10565" s="26">
        <v>2021</v>
      </c>
      <c r="B10565" s="27" t="s">
        <v>3174</v>
      </c>
      <c r="C10565" s="27" t="s">
        <v>3175</v>
      </c>
      <c r="D10565" s="27" t="s">
        <v>3174</v>
      </c>
      <c r="E10565" s="27" t="s">
        <v>6117</v>
      </c>
      <c r="F10565" s="27" t="s">
        <v>2825</v>
      </c>
      <c r="G10565" s="27" t="s">
        <v>2826</v>
      </c>
      <c r="H10565" s="28">
        <v>44287</v>
      </c>
      <c r="I10565" s="516">
        <v>0.69339600000000012</v>
      </c>
      <c r="J10565" s="28" t="s">
        <v>3241</v>
      </c>
    </row>
    <row r="10566" spans="1:10" x14ac:dyDescent="0.3">
      <c r="A10566" s="26">
        <v>2021</v>
      </c>
      <c r="B10566" s="27" t="s">
        <v>3068</v>
      </c>
      <c r="C10566" s="27" t="s">
        <v>3069</v>
      </c>
      <c r="D10566" s="27" t="s">
        <v>3068</v>
      </c>
      <c r="E10566" s="27" t="s">
        <v>6117</v>
      </c>
      <c r="F10566" s="27" t="s">
        <v>3034</v>
      </c>
      <c r="G10566" s="27" t="s">
        <v>2923</v>
      </c>
      <c r="H10566" s="28">
        <v>44287</v>
      </c>
      <c r="I10566" s="516">
        <v>3.8713810000000004</v>
      </c>
      <c r="J10566" s="28" t="s">
        <v>3241</v>
      </c>
    </row>
    <row r="10567" spans="1:10" x14ac:dyDescent="0.3">
      <c r="A10567" s="26">
        <v>2021</v>
      </c>
      <c r="B10567" s="27" t="s">
        <v>3070</v>
      </c>
      <c r="C10567" s="27" t="s">
        <v>3071</v>
      </c>
      <c r="D10567" s="27" t="s">
        <v>3070</v>
      </c>
      <c r="E10567" s="27" t="s">
        <v>6117</v>
      </c>
      <c r="F10567" s="27" t="s">
        <v>2815</v>
      </c>
      <c r="G10567" s="27" t="s">
        <v>2816</v>
      </c>
      <c r="H10567" s="28">
        <v>44287</v>
      </c>
      <c r="I10567" s="516">
        <v>1.9565360000000001</v>
      </c>
      <c r="J10567" s="28" t="s">
        <v>3241</v>
      </c>
    </row>
    <row r="10568" spans="1:10" x14ac:dyDescent="0.3">
      <c r="A10568" s="26">
        <v>2021</v>
      </c>
      <c r="B10568" s="27" t="s">
        <v>3176</v>
      </c>
      <c r="C10568" s="27" t="s">
        <v>3177</v>
      </c>
      <c r="D10568" s="27" t="s">
        <v>3176</v>
      </c>
      <c r="E10568" s="27" t="s">
        <v>3033</v>
      </c>
      <c r="F10568" s="27" t="s">
        <v>2807</v>
      </c>
      <c r="G10568" s="27" t="s">
        <v>2812</v>
      </c>
      <c r="H10568" s="28">
        <v>44287</v>
      </c>
      <c r="I10568" s="516">
        <v>9.7561370000000007</v>
      </c>
      <c r="J10568" s="28" t="s">
        <v>3241</v>
      </c>
    </row>
    <row r="10569" spans="1:10" x14ac:dyDescent="0.3">
      <c r="A10569" s="26">
        <v>2021</v>
      </c>
      <c r="B10569" s="27" t="s">
        <v>3072</v>
      </c>
      <c r="C10569" s="27" t="s">
        <v>3073</v>
      </c>
      <c r="D10569" s="27" t="s">
        <v>3072</v>
      </c>
      <c r="E10569" s="27" t="s">
        <v>6117</v>
      </c>
      <c r="F10569" s="27" t="s">
        <v>3034</v>
      </c>
      <c r="G10569" s="27" t="s">
        <v>3074</v>
      </c>
      <c r="H10569" s="28">
        <v>44287</v>
      </c>
      <c r="I10569" s="516">
        <v>0.99234100000000003</v>
      </c>
      <c r="J10569" s="28" t="s">
        <v>3241</v>
      </c>
    </row>
    <row r="10570" spans="1:10" x14ac:dyDescent="0.3">
      <c r="A10570" s="26">
        <v>2021</v>
      </c>
      <c r="B10570" s="27" t="s">
        <v>3182</v>
      </c>
      <c r="C10570" s="27" t="s">
        <v>3183</v>
      </c>
      <c r="D10570" s="27" t="s">
        <v>3182</v>
      </c>
      <c r="E10570" s="27" t="s">
        <v>6117</v>
      </c>
      <c r="F10570" s="27" t="s">
        <v>2825</v>
      </c>
      <c r="G10570" s="27" t="s">
        <v>2826</v>
      </c>
      <c r="H10570" s="28">
        <v>44287</v>
      </c>
      <c r="I10570" s="516">
        <v>0.31668799999999997</v>
      </c>
      <c r="J10570" s="28" t="s">
        <v>3241</v>
      </c>
    </row>
    <row r="10571" spans="1:10" x14ac:dyDescent="0.3">
      <c r="A10571" s="26">
        <v>2021</v>
      </c>
      <c r="B10571" s="27" t="s">
        <v>3075</v>
      </c>
      <c r="C10571" s="27" t="s">
        <v>3076</v>
      </c>
      <c r="D10571" s="27" t="s">
        <v>3075</v>
      </c>
      <c r="E10571" s="27" t="s">
        <v>6117</v>
      </c>
      <c r="F10571" s="27" t="s">
        <v>2815</v>
      </c>
      <c r="G10571" s="27" t="s">
        <v>2816</v>
      </c>
      <c r="H10571" s="28">
        <v>44287</v>
      </c>
      <c r="I10571" s="516">
        <v>0</v>
      </c>
      <c r="J10571" s="28" t="s">
        <v>3241</v>
      </c>
    </row>
    <row r="10572" spans="1:10" x14ac:dyDescent="0.3">
      <c r="A10572" s="26">
        <v>2021</v>
      </c>
      <c r="B10572" s="27" t="s">
        <v>3077</v>
      </c>
      <c r="C10572" s="27" t="s">
        <v>3078</v>
      </c>
      <c r="D10572" s="27" t="s">
        <v>3077</v>
      </c>
      <c r="E10572" s="27" t="s">
        <v>3033</v>
      </c>
      <c r="F10572" s="27" t="s">
        <v>2788</v>
      </c>
      <c r="G10572" s="27" t="s">
        <v>2788</v>
      </c>
      <c r="H10572" s="28">
        <v>44287</v>
      </c>
      <c r="I10572" s="516">
        <v>0</v>
      </c>
      <c r="J10572" s="28" t="s">
        <v>3241</v>
      </c>
    </row>
    <row r="10573" spans="1:10" x14ac:dyDescent="0.3">
      <c r="A10573" s="26">
        <v>2021</v>
      </c>
      <c r="B10573" s="27" t="s">
        <v>3079</v>
      </c>
      <c r="C10573" s="27" t="s">
        <v>3080</v>
      </c>
      <c r="D10573" s="27" t="s">
        <v>3081</v>
      </c>
      <c r="E10573" s="27" t="s">
        <v>3063</v>
      </c>
      <c r="F10573" s="27" t="s">
        <v>2788</v>
      </c>
      <c r="G10573" s="27" t="s">
        <v>2788</v>
      </c>
      <c r="H10573" s="28">
        <v>44287</v>
      </c>
      <c r="I10573" s="516">
        <v>0</v>
      </c>
      <c r="J10573" s="28" t="s">
        <v>3241</v>
      </c>
    </row>
    <row r="10574" spans="1:10" x14ac:dyDescent="0.3">
      <c r="A10574" s="26">
        <v>2021</v>
      </c>
      <c r="B10574" s="27" t="s">
        <v>3082</v>
      </c>
      <c r="C10574" s="27" t="s">
        <v>3083</v>
      </c>
      <c r="D10574" s="27" t="s">
        <v>3082</v>
      </c>
      <c r="E10574" s="27" t="s">
        <v>6117</v>
      </c>
      <c r="F10574" s="27" t="s">
        <v>2825</v>
      </c>
      <c r="G10574" s="27" t="s">
        <v>2826</v>
      </c>
      <c r="H10574" s="28">
        <v>44287</v>
      </c>
      <c r="I10574" s="516">
        <v>1.0750320000000002</v>
      </c>
      <c r="J10574" s="28" t="s">
        <v>3241</v>
      </c>
    </row>
    <row r="10575" spans="1:10" x14ac:dyDescent="0.3">
      <c r="A10575" s="26">
        <v>2021</v>
      </c>
      <c r="B10575" s="27" t="s">
        <v>3089</v>
      </c>
      <c r="C10575" s="27" t="s">
        <v>3090</v>
      </c>
      <c r="D10575" s="27" t="s">
        <v>3089</v>
      </c>
      <c r="E10575" s="27" t="s">
        <v>6117</v>
      </c>
      <c r="F10575" s="27" t="s">
        <v>2815</v>
      </c>
      <c r="G10575" s="27" t="s">
        <v>2816</v>
      </c>
      <c r="H10575" s="28">
        <v>44287</v>
      </c>
      <c r="I10575" s="516">
        <v>4.1109310000000008</v>
      </c>
      <c r="J10575" s="28" t="s">
        <v>3241</v>
      </c>
    </row>
    <row r="10576" spans="1:10" x14ac:dyDescent="0.3">
      <c r="A10576" s="26">
        <v>2021</v>
      </c>
      <c r="B10576" s="27" t="s">
        <v>3184</v>
      </c>
      <c r="C10576" s="27" t="s">
        <v>3185</v>
      </c>
      <c r="D10576" s="27" t="s">
        <v>3186</v>
      </c>
      <c r="E10576" s="27" t="s">
        <v>3063</v>
      </c>
      <c r="F10576" s="27" t="s">
        <v>3034</v>
      </c>
      <c r="G10576" s="27" t="s">
        <v>2999</v>
      </c>
      <c r="H10576" s="28">
        <v>44287</v>
      </c>
      <c r="I10576" s="516">
        <v>0</v>
      </c>
      <c r="J10576" s="28" t="s">
        <v>3241</v>
      </c>
    </row>
    <row r="10577" spans="1:10" x14ac:dyDescent="0.3">
      <c r="A10577" s="26">
        <v>2021</v>
      </c>
      <c r="B10577" s="27" t="s">
        <v>3091</v>
      </c>
      <c r="C10577" s="27" t="s">
        <v>3092</v>
      </c>
      <c r="D10577" s="27" t="s">
        <v>3093</v>
      </c>
      <c r="E10577" s="27" t="s">
        <v>3063</v>
      </c>
      <c r="F10577" s="27" t="s">
        <v>3094</v>
      </c>
      <c r="G10577" s="27" t="s">
        <v>2965</v>
      </c>
      <c r="H10577" s="28">
        <v>44287</v>
      </c>
      <c r="I10577" s="516">
        <v>7.4618219999999997</v>
      </c>
      <c r="J10577" s="28" t="s">
        <v>3241</v>
      </c>
    </row>
    <row r="10578" spans="1:10" x14ac:dyDescent="0.3">
      <c r="A10578" s="26">
        <v>2021</v>
      </c>
      <c r="B10578" s="27" t="s">
        <v>3095</v>
      </c>
      <c r="C10578" s="27" t="s">
        <v>3096</v>
      </c>
      <c r="D10578" s="27" t="s">
        <v>3095</v>
      </c>
      <c r="E10578" s="27" t="s">
        <v>6117</v>
      </c>
      <c r="F10578" s="27" t="s">
        <v>3034</v>
      </c>
      <c r="G10578" s="27" t="s">
        <v>2999</v>
      </c>
      <c r="H10578" s="28">
        <v>44287</v>
      </c>
      <c r="I10578" s="516">
        <v>6.9886990000000004</v>
      </c>
      <c r="J10578" s="28" t="s">
        <v>3241</v>
      </c>
    </row>
    <row r="10579" spans="1:10" x14ac:dyDescent="0.3">
      <c r="A10579" s="26">
        <v>2021</v>
      </c>
      <c r="B10579" s="27" t="s">
        <v>3097</v>
      </c>
      <c r="C10579" s="27" t="s">
        <v>3098</v>
      </c>
      <c r="D10579" s="27" t="s">
        <v>3097</v>
      </c>
      <c r="E10579" s="27" t="s">
        <v>6117</v>
      </c>
      <c r="F10579" s="27" t="s">
        <v>2825</v>
      </c>
      <c r="G10579" s="27" t="s">
        <v>2850</v>
      </c>
      <c r="H10579" s="28">
        <v>44287</v>
      </c>
      <c r="I10579" s="516">
        <v>0</v>
      </c>
      <c r="J10579" s="28" t="s">
        <v>3241</v>
      </c>
    </row>
    <row r="10580" spans="1:10" x14ac:dyDescent="0.3">
      <c r="A10580" s="26">
        <v>2021</v>
      </c>
      <c r="B10580" s="27" t="s">
        <v>3132</v>
      </c>
      <c r="C10580" s="27" t="s">
        <v>3133</v>
      </c>
      <c r="D10580" s="27" t="s">
        <v>3132</v>
      </c>
      <c r="E10580" s="27" t="s">
        <v>3033</v>
      </c>
      <c r="F10580" s="27" t="s">
        <v>2807</v>
      </c>
      <c r="G10580" s="27" t="s">
        <v>2812</v>
      </c>
      <c r="H10580" s="28">
        <v>44287</v>
      </c>
      <c r="I10580" s="516">
        <v>10.018696</v>
      </c>
      <c r="J10580" s="28" t="s">
        <v>3241</v>
      </c>
    </row>
    <row r="10581" spans="1:10" x14ac:dyDescent="0.3">
      <c r="A10581" s="26">
        <v>2021</v>
      </c>
      <c r="B10581" s="27" t="s">
        <v>3134</v>
      </c>
      <c r="C10581" s="27" t="s">
        <v>3135</v>
      </c>
      <c r="D10581" s="27" t="s">
        <v>3134</v>
      </c>
      <c r="E10581" s="27" t="s">
        <v>3033</v>
      </c>
      <c r="F10581" s="27" t="s">
        <v>2807</v>
      </c>
      <c r="G10581" s="27" t="s">
        <v>2812</v>
      </c>
      <c r="H10581" s="28">
        <v>44287</v>
      </c>
      <c r="I10581" s="516">
        <v>6.3853360000000006</v>
      </c>
      <c r="J10581" s="28" t="s">
        <v>3241</v>
      </c>
    </row>
    <row r="10582" spans="1:10" x14ac:dyDescent="0.3">
      <c r="A10582" s="26">
        <v>2021</v>
      </c>
      <c r="B10582" s="27" t="s">
        <v>3099</v>
      </c>
      <c r="C10582" s="27" t="s">
        <v>3100</v>
      </c>
      <c r="D10582" s="27" t="s">
        <v>3099</v>
      </c>
      <c r="E10582" s="27" t="s">
        <v>6117</v>
      </c>
      <c r="F10582" s="27" t="s">
        <v>2815</v>
      </c>
      <c r="G10582" s="27" t="s">
        <v>2816</v>
      </c>
      <c r="H10582" s="28">
        <v>44287</v>
      </c>
      <c r="I10582" s="516">
        <v>7.5831320000000009</v>
      </c>
      <c r="J10582" s="28" t="s">
        <v>3241</v>
      </c>
    </row>
    <row r="10583" spans="1:10" x14ac:dyDescent="0.3">
      <c r="A10583" s="26">
        <v>2021</v>
      </c>
      <c r="B10583" s="27" t="s">
        <v>3101</v>
      </c>
      <c r="C10583" s="27" t="s">
        <v>3102</v>
      </c>
      <c r="D10583" s="27" t="s">
        <v>3101</v>
      </c>
      <c r="E10583" s="27" t="s">
        <v>6117</v>
      </c>
      <c r="F10583" s="27" t="s">
        <v>3034</v>
      </c>
      <c r="G10583" s="27" t="s">
        <v>3074</v>
      </c>
      <c r="H10583" s="28">
        <v>44287</v>
      </c>
      <c r="I10583" s="516">
        <v>12.029505</v>
      </c>
      <c r="J10583" s="28" t="s">
        <v>3241</v>
      </c>
    </row>
    <row r="10584" spans="1:10" x14ac:dyDescent="0.3">
      <c r="A10584" s="26">
        <v>2021</v>
      </c>
      <c r="B10584" s="27" t="s">
        <v>3148</v>
      </c>
      <c r="C10584" s="27" t="s">
        <v>3149</v>
      </c>
      <c r="D10584" s="27" t="s">
        <v>3148</v>
      </c>
      <c r="E10584" s="27" t="s">
        <v>6117</v>
      </c>
      <c r="F10584" s="27" t="s">
        <v>2798</v>
      </c>
      <c r="G10584" s="27" t="s">
        <v>2803</v>
      </c>
      <c r="H10584" s="28">
        <v>44287</v>
      </c>
      <c r="I10584" s="516">
        <v>1.8469139999999999</v>
      </c>
      <c r="J10584" s="28" t="s">
        <v>3241</v>
      </c>
    </row>
    <row r="10585" spans="1:10" x14ac:dyDescent="0.3">
      <c r="A10585" s="26">
        <v>2021</v>
      </c>
      <c r="B10585" s="27" t="s">
        <v>3103</v>
      </c>
      <c r="C10585" s="27" t="s">
        <v>3104</v>
      </c>
      <c r="D10585" s="27" t="s">
        <v>3103</v>
      </c>
      <c r="E10585" s="27" t="s">
        <v>6117</v>
      </c>
      <c r="F10585" s="27" t="s">
        <v>3034</v>
      </c>
      <c r="G10585" s="27" t="s">
        <v>2923</v>
      </c>
      <c r="H10585" s="28">
        <v>44287</v>
      </c>
      <c r="I10585" s="516">
        <v>2.1314810000000004</v>
      </c>
      <c r="J10585" s="28" t="s">
        <v>3241</v>
      </c>
    </row>
    <row r="10586" spans="1:10" x14ac:dyDescent="0.3">
      <c r="A10586" s="26">
        <v>2021</v>
      </c>
      <c r="B10586" s="27" t="s">
        <v>3150</v>
      </c>
      <c r="C10586" s="27" t="s">
        <v>3151</v>
      </c>
      <c r="D10586" s="27" t="s">
        <v>3150</v>
      </c>
      <c r="E10586" s="27" t="s">
        <v>6117</v>
      </c>
      <c r="F10586" s="27" t="s">
        <v>2825</v>
      </c>
      <c r="G10586" s="27" t="s">
        <v>2850</v>
      </c>
      <c r="H10586" s="28">
        <v>44287</v>
      </c>
      <c r="I10586" s="516">
        <v>2.3383000000000001E-2</v>
      </c>
      <c r="J10586" s="28" t="s">
        <v>3241</v>
      </c>
    </row>
    <row r="10587" spans="1:10" x14ac:dyDescent="0.3">
      <c r="A10587" s="26">
        <v>2021</v>
      </c>
      <c r="B10587" s="27" t="s">
        <v>3105</v>
      </c>
      <c r="C10587" s="27" t="s">
        <v>3106</v>
      </c>
      <c r="D10587" s="27" t="s">
        <v>3105</v>
      </c>
      <c r="E10587" s="27" t="s">
        <v>6117</v>
      </c>
      <c r="F10587" s="27" t="s">
        <v>2798</v>
      </c>
      <c r="G10587" s="27" t="s">
        <v>2803</v>
      </c>
      <c r="H10587" s="28">
        <v>44287</v>
      </c>
      <c r="I10587" s="516">
        <v>0.55433200000000005</v>
      </c>
      <c r="J10587" s="28" t="s">
        <v>3241</v>
      </c>
    </row>
    <row r="10588" spans="1:10" x14ac:dyDescent="0.3">
      <c r="A10588" s="26">
        <v>2021</v>
      </c>
      <c r="B10588" s="27" t="s">
        <v>3140</v>
      </c>
      <c r="C10588" s="27" t="s">
        <v>3141</v>
      </c>
      <c r="D10588" s="27" t="s">
        <v>3140</v>
      </c>
      <c r="E10588" s="27" t="s">
        <v>6117</v>
      </c>
      <c r="F10588" s="27" t="s">
        <v>2825</v>
      </c>
      <c r="G10588" s="27" t="s">
        <v>2850</v>
      </c>
      <c r="H10588" s="28">
        <v>44287</v>
      </c>
      <c r="I10588" s="516">
        <v>0</v>
      </c>
      <c r="J10588" s="28" t="s">
        <v>3241</v>
      </c>
    </row>
    <row r="10589" spans="1:10" x14ac:dyDescent="0.3">
      <c r="A10589" s="26">
        <v>2021</v>
      </c>
      <c r="B10589" s="27" t="s">
        <v>3109</v>
      </c>
      <c r="C10589" s="27" t="s">
        <v>3110</v>
      </c>
      <c r="D10589" s="27" t="s">
        <v>3109</v>
      </c>
      <c r="E10589" s="27" t="s">
        <v>3111</v>
      </c>
      <c r="F10589" s="27" t="s">
        <v>2825</v>
      </c>
      <c r="G10589" s="27" t="s">
        <v>2850</v>
      </c>
      <c r="H10589" s="28">
        <v>44287</v>
      </c>
      <c r="I10589" s="516">
        <v>0.15554200000000001</v>
      </c>
      <c r="J10589" s="28" t="s">
        <v>3241</v>
      </c>
    </row>
    <row r="10590" spans="1:10" x14ac:dyDescent="0.3">
      <c r="A10590" s="26">
        <v>2021</v>
      </c>
      <c r="B10590" s="27" t="s">
        <v>3158</v>
      </c>
      <c r="C10590" s="27" t="s">
        <v>3159</v>
      </c>
      <c r="D10590" s="27" t="s">
        <v>3160</v>
      </c>
      <c r="E10590" s="27" t="s">
        <v>3161</v>
      </c>
      <c r="F10590" s="27" t="s">
        <v>3087</v>
      </c>
      <c r="G10590" s="27" t="s">
        <v>2788</v>
      </c>
      <c r="H10590" s="28">
        <v>44287</v>
      </c>
      <c r="I10590" s="516">
        <v>3.6376629999999999</v>
      </c>
      <c r="J10590" s="28" t="s">
        <v>3241</v>
      </c>
    </row>
    <row r="10591" spans="1:10" x14ac:dyDescent="0.3">
      <c r="A10591" s="26">
        <v>2021</v>
      </c>
      <c r="B10591" s="27" t="s">
        <v>3112</v>
      </c>
      <c r="C10591" s="27" t="s">
        <v>3113</v>
      </c>
      <c r="D10591" s="27" t="s">
        <v>3112</v>
      </c>
      <c r="E10591" s="27" t="s">
        <v>6117</v>
      </c>
      <c r="F10591" s="27" t="s">
        <v>2825</v>
      </c>
      <c r="G10591" s="27" t="s">
        <v>2826</v>
      </c>
      <c r="H10591" s="28">
        <v>44287</v>
      </c>
      <c r="I10591" s="516">
        <v>1.0435209999999999</v>
      </c>
      <c r="J10591" s="28" t="s">
        <v>3241</v>
      </c>
    </row>
    <row r="10592" spans="1:10" x14ac:dyDescent="0.3">
      <c r="A10592" s="26">
        <v>2021</v>
      </c>
      <c r="B10592" s="27" t="s">
        <v>3167</v>
      </c>
      <c r="C10592" s="27" t="s">
        <v>3168</v>
      </c>
      <c r="D10592" s="27" t="s">
        <v>3169</v>
      </c>
      <c r="E10592" s="27" t="s">
        <v>3161</v>
      </c>
      <c r="F10592" s="27" t="s">
        <v>3087</v>
      </c>
      <c r="G10592" s="27" t="s">
        <v>2788</v>
      </c>
      <c r="H10592" s="28">
        <v>44287</v>
      </c>
      <c r="I10592" s="516">
        <v>5.1469400000000007</v>
      </c>
      <c r="J10592" s="28" t="s">
        <v>3241</v>
      </c>
    </row>
    <row r="10593" spans="1:10" x14ac:dyDescent="0.3">
      <c r="A10593" s="26">
        <v>2021</v>
      </c>
      <c r="B10593" s="27" t="s">
        <v>3117</v>
      </c>
      <c r="C10593" s="27" t="s">
        <v>3118</v>
      </c>
      <c r="D10593" s="27" t="s">
        <v>3117</v>
      </c>
      <c r="E10593" s="27" t="s">
        <v>6117</v>
      </c>
      <c r="F10593" s="27" t="s">
        <v>2815</v>
      </c>
      <c r="G10593" s="27" t="s">
        <v>2816</v>
      </c>
      <c r="H10593" s="28">
        <v>44287</v>
      </c>
      <c r="I10593" s="516">
        <v>5.6242460000000003</v>
      </c>
      <c r="J10593" s="28" t="s">
        <v>3241</v>
      </c>
    </row>
    <row r="10594" spans="1:10" x14ac:dyDescent="0.3">
      <c r="A10594" s="26">
        <v>2021</v>
      </c>
      <c r="B10594" s="27" t="s">
        <v>3129</v>
      </c>
      <c r="C10594" s="27" t="s">
        <v>3130</v>
      </c>
      <c r="D10594" s="27" t="s">
        <v>3131</v>
      </c>
      <c r="E10594" s="27" t="s">
        <v>3063</v>
      </c>
      <c r="F10594" s="27" t="s">
        <v>3034</v>
      </c>
      <c r="G10594" s="27" t="s">
        <v>2840</v>
      </c>
      <c r="H10594" s="28">
        <v>44287</v>
      </c>
      <c r="I10594" s="516">
        <v>0</v>
      </c>
      <c r="J10594" s="28" t="s">
        <v>3241</v>
      </c>
    </row>
    <row r="10595" spans="1:10" x14ac:dyDescent="0.3">
      <c r="A10595" s="26">
        <v>2021</v>
      </c>
      <c r="B10595" s="27" t="s">
        <v>3178</v>
      </c>
      <c r="C10595" s="27" t="s">
        <v>3179</v>
      </c>
      <c r="D10595" s="27" t="s">
        <v>3178</v>
      </c>
      <c r="E10595" s="27" t="s">
        <v>3033</v>
      </c>
      <c r="F10595" s="27" t="s">
        <v>2807</v>
      </c>
      <c r="G10595" s="27" t="s">
        <v>2812</v>
      </c>
      <c r="H10595" s="28">
        <v>44287</v>
      </c>
      <c r="I10595" s="516">
        <v>0</v>
      </c>
      <c r="J10595" s="28" t="s">
        <v>3241</v>
      </c>
    </row>
    <row r="10596" spans="1:10" x14ac:dyDescent="0.3">
      <c r="A10596" s="26">
        <v>2021</v>
      </c>
      <c r="B10596" s="27" t="s">
        <v>3119</v>
      </c>
      <c r="C10596" s="27" t="s">
        <v>3120</v>
      </c>
      <c r="D10596" s="27" t="s">
        <v>3119</v>
      </c>
      <c r="E10596" s="27" t="s">
        <v>6117</v>
      </c>
      <c r="F10596" s="27" t="s">
        <v>3034</v>
      </c>
      <c r="G10596" s="27" t="s">
        <v>2840</v>
      </c>
      <c r="H10596" s="28">
        <v>44287</v>
      </c>
      <c r="I10596" s="516">
        <v>3.9629030000000003</v>
      </c>
      <c r="J10596" s="28" t="s">
        <v>3241</v>
      </c>
    </row>
    <row r="10597" spans="1:10" x14ac:dyDescent="0.3">
      <c r="A10597" s="26">
        <v>2021</v>
      </c>
      <c r="B10597" s="27" t="s">
        <v>3121</v>
      </c>
      <c r="C10597" s="27" t="s">
        <v>3122</v>
      </c>
      <c r="D10597" s="27" t="s">
        <v>3121</v>
      </c>
      <c r="E10597" s="27" t="s">
        <v>6117</v>
      </c>
      <c r="F10597" s="27" t="s">
        <v>2825</v>
      </c>
      <c r="G10597" s="27" t="s">
        <v>2850</v>
      </c>
      <c r="H10597" s="28">
        <v>44287</v>
      </c>
      <c r="I10597" s="516">
        <v>6.8761469999999996</v>
      </c>
      <c r="J10597" s="28" t="s">
        <v>3241</v>
      </c>
    </row>
    <row r="10598" spans="1:10" x14ac:dyDescent="0.3">
      <c r="A10598" s="26">
        <v>2021</v>
      </c>
      <c r="B10598" s="27" t="s">
        <v>3198</v>
      </c>
      <c r="C10598" s="27" t="s">
        <v>3199</v>
      </c>
      <c r="D10598" s="27" t="s">
        <v>3200</v>
      </c>
      <c r="E10598" s="27" t="s">
        <v>3161</v>
      </c>
      <c r="F10598" s="27" t="s">
        <v>2815</v>
      </c>
      <c r="G10598" s="27" t="s">
        <v>2854</v>
      </c>
      <c r="H10598" s="28">
        <v>44287</v>
      </c>
      <c r="I10598" s="516">
        <v>0.80608900000000006</v>
      </c>
      <c r="J10598" s="28" t="s">
        <v>3192</v>
      </c>
    </row>
    <row r="10599" spans="1:10" x14ac:dyDescent="0.3">
      <c r="A10599" s="26">
        <v>2021</v>
      </c>
      <c r="B10599" s="27" t="s">
        <v>3187</v>
      </c>
      <c r="C10599" s="27" t="s">
        <v>3188</v>
      </c>
      <c r="D10599" s="27" t="s">
        <v>3187</v>
      </c>
      <c r="E10599" s="27" t="s">
        <v>3033</v>
      </c>
      <c r="F10599" s="27" t="s">
        <v>3034</v>
      </c>
      <c r="G10599" s="27" t="s">
        <v>3074</v>
      </c>
      <c r="H10599" s="28">
        <v>44287</v>
      </c>
      <c r="I10599" s="516">
        <v>0.65338200000000002</v>
      </c>
      <c r="J10599" s="28" t="s">
        <v>3241</v>
      </c>
    </row>
    <row r="10600" spans="1:10" x14ac:dyDescent="0.3">
      <c r="A10600" s="26">
        <v>2021</v>
      </c>
      <c r="B10600" s="27" t="s">
        <v>3189</v>
      </c>
      <c r="C10600" s="27" t="s">
        <v>3190</v>
      </c>
      <c r="D10600" s="27" t="s">
        <v>3191</v>
      </c>
      <c r="E10600" s="27" t="s">
        <v>3161</v>
      </c>
      <c r="F10600" s="27" t="s">
        <v>2815</v>
      </c>
      <c r="G10600" s="27" t="s">
        <v>2816</v>
      </c>
      <c r="H10600" s="28">
        <v>44287</v>
      </c>
      <c r="I10600" s="516">
        <v>1.4050220000000002</v>
      </c>
      <c r="J10600" s="28" t="s">
        <v>3192</v>
      </c>
    </row>
    <row r="10601" spans="1:10" x14ac:dyDescent="0.3">
      <c r="A10601" s="26">
        <v>2021</v>
      </c>
      <c r="B10601" s="27" t="s">
        <v>3193</v>
      </c>
      <c r="C10601" s="27" t="s">
        <v>3194</v>
      </c>
      <c r="D10601" s="27" t="s">
        <v>3193</v>
      </c>
      <c r="E10601" s="27" t="s">
        <v>6117</v>
      </c>
      <c r="F10601" s="27" t="s">
        <v>2798</v>
      </c>
      <c r="G10601" s="27" t="s">
        <v>2803</v>
      </c>
      <c r="H10601" s="28">
        <v>44287</v>
      </c>
      <c r="I10601" s="516">
        <v>3.8900000000000002E-4</v>
      </c>
      <c r="J10601" s="28" t="s">
        <v>3192</v>
      </c>
    </row>
    <row r="10602" spans="1:10" x14ac:dyDescent="0.3">
      <c r="A10602" s="26">
        <v>2021</v>
      </c>
      <c r="B10602" s="27" t="s">
        <v>3195</v>
      </c>
      <c r="C10602" s="27" t="s">
        <v>3196</v>
      </c>
      <c r="D10602" s="27" t="s">
        <v>3197</v>
      </c>
      <c r="E10602" s="27" t="s">
        <v>3063</v>
      </c>
      <c r="F10602" s="27" t="s">
        <v>3094</v>
      </c>
      <c r="G10602" s="27" t="s">
        <v>2965</v>
      </c>
      <c r="H10602" s="28">
        <v>44287</v>
      </c>
      <c r="I10602" s="516">
        <v>1.604633</v>
      </c>
      <c r="J10602" s="28" t="s">
        <v>3192</v>
      </c>
    </row>
    <row r="10603" spans="1:10" x14ac:dyDescent="0.3">
      <c r="A10603" s="26">
        <v>2021</v>
      </c>
      <c r="B10603" s="27" t="s">
        <v>3690</v>
      </c>
      <c r="C10603" s="27" t="s">
        <v>3691</v>
      </c>
      <c r="D10603" s="27" t="s">
        <v>3690</v>
      </c>
      <c r="E10603" s="27" t="s">
        <v>3033</v>
      </c>
      <c r="F10603" s="27" t="s">
        <v>2807</v>
      </c>
      <c r="G10603" s="27" t="s">
        <v>2812</v>
      </c>
      <c r="H10603" s="28">
        <v>44287</v>
      </c>
      <c r="I10603" s="516">
        <v>6.666067</v>
      </c>
      <c r="J10603" s="28" t="s">
        <v>3241</v>
      </c>
    </row>
    <row r="10604" spans="1:10" x14ac:dyDescent="0.3">
      <c r="A10604" s="26">
        <v>2021</v>
      </c>
      <c r="B10604" s="27" t="s">
        <v>3687</v>
      </c>
      <c r="C10604" s="27" t="s">
        <v>3688</v>
      </c>
      <c r="D10604" s="27" t="s">
        <v>3689</v>
      </c>
      <c r="E10604" s="27" t="s">
        <v>3161</v>
      </c>
      <c r="F10604" s="27" t="s">
        <v>3026</v>
      </c>
      <c r="G10604" s="27" t="s">
        <v>2936</v>
      </c>
      <c r="H10604" s="28">
        <v>44287</v>
      </c>
      <c r="I10604" s="516">
        <v>0.97994199999999998</v>
      </c>
      <c r="J10604" s="28" t="s">
        <v>3192</v>
      </c>
    </row>
    <row r="10605" spans="1:10" x14ac:dyDescent="0.3">
      <c r="A10605" s="26">
        <v>2021</v>
      </c>
      <c r="B10605" s="27" t="s">
        <v>5217</v>
      </c>
      <c r="C10605" s="27" t="s">
        <v>2901</v>
      </c>
      <c r="D10605" s="27" t="s">
        <v>5217</v>
      </c>
      <c r="E10605" s="27" t="s">
        <v>3033</v>
      </c>
      <c r="F10605" s="27" t="s">
        <v>2788</v>
      </c>
      <c r="G10605" s="27" t="s">
        <v>2788</v>
      </c>
      <c r="H10605" s="28">
        <v>44287</v>
      </c>
      <c r="I10605" s="516">
        <v>29.064246000000001</v>
      </c>
      <c r="J10605" s="28" t="s">
        <v>3192</v>
      </c>
    </row>
    <row r="10606" spans="1:10" x14ac:dyDescent="0.3">
      <c r="A10606" s="26">
        <v>2021</v>
      </c>
      <c r="B10606" s="27" t="s">
        <v>5218</v>
      </c>
      <c r="C10606" s="27" t="s">
        <v>3507</v>
      </c>
      <c r="D10606" s="27" t="s">
        <v>5219</v>
      </c>
      <c r="E10606" s="27" t="s">
        <v>3063</v>
      </c>
      <c r="F10606" s="27" t="s">
        <v>2815</v>
      </c>
      <c r="G10606" s="27" t="s">
        <v>2816</v>
      </c>
      <c r="H10606" s="28">
        <v>44287</v>
      </c>
      <c r="I10606" s="516">
        <v>0.42301</v>
      </c>
      <c r="J10606" s="28" t="s">
        <v>3192</v>
      </c>
    </row>
    <row r="10607" spans="1:10" x14ac:dyDescent="0.3">
      <c r="A10607" s="26">
        <v>2021</v>
      </c>
      <c r="B10607" s="27" t="s">
        <v>5670</v>
      </c>
      <c r="C10607" s="27" t="s">
        <v>5671</v>
      </c>
      <c r="D10607" s="27" t="s">
        <v>5670</v>
      </c>
      <c r="E10607" s="27" t="s">
        <v>3033</v>
      </c>
      <c r="F10607" s="27" t="s">
        <v>2807</v>
      </c>
      <c r="G10607" s="27" t="s">
        <v>2812</v>
      </c>
      <c r="H10607" s="28">
        <v>44287</v>
      </c>
      <c r="I10607" s="516">
        <v>41.915862000000004</v>
      </c>
      <c r="J10607" s="28" t="s">
        <v>3241</v>
      </c>
    </row>
    <row r="10608" spans="1:10" x14ac:dyDescent="0.3">
      <c r="A10608" s="26">
        <v>2021</v>
      </c>
      <c r="B10608" s="27" t="s">
        <v>5672</v>
      </c>
      <c r="C10608" s="27" t="s">
        <v>2863</v>
      </c>
      <c r="D10608" s="27" t="s">
        <v>5672</v>
      </c>
      <c r="E10608" s="27" t="s">
        <v>3111</v>
      </c>
      <c r="F10608" s="27" t="s">
        <v>2815</v>
      </c>
      <c r="G10608" s="27" t="s">
        <v>2854</v>
      </c>
      <c r="H10608" s="28">
        <v>44287</v>
      </c>
      <c r="I10608" s="516">
        <v>4.2097300000000004</v>
      </c>
      <c r="J10608" s="28" t="s">
        <v>3192</v>
      </c>
    </row>
    <row r="10609" spans="1:10" x14ac:dyDescent="0.3">
      <c r="A10609" s="26">
        <v>2021</v>
      </c>
      <c r="B10609" s="27" t="s">
        <v>5757</v>
      </c>
      <c r="C10609" s="27" t="s">
        <v>2909</v>
      </c>
      <c r="D10609" s="27" t="s">
        <v>5757</v>
      </c>
      <c r="E10609" s="27" t="s">
        <v>3033</v>
      </c>
      <c r="F10609" s="27" t="s">
        <v>2788</v>
      </c>
      <c r="G10609" s="27" t="s">
        <v>2788</v>
      </c>
      <c r="H10609" s="28">
        <v>44287</v>
      </c>
      <c r="I10609" s="516">
        <v>37.069659000000001</v>
      </c>
      <c r="J10609" s="28" t="s">
        <v>3192</v>
      </c>
    </row>
    <row r="10610" spans="1:10" x14ac:dyDescent="0.3">
      <c r="A10610" s="26">
        <v>2021</v>
      </c>
      <c r="B10610" s="27" t="s">
        <v>5972</v>
      </c>
      <c r="C10610" s="27" t="s">
        <v>5973</v>
      </c>
      <c r="D10610" s="27" t="s">
        <v>5972</v>
      </c>
      <c r="E10610" s="27" t="s">
        <v>3111</v>
      </c>
      <c r="F10610" s="27" t="s">
        <v>2825</v>
      </c>
      <c r="G10610" s="27" t="s">
        <v>2850</v>
      </c>
      <c r="H10610" s="28">
        <v>44287</v>
      </c>
      <c r="I10610" s="516">
        <v>7.4972999999999998E-2</v>
      </c>
      <c r="J10610" s="28" t="s">
        <v>3241</v>
      </c>
    </row>
    <row r="10611" spans="1:10" x14ac:dyDescent="0.3">
      <c r="A10611" s="26">
        <v>2021</v>
      </c>
      <c r="B10611" s="27" t="s">
        <v>5758</v>
      </c>
      <c r="C10611" s="27" t="s">
        <v>5759</v>
      </c>
      <c r="D10611" s="27" t="s">
        <v>5758</v>
      </c>
      <c r="E10611" s="27" t="s">
        <v>3033</v>
      </c>
      <c r="F10611" s="27" t="s">
        <v>2815</v>
      </c>
      <c r="G10611" s="27" t="s">
        <v>2816</v>
      </c>
      <c r="H10611" s="28">
        <v>44287</v>
      </c>
      <c r="I10611" s="516">
        <v>16.305223000000002</v>
      </c>
      <c r="J10611" s="28" t="s">
        <v>3192</v>
      </c>
    </row>
    <row r="10612" spans="1:10" x14ac:dyDescent="0.3">
      <c r="A10612" s="26">
        <v>2021</v>
      </c>
      <c r="B10612" s="27" t="s">
        <v>5760</v>
      </c>
      <c r="C10612" s="27" t="s">
        <v>5761</v>
      </c>
      <c r="D10612" s="27" t="s">
        <v>5760</v>
      </c>
      <c r="E10612" s="27" t="s">
        <v>3111</v>
      </c>
      <c r="F10612" s="27" t="s">
        <v>2815</v>
      </c>
      <c r="G10612" s="27" t="s">
        <v>2854</v>
      </c>
      <c r="H10612" s="28">
        <v>44287</v>
      </c>
      <c r="I10612" s="516">
        <v>4.1176499999999994</v>
      </c>
      <c r="J10612" s="28" t="s">
        <v>3192</v>
      </c>
    </row>
    <row r="10613" spans="1:10" x14ac:dyDescent="0.3">
      <c r="A10613" s="26">
        <v>2021</v>
      </c>
      <c r="B10613" s="27" t="s">
        <v>5762</v>
      </c>
      <c r="C10613" s="27" t="s">
        <v>5763</v>
      </c>
      <c r="D10613" s="27" t="s">
        <v>5762</v>
      </c>
      <c r="E10613" s="27" t="s">
        <v>3111</v>
      </c>
      <c r="F10613" s="27" t="s">
        <v>2825</v>
      </c>
      <c r="G10613" s="27" t="s">
        <v>2850</v>
      </c>
      <c r="H10613" s="28">
        <v>44287</v>
      </c>
      <c r="I10613" s="516">
        <v>0.322156</v>
      </c>
      <c r="J10613" s="28" t="s">
        <v>3192</v>
      </c>
    </row>
    <row r="10614" spans="1:10" x14ac:dyDescent="0.3">
      <c r="A10614" s="26">
        <v>2021</v>
      </c>
      <c r="B10614" s="27" t="s">
        <v>5775</v>
      </c>
      <c r="C10614" s="27" t="s">
        <v>2905</v>
      </c>
      <c r="D10614" s="27" t="s">
        <v>5775</v>
      </c>
      <c r="E10614" s="27" t="s">
        <v>3033</v>
      </c>
      <c r="F10614" s="27" t="s">
        <v>2807</v>
      </c>
      <c r="G10614" s="27" t="s">
        <v>2812</v>
      </c>
      <c r="H10614" s="28">
        <v>44287</v>
      </c>
      <c r="I10614" s="516">
        <v>8.3662350000000014</v>
      </c>
      <c r="J10614" s="28" t="s">
        <v>3192</v>
      </c>
    </row>
    <row r="10615" spans="1:10" x14ac:dyDescent="0.3">
      <c r="A10615" s="26">
        <v>2021</v>
      </c>
      <c r="B10615" s="27" t="s">
        <v>5773</v>
      </c>
      <c r="C10615" s="27" t="s">
        <v>5774</v>
      </c>
      <c r="D10615" s="27" t="s">
        <v>5773</v>
      </c>
      <c r="E10615" s="27" t="s">
        <v>3111</v>
      </c>
      <c r="F10615" s="27" t="s">
        <v>3034</v>
      </c>
      <c r="G10615" s="27" t="s">
        <v>2821</v>
      </c>
      <c r="H10615" s="28">
        <v>44287</v>
      </c>
      <c r="I10615" s="516">
        <v>0.230655</v>
      </c>
      <c r="J10615" s="28" t="s">
        <v>3241</v>
      </c>
    </row>
    <row r="10616" spans="1:10" x14ac:dyDescent="0.3">
      <c r="A10616" s="26">
        <v>2021</v>
      </c>
      <c r="B10616" s="27" t="s">
        <v>5764</v>
      </c>
      <c r="C10616" s="27" t="s">
        <v>5765</v>
      </c>
      <c r="D10616" s="27" t="s">
        <v>5766</v>
      </c>
      <c r="E10616" s="27" t="s">
        <v>3161</v>
      </c>
      <c r="F10616" s="27" t="s">
        <v>2815</v>
      </c>
      <c r="G10616" s="27" t="s">
        <v>2816</v>
      </c>
      <c r="H10616" s="28">
        <v>44287</v>
      </c>
      <c r="I10616" s="516">
        <v>0.70732700000000004</v>
      </c>
      <c r="J10616" s="28" t="s">
        <v>3192</v>
      </c>
    </row>
    <row r="10617" spans="1:10" x14ac:dyDescent="0.3">
      <c r="A10617" s="26">
        <v>2021</v>
      </c>
      <c r="B10617" s="27" t="s">
        <v>5771</v>
      </c>
      <c r="C10617" s="27" t="s">
        <v>5772</v>
      </c>
      <c r="D10617" s="27" t="s">
        <v>5771</v>
      </c>
      <c r="E10617" s="27" t="s">
        <v>3033</v>
      </c>
      <c r="F10617" s="27" t="s">
        <v>2807</v>
      </c>
      <c r="G10617" s="27" t="s">
        <v>2812</v>
      </c>
      <c r="H10617" s="28">
        <v>44287</v>
      </c>
      <c r="I10617" s="516">
        <v>18.173437000000003</v>
      </c>
      <c r="J10617" s="28" t="s">
        <v>9055</v>
      </c>
    </row>
    <row r="10618" spans="1:10" x14ac:dyDescent="0.3">
      <c r="A10618" s="26">
        <v>2021</v>
      </c>
      <c r="B10618" s="27" t="s">
        <v>5769</v>
      </c>
      <c r="C10618" s="27" t="s">
        <v>5770</v>
      </c>
      <c r="D10618" s="27" t="s">
        <v>5769</v>
      </c>
      <c r="E10618" s="27" t="s">
        <v>3111</v>
      </c>
      <c r="F10618" s="27" t="s">
        <v>3034</v>
      </c>
      <c r="G10618" s="27" t="s">
        <v>2821</v>
      </c>
      <c r="H10618" s="28">
        <v>44287</v>
      </c>
      <c r="I10618" s="516">
        <v>6.0493300000000003</v>
      </c>
      <c r="J10618" s="28" t="s">
        <v>3192</v>
      </c>
    </row>
    <row r="10619" spans="1:10" x14ac:dyDescent="0.3">
      <c r="A10619" s="26">
        <v>2021</v>
      </c>
      <c r="B10619" s="27" t="s">
        <v>5767</v>
      </c>
      <c r="C10619" s="27" t="s">
        <v>3515</v>
      </c>
      <c r="D10619" s="27" t="s">
        <v>5768</v>
      </c>
      <c r="E10619" s="27" t="s">
        <v>3063</v>
      </c>
      <c r="F10619" s="27" t="s">
        <v>2815</v>
      </c>
      <c r="G10619" s="27" t="s">
        <v>2816</v>
      </c>
      <c r="H10619" s="28">
        <v>44287</v>
      </c>
      <c r="I10619" s="516">
        <v>2.0541999999999998</v>
      </c>
      <c r="J10619" s="28" t="s">
        <v>3192</v>
      </c>
    </row>
    <row r="10620" spans="1:10" x14ac:dyDescent="0.3">
      <c r="A10620" s="26">
        <v>2021</v>
      </c>
      <c r="B10620" s="27" t="s">
        <v>5982</v>
      </c>
      <c r="C10620" s="27" t="s">
        <v>5983</v>
      </c>
      <c r="D10620" s="27" t="s">
        <v>5982</v>
      </c>
      <c r="E10620" s="27" t="s">
        <v>3033</v>
      </c>
      <c r="F10620" s="27" t="s">
        <v>2788</v>
      </c>
      <c r="G10620" s="27" t="s">
        <v>2788</v>
      </c>
      <c r="H10620" s="28">
        <v>44287</v>
      </c>
      <c r="I10620" s="516">
        <v>18.411938000000003</v>
      </c>
      <c r="J10620" s="28" t="s">
        <v>3192</v>
      </c>
    </row>
    <row r="10621" spans="1:10" x14ac:dyDescent="0.3">
      <c r="A10621" s="26">
        <v>2021</v>
      </c>
      <c r="B10621" s="27" t="s">
        <v>5974</v>
      </c>
      <c r="C10621" s="27" t="s">
        <v>5975</v>
      </c>
      <c r="D10621" s="27" t="s">
        <v>5974</v>
      </c>
      <c r="E10621" s="27" t="s">
        <v>3033</v>
      </c>
      <c r="F10621" s="27" t="s">
        <v>2807</v>
      </c>
      <c r="G10621" s="27" t="s">
        <v>2812</v>
      </c>
      <c r="H10621" s="28">
        <v>44287</v>
      </c>
      <c r="I10621" s="516">
        <v>8.4497689999999999</v>
      </c>
      <c r="J10621" s="28" t="s">
        <v>3192</v>
      </c>
    </row>
    <row r="10622" spans="1:10" x14ac:dyDescent="0.3">
      <c r="A10622" s="26">
        <v>2021</v>
      </c>
      <c r="B10622" s="27" t="s">
        <v>5976</v>
      </c>
      <c r="C10622" s="27" t="s">
        <v>5977</v>
      </c>
      <c r="D10622" s="27" t="s">
        <v>5976</v>
      </c>
      <c r="E10622" s="27" t="s">
        <v>3111</v>
      </c>
      <c r="F10622" s="27" t="s">
        <v>3034</v>
      </c>
      <c r="G10622" s="27" t="s">
        <v>2831</v>
      </c>
      <c r="H10622" s="28">
        <v>44287</v>
      </c>
      <c r="I10622" s="516">
        <v>4.5897170000000003</v>
      </c>
      <c r="J10622" s="28" t="s">
        <v>3192</v>
      </c>
    </row>
    <row r="10623" spans="1:10" x14ac:dyDescent="0.3">
      <c r="A10623" s="26">
        <v>2021</v>
      </c>
      <c r="B10623" s="27" t="s">
        <v>5978</v>
      </c>
      <c r="C10623" s="27" t="s">
        <v>5979</v>
      </c>
      <c r="D10623" s="27" t="s">
        <v>5978</v>
      </c>
      <c r="E10623" s="27" t="s">
        <v>3111</v>
      </c>
      <c r="F10623" s="27" t="s">
        <v>2825</v>
      </c>
      <c r="G10623" s="27" t="s">
        <v>2850</v>
      </c>
      <c r="H10623" s="28">
        <v>44287</v>
      </c>
      <c r="I10623" s="516">
        <v>4.472537</v>
      </c>
      <c r="J10623" s="28" t="s">
        <v>3192</v>
      </c>
    </row>
    <row r="10624" spans="1:10" x14ac:dyDescent="0.3">
      <c r="A10624" s="26">
        <v>2021</v>
      </c>
      <c r="B10624" s="27" t="s">
        <v>5980</v>
      </c>
      <c r="C10624" s="27" t="s">
        <v>5981</v>
      </c>
      <c r="D10624" s="27" t="s">
        <v>5980</v>
      </c>
      <c r="E10624" s="27" t="s">
        <v>3111</v>
      </c>
      <c r="F10624" s="27" t="s">
        <v>2825</v>
      </c>
      <c r="G10624" s="27" t="s">
        <v>2850</v>
      </c>
      <c r="H10624" s="28">
        <v>44287</v>
      </c>
      <c r="I10624" s="516">
        <v>4.5860940000000001</v>
      </c>
      <c r="J10624" s="28" t="s">
        <v>3192</v>
      </c>
    </row>
    <row r="10625" spans="1:10" x14ac:dyDescent="0.3">
      <c r="A10625" s="26">
        <v>2021</v>
      </c>
      <c r="B10625" s="27" t="s">
        <v>5984</v>
      </c>
      <c r="C10625" s="27" t="s">
        <v>5985</v>
      </c>
      <c r="D10625" s="27" t="s">
        <v>5984</v>
      </c>
      <c r="E10625" s="27" t="s">
        <v>3111</v>
      </c>
      <c r="F10625" s="27" t="s">
        <v>2825</v>
      </c>
      <c r="G10625" s="27" t="s">
        <v>2850</v>
      </c>
      <c r="H10625" s="28">
        <v>44287</v>
      </c>
      <c r="I10625" s="516">
        <v>5.7651060000000003</v>
      </c>
      <c r="J10625" s="28" t="s">
        <v>3192</v>
      </c>
    </row>
    <row r="10626" spans="1:10" x14ac:dyDescent="0.3">
      <c r="A10626" s="26">
        <v>2021</v>
      </c>
      <c r="B10626" s="27" t="s">
        <v>5993</v>
      </c>
      <c r="C10626" s="27" t="s">
        <v>5994</v>
      </c>
      <c r="D10626" s="27" t="s">
        <v>5993</v>
      </c>
      <c r="E10626" s="27" t="s">
        <v>3033</v>
      </c>
      <c r="F10626" s="27" t="s">
        <v>2788</v>
      </c>
      <c r="G10626" s="27" t="s">
        <v>2788</v>
      </c>
      <c r="H10626" s="28">
        <v>44287</v>
      </c>
      <c r="I10626" s="516">
        <v>1.1841980000000001</v>
      </c>
      <c r="J10626" s="28" t="s">
        <v>3241</v>
      </c>
    </row>
    <row r="10627" spans="1:10" x14ac:dyDescent="0.3">
      <c r="A10627" s="26">
        <v>2021</v>
      </c>
      <c r="B10627" s="27" t="s">
        <v>5991</v>
      </c>
      <c r="C10627" s="27" t="s">
        <v>5992</v>
      </c>
      <c r="D10627" s="27" t="s">
        <v>5991</v>
      </c>
      <c r="E10627" s="27" t="s">
        <v>3033</v>
      </c>
      <c r="F10627" s="27" t="s">
        <v>2788</v>
      </c>
      <c r="G10627" s="27" t="s">
        <v>2799</v>
      </c>
      <c r="H10627" s="28">
        <v>44287</v>
      </c>
      <c r="I10627" s="516">
        <v>16.194119000000001</v>
      </c>
      <c r="J10627" s="28" t="s">
        <v>3192</v>
      </c>
    </row>
    <row r="10628" spans="1:10" x14ac:dyDescent="0.3">
      <c r="A10628" s="26">
        <v>2021</v>
      </c>
      <c r="B10628" s="27" t="s">
        <v>5987</v>
      </c>
      <c r="C10628" s="27" t="s">
        <v>6024</v>
      </c>
      <c r="D10628" s="27" t="s">
        <v>5987</v>
      </c>
      <c r="E10628" s="27" t="s">
        <v>3111</v>
      </c>
      <c r="F10628" s="27" t="s">
        <v>2825</v>
      </c>
      <c r="G10628" s="27" t="s">
        <v>2850</v>
      </c>
      <c r="H10628" s="28">
        <v>44287</v>
      </c>
      <c r="I10628" s="516">
        <v>15.740793999999999</v>
      </c>
      <c r="J10628" s="28" t="s">
        <v>3192</v>
      </c>
    </row>
    <row r="10629" spans="1:10" x14ac:dyDescent="0.3">
      <c r="A10629" s="26">
        <v>2021</v>
      </c>
      <c r="B10629" s="27" t="s">
        <v>5764</v>
      </c>
      <c r="C10629" s="27" t="s">
        <v>5765</v>
      </c>
      <c r="D10629" s="27" t="s">
        <v>5988</v>
      </c>
      <c r="E10629" s="27" t="s">
        <v>3161</v>
      </c>
      <c r="F10629" s="27" t="s">
        <v>2815</v>
      </c>
      <c r="G10629" s="27" t="s">
        <v>2816</v>
      </c>
      <c r="H10629" s="28">
        <v>44287</v>
      </c>
      <c r="I10629" s="516">
        <v>0.83445900000000006</v>
      </c>
      <c r="J10629" s="28" t="s">
        <v>3192</v>
      </c>
    </row>
    <row r="10630" spans="1:10" x14ac:dyDescent="0.3">
      <c r="A10630" s="26">
        <v>2021</v>
      </c>
      <c r="B10630" s="27" t="s">
        <v>5989</v>
      </c>
      <c r="C10630" s="27" t="s">
        <v>5990</v>
      </c>
      <c r="D10630" s="27" t="s">
        <v>5989</v>
      </c>
      <c r="E10630" s="27" t="s">
        <v>3033</v>
      </c>
      <c r="F10630" s="27" t="s">
        <v>2807</v>
      </c>
      <c r="G10630" s="27" t="s">
        <v>2812</v>
      </c>
      <c r="H10630" s="28">
        <v>44287</v>
      </c>
      <c r="I10630" s="516">
        <v>15.854274000000002</v>
      </c>
      <c r="J10630" s="28" t="s">
        <v>3241</v>
      </c>
    </row>
    <row r="10631" spans="1:10" x14ac:dyDescent="0.3">
      <c r="A10631" s="26">
        <v>2021</v>
      </c>
      <c r="B10631" s="27" t="s">
        <v>6036</v>
      </c>
      <c r="C10631" s="27" t="s">
        <v>6037</v>
      </c>
      <c r="D10631" s="27" t="s">
        <v>6038</v>
      </c>
      <c r="E10631" s="27" t="s">
        <v>3161</v>
      </c>
      <c r="F10631" s="27" t="s">
        <v>3026</v>
      </c>
      <c r="G10631" s="27" t="s">
        <v>2936</v>
      </c>
      <c r="H10631" s="28">
        <v>44287</v>
      </c>
      <c r="I10631" s="516">
        <v>2.4731910000000004</v>
      </c>
      <c r="J10631" s="28" t="s">
        <v>3192</v>
      </c>
    </row>
    <row r="10632" spans="1:10" x14ac:dyDescent="0.3">
      <c r="A10632" s="26">
        <v>2021</v>
      </c>
      <c r="B10632" s="27" t="s">
        <v>5995</v>
      </c>
      <c r="C10632" s="27" t="s">
        <v>5996</v>
      </c>
      <c r="D10632" s="27" t="s">
        <v>5995</v>
      </c>
      <c r="E10632" s="27" t="s">
        <v>3033</v>
      </c>
      <c r="F10632" s="27" t="s">
        <v>2807</v>
      </c>
      <c r="G10632" s="27" t="s">
        <v>2812</v>
      </c>
      <c r="H10632" s="28">
        <v>44287</v>
      </c>
      <c r="I10632" s="516">
        <v>8.5743430000000007</v>
      </c>
      <c r="J10632" s="28" t="s">
        <v>3192</v>
      </c>
    </row>
    <row r="10633" spans="1:10" x14ac:dyDescent="0.3">
      <c r="A10633" s="26">
        <v>2021</v>
      </c>
      <c r="B10633" s="27" t="s">
        <v>6033</v>
      </c>
      <c r="C10633" s="27" t="s">
        <v>6034</v>
      </c>
      <c r="D10633" s="27" t="s">
        <v>6035</v>
      </c>
      <c r="E10633" s="27" t="s">
        <v>3161</v>
      </c>
      <c r="F10633" s="27" t="s">
        <v>2788</v>
      </c>
      <c r="G10633" s="27" t="s">
        <v>2788</v>
      </c>
      <c r="H10633" s="28">
        <v>44287</v>
      </c>
      <c r="I10633" s="516">
        <v>2.9391030000000002</v>
      </c>
      <c r="J10633" s="28" t="s">
        <v>3192</v>
      </c>
    </row>
    <row r="10634" spans="1:10" x14ac:dyDescent="0.3">
      <c r="A10634" s="26">
        <v>2021</v>
      </c>
      <c r="B10634" s="27" t="s">
        <v>5997</v>
      </c>
      <c r="C10634" s="27" t="s">
        <v>5998</v>
      </c>
      <c r="D10634" s="27" t="s">
        <v>5997</v>
      </c>
      <c r="E10634" s="27" t="s">
        <v>3111</v>
      </c>
      <c r="F10634" s="27" t="s">
        <v>3034</v>
      </c>
      <c r="G10634" s="27" t="s">
        <v>2821</v>
      </c>
      <c r="H10634" s="28">
        <v>44287</v>
      </c>
      <c r="I10634" s="516">
        <v>2.9623630000000003</v>
      </c>
      <c r="J10634" s="28" t="s">
        <v>3241</v>
      </c>
    </row>
    <row r="10635" spans="1:10" x14ac:dyDescent="0.3">
      <c r="A10635" s="26">
        <v>2021</v>
      </c>
      <c r="B10635" s="27" t="s">
        <v>5999</v>
      </c>
      <c r="C10635" s="27" t="s">
        <v>5967</v>
      </c>
      <c r="D10635" s="27" t="s">
        <v>5999</v>
      </c>
      <c r="E10635" s="27" t="s">
        <v>3111</v>
      </c>
      <c r="F10635" s="27" t="s">
        <v>2815</v>
      </c>
      <c r="G10635" s="27" t="s">
        <v>2854</v>
      </c>
      <c r="H10635" s="28">
        <v>44287</v>
      </c>
      <c r="I10635" s="516">
        <v>0.64869200000000005</v>
      </c>
      <c r="J10635" s="28" t="s">
        <v>3241</v>
      </c>
    </row>
    <row r="10636" spans="1:10" x14ac:dyDescent="0.3">
      <c r="A10636" s="26">
        <v>2021</v>
      </c>
      <c r="B10636" s="27" t="s">
        <v>6025</v>
      </c>
      <c r="C10636" s="27" t="s">
        <v>6026</v>
      </c>
      <c r="D10636" s="27" t="s">
        <v>6025</v>
      </c>
      <c r="E10636" s="27" t="s">
        <v>3033</v>
      </c>
      <c r="F10636" s="27" t="s">
        <v>2807</v>
      </c>
      <c r="G10636" s="27" t="s">
        <v>2808</v>
      </c>
      <c r="H10636" s="28">
        <v>44287</v>
      </c>
      <c r="I10636" s="516">
        <v>40.667182000000004</v>
      </c>
      <c r="J10636" s="28" t="s">
        <v>3192</v>
      </c>
    </row>
    <row r="10637" spans="1:10" x14ac:dyDescent="0.3">
      <c r="A10637" s="26">
        <v>2021</v>
      </c>
      <c r="B10637" s="27" t="s">
        <v>6027</v>
      </c>
      <c r="C10637" s="27" t="s">
        <v>6028</v>
      </c>
      <c r="D10637" s="27" t="s">
        <v>6027</v>
      </c>
      <c r="E10637" s="27" t="s">
        <v>3111</v>
      </c>
      <c r="F10637" s="27" t="s">
        <v>3034</v>
      </c>
      <c r="G10637" s="27" t="s">
        <v>2831</v>
      </c>
      <c r="H10637" s="28">
        <v>44287</v>
      </c>
      <c r="I10637" s="516">
        <v>2.9508740000000002</v>
      </c>
      <c r="J10637" s="28" t="s">
        <v>3192</v>
      </c>
    </row>
    <row r="10638" spans="1:10" x14ac:dyDescent="0.3">
      <c r="A10638" s="26">
        <v>2021</v>
      </c>
      <c r="B10638" s="27" t="s">
        <v>6029</v>
      </c>
      <c r="C10638" s="27" t="s">
        <v>6030</v>
      </c>
      <c r="D10638" s="27" t="s">
        <v>6029</v>
      </c>
      <c r="E10638" s="27" t="s">
        <v>3111</v>
      </c>
      <c r="F10638" s="27" t="s">
        <v>3034</v>
      </c>
      <c r="G10638" s="27" t="s">
        <v>2831</v>
      </c>
      <c r="H10638" s="28">
        <v>44287</v>
      </c>
      <c r="I10638" s="516">
        <v>1.3384460000000002</v>
      </c>
      <c r="J10638" s="28" t="s">
        <v>3192</v>
      </c>
    </row>
    <row r="10639" spans="1:10" x14ac:dyDescent="0.3">
      <c r="A10639" s="26">
        <v>2021</v>
      </c>
      <c r="B10639" s="27" t="s">
        <v>6031</v>
      </c>
      <c r="C10639" s="27" t="s">
        <v>6016</v>
      </c>
      <c r="D10639" s="27" t="s">
        <v>6031</v>
      </c>
      <c r="E10639" s="27" t="s">
        <v>3033</v>
      </c>
      <c r="F10639" s="27" t="s">
        <v>2807</v>
      </c>
      <c r="G10639" s="27" t="s">
        <v>2808</v>
      </c>
      <c r="H10639" s="28">
        <v>44287</v>
      </c>
      <c r="I10639" s="516">
        <v>9.6178229999999996</v>
      </c>
      <c r="J10639" s="28" t="s">
        <v>3241</v>
      </c>
    </row>
    <row r="10640" spans="1:10" x14ac:dyDescent="0.3">
      <c r="A10640" s="26">
        <v>2021</v>
      </c>
      <c r="B10640" s="27" t="s">
        <v>6032</v>
      </c>
      <c r="C10640" s="27" t="s">
        <v>6018</v>
      </c>
      <c r="D10640" s="27" t="s">
        <v>6032</v>
      </c>
      <c r="E10640" s="27" t="s">
        <v>3033</v>
      </c>
      <c r="F10640" s="27" t="s">
        <v>2788</v>
      </c>
      <c r="G10640" s="27" t="s">
        <v>2788</v>
      </c>
      <c r="H10640" s="28">
        <v>44287</v>
      </c>
      <c r="I10640" s="516">
        <v>16.534188999999998</v>
      </c>
      <c r="J10640" s="28" t="s">
        <v>3241</v>
      </c>
    </row>
    <row r="10641" spans="1:10" x14ac:dyDescent="0.3">
      <c r="A10641" s="26">
        <v>2021</v>
      </c>
      <c r="B10641" s="27" t="s">
        <v>6039</v>
      </c>
      <c r="C10641" s="27" t="s">
        <v>6040</v>
      </c>
      <c r="D10641" s="27" t="s">
        <v>6039</v>
      </c>
      <c r="E10641" s="27" t="s">
        <v>3033</v>
      </c>
      <c r="F10641" s="27" t="s">
        <v>2788</v>
      </c>
      <c r="G10641" s="27" t="s">
        <v>2788</v>
      </c>
      <c r="H10641" s="28">
        <v>44287</v>
      </c>
      <c r="I10641" s="516">
        <v>21.189481000000001</v>
      </c>
      <c r="J10641" s="28" t="s">
        <v>3241</v>
      </c>
    </row>
    <row r="10642" spans="1:10" x14ac:dyDescent="0.3">
      <c r="A10642" s="26">
        <v>2021</v>
      </c>
      <c r="B10642" s="27" t="s">
        <v>6041</v>
      </c>
      <c r="C10642" s="27" t="s">
        <v>6042</v>
      </c>
      <c r="D10642" s="27" t="s">
        <v>6041</v>
      </c>
      <c r="E10642" s="27" t="s">
        <v>3033</v>
      </c>
      <c r="F10642" s="27" t="s">
        <v>2798</v>
      </c>
      <c r="G10642" s="27" t="s">
        <v>2803</v>
      </c>
      <c r="H10642" s="28">
        <v>44287</v>
      </c>
      <c r="I10642" s="516">
        <v>21.582561000000002</v>
      </c>
      <c r="J10642" s="28" t="s">
        <v>3192</v>
      </c>
    </row>
    <row r="10643" spans="1:10" x14ac:dyDescent="0.3">
      <c r="A10643" s="26">
        <v>2021</v>
      </c>
      <c r="B10643" s="27" t="s">
        <v>6043</v>
      </c>
      <c r="C10643" s="27" t="s">
        <v>6044</v>
      </c>
      <c r="D10643" s="27" t="s">
        <v>6043</v>
      </c>
      <c r="E10643" s="27" t="s">
        <v>3111</v>
      </c>
      <c r="F10643" s="27" t="s">
        <v>2825</v>
      </c>
      <c r="G10643" s="27" t="s">
        <v>2850</v>
      </c>
      <c r="H10643" s="28">
        <v>44287</v>
      </c>
      <c r="I10643" s="516">
        <v>2.323426</v>
      </c>
      <c r="J10643" s="28" t="s">
        <v>3192</v>
      </c>
    </row>
    <row r="10644" spans="1:10" x14ac:dyDescent="0.3">
      <c r="A10644" s="26">
        <v>2021</v>
      </c>
      <c r="B10644" s="27" t="s">
        <v>6075</v>
      </c>
      <c r="C10644" s="27" t="s">
        <v>6076</v>
      </c>
      <c r="D10644" s="27" t="s">
        <v>6075</v>
      </c>
      <c r="E10644" s="27" t="s">
        <v>3033</v>
      </c>
      <c r="F10644" s="27" t="s">
        <v>2807</v>
      </c>
      <c r="G10644" s="27" t="s">
        <v>2812</v>
      </c>
      <c r="H10644" s="28">
        <v>44287</v>
      </c>
      <c r="I10644" s="516">
        <v>37.908474000000005</v>
      </c>
      <c r="J10644" s="28" t="s">
        <v>9055</v>
      </c>
    </row>
    <row r="10645" spans="1:10" x14ac:dyDescent="0.3">
      <c r="A10645" s="26">
        <v>2021</v>
      </c>
      <c r="B10645" s="27" t="s">
        <v>6077</v>
      </c>
      <c r="C10645" s="27" t="s">
        <v>6078</v>
      </c>
      <c r="D10645" s="27" t="s">
        <v>6077</v>
      </c>
      <c r="E10645" s="27" t="s">
        <v>3111</v>
      </c>
      <c r="F10645" s="27" t="s">
        <v>3034</v>
      </c>
      <c r="G10645" s="27" t="s">
        <v>2840</v>
      </c>
      <c r="H10645" s="28">
        <v>44287</v>
      </c>
      <c r="I10645" s="516">
        <v>15.853380000000001</v>
      </c>
      <c r="J10645" s="28" t="s">
        <v>3192</v>
      </c>
    </row>
    <row r="10646" spans="1:10" x14ac:dyDescent="0.3">
      <c r="A10646" s="26">
        <v>2021</v>
      </c>
      <c r="B10646" s="27" t="s">
        <v>6087</v>
      </c>
      <c r="C10646" s="27" t="s">
        <v>6088</v>
      </c>
      <c r="D10646" s="27" t="s">
        <v>6087</v>
      </c>
      <c r="E10646" s="27" t="s">
        <v>3033</v>
      </c>
      <c r="F10646" s="27" t="s">
        <v>2798</v>
      </c>
      <c r="G10646" s="27" t="s">
        <v>2803</v>
      </c>
      <c r="H10646" s="28">
        <v>44287</v>
      </c>
      <c r="I10646" s="516">
        <v>2.9647870000000003</v>
      </c>
      <c r="J10646" s="28" t="s">
        <v>3241</v>
      </c>
    </row>
    <row r="10647" spans="1:10" x14ac:dyDescent="0.3">
      <c r="A10647" s="26">
        <v>2021</v>
      </c>
      <c r="B10647" s="27" t="s">
        <v>6079</v>
      </c>
      <c r="C10647" s="27" t="s">
        <v>6080</v>
      </c>
      <c r="D10647" s="27" t="s">
        <v>6079</v>
      </c>
      <c r="E10647" s="27" t="s">
        <v>3111</v>
      </c>
      <c r="F10647" s="27" t="s">
        <v>2825</v>
      </c>
      <c r="G10647" s="27" t="s">
        <v>2826</v>
      </c>
      <c r="H10647" s="28">
        <v>44287</v>
      </c>
      <c r="I10647" s="516">
        <v>0.171072</v>
      </c>
      <c r="J10647" s="28" t="s">
        <v>3192</v>
      </c>
    </row>
    <row r="10648" spans="1:10" x14ac:dyDescent="0.3">
      <c r="A10648" s="26">
        <v>2021</v>
      </c>
      <c r="B10648" s="27" t="s">
        <v>6081</v>
      </c>
      <c r="C10648" s="27" t="s">
        <v>6082</v>
      </c>
      <c r="D10648" s="27" t="s">
        <v>6081</v>
      </c>
      <c r="E10648" s="27" t="s">
        <v>3033</v>
      </c>
      <c r="F10648" s="27" t="s">
        <v>2788</v>
      </c>
      <c r="G10648" s="27" t="s">
        <v>2788</v>
      </c>
      <c r="H10648" s="28">
        <v>44287</v>
      </c>
      <c r="I10648" s="516">
        <v>5.151485000000001</v>
      </c>
      <c r="J10648" s="28" t="s">
        <v>3241</v>
      </c>
    </row>
    <row r="10649" spans="1:10" x14ac:dyDescent="0.3">
      <c r="A10649" s="26">
        <v>2021</v>
      </c>
      <c r="B10649" s="27" t="s">
        <v>6083</v>
      </c>
      <c r="C10649" s="27" t="s">
        <v>6084</v>
      </c>
      <c r="D10649" s="27" t="s">
        <v>6083</v>
      </c>
      <c r="E10649" s="27" t="s">
        <v>3111</v>
      </c>
      <c r="F10649" s="27" t="s">
        <v>2825</v>
      </c>
      <c r="G10649" s="27" t="s">
        <v>2850</v>
      </c>
      <c r="H10649" s="28">
        <v>44287</v>
      </c>
      <c r="I10649" s="516">
        <v>1.157027</v>
      </c>
      <c r="J10649" s="28" t="s">
        <v>3241</v>
      </c>
    </row>
    <row r="10650" spans="1:10" x14ac:dyDescent="0.3">
      <c r="A10650" s="26">
        <v>2021</v>
      </c>
      <c r="B10650" s="27" t="s">
        <v>6085</v>
      </c>
      <c r="C10650" s="27" t="s">
        <v>6086</v>
      </c>
      <c r="D10650" s="27" t="s">
        <v>6085</v>
      </c>
      <c r="E10650" s="27" t="s">
        <v>3033</v>
      </c>
      <c r="F10650" s="27" t="s">
        <v>2807</v>
      </c>
      <c r="G10650" s="27" t="s">
        <v>2812</v>
      </c>
      <c r="H10650" s="28">
        <v>44287</v>
      </c>
      <c r="I10650" s="516">
        <v>26.069923000000003</v>
      </c>
      <c r="J10650" s="28" t="s">
        <v>3241</v>
      </c>
    </row>
    <row r="10651" spans="1:10" x14ac:dyDescent="0.3">
      <c r="A10651" s="26">
        <v>2021</v>
      </c>
      <c r="B10651" s="27" t="s">
        <v>3189</v>
      </c>
      <c r="C10651" s="27" t="s">
        <v>6326</v>
      </c>
      <c r="D10651" s="27" t="s">
        <v>6327</v>
      </c>
      <c r="E10651" s="27" t="s">
        <v>3161</v>
      </c>
      <c r="F10651" s="27" t="s">
        <v>2815</v>
      </c>
      <c r="G10651" s="27" t="s">
        <v>2816</v>
      </c>
      <c r="H10651" s="28">
        <v>44287</v>
      </c>
      <c r="I10651" s="516">
        <v>0.82894800000000013</v>
      </c>
      <c r="J10651" s="28" t="s">
        <v>3192</v>
      </c>
    </row>
    <row r="10652" spans="1:10" x14ac:dyDescent="0.3">
      <c r="A10652" s="26">
        <v>2021</v>
      </c>
      <c r="B10652" s="27" t="s">
        <v>6128</v>
      </c>
      <c r="C10652" s="27" t="s">
        <v>6129</v>
      </c>
      <c r="D10652" s="27" t="s">
        <v>6130</v>
      </c>
      <c r="E10652" s="27" t="s">
        <v>3161</v>
      </c>
      <c r="F10652" s="27" t="s">
        <v>3034</v>
      </c>
      <c r="G10652" s="27" t="s">
        <v>2999</v>
      </c>
      <c r="H10652" s="28">
        <v>44287</v>
      </c>
      <c r="I10652" s="516">
        <v>0.76468199999999997</v>
      </c>
      <c r="J10652" s="28" t="s">
        <v>3192</v>
      </c>
    </row>
    <row r="10653" spans="1:10" x14ac:dyDescent="0.3">
      <c r="A10653" s="26">
        <v>2021</v>
      </c>
      <c r="B10653" s="27" t="s">
        <v>6119</v>
      </c>
      <c r="C10653" s="27" t="s">
        <v>6120</v>
      </c>
      <c r="D10653" s="27" t="s">
        <v>6119</v>
      </c>
      <c r="E10653" s="27" t="s">
        <v>3033</v>
      </c>
      <c r="F10653" s="27" t="s">
        <v>2788</v>
      </c>
      <c r="G10653" s="27" t="s">
        <v>2788</v>
      </c>
      <c r="H10653" s="28">
        <v>44287</v>
      </c>
      <c r="I10653" s="516">
        <v>31.498740000000002</v>
      </c>
      <c r="J10653" s="28" t="s">
        <v>3192</v>
      </c>
    </row>
    <row r="10654" spans="1:10" x14ac:dyDescent="0.3">
      <c r="A10654" s="26">
        <v>2021</v>
      </c>
      <c r="B10654" s="27" t="s">
        <v>6141</v>
      </c>
      <c r="C10654" s="27" t="s">
        <v>6142</v>
      </c>
      <c r="D10654" s="27" t="s">
        <v>6143</v>
      </c>
      <c r="E10654" s="27" t="s">
        <v>3063</v>
      </c>
      <c r="F10654" s="27" t="s">
        <v>3034</v>
      </c>
      <c r="G10654" s="27" t="s">
        <v>2999</v>
      </c>
      <c r="H10654" s="28">
        <v>44287</v>
      </c>
      <c r="I10654" s="516">
        <v>0</v>
      </c>
      <c r="J10654" s="28" t="s">
        <v>3192</v>
      </c>
    </row>
    <row r="10655" spans="1:10" x14ac:dyDescent="0.3">
      <c r="A10655" s="26">
        <v>2021</v>
      </c>
      <c r="B10655" s="27" t="s">
        <v>6121</v>
      </c>
      <c r="C10655" s="27" t="s">
        <v>6110</v>
      </c>
      <c r="D10655" s="27" t="s">
        <v>6121</v>
      </c>
      <c r="E10655" s="27" t="s">
        <v>3033</v>
      </c>
      <c r="F10655" s="27" t="s">
        <v>2788</v>
      </c>
      <c r="G10655" s="27" t="s">
        <v>2788</v>
      </c>
      <c r="H10655" s="28">
        <v>44287</v>
      </c>
      <c r="I10655" s="516">
        <v>14.823</v>
      </c>
      <c r="J10655" s="28" t="s">
        <v>3241</v>
      </c>
    </row>
    <row r="10656" spans="1:10" x14ac:dyDescent="0.3">
      <c r="A10656" s="26">
        <v>2021</v>
      </c>
      <c r="B10656" s="27" t="s">
        <v>6122</v>
      </c>
      <c r="C10656" s="27" t="s">
        <v>6123</v>
      </c>
      <c r="D10656" s="27" t="s">
        <v>6122</v>
      </c>
      <c r="E10656" s="27" t="s">
        <v>3111</v>
      </c>
      <c r="F10656" s="27" t="s">
        <v>3034</v>
      </c>
      <c r="G10656" s="27" t="s">
        <v>2831</v>
      </c>
      <c r="H10656" s="28">
        <v>44287</v>
      </c>
      <c r="I10656" s="516">
        <v>2.1921710000000001</v>
      </c>
      <c r="J10656" s="28" t="s">
        <v>3192</v>
      </c>
    </row>
    <row r="10657" spans="1:10" x14ac:dyDescent="0.3">
      <c r="A10657" s="26">
        <v>2021</v>
      </c>
      <c r="B10657" s="27" t="s">
        <v>6124</v>
      </c>
      <c r="C10657" s="27" t="s">
        <v>6125</v>
      </c>
      <c r="D10657" s="27" t="s">
        <v>6124</v>
      </c>
      <c r="E10657" s="27" t="s">
        <v>3111</v>
      </c>
      <c r="F10657" s="27" t="s">
        <v>2815</v>
      </c>
      <c r="G10657" s="27" t="s">
        <v>2854</v>
      </c>
      <c r="H10657" s="28">
        <v>44287</v>
      </c>
      <c r="I10657" s="516">
        <v>0.79044599999999998</v>
      </c>
      <c r="J10657" s="28" t="s">
        <v>9055</v>
      </c>
    </row>
    <row r="10658" spans="1:10" x14ac:dyDescent="0.3">
      <c r="A10658" s="26">
        <v>2021</v>
      </c>
      <c r="B10658" s="27" t="s">
        <v>6126</v>
      </c>
      <c r="C10658" s="27" t="s">
        <v>6127</v>
      </c>
      <c r="D10658" s="27" t="s">
        <v>6126</v>
      </c>
      <c r="E10658" s="27" t="s">
        <v>3033</v>
      </c>
      <c r="F10658" s="27" t="s">
        <v>2788</v>
      </c>
      <c r="G10658" s="27" t="s">
        <v>2788</v>
      </c>
      <c r="H10658" s="28">
        <v>44287</v>
      </c>
      <c r="I10658" s="516">
        <v>8.269698</v>
      </c>
      <c r="J10658" s="28" t="s">
        <v>3241</v>
      </c>
    </row>
    <row r="10659" spans="1:10" x14ac:dyDescent="0.3">
      <c r="A10659" s="26">
        <v>2021</v>
      </c>
      <c r="B10659" s="27" t="s">
        <v>6144</v>
      </c>
      <c r="C10659" s="27" t="s">
        <v>6145</v>
      </c>
      <c r="D10659" s="27" t="s">
        <v>6144</v>
      </c>
      <c r="E10659" s="27" t="s">
        <v>3033</v>
      </c>
      <c r="F10659" s="27" t="s">
        <v>2788</v>
      </c>
      <c r="G10659" s="27" t="s">
        <v>2788</v>
      </c>
      <c r="H10659" s="28">
        <v>44287</v>
      </c>
      <c r="I10659" s="516">
        <v>4.0656270000000001</v>
      </c>
      <c r="J10659" s="28" t="s">
        <v>3192</v>
      </c>
    </row>
    <row r="10660" spans="1:10" x14ac:dyDescent="0.3">
      <c r="A10660" s="26">
        <v>2021</v>
      </c>
      <c r="B10660" s="27" t="s">
        <v>6146</v>
      </c>
      <c r="C10660" s="27" t="s">
        <v>6147</v>
      </c>
      <c r="D10660" s="27" t="s">
        <v>6146</v>
      </c>
      <c r="E10660" s="27" t="s">
        <v>3033</v>
      </c>
      <c r="F10660" s="27" t="s">
        <v>2815</v>
      </c>
      <c r="G10660" s="27" t="s">
        <v>2816</v>
      </c>
      <c r="H10660" s="28">
        <v>44287</v>
      </c>
      <c r="I10660" s="516">
        <v>21.594785999999999</v>
      </c>
      <c r="J10660" s="28" t="s">
        <v>3241</v>
      </c>
    </row>
    <row r="10661" spans="1:10" x14ac:dyDescent="0.3">
      <c r="A10661" s="26">
        <v>2021</v>
      </c>
      <c r="B10661" s="27" t="s">
        <v>6328</v>
      </c>
      <c r="C10661" s="27" t="s">
        <v>6329</v>
      </c>
      <c r="D10661" s="27" t="s">
        <v>6328</v>
      </c>
      <c r="E10661" s="27" t="s">
        <v>3033</v>
      </c>
      <c r="F10661" s="27" t="s">
        <v>3034</v>
      </c>
      <c r="G10661" s="27" t="s">
        <v>2821</v>
      </c>
      <c r="H10661" s="28">
        <v>44287</v>
      </c>
      <c r="I10661" s="516">
        <v>26.000902000000004</v>
      </c>
      <c r="J10661" s="28" t="s">
        <v>3192</v>
      </c>
    </row>
    <row r="10662" spans="1:10" x14ac:dyDescent="0.3">
      <c r="A10662" s="26">
        <v>2021</v>
      </c>
      <c r="B10662" s="27" t="s">
        <v>6148</v>
      </c>
      <c r="C10662" s="27" t="s">
        <v>6149</v>
      </c>
      <c r="D10662" s="27" t="s">
        <v>6148</v>
      </c>
      <c r="E10662" s="27" t="s">
        <v>3033</v>
      </c>
      <c r="F10662" s="27" t="s">
        <v>2788</v>
      </c>
      <c r="G10662" s="27" t="s">
        <v>2788</v>
      </c>
      <c r="H10662" s="28">
        <v>44287</v>
      </c>
      <c r="I10662" s="516">
        <v>30.139052</v>
      </c>
      <c r="J10662" s="28" t="s">
        <v>3192</v>
      </c>
    </row>
    <row r="10663" spans="1:10" x14ac:dyDescent="0.3">
      <c r="A10663" s="26">
        <v>2021</v>
      </c>
      <c r="B10663" s="27" t="s">
        <v>6150</v>
      </c>
      <c r="C10663" s="27" t="s">
        <v>6151</v>
      </c>
      <c r="D10663" s="27" t="s">
        <v>6150</v>
      </c>
      <c r="E10663" s="27" t="s">
        <v>3033</v>
      </c>
      <c r="F10663" s="27" t="s">
        <v>2788</v>
      </c>
      <c r="G10663" s="27" t="s">
        <v>2788</v>
      </c>
      <c r="H10663" s="28">
        <v>44287</v>
      </c>
      <c r="I10663" s="516">
        <v>81.621501000000009</v>
      </c>
      <c r="J10663" s="28" t="s">
        <v>3192</v>
      </c>
    </row>
    <row r="10664" spans="1:10" x14ac:dyDescent="0.3">
      <c r="A10664" s="26">
        <v>2021</v>
      </c>
      <c r="B10664" s="27" t="s">
        <v>6330</v>
      </c>
      <c r="C10664" s="27" t="s">
        <v>6331</v>
      </c>
      <c r="D10664" s="27" t="s">
        <v>6330</v>
      </c>
      <c r="E10664" s="27" t="s">
        <v>3111</v>
      </c>
      <c r="F10664" s="27" t="s">
        <v>2815</v>
      </c>
      <c r="G10664" s="27" t="s">
        <v>2854</v>
      </c>
      <c r="H10664" s="28">
        <v>44287</v>
      </c>
      <c r="I10664" s="516">
        <v>0.81764200000000009</v>
      </c>
      <c r="J10664" s="28" t="s">
        <v>9055</v>
      </c>
    </row>
    <row r="10665" spans="1:10" x14ac:dyDescent="0.3">
      <c r="A10665" s="26">
        <v>2021</v>
      </c>
      <c r="B10665" s="27" t="s">
        <v>6332</v>
      </c>
      <c r="C10665" s="27" t="s">
        <v>6266</v>
      </c>
      <c r="D10665" s="27" t="s">
        <v>6332</v>
      </c>
      <c r="E10665" s="27" t="s">
        <v>3111</v>
      </c>
      <c r="F10665" s="27" t="s">
        <v>2815</v>
      </c>
      <c r="G10665" s="27" t="s">
        <v>2854</v>
      </c>
      <c r="H10665" s="28">
        <v>44287</v>
      </c>
      <c r="I10665" s="516">
        <v>5.3664999999999997E-2</v>
      </c>
      <c r="J10665" s="28" t="s">
        <v>3241</v>
      </c>
    </row>
    <row r="10666" spans="1:10" x14ac:dyDescent="0.3">
      <c r="A10666" s="26">
        <v>2021</v>
      </c>
      <c r="B10666" s="27" t="s">
        <v>6333</v>
      </c>
      <c r="C10666" s="27" t="s">
        <v>6334</v>
      </c>
      <c r="D10666" s="27" t="s">
        <v>6335</v>
      </c>
      <c r="E10666" s="27" t="s">
        <v>3161</v>
      </c>
      <c r="F10666" s="27" t="s">
        <v>2815</v>
      </c>
      <c r="G10666" s="27" t="s">
        <v>2816</v>
      </c>
      <c r="H10666" s="28">
        <v>44287</v>
      </c>
      <c r="I10666" s="516">
        <v>0.61299599999999999</v>
      </c>
      <c r="J10666" s="28" t="s">
        <v>3192</v>
      </c>
    </row>
    <row r="10667" spans="1:10" x14ac:dyDescent="0.3">
      <c r="A10667" s="26">
        <v>2021</v>
      </c>
      <c r="B10667" s="27" t="s">
        <v>6336</v>
      </c>
      <c r="C10667" s="27" t="s">
        <v>6337</v>
      </c>
      <c r="D10667" s="27" t="s">
        <v>6338</v>
      </c>
      <c r="E10667" s="27" t="s">
        <v>3161</v>
      </c>
      <c r="F10667" s="27" t="s">
        <v>2788</v>
      </c>
      <c r="G10667" s="27" t="s">
        <v>2788</v>
      </c>
      <c r="H10667" s="28">
        <v>44287</v>
      </c>
      <c r="I10667" s="516">
        <v>0.38380000000000003</v>
      </c>
      <c r="J10667" s="28" t="s">
        <v>3192</v>
      </c>
    </row>
    <row r="10668" spans="1:10" x14ac:dyDescent="0.3">
      <c r="A10668" s="26">
        <v>2021</v>
      </c>
      <c r="B10668" s="27" t="s">
        <v>6350</v>
      </c>
      <c r="C10668" s="27" t="s">
        <v>6351</v>
      </c>
      <c r="D10668" s="27" t="s">
        <v>6352</v>
      </c>
      <c r="E10668" s="27" t="s">
        <v>3063</v>
      </c>
      <c r="F10668" s="27" t="s">
        <v>2815</v>
      </c>
      <c r="G10668" s="27" t="s">
        <v>2816</v>
      </c>
      <c r="H10668" s="28">
        <v>44287</v>
      </c>
      <c r="I10668" s="516">
        <v>7.1900000000000013E-4</v>
      </c>
      <c r="J10668" s="28" t="s">
        <v>3192</v>
      </c>
    </row>
    <row r="10669" spans="1:10" x14ac:dyDescent="0.3">
      <c r="A10669" s="26">
        <v>2021</v>
      </c>
      <c r="B10669" s="27" t="s">
        <v>6344</v>
      </c>
      <c r="C10669" s="27" t="s">
        <v>6345</v>
      </c>
      <c r="D10669" s="27" t="s">
        <v>6344</v>
      </c>
      <c r="E10669" s="27" t="s">
        <v>3033</v>
      </c>
      <c r="F10669" s="27" t="s">
        <v>2807</v>
      </c>
      <c r="G10669" s="27" t="s">
        <v>2812</v>
      </c>
      <c r="H10669" s="28">
        <v>44287</v>
      </c>
      <c r="I10669" s="516">
        <v>17.546692</v>
      </c>
      <c r="J10669" s="518" t="s">
        <v>9055</v>
      </c>
    </row>
    <row r="10670" spans="1:10" x14ac:dyDescent="0.3">
      <c r="A10670" s="26">
        <v>2021</v>
      </c>
      <c r="B10670" s="27" t="s">
        <v>6346</v>
      </c>
      <c r="C10670" s="27" t="s">
        <v>6347</v>
      </c>
      <c r="D10670" s="27" t="s">
        <v>6346</v>
      </c>
      <c r="E10670" s="27" t="s">
        <v>3033</v>
      </c>
      <c r="F10670" s="27" t="s">
        <v>2788</v>
      </c>
      <c r="G10670" s="27" t="s">
        <v>2788</v>
      </c>
      <c r="H10670" s="28">
        <v>44287</v>
      </c>
      <c r="I10670" s="516">
        <v>12.742115</v>
      </c>
      <c r="J10670" s="28" t="s">
        <v>3192</v>
      </c>
    </row>
    <row r="10671" spans="1:10" x14ac:dyDescent="0.3">
      <c r="A10671" s="26">
        <v>2021</v>
      </c>
      <c r="B10671" s="27" t="s">
        <v>6353</v>
      </c>
      <c r="C10671" s="27" t="s">
        <v>6354</v>
      </c>
      <c r="D10671" s="27" t="s">
        <v>6353</v>
      </c>
      <c r="E10671" s="27" t="s">
        <v>6117</v>
      </c>
      <c r="F10671" s="27" t="s">
        <v>2825</v>
      </c>
      <c r="G10671" s="27" t="s">
        <v>2826</v>
      </c>
      <c r="H10671" s="28">
        <v>44287</v>
      </c>
      <c r="I10671" s="516">
        <v>0.79545100000000002</v>
      </c>
      <c r="J10671" s="28" t="s">
        <v>3192</v>
      </c>
    </row>
    <row r="10672" spans="1:10" x14ac:dyDescent="0.3">
      <c r="A10672" s="26">
        <v>2021</v>
      </c>
      <c r="B10672" s="27" t="s">
        <v>6341</v>
      </c>
      <c r="C10672" s="27" t="s">
        <v>6342</v>
      </c>
      <c r="D10672" s="27" t="s">
        <v>6343</v>
      </c>
      <c r="E10672" s="27" t="s">
        <v>3161</v>
      </c>
      <c r="F10672" s="27" t="s">
        <v>2815</v>
      </c>
      <c r="G10672" s="27" t="s">
        <v>2854</v>
      </c>
      <c r="H10672" s="28">
        <v>44287</v>
      </c>
      <c r="I10672" s="516">
        <v>0.68930800000000003</v>
      </c>
      <c r="J10672" s="28" t="s">
        <v>3192</v>
      </c>
    </row>
    <row r="10673" spans="1:10" x14ac:dyDescent="0.3">
      <c r="A10673" s="26">
        <v>2021</v>
      </c>
      <c r="B10673" s="27" t="s">
        <v>6339</v>
      </c>
      <c r="C10673" s="27" t="s">
        <v>6340</v>
      </c>
      <c r="D10673" s="27" t="s">
        <v>6339</v>
      </c>
      <c r="E10673" s="27" t="s">
        <v>3111</v>
      </c>
      <c r="F10673" s="27" t="s">
        <v>2825</v>
      </c>
      <c r="G10673" s="27" t="s">
        <v>2850</v>
      </c>
      <c r="H10673" s="28">
        <v>44287</v>
      </c>
      <c r="I10673" s="516">
        <v>0.41622900000000002</v>
      </c>
      <c r="J10673" s="28" t="s">
        <v>3241</v>
      </c>
    </row>
    <row r="10674" spans="1:10" x14ac:dyDescent="0.3">
      <c r="A10674" s="26">
        <v>2021</v>
      </c>
      <c r="B10674" s="27" t="s">
        <v>6349</v>
      </c>
      <c r="C10674" s="27" t="s">
        <v>6306</v>
      </c>
      <c r="D10674" s="27" t="s">
        <v>6349</v>
      </c>
      <c r="E10674" s="27" t="s">
        <v>3111</v>
      </c>
      <c r="F10674" s="27" t="s">
        <v>2825</v>
      </c>
      <c r="G10674" s="27" t="s">
        <v>2826</v>
      </c>
      <c r="H10674" s="28">
        <v>44287</v>
      </c>
      <c r="I10674" s="516">
        <v>0.92830900000000005</v>
      </c>
      <c r="J10674" s="28" t="s">
        <v>3241</v>
      </c>
    </row>
    <row r="10675" spans="1:10" x14ac:dyDescent="0.3">
      <c r="A10675" s="26">
        <v>2021</v>
      </c>
      <c r="B10675" s="27" t="s">
        <v>6348</v>
      </c>
      <c r="C10675" s="27" t="s">
        <v>6304</v>
      </c>
      <c r="D10675" s="27" t="s">
        <v>6348</v>
      </c>
      <c r="E10675" s="27" t="s">
        <v>3033</v>
      </c>
      <c r="F10675" s="27" t="s">
        <v>2815</v>
      </c>
      <c r="G10675" s="27" t="s">
        <v>2816</v>
      </c>
      <c r="H10675" s="28">
        <v>44287</v>
      </c>
      <c r="I10675" s="516">
        <v>8.9919089999999997</v>
      </c>
      <c r="J10675" s="28" t="s">
        <v>3241</v>
      </c>
    </row>
    <row r="10676" spans="1:10" x14ac:dyDescent="0.3">
      <c r="A10676" s="26">
        <v>2021</v>
      </c>
      <c r="B10676" s="27" t="s">
        <v>6355</v>
      </c>
      <c r="C10676" s="27" t="s">
        <v>6356</v>
      </c>
      <c r="D10676" s="27" t="s">
        <v>6355</v>
      </c>
      <c r="E10676" s="27" t="s">
        <v>6117</v>
      </c>
      <c r="F10676" s="27" t="s">
        <v>2825</v>
      </c>
      <c r="G10676" s="27" t="s">
        <v>2826</v>
      </c>
      <c r="H10676" s="28">
        <v>44287</v>
      </c>
      <c r="I10676" s="516">
        <v>1.214143</v>
      </c>
      <c r="J10676" s="28" t="s">
        <v>3192</v>
      </c>
    </row>
    <row r="10677" spans="1:10" x14ac:dyDescent="0.3">
      <c r="A10677" s="26">
        <v>2021</v>
      </c>
      <c r="B10677" s="27" t="s">
        <v>6357</v>
      </c>
      <c r="C10677" s="27" t="s">
        <v>6358</v>
      </c>
      <c r="D10677" s="27" t="s">
        <v>6357</v>
      </c>
      <c r="E10677" s="27" t="s">
        <v>3111</v>
      </c>
      <c r="F10677" s="27" t="s">
        <v>2825</v>
      </c>
      <c r="G10677" s="27" t="s">
        <v>2850</v>
      </c>
      <c r="H10677" s="28">
        <v>44287</v>
      </c>
      <c r="I10677" s="516">
        <v>0.44857200000000003</v>
      </c>
      <c r="J10677" s="28" t="s">
        <v>3241</v>
      </c>
    </row>
    <row r="10678" spans="1:10" x14ac:dyDescent="0.3">
      <c r="A10678" s="26">
        <v>2021</v>
      </c>
      <c r="B10678" s="27" t="s">
        <v>6382</v>
      </c>
      <c r="C10678" s="27" t="s">
        <v>6383</v>
      </c>
      <c r="D10678" s="27" t="s">
        <v>6384</v>
      </c>
      <c r="E10678" s="27" t="s">
        <v>3161</v>
      </c>
      <c r="F10678" s="27" t="s">
        <v>2815</v>
      </c>
      <c r="G10678" s="27" t="s">
        <v>2854</v>
      </c>
      <c r="H10678" s="28">
        <v>44287</v>
      </c>
      <c r="I10678" s="516">
        <v>0.429589</v>
      </c>
      <c r="J10678" s="28" t="s">
        <v>3192</v>
      </c>
    </row>
    <row r="10679" spans="1:10" x14ac:dyDescent="0.3">
      <c r="A10679" s="26">
        <v>2021</v>
      </c>
      <c r="B10679" s="27" t="s">
        <v>6385</v>
      </c>
      <c r="C10679" s="27" t="s">
        <v>6386</v>
      </c>
      <c r="D10679" s="27" t="s">
        <v>6387</v>
      </c>
      <c r="E10679" s="27" t="s">
        <v>3161</v>
      </c>
      <c r="F10679" s="27" t="s">
        <v>2815</v>
      </c>
      <c r="G10679" s="27" t="s">
        <v>2816</v>
      </c>
      <c r="H10679" s="28">
        <v>44287</v>
      </c>
      <c r="I10679" s="516">
        <v>0.70081700000000002</v>
      </c>
      <c r="J10679" s="28" t="s">
        <v>3192</v>
      </c>
    </row>
    <row r="10680" spans="1:10" x14ac:dyDescent="0.3">
      <c r="A10680" s="26">
        <v>2021</v>
      </c>
      <c r="B10680" s="27" t="s">
        <v>6446</v>
      </c>
      <c r="C10680" s="27" t="s">
        <v>6447</v>
      </c>
      <c r="D10680" s="27" t="s">
        <v>6446</v>
      </c>
      <c r="E10680" s="27" t="s">
        <v>3033</v>
      </c>
      <c r="F10680" s="27" t="s">
        <v>2798</v>
      </c>
      <c r="G10680" s="27" t="s">
        <v>5801</v>
      </c>
      <c r="H10680" s="28">
        <v>44287</v>
      </c>
      <c r="I10680" s="516">
        <v>18.774650000000001</v>
      </c>
      <c r="J10680" s="28" t="s">
        <v>3241</v>
      </c>
    </row>
    <row r="10681" spans="1:10" x14ac:dyDescent="0.3">
      <c r="A10681" s="26">
        <v>2021</v>
      </c>
      <c r="B10681" s="27" t="s">
        <v>6448</v>
      </c>
      <c r="C10681" s="27" t="s">
        <v>6449</v>
      </c>
      <c r="D10681" s="27" t="s">
        <v>6448</v>
      </c>
      <c r="E10681" s="27" t="s">
        <v>3111</v>
      </c>
      <c r="F10681" s="27" t="s">
        <v>2825</v>
      </c>
      <c r="G10681" s="27" t="s">
        <v>2850</v>
      </c>
      <c r="H10681" s="28">
        <v>44287</v>
      </c>
      <c r="I10681" s="516">
        <v>0.69237400000000004</v>
      </c>
      <c r="J10681" s="28" t="s">
        <v>3241</v>
      </c>
    </row>
    <row r="10682" spans="1:10" x14ac:dyDescent="0.3">
      <c r="A10682" s="26">
        <v>2021</v>
      </c>
      <c r="B10682" s="27" t="s">
        <v>6450</v>
      </c>
      <c r="C10682" s="27" t="s">
        <v>6451</v>
      </c>
      <c r="D10682" s="27" t="s">
        <v>6452</v>
      </c>
      <c r="E10682" s="27" t="s">
        <v>3063</v>
      </c>
      <c r="F10682" s="27" t="s">
        <v>3094</v>
      </c>
      <c r="G10682" s="27" t="s">
        <v>2961</v>
      </c>
      <c r="H10682" s="28">
        <v>44287</v>
      </c>
      <c r="I10682" s="516">
        <v>21.364335999999998</v>
      </c>
      <c r="J10682" s="28" t="s">
        <v>3241</v>
      </c>
    </row>
    <row r="10683" spans="1:10" x14ac:dyDescent="0.3">
      <c r="A10683" s="26">
        <v>2021</v>
      </c>
      <c r="B10683" s="27" t="s">
        <v>6453</v>
      </c>
      <c r="C10683" s="27" t="s">
        <v>6454</v>
      </c>
      <c r="D10683" s="27" t="s">
        <v>6501</v>
      </c>
      <c r="E10683" s="27" t="s">
        <v>3063</v>
      </c>
      <c r="F10683" s="27" t="s">
        <v>3094</v>
      </c>
      <c r="G10683" s="27" t="s">
        <v>2961</v>
      </c>
      <c r="H10683" s="28">
        <v>44287</v>
      </c>
      <c r="I10683" s="516">
        <v>10.973542999999999</v>
      </c>
      <c r="J10683" s="28" t="s">
        <v>3192</v>
      </c>
    </row>
    <row r="10684" spans="1:10" x14ac:dyDescent="0.3">
      <c r="A10684" s="26">
        <v>2021</v>
      </c>
      <c r="B10684" s="27" t="s">
        <v>6729</v>
      </c>
      <c r="C10684" s="27" t="s">
        <v>6730</v>
      </c>
      <c r="D10684" s="27" t="s">
        <v>6729</v>
      </c>
      <c r="E10684" s="27" t="s">
        <v>3033</v>
      </c>
      <c r="F10684" s="27" t="s">
        <v>2807</v>
      </c>
      <c r="G10684" s="27" t="s">
        <v>2812</v>
      </c>
      <c r="H10684" s="28">
        <v>44287</v>
      </c>
      <c r="I10684" s="516">
        <v>6.5587430000000007</v>
      </c>
      <c r="J10684" s="28" t="s">
        <v>3192</v>
      </c>
    </row>
    <row r="10685" spans="1:10" x14ac:dyDescent="0.3">
      <c r="A10685" s="26">
        <v>2021</v>
      </c>
      <c r="B10685" s="27" t="s">
        <v>6455</v>
      </c>
      <c r="C10685" s="27" t="s">
        <v>6456</v>
      </c>
      <c r="D10685" s="27" t="s">
        <v>6457</v>
      </c>
      <c r="E10685" s="27" t="s">
        <v>3161</v>
      </c>
      <c r="F10685" s="27" t="s">
        <v>2788</v>
      </c>
      <c r="G10685" s="27" t="s">
        <v>2788</v>
      </c>
      <c r="H10685" s="28">
        <v>44287</v>
      </c>
      <c r="I10685" s="516">
        <v>0.30469100000000005</v>
      </c>
      <c r="J10685" s="28" t="s">
        <v>3192</v>
      </c>
    </row>
    <row r="10686" spans="1:10" x14ac:dyDescent="0.3">
      <c r="A10686" s="26">
        <v>2021</v>
      </c>
      <c r="B10686" s="27" t="s">
        <v>6731</v>
      </c>
      <c r="C10686" s="27" t="s">
        <v>6732</v>
      </c>
      <c r="D10686" s="27" t="s">
        <v>6731</v>
      </c>
      <c r="E10686" s="27" t="s">
        <v>6117</v>
      </c>
      <c r="F10686" s="27" t="s">
        <v>2825</v>
      </c>
      <c r="G10686" s="27" t="s">
        <v>2826</v>
      </c>
      <c r="H10686" s="28">
        <v>44287</v>
      </c>
      <c r="I10686" s="516">
        <v>0.21426800000000001</v>
      </c>
      <c r="J10686" s="28" t="s">
        <v>3192</v>
      </c>
    </row>
    <row r="10687" spans="1:10" x14ac:dyDescent="0.3">
      <c r="A10687" s="26">
        <v>2021</v>
      </c>
      <c r="B10687" s="27" t="s">
        <v>6464</v>
      </c>
      <c r="C10687" s="27" t="s">
        <v>6465</v>
      </c>
      <c r="D10687" s="27" t="s">
        <v>6466</v>
      </c>
      <c r="E10687" s="27" t="s">
        <v>3161</v>
      </c>
      <c r="F10687" s="27" t="s">
        <v>2788</v>
      </c>
      <c r="G10687" s="27" t="s">
        <v>2788</v>
      </c>
      <c r="H10687" s="28">
        <v>44287</v>
      </c>
      <c r="I10687" s="516">
        <v>0.41563699999999998</v>
      </c>
      <c r="J10687" s="28" t="s">
        <v>3192</v>
      </c>
    </row>
    <row r="10688" spans="1:10" x14ac:dyDescent="0.3">
      <c r="A10688" s="26">
        <v>2021</v>
      </c>
      <c r="B10688" s="27" t="s">
        <v>6471</v>
      </c>
      <c r="C10688" s="27" t="s">
        <v>6472</v>
      </c>
      <c r="D10688" s="27" t="s">
        <v>6473</v>
      </c>
      <c r="E10688" s="27" t="s">
        <v>3161</v>
      </c>
      <c r="F10688" s="27" t="s">
        <v>3026</v>
      </c>
      <c r="G10688" s="27" t="s">
        <v>2936</v>
      </c>
      <c r="H10688" s="28">
        <v>44287</v>
      </c>
      <c r="I10688" s="516">
        <v>1.0818030000000001</v>
      </c>
      <c r="J10688" s="28" t="s">
        <v>3192</v>
      </c>
    </row>
    <row r="10689" spans="1:10" x14ac:dyDescent="0.3">
      <c r="A10689" s="26">
        <v>2021</v>
      </c>
      <c r="B10689" s="27" t="s">
        <v>6458</v>
      </c>
      <c r="C10689" s="27" t="s">
        <v>6459</v>
      </c>
      <c r="D10689" s="27" t="s">
        <v>6458</v>
      </c>
      <c r="E10689" s="27" t="s">
        <v>3111</v>
      </c>
      <c r="F10689" s="27" t="s">
        <v>3034</v>
      </c>
      <c r="G10689" s="27" t="s">
        <v>2923</v>
      </c>
      <c r="H10689" s="28">
        <v>44287</v>
      </c>
      <c r="I10689" s="516">
        <v>21.566401000000003</v>
      </c>
      <c r="J10689" s="28" t="s">
        <v>3192</v>
      </c>
    </row>
    <row r="10690" spans="1:10" x14ac:dyDescent="0.3">
      <c r="A10690" s="26">
        <v>2021</v>
      </c>
      <c r="B10690" s="27" t="s">
        <v>6460</v>
      </c>
      <c r="C10690" s="27" t="s">
        <v>6461</v>
      </c>
      <c r="D10690" s="27" t="s">
        <v>6460</v>
      </c>
      <c r="E10690" s="27" t="s">
        <v>3111</v>
      </c>
      <c r="F10690" s="27" t="s">
        <v>3034</v>
      </c>
      <c r="G10690" s="27" t="s">
        <v>2923</v>
      </c>
      <c r="H10690" s="28">
        <v>44287</v>
      </c>
      <c r="I10690" s="516">
        <v>21.634183</v>
      </c>
      <c r="J10690" s="28" t="s">
        <v>3192</v>
      </c>
    </row>
    <row r="10691" spans="1:10" x14ac:dyDescent="0.3">
      <c r="A10691" s="26">
        <v>2021</v>
      </c>
      <c r="B10691" s="27" t="s">
        <v>6462</v>
      </c>
      <c r="C10691" s="27" t="s">
        <v>6463</v>
      </c>
      <c r="D10691" s="27" t="s">
        <v>6462</v>
      </c>
      <c r="E10691" s="27" t="s">
        <v>3111</v>
      </c>
      <c r="F10691" s="27" t="s">
        <v>3034</v>
      </c>
      <c r="G10691" s="27" t="s">
        <v>2923</v>
      </c>
      <c r="H10691" s="28">
        <v>44287</v>
      </c>
      <c r="I10691" s="516">
        <v>16.892749999999999</v>
      </c>
      <c r="J10691" s="28" t="s">
        <v>3192</v>
      </c>
    </row>
    <row r="10692" spans="1:10" x14ac:dyDescent="0.3">
      <c r="A10692" s="26">
        <v>2021</v>
      </c>
      <c r="B10692" s="27" t="s">
        <v>6467</v>
      </c>
      <c r="C10692" s="27" t="s">
        <v>6468</v>
      </c>
      <c r="D10692" s="27" t="s">
        <v>6467</v>
      </c>
      <c r="E10692" s="27" t="s">
        <v>3033</v>
      </c>
      <c r="F10692" s="27" t="s">
        <v>2788</v>
      </c>
      <c r="G10692" s="27" t="s">
        <v>2788</v>
      </c>
      <c r="H10692" s="28">
        <v>44287</v>
      </c>
      <c r="I10692" s="516">
        <v>30.244430999999999</v>
      </c>
      <c r="J10692" s="28" t="s">
        <v>3192</v>
      </c>
    </row>
    <row r="10693" spans="1:10" x14ac:dyDescent="0.3">
      <c r="A10693" s="26">
        <v>2021</v>
      </c>
      <c r="B10693" s="27" t="s">
        <v>6469</v>
      </c>
      <c r="C10693" s="27" t="s">
        <v>6470</v>
      </c>
      <c r="D10693" s="27" t="s">
        <v>6469</v>
      </c>
      <c r="E10693" s="27" t="s">
        <v>3033</v>
      </c>
      <c r="F10693" s="27" t="s">
        <v>2788</v>
      </c>
      <c r="G10693" s="27" t="s">
        <v>2788</v>
      </c>
      <c r="H10693" s="28">
        <v>44287</v>
      </c>
      <c r="I10693" s="516">
        <v>43.376193000000001</v>
      </c>
      <c r="J10693" s="28" t="s">
        <v>3241</v>
      </c>
    </row>
    <row r="10694" spans="1:10" x14ac:dyDescent="0.3">
      <c r="A10694" s="26">
        <v>2021</v>
      </c>
      <c r="B10694" s="27" t="s">
        <v>6488</v>
      </c>
      <c r="C10694" s="27" t="s">
        <v>6489</v>
      </c>
      <c r="D10694" s="27" t="s">
        <v>6488</v>
      </c>
      <c r="E10694" s="27" t="s">
        <v>3033</v>
      </c>
      <c r="F10694" s="27" t="s">
        <v>2807</v>
      </c>
      <c r="G10694" s="27" t="s">
        <v>2812</v>
      </c>
      <c r="H10694" s="28">
        <v>44287</v>
      </c>
      <c r="I10694" s="516">
        <v>11.840524</v>
      </c>
      <c r="J10694" s="28" t="s">
        <v>3192</v>
      </c>
    </row>
    <row r="10695" spans="1:10" x14ac:dyDescent="0.3">
      <c r="A10695" s="26">
        <v>2021</v>
      </c>
      <c r="B10695" s="27" t="s">
        <v>6490</v>
      </c>
      <c r="C10695" s="27" t="s">
        <v>6491</v>
      </c>
      <c r="D10695" s="27" t="s">
        <v>6490</v>
      </c>
      <c r="E10695" s="27" t="s">
        <v>6117</v>
      </c>
      <c r="F10695" s="27" t="s">
        <v>2825</v>
      </c>
      <c r="G10695" s="27" t="s">
        <v>2826</v>
      </c>
      <c r="H10695" s="28">
        <v>44287</v>
      </c>
      <c r="I10695" s="516">
        <v>0.28075299999999997</v>
      </c>
      <c r="J10695" s="28" t="s">
        <v>3192</v>
      </c>
    </row>
    <row r="10696" spans="1:10" x14ac:dyDescent="0.3">
      <c r="A10696" s="26">
        <v>2021</v>
      </c>
      <c r="B10696" s="27" t="s">
        <v>6496</v>
      </c>
      <c r="C10696" s="27" t="s">
        <v>6497</v>
      </c>
      <c r="D10696" s="27" t="s">
        <v>6496</v>
      </c>
      <c r="E10696" s="27" t="s">
        <v>6117</v>
      </c>
      <c r="F10696" s="27" t="s">
        <v>2825</v>
      </c>
      <c r="G10696" s="27" t="s">
        <v>2826</v>
      </c>
      <c r="H10696" s="28">
        <v>44287</v>
      </c>
      <c r="I10696" s="516">
        <v>0.25888699999999998</v>
      </c>
      <c r="J10696" s="28" t="s">
        <v>3192</v>
      </c>
    </row>
    <row r="10697" spans="1:10" x14ac:dyDescent="0.3">
      <c r="A10697" s="26">
        <v>2021</v>
      </c>
      <c r="B10697" s="27" t="s">
        <v>6493</v>
      </c>
      <c r="C10697" s="27" t="s">
        <v>6494</v>
      </c>
      <c r="D10697" s="27" t="s">
        <v>6493</v>
      </c>
      <c r="E10697" s="27" t="s">
        <v>6117</v>
      </c>
      <c r="F10697" s="27" t="s">
        <v>2825</v>
      </c>
      <c r="G10697" s="27" t="s">
        <v>2826</v>
      </c>
      <c r="H10697" s="28">
        <v>44287</v>
      </c>
      <c r="I10697" s="516">
        <v>0.27168799999999999</v>
      </c>
      <c r="J10697" s="28" t="s">
        <v>3192</v>
      </c>
    </row>
    <row r="10698" spans="1:10" x14ac:dyDescent="0.3">
      <c r="A10698" s="26">
        <v>2021</v>
      </c>
      <c r="B10698" s="27" t="s">
        <v>6499</v>
      </c>
      <c r="C10698" s="27" t="s">
        <v>6500</v>
      </c>
      <c r="D10698" s="27" t="s">
        <v>6499</v>
      </c>
      <c r="E10698" s="27" t="s">
        <v>3033</v>
      </c>
      <c r="F10698" s="27" t="s">
        <v>2788</v>
      </c>
      <c r="G10698" s="27" t="s">
        <v>2788</v>
      </c>
      <c r="H10698" s="28">
        <v>44287</v>
      </c>
      <c r="I10698" s="516">
        <v>15.945015999999999</v>
      </c>
      <c r="J10698" s="28" t="s">
        <v>3192</v>
      </c>
    </row>
    <row r="10699" spans="1:10" x14ac:dyDescent="0.3">
      <c r="A10699" s="26">
        <v>2021</v>
      </c>
      <c r="B10699" s="27" t="s">
        <v>6505</v>
      </c>
      <c r="C10699" s="27" t="s">
        <v>6506</v>
      </c>
      <c r="D10699" s="27" t="s">
        <v>6505</v>
      </c>
      <c r="E10699" s="27" t="s">
        <v>3033</v>
      </c>
      <c r="F10699" s="27" t="s">
        <v>2807</v>
      </c>
      <c r="G10699" s="27" t="s">
        <v>2812</v>
      </c>
      <c r="H10699" s="28">
        <v>44287</v>
      </c>
      <c r="I10699" s="516">
        <v>11.942699000000001</v>
      </c>
      <c r="J10699" s="518" t="s">
        <v>9055</v>
      </c>
    </row>
    <row r="10700" spans="1:10" x14ac:dyDescent="0.3">
      <c r="A10700" s="26">
        <v>2021</v>
      </c>
      <c r="B10700" s="27" t="s">
        <v>6733</v>
      </c>
      <c r="C10700" s="27" t="s">
        <v>6734</v>
      </c>
      <c r="D10700" s="27" t="s">
        <v>6735</v>
      </c>
      <c r="E10700" s="27" t="s">
        <v>3063</v>
      </c>
      <c r="F10700" s="27" t="s">
        <v>3094</v>
      </c>
      <c r="G10700" s="27" t="s">
        <v>3527</v>
      </c>
      <c r="H10700" s="28">
        <v>44287</v>
      </c>
      <c r="I10700" s="516">
        <v>2.1272800000000003</v>
      </c>
      <c r="J10700" s="28" t="s">
        <v>3192</v>
      </c>
    </row>
    <row r="10701" spans="1:10" x14ac:dyDescent="0.3">
      <c r="A10701" s="26">
        <v>2021</v>
      </c>
      <c r="B10701" s="27" t="s">
        <v>6502</v>
      </c>
      <c r="C10701" s="27" t="s">
        <v>6503</v>
      </c>
      <c r="D10701" s="27" t="s">
        <v>6504</v>
      </c>
      <c r="E10701" s="27" t="s">
        <v>3161</v>
      </c>
      <c r="F10701" s="27" t="s">
        <v>2815</v>
      </c>
      <c r="G10701" s="27" t="s">
        <v>2816</v>
      </c>
      <c r="H10701" s="28">
        <v>44287</v>
      </c>
      <c r="I10701" s="516">
        <v>0.61617899999999992</v>
      </c>
      <c r="J10701" s="28" t="s">
        <v>3192</v>
      </c>
    </row>
    <row r="10702" spans="1:10" x14ac:dyDescent="0.3">
      <c r="A10702" s="26">
        <v>2021</v>
      </c>
      <c r="B10702" s="27" t="s">
        <v>6510</v>
      </c>
      <c r="C10702" s="27" t="s">
        <v>3461</v>
      </c>
      <c r="D10702" s="27" t="s">
        <v>6511</v>
      </c>
      <c r="E10702" s="27" t="s">
        <v>3161</v>
      </c>
      <c r="F10702" s="27" t="s">
        <v>2815</v>
      </c>
      <c r="G10702" s="27" t="s">
        <v>2854</v>
      </c>
      <c r="H10702" s="28">
        <v>44287</v>
      </c>
      <c r="I10702" s="516">
        <v>0</v>
      </c>
      <c r="J10702" s="28" t="s">
        <v>3192</v>
      </c>
    </row>
    <row r="10703" spans="1:10" x14ac:dyDescent="0.3">
      <c r="A10703" s="26">
        <v>2021</v>
      </c>
      <c r="B10703" s="27" t="s">
        <v>6507</v>
      </c>
      <c r="C10703" s="27" t="s">
        <v>6508</v>
      </c>
      <c r="D10703" s="27" t="s">
        <v>6509</v>
      </c>
      <c r="E10703" s="27" t="s">
        <v>3063</v>
      </c>
      <c r="F10703" s="27" t="s">
        <v>3094</v>
      </c>
      <c r="G10703" s="27" t="s">
        <v>2965</v>
      </c>
      <c r="H10703" s="28">
        <v>44287</v>
      </c>
      <c r="I10703" s="516">
        <v>0</v>
      </c>
      <c r="J10703" s="28" t="s">
        <v>3241</v>
      </c>
    </row>
    <row r="10704" spans="1:10" x14ac:dyDescent="0.3">
      <c r="A10704" s="26">
        <v>2021</v>
      </c>
      <c r="B10704" s="27" t="s">
        <v>6722</v>
      </c>
      <c r="C10704" s="27" t="s">
        <v>6723</v>
      </c>
      <c r="D10704" s="27" t="s">
        <v>6722</v>
      </c>
      <c r="E10704" s="27" t="s">
        <v>3033</v>
      </c>
      <c r="F10704" s="27" t="s">
        <v>2807</v>
      </c>
      <c r="G10704" s="27" t="s">
        <v>2812</v>
      </c>
      <c r="H10704" s="28">
        <v>44287</v>
      </c>
      <c r="I10704" s="516">
        <v>19.035525999999997</v>
      </c>
      <c r="J10704" s="518" t="s">
        <v>9055</v>
      </c>
    </row>
    <row r="10705" spans="1:10" x14ac:dyDescent="0.3">
      <c r="A10705" s="26">
        <v>2021</v>
      </c>
      <c r="B10705" s="27" t="s">
        <v>6724</v>
      </c>
      <c r="C10705" s="27" t="s">
        <v>6725</v>
      </c>
      <c r="D10705" s="27" t="s">
        <v>6724</v>
      </c>
      <c r="E10705" s="27" t="s">
        <v>3033</v>
      </c>
      <c r="F10705" s="27" t="s">
        <v>2807</v>
      </c>
      <c r="G10705" s="27" t="s">
        <v>2812</v>
      </c>
      <c r="H10705" s="28">
        <v>44287</v>
      </c>
      <c r="I10705" s="516">
        <v>19.126675000000002</v>
      </c>
      <c r="J10705" s="518" t="s">
        <v>9055</v>
      </c>
    </row>
    <row r="10706" spans="1:10" x14ac:dyDescent="0.3">
      <c r="A10706" s="26">
        <v>2021</v>
      </c>
      <c r="B10706" s="27" t="s">
        <v>6736</v>
      </c>
      <c r="C10706" s="27" t="s">
        <v>6727</v>
      </c>
      <c r="D10706" s="27" t="s">
        <v>6728</v>
      </c>
      <c r="E10706" s="27" t="s">
        <v>3161</v>
      </c>
      <c r="F10706" s="27" t="s">
        <v>2815</v>
      </c>
      <c r="G10706" s="27" t="s">
        <v>2816</v>
      </c>
      <c r="H10706" s="28">
        <v>44287</v>
      </c>
      <c r="I10706" s="516">
        <v>0.84214999999999995</v>
      </c>
      <c r="J10706" s="28" t="s">
        <v>3192</v>
      </c>
    </row>
    <row r="10707" spans="1:10" x14ac:dyDescent="0.3">
      <c r="A10707" s="26">
        <v>2021</v>
      </c>
      <c r="B10707" s="27" t="s">
        <v>6720</v>
      </c>
      <c r="C10707" s="27" t="s">
        <v>6721</v>
      </c>
      <c r="D10707" s="27" t="s">
        <v>6720</v>
      </c>
      <c r="E10707" s="27" t="s">
        <v>3033</v>
      </c>
      <c r="F10707" s="27" t="s">
        <v>2807</v>
      </c>
      <c r="G10707" s="27" t="s">
        <v>2808</v>
      </c>
      <c r="H10707" s="28">
        <v>44287</v>
      </c>
      <c r="I10707" s="516">
        <v>32.957749999999997</v>
      </c>
      <c r="J10707" s="28" t="s">
        <v>3192</v>
      </c>
    </row>
    <row r="10708" spans="1:10" x14ac:dyDescent="0.3">
      <c r="A10708" s="26">
        <v>2021</v>
      </c>
      <c r="B10708" s="27" t="s">
        <v>6737</v>
      </c>
      <c r="C10708" s="27" t="s">
        <v>6738</v>
      </c>
      <c r="D10708" s="27" t="s">
        <v>6737</v>
      </c>
      <c r="E10708" s="27" t="s">
        <v>3033</v>
      </c>
      <c r="F10708" s="27" t="s">
        <v>2807</v>
      </c>
      <c r="G10708" s="27" t="s">
        <v>2812</v>
      </c>
      <c r="H10708" s="28">
        <v>44287</v>
      </c>
      <c r="I10708" s="516">
        <v>15.577281999999999</v>
      </c>
      <c r="J10708" s="28" t="s">
        <v>3192</v>
      </c>
    </row>
    <row r="10709" spans="1:10" x14ac:dyDescent="0.3">
      <c r="A10709" s="26">
        <v>2021</v>
      </c>
      <c r="B10709" s="27" t="s">
        <v>6739</v>
      </c>
      <c r="C10709" s="27" t="s">
        <v>6740</v>
      </c>
      <c r="D10709" s="27" t="s">
        <v>6741</v>
      </c>
      <c r="E10709" s="27" t="s">
        <v>3161</v>
      </c>
      <c r="F10709" s="27" t="s">
        <v>2798</v>
      </c>
      <c r="G10709" s="27" t="s">
        <v>2799</v>
      </c>
      <c r="H10709" s="28">
        <v>44287</v>
      </c>
      <c r="I10709" s="516">
        <v>0.47308800000000001</v>
      </c>
      <c r="J10709" s="28" t="s">
        <v>3192</v>
      </c>
    </row>
    <row r="10710" spans="1:10" x14ac:dyDescent="0.3">
      <c r="A10710" s="26">
        <v>2021</v>
      </c>
      <c r="B10710" s="27" t="s">
        <v>6742</v>
      </c>
      <c r="C10710" s="27" t="s">
        <v>6743</v>
      </c>
      <c r="D10710" s="27" t="s">
        <v>6742</v>
      </c>
      <c r="E10710" s="27" t="s">
        <v>3033</v>
      </c>
      <c r="F10710" s="27" t="s">
        <v>2807</v>
      </c>
      <c r="G10710" s="27" t="s">
        <v>2812</v>
      </c>
      <c r="H10710" s="28">
        <v>44287</v>
      </c>
      <c r="I10710" s="516">
        <v>33.024397</v>
      </c>
      <c r="J10710" s="28" t="s">
        <v>3192</v>
      </c>
    </row>
    <row r="10711" spans="1:10" x14ac:dyDescent="0.3">
      <c r="A10711" s="26">
        <v>2021</v>
      </c>
      <c r="B10711" s="27" t="s">
        <v>3051</v>
      </c>
      <c r="C10711" s="27" t="s">
        <v>3051</v>
      </c>
      <c r="D10711" s="27" t="s">
        <v>3051</v>
      </c>
      <c r="E10711" s="27" t="s">
        <v>6118</v>
      </c>
      <c r="F10711" s="27" t="s">
        <v>3051</v>
      </c>
      <c r="G10711" s="27" t="s">
        <v>6074</v>
      </c>
      <c r="H10711" s="28">
        <v>44287</v>
      </c>
      <c r="I10711" s="516">
        <v>9817.7378770000014</v>
      </c>
      <c r="J10711" s="28" t="s">
        <v>6487</v>
      </c>
    </row>
    <row r="10712" spans="1:10" x14ac:dyDescent="0.3">
      <c r="A10712" s="26">
        <v>2021</v>
      </c>
      <c r="B10712" s="27" t="s">
        <v>3022</v>
      </c>
      <c r="C10712" s="27" t="s">
        <v>3023</v>
      </c>
      <c r="D10712" s="27" t="s">
        <v>3024</v>
      </c>
      <c r="E10712" s="27" t="s">
        <v>3025</v>
      </c>
      <c r="F10712" s="27" t="s">
        <v>3026</v>
      </c>
      <c r="G10712" s="27" t="s">
        <v>2788</v>
      </c>
      <c r="H10712" s="28">
        <v>44287</v>
      </c>
      <c r="I10712" s="516">
        <v>0</v>
      </c>
      <c r="J10712" s="28" t="s">
        <v>3241</v>
      </c>
    </row>
    <row r="10713" spans="1:10" x14ac:dyDescent="0.3">
      <c r="A10713" s="26">
        <v>2021</v>
      </c>
      <c r="B10713" s="27" t="s">
        <v>3022</v>
      </c>
      <c r="C10713" s="27" t="s">
        <v>3023</v>
      </c>
      <c r="D10713" s="27" t="s">
        <v>3027</v>
      </c>
      <c r="E10713" s="27" t="s">
        <v>3025</v>
      </c>
      <c r="F10713" s="27" t="s">
        <v>3026</v>
      </c>
      <c r="G10713" s="27" t="s">
        <v>2788</v>
      </c>
      <c r="H10713" s="28">
        <v>44287</v>
      </c>
      <c r="I10713" s="516">
        <v>0</v>
      </c>
      <c r="J10713" s="28" t="s">
        <v>3241</v>
      </c>
    </row>
    <row r="10714" spans="1:10" x14ac:dyDescent="0.3">
      <c r="A10714" s="26">
        <v>2021</v>
      </c>
      <c r="B10714" s="27" t="s">
        <v>3162</v>
      </c>
      <c r="C10714" s="27" t="s">
        <v>3163</v>
      </c>
      <c r="D10714" s="27" t="s">
        <v>3164</v>
      </c>
      <c r="E10714" s="27" t="s">
        <v>3025</v>
      </c>
      <c r="F10714" s="27" t="s">
        <v>3087</v>
      </c>
      <c r="G10714" s="27" t="s">
        <v>2788</v>
      </c>
      <c r="H10714" s="28">
        <v>44287</v>
      </c>
      <c r="I10714" s="516">
        <v>0</v>
      </c>
      <c r="J10714" s="28" t="s">
        <v>3241</v>
      </c>
    </row>
    <row r="10715" spans="1:10" x14ac:dyDescent="0.3">
      <c r="A10715" s="26">
        <v>2021</v>
      </c>
      <c r="B10715" s="27" t="s">
        <v>3162</v>
      </c>
      <c r="C10715" s="27" t="s">
        <v>3163</v>
      </c>
      <c r="D10715" s="27" t="s">
        <v>3165</v>
      </c>
      <c r="E10715" s="27" t="s">
        <v>3025</v>
      </c>
      <c r="F10715" s="27" t="s">
        <v>3087</v>
      </c>
      <c r="G10715" s="27" t="s">
        <v>2788</v>
      </c>
      <c r="H10715" s="28">
        <v>44287</v>
      </c>
      <c r="I10715" s="516">
        <v>0</v>
      </c>
      <c r="J10715" s="28" t="s">
        <v>3241</v>
      </c>
    </row>
    <row r="10716" spans="1:10" x14ac:dyDescent="0.3">
      <c r="A10716" s="26">
        <v>2021</v>
      </c>
      <c r="B10716" s="27" t="s">
        <v>3064</v>
      </c>
      <c r="C10716" s="27" t="s">
        <v>3065</v>
      </c>
      <c r="D10716" s="27" t="s">
        <v>3066</v>
      </c>
      <c r="E10716" s="27" t="s">
        <v>3025</v>
      </c>
      <c r="F10716" s="27" t="s">
        <v>2825</v>
      </c>
      <c r="G10716" s="27" t="s">
        <v>2826</v>
      </c>
      <c r="H10716" s="28">
        <v>44287</v>
      </c>
      <c r="I10716" s="516">
        <v>0</v>
      </c>
      <c r="J10716" s="28" t="s">
        <v>3241</v>
      </c>
    </row>
    <row r="10717" spans="1:10" x14ac:dyDescent="0.3">
      <c r="A10717" s="26">
        <v>2021</v>
      </c>
      <c r="B10717" s="27" t="s">
        <v>3064</v>
      </c>
      <c r="C10717" s="27" t="s">
        <v>3065</v>
      </c>
      <c r="D10717" s="27" t="s">
        <v>3067</v>
      </c>
      <c r="E10717" s="27" t="s">
        <v>3025</v>
      </c>
      <c r="F10717" s="27" t="s">
        <v>2825</v>
      </c>
      <c r="G10717" s="27" t="s">
        <v>2826</v>
      </c>
      <c r="H10717" s="28">
        <v>44287</v>
      </c>
      <c r="I10717" s="516">
        <v>0</v>
      </c>
      <c r="J10717" s="28" t="s">
        <v>3241</v>
      </c>
    </row>
    <row r="10718" spans="1:10" x14ac:dyDescent="0.3">
      <c r="A10718" s="26">
        <v>2021</v>
      </c>
      <c r="B10718" s="27" t="s">
        <v>3084</v>
      </c>
      <c r="C10718" s="27" t="s">
        <v>3085</v>
      </c>
      <c r="D10718" s="27" t="s">
        <v>3086</v>
      </c>
      <c r="E10718" s="27" t="s">
        <v>3025</v>
      </c>
      <c r="F10718" s="27" t="s">
        <v>3087</v>
      </c>
      <c r="G10718" s="27" t="s">
        <v>2788</v>
      </c>
      <c r="H10718" s="28">
        <v>44287</v>
      </c>
      <c r="I10718" s="516">
        <v>0</v>
      </c>
      <c r="J10718" s="28" t="s">
        <v>3241</v>
      </c>
    </row>
    <row r="10719" spans="1:10" x14ac:dyDescent="0.3">
      <c r="A10719" s="26">
        <v>2021</v>
      </c>
      <c r="B10719" s="27" t="s">
        <v>3084</v>
      </c>
      <c r="C10719" s="27" t="s">
        <v>3085</v>
      </c>
      <c r="D10719" s="27" t="s">
        <v>3088</v>
      </c>
      <c r="E10719" s="27" t="s">
        <v>3025</v>
      </c>
      <c r="F10719" s="27" t="s">
        <v>3087</v>
      </c>
      <c r="G10719" s="27" t="s">
        <v>2788</v>
      </c>
      <c r="H10719" s="28">
        <v>44287</v>
      </c>
      <c r="I10719" s="516">
        <v>0</v>
      </c>
      <c r="J10719" s="28" t="s">
        <v>3241</v>
      </c>
    </row>
    <row r="10720" spans="1:10" x14ac:dyDescent="0.3">
      <c r="A10720" s="26">
        <v>2021</v>
      </c>
      <c r="B10720" s="27" t="s">
        <v>3136</v>
      </c>
      <c r="C10720" s="27" t="s">
        <v>3137</v>
      </c>
      <c r="D10720" s="27" t="s">
        <v>3138</v>
      </c>
      <c r="E10720" s="27" t="s">
        <v>3025</v>
      </c>
      <c r="F10720" s="27" t="s">
        <v>3087</v>
      </c>
      <c r="G10720" s="27" t="s">
        <v>2788</v>
      </c>
      <c r="H10720" s="28">
        <v>44287</v>
      </c>
      <c r="I10720" s="516">
        <v>0</v>
      </c>
      <c r="J10720" s="28" t="s">
        <v>3241</v>
      </c>
    </row>
    <row r="10721" spans="1:10" x14ac:dyDescent="0.3">
      <c r="A10721" s="26">
        <v>2021</v>
      </c>
      <c r="B10721" s="27" t="s">
        <v>3136</v>
      </c>
      <c r="C10721" s="27" t="s">
        <v>3137</v>
      </c>
      <c r="D10721" s="27" t="s">
        <v>3139</v>
      </c>
      <c r="E10721" s="27" t="s">
        <v>3025</v>
      </c>
      <c r="F10721" s="27" t="s">
        <v>3087</v>
      </c>
      <c r="G10721" s="27" t="s">
        <v>2788</v>
      </c>
      <c r="H10721" s="28">
        <v>44287</v>
      </c>
      <c r="I10721" s="516">
        <v>0</v>
      </c>
      <c r="J10721" s="28" t="s">
        <v>3241</v>
      </c>
    </row>
    <row r="10722" spans="1:10" x14ac:dyDescent="0.3">
      <c r="A10722" s="26">
        <v>2021</v>
      </c>
      <c r="B10722" s="27" t="s">
        <v>3123</v>
      </c>
      <c r="C10722" s="27" t="s">
        <v>3124</v>
      </c>
      <c r="D10722" s="27" t="s">
        <v>3166</v>
      </c>
      <c r="E10722" s="27" t="s">
        <v>3025</v>
      </c>
      <c r="F10722" s="27" t="s">
        <v>2825</v>
      </c>
      <c r="G10722" s="27" t="s">
        <v>2850</v>
      </c>
      <c r="H10722" s="28">
        <v>44287</v>
      </c>
      <c r="I10722" s="516">
        <v>0</v>
      </c>
      <c r="J10722" s="28" t="s">
        <v>3241</v>
      </c>
    </row>
    <row r="10723" spans="1:10" x14ac:dyDescent="0.3">
      <c r="A10723" s="26">
        <v>2021</v>
      </c>
      <c r="B10723" s="27" t="s">
        <v>3123</v>
      </c>
      <c r="C10723" s="27" t="s">
        <v>3124</v>
      </c>
      <c r="D10723" s="27" t="s">
        <v>3125</v>
      </c>
      <c r="E10723" s="27" t="s">
        <v>3025</v>
      </c>
      <c r="F10723" s="27" t="s">
        <v>2825</v>
      </c>
      <c r="G10723" s="27" t="s">
        <v>2850</v>
      </c>
      <c r="H10723" s="28">
        <v>44287</v>
      </c>
      <c r="I10723" s="516">
        <v>0</v>
      </c>
      <c r="J10723" s="28" t="s">
        <v>3241</v>
      </c>
    </row>
    <row r="10724" spans="1:10" x14ac:dyDescent="0.3">
      <c r="A10724" s="26">
        <v>2021</v>
      </c>
      <c r="B10724" s="27" t="s">
        <v>3123</v>
      </c>
      <c r="C10724" s="27" t="s">
        <v>3124</v>
      </c>
      <c r="D10724" s="27" t="s">
        <v>3170</v>
      </c>
      <c r="E10724" s="27" t="s">
        <v>3025</v>
      </c>
      <c r="F10724" s="27" t="s">
        <v>2825</v>
      </c>
      <c r="G10724" s="27" t="s">
        <v>2850</v>
      </c>
      <c r="H10724" s="28">
        <v>44287</v>
      </c>
      <c r="I10724" s="516">
        <v>0</v>
      </c>
      <c r="J10724" s="28" t="s">
        <v>3241</v>
      </c>
    </row>
    <row r="10725" spans="1:10" x14ac:dyDescent="0.3">
      <c r="A10725" s="26">
        <v>2021</v>
      </c>
      <c r="B10725" s="27" t="s">
        <v>3114</v>
      </c>
      <c r="C10725" s="27" t="s">
        <v>3115</v>
      </c>
      <c r="D10725" s="27" t="s">
        <v>3116</v>
      </c>
      <c r="E10725" s="27" t="s">
        <v>3025</v>
      </c>
      <c r="F10725" s="27" t="s">
        <v>3026</v>
      </c>
      <c r="G10725" s="27" t="s">
        <v>2788</v>
      </c>
      <c r="H10725" s="28">
        <v>44287</v>
      </c>
      <c r="I10725" s="516">
        <v>0</v>
      </c>
      <c r="J10725" s="28" t="s">
        <v>3241</v>
      </c>
    </row>
    <row r="10726" spans="1:10" x14ac:dyDescent="0.3">
      <c r="A10726" s="26">
        <v>2021</v>
      </c>
      <c r="B10726" s="27" t="s">
        <v>3126</v>
      </c>
      <c r="C10726" s="27" t="s">
        <v>3127</v>
      </c>
      <c r="D10726" s="27" t="s">
        <v>3128</v>
      </c>
      <c r="E10726" s="27" t="s">
        <v>3025</v>
      </c>
      <c r="F10726" s="27" t="s">
        <v>3026</v>
      </c>
      <c r="G10726" s="27" t="s">
        <v>2936</v>
      </c>
      <c r="H10726" s="28">
        <v>44287</v>
      </c>
      <c r="I10726" s="516">
        <v>0</v>
      </c>
      <c r="J10726" s="28" t="s">
        <v>3241</v>
      </c>
    </row>
    <row r="10727" spans="1:10" x14ac:dyDescent="0.3">
      <c r="A10727" s="26">
        <v>2021</v>
      </c>
      <c r="B10727" s="499" t="s">
        <v>3107</v>
      </c>
      <c r="C10727" s="499" t="s">
        <v>3108</v>
      </c>
      <c r="D10727" s="500" t="s">
        <v>3108</v>
      </c>
      <c r="E10727" s="499" t="s">
        <v>6117</v>
      </c>
      <c r="F10727" s="499" t="s">
        <v>3026</v>
      </c>
      <c r="G10727" s="501" t="s">
        <v>2936</v>
      </c>
      <c r="H10727" s="28">
        <v>44287</v>
      </c>
      <c r="I10727" s="516">
        <v>3.4421999999999994E-2</v>
      </c>
      <c r="J10727" s="499" t="s">
        <v>3241</v>
      </c>
    </row>
    <row r="10728" spans="1:10" x14ac:dyDescent="0.3">
      <c r="A10728" s="26">
        <v>2021</v>
      </c>
      <c r="B10728" s="499" t="s">
        <v>6453</v>
      </c>
      <c r="C10728" s="499" t="s">
        <v>6454</v>
      </c>
      <c r="D10728" s="500" t="s">
        <v>6453</v>
      </c>
      <c r="E10728" s="499" t="s">
        <v>3063</v>
      </c>
      <c r="F10728" s="499" t="s">
        <v>3094</v>
      </c>
      <c r="G10728" s="501" t="s">
        <v>2961</v>
      </c>
      <c r="H10728" s="28">
        <v>44287</v>
      </c>
      <c r="I10728" s="516">
        <v>0</v>
      </c>
      <c r="J10728" s="499" t="s">
        <v>3192</v>
      </c>
    </row>
    <row r="10729" spans="1:10" x14ac:dyDescent="0.3">
      <c r="A10729" s="26">
        <v>2021</v>
      </c>
      <c r="B10729" s="499" t="s">
        <v>3035</v>
      </c>
      <c r="C10729" s="499" t="s">
        <v>3036</v>
      </c>
      <c r="D10729" s="500" t="s">
        <v>3035</v>
      </c>
      <c r="E10729" s="499" t="s">
        <v>6117</v>
      </c>
      <c r="F10729" s="499" t="s">
        <v>2825</v>
      </c>
      <c r="G10729" s="501" t="s">
        <v>2826</v>
      </c>
      <c r="H10729" s="28">
        <v>44287</v>
      </c>
      <c r="I10729" s="516">
        <v>0</v>
      </c>
      <c r="J10729" s="499" t="s">
        <v>3241</v>
      </c>
    </row>
    <row r="10730" spans="1:10" x14ac:dyDescent="0.3">
      <c r="A10730" s="26">
        <v>2021</v>
      </c>
      <c r="B10730" s="499" t="s">
        <v>6728</v>
      </c>
      <c r="C10730" s="499" t="s">
        <v>6727</v>
      </c>
      <c r="D10730" s="500" t="s">
        <v>6726</v>
      </c>
      <c r="E10730" s="499" t="s">
        <v>3161</v>
      </c>
      <c r="F10730" s="499" t="s">
        <v>2815</v>
      </c>
      <c r="G10730" s="501" t="s">
        <v>2816</v>
      </c>
      <c r="H10730" s="28">
        <v>44287</v>
      </c>
      <c r="I10730" s="516">
        <v>0</v>
      </c>
      <c r="J10730" s="499" t="s">
        <v>3192</v>
      </c>
    </row>
    <row r="10731" spans="1:10" x14ac:dyDescent="0.3">
      <c r="A10731" s="26">
        <v>2021</v>
      </c>
      <c r="B10731" s="27" t="s">
        <v>3028</v>
      </c>
      <c r="C10731" s="27" t="s">
        <v>3029</v>
      </c>
      <c r="D10731" s="500" t="s">
        <v>3028</v>
      </c>
      <c r="E10731" s="27" t="s">
        <v>6117</v>
      </c>
      <c r="F10731" s="27" t="s">
        <v>2807</v>
      </c>
      <c r="G10731" s="517" t="s">
        <v>2812</v>
      </c>
      <c r="H10731" s="28">
        <v>44317</v>
      </c>
      <c r="I10731" s="516">
        <v>5.4166429999999997</v>
      </c>
      <c r="J10731" s="518" t="s">
        <v>3241</v>
      </c>
    </row>
    <row r="10732" spans="1:10" x14ac:dyDescent="0.3">
      <c r="A10732" s="26">
        <v>2021</v>
      </c>
      <c r="B10732" s="27" t="s">
        <v>3181</v>
      </c>
      <c r="C10732" s="27" t="s">
        <v>3180</v>
      </c>
      <c r="D10732" s="500" t="s">
        <v>3181</v>
      </c>
      <c r="E10732" s="27" t="s">
        <v>3033</v>
      </c>
      <c r="F10732" s="27" t="s">
        <v>3034</v>
      </c>
      <c r="G10732" s="517" t="s">
        <v>2821</v>
      </c>
      <c r="H10732" s="28">
        <v>44317</v>
      </c>
      <c r="I10732" s="516">
        <v>2.4189349999999998</v>
      </c>
      <c r="J10732" s="518" t="s">
        <v>3241</v>
      </c>
    </row>
    <row r="10733" spans="1:10" x14ac:dyDescent="0.3">
      <c r="A10733" s="26">
        <v>2021</v>
      </c>
      <c r="B10733" s="27" t="s">
        <v>3031</v>
      </c>
      <c r="C10733" s="27" t="s">
        <v>3032</v>
      </c>
      <c r="D10733" s="500" t="s">
        <v>3031</v>
      </c>
      <c r="E10733" s="27" t="s">
        <v>3033</v>
      </c>
      <c r="F10733" s="27" t="s">
        <v>3034</v>
      </c>
      <c r="G10733" s="517" t="s">
        <v>2821</v>
      </c>
      <c r="H10733" s="28">
        <v>44317</v>
      </c>
      <c r="I10733" s="516">
        <v>3.9916680000000002</v>
      </c>
      <c r="J10733" s="518" t="s">
        <v>3241</v>
      </c>
    </row>
    <row r="10734" spans="1:10" x14ac:dyDescent="0.3">
      <c r="A10734" s="26">
        <v>2021</v>
      </c>
      <c r="B10734" s="27" t="s">
        <v>3037</v>
      </c>
      <c r="C10734" s="27" t="s">
        <v>3038</v>
      </c>
      <c r="D10734" s="500" t="s">
        <v>3037</v>
      </c>
      <c r="E10734" s="27" t="s">
        <v>6117</v>
      </c>
      <c r="F10734" s="27" t="s">
        <v>3034</v>
      </c>
      <c r="G10734" s="517" t="s">
        <v>2999</v>
      </c>
      <c r="H10734" s="28">
        <v>44317</v>
      </c>
      <c r="I10734" s="516">
        <v>3.4417240000000002</v>
      </c>
      <c r="J10734" s="518" t="s">
        <v>3241</v>
      </c>
    </row>
    <row r="10735" spans="1:10" x14ac:dyDescent="0.3">
      <c r="A10735" s="26">
        <v>2021</v>
      </c>
      <c r="B10735" s="27" t="s">
        <v>3039</v>
      </c>
      <c r="C10735" s="27" t="s">
        <v>3040</v>
      </c>
      <c r="D10735" s="500" t="s">
        <v>3039</v>
      </c>
      <c r="E10735" s="27" t="s">
        <v>6117</v>
      </c>
      <c r="F10735" s="27" t="s">
        <v>2815</v>
      </c>
      <c r="G10735" s="517" t="s">
        <v>2816</v>
      </c>
      <c r="H10735" s="28">
        <v>44317</v>
      </c>
      <c r="I10735" s="516">
        <v>0</v>
      </c>
      <c r="J10735" s="518" t="s">
        <v>3241</v>
      </c>
    </row>
    <row r="10736" spans="1:10" x14ac:dyDescent="0.3">
      <c r="A10736" s="26">
        <v>2021</v>
      </c>
      <c r="B10736" s="27" t="s">
        <v>3041</v>
      </c>
      <c r="C10736" s="27" t="s">
        <v>3042</v>
      </c>
      <c r="D10736" s="500" t="s">
        <v>3041</v>
      </c>
      <c r="E10736" s="27" t="s">
        <v>6117</v>
      </c>
      <c r="F10736" s="27" t="s">
        <v>2825</v>
      </c>
      <c r="G10736" s="517" t="s">
        <v>2826</v>
      </c>
      <c r="H10736" s="28">
        <v>44317</v>
      </c>
      <c r="I10736" s="516">
        <v>1.953228</v>
      </c>
      <c r="J10736" s="518" t="s">
        <v>3241</v>
      </c>
    </row>
    <row r="10737" spans="1:10" x14ac:dyDescent="0.3">
      <c r="A10737" s="26">
        <v>2021</v>
      </c>
      <c r="B10737" s="27" t="s">
        <v>3043</v>
      </c>
      <c r="C10737" s="27" t="s">
        <v>3044</v>
      </c>
      <c r="D10737" s="500" t="s">
        <v>3043</v>
      </c>
      <c r="E10737" s="27" t="s">
        <v>6117</v>
      </c>
      <c r="F10737" s="27" t="s">
        <v>2815</v>
      </c>
      <c r="G10737" s="517" t="s">
        <v>2816</v>
      </c>
      <c r="H10737" s="28">
        <v>44317</v>
      </c>
      <c r="I10737" s="516">
        <v>6.4995610000000008</v>
      </c>
      <c r="J10737" s="518" t="s">
        <v>3241</v>
      </c>
    </row>
    <row r="10738" spans="1:10" x14ac:dyDescent="0.3">
      <c r="A10738" s="26">
        <v>2021</v>
      </c>
      <c r="B10738" s="27" t="s">
        <v>3045</v>
      </c>
      <c r="C10738" s="27" t="s">
        <v>3046</v>
      </c>
      <c r="D10738" s="500" t="s">
        <v>3045</v>
      </c>
      <c r="E10738" s="27" t="s">
        <v>6117</v>
      </c>
      <c r="F10738" s="27" t="s">
        <v>2815</v>
      </c>
      <c r="G10738" s="517" t="s">
        <v>2816</v>
      </c>
      <c r="H10738" s="28">
        <v>44317</v>
      </c>
      <c r="I10738" s="516">
        <v>0</v>
      </c>
      <c r="J10738" s="518" t="s">
        <v>3241</v>
      </c>
    </row>
    <row r="10739" spans="1:10" x14ac:dyDescent="0.3">
      <c r="A10739" s="26">
        <v>2021</v>
      </c>
      <c r="B10739" s="27" t="s">
        <v>3143</v>
      </c>
      <c r="C10739" s="27" t="s">
        <v>3144</v>
      </c>
      <c r="D10739" s="500" t="s">
        <v>3143</v>
      </c>
      <c r="E10739" s="27" t="s">
        <v>6117</v>
      </c>
      <c r="F10739" s="27" t="s">
        <v>2798</v>
      </c>
      <c r="G10739" s="517" t="s">
        <v>2803</v>
      </c>
      <c r="H10739" s="28">
        <v>44317</v>
      </c>
      <c r="I10739" s="516">
        <v>2.9362719999999998</v>
      </c>
      <c r="J10739" s="518" t="s">
        <v>3241</v>
      </c>
    </row>
    <row r="10740" spans="1:10" x14ac:dyDescent="0.3">
      <c r="A10740" s="26">
        <v>2021</v>
      </c>
      <c r="B10740" s="27" t="s">
        <v>3173</v>
      </c>
      <c r="C10740" s="27" t="s">
        <v>3172</v>
      </c>
      <c r="D10740" s="500" t="s">
        <v>3173</v>
      </c>
      <c r="E10740" s="27" t="s">
        <v>3111</v>
      </c>
      <c r="F10740" s="27" t="s">
        <v>2825</v>
      </c>
      <c r="G10740" s="517" t="s">
        <v>2850</v>
      </c>
      <c r="H10740" s="28">
        <v>44317</v>
      </c>
      <c r="I10740" s="516">
        <v>0.30391099999999999</v>
      </c>
      <c r="J10740" s="518" t="s">
        <v>3241</v>
      </c>
    </row>
    <row r="10741" spans="1:10" x14ac:dyDescent="0.3">
      <c r="A10741" s="26">
        <v>2021</v>
      </c>
      <c r="B10741" s="27" t="s">
        <v>3146</v>
      </c>
      <c r="C10741" s="27" t="s">
        <v>3147</v>
      </c>
      <c r="D10741" s="500" t="s">
        <v>3146</v>
      </c>
      <c r="E10741" s="27" t="s">
        <v>6117</v>
      </c>
      <c r="F10741" s="27" t="s">
        <v>2798</v>
      </c>
      <c r="G10741" s="517" t="s">
        <v>2803</v>
      </c>
      <c r="H10741" s="28">
        <v>44317</v>
      </c>
      <c r="I10741" s="516">
        <v>0</v>
      </c>
      <c r="J10741" s="518" t="s">
        <v>3241</v>
      </c>
    </row>
    <row r="10742" spans="1:10" x14ac:dyDescent="0.3">
      <c r="A10742" s="26">
        <v>2021</v>
      </c>
      <c r="B10742" s="27" t="s">
        <v>3047</v>
      </c>
      <c r="C10742" s="27" t="s">
        <v>3048</v>
      </c>
      <c r="D10742" s="500" t="s">
        <v>3047</v>
      </c>
      <c r="E10742" s="27" t="s">
        <v>6117</v>
      </c>
      <c r="F10742" s="27" t="s">
        <v>2825</v>
      </c>
      <c r="G10742" s="517" t="s">
        <v>2826</v>
      </c>
      <c r="H10742" s="28">
        <v>44317</v>
      </c>
      <c r="I10742" s="516">
        <v>2.4510399999999999</v>
      </c>
      <c r="J10742" s="518" t="s">
        <v>3241</v>
      </c>
    </row>
    <row r="10743" spans="1:10" x14ac:dyDescent="0.3">
      <c r="A10743" s="26">
        <v>2021</v>
      </c>
      <c r="B10743" s="27" t="s">
        <v>3049</v>
      </c>
      <c r="C10743" s="27" t="s">
        <v>3050</v>
      </c>
      <c r="D10743" s="500" t="s">
        <v>3049</v>
      </c>
      <c r="E10743" s="27" t="s">
        <v>6117</v>
      </c>
      <c r="F10743" s="27" t="s">
        <v>2825</v>
      </c>
      <c r="G10743" s="517" t="s">
        <v>2850</v>
      </c>
      <c r="H10743" s="28">
        <v>44317</v>
      </c>
      <c r="I10743" s="516">
        <v>2.202868</v>
      </c>
      <c r="J10743" s="518" t="s">
        <v>3241</v>
      </c>
    </row>
    <row r="10744" spans="1:10" x14ac:dyDescent="0.3">
      <c r="A10744" s="26">
        <v>2021</v>
      </c>
      <c r="B10744" s="27" t="s">
        <v>3052</v>
      </c>
      <c r="C10744" s="27" t="s">
        <v>3053</v>
      </c>
      <c r="D10744" s="500" t="s">
        <v>3052</v>
      </c>
      <c r="E10744" s="27" t="s">
        <v>3033</v>
      </c>
      <c r="F10744" s="27" t="s">
        <v>2807</v>
      </c>
      <c r="G10744" s="517" t="s">
        <v>2812</v>
      </c>
      <c r="H10744" s="28">
        <v>44317</v>
      </c>
      <c r="I10744" s="516">
        <v>2.0700990000000004</v>
      </c>
      <c r="J10744" s="518" t="s">
        <v>3241</v>
      </c>
    </row>
    <row r="10745" spans="1:10" x14ac:dyDescent="0.3">
      <c r="A10745" s="26">
        <v>2021</v>
      </c>
      <c r="B10745" s="27" t="s">
        <v>3054</v>
      </c>
      <c r="C10745" s="27" t="s">
        <v>3055</v>
      </c>
      <c r="D10745" s="500" t="s">
        <v>3054</v>
      </c>
      <c r="E10745" s="27" t="s">
        <v>6117</v>
      </c>
      <c r="F10745" s="27" t="s">
        <v>3034</v>
      </c>
      <c r="G10745" s="517" t="s">
        <v>2999</v>
      </c>
      <c r="H10745" s="28">
        <v>44317</v>
      </c>
      <c r="I10745" s="516">
        <v>0</v>
      </c>
      <c r="J10745" s="518" t="s">
        <v>3241</v>
      </c>
    </row>
    <row r="10746" spans="1:10" x14ac:dyDescent="0.3">
      <c r="A10746" s="26">
        <v>2021</v>
      </c>
      <c r="B10746" s="27" t="s">
        <v>3056</v>
      </c>
      <c r="C10746" s="27" t="s">
        <v>3057</v>
      </c>
      <c r="D10746" s="500" t="s">
        <v>3056</v>
      </c>
      <c r="E10746" s="27" t="s">
        <v>6117</v>
      </c>
      <c r="F10746" s="27" t="s">
        <v>2825</v>
      </c>
      <c r="G10746" s="517" t="s">
        <v>2826</v>
      </c>
      <c r="H10746" s="28">
        <v>44317</v>
      </c>
      <c r="I10746" s="516">
        <v>0.98662400000000006</v>
      </c>
      <c r="J10746" s="518" t="s">
        <v>3241</v>
      </c>
    </row>
    <row r="10747" spans="1:10" x14ac:dyDescent="0.3">
      <c r="A10747" s="26">
        <v>2021</v>
      </c>
      <c r="B10747" s="27" t="s">
        <v>3058</v>
      </c>
      <c r="C10747" s="27" t="s">
        <v>3059</v>
      </c>
      <c r="D10747" s="500" t="s">
        <v>3058</v>
      </c>
      <c r="E10747" s="27" t="s">
        <v>6117</v>
      </c>
      <c r="F10747" s="27" t="s">
        <v>2815</v>
      </c>
      <c r="G10747" s="517" t="s">
        <v>2816</v>
      </c>
      <c r="H10747" s="28">
        <v>44317</v>
      </c>
      <c r="I10747" s="516">
        <v>6.8936510000000011</v>
      </c>
      <c r="J10747" s="518" t="s">
        <v>3241</v>
      </c>
    </row>
    <row r="10748" spans="1:10" x14ac:dyDescent="0.3">
      <c r="A10748" s="26">
        <v>2021</v>
      </c>
      <c r="B10748" s="27" t="s">
        <v>3152</v>
      </c>
      <c r="C10748" s="27" t="s">
        <v>3153</v>
      </c>
      <c r="D10748" s="500" t="s">
        <v>3152</v>
      </c>
      <c r="E10748" s="27" t="s">
        <v>3111</v>
      </c>
      <c r="F10748" s="27" t="s">
        <v>2825</v>
      </c>
      <c r="G10748" s="517" t="s">
        <v>2850</v>
      </c>
      <c r="H10748" s="28">
        <v>44317</v>
      </c>
      <c r="I10748" s="516">
        <v>0.29430400000000001</v>
      </c>
      <c r="J10748" s="518" t="s">
        <v>3241</v>
      </c>
    </row>
    <row r="10749" spans="1:10" x14ac:dyDescent="0.3">
      <c r="A10749" s="26">
        <v>2021</v>
      </c>
      <c r="B10749" s="27" t="s">
        <v>3154</v>
      </c>
      <c r="C10749" s="27" t="s">
        <v>3155</v>
      </c>
      <c r="D10749" s="500" t="s">
        <v>3154</v>
      </c>
      <c r="E10749" s="27" t="s">
        <v>3111</v>
      </c>
      <c r="F10749" s="27" t="s">
        <v>2825</v>
      </c>
      <c r="G10749" s="517" t="s">
        <v>2850</v>
      </c>
      <c r="H10749" s="28">
        <v>44317</v>
      </c>
      <c r="I10749" s="516">
        <v>0.37221100000000001</v>
      </c>
      <c r="J10749" s="518" t="s">
        <v>3241</v>
      </c>
    </row>
    <row r="10750" spans="1:10" x14ac:dyDescent="0.3">
      <c r="A10750" s="26">
        <v>2021</v>
      </c>
      <c r="B10750" s="27" t="s">
        <v>3156</v>
      </c>
      <c r="C10750" s="27" t="s">
        <v>3157</v>
      </c>
      <c r="D10750" s="500" t="s">
        <v>3156</v>
      </c>
      <c r="E10750" s="27" t="s">
        <v>3111</v>
      </c>
      <c r="F10750" s="27" t="s">
        <v>2825</v>
      </c>
      <c r="G10750" s="517" t="s">
        <v>2850</v>
      </c>
      <c r="H10750" s="28">
        <v>44317</v>
      </c>
      <c r="I10750" s="516">
        <v>0</v>
      </c>
      <c r="J10750" s="518" t="s">
        <v>3241</v>
      </c>
    </row>
    <row r="10751" spans="1:10" x14ac:dyDescent="0.3">
      <c r="A10751" s="26">
        <v>2021</v>
      </c>
      <c r="B10751" s="27" t="s">
        <v>3060</v>
      </c>
      <c r="C10751" s="27" t="s">
        <v>3061</v>
      </c>
      <c r="D10751" s="500" t="s">
        <v>3062</v>
      </c>
      <c r="E10751" s="27" t="s">
        <v>3063</v>
      </c>
      <c r="F10751" s="27" t="s">
        <v>3034</v>
      </c>
      <c r="G10751" s="517" t="s">
        <v>2999</v>
      </c>
      <c r="H10751" s="28">
        <v>44317</v>
      </c>
      <c r="I10751" s="516">
        <v>0</v>
      </c>
      <c r="J10751" s="518" t="s">
        <v>3241</v>
      </c>
    </row>
    <row r="10752" spans="1:10" x14ac:dyDescent="0.3">
      <c r="A10752" s="26">
        <v>2021</v>
      </c>
      <c r="B10752" s="27" t="s">
        <v>3174</v>
      </c>
      <c r="C10752" s="27" t="s">
        <v>3175</v>
      </c>
      <c r="D10752" s="500" t="s">
        <v>3174</v>
      </c>
      <c r="E10752" s="27" t="s">
        <v>6117</v>
      </c>
      <c r="F10752" s="27" t="s">
        <v>2825</v>
      </c>
      <c r="G10752" s="517" t="s">
        <v>2826</v>
      </c>
      <c r="H10752" s="28">
        <v>44317</v>
      </c>
      <c r="I10752" s="516">
        <v>0.65978300000000001</v>
      </c>
      <c r="J10752" s="518" t="s">
        <v>3241</v>
      </c>
    </row>
    <row r="10753" spans="1:10" x14ac:dyDescent="0.3">
      <c r="A10753" s="26">
        <v>2021</v>
      </c>
      <c r="B10753" s="27" t="s">
        <v>3068</v>
      </c>
      <c r="C10753" s="27" t="s">
        <v>3069</v>
      </c>
      <c r="D10753" s="500" t="s">
        <v>3068</v>
      </c>
      <c r="E10753" s="27" t="s">
        <v>6117</v>
      </c>
      <c r="F10753" s="27" t="s">
        <v>3034</v>
      </c>
      <c r="G10753" s="517" t="s">
        <v>2923</v>
      </c>
      <c r="H10753" s="28">
        <v>44317</v>
      </c>
      <c r="I10753" s="516">
        <v>3.9599460000000004</v>
      </c>
      <c r="J10753" s="518" t="s">
        <v>3241</v>
      </c>
    </row>
    <row r="10754" spans="1:10" x14ac:dyDescent="0.3">
      <c r="A10754" s="26">
        <v>2021</v>
      </c>
      <c r="B10754" s="27" t="s">
        <v>3070</v>
      </c>
      <c r="C10754" s="27" t="s">
        <v>3071</v>
      </c>
      <c r="D10754" s="500" t="s">
        <v>3070</v>
      </c>
      <c r="E10754" s="27" t="s">
        <v>6117</v>
      </c>
      <c r="F10754" s="27" t="s">
        <v>2815</v>
      </c>
      <c r="G10754" s="517" t="s">
        <v>2816</v>
      </c>
      <c r="H10754" s="28">
        <v>44317</v>
      </c>
      <c r="I10754" s="516">
        <v>0.93973099999999998</v>
      </c>
      <c r="J10754" s="518" t="s">
        <v>3241</v>
      </c>
    </row>
    <row r="10755" spans="1:10" x14ac:dyDescent="0.3">
      <c r="A10755" s="26">
        <v>2021</v>
      </c>
      <c r="B10755" s="27" t="s">
        <v>3176</v>
      </c>
      <c r="C10755" s="27" t="s">
        <v>3177</v>
      </c>
      <c r="D10755" s="500" t="s">
        <v>3176</v>
      </c>
      <c r="E10755" s="27" t="s">
        <v>3033</v>
      </c>
      <c r="F10755" s="27" t="s">
        <v>2807</v>
      </c>
      <c r="G10755" s="517" t="s">
        <v>2812</v>
      </c>
      <c r="H10755" s="28">
        <v>44317</v>
      </c>
      <c r="I10755" s="516">
        <v>11.3835</v>
      </c>
      <c r="J10755" s="518" t="s">
        <v>3241</v>
      </c>
    </row>
    <row r="10756" spans="1:10" x14ac:dyDescent="0.3">
      <c r="A10756" s="26">
        <v>2021</v>
      </c>
      <c r="B10756" s="27" t="s">
        <v>3072</v>
      </c>
      <c r="C10756" s="27" t="s">
        <v>3073</v>
      </c>
      <c r="D10756" s="500" t="s">
        <v>3072</v>
      </c>
      <c r="E10756" s="27" t="s">
        <v>6117</v>
      </c>
      <c r="F10756" s="27" t="s">
        <v>3034</v>
      </c>
      <c r="G10756" s="517" t="s">
        <v>3074</v>
      </c>
      <c r="H10756" s="28">
        <v>44317</v>
      </c>
      <c r="I10756" s="516">
        <v>1.2375000000000001E-2</v>
      </c>
      <c r="J10756" s="518" t="s">
        <v>3241</v>
      </c>
    </row>
    <row r="10757" spans="1:10" x14ac:dyDescent="0.3">
      <c r="A10757" s="26">
        <v>2021</v>
      </c>
      <c r="B10757" s="27" t="s">
        <v>3182</v>
      </c>
      <c r="C10757" s="27" t="s">
        <v>3183</v>
      </c>
      <c r="D10757" s="500" t="s">
        <v>3182</v>
      </c>
      <c r="E10757" s="27" t="s">
        <v>6117</v>
      </c>
      <c r="F10757" s="27" t="s">
        <v>2825</v>
      </c>
      <c r="G10757" s="517" t="s">
        <v>2826</v>
      </c>
      <c r="H10757" s="28">
        <v>44317</v>
      </c>
      <c r="I10757" s="516">
        <v>0.151781</v>
      </c>
      <c r="J10757" s="518" t="s">
        <v>3241</v>
      </c>
    </row>
    <row r="10758" spans="1:10" x14ac:dyDescent="0.3">
      <c r="A10758" s="26">
        <v>2021</v>
      </c>
      <c r="B10758" s="27" t="s">
        <v>3075</v>
      </c>
      <c r="C10758" s="27" t="s">
        <v>3076</v>
      </c>
      <c r="D10758" s="500" t="s">
        <v>3075</v>
      </c>
      <c r="E10758" s="27" t="s">
        <v>6117</v>
      </c>
      <c r="F10758" s="27" t="s">
        <v>2815</v>
      </c>
      <c r="G10758" s="517" t="s">
        <v>2816</v>
      </c>
      <c r="H10758" s="28">
        <v>44317</v>
      </c>
      <c r="I10758" s="516">
        <v>0</v>
      </c>
      <c r="J10758" s="518" t="s">
        <v>3241</v>
      </c>
    </row>
    <row r="10759" spans="1:10" x14ac:dyDescent="0.3">
      <c r="A10759" s="26">
        <v>2021</v>
      </c>
      <c r="B10759" s="27" t="s">
        <v>3077</v>
      </c>
      <c r="C10759" s="27" t="s">
        <v>3078</v>
      </c>
      <c r="D10759" s="500" t="s">
        <v>3077</v>
      </c>
      <c r="E10759" s="27" t="s">
        <v>3033</v>
      </c>
      <c r="F10759" s="27" t="s">
        <v>2788</v>
      </c>
      <c r="G10759" s="517" t="s">
        <v>2788</v>
      </c>
      <c r="H10759" s="28">
        <v>44317</v>
      </c>
      <c r="I10759" s="516">
        <v>0</v>
      </c>
      <c r="J10759" s="518" t="s">
        <v>3241</v>
      </c>
    </row>
    <row r="10760" spans="1:10" x14ac:dyDescent="0.3">
      <c r="A10760" s="26">
        <v>2021</v>
      </c>
      <c r="B10760" s="27" t="s">
        <v>3079</v>
      </c>
      <c r="C10760" s="27" t="s">
        <v>3080</v>
      </c>
      <c r="D10760" s="500" t="s">
        <v>3081</v>
      </c>
      <c r="E10760" s="27" t="s">
        <v>3063</v>
      </c>
      <c r="F10760" s="27" t="s">
        <v>2788</v>
      </c>
      <c r="G10760" s="517" t="s">
        <v>2788</v>
      </c>
      <c r="H10760" s="28">
        <v>44317</v>
      </c>
      <c r="I10760" s="516">
        <v>0</v>
      </c>
      <c r="J10760" s="518" t="s">
        <v>3241</v>
      </c>
    </row>
    <row r="10761" spans="1:10" x14ac:dyDescent="0.3">
      <c r="A10761" s="26">
        <v>2021</v>
      </c>
      <c r="B10761" s="27" t="s">
        <v>3082</v>
      </c>
      <c r="C10761" s="27" t="s">
        <v>3083</v>
      </c>
      <c r="D10761" s="500" t="s">
        <v>3082</v>
      </c>
      <c r="E10761" s="27" t="s">
        <v>6117</v>
      </c>
      <c r="F10761" s="27" t="s">
        <v>2825</v>
      </c>
      <c r="G10761" s="517" t="s">
        <v>2826</v>
      </c>
      <c r="H10761" s="28">
        <v>44317</v>
      </c>
      <c r="I10761" s="516">
        <v>3.539E-3</v>
      </c>
      <c r="J10761" s="518" t="s">
        <v>3241</v>
      </c>
    </row>
    <row r="10762" spans="1:10" x14ac:dyDescent="0.3">
      <c r="A10762" s="26">
        <v>2021</v>
      </c>
      <c r="B10762" s="27" t="s">
        <v>3089</v>
      </c>
      <c r="C10762" s="27" t="s">
        <v>3090</v>
      </c>
      <c r="D10762" s="500" t="s">
        <v>3089</v>
      </c>
      <c r="E10762" s="27" t="s">
        <v>6117</v>
      </c>
      <c r="F10762" s="27" t="s">
        <v>2815</v>
      </c>
      <c r="G10762" s="517" t="s">
        <v>2816</v>
      </c>
      <c r="H10762" s="28">
        <v>44317</v>
      </c>
      <c r="I10762" s="516">
        <v>4.0517720000000006</v>
      </c>
      <c r="J10762" s="518" t="s">
        <v>3241</v>
      </c>
    </row>
    <row r="10763" spans="1:10" x14ac:dyDescent="0.3">
      <c r="A10763" s="26">
        <v>2021</v>
      </c>
      <c r="B10763" s="27" t="s">
        <v>3184</v>
      </c>
      <c r="C10763" s="27" t="s">
        <v>3185</v>
      </c>
      <c r="D10763" s="500" t="s">
        <v>3186</v>
      </c>
      <c r="E10763" s="27" t="s">
        <v>3063</v>
      </c>
      <c r="F10763" s="27" t="s">
        <v>3034</v>
      </c>
      <c r="G10763" s="517" t="s">
        <v>2999</v>
      </c>
      <c r="H10763" s="28">
        <v>44317</v>
      </c>
      <c r="I10763" s="516">
        <v>1.830257</v>
      </c>
      <c r="J10763" s="518" t="s">
        <v>3241</v>
      </c>
    </row>
    <row r="10764" spans="1:10" x14ac:dyDescent="0.3">
      <c r="A10764" s="26">
        <v>2021</v>
      </c>
      <c r="B10764" s="27" t="s">
        <v>3091</v>
      </c>
      <c r="C10764" s="27" t="s">
        <v>3092</v>
      </c>
      <c r="D10764" s="500" t="s">
        <v>3093</v>
      </c>
      <c r="E10764" s="27" t="s">
        <v>3063</v>
      </c>
      <c r="F10764" s="27" t="s">
        <v>3094</v>
      </c>
      <c r="G10764" s="517" t="s">
        <v>2965</v>
      </c>
      <c r="H10764" s="28">
        <v>44317</v>
      </c>
      <c r="I10764" s="516">
        <v>7.9714390000000002</v>
      </c>
      <c r="J10764" s="518" t="s">
        <v>3241</v>
      </c>
    </row>
    <row r="10765" spans="1:10" x14ac:dyDescent="0.3">
      <c r="A10765" s="26">
        <v>2021</v>
      </c>
      <c r="B10765" s="27" t="s">
        <v>3095</v>
      </c>
      <c r="C10765" s="27" t="s">
        <v>3096</v>
      </c>
      <c r="D10765" s="500" t="s">
        <v>3095</v>
      </c>
      <c r="E10765" s="27" t="s">
        <v>6117</v>
      </c>
      <c r="F10765" s="27" t="s">
        <v>3034</v>
      </c>
      <c r="G10765" s="517" t="s">
        <v>2999</v>
      </c>
      <c r="H10765" s="28">
        <v>44317</v>
      </c>
      <c r="I10765" s="516">
        <v>4.891133</v>
      </c>
      <c r="J10765" s="518" t="s">
        <v>3241</v>
      </c>
    </row>
    <row r="10766" spans="1:10" x14ac:dyDescent="0.3">
      <c r="A10766" s="26">
        <v>2021</v>
      </c>
      <c r="B10766" s="27" t="s">
        <v>3097</v>
      </c>
      <c r="C10766" s="27" t="s">
        <v>3098</v>
      </c>
      <c r="D10766" s="500" t="s">
        <v>3097</v>
      </c>
      <c r="E10766" s="27" t="s">
        <v>6117</v>
      </c>
      <c r="F10766" s="27" t="s">
        <v>2825</v>
      </c>
      <c r="G10766" s="517" t="s">
        <v>2850</v>
      </c>
      <c r="H10766" s="28">
        <v>44317</v>
      </c>
      <c r="I10766" s="516">
        <v>0</v>
      </c>
      <c r="J10766" s="518" t="s">
        <v>3241</v>
      </c>
    </row>
    <row r="10767" spans="1:10" x14ac:dyDescent="0.3">
      <c r="A10767" s="26">
        <v>2021</v>
      </c>
      <c r="B10767" s="27" t="s">
        <v>3132</v>
      </c>
      <c r="C10767" s="27" t="s">
        <v>3133</v>
      </c>
      <c r="D10767" s="500" t="s">
        <v>3132</v>
      </c>
      <c r="E10767" s="27" t="s">
        <v>3033</v>
      </c>
      <c r="F10767" s="27" t="s">
        <v>2807</v>
      </c>
      <c r="G10767" s="517" t="s">
        <v>2812</v>
      </c>
      <c r="H10767" s="28">
        <v>44317</v>
      </c>
      <c r="I10767" s="516">
        <v>12.983063</v>
      </c>
      <c r="J10767" s="518" t="s">
        <v>3241</v>
      </c>
    </row>
    <row r="10768" spans="1:10" x14ac:dyDescent="0.3">
      <c r="A10768" s="26">
        <v>2021</v>
      </c>
      <c r="B10768" s="27" t="s">
        <v>3134</v>
      </c>
      <c r="C10768" s="27" t="s">
        <v>3135</v>
      </c>
      <c r="D10768" s="500" t="s">
        <v>3134</v>
      </c>
      <c r="E10768" s="27" t="s">
        <v>3033</v>
      </c>
      <c r="F10768" s="27" t="s">
        <v>2807</v>
      </c>
      <c r="G10768" s="517" t="s">
        <v>2812</v>
      </c>
      <c r="H10768" s="28">
        <v>44317</v>
      </c>
      <c r="I10768" s="516">
        <v>7.7800849999999997</v>
      </c>
      <c r="J10768" s="518" t="s">
        <v>3241</v>
      </c>
    </row>
    <row r="10769" spans="1:10" x14ac:dyDescent="0.3">
      <c r="A10769" s="26">
        <v>2021</v>
      </c>
      <c r="B10769" s="27" t="s">
        <v>3099</v>
      </c>
      <c r="C10769" s="27" t="s">
        <v>3100</v>
      </c>
      <c r="D10769" s="500" t="s">
        <v>3099</v>
      </c>
      <c r="E10769" s="27" t="s">
        <v>6117</v>
      </c>
      <c r="F10769" s="27" t="s">
        <v>2815</v>
      </c>
      <c r="G10769" s="517" t="s">
        <v>2816</v>
      </c>
      <c r="H10769" s="28">
        <v>44317</v>
      </c>
      <c r="I10769" s="516">
        <v>5.3253120000000003</v>
      </c>
      <c r="J10769" s="518" t="s">
        <v>3241</v>
      </c>
    </row>
    <row r="10770" spans="1:10" x14ac:dyDescent="0.3">
      <c r="A10770" s="26">
        <v>2021</v>
      </c>
      <c r="B10770" s="27" t="s">
        <v>3101</v>
      </c>
      <c r="C10770" s="27" t="s">
        <v>3102</v>
      </c>
      <c r="D10770" s="500" t="s">
        <v>3101</v>
      </c>
      <c r="E10770" s="27" t="s">
        <v>6117</v>
      </c>
      <c r="F10770" s="27" t="s">
        <v>3034</v>
      </c>
      <c r="G10770" s="517" t="s">
        <v>3074</v>
      </c>
      <c r="H10770" s="28">
        <v>44317</v>
      </c>
      <c r="I10770" s="516">
        <v>9.5319610000000008</v>
      </c>
      <c r="J10770" s="518" t="s">
        <v>3241</v>
      </c>
    </row>
    <row r="10771" spans="1:10" x14ac:dyDescent="0.3">
      <c r="A10771" s="26">
        <v>2021</v>
      </c>
      <c r="B10771" s="27" t="s">
        <v>3148</v>
      </c>
      <c r="C10771" s="27" t="s">
        <v>3149</v>
      </c>
      <c r="D10771" s="500" t="s">
        <v>3148</v>
      </c>
      <c r="E10771" s="27" t="s">
        <v>6117</v>
      </c>
      <c r="F10771" s="27" t="s">
        <v>2798</v>
      </c>
      <c r="G10771" s="517" t="s">
        <v>2803</v>
      </c>
      <c r="H10771" s="28">
        <v>44317</v>
      </c>
      <c r="I10771" s="516">
        <v>0</v>
      </c>
      <c r="J10771" s="518" t="s">
        <v>3241</v>
      </c>
    </row>
    <row r="10772" spans="1:10" x14ac:dyDescent="0.3">
      <c r="A10772" s="26">
        <v>2021</v>
      </c>
      <c r="B10772" s="27" t="s">
        <v>3103</v>
      </c>
      <c r="C10772" s="27" t="s">
        <v>3104</v>
      </c>
      <c r="D10772" s="500" t="s">
        <v>3103</v>
      </c>
      <c r="E10772" s="27" t="s">
        <v>6117</v>
      </c>
      <c r="F10772" s="27" t="s">
        <v>3034</v>
      </c>
      <c r="G10772" s="517" t="s">
        <v>2923</v>
      </c>
      <c r="H10772" s="28">
        <v>44317</v>
      </c>
      <c r="I10772" s="516">
        <v>1.9430289999999999</v>
      </c>
      <c r="J10772" s="518" t="s">
        <v>3241</v>
      </c>
    </row>
    <row r="10773" spans="1:10" x14ac:dyDescent="0.3">
      <c r="A10773" s="26">
        <v>2021</v>
      </c>
      <c r="B10773" s="27" t="s">
        <v>3150</v>
      </c>
      <c r="C10773" s="27" t="s">
        <v>3151</v>
      </c>
      <c r="D10773" s="500" t="s">
        <v>3150</v>
      </c>
      <c r="E10773" s="27" t="s">
        <v>6117</v>
      </c>
      <c r="F10773" s="27" t="s">
        <v>2825</v>
      </c>
      <c r="G10773" s="517" t="s">
        <v>2850</v>
      </c>
      <c r="H10773" s="28">
        <v>44317</v>
      </c>
      <c r="I10773" s="516">
        <v>0.23558899999999999</v>
      </c>
      <c r="J10773" s="518" t="s">
        <v>3241</v>
      </c>
    </row>
    <row r="10774" spans="1:10" x14ac:dyDescent="0.3">
      <c r="A10774" s="26">
        <v>2021</v>
      </c>
      <c r="B10774" s="27" t="s">
        <v>3105</v>
      </c>
      <c r="C10774" s="27" t="s">
        <v>3106</v>
      </c>
      <c r="D10774" s="500" t="s">
        <v>3105</v>
      </c>
      <c r="E10774" s="27" t="s">
        <v>6117</v>
      </c>
      <c r="F10774" s="27" t="s">
        <v>2798</v>
      </c>
      <c r="G10774" s="517" t="s">
        <v>2803</v>
      </c>
      <c r="H10774" s="28">
        <v>44317</v>
      </c>
      <c r="I10774" s="516">
        <v>0</v>
      </c>
      <c r="J10774" s="518" t="s">
        <v>3241</v>
      </c>
    </row>
    <row r="10775" spans="1:10" x14ac:dyDescent="0.3">
      <c r="A10775" s="26">
        <v>2021</v>
      </c>
      <c r="B10775" s="27" t="s">
        <v>3140</v>
      </c>
      <c r="C10775" s="27" t="s">
        <v>3141</v>
      </c>
      <c r="D10775" s="500" t="s">
        <v>3140</v>
      </c>
      <c r="E10775" s="27" t="s">
        <v>6117</v>
      </c>
      <c r="F10775" s="27" t="s">
        <v>2825</v>
      </c>
      <c r="G10775" s="517" t="s">
        <v>2850</v>
      </c>
      <c r="H10775" s="28">
        <v>44317</v>
      </c>
      <c r="I10775" s="516">
        <v>0</v>
      </c>
      <c r="J10775" s="518" t="s">
        <v>3241</v>
      </c>
    </row>
    <row r="10776" spans="1:10" x14ac:dyDescent="0.3">
      <c r="A10776" s="26">
        <v>2021</v>
      </c>
      <c r="B10776" s="27" t="s">
        <v>3109</v>
      </c>
      <c r="C10776" s="27" t="s">
        <v>3110</v>
      </c>
      <c r="D10776" s="500" t="s">
        <v>3109</v>
      </c>
      <c r="E10776" s="27" t="s">
        <v>3111</v>
      </c>
      <c r="F10776" s="27" t="s">
        <v>2825</v>
      </c>
      <c r="G10776" s="517" t="s">
        <v>2850</v>
      </c>
      <c r="H10776" s="28">
        <v>44317</v>
      </c>
      <c r="I10776" s="516">
        <v>0.15291099999999999</v>
      </c>
      <c r="J10776" s="518" t="s">
        <v>3241</v>
      </c>
    </row>
    <row r="10777" spans="1:10" x14ac:dyDescent="0.3">
      <c r="A10777" s="26">
        <v>2021</v>
      </c>
      <c r="B10777" s="27" t="s">
        <v>3158</v>
      </c>
      <c r="C10777" s="27" t="s">
        <v>3159</v>
      </c>
      <c r="D10777" s="500" t="s">
        <v>3160</v>
      </c>
      <c r="E10777" s="27" t="s">
        <v>3161</v>
      </c>
      <c r="F10777" s="27" t="s">
        <v>3087</v>
      </c>
      <c r="G10777" s="517" t="s">
        <v>2788</v>
      </c>
      <c r="H10777" s="28">
        <v>44317</v>
      </c>
      <c r="I10777" s="516">
        <v>3.43371</v>
      </c>
      <c r="J10777" s="518" t="s">
        <v>3241</v>
      </c>
    </row>
    <row r="10778" spans="1:10" x14ac:dyDescent="0.3">
      <c r="A10778" s="26">
        <v>2021</v>
      </c>
      <c r="B10778" s="27" t="s">
        <v>3112</v>
      </c>
      <c r="C10778" s="27" t="s">
        <v>3113</v>
      </c>
      <c r="D10778" s="500" t="s">
        <v>3112</v>
      </c>
      <c r="E10778" s="27" t="s">
        <v>6117</v>
      </c>
      <c r="F10778" s="27" t="s">
        <v>2825</v>
      </c>
      <c r="G10778" s="517" t="s">
        <v>2826</v>
      </c>
      <c r="H10778" s="28">
        <v>44317</v>
      </c>
      <c r="I10778" s="516">
        <v>0.67799200000000004</v>
      </c>
      <c r="J10778" s="518" t="s">
        <v>3241</v>
      </c>
    </row>
    <row r="10779" spans="1:10" x14ac:dyDescent="0.3">
      <c r="A10779" s="26">
        <v>2021</v>
      </c>
      <c r="B10779" s="27" t="s">
        <v>3167</v>
      </c>
      <c r="C10779" s="27" t="s">
        <v>3168</v>
      </c>
      <c r="D10779" s="500" t="s">
        <v>3169</v>
      </c>
      <c r="E10779" s="27" t="s">
        <v>3161</v>
      </c>
      <c r="F10779" s="27" t="s">
        <v>3087</v>
      </c>
      <c r="G10779" s="517" t="s">
        <v>2788</v>
      </c>
      <c r="H10779" s="28">
        <v>44317</v>
      </c>
      <c r="I10779" s="516">
        <v>4.831772</v>
      </c>
      <c r="J10779" s="518" t="s">
        <v>3241</v>
      </c>
    </row>
    <row r="10780" spans="1:10" x14ac:dyDescent="0.3">
      <c r="A10780" s="26">
        <v>2021</v>
      </c>
      <c r="B10780" s="27" t="s">
        <v>3117</v>
      </c>
      <c r="C10780" s="27" t="s">
        <v>3118</v>
      </c>
      <c r="D10780" s="500" t="s">
        <v>3117</v>
      </c>
      <c r="E10780" s="27" t="s">
        <v>6117</v>
      </c>
      <c r="F10780" s="27" t="s">
        <v>2815</v>
      </c>
      <c r="G10780" s="517" t="s">
        <v>2816</v>
      </c>
      <c r="H10780" s="28">
        <v>44317</v>
      </c>
      <c r="I10780" s="516">
        <v>5.2312849999999997</v>
      </c>
      <c r="J10780" s="518" t="s">
        <v>3241</v>
      </c>
    </row>
    <row r="10781" spans="1:10" x14ac:dyDescent="0.3">
      <c r="A10781" s="26">
        <v>2021</v>
      </c>
      <c r="B10781" s="27" t="s">
        <v>3129</v>
      </c>
      <c r="C10781" s="27" t="s">
        <v>3130</v>
      </c>
      <c r="D10781" s="500" t="s">
        <v>3131</v>
      </c>
      <c r="E10781" s="27" t="s">
        <v>3063</v>
      </c>
      <c r="F10781" s="27" t="s">
        <v>3034</v>
      </c>
      <c r="G10781" s="517" t="s">
        <v>2840</v>
      </c>
      <c r="H10781" s="28">
        <v>44317</v>
      </c>
      <c r="I10781" s="516">
        <v>1.755654</v>
      </c>
      <c r="J10781" s="518" t="s">
        <v>3241</v>
      </c>
    </row>
    <row r="10782" spans="1:10" x14ac:dyDescent="0.3">
      <c r="A10782" s="26">
        <v>2021</v>
      </c>
      <c r="B10782" s="27" t="s">
        <v>3178</v>
      </c>
      <c r="C10782" s="27" t="s">
        <v>3179</v>
      </c>
      <c r="D10782" s="500" t="s">
        <v>3178</v>
      </c>
      <c r="E10782" s="27" t="s">
        <v>3033</v>
      </c>
      <c r="F10782" s="27" t="s">
        <v>2807</v>
      </c>
      <c r="G10782" s="517" t="s">
        <v>2812</v>
      </c>
      <c r="H10782" s="28">
        <v>44317</v>
      </c>
      <c r="I10782" s="516">
        <v>0</v>
      </c>
      <c r="J10782" s="518" t="s">
        <v>3241</v>
      </c>
    </row>
    <row r="10783" spans="1:10" x14ac:dyDescent="0.3">
      <c r="A10783" s="26">
        <v>2021</v>
      </c>
      <c r="B10783" s="27" t="s">
        <v>3119</v>
      </c>
      <c r="C10783" s="27" t="s">
        <v>3120</v>
      </c>
      <c r="D10783" s="500" t="s">
        <v>3119</v>
      </c>
      <c r="E10783" s="27" t="s">
        <v>6117</v>
      </c>
      <c r="F10783" s="27" t="s">
        <v>3034</v>
      </c>
      <c r="G10783" s="517" t="s">
        <v>2840</v>
      </c>
      <c r="H10783" s="28">
        <v>44317</v>
      </c>
      <c r="I10783" s="516">
        <v>4.7346120000000003</v>
      </c>
      <c r="J10783" s="518" t="s">
        <v>3241</v>
      </c>
    </row>
    <row r="10784" spans="1:10" x14ac:dyDescent="0.3">
      <c r="A10784" s="26">
        <v>2021</v>
      </c>
      <c r="B10784" s="27" t="s">
        <v>3121</v>
      </c>
      <c r="C10784" s="27" t="s">
        <v>3122</v>
      </c>
      <c r="D10784" s="500" t="s">
        <v>3121</v>
      </c>
      <c r="E10784" s="27" t="s">
        <v>6117</v>
      </c>
      <c r="F10784" s="27" t="s">
        <v>2825</v>
      </c>
      <c r="G10784" s="517" t="s">
        <v>2850</v>
      </c>
      <c r="H10784" s="28">
        <v>44317</v>
      </c>
      <c r="I10784" s="516">
        <v>4.3432340000000007</v>
      </c>
      <c r="J10784" s="518" t="s">
        <v>3241</v>
      </c>
    </row>
    <row r="10785" spans="1:10" x14ac:dyDescent="0.3">
      <c r="A10785" s="26">
        <v>2021</v>
      </c>
      <c r="B10785" s="27" t="s">
        <v>3198</v>
      </c>
      <c r="C10785" s="27" t="s">
        <v>3199</v>
      </c>
      <c r="D10785" s="500" t="s">
        <v>3200</v>
      </c>
      <c r="E10785" s="27" t="s">
        <v>3161</v>
      </c>
      <c r="F10785" s="27" t="s">
        <v>2815</v>
      </c>
      <c r="G10785" s="517" t="s">
        <v>2854</v>
      </c>
      <c r="H10785" s="28">
        <v>44317</v>
      </c>
      <c r="I10785" s="516">
        <v>0.69178399999999995</v>
      </c>
      <c r="J10785" s="518" t="s">
        <v>3192</v>
      </c>
    </row>
    <row r="10786" spans="1:10" x14ac:dyDescent="0.3">
      <c r="A10786" s="26">
        <v>2021</v>
      </c>
      <c r="B10786" s="27" t="s">
        <v>3187</v>
      </c>
      <c r="C10786" s="27" t="s">
        <v>3188</v>
      </c>
      <c r="D10786" s="500" t="s">
        <v>3187</v>
      </c>
      <c r="E10786" s="27" t="s">
        <v>3033</v>
      </c>
      <c r="F10786" s="27" t="s">
        <v>3034</v>
      </c>
      <c r="G10786" s="517" t="s">
        <v>3074</v>
      </c>
      <c r="H10786" s="28">
        <v>44317</v>
      </c>
      <c r="I10786" s="516">
        <v>0.77290999999999999</v>
      </c>
      <c r="J10786" s="518" t="s">
        <v>3241</v>
      </c>
    </row>
    <row r="10787" spans="1:10" x14ac:dyDescent="0.3">
      <c r="A10787" s="26">
        <v>2021</v>
      </c>
      <c r="B10787" s="27" t="s">
        <v>3189</v>
      </c>
      <c r="C10787" s="27" t="s">
        <v>3190</v>
      </c>
      <c r="D10787" s="500" t="s">
        <v>3191</v>
      </c>
      <c r="E10787" s="27" t="s">
        <v>3161</v>
      </c>
      <c r="F10787" s="27" t="s">
        <v>2815</v>
      </c>
      <c r="G10787" s="517" t="s">
        <v>2816</v>
      </c>
      <c r="H10787" s="28">
        <v>44317</v>
      </c>
      <c r="I10787" s="516">
        <v>1.4202640000000002</v>
      </c>
      <c r="J10787" s="518" t="s">
        <v>3192</v>
      </c>
    </row>
    <row r="10788" spans="1:10" x14ac:dyDescent="0.3">
      <c r="A10788" s="26">
        <v>2021</v>
      </c>
      <c r="B10788" s="27" t="s">
        <v>3193</v>
      </c>
      <c r="C10788" s="27" t="s">
        <v>3194</v>
      </c>
      <c r="D10788" s="500" t="s">
        <v>3193</v>
      </c>
      <c r="E10788" s="27" t="s">
        <v>6117</v>
      </c>
      <c r="F10788" s="27" t="s">
        <v>2798</v>
      </c>
      <c r="G10788" s="517" t="s">
        <v>2803</v>
      </c>
      <c r="H10788" s="28">
        <v>44317</v>
      </c>
      <c r="I10788" s="516">
        <v>1.1860220000000001</v>
      </c>
      <c r="J10788" s="518" t="s">
        <v>3192</v>
      </c>
    </row>
    <row r="10789" spans="1:10" x14ac:dyDescent="0.3">
      <c r="A10789" s="26">
        <v>2021</v>
      </c>
      <c r="B10789" s="27" t="s">
        <v>3195</v>
      </c>
      <c r="C10789" s="27" t="s">
        <v>3196</v>
      </c>
      <c r="D10789" s="500" t="s">
        <v>3197</v>
      </c>
      <c r="E10789" s="27" t="s">
        <v>3063</v>
      </c>
      <c r="F10789" s="27" t="s">
        <v>3094</v>
      </c>
      <c r="G10789" s="517" t="s">
        <v>2965</v>
      </c>
      <c r="H10789" s="28">
        <v>44317</v>
      </c>
      <c r="I10789" s="516">
        <v>1.675899</v>
      </c>
      <c r="J10789" s="518" t="s">
        <v>3192</v>
      </c>
    </row>
    <row r="10790" spans="1:10" x14ac:dyDescent="0.3">
      <c r="A10790" s="26">
        <v>2021</v>
      </c>
      <c r="B10790" s="27" t="s">
        <v>3690</v>
      </c>
      <c r="C10790" s="27" t="s">
        <v>3691</v>
      </c>
      <c r="D10790" s="500" t="s">
        <v>3690</v>
      </c>
      <c r="E10790" s="27" t="s">
        <v>3033</v>
      </c>
      <c r="F10790" s="27" t="s">
        <v>2807</v>
      </c>
      <c r="G10790" s="517" t="s">
        <v>2812</v>
      </c>
      <c r="H10790" s="28">
        <v>44317</v>
      </c>
      <c r="I10790" s="516">
        <v>8.2896720000000013</v>
      </c>
      <c r="J10790" s="518" t="s">
        <v>3241</v>
      </c>
    </row>
    <row r="10791" spans="1:10" x14ac:dyDescent="0.3">
      <c r="A10791" s="26">
        <v>2021</v>
      </c>
      <c r="B10791" s="27" t="s">
        <v>3687</v>
      </c>
      <c r="C10791" s="27" t="s">
        <v>3688</v>
      </c>
      <c r="D10791" s="500" t="s">
        <v>3689</v>
      </c>
      <c r="E10791" s="27" t="s">
        <v>3161</v>
      </c>
      <c r="F10791" s="27" t="s">
        <v>3026</v>
      </c>
      <c r="G10791" s="517" t="s">
        <v>2936</v>
      </c>
      <c r="H10791" s="28">
        <v>44317</v>
      </c>
      <c r="I10791" s="516">
        <v>0.96378600000000003</v>
      </c>
      <c r="J10791" s="518" t="s">
        <v>3192</v>
      </c>
    </row>
    <row r="10792" spans="1:10" x14ac:dyDescent="0.3">
      <c r="A10792" s="26">
        <v>2021</v>
      </c>
      <c r="B10792" s="27" t="s">
        <v>5217</v>
      </c>
      <c r="C10792" s="27" t="s">
        <v>2901</v>
      </c>
      <c r="D10792" s="500" t="s">
        <v>5217</v>
      </c>
      <c r="E10792" s="27" t="s">
        <v>3033</v>
      </c>
      <c r="F10792" s="27" t="s">
        <v>2788</v>
      </c>
      <c r="G10792" s="517" t="s">
        <v>2788</v>
      </c>
      <c r="H10792" s="28">
        <v>44317</v>
      </c>
      <c r="I10792" s="516">
        <v>28.986622999999998</v>
      </c>
      <c r="J10792" s="518" t="s">
        <v>3192</v>
      </c>
    </row>
    <row r="10793" spans="1:10" x14ac:dyDescent="0.3">
      <c r="A10793" s="26">
        <v>2021</v>
      </c>
      <c r="B10793" s="27" t="s">
        <v>5218</v>
      </c>
      <c r="C10793" s="27" t="s">
        <v>3507</v>
      </c>
      <c r="D10793" s="500" t="s">
        <v>5219</v>
      </c>
      <c r="E10793" s="27" t="s">
        <v>3063</v>
      </c>
      <c r="F10793" s="27" t="s">
        <v>2815</v>
      </c>
      <c r="G10793" s="517" t="s">
        <v>2816</v>
      </c>
      <c r="H10793" s="28">
        <v>44317</v>
      </c>
      <c r="I10793" s="516">
        <v>3.174623</v>
      </c>
      <c r="J10793" s="518" t="s">
        <v>3192</v>
      </c>
    </row>
    <row r="10794" spans="1:10" x14ac:dyDescent="0.3">
      <c r="A10794" s="26">
        <v>2021</v>
      </c>
      <c r="B10794" s="27" t="s">
        <v>5670</v>
      </c>
      <c r="C10794" s="27" t="s">
        <v>5671</v>
      </c>
      <c r="D10794" s="500" t="s">
        <v>5670</v>
      </c>
      <c r="E10794" s="27" t="s">
        <v>3033</v>
      </c>
      <c r="F10794" s="27" t="s">
        <v>2807</v>
      </c>
      <c r="G10794" s="517" t="s">
        <v>2812</v>
      </c>
      <c r="H10794" s="28">
        <v>44317</v>
      </c>
      <c r="I10794" s="516">
        <v>35.994792000000004</v>
      </c>
      <c r="J10794" s="518" t="s">
        <v>3241</v>
      </c>
    </row>
    <row r="10795" spans="1:10" x14ac:dyDescent="0.3">
      <c r="A10795" s="26">
        <v>2021</v>
      </c>
      <c r="B10795" s="27" t="s">
        <v>5672</v>
      </c>
      <c r="C10795" s="27" t="s">
        <v>2863</v>
      </c>
      <c r="D10795" s="500" t="s">
        <v>5672</v>
      </c>
      <c r="E10795" s="27" t="s">
        <v>3111</v>
      </c>
      <c r="F10795" s="27" t="s">
        <v>2815</v>
      </c>
      <c r="G10795" s="517" t="s">
        <v>2854</v>
      </c>
      <c r="H10795" s="28">
        <v>44317</v>
      </c>
      <c r="I10795" s="516">
        <v>3.4386320000000001</v>
      </c>
      <c r="J10795" s="518" t="s">
        <v>3192</v>
      </c>
    </row>
    <row r="10796" spans="1:10" x14ac:dyDescent="0.3">
      <c r="A10796" s="26">
        <v>2021</v>
      </c>
      <c r="B10796" s="27" t="s">
        <v>5757</v>
      </c>
      <c r="C10796" s="27" t="s">
        <v>2909</v>
      </c>
      <c r="D10796" s="500" t="s">
        <v>5757</v>
      </c>
      <c r="E10796" s="27" t="s">
        <v>3033</v>
      </c>
      <c r="F10796" s="27" t="s">
        <v>2788</v>
      </c>
      <c r="G10796" s="517" t="s">
        <v>2788</v>
      </c>
      <c r="H10796" s="28">
        <v>44317</v>
      </c>
      <c r="I10796" s="516">
        <v>29.553158000000003</v>
      </c>
      <c r="J10796" s="518" t="s">
        <v>3192</v>
      </c>
    </row>
    <row r="10797" spans="1:10" x14ac:dyDescent="0.3">
      <c r="A10797" s="26">
        <v>2021</v>
      </c>
      <c r="B10797" s="27" t="s">
        <v>5972</v>
      </c>
      <c r="C10797" s="27" t="s">
        <v>5973</v>
      </c>
      <c r="D10797" s="500" t="s">
        <v>5972</v>
      </c>
      <c r="E10797" s="27" t="s">
        <v>3111</v>
      </c>
      <c r="F10797" s="27" t="s">
        <v>2825</v>
      </c>
      <c r="G10797" s="517" t="s">
        <v>2850</v>
      </c>
      <c r="H10797" s="28">
        <v>44317</v>
      </c>
      <c r="I10797" s="516">
        <v>6.7778999999999992E-2</v>
      </c>
      <c r="J10797" s="518" t="s">
        <v>3241</v>
      </c>
    </row>
    <row r="10798" spans="1:10" x14ac:dyDescent="0.3">
      <c r="A10798" s="26">
        <v>2021</v>
      </c>
      <c r="B10798" s="27" t="s">
        <v>5758</v>
      </c>
      <c r="C10798" s="27" t="s">
        <v>5759</v>
      </c>
      <c r="D10798" s="500" t="s">
        <v>5758</v>
      </c>
      <c r="E10798" s="27" t="s">
        <v>3033</v>
      </c>
      <c r="F10798" s="27" t="s">
        <v>2815</v>
      </c>
      <c r="G10798" s="517" t="s">
        <v>2816</v>
      </c>
      <c r="H10798" s="28">
        <v>44317</v>
      </c>
      <c r="I10798" s="516">
        <v>16.880382000000001</v>
      </c>
      <c r="J10798" s="518" t="s">
        <v>3192</v>
      </c>
    </row>
    <row r="10799" spans="1:10" x14ac:dyDescent="0.3">
      <c r="A10799" s="26">
        <v>2021</v>
      </c>
      <c r="B10799" s="27" t="s">
        <v>5760</v>
      </c>
      <c r="C10799" s="27" t="s">
        <v>5761</v>
      </c>
      <c r="D10799" s="500" t="s">
        <v>5760</v>
      </c>
      <c r="E10799" s="27" t="s">
        <v>3111</v>
      </c>
      <c r="F10799" s="27" t="s">
        <v>2815</v>
      </c>
      <c r="G10799" s="517" t="s">
        <v>2854</v>
      </c>
      <c r="H10799" s="28">
        <v>44317</v>
      </c>
      <c r="I10799" s="516">
        <v>3.294394</v>
      </c>
      <c r="J10799" s="518" t="s">
        <v>3192</v>
      </c>
    </row>
    <row r="10800" spans="1:10" x14ac:dyDescent="0.3">
      <c r="A10800" s="26">
        <v>2021</v>
      </c>
      <c r="B10800" s="27" t="s">
        <v>5762</v>
      </c>
      <c r="C10800" s="27" t="s">
        <v>5763</v>
      </c>
      <c r="D10800" s="500" t="s">
        <v>5762</v>
      </c>
      <c r="E10800" s="27" t="s">
        <v>3111</v>
      </c>
      <c r="F10800" s="27" t="s">
        <v>2825</v>
      </c>
      <c r="G10800" s="517" t="s">
        <v>2850</v>
      </c>
      <c r="H10800" s="28">
        <v>44317</v>
      </c>
      <c r="I10800" s="516">
        <v>0.23834200000000003</v>
      </c>
      <c r="J10800" s="518" t="s">
        <v>3192</v>
      </c>
    </row>
    <row r="10801" spans="1:10" x14ac:dyDescent="0.3">
      <c r="A10801" s="26">
        <v>2021</v>
      </c>
      <c r="B10801" s="27" t="s">
        <v>5775</v>
      </c>
      <c r="C10801" s="27" t="s">
        <v>2905</v>
      </c>
      <c r="D10801" s="500" t="s">
        <v>5775</v>
      </c>
      <c r="E10801" s="27" t="s">
        <v>3033</v>
      </c>
      <c r="F10801" s="27" t="s">
        <v>2807</v>
      </c>
      <c r="G10801" s="517" t="s">
        <v>2812</v>
      </c>
      <c r="H10801" s="28">
        <v>44317</v>
      </c>
      <c r="I10801" s="516">
        <v>8.2656110000000016</v>
      </c>
      <c r="J10801" s="518" t="s">
        <v>3192</v>
      </c>
    </row>
    <row r="10802" spans="1:10" x14ac:dyDescent="0.3">
      <c r="A10802" s="26">
        <v>2021</v>
      </c>
      <c r="B10802" s="27" t="s">
        <v>5773</v>
      </c>
      <c r="C10802" s="27" t="s">
        <v>5774</v>
      </c>
      <c r="D10802" s="500" t="s">
        <v>5773</v>
      </c>
      <c r="E10802" s="27" t="s">
        <v>3111</v>
      </c>
      <c r="F10802" s="27" t="s">
        <v>3034</v>
      </c>
      <c r="G10802" s="517" t="s">
        <v>2821</v>
      </c>
      <c r="H10802" s="28">
        <v>44317</v>
      </c>
      <c r="I10802" s="516">
        <v>0.22028900000000001</v>
      </c>
      <c r="J10802" s="518" t="s">
        <v>3241</v>
      </c>
    </row>
    <row r="10803" spans="1:10" x14ac:dyDescent="0.3">
      <c r="A10803" s="26">
        <v>2021</v>
      </c>
      <c r="B10803" s="27" t="s">
        <v>5764</v>
      </c>
      <c r="C10803" s="27" t="s">
        <v>5765</v>
      </c>
      <c r="D10803" s="500" t="s">
        <v>5766</v>
      </c>
      <c r="E10803" s="27" t="s">
        <v>3161</v>
      </c>
      <c r="F10803" s="27" t="s">
        <v>2815</v>
      </c>
      <c r="G10803" s="517" t="s">
        <v>2816</v>
      </c>
      <c r="H10803" s="28">
        <v>44317</v>
      </c>
      <c r="I10803" s="516">
        <v>0.86006199999999999</v>
      </c>
      <c r="J10803" s="518" t="s">
        <v>3192</v>
      </c>
    </row>
    <row r="10804" spans="1:10" x14ac:dyDescent="0.3">
      <c r="A10804" s="26">
        <v>2021</v>
      </c>
      <c r="B10804" s="27" t="s">
        <v>5771</v>
      </c>
      <c r="C10804" s="27" t="s">
        <v>5772</v>
      </c>
      <c r="D10804" s="500" t="s">
        <v>5771</v>
      </c>
      <c r="E10804" s="27" t="s">
        <v>3033</v>
      </c>
      <c r="F10804" s="27" t="s">
        <v>2807</v>
      </c>
      <c r="G10804" s="517" t="s">
        <v>2812</v>
      </c>
      <c r="H10804" s="28">
        <v>44317</v>
      </c>
      <c r="I10804" s="516">
        <v>22.564088999999999</v>
      </c>
      <c r="J10804" s="518" t="s">
        <v>9055</v>
      </c>
    </row>
    <row r="10805" spans="1:10" x14ac:dyDescent="0.3">
      <c r="A10805" s="26">
        <v>2021</v>
      </c>
      <c r="B10805" s="27" t="s">
        <v>5769</v>
      </c>
      <c r="C10805" s="27" t="s">
        <v>5770</v>
      </c>
      <c r="D10805" s="500" t="s">
        <v>5769</v>
      </c>
      <c r="E10805" s="27" t="s">
        <v>3111</v>
      </c>
      <c r="F10805" s="27" t="s">
        <v>3034</v>
      </c>
      <c r="G10805" s="517" t="s">
        <v>2821</v>
      </c>
      <c r="H10805" s="28">
        <v>44317</v>
      </c>
      <c r="I10805" s="516">
        <v>5.2358320000000003</v>
      </c>
      <c r="J10805" s="518" t="s">
        <v>3192</v>
      </c>
    </row>
    <row r="10806" spans="1:10" x14ac:dyDescent="0.3">
      <c r="A10806" s="26">
        <v>2021</v>
      </c>
      <c r="B10806" s="27" t="s">
        <v>5767</v>
      </c>
      <c r="C10806" s="27" t="s">
        <v>3515</v>
      </c>
      <c r="D10806" s="500" t="s">
        <v>5768</v>
      </c>
      <c r="E10806" s="27" t="s">
        <v>3063</v>
      </c>
      <c r="F10806" s="27" t="s">
        <v>2815</v>
      </c>
      <c r="G10806" s="517" t="s">
        <v>2816</v>
      </c>
      <c r="H10806" s="28">
        <v>44317</v>
      </c>
      <c r="I10806" s="516">
        <v>2.140784</v>
      </c>
      <c r="J10806" s="518" t="s">
        <v>3192</v>
      </c>
    </row>
    <row r="10807" spans="1:10" x14ac:dyDescent="0.3">
      <c r="A10807" s="26">
        <v>2021</v>
      </c>
      <c r="B10807" s="27" t="s">
        <v>5982</v>
      </c>
      <c r="C10807" s="27" t="s">
        <v>5983</v>
      </c>
      <c r="D10807" s="500" t="s">
        <v>5982</v>
      </c>
      <c r="E10807" s="27" t="s">
        <v>3033</v>
      </c>
      <c r="F10807" s="27" t="s">
        <v>2788</v>
      </c>
      <c r="G10807" s="517" t="s">
        <v>2788</v>
      </c>
      <c r="H10807" s="28">
        <v>44317</v>
      </c>
      <c r="I10807" s="516">
        <v>18.604534999999998</v>
      </c>
      <c r="J10807" s="518" t="s">
        <v>3192</v>
      </c>
    </row>
    <row r="10808" spans="1:10" x14ac:dyDescent="0.3">
      <c r="A10808" s="26">
        <v>2021</v>
      </c>
      <c r="B10808" s="27" t="s">
        <v>5974</v>
      </c>
      <c r="C10808" s="27" t="s">
        <v>5975</v>
      </c>
      <c r="D10808" s="500" t="s">
        <v>5974</v>
      </c>
      <c r="E10808" s="27" t="s">
        <v>3033</v>
      </c>
      <c r="F10808" s="27" t="s">
        <v>2807</v>
      </c>
      <c r="G10808" s="517" t="s">
        <v>2812</v>
      </c>
      <c r="H10808" s="28">
        <v>44317</v>
      </c>
      <c r="I10808" s="516">
        <v>10.477639</v>
      </c>
      <c r="J10808" s="518" t="s">
        <v>3192</v>
      </c>
    </row>
    <row r="10809" spans="1:10" x14ac:dyDescent="0.3">
      <c r="A10809" s="26">
        <v>2021</v>
      </c>
      <c r="B10809" s="27" t="s">
        <v>5976</v>
      </c>
      <c r="C10809" s="27" t="s">
        <v>5977</v>
      </c>
      <c r="D10809" s="500" t="s">
        <v>5976</v>
      </c>
      <c r="E10809" s="27" t="s">
        <v>3111</v>
      </c>
      <c r="F10809" s="27" t="s">
        <v>3034</v>
      </c>
      <c r="G10809" s="517" t="s">
        <v>2831</v>
      </c>
      <c r="H10809" s="28">
        <v>44317</v>
      </c>
      <c r="I10809" s="516">
        <v>3.3304520000000002</v>
      </c>
      <c r="J10809" s="518" t="s">
        <v>3192</v>
      </c>
    </row>
    <row r="10810" spans="1:10" x14ac:dyDescent="0.3">
      <c r="A10810" s="26">
        <v>2021</v>
      </c>
      <c r="B10810" s="27" t="s">
        <v>5978</v>
      </c>
      <c r="C10810" s="27" t="s">
        <v>5979</v>
      </c>
      <c r="D10810" s="500" t="s">
        <v>5978</v>
      </c>
      <c r="E10810" s="27" t="s">
        <v>3111</v>
      </c>
      <c r="F10810" s="27" t="s">
        <v>2825</v>
      </c>
      <c r="G10810" s="517" t="s">
        <v>2850</v>
      </c>
      <c r="H10810" s="28">
        <v>44317</v>
      </c>
      <c r="I10810" s="516">
        <v>3.4862350000000002</v>
      </c>
      <c r="J10810" s="518" t="s">
        <v>3192</v>
      </c>
    </row>
    <row r="10811" spans="1:10" x14ac:dyDescent="0.3">
      <c r="A10811" s="26">
        <v>2021</v>
      </c>
      <c r="B10811" s="27" t="s">
        <v>5980</v>
      </c>
      <c r="C10811" s="27" t="s">
        <v>5981</v>
      </c>
      <c r="D10811" s="500" t="s">
        <v>5980</v>
      </c>
      <c r="E10811" s="27" t="s">
        <v>3111</v>
      </c>
      <c r="F10811" s="27" t="s">
        <v>2825</v>
      </c>
      <c r="G10811" s="517" t="s">
        <v>2850</v>
      </c>
      <c r="H10811" s="28">
        <v>44317</v>
      </c>
      <c r="I10811" s="516">
        <v>3.5592620000000004</v>
      </c>
      <c r="J10811" s="518" t="s">
        <v>3192</v>
      </c>
    </row>
    <row r="10812" spans="1:10" x14ac:dyDescent="0.3">
      <c r="A10812" s="26">
        <v>2021</v>
      </c>
      <c r="B10812" s="27" t="s">
        <v>5984</v>
      </c>
      <c r="C10812" s="27" t="s">
        <v>5985</v>
      </c>
      <c r="D10812" s="500" t="s">
        <v>5984</v>
      </c>
      <c r="E10812" s="27" t="s">
        <v>3111</v>
      </c>
      <c r="F10812" s="27" t="s">
        <v>2825</v>
      </c>
      <c r="G10812" s="517" t="s">
        <v>2850</v>
      </c>
      <c r="H10812" s="28">
        <v>44317</v>
      </c>
      <c r="I10812" s="516">
        <v>4.505472000000001</v>
      </c>
      <c r="J10812" s="518" t="s">
        <v>3192</v>
      </c>
    </row>
    <row r="10813" spans="1:10" x14ac:dyDescent="0.3">
      <c r="A10813" s="26">
        <v>2021</v>
      </c>
      <c r="B10813" s="27" t="s">
        <v>5993</v>
      </c>
      <c r="C10813" s="27" t="s">
        <v>5994</v>
      </c>
      <c r="D10813" s="500" t="s">
        <v>5993</v>
      </c>
      <c r="E10813" s="27" t="s">
        <v>3033</v>
      </c>
      <c r="F10813" s="27" t="s">
        <v>2788</v>
      </c>
      <c r="G10813" s="517" t="s">
        <v>2788</v>
      </c>
      <c r="H10813" s="28">
        <v>44317</v>
      </c>
      <c r="I10813" s="516">
        <v>1.2598900000000002</v>
      </c>
      <c r="J10813" s="518" t="s">
        <v>3241</v>
      </c>
    </row>
    <row r="10814" spans="1:10" x14ac:dyDescent="0.3">
      <c r="A10814" s="26">
        <v>2021</v>
      </c>
      <c r="B10814" s="27" t="s">
        <v>5991</v>
      </c>
      <c r="C10814" s="27" t="s">
        <v>5992</v>
      </c>
      <c r="D10814" s="500" t="s">
        <v>5991</v>
      </c>
      <c r="E10814" s="27" t="s">
        <v>3033</v>
      </c>
      <c r="F10814" s="27" t="s">
        <v>2788</v>
      </c>
      <c r="G10814" s="517" t="s">
        <v>2799</v>
      </c>
      <c r="H10814" s="28">
        <v>44317</v>
      </c>
      <c r="I10814" s="516">
        <v>15.180657999999999</v>
      </c>
      <c r="J10814" s="518" t="s">
        <v>3192</v>
      </c>
    </row>
    <row r="10815" spans="1:10" x14ac:dyDescent="0.3">
      <c r="A10815" s="26">
        <v>2021</v>
      </c>
      <c r="B10815" s="27" t="s">
        <v>5987</v>
      </c>
      <c r="C10815" s="27" t="s">
        <v>6024</v>
      </c>
      <c r="D10815" s="500" t="s">
        <v>5987</v>
      </c>
      <c r="E10815" s="27" t="s">
        <v>3111</v>
      </c>
      <c r="F10815" s="27" t="s">
        <v>2825</v>
      </c>
      <c r="G10815" s="517" t="s">
        <v>2850</v>
      </c>
      <c r="H10815" s="28">
        <v>44317</v>
      </c>
      <c r="I10815" s="516">
        <v>13.297487</v>
      </c>
      <c r="J10815" s="518" t="s">
        <v>3192</v>
      </c>
    </row>
    <row r="10816" spans="1:10" x14ac:dyDescent="0.3">
      <c r="A10816" s="26">
        <v>2021</v>
      </c>
      <c r="B10816" s="27" t="s">
        <v>5764</v>
      </c>
      <c r="C10816" s="27" t="s">
        <v>5765</v>
      </c>
      <c r="D10816" s="500" t="s">
        <v>5988</v>
      </c>
      <c r="E10816" s="27" t="s">
        <v>3161</v>
      </c>
      <c r="F10816" s="27" t="s">
        <v>2815</v>
      </c>
      <c r="G10816" s="517" t="s">
        <v>2816</v>
      </c>
      <c r="H10816" s="28">
        <v>44317</v>
      </c>
      <c r="I10816" s="516">
        <v>0.853105</v>
      </c>
      <c r="J10816" s="518" t="s">
        <v>3192</v>
      </c>
    </row>
    <row r="10817" spans="1:10" x14ac:dyDescent="0.3">
      <c r="A10817" s="26">
        <v>2021</v>
      </c>
      <c r="B10817" s="27" t="s">
        <v>5989</v>
      </c>
      <c r="C10817" s="27" t="s">
        <v>5990</v>
      </c>
      <c r="D10817" s="500" t="s">
        <v>5989</v>
      </c>
      <c r="E10817" s="27" t="s">
        <v>3033</v>
      </c>
      <c r="F10817" s="27" t="s">
        <v>2807</v>
      </c>
      <c r="G10817" s="517" t="s">
        <v>2812</v>
      </c>
      <c r="H10817" s="28">
        <v>44317</v>
      </c>
      <c r="I10817" s="516">
        <v>22.186293000000003</v>
      </c>
      <c r="J10817" s="518" t="s">
        <v>3241</v>
      </c>
    </row>
    <row r="10818" spans="1:10" x14ac:dyDescent="0.3">
      <c r="A10818" s="26">
        <v>2021</v>
      </c>
      <c r="B10818" s="27" t="s">
        <v>6036</v>
      </c>
      <c r="C10818" s="27" t="s">
        <v>6037</v>
      </c>
      <c r="D10818" s="500" t="s">
        <v>6038</v>
      </c>
      <c r="E10818" s="27" t="s">
        <v>3161</v>
      </c>
      <c r="F10818" s="27" t="s">
        <v>3026</v>
      </c>
      <c r="G10818" s="517" t="s">
        <v>2936</v>
      </c>
      <c r="H10818" s="28">
        <v>44317</v>
      </c>
      <c r="I10818" s="516">
        <v>2.6479650000000001</v>
      </c>
      <c r="J10818" s="518" t="s">
        <v>3192</v>
      </c>
    </row>
    <row r="10819" spans="1:10" x14ac:dyDescent="0.3">
      <c r="A10819" s="26">
        <v>2021</v>
      </c>
      <c r="B10819" s="27" t="s">
        <v>5995</v>
      </c>
      <c r="C10819" s="27" t="s">
        <v>5996</v>
      </c>
      <c r="D10819" s="500" t="s">
        <v>5995</v>
      </c>
      <c r="E10819" s="27" t="s">
        <v>3033</v>
      </c>
      <c r="F10819" s="27" t="s">
        <v>2807</v>
      </c>
      <c r="G10819" s="517" t="s">
        <v>2812</v>
      </c>
      <c r="H10819" s="28">
        <v>44317</v>
      </c>
      <c r="I10819" s="516">
        <v>7.4512989999999997</v>
      </c>
      <c r="J10819" s="518" t="s">
        <v>3192</v>
      </c>
    </row>
    <row r="10820" spans="1:10" x14ac:dyDescent="0.3">
      <c r="A10820" s="26">
        <v>2021</v>
      </c>
      <c r="B10820" s="27" t="s">
        <v>6033</v>
      </c>
      <c r="C10820" s="27" t="s">
        <v>6034</v>
      </c>
      <c r="D10820" s="500" t="s">
        <v>6035</v>
      </c>
      <c r="E10820" s="27" t="s">
        <v>3161</v>
      </c>
      <c r="F10820" s="27" t="s">
        <v>2788</v>
      </c>
      <c r="G10820" s="517" t="s">
        <v>2788</v>
      </c>
      <c r="H10820" s="28">
        <v>44317</v>
      </c>
      <c r="I10820" s="516">
        <v>2.98536</v>
      </c>
      <c r="J10820" s="518" t="s">
        <v>3192</v>
      </c>
    </row>
    <row r="10821" spans="1:10" x14ac:dyDescent="0.3">
      <c r="A10821" s="26">
        <v>2021</v>
      </c>
      <c r="B10821" s="27" t="s">
        <v>5997</v>
      </c>
      <c r="C10821" s="27" t="s">
        <v>5998</v>
      </c>
      <c r="D10821" s="500" t="s">
        <v>5997</v>
      </c>
      <c r="E10821" s="27" t="s">
        <v>3111</v>
      </c>
      <c r="F10821" s="27" t="s">
        <v>3034</v>
      </c>
      <c r="G10821" s="517" t="s">
        <v>2821</v>
      </c>
      <c r="H10821" s="28">
        <v>44317</v>
      </c>
      <c r="I10821" s="516">
        <v>2.607748</v>
      </c>
      <c r="J10821" s="518" t="s">
        <v>3241</v>
      </c>
    </row>
    <row r="10822" spans="1:10" x14ac:dyDescent="0.3">
      <c r="A10822" s="26">
        <v>2021</v>
      </c>
      <c r="B10822" s="27" t="s">
        <v>5999</v>
      </c>
      <c r="C10822" s="27" t="s">
        <v>5967</v>
      </c>
      <c r="D10822" s="500" t="s">
        <v>5999</v>
      </c>
      <c r="E10822" s="27" t="s">
        <v>3111</v>
      </c>
      <c r="F10822" s="27" t="s">
        <v>2815</v>
      </c>
      <c r="G10822" s="517" t="s">
        <v>2854</v>
      </c>
      <c r="H10822" s="28">
        <v>44317</v>
      </c>
      <c r="I10822" s="516">
        <v>0.53963300000000003</v>
      </c>
      <c r="J10822" s="518" t="s">
        <v>3241</v>
      </c>
    </row>
    <row r="10823" spans="1:10" x14ac:dyDescent="0.3">
      <c r="A10823" s="26">
        <v>2021</v>
      </c>
      <c r="B10823" s="27" t="s">
        <v>6025</v>
      </c>
      <c r="C10823" s="27" t="s">
        <v>6026</v>
      </c>
      <c r="D10823" s="500" t="s">
        <v>6025</v>
      </c>
      <c r="E10823" s="27" t="s">
        <v>3033</v>
      </c>
      <c r="F10823" s="27" t="s">
        <v>2807</v>
      </c>
      <c r="G10823" s="517" t="s">
        <v>2808</v>
      </c>
      <c r="H10823" s="28">
        <v>44317</v>
      </c>
      <c r="I10823" s="516">
        <v>34.942283000000003</v>
      </c>
      <c r="J10823" s="518" t="s">
        <v>3192</v>
      </c>
    </row>
    <row r="10824" spans="1:10" x14ac:dyDescent="0.3">
      <c r="A10824" s="26">
        <v>2021</v>
      </c>
      <c r="B10824" s="27" t="s">
        <v>6027</v>
      </c>
      <c r="C10824" s="27" t="s">
        <v>6028</v>
      </c>
      <c r="D10824" s="500" t="s">
        <v>6027</v>
      </c>
      <c r="E10824" s="27" t="s">
        <v>3111</v>
      </c>
      <c r="F10824" s="27" t="s">
        <v>3034</v>
      </c>
      <c r="G10824" s="517" t="s">
        <v>2831</v>
      </c>
      <c r="H10824" s="28">
        <v>44317</v>
      </c>
      <c r="I10824" s="516">
        <v>2.4006420000000004</v>
      </c>
      <c r="J10824" s="518" t="s">
        <v>3192</v>
      </c>
    </row>
    <row r="10825" spans="1:10" x14ac:dyDescent="0.3">
      <c r="A10825" s="26">
        <v>2021</v>
      </c>
      <c r="B10825" s="27" t="s">
        <v>6029</v>
      </c>
      <c r="C10825" s="27" t="s">
        <v>6030</v>
      </c>
      <c r="D10825" s="500" t="s">
        <v>6029</v>
      </c>
      <c r="E10825" s="27" t="s">
        <v>3111</v>
      </c>
      <c r="F10825" s="27" t="s">
        <v>3034</v>
      </c>
      <c r="G10825" s="517" t="s">
        <v>2831</v>
      </c>
      <c r="H10825" s="28">
        <v>44317</v>
      </c>
      <c r="I10825" s="516">
        <v>1.0935320000000002</v>
      </c>
      <c r="J10825" s="518" t="s">
        <v>3192</v>
      </c>
    </row>
    <row r="10826" spans="1:10" x14ac:dyDescent="0.3">
      <c r="A10826" s="26">
        <v>2021</v>
      </c>
      <c r="B10826" s="27" t="s">
        <v>6031</v>
      </c>
      <c r="C10826" s="27" t="s">
        <v>6016</v>
      </c>
      <c r="D10826" s="500" t="s">
        <v>6031</v>
      </c>
      <c r="E10826" s="27" t="s">
        <v>3033</v>
      </c>
      <c r="F10826" s="27" t="s">
        <v>2807</v>
      </c>
      <c r="G10826" s="517" t="s">
        <v>2808</v>
      </c>
      <c r="H10826" s="28">
        <v>44317</v>
      </c>
      <c r="I10826" s="516">
        <v>8.3832830000000005</v>
      </c>
      <c r="J10826" s="518" t="s">
        <v>3241</v>
      </c>
    </row>
    <row r="10827" spans="1:10" x14ac:dyDescent="0.3">
      <c r="A10827" s="26">
        <v>2021</v>
      </c>
      <c r="B10827" s="27" t="s">
        <v>6032</v>
      </c>
      <c r="C10827" s="27" t="s">
        <v>6018</v>
      </c>
      <c r="D10827" s="500" t="s">
        <v>6032</v>
      </c>
      <c r="E10827" s="27" t="s">
        <v>3033</v>
      </c>
      <c r="F10827" s="27" t="s">
        <v>2788</v>
      </c>
      <c r="G10827" s="517" t="s">
        <v>2788</v>
      </c>
      <c r="H10827" s="28">
        <v>44317</v>
      </c>
      <c r="I10827" s="516">
        <v>16.961265999999998</v>
      </c>
      <c r="J10827" s="518" t="s">
        <v>3241</v>
      </c>
    </row>
    <row r="10828" spans="1:10" x14ac:dyDescent="0.3">
      <c r="A10828" s="26">
        <v>2021</v>
      </c>
      <c r="B10828" s="27" t="s">
        <v>6039</v>
      </c>
      <c r="C10828" s="27" t="s">
        <v>6040</v>
      </c>
      <c r="D10828" s="500" t="s">
        <v>6039</v>
      </c>
      <c r="E10828" s="27" t="s">
        <v>3033</v>
      </c>
      <c r="F10828" s="27" t="s">
        <v>2788</v>
      </c>
      <c r="G10828" s="517" t="s">
        <v>2788</v>
      </c>
      <c r="H10828" s="28">
        <v>44317</v>
      </c>
      <c r="I10828" s="516">
        <v>21.701920000000001</v>
      </c>
      <c r="J10828" s="518" t="s">
        <v>3241</v>
      </c>
    </row>
    <row r="10829" spans="1:10" x14ac:dyDescent="0.3">
      <c r="A10829" s="26">
        <v>2021</v>
      </c>
      <c r="B10829" s="27" t="s">
        <v>6041</v>
      </c>
      <c r="C10829" s="27" t="s">
        <v>6042</v>
      </c>
      <c r="D10829" s="500" t="s">
        <v>6041</v>
      </c>
      <c r="E10829" s="27" t="s">
        <v>3033</v>
      </c>
      <c r="F10829" s="27" t="s">
        <v>2798</v>
      </c>
      <c r="G10829" s="517" t="s">
        <v>2803</v>
      </c>
      <c r="H10829" s="28">
        <v>44317</v>
      </c>
      <c r="I10829" s="516">
        <v>31.458895000000002</v>
      </c>
      <c r="J10829" s="518" t="s">
        <v>3192</v>
      </c>
    </row>
    <row r="10830" spans="1:10" x14ac:dyDescent="0.3">
      <c r="A10830" s="26">
        <v>2021</v>
      </c>
      <c r="B10830" s="27" t="s">
        <v>6043</v>
      </c>
      <c r="C10830" s="27" t="s">
        <v>6044</v>
      </c>
      <c r="D10830" s="500" t="s">
        <v>6043</v>
      </c>
      <c r="E10830" s="27" t="s">
        <v>3111</v>
      </c>
      <c r="F10830" s="27" t="s">
        <v>2825</v>
      </c>
      <c r="G10830" s="517" t="s">
        <v>2850</v>
      </c>
      <c r="H10830" s="28">
        <v>44317</v>
      </c>
      <c r="I10830" s="516">
        <v>1.7530399999999999</v>
      </c>
      <c r="J10830" s="518" t="s">
        <v>3192</v>
      </c>
    </row>
    <row r="10831" spans="1:10" x14ac:dyDescent="0.3">
      <c r="A10831" s="26">
        <v>2021</v>
      </c>
      <c r="B10831" s="27" t="s">
        <v>6075</v>
      </c>
      <c r="C10831" s="27" t="s">
        <v>6076</v>
      </c>
      <c r="D10831" s="500" t="s">
        <v>6075</v>
      </c>
      <c r="E10831" s="27" t="s">
        <v>3033</v>
      </c>
      <c r="F10831" s="27" t="s">
        <v>2807</v>
      </c>
      <c r="G10831" s="517" t="s">
        <v>2812</v>
      </c>
      <c r="H10831" s="28">
        <v>44317</v>
      </c>
      <c r="I10831" s="516">
        <v>50.681486</v>
      </c>
      <c r="J10831" s="518" t="s">
        <v>9055</v>
      </c>
    </row>
    <row r="10832" spans="1:10" x14ac:dyDescent="0.3">
      <c r="A10832" s="26">
        <v>2021</v>
      </c>
      <c r="B10832" s="27" t="s">
        <v>6077</v>
      </c>
      <c r="C10832" s="27" t="s">
        <v>6078</v>
      </c>
      <c r="D10832" s="500" t="s">
        <v>6077</v>
      </c>
      <c r="E10832" s="27" t="s">
        <v>3111</v>
      </c>
      <c r="F10832" s="27" t="s">
        <v>3034</v>
      </c>
      <c r="G10832" s="517" t="s">
        <v>2840</v>
      </c>
      <c r="H10832" s="28">
        <v>44317</v>
      </c>
      <c r="I10832" s="516">
        <v>15.243180000000001</v>
      </c>
      <c r="J10832" s="518" t="s">
        <v>3192</v>
      </c>
    </row>
    <row r="10833" spans="1:10" x14ac:dyDescent="0.3">
      <c r="A10833" s="26">
        <v>2021</v>
      </c>
      <c r="B10833" s="27" t="s">
        <v>6087</v>
      </c>
      <c r="C10833" s="27" t="s">
        <v>6088</v>
      </c>
      <c r="D10833" s="500" t="s">
        <v>6087</v>
      </c>
      <c r="E10833" s="27" t="s">
        <v>3033</v>
      </c>
      <c r="F10833" s="27" t="s">
        <v>2798</v>
      </c>
      <c r="G10833" s="517" t="s">
        <v>2803</v>
      </c>
      <c r="H10833" s="28">
        <v>44317</v>
      </c>
      <c r="I10833" s="516">
        <v>4.0004280000000003</v>
      </c>
      <c r="J10833" s="518" t="s">
        <v>3241</v>
      </c>
    </row>
    <row r="10834" spans="1:10" x14ac:dyDescent="0.3">
      <c r="A10834" s="26">
        <v>2021</v>
      </c>
      <c r="B10834" s="27" t="s">
        <v>6079</v>
      </c>
      <c r="C10834" s="27" t="s">
        <v>6080</v>
      </c>
      <c r="D10834" s="500" t="s">
        <v>6079</v>
      </c>
      <c r="E10834" s="27" t="s">
        <v>3111</v>
      </c>
      <c r="F10834" s="27" t="s">
        <v>2825</v>
      </c>
      <c r="G10834" s="517" t="s">
        <v>2826</v>
      </c>
      <c r="H10834" s="28">
        <v>44317</v>
      </c>
      <c r="I10834" s="516">
        <v>0.13281100000000001</v>
      </c>
      <c r="J10834" s="518" t="s">
        <v>3192</v>
      </c>
    </row>
    <row r="10835" spans="1:10" x14ac:dyDescent="0.3">
      <c r="A10835" s="26">
        <v>2021</v>
      </c>
      <c r="B10835" s="27" t="s">
        <v>6081</v>
      </c>
      <c r="C10835" s="27" t="s">
        <v>6082</v>
      </c>
      <c r="D10835" s="500" t="s">
        <v>6081</v>
      </c>
      <c r="E10835" s="27" t="s">
        <v>3033</v>
      </c>
      <c r="F10835" s="27" t="s">
        <v>2788</v>
      </c>
      <c r="G10835" s="517" t="s">
        <v>2788</v>
      </c>
      <c r="H10835" s="28">
        <v>44317</v>
      </c>
      <c r="I10835" s="516">
        <v>5.5432260000000007</v>
      </c>
      <c r="J10835" s="518" t="s">
        <v>3241</v>
      </c>
    </row>
    <row r="10836" spans="1:10" x14ac:dyDescent="0.3">
      <c r="A10836" s="26">
        <v>2021</v>
      </c>
      <c r="B10836" s="27" t="s">
        <v>6083</v>
      </c>
      <c r="C10836" s="27" t="s">
        <v>6084</v>
      </c>
      <c r="D10836" s="500" t="s">
        <v>6083</v>
      </c>
      <c r="E10836" s="27" t="s">
        <v>3111</v>
      </c>
      <c r="F10836" s="27" t="s">
        <v>2825</v>
      </c>
      <c r="G10836" s="517" t="s">
        <v>2850</v>
      </c>
      <c r="H10836" s="28">
        <v>44317</v>
      </c>
      <c r="I10836" s="516">
        <v>0.89341900000000007</v>
      </c>
      <c r="J10836" s="518" t="s">
        <v>3241</v>
      </c>
    </row>
    <row r="10837" spans="1:10" x14ac:dyDescent="0.3">
      <c r="A10837" s="26">
        <v>2021</v>
      </c>
      <c r="B10837" s="27" t="s">
        <v>6085</v>
      </c>
      <c r="C10837" s="27" t="s">
        <v>6086</v>
      </c>
      <c r="D10837" s="500" t="s">
        <v>6085</v>
      </c>
      <c r="E10837" s="27" t="s">
        <v>3033</v>
      </c>
      <c r="F10837" s="27" t="s">
        <v>2807</v>
      </c>
      <c r="G10837" s="517" t="s">
        <v>2812</v>
      </c>
      <c r="H10837" s="28">
        <v>44317</v>
      </c>
      <c r="I10837" s="516">
        <v>34.72289</v>
      </c>
      <c r="J10837" s="518" t="s">
        <v>3241</v>
      </c>
    </row>
    <row r="10838" spans="1:10" x14ac:dyDescent="0.3">
      <c r="A10838" s="26">
        <v>2021</v>
      </c>
      <c r="B10838" s="27" t="s">
        <v>3189</v>
      </c>
      <c r="C10838" s="27" t="s">
        <v>6326</v>
      </c>
      <c r="D10838" s="500" t="s">
        <v>6327</v>
      </c>
      <c r="E10838" s="27" t="s">
        <v>3161</v>
      </c>
      <c r="F10838" s="27" t="s">
        <v>2815</v>
      </c>
      <c r="G10838" s="517" t="s">
        <v>2816</v>
      </c>
      <c r="H10838" s="28">
        <v>44317</v>
      </c>
      <c r="I10838" s="516">
        <v>0.84380200000000005</v>
      </c>
      <c r="J10838" s="518" t="s">
        <v>3192</v>
      </c>
    </row>
    <row r="10839" spans="1:10" x14ac:dyDescent="0.3">
      <c r="A10839" s="26">
        <v>2021</v>
      </c>
      <c r="B10839" s="27" t="s">
        <v>6128</v>
      </c>
      <c r="C10839" s="27" t="s">
        <v>6129</v>
      </c>
      <c r="D10839" s="500" t="s">
        <v>6130</v>
      </c>
      <c r="E10839" s="27" t="s">
        <v>3161</v>
      </c>
      <c r="F10839" s="27" t="s">
        <v>3034</v>
      </c>
      <c r="G10839" s="517" t="s">
        <v>2999</v>
      </c>
      <c r="H10839" s="28">
        <v>44317</v>
      </c>
      <c r="I10839" s="516">
        <v>1.72976</v>
      </c>
      <c r="J10839" s="518" t="s">
        <v>3192</v>
      </c>
    </row>
    <row r="10840" spans="1:10" x14ac:dyDescent="0.3">
      <c r="A10840" s="26">
        <v>2021</v>
      </c>
      <c r="B10840" s="27" t="s">
        <v>6119</v>
      </c>
      <c r="C10840" s="27" t="s">
        <v>6120</v>
      </c>
      <c r="D10840" s="500" t="s">
        <v>6119</v>
      </c>
      <c r="E10840" s="27" t="s">
        <v>3033</v>
      </c>
      <c r="F10840" s="27" t="s">
        <v>2788</v>
      </c>
      <c r="G10840" s="517" t="s">
        <v>2788</v>
      </c>
      <c r="H10840" s="28">
        <v>44317</v>
      </c>
      <c r="I10840" s="516">
        <v>30.227422999999998</v>
      </c>
      <c r="J10840" s="518" t="s">
        <v>3192</v>
      </c>
    </row>
    <row r="10841" spans="1:10" x14ac:dyDescent="0.3">
      <c r="A10841" s="26">
        <v>2021</v>
      </c>
      <c r="B10841" s="27" t="s">
        <v>6141</v>
      </c>
      <c r="C10841" s="27" t="s">
        <v>6142</v>
      </c>
      <c r="D10841" s="500" t="s">
        <v>6143</v>
      </c>
      <c r="E10841" s="27" t="s">
        <v>3063</v>
      </c>
      <c r="F10841" s="27" t="s">
        <v>3034</v>
      </c>
      <c r="G10841" s="517" t="s">
        <v>2999</v>
      </c>
      <c r="H10841" s="28">
        <v>44317</v>
      </c>
      <c r="I10841" s="516">
        <v>4.4799999999999999E-4</v>
      </c>
      <c r="J10841" s="518" t="s">
        <v>3192</v>
      </c>
    </row>
    <row r="10842" spans="1:10" x14ac:dyDescent="0.3">
      <c r="A10842" s="26">
        <v>2021</v>
      </c>
      <c r="B10842" s="27" t="s">
        <v>6121</v>
      </c>
      <c r="C10842" s="27" t="s">
        <v>6110</v>
      </c>
      <c r="D10842" s="500" t="s">
        <v>6121</v>
      </c>
      <c r="E10842" s="27" t="s">
        <v>3033</v>
      </c>
      <c r="F10842" s="27" t="s">
        <v>2788</v>
      </c>
      <c r="G10842" s="517" t="s">
        <v>2788</v>
      </c>
      <c r="H10842" s="28">
        <v>44317</v>
      </c>
      <c r="I10842" s="516">
        <v>15.027341</v>
      </c>
      <c r="J10842" s="518" t="s">
        <v>3241</v>
      </c>
    </row>
    <row r="10843" spans="1:10" x14ac:dyDescent="0.3">
      <c r="A10843" s="26">
        <v>2021</v>
      </c>
      <c r="B10843" s="27" t="s">
        <v>6122</v>
      </c>
      <c r="C10843" s="27" t="s">
        <v>6123</v>
      </c>
      <c r="D10843" s="500" t="s">
        <v>6122</v>
      </c>
      <c r="E10843" s="27" t="s">
        <v>3111</v>
      </c>
      <c r="F10843" s="27" t="s">
        <v>3034</v>
      </c>
      <c r="G10843" s="517" t="s">
        <v>2831</v>
      </c>
      <c r="H10843" s="28">
        <v>44317</v>
      </c>
      <c r="I10843" s="516">
        <v>1.8073170000000001</v>
      </c>
      <c r="J10843" s="518" t="s">
        <v>3192</v>
      </c>
    </row>
    <row r="10844" spans="1:10" x14ac:dyDescent="0.3">
      <c r="A10844" s="26">
        <v>2021</v>
      </c>
      <c r="B10844" s="27" t="s">
        <v>6124</v>
      </c>
      <c r="C10844" s="27" t="s">
        <v>6125</v>
      </c>
      <c r="D10844" s="500" t="s">
        <v>6124</v>
      </c>
      <c r="E10844" s="27" t="s">
        <v>3111</v>
      </c>
      <c r="F10844" s="27" t="s">
        <v>2815</v>
      </c>
      <c r="G10844" s="517" t="s">
        <v>2854</v>
      </c>
      <c r="H10844" s="28">
        <v>44317</v>
      </c>
      <c r="I10844" s="516">
        <v>0.58588200000000001</v>
      </c>
      <c r="J10844" s="518" t="s">
        <v>9055</v>
      </c>
    </row>
    <row r="10845" spans="1:10" x14ac:dyDescent="0.3">
      <c r="A10845" s="26">
        <v>2021</v>
      </c>
      <c r="B10845" s="27" t="s">
        <v>6126</v>
      </c>
      <c r="C10845" s="27" t="s">
        <v>6127</v>
      </c>
      <c r="D10845" s="500" t="s">
        <v>6126</v>
      </c>
      <c r="E10845" s="27" t="s">
        <v>3033</v>
      </c>
      <c r="F10845" s="27" t="s">
        <v>2788</v>
      </c>
      <c r="G10845" s="517" t="s">
        <v>2788</v>
      </c>
      <c r="H10845" s="28">
        <v>44317</v>
      </c>
      <c r="I10845" s="516">
        <v>6.7244030000000006</v>
      </c>
      <c r="J10845" s="518" t="s">
        <v>3241</v>
      </c>
    </row>
    <row r="10846" spans="1:10" x14ac:dyDescent="0.3">
      <c r="A10846" s="26">
        <v>2021</v>
      </c>
      <c r="B10846" s="27" t="s">
        <v>6144</v>
      </c>
      <c r="C10846" s="27" t="s">
        <v>6145</v>
      </c>
      <c r="D10846" s="500" t="s">
        <v>6144</v>
      </c>
      <c r="E10846" s="27" t="s">
        <v>3033</v>
      </c>
      <c r="F10846" s="27" t="s">
        <v>2788</v>
      </c>
      <c r="G10846" s="517" t="s">
        <v>2788</v>
      </c>
      <c r="H10846" s="28">
        <v>44317</v>
      </c>
      <c r="I10846" s="516">
        <v>3.519927</v>
      </c>
      <c r="J10846" s="518" t="s">
        <v>3192</v>
      </c>
    </row>
    <row r="10847" spans="1:10" x14ac:dyDescent="0.3">
      <c r="A10847" s="26">
        <v>2021</v>
      </c>
      <c r="B10847" s="27" t="s">
        <v>6146</v>
      </c>
      <c r="C10847" s="27" t="s">
        <v>6147</v>
      </c>
      <c r="D10847" s="500" t="s">
        <v>6146</v>
      </c>
      <c r="E10847" s="27" t="s">
        <v>3033</v>
      </c>
      <c r="F10847" s="27" t="s">
        <v>2815</v>
      </c>
      <c r="G10847" s="517" t="s">
        <v>2816</v>
      </c>
      <c r="H10847" s="28">
        <v>44317</v>
      </c>
      <c r="I10847" s="516">
        <v>22.700711999999999</v>
      </c>
      <c r="J10847" s="518" t="s">
        <v>3241</v>
      </c>
    </row>
    <row r="10848" spans="1:10" x14ac:dyDescent="0.3">
      <c r="A10848" s="26">
        <v>2021</v>
      </c>
      <c r="B10848" s="27" t="s">
        <v>6328</v>
      </c>
      <c r="C10848" s="27" t="s">
        <v>6329</v>
      </c>
      <c r="D10848" s="500" t="s">
        <v>6328</v>
      </c>
      <c r="E10848" s="27" t="s">
        <v>3033</v>
      </c>
      <c r="F10848" s="27" t="s">
        <v>3034</v>
      </c>
      <c r="G10848" s="517" t="s">
        <v>2821</v>
      </c>
      <c r="H10848" s="28">
        <v>44317</v>
      </c>
      <c r="I10848" s="516">
        <v>20.65</v>
      </c>
      <c r="J10848" s="518" t="s">
        <v>3192</v>
      </c>
    </row>
    <row r="10849" spans="1:10" x14ac:dyDescent="0.3">
      <c r="A10849" s="26">
        <v>2021</v>
      </c>
      <c r="B10849" s="27" t="s">
        <v>6148</v>
      </c>
      <c r="C10849" s="27" t="s">
        <v>6149</v>
      </c>
      <c r="D10849" s="500" t="s">
        <v>6148</v>
      </c>
      <c r="E10849" s="27" t="s">
        <v>3033</v>
      </c>
      <c r="F10849" s="27" t="s">
        <v>2788</v>
      </c>
      <c r="G10849" s="517" t="s">
        <v>2788</v>
      </c>
      <c r="H10849" s="28">
        <v>44317</v>
      </c>
      <c r="I10849" s="516">
        <v>25.303361000000002</v>
      </c>
      <c r="J10849" s="518" t="s">
        <v>3192</v>
      </c>
    </row>
    <row r="10850" spans="1:10" x14ac:dyDescent="0.3">
      <c r="A10850" s="26">
        <v>2021</v>
      </c>
      <c r="B10850" s="27" t="s">
        <v>6150</v>
      </c>
      <c r="C10850" s="27" t="s">
        <v>6151</v>
      </c>
      <c r="D10850" s="500" t="s">
        <v>6150</v>
      </c>
      <c r="E10850" s="27" t="s">
        <v>3033</v>
      </c>
      <c r="F10850" s="27" t="s">
        <v>2788</v>
      </c>
      <c r="G10850" s="517" t="s">
        <v>2788</v>
      </c>
      <c r="H10850" s="28">
        <v>44317</v>
      </c>
      <c r="I10850" s="516">
        <v>73.169169999999994</v>
      </c>
      <c r="J10850" s="518" t="s">
        <v>3192</v>
      </c>
    </row>
    <row r="10851" spans="1:10" x14ac:dyDescent="0.3">
      <c r="A10851" s="26">
        <v>2021</v>
      </c>
      <c r="B10851" s="27" t="s">
        <v>6330</v>
      </c>
      <c r="C10851" s="27" t="s">
        <v>6331</v>
      </c>
      <c r="D10851" s="500" t="s">
        <v>6330</v>
      </c>
      <c r="E10851" s="27" t="s">
        <v>3111</v>
      </c>
      <c r="F10851" s="27" t="s">
        <v>2815</v>
      </c>
      <c r="G10851" s="517" t="s">
        <v>2854</v>
      </c>
      <c r="H10851" s="28">
        <v>44317</v>
      </c>
      <c r="I10851" s="516">
        <v>0.6080310000000001</v>
      </c>
      <c r="J10851" s="518" t="s">
        <v>9055</v>
      </c>
    </row>
    <row r="10852" spans="1:10" x14ac:dyDescent="0.3">
      <c r="A10852" s="26">
        <v>2021</v>
      </c>
      <c r="B10852" s="27" t="s">
        <v>6332</v>
      </c>
      <c r="C10852" s="27" t="s">
        <v>6266</v>
      </c>
      <c r="D10852" s="500" t="s">
        <v>6332</v>
      </c>
      <c r="E10852" s="27" t="s">
        <v>3111</v>
      </c>
      <c r="F10852" s="27" t="s">
        <v>2815</v>
      </c>
      <c r="G10852" s="517" t="s">
        <v>2854</v>
      </c>
      <c r="H10852" s="28">
        <v>44317</v>
      </c>
      <c r="I10852" s="516">
        <v>4.7011000000000004E-2</v>
      </c>
      <c r="J10852" s="518" t="s">
        <v>3241</v>
      </c>
    </row>
    <row r="10853" spans="1:10" x14ac:dyDescent="0.3">
      <c r="A10853" s="26">
        <v>2021</v>
      </c>
      <c r="B10853" s="27" t="s">
        <v>6333</v>
      </c>
      <c r="C10853" s="27" t="s">
        <v>6334</v>
      </c>
      <c r="D10853" s="500" t="s">
        <v>6335</v>
      </c>
      <c r="E10853" s="27" t="s">
        <v>3161</v>
      </c>
      <c r="F10853" s="27" t="s">
        <v>2815</v>
      </c>
      <c r="G10853" s="517" t="s">
        <v>2816</v>
      </c>
      <c r="H10853" s="28">
        <v>44317</v>
      </c>
      <c r="I10853" s="516">
        <v>0.50186500000000001</v>
      </c>
      <c r="J10853" s="518" t="s">
        <v>3192</v>
      </c>
    </row>
    <row r="10854" spans="1:10" x14ac:dyDescent="0.3">
      <c r="A10854" s="26">
        <v>2021</v>
      </c>
      <c r="B10854" s="27" t="s">
        <v>6336</v>
      </c>
      <c r="C10854" s="27" t="s">
        <v>6337</v>
      </c>
      <c r="D10854" s="500" t="s">
        <v>6338</v>
      </c>
      <c r="E10854" s="27" t="s">
        <v>3161</v>
      </c>
      <c r="F10854" s="27" t="s">
        <v>2788</v>
      </c>
      <c r="G10854" s="517" t="s">
        <v>2788</v>
      </c>
      <c r="H10854" s="28">
        <v>44317</v>
      </c>
      <c r="I10854" s="516">
        <v>0.18522</v>
      </c>
      <c r="J10854" s="518" t="s">
        <v>3192</v>
      </c>
    </row>
    <row r="10855" spans="1:10" x14ac:dyDescent="0.3">
      <c r="A10855" s="26">
        <v>2021</v>
      </c>
      <c r="B10855" s="27" t="s">
        <v>6350</v>
      </c>
      <c r="C10855" s="27" t="s">
        <v>6351</v>
      </c>
      <c r="D10855" s="500" t="s">
        <v>6352</v>
      </c>
      <c r="E10855" s="27" t="s">
        <v>3063</v>
      </c>
      <c r="F10855" s="27" t="s">
        <v>2815</v>
      </c>
      <c r="G10855" s="517" t="s">
        <v>2816</v>
      </c>
      <c r="H10855" s="28">
        <v>44317</v>
      </c>
      <c r="I10855" s="516">
        <v>7.4010000000000005E-3</v>
      </c>
      <c r="J10855" s="518" t="s">
        <v>3192</v>
      </c>
    </row>
    <row r="10856" spans="1:10" x14ac:dyDescent="0.3">
      <c r="A10856" s="26">
        <v>2021</v>
      </c>
      <c r="B10856" s="27" t="s">
        <v>6344</v>
      </c>
      <c r="C10856" s="27" t="s">
        <v>6345</v>
      </c>
      <c r="D10856" s="500" t="s">
        <v>6344</v>
      </c>
      <c r="E10856" s="27" t="s">
        <v>3033</v>
      </c>
      <c r="F10856" s="27" t="s">
        <v>2807</v>
      </c>
      <c r="G10856" s="517" t="s">
        <v>2812</v>
      </c>
      <c r="H10856" s="28">
        <v>44317</v>
      </c>
      <c r="I10856" s="516">
        <v>16.947468000000001</v>
      </c>
      <c r="J10856" s="518" t="s">
        <v>9055</v>
      </c>
    </row>
    <row r="10857" spans="1:10" x14ac:dyDescent="0.3">
      <c r="A10857" s="26">
        <v>2021</v>
      </c>
      <c r="B10857" s="27" t="s">
        <v>6346</v>
      </c>
      <c r="C10857" s="27" t="s">
        <v>6347</v>
      </c>
      <c r="D10857" s="500" t="s">
        <v>6346</v>
      </c>
      <c r="E10857" s="27" t="s">
        <v>3033</v>
      </c>
      <c r="F10857" s="27" t="s">
        <v>2788</v>
      </c>
      <c r="G10857" s="517" t="s">
        <v>2788</v>
      </c>
      <c r="H10857" s="28">
        <v>44317</v>
      </c>
      <c r="I10857" s="516">
        <v>14.859783</v>
      </c>
      <c r="J10857" s="518" t="s">
        <v>3192</v>
      </c>
    </row>
    <row r="10858" spans="1:10" x14ac:dyDescent="0.3">
      <c r="A10858" s="26">
        <v>2021</v>
      </c>
      <c r="B10858" s="27" t="s">
        <v>6353</v>
      </c>
      <c r="C10858" s="27" t="s">
        <v>6354</v>
      </c>
      <c r="D10858" s="500" t="s">
        <v>6353</v>
      </c>
      <c r="E10858" s="27" t="s">
        <v>6117</v>
      </c>
      <c r="F10858" s="27" t="s">
        <v>2825</v>
      </c>
      <c r="G10858" s="517" t="s">
        <v>2826</v>
      </c>
      <c r="H10858" s="28">
        <v>44317</v>
      </c>
      <c r="I10858" s="516">
        <v>0.25309700000000002</v>
      </c>
      <c r="J10858" s="518" t="s">
        <v>3192</v>
      </c>
    </row>
    <row r="10859" spans="1:10" x14ac:dyDescent="0.3">
      <c r="A10859" s="26">
        <v>2021</v>
      </c>
      <c r="B10859" s="27" t="s">
        <v>6341</v>
      </c>
      <c r="C10859" s="27" t="s">
        <v>6342</v>
      </c>
      <c r="D10859" s="500" t="s">
        <v>6343</v>
      </c>
      <c r="E10859" s="27" t="s">
        <v>3161</v>
      </c>
      <c r="F10859" s="27" t="s">
        <v>2815</v>
      </c>
      <c r="G10859" s="517" t="s">
        <v>2854</v>
      </c>
      <c r="H10859" s="28">
        <v>44317</v>
      </c>
      <c r="I10859" s="516">
        <v>0.73322600000000004</v>
      </c>
      <c r="J10859" s="518" t="s">
        <v>3192</v>
      </c>
    </row>
    <row r="10860" spans="1:10" x14ac:dyDescent="0.3">
      <c r="A10860" s="26">
        <v>2021</v>
      </c>
      <c r="B10860" s="27" t="s">
        <v>6339</v>
      </c>
      <c r="C10860" s="27" t="s">
        <v>6340</v>
      </c>
      <c r="D10860" s="500" t="s">
        <v>6339</v>
      </c>
      <c r="E10860" s="27" t="s">
        <v>3111</v>
      </c>
      <c r="F10860" s="27" t="s">
        <v>2825</v>
      </c>
      <c r="G10860" s="517" t="s">
        <v>2850</v>
      </c>
      <c r="H10860" s="28">
        <v>44317</v>
      </c>
      <c r="I10860" s="516">
        <v>0.33505200000000002</v>
      </c>
      <c r="J10860" s="518" t="s">
        <v>3241</v>
      </c>
    </row>
    <row r="10861" spans="1:10" x14ac:dyDescent="0.3">
      <c r="A10861" s="26">
        <v>2021</v>
      </c>
      <c r="B10861" s="27" t="s">
        <v>6349</v>
      </c>
      <c r="C10861" s="27" t="s">
        <v>6306</v>
      </c>
      <c r="D10861" s="500" t="s">
        <v>6349</v>
      </c>
      <c r="E10861" s="27" t="s">
        <v>3111</v>
      </c>
      <c r="F10861" s="27" t="s">
        <v>2825</v>
      </c>
      <c r="G10861" s="517" t="s">
        <v>2826</v>
      </c>
      <c r="H10861" s="28">
        <v>44317</v>
      </c>
      <c r="I10861" s="516">
        <v>0.81787300000000007</v>
      </c>
      <c r="J10861" s="518" t="s">
        <v>3241</v>
      </c>
    </row>
    <row r="10862" spans="1:10" x14ac:dyDescent="0.3">
      <c r="A10862" s="26">
        <v>2021</v>
      </c>
      <c r="B10862" s="27" t="s">
        <v>6348</v>
      </c>
      <c r="C10862" s="27" t="s">
        <v>6304</v>
      </c>
      <c r="D10862" s="500" t="s">
        <v>6348</v>
      </c>
      <c r="E10862" s="27" t="s">
        <v>3033</v>
      </c>
      <c r="F10862" s="27" t="s">
        <v>2815</v>
      </c>
      <c r="G10862" s="517" t="s">
        <v>2816</v>
      </c>
      <c r="H10862" s="28">
        <v>44317</v>
      </c>
      <c r="I10862" s="516">
        <v>9.2889929999999996</v>
      </c>
      <c r="J10862" s="518" t="s">
        <v>3241</v>
      </c>
    </row>
    <row r="10863" spans="1:10" x14ac:dyDescent="0.3">
      <c r="A10863" s="26">
        <v>2021</v>
      </c>
      <c r="B10863" s="27" t="s">
        <v>6355</v>
      </c>
      <c r="C10863" s="27" t="s">
        <v>6356</v>
      </c>
      <c r="D10863" s="500" t="s">
        <v>6355</v>
      </c>
      <c r="E10863" s="27" t="s">
        <v>6117</v>
      </c>
      <c r="F10863" s="27" t="s">
        <v>2825</v>
      </c>
      <c r="G10863" s="517" t="s">
        <v>2826</v>
      </c>
      <c r="H10863" s="28">
        <v>44317</v>
      </c>
      <c r="I10863" s="516">
        <v>1.0441640000000001</v>
      </c>
      <c r="J10863" s="518" t="s">
        <v>3192</v>
      </c>
    </row>
    <row r="10864" spans="1:10" x14ac:dyDescent="0.3">
      <c r="A10864" s="26">
        <v>2021</v>
      </c>
      <c r="B10864" s="27" t="s">
        <v>6357</v>
      </c>
      <c r="C10864" s="27" t="s">
        <v>6358</v>
      </c>
      <c r="D10864" s="500" t="s">
        <v>6357</v>
      </c>
      <c r="E10864" s="27" t="s">
        <v>3111</v>
      </c>
      <c r="F10864" s="27" t="s">
        <v>2825</v>
      </c>
      <c r="G10864" s="517" t="s">
        <v>2850</v>
      </c>
      <c r="H10864" s="28">
        <v>44317</v>
      </c>
      <c r="I10864" s="516">
        <v>0.34241400000000005</v>
      </c>
      <c r="J10864" s="518" t="s">
        <v>3241</v>
      </c>
    </row>
    <row r="10865" spans="1:10" x14ac:dyDescent="0.3">
      <c r="A10865" s="26">
        <v>2021</v>
      </c>
      <c r="B10865" s="27" t="s">
        <v>6382</v>
      </c>
      <c r="C10865" s="27" t="s">
        <v>6383</v>
      </c>
      <c r="D10865" s="500" t="s">
        <v>6384</v>
      </c>
      <c r="E10865" s="27" t="s">
        <v>3161</v>
      </c>
      <c r="F10865" s="27" t="s">
        <v>2815</v>
      </c>
      <c r="G10865" s="517" t="s">
        <v>2854</v>
      </c>
      <c r="H10865" s="28">
        <v>44317</v>
      </c>
      <c r="I10865" s="516">
        <v>0.65305100000000005</v>
      </c>
      <c r="J10865" s="518" t="s">
        <v>3192</v>
      </c>
    </row>
    <row r="10866" spans="1:10" x14ac:dyDescent="0.3">
      <c r="A10866" s="26">
        <v>2021</v>
      </c>
      <c r="B10866" s="27" t="s">
        <v>6385</v>
      </c>
      <c r="C10866" s="27" t="s">
        <v>6386</v>
      </c>
      <c r="D10866" s="500" t="s">
        <v>6387</v>
      </c>
      <c r="E10866" s="27" t="s">
        <v>3161</v>
      </c>
      <c r="F10866" s="27" t="s">
        <v>2815</v>
      </c>
      <c r="G10866" s="517" t="s">
        <v>2816</v>
      </c>
      <c r="H10866" s="28">
        <v>44317</v>
      </c>
      <c r="I10866" s="516">
        <v>0.69984100000000005</v>
      </c>
      <c r="J10866" s="518" t="s">
        <v>3192</v>
      </c>
    </row>
    <row r="10867" spans="1:10" x14ac:dyDescent="0.3">
      <c r="A10867" s="26">
        <v>2021</v>
      </c>
      <c r="B10867" s="27" t="s">
        <v>6446</v>
      </c>
      <c r="C10867" s="27" t="s">
        <v>6447</v>
      </c>
      <c r="D10867" s="500" t="s">
        <v>6446</v>
      </c>
      <c r="E10867" s="27" t="s">
        <v>3033</v>
      </c>
      <c r="F10867" s="27" t="s">
        <v>2798</v>
      </c>
      <c r="G10867" s="517" t="s">
        <v>5801</v>
      </c>
      <c r="H10867" s="28">
        <v>44317</v>
      </c>
      <c r="I10867" s="516">
        <v>27.333576000000001</v>
      </c>
      <c r="J10867" s="518" t="s">
        <v>3241</v>
      </c>
    </row>
    <row r="10868" spans="1:10" x14ac:dyDescent="0.3">
      <c r="A10868" s="26">
        <v>2021</v>
      </c>
      <c r="B10868" s="27" t="s">
        <v>6448</v>
      </c>
      <c r="C10868" s="27" t="s">
        <v>6449</v>
      </c>
      <c r="D10868" s="500" t="s">
        <v>6448</v>
      </c>
      <c r="E10868" s="27" t="s">
        <v>3111</v>
      </c>
      <c r="F10868" s="27" t="s">
        <v>2825</v>
      </c>
      <c r="G10868" s="517" t="s">
        <v>2850</v>
      </c>
      <c r="H10868" s="28">
        <v>44317</v>
      </c>
      <c r="I10868" s="516">
        <v>0.53526899999999999</v>
      </c>
      <c r="J10868" s="518" t="s">
        <v>3241</v>
      </c>
    </row>
    <row r="10869" spans="1:10" x14ac:dyDescent="0.3">
      <c r="A10869" s="26">
        <v>2021</v>
      </c>
      <c r="B10869" s="27" t="s">
        <v>6450</v>
      </c>
      <c r="C10869" s="27" t="s">
        <v>6451</v>
      </c>
      <c r="D10869" s="500" t="s">
        <v>6452</v>
      </c>
      <c r="E10869" s="27" t="s">
        <v>3063</v>
      </c>
      <c r="F10869" s="27" t="s">
        <v>3094</v>
      </c>
      <c r="G10869" s="517" t="s">
        <v>2961</v>
      </c>
      <c r="H10869" s="28">
        <v>44317</v>
      </c>
      <c r="I10869" s="516">
        <v>23.420714</v>
      </c>
      <c r="J10869" s="518" t="s">
        <v>3241</v>
      </c>
    </row>
    <row r="10870" spans="1:10" x14ac:dyDescent="0.3">
      <c r="A10870" s="26">
        <v>2021</v>
      </c>
      <c r="B10870" s="27" t="s">
        <v>6453</v>
      </c>
      <c r="C10870" s="27" t="s">
        <v>6454</v>
      </c>
      <c r="D10870" s="500" t="s">
        <v>6501</v>
      </c>
      <c r="E10870" s="27" t="s">
        <v>3063</v>
      </c>
      <c r="F10870" s="27" t="s">
        <v>3094</v>
      </c>
      <c r="G10870" s="517" t="s">
        <v>2961</v>
      </c>
      <c r="H10870" s="28">
        <v>44317</v>
      </c>
      <c r="I10870" s="516">
        <v>9.9123990000000006</v>
      </c>
      <c r="J10870" s="518" t="s">
        <v>3192</v>
      </c>
    </row>
    <row r="10871" spans="1:10" x14ac:dyDescent="0.3">
      <c r="A10871" s="26">
        <v>2021</v>
      </c>
      <c r="B10871" s="27" t="s">
        <v>6729</v>
      </c>
      <c r="C10871" s="27" t="s">
        <v>6730</v>
      </c>
      <c r="D10871" s="500" t="s">
        <v>6729</v>
      </c>
      <c r="E10871" s="27" t="s">
        <v>3033</v>
      </c>
      <c r="F10871" s="27" t="s">
        <v>2807</v>
      </c>
      <c r="G10871" s="517" t="s">
        <v>2812</v>
      </c>
      <c r="H10871" s="28">
        <v>44317</v>
      </c>
      <c r="I10871" s="516">
        <v>9.232882</v>
      </c>
      <c r="J10871" s="518" t="s">
        <v>3192</v>
      </c>
    </row>
    <row r="10872" spans="1:10" x14ac:dyDescent="0.3">
      <c r="A10872" s="26">
        <v>2021</v>
      </c>
      <c r="B10872" s="27" t="s">
        <v>6455</v>
      </c>
      <c r="C10872" s="27" t="s">
        <v>6456</v>
      </c>
      <c r="D10872" s="500" t="s">
        <v>6457</v>
      </c>
      <c r="E10872" s="27" t="s">
        <v>3161</v>
      </c>
      <c r="F10872" s="27" t="s">
        <v>2788</v>
      </c>
      <c r="G10872" s="517" t="s">
        <v>2788</v>
      </c>
      <c r="H10872" s="28">
        <v>44317</v>
      </c>
      <c r="I10872" s="516">
        <v>0.45844400000000002</v>
      </c>
      <c r="J10872" s="518" t="s">
        <v>3192</v>
      </c>
    </row>
    <row r="10873" spans="1:10" x14ac:dyDescent="0.3">
      <c r="A10873" s="26">
        <v>2021</v>
      </c>
      <c r="B10873" s="27" t="s">
        <v>6731</v>
      </c>
      <c r="C10873" s="27" t="s">
        <v>6732</v>
      </c>
      <c r="D10873" s="500" t="s">
        <v>6731</v>
      </c>
      <c r="E10873" s="27" t="s">
        <v>6117</v>
      </c>
      <c r="F10873" s="27" t="s">
        <v>2825</v>
      </c>
      <c r="G10873" s="517" t="s">
        <v>2826</v>
      </c>
      <c r="H10873" s="28">
        <v>44317</v>
      </c>
      <c r="I10873" s="516">
        <v>7.9496999999999998E-2</v>
      </c>
      <c r="J10873" s="518" t="s">
        <v>3192</v>
      </c>
    </row>
    <row r="10874" spans="1:10" x14ac:dyDescent="0.3">
      <c r="A10874" s="26">
        <v>2021</v>
      </c>
      <c r="B10874" s="27" t="s">
        <v>6464</v>
      </c>
      <c r="C10874" s="27" t="s">
        <v>6465</v>
      </c>
      <c r="D10874" s="500" t="s">
        <v>6466</v>
      </c>
      <c r="E10874" s="27" t="s">
        <v>3161</v>
      </c>
      <c r="F10874" s="27" t="s">
        <v>2788</v>
      </c>
      <c r="G10874" s="517" t="s">
        <v>2788</v>
      </c>
      <c r="H10874" s="28">
        <v>44317</v>
      </c>
      <c r="I10874" s="516">
        <v>0.31579200000000002</v>
      </c>
      <c r="J10874" s="518" t="s">
        <v>3192</v>
      </c>
    </row>
    <row r="10875" spans="1:10" x14ac:dyDescent="0.3">
      <c r="A10875" s="26">
        <v>2021</v>
      </c>
      <c r="B10875" s="27" t="s">
        <v>6471</v>
      </c>
      <c r="C10875" s="27" t="s">
        <v>6472</v>
      </c>
      <c r="D10875" s="500" t="s">
        <v>6473</v>
      </c>
      <c r="E10875" s="27" t="s">
        <v>3161</v>
      </c>
      <c r="F10875" s="27" t="s">
        <v>3026</v>
      </c>
      <c r="G10875" s="517" t="s">
        <v>2936</v>
      </c>
      <c r="H10875" s="28">
        <v>44317</v>
      </c>
      <c r="I10875" s="516">
        <v>1.045169</v>
      </c>
      <c r="J10875" s="518" t="s">
        <v>3192</v>
      </c>
    </row>
    <row r="10876" spans="1:10" x14ac:dyDescent="0.3">
      <c r="A10876" s="26">
        <v>2021</v>
      </c>
      <c r="B10876" s="27" t="s">
        <v>6458</v>
      </c>
      <c r="C10876" s="27" t="s">
        <v>6459</v>
      </c>
      <c r="D10876" s="500" t="s">
        <v>6458</v>
      </c>
      <c r="E10876" s="27" t="s">
        <v>3111</v>
      </c>
      <c r="F10876" s="27" t="s">
        <v>3034</v>
      </c>
      <c r="G10876" s="517" t="s">
        <v>2923</v>
      </c>
      <c r="H10876" s="28">
        <v>44317</v>
      </c>
      <c r="I10876" s="516">
        <v>16.947049</v>
      </c>
      <c r="J10876" s="518" t="s">
        <v>3192</v>
      </c>
    </row>
    <row r="10877" spans="1:10" x14ac:dyDescent="0.3">
      <c r="A10877" s="26">
        <v>2021</v>
      </c>
      <c r="B10877" s="27" t="s">
        <v>6460</v>
      </c>
      <c r="C10877" s="27" t="s">
        <v>6461</v>
      </c>
      <c r="D10877" s="500" t="s">
        <v>6460</v>
      </c>
      <c r="E10877" s="27" t="s">
        <v>3111</v>
      </c>
      <c r="F10877" s="27" t="s">
        <v>3034</v>
      </c>
      <c r="G10877" s="517" t="s">
        <v>2923</v>
      </c>
      <c r="H10877" s="28">
        <v>44317</v>
      </c>
      <c r="I10877" s="516">
        <v>18.260061</v>
      </c>
      <c r="J10877" s="518" t="s">
        <v>3192</v>
      </c>
    </row>
    <row r="10878" spans="1:10" x14ac:dyDescent="0.3">
      <c r="A10878" s="26">
        <v>2021</v>
      </c>
      <c r="B10878" s="27" t="s">
        <v>6462</v>
      </c>
      <c r="C10878" s="27" t="s">
        <v>6463</v>
      </c>
      <c r="D10878" s="500" t="s">
        <v>6462</v>
      </c>
      <c r="E10878" s="27" t="s">
        <v>3111</v>
      </c>
      <c r="F10878" s="27" t="s">
        <v>3034</v>
      </c>
      <c r="G10878" s="517" t="s">
        <v>2923</v>
      </c>
      <c r="H10878" s="28">
        <v>44317</v>
      </c>
      <c r="I10878" s="516">
        <v>16.287457</v>
      </c>
      <c r="J10878" s="518" t="s">
        <v>3192</v>
      </c>
    </row>
    <row r="10879" spans="1:10" x14ac:dyDescent="0.3">
      <c r="A10879" s="26">
        <v>2021</v>
      </c>
      <c r="B10879" s="27" t="s">
        <v>6467</v>
      </c>
      <c r="C10879" s="27" t="s">
        <v>6468</v>
      </c>
      <c r="D10879" s="500" t="s">
        <v>6467</v>
      </c>
      <c r="E10879" s="27" t="s">
        <v>3033</v>
      </c>
      <c r="F10879" s="27" t="s">
        <v>2788</v>
      </c>
      <c r="G10879" s="517" t="s">
        <v>2788</v>
      </c>
      <c r="H10879" s="28">
        <v>44317</v>
      </c>
      <c r="I10879" s="516">
        <v>35.981039000000003</v>
      </c>
      <c r="J10879" s="518" t="s">
        <v>3192</v>
      </c>
    </row>
    <row r="10880" spans="1:10" x14ac:dyDescent="0.3">
      <c r="A10880" s="26">
        <v>2021</v>
      </c>
      <c r="B10880" s="27" t="s">
        <v>6469</v>
      </c>
      <c r="C10880" s="27" t="s">
        <v>6470</v>
      </c>
      <c r="D10880" s="500" t="s">
        <v>6469</v>
      </c>
      <c r="E10880" s="27" t="s">
        <v>3033</v>
      </c>
      <c r="F10880" s="27" t="s">
        <v>2788</v>
      </c>
      <c r="G10880" s="517" t="s">
        <v>2788</v>
      </c>
      <c r="H10880" s="28">
        <v>44317</v>
      </c>
      <c r="I10880" s="516">
        <v>52.690688000000002</v>
      </c>
      <c r="J10880" s="518" t="s">
        <v>3241</v>
      </c>
    </row>
    <row r="10881" spans="1:10" x14ac:dyDescent="0.3">
      <c r="A10881" s="26">
        <v>2021</v>
      </c>
      <c r="B10881" s="27" t="s">
        <v>6488</v>
      </c>
      <c r="C10881" s="27" t="s">
        <v>6489</v>
      </c>
      <c r="D10881" s="500" t="s">
        <v>6488</v>
      </c>
      <c r="E10881" s="27" t="s">
        <v>3033</v>
      </c>
      <c r="F10881" s="27" t="s">
        <v>2807</v>
      </c>
      <c r="G10881" s="517" t="s">
        <v>2812</v>
      </c>
      <c r="H10881" s="28">
        <v>44317</v>
      </c>
      <c r="I10881" s="516">
        <v>21.161780999999998</v>
      </c>
      <c r="J10881" s="518" t="s">
        <v>3192</v>
      </c>
    </row>
    <row r="10882" spans="1:10" x14ac:dyDescent="0.3">
      <c r="A10882" s="26">
        <v>2021</v>
      </c>
      <c r="B10882" s="27" t="s">
        <v>6490</v>
      </c>
      <c r="C10882" s="27" t="s">
        <v>6491</v>
      </c>
      <c r="D10882" s="500" t="s">
        <v>6490</v>
      </c>
      <c r="E10882" s="27" t="s">
        <v>6117</v>
      </c>
      <c r="F10882" s="27" t="s">
        <v>2825</v>
      </c>
      <c r="G10882" s="517" t="s">
        <v>2826</v>
      </c>
      <c r="H10882" s="28">
        <v>44317</v>
      </c>
      <c r="I10882" s="516">
        <v>0.12446600000000001</v>
      </c>
      <c r="J10882" s="518" t="s">
        <v>3192</v>
      </c>
    </row>
    <row r="10883" spans="1:10" x14ac:dyDescent="0.3">
      <c r="A10883" s="26">
        <v>2021</v>
      </c>
      <c r="B10883" s="27" t="s">
        <v>6496</v>
      </c>
      <c r="C10883" s="27" t="s">
        <v>6497</v>
      </c>
      <c r="D10883" s="500" t="s">
        <v>6496</v>
      </c>
      <c r="E10883" s="27" t="s">
        <v>6117</v>
      </c>
      <c r="F10883" s="27" t="s">
        <v>2825</v>
      </c>
      <c r="G10883" s="517" t="s">
        <v>2826</v>
      </c>
      <c r="H10883" s="28">
        <v>44317</v>
      </c>
      <c r="I10883" s="516">
        <v>0.115911</v>
      </c>
      <c r="J10883" s="518" t="s">
        <v>3192</v>
      </c>
    </row>
    <row r="10884" spans="1:10" x14ac:dyDescent="0.3">
      <c r="A10884" s="26">
        <v>2021</v>
      </c>
      <c r="B10884" s="27" t="s">
        <v>6493</v>
      </c>
      <c r="C10884" s="27" t="s">
        <v>6494</v>
      </c>
      <c r="D10884" s="500" t="s">
        <v>6493</v>
      </c>
      <c r="E10884" s="27" t="s">
        <v>6117</v>
      </c>
      <c r="F10884" s="27" t="s">
        <v>2825</v>
      </c>
      <c r="G10884" s="517" t="s">
        <v>2826</v>
      </c>
      <c r="H10884" s="28">
        <v>44317</v>
      </c>
      <c r="I10884" s="516">
        <v>0.115982</v>
      </c>
      <c r="J10884" s="518" t="s">
        <v>3192</v>
      </c>
    </row>
    <row r="10885" spans="1:10" x14ac:dyDescent="0.3">
      <c r="A10885" s="26">
        <v>2021</v>
      </c>
      <c r="B10885" s="27" t="s">
        <v>6499</v>
      </c>
      <c r="C10885" s="27" t="s">
        <v>6500</v>
      </c>
      <c r="D10885" s="500" t="s">
        <v>6499</v>
      </c>
      <c r="E10885" s="27" t="s">
        <v>3033</v>
      </c>
      <c r="F10885" s="27" t="s">
        <v>2788</v>
      </c>
      <c r="G10885" s="517" t="s">
        <v>2788</v>
      </c>
      <c r="H10885" s="28">
        <v>44317</v>
      </c>
      <c r="I10885" s="516">
        <v>16.388145000000002</v>
      </c>
      <c r="J10885" s="518" t="s">
        <v>3192</v>
      </c>
    </row>
    <row r="10886" spans="1:10" x14ac:dyDescent="0.3">
      <c r="A10886" s="26">
        <v>2021</v>
      </c>
      <c r="B10886" s="27" t="s">
        <v>6505</v>
      </c>
      <c r="C10886" s="27" t="s">
        <v>6506</v>
      </c>
      <c r="D10886" s="500" t="s">
        <v>6505</v>
      </c>
      <c r="E10886" s="27" t="s">
        <v>3033</v>
      </c>
      <c r="F10886" s="27" t="s">
        <v>2807</v>
      </c>
      <c r="G10886" s="517" t="s">
        <v>2812</v>
      </c>
      <c r="H10886" s="28">
        <v>44317</v>
      </c>
      <c r="I10886" s="516">
        <v>13.386198</v>
      </c>
      <c r="J10886" s="518" t="s">
        <v>9055</v>
      </c>
    </row>
    <row r="10887" spans="1:10" x14ac:dyDescent="0.3">
      <c r="A10887" s="26">
        <v>2021</v>
      </c>
      <c r="B10887" s="27" t="s">
        <v>6733</v>
      </c>
      <c r="C10887" s="27" t="s">
        <v>6734</v>
      </c>
      <c r="D10887" s="500" t="s">
        <v>6735</v>
      </c>
      <c r="E10887" s="27" t="s">
        <v>3063</v>
      </c>
      <c r="F10887" s="27" t="s">
        <v>3094</v>
      </c>
      <c r="G10887" s="517" t="s">
        <v>3527</v>
      </c>
      <c r="H10887" s="28">
        <v>44317</v>
      </c>
      <c r="I10887" s="516">
        <v>3.5031190000000003</v>
      </c>
      <c r="J10887" s="518" t="s">
        <v>3192</v>
      </c>
    </row>
    <row r="10888" spans="1:10" x14ac:dyDescent="0.3">
      <c r="A10888" s="26">
        <v>2021</v>
      </c>
      <c r="B10888" s="27" t="s">
        <v>6502</v>
      </c>
      <c r="C10888" s="27" t="s">
        <v>6503</v>
      </c>
      <c r="D10888" s="500" t="s">
        <v>6504</v>
      </c>
      <c r="E10888" s="27" t="s">
        <v>3161</v>
      </c>
      <c r="F10888" s="27" t="s">
        <v>2815</v>
      </c>
      <c r="G10888" s="517" t="s">
        <v>2816</v>
      </c>
      <c r="H10888" s="28">
        <v>44317</v>
      </c>
      <c r="I10888" s="516">
        <v>0.72642700000000004</v>
      </c>
      <c r="J10888" s="518" t="s">
        <v>3192</v>
      </c>
    </row>
    <row r="10889" spans="1:10" x14ac:dyDescent="0.3">
      <c r="A10889" s="26">
        <v>2021</v>
      </c>
      <c r="B10889" s="27" t="s">
        <v>6510</v>
      </c>
      <c r="C10889" s="27" t="s">
        <v>3461</v>
      </c>
      <c r="D10889" s="500" t="s">
        <v>6511</v>
      </c>
      <c r="E10889" s="27" t="s">
        <v>3161</v>
      </c>
      <c r="F10889" s="27" t="s">
        <v>2815</v>
      </c>
      <c r="G10889" s="517" t="s">
        <v>2854</v>
      </c>
      <c r="H10889" s="28">
        <v>44317</v>
      </c>
      <c r="I10889" s="516">
        <v>8.7000000000000014E-5</v>
      </c>
      <c r="J10889" s="518" t="s">
        <v>3192</v>
      </c>
    </row>
    <row r="10890" spans="1:10" x14ac:dyDescent="0.3">
      <c r="A10890" s="26">
        <v>2021</v>
      </c>
      <c r="B10890" s="27" t="s">
        <v>6507</v>
      </c>
      <c r="C10890" s="27" t="s">
        <v>6508</v>
      </c>
      <c r="D10890" s="500" t="s">
        <v>6509</v>
      </c>
      <c r="E10890" s="27" t="s">
        <v>3063</v>
      </c>
      <c r="F10890" s="27" t="s">
        <v>3094</v>
      </c>
      <c r="G10890" s="517" t="s">
        <v>2965</v>
      </c>
      <c r="H10890" s="28">
        <v>44317</v>
      </c>
      <c r="I10890" s="516">
        <v>0</v>
      </c>
      <c r="J10890" s="518" t="s">
        <v>3241</v>
      </c>
    </row>
    <row r="10891" spans="1:10" x14ac:dyDescent="0.3">
      <c r="A10891" s="26">
        <v>2021</v>
      </c>
      <c r="B10891" s="27" t="s">
        <v>6722</v>
      </c>
      <c r="C10891" s="27" t="s">
        <v>6723</v>
      </c>
      <c r="D10891" s="500" t="s">
        <v>6722</v>
      </c>
      <c r="E10891" s="27" t="s">
        <v>3033</v>
      </c>
      <c r="F10891" s="27" t="s">
        <v>2807</v>
      </c>
      <c r="G10891" s="517" t="s">
        <v>2812</v>
      </c>
      <c r="H10891" s="28">
        <v>44317</v>
      </c>
      <c r="I10891" s="516">
        <v>21.266179000000001</v>
      </c>
      <c r="J10891" s="518" t="s">
        <v>9055</v>
      </c>
    </row>
    <row r="10892" spans="1:10" x14ac:dyDescent="0.3">
      <c r="A10892" s="26">
        <v>2021</v>
      </c>
      <c r="B10892" s="27" t="s">
        <v>6724</v>
      </c>
      <c r="C10892" s="27" t="s">
        <v>6725</v>
      </c>
      <c r="D10892" s="500" t="s">
        <v>6724</v>
      </c>
      <c r="E10892" s="27" t="s">
        <v>3033</v>
      </c>
      <c r="F10892" s="27" t="s">
        <v>2807</v>
      </c>
      <c r="G10892" s="517" t="s">
        <v>2812</v>
      </c>
      <c r="H10892" s="28">
        <v>44317</v>
      </c>
      <c r="I10892" s="516">
        <v>21.050344000000003</v>
      </c>
      <c r="J10892" s="518" t="s">
        <v>9055</v>
      </c>
    </row>
    <row r="10893" spans="1:10" x14ac:dyDescent="0.3">
      <c r="A10893" s="26">
        <v>2021</v>
      </c>
      <c r="B10893" s="27" t="s">
        <v>6736</v>
      </c>
      <c r="C10893" s="27" t="s">
        <v>6727</v>
      </c>
      <c r="D10893" s="500" t="s">
        <v>6728</v>
      </c>
      <c r="E10893" s="27" t="s">
        <v>3161</v>
      </c>
      <c r="F10893" s="27" t="s">
        <v>2815</v>
      </c>
      <c r="G10893" s="517" t="s">
        <v>2816</v>
      </c>
      <c r="H10893" s="28">
        <v>44317</v>
      </c>
      <c r="I10893" s="516">
        <v>0.63727700000000009</v>
      </c>
      <c r="J10893" s="518" t="s">
        <v>3192</v>
      </c>
    </row>
    <row r="10894" spans="1:10" x14ac:dyDescent="0.3">
      <c r="A10894" s="26">
        <v>2021</v>
      </c>
      <c r="B10894" s="27" t="s">
        <v>6720</v>
      </c>
      <c r="C10894" s="27" t="s">
        <v>6721</v>
      </c>
      <c r="D10894" s="500" t="s">
        <v>6720</v>
      </c>
      <c r="E10894" s="27" t="s">
        <v>3033</v>
      </c>
      <c r="F10894" s="27" t="s">
        <v>2807</v>
      </c>
      <c r="G10894" s="517" t="s">
        <v>2808</v>
      </c>
      <c r="H10894" s="28">
        <v>44317</v>
      </c>
      <c r="I10894" s="516">
        <v>25.431639000000001</v>
      </c>
      <c r="J10894" s="518" t="s">
        <v>3192</v>
      </c>
    </row>
    <row r="10895" spans="1:10" x14ac:dyDescent="0.3">
      <c r="A10895" s="26">
        <v>2021</v>
      </c>
      <c r="B10895" s="27" t="s">
        <v>6737</v>
      </c>
      <c r="C10895" s="27" t="s">
        <v>6738</v>
      </c>
      <c r="D10895" s="500" t="s">
        <v>6737</v>
      </c>
      <c r="E10895" s="27" t="s">
        <v>3033</v>
      </c>
      <c r="F10895" s="27" t="s">
        <v>2807</v>
      </c>
      <c r="G10895" s="517" t="s">
        <v>2812</v>
      </c>
      <c r="H10895" s="28">
        <v>44317</v>
      </c>
      <c r="I10895" s="516">
        <v>16.561176</v>
      </c>
      <c r="J10895" s="518" t="s">
        <v>3192</v>
      </c>
    </row>
    <row r="10896" spans="1:10" x14ac:dyDescent="0.3">
      <c r="A10896" s="26">
        <v>2021</v>
      </c>
      <c r="B10896" s="27" t="s">
        <v>6739</v>
      </c>
      <c r="C10896" s="27" t="s">
        <v>6740</v>
      </c>
      <c r="D10896" s="500" t="s">
        <v>6741</v>
      </c>
      <c r="E10896" s="27" t="s">
        <v>3161</v>
      </c>
      <c r="F10896" s="27" t="s">
        <v>2798</v>
      </c>
      <c r="G10896" s="517" t="s">
        <v>2799</v>
      </c>
      <c r="H10896" s="28">
        <v>44317</v>
      </c>
      <c r="I10896" s="516">
        <v>0.56952800000000003</v>
      </c>
      <c r="J10896" s="518" t="s">
        <v>3192</v>
      </c>
    </row>
    <row r="10897" spans="1:10" x14ac:dyDescent="0.3">
      <c r="A10897" s="26">
        <v>2021</v>
      </c>
      <c r="B10897" s="27" t="s">
        <v>6742</v>
      </c>
      <c r="C10897" s="27" t="s">
        <v>6743</v>
      </c>
      <c r="D10897" s="500" t="s">
        <v>6742</v>
      </c>
      <c r="E10897" s="27" t="s">
        <v>3033</v>
      </c>
      <c r="F10897" s="27" t="s">
        <v>2807</v>
      </c>
      <c r="G10897" s="517" t="s">
        <v>2812</v>
      </c>
      <c r="H10897" s="28">
        <v>44317</v>
      </c>
      <c r="I10897" s="516">
        <v>38.181840000000001</v>
      </c>
      <c r="J10897" s="28" t="s">
        <v>3192</v>
      </c>
    </row>
    <row r="10898" spans="1:10" x14ac:dyDescent="0.3">
      <c r="A10898" s="26">
        <v>2021</v>
      </c>
      <c r="B10898" s="27" t="s">
        <v>6777</v>
      </c>
      <c r="C10898" s="27" t="s">
        <v>6778</v>
      </c>
      <c r="D10898" s="500" t="s">
        <v>6777</v>
      </c>
      <c r="E10898" s="27" t="s">
        <v>3033</v>
      </c>
      <c r="F10898" s="27" t="s">
        <v>2807</v>
      </c>
      <c r="G10898" s="517" t="s">
        <v>2812</v>
      </c>
      <c r="H10898" s="28">
        <v>44317</v>
      </c>
      <c r="I10898" s="516">
        <v>0.88818200000000003</v>
      </c>
      <c r="J10898" s="518" t="s">
        <v>3192</v>
      </c>
    </row>
    <row r="10899" spans="1:10" x14ac:dyDescent="0.3">
      <c r="A10899" s="519">
        <v>2021</v>
      </c>
      <c r="B10899" s="520" t="s">
        <v>6779</v>
      </c>
      <c r="C10899" s="520" t="s">
        <v>6780</v>
      </c>
      <c r="D10899" s="521" t="s">
        <v>6779</v>
      </c>
      <c r="E10899" s="520" t="s">
        <v>3033</v>
      </c>
      <c r="F10899" s="520" t="s">
        <v>2788</v>
      </c>
      <c r="G10899" s="522" t="s">
        <v>2788</v>
      </c>
      <c r="H10899" s="28">
        <v>44317</v>
      </c>
      <c r="I10899" s="523">
        <v>11.889189</v>
      </c>
      <c r="J10899" s="524" t="s">
        <v>3241</v>
      </c>
    </row>
    <row r="10900" spans="1:10" x14ac:dyDescent="0.3">
      <c r="A10900" s="519">
        <v>2021</v>
      </c>
      <c r="B10900" s="520" t="s">
        <v>3051</v>
      </c>
      <c r="C10900" s="520" t="s">
        <v>3051</v>
      </c>
      <c r="D10900" s="521" t="s">
        <v>3051</v>
      </c>
      <c r="E10900" s="520" t="s">
        <v>6118</v>
      </c>
      <c r="F10900" s="520" t="s">
        <v>3051</v>
      </c>
      <c r="G10900" s="522" t="s">
        <v>6074</v>
      </c>
      <c r="H10900" s="28">
        <v>44317</v>
      </c>
      <c r="I10900" s="523">
        <v>10986.114068000019</v>
      </c>
      <c r="J10900" s="520" t="s">
        <v>6487</v>
      </c>
    </row>
    <row r="10901" spans="1:10" x14ac:dyDescent="0.3">
      <c r="A10901" s="519">
        <v>2021</v>
      </c>
      <c r="B10901" s="520" t="s">
        <v>3022</v>
      </c>
      <c r="C10901" s="520" t="s">
        <v>3023</v>
      </c>
      <c r="D10901" s="521" t="s">
        <v>3024</v>
      </c>
      <c r="E10901" s="520" t="s">
        <v>3025</v>
      </c>
      <c r="F10901" s="520" t="s">
        <v>3026</v>
      </c>
      <c r="G10901" s="522" t="s">
        <v>2788</v>
      </c>
      <c r="H10901" s="28">
        <v>44317</v>
      </c>
      <c r="I10901" s="523">
        <v>0</v>
      </c>
      <c r="J10901" s="520" t="s">
        <v>3241</v>
      </c>
    </row>
    <row r="10902" spans="1:10" x14ac:dyDescent="0.3">
      <c r="A10902" s="519">
        <v>2021</v>
      </c>
      <c r="B10902" s="520" t="s">
        <v>3022</v>
      </c>
      <c r="C10902" s="520" t="s">
        <v>3023</v>
      </c>
      <c r="D10902" s="521" t="s">
        <v>3027</v>
      </c>
      <c r="E10902" s="520" t="s">
        <v>3025</v>
      </c>
      <c r="F10902" s="520" t="s">
        <v>3026</v>
      </c>
      <c r="G10902" s="522" t="s">
        <v>2788</v>
      </c>
      <c r="H10902" s="28">
        <v>44317</v>
      </c>
      <c r="I10902" s="523">
        <v>0</v>
      </c>
      <c r="J10902" s="520" t="s">
        <v>3241</v>
      </c>
    </row>
    <row r="10903" spans="1:10" x14ac:dyDescent="0.3">
      <c r="A10903" s="519">
        <v>2021</v>
      </c>
      <c r="B10903" s="520" t="s">
        <v>3162</v>
      </c>
      <c r="C10903" s="520" t="s">
        <v>3163</v>
      </c>
      <c r="D10903" s="521" t="s">
        <v>3164</v>
      </c>
      <c r="E10903" s="520" t="s">
        <v>3025</v>
      </c>
      <c r="F10903" s="520" t="s">
        <v>3087</v>
      </c>
      <c r="G10903" s="522" t="s">
        <v>2788</v>
      </c>
      <c r="H10903" s="28">
        <v>44317</v>
      </c>
      <c r="I10903" s="523">
        <v>0</v>
      </c>
      <c r="J10903" s="520" t="s">
        <v>3241</v>
      </c>
    </row>
    <row r="10904" spans="1:10" x14ac:dyDescent="0.3">
      <c r="A10904" s="519">
        <v>2021</v>
      </c>
      <c r="B10904" s="520" t="s">
        <v>3162</v>
      </c>
      <c r="C10904" s="520" t="s">
        <v>3163</v>
      </c>
      <c r="D10904" s="521" t="s">
        <v>3165</v>
      </c>
      <c r="E10904" s="520" t="s">
        <v>3025</v>
      </c>
      <c r="F10904" s="520" t="s">
        <v>3087</v>
      </c>
      <c r="G10904" s="522" t="s">
        <v>2788</v>
      </c>
      <c r="H10904" s="28">
        <v>44317</v>
      </c>
      <c r="I10904" s="523">
        <v>0</v>
      </c>
      <c r="J10904" s="520" t="s">
        <v>3241</v>
      </c>
    </row>
    <row r="10905" spans="1:10" x14ac:dyDescent="0.3">
      <c r="A10905" s="519">
        <v>2021</v>
      </c>
      <c r="B10905" s="520" t="s">
        <v>3064</v>
      </c>
      <c r="C10905" s="520" t="s">
        <v>3065</v>
      </c>
      <c r="D10905" s="521" t="s">
        <v>3066</v>
      </c>
      <c r="E10905" s="520" t="s">
        <v>3025</v>
      </c>
      <c r="F10905" s="520" t="s">
        <v>2825</v>
      </c>
      <c r="G10905" s="522" t="s">
        <v>2826</v>
      </c>
      <c r="H10905" s="28">
        <v>44317</v>
      </c>
      <c r="I10905" s="523">
        <v>0</v>
      </c>
      <c r="J10905" s="520" t="s">
        <v>3241</v>
      </c>
    </row>
    <row r="10906" spans="1:10" x14ac:dyDescent="0.3">
      <c r="A10906" s="519">
        <v>2021</v>
      </c>
      <c r="B10906" s="520" t="s">
        <v>3064</v>
      </c>
      <c r="C10906" s="520" t="s">
        <v>3065</v>
      </c>
      <c r="D10906" s="521" t="s">
        <v>3067</v>
      </c>
      <c r="E10906" s="520" t="s">
        <v>3025</v>
      </c>
      <c r="F10906" s="520" t="s">
        <v>2825</v>
      </c>
      <c r="G10906" s="522" t="s">
        <v>2826</v>
      </c>
      <c r="H10906" s="28">
        <v>44317</v>
      </c>
      <c r="I10906" s="523">
        <v>0</v>
      </c>
      <c r="J10906" s="520" t="s">
        <v>3241</v>
      </c>
    </row>
    <row r="10907" spans="1:10" x14ac:dyDescent="0.3">
      <c r="A10907" s="519">
        <v>2021</v>
      </c>
      <c r="B10907" s="520" t="s">
        <v>3084</v>
      </c>
      <c r="C10907" s="520" t="s">
        <v>3085</v>
      </c>
      <c r="D10907" s="521" t="s">
        <v>3086</v>
      </c>
      <c r="E10907" s="520" t="s">
        <v>3025</v>
      </c>
      <c r="F10907" s="520" t="s">
        <v>3087</v>
      </c>
      <c r="G10907" s="522" t="s">
        <v>2788</v>
      </c>
      <c r="H10907" s="28">
        <v>44317</v>
      </c>
      <c r="I10907" s="523">
        <v>0</v>
      </c>
      <c r="J10907" s="520" t="s">
        <v>3241</v>
      </c>
    </row>
    <row r="10908" spans="1:10" x14ac:dyDescent="0.3">
      <c r="A10908" s="519">
        <v>2021</v>
      </c>
      <c r="B10908" s="520" t="s">
        <v>3084</v>
      </c>
      <c r="C10908" s="520" t="s">
        <v>3085</v>
      </c>
      <c r="D10908" s="521" t="s">
        <v>3088</v>
      </c>
      <c r="E10908" s="520" t="s">
        <v>3025</v>
      </c>
      <c r="F10908" s="520" t="s">
        <v>3087</v>
      </c>
      <c r="G10908" s="522" t="s">
        <v>2788</v>
      </c>
      <c r="H10908" s="28">
        <v>44317</v>
      </c>
      <c r="I10908" s="523">
        <v>0</v>
      </c>
      <c r="J10908" s="520" t="s">
        <v>3241</v>
      </c>
    </row>
    <row r="10909" spans="1:10" x14ac:dyDescent="0.3">
      <c r="A10909" s="519">
        <v>2021</v>
      </c>
      <c r="B10909" s="520" t="s">
        <v>3136</v>
      </c>
      <c r="C10909" s="520" t="s">
        <v>3137</v>
      </c>
      <c r="D10909" s="521" t="s">
        <v>3138</v>
      </c>
      <c r="E10909" s="520" t="s">
        <v>3025</v>
      </c>
      <c r="F10909" s="520" t="s">
        <v>3087</v>
      </c>
      <c r="G10909" s="522" t="s">
        <v>2788</v>
      </c>
      <c r="H10909" s="28">
        <v>44317</v>
      </c>
      <c r="I10909" s="523">
        <v>0</v>
      </c>
      <c r="J10909" s="520" t="s">
        <v>3241</v>
      </c>
    </row>
    <row r="10910" spans="1:10" x14ac:dyDescent="0.3">
      <c r="A10910" s="519">
        <v>2021</v>
      </c>
      <c r="B10910" s="520" t="s">
        <v>3136</v>
      </c>
      <c r="C10910" s="520" t="s">
        <v>3137</v>
      </c>
      <c r="D10910" s="521" t="s">
        <v>3139</v>
      </c>
      <c r="E10910" s="520" t="s">
        <v>3025</v>
      </c>
      <c r="F10910" s="520" t="s">
        <v>3087</v>
      </c>
      <c r="G10910" s="522" t="s">
        <v>2788</v>
      </c>
      <c r="H10910" s="28">
        <v>44317</v>
      </c>
      <c r="I10910" s="523">
        <v>0</v>
      </c>
      <c r="J10910" s="520" t="s">
        <v>3241</v>
      </c>
    </row>
    <row r="10911" spans="1:10" x14ac:dyDescent="0.3">
      <c r="A10911" s="519">
        <v>2021</v>
      </c>
      <c r="B10911" s="520" t="s">
        <v>3123</v>
      </c>
      <c r="C10911" s="520" t="s">
        <v>3124</v>
      </c>
      <c r="D10911" s="521" t="s">
        <v>3166</v>
      </c>
      <c r="E10911" s="520" t="s">
        <v>3025</v>
      </c>
      <c r="F10911" s="520" t="s">
        <v>2825</v>
      </c>
      <c r="G10911" s="522" t="s">
        <v>2850</v>
      </c>
      <c r="H10911" s="28">
        <v>44317</v>
      </c>
      <c r="I10911" s="523">
        <v>0</v>
      </c>
      <c r="J10911" s="520" t="s">
        <v>3241</v>
      </c>
    </row>
    <row r="10912" spans="1:10" x14ac:dyDescent="0.3">
      <c r="A10912" s="519">
        <v>2021</v>
      </c>
      <c r="B10912" s="520" t="s">
        <v>3123</v>
      </c>
      <c r="C10912" s="520" t="s">
        <v>3124</v>
      </c>
      <c r="D10912" s="521" t="s">
        <v>3125</v>
      </c>
      <c r="E10912" s="520" t="s">
        <v>3025</v>
      </c>
      <c r="F10912" s="520" t="s">
        <v>2825</v>
      </c>
      <c r="G10912" s="522" t="s">
        <v>2850</v>
      </c>
      <c r="H10912" s="28">
        <v>44317</v>
      </c>
      <c r="I10912" s="523">
        <v>0</v>
      </c>
      <c r="J10912" s="520" t="s">
        <v>3241</v>
      </c>
    </row>
    <row r="10913" spans="1:10" x14ac:dyDescent="0.3">
      <c r="A10913" s="519">
        <v>2021</v>
      </c>
      <c r="B10913" s="520" t="s">
        <v>3123</v>
      </c>
      <c r="C10913" s="520" t="s">
        <v>3124</v>
      </c>
      <c r="D10913" s="521" t="s">
        <v>3170</v>
      </c>
      <c r="E10913" s="520" t="s">
        <v>3025</v>
      </c>
      <c r="F10913" s="520" t="s">
        <v>2825</v>
      </c>
      <c r="G10913" s="522" t="s">
        <v>2850</v>
      </c>
      <c r="H10913" s="28">
        <v>44317</v>
      </c>
      <c r="I10913" s="523">
        <v>0</v>
      </c>
      <c r="J10913" s="520" t="s">
        <v>3241</v>
      </c>
    </row>
    <row r="10914" spans="1:10" x14ac:dyDescent="0.3">
      <c r="A10914" s="519">
        <v>2021</v>
      </c>
      <c r="B10914" s="520" t="s">
        <v>3114</v>
      </c>
      <c r="C10914" s="520" t="s">
        <v>3115</v>
      </c>
      <c r="D10914" s="521" t="s">
        <v>3116</v>
      </c>
      <c r="E10914" s="520" t="s">
        <v>3025</v>
      </c>
      <c r="F10914" s="520" t="s">
        <v>3026</v>
      </c>
      <c r="G10914" s="522" t="s">
        <v>2788</v>
      </c>
      <c r="H10914" s="28">
        <v>44317</v>
      </c>
      <c r="I10914" s="523">
        <v>0</v>
      </c>
      <c r="J10914" s="520" t="s">
        <v>3241</v>
      </c>
    </row>
    <row r="10915" spans="1:10" x14ac:dyDescent="0.3">
      <c r="A10915" s="519">
        <v>2021</v>
      </c>
      <c r="B10915" s="520" t="s">
        <v>3126</v>
      </c>
      <c r="C10915" s="520" t="s">
        <v>3127</v>
      </c>
      <c r="D10915" s="521" t="s">
        <v>3128</v>
      </c>
      <c r="E10915" s="520" t="s">
        <v>3025</v>
      </c>
      <c r="F10915" s="520" t="s">
        <v>3026</v>
      </c>
      <c r="G10915" s="522" t="s">
        <v>2936</v>
      </c>
      <c r="H10915" s="28">
        <v>44317</v>
      </c>
      <c r="I10915" s="523">
        <v>0</v>
      </c>
      <c r="J10915" s="520" t="s">
        <v>3241</v>
      </c>
    </row>
    <row r="10916" spans="1:10" x14ac:dyDescent="0.3">
      <c r="A10916" s="519">
        <v>2021</v>
      </c>
      <c r="B10916" s="520" t="s">
        <v>3107</v>
      </c>
      <c r="C10916" s="520" t="s">
        <v>3108</v>
      </c>
      <c r="D10916" s="521" t="s">
        <v>3108</v>
      </c>
      <c r="E10916" s="520" t="s">
        <v>6117</v>
      </c>
      <c r="F10916" s="520" t="s">
        <v>3026</v>
      </c>
      <c r="G10916" s="522" t="s">
        <v>2936</v>
      </c>
      <c r="H10916" s="28">
        <v>44317</v>
      </c>
      <c r="I10916" s="523">
        <v>3.4421999999999994E-2</v>
      </c>
      <c r="J10916" s="520" t="s">
        <v>3241</v>
      </c>
    </row>
    <row r="10917" spans="1:10" x14ac:dyDescent="0.3">
      <c r="A10917" s="519">
        <v>2021</v>
      </c>
      <c r="B10917" s="520" t="s">
        <v>6453</v>
      </c>
      <c r="C10917" s="520" t="s">
        <v>6454</v>
      </c>
      <c r="D10917" s="521" t="s">
        <v>6453</v>
      </c>
      <c r="E10917" s="520" t="s">
        <v>3063</v>
      </c>
      <c r="F10917" s="520" t="s">
        <v>3094</v>
      </c>
      <c r="G10917" s="522" t="s">
        <v>2961</v>
      </c>
      <c r="H10917" s="28">
        <v>44317</v>
      </c>
      <c r="I10917" s="523">
        <v>0</v>
      </c>
      <c r="J10917" s="520" t="s">
        <v>3192</v>
      </c>
    </row>
    <row r="10918" spans="1:10" x14ac:dyDescent="0.3">
      <c r="A10918" s="519">
        <v>2021</v>
      </c>
      <c r="B10918" s="520" t="s">
        <v>3035</v>
      </c>
      <c r="C10918" s="520" t="s">
        <v>3036</v>
      </c>
      <c r="D10918" s="521" t="s">
        <v>3035</v>
      </c>
      <c r="E10918" s="520" t="s">
        <v>6117</v>
      </c>
      <c r="F10918" s="520" t="s">
        <v>2825</v>
      </c>
      <c r="G10918" s="522" t="s">
        <v>2826</v>
      </c>
      <c r="H10918" s="28">
        <v>44317</v>
      </c>
      <c r="I10918" s="523">
        <v>0</v>
      </c>
      <c r="J10918" s="520" t="s">
        <v>3241</v>
      </c>
    </row>
    <row r="10919" spans="1:10" x14ac:dyDescent="0.3">
      <c r="A10919" s="519">
        <v>2021</v>
      </c>
      <c r="B10919" s="520" t="s">
        <v>6728</v>
      </c>
      <c r="C10919" s="520" t="s">
        <v>6727</v>
      </c>
      <c r="D10919" s="521" t="s">
        <v>6726</v>
      </c>
      <c r="E10919" s="520" t="s">
        <v>3161</v>
      </c>
      <c r="F10919" s="520" t="s">
        <v>2815</v>
      </c>
      <c r="G10919" s="522" t="s">
        <v>2816</v>
      </c>
      <c r="H10919" s="28">
        <v>44317</v>
      </c>
      <c r="I10919" s="523">
        <v>0</v>
      </c>
      <c r="J10919" s="520" t="s">
        <v>3192</v>
      </c>
    </row>
    <row r="10920" spans="1:10" x14ac:dyDescent="0.3">
      <c r="A10920" s="519">
        <v>2021</v>
      </c>
      <c r="B10920" s="520" t="s">
        <v>3028</v>
      </c>
      <c r="C10920" s="520" t="s">
        <v>3029</v>
      </c>
      <c r="D10920" s="521" t="s">
        <v>3028</v>
      </c>
      <c r="E10920" s="520" t="s">
        <v>6117</v>
      </c>
      <c r="F10920" s="520" t="s">
        <v>2807</v>
      </c>
      <c r="G10920" s="522" t="s">
        <v>2812</v>
      </c>
      <c r="H10920" s="28">
        <v>44348</v>
      </c>
      <c r="I10920" s="523">
        <v>5.3973010000000006</v>
      </c>
      <c r="J10920" s="520" t="s">
        <v>3241</v>
      </c>
    </row>
    <row r="10921" spans="1:10" x14ac:dyDescent="0.3">
      <c r="A10921" s="519">
        <v>2021</v>
      </c>
      <c r="B10921" s="520" t="s">
        <v>3181</v>
      </c>
      <c r="C10921" s="520" t="s">
        <v>3180</v>
      </c>
      <c r="D10921" s="521" t="s">
        <v>3181</v>
      </c>
      <c r="E10921" s="520" t="s">
        <v>3033</v>
      </c>
      <c r="F10921" s="520" t="s">
        <v>3034</v>
      </c>
      <c r="G10921" s="522" t="s">
        <v>2821</v>
      </c>
      <c r="H10921" s="28">
        <v>44348</v>
      </c>
      <c r="I10921" s="523">
        <v>3.0845990000000003</v>
      </c>
      <c r="J10921" s="520" t="s">
        <v>3241</v>
      </c>
    </row>
    <row r="10922" spans="1:10" x14ac:dyDescent="0.3">
      <c r="A10922" s="519">
        <v>2021</v>
      </c>
      <c r="B10922" s="520" t="s">
        <v>3031</v>
      </c>
      <c r="C10922" s="520" t="s">
        <v>3032</v>
      </c>
      <c r="D10922" s="521" t="s">
        <v>3031</v>
      </c>
      <c r="E10922" s="520" t="s">
        <v>3033</v>
      </c>
      <c r="F10922" s="520" t="s">
        <v>3034</v>
      </c>
      <c r="G10922" s="522" t="s">
        <v>2821</v>
      </c>
      <c r="H10922" s="28">
        <v>44348</v>
      </c>
      <c r="I10922" s="523">
        <v>3.7504560000000002</v>
      </c>
      <c r="J10922" s="520" t="s">
        <v>3241</v>
      </c>
    </row>
    <row r="10923" spans="1:10" x14ac:dyDescent="0.3">
      <c r="A10923" s="519">
        <v>2021</v>
      </c>
      <c r="B10923" s="520" t="s">
        <v>3037</v>
      </c>
      <c r="C10923" s="520" t="s">
        <v>3038</v>
      </c>
      <c r="D10923" s="521" t="s">
        <v>3037</v>
      </c>
      <c r="E10923" s="520" t="s">
        <v>6117</v>
      </c>
      <c r="F10923" s="520" t="s">
        <v>3034</v>
      </c>
      <c r="G10923" s="522" t="s">
        <v>2999</v>
      </c>
      <c r="H10923" s="28">
        <v>44348</v>
      </c>
      <c r="I10923" s="523">
        <v>2.4380550000000003</v>
      </c>
      <c r="J10923" s="520" t="s">
        <v>3241</v>
      </c>
    </row>
    <row r="10924" spans="1:10" x14ac:dyDescent="0.3">
      <c r="A10924" s="519">
        <v>2021</v>
      </c>
      <c r="B10924" s="520" t="s">
        <v>3039</v>
      </c>
      <c r="C10924" s="520" t="s">
        <v>3040</v>
      </c>
      <c r="D10924" s="521" t="s">
        <v>3039</v>
      </c>
      <c r="E10924" s="520" t="s">
        <v>6117</v>
      </c>
      <c r="F10924" s="520" t="s">
        <v>2815</v>
      </c>
      <c r="G10924" s="522" t="s">
        <v>2816</v>
      </c>
      <c r="H10924" s="28">
        <v>44348</v>
      </c>
      <c r="I10924" s="523">
        <v>0</v>
      </c>
      <c r="J10924" s="520" t="s">
        <v>3241</v>
      </c>
    </row>
    <row r="10925" spans="1:10" x14ac:dyDescent="0.3">
      <c r="A10925" s="519">
        <v>2021</v>
      </c>
      <c r="B10925" s="520" t="s">
        <v>3041</v>
      </c>
      <c r="C10925" s="520" t="s">
        <v>3042</v>
      </c>
      <c r="D10925" s="521" t="s">
        <v>3041</v>
      </c>
      <c r="E10925" s="520" t="s">
        <v>6117</v>
      </c>
      <c r="F10925" s="520" t="s">
        <v>2825</v>
      </c>
      <c r="G10925" s="522" t="s">
        <v>2826</v>
      </c>
      <c r="H10925" s="28">
        <v>44348</v>
      </c>
      <c r="I10925" s="523">
        <v>0</v>
      </c>
      <c r="J10925" s="520" t="s">
        <v>3241</v>
      </c>
    </row>
    <row r="10926" spans="1:10" x14ac:dyDescent="0.3">
      <c r="A10926" s="519">
        <v>2021</v>
      </c>
      <c r="B10926" s="520" t="s">
        <v>3043</v>
      </c>
      <c r="C10926" s="520" t="s">
        <v>3044</v>
      </c>
      <c r="D10926" s="521" t="s">
        <v>3043</v>
      </c>
      <c r="E10926" s="520" t="s">
        <v>6117</v>
      </c>
      <c r="F10926" s="520" t="s">
        <v>2815</v>
      </c>
      <c r="G10926" s="522" t="s">
        <v>2816</v>
      </c>
      <c r="H10926" s="28">
        <v>44348</v>
      </c>
      <c r="I10926" s="523">
        <v>3.5658830000000004</v>
      </c>
      <c r="J10926" s="520" t="s">
        <v>3241</v>
      </c>
    </row>
    <row r="10927" spans="1:10" x14ac:dyDescent="0.3">
      <c r="A10927" s="519">
        <v>2021</v>
      </c>
      <c r="B10927" s="520" t="s">
        <v>3045</v>
      </c>
      <c r="C10927" s="520" t="s">
        <v>3046</v>
      </c>
      <c r="D10927" s="521" t="s">
        <v>3045</v>
      </c>
      <c r="E10927" s="520" t="s">
        <v>6117</v>
      </c>
      <c r="F10927" s="520" t="s">
        <v>2815</v>
      </c>
      <c r="G10927" s="522" t="s">
        <v>2816</v>
      </c>
      <c r="H10927" s="28">
        <v>44348</v>
      </c>
      <c r="I10927" s="523">
        <v>1.0988000000000001E-2</v>
      </c>
      <c r="J10927" s="520" t="s">
        <v>3241</v>
      </c>
    </row>
    <row r="10928" spans="1:10" x14ac:dyDescent="0.3">
      <c r="A10928" s="519">
        <v>2021</v>
      </c>
      <c r="B10928" s="520" t="s">
        <v>3143</v>
      </c>
      <c r="C10928" s="520" t="s">
        <v>3144</v>
      </c>
      <c r="D10928" s="521" t="s">
        <v>3143</v>
      </c>
      <c r="E10928" s="520" t="s">
        <v>6117</v>
      </c>
      <c r="F10928" s="520" t="s">
        <v>2798</v>
      </c>
      <c r="G10928" s="522" t="s">
        <v>2803</v>
      </c>
      <c r="H10928" s="28">
        <v>44348</v>
      </c>
      <c r="I10928" s="523">
        <v>2.5256330000000005</v>
      </c>
      <c r="J10928" s="520" t="s">
        <v>3241</v>
      </c>
    </row>
    <row r="10929" spans="1:10" x14ac:dyDescent="0.3">
      <c r="A10929" s="519">
        <v>2021</v>
      </c>
      <c r="B10929" s="520" t="s">
        <v>3173</v>
      </c>
      <c r="C10929" s="520" t="s">
        <v>3172</v>
      </c>
      <c r="D10929" s="521" t="s">
        <v>3173</v>
      </c>
      <c r="E10929" s="520" t="s">
        <v>3111</v>
      </c>
      <c r="F10929" s="520" t="s">
        <v>2825</v>
      </c>
      <c r="G10929" s="522" t="s">
        <v>2850</v>
      </c>
      <c r="H10929" s="28">
        <v>44348</v>
      </c>
      <c r="I10929" s="523">
        <v>0.33285000000000003</v>
      </c>
      <c r="J10929" s="520" t="s">
        <v>3241</v>
      </c>
    </row>
    <row r="10930" spans="1:10" x14ac:dyDescent="0.3">
      <c r="A10930" s="519">
        <v>2021</v>
      </c>
      <c r="B10930" s="520" t="s">
        <v>3146</v>
      </c>
      <c r="C10930" s="520" t="s">
        <v>3147</v>
      </c>
      <c r="D10930" s="521" t="s">
        <v>3146</v>
      </c>
      <c r="E10930" s="520" t="s">
        <v>6117</v>
      </c>
      <c r="F10930" s="520" t="s">
        <v>2798</v>
      </c>
      <c r="G10930" s="522" t="s">
        <v>2803</v>
      </c>
      <c r="H10930" s="28">
        <v>44348</v>
      </c>
      <c r="I10930" s="523">
        <v>0</v>
      </c>
      <c r="J10930" s="520" t="s">
        <v>3241</v>
      </c>
    </row>
    <row r="10931" spans="1:10" x14ac:dyDescent="0.3">
      <c r="A10931" s="519">
        <v>2021</v>
      </c>
      <c r="B10931" s="520" t="s">
        <v>3047</v>
      </c>
      <c r="C10931" s="520" t="s">
        <v>3048</v>
      </c>
      <c r="D10931" s="521" t="s">
        <v>3047</v>
      </c>
      <c r="E10931" s="520" t="s">
        <v>6117</v>
      </c>
      <c r="F10931" s="520" t="s">
        <v>2825</v>
      </c>
      <c r="G10931" s="522" t="s">
        <v>2826</v>
      </c>
      <c r="H10931" s="28">
        <v>44348</v>
      </c>
      <c r="I10931" s="523">
        <v>2.3760410000000003</v>
      </c>
      <c r="J10931" s="520" t="s">
        <v>3241</v>
      </c>
    </row>
    <row r="10932" spans="1:10" x14ac:dyDescent="0.3">
      <c r="A10932" s="519">
        <v>2021</v>
      </c>
      <c r="B10932" s="520" t="s">
        <v>3049</v>
      </c>
      <c r="C10932" s="520" t="s">
        <v>3050</v>
      </c>
      <c r="D10932" s="521" t="s">
        <v>3049</v>
      </c>
      <c r="E10932" s="520" t="s">
        <v>6117</v>
      </c>
      <c r="F10932" s="520" t="s">
        <v>2825</v>
      </c>
      <c r="G10932" s="522" t="s">
        <v>2850</v>
      </c>
      <c r="H10932" s="28">
        <v>44348</v>
      </c>
      <c r="I10932" s="523">
        <v>6.3E-5</v>
      </c>
      <c r="J10932" s="520" t="s">
        <v>3241</v>
      </c>
    </row>
    <row r="10933" spans="1:10" x14ac:dyDescent="0.3">
      <c r="A10933" s="519">
        <v>2021</v>
      </c>
      <c r="B10933" s="520" t="s">
        <v>3052</v>
      </c>
      <c r="C10933" s="520" t="s">
        <v>3053</v>
      </c>
      <c r="D10933" s="521" t="s">
        <v>3052</v>
      </c>
      <c r="E10933" s="520" t="s">
        <v>3033</v>
      </c>
      <c r="F10933" s="520" t="s">
        <v>2807</v>
      </c>
      <c r="G10933" s="522" t="s">
        <v>2812</v>
      </c>
      <c r="H10933" s="28">
        <v>44348</v>
      </c>
      <c r="I10933" s="523">
        <v>2.3134860000000002</v>
      </c>
      <c r="J10933" s="520" t="s">
        <v>3241</v>
      </c>
    </row>
    <row r="10934" spans="1:10" x14ac:dyDescent="0.3">
      <c r="A10934" s="519">
        <v>2021</v>
      </c>
      <c r="B10934" s="520" t="s">
        <v>3054</v>
      </c>
      <c r="C10934" s="520" t="s">
        <v>3055</v>
      </c>
      <c r="D10934" s="521" t="s">
        <v>3054</v>
      </c>
      <c r="E10934" s="520" t="s">
        <v>6117</v>
      </c>
      <c r="F10934" s="520" t="s">
        <v>3034</v>
      </c>
      <c r="G10934" s="522" t="s">
        <v>2999</v>
      </c>
      <c r="H10934" s="28">
        <v>44348</v>
      </c>
      <c r="I10934" s="523">
        <v>0</v>
      </c>
      <c r="J10934" s="520" t="s">
        <v>3241</v>
      </c>
    </row>
    <row r="10935" spans="1:10" x14ac:dyDescent="0.3">
      <c r="A10935" s="519">
        <v>2021</v>
      </c>
      <c r="B10935" s="520" t="s">
        <v>3056</v>
      </c>
      <c r="C10935" s="520" t="s">
        <v>3057</v>
      </c>
      <c r="D10935" s="521" t="s">
        <v>3056</v>
      </c>
      <c r="E10935" s="520" t="s">
        <v>6117</v>
      </c>
      <c r="F10935" s="520" t="s">
        <v>2825</v>
      </c>
      <c r="G10935" s="522" t="s">
        <v>2826</v>
      </c>
      <c r="H10935" s="28">
        <v>44348</v>
      </c>
      <c r="I10935" s="523">
        <v>0</v>
      </c>
      <c r="J10935" s="520" t="s">
        <v>3241</v>
      </c>
    </row>
    <row r="10936" spans="1:10" x14ac:dyDescent="0.3">
      <c r="A10936" s="519">
        <v>2021</v>
      </c>
      <c r="B10936" s="520" t="s">
        <v>3058</v>
      </c>
      <c r="C10936" s="520" t="s">
        <v>3059</v>
      </c>
      <c r="D10936" s="521" t="s">
        <v>3058</v>
      </c>
      <c r="E10936" s="520" t="s">
        <v>6117</v>
      </c>
      <c r="F10936" s="520" t="s">
        <v>2815</v>
      </c>
      <c r="G10936" s="522" t="s">
        <v>2816</v>
      </c>
      <c r="H10936" s="28">
        <v>44348</v>
      </c>
      <c r="I10936" s="523">
        <v>3.8579730000000003</v>
      </c>
      <c r="J10936" s="520" t="s">
        <v>3241</v>
      </c>
    </row>
    <row r="10937" spans="1:10" x14ac:dyDescent="0.3">
      <c r="A10937" s="519">
        <v>2021</v>
      </c>
      <c r="B10937" s="520" t="s">
        <v>3152</v>
      </c>
      <c r="C10937" s="520" t="s">
        <v>3153</v>
      </c>
      <c r="D10937" s="521" t="s">
        <v>3152</v>
      </c>
      <c r="E10937" s="520" t="s">
        <v>3111</v>
      </c>
      <c r="F10937" s="520" t="s">
        <v>2825</v>
      </c>
      <c r="G10937" s="522" t="s">
        <v>2850</v>
      </c>
      <c r="H10937" s="28">
        <v>44348</v>
      </c>
      <c r="I10937" s="523">
        <v>0.32289500000000004</v>
      </c>
      <c r="J10937" s="520" t="s">
        <v>3241</v>
      </c>
    </row>
    <row r="10938" spans="1:10" x14ac:dyDescent="0.3">
      <c r="A10938" s="519">
        <v>2021</v>
      </c>
      <c r="B10938" s="520" t="s">
        <v>3154</v>
      </c>
      <c r="C10938" s="520" t="s">
        <v>3155</v>
      </c>
      <c r="D10938" s="521" t="s">
        <v>3154</v>
      </c>
      <c r="E10938" s="520" t="s">
        <v>3111</v>
      </c>
      <c r="F10938" s="520" t="s">
        <v>2825</v>
      </c>
      <c r="G10938" s="522" t="s">
        <v>2850</v>
      </c>
      <c r="H10938" s="28">
        <v>44348</v>
      </c>
      <c r="I10938" s="523">
        <v>0.40802500000000003</v>
      </c>
      <c r="J10938" s="520" t="s">
        <v>3241</v>
      </c>
    </row>
    <row r="10939" spans="1:10" x14ac:dyDescent="0.3">
      <c r="A10939" s="519">
        <v>2021</v>
      </c>
      <c r="B10939" s="520" t="s">
        <v>3156</v>
      </c>
      <c r="C10939" s="520" t="s">
        <v>3157</v>
      </c>
      <c r="D10939" s="521" t="s">
        <v>3156</v>
      </c>
      <c r="E10939" s="520" t="s">
        <v>3111</v>
      </c>
      <c r="F10939" s="520" t="s">
        <v>2825</v>
      </c>
      <c r="G10939" s="522" t="s">
        <v>2850</v>
      </c>
      <c r="H10939" s="28">
        <v>44348</v>
      </c>
      <c r="I10939" s="523">
        <v>0</v>
      </c>
      <c r="J10939" s="520" t="s">
        <v>3241</v>
      </c>
    </row>
    <row r="10940" spans="1:10" x14ac:dyDescent="0.3">
      <c r="A10940" s="519">
        <v>2021</v>
      </c>
      <c r="B10940" s="520" t="s">
        <v>3060</v>
      </c>
      <c r="C10940" s="520" t="s">
        <v>3061</v>
      </c>
      <c r="D10940" s="521" t="s">
        <v>3062</v>
      </c>
      <c r="E10940" s="520" t="s">
        <v>3063</v>
      </c>
      <c r="F10940" s="520" t="s">
        <v>3034</v>
      </c>
      <c r="G10940" s="522" t="s">
        <v>2999</v>
      </c>
      <c r="H10940" s="28">
        <v>44348</v>
      </c>
      <c r="I10940" s="523">
        <v>0.30210599999999999</v>
      </c>
      <c r="J10940" s="520" t="s">
        <v>3241</v>
      </c>
    </row>
    <row r="10941" spans="1:10" x14ac:dyDescent="0.3">
      <c r="A10941" s="519">
        <v>2021</v>
      </c>
      <c r="B10941" s="520" t="s">
        <v>3174</v>
      </c>
      <c r="C10941" s="520" t="s">
        <v>3175</v>
      </c>
      <c r="D10941" s="521" t="s">
        <v>3174</v>
      </c>
      <c r="E10941" s="520" t="s">
        <v>6117</v>
      </c>
      <c r="F10941" s="520" t="s">
        <v>2825</v>
      </c>
      <c r="G10941" s="522" t="s">
        <v>2826</v>
      </c>
      <c r="H10941" s="28">
        <v>44348</v>
      </c>
      <c r="I10941" s="523">
        <v>0.42897900000000005</v>
      </c>
      <c r="J10941" s="520" t="s">
        <v>3241</v>
      </c>
    </row>
    <row r="10942" spans="1:10" x14ac:dyDescent="0.3">
      <c r="A10942" s="519">
        <v>2021</v>
      </c>
      <c r="B10942" s="520" t="s">
        <v>3068</v>
      </c>
      <c r="C10942" s="520" t="s">
        <v>3069</v>
      </c>
      <c r="D10942" s="521" t="s">
        <v>3068</v>
      </c>
      <c r="E10942" s="520" t="s">
        <v>6117</v>
      </c>
      <c r="F10942" s="520" t="s">
        <v>3034</v>
      </c>
      <c r="G10942" s="522" t="s">
        <v>2923</v>
      </c>
      <c r="H10942" s="28">
        <v>44348</v>
      </c>
      <c r="I10942" s="523">
        <v>3.6344190000000003</v>
      </c>
      <c r="J10942" s="520" t="s">
        <v>3241</v>
      </c>
    </row>
    <row r="10943" spans="1:10" x14ac:dyDescent="0.3">
      <c r="A10943" s="519">
        <v>2021</v>
      </c>
      <c r="B10943" s="520" t="s">
        <v>3070</v>
      </c>
      <c r="C10943" s="520" t="s">
        <v>3071</v>
      </c>
      <c r="D10943" s="521" t="s">
        <v>3070</v>
      </c>
      <c r="E10943" s="520" t="s">
        <v>6117</v>
      </c>
      <c r="F10943" s="520" t="s">
        <v>2815</v>
      </c>
      <c r="G10943" s="522" t="s">
        <v>2816</v>
      </c>
      <c r="H10943" s="28">
        <v>44348</v>
      </c>
      <c r="I10943" s="523">
        <v>0.69481700000000002</v>
      </c>
      <c r="J10943" s="520" t="s">
        <v>3241</v>
      </c>
    </row>
    <row r="10944" spans="1:10" x14ac:dyDescent="0.3">
      <c r="A10944" s="519">
        <v>2021</v>
      </c>
      <c r="B10944" s="520" t="s">
        <v>3176</v>
      </c>
      <c r="C10944" s="520" t="s">
        <v>3177</v>
      </c>
      <c r="D10944" s="521" t="s">
        <v>3176</v>
      </c>
      <c r="E10944" s="520" t="s">
        <v>3033</v>
      </c>
      <c r="F10944" s="520" t="s">
        <v>2807</v>
      </c>
      <c r="G10944" s="522" t="s">
        <v>2812</v>
      </c>
      <c r="H10944" s="28">
        <v>44348</v>
      </c>
      <c r="I10944" s="523">
        <v>14.641634</v>
      </c>
      <c r="J10944" s="520" t="s">
        <v>3241</v>
      </c>
    </row>
    <row r="10945" spans="1:10" x14ac:dyDescent="0.3">
      <c r="A10945" s="519">
        <v>2021</v>
      </c>
      <c r="B10945" s="520" t="s">
        <v>3072</v>
      </c>
      <c r="C10945" s="520" t="s">
        <v>3073</v>
      </c>
      <c r="D10945" s="521" t="s">
        <v>3072</v>
      </c>
      <c r="E10945" s="520" t="s">
        <v>6117</v>
      </c>
      <c r="F10945" s="520" t="s">
        <v>3034</v>
      </c>
      <c r="G10945" s="522" t="s">
        <v>3074</v>
      </c>
      <c r="H10945" s="28">
        <v>44348</v>
      </c>
      <c r="I10945" s="523">
        <v>0.36910000000000004</v>
      </c>
      <c r="J10945" s="520" t="s">
        <v>3241</v>
      </c>
    </row>
    <row r="10946" spans="1:10" x14ac:dyDescent="0.3">
      <c r="A10946" s="519">
        <v>2021</v>
      </c>
      <c r="B10946" s="520" t="s">
        <v>3182</v>
      </c>
      <c r="C10946" s="520" t="s">
        <v>3183</v>
      </c>
      <c r="D10946" s="521" t="s">
        <v>3182</v>
      </c>
      <c r="E10946" s="520" t="s">
        <v>6117</v>
      </c>
      <c r="F10946" s="520" t="s">
        <v>2825</v>
      </c>
      <c r="G10946" s="522" t="s">
        <v>2826</v>
      </c>
      <c r="H10946" s="28">
        <v>44348</v>
      </c>
      <c r="I10946" s="523">
        <v>0</v>
      </c>
      <c r="J10946" s="520" t="s">
        <v>3241</v>
      </c>
    </row>
    <row r="10947" spans="1:10" x14ac:dyDescent="0.3">
      <c r="A10947" s="519">
        <v>2021</v>
      </c>
      <c r="B10947" s="520" t="s">
        <v>3075</v>
      </c>
      <c r="C10947" s="520" t="s">
        <v>3076</v>
      </c>
      <c r="D10947" s="521" t="s">
        <v>3075</v>
      </c>
      <c r="E10947" s="520" t="s">
        <v>6117</v>
      </c>
      <c r="F10947" s="520" t="s">
        <v>2815</v>
      </c>
      <c r="G10947" s="522" t="s">
        <v>2816</v>
      </c>
      <c r="H10947" s="28">
        <v>44348</v>
      </c>
      <c r="I10947" s="523">
        <v>0</v>
      </c>
      <c r="J10947" s="520" t="s">
        <v>3241</v>
      </c>
    </row>
    <row r="10948" spans="1:10" x14ac:dyDescent="0.3">
      <c r="A10948" s="519">
        <v>2021</v>
      </c>
      <c r="B10948" s="520" t="s">
        <v>3077</v>
      </c>
      <c r="C10948" s="520" t="s">
        <v>3078</v>
      </c>
      <c r="D10948" s="521" t="s">
        <v>3077</v>
      </c>
      <c r="E10948" s="520" t="s">
        <v>3033</v>
      </c>
      <c r="F10948" s="520" t="s">
        <v>2788</v>
      </c>
      <c r="G10948" s="522" t="s">
        <v>2788</v>
      </c>
      <c r="H10948" s="28">
        <v>44348</v>
      </c>
      <c r="I10948" s="523">
        <v>0</v>
      </c>
      <c r="J10948" s="520" t="s">
        <v>3241</v>
      </c>
    </row>
    <row r="10949" spans="1:10" x14ac:dyDescent="0.3">
      <c r="A10949" s="519">
        <v>2021</v>
      </c>
      <c r="B10949" s="520" t="s">
        <v>3079</v>
      </c>
      <c r="C10949" s="520" t="s">
        <v>3080</v>
      </c>
      <c r="D10949" s="521" t="s">
        <v>3081</v>
      </c>
      <c r="E10949" s="520" t="s">
        <v>3063</v>
      </c>
      <c r="F10949" s="520" t="s">
        <v>2788</v>
      </c>
      <c r="G10949" s="522" t="s">
        <v>2788</v>
      </c>
      <c r="H10949" s="28">
        <v>44348</v>
      </c>
      <c r="I10949" s="523">
        <v>0</v>
      </c>
      <c r="J10949" s="520" t="s">
        <v>3241</v>
      </c>
    </row>
    <row r="10950" spans="1:10" x14ac:dyDescent="0.3">
      <c r="A10950" s="519">
        <v>2021</v>
      </c>
      <c r="B10950" s="520" t="s">
        <v>3082</v>
      </c>
      <c r="C10950" s="520" t="s">
        <v>3083</v>
      </c>
      <c r="D10950" s="521" t="s">
        <v>3082</v>
      </c>
      <c r="E10950" s="520" t="s">
        <v>6117</v>
      </c>
      <c r="F10950" s="520" t="s">
        <v>2825</v>
      </c>
      <c r="G10950" s="522" t="s">
        <v>2826</v>
      </c>
      <c r="H10950" s="28">
        <v>44348</v>
      </c>
      <c r="I10950" s="523">
        <v>0</v>
      </c>
      <c r="J10950" s="520" t="s">
        <v>3241</v>
      </c>
    </row>
    <row r="10951" spans="1:10" x14ac:dyDescent="0.3">
      <c r="A10951" s="519">
        <v>2021</v>
      </c>
      <c r="B10951" s="520" t="s">
        <v>3089</v>
      </c>
      <c r="C10951" s="520" t="s">
        <v>3090</v>
      </c>
      <c r="D10951" s="521" t="s">
        <v>3089</v>
      </c>
      <c r="E10951" s="520" t="s">
        <v>6117</v>
      </c>
      <c r="F10951" s="520" t="s">
        <v>2815</v>
      </c>
      <c r="G10951" s="522" t="s">
        <v>2816</v>
      </c>
      <c r="H10951" s="28">
        <v>44348</v>
      </c>
      <c r="I10951" s="523">
        <v>2.5326869999999997</v>
      </c>
      <c r="J10951" s="520" t="s">
        <v>3241</v>
      </c>
    </row>
    <row r="10952" spans="1:10" x14ac:dyDescent="0.3">
      <c r="A10952" s="519">
        <v>2021</v>
      </c>
      <c r="B10952" s="520" t="s">
        <v>3184</v>
      </c>
      <c r="C10952" s="520" t="s">
        <v>3185</v>
      </c>
      <c r="D10952" s="521" t="s">
        <v>3186</v>
      </c>
      <c r="E10952" s="520" t="s">
        <v>3063</v>
      </c>
      <c r="F10952" s="520" t="s">
        <v>3034</v>
      </c>
      <c r="G10952" s="522" t="s">
        <v>2999</v>
      </c>
      <c r="H10952" s="28">
        <v>44348</v>
      </c>
      <c r="I10952" s="523">
        <v>2.6363659999999998</v>
      </c>
      <c r="J10952" s="520" t="s">
        <v>3241</v>
      </c>
    </row>
    <row r="10953" spans="1:10" x14ac:dyDescent="0.3">
      <c r="A10953" s="519">
        <v>2021</v>
      </c>
      <c r="B10953" s="520" t="s">
        <v>3091</v>
      </c>
      <c r="C10953" s="520" t="s">
        <v>3092</v>
      </c>
      <c r="D10953" s="521" t="s">
        <v>3093</v>
      </c>
      <c r="E10953" s="520" t="s">
        <v>3063</v>
      </c>
      <c r="F10953" s="520" t="s">
        <v>3094</v>
      </c>
      <c r="G10953" s="522" t="s">
        <v>2965</v>
      </c>
      <c r="H10953" s="28">
        <v>44348</v>
      </c>
      <c r="I10953" s="523">
        <v>7.8068970000000002</v>
      </c>
      <c r="J10953" s="520" t="s">
        <v>3241</v>
      </c>
    </row>
    <row r="10954" spans="1:10" x14ac:dyDescent="0.3">
      <c r="A10954" s="519">
        <v>2021</v>
      </c>
      <c r="B10954" s="520" t="s">
        <v>3095</v>
      </c>
      <c r="C10954" s="520" t="s">
        <v>3096</v>
      </c>
      <c r="D10954" s="521" t="s">
        <v>3095</v>
      </c>
      <c r="E10954" s="520" t="s">
        <v>6117</v>
      </c>
      <c r="F10954" s="520" t="s">
        <v>3034</v>
      </c>
      <c r="G10954" s="522" t="s">
        <v>2999</v>
      </c>
      <c r="H10954" s="28">
        <v>44348</v>
      </c>
      <c r="I10954" s="523">
        <v>3.5281599999999997</v>
      </c>
      <c r="J10954" s="520" t="s">
        <v>3241</v>
      </c>
    </row>
    <row r="10955" spans="1:10" x14ac:dyDescent="0.3">
      <c r="A10955" s="519">
        <v>2021</v>
      </c>
      <c r="B10955" s="520" t="s">
        <v>3097</v>
      </c>
      <c r="C10955" s="520" t="s">
        <v>3098</v>
      </c>
      <c r="D10955" s="521" t="s">
        <v>3097</v>
      </c>
      <c r="E10955" s="520" t="s">
        <v>6117</v>
      </c>
      <c r="F10955" s="520" t="s">
        <v>2825</v>
      </c>
      <c r="G10955" s="522" t="s">
        <v>2850</v>
      </c>
      <c r="H10955" s="28">
        <v>44348</v>
      </c>
      <c r="I10955" s="523">
        <v>0</v>
      </c>
      <c r="J10955" s="520" t="s">
        <v>3241</v>
      </c>
    </row>
    <row r="10956" spans="1:10" x14ac:dyDescent="0.3">
      <c r="A10956" s="519">
        <v>2021</v>
      </c>
      <c r="B10956" s="520" t="s">
        <v>3132</v>
      </c>
      <c r="C10956" s="520" t="s">
        <v>3133</v>
      </c>
      <c r="D10956" s="521" t="s">
        <v>3132</v>
      </c>
      <c r="E10956" s="520" t="s">
        <v>3033</v>
      </c>
      <c r="F10956" s="520" t="s">
        <v>2807</v>
      </c>
      <c r="G10956" s="522" t="s">
        <v>2812</v>
      </c>
      <c r="H10956" s="28">
        <v>44348</v>
      </c>
      <c r="I10956" s="523">
        <v>13.483568</v>
      </c>
      <c r="J10956" s="520" t="s">
        <v>3241</v>
      </c>
    </row>
    <row r="10957" spans="1:10" x14ac:dyDescent="0.3">
      <c r="A10957" s="519">
        <v>2021</v>
      </c>
      <c r="B10957" s="520" t="s">
        <v>3134</v>
      </c>
      <c r="C10957" s="520" t="s">
        <v>3135</v>
      </c>
      <c r="D10957" s="521" t="s">
        <v>3134</v>
      </c>
      <c r="E10957" s="520" t="s">
        <v>3033</v>
      </c>
      <c r="F10957" s="520" t="s">
        <v>2807</v>
      </c>
      <c r="G10957" s="522" t="s">
        <v>2812</v>
      </c>
      <c r="H10957" s="28">
        <v>44348</v>
      </c>
      <c r="I10957" s="523">
        <v>7.9831339999999997</v>
      </c>
      <c r="J10957" s="520" t="s">
        <v>3241</v>
      </c>
    </row>
    <row r="10958" spans="1:10" x14ac:dyDescent="0.3">
      <c r="A10958" s="519">
        <v>2021</v>
      </c>
      <c r="B10958" s="520" t="s">
        <v>3099</v>
      </c>
      <c r="C10958" s="520" t="s">
        <v>3100</v>
      </c>
      <c r="D10958" s="521" t="s">
        <v>3099</v>
      </c>
      <c r="E10958" s="520" t="s">
        <v>6117</v>
      </c>
      <c r="F10958" s="520" t="s">
        <v>2815</v>
      </c>
      <c r="G10958" s="522" t="s">
        <v>2816</v>
      </c>
      <c r="H10958" s="28">
        <v>44348</v>
      </c>
      <c r="I10958" s="523">
        <v>2.5054980000000002</v>
      </c>
      <c r="J10958" s="520" t="s">
        <v>3241</v>
      </c>
    </row>
    <row r="10959" spans="1:10" x14ac:dyDescent="0.3">
      <c r="A10959" s="519">
        <v>2021</v>
      </c>
      <c r="B10959" s="520" t="s">
        <v>3101</v>
      </c>
      <c r="C10959" s="520" t="s">
        <v>3102</v>
      </c>
      <c r="D10959" s="521" t="s">
        <v>3101</v>
      </c>
      <c r="E10959" s="520" t="s">
        <v>6117</v>
      </c>
      <c r="F10959" s="520" t="s">
        <v>3034</v>
      </c>
      <c r="G10959" s="522" t="s">
        <v>3074</v>
      </c>
      <c r="H10959" s="28">
        <v>44348</v>
      </c>
      <c r="I10959" s="523">
        <v>10.495666</v>
      </c>
      <c r="J10959" s="520" t="s">
        <v>3241</v>
      </c>
    </row>
    <row r="10960" spans="1:10" x14ac:dyDescent="0.3">
      <c r="A10960" s="519">
        <v>2021</v>
      </c>
      <c r="B10960" s="520" t="s">
        <v>3148</v>
      </c>
      <c r="C10960" s="520" t="s">
        <v>3149</v>
      </c>
      <c r="D10960" s="521" t="s">
        <v>3148</v>
      </c>
      <c r="E10960" s="520" t="s">
        <v>6117</v>
      </c>
      <c r="F10960" s="520" t="s">
        <v>2798</v>
      </c>
      <c r="G10960" s="522" t="s">
        <v>2803</v>
      </c>
      <c r="H10960" s="28">
        <v>44348</v>
      </c>
      <c r="I10960" s="523">
        <v>0</v>
      </c>
      <c r="J10960" s="520" t="s">
        <v>3241</v>
      </c>
    </row>
    <row r="10961" spans="1:10" x14ac:dyDescent="0.3">
      <c r="A10961" s="519">
        <v>2021</v>
      </c>
      <c r="B10961" s="520" t="s">
        <v>3103</v>
      </c>
      <c r="C10961" s="520" t="s">
        <v>3104</v>
      </c>
      <c r="D10961" s="521" t="s">
        <v>3103</v>
      </c>
      <c r="E10961" s="520" t="s">
        <v>6117</v>
      </c>
      <c r="F10961" s="520" t="s">
        <v>3034</v>
      </c>
      <c r="G10961" s="522" t="s">
        <v>2923</v>
      </c>
      <c r="H10961" s="28">
        <v>44348</v>
      </c>
      <c r="I10961" s="523">
        <v>1.6711259999999999</v>
      </c>
      <c r="J10961" s="520" t="s">
        <v>3241</v>
      </c>
    </row>
    <row r="10962" spans="1:10" x14ac:dyDescent="0.3">
      <c r="A10962" s="519">
        <v>2021</v>
      </c>
      <c r="B10962" s="520" t="s">
        <v>3150</v>
      </c>
      <c r="C10962" s="520" t="s">
        <v>3151</v>
      </c>
      <c r="D10962" s="521" t="s">
        <v>3150</v>
      </c>
      <c r="E10962" s="520" t="s">
        <v>6117</v>
      </c>
      <c r="F10962" s="520" t="s">
        <v>2825</v>
      </c>
      <c r="G10962" s="522" t="s">
        <v>2850</v>
      </c>
      <c r="H10962" s="28">
        <v>44348</v>
      </c>
      <c r="I10962" s="523">
        <v>7.8991000000000006E-2</v>
      </c>
      <c r="J10962" s="520" t="s">
        <v>3241</v>
      </c>
    </row>
    <row r="10963" spans="1:10" x14ac:dyDescent="0.3">
      <c r="A10963" s="519">
        <v>2021</v>
      </c>
      <c r="B10963" s="520" t="s">
        <v>3105</v>
      </c>
      <c r="C10963" s="520" t="s">
        <v>3106</v>
      </c>
      <c r="D10963" s="521" t="s">
        <v>3105</v>
      </c>
      <c r="E10963" s="520" t="s">
        <v>6117</v>
      </c>
      <c r="F10963" s="520" t="s">
        <v>2798</v>
      </c>
      <c r="G10963" s="522" t="s">
        <v>2803</v>
      </c>
      <c r="H10963" s="28">
        <v>44348</v>
      </c>
      <c r="I10963" s="523">
        <v>0</v>
      </c>
      <c r="J10963" s="520" t="s">
        <v>3241</v>
      </c>
    </row>
    <row r="10964" spans="1:10" x14ac:dyDescent="0.3">
      <c r="A10964" s="519">
        <v>2021</v>
      </c>
      <c r="B10964" s="520" t="s">
        <v>3140</v>
      </c>
      <c r="C10964" s="520" t="s">
        <v>3141</v>
      </c>
      <c r="D10964" s="521" t="s">
        <v>3140</v>
      </c>
      <c r="E10964" s="520" t="s">
        <v>6117</v>
      </c>
      <c r="F10964" s="520" t="s">
        <v>2825</v>
      </c>
      <c r="G10964" s="522" t="s">
        <v>2850</v>
      </c>
      <c r="H10964" s="28">
        <v>44348</v>
      </c>
      <c r="I10964" s="523">
        <v>0</v>
      </c>
      <c r="J10964" s="520" t="s">
        <v>3241</v>
      </c>
    </row>
    <row r="10965" spans="1:10" x14ac:dyDescent="0.3">
      <c r="A10965" s="519">
        <v>2021</v>
      </c>
      <c r="B10965" s="520" t="s">
        <v>3109</v>
      </c>
      <c r="C10965" s="520" t="s">
        <v>3110</v>
      </c>
      <c r="D10965" s="521" t="s">
        <v>3109</v>
      </c>
      <c r="E10965" s="520" t="s">
        <v>3111</v>
      </c>
      <c r="F10965" s="520" t="s">
        <v>2825</v>
      </c>
      <c r="G10965" s="522" t="s">
        <v>2850</v>
      </c>
      <c r="H10965" s="28">
        <v>44348</v>
      </c>
      <c r="I10965" s="523">
        <v>0.12414500000000001</v>
      </c>
      <c r="J10965" s="520" t="s">
        <v>3241</v>
      </c>
    </row>
    <row r="10966" spans="1:10" x14ac:dyDescent="0.3">
      <c r="A10966" s="519">
        <v>2021</v>
      </c>
      <c r="B10966" s="520" t="s">
        <v>3158</v>
      </c>
      <c r="C10966" s="520" t="s">
        <v>3159</v>
      </c>
      <c r="D10966" s="521" t="s">
        <v>3160</v>
      </c>
      <c r="E10966" s="520" t="s">
        <v>3161</v>
      </c>
      <c r="F10966" s="520" t="s">
        <v>3087</v>
      </c>
      <c r="G10966" s="522" t="s">
        <v>2788</v>
      </c>
      <c r="H10966" s="28">
        <v>44348</v>
      </c>
      <c r="I10966" s="523">
        <v>3.6249709999999999</v>
      </c>
      <c r="J10966" s="520" t="s">
        <v>3241</v>
      </c>
    </row>
    <row r="10967" spans="1:10" x14ac:dyDescent="0.3">
      <c r="A10967" s="519">
        <v>2021</v>
      </c>
      <c r="B10967" s="520" t="s">
        <v>3112</v>
      </c>
      <c r="C10967" s="520" t="s">
        <v>3113</v>
      </c>
      <c r="D10967" s="521" t="s">
        <v>3112</v>
      </c>
      <c r="E10967" s="520" t="s">
        <v>6117</v>
      </c>
      <c r="F10967" s="520" t="s">
        <v>2825</v>
      </c>
      <c r="G10967" s="522" t="s">
        <v>2826</v>
      </c>
      <c r="H10967" s="28">
        <v>44348</v>
      </c>
      <c r="I10967" s="523">
        <v>0</v>
      </c>
      <c r="J10967" s="520" t="s">
        <v>3241</v>
      </c>
    </row>
    <row r="10968" spans="1:10" x14ac:dyDescent="0.3">
      <c r="A10968" s="519">
        <v>2021</v>
      </c>
      <c r="B10968" s="520" t="s">
        <v>3167</v>
      </c>
      <c r="C10968" s="520" t="s">
        <v>3168</v>
      </c>
      <c r="D10968" s="521" t="s">
        <v>3169</v>
      </c>
      <c r="E10968" s="520" t="s">
        <v>3161</v>
      </c>
      <c r="F10968" s="520" t="s">
        <v>3087</v>
      </c>
      <c r="G10968" s="522" t="s">
        <v>2788</v>
      </c>
      <c r="H10968" s="28">
        <v>44348</v>
      </c>
      <c r="I10968" s="523">
        <v>5.3107959999999999</v>
      </c>
      <c r="J10968" s="520" t="s">
        <v>3241</v>
      </c>
    </row>
    <row r="10969" spans="1:10" x14ac:dyDescent="0.3">
      <c r="A10969" s="519">
        <v>2021</v>
      </c>
      <c r="B10969" s="520" t="s">
        <v>3117</v>
      </c>
      <c r="C10969" s="520" t="s">
        <v>3118</v>
      </c>
      <c r="D10969" s="521" t="s">
        <v>3117</v>
      </c>
      <c r="E10969" s="520" t="s">
        <v>6117</v>
      </c>
      <c r="F10969" s="520" t="s">
        <v>2815</v>
      </c>
      <c r="G10969" s="522" t="s">
        <v>2816</v>
      </c>
      <c r="H10969" s="28">
        <v>44348</v>
      </c>
      <c r="I10969" s="523">
        <v>4.0647250000000001</v>
      </c>
      <c r="J10969" s="520" t="s">
        <v>3241</v>
      </c>
    </row>
    <row r="10970" spans="1:10" x14ac:dyDescent="0.3">
      <c r="A10970" s="519">
        <v>2021</v>
      </c>
      <c r="B10970" s="520" t="s">
        <v>3129</v>
      </c>
      <c r="C10970" s="520" t="s">
        <v>3130</v>
      </c>
      <c r="D10970" s="521" t="s">
        <v>3131</v>
      </c>
      <c r="E10970" s="520" t="s">
        <v>3063</v>
      </c>
      <c r="F10970" s="520" t="s">
        <v>3034</v>
      </c>
      <c r="G10970" s="522" t="s">
        <v>2840</v>
      </c>
      <c r="H10970" s="28">
        <v>44348</v>
      </c>
      <c r="I10970" s="523">
        <v>17.507968999999999</v>
      </c>
      <c r="J10970" s="520" t="s">
        <v>3241</v>
      </c>
    </row>
    <row r="10971" spans="1:10" x14ac:dyDescent="0.3">
      <c r="A10971" s="519">
        <v>2021</v>
      </c>
      <c r="B10971" s="520" t="s">
        <v>3178</v>
      </c>
      <c r="C10971" s="520" t="s">
        <v>3179</v>
      </c>
      <c r="D10971" s="521" t="s">
        <v>3178</v>
      </c>
      <c r="E10971" s="520" t="s">
        <v>3033</v>
      </c>
      <c r="F10971" s="520" t="s">
        <v>2807</v>
      </c>
      <c r="G10971" s="522" t="s">
        <v>2812</v>
      </c>
      <c r="H10971" s="28">
        <v>44348</v>
      </c>
      <c r="I10971" s="523">
        <v>0</v>
      </c>
      <c r="J10971" s="520" t="s">
        <v>3241</v>
      </c>
    </row>
    <row r="10972" spans="1:10" x14ac:dyDescent="0.3">
      <c r="A10972" s="519">
        <v>2021</v>
      </c>
      <c r="B10972" s="520" t="s">
        <v>3119</v>
      </c>
      <c r="C10972" s="520" t="s">
        <v>3120</v>
      </c>
      <c r="D10972" s="521" t="s">
        <v>3119</v>
      </c>
      <c r="E10972" s="520" t="s">
        <v>6117</v>
      </c>
      <c r="F10972" s="520" t="s">
        <v>3034</v>
      </c>
      <c r="G10972" s="522" t="s">
        <v>2840</v>
      </c>
      <c r="H10972" s="28">
        <v>44348</v>
      </c>
      <c r="I10972" s="523">
        <v>5.1592900000000004</v>
      </c>
      <c r="J10972" s="520" t="s">
        <v>3241</v>
      </c>
    </row>
    <row r="10973" spans="1:10" x14ac:dyDescent="0.3">
      <c r="A10973" s="519">
        <v>2021</v>
      </c>
      <c r="B10973" s="520" t="s">
        <v>3121</v>
      </c>
      <c r="C10973" s="520" t="s">
        <v>3122</v>
      </c>
      <c r="D10973" s="521" t="s">
        <v>3121</v>
      </c>
      <c r="E10973" s="520" t="s">
        <v>6117</v>
      </c>
      <c r="F10973" s="520" t="s">
        <v>2825</v>
      </c>
      <c r="G10973" s="522" t="s">
        <v>2850</v>
      </c>
      <c r="H10973" s="28">
        <v>44348</v>
      </c>
      <c r="I10973" s="523">
        <v>3.9763459999999999</v>
      </c>
      <c r="J10973" s="520" t="s">
        <v>3241</v>
      </c>
    </row>
    <row r="10974" spans="1:10" x14ac:dyDescent="0.3">
      <c r="A10974" s="519">
        <v>2021</v>
      </c>
      <c r="B10974" s="520" t="s">
        <v>3198</v>
      </c>
      <c r="C10974" s="520" t="s">
        <v>3199</v>
      </c>
      <c r="D10974" s="521" t="s">
        <v>3200</v>
      </c>
      <c r="E10974" s="520" t="s">
        <v>3161</v>
      </c>
      <c r="F10974" s="520" t="s">
        <v>2815</v>
      </c>
      <c r="G10974" s="522" t="s">
        <v>2854</v>
      </c>
      <c r="H10974" s="28">
        <v>44348</v>
      </c>
      <c r="I10974" s="523">
        <v>0.64031700000000003</v>
      </c>
      <c r="J10974" s="520" t="s">
        <v>3192</v>
      </c>
    </row>
    <row r="10975" spans="1:10" x14ac:dyDescent="0.3">
      <c r="A10975" s="519">
        <v>2021</v>
      </c>
      <c r="B10975" s="520" t="s">
        <v>3187</v>
      </c>
      <c r="C10975" s="520" t="s">
        <v>3188</v>
      </c>
      <c r="D10975" s="521" t="s">
        <v>3187</v>
      </c>
      <c r="E10975" s="520" t="s">
        <v>3033</v>
      </c>
      <c r="F10975" s="520" t="s">
        <v>3034</v>
      </c>
      <c r="G10975" s="522" t="s">
        <v>3074</v>
      </c>
      <c r="H10975" s="28">
        <v>44348</v>
      </c>
      <c r="I10975" s="523">
        <v>0.67944300000000002</v>
      </c>
      <c r="J10975" s="520" t="s">
        <v>3241</v>
      </c>
    </row>
    <row r="10976" spans="1:10" x14ac:dyDescent="0.3">
      <c r="A10976" s="519">
        <v>2021</v>
      </c>
      <c r="B10976" s="520" t="s">
        <v>3189</v>
      </c>
      <c r="C10976" s="520" t="s">
        <v>3190</v>
      </c>
      <c r="D10976" s="521" t="s">
        <v>3191</v>
      </c>
      <c r="E10976" s="520" t="s">
        <v>3161</v>
      </c>
      <c r="F10976" s="520" t="s">
        <v>2815</v>
      </c>
      <c r="G10976" s="522" t="s">
        <v>2816</v>
      </c>
      <c r="H10976" s="28">
        <v>44348</v>
      </c>
      <c r="I10976" s="523">
        <v>1.4467140000000003</v>
      </c>
      <c r="J10976" s="520" t="s">
        <v>3192</v>
      </c>
    </row>
    <row r="10977" spans="1:10" x14ac:dyDescent="0.3">
      <c r="A10977" s="519">
        <v>2021</v>
      </c>
      <c r="B10977" s="520" t="s">
        <v>3193</v>
      </c>
      <c r="C10977" s="520" t="s">
        <v>3194</v>
      </c>
      <c r="D10977" s="521" t="s">
        <v>3193</v>
      </c>
      <c r="E10977" s="520" t="s">
        <v>6117</v>
      </c>
      <c r="F10977" s="520" t="s">
        <v>2798</v>
      </c>
      <c r="G10977" s="522" t="s">
        <v>2803</v>
      </c>
      <c r="H10977" s="28">
        <v>44348</v>
      </c>
      <c r="I10977" s="523">
        <v>1.6778550000000001</v>
      </c>
      <c r="J10977" s="520" t="s">
        <v>3192</v>
      </c>
    </row>
    <row r="10978" spans="1:10" x14ac:dyDescent="0.3">
      <c r="A10978" s="519">
        <v>2021</v>
      </c>
      <c r="B10978" s="520" t="s">
        <v>3195</v>
      </c>
      <c r="C10978" s="520" t="s">
        <v>3196</v>
      </c>
      <c r="D10978" s="521" t="s">
        <v>3197</v>
      </c>
      <c r="E10978" s="520" t="s">
        <v>3063</v>
      </c>
      <c r="F10978" s="520" t="s">
        <v>3094</v>
      </c>
      <c r="G10978" s="522" t="s">
        <v>2965</v>
      </c>
      <c r="H10978" s="28">
        <v>44348</v>
      </c>
      <c r="I10978" s="523">
        <v>1.6330310000000001</v>
      </c>
      <c r="J10978" s="520" t="s">
        <v>3192</v>
      </c>
    </row>
    <row r="10979" spans="1:10" x14ac:dyDescent="0.3">
      <c r="A10979" s="519">
        <v>2021</v>
      </c>
      <c r="B10979" s="520" t="s">
        <v>3690</v>
      </c>
      <c r="C10979" s="520" t="s">
        <v>3691</v>
      </c>
      <c r="D10979" s="521" t="s">
        <v>3690</v>
      </c>
      <c r="E10979" s="520" t="s">
        <v>3033</v>
      </c>
      <c r="F10979" s="520" t="s">
        <v>2807</v>
      </c>
      <c r="G10979" s="522" t="s">
        <v>2812</v>
      </c>
      <c r="H10979" s="28">
        <v>44348</v>
      </c>
      <c r="I10979" s="523">
        <v>9.1008990000000018</v>
      </c>
      <c r="J10979" s="520" t="s">
        <v>3241</v>
      </c>
    </row>
    <row r="10980" spans="1:10" x14ac:dyDescent="0.3">
      <c r="A10980" s="519">
        <v>2021</v>
      </c>
      <c r="B10980" s="520" t="s">
        <v>3687</v>
      </c>
      <c r="C10980" s="520" t="s">
        <v>3688</v>
      </c>
      <c r="D10980" s="521" t="s">
        <v>3689</v>
      </c>
      <c r="E10980" s="520" t="s">
        <v>3161</v>
      </c>
      <c r="F10980" s="520" t="s">
        <v>3026</v>
      </c>
      <c r="G10980" s="522" t="s">
        <v>2936</v>
      </c>
      <c r="H10980" s="28">
        <v>44348</v>
      </c>
      <c r="I10980" s="523">
        <v>0.85398200000000013</v>
      </c>
      <c r="J10980" s="520" t="s">
        <v>3192</v>
      </c>
    </row>
    <row r="10981" spans="1:10" x14ac:dyDescent="0.3">
      <c r="A10981" s="519">
        <v>2021</v>
      </c>
      <c r="B10981" s="520" t="s">
        <v>5217</v>
      </c>
      <c r="C10981" s="520" t="s">
        <v>2901</v>
      </c>
      <c r="D10981" s="521" t="s">
        <v>5217</v>
      </c>
      <c r="E10981" s="520" t="s">
        <v>3033</v>
      </c>
      <c r="F10981" s="520" t="s">
        <v>2788</v>
      </c>
      <c r="G10981" s="522" t="s">
        <v>2788</v>
      </c>
      <c r="H10981" s="28">
        <v>44348</v>
      </c>
      <c r="I10981" s="523">
        <v>28.734244</v>
      </c>
      <c r="J10981" s="520" t="s">
        <v>3192</v>
      </c>
    </row>
    <row r="10982" spans="1:10" x14ac:dyDescent="0.3">
      <c r="A10982" s="519">
        <v>2021</v>
      </c>
      <c r="B10982" s="520" t="s">
        <v>5218</v>
      </c>
      <c r="C10982" s="520" t="s">
        <v>3507</v>
      </c>
      <c r="D10982" s="521" t="s">
        <v>5219</v>
      </c>
      <c r="E10982" s="520" t="s">
        <v>3063</v>
      </c>
      <c r="F10982" s="520" t="s">
        <v>2815</v>
      </c>
      <c r="G10982" s="522" t="s">
        <v>2816</v>
      </c>
      <c r="H10982" s="28">
        <v>44348</v>
      </c>
      <c r="I10982" s="523">
        <v>5.244326</v>
      </c>
      <c r="J10982" s="520" t="s">
        <v>3192</v>
      </c>
    </row>
    <row r="10983" spans="1:10" x14ac:dyDescent="0.3">
      <c r="A10983" s="519">
        <v>2021</v>
      </c>
      <c r="B10983" s="520" t="s">
        <v>5670</v>
      </c>
      <c r="C10983" s="520" t="s">
        <v>5671</v>
      </c>
      <c r="D10983" s="521" t="s">
        <v>5670</v>
      </c>
      <c r="E10983" s="520" t="s">
        <v>3033</v>
      </c>
      <c r="F10983" s="520" t="s">
        <v>2807</v>
      </c>
      <c r="G10983" s="522" t="s">
        <v>2812</v>
      </c>
      <c r="H10983" s="28">
        <v>44348</v>
      </c>
      <c r="I10983" s="523">
        <v>43.688237000000001</v>
      </c>
      <c r="J10983" s="520" t="s">
        <v>3241</v>
      </c>
    </row>
    <row r="10984" spans="1:10" x14ac:dyDescent="0.3">
      <c r="A10984" s="519">
        <v>2021</v>
      </c>
      <c r="B10984" s="520" t="s">
        <v>5672</v>
      </c>
      <c r="C10984" s="520" t="s">
        <v>2863</v>
      </c>
      <c r="D10984" s="521" t="s">
        <v>5672</v>
      </c>
      <c r="E10984" s="520" t="s">
        <v>3111</v>
      </c>
      <c r="F10984" s="520" t="s">
        <v>2815</v>
      </c>
      <c r="G10984" s="522" t="s">
        <v>2854</v>
      </c>
      <c r="H10984" s="28">
        <v>44348</v>
      </c>
      <c r="I10984" s="523">
        <v>2.5722080000000003</v>
      </c>
      <c r="J10984" s="520" t="s">
        <v>3192</v>
      </c>
    </row>
    <row r="10985" spans="1:10" x14ac:dyDescent="0.3">
      <c r="A10985" s="519">
        <v>2021</v>
      </c>
      <c r="B10985" s="520" t="s">
        <v>5757</v>
      </c>
      <c r="C10985" s="520" t="s">
        <v>2909</v>
      </c>
      <c r="D10985" s="521" t="s">
        <v>5757</v>
      </c>
      <c r="E10985" s="520" t="s">
        <v>3033</v>
      </c>
      <c r="F10985" s="520" t="s">
        <v>2788</v>
      </c>
      <c r="G10985" s="522" t="s">
        <v>2788</v>
      </c>
      <c r="H10985" s="28">
        <v>44348</v>
      </c>
      <c r="I10985" s="523">
        <v>33.826402000000002</v>
      </c>
      <c r="J10985" s="520" t="s">
        <v>3192</v>
      </c>
    </row>
    <row r="10986" spans="1:10" x14ac:dyDescent="0.3">
      <c r="A10986" s="519">
        <v>2021</v>
      </c>
      <c r="B10986" s="520" t="s">
        <v>5972</v>
      </c>
      <c r="C10986" s="520" t="s">
        <v>5973</v>
      </c>
      <c r="D10986" s="521" t="s">
        <v>5972</v>
      </c>
      <c r="E10986" s="520" t="s">
        <v>3111</v>
      </c>
      <c r="F10986" s="520" t="s">
        <v>2825</v>
      </c>
      <c r="G10986" s="522" t="s">
        <v>2850</v>
      </c>
      <c r="H10986" s="28">
        <v>44348</v>
      </c>
      <c r="I10986" s="523">
        <v>5.7932999999999998E-2</v>
      </c>
      <c r="J10986" s="520" t="s">
        <v>3241</v>
      </c>
    </row>
    <row r="10987" spans="1:10" x14ac:dyDescent="0.3">
      <c r="A10987" s="519">
        <v>2021</v>
      </c>
      <c r="B10987" s="520" t="s">
        <v>5758</v>
      </c>
      <c r="C10987" s="520" t="s">
        <v>5759</v>
      </c>
      <c r="D10987" s="521" t="s">
        <v>5758</v>
      </c>
      <c r="E10987" s="520" t="s">
        <v>3033</v>
      </c>
      <c r="F10987" s="520" t="s">
        <v>2815</v>
      </c>
      <c r="G10987" s="522" t="s">
        <v>2816</v>
      </c>
      <c r="H10987" s="28">
        <v>44348</v>
      </c>
      <c r="I10987" s="523">
        <v>14.715309000000001</v>
      </c>
      <c r="J10987" s="520" t="s">
        <v>3192</v>
      </c>
    </row>
    <row r="10988" spans="1:10" x14ac:dyDescent="0.3">
      <c r="A10988" s="519">
        <v>2021</v>
      </c>
      <c r="B10988" s="520" t="s">
        <v>5760</v>
      </c>
      <c r="C10988" s="520" t="s">
        <v>5761</v>
      </c>
      <c r="D10988" s="521" t="s">
        <v>5760</v>
      </c>
      <c r="E10988" s="520" t="s">
        <v>3111</v>
      </c>
      <c r="F10988" s="520" t="s">
        <v>2815</v>
      </c>
      <c r="G10988" s="522" t="s">
        <v>2854</v>
      </c>
      <c r="H10988" s="28">
        <v>44348</v>
      </c>
      <c r="I10988" s="523">
        <v>2.5550579999999998</v>
      </c>
      <c r="J10988" s="520" t="s">
        <v>3192</v>
      </c>
    </row>
    <row r="10989" spans="1:10" x14ac:dyDescent="0.3">
      <c r="A10989" s="519">
        <v>2021</v>
      </c>
      <c r="B10989" s="520" t="s">
        <v>5762</v>
      </c>
      <c r="C10989" s="520" t="s">
        <v>5763</v>
      </c>
      <c r="D10989" s="521" t="s">
        <v>5762</v>
      </c>
      <c r="E10989" s="520" t="s">
        <v>3111</v>
      </c>
      <c r="F10989" s="520" t="s">
        <v>2825</v>
      </c>
      <c r="G10989" s="522" t="s">
        <v>2850</v>
      </c>
      <c r="H10989" s="28">
        <v>44348</v>
      </c>
      <c r="I10989" s="523">
        <v>0.195941</v>
      </c>
      <c r="J10989" s="520" t="s">
        <v>3192</v>
      </c>
    </row>
    <row r="10990" spans="1:10" x14ac:dyDescent="0.3">
      <c r="A10990" s="519">
        <v>2021</v>
      </c>
      <c r="B10990" s="520" t="s">
        <v>5775</v>
      </c>
      <c r="C10990" s="520" t="s">
        <v>2905</v>
      </c>
      <c r="D10990" s="521" t="s">
        <v>5775</v>
      </c>
      <c r="E10990" s="520" t="s">
        <v>3033</v>
      </c>
      <c r="F10990" s="520" t="s">
        <v>2807</v>
      </c>
      <c r="G10990" s="522" t="s">
        <v>2812</v>
      </c>
      <c r="H10990" s="28">
        <v>44348</v>
      </c>
      <c r="I10990" s="523">
        <v>8.9800880000000003</v>
      </c>
      <c r="J10990" s="520" t="s">
        <v>3192</v>
      </c>
    </row>
    <row r="10991" spans="1:10" x14ac:dyDescent="0.3">
      <c r="A10991" s="519">
        <v>2021</v>
      </c>
      <c r="B10991" s="520" t="s">
        <v>5773</v>
      </c>
      <c r="C10991" s="520" t="s">
        <v>5774</v>
      </c>
      <c r="D10991" s="521" t="s">
        <v>5773</v>
      </c>
      <c r="E10991" s="520" t="s">
        <v>3111</v>
      </c>
      <c r="F10991" s="520" t="s">
        <v>3034</v>
      </c>
      <c r="G10991" s="522" t="s">
        <v>2821</v>
      </c>
      <c r="H10991" s="28">
        <v>44348</v>
      </c>
      <c r="I10991" s="523">
        <v>0.205179</v>
      </c>
      <c r="J10991" s="520" t="s">
        <v>3241</v>
      </c>
    </row>
    <row r="10992" spans="1:10" x14ac:dyDescent="0.3">
      <c r="A10992" s="519">
        <v>2021</v>
      </c>
      <c r="B10992" s="520" t="s">
        <v>5764</v>
      </c>
      <c r="C10992" s="520" t="s">
        <v>5765</v>
      </c>
      <c r="D10992" s="521" t="s">
        <v>5766</v>
      </c>
      <c r="E10992" s="520" t="s">
        <v>3161</v>
      </c>
      <c r="F10992" s="520" t="s">
        <v>2815</v>
      </c>
      <c r="G10992" s="522" t="s">
        <v>2816</v>
      </c>
      <c r="H10992" s="28">
        <v>44348</v>
      </c>
      <c r="I10992" s="523">
        <v>0.81561600000000001</v>
      </c>
      <c r="J10992" s="520" t="s">
        <v>3192</v>
      </c>
    </row>
    <row r="10993" spans="1:10" x14ac:dyDescent="0.3">
      <c r="A10993" s="519">
        <v>2021</v>
      </c>
      <c r="B10993" s="520" t="s">
        <v>5771</v>
      </c>
      <c r="C10993" s="520" t="s">
        <v>5772</v>
      </c>
      <c r="D10993" s="521" t="s">
        <v>5771</v>
      </c>
      <c r="E10993" s="520" t="s">
        <v>3033</v>
      </c>
      <c r="F10993" s="520" t="s">
        <v>2807</v>
      </c>
      <c r="G10993" s="522" t="s">
        <v>2812</v>
      </c>
      <c r="H10993" s="28">
        <v>44348</v>
      </c>
      <c r="I10993" s="523">
        <v>23.748121999999999</v>
      </c>
      <c r="J10993" s="520" t="s">
        <v>9055</v>
      </c>
    </row>
    <row r="10994" spans="1:10" x14ac:dyDescent="0.3">
      <c r="A10994" s="519">
        <v>2021</v>
      </c>
      <c r="B10994" s="520" t="s">
        <v>5769</v>
      </c>
      <c r="C10994" s="520" t="s">
        <v>5770</v>
      </c>
      <c r="D10994" s="521" t="s">
        <v>5769</v>
      </c>
      <c r="E10994" s="520" t="s">
        <v>3111</v>
      </c>
      <c r="F10994" s="520" t="s">
        <v>3034</v>
      </c>
      <c r="G10994" s="522" t="s">
        <v>2821</v>
      </c>
      <c r="H10994" s="28">
        <v>44348</v>
      </c>
      <c r="I10994" s="523">
        <v>4.4115650000000004</v>
      </c>
      <c r="J10994" s="520" t="s">
        <v>3192</v>
      </c>
    </row>
    <row r="10995" spans="1:10" x14ac:dyDescent="0.3">
      <c r="A10995" s="519">
        <v>2021</v>
      </c>
      <c r="B10995" s="520" t="s">
        <v>5767</v>
      </c>
      <c r="C10995" s="520" t="s">
        <v>3515</v>
      </c>
      <c r="D10995" s="521" t="s">
        <v>5768</v>
      </c>
      <c r="E10995" s="520" t="s">
        <v>3063</v>
      </c>
      <c r="F10995" s="520" t="s">
        <v>2815</v>
      </c>
      <c r="G10995" s="522" t="s">
        <v>2816</v>
      </c>
      <c r="H10995" s="28">
        <v>44348</v>
      </c>
      <c r="I10995" s="523">
        <v>2.453716</v>
      </c>
      <c r="J10995" s="520" t="s">
        <v>3192</v>
      </c>
    </row>
    <row r="10996" spans="1:10" x14ac:dyDescent="0.3">
      <c r="A10996" s="519">
        <v>2021</v>
      </c>
      <c r="B10996" s="520" t="s">
        <v>5982</v>
      </c>
      <c r="C10996" s="520" t="s">
        <v>5983</v>
      </c>
      <c r="D10996" s="521" t="s">
        <v>5982</v>
      </c>
      <c r="E10996" s="520" t="s">
        <v>3033</v>
      </c>
      <c r="F10996" s="520" t="s">
        <v>2788</v>
      </c>
      <c r="G10996" s="522" t="s">
        <v>2788</v>
      </c>
      <c r="H10996" s="28">
        <v>44348</v>
      </c>
      <c r="I10996" s="523">
        <v>19.257416000000003</v>
      </c>
      <c r="J10996" s="520" t="s">
        <v>3192</v>
      </c>
    </row>
    <row r="10997" spans="1:10" x14ac:dyDescent="0.3">
      <c r="A10997" s="519">
        <v>2021</v>
      </c>
      <c r="B10997" s="520" t="s">
        <v>5974</v>
      </c>
      <c r="C10997" s="520" t="s">
        <v>5975</v>
      </c>
      <c r="D10997" s="521" t="s">
        <v>5974</v>
      </c>
      <c r="E10997" s="520" t="s">
        <v>3033</v>
      </c>
      <c r="F10997" s="520" t="s">
        <v>2807</v>
      </c>
      <c r="G10997" s="522" t="s">
        <v>2812</v>
      </c>
      <c r="H10997" s="28">
        <v>44348</v>
      </c>
      <c r="I10997" s="523">
        <v>10.673182000000001</v>
      </c>
      <c r="J10997" s="520" t="s">
        <v>3192</v>
      </c>
    </row>
    <row r="10998" spans="1:10" x14ac:dyDescent="0.3">
      <c r="A10998" s="519">
        <v>2021</v>
      </c>
      <c r="B10998" s="520" t="s">
        <v>5976</v>
      </c>
      <c r="C10998" s="520" t="s">
        <v>5977</v>
      </c>
      <c r="D10998" s="521" t="s">
        <v>5976</v>
      </c>
      <c r="E10998" s="520" t="s">
        <v>3111</v>
      </c>
      <c r="F10998" s="520" t="s">
        <v>3034</v>
      </c>
      <c r="G10998" s="522" t="s">
        <v>2831</v>
      </c>
      <c r="H10998" s="28">
        <v>44348</v>
      </c>
      <c r="I10998" s="523">
        <v>2.4568400000000001</v>
      </c>
      <c r="J10998" s="520" t="s">
        <v>3192</v>
      </c>
    </row>
    <row r="10999" spans="1:10" x14ac:dyDescent="0.3">
      <c r="A10999" s="519">
        <v>2021</v>
      </c>
      <c r="B10999" s="520" t="s">
        <v>5978</v>
      </c>
      <c r="C10999" s="520" t="s">
        <v>5979</v>
      </c>
      <c r="D10999" s="521" t="s">
        <v>5978</v>
      </c>
      <c r="E10999" s="520" t="s">
        <v>3111</v>
      </c>
      <c r="F10999" s="520" t="s">
        <v>2825</v>
      </c>
      <c r="G10999" s="522" t="s">
        <v>2850</v>
      </c>
      <c r="H10999" s="28">
        <v>44348</v>
      </c>
      <c r="I10999" s="523">
        <v>2.595078</v>
      </c>
      <c r="J10999" s="520" t="s">
        <v>3192</v>
      </c>
    </row>
    <row r="11000" spans="1:10" x14ac:dyDescent="0.3">
      <c r="A11000" s="519">
        <v>2021</v>
      </c>
      <c r="B11000" s="520" t="s">
        <v>5980</v>
      </c>
      <c r="C11000" s="520" t="s">
        <v>5981</v>
      </c>
      <c r="D11000" s="521" t="s">
        <v>5980</v>
      </c>
      <c r="E11000" s="520" t="s">
        <v>3111</v>
      </c>
      <c r="F11000" s="520" t="s">
        <v>2825</v>
      </c>
      <c r="G11000" s="522" t="s">
        <v>2850</v>
      </c>
      <c r="H11000" s="28">
        <v>44348</v>
      </c>
      <c r="I11000" s="523">
        <v>2.6423380000000001</v>
      </c>
      <c r="J11000" s="520" t="s">
        <v>3192</v>
      </c>
    </row>
    <row r="11001" spans="1:10" x14ac:dyDescent="0.3">
      <c r="A11001" s="519">
        <v>2021</v>
      </c>
      <c r="B11001" s="520" t="s">
        <v>5984</v>
      </c>
      <c r="C11001" s="520" t="s">
        <v>5985</v>
      </c>
      <c r="D11001" s="521" t="s">
        <v>5984</v>
      </c>
      <c r="E11001" s="520" t="s">
        <v>3111</v>
      </c>
      <c r="F11001" s="520" t="s">
        <v>2825</v>
      </c>
      <c r="G11001" s="522" t="s">
        <v>2850</v>
      </c>
      <c r="H11001" s="28">
        <v>44348</v>
      </c>
      <c r="I11001" s="523">
        <v>3.3269030000000002</v>
      </c>
      <c r="J11001" s="520" t="s">
        <v>3192</v>
      </c>
    </row>
    <row r="11002" spans="1:10" x14ac:dyDescent="0.3">
      <c r="A11002" s="519">
        <v>2021</v>
      </c>
      <c r="B11002" s="520" t="s">
        <v>5993</v>
      </c>
      <c r="C11002" s="520" t="s">
        <v>5994</v>
      </c>
      <c r="D11002" s="521" t="s">
        <v>5993</v>
      </c>
      <c r="E11002" s="520" t="s">
        <v>3033</v>
      </c>
      <c r="F11002" s="520" t="s">
        <v>2788</v>
      </c>
      <c r="G11002" s="522" t="s">
        <v>2788</v>
      </c>
      <c r="H11002" s="28">
        <v>44348</v>
      </c>
      <c r="I11002" s="523">
        <v>1.3210580000000001</v>
      </c>
      <c r="J11002" s="520" t="s">
        <v>3241</v>
      </c>
    </row>
    <row r="11003" spans="1:10" x14ac:dyDescent="0.3">
      <c r="A11003" s="519">
        <v>2021</v>
      </c>
      <c r="B11003" s="520" t="s">
        <v>5991</v>
      </c>
      <c r="C11003" s="520" t="s">
        <v>5992</v>
      </c>
      <c r="D11003" s="521" t="s">
        <v>5991</v>
      </c>
      <c r="E11003" s="520" t="s">
        <v>3033</v>
      </c>
      <c r="F11003" s="520" t="s">
        <v>2788</v>
      </c>
      <c r="G11003" s="522" t="s">
        <v>2799</v>
      </c>
      <c r="H11003" s="28">
        <v>44348</v>
      </c>
      <c r="I11003" s="523">
        <v>15.838081000000001</v>
      </c>
      <c r="J11003" s="520" t="s">
        <v>3192</v>
      </c>
    </row>
    <row r="11004" spans="1:10" x14ac:dyDescent="0.3">
      <c r="A11004" s="519">
        <v>2021</v>
      </c>
      <c r="B11004" s="520" t="s">
        <v>5987</v>
      </c>
      <c r="C11004" s="520" t="s">
        <v>6024</v>
      </c>
      <c r="D11004" s="521" t="s">
        <v>5987</v>
      </c>
      <c r="E11004" s="520" t="s">
        <v>3111</v>
      </c>
      <c r="F11004" s="520" t="s">
        <v>2825</v>
      </c>
      <c r="G11004" s="522" t="s">
        <v>2850</v>
      </c>
      <c r="H11004" s="28">
        <v>44348</v>
      </c>
      <c r="I11004" s="523">
        <v>12.114738000000001</v>
      </c>
      <c r="J11004" s="520" t="s">
        <v>3192</v>
      </c>
    </row>
    <row r="11005" spans="1:10" x14ac:dyDescent="0.3">
      <c r="A11005" s="519">
        <v>2021</v>
      </c>
      <c r="B11005" s="520" t="s">
        <v>5764</v>
      </c>
      <c r="C11005" s="520" t="s">
        <v>5765</v>
      </c>
      <c r="D11005" s="521" t="s">
        <v>5988</v>
      </c>
      <c r="E11005" s="520" t="s">
        <v>3161</v>
      </c>
      <c r="F11005" s="520" t="s">
        <v>2815</v>
      </c>
      <c r="G11005" s="522" t="s">
        <v>2816</v>
      </c>
      <c r="H11005" s="28">
        <v>44348</v>
      </c>
      <c r="I11005" s="523">
        <v>0.83195300000000005</v>
      </c>
      <c r="J11005" s="520" t="s">
        <v>3192</v>
      </c>
    </row>
    <row r="11006" spans="1:10" x14ac:dyDescent="0.3">
      <c r="A11006" s="519">
        <v>2021</v>
      </c>
      <c r="B11006" s="520" t="s">
        <v>5989</v>
      </c>
      <c r="C11006" s="520" t="s">
        <v>5990</v>
      </c>
      <c r="D11006" s="521" t="s">
        <v>5989</v>
      </c>
      <c r="E11006" s="520" t="s">
        <v>3033</v>
      </c>
      <c r="F11006" s="520" t="s">
        <v>2807</v>
      </c>
      <c r="G11006" s="522" t="s">
        <v>2812</v>
      </c>
      <c r="H11006" s="28">
        <v>44348</v>
      </c>
      <c r="I11006" s="523">
        <v>24.114910999999999</v>
      </c>
      <c r="J11006" s="520" t="s">
        <v>3241</v>
      </c>
    </row>
    <row r="11007" spans="1:10" x14ac:dyDescent="0.3">
      <c r="A11007" s="519">
        <v>2021</v>
      </c>
      <c r="B11007" s="520" t="s">
        <v>6036</v>
      </c>
      <c r="C11007" s="520" t="s">
        <v>6037</v>
      </c>
      <c r="D11007" s="521" t="s">
        <v>6038</v>
      </c>
      <c r="E11007" s="520" t="s">
        <v>3161</v>
      </c>
      <c r="F11007" s="520" t="s">
        <v>3026</v>
      </c>
      <c r="G11007" s="522" t="s">
        <v>2936</v>
      </c>
      <c r="H11007" s="28">
        <v>44348</v>
      </c>
      <c r="I11007" s="523">
        <v>2.9553130000000003</v>
      </c>
      <c r="J11007" s="520" t="s">
        <v>3192</v>
      </c>
    </row>
    <row r="11008" spans="1:10" x14ac:dyDescent="0.3">
      <c r="A11008" s="519">
        <v>2021</v>
      </c>
      <c r="B11008" s="520" t="s">
        <v>5995</v>
      </c>
      <c r="C11008" s="520" t="s">
        <v>5996</v>
      </c>
      <c r="D11008" s="521" t="s">
        <v>5995</v>
      </c>
      <c r="E11008" s="520" t="s">
        <v>3033</v>
      </c>
      <c r="F11008" s="520" t="s">
        <v>2807</v>
      </c>
      <c r="G11008" s="522" t="s">
        <v>2812</v>
      </c>
      <c r="H11008" s="28">
        <v>44348</v>
      </c>
      <c r="I11008" s="523">
        <v>8.8315950000000019</v>
      </c>
      <c r="J11008" s="520" t="s">
        <v>3192</v>
      </c>
    </row>
    <row r="11009" spans="1:10" x14ac:dyDescent="0.3">
      <c r="A11009" s="519">
        <v>2021</v>
      </c>
      <c r="B11009" s="520" t="s">
        <v>6033</v>
      </c>
      <c r="C11009" s="520" t="s">
        <v>6034</v>
      </c>
      <c r="D11009" s="521" t="s">
        <v>6035</v>
      </c>
      <c r="E11009" s="520" t="s">
        <v>3161</v>
      </c>
      <c r="F11009" s="520" t="s">
        <v>2788</v>
      </c>
      <c r="G11009" s="522" t="s">
        <v>2788</v>
      </c>
      <c r="H11009" s="28">
        <v>44348</v>
      </c>
      <c r="I11009" s="523">
        <v>2.6182530000000002</v>
      </c>
      <c r="J11009" s="520" t="s">
        <v>3192</v>
      </c>
    </row>
    <row r="11010" spans="1:10" x14ac:dyDescent="0.3">
      <c r="A11010" s="519">
        <v>2021</v>
      </c>
      <c r="B11010" s="520" t="s">
        <v>5997</v>
      </c>
      <c r="C11010" s="520" t="s">
        <v>5998</v>
      </c>
      <c r="D11010" s="521" t="s">
        <v>5997</v>
      </c>
      <c r="E11010" s="520" t="s">
        <v>3111</v>
      </c>
      <c r="F11010" s="520" t="s">
        <v>3034</v>
      </c>
      <c r="G11010" s="522" t="s">
        <v>2821</v>
      </c>
      <c r="H11010" s="28">
        <v>44348</v>
      </c>
      <c r="I11010" s="523">
        <v>2.2391150000000004</v>
      </c>
      <c r="J11010" s="520" t="s">
        <v>3241</v>
      </c>
    </row>
    <row r="11011" spans="1:10" x14ac:dyDescent="0.3">
      <c r="A11011" s="519">
        <v>2021</v>
      </c>
      <c r="B11011" s="520" t="s">
        <v>5999</v>
      </c>
      <c r="C11011" s="520" t="s">
        <v>5967</v>
      </c>
      <c r="D11011" s="521" t="s">
        <v>5999</v>
      </c>
      <c r="E11011" s="520" t="s">
        <v>3111</v>
      </c>
      <c r="F11011" s="520" t="s">
        <v>2815</v>
      </c>
      <c r="G11011" s="522" t="s">
        <v>2854</v>
      </c>
      <c r="H11011" s="28">
        <v>44348</v>
      </c>
      <c r="I11011" s="523">
        <v>0.42577200000000004</v>
      </c>
      <c r="J11011" s="520" t="s">
        <v>3241</v>
      </c>
    </row>
    <row r="11012" spans="1:10" x14ac:dyDescent="0.3">
      <c r="A11012" s="519">
        <v>2021</v>
      </c>
      <c r="B11012" s="520" t="s">
        <v>6025</v>
      </c>
      <c r="C11012" s="520" t="s">
        <v>6026</v>
      </c>
      <c r="D11012" s="521" t="s">
        <v>6025</v>
      </c>
      <c r="E11012" s="520" t="s">
        <v>3033</v>
      </c>
      <c r="F11012" s="520" t="s">
        <v>2807</v>
      </c>
      <c r="G11012" s="522" t="s">
        <v>2808</v>
      </c>
      <c r="H11012" s="28">
        <v>44348</v>
      </c>
      <c r="I11012" s="523">
        <v>38.921422</v>
      </c>
      <c r="J11012" s="520" t="s">
        <v>3192</v>
      </c>
    </row>
    <row r="11013" spans="1:10" x14ac:dyDescent="0.3">
      <c r="A11013" s="519">
        <v>2021</v>
      </c>
      <c r="B11013" s="520" t="s">
        <v>6027</v>
      </c>
      <c r="C11013" s="520" t="s">
        <v>6028</v>
      </c>
      <c r="D11013" s="521" t="s">
        <v>6027</v>
      </c>
      <c r="E11013" s="520" t="s">
        <v>3111</v>
      </c>
      <c r="F11013" s="520" t="s">
        <v>3034</v>
      </c>
      <c r="G11013" s="522" t="s">
        <v>2831</v>
      </c>
      <c r="H11013" s="28">
        <v>44348</v>
      </c>
      <c r="I11013" s="523">
        <v>2.0278740000000002</v>
      </c>
      <c r="J11013" s="520" t="s">
        <v>3192</v>
      </c>
    </row>
    <row r="11014" spans="1:10" x14ac:dyDescent="0.3">
      <c r="A11014" s="519">
        <v>2021</v>
      </c>
      <c r="B11014" s="520" t="s">
        <v>6029</v>
      </c>
      <c r="C11014" s="520" t="s">
        <v>6030</v>
      </c>
      <c r="D11014" s="521" t="s">
        <v>6029</v>
      </c>
      <c r="E11014" s="520" t="s">
        <v>3111</v>
      </c>
      <c r="F11014" s="520" t="s">
        <v>3034</v>
      </c>
      <c r="G11014" s="522" t="s">
        <v>2831</v>
      </c>
      <c r="H11014" s="28">
        <v>44348</v>
      </c>
      <c r="I11014" s="523">
        <v>0.9293340000000001</v>
      </c>
      <c r="J11014" s="520" t="s">
        <v>3192</v>
      </c>
    </row>
    <row r="11015" spans="1:10" x14ac:dyDescent="0.3">
      <c r="A11015" s="519">
        <v>2021</v>
      </c>
      <c r="B11015" s="520" t="s">
        <v>6031</v>
      </c>
      <c r="C11015" s="520" t="s">
        <v>6016</v>
      </c>
      <c r="D11015" s="521" t="s">
        <v>6031</v>
      </c>
      <c r="E11015" s="520" t="s">
        <v>3033</v>
      </c>
      <c r="F11015" s="520" t="s">
        <v>2807</v>
      </c>
      <c r="G11015" s="522" t="s">
        <v>2808</v>
      </c>
      <c r="H11015" s="28">
        <v>44348</v>
      </c>
      <c r="I11015" s="523">
        <v>9.5847820000000006</v>
      </c>
      <c r="J11015" s="520" t="s">
        <v>3241</v>
      </c>
    </row>
    <row r="11016" spans="1:10" x14ac:dyDescent="0.3">
      <c r="A11016" s="519">
        <v>2021</v>
      </c>
      <c r="B11016" s="520" t="s">
        <v>6032</v>
      </c>
      <c r="C11016" s="520" t="s">
        <v>6018</v>
      </c>
      <c r="D11016" s="521" t="s">
        <v>6032</v>
      </c>
      <c r="E11016" s="520" t="s">
        <v>3033</v>
      </c>
      <c r="F11016" s="520" t="s">
        <v>2788</v>
      </c>
      <c r="G11016" s="522" t="s">
        <v>2788</v>
      </c>
      <c r="H11016" s="28">
        <v>44348</v>
      </c>
      <c r="I11016" s="523">
        <v>18.427332999999997</v>
      </c>
      <c r="J11016" s="520" t="s">
        <v>3241</v>
      </c>
    </row>
    <row r="11017" spans="1:10" x14ac:dyDescent="0.3">
      <c r="A11017" s="519">
        <v>2021</v>
      </c>
      <c r="B11017" s="520" t="s">
        <v>6039</v>
      </c>
      <c r="C11017" s="520" t="s">
        <v>6040</v>
      </c>
      <c r="D11017" s="521" t="s">
        <v>6039</v>
      </c>
      <c r="E11017" s="520" t="s">
        <v>3033</v>
      </c>
      <c r="F11017" s="520" t="s">
        <v>2788</v>
      </c>
      <c r="G11017" s="522" t="s">
        <v>2788</v>
      </c>
      <c r="H11017" s="28">
        <v>44348</v>
      </c>
      <c r="I11017" s="523">
        <v>21.993126</v>
      </c>
      <c r="J11017" s="520" t="s">
        <v>3241</v>
      </c>
    </row>
    <row r="11018" spans="1:10" x14ac:dyDescent="0.3">
      <c r="A11018" s="519">
        <v>2021</v>
      </c>
      <c r="B11018" s="520" t="s">
        <v>6041</v>
      </c>
      <c r="C11018" s="520" t="s">
        <v>6042</v>
      </c>
      <c r="D11018" s="521" t="s">
        <v>6041</v>
      </c>
      <c r="E11018" s="520" t="s">
        <v>3033</v>
      </c>
      <c r="F11018" s="520" t="s">
        <v>2798</v>
      </c>
      <c r="G11018" s="522" t="s">
        <v>2803</v>
      </c>
      <c r="H11018" s="28">
        <v>44348</v>
      </c>
      <c r="I11018" s="523">
        <v>32.185183000000002</v>
      </c>
      <c r="J11018" s="520" t="s">
        <v>3192</v>
      </c>
    </row>
    <row r="11019" spans="1:10" x14ac:dyDescent="0.3">
      <c r="A11019" s="519">
        <v>2021</v>
      </c>
      <c r="B11019" s="520" t="s">
        <v>6043</v>
      </c>
      <c r="C11019" s="520" t="s">
        <v>6044</v>
      </c>
      <c r="D11019" s="521" t="s">
        <v>6043</v>
      </c>
      <c r="E11019" s="520" t="s">
        <v>3111</v>
      </c>
      <c r="F11019" s="520" t="s">
        <v>2825</v>
      </c>
      <c r="G11019" s="522" t="s">
        <v>2850</v>
      </c>
      <c r="H11019" s="28">
        <v>44348</v>
      </c>
      <c r="I11019" s="523">
        <v>1.2586570000000001</v>
      </c>
      <c r="J11019" s="520" t="s">
        <v>3192</v>
      </c>
    </row>
    <row r="11020" spans="1:10" x14ac:dyDescent="0.3">
      <c r="A11020" s="519">
        <v>2021</v>
      </c>
      <c r="B11020" s="520" t="s">
        <v>6075</v>
      </c>
      <c r="C11020" s="520" t="s">
        <v>6076</v>
      </c>
      <c r="D11020" s="521" t="s">
        <v>6075</v>
      </c>
      <c r="E11020" s="520" t="s">
        <v>3033</v>
      </c>
      <c r="F11020" s="520" t="s">
        <v>2807</v>
      </c>
      <c r="G11020" s="522" t="s">
        <v>2812</v>
      </c>
      <c r="H11020" s="28">
        <v>44348</v>
      </c>
      <c r="I11020" s="523">
        <v>53.565874999999998</v>
      </c>
      <c r="J11020" s="520" t="s">
        <v>9055</v>
      </c>
    </row>
    <row r="11021" spans="1:10" x14ac:dyDescent="0.3">
      <c r="A11021" s="519">
        <v>2021</v>
      </c>
      <c r="B11021" s="520" t="s">
        <v>6077</v>
      </c>
      <c r="C11021" s="520" t="s">
        <v>6078</v>
      </c>
      <c r="D11021" s="521" t="s">
        <v>6077</v>
      </c>
      <c r="E11021" s="520" t="s">
        <v>3111</v>
      </c>
      <c r="F11021" s="520" t="s">
        <v>3034</v>
      </c>
      <c r="G11021" s="522" t="s">
        <v>2840</v>
      </c>
      <c r="H11021" s="28">
        <v>44348</v>
      </c>
      <c r="I11021" s="523">
        <v>12.47343</v>
      </c>
      <c r="J11021" s="520" t="s">
        <v>3192</v>
      </c>
    </row>
    <row r="11022" spans="1:10" x14ac:dyDescent="0.3">
      <c r="A11022" s="519">
        <v>2021</v>
      </c>
      <c r="B11022" s="520" t="s">
        <v>6087</v>
      </c>
      <c r="C11022" s="520" t="s">
        <v>6088</v>
      </c>
      <c r="D11022" s="521" t="s">
        <v>6087</v>
      </c>
      <c r="E11022" s="520" t="s">
        <v>3033</v>
      </c>
      <c r="F11022" s="520" t="s">
        <v>2798</v>
      </c>
      <c r="G11022" s="522" t="s">
        <v>2803</v>
      </c>
      <c r="H11022" s="28">
        <v>44348</v>
      </c>
      <c r="I11022" s="523">
        <v>4.0613659999999996</v>
      </c>
      <c r="J11022" s="520" t="s">
        <v>3241</v>
      </c>
    </row>
    <row r="11023" spans="1:10" x14ac:dyDescent="0.3">
      <c r="A11023" s="519">
        <v>2021</v>
      </c>
      <c r="B11023" s="520" t="s">
        <v>6079</v>
      </c>
      <c r="C11023" s="520" t="s">
        <v>6080</v>
      </c>
      <c r="D11023" s="521" t="s">
        <v>6079</v>
      </c>
      <c r="E11023" s="520" t="s">
        <v>3111</v>
      </c>
      <c r="F11023" s="520" t="s">
        <v>2825</v>
      </c>
      <c r="G11023" s="522" t="s">
        <v>2826</v>
      </c>
      <c r="H11023" s="28">
        <v>44348</v>
      </c>
      <c r="I11023" s="523">
        <v>9.7183000000000005E-2</v>
      </c>
      <c r="J11023" s="520" t="s">
        <v>3192</v>
      </c>
    </row>
    <row r="11024" spans="1:10" x14ac:dyDescent="0.3">
      <c r="A11024" s="519">
        <v>2021</v>
      </c>
      <c r="B11024" s="520" t="s">
        <v>6081</v>
      </c>
      <c r="C11024" s="520" t="s">
        <v>6082</v>
      </c>
      <c r="D11024" s="521" t="s">
        <v>6081</v>
      </c>
      <c r="E11024" s="520" t="s">
        <v>3033</v>
      </c>
      <c r="F11024" s="520" t="s">
        <v>2788</v>
      </c>
      <c r="G11024" s="522" t="s">
        <v>2788</v>
      </c>
      <c r="H11024" s="28">
        <v>44348</v>
      </c>
      <c r="I11024" s="523">
        <v>6.1394500000000001</v>
      </c>
      <c r="J11024" s="520" t="s">
        <v>3241</v>
      </c>
    </row>
    <row r="11025" spans="1:10" x14ac:dyDescent="0.3">
      <c r="A11025" s="519">
        <v>2021</v>
      </c>
      <c r="B11025" s="520" t="s">
        <v>6083</v>
      </c>
      <c r="C11025" s="520" t="s">
        <v>6084</v>
      </c>
      <c r="D11025" s="521" t="s">
        <v>6083</v>
      </c>
      <c r="E11025" s="520" t="s">
        <v>3111</v>
      </c>
      <c r="F11025" s="520" t="s">
        <v>2825</v>
      </c>
      <c r="G11025" s="522" t="s">
        <v>2850</v>
      </c>
      <c r="H11025" s="28">
        <v>44348</v>
      </c>
      <c r="I11025" s="523">
        <v>0.61282599999999998</v>
      </c>
      <c r="J11025" s="520" t="s">
        <v>3241</v>
      </c>
    </row>
    <row r="11026" spans="1:10" x14ac:dyDescent="0.3">
      <c r="A11026" s="519">
        <v>2021</v>
      </c>
      <c r="B11026" s="520" t="s">
        <v>6085</v>
      </c>
      <c r="C11026" s="520" t="s">
        <v>6086</v>
      </c>
      <c r="D11026" s="521" t="s">
        <v>6085</v>
      </c>
      <c r="E11026" s="520" t="s">
        <v>3033</v>
      </c>
      <c r="F11026" s="520" t="s">
        <v>2807</v>
      </c>
      <c r="G11026" s="522" t="s">
        <v>2812</v>
      </c>
      <c r="H11026" s="28">
        <v>44348</v>
      </c>
      <c r="I11026" s="523">
        <v>37.854705000000003</v>
      </c>
      <c r="J11026" s="520" t="s">
        <v>3241</v>
      </c>
    </row>
    <row r="11027" spans="1:10" x14ac:dyDescent="0.3">
      <c r="A11027" s="519">
        <v>2021</v>
      </c>
      <c r="B11027" s="520" t="s">
        <v>3189</v>
      </c>
      <c r="C11027" s="520" t="s">
        <v>6326</v>
      </c>
      <c r="D11027" s="521" t="s">
        <v>6327</v>
      </c>
      <c r="E11027" s="520" t="s">
        <v>3161</v>
      </c>
      <c r="F11027" s="520" t="s">
        <v>2815</v>
      </c>
      <c r="G11027" s="522" t="s">
        <v>2816</v>
      </c>
      <c r="H11027" s="28">
        <v>44348</v>
      </c>
      <c r="I11027" s="523">
        <v>0.84548400000000001</v>
      </c>
      <c r="J11027" s="520" t="s">
        <v>3192</v>
      </c>
    </row>
    <row r="11028" spans="1:10" x14ac:dyDescent="0.3">
      <c r="A11028" s="519">
        <v>2021</v>
      </c>
      <c r="B11028" s="520" t="s">
        <v>6128</v>
      </c>
      <c r="C11028" s="520" t="s">
        <v>6129</v>
      </c>
      <c r="D11028" s="521" t="s">
        <v>6130</v>
      </c>
      <c r="E11028" s="520" t="s">
        <v>3161</v>
      </c>
      <c r="F11028" s="520" t="s">
        <v>3034</v>
      </c>
      <c r="G11028" s="522" t="s">
        <v>2999</v>
      </c>
      <c r="H11028" s="28">
        <v>44348</v>
      </c>
      <c r="I11028" s="523">
        <v>1.335064</v>
      </c>
      <c r="J11028" s="520" t="s">
        <v>3192</v>
      </c>
    </row>
    <row r="11029" spans="1:10" x14ac:dyDescent="0.3">
      <c r="A11029" s="519">
        <v>2021</v>
      </c>
      <c r="B11029" s="520" t="s">
        <v>6119</v>
      </c>
      <c r="C11029" s="520" t="s">
        <v>6120</v>
      </c>
      <c r="D11029" s="521" t="s">
        <v>6119</v>
      </c>
      <c r="E11029" s="520" t="s">
        <v>3033</v>
      </c>
      <c r="F11029" s="520" t="s">
        <v>2788</v>
      </c>
      <c r="G11029" s="522" t="s">
        <v>2788</v>
      </c>
      <c r="H11029" s="28">
        <v>44348</v>
      </c>
      <c r="I11029" s="523">
        <v>31.470402000000004</v>
      </c>
      <c r="J11029" s="520" t="s">
        <v>3192</v>
      </c>
    </row>
    <row r="11030" spans="1:10" x14ac:dyDescent="0.3">
      <c r="A11030" s="519">
        <v>2021</v>
      </c>
      <c r="B11030" s="520" t="s">
        <v>6141</v>
      </c>
      <c r="C11030" s="520" t="s">
        <v>6142</v>
      </c>
      <c r="D11030" s="521" t="s">
        <v>6143</v>
      </c>
      <c r="E11030" s="520" t="s">
        <v>3063</v>
      </c>
      <c r="F11030" s="520" t="s">
        <v>3034</v>
      </c>
      <c r="G11030" s="522" t="s">
        <v>2999</v>
      </c>
      <c r="H11030" s="28">
        <v>44348</v>
      </c>
      <c r="I11030" s="523">
        <v>0.63266900000000004</v>
      </c>
      <c r="J11030" s="520" t="s">
        <v>3192</v>
      </c>
    </row>
    <row r="11031" spans="1:10" x14ac:dyDescent="0.3">
      <c r="A11031" s="519">
        <v>2021</v>
      </c>
      <c r="B11031" s="520" t="s">
        <v>6121</v>
      </c>
      <c r="C11031" s="520" t="s">
        <v>6110</v>
      </c>
      <c r="D11031" s="521" t="s">
        <v>6121</v>
      </c>
      <c r="E11031" s="520" t="s">
        <v>3033</v>
      </c>
      <c r="F11031" s="520" t="s">
        <v>2788</v>
      </c>
      <c r="G11031" s="522" t="s">
        <v>2788</v>
      </c>
      <c r="H11031" s="28">
        <v>44348</v>
      </c>
      <c r="I11031" s="523">
        <v>15.53824</v>
      </c>
      <c r="J11031" s="520" t="s">
        <v>3241</v>
      </c>
    </row>
    <row r="11032" spans="1:10" x14ac:dyDescent="0.3">
      <c r="A11032" s="519">
        <v>2021</v>
      </c>
      <c r="B11032" s="520" t="s">
        <v>6122</v>
      </c>
      <c r="C11032" s="520" t="s">
        <v>6123</v>
      </c>
      <c r="D11032" s="521" t="s">
        <v>6122</v>
      </c>
      <c r="E11032" s="520" t="s">
        <v>3111</v>
      </c>
      <c r="F11032" s="520" t="s">
        <v>3034</v>
      </c>
      <c r="G11032" s="522" t="s">
        <v>2831</v>
      </c>
      <c r="H11032" s="28">
        <v>44348</v>
      </c>
      <c r="I11032" s="523">
        <v>1.5626960000000001</v>
      </c>
      <c r="J11032" s="520" t="s">
        <v>3192</v>
      </c>
    </row>
    <row r="11033" spans="1:10" x14ac:dyDescent="0.3">
      <c r="A11033" s="519">
        <v>2021</v>
      </c>
      <c r="B11033" s="520" t="s">
        <v>6124</v>
      </c>
      <c r="C11033" s="520" t="s">
        <v>6125</v>
      </c>
      <c r="D11033" s="521" t="s">
        <v>6124</v>
      </c>
      <c r="E11033" s="520" t="s">
        <v>3111</v>
      </c>
      <c r="F11033" s="520" t="s">
        <v>2815</v>
      </c>
      <c r="G11033" s="522" t="s">
        <v>2854</v>
      </c>
      <c r="H11033" s="28">
        <v>44348</v>
      </c>
      <c r="I11033" s="523">
        <v>0.35767100000000002</v>
      </c>
      <c r="J11033" s="520" t="s">
        <v>9055</v>
      </c>
    </row>
    <row r="11034" spans="1:10" x14ac:dyDescent="0.3">
      <c r="A11034" s="519">
        <v>2021</v>
      </c>
      <c r="B11034" s="520" t="s">
        <v>6126</v>
      </c>
      <c r="C11034" s="520" t="s">
        <v>6127</v>
      </c>
      <c r="D11034" s="521" t="s">
        <v>6126</v>
      </c>
      <c r="E11034" s="520" t="s">
        <v>3033</v>
      </c>
      <c r="F11034" s="520" t="s">
        <v>2788</v>
      </c>
      <c r="G11034" s="522" t="s">
        <v>2788</v>
      </c>
      <c r="H11034" s="28">
        <v>44348</v>
      </c>
      <c r="I11034" s="523">
        <v>8.1024170000000009</v>
      </c>
      <c r="J11034" s="520" t="s">
        <v>3241</v>
      </c>
    </row>
    <row r="11035" spans="1:10" x14ac:dyDescent="0.3">
      <c r="A11035" s="519">
        <v>2021</v>
      </c>
      <c r="B11035" s="520" t="s">
        <v>6144</v>
      </c>
      <c r="C11035" s="520" t="s">
        <v>6145</v>
      </c>
      <c r="D11035" s="521" t="s">
        <v>6144</v>
      </c>
      <c r="E11035" s="520" t="s">
        <v>3033</v>
      </c>
      <c r="F11035" s="520" t="s">
        <v>2788</v>
      </c>
      <c r="G11035" s="522" t="s">
        <v>2788</v>
      </c>
      <c r="H11035" s="28">
        <v>44348</v>
      </c>
      <c r="I11035" s="523">
        <v>4.2017740000000003</v>
      </c>
      <c r="J11035" s="520" t="s">
        <v>3192</v>
      </c>
    </row>
    <row r="11036" spans="1:10" x14ac:dyDescent="0.3">
      <c r="A11036" s="519">
        <v>2021</v>
      </c>
      <c r="B11036" s="520" t="s">
        <v>6146</v>
      </c>
      <c r="C11036" s="520" t="s">
        <v>6147</v>
      </c>
      <c r="D11036" s="521" t="s">
        <v>6146</v>
      </c>
      <c r="E11036" s="520" t="s">
        <v>3033</v>
      </c>
      <c r="F11036" s="520" t="s">
        <v>2815</v>
      </c>
      <c r="G11036" s="522" t="s">
        <v>2816</v>
      </c>
      <c r="H11036" s="28">
        <v>44348</v>
      </c>
      <c r="I11036" s="523">
        <v>19.022068000000001</v>
      </c>
      <c r="J11036" s="520" t="s">
        <v>3241</v>
      </c>
    </row>
    <row r="11037" spans="1:10" x14ac:dyDescent="0.3">
      <c r="A11037" s="519">
        <v>2021</v>
      </c>
      <c r="B11037" s="520" t="s">
        <v>6328</v>
      </c>
      <c r="C11037" s="520" t="s">
        <v>6329</v>
      </c>
      <c r="D11037" s="521" t="s">
        <v>6328</v>
      </c>
      <c r="E11037" s="520" t="s">
        <v>3033</v>
      </c>
      <c r="F11037" s="520" t="s">
        <v>3034</v>
      </c>
      <c r="G11037" s="522" t="s">
        <v>2821</v>
      </c>
      <c r="H11037" s="28">
        <v>44348</v>
      </c>
      <c r="I11037" s="523">
        <v>20.019797999999998</v>
      </c>
      <c r="J11037" s="520" t="s">
        <v>3192</v>
      </c>
    </row>
    <row r="11038" spans="1:10" x14ac:dyDescent="0.3">
      <c r="A11038" s="519">
        <v>2021</v>
      </c>
      <c r="B11038" s="520" t="s">
        <v>6148</v>
      </c>
      <c r="C11038" s="520" t="s">
        <v>6149</v>
      </c>
      <c r="D11038" s="521" t="s">
        <v>6148</v>
      </c>
      <c r="E11038" s="520" t="s">
        <v>3033</v>
      </c>
      <c r="F11038" s="520" t="s">
        <v>2788</v>
      </c>
      <c r="G11038" s="522" t="s">
        <v>2788</v>
      </c>
      <c r="H11038" s="28">
        <v>44348</v>
      </c>
      <c r="I11038" s="523">
        <v>30.415517000000001</v>
      </c>
      <c r="J11038" s="520" t="s">
        <v>3192</v>
      </c>
    </row>
    <row r="11039" spans="1:10" x14ac:dyDescent="0.3">
      <c r="A11039" s="519">
        <v>2021</v>
      </c>
      <c r="B11039" s="520" t="s">
        <v>6150</v>
      </c>
      <c r="C11039" s="520" t="s">
        <v>6151</v>
      </c>
      <c r="D11039" s="521" t="s">
        <v>6150</v>
      </c>
      <c r="E11039" s="520" t="s">
        <v>3033</v>
      </c>
      <c r="F11039" s="520" t="s">
        <v>2788</v>
      </c>
      <c r="G11039" s="522" t="s">
        <v>2788</v>
      </c>
      <c r="H11039" s="28">
        <v>44348</v>
      </c>
      <c r="I11039" s="523">
        <v>85.793796</v>
      </c>
      <c r="J11039" s="520" t="s">
        <v>3192</v>
      </c>
    </row>
    <row r="11040" spans="1:10" x14ac:dyDescent="0.3">
      <c r="A11040" s="519">
        <v>2021</v>
      </c>
      <c r="B11040" s="520" t="s">
        <v>6330</v>
      </c>
      <c r="C11040" s="520" t="s">
        <v>6331</v>
      </c>
      <c r="D11040" s="521" t="s">
        <v>6330</v>
      </c>
      <c r="E11040" s="520" t="s">
        <v>3111</v>
      </c>
      <c r="F11040" s="520" t="s">
        <v>2815</v>
      </c>
      <c r="G11040" s="522" t="s">
        <v>2854</v>
      </c>
      <c r="H11040" s="28">
        <v>44348</v>
      </c>
      <c r="I11040" s="523">
        <v>0.37067299999999997</v>
      </c>
      <c r="J11040" s="520" t="s">
        <v>9055</v>
      </c>
    </row>
    <row r="11041" spans="1:10" x14ac:dyDescent="0.3">
      <c r="A11041" s="519">
        <v>2021</v>
      </c>
      <c r="B11041" s="520" t="s">
        <v>6332</v>
      </c>
      <c r="C11041" s="520" t="s">
        <v>6266</v>
      </c>
      <c r="D11041" s="521" t="s">
        <v>6332</v>
      </c>
      <c r="E11041" s="520" t="s">
        <v>3111</v>
      </c>
      <c r="F11041" s="520" t="s">
        <v>2815</v>
      </c>
      <c r="G11041" s="522" t="s">
        <v>2854</v>
      </c>
      <c r="H11041" s="28">
        <v>44348</v>
      </c>
      <c r="I11041" s="523">
        <v>3.6998000000000003E-2</v>
      </c>
      <c r="J11041" s="520" t="s">
        <v>3241</v>
      </c>
    </row>
    <row r="11042" spans="1:10" x14ac:dyDescent="0.3">
      <c r="A11042" s="519">
        <v>2021</v>
      </c>
      <c r="B11042" s="520" t="s">
        <v>6333</v>
      </c>
      <c r="C11042" s="520" t="s">
        <v>6334</v>
      </c>
      <c r="D11042" s="521" t="s">
        <v>6335</v>
      </c>
      <c r="E11042" s="520" t="s">
        <v>3161</v>
      </c>
      <c r="F11042" s="520" t="s">
        <v>2815</v>
      </c>
      <c r="G11042" s="522" t="s">
        <v>2816</v>
      </c>
      <c r="H11042" s="28">
        <v>44348</v>
      </c>
      <c r="I11042" s="523">
        <v>0.64396400000000009</v>
      </c>
      <c r="J11042" s="520" t="s">
        <v>3192</v>
      </c>
    </row>
    <row r="11043" spans="1:10" x14ac:dyDescent="0.3">
      <c r="A11043" s="519">
        <v>2021</v>
      </c>
      <c r="B11043" s="520" t="s">
        <v>6336</v>
      </c>
      <c r="C11043" s="520" t="s">
        <v>6337</v>
      </c>
      <c r="D11043" s="521" t="s">
        <v>6338</v>
      </c>
      <c r="E11043" s="520" t="s">
        <v>3161</v>
      </c>
      <c r="F11043" s="520" t="s">
        <v>2788</v>
      </c>
      <c r="G11043" s="522" t="s">
        <v>2788</v>
      </c>
      <c r="H11043" s="28">
        <v>44348</v>
      </c>
      <c r="I11043" s="523">
        <v>0.28786299999999998</v>
      </c>
      <c r="J11043" s="520" t="s">
        <v>3192</v>
      </c>
    </row>
    <row r="11044" spans="1:10" x14ac:dyDescent="0.3">
      <c r="A11044" s="519">
        <v>2021</v>
      </c>
      <c r="B11044" s="520" t="s">
        <v>6350</v>
      </c>
      <c r="C11044" s="520" t="s">
        <v>6351</v>
      </c>
      <c r="D11044" s="521" t="s">
        <v>6352</v>
      </c>
      <c r="E11044" s="520" t="s">
        <v>3063</v>
      </c>
      <c r="F11044" s="520" t="s">
        <v>2815</v>
      </c>
      <c r="G11044" s="522" t="s">
        <v>2816</v>
      </c>
      <c r="H11044" s="28">
        <v>44348</v>
      </c>
      <c r="I11044" s="523">
        <v>0</v>
      </c>
      <c r="J11044" s="520" t="s">
        <v>3192</v>
      </c>
    </row>
    <row r="11045" spans="1:10" x14ac:dyDescent="0.3">
      <c r="A11045" s="519">
        <v>2021</v>
      </c>
      <c r="B11045" s="520" t="s">
        <v>6344</v>
      </c>
      <c r="C11045" s="520" t="s">
        <v>6345</v>
      </c>
      <c r="D11045" s="521" t="s">
        <v>6344</v>
      </c>
      <c r="E11045" s="520" t="s">
        <v>3033</v>
      </c>
      <c r="F11045" s="520" t="s">
        <v>2807</v>
      </c>
      <c r="G11045" s="522" t="s">
        <v>2812</v>
      </c>
      <c r="H11045" s="28">
        <v>44348</v>
      </c>
      <c r="I11045" s="523">
        <v>21.647468</v>
      </c>
      <c r="J11045" s="518" t="s">
        <v>9055</v>
      </c>
    </row>
    <row r="11046" spans="1:10" x14ac:dyDescent="0.3">
      <c r="A11046" s="519">
        <v>2021</v>
      </c>
      <c r="B11046" s="520" t="s">
        <v>6346</v>
      </c>
      <c r="C11046" s="520" t="s">
        <v>6347</v>
      </c>
      <c r="D11046" s="521" t="s">
        <v>6346</v>
      </c>
      <c r="E11046" s="520" t="s">
        <v>3033</v>
      </c>
      <c r="F11046" s="520" t="s">
        <v>2788</v>
      </c>
      <c r="G11046" s="522" t="s">
        <v>2788</v>
      </c>
      <c r="H11046" s="28">
        <v>44348</v>
      </c>
      <c r="I11046" s="523">
        <v>13.332499</v>
      </c>
      <c r="J11046" s="520" t="s">
        <v>3192</v>
      </c>
    </row>
    <row r="11047" spans="1:10" x14ac:dyDescent="0.3">
      <c r="A11047" s="519">
        <v>2021</v>
      </c>
      <c r="B11047" s="520" t="s">
        <v>6353</v>
      </c>
      <c r="C11047" s="520" t="s">
        <v>6354</v>
      </c>
      <c r="D11047" s="521" t="s">
        <v>6353</v>
      </c>
      <c r="E11047" s="520" t="s">
        <v>6117</v>
      </c>
      <c r="F11047" s="520" t="s">
        <v>2825</v>
      </c>
      <c r="G11047" s="522" t="s">
        <v>2826</v>
      </c>
      <c r="H11047" s="28">
        <v>44348</v>
      </c>
      <c r="I11047" s="523">
        <v>0</v>
      </c>
      <c r="J11047" s="520" t="s">
        <v>3192</v>
      </c>
    </row>
    <row r="11048" spans="1:10" x14ac:dyDescent="0.3">
      <c r="A11048" s="519">
        <v>2021</v>
      </c>
      <c r="B11048" s="520" t="s">
        <v>6341</v>
      </c>
      <c r="C11048" s="520" t="s">
        <v>6342</v>
      </c>
      <c r="D11048" s="521" t="s">
        <v>6343</v>
      </c>
      <c r="E11048" s="520" t="s">
        <v>3161</v>
      </c>
      <c r="F11048" s="520" t="s">
        <v>2815</v>
      </c>
      <c r="G11048" s="522" t="s">
        <v>2854</v>
      </c>
      <c r="H11048" s="28">
        <v>44348</v>
      </c>
      <c r="I11048" s="523">
        <v>0.68119700000000005</v>
      </c>
      <c r="J11048" s="520" t="s">
        <v>3192</v>
      </c>
    </row>
    <row r="11049" spans="1:10" x14ac:dyDescent="0.3">
      <c r="A11049" s="519">
        <v>2021</v>
      </c>
      <c r="B11049" s="520" t="s">
        <v>6339</v>
      </c>
      <c r="C11049" s="520" t="s">
        <v>6340</v>
      </c>
      <c r="D11049" s="521" t="s">
        <v>6339</v>
      </c>
      <c r="E11049" s="520" t="s">
        <v>3111</v>
      </c>
      <c r="F11049" s="520" t="s">
        <v>2825</v>
      </c>
      <c r="G11049" s="522" t="s">
        <v>2850</v>
      </c>
      <c r="H11049" s="28">
        <v>44348</v>
      </c>
      <c r="I11049" s="523">
        <v>0.26213500000000001</v>
      </c>
      <c r="J11049" s="520" t="s">
        <v>3241</v>
      </c>
    </row>
    <row r="11050" spans="1:10" x14ac:dyDescent="0.3">
      <c r="A11050" s="519">
        <v>2021</v>
      </c>
      <c r="B11050" s="520" t="s">
        <v>6349</v>
      </c>
      <c r="C11050" s="520" t="s">
        <v>6306</v>
      </c>
      <c r="D11050" s="521" t="s">
        <v>6349</v>
      </c>
      <c r="E11050" s="520" t="s">
        <v>3111</v>
      </c>
      <c r="F11050" s="520" t="s">
        <v>2825</v>
      </c>
      <c r="G11050" s="522" t="s">
        <v>2826</v>
      </c>
      <c r="H11050" s="28">
        <v>44348</v>
      </c>
      <c r="I11050" s="523">
        <v>0.61505500000000002</v>
      </c>
      <c r="J11050" s="520" t="s">
        <v>3241</v>
      </c>
    </row>
    <row r="11051" spans="1:10" x14ac:dyDescent="0.3">
      <c r="A11051" s="519">
        <v>2021</v>
      </c>
      <c r="B11051" s="520" t="s">
        <v>6348</v>
      </c>
      <c r="C11051" s="520" t="s">
        <v>6304</v>
      </c>
      <c r="D11051" s="521" t="s">
        <v>6348</v>
      </c>
      <c r="E11051" s="520" t="s">
        <v>3033</v>
      </c>
      <c r="F11051" s="520" t="s">
        <v>2815</v>
      </c>
      <c r="G11051" s="522" t="s">
        <v>2816</v>
      </c>
      <c r="H11051" s="28">
        <v>44348</v>
      </c>
      <c r="I11051" s="523">
        <v>8.361733000000001</v>
      </c>
      <c r="J11051" s="520" t="s">
        <v>3241</v>
      </c>
    </row>
    <row r="11052" spans="1:10" x14ac:dyDescent="0.3">
      <c r="A11052" s="519">
        <v>2021</v>
      </c>
      <c r="B11052" s="520" t="s">
        <v>6355</v>
      </c>
      <c r="C11052" s="520" t="s">
        <v>6356</v>
      </c>
      <c r="D11052" s="521" t="s">
        <v>6355</v>
      </c>
      <c r="E11052" s="520" t="s">
        <v>6117</v>
      </c>
      <c r="F11052" s="520" t="s">
        <v>2825</v>
      </c>
      <c r="G11052" s="522" t="s">
        <v>2826</v>
      </c>
      <c r="H11052" s="28">
        <v>44348</v>
      </c>
      <c r="I11052" s="523">
        <v>0</v>
      </c>
      <c r="J11052" s="520" t="s">
        <v>3192</v>
      </c>
    </row>
    <row r="11053" spans="1:10" x14ac:dyDescent="0.3">
      <c r="A11053" s="519">
        <v>2021</v>
      </c>
      <c r="B11053" s="520" t="s">
        <v>6357</v>
      </c>
      <c r="C11053" s="520" t="s">
        <v>6358</v>
      </c>
      <c r="D11053" s="521" t="s">
        <v>6357</v>
      </c>
      <c r="E11053" s="520" t="s">
        <v>3111</v>
      </c>
      <c r="F11053" s="520" t="s">
        <v>2825</v>
      </c>
      <c r="G11053" s="522" t="s">
        <v>2850</v>
      </c>
      <c r="H11053" s="28">
        <v>44348</v>
      </c>
      <c r="I11053" s="523">
        <v>0.26501200000000003</v>
      </c>
      <c r="J11053" s="520" t="s">
        <v>3241</v>
      </c>
    </row>
    <row r="11054" spans="1:10" x14ac:dyDescent="0.3">
      <c r="A11054" s="519">
        <v>2021</v>
      </c>
      <c r="B11054" s="520" t="s">
        <v>6382</v>
      </c>
      <c r="C11054" s="520" t="s">
        <v>6383</v>
      </c>
      <c r="D11054" s="521" t="s">
        <v>6384</v>
      </c>
      <c r="E11054" s="520" t="s">
        <v>3161</v>
      </c>
      <c r="F11054" s="520" t="s">
        <v>2815</v>
      </c>
      <c r="G11054" s="522" t="s">
        <v>2854</v>
      </c>
      <c r="H11054" s="28">
        <v>44348</v>
      </c>
      <c r="I11054" s="523">
        <v>0.91550600000000004</v>
      </c>
      <c r="J11054" s="520" t="s">
        <v>3192</v>
      </c>
    </row>
    <row r="11055" spans="1:10" x14ac:dyDescent="0.3">
      <c r="A11055" s="519">
        <v>2021</v>
      </c>
      <c r="B11055" s="520" t="s">
        <v>6385</v>
      </c>
      <c r="C11055" s="520" t="s">
        <v>6386</v>
      </c>
      <c r="D11055" s="521" t="s">
        <v>6387</v>
      </c>
      <c r="E11055" s="520" t="s">
        <v>3161</v>
      </c>
      <c r="F11055" s="520" t="s">
        <v>2815</v>
      </c>
      <c r="G11055" s="522" t="s">
        <v>2816</v>
      </c>
      <c r="H11055" s="28">
        <v>44348</v>
      </c>
      <c r="I11055" s="523">
        <v>0.71119600000000005</v>
      </c>
      <c r="J11055" s="520" t="s">
        <v>3192</v>
      </c>
    </row>
    <row r="11056" spans="1:10" x14ac:dyDescent="0.3">
      <c r="A11056" s="519">
        <v>2021</v>
      </c>
      <c r="B11056" s="520" t="s">
        <v>6446</v>
      </c>
      <c r="C11056" s="520" t="s">
        <v>6447</v>
      </c>
      <c r="D11056" s="521" t="s">
        <v>6446</v>
      </c>
      <c r="E11056" s="520" t="s">
        <v>3033</v>
      </c>
      <c r="F11056" s="520" t="s">
        <v>2798</v>
      </c>
      <c r="G11056" s="522" t="s">
        <v>5801</v>
      </c>
      <c r="H11056" s="28">
        <v>44348</v>
      </c>
      <c r="I11056" s="523">
        <v>27.602499999999999</v>
      </c>
      <c r="J11056" s="520" t="s">
        <v>3241</v>
      </c>
    </row>
    <row r="11057" spans="1:10" x14ac:dyDescent="0.3">
      <c r="A11057" s="519">
        <v>2021</v>
      </c>
      <c r="B11057" s="520" t="s">
        <v>6448</v>
      </c>
      <c r="C11057" s="520" t="s">
        <v>6449</v>
      </c>
      <c r="D11057" s="521" t="s">
        <v>6448</v>
      </c>
      <c r="E11057" s="520" t="s">
        <v>3111</v>
      </c>
      <c r="F11057" s="520" t="s">
        <v>2825</v>
      </c>
      <c r="G11057" s="522" t="s">
        <v>2850</v>
      </c>
      <c r="H11057" s="28">
        <v>44348</v>
      </c>
      <c r="I11057" s="523">
        <v>0.46800900000000001</v>
      </c>
      <c r="J11057" s="520" t="s">
        <v>3241</v>
      </c>
    </row>
    <row r="11058" spans="1:10" x14ac:dyDescent="0.3">
      <c r="A11058" s="519">
        <v>2021</v>
      </c>
      <c r="B11058" s="520" t="s">
        <v>6450</v>
      </c>
      <c r="C11058" s="520" t="s">
        <v>6451</v>
      </c>
      <c r="D11058" s="521" t="s">
        <v>6452</v>
      </c>
      <c r="E11058" s="520" t="s">
        <v>3063</v>
      </c>
      <c r="F11058" s="520" t="s">
        <v>3094</v>
      </c>
      <c r="G11058" s="522" t="s">
        <v>2961</v>
      </c>
      <c r="H11058" s="28">
        <v>44348</v>
      </c>
      <c r="I11058" s="523">
        <v>21.720112</v>
      </c>
      <c r="J11058" s="520" t="s">
        <v>3241</v>
      </c>
    </row>
    <row r="11059" spans="1:10" x14ac:dyDescent="0.3">
      <c r="A11059" s="519">
        <v>2021</v>
      </c>
      <c r="B11059" s="520" t="s">
        <v>6453</v>
      </c>
      <c r="C11059" s="520" t="s">
        <v>6454</v>
      </c>
      <c r="D11059" s="521" t="s">
        <v>6501</v>
      </c>
      <c r="E11059" s="520" t="s">
        <v>3063</v>
      </c>
      <c r="F11059" s="520" t="s">
        <v>3094</v>
      </c>
      <c r="G11059" s="522" t="s">
        <v>2961</v>
      </c>
      <c r="H11059" s="28">
        <v>44348</v>
      </c>
      <c r="I11059" s="523">
        <v>11.161851</v>
      </c>
      <c r="J11059" s="520" t="s">
        <v>3192</v>
      </c>
    </row>
    <row r="11060" spans="1:10" x14ac:dyDescent="0.3">
      <c r="A11060" s="519">
        <v>2021</v>
      </c>
      <c r="B11060" s="520" t="s">
        <v>6729</v>
      </c>
      <c r="C11060" s="520" t="s">
        <v>6730</v>
      </c>
      <c r="D11060" s="521" t="s">
        <v>6729</v>
      </c>
      <c r="E11060" s="520" t="s">
        <v>3033</v>
      </c>
      <c r="F11060" s="520" t="s">
        <v>2807</v>
      </c>
      <c r="G11060" s="522" t="s">
        <v>2812</v>
      </c>
      <c r="H11060" s="28">
        <v>44348</v>
      </c>
      <c r="I11060" s="523">
        <v>8.9997760000000007</v>
      </c>
      <c r="J11060" s="520" t="s">
        <v>3192</v>
      </c>
    </row>
    <row r="11061" spans="1:10" x14ac:dyDescent="0.3">
      <c r="A11061" s="519">
        <v>2021</v>
      </c>
      <c r="B11061" s="520" t="s">
        <v>6455</v>
      </c>
      <c r="C11061" s="520" t="s">
        <v>6456</v>
      </c>
      <c r="D11061" s="521" t="s">
        <v>6457</v>
      </c>
      <c r="E11061" s="520" t="s">
        <v>3161</v>
      </c>
      <c r="F11061" s="520" t="s">
        <v>2788</v>
      </c>
      <c r="G11061" s="522" t="s">
        <v>2788</v>
      </c>
      <c r="H11061" s="28">
        <v>44348</v>
      </c>
      <c r="I11061" s="523">
        <v>0.42665700000000006</v>
      </c>
      <c r="J11061" s="520" t="s">
        <v>3192</v>
      </c>
    </row>
    <row r="11062" spans="1:10" x14ac:dyDescent="0.3">
      <c r="A11062" s="519">
        <v>2021</v>
      </c>
      <c r="B11062" s="520" t="s">
        <v>6731</v>
      </c>
      <c r="C11062" s="520" t="s">
        <v>6732</v>
      </c>
      <c r="D11062" s="521" t="s">
        <v>6731</v>
      </c>
      <c r="E11062" s="520" t="s">
        <v>6117</v>
      </c>
      <c r="F11062" s="520" t="s">
        <v>2825</v>
      </c>
      <c r="G11062" s="522" t="s">
        <v>2826</v>
      </c>
      <c r="H11062" s="28">
        <v>44348</v>
      </c>
      <c r="I11062" s="523">
        <v>0</v>
      </c>
      <c r="J11062" s="520" t="s">
        <v>3192</v>
      </c>
    </row>
    <row r="11063" spans="1:10" x14ac:dyDescent="0.3">
      <c r="A11063" s="519">
        <v>2021</v>
      </c>
      <c r="B11063" s="520" t="s">
        <v>6464</v>
      </c>
      <c r="C11063" s="520" t="s">
        <v>6465</v>
      </c>
      <c r="D11063" s="521" t="s">
        <v>6466</v>
      </c>
      <c r="E11063" s="520" t="s">
        <v>3161</v>
      </c>
      <c r="F11063" s="520" t="s">
        <v>2788</v>
      </c>
      <c r="G11063" s="522" t="s">
        <v>2788</v>
      </c>
      <c r="H11063" s="28">
        <v>44348</v>
      </c>
      <c r="I11063" s="523">
        <v>0.38897200000000004</v>
      </c>
      <c r="J11063" s="520" t="s">
        <v>3192</v>
      </c>
    </row>
    <row r="11064" spans="1:10" x14ac:dyDescent="0.3">
      <c r="A11064" s="519">
        <v>2021</v>
      </c>
      <c r="B11064" s="520" t="s">
        <v>6471</v>
      </c>
      <c r="C11064" s="520" t="s">
        <v>6472</v>
      </c>
      <c r="D11064" s="521" t="s">
        <v>6473</v>
      </c>
      <c r="E11064" s="520" t="s">
        <v>3161</v>
      </c>
      <c r="F11064" s="520" t="s">
        <v>3026</v>
      </c>
      <c r="G11064" s="522" t="s">
        <v>2936</v>
      </c>
      <c r="H11064" s="28">
        <v>44348</v>
      </c>
      <c r="I11064" s="523">
        <v>1.058737</v>
      </c>
      <c r="J11064" s="520" t="s">
        <v>3192</v>
      </c>
    </row>
    <row r="11065" spans="1:10" x14ac:dyDescent="0.3">
      <c r="A11065" s="519">
        <v>2021</v>
      </c>
      <c r="B11065" s="520" t="s">
        <v>6458</v>
      </c>
      <c r="C11065" s="520" t="s">
        <v>6459</v>
      </c>
      <c r="D11065" s="521" t="s">
        <v>6458</v>
      </c>
      <c r="E11065" s="520" t="s">
        <v>3111</v>
      </c>
      <c r="F11065" s="520" t="s">
        <v>3034</v>
      </c>
      <c r="G11065" s="522" t="s">
        <v>2923</v>
      </c>
      <c r="H11065" s="28">
        <v>44348</v>
      </c>
      <c r="I11065" s="523">
        <v>14.788266999999999</v>
      </c>
      <c r="J11065" s="520" t="s">
        <v>3192</v>
      </c>
    </row>
    <row r="11066" spans="1:10" x14ac:dyDescent="0.3">
      <c r="A11066" s="519">
        <v>2021</v>
      </c>
      <c r="B11066" s="520" t="s">
        <v>6460</v>
      </c>
      <c r="C11066" s="520" t="s">
        <v>6461</v>
      </c>
      <c r="D11066" s="521" t="s">
        <v>6460</v>
      </c>
      <c r="E11066" s="520" t="s">
        <v>3111</v>
      </c>
      <c r="F11066" s="520" t="s">
        <v>3034</v>
      </c>
      <c r="G11066" s="522" t="s">
        <v>2923</v>
      </c>
      <c r="H11066" s="28">
        <v>44348</v>
      </c>
      <c r="I11066" s="523">
        <v>16.375261000000002</v>
      </c>
      <c r="J11066" s="520" t="s">
        <v>3192</v>
      </c>
    </row>
    <row r="11067" spans="1:10" x14ac:dyDescent="0.3">
      <c r="A11067" s="519">
        <v>2021</v>
      </c>
      <c r="B11067" s="520" t="s">
        <v>6462</v>
      </c>
      <c r="C11067" s="520" t="s">
        <v>6463</v>
      </c>
      <c r="D11067" s="521" t="s">
        <v>6462</v>
      </c>
      <c r="E11067" s="520" t="s">
        <v>3111</v>
      </c>
      <c r="F11067" s="520" t="s">
        <v>3034</v>
      </c>
      <c r="G11067" s="522" t="s">
        <v>2923</v>
      </c>
      <c r="H11067" s="28">
        <v>44348</v>
      </c>
      <c r="I11067" s="523">
        <v>16.033369</v>
      </c>
      <c r="J11067" s="520" t="s">
        <v>3192</v>
      </c>
    </row>
    <row r="11068" spans="1:10" x14ac:dyDescent="0.3">
      <c r="A11068" s="519">
        <v>2021</v>
      </c>
      <c r="B11068" s="520" t="s">
        <v>6467</v>
      </c>
      <c r="C11068" s="520" t="s">
        <v>6468</v>
      </c>
      <c r="D11068" s="521" t="s">
        <v>6467</v>
      </c>
      <c r="E11068" s="520" t="s">
        <v>3033</v>
      </c>
      <c r="F11068" s="520" t="s">
        <v>2788</v>
      </c>
      <c r="G11068" s="522" t="s">
        <v>2788</v>
      </c>
      <c r="H11068" s="28">
        <v>44348</v>
      </c>
      <c r="I11068" s="523">
        <v>31.167681000000002</v>
      </c>
      <c r="J11068" s="520" t="s">
        <v>3192</v>
      </c>
    </row>
    <row r="11069" spans="1:10" x14ac:dyDescent="0.3">
      <c r="A11069" s="519">
        <v>2021</v>
      </c>
      <c r="B11069" s="520" t="s">
        <v>6469</v>
      </c>
      <c r="C11069" s="520" t="s">
        <v>6470</v>
      </c>
      <c r="D11069" s="521" t="s">
        <v>6469</v>
      </c>
      <c r="E11069" s="520" t="s">
        <v>3033</v>
      </c>
      <c r="F11069" s="520" t="s">
        <v>2788</v>
      </c>
      <c r="G11069" s="522" t="s">
        <v>2788</v>
      </c>
      <c r="H11069" s="28">
        <v>44348</v>
      </c>
      <c r="I11069" s="523">
        <v>50.129109</v>
      </c>
      <c r="J11069" s="520" t="s">
        <v>3241</v>
      </c>
    </row>
    <row r="11070" spans="1:10" x14ac:dyDescent="0.3">
      <c r="A11070" s="519">
        <v>2021</v>
      </c>
      <c r="B11070" s="520" t="s">
        <v>6488</v>
      </c>
      <c r="C11070" s="520" t="s">
        <v>6489</v>
      </c>
      <c r="D11070" s="521" t="s">
        <v>6488</v>
      </c>
      <c r="E11070" s="520" t="s">
        <v>3033</v>
      </c>
      <c r="F11070" s="520" t="s">
        <v>2807</v>
      </c>
      <c r="G11070" s="522" t="s">
        <v>2812</v>
      </c>
      <c r="H11070" s="28">
        <v>44348</v>
      </c>
      <c r="I11070" s="523">
        <v>31.639350999999998</v>
      </c>
      <c r="J11070" s="520" t="s">
        <v>3192</v>
      </c>
    </row>
    <row r="11071" spans="1:10" x14ac:dyDescent="0.3">
      <c r="A11071" s="519">
        <v>2021</v>
      </c>
      <c r="B11071" s="520" t="s">
        <v>6490</v>
      </c>
      <c r="C11071" s="520" t="s">
        <v>6491</v>
      </c>
      <c r="D11071" s="521" t="s">
        <v>6490</v>
      </c>
      <c r="E11071" s="520" t="s">
        <v>6117</v>
      </c>
      <c r="F11071" s="520" t="s">
        <v>2825</v>
      </c>
      <c r="G11071" s="522" t="s">
        <v>2826</v>
      </c>
      <c r="H11071" s="28">
        <v>44348</v>
      </c>
      <c r="I11071" s="523">
        <v>0</v>
      </c>
      <c r="J11071" s="520" t="s">
        <v>3192</v>
      </c>
    </row>
    <row r="11072" spans="1:10" x14ac:dyDescent="0.3">
      <c r="A11072" s="519">
        <v>2021</v>
      </c>
      <c r="B11072" s="520" t="s">
        <v>6496</v>
      </c>
      <c r="C11072" s="520" t="s">
        <v>6497</v>
      </c>
      <c r="D11072" s="521" t="s">
        <v>6496</v>
      </c>
      <c r="E11072" s="520" t="s">
        <v>6117</v>
      </c>
      <c r="F11072" s="520" t="s">
        <v>2825</v>
      </c>
      <c r="G11072" s="522" t="s">
        <v>2826</v>
      </c>
      <c r="H11072" s="28">
        <v>44348</v>
      </c>
      <c r="I11072" s="523">
        <v>0</v>
      </c>
      <c r="J11072" s="520" t="s">
        <v>3192</v>
      </c>
    </row>
    <row r="11073" spans="1:10" x14ac:dyDescent="0.3">
      <c r="A11073" s="519">
        <v>2021</v>
      </c>
      <c r="B11073" s="520" t="s">
        <v>6493</v>
      </c>
      <c r="C11073" s="520" t="s">
        <v>6494</v>
      </c>
      <c r="D11073" s="521" t="s">
        <v>6493</v>
      </c>
      <c r="E11073" s="520" t="s">
        <v>6117</v>
      </c>
      <c r="F11073" s="520" t="s">
        <v>2825</v>
      </c>
      <c r="G11073" s="522" t="s">
        <v>2826</v>
      </c>
      <c r="H11073" s="28">
        <v>44348</v>
      </c>
      <c r="I11073" s="523">
        <v>0</v>
      </c>
      <c r="J11073" s="520" t="s">
        <v>3192</v>
      </c>
    </row>
    <row r="11074" spans="1:10" x14ac:dyDescent="0.3">
      <c r="A11074" s="519">
        <v>2021</v>
      </c>
      <c r="B11074" s="520" t="s">
        <v>6499</v>
      </c>
      <c r="C11074" s="520" t="s">
        <v>6500</v>
      </c>
      <c r="D11074" s="521" t="s">
        <v>6499</v>
      </c>
      <c r="E11074" s="520" t="s">
        <v>3033</v>
      </c>
      <c r="F11074" s="520" t="s">
        <v>2788</v>
      </c>
      <c r="G11074" s="522" t="s">
        <v>2788</v>
      </c>
      <c r="H11074" s="28">
        <v>44348</v>
      </c>
      <c r="I11074" s="523">
        <v>15.819952000000001</v>
      </c>
      <c r="J11074" s="520" t="s">
        <v>3192</v>
      </c>
    </row>
    <row r="11075" spans="1:10" x14ac:dyDescent="0.3">
      <c r="A11075" s="519">
        <v>2021</v>
      </c>
      <c r="B11075" s="520" t="s">
        <v>6505</v>
      </c>
      <c r="C11075" s="520" t="s">
        <v>6506</v>
      </c>
      <c r="D11075" s="521" t="s">
        <v>6505</v>
      </c>
      <c r="E11075" s="520" t="s">
        <v>3033</v>
      </c>
      <c r="F11075" s="520" t="s">
        <v>2807</v>
      </c>
      <c r="G11075" s="522" t="s">
        <v>2812</v>
      </c>
      <c r="H11075" s="28">
        <v>44348</v>
      </c>
      <c r="I11075" s="523">
        <v>13.888341</v>
      </c>
      <c r="J11075" s="518" t="s">
        <v>9055</v>
      </c>
    </row>
    <row r="11076" spans="1:10" x14ac:dyDescent="0.3">
      <c r="A11076" s="519">
        <v>2021</v>
      </c>
      <c r="B11076" s="520" t="s">
        <v>6733</v>
      </c>
      <c r="C11076" s="520" t="s">
        <v>6734</v>
      </c>
      <c r="D11076" s="521" t="s">
        <v>6735</v>
      </c>
      <c r="E11076" s="520" t="s">
        <v>3063</v>
      </c>
      <c r="F11076" s="520" t="s">
        <v>3094</v>
      </c>
      <c r="G11076" s="522" t="s">
        <v>3527</v>
      </c>
      <c r="H11076" s="28">
        <v>44348</v>
      </c>
      <c r="I11076" s="523">
        <v>3.7683400000000002</v>
      </c>
      <c r="J11076" s="520" t="s">
        <v>3192</v>
      </c>
    </row>
    <row r="11077" spans="1:10" x14ac:dyDescent="0.3">
      <c r="A11077" s="519">
        <v>2021</v>
      </c>
      <c r="B11077" s="520" t="s">
        <v>6502</v>
      </c>
      <c r="C11077" s="520" t="s">
        <v>6503</v>
      </c>
      <c r="D11077" s="521" t="s">
        <v>6504</v>
      </c>
      <c r="E11077" s="520" t="s">
        <v>3161</v>
      </c>
      <c r="F11077" s="520" t="s">
        <v>2815</v>
      </c>
      <c r="G11077" s="522" t="s">
        <v>2816</v>
      </c>
      <c r="H11077" s="28">
        <v>44348</v>
      </c>
      <c r="I11077" s="523">
        <v>0.86614000000000002</v>
      </c>
      <c r="J11077" s="520" t="s">
        <v>3192</v>
      </c>
    </row>
    <row r="11078" spans="1:10" x14ac:dyDescent="0.3">
      <c r="A11078" s="519">
        <v>2021</v>
      </c>
      <c r="B11078" s="520" t="s">
        <v>6510</v>
      </c>
      <c r="C11078" s="520" t="s">
        <v>3461</v>
      </c>
      <c r="D11078" s="521" t="s">
        <v>6511</v>
      </c>
      <c r="E11078" s="520" t="s">
        <v>3161</v>
      </c>
      <c r="F11078" s="520" t="s">
        <v>2815</v>
      </c>
      <c r="G11078" s="522" t="s">
        <v>2854</v>
      </c>
      <c r="H11078" s="28">
        <v>44348</v>
      </c>
      <c r="I11078" s="523">
        <v>0.15535300000000002</v>
      </c>
      <c r="J11078" s="520" t="s">
        <v>3192</v>
      </c>
    </row>
    <row r="11079" spans="1:10" x14ac:dyDescent="0.3">
      <c r="A11079" s="519">
        <v>2021</v>
      </c>
      <c r="B11079" s="520" t="s">
        <v>6507</v>
      </c>
      <c r="C11079" s="520" t="s">
        <v>6508</v>
      </c>
      <c r="D11079" s="521" t="s">
        <v>6509</v>
      </c>
      <c r="E11079" s="520" t="s">
        <v>3063</v>
      </c>
      <c r="F11079" s="520" t="s">
        <v>3094</v>
      </c>
      <c r="G11079" s="522" t="s">
        <v>2965</v>
      </c>
      <c r="H11079" s="28">
        <v>44348</v>
      </c>
      <c r="I11079" s="523">
        <v>0</v>
      </c>
      <c r="J11079" s="520" t="s">
        <v>3241</v>
      </c>
    </row>
    <row r="11080" spans="1:10" x14ac:dyDescent="0.3">
      <c r="A11080" s="519">
        <v>2021</v>
      </c>
      <c r="B11080" s="520" t="s">
        <v>6722</v>
      </c>
      <c r="C11080" s="520" t="s">
        <v>6723</v>
      </c>
      <c r="D11080" s="521" t="s">
        <v>6722</v>
      </c>
      <c r="E11080" s="520" t="s">
        <v>3033</v>
      </c>
      <c r="F11080" s="520" t="s">
        <v>2807</v>
      </c>
      <c r="G11080" s="522" t="s">
        <v>2812</v>
      </c>
      <c r="H11080" s="28">
        <v>44348</v>
      </c>
      <c r="I11080" s="523">
        <v>22.879168</v>
      </c>
      <c r="J11080" s="518" t="s">
        <v>9055</v>
      </c>
    </row>
    <row r="11081" spans="1:10" x14ac:dyDescent="0.3">
      <c r="A11081" s="519">
        <v>2021</v>
      </c>
      <c r="B11081" s="520" t="s">
        <v>6724</v>
      </c>
      <c r="C11081" s="520" t="s">
        <v>6725</v>
      </c>
      <c r="D11081" s="521" t="s">
        <v>6724</v>
      </c>
      <c r="E11081" s="520" t="s">
        <v>3033</v>
      </c>
      <c r="F11081" s="520" t="s">
        <v>2807</v>
      </c>
      <c r="G11081" s="522" t="s">
        <v>2812</v>
      </c>
      <c r="H11081" s="28">
        <v>44348</v>
      </c>
      <c r="I11081" s="523">
        <v>22.868072000000002</v>
      </c>
      <c r="J11081" s="518" t="s">
        <v>9055</v>
      </c>
    </row>
    <row r="11082" spans="1:10" x14ac:dyDescent="0.3">
      <c r="A11082" s="519">
        <v>2021</v>
      </c>
      <c r="B11082" s="520" t="s">
        <v>6736</v>
      </c>
      <c r="C11082" s="520" t="s">
        <v>6727</v>
      </c>
      <c r="D11082" s="521" t="s">
        <v>6728</v>
      </c>
      <c r="E11082" s="520" t="s">
        <v>3161</v>
      </c>
      <c r="F11082" s="520" t="s">
        <v>2815</v>
      </c>
      <c r="G11082" s="522" t="s">
        <v>2816</v>
      </c>
      <c r="H11082" s="28">
        <v>44348</v>
      </c>
      <c r="I11082" s="523">
        <v>1.16632</v>
      </c>
      <c r="J11082" s="520" t="s">
        <v>3192</v>
      </c>
    </row>
    <row r="11083" spans="1:10" x14ac:dyDescent="0.3">
      <c r="A11083" s="519">
        <v>2021</v>
      </c>
      <c r="B11083" s="520" t="s">
        <v>6720</v>
      </c>
      <c r="C11083" s="520" t="s">
        <v>6721</v>
      </c>
      <c r="D11083" s="521" t="s">
        <v>6720</v>
      </c>
      <c r="E11083" s="520" t="s">
        <v>3033</v>
      </c>
      <c r="F11083" s="520" t="s">
        <v>2807</v>
      </c>
      <c r="G11083" s="522" t="s">
        <v>2808</v>
      </c>
      <c r="H11083" s="28">
        <v>44348</v>
      </c>
      <c r="I11083" s="523">
        <v>33.139114999999997</v>
      </c>
      <c r="J11083" s="520" t="s">
        <v>3192</v>
      </c>
    </row>
    <row r="11084" spans="1:10" x14ac:dyDescent="0.3">
      <c r="A11084" s="519">
        <v>2021</v>
      </c>
      <c r="B11084" s="520" t="s">
        <v>6737</v>
      </c>
      <c r="C11084" s="520" t="s">
        <v>6738</v>
      </c>
      <c r="D11084" s="521" t="s">
        <v>6737</v>
      </c>
      <c r="E11084" s="520" t="s">
        <v>3033</v>
      </c>
      <c r="F11084" s="520" t="s">
        <v>2807</v>
      </c>
      <c r="G11084" s="522" t="s">
        <v>2812</v>
      </c>
      <c r="H11084" s="28">
        <v>44348</v>
      </c>
      <c r="I11084" s="523">
        <v>18.77261</v>
      </c>
      <c r="J11084" s="520" t="s">
        <v>3192</v>
      </c>
    </row>
    <row r="11085" spans="1:10" x14ac:dyDescent="0.3">
      <c r="A11085" s="519">
        <v>2021</v>
      </c>
      <c r="B11085" s="520" t="s">
        <v>6739</v>
      </c>
      <c r="C11085" s="520" t="s">
        <v>6740</v>
      </c>
      <c r="D11085" s="521" t="s">
        <v>6741</v>
      </c>
      <c r="E11085" s="520" t="s">
        <v>3161</v>
      </c>
      <c r="F11085" s="520" t="s">
        <v>2798</v>
      </c>
      <c r="G11085" s="522" t="s">
        <v>2799</v>
      </c>
      <c r="H11085" s="28">
        <v>44348</v>
      </c>
      <c r="I11085" s="523">
        <v>0.68931200000000004</v>
      </c>
      <c r="J11085" s="520" t="s">
        <v>3192</v>
      </c>
    </row>
    <row r="11086" spans="1:10" x14ac:dyDescent="0.3">
      <c r="A11086" s="519">
        <v>2021</v>
      </c>
      <c r="B11086" s="520" t="s">
        <v>6742</v>
      </c>
      <c r="C11086" s="520" t="s">
        <v>6743</v>
      </c>
      <c r="D11086" s="521" t="s">
        <v>6742</v>
      </c>
      <c r="E11086" s="520" t="s">
        <v>3033</v>
      </c>
      <c r="F11086" s="520" t="s">
        <v>2807</v>
      </c>
      <c r="G11086" s="522" t="s">
        <v>2812</v>
      </c>
      <c r="H11086" s="28">
        <v>44348</v>
      </c>
      <c r="I11086" s="523">
        <v>43.112847000000002</v>
      </c>
      <c r="J11086" s="28" t="s">
        <v>3192</v>
      </c>
    </row>
    <row r="11087" spans="1:10" x14ac:dyDescent="0.3">
      <c r="A11087" s="519">
        <v>2021</v>
      </c>
      <c r="B11087" s="520" t="s">
        <v>6777</v>
      </c>
      <c r="C11087" s="520" t="s">
        <v>6778</v>
      </c>
      <c r="D11087" s="521" t="s">
        <v>6777</v>
      </c>
      <c r="E11087" s="520" t="s">
        <v>3033</v>
      </c>
      <c r="F11087" s="520" t="s">
        <v>2807</v>
      </c>
      <c r="G11087" s="522" t="s">
        <v>2812</v>
      </c>
      <c r="H11087" s="28">
        <v>44348</v>
      </c>
      <c r="I11087" s="523">
        <v>6.7637490000000007</v>
      </c>
      <c r="J11087" s="520" t="s">
        <v>3192</v>
      </c>
    </row>
    <row r="11088" spans="1:10" x14ac:dyDescent="0.3">
      <c r="A11088" s="519">
        <v>2021</v>
      </c>
      <c r="B11088" s="520" t="s">
        <v>6779</v>
      </c>
      <c r="C11088" s="520" t="s">
        <v>6780</v>
      </c>
      <c r="D11088" s="521" t="s">
        <v>6779</v>
      </c>
      <c r="E11088" s="520" t="s">
        <v>3033</v>
      </c>
      <c r="F11088" s="520" t="s">
        <v>2788</v>
      </c>
      <c r="G11088" s="522" t="s">
        <v>2788</v>
      </c>
      <c r="H11088" s="28">
        <v>44348</v>
      </c>
      <c r="I11088" s="523">
        <v>20.673608000000002</v>
      </c>
      <c r="J11088" s="520" t="s">
        <v>3241</v>
      </c>
    </row>
    <row r="11089" spans="1:10" x14ac:dyDescent="0.3">
      <c r="A11089" s="519">
        <v>2021</v>
      </c>
      <c r="B11089" s="520" t="s">
        <v>6781</v>
      </c>
      <c r="C11089" s="520" t="s">
        <v>6782</v>
      </c>
      <c r="D11089" s="521" t="s">
        <v>6783</v>
      </c>
      <c r="E11089" s="520" t="s">
        <v>3161</v>
      </c>
      <c r="F11089" s="520" t="s">
        <v>3087</v>
      </c>
      <c r="G11089" s="522" t="s">
        <v>2788</v>
      </c>
      <c r="H11089" s="28">
        <v>44348</v>
      </c>
      <c r="I11089" s="523">
        <v>3.140619</v>
      </c>
      <c r="J11089" s="520" t="s">
        <v>3192</v>
      </c>
    </row>
    <row r="11090" spans="1:10" x14ac:dyDescent="0.3">
      <c r="A11090" s="519">
        <v>2021</v>
      </c>
      <c r="B11090" s="520" t="s">
        <v>6784</v>
      </c>
      <c r="C11090" s="520" t="s">
        <v>6785</v>
      </c>
      <c r="D11090" s="521" t="s">
        <v>6786</v>
      </c>
      <c r="E11090" s="520" t="s">
        <v>3161</v>
      </c>
      <c r="F11090" s="520" t="s">
        <v>2788</v>
      </c>
      <c r="G11090" s="522" t="s">
        <v>2788</v>
      </c>
      <c r="H11090" s="28">
        <v>44348</v>
      </c>
      <c r="I11090" s="523">
        <v>6.3210000000000002E-3</v>
      </c>
      <c r="J11090" s="520" t="s">
        <v>3192</v>
      </c>
    </row>
    <row r="11091" spans="1:10" x14ac:dyDescent="0.3">
      <c r="A11091" s="519">
        <v>2021</v>
      </c>
      <c r="B11091" s="520" t="s">
        <v>6787</v>
      </c>
      <c r="C11091" s="520" t="s">
        <v>6788</v>
      </c>
      <c r="D11091" s="521" t="s">
        <v>6789</v>
      </c>
      <c r="E11091" s="520" t="s">
        <v>3063</v>
      </c>
      <c r="F11091" s="520" t="s">
        <v>3094</v>
      </c>
      <c r="G11091" s="522" t="s">
        <v>2965</v>
      </c>
      <c r="H11091" s="28">
        <v>44348</v>
      </c>
      <c r="I11091" s="523">
        <v>0.82763700000000007</v>
      </c>
      <c r="J11091" s="520" t="s">
        <v>3192</v>
      </c>
    </row>
    <row r="11092" spans="1:10" x14ac:dyDescent="0.3">
      <c r="A11092" s="519">
        <v>2021</v>
      </c>
      <c r="B11092" s="520" t="s">
        <v>6790</v>
      </c>
      <c r="C11092" s="520" t="s">
        <v>6791</v>
      </c>
      <c r="D11092" s="521" t="s">
        <v>6790</v>
      </c>
      <c r="E11092" s="520" t="s">
        <v>3111</v>
      </c>
      <c r="F11092" s="520" t="s">
        <v>2825</v>
      </c>
      <c r="G11092" s="522" t="s">
        <v>2850</v>
      </c>
      <c r="H11092" s="28">
        <v>44348</v>
      </c>
      <c r="I11092" s="523">
        <v>0.24946000000000002</v>
      </c>
      <c r="J11092" s="520" t="s">
        <v>3192</v>
      </c>
    </row>
    <row r="11093" spans="1:10" x14ac:dyDescent="0.3">
      <c r="A11093" s="519">
        <v>2021</v>
      </c>
      <c r="B11093" s="520" t="s">
        <v>6792</v>
      </c>
      <c r="C11093" s="520" t="s">
        <v>6793</v>
      </c>
      <c r="D11093" s="521" t="s">
        <v>6794</v>
      </c>
      <c r="E11093" s="520" t="s">
        <v>3161</v>
      </c>
      <c r="F11093" s="520" t="s">
        <v>2788</v>
      </c>
      <c r="G11093" s="522" t="s">
        <v>2788</v>
      </c>
      <c r="H11093" s="28">
        <v>44348</v>
      </c>
      <c r="I11093" s="523">
        <v>2.0966000000000002E-2</v>
      </c>
      <c r="J11093" s="520" t="s">
        <v>3192</v>
      </c>
    </row>
    <row r="11094" spans="1:10" x14ac:dyDescent="0.3">
      <c r="A11094" s="519">
        <v>2021</v>
      </c>
      <c r="B11094" s="520" t="s">
        <v>3051</v>
      </c>
      <c r="C11094" s="520" t="s">
        <v>3051</v>
      </c>
      <c r="D11094" s="521" t="s">
        <v>3051</v>
      </c>
      <c r="E11094" s="520" t="s">
        <v>6118</v>
      </c>
      <c r="F11094" s="520" t="s">
        <v>3051</v>
      </c>
      <c r="G11094" s="522" t="s">
        <v>6074</v>
      </c>
      <c r="H11094" s="28">
        <v>44348</v>
      </c>
      <c r="I11094" s="523">
        <v>12053.804232000008</v>
      </c>
      <c r="J11094" s="520" t="s">
        <v>6487</v>
      </c>
    </row>
    <row r="11095" spans="1:10" x14ac:dyDescent="0.3">
      <c r="A11095" s="519">
        <v>2021</v>
      </c>
      <c r="B11095" s="520" t="s">
        <v>3022</v>
      </c>
      <c r="C11095" s="520" t="s">
        <v>3023</v>
      </c>
      <c r="D11095" s="521" t="s">
        <v>3024</v>
      </c>
      <c r="E11095" s="520" t="s">
        <v>3025</v>
      </c>
      <c r="F11095" s="520" t="s">
        <v>3026</v>
      </c>
      <c r="G11095" s="522" t="s">
        <v>2788</v>
      </c>
      <c r="H11095" s="28">
        <v>44348</v>
      </c>
      <c r="I11095" s="523">
        <v>0</v>
      </c>
      <c r="J11095" s="520" t="s">
        <v>3241</v>
      </c>
    </row>
    <row r="11096" spans="1:10" x14ac:dyDescent="0.3">
      <c r="A11096" s="519">
        <v>2021</v>
      </c>
      <c r="B11096" s="520" t="s">
        <v>3022</v>
      </c>
      <c r="C11096" s="520" t="s">
        <v>3023</v>
      </c>
      <c r="D11096" s="521" t="s">
        <v>3027</v>
      </c>
      <c r="E11096" s="520" t="s">
        <v>3025</v>
      </c>
      <c r="F11096" s="520" t="s">
        <v>3026</v>
      </c>
      <c r="G11096" s="522" t="s">
        <v>2788</v>
      </c>
      <c r="H11096" s="28">
        <v>44348</v>
      </c>
      <c r="I11096" s="523">
        <v>0</v>
      </c>
      <c r="J11096" s="520" t="s">
        <v>3241</v>
      </c>
    </row>
    <row r="11097" spans="1:10" x14ac:dyDescent="0.3">
      <c r="A11097" s="519">
        <v>2021</v>
      </c>
      <c r="B11097" s="520" t="s">
        <v>3162</v>
      </c>
      <c r="C11097" s="520" t="s">
        <v>3163</v>
      </c>
      <c r="D11097" s="521" t="s">
        <v>3164</v>
      </c>
      <c r="E11097" s="520" t="s">
        <v>3025</v>
      </c>
      <c r="F11097" s="520" t="s">
        <v>3087</v>
      </c>
      <c r="G11097" s="522" t="s">
        <v>2788</v>
      </c>
      <c r="H11097" s="28">
        <v>44348</v>
      </c>
      <c r="I11097" s="523">
        <v>0</v>
      </c>
      <c r="J11097" s="520" t="s">
        <v>3241</v>
      </c>
    </row>
    <row r="11098" spans="1:10" x14ac:dyDescent="0.3">
      <c r="A11098" s="519">
        <v>2021</v>
      </c>
      <c r="B11098" s="520" t="s">
        <v>3162</v>
      </c>
      <c r="C11098" s="520" t="s">
        <v>3163</v>
      </c>
      <c r="D11098" s="521" t="s">
        <v>3165</v>
      </c>
      <c r="E11098" s="520" t="s">
        <v>3025</v>
      </c>
      <c r="F11098" s="520" t="s">
        <v>3087</v>
      </c>
      <c r="G11098" s="522" t="s">
        <v>2788</v>
      </c>
      <c r="H11098" s="28">
        <v>44348</v>
      </c>
      <c r="I11098" s="523">
        <v>0</v>
      </c>
      <c r="J11098" s="520" t="s">
        <v>3241</v>
      </c>
    </row>
    <row r="11099" spans="1:10" x14ac:dyDescent="0.3">
      <c r="A11099" s="519">
        <v>2021</v>
      </c>
      <c r="B11099" s="520" t="s">
        <v>3064</v>
      </c>
      <c r="C11099" s="520" t="s">
        <v>3065</v>
      </c>
      <c r="D11099" s="521" t="s">
        <v>3066</v>
      </c>
      <c r="E11099" s="520" t="s">
        <v>3025</v>
      </c>
      <c r="F11099" s="520" t="s">
        <v>2825</v>
      </c>
      <c r="G11099" s="522" t="s">
        <v>2826</v>
      </c>
      <c r="H11099" s="28">
        <v>44348</v>
      </c>
      <c r="I11099" s="523">
        <v>0</v>
      </c>
      <c r="J11099" s="520" t="s">
        <v>3241</v>
      </c>
    </row>
    <row r="11100" spans="1:10" x14ac:dyDescent="0.3">
      <c r="A11100" s="519">
        <v>2021</v>
      </c>
      <c r="B11100" s="520" t="s">
        <v>3064</v>
      </c>
      <c r="C11100" s="520" t="s">
        <v>3065</v>
      </c>
      <c r="D11100" s="521" t="s">
        <v>3067</v>
      </c>
      <c r="E11100" s="520" t="s">
        <v>3025</v>
      </c>
      <c r="F11100" s="520" t="s">
        <v>2825</v>
      </c>
      <c r="G11100" s="522" t="s">
        <v>2826</v>
      </c>
      <c r="H11100" s="28">
        <v>44348</v>
      </c>
      <c r="I11100" s="523">
        <v>0</v>
      </c>
      <c r="J11100" s="520" t="s">
        <v>3241</v>
      </c>
    </row>
    <row r="11101" spans="1:10" x14ac:dyDescent="0.3">
      <c r="A11101" s="519">
        <v>2021</v>
      </c>
      <c r="B11101" s="520" t="s">
        <v>3084</v>
      </c>
      <c r="C11101" s="520" t="s">
        <v>3085</v>
      </c>
      <c r="D11101" s="521" t="s">
        <v>3086</v>
      </c>
      <c r="E11101" s="520" t="s">
        <v>3025</v>
      </c>
      <c r="F11101" s="520" t="s">
        <v>3087</v>
      </c>
      <c r="G11101" s="522" t="s">
        <v>2788</v>
      </c>
      <c r="H11101" s="28">
        <v>44348</v>
      </c>
      <c r="I11101" s="523">
        <v>0</v>
      </c>
      <c r="J11101" s="520" t="s">
        <v>3241</v>
      </c>
    </row>
    <row r="11102" spans="1:10" x14ac:dyDescent="0.3">
      <c r="A11102" s="519">
        <v>2021</v>
      </c>
      <c r="B11102" s="520" t="s">
        <v>3084</v>
      </c>
      <c r="C11102" s="520" t="s">
        <v>3085</v>
      </c>
      <c r="D11102" s="521" t="s">
        <v>3088</v>
      </c>
      <c r="E11102" s="520" t="s">
        <v>3025</v>
      </c>
      <c r="F11102" s="520" t="s">
        <v>3087</v>
      </c>
      <c r="G11102" s="522" t="s">
        <v>2788</v>
      </c>
      <c r="H11102" s="28">
        <v>44348</v>
      </c>
      <c r="I11102" s="523">
        <v>0</v>
      </c>
      <c r="J11102" s="520" t="s">
        <v>3241</v>
      </c>
    </row>
    <row r="11103" spans="1:10" x14ac:dyDescent="0.3">
      <c r="A11103" s="519">
        <v>2021</v>
      </c>
      <c r="B11103" s="520" t="s">
        <v>3136</v>
      </c>
      <c r="C11103" s="520" t="s">
        <v>3137</v>
      </c>
      <c r="D11103" s="521" t="s">
        <v>3138</v>
      </c>
      <c r="E11103" s="520" t="s">
        <v>3025</v>
      </c>
      <c r="F11103" s="520" t="s">
        <v>3087</v>
      </c>
      <c r="G11103" s="522" t="s">
        <v>2788</v>
      </c>
      <c r="H11103" s="28">
        <v>44348</v>
      </c>
      <c r="I11103" s="523">
        <v>0</v>
      </c>
      <c r="J11103" s="520" t="s">
        <v>3241</v>
      </c>
    </row>
    <row r="11104" spans="1:10" x14ac:dyDescent="0.3">
      <c r="A11104" s="519">
        <v>2021</v>
      </c>
      <c r="B11104" s="520" t="s">
        <v>3136</v>
      </c>
      <c r="C11104" s="520" t="s">
        <v>3137</v>
      </c>
      <c r="D11104" s="521" t="s">
        <v>3139</v>
      </c>
      <c r="E11104" s="520" t="s">
        <v>3025</v>
      </c>
      <c r="F11104" s="520" t="s">
        <v>3087</v>
      </c>
      <c r="G11104" s="522" t="s">
        <v>2788</v>
      </c>
      <c r="H11104" s="28">
        <v>44348</v>
      </c>
      <c r="I11104" s="523">
        <v>0</v>
      </c>
      <c r="J11104" s="520" t="s">
        <v>3241</v>
      </c>
    </row>
    <row r="11105" spans="1:10" x14ac:dyDescent="0.3">
      <c r="A11105" s="519">
        <v>2021</v>
      </c>
      <c r="B11105" s="520" t="s">
        <v>3123</v>
      </c>
      <c r="C11105" s="520" t="s">
        <v>3124</v>
      </c>
      <c r="D11105" s="521" t="s">
        <v>3166</v>
      </c>
      <c r="E11105" s="520" t="s">
        <v>3025</v>
      </c>
      <c r="F11105" s="520" t="s">
        <v>2825</v>
      </c>
      <c r="G11105" s="522" t="s">
        <v>2850</v>
      </c>
      <c r="H11105" s="28">
        <v>44348</v>
      </c>
      <c r="I11105" s="523">
        <v>0</v>
      </c>
      <c r="J11105" s="520" t="s">
        <v>3241</v>
      </c>
    </row>
    <row r="11106" spans="1:10" x14ac:dyDescent="0.3">
      <c r="A11106" s="519">
        <v>2021</v>
      </c>
      <c r="B11106" s="520" t="s">
        <v>3123</v>
      </c>
      <c r="C11106" s="520" t="s">
        <v>3124</v>
      </c>
      <c r="D11106" s="521" t="s">
        <v>3125</v>
      </c>
      <c r="E11106" s="520" t="s">
        <v>3025</v>
      </c>
      <c r="F11106" s="520" t="s">
        <v>2825</v>
      </c>
      <c r="G11106" s="522" t="s">
        <v>2850</v>
      </c>
      <c r="H11106" s="28">
        <v>44348</v>
      </c>
      <c r="I11106" s="523">
        <v>0</v>
      </c>
      <c r="J11106" s="520" t="s">
        <v>3241</v>
      </c>
    </row>
    <row r="11107" spans="1:10" x14ac:dyDescent="0.3">
      <c r="A11107" s="519">
        <v>2021</v>
      </c>
      <c r="B11107" s="520" t="s">
        <v>3123</v>
      </c>
      <c r="C11107" s="520" t="s">
        <v>3124</v>
      </c>
      <c r="D11107" s="521" t="s">
        <v>3170</v>
      </c>
      <c r="E11107" s="520" t="s">
        <v>3025</v>
      </c>
      <c r="F11107" s="520" t="s">
        <v>2825</v>
      </c>
      <c r="G11107" s="522" t="s">
        <v>2850</v>
      </c>
      <c r="H11107" s="28">
        <v>44348</v>
      </c>
      <c r="I11107" s="523">
        <v>0</v>
      </c>
      <c r="J11107" s="520" t="s">
        <v>3241</v>
      </c>
    </row>
    <row r="11108" spans="1:10" x14ac:dyDescent="0.3">
      <c r="A11108" s="519">
        <v>2021</v>
      </c>
      <c r="B11108" s="520" t="s">
        <v>3114</v>
      </c>
      <c r="C11108" s="520" t="s">
        <v>3115</v>
      </c>
      <c r="D11108" s="521" t="s">
        <v>3116</v>
      </c>
      <c r="E11108" s="520" t="s">
        <v>3025</v>
      </c>
      <c r="F11108" s="520" t="s">
        <v>3026</v>
      </c>
      <c r="G11108" s="522" t="s">
        <v>2788</v>
      </c>
      <c r="H11108" s="28">
        <v>44348</v>
      </c>
      <c r="I11108" s="523">
        <v>0</v>
      </c>
      <c r="J11108" s="520" t="s">
        <v>3241</v>
      </c>
    </row>
    <row r="11109" spans="1:10" x14ac:dyDescent="0.3">
      <c r="A11109" s="519">
        <v>2021</v>
      </c>
      <c r="B11109" s="520" t="s">
        <v>3126</v>
      </c>
      <c r="C11109" s="520" t="s">
        <v>3127</v>
      </c>
      <c r="D11109" s="521" t="s">
        <v>3128</v>
      </c>
      <c r="E11109" s="520" t="s">
        <v>3025</v>
      </c>
      <c r="F11109" s="520" t="s">
        <v>3026</v>
      </c>
      <c r="G11109" s="522" t="s">
        <v>2936</v>
      </c>
      <c r="H11109" s="28">
        <v>44348</v>
      </c>
      <c r="I11109" s="523">
        <v>0</v>
      </c>
      <c r="J11109" s="520" t="s">
        <v>3241</v>
      </c>
    </row>
    <row r="11110" spans="1:10" x14ac:dyDescent="0.3">
      <c r="A11110" s="519">
        <v>2021</v>
      </c>
      <c r="B11110" s="520" t="s">
        <v>3107</v>
      </c>
      <c r="C11110" s="520" t="s">
        <v>3108</v>
      </c>
      <c r="D11110" s="521" t="s">
        <v>3108</v>
      </c>
      <c r="E11110" s="520" t="s">
        <v>6117</v>
      </c>
      <c r="F11110" s="520" t="s">
        <v>3026</v>
      </c>
      <c r="G11110" s="522" t="s">
        <v>2936</v>
      </c>
      <c r="H11110" s="28">
        <v>44348</v>
      </c>
      <c r="I11110" s="523">
        <v>3.4421999999999994E-2</v>
      </c>
      <c r="J11110" s="520" t="s">
        <v>3241</v>
      </c>
    </row>
    <row r="11111" spans="1:10" x14ac:dyDescent="0.3">
      <c r="A11111" s="519">
        <v>2021</v>
      </c>
      <c r="B11111" s="520" t="s">
        <v>6453</v>
      </c>
      <c r="C11111" s="520" t="s">
        <v>6454</v>
      </c>
      <c r="D11111" s="521" t="s">
        <v>6453</v>
      </c>
      <c r="E11111" s="520" t="s">
        <v>3063</v>
      </c>
      <c r="F11111" s="520" t="s">
        <v>3094</v>
      </c>
      <c r="G11111" s="522" t="s">
        <v>2961</v>
      </c>
      <c r="H11111" s="28">
        <v>44348</v>
      </c>
      <c r="I11111" s="523">
        <v>0</v>
      </c>
      <c r="J11111" s="520" t="s">
        <v>3192</v>
      </c>
    </row>
    <row r="11112" spans="1:10" x14ac:dyDescent="0.3">
      <c r="A11112" s="519">
        <v>2021</v>
      </c>
      <c r="B11112" s="520" t="s">
        <v>3035</v>
      </c>
      <c r="C11112" s="520" t="s">
        <v>3036</v>
      </c>
      <c r="D11112" s="521" t="s">
        <v>3035</v>
      </c>
      <c r="E11112" s="520" t="s">
        <v>6117</v>
      </c>
      <c r="F11112" s="520" t="s">
        <v>2825</v>
      </c>
      <c r="G11112" s="522" t="s">
        <v>2826</v>
      </c>
      <c r="H11112" s="28">
        <v>44348</v>
      </c>
      <c r="I11112" s="523">
        <v>0</v>
      </c>
      <c r="J11112" s="520" t="s">
        <v>3241</v>
      </c>
    </row>
    <row r="11113" spans="1:10" x14ac:dyDescent="0.3">
      <c r="A11113" s="519">
        <v>2021</v>
      </c>
      <c r="B11113" s="520" t="s">
        <v>6728</v>
      </c>
      <c r="C11113" s="520" t="s">
        <v>6727</v>
      </c>
      <c r="D11113" s="521" t="s">
        <v>6726</v>
      </c>
      <c r="E11113" s="520" t="s">
        <v>3161</v>
      </c>
      <c r="F11113" s="520" t="s">
        <v>2815</v>
      </c>
      <c r="G11113" s="522" t="s">
        <v>2816</v>
      </c>
      <c r="H11113" s="28">
        <v>44348</v>
      </c>
      <c r="I11113" s="523">
        <v>0</v>
      </c>
      <c r="J11113" s="520" t="s">
        <v>3192</v>
      </c>
    </row>
    <row r="11114" spans="1:10" x14ac:dyDescent="0.3">
      <c r="A11114" s="519">
        <v>2021</v>
      </c>
      <c r="B11114" s="520" t="s">
        <v>3028</v>
      </c>
      <c r="C11114" s="520" t="s">
        <v>3029</v>
      </c>
      <c r="D11114" s="521" t="s">
        <v>3028</v>
      </c>
      <c r="E11114" s="520" t="s">
        <v>6117</v>
      </c>
      <c r="F11114" s="520" t="s">
        <v>2807</v>
      </c>
      <c r="G11114" s="522" t="s">
        <v>2812</v>
      </c>
      <c r="H11114" s="28">
        <v>44378</v>
      </c>
      <c r="I11114" s="523">
        <v>5.1225550000000002</v>
      </c>
      <c r="J11114" s="520" t="s">
        <v>3241</v>
      </c>
    </row>
    <row r="11115" spans="1:10" x14ac:dyDescent="0.3">
      <c r="A11115" s="519">
        <v>2021</v>
      </c>
      <c r="B11115" s="520" t="s">
        <v>3181</v>
      </c>
      <c r="C11115" s="520" t="s">
        <v>3180</v>
      </c>
      <c r="D11115" s="521" t="s">
        <v>3181</v>
      </c>
      <c r="E11115" s="520" t="s">
        <v>3033</v>
      </c>
      <c r="F11115" s="520" t="s">
        <v>3034</v>
      </c>
      <c r="G11115" s="522" t="s">
        <v>2821</v>
      </c>
      <c r="H11115" s="28">
        <v>44378</v>
      </c>
      <c r="I11115" s="523">
        <v>2.8774990000000003</v>
      </c>
      <c r="J11115" s="520" t="s">
        <v>3241</v>
      </c>
    </row>
    <row r="11116" spans="1:10" x14ac:dyDescent="0.3">
      <c r="A11116" s="519">
        <v>2021</v>
      </c>
      <c r="B11116" s="520" t="s">
        <v>3031</v>
      </c>
      <c r="C11116" s="520" t="s">
        <v>3032</v>
      </c>
      <c r="D11116" s="521" t="s">
        <v>3031</v>
      </c>
      <c r="E11116" s="520" t="s">
        <v>3033</v>
      </c>
      <c r="F11116" s="520" t="s">
        <v>3034</v>
      </c>
      <c r="G11116" s="522" t="s">
        <v>2821</v>
      </c>
      <c r="H11116" s="28">
        <v>44378</v>
      </c>
      <c r="I11116" s="523">
        <v>4.0046220000000003</v>
      </c>
      <c r="J11116" s="520" t="s">
        <v>3241</v>
      </c>
    </row>
    <row r="11117" spans="1:10" x14ac:dyDescent="0.3">
      <c r="A11117" s="519">
        <v>2021</v>
      </c>
      <c r="B11117" s="520" t="s">
        <v>3037</v>
      </c>
      <c r="C11117" s="520" t="s">
        <v>3038</v>
      </c>
      <c r="D11117" s="521" t="s">
        <v>3037</v>
      </c>
      <c r="E11117" s="520" t="s">
        <v>6117</v>
      </c>
      <c r="F11117" s="520" t="s">
        <v>3034</v>
      </c>
      <c r="G11117" s="522" t="s">
        <v>2999</v>
      </c>
      <c r="H11117" s="28">
        <v>44378</v>
      </c>
      <c r="I11117" s="523">
        <v>2.6129959999999999</v>
      </c>
      <c r="J11117" s="520" t="s">
        <v>3241</v>
      </c>
    </row>
    <row r="11118" spans="1:10" x14ac:dyDescent="0.3">
      <c r="A11118" s="519">
        <v>2021</v>
      </c>
      <c r="B11118" s="520" t="s">
        <v>3039</v>
      </c>
      <c r="C11118" s="520" t="s">
        <v>3040</v>
      </c>
      <c r="D11118" s="521" t="s">
        <v>3039</v>
      </c>
      <c r="E11118" s="520" t="s">
        <v>6117</v>
      </c>
      <c r="F11118" s="520" t="s">
        <v>2815</v>
      </c>
      <c r="G11118" s="522" t="s">
        <v>2816</v>
      </c>
      <c r="H11118" s="28">
        <v>44378</v>
      </c>
      <c r="I11118" s="523">
        <v>0</v>
      </c>
      <c r="J11118" s="520" t="s">
        <v>3241</v>
      </c>
    </row>
    <row r="11119" spans="1:10" x14ac:dyDescent="0.3">
      <c r="A11119" s="519">
        <v>2021</v>
      </c>
      <c r="B11119" s="520" t="s">
        <v>3041</v>
      </c>
      <c r="C11119" s="520" t="s">
        <v>3042</v>
      </c>
      <c r="D11119" s="521" t="s">
        <v>3041</v>
      </c>
      <c r="E11119" s="520" t="s">
        <v>6117</v>
      </c>
      <c r="F11119" s="520" t="s">
        <v>2825</v>
      </c>
      <c r="G11119" s="522" t="s">
        <v>2826</v>
      </c>
      <c r="H11119" s="28">
        <v>44378</v>
      </c>
      <c r="I11119" s="523">
        <v>0</v>
      </c>
      <c r="J11119" s="520" t="s">
        <v>3241</v>
      </c>
    </row>
    <row r="11120" spans="1:10" x14ac:dyDescent="0.3">
      <c r="A11120" s="519">
        <v>2021</v>
      </c>
      <c r="B11120" s="520" t="s">
        <v>3043</v>
      </c>
      <c r="C11120" s="520" t="s">
        <v>3044</v>
      </c>
      <c r="D11120" s="521" t="s">
        <v>3043</v>
      </c>
      <c r="E11120" s="520" t="s">
        <v>6117</v>
      </c>
      <c r="F11120" s="520" t="s">
        <v>2815</v>
      </c>
      <c r="G11120" s="522" t="s">
        <v>2816</v>
      </c>
      <c r="H11120" s="28">
        <v>44378</v>
      </c>
      <c r="I11120" s="523">
        <v>3.3748279999999999</v>
      </c>
      <c r="J11120" s="520" t="s">
        <v>3241</v>
      </c>
    </row>
    <row r="11121" spans="1:10" x14ac:dyDescent="0.3">
      <c r="A11121" s="519">
        <v>2021</v>
      </c>
      <c r="B11121" s="520" t="s">
        <v>3045</v>
      </c>
      <c r="C11121" s="520" t="s">
        <v>3046</v>
      </c>
      <c r="D11121" s="521" t="s">
        <v>3045</v>
      </c>
      <c r="E11121" s="520" t="s">
        <v>6117</v>
      </c>
      <c r="F11121" s="520" t="s">
        <v>2815</v>
      </c>
      <c r="G11121" s="522" t="s">
        <v>2816</v>
      </c>
      <c r="H11121" s="28">
        <v>44378</v>
      </c>
      <c r="I11121" s="523">
        <v>4.1799999999999997E-3</v>
      </c>
      <c r="J11121" s="520" t="s">
        <v>3241</v>
      </c>
    </row>
    <row r="11122" spans="1:10" x14ac:dyDescent="0.3">
      <c r="A11122" s="519">
        <v>2021</v>
      </c>
      <c r="B11122" s="520" t="s">
        <v>3143</v>
      </c>
      <c r="C11122" s="520" t="s">
        <v>3144</v>
      </c>
      <c r="D11122" s="521" t="s">
        <v>3143</v>
      </c>
      <c r="E11122" s="520" t="s">
        <v>6117</v>
      </c>
      <c r="F11122" s="520" t="s">
        <v>2798</v>
      </c>
      <c r="G11122" s="522" t="s">
        <v>2803</v>
      </c>
      <c r="H11122" s="28">
        <v>44378</v>
      </c>
      <c r="I11122" s="523">
        <v>0.70721400000000001</v>
      </c>
      <c r="J11122" s="520" t="s">
        <v>3241</v>
      </c>
    </row>
    <row r="11123" spans="1:10" x14ac:dyDescent="0.3">
      <c r="A11123" s="519">
        <v>2021</v>
      </c>
      <c r="B11123" s="520" t="s">
        <v>3173</v>
      </c>
      <c r="C11123" s="520" t="s">
        <v>3172</v>
      </c>
      <c r="D11123" s="521" t="s">
        <v>3173</v>
      </c>
      <c r="E11123" s="520" t="s">
        <v>3111</v>
      </c>
      <c r="F11123" s="520" t="s">
        <v>2825</v>
      </c>
      <c r="G11123" s="522" t="s">
        <v>2850</v>
      </c>
      <c r="H11123" s="28">
        <v>44378</v>
      </c>
      <c r="I11123" s="523">
        <v>0.44804900000000003</v>
      </c>
      <c r="J11123" s="520" t="s">
        <v>3241</v>
      </c>
    </row>
    <row r="11124" spans="1:10" x14ac:dyDescent="0.3">
      <c r="A11124" s="519">
        <v>2021</v>
      </c>
      <c r="B11124" s="520" t="s">
        <v>3146</v>
      </c>
      <c r="C11124" s="520" t="s">
        <v>3147</v>
      </c>
      <c r="D11124" s="521" t="s">
        <v>3146</v>
      </c>
      <c r="E11124" s="520" t="s">
        <v>6117</v>
      </c>
      <c r="F11124" s="520" t="s">
        <v>2798</v>
      </c>
      <c r="G11124" s="522" t="s">
        <v>2803</v>
      </c>
      <c r="H11124" s="28">
        <v>44378</v>
      </c>
      <c r="I11124" s="523">
        <v>0</v>
      </c>
      <c r="J11124" s="520" t="s">
        <v>3241</v>
      </c>
    </row>
    <row r="11125" spans="1:10" x14ac:dyDescent="0.3">
      <c r="A11125" s="519">
        <v>2021</v>
      </c>
      <c r="B11125" s="520" t="s">
        <v>3047</v>
      </c>
      <c r="C11125" s="520" t="s">
        <v>3048</v>
      </c>
      <c r="D11125" s="521" t="s">
        <v>3047</v>
      </c>
      <c r="E11125" s="520" t="s">
        <v>6117</v>
      </c>
      <c r="F11125" s="520" t="s">
        <v>2825</v>
      </c>
      <c r="G11125" s="522" t="s">
        <v>2826</v>
      </c>
      <c r="H11125" s="28">
        <v>44378</v>
      </c>
      <c r="I11125" s="523">
        <v>2.4676719999999999</v>
      </c>
      <c r="J11125" s="520" t="s">
        <v>3241</v>
      </c>
    </row>
    <row r="11126" spans="1:10" x14ac:dyDescent="0.3">
      <c r="A11126" s="519">
        <v>2021</v>
      </c>
      <c r="B11126" s="520" t="s">
        <v>3049</v>
      </c>
      <c r="C11126" s="520" t="s">
        <v>3050</v>
      </c>
      <c r="D11126" s="521" t="s">
        <v>3049</v>
      </c>
      <c r="E11126" s="520" t="s">
        <v>6117</v>
      </c>
      <c r="F11126" s="520" t="s">
        <v>2825</v>
      </c>
      <c r="G11126" s="522" t="s">
        <v>2850</v>
      </c>
      <c r="H11126" s="28">
        <v>44378</v>
      </c>
      <c r="I11126" s="523">
        <v>0</v>
      </c>
      <c r="J11126" s="520" t="s">
        <v>3241</v>
      </c>
    </row>
    <row r="11127" spans="1:10" x14ac:dyDescent="0.3">
      <c r="A11127" s="519">
        <v>2021</v>
      </c>
      <c r="B11127" s="520" t="s">
        <v>3052</v>
      </c>
      <c r="C11127" s="520" t="s">
        <v>3053</v>
      </c>
      <c r="D11127" s="521" t="s">
        <v>3052</v>
      </c>
      <c r="E11127" s="520" t="s">
        <v>3033</v>
      </c>
      <c r="F11127" s="520" t="s">
        <v>2807</v>
      </c>
      <c r="G11127" s="522" t="s">
        <v>2812</v>
      </c>
      <c r="H11127" s="28">
        <v>44378</v>
      </c>
      <c r="I11127" s="523">
        <v>2.9281770000000003</v>
      </c>
      <c r="J11127" s="520" t="s">
        <v>3241</v>
      </c>
    </row>
    <row r="11128" spans="1:10" x14ac:dyDescent="0.3">
      <c r="A11128" s="519">
        <v>2021</v>
      </c>
      <c r="B11128" s="520" t="s">
        <v>3054</v>
      </c>
      <c r="C11128" s="520" t="s">
        <v>3055</v>
      </c>
      <c r="D11128" s="521" t="s">
        <v>3054</v>
      </c>
      <c r="E11128" s="520" t="s">
        <v>6117</v>
      </c>
      <c r="F11128" s="520" t="s">
        <v>3034</v>
      </c>
      <c r="G11128" s="522" t="s">
        <v>2999</v>
      </c>
      <c r="H11128" s="28">
        <v>44378</v>
      </c>
      <c r="I11128" s="523">
        <v>0.85415500000000011</v>
      </c>
      <c r="J11128" s="520" t="s">
        <v>3241</v>
      </c>
    </row>
    <row r="11129" spans="1:10" x14ac:dyDescent="0.3">
      <c r="A11129" s="519">
        <v>2021</v>
      </c>
      <c r="B11129" s="520" t="s">
        <v>3056</v>
      </c>
      <c r="C11129" s="520" t="s">
        <v>3057</v>
      </c>
      <c r="D11129" s="521" t="s">
        <v>3056</v>
      </c>
      <c r="E11129" s="520" t="s">
        <v>6117</v>
      </c>
      <c r="F11129" s="520" t="s">
        <v>2825</v>
      </c>
      <c r="G11129" s="522" t="s">
        <v>2826</v>
      </c>
      <c r="H11129" s="28">
        <v>44378</v>
      </c>
      <c r="I11129" s="523">
        <v>0</v>
      </c>
      <c r="J11129" s="520" t="s">
        <v>3241</v>
      </c>
    </row>
    <row r="11130" spans="1:10" x14ac:dyDescent="0.3">
      <c r="A11130" s="519">
        <v>2021</v>
      </c>
      <c r="B11130" s="520" t="s">
        <v>3058</v>
      </c>
      <c r="C11130" s="520" t="s">
        <v>3059</v>
      </c>
      <c r="D11130" s="521" t="s">
        <v>3058</v>
      </c>
      <c r="E11130" s="520" t="s">
        <v>6117</v>
      </c>
      <c r="F11130" s="520" t="s">
        <v>2815</v>
      </c>
      <c r="G11130" s="522" t="s">
        <v>2816</v>
      </c>
      <c r="H11130" s="28">
        <v>44378</v>
      </c>
      <c r="I11130" s="523">
        <v>3.8577820000000003</v>
      </c>
      <c r="J11130" s="520" t="s">
        <v>3241</v>
      </c>
    </row>
    <row r="11131" spans="1:10" x14ac:dyDescent="0.3">
      <c r="A11131" s="519">
        <v>2021</v>
      </c>
      <c r="B11131" s="520" t="s">
        <v>3152</v>
      </c>
      <c r="C11131" s="520" t="s">
        <v>3153</v>
      </c>
      <c r="D11131" s="521" t="s">
        <v>3152</v>
      </c>
      <c r="E11131" s="520" t="s">
        <v>3111</v>
      </c>
      <c r="F11131" s="520" t="s">
        <v>2825</v>
      </c>
      <c r="G11131" s="522" t="s">
        <v>2850</v>
      </c>
      <c r="H11131" s="28">
        <v>44378</v>
      </c>
      <c r="I11131" s="523">
        <v>0.43508199999999997</v>
      </c>
      <c r="J11131" s="520" t="s">
        <v>3241</v>
      </c>
    </row>
    <row r="11132" spans="1:10" x14ac:dyDescent="0.3">
      <c r="A11132" s="519">
        <v>2021</v>
      </c>
      <c r="B11132" s="520" t="s">
        <v>3154</v>
      </c>
      <c r="C11132" s="520" t="s">
        <v>3155</v>
      </c>
      <c r="D11132" s="521" t="s">
        <v>3154</v>
      </c>
      <c r="E11132" s="520" t="s">
        <v>3111</v>
      </c>
      <c r="F11132" s="520" t="s">
        <v>2825</v>
      </c>
      <c r="G11132" s="522" t="s">
        <v>2850</v>
      </c>
      <c r="H11132" s="28">
        <v>44378</v>
      </c>
      <c r="I11132" s="523">
        <v>0.55153799999999997</v>
      </c>
      <c r="J11132" s="520" t="s">
        <v>3241</v>
      </c>
    </row>
    <row r="11133" spans="1:10" x14ac:dyDescent="0.3">
      <c r="A11133" s="519">
        <v>2021</v>
      </c>
      <c r="B11133" s="520" t="s">
        <v>3156</v>
      </c>
      <c r="C11133" s="520" t="s">
        <v>3157</v>
      </c>
      <c r="D11133" s="521" t="s">
        <v>3156</v>
      </c>
      <c r="E11133" s="520" t="s">
        <v>3111</v>
      </c>
      <c r="F11133" s="520" t="s">
        <v>2825</v>
      </c>
      <c r="G11133" s="522" t="s">
        <v>2850</v>
      </c>
      <c r="H11133" s="28">
        <v>44378</v>
      </c>
      <c r="I11133" s="523">
        <v>0</v>
      </c>
      <c r="J11133" s="520" t="s">
        <v>3241</v>
      </c>
    </row>
    <row r="11134" spans="1:10" x14ac:dyDescent="0.3">
      <c r="A11134" s="519">
        <v>2021</v>
      </c>
      <c r="B11134" s="520" t="s">
        <v>3060</v>
      </c>
      <c r="C11134" s="520" t="s">
        <v>3061</v>
      </c>
      <c r="D11134" s="521" t="s">
        <v>3062</v>
      </c>
      <c r="E11134" s="520" t="s">
        <v>3063</v>
      </c>
      <c r="F11134" s="520" t="s">
        <v>3034</v>
      </c>
      <c r="G11134" s="522" t="s">
        <v>2999</v>
      </c>
      <c r="H11134" s="28">
        <v>44378</v>
      </c>
      <c r="I11134" s="523">
        <v>2.6452710000000002</v>
      </c>
      <c r="J11134" s="520" t="s">
        <v>3241</v>
      </c>
    </row>
    <row r="11135" spans="1:10" x14ac:dyDescent="0.3">
      <c r="A11135" s="519">
        <v>2021</v>
      </c>
      <c r="B11135" s="520" t="s">
        <v>3174</v>
      </c>
      <c r="C11135" s="520" t="s">
        <v>3175</v>
      </c>
      <c r="D11135" s="521" t="s">
        <v>3174</v>
      </c>
      <c r="E11135" s="520" t="s">
        <v>6117</v>
      </c>
      <c r="F11135" s="520" t="s">
        <v>2825</v>
      </c>
      <c r="G11135" s="522" t="s">
        <v>2826</v>
      </c>
      <c r="H11135" s="28">
        <v>44378</v>
      </c>
      <c r="I11135" s="523">
        <v>0.45908500000000002</v>
      </c>
      <c r="J11135" s="520" t="s">
        <v>3241</v>
      </c>
    </row>
    <row r="11136" spans="1:10" x14ac:dyDescent="0.3">
      <c r="A11136" s="519">
        <v>2021</v>
      </c>
      <c r="B11136" s="520" t="s">
        <v>3068</v>
      </c>
      <c r="C11136" s="520" t="s">
        <v>3069</v>
      </c>
      <c r="D11136" s="521" t="s">
        <v>3068</v>
      </c>
      <c r="E11136" s="520" t="s">
        <v>6117</v>
      </c>
      <c r="F11136" s="520" t="s">
        <v>3034</v>
      </c>
      <c r="G11136" s="522" t="s">
        <v>2923</v>
      </c>
      <c r="H11136" s="28">
        <v>44378</v>
      </c>
      <c r="I11136" s="523">
        <v>3.8908100000000001</v>
      </c>
      <c r="J11136" s="520" t="s">
        <v>3241</v>
      </c>
    </row>
    <row r="11137" spans="1:10" x14ac:dyDescent="0.3">
      <c r="A11137" s="519">
        <v>2021</v>
      </c>
      <c r="B11137" s="520" t="s">
        <v>3070</v>
      </c>
      <c r="C11137" s="520" t="s">
        <v>3071</v>
      </c>
      <c r="D11137" s="521" t="s">
        <v>3070</v>
      </c>
      <c r="E11137" s="520" t="s">
        <v>6117</v>
      </c>
      <c r="F11137" s="520" t="s">
        <v>2815</v>
      </c>
      <c r="G11137" s="522" t="s">
        <v>2816</v>
      </c>
      <c r="H11137" s="28">
        <v>44378</v>
      </c>
      <c r="I11137" s="523">
        <v>0.88156800000000013</v>
      </c>
      <c r="J11137" s="520" t="s">
        <v>3241</v>
      </c>
    </row>
    <row r="11138" spans="1:10" x14ac:dyDescent="0.3">
      <c r="A11138" s="519">
        <v>2021</v>
      </c>
      <c r="B11138" s="520" t="s">
        <v>3176</v>
      </c>
      <c r="C11138" s="520" t="s">
        <v>3177</v>
      </c>
      <c r="D11138" s="521" t="s">
        <v>3176</v>
      </c>
      <c r="E11138" s="520" t="s">
        <v>3033</v>
      </c>
      <c r="F11138" s="520" t="s">
        <v>2807</v>
      </c>
      <c r="G11138" s="522" t="s">
        <v>2812</v>
      </c>
      <c r="H11138" s="28">
        <v>44378</v>
      </c>
      <c r="I11138" s="523">
        <v>16.063202</v>
      </c>
      <c r="J11138" s="520" t="s">
        <v>3241</v>
      </c>
    </row>
    <row r="11139" spans="1:10" x14ac:dyDescent="0.3">
      <c r="A11139" s="519">
        <v>2021</v>
      </c>
      <c r="B11139" s="520" t="s">
        <v>3072</v>
      </c>
      <c r="C11139" s="520" t="s">
        <v>3073</v>
      </c>
      <c r="D11139" s="521" t="s">
        <v>3072</v>
      </c>
      <c r="E11139" s="520" t="s">
        <v>6117</v>
      </c>
      <c r="F11139" s="520" t="s">
        <v>3034</v>
      </c>
      <c r="G11139" s="522" t="s">
        <v>3074</v>
      </c>
      <c r="H11139" s="28">
        <v>44378</v>
      </c>
      <c r="I11139" s="523">
        <v>0.52133099999999999</v>
      </c>
      <c r="J11139" s="520" t="s">
        <v>3241</v>
      </c>
    </row>
    <row r="11140" spans="1:10" x14ac:dyDescent="0.3">
      <c r="A11140" s="519">
        <v>2021</v>
      </c>
      <c r="B11140" s="520" t="s">
        <v>3182</v>
      </c>
      <c r="C11140" s="520" t="s">
        <v>3183</v>
      </c>
      <c r="D11140" s="521" t="s">
        <v>3182</v>
      </c>
      <c r="E11140" s="520" t="s">
        <v>6117</v>
      </c>
      <c r="F11140" s="520" t="s">
        <v>2825</v>
      </c>
      <c r="G11140" s="522" t="s">
        <v>2826</v>
      </c>
      <c r="H11140" s="28">
        <v>44378</v>
      </c>
      <c r="I11140" s="523">
        <v>0</v>
      </c>
      <c r="J11140" s="520" t="s">
        <v>3241</v>
      </c>
    </row>
    <row r="11141" spans="1:10" x14ac:dyDescent="0.3">
      <c r="A11141" s="519">
        <v>2021</v>
      </c>
      <c r="B11141" s="520" t="s">
        <v>3075</v>
      </c>
      <c r="C11141" s="520" t="s">
        <v>3076</v>
      </c>
      <c r="D11141" s="521" t="s">
        <v>3075</v>
      </c>
      <c r="E11141" s="520" t="s">
        <v>6117</v>
      </c>
      <c r="F11141" s="520" t="s">
        <v>2815</v>
      </c>
      <c r="G11141" s="522" t="s">
        <v>2816</v>
      </c>
      <c r="H11141" s="28">
        <v>44378</v>
      </c>
      <c r="I11141" s="523">
        <v>0</v>
      </c>
      <c r="J11141" s="520" t="s">
        <v>3241</v>
      </c>
    </row>
    <row r="11142" spans="1:10" x14ac:dyDescent="0.3">
      <c r="A11142" s="519">
        <v>2021</v>
      </c>
      <c r="B11142" s="520" t="s">
        <v>3077</v>
      </c>
      <c r="C11142" s="520" t="s">
        <v>3078</v>
      </c>
      <c r="D11142" s="521" t="s">
        <v>3077</v>
      </c>
      <c r="E11142" s="520" t="s">
        <v>3033</v>
      </c>
      <c r="F11142" s="520" t="s">
        <v>2788</v>
      </c>
      <c r="G11142" s="522" t="s">
        <v>2788</v>
      </c>
      <c r="H11142" s="28">
        <v>44378</v>
      </c>
      <c r="I11142" s="523">
        <v>0</v>
      </c>
      <c r="J11142" s="520" t="s">
        <v>3241</v>
      </c>
    </row>
    <row r="11143" spans="1:10" x14ac:dyDescent="0.3">
      <c r="A11143" s="519">
        <v>2021</v>
      </c>
      <c r="B11143" s="520" t="s">
        <v>3079</v>
      </c>
      <c r="C11143" s="520" t="s">
        <v>3080</v>
      </c>
      <c r="D11143" s="521" t="s">
        <v>3081</v>
      </c>
      <c r="E11143" s="520" t="s">
        <v>3063</v>
      </c>
      <c r="F11143" s="520" t="s">
        <v>2788</v>
      </c>
      <c r="G11143" s="522" t="s">
        <v>2788</v>
      </c>
      <c r="H11143" s="28">
        <v>44378</v>
      </c>
      <c r="I11143" s="523">
        <v>0</v>
      </c>
      <c r="J11143" s="520" t="s">
        <v>3241</v>
      </c>
    </row>
    <row r="11144" spans="1:10" x14ac:dyDescent="0.3">
      <c r="A11144" s="519">
        <v>2021</v>
      </c>
      <c r="B11144" s="520" t="s">
        <v>3082</v>
      </c>
      <c r="C11144" s="520" t="s">
        <v>3083</v>
      </c>
      <c r="D11144" s="521" t="s">
        <v>3082</v>
      </c>
      <c r="E11144" s="520" t="s">
        <v>6117</v>
      </c>
      <c r="F11144" s="520" t="s">
        <v>2825</v>
      </c>
      <c r="G11144" s="522" t="s">
        <v>2826</v>
      </c>
      <c r="H11144" s="28">
        <v>44378</v>
      </c>
      <c r="I11144" s="523">
        <v>2.9429999999999999E-3</v>
      </c>
      <c r="J11144" s="520" t="s">
        <v>3241</v>
      </c>
    </row>
    <row r="11145" spans="1:10" x14ac:dyDescent="0.3">
      <c r="A11145" s="519">
        <v>2021</v>
      </c>
      <c r="B11145" s="520" t="s">
        <v>3089</v>
      </c>
      <c r="C11145" s="520" t="s">
        <v>3090</v>
      </c>
      <c r="D11145" s="521" t="s">
        <v>3089</v>
      </c>
      <c r="E11145" s="520" t="s">
        <v>6117</v>
      </c>
      <c r="F11145" s="520" t="s">
        <v>2815</v>
      </c>
      <c r="G11145" s="522" t="s">
        <v>2816</v>
      </c>
      <c r="H11145" s="28">
        <v>44378</v>
      </c>
      <c r="I11145" s="523">
        <v>2.5502650000000004</v>
      </c>
      <c r="J11145" s="520" t="s">
        <v>3241</v>
      </c>
    </row>
    <row r="11146" spans="1:10" x14ac:dyDescent="0.3">
      <c r="A11146" s="519">
        <v>2021</v>
      </c>
      <c r="B11146" s="520" t="s">
        <v>3184</v>
      </c>
      <c r="C11146" s="520" t="s">
        <v>3185</v>
      </c>
      <c r="D11146" s="521" t="s">
        <v>3186</v>
      </c>
      <c r="E11146" s="520" t="s">
        <v>3063</v>
      </c>
      <c r="F11146" s="520" t="s">
        <v>3034</v>
      </c>
      <c r="G11146" s="522" t="s">
        <v>2999</v>
      </c>
      <c r="H11146" s="28">
        <v>44378</v>
      </c>
      <c r="I11146" s="523">
        <v>3.308322</v>
      </c>
      <c r="J11146" s="520" t="s">
        <v>3241</v>
      </c>
    </row>
    <row r="11147" spans="1:10" x14ac:dyDescent="0.3">
      <c r="A11147" s="519">
        <v>2021</v>
      </c>
      <c r="B11147" s="520" t="s">
        <v>3091</v>
      </c>
      <c r="C11147" s="520" t="s">
        <v>3092</v>
      </c>
      <c r="D11147" s="521" t="s">
        <v>3093</v>
      </c>
      <c r="E11147" s="520" t="s">
        <v>3063</v>
      </c>
      <c r="F11147" s="520" t="s">
        <v>3094</v>
      </c>
      <c r="G11147" s="522" t="s">
        <v>2965</v>
      </c>
      <c r="H11147" s="28">
        <v>44378</v>
      </c>
      <c r="I11147" s="523">
        <v>4.8615000000000004</v>
      </c>
      <c r="J11147" s="520" t="s">
        <v>3241</v>
      </c>
    </row>
    <row r="11148" spans="1:10" x14ac:dyDescent="0.3">
      <c r="A11148" s="519">
        <v>2021</v>
      </c>
      <c r="B11148" s="520" t="s">
        <v>3095</v>
      </c>
      <c r="C11148" s="520" t="s">
        <v>3096</v>
      </c>
      <c r="D11148" s="521" t="s">
        <v>3095</v>
      </c>
      <c r="E11148" s="520" t="s">
        <v>6117</v>
      </c>
      <c r="F11148" s="520" t="s">
        <v>3034</v>
      </c>
      <c r="G11148" s="522" t="s">
        <v>2999</v>
      </c>
      <c r="H11148" s="28">
        <v>44378</v>
      </c>
      <c r="I11148" s="523">
        <v>2.7154720000000001</v>
      </c>
      <c r="J11148" s="520" t="s">
        <v>3241</v>
      </c>
    </row>
    <row r="11149" spans="1:10" x14ac:dyDescent="0.3">
      <c r="A11149" s="519">
        <v>2021</v>
      </c>
      <c r="B11149" s="520" t="s">
        <v>3097</v>
      </c>
      <c r="C11149" s="520" t="s">
        <v>3098</v>
      </c>
      <c r="D11149" s="521" t="s">
        <v>3097</v>
      </c>
      <c r="E11149" s="520" t="s">
        <v>6117</v>
      </c>
      <c r="F11149" s="520" t="s">
        <v>2825</v>
      </c>
      <c r="G11149" s="522" t="s">
        <v>2850</v>
      </c>
      <c r="H11149" s="28">
        <v>44378</v>
      </c>
      <c r="I11149" s="523">
        <v>0</v>
      </c>
      <c r="J11149" s="520" t="s">
        <v>3241</v>
      </c>
    </row>
    <row r="11150" spans="1:10" x14ac:dyDescent="0.3">
      <c r="A11150" s="519">
        <v>2021</v>
      </c>
      <c r="B11150" s="520" t="s">
        <v>3132</v>
      </c>
      <c r="C11150" s="520" t="s">
        <v>3133</v>
      </c>
      <c r="D11150" s="521" t="s">
        <v>3132</v>
      </c>
      <c r="E11150" s="520" t="s">
        <v>3033</v>
      </c>
      <c r="F11150" s="520" t="s">
        <v>2807</v>
      </c>
      <c r="G11150" s="522" t="s">
        <v>2812</v>
      </c>
      <c r="H11150" s="28">
        <v>44378</v>
      </c>
      <c r="I11150" s="523">
        <v>15.977242</v>
      </c>
      <c r="J11150" s="520" t="s">
        <v>3241</v>
      </c>
    </row>
    <row r="11151" spans="1:10" x14ac:dyDescent="0.3">
      <c r="A11151" s="519">
        <v>2021</v>
      </c>
      <c r="B11151" s="520" t="s">
        <v>3134</v>
      </c>
      <c r="C11151" s="520" t="s">
        <v>3135</v>
      </c>
      <c r="D11151" s="521" t="s">
        <v>3134</v>
      </c>
      <c r="E11151" s="520" t="s">
        <v>3033</v>
      </c>
      <c r="F11151" s="520" t="s">
        <v>2807</v>
      </c>
      <c r="G11151" s="522" t="s">
        <v>2812</v>
      </c>
      <c r="H11151" s="28">
        <v>44378</v>
      </c>
      <c r="I11151" s="523">
        <v>9.4562480000000004</v>
      </c>
      <c r="J11151" s="520" t="s">
        <v>3241</v>
      </c>
    </row>
    <row r="11152" spans="1:10" x14ac:dyDescent="0.3">
      <c r="A11152" s="519">
        <v>2021</v>
      </c>
      <c r="B11152" s="520" t="s">
        <v>3099</v>
      </c>
      <c r="C11152" s="520" t="s">
        <v>3100</v>
      </c>
      <c r="D11152" s="521" t="s">
        <v>3099</v>
      </c>
      <c r="E11152" s="520" t="s">
        <v>6117</v>
      </c>
      <c r="F11152" s="520" t="s">
        <v>2815</v>
      </c>
      <c r="G11152" s="522" t="s">
        <v>2816</v>
      </c>
      <c r="H11152" s="28">
        <v>44378</v>
      </c>
      <c r="I11152" s="523">
        <v>2.5961959999999999</v>
      </c>
      <c r="J11152" s="520" t="s">
        <v>3241</v>
      </c>
    </row>
    <row r="11153" spans="1:10" x14ac:dyDescent="0.3">
      <c r="A11153" s="519">
        <v>2021</v>
      </c>
      <c r="B11153" s="520" t="s">
        <v>3101</v>
      </c>
      <c r="C11153" s="520" t="s">
        <v>3102</v>
      </c>
      <c r="D11153" s="521" t="s">
        <v>3101</v>
      </c>
      <c r="E11153" s="520" t="s">
        <v>6117</v>
      </c>
      <c r="F11153" s="520" t="s">
        <v>3034</v>
      </c>
      <c r="G11153" s="522" t="s">
        <v>3074</v>
      </c>
      <c r="H11153" s="28">
        <v>44378</v>
      </c>
      <c r="I11153" s="523">
        <v>10.164504000000001</v>
      </c>
      <c r="J11153" s="520" t="s">
        <v>3241</v>
      </c>
    </row>
    <row r="11154" spans="1:10" x14ac:dyDescent="0.3">
      <c r="A11154" s="519">
        <v>2021</v>
      </c>
      <c r="B11154" s="520" t="s">
        <v>3148</v>
      </c>
      <c r="C11154" s="520" t="s">
        <v>3149</v>
      </c>
      <c r="D11154" s="521" t="s">
        <v>3148</v>
      </c>
      <c r="E11154" s="520" t="s">
        <v>6117</v>
      </c>
      <c r="F11154" s="520" t="s">
        <v>2798</v>
      </c>
      <c r="G11154" s="522" t="s">
        <v>2803</v>
      </c>
      <c r="H11154" s="28">
        <v>44378</v>
      </c>
      <c r="I11154" s="523">
        <v>0</v>
      </c>
      <c r="J11154" s="520" t="s">
        <v>3241</v>
      </c>
    </row>
    <row r="11155" spans="1:10" x14ac:dyDescent="0.3">
      <c r="A11155" s="519">
        <v>2021</v>
      </c>
      <c r="B11155" s="520" t="s">
        <v>3103</v>
      </c>
      <c r="C11155" s="520" t="s">
        <v>3104</v>
      </c>
      <c r="D11155" s="521" t="s">
        <v>3103</v>
      </c>
      <c r="E11155" s="520" t="s">
        <v>6117</v>
      </c>
      <c r="F11155" s="520" t="s">
        <v>3034</v>
      </c>
      <c r="G11155" s="522" t="s">
        <v>2923</v>
      </c>
      <c r="H11155" s="28">
        <v>44378</v>
      </c>
      <c r="I11155" s="523">
        <v>1.47604</v>
      </c>
      <c r="J11155" s="520" t="s">
        <v>3241</v>
      </c>
    </row>
    <row r="11156" spans="1:10" x14ac:dyDescent="0.3">
      <c r="A11156" s="519">
        <v>2021</v>
      </c>
      <c r="B11156" s="520" t="s">
        <v>3150</v>
      </c>
      <c r="C11156" s="520" t="s">
        <v>3151</v>
      </c>
      <c r="D11156" s="521" t="s">
        <v>3150</v>
      </c>
      <c r="E11156" s="520" t="s">
        <v>6117</v>
      </c>
      <c r="F11156" s="520" t="s">
        <v>2825</v>
      </c>
      <c r="G11156" s="522" t="s">
        <v>2850</v>
      </c>
      <c r="H11156" s="28">
        <v>44378</v>
      </c>
      <c r="I11156" s="523">
        <v>0.125804</v>
      </c>
      <c r="J11156" s="520" t="s">
        <v>3241</v>
      </c>
    </row>
    <row r="11157" spans="1:10" x14ac:dyDescent="0.3">
      <c r="A11157" s="519">
        <v>2021</v>
      </c>
      <c r="B11157" s="520" t="s">
        <v>3105</v>
      </c>
      <c r="C11157" s="520" t="s">
        <v>3106</v>
      </c>
      <c r="D11157" s="521" t="s">
        <v>3105</v>
      </c>
      <c r="E11157" s="520" t="s">
        <v>6117</v>
      </c>
      <c r="F11157" s="520" t="s">
        <v>2798</v>
      </c>
      <c r="G11157" s="522" t="s">
        <v>2803</v>
      </c>
      <c r="H11157" s="28">
        <v>44378</v>
      </c>
      <c r="I11157" s="523">
        <v>0</v>
      </c>
      <c r="J11157" s="520" t="s">
        <v>3241</v>
      </c>
    </row>
    <row r="11158" spans="1:10" x14ac:dyDescent="0.3">
      <c r="A11158" s="519">
        <v>2021</v>
      </c>
      <c r="B11158" s="520" t="s">
        <v>3140</v>
      </c>
      <c r="C11158" s="520" t="s">
        <v>3141</v>
      </c>
      <c r="D11158" s="521" t="s">
        <v>3140</v>
      </c>
      <c r="E11158" s="520" t="s">
        <v>6117</v>
      </c>
      <c r="F11158" s="520" t="s">
        <v>2825</v>
      </c>
      <c r="G11158" s="522" t="s">
        <v>2850</v>
      </c>
      <c r="H11158" s="28">
        <v>44378</v>
      </c>
      <c r="I11158" s="523">
        <v>0</v>
      </c>
      <c r="J11158" s="520" t="s">
        <v>3241</v>
      </c>
    </row>
    <row r="11159" spans="1:10" x14ac:dyDescent="0.3">
      <c r="A11159" s="519">
        <v>2021</v>
      </c>
      <c r="B11159" s="520" t="s">
        <v>3109</v>
      </c>
      <c r="C11159" s="520" t="s">
        <v>3110</v>
      </c>
      <c r="D11159" s="521" t="s">
        <v>3109</v>
      </c>
      <c r="E11159" s="520" t="s">
        <v>3111</v>
      </c>
      <c r="F11159" s="520" t="s">
        <v>2825</v>
      </c>
      <c r="G11159" s="522" t="s">
        <v>2850</v>
      </c>
      <c r="H11159" s="28">
        <v>44378</v>
      </c>
      <c r="I11159" s="523">
        <v>0.17049899999999998</v>
      </c>
      <c r="J11159" s="520" t="s">
        <v>3241</v>
      </c>
    </row>
    <row r="11160" spans="1:10" x14ac:dyDescent="0.3">
      <c r="A11160" s="519">
        <v>2021</v>
      </c>
      <c r="B11160" s="520" t="s">
        <v>3158</v>
      </c>
      <c r="C11160" s="520" t="s">
        <v>3159</v>
      </c>
      <c r="D11160" s="521" t="s">
        <v>3160</v>
      </c>
      <c r="E11160" s="520" t="s">
        <v>3161</v>
      </c>
      <c r="F11160" s="520" t="s">
        <v>3087</v>
      </c>
      <c r="G11160" s="522" t="s">
        <v>2788</v>
      </c>
      <c r="H11160" s="28">
        <v>44378</v>
      </c>
      <c r="I11160" s="523">
        <v>3.7399149999999999</v>
      </c>
      <c r="J11160" s="520" t="s">
        <v>3241</v>
      </c>
    </row>
    <row r="11161" spans="1:10" x14ac:dyDescent="0.3">
      <c r="A11161" s="519">
        <v>2021</v>
      </c>
      <c r="B11161" s="520" t="s">
        <v>3112</v>
      </c>
      <c r="C11161" s="520" t="s">
        <v>3113</v>
      </c>
      <c r="D11161" s="521" t="s">
        <v>3112</v>
      </c>
      <c r="E11161" s="520" t="s">
        <v>6117</v>
      </c>
      <c r="F11161" s="520" t="s">
        <v>2825</v>
      </c>
      <c r="G11161" s="522" t="s">
        <v>2826</v>
      </c>
      <c r="H11161" s="28">
        <v>44378</v>
      </c>
      <c r="I11161" s="523">
        <v>0</v>
      </c>
      <c r="J11161" s="520" t="s">
        <v>3241</v>
      </c>
    </row>
    <row r="11162" spans="1:10" x14ac:dyDescent="0.3">
      <c r="A11162" s="519">
        <v>2021</v>
      </c>
      <c r="B11162" s="520" t="s">
        <v>3167</v>
      </c>
      <c r="C11162" s="520" t="s">
        <v>3168</v>
      </c>
      <c r="D11162" s="521" t="s">
        <v>3169</v>
      </c>
      <c r="E11162" s="520" t="s">
        <v>3161</v>
      </c>
      <c r="F11162" s="520" t="s">
        <v>3087</v>
      </c>
      <c r="G11162" s="522" t="s">
        <v>2788</v>
      </c>
      <c r="H11162" s="28">
        <v>44378</v>
      </c>
      <c r="I11162" s="523">
        <v>5.4381840000000006</v>
      </c>
      <c r="J11162" s="520" t="s">
        <v>3241</v>
      </c>
    </row>
    <row r="11163" spans="1:10" x14ac:dyDescent="0.3">
      <c r="A11163" s="519">
        <v>2021</v>
      </c>
      <c r="B11163" s="520" t="s">
        <v>3117</v>
      </c>
      <c r="C11163" s="520" t="s">
        <v>3118</v>
      </c>
      <c r="D11163" s="521" t="s">
        <v>3117</v>
      </c>
      <c r="E11163" s="520" t="s">
        <v>6117</v>
      </c>
      <c r="F11163" s="520" t="s">
        <v>2815</v>
      </c>
      <c r="G11163" s="522" t="s">
        <v>2816</v>
      </c>
      <c r="H11163" s="28">
        <v>44378</v>
      </c>
      <c r="I11163" s="523">
        <v>3.9602409999999999</v>
      </c>
      <c r="J11163" s="520" t="s">
        <v>3241</v>
      </c>
    </row>
    <row r="11164" spans="1:10" x14ac:dyDescent="0.3">
      <c r="A11164" s="519">
        <v>2021</v>
      </c>
      <c r="B11164" s="520" t="s">
        <v>3129</v>
      </c>
      <c r="C11164" s="520" t="s">
        <v>3130</v>
      </c>
      <c r="D11164" s="521" t="s">
        <v>3131</v>
      </c>
      <c r="E11164" s="520" t="s">
        <v>3063</v>
      </c>
      <c r="F11164" s="520" t="s">
        <v>3034</v>
      </c>
      <c r="G11164" s="522" t="s">
        <v>2840</v>
      </c>
      <c r="H11164" s="28">
        <v>44378</v>
      </c>
      <c r="I11164" s="523">
        <v>7.9437370000000005</v>
      </c>
      <c r="J11164" s="520" t="s">
        <v>3241</v>
      </c>
    </row>
    <row r="11165" spans="1:10" x14ac:dyDescent="0.3">
      <c r="A11165" s="519">
        <v>2021</v>
      </c>
      <c r="B11165" s="520" t="s">
        <v>3178</v>
      </c>
      <c r="C11165" s="520" t="s">
        <v>3179</v>
      </c>
      <c r="D11165" s="521" t="s">
        <v>3178</v>
      </c>
      <c r="E11165" s="520" t="s">
        <v>3033</v>
      </c>
      <c r="F11165" s="520" t="s">
        <v>2807</v>
      </c>
      <c r="G11165" s="522" t="s">
        <v>2812</v>
      </c>
      <c r="H11165" s="28">
        <v>44378</v>
      </c>
      <c r="I11165" s="523">
        <v>0</v>
      </c>
      <c r="J11165" s="520" t="s">
        <v>3241</v>
      </c>
    </row>
    <row r="11166" spans="1:10" x14ac:dyDescent="0.3">
      <c r="A11166" s="519">
        <v>2021</v>
      </c>
      <c r="B11166" s="520" t="s">
        <v>3119</v>
      </c>
      <c r="C11166" s="520" t="s">
        <v>3120</v>
      </c>
      <c r="D11166" s="521" t="s">
        <v>3119</v>
      </c>
      <c r="E11166" s="520" t="s">
        <v>6117</v>
      </c>
      <c r="F11166" s="520" t="s">
        <v>3034</v>
      </c>
      <c r="G11166" s="522" t="s">
        <v>2840</v>
      </c>
      <c r="H11166" s="28">
        <v>44378</v>
      </c>
      <c r="I11166" s="523">
        <v>5.0917269999999997</v>
      </c>
      <c r="J11166" s="520" t="s">
        <v>3241</v>
      </c>
    </row>
    <row r="11167" spans="1:10" x14ac:dyDescent="0.3">
      <c r="A11167" s="519">
        <v>2021</v>
      </c>
      <c r="B11167" s="520" t="s">
        <v>3121</v>
      </c>
      <c r="C11167" s="520" t="s">
        <v>3122</v>
      </c>
      <c r="D11167" s="521" t="s">
        <v>3121</v>
      </c>
      <c r="E11167" s="520" t="s">
        <v>6117</v>
      </c>
      <c r="F11167" s="520" t="s">
        <v>2825</v>
      </c>
      <c r="G11167" s="522" t="s">
        <v>2850</v>
      </c>
      <c r="H11167" s="28">
        <v>44378</v>
      </c>
      <c r="I11167" s="523">
        <v>6.2343860000000006</v>
      </c>
      <c r="J11167" s="520" t="s">
        <v>3241</v>
      </c>
    </row>
    <row r="11168" spans="1:10" x14ac:dyDescent="0.3">
      <c r="A11168" s="519">
        <v>2021</v>
      </c>
      <c r="B11168" s="520" t="s">
        <v>3198</v>
      </c>
      <c r="C11168" s="520" t="s">
        <v>3199</v>
      </c>
      <c r="D11168" s="521" t="s">
        <v>3200</v>
      </c>
      <c r="E11168" s="520" t="s">
        <v>3161</v>
      </c>
      <c r="F11168" s="520" t="s">
        <v>2815</v>
      </c>
      <c r="G11168" s="522" t="s">
        <v>2854</v>
      </c>
      <c r="H11168" s="28">
        <v>44378</v>
      </c>
      <c r="I11168" s="523">
        <v>0.59781200000000001</v>
      </c>
      <c r="J11168" s="520" t="s">
        <v>3192</v>
      </c>
    </row>
    <row r="11169" spans="1:10" x14ac:dyDescent="0.3">
      <c r="A11169" s="519">
        <v>2021</v>
      </c>
      <c r="B11169" s="520" t="s">
        <v>3187</v>
      </c>
      <c r="C11169" s="520" t="s">
        <v>3188</v>
      </c>
      <c r="D11169" s="521" t="s">
        <v>3187</v>
      </c>
      <c r="E11169" s="520" t="s">
        <v>3033</v>
      </c>
      <c r="F11169" s="520" t="s">
        <v>3034</v>
      </c>
      <c r="G11169" s="522" t="s">
        <v>3074</v>
      </c>
      <c r="H11169" s="28">
        <v>44378</v>
      </c>
      <c r="I11169" s="523">
        <v>0.69927300000000003</v>
      </c>
      <c r="J11169" s="520" t="s">
        <v>3241</v>
      </c>
    </row>
    <row r="11170" spans="1:10" x14ac:dyDescent="0.3">
      <c r="A11170" s="519">
        <v>2021</v>
      </c>
      <c r="B11170" s="520" t="s">
        <v>3189</v>
      </c>
      <c r="C11170" s="520" t="s">
        <v>3190</v>
      </c>
      <c r="D11170" s="521" t="s">
        <v>3191</v>
      </c>
      <c r="E11170" s="520" t="s">
        <v>3161</v>
      </c>
      <c r="F11170" s="520" t="s">
        <v>2815</v>
      </c>
      <c r="G11170" s="522" t="s">
        <v>2816</v>
      </c>
      <c r="H11170" s="28">
        <v>44378</v>
      </c>
      <c r="I11170" s="523">
        <v>1.495088</v>
      </c>
      <c r="J11170" s="520" t="s">
        <v>3192</v>
      </c>
    </row>
    <row r="11171" spans="1:10" x14ac:dyDescent="0.3">
      <c r="A11171" s="519">
        <v>2021</v>
      </c>
      <c r="B11171" s="520" t="s">
        <v>3193</v>
      </c>
      <c r="C11171" s="520" t="s">
        <v>3194</v>
      </c>
      <c r="D11171" s="521" t="s">
        <v>3193</v>
      </c>
      <c r="E11171" s="520" t="s">
        <v>6117</v>
      </c>
      <c r="F11171" s="520" t="s">
        <v>2798</v>
      </c>
      <c r="G11171" s="522" t="s">
        <v>2803</v>
      </c>
      <c r="H11171" s="28">
        <v>44378</v>
      </c>
      <c r="I11171" s="523">
        <v>4.9654679999999995</v>
      </c>
      <c r="J11171" s="520" t="s">
        <v>3192</v>
      </c>
    </row>
    <row r="11172" spans="1:10" x14ac:dyDescent="0.3">
      <c r="A11172" s="519">
        <v>2021</v>
      </c>
      <c r="B11172" s="520" t="s">
        <v>3195</v>
      </c>
      <c r="C11172" s="520" t="s">
        <v>3196</v>
      </c>
      <c r="D11172" s="521" t="s">
        <v>3197</v>
      </c>
      <c r="E11172" s="520" t="s">
        <v>3063</v>
      </c>
      <c r="F11172" s="520" t="s">
        <v>3094</v>
      </c>
      <c r="G11172" s="522" t="s">
        <v>2965</v>
      </c>
      <c r="H11172" s="28">
        <v>44378</v>
      </c>
      <c r="I11172" s="523">
        <v>1.706931</v>
      </c>
      <c r="J11172" s="520" t="s">
        <v>3192</v>
      </c>
    </row>
    <row r="11173" spans="1:10" x14ac:dyDescent="0.3">
      <c r="A11173" s="519">
        <v>2021</v>
      </c>
      <c r="B11173" s="520" t="s">
        <v>3690</v>
      </c>
      <c r="C11173" s="520" t="s">
        <v>3691</v>
      </c>
      <c r="D11173" s="521" t="s">
        <v>3690</v>
      </c>
      <c r="E11173" s="520" t="s">
        <v>3033</v>
      </c>
      <c r="F11173" s="520" t="s">
        <v>2807</v>
      </c>
      <c r="G11173" s="522" t="s">
        <v>2812</v>
      </c>
      <c r="H11173" s="28">
        <v>44378</v>
      </c>
      <c r="I11173" s="523">
        <v>10.449391</v>
      </c>
      <c r="J11173" s="520" t="s">
        <v>3241</v>
      </c>
    </row>
    <row r="11174" spans="1:10" x14ac:dyDescent="0.3">
      <c r="A11174" s="519">
        <v>2021</v>
      </c>
      <c r="B11174" s="520" t="s">
        <v>3687</v>
      </c>
      <c r="C11174" s="520" t="s">
        <v>3688</v>
      </c>
      <c r="D11174" s="521" t="s">
        <v>3689</v>
      </c>
      <c r="E11174" s="520" t="s">
        <v>3161</v>
      </c>
      <c r="F11174" s="520" t="s">
        <v>3026</v>
      </c>
      <c r="G11174" s="522" t="s">
        <v>2936</v>
      </c>
      <c r="H11174" s="28">
        <v>44378</v>
      </c>
      <c r="I11174" s="523">
        <v>0.81702700000000006</v>
      </c>
      <c r="J11174" s="520" t="s">
        <v>3192</v>
      </c>
    </row>
    <row r="11175" spans="1:10" x14ac:dyDescent="0.3">
      <c r="A11175" s="519">
        <v>2021</v>
      </c>
      <c r="B11175" s="520" t="s">
        <v>5217</v>
      </c>
      <c r="C11175" s="520" t="s">
        <v>2901</v>
      </c>
      <c r="D11175" s="521" t="s">
        <v>5217</v>
      </c>
      <c r="E11175" s="520" t="s">
        <v>3033</v>
      </c>
      <c r="F11175" s="520" t="s">
        <v>2788</v>
      </c>
      <c r="G11175" s="522" t="s">
        <v>2788</v>
      </c>
      <c r="H11175" s="28">
        <v>44378</v>
      </c>
      <c r="I11175" s="523">
        <v>40.511461000000004</v>
      </c>
      <c r="J11175" s="520" t="s">
        <v>3192</v>
      </c>
    </row>
    <row r="11176" spans="1:10" x14ac:dyDescent="0.3">
      <c r="A11176" s="519">
        <v>2021</v>
      </c>
      <c r="B11176" s="520" t="s">
        <v>5218</v>
      </c>
      <c r="C11176" s="520" t="s">
        <v>3507</v>
      </c>
      <c r="D11176" s="521" t="s">
        <v>5219</v>
      </c>
      <c r="E11176" s="520" t="s">
        <v>3063</v>
      </c>
      <c r="F11176" s="520" t="s">
        <v>2815</v>
      </c>
      <c r="G11176" s="522" t="s">
        <v>2816</v>
      </c>
      <c r="H11176" s="28">
        <v>44378</v>
      </c>
      <c r="I11176" s="523">
        <v>5.8855830000000005</v>
      </c>
      <c r="J11176" s="520" t="s">
        <v>3192</v>
      </c>
    </row>
    <row r="11177" spans="1:10" x14ac:dyDescent="0.3">
      <c r="A11177" s="519">
        <v>2021</v>
      </c>
      <c r="B11177" s="520" t="s">
        <v>5670</v>
      </c>
      <c r="C11177" s="520" t="s">
        <v>5671</v>
      </c>
      <c r="D11177" s="521" t="s">
        <v>5670</v>
      </c>
      <c r="E11177" s="520" t="s">
        <v>3033</v>
      </c>
      <c r="F11177" s="520" t="s">
        <v>2807</v>
      </c>
      <c r="G11177" s="522" t="s">
        <v>2812</v>
      </c>
      <c r="H11177" s="28">
        <v>44378</v>
      </c>
      <c r="I11177" s="523">
        <v>53.317841999999999</v>
      </c>
      <c r="J11177" s="520" t="s">
        <v>3241</v>
      </c>
    </row>
    <row r="11178" spans="1:10" x14ac:dyDescent="0.3">
      <c r="A11178" s="519">
        <v>2021</v>
      </c>
      <c r="B11178" s="520" t="s">
        <v>5672</v>
      </c>
      <c r="C11178" s="520" t="s">
        <v>2863</v>
      </c>
      <c r="D11178" s="521" t="s">
        <v>5672</v>
      </c>
      <c r="E11178" s="520" t="s">
        <v>3111</v>
      </c>
      <c r="F11178" s="520" t="s">
        <v>2815</v>
      </c>
      <c r="G11178" s="522" t="s">
        <v>2854</v>
      </c>
      <c r="H11178" s="28">
        <v>44378</v>
      </c>
      <c r="I11178" s="523">
        <v>3.8091939999999997</v>
      </c>
      <c r="J11178" s="520" t="s">
        <v>3192</v>
      </c>
    </row>
    <row r="11179" spans="1:10" x14ac:dyDescent="0.3">
      <c r="A11179" s="519">
        <v>2021</v>
      </c>
      <c r="B11179" s="520" t="s">
        <v>5757</v>
      </c>
      <c r="C11179" s="520" t="s">
        <v>2909</v>
      </c>
      <c r="D11179" s="521" t="s">
        <v>5757</v>
      </c>
      <c r="E11179" s="520" t="s">
        <v>3033</v>
      </c>
      <c r="F11179" s="520" t="s">
        <v>2788</v>
      </c>
      <c r="G11179" s="522" t="s">
        <v>2788</v>
      </c>
      <c r="H11179" s="28">
        <v>44378</v>
      </c>
      <c r="I11179" s="523">
        <v>41.411769</v>
      </c>
      <c r="J11179" s="520" t="s">
        <v>3192</v>
      </c>
    </row>
    <row r="11180" spans="1:10" x14ac:dyDescent="0.3">
      <c r="A11180" s="519">
        <v>2021</v>
      </c>
      <c r="B11180" s="520" t="s">
        <v>5972</v>
      </c>
      <c r="C11180" s="520" t="s">
        <v>5973</v>
      </c>
      <c r="D11180" s="521" t="s">
        <v>5972</v>
      </c>
      <c r="E11180" s="520" t="s">
        <v>3111</v>
      </c>
      <c r="F11180" s="520" t="s">
        <v>2825</v>
      </c>
      <c r="G11180" s="522" t="s">
        <v>2850</v>
      </c>
      <c r="H11180" s="28">
        <v>44378</v>
      </c>
      <c r="I11180" s="523">
        <v>7.8496999999999997E-2</v>
      </c>
      <c r="J11180" s="520" t="s">
        <v>3241</v>
      </c>
    </row>
    <row r="11181" spans="1:10" x14ac:dyDescent="0.3">
      <c r="A11181" s="519">
        <v>2021</v>
      </c>
      <c r="B11181" s="520" t="s">
        <v>5758</v>
      </c>
      <c r="C11181" s="520" t="s">
        <v>5759</v>
      </c>
      <c r="D11181" s="521" t="s">
        <v>5758</v>
      </c>
      <c r="E11181" s="520" t="s">
        <v>3033</v>
      </c>
      <c r="F11181" s="520" t="s">
        <v>2815</v>
      </c>
      <c r="G11181" s="522" t="s">
        <v>2816</v>
      </c>
      <c r="H11181" s="28">
        <v>44378</v>
      </c>
      <c r="I11181" s="523">
        <v>17.319490000000002</v>
      </c>
      <c r="J11181" s="520" t="s">
        <v>3192</v>
      </c>
    </row>
    <row r="11182" spans="1:10" x14ac:dyDescent="0.3">
      <c r="A11182" s="519">
        <v>2021</v>
      </c>
      <c r="B11182" s="520" t="s">
        <v>5760</v>
      </c>
      <c r="C11182" s="520" t="s">
        <v>5761</v>
      </c>
      <c r="D11182" s="521" t="s">
        <v>5760</v>
      </c>
      <c r="E11182" s="520" t="s">
        <v>3111</v>
      </c>
      <c r="F11182" s="520" t="s">
        <v>2815</v>
      </c>
      <c r="G11182" s="522" t="s">
        <v>2854</v>
      </c>
      <c r="H11182" s="28">
        <v>44378</v>
      </c>
      <c r="I11182" s="523">
        <v>3.7928140000000004</v>
      </c>
      <c r="J11182" s="520" t="s">
        <v>3192</v>
      </c>
    </row>
    <row r="11183" spans="1:10" x14ac:dyDescent="0.3">
      <c r="A11183" s="519">
        <v>2021</v>
      </c>
      <c r="B11183" s="520" t="s">
        <v>5762</v>
      </c>
      <c r="C11183" s="520" t="s">
        <v>5763</v>
      </c>
      <c r="D11183" s="521" t="s">
        <v>5762</v>
      </c>
      <c r="E11183" s="520" t="s">
        <v>3111</v>
      </c>
      <c r="F11183" s="520" t="s">
        <v>2825</v>
      </c>
      <c r="G11183" s="522" t="s">
        <v>2850</v>
      </c>
      <c r="H11183" s="28">
        <v>44378</v>
      </c>
      <c r="I11183" s="523">
        <v>0.25758800000000004</v>
      </c>
      <c r="J11183" s="520" t="s">
        <v>3192</v>
      </c>
    </row>
    <row r="11184" spans="1:10" x14ac:dyDescent="0.3">
      <c r="A11184" s="519">
        <v>2021</v>
      </c>
      <c r="B11184" s="520" t="s">
        <v>5775</v>
      </c>
      <c r="C11184" s="520" t="s">
        <v>2905</v>
      </c>
      <c r="D11184" s="521" t="s">
        <v>5775</v>
      </c>
      <c r="E11184" s="520" t="s">
        <v>3033</v>
      </c>
      <c r="F11184" s="520" t="s">
        <v>2807</v>
      </c>
      <c r="G11184" s="522" t="s">
        <v>2812</v>
      </c>
      <c r="H11184" s="28">
        <v>44378</v>
      </c>
      <c r="I11184" s="523">
        <v>11.075839999999999</v>
      </c>
      <c r="J11184" s="520" t="s">
        <v>3192</v>
      </c>
    </row>
    <row r="11185" spans="1:10" x14ac:dyDescent="0.3">
      <c r="A11185" s="519">
        <v>2021</v>
      </c>
      <c r="B11185" s="520" t="s">
        <v>5773</v>
      </c>
      <c r="C11185" s="520" t="s">
        <v>5774</v>
      </c>
      <c r="D11185" s="521" t="s">
        <v>5773</v>
      </c>
      <c r="E11185" s="520" t="s">
        <v>3111</v>
      </c>
      <c r="F11185" s="520" t="s">
        <v>3034</v>
      </c>
      <c r="G11185" s="522" t="s">
        <v>2821</v>
      </c>
      <c r="H11185" s="28">
        <v>44378</v>
      </c>
      <c r="I11185" s="523">
        <v>0.22175600000000001</v>
      </c>
      <c r="J11185" s="520" t="s">
        <v>3241</v>
      </c>
    </row>
    <row r="11186" spans="1:10" x14ac:dyDescent="0.3">
      <c r="A11186" s="519">
        <v>2021</v>
      </c>
      <c r="B11186" s="520" t="s">
        <v>5764</v>
      </c>
      <c r="C11186" s="520" t="s">
        <v>5765</v>
      </c>
      <c r="D11186" s="521" t="s">
        <v>5766</v>
      </c>
      <c r="E11186" s="520" t="s">
        <v>3161</v>
      </c>
      <c r="F11186" s="520" t="s">
        <v>2815</v>
      </c>
      <c r="G11186" s="522" t="s">
        <v>2816</v>
      </c>
      <c r="H11186" s="28">
        <v>44378</v>
      </c>
      <c r="I11186" s="523">
        <v>0.84497200000000006</v>
      </c>
      <c r="J11186" s="520" t="s">
        <v>3192</v>
      </c>
    </row>
    <row r="11187" spans="1:10" x14ac:dyDescent="0.3">
      <c r="A11187" s="519">
        <v>2021</v>
      </c>
      <c r="B11187" s="520" t="s">
        <v>5771</v>
      </c>
      <c r="C11187" s="520" t="s">
        <v>5772</v>
      </c>
      <c r="D11187" s="521" t="s">
        <v>5771</v>
      </c>
      <c r="E11187" s="520" t="s">
        <v>3033</v>
      </c>
      <c r="F11187" s="520" t="s">
        <v>2807</v>
      </c>
      <c r="G11187" s="522" t="s">
        <v>2812</v>
      </c>
      <c r="H11187" s="28">
        <v>44378</v>
      </c>
      <c r="I11187" s="523">
        <v>26.056063000000002</v>
      </c>
      <c r="J11187" s="520" t="s">
        <v>9055</v>
      </c>
    </row>
    <row r="11188" spans="1:10" x14ac:dyDescent="0.3">
      <c r="A11188" s="519">
        <v>2021</v>
      </c>
      <c r="B11188" s="520" t="s">
        <v>5769</v>
      </c>
      <c r="C11188" s="520" t="s">
        <v>5770</v>
      </c>
      <c r="D11188" s="521" t="s">
        <v>5769</v>
      </c>
      <c r="E11188" s="520" t="s">
        <v>3111</v>
      </c>
      <c r="F11188" s="520" t="s">
        <v>3034</v>
      </c>
      <c r="G11188" s="522" t="s">
        <v>2821</v>
      </c>
      <c r="H11188" s="28">
        <v>44378</v>
      </c>
      <c r="I11188" s="523">
        <v>5.6607409999999998</v>
      </c>
      <c r="J11188" s="520" t="s">
        <v>3192</v>
      </c>
    </row>
    <row r="11189" spans="1:10" x14ac:dyDescent="0.3">
      <c r="A11189" s="519">
        <v>2021</v>
      </c>
      <c r="B11189" s="520" t="s">
        <v>5767</v>
      </c>
      <c r="C11189" s="520" t="s">
        <v>3515</v>
      </c>
      <c r="D11189" s="521" t="s">
        <v>5768</v>
      </c>
      <c r="E11189" s="520" t="s">
        <v>3063</v>
      </c>
      <c r="F11189" s="520" t="s">
        <v>2815</v>
      </c>
      <c r="G11189" s="522" t="s">
        <v>2816</v>
      </c>
      <c r="H11189" s="28">
        <v>44378</v>
      </c>
      <c r="I11189" s="523">
        <v>2.4347859999999999</v>
      </c>
      <c r="J11189" s="520" t="s">
        <v>3192</v>
      </c>
    </row>
    <row r="11190" spans="1:10" x14ac:dyDescent="0.3">
      <c r="A11190" s="519">
        <v>2021</v>
      </c>
      <c r="B11190" s="520" t="s">
        <v>5982</v>
      </c>
      <c r="C11190" s="520" t="s">
        <v>5983</v>
      </c>
      <c r="D11190" s="521" t="s">
        <v>5982</v>
      </c>
      <c r="E11190" s="520" t="s">
        <v>3033</v>
      </c>
      <c r="F11190" s="520" t="s">
        <v>2788</v>
      </c>
      <c r="G11190" s="522" t="s">
        <v>2788</v>
      </c>
      <c r="H11190" s="28">
        <v>44378</v>
      </c>
      <c r="I11190" s="523">
        <v>22.406320000000001</v>
      </c>
      <c r="J11190" s="520" t="s">
        <v>3192</v>
      </c>
    </row>
    <row r="11191" spans="1:10" x14ac:dyDescent="0.3">
      <c r="A11191" s="519">
        <v>2021</v>
      </c>
      <c r="B11191" s="520" t="s">
        <v>5974</v>
      </c>
      <c r="C11191" s="520" t="s">
        <v>5975</v>
      </c>
      <c r="D11191" s="521" t="s">
        <v>5974</v>
      </c>
      <c r="E11191" s="520" t="s">
        <v>3033</v>
      </c>
      <c r="F11191" s="520" t="s">
        <v>2807</v>
      </c>
      <c r="G11191" s="522" t="s">
        <v>2812</v>
      </c>
      <c r="H11191" s="28">
        <v>44378</v>
      </c>
      <c r="I11191" s="523">
        <v>10.790321</v>
      </c>
      <c r="J11191" s="520" t="s">
        <v>3192</v>
      </c>
    </row>
    <row r="11192" spans="1:10" x14ac:dyDescent="0.3">
      <c r="A11192" s="519">
        <v>2021</v>
      </c>
      <c r="B11192" s="520" t="s">
        <v>5976</v>
      </c>
      <c r="C11192" s="520" t="s">
        <v>5977</v>
      </c>
      <c r="D11192" s="521" t="s">
        <v>5976</v>
      </c>
      <c r="E11192" s="520" t="s">
        <v>3111</v>
      </c>
      <c r="F11192" s="520" t="s">
        <v>3034</v>
      </c>
      <c r="G11192" s="522" t="s">
        <v>2831</v>
      </c>
      <c r="H11192" s="28">
        <v>44378</v>
      </c>
      <c r="I11192" s="523">
        <v>3.8630510000000005</v>
      </c>
      <c r="J11192" s="520" t="s">
        <v>3192</v>
      </c>
    </row>
    <row r="11193" spans="1:10" x14ac:dyDescent="0.3">
      <c r="A11193" s="519">
        <v>2021</v>
      </c>
      <c r="B11193" s="520" t="s">
        <v>5978</v>
      </c>
      <c r="C11193" s="520" t="s">
        <v>5979</v>
      </c>
      <c r="D11193" s="521" t="s">
        <v>5978</v>
      </c>
      <c r="E11193" s="520" t="s">
        <v>3111</v>
      </c>
      <c r="F11193" s="520" t="s">
        <v>2825</v>
      </c>
      <c r="G11193" s="522" t="s">
        <v>2850</v>
      </c>
      <c r="H11193" s="28">
        <v>44378</v>
      </c>
      <c r="I11193" s="523">
        <v>3.8324840000000004</v>
      </c>
      <c r="J11193" s="520" t="s">
        <v>3192</v>
      </c>
    </row>
    <row r="11194" spans="1:10" x14ac:dyDescent="0.3">
      <c r="A11194" s="519">
        <v>2021</v>
      </c>
      <c r="B11194" s="520" t="s">
        <v>5980</v>
      </c>
      <c r="C11194" s="520" t="s">
        <v>5981</v>
      </c>
      <c r="D11194" s="521" t="s">
        <v>5980</v>
      </c>
      <c r="E11194" s="520" t="s">
        <v>3111</v>
      </c>
      <c r="F11194" s="520" t="s">
        <v>2825</v>
      </c>
      <c r="G11194" s="522" t="s">
        <v>2850</v>
      </c>
      <c r="H11194" s="28">
        <v>44378</v>
      </c>
      <c r="I11194" s="523">
        <v>3.9344830000000002</v>
      </c>
      <c r="J11194" s="520" t="s">
        <v>3192</v>
      </c>
    </row>
    <row r="11195" spans="1:10" x14ac:dyDescent="0.3">
      <c r="A11195" s="519">
        <v>2021</v>
      </c>
      <c r="B11195" s="520" t="s">
        <v>5984</v>
      </c>
      <c r="C11195" s="520" t="s">
        <v>5985</v>
      </c>
      <c r="D11195" s="521" t="s">
        <v>5984</v>
      </c>
      <c r="E11195" s="520" t="s">
        <v>3111</v>
      </c>
      <c r="F11195" s="520" t="s">
        <v>2825</v>
      </c>
      <c r="G11195" s="522" t="s">
        <v>2850</v>
      </c>
      <c r="H11195" s="28">
        <v>44378</v>
      </c>
      <c r="I11195" s="523">
        <v>4.9665799999999996</v>
      </c>
      <c r="J11195" s="520" t="s">
        <v>3192</v>
      </c>
    </row>
    <row r="11196" spans="1:10" x14ac:dyDescent="0.3">
      <c r="A11196" s="519">
        <v>2021</v>
      </c>
      <c r="B11196" s="520" t="s">
        <v>5993</v>
      </c>
      <c r="C11196" s="520" t="s">
        <v>5994</v>
      </c>
      <c r="D11196" s="521" t="s">
        <v>5993</v>
      </c>
      <c r="E11196" s="520" t="s">
        <v>3033</v>
      </c>
      <c r="F11196" s="520" t="s">
        <v>2788</v>
      </c>
      <c r="G11196" s="522" t="s">
        <v>2788</v>
      </c>
      <c r="H11196" s="28">
        <v>44378</v>
      </c>
      <c r="I11196" s="523">
        <v>1.5358050000000001</v>
      </c>
      <c r="J11196" s="520" t="s">
        <v>3241</v>
      </c>
    </row>
    <row r="11197" spans="1:10" x14ac:dyDescent="0.3">
      <c r="A11197" s="519">
        <v>2021</v>
      </c>
      <c r="B11197" s="520" t="s">
        <v>5991</v>
      </c>
      <c r="C11197" s="520" t="s">
        <v>5992</v>
      </c>
      <c r="D11197" s="521" t="s">
        <v>5991</v>
      </c>
      <c r="E11197" s="520" t="s">
        <v>3033</v>
      </c>
      <c r="F11197" s="520" t="s">
        <v>2788</v>
      </c>
      <c r="G11197" s="522" t="s">
        <v>2799</v>
      </c>
      <c r="H11197" s="28">
        <v>44378</v>
      </c>
      <c r="I11197" s="523">
        <v>12.976685</v>
      </c>
      <c r="J11197" s="520" t="s">
        <v>3192</v>
      </c>
    </row>
    <row r="11198" spans="1:10" x14ac:dyDescent="0.3">
      <c r="A11198" s="519">
        <v>2021</v>
      </c>
      <c r="B11198" s="520" t="s">
        <v>5987</v>
      </c>
      <c r="C11198" s="520" t="s">
        <v>6024</v>
      </c>
      <c r="D11198" s="521" t="s">
        <v>5987</v>
      </c>
      <c r="E11198" s="520" t="s">
        <v>3111</v>
      </c>
      <c r="F11198" s="520" t="s">
        <v>2825</v>
      </c>
      <c r="G11198" s="522" t="s">
        <v>2850</v>
      </c>
      <c r="H11198" s="28">
        <v>44378</v>
      </c>
      <c r="I11198" s="523">
        <v>13.899257</v>
      </c>
      <c r="J11198" s="520" t="s">
        <v>3192</v>
      </c>
    </row>
    <row r="11199" spans="1:10" x14ac:dyDescent="0.3">
      <c r="A11199" s="519">
        <v>2021</v>
      </c>
      <c r="B11199" s="520" t="s">
        <v>5764</v>
      </c>
      <c r="C11199" s="520" t="s">
        <v>5765</v>
      </c>
      <c r="D11199" s="521" t="s">
        <v>5988</v>
      </c>
      <c r="E11199" s="520" t="s">
        <v>3161</v>
      </c>
      <c r="F11199" s="520" t="s">
        <v>2815</v>
      </c>
      <c r="G11199" s="522" t="s">
        <v>2816</v>
      </c>
      <c r="H11199" s="28">
        <v>44378</v>
      </c>
      <c r="I11199" s="523">
        <v>0.86632500000000001</v>
      </c>
      <c r="J11199" s="520" t="s">
        <v>3192</v>
      </c>
    </row>
    <row r="11200" spans="1:10" x14ac:dyDescent="0.3">
      <c r="A11200" s="519">
        <v>2021</v>
      </c>
      <c r="B11200" s="520" t="s">
        <v>5989</v>
      </c>
      <c r="C11200" s="520" t="s">
        <v>5990</v>
      </c>
      <c r="D11200" s="521" t="s">
        <v>5989</v>
      </c>
      <c r="E11200" s="520" t="s">
        <v>3033</v>
      </c>
      <c r="F11200" s="520" t="s">
        <v>2807</v>
      </c>
      <c r="G11200" s="522" t="s">
        <v>2812</v>
      </c>
      <c r="H11200" s="28">
        <v>44378</v>
      </c>
      <c r="I11200" s="523">
        <v>25.226279999999999</v>
      </c>
      <c r="J11200" s="520" t="s">
        <v>3241</v>
      </c>
    </row>
    <row r="11201" spans="1:10" x14ac:dyDescent="0.3">
      <c r="A11201" s="519">
        <v>2021</v>
      </c>
      <c r="B11201" s="520" t="s">
        <v>6036</v>
      </c>
      <c r="C11201" s="520" t="s">
        <v>6037</v>
      </c>
      <c r="D11201" s="521" t="s">
        <v>6038</v>
      </c>
      <c r="E11201" s="520" t="s">
        <v>3161</v>
      </c>
      <c r="F11201" s="520" t="s">
        <v>3026</v>
      </c>
      <c r="G11201" s="522" t="s">
        <v>2936</v>
      </c>
      <c r="H11201" s="28">
        <v>44378</v>
      </c>
      <c r="I11201" s="523">
        <v>4.1399239999999997</v>
      </c>
      <c r="J11201" s="520" t="s">
        <v>3192</v>
      </c>
    </row>
    <row r="11202" spans="1:10" x14ac:dyDescent="0.3">
      <c r="A11202" s="519">
        <v>2021</v>
      </c>
      <c r="B11202" s="520" t="s">
        <v>5995</v>
      </c>
      <c r="C11202" s="520" t="s">
        <v>5996</v>
      </c>
      <c r="D11202" s="521" t="s">
        <v>5995</v>
      </c>
      <c r="E11202" s="520" t="s">
        <v>3033</v>
      </c>
      <c r="F11202" s="520" t="s">
        <v>2807</v>
      </c>
      <c r="G11202" s="522" t="s">
        <v>2812</v>
      </c>
      <c r="H11202" s="28">
        <v>44378</v>
      </c>
      <c r="I11202" s="523">
        <v>9.8722440000000002</v>
      </c>
      <c r="J11202" s="520" t="s">
        <v>3192</v>
      </c>
    </row>
    <row r="11203" spans="1:10" x14ac:dyDescent="0.3">
      <c r="A11203" s="519">
        <v>2021</v>
      </c>
      <c r="B11203" s="520" t="s">
        <v>6033</v>
      </c>
      <c r="C11203" s="520" t="s">
        <v>6034</v>
      </c>
      <c r="D11203" s="521" t="s">
        <v>6035</v>
      </c>
      <c r="E11203" s="520" t="s">
        <v>3161</v>
      </c>
      <c r="F11203" s="520" t="s">
        <v>2788</v>
      </c>
      <c r="G11203" s="522" t="s">
        <v>2788</v>
      </c>
      <c r="H11203" s="28">
        <v>44378</v>
      </c>
      <c r="I11203" s="523">
        <v>2.5602450000000005</v>
      </c>
      <c r="J11203" s="520" t="s">
        <v>3192</v>
      </c>
    </row>
    <row r="11204" spans="1:10" x14ac:dyDescent="0.3">
      <c r="A11204" s="519">
        <v>2021</v>
      </c>
      <c r="B11204" s="520" t="s">
        <v>5997</v>
      </c>
      <c r="C11204" s="520" t="s">
        <v>5998</v>
      </c>
      <c r="D11204" s="521" t="s">
        <v>5997</v>
      </c>
      <c r="E11204" s="520" t="s">
        <v>3111</v>
      </c>
      <c r="F11204" s="520" t="s">
        <v>3034</v>
      </c>
      <c r="G11204" s="522" t="s">
        <v>2821</v>
      </c>
      <c r="H11204" s="28">
        <v>44378</v>
      </c>
      <c r="I11204" s="523">
        <v>2.9904630000000001</v>
      </c>
      <c r="J11204" s="520" t="s">
        <v>3241</v>
      </c>
    </row>
    <row r="11205" spans="1:10" x14ac:dyDescent="0.3">
      <c r="A11205" s="519">
        <v>2021</v>
      </c>
      <c r="B11205" s="520" t="s">
        <v>5999</v>
      </c>
      <c r="C11205" s="520" t="s">
        <v>5967</v>
      </c>
      <c r="D11205" s="521" t="s">
        <v>5999</v>
      </c>
      <c r="E11205" s="520" t="s">
        <v>3111</v>
      </c>
      <c r="F11205" s="520" t="s">
        <v>2815</v>
      </c>
      <c r="G11205" s="522" t="s">
        <v>2854</v>
      </c>
      <c r="H11205" s="28">
        <v>44378</v>
      </c>
      <c r="I11205" s="523">
        <v>0.63857699999999995</v>
      </c>
      <c r="J11205" s="520" t="s">
        <v>3241</v>
      </c>
    </row>
    <row r="11206" spans="1:10" x14ac:dyDescent="0.3">
      <c r="A11206" s="519">
        <v>2021</v>
      </c>
      <c r="B11206" s="520" t="s">
        <v>6025</v>
      </c>
      <c r="C11206" s="520" t="s">
        <v>6026</v>
      </c>
      <c r="D11206" s="521" t="s">
        <v>6025</v>
      </c>
      <c r="E11206" s="520" t="s">
        <v>3033</v>
      </c>
      <c r="F11206" s="520" t="s">
        <v>2807</v>
      </c>
      <c r="G11206" s="522" t="s">
        <v>2808</v>
      </c>
      <c r="H11206" s="28">
        <v>44378</v>
      </c>
      <c r="I11206" s="523">
        <v>52.390929000000007</v>
      </c>
      <c r="J11206" s="520" t="s">
        <v>3192</v>
      </c>
    </row>
    <row r="11207" spans="1:10" x14ac:dyDescent="0.3">
      <c r="A11207" s="519">
        <v>2021</v>
      </c>
      <c r="B11207" s="520" t="s">
        <v>6027</v>
      </c>
      <c r="C11207" s="520" t="s">
        <v>6028</v>
      </c>
      <c r="D11207" s="521" t="s">
        <v>6027</v>
      </c>
      <c r="E11207" s="520" t="s">
        <v>3111</v>
      </c>
      <c r="F11207" s="520" t="s">
        <v>3034</v>
      </c>
      <c r="G11207" s="522" t="s">
        <v>2831</v>
      </c>
      <c r="H11207" s="28">
        <v>44378</v>
      </c>
      <c r="I11207" s="523">
        <v>2.5535039999999998</v>
      </c>
      <c r="J11207" s="520" t="s">
        <v>3192</v>
      </c>
    </row>
    <row r="11208" spans="1:10" x14ac:dyDescent="0.3">
      <c r="A11208" s="519">
        <v>2021</v>
      </c>
      <c r="B11208" s="520" t="s">
        <v>6029</v>
      </c>
      <c r="C11208" s="520" t="s">
        <v>6030</v>
      </c>
      <c r="D11208" s="521" t="s">
        <v>6029</v>
      </c>
      <c r="E11208" s="520" t="s">
        <v>3111</v>
      </c>
      <c r="F11208" s="520" t="s">
        <v>3034</v>
      </c>
      <c r="G11208" s="522" t="s">
        <v>2831</v>
      </c>
      <c r="H11208" s="28">
        <v>44378</v>
      </c>
      <c r="I11208" s="523">
        <v>1.1600250000000001</v>
      </c>
      <c r="J11208" s="520" t="s">
        <v>3192</v>
      </c>
    </row>
    <row r="11209" spans="1:10" x14ac:dyDescent="0.3">
      <c r="A11209" s="519">
        <v>2021</v>
      </c>
      <c r="B11209" s="520" t="s">
        <v>6031</v>
      </c>
      <c r="C11209" s="520" t="s">
        <v>6016</v>
      </c>
      <c r="D11209" s="521" t="s">
        <v>6031</v>
      </c>
      <c r="E11209" s="520" t="s">
        <v>3033</v>
      </c>
      <c r="F11209" s="520" t="s">
        <v>2807</v>
      </c>
      <c r="G11209" s="522" t="s">
        <v>2808</v>
      </c>
      <c r="H11209" s="28">
        <v>44378</v>
      </c>
      <c r="I11209" s="523">
        <v>12.809745999999999</v>
      </c>
      <c r="J11209" s="520" t="s">
        <v>3241</v>
      </c>
    </row>
    <row r="11210" spans="1:10" x14ac:dyDescent="0.3">
      <c r="A11210" s="519">
        <v>2021</v>
      </c>
      <c r="B11210" s="520" t="s">
        <v>6032</v>
      </c>
      <c r="C11210" s="520" t="s">
        <v>6018</v>
      </c>
      <c r="D11210" s="521" t="s">
        <v>6032</v>
      </c>
      <c r="E11210" s="520" t="s">
        <v>3033</v>
      </c>
      <c r="F11210" s="520" t="s">
        <v>2788</v>
      </c>
      <c r="G11210" s="522" t="s">
        <v>2788</v>
      </c>
      <c r="H11210" s="28">
        <v>44378</v>
      </c>
      <c r="I11210" s="523">
        <v>22.948875999999998</v>
      </c>
      <c r="J11210" s="520" t="s">
        <v>3241</v>
      </c>
    </row>
    <row r="11211" spans="1:10" x14ac:dyDescent="0.3">
      <c r="A11211" s="519">
        <v>2021</v>
      </c>
      <c r="B11211" s="520" t="s">
        <v>6039</v>
      </c>
      <c r="C11211" s="520" t="s">
        <v>6040</v>
      </c>
      <c r="D11211" s="521" t="s">
        <v>6039</v>
      </c>
      <c r="E11211" s="520" t="s">
        <v>3033</v>
      </c>
      <c r="F11211" s="520" t="s">
        <v>2788</v>
      </c>
      <c r="G11211" s="522" t="s">
        <v>2788</v>
      </c>
      <c r="H11211" s="28">
        <v>44378</v>
      </c>
      <c r="I11211" s="523">
        <v>26.228584999999999</v>
      </c>
      <c r="J11211" s="520" t="s">
        <v>3241</v>
      </c>
    </row>
    <row r="11212" spans="1:10" x14ac:dyDescent="0.3">
      <c r="A11212" s="519">
        <v>2021</v>
      </c>
      <c r="B11212" s="520" t="s">
        <v>6041</v>
      </c>
      <c r="C11212" s="520" t="s">
        <v>6042</v>
      </c>
      <c r="D11212" s="521" t="s">
        <v>6041</v>
      </c>
      <c r="E11212" s="520" t="s">
        <v>3033</v>
      </c>
      <c r="F11212" s="520" t="s">
        <v>2798</v>
      </c>
      <c r="G11212" s="522" t="s">
        <v>2803</v>
      </c>
      <c r="H11212" s="28">
        <v>44378</v>
      </c>
      <c r="I11212" s="523">
        <v>36.692896999999995</v>
      </c>
      <c r="J11212" s="520" t="s">
        <v>3192</v>
      </c>
    </row>
    <row r="11213" spans="1:10" x14ac:dyDescent="0.3">
      <c r="A11213" s="519">
        <v>2021</v>
      </c>
      <c r="B11213" s="520" t="s">
        <v>6043</v>
      </c>
      <c r="C11213" s="520" t="s">
        <v>6044</v>
      </c>
      <c r="D11213" s="521" t="s">
        <v>6043</v>
      </c>
      <c r="E11213" s="520" t="s">
        <v>3111</v>
      </c>
      <c r="F11213" s="520" t="s">
        <v>2825</v>
      </c>
      <c r="G11213" s="522" t="s">
        <v>2850</v>
      </c>
      <c r="H11213" s="28">
        <v>44378</v>
      </c>
      <c r="I11213" s="523">
        <v>1.8676680000000001</v>
      </c>
      <c r="J11213" s="520" t="s">
        <v>3192</v>
      </c>
    </row>
    <row r="11214" spans="1:10" x14ac:dyDescent="0.3">
      <c r="A11214" s="519">
        <v>2021</v>
      </c>
      <c r="B11214" s="520" t="s">
        <v>6075</v>
      </c>
      <c r="C11214" s="520" t="s">
        <v>6076</v>
      </c>
      <c r="D11214" s="521" t="s">
        <v>6075</v>
      </c>
      <c r="E11214" s="520" t="s">
        <v>3033</v>
      </c>
      <c r="F11214" s="520" t="s">
        <v>2807</v>
      </c>
      <c r="G11214" s="522" t="s">
        <v>2812</v>
      </c>
      <c r="H11214" s="28">
        <v>44378</v>
      </c>
      <c r="I11214" s="523">
        <v>56.749820999999997</v>
      </c>
      <c r="J11214" s="520" t="s">
        <v>9055</v>
      </c>
    </row>
    <row r="11215" spans="1:10" x14ac:dyDescent="0.3">
      <c r="A11215" s="519">
        <v>2021</v>
      </c>
      <c r="B11215" s="520" t="s">
        <v>6077</v>
      </c>
      <c r="C11215" s="520" t="s">
        <v>6078</v>
      </c>
      <c r="D11215" s="521" t="s">
        <v>6077</v>
      </c>
      <c r="E11215" s="520" t="s">
        <v>3111</v>
      </c>
      <c r="F11215" s="520" t="s">
        <v>3034</v>
      </c>
      <c r="G11215" s="522" t="s">
        <v>2840</v>
      </c>
      <c r="H11215" s="28">
        <v>44378</v>
      </c>
      <c r="I11215" s="523">
        <v>13.683450000000001</v>
      </c>
      <c r="J11215" s="520" t="s">
        <v>3192</v>
      </c>
    </row>
    <row r="11216" spans="1:10" x14ac:dyDescent="0.3">
      <c r="A11216" s="519">
        <v>2021</v>
      </c>
      <c r="B11216" s="520" t="s">
        <v>6087</v>
      </c>
      <c r="C11216" s="520" t="s">
        <v>6088</v>
      </c>
      <c r="D11216" s="521" t="s">
        <v>6087</v>
      </c>
      <c r="E11216" s="520" t="s">
        <v>3033</v>
      </c>
      <c r="F11216" s="520" t="s">
        <v>2798</v>
      </c>
      <c r="G11216" s="522" t="s">
        <v>2803</v>
      </c>
      <c r="H11216" s="28">
        <v>44378</v>
      </c>
      <c r="I11216" s="523">
        <v>4.6628080000000001</v>
      </c>
      <c r="J11216" s="520" t="s">
        <v>3241</v>
      </c>
    </row>
    <row r="11217" spans="1:10" x14ac:dyDescent="0.3">
      <c r="A11217" s="519">
        <v>2021</v>
      </c>
      <c r="B11217" s="520" t="s">
        <v>6079</v>
      </c>
      <c r="C11217" s="520" t="s">
        <v>6080</v>
      </c>
      <c r="D11217" s="521" t="s">
        <v>6079</v>
      </c>
      <c r="E11217" s="520" t="s">
        <v>3111</v>
      </c>
      <c r="F11217" s="520" t="s">
        <v>2825</v>
      </c>
      <c r="G11217" s="522" t="s">
        <v>2826</v>
      </c>
      <c r="H11217" s="28">
        <v>44378</v>
      </c>
      <c r="I11217" s="523">
        <v>0.13390100000000002</v>
      </c>
      <c r="J11217" s="520" t="s">
        <v>3192</v>
      </c>
    </row>
    <row r="11218" spans="1:10" x14ac:dyDescent="0.3">
      <c r="A11218" s="519">
        <v>2021</v>
      </c>
      <c r="B11218" s="520" t="s">
        <v>6081</v>
      </c>
      <c r="C11218" s="520" t="s">
        <v>6082</v>
      </c>
      <c r="D11218" s="521" t="s">
        <v>6081</v>
      </c>
      <c r="E11218" s="520" t="s">
        <v>3033</v>
      </c>
      <c r="F11218" s="520" t="s">
        <v>2788</v>
      </c>
      <c r="G11218" s="522" t="s">
        <v>2788</v>
      </c>
      <c r="H11218" s="28">
        <v>44378</v>
      </c>
      <c r="I11218" s="523">
        <v>7.1688990000000006</v>
      </c>
      <c r="J11218" s="520" t="s">
        <v>3241</v>
      </c>
    </row>
    <row r="11219" spans="1:10" x14ac:dyDescent="0.3">
      <c r="A11219" s="519">
        <v>2021</v>
      </c>
      <c r="B11219" s="520" t="s">
        <v>6083</v>
      </c>
      <c r="C11219" s="520" t="s">
        <v>6084</v>
      </c>
      <c r="D11219" s="521" t="s">
        <v>6083</v>
      </c>
      <c r="E11219" s="520" t="s">
        <v>3111</v>
      </c>
      <c r="F11219" s="520" t="s">
        <v>2825</v>
      </c>
      <c r="G11219" s="522" t="s">
        <v>2850</v>
      </c>
      <c r="H11219" s="28">
        <v>44378</v>
      </c>
      <c r="I11219" s="523">
        <v>0.94794900000000004</v>
      </c>
      <c r="J11219" s="520" t="s">
        <v>3241</v>
      </c>
    </row>
    <row r="11220" spans="1:10" x14ac:dyDescent="0.3">
      <c r="A11220" s="519">
        <v>2021</v>
      </c>
      <c r="B11220" s="520" t="s">
        <v>6085</v>
      </c>
      <c r="C11220" s="520" t="s">
        <v>6086</v>
      </c>
      <c r="D11220" s="521" t="s">
        <v>6085</v>
      </c>
      <c r="E11220" s="520" t="s">
        <v>3033</v>
      </c>
      <c r="F11220" s="520" t="s">
        <v>2807</v>
      </c>
      <c r="G11220" s="522" t="s">
        <v>2812</v>
      </c>
      <c r="H11220" s="28">
        <v>44378</v>
      </c>
      <c r="I11220" s="523">
        <v>39.777096000000007</v>
      </c>
      <c r="J11220" s="520" t="s">
        <v>3241</v>
      </c>
    </row>
    <row r="11221" spans="1:10" x14ac:dyDescent="0.3">
      <c r="A11221" s="519">
        <v>2021</v>
      </c>
      <c r="B11221" s="520" t="s">
        <v>3189</v>
      </c>
      <c r="C11221" s="520" t="s">
        <v>6326</v>
      </c>
      <c r="D11221" s="521" t="s">
        <v>6327</v>
      </c>
      <c r="E11221" s="520" t="s">
        <v>3161</v>
      </c>
      <c r="F11221" s="520" t="s">
        <v>2815</v>
      </c>
      <c r="G11221" s="522" t="s">
        <v>2816</v>
      </c>
      <c r="H11221" s="28">
        <v>44378</v>
      </c>
      <c r="I11221" s="523">
        <v>0.78786100000000003</v>
      </c>
      <c r="J11221" s="520" t="s">
        <v>3192</v>
      </c>
    </row>
    <row r="11222" spans="1:10" x14ac:dyDescent="0.3">
      <c r="A11222" s="519">
        <v>2021</v>
      </c>
      <c r="B11222" s="520" t="s">
        <v>6128</v>
      </c>
      <c r="C11222" s="520" t="s">
        <v>6129</v>
      </c>
      <c r="D11222" s="521" t="s">
        <v>6130</v>
      </c>
      <c r="E11222" s="520" t="s">
        <v>3161</v>
      </c>
      <c r="F11222" s="520" t="s">
        <v>3034</v>
      </c>
      <c r="G11222" s="522" t="s">
        <v>2999</v>
      </c>
      <c r="H11222" s="28">
        <v>44378</v>
      </c>
      <c r="I11222" s="523">
        <v>1.4663079999999999</v>
      </c>
      <c r="J11222" s="520" t="s">
        <v>3192</v>
      </c>
    </row>
    <row r="11223" spans="1:10" x14ac:dyDescent="0.3">
      <c r="A11223" s="519">
        <v>2021</v>
      </c>
      <c r="B11223" s="520" t="s">
        <v>6119</v>
      </c>
      <c r="C11223" s="520" t="s">
        <v>6120</v>
      </c>
      <c r="D11223" s="521" t="s">
        <v>6119</v>
      </c>
      <c r="E11223" s="520" t="s">
        <v>3033</v>
      </c>
      <c r="F11223" s="520" t="s">
        <v>2788</v>
      </c>
      <c r="G11223" s="522" t="s">
        <v>2788</v>
      </c>
      <c r="H11223" s="28">
        <v>44378</v>
      </c>
      <c r="I11223" s="523">
        <v>40.677056999999998</v>
      </c>
      <c r="J11223" s="520" t="s">
        <v>3192</v>
      </c>
    </row>
    <row r="11224" spans="1:10" x14ac:dyDescent="0.3">
      <c r="A11224" s="519">
        <v>2021</v>
      </c>
      <c r="B11224" s="520" t="s">
        <v>6141</v>
      </c>
      <c r="C11224" s="520" t="s">
        <v>6142</v>
      </c>
      <c r="D11224" s="521" t="s">
        <v>6143</v>
      </c>
      <c r="E11224" s="520" t="s">
        <v>3063</v>
      </c>
      <c r="F11224" s="520" t="s">
        <v>3034</v>
      </c>
      <c r="G11224" s="522" t="s">
        <v>2999</v>
      </c>
      <c r="H11224" s="28">
        <v>44378</v>
      </c>
      <c r="I11224" s="523">
        <v>0.98561200000000004</v>
      </c>
      <c r="J11224" s="520" t="s">
        <v>3192</v>
      </c>
    </row>
    <row r="11225" spans="1:10" x14ac:dyDescent="0.3">
      <c r="A11225" s="519">
        <v>2021</v>
      </c>
      <c r="B11225" s="520" t="s">
        <v>6121</v>
      </c>
      <c r="C11225" s="520" t="s">
        <v>6110</v>
      </c>
      <c r="D11225" s="521" t="s">
        <v>6121</v>
      </c>
      <c r="E11225" s="520" t="s">
        <v>3033</v>
      </c>
      <c r="F11225" s="520" t="s">
        <v>2788</v>
      </c>
      <c r="G11225" s="522" t="s">
        <v>2788</v>
      </c>
      <c r="H11225" s="28">
        <v>44378</v>
      </c>
      <c r="I11225" s="523">
        <v>19.096809</v>
      </c>
      <c r="J11225" s="520" t="s">
        <v>3241</v>
      </c>
    </row>
    <row r="11226" spans="1:10" x14ac:dyDescent="0.3">
      <c r="A11226" s="519">
        <v>2021</v>
      </c>
      <c r="B11226" s="520" t="s">
        <v>6122</v>
      </c>
      <c r="C11226" s="520" t="s">
        <v>6123</v>
      </c>
      <c r="D11226" s="521" t="s">
        <v>6122</v>
      </c>
      <c r="E11226" s="520" t="s">
        <v>3111</v>
      </c>
      <c r="F11226" s="520" t="s">
        <v>3034</v>
      </c>
      <c r="G11226" s="522" t="s">
        <v>2831</v>
      </c>
      <c r="H11226" s="28">
        <v>44378</v>
      </c>
      <c r="I11226" s="523">
        <v>1.8250130000000002</v>
      </c>
      <c r="J11226" s="520" t="s">
        <v>3192</v>
      </c>
    </row>
    <row r="11227" spans="1:10" x14ac:dyDescent="0.3">
      <c r="A11227" s="519">
        <v>2021</v>
      </c>
      <c r="B11227" s="520" t="s">
        <v>6124</v>
      </c>
      <c r="C11227" s="520" t="s">
        <v>6125</v>
      </c>
      <c r="D11227" s="521" t="s">
        <v>6124</v>
      </c>
      <c r="E11227" s="520" t="s">
        <v>3111</v>
      </c>
      <c r="F11227" s="520" t="s">
        <v>2815</v>
      </c>
      <c r="G11227" s="522" t="s">
        <v>2854</v>
      </c>
      <c r="H11227" s="28">
        <v>44378</v>
      </c>
      <c r="I11227" s="523">
        <v>0.61356600000000006</v>
      </c>
      <c r="J11227" s="520" t="s">
        <v>9055</v>
      </c>
    </row>
    <row r="11228" spans="1:10" x14ac:dyDescent="0.3">
      <c r="A11228" s="519">
        <v>2021</v>
      </c>
      <c r="B11228" s="520" t="s">
        <v>6126</v>
      </c>
      <c r="C11228" s="520" t="s">
        <v>6127</v>
      </c>
      <c r="D11228" s="521" t="s">
        <v>6126</v>
      </c>
      <c r="E11228" s="520" t="s">
        <v>3033</v>
      </c>
      <c r="F11228" s="520" t="s">
        <v>2788</v>
      </c>
      <c r="G11228" s="522" t="s">
        <v>2788</v>
      </c>
      <c r="H11228" s="28">
        <v>44378</v>
      </c>
      <c r="I11228" s="523">
        <v>9.3240370000000006</v>
      </c>
      <c r="J11228" s="520" t="s">
        <v>3241</v>
      </c>
    </row>
    <row r="11229" spans="1:10" x14ac:dyDescent="0.3">
      <c r="A11229" s="519">
        <v>2021</v>
      </c>
      <c r="B11229" s="520" t="s">
        <v>6144</v>
      </c>
      <c r="C11229" s="520" t="s">
        <v>6145</v>
      </c>
      <c r="D11229" s="521" t="s">
        <v>6144</v>
      </c>
      <c r="E11229" s="520" t="s">
        <v>3033</v>
      </c>
      <c r="F11229" s="520" t="s">
        <v>2788</v>
      </c>
      <c r="G11229" s="522" t="s">
        <v>2788</v>
      </c>
      <c r="H11229" s="28">
        <v>44378</v>
      </c>
      <c r="I11229" s="523">
        <v>4.9659520000000006</v>
      </c>
      <c r="J11229" s="520" t="s">
        <v>3192</v>
      </c>
    </row>
    <row r="11230" spans="1:10" x14ac:dyDescent="0.3">
      <c r="A11230" s="519">
        <v>2021</v>
      </c>
      <c r="B11230" s="520" t="s">
        <v>6146</v>
      </c>
      <c r="C11230" s="520" t="s">
        <v>6147</v>
      </c>
      <c r="D11230" s="521" t="s">
        <v>6146</v>
      </c>
      <c r="E11230" s="520" t="s">
        <v>3033</v>
      </c>
      <c r="F11230" s="520" t="s">
        <v>2815</v>
      </c>
      <c r="G11230" s="522" t="s">
        <v>2816</v>
      </c>
      <c r="H11230" s="28">
        <v>44378</v>
      </c>
      <c r="I11230" s="523">
        <v>19.775228000000002</v>
      </c>
      <c r="J11230" s="520" t="s">
        <v>3241</v>
      </c>
    </row>
    <row r="11231" spans="1:10" x14ac:dyDescent="0.3">
      <c r="A11231" s="519">
        <v>2021</v>
      </c>
      <c r="B11231" s="520" t="s">
        <v>6328</v>
      </c>
      <c r="C11231" s="520" t="s">
        <v>6329</v>
      </c>
      <c r="D11231" s="521" t="s">
        <v>6328</v>
      </c>
      <c r="E11231" s="520" t="s">
        <v>3033</v>
      </c>
      <c r="F11231" s="520" t="s">
        <v>3034</v>
      </c>
      <c r="G11231" s="522" t="s">
        <v>2821</v>
      </c>
      <c r="H11231" s="28">
        <v>44378</v>
      </c>
      <c r="I11231" s="523">
        <v>21.011157999999998</v>
      </c>
      <c r="J11231" s="520" t="s">
        <v>3192</v>
      </c>
    </row>
    <row r="11232" spans="1:10" x14ac:dyDescent="0.3">
      <c r="A11232" s="519">
        <v>2021</v>
      </c>
      <c r="B11232" s="520" t="s">
        <v>6148</v>
      </c>
      <c r="C11232" s="520" t="s">
        <v>6149</v>
      </c>
      <c r="D11232" s="521" t="s">
        <v>6148</v>
      </c>
      <c r="E11232" s="520" t="s">
        <v>3033</v>
      </c>
      <c r="F11232" s="520" t="s">
        <v>2788</v>
      </c>
      <c r="G11232" s="522" t="s">
        <v>2788</v>
      </c>
      <c r="H11232" s="28">
        <v>44378</v>
      </c>
      <c r="I11232" s="523">
        <v>35.024020999999998</v>
      </c>
      <c r="J11232" s="520" t="s">
        <v>3192</v>
      </c>
    </row>
    <row r="11233" spans="1:10" x14ac:dyDescent="0.3">
      <c r="A11233" s="519">
        <v>2021</v>
      </c>
      <c r="B11233" s="520" t="s">
        <v>6150</v>
      </c>
      <c r="C11233" s="520" t="s">
        <v>6151</v>
      </c>
      <c r="D11233" s="521" t="s">
        <v>6150</v>
      </c>
      <c r="E11233" s="520" t="s">
        <v>3033</v>
      </c>
      <c r="F11233" s="520" t="s">
        <v>2788</v>
      </c>
      <c r="G11233" s="522" t="s">
        <v>2788</v>
      </c>
      <c r="H11233" s="28">
        <v>44378</v>
      </c>
      <c r="I11233" s="523">
        <v>93.317274000000012</v>
      </c>
      <c r="J11233" s="520" t="s">
        <v>3192</v>
      </c>
    </row>
    <row r="11234" spans="1:10" x14ac:dyDescent="0.3">
      <c r="A11234" s="519">
        <v>2021</v>
      </c>
      <c r="B11234" s="520" t="s">
        <v>6330</v>
      </c>
      <c r="C11234" s="520" t="s">
        <v>6331</v>
      </c>
      <c r="D11234" s="521" t="s">
        <v>6330</v>
      </c>
      <c r="E11234" s="520" t="s">
        <v>3111</v>
      </c>
      <c r="F11234" s="520" t="s">
        <v>2815</v>
      </c>
      <c r="G11234" s="522" t="s">
        <v>2854</v>
      </c>
      <c r="H11234" s="28">
        <v>44378</v>
      </c>
      <c r="I11234" s="523">
        <v>0.63480900000000007</v>
      </c>
      <c r="J11234" s="520" t="s">
        <v>9055</v>
      </c>
    </row>
    <row r="11235" spans="1:10" x14ac:dyDescent="0.3">
      <c r="A11235" s="519">
        <v>2021</v>
      </c>
      <c r="B11235" s="520" t="s">
        <v>6332</v>
      </c>
      <c r="C11235" s="520" t="s">
        <v>6266</v>
      </c>
      <c r="D11235" s="521" t="s">
        <v>6332</v>
      </c>
      <c r="E11235" s="520" t="s">
        <v>3111</v>
      </c>
      <c r="F11235" s="520" t="s">
        <v>2815</v>
      </c>
      <c r="G11235" s="522" t="s">
        <v>2854</v>
      </c>
      <c r="H11235" s="28">
        <v>44378</v>
      </c>
      <c r="I11235" s="523">
        <v>5.2331000000000003E-2</v>
      </c>
      <c r="J11235" s="520" t="s">
        <v>3241</v>
      </c>
    </row>
    <row r="11236" spans="1:10" x14ac:dyDescent="0.3">
      <c r="A11236" s="519">
        <v>2021</v>
      </c>
      <c r="B11236" s="520" t="s">
        <v>6333</v>
      </c>
      <c r="C11236" s="520" t="s">
        <v>6334</v>
      </c>
      <c r="D11236" s="521" t="s">
        <v>6335</v>
      </c>
      <c r="E11236" s="520" t="s">
        <v>3161</v>
      </c>
      <c r="F11236" s="520" t="s">
        <v>2815</v>
      </c>
      <c r="G11236" s="522" t="s">
        <v>2816</v>
      </c>
      <c r="H11236" s="28">
        <v>44378</v>
      </c>
      <c r="I11236" s="523">
        <v>0.58079600000000009</v>
      </c>
      <c r="J11236" s="520" t="s">
        <v>3192</v>
      </c>
    </row>
    <row r="11237" spans="1:10" x14ac:dyDescent="0.3">
      <c r="A11237" s="519">
        <v>2021</v>
      </c>
      <c r="B11237" s="520" t="s">
        <v>6336</v>
      </c>
      <c r="C11237" s="520" t="s">
        <v>6337</v>
      </c>
      <c r="D11237" s="521" t="s">
        <v>6338</v>
      </c>
      <c r="E11237" s="520" t="s">
        <v>3161</v>
      </c>
      <c r="F11237" s="520" t="s">
        <v>2788</v>
      </c>
      <c r="G11237" s="522" t="s">
        <v>2788</v>
      </c>
      <c r="H11237" s="28">
        <v>44378</v>
      </c>
      <c r="I11237" s="523">
        <v>0.55465300000000006</v>
      </c>
      <c r="J11237" s="520" t="s">
        <v>3192</v>
      </c>
    </row>
    <row r="11238" spans="1:10" x14ac:dyDescent="0.3">
      <c r="A11238" s="519">
        <v>2021</v>
      </c>
      <c r="B11238" s="520" t="s">
        <v>6350</v>
      </c>
      <c r="C11238" s="520" t="s">
        <v>6351</v>
      </c>
      <c r="D11238" s="521" t="s">
        <v>6352</v>
      </c>
      <c r="E11238" s="520" t="s">
        <v>3063</v>
      </c>
      <c r="F11238" s="520" t="s">
        <v>2815</v>
      </c>
      <c r="G11238" s="522" t="s">
        <v>2816</v>
      </c>
      <c r="H11238" s="28">
        <v>44378</v>
      </c>
      <c r="I11238" s="523">
        <v>2.186E-3</v>
      </c>
      <c r="J11238" s="520" t="s">
        <v>3192</v>
      </c>
    </row>
    <row r="11239" spans="1:10" x14ac:dyDescent="0.3">
      <c r="A11239" s="519">
        <v>2021</v>
      </c>
      <c r="B11239" s="520" t="s">
        <v>6344</v>
      </c>
      <c r="C11239" s="520" t="s">
        <v>6345</v>
      </c>
      <c r="D11239" s="521" t="s">
        <v>6344</v>
      </c>
      <c r="E11239" s="520" t="s">
        <v>3033</v>
      </c>
      <c r="F11239" s="520" t="s">
        <v>2807</v>
      </c>
      <c r="G11239" s="522" t="s">
        <v>2812</v>
      </c>
      <c r="H11239" s="28">
        <v>44378</v>
      </c>
      <c r="I11239" s="523">
        <v>23.546745999999999</v>
      </c>
      <c r="J11239" s="518" t="s">
        <v>9055</v>
      </c>
    </row>
    <row r="11240" spans="1:10" x14ac:dyDescent="0.3">
      <c r="A11240" s="519">
        <v>2021</v>
      </c>
      <c r="B11240" s="520" t="s">
        <v>6346</v>
      </c>
      <c r="C11240" s="520" t="s">
        <v>6347</v>
      </c>
      <c r="D11240" s="521" t="s">
        <v>6346</v>
      </c>
      <c r="E11240" s="520" t="s">
        <v>3033</v>
      </c>
      <c r="F11240" s="520" t="s">
        <v>2788</v>
      </c>
      <c r="G11240" s="522" t="s">
        <v>2788</v>
      </c>
      <c r="H11240" s="28">
        <v>44378</v>
      </c>
      <c r="I11240" s="523">
        <v>15.522256</v>
      </c>
      <c r="J11240" s="520" t="s">
        <v>3192</v>
      </c>
    </row>
    <row r="11241" spans="1:10" x14ac:dyDescent="0.3">
      <c r="A11241" s="519">
        <v>2021</v>
      </c>
      <c r="B11241" s="520" t="s">
        <v>6353</v>
      </c>
      <c r="C11241" s="520" t="s">
        <v>6354</v>
      </c>
      <c r="D11241" s="521" t="s">
        <v>6353</v>
      </c>
      <c r="E11241" s="520" t="s">
        <v>6117</v>
      </c>
      <c r="F11241" s="520" t="s">
        <v>2825</v>
      </c>
      <c r="G11241" s="522" t="s">
        <v>2826</v>
      </c>
      <c r="H11241" s="28">
        <v>44378</v>
      </c>
      <c r="I11241" s="523">
        <v>0</v>
      </c>
      <c r="J11241" s="520" t="s">
        <v>3192</v>
      </c>
    </row>
    <row r="11242" spans="1:10" x14ac:dyDescent="0.3">
      <c r="A11242" s="519">
        <v>2021</v>
      </c>
      <c r="B11242" s="520" t="s">
        <v>6341</v>
      </c>
      <c r="C11242" s="520" t="s">
        <v>6342</v>
      </c>
      <c r="D11242" s="521" t="s">
        <v>6343</v>
      </c>
      <c r="E11242" s="520" t="s">
        <v>3161</v>
      </c>
      <c r="F11242" s="520" t="s">
        <v>2815</v>
      </c>
      <c r="G11242" s="522" t="s">
        <v>2854</v>
      </c>
      <c r="H11242" s="28">
        <v>44378</v>
      </c>
      <c r="I11242" s="523">
        <v>0.65773599999999999</v>
      </c>
      <c r="J11242" s="520" t="s">
        <v>3192</v>
      </c>
    </row>
    <row r="11243" spans="1:10" x14ac:dyDescent="0.3">
      <c r="A11243" s="519">
        <v>2021</v>
      </c>
      <c r="B11243" s="520" t="s">
        <v>6339</v>
      </c>
      <c r="C11243" s="520" t="s">
        <v>6340</v>
      </c>
      <c r="D11243" s="521" t="s">
        <v>6339</v>
      </c>
      <c r="E11243" s="520" t="s">
        <v>3111</v>
      </c>
      <c r="F11243" s="520" t="s">
        <v>2825</v>
      </c>
      <c r="G11243" s="522" t="s">
        <v>2850</v>
      </c>
      <c r="H11243" s="28">
        <v>44378</v>
      </c>
      <c r="I11243" s="523">
        <v>0.351939</v>
      </c>
      <c r="J11243" s="520" t="s">
        <v>3241</v>
      </c>
    </row>
    <row r="11244" spans="1:10" x14ac:dyDescent="0.3">
      <c r="A11244" s="519">
        <v>2021</v>
      </c>
      <c r="B11244" s="520" t="s">
        <v>6349</v>
      </c>
      <c r="C11244" s="520" t="s">
        <v>6306</v>
      </c>
      <c r="D11244" s="521" t="s">
        <v>6349</v>
      </c>
      <c r="E11244" s="520" t="s">
        <v>3111</v>
      </c>
      <c r="F11244" s="520" t="s">
        <v>2825</v>
      </c>
      <c r="G11244" s="522" t="s">
        <v>2826</v>
      </c>
      <c r="H11244" s="28">
        <v>44378</v>
      </c>
      <c r="I11244" s="523">
        <v>0.9038250000000001</v>
      </c>
      <c r="J11244" s="520" t="s">
        <v>3241</v>
      </c>
    </row>
    <row r="11245" spans="1:10" x14ac:dyDescent="0.3">
      <c r="A11245" s="519">
        <v>2021</v>
      </c>
      <c r="B11245" s="520" t="s">
        <v>6348</v>
      </c>
      <c r="C11245" s="520" t="s">
        <v>6304</v>
      </c>
      <c r="D11245" s="521" t="s">
        <v>6348</v>
      </c>
      <c r="E11245" s="520" t="s">
        <v>3033</v>
      </c>
      <c r="F11245" s="520" t="s">
        <v>2815</v>
      </c>
      <c r="G11245" s="522" t="s">
        <v>2816</v>
      </c>
      <c r="H11245" s="28">
        <v>44378</v>
      </c>
      <c r="I11245" s="523">
        <v>9.0037659999999988</v>
      </c>
      <c r="J11245" s="520" t="s">
        <v>3241</v>
      </c>
    </row>
    <row r="11246" spans="1:10" x14ac:dyDescent="0.3">
      <c r="A11246" s="519">
        <v>2021</v>
      </c>
      <c r="B11246" s="520" t="s">
        <v>6355</v>
      </c>
      <c r="C11246" s="520" t="s">
        <v>6356</v>
      </c>
      <c r="D11246" s="521" t="s">
        <v>6355</v>
      </c>
      <c r="E11246" s="520" t="s">
        <v>6117</v>
      </c>
      <c r="F11246" s="520" t="s">
        <v>2825</v>
      </c>
      <c r="G11246" s="522" t="s">
        <v>2826</v>
      </c>
      <c r="H11246" s="28">
        <v>44378</v>
      </c>
      <c r="I11246" s="523">
        <v>0</v>
      </c>
      <c r="J11246" s="520" t="s">
        <v>3192</v>
      </c>
    </row>
    <row r="11247" spans="1:10" x14ac:dyDescent="0.3">
      <c r="A11247" s="519">
        <v>2021</v>
      </c>
      <c r="B11247" s="520" t="s">
        <v>6357</v>
      </c>
      <c r="C11247" s="520" t="s">
        <v>6358</v>
      </c>
      <c r="D11247" s="521" t="s">
        <v>6357</v>
      </c>
      <c r="E11247" s="520" t="s">
        <v>3111</v>
      </c>
      <c r="F11247" s="520" t="s">
        <v>2825</v>
      </c>
      <c r="G11247" s="522" t="s">
        <v>2850</v>
      </c>
      <c r="H11247" s="28">
        <v>44378</v>
      </c>
      <c r="I11247" s="523">
        <v>0.37622000000000005</v>
      </c>
      <c r="J11247" s="520" t="s">
        <v>3241</v>
      </c>
    </row>
    <row r="11248" spans="1:10" x14ac:dyDescent="0.3">
      <c r="A11248" s="519">
        <v>2021</v>
      </c>
      <c r="B11248" s="520" t="s">
        <v>6382</v>
      </c>
      <c r="C11248" s="520" t="s">
        <v>6383</v>
      </c>
      <c r="D11248" s="521" t="s">
        <v>6384</v>
      </c>
      <c r="E11248" s="520" t="s">
        <v>3161</v>
      </c>
      <c r="F11248" s="520" t="s">
        <v>2815</v>
      </c>
      <c r="G11248" s="522" t="s">
        <v>2854</v>
      </c>
      <c r="H11248" s="28">
        <v>44378</v>
      </c>
      <c r="I11248" s="523">
        <v>1.2164640000000002</v>
      </c>
      <c r="J11248" s="520" t="s">
        <v>3192</v>
      </c>
    </row>
    <row r="11249" spans="1:10" x14ac:dyDescent="0.3">
      <c r="A11249" s="519">
        <v>2021</v>
      </c>
      <c r="B11249" s="520" t="s">
        <v>6385</v>
      </c>
      <c r="C11249" s="520" t="s">
        <v>6386</v>
      </c>
      <c r="D11249" s="521" t="s">
        <v>6387</v>
      </c>
      <c r="E11249" s="520" t="s">
        <v>3161</v>
      </c>
      <c r="F11249" s="520" t="s">
        <v>2815</v>
      </c>
      <c r="G11249" s="522" t="s">
        <v>2816</v>
      </c>
      <c r="H11249" s="28">
        <v>44378</v>
      </c>
      <c r="I11249" s="523">
        <v>0.70534600000000003</v>
      </c>
      <c r="J11249" s="520" t="s">
        <v>3192</v>
      </c>
    </row>
    <row r="11250" spans="1:10" x14ac:dyDescent="0.3">
      <c r="A11250" s="519">
        <v>2021</v>
      </c>
      <c r="B11250" s="520" t="s">
        <v>6446</v>
      </c>
      <c r="C11250" s="520" t="s">
        <v>6447</v>
      </c>
      <c r="D11250" s="521" t="s">
        <v>6446</v>
      </c>
      <c r="E11250" s="520" t="s">
        <v>3033</v>
      </c>
      <c r="F11250" s="520" t="s">
        <v>2798</v>
      </c>
      <c r="G11250" s="522" t="s">
        <v>5801</v>
      </c>
      <c r="H11250" s="28">
        <v>44378</v>
      </c>
      <c r="I11250" s="523">
        <v>25.655864000000001</v>
      </c>
      <c r="J11250" s="520" t="s">
        <v>3241</v>
      </c>
    </row>
    <row r="11251" spans="1:10" x14ac:dyDescent="0.3">
      <c r="A11251" s="519">
        <v>2021</v>
      </c>
      <c r="B11251" s="520" t="s">
        <v>6448</v>
      </c>
      <c r="C11251" s="520" t="s">
        <v>6449</v>
      </c>
      <c r="D11251" s="521" t="s">
        <v>6448</v>
      </c>
      <c r="E11251" s="520" t="s">
        <v>3111</v>
      </c>
      <c r="F11251" s="520" t="s">
        <v>2825</v>
      </c>
      <c r="G11251" s="522" t="s">
        <v>2850</v>
      </c>
      <c r="H11251" s="28">
        <v>44378</v>
      </c>
      <c r="I11251" s="523">
        <v>0.55283700000000002</v>
      </c>
      <c r="J11251" s="520" t="s">
        <v>3241</v>
      </c>
    </row>
    <row r="11252" spans="1:10" x14ac:dyDescent="0.3">
      <c r="A11252" s="519">
        <v>2021</v>
      </c>
      <c r="B11252" s="520" t="s">
        <v>6450</v>
      </c>
      <c r="C11252" s="520" t="s">
        <v>6451</v>
      </c>
      <c r="D11252" s="521" t="s">
        <v>6452</v>
      </c>
      <c r="E11252" s="520" t="s">
        <v>3063</v>
      </c>
      <c r="F11252" s="520" t="s">
        <v>3094</v>
      </c>
      <c r="G11252" s="522" t="s">
        <v>2961</v>
      </c>
      <c r="H11252" s="28">
        <v>44378</v>
      </c>
      <c r="I11252" s="523">
        <v>22.123303</v>
      </c>
      <c r="J11252" s="520" t="s">
        <v>3241</v>
      </c>
    </row>
    <row r="11253" spans="1:10" x14ac:dyDescent="0.3">
      <c r="A11253" s="519">
        <v>2021</v>
      </c>
      <c r="B11253" s="520" t="s">
        <v>6453</v>
      </c>
      <c r="C11253" s="520" t="s">
        <v>6454</v>
      </c>
      <c r="D11253" s="521" t="s">
        <v>6501</v>
      </c>
      <c r="E11253" s="520" t="s">
        <v>3063</v>
      </c>
      <c r="F11253" s="520" t="s">
        <v>3094</v>
      </c>
      <c r="G11253" s="522" t="s">
        <v>2961</v>
      </c>
      <c r="H11253" s="28">
        <v>44378</v>
      </c>
      <c r="I11253" s="523">
        <v>11.865905000000001</v>
      </c>
      <c r="J11253" s="520" t="s">
        <v>3192</v>
      </c>
    </row>
    <row r="11254" spans="1:10" x14ac:dyDescent="0.3">
      <c r="A11254" s="519">
        <v>2021</v>
      </c>
      <c r="B11254" s="520" t="s">
        <v>6729</v>
      </c>
      <c r="C11254" s="520" t="s">
        <v>6730</v>
      </c>
      <c r="D11254" s="521" t="s">
        <v>6729</v>
      </c>
      <c r="E11254" s="520" t="s">
        <v>3033</v>
      </c>
      <c r="F11254" s="520" t="s">
        <v>2807</v>
      </c>
      <c r="G11254" s="522" t="s">
        <v>2812</v>
      </c>
      <c r="H11254" s="28">
        <v>44378</v>
      </c>
      <c r="I11254" s="523">
        <v>9.8120370000000001</v>
      </c>
      <c r="J11254" s="520" t="s">
        <v>3192</v>
      </c>
    </row>
    <row r="11255" spans="1:10" x14ac:dyDescent="0.3">
      <c r="A11255" s="519">
        <v>2021</v>
      </c>
      <c r="B11255" s="520" t="s">
        <v>6455</v>
      </c>
      <c r="C11255" s="520" t="s">
        <v>6456</v>
      </c>
      <c r="D11255" s="521" t="s">
        <v>6457</v>
      </c>
      <c r="E11255" s="520" t="s">
        <v>3161</v>
      </c>
      <c r="F11255" s="520" t="s">
        <v>2788</v>
      </c>
      <c r="G11255" s="522" t="s">
        <v>2788</v>
      </c>
      <c r="H11255" s="28">
        <v>44378</v>
      </c>
      <c r="I11255" s="523">
        <v>0.459675</v>
      </c>
      <c r="J11255" s="520" t="s">
        <v>3192</v>
      </c>
    </row>
    <row r="11256" spans="1:10" x14ac:dyDescent="0.3">
      <c r="A11256" s="519">
        <v>2021</v>
      </c>
      <c r="B11256" s="520" t="s">
        <v>6731</v>
      </c>
      <c r="C11256" s="520" t="s">
        <v>6732</v>
      </c>
      <c r="D11256" s="521" t="s">
        <v>6731</v>
      </c>
      <c r="E11256" s="520" t="s">
        <v>6117</v>
      </c>
      <c r="F11256" s="520" t="s">
        <v>2825</v>
      </c>
      <c r="G11256" s="522" t="s">
        <v>2826</v>
      </c>
      <c r="H11256" s="28">
        <v>44378</v>
      </c>
      <c r="I11256" s="523">
        <v>0</v>
      </c>
      <c r="J11256" s="520" t="s">
        <v>3192</v>
      </c>
    </row>
    <row r="11257" spans="1:10" x14ac:dyDescent="0.3">
      <c r="A11257" s="519">
        <v>2021</v>
      </c>
      <c r="B11257" s="520" t="s">
        <v>6464</v>
      </c>
      <c r="C11257" s="520" t="s">
        <v>6465</v>
      </c>
      <c r="D11257" s="521" t="s">
        <v>6466</v>
      </c>
      <c r="E11257" s="520" t="s">
        <v>3161</v>
      </c>
      <c r="F11257" s="520" t="s">
        <v>2788</v>
      </c>
      <c r="G11257" s="522" t="s">
        <v>2788</v>
      </c>
      <c r="H11257" s="28">
        <v>44378</v>
      </c>
      <c r="I11257" s="523">
        <v>0.39602300000000001</v>
      </c>
      <c r="J11257" s="520" t="s">
        <v>3192</v>
      </c>
    </row>
    <row r="11258" spans="1:10" x14ac:dyDescent="0.3">
      <c r="A11258" s="519">
        <v>2021</v>
      </c>
      <c r="B11258" s="520" t="s">
        <v>6471</v>
      </c>
      <c r="C11258" s="520" t="s">
        <v>6472</v>
      </c>
      <c r="D11258" s="521" t="s">
        <v>6473</v>
      </c>
      <c r="E11258" s="520" t="s">
        <v>3161</v>
      </c>
      <c r="F11258" s="520" t="s">
        <v>3026</v>
      </c>
      <c r="G11258" s="522" t="s">
        <v>2936</v>
      </c>
      <c r="H11258" s="28">
        <v>44378</v>
      </c>
      <c r="I11258" s="523">
        <v>0.87798600000000004</v>
      </c>
      <c r="J11258" s="520" t="s">
        <v>3192</v>
      </c>
    </row>
    <row r="11259" spans="1:10" x14ac:dyDescent="0.3">
      <c r="A11259" s="519">
        <v>2021</v>
      </c>
      <c r="B11259" s="520" t="s">
        <v>6458</v>
      </c>
      <c r="C11259" s="520" t="s">
        <v>6459</v>
      </c>
      <c r="D11259" s="521" t="s">
        <v>6458</v>
      </c>
      <c r="E11259" s="520" t="s">
        <v>3111</v>
      </c>
      <c r="F11259" s="520" t="s">
        <v>3034</v>
      </c>
      <c r="G11259" s="522" t="s">
        <v>2923</v>
      </c>
      <c r="H11259" s="28">
        <v>44378</v>
      </c>
      <c r="I11259" s="523">
        <v>15.277024000000001</v>
      </c>
      <c r="J11259" s="520" t="s">
        <v>3192</v>
      </c>
    </row>
    <row r="11260" spans="1:10" x14ac:dyDescent="0.3">
      <c r="A11260" s="519">
        <v>2021</v>
      </c>
      <c r="B11260" s="520" t="s">
        <v>6460</v>
      </c>
      <c r="C11260" s="520" t="s">
        <v>6461</v>
      </c>
      <c r="D11260" s="521" t="s">
        <v>6460</v>
      </c>
      <c r="E11260" s="520" t="s">
        <v>3111</v>
      </c>
      <c r="F11260" s="520" t="s">
        <v>3034</v>
      </c>
      <c r="G11260" s="522" t="s">
        <v>2923</v>
      </c>
      <c r="H11260" s="28">
        <v>44378</v>
      </c>
      <c r="I11260" s="523">
        <v>16.289431</v>
      </c>
      <c r="J11260" s="520" t="s">
        <v>3192</v>
      </c>
    </row>
    <row r="11261" spans="1:10" x14ac:dyDescent="0.3">
      <c r="A11261" s="519">
        <v>2021</v>
      </c>
      <c r="B11261" s="520" t="s">
        <v>6462</v>
      </c>
      <c r="C11261" s="520" t="s">
        <v>6463</v>
      </c>
      <c r="D11261" s="521" t="s">
        <v>6462</v>
      </c>
      <c r="E11261" s="520" t="s">
        <v>3111</v>
      </c>
      <c r="F11261" s="520" t="s">
        <v>3034</v>
      </c>
      <c r="G11261" s="522" t="s">
        <v>2923</v>
      </c>
      <c r="H11261" s="28">
        <v>44378</v>
      </c>
      <c r="I11261" s="523">
        <v>16.100633000000002</v>
      </c>
      <c r="J11261" s="520" t="s">
        <v>3192</v>
      </c>
    </row>
    <row r="11262" spans="1:10" x14ac:dyDescent="0.3">
      <c r="A11262" s="519">
        <v>2021</v>
      </c>
      <c r="B11262" s="520" t="s">
        <v>6467</v>
      </c>
      <c r="C11262" s="520" t="s">
        <v>6468</v>
      </c>
      <c r="D11262" s="521" t="s">
        <v>6467</v>
      </c>
      <c r="E11262" s="520" t="s">
        <v>3033</v>
      </c>
      <c r="F11262" s="520" t="s">
        <v>2788</v>
      </c>
      <c r="G11262" s="522" t="s">
        <v>2788</v>
      </c>
      <c r="H11262" s="28">
        <v>44378</v>
      </c>
      <c r="I11262" s="523">
        <v>41.734341999999998</v>
      </c>
      <c r="J11262" s="520" t="s">
        <v>3192</v>
      </c>
    </row>
    <row r="11263" spans="1:10" x14ac:dyDescent="0.3">
      <c r="A11263" s="519">
        <v>2021</v>
      </c>
      <c r="B11263" s="520" t="s">
        <v>6469</v>
      </c>
      <c r="C11263" s="520" t="s">
        <v>6470</v>
      </c>
      <c r="D11263" s="521" t="s">
        <v>6469</v>
      </c>
      <c r="E11263" s="520" t="s">
        <v>3033</v>
      </c>
      <c r="F11263" s="520" t="s">
        <v>2788</v>
      </c>
      <c r="G11263" s="522" t="s">
        <v>2788</v>
      </c>
      <c r="H11263" s="28">
        <v>44378</v>
      </c>
      <c r="I11263" s="523">
        <v>60.057127999999999</v>
      </c>
      <c r="J11263" s="520" t="s">
        <v>3241</v>
      </c>
    </row>
    <row r="11264" spans="1:10" x14ac:dyDescent="0.3">
      <c r="A11264" s="519">
        <v>2021</v>
      </c>
      <c r="B11264" s="520" t="s">
        <v>6488</v>
      </c>
      <c r="C11264" s="520" t="s">
        <v>6489</v>
      </c>
      <c r="D11264" s="521" t="s">
        <v>6488</v>
      </c>
      <c r="E11264" s="520" t="s">
        <v>3033</v>
      </c>
      <c r="F11264" s="520" t="s">
        <v>2807</v>
      </c>
      <c r="G11264" s="522" t="s">
        <v>2812</v>
      </c>
      <c r="H11264" s="28">
        <v>44378</v>
      </c>
      <c r="I11264" s="523">
        <v>32.703920000000004</v>
      </c>
      <c r="J11264" s="520" t="s">
        <v>3192</v>
      </c>
    </row>
    <row r="11265" spans="1:10" x14ac:dyDescent="0.3">
      <c r="A11265" s="519">
        <v>2021</v>
      </c>
      <c r="B11265" s="520" t="s">
        <v>6490</v>
      </c>
      <c r="C11265" s="520" t="s">
        <v>6491</v>
      </c>
      <c r="D11265" s="521" t="s">
        <v>6490</v>
      </c>
      <c r="E11265" s="520" t="s">
        <v>6117</v>
      </c>
      <c r="F11265" s="520" t="s">
        <v>2825</v>
      </c>
      <c r="G11265" s="522" t="s">
        <v>2826</v>
      </c>
      <c r="H11265" s="28">
        <v>44378</v>
      </c>
      <c r="I11265" s="523">
        <v>0</v>
      </c>
      <c r="J11265" s="520" t="s">
        <v>3192</v>
      </c>
    </row>
    <row r="11266" spans="1:10" x14ac:dyDescent="0.3">
      <c r="A11266" s="519">
        <v>2021</v>
      </c>
      <c r="B11266" s="520" t="s">
        <v>6496</v>
      </c>
      <c r="C11266" s="520" t="s">
        <v>6497</v>
      </c>
      <c r="D11266" s="521" t="s">
        <v>6496</v>
      </c>
      <c r="E11266" s="520" t="s">
        <v>6117</v>
      </c>
      <c r="F11266" s="520" t="s">
        <v>2825</v>
      </c>
      <c r="G11266" s="522" t="s">
        <v>2826</v>
      </c>
      <c r="H11266" s="28">
        <v>44378</v>
      </c>
      <c r="I11266" s="523">
        <v>0</v>
      </c>
      <c r="J11266" s="520" t="s">
        <v>3192</v>
      </c>
    </row>
    <row r="11267" spans="1:10" x14ac:dyDescent="0.3">
      <c r="A11267" s="519">
        <v>2021</v>
      </c>
      <c r="B11267" s="520" t="s">
        <v>6493</v>
      </c>
      <c r="C11267" s="520" t="s">
        <v>6494</v>
      </c>
      <c r="D11267" s="521" t="s">
        <v>6493</v>
      </c>
      <c r="E11267" s="520" t="s">
        <v>6117</v>
      </c>
      <c r="F11267" s="520" t="s">
        <v>2825</v>
      </c>
      <c r="G11267" s="522" t="s">
        <v>2826</v>
      </c>
      <c r="H11267" s="28">
        <v>44378</v>
      </c>
      <c r="I11267" s="523">
        <v>0</v>
      </c>
      <c r="J11267" s="520" t="s">
        <v>3192</v>
      </c>
    </row>
    <row r="11268" spans="1:10" x14ac:dyDescent="0.3">
      <c r="A11268" s="519">
        <v>2021</v>
      </c>
      <c r="B11268" s="520" t="s">
        <v>6499</v>
      </c>
      <c r="C11268" s="520" t="s">
        <v>6500</v>
      </c>
      <c r="D11268" s="521" t="s">
        <v>6499</v>
      </c>
      <c r="E11268" s="520" t="s">
        <v>3033</v>
      </c>
      <c r="F11268" s="520" t="s">
        <v>2788</v>
      </c>
      <c r="G11268" s="522" t="s">
        <v>2788</v>
      </c>
      <c r="H11268" s="28">
        <v>44378</v>
      </c>
      <c r="I11268" s="523">
        <v>21.627327000000001</v>
      </c>
      <c r="J11268" s="520" t="s">
        <v>3192</v>
      </c>
    </row>
    <row r="11269" spans="1:10" x14ac:dyDescent="0.3">
      <c r="A11269" s="519">
        <v>2021</v>
      </c>
      <c r="B11269" s="520" t="s">
        <v>6505</v>
      </c>
      <c r="C11269" s="520" t="s">
        <v>6506</v>
      </c>
      <c r="D11269" s="521" t="s">
        <v>6505</v>
      </c>
      <c r="E11269" s="520" t="s">
        <v>3033</v>
      </c>
      <c r="F11269" s="520" t="s">
        <v>2807</v>
      </c>
      <c r="G11269" s="522" t="s">
        <v>2812</v>
      </c>
      <c r="H11269" s="28">
        <v>44378</v>
      </c>
      <c r="I11269" s="523">
        <v>17.952776</v>
      </c>
      <c r="J11269" s="518" t="s">
        <v>9055</v>
      </c>
    </row>
    <row r="11270" spans="1:10" x14ac:dyDescent="0.3">
      <c r="A11270" s="519">
        <v>2021</v>
      </c>
      <c r="B11270" s="520" t="s">
        <v>6733</v>
      </c>
      <c r="C11270" s="520" t="s">
        <v>6734</v>
      </c>
      <c r="D11270" s="521" t="s">
        <v>6735</v>
      </c>
      <c r="E11270" s="520" t="s">
        <v>3063</v>
      </c>
      <c r="F11270" s="520" t="s">
        <v>3094</v>
      </c>
      <c r="G11270" s="522" t="s">
        <v>3527</v>
      </c>
      <c r="H11270" s="28">
        <v>44378</v>
      </c>
      <c r="I11270" s="523">
        <v>3.6449260000000003</v>
      </c>
      <c r="J11270" s="520" t="s">
        <v>3192</v>
      </c>
    </row>
    <row r="11271" spans="1:10" x14ac:dyDescent="0.3">
      <c r="A11271" s="519">
        <v>2021</v>
      </c>
      <c r="B11271" s="520" t="s">
        <v>6502</v>
      </c>
      <c r="C11271" s="520" t="s">
        <v>6503</v>
      </c>
      <c r="D11271" s="521" t="s">
        <v>6504</v>
      </c>
      <c r="E11271" s="520" t="s">
        <v>3161</v>
      </c>
      <c r="F11271" s="520" t="s">
        <v>2815</v>
      </c>
      <c r="G11271" s="522" t="s">
        <v>2816</v>
      </c>
      <c r="H11271" s="28">
        <v>44378</v>
      </c>
      <c r="I11271" s="523">
        <v>0.89626100000000009</v>
      </c>
      <c r="J11271" s="520" t="s">
        <v>3192</v>
      </c>
    </row>
    <row r="11272" spans="1:10" x14ac:dyDescent="0.3">
      <c r="A11272" s="519">
        <v>2021</v>
      </c>
      <c r="B11272" s="520" t="s">
        <v>6510</v>
      </c>
      <c r="C11272" s="520" t="s">
        <v>3461</v>
      </c>
      <c r="D11272" s="521" t="s">
        <v>6511</v>
      </c>
      <c r="E11272" s="520" t="s">
        <v>3161</v>
      </c>
      <c r="F11272" s="520" t="s">
        <v>2815</v>
      </c>
      <c r="G11272" s="522" t="s">
        <v>2854</v>
      </c>
      <c r="H11272" s="28">
        <v>44378</v>
      </c>
      <c r="I11272" s="523">
        <v>0.41905900000000001</v>
      </c>
      <c r="J11272" s="520" t="s">
        <v>3192</v>
      </c>
    </row>
    <row r="11273" spans="1:10" x14ac:dyDescent="0.3">
      <c r="A11273" s="519">
        <v>2021</v>
      </c>
      <c r="B11273" s="520" t="s">
        <v>6507</v>
      </c>
      <c r="C11273" s="520" t="s">
        <v>6508</v>
      </c>
      <c r="D11273" s="521" t="s">
        <v>6509</v>
      </c>
      <c r="E11273" s="520" t="s">
        <v>3063</v>
      </c>
      <c r="F11273" s="520" t="s">
        <v>3094</v>
      </c>
      <c r="G11273" s="522" t="s">
        <v>2965</v>
      </c>
      <c r="H11273" s="28">
        <v>44378</v>
      </c>
      <c r="I11273" s="523">
        <v>0</v>
      </c>
      <c r="J11273" s="520" t="s">
        <v>3241</v>
      </c>
    </row>
    <row r="11274" spans="1:10" x14ac:dyDescent="0.3">
      <c r="A11274" s="519">
        <v>2021</v>
      </c>
      <c r="B11274" s="520" t="s">
        <v>6722</v>
      </c>
      <c r="C11274" s="520" t="s">
        <v>6723</v>
      </c>
      <c r="D11274" s="521" t="s">
        <v>6722</v>
      </c>
      <c r="E11274" s="520" t="s">
        <v>3033</v>
      </c>
      <c r="F11274" s="520" t="s">
        <v>2807</v>
      </c>
      <c r="G11274" s="522" t="s">
        <v>2812</v>
      </c>
      <c r="H11274" s="28">
        <v>44378</v>
      </c>
      <c r="I11274" s="523">
        <v>24.502476000000001</v>
      </c>
      <c r="J11274" s="518" t="s">
        <v>9055</v>
      </c>
    </row>
    <row r="11275" spans="1:10" x14ac:dyDescent="0.3">
      <c r="A11275" s="519">
        <v>2021</v>
      </c>
      <c r="B11275" s="520" t="s">
        <v>6724</v>
      </c>
      <c r="C11275" s="520" t="s">
        <v>6725</v>
      </c>
      <c r="D11275" s="521" t="s">
        <v>6724</v>
      </c>
      <c r="E11275" s="520" t="s">
        <v>3033</v>
      </c>
      <c r="F11275" s="520" t="s">
        <v>2807</v>
      </c>
      <c r="G11275" s="522" t="s">
        <v>2812</v>
      </c>
      <c r="H11275" s="28">
        <v>44378</v>
      </c>
      <c r="I11275" s="523">
        <v>25.127293000000002</v>
      </c>
      <c r="J11275" s="518" t="s">
        <v>9055</v>
      </c>
    </row>
    <row r="11276" spans="1:10" x14ac:dyDescent="0.3">
      <c r="A11276" s="519">
        <v>2021</v>
      </c>
      <c r="B11276" s="520" t="s">
        <v>6736</v>
      </c>
      <c r="C11276" s="520" t="s">
        <v>6727</v>
      </c>
      <c r="D11276" s="521" t="s">
        <v>6728</v>
      </c>
      <c r="E11276" s="520" t="s">
        <v>3161</v>
      </c>
      <c r="F11276" s="520" t="s">
        <v>2815</v>
      </c>
      <c r="G11276" s="522" t="s">
        <v>2816</v>
      </c>
      <c r="H11276" s="28">
        <v>44378</v>
      </c>
      <c r="I11276" s="523">
        <v>1.3475230000000002</v>
      </c>
      <c r="J11276" s="520" t="s">
        <v>3192</v>
      </c>
    </row>
    <row r="11277" spans="1:10" x14ac:dyDescent="0.3">
      <c r="A11277" s="519">
        <v>2021</v>
      </c>
      <c r="B11277" s="520" t="s">
        <v>6720</v>
      </c>
      <c r="C11277" s="520" t="s">
        <v>6721</v>
      </c>
      <c r="D11277" s="521" t="s">
        <v>6720</v>
      </c>
      <c r="E11277" s="520" t="s">
        <v>3033</v>
      </c>
      <c r="F11277" s="520" t="s">
        <v>2807</v>
      </c>
      <c r="G11277" s="522" t="s">
        <v>2808</v>
      </c>
      <c r="H11277" s="28">
        <v>44378</v>
      </c>
      <c r="I11277" s="523">
        <v>45.244472000000002</v>
      </c>
      <c r="J11277" s="520" t="s">
        <v>3192</v>
      </c>
    </row>
    <row r="11278" spans="1:10" x14ac:dyDescent="0.3">
      <c r="A11278" s="519">
        <v>2021</v>
      </c>
      <c r="B11278" s="520" t="s">
        <v>6737</v>
      </c>
      <c r="C11278" s="520" t="s">
        <v>6738</v>
      </c>
      <c r="D11278" s="521" t="s">
        <v>6737</v>
      </c>
      <c r="E11278" s="520" t="s">
        <v>3033</v>
      </c>
      <c r="F11278" s="520" t="s">
        <v>2807</v>
      </c>
      <c r="G11278" s="522" t="s">
        <v>2812</v>
      </c>
      <c r="H11278" s="28">
        <v>44378</v>
      </c>
      <c r="I11278" s="523">
        <v>21.866665000000001</v>
      </c>
      <c r="J11278" s="520" t="s">
        <v>3192</v>
      </c>
    </row>
    <row r="11279" spans="1:10" x14ac:dyDescent="0.3">
      <c r="A11279" s="519">
        <v>2021</v>
      </c>
      <c r="B11279" s="520" t="s">
        <v>6739</v>
      </c>
      <c r="C11279" s="520" t="s">
        <v>6740</v>
      </c>
      <c r="D11279" s="521" t="s">
        <v>6741</v>
      </c>
      <c r="E11279" s="520" t="s">
        <v>3161</v>
      </c>
      <c r="F11279" s="520" t="s">
        <v>2798</v>
      </c>
      <c r="G11279" s="522" t="s">
        <v>2799</v>
      </c>
      <c r="H11279" s="28">
        <v>44378</v>
      </c>
      <c r="I11279" s="523">
        <v>0.78744199999999998</v>
      </c>
      <c r="J11279" s="520" t="s">
        <v>3192</v>
      </c>
    </row>
    <row r="11280" spans="1:10" x14ac:dyDescent="0.3">
      <c r="A11280" s="519">
        <v>2021</v>
      </c>
      <c r="B11280" s="520" t="s">
        <v>6742</v>
      </c>
      <c r="C11280" s="520" t="s">
        <v>6743</v>
      </c>
      <c r="D11280" s="521" t="s">
        <v>6742</v>
      </c>
      <c r="E11280" s="520" t="s">
        <v>3033</v>
      </c>
      <c r="F11280" s="520" t="s">
        <v>2807</v>
      </c>
      <c r="G11280" s="522" t="s">
        <v>2812</v>
      </c>
      <c r="H11280" s="28">
        <v>44378</v>
      </c>
      <c r="I11280" s="523">
        <v>46.937726000000005</v>
      </c>
      <c r="J11280" s="28" t="s">
        <v>3192</v>
      </c>
    </row>
    <row r="11281" spans="1:10" x14ac:dyDescent="0.3">
      <c r="A11281" s="519">
        <v>2021</v>
      </c>
      <c r="B11281" s="520" t="s">
        <v>6777</v>
      </c>
      <c r="C11281" s="520" t="s">
        <v>6778</v>
      </c>
      <c r="D11281" s="521" t="s">
        <v>6777</v>
      </c>
      <c r="E11281" s="520" t="s">
        <v>3033</v>
      </c>
      <c r="F11281" s="520" t="s">
        <v>2807</v>
      </c>
      <c r="G11281" s="522" t="s">
        <v>2812</v>
      </c>
      <c r="H11281" s="28">
        <v>44378</v>
      </c>
      <c r="I11281" s="523">
        <v>7.8563290000000006</v>
      </c>
      <c r="J11281" s="520" t="s">
        <v>3192</v>
      </c>
    </row>
    <row r="11282" spans="1:10" x14ac:dyDescent="0.3">
      <c r="A11282" s="519">
        <v>2021</v>
      </c>
      <c r="B11282" s="520" t="s">
        <v>6779</v>
      </c>
      <c r="C11282" s="520" t="s">
        <v>6780</v>
      </c>
      <c r="D11282" s="521" t="s">
        <v>6779</v>
      </c>
      <c r="E11282" s="520" t="s">
        <v>3033</v>
      </c>
      <c r="F11282" s="520" t="s">
        <v>2788</v>
      </c>
      <c r="G11282" s="522" t="s">
        <v>2788</v>
      </c>
      <c r="H11282" s="28">
        <v>44378</v>
      </c>
      <c r="I11282" s="523">
        <v>24.674413000000001</v>
      </c>
      <c r="J11282" s="520" t="s">
        <v>3241</v>
      </c>
    </row>
    <row r="11283" spans="1:10" x14ac:dyDescent="0.3">
      <c r="A11283" s="519">
        <v>2021</v>
      </c>
      <c r="B11283" s="520" t="s">
        <v>6781</v>
      </c>
      <c r="C11283" s="520" t="s">
        <v>6782</v>
      </c>
      <c r="D11283" s="521" t="s">
        <v>6783</v>
      </c>
      <c r="E11283" s="520" t="s">
        <v>3161</v>
      </c>
      <c r="F11283" s="520" t="s">
        <v>3087</v>
      </c>
      <c r="G11283" s="522" t="s">
        <v>2788</v>
      </c>
      <c r="H11283" s="28">
        <v>44378</v>
      </c>
      <c r="I11283" s="523">
        <v>3.7396410000000002</v>
      </c>
      <c r="J11283" s="520" t="s">
        <v>3192</v>
      </c>
    </row>
    <row r="11284" spans="1:10" x14ac:dyDescent="0.3">
      <c r="A11284" s="519">
        <v>2021</v>
      </c>
      <c r="B11284" s="520" t="s">
        <v>6784</v>
      </c>
      <c r="C11284" s="520" t="s">
        <v>6785</v>
      </c>
      <c r="D11284" s="521" t="s">
        <v>6786</v>
      </c>
      <c r="E11284" s="520" t="s">
        <v>3161</v>
      </c>
      <c r="F11284" s="520" t="s">
        <v>2788</v>
      </c>
      <c r="G11284" s="522" t="s">
        <v>2788</v>
      </c>
      <c r="H11284" s="28">
        <v>44378</v>
      </c>
      <c r="I11284" s="523">
        <v>0.12145700000000001</v>
      </c>
      <c r="J11284" s="520" t="s">
        <v>3192</v>
      </c>
    </row>
    <row r="11285" spans="1:10" x14ac:dyDescent="0.3">
      <c r="A11285" s="519">
        <v>2021</v>
      </c>
      <c r="B11285" s="520" t="s">
        <v>6787</v>
      </c>
      <c r="C11285" s="520" t="s">
        <v>6788</v>
      </c>
      <c r="D11285" s="521" t="s">
        <v>6789</v>
      </c>
      <c r="E11285" s="520" t="s">
        <v>3063</v>
      </c>
      <c r="F11285" s="520" t="s">
        <v>3094</v>
      </c>
      <c r="G11285" s="522" t="s">
        <v>2965</v>
      </c>
      <c r="H11285" s="28">
        <v>44378</v>
      </c>
      <c r="I11285" s="523">
        <v>2.2222600000000003</v>
      </c>
      <c r="J11285" s="520" t="s">
        <v>3192</v>
      </c>
    </row>
    <row r="11286" spans="1:10" x14ac:dyDescent="0.3">
      <c r="A11286" s="519">
        <v>2021</v>
      </c>
      <c r="B11286" s="520" t="s">
        <v>6790</v>
      </c>
      <c r="C11286" s="520" t="s">
        <v>6791</v>
      </c>
      <c r="D11286" s="521" t="s">
        <v>6790</v>
      </c>
      <c r="E11286" s="520" t="s">
        <v>3111</v>
      </c>
      <c r="F11286" s="520" t="s">
        <v>2825</v>
      </c>
      <c r="G11286" s="522" t="s">
        <v>2850</v>
      </c>
      <c r="H11286" s="28">
        <v>44378</v>
      </c>
      <c r="I11286" s="523">
        <v>16.305008999999998</v>
      </c>
      <c r="J11286" s="520" t="s">
        <v>3192</v>
      </c>
    </row>
    <row r="11287" spans="1:10" x14ac:dyDescent="0.3">
      <c r="A11287" s="519">
        <v>2021</v>
      </c>
      <c r="B11287" s="520" t="s">
        <v>6792</v>
      </c>
      <c r="C11287" s="520" t="s">
        <v>6793</v>
      </c>
      <c r="D11287" s="521" t="s">
        <v>6794</v>
      </c>
      <c r="E11287" s="520" t="s">
        <v>3161</v>
      </c>
      <c r="F11287" s="520" t="s">
        <v>2788</v>
      </c>
      <c r="G11287" s="522" t="s">
        <v>2788</v>
      </c>
      <c r="H11287" s="28">
        <v>44378</v>
      </c>
      <c r="I11287" s="523">
        <v>2.3266999999999999E-2</v>
      </c>
      <c r="J11287" s="520" t="s">
        <v>3192</v>
      </c>
    </row>
    <row r="11288" spans="1:10" x14ac:dyDescent="0.3">
      <c r="A11288" s="519">
        <v>2021</v>
      </c>
      <c r="B11288" s="520" t="s">
        <v>3051</v>
      </c>
      <c r="C11288" s="520" t="s">
        <v>3051</v>
      </c>
      <c r="D11288" s="521" t="s">
        <v>3051</v>
      </c>
      <c r="E11288" s="520" t="s">
        <v>6118</v>
      </c>
      <c r="F11288" s="520" t="s">
        <v>3051</v>
      </c>
      <c r="G11288" s="522" t="s">
        <v>6074</v>
      </c>
      <c r="H11288" s="524">
        <v>44378</v>
      </c>
      <c r="I11288" s="523">
        <v>12418.960365000021</v>
      </c>
      <c r="J11288" s="520" t="s">
        <v>6487</v>
      </c>
    </row>
    <row r="11289" spans="1:10" x14ac:dyDescent="0.3">
      <c r="A11289" s="519">
        <v>2021</v>
      </c>
      <c r="B11289" s="520" t="s">
        <v>3022</v>
      </c>
      <c r="C11289" s="520" t="s">
        <v>3023</v>
      </c>
      <c r="D11289" s="521" t="s">
        <v>3024</v>
      </c>
      <c r="E11289" s="520" t="s">
        <v>3025</v>
      </c>
      <c r="F11289" s="520" t="s">
        <v>3026</v>
      </c>
      <c r="G11289" s="522" t="s">
        <v>2788</v>
      </c>
      <c r="H11289" s="524">
        <v>44378</v>
      </c>
      <c r="I11289" s="523">
        <v>0</v>
      </c>
      <c r="J11289" s="520" t="s">
        <v>3241</v>
      </c>
    </row>
    <row r="11290" spans="1:10" x14ac:dyDescent="0.3">
      <c r="A11290" s="519">
        <v>2021</v>
      </c>
      <c r="B11290" s="520" t="s">
        <v>3022</v>
      </c>
      <c r="C11290" s="520" t="s">
        <v>3023</v>
      </c>
      <c r="D11290" s="521" t="s">
        <v>3027</v>
      </c>
      <c r="E11290" s="520" t="s">
        <v>3025</v>
      </c>
      <c r="F11290" s="520" t="s">
        <v>3026</v>
      </c>
      <c r="G11290" s="522" t="s">
        <v>2788</v>
      </c>
      <c r="H11290" s="524">
        <v>44378</v>
      </c>
      <c r="I11290" s="523">
        <v>0</v>
      </c>
      <c r="J11290" s="520" t="s">
        <v>3241</v>
      </c>
    </row>
    <row r="11291" spans="1:10" x14ac:dyDescent="0.3">
      <c r="A11291" s="519">
        <v>2021</v>
      </c>
      <c r="B11291" s="520" t="s">
        <v>3162</v>
      </c>
      <c r="C11291" s="520" t="s">
        <v>3163</v>
      </c>
      <c r="D11291" s="521" t="s">
        <v>3164</v>
      </c>
      <c r="E11291" s="520" t="s">
        <v>3025</v>
      </c>
      <c r="F11291" s="520" t="s">
        <v>3087</v>
      </c>
      <c r="G11291" s="522" t="s">
        <v>2788</v>
      </c>
      <c r="H11291" s="524">
        <v>44378</v>
      </c>
      <c r="I11291" s="523">
        <v>0</v>
      </c>
      <c r="J11291" s="520" t="s">
        <v>3241</v>
      </c>
    </row>
    <row r="11292" spans="1:10" x14ac:dyDescent="0.3">
      <c r="A11292" s="519">
        <v>2021</v>
      </c>
      <c r="B11292" s="520" t="s">
        <v>3162</v>
      </c>
      <c r="C11292" s="520" t="s">
        <v>3163</v>
      </c>
      <c r="D11292" s="521" t="s">
        <v>3165</v>
      </c>
      <c r="E11292" s="520" t="s">
        <v>3025</v>
      </c>
      <c r="F11292" s="520" t="s">
        <v>3087</v>
      </c>
      <c r="G11292" s="522" t="s">
        <v>2788</v>
      </c>
      <c r="H11292" s="524">
        <v>44378</v>
      </c>
      <c r="I11292" s="523">
        <v>0</v>
      </c>
      <c r="J11292" s="520" t="s">
        <v>3241</v>
      </c>
    </row>
    <row r="11293" spans="1:10" x14ac:dyDescent="0.3">
      <c r="A11293" s="519">
        <v>2021</v>
      </c>
      <c r="B11293" s="520" t="s">
        <v>3064</v>
      </c>
      <c r="C11293" s="520" t="s">
        <v>3065</v>
      </c>
      <c r="D11293" s="521" t="s">
        <v>3066</v>
      </c>
      <c r="E11293" s="520" t="s">
        <v>3025</v>
      </c>
      <c r="F11293" s="520" t="s">
        <v>2825</v>
      </c>
      <c r="G11293" s="522" t="s">
        <v>2826</v>
      </c>
      <c r="H11293" s="524">
        <v>44378</v>
      </c>
      <c r="I11293" s="523">
        <v>0</v>
      </c>
      <c r="J11293" s="520" t="s">
        <v>3241</v>
      </c>
    </row>
    <row r="11294" spans="1:10" x14ac:dyDescent="0.3">
      <c r="A11294" s="519">
        <v>2021</v>
      </c>
      <c r="B11294" s="520" t="s">
        <v>3064</v>
      </c>
      <c r="C11294" s="520" t="s">
        <v>3065</v>
      </c>
      <c r="D11294" s="521" t="s">
        <v>3067</v>
      </c>
      <c r="E11294" s="520" t="s">
        <v>3025</v>
      </c>
      <c r="F11294" s="520" t="s">
        <v>2825</v>
      </c>
      <c r="G11294" s="522" t="s">
        <v>2826</v>
      </c>
      <c r="H11294" s="524">
        <v>44378</v>
      </c>
      <c r="I11294" s="523">
        <v>0</v>
      </c>
      <c r="J11294" s="520" t="s">
        <v>3241</v>
      </c>
    </row>
    <row r="11295" spans="1:10" x14ac:dyDescent="0.3">
      <c r="A11295" s="519">
        <v>2021</v>
      </c>
      <c r="B11295" s="520" t="s">
        <v>3084</v>
      </c>
      <c r="C11295" s="520" t="s">
        <v>3085</v>
      </c>
      <c r="D11295" s="521" t="s">
        <v>3086</v>
      </c>
      <c r="E11295" s="520" t="s">
        <v>3025</v>
      </c>
      <c r="F11295" s="520" t="s">
        <v>3087</v>
      </c>
      <c r="G11295" s="522" t="s">
        <v>2788</v>
      </c>
      <c r="H11295" s="524">
        <v>44378</v>
      </c>
      <c r="I11295" s="523">
        <v>0</v>
      </c>
      <c r="J11295" s="520" t="s">
        <v>3241</v>
      </c>
    </row>
    <row r="11296" spans="1:10" x14ac:dyDescent="0.3">
      <c r="A11296" s="519">
        <v>2021</v>
      </c>
      <c r="B11296" s="520" t="s">
        <v>3084</v>
      </c>
      <c r="C11296" s="520" t="s">
        <v>3085</v>
      </c>
      <c r="D11296" s="521" t="s">
        <v>3088</v>
      </c>
      <c r="E11296" s="520" t="s">
        <v>3025</v>
      </c>
      <c r="F11296" s="520" t="s">
        <v>3087</v>
      </c>
      <c r="G11296" s="522" t="s">
        <v>2788</v>
      </c>
      <c r="H11296" s="524">
        <v>44378</v>
      </c>
      <c r="I11296" s="523">
        <v>0</v>
      </c>
      <c r="J11296" s="520" t="s">
        <v>3241</v>
      </c>
    </row>
    <row r="11297" spans="1:10" x14ac:dyDescent="0.3">
      <c r="A11297" s="519">
        <v>2021</v>
      </c>
      <c r="B11297" s="520" t="s">
        <v>3136</v>
      </c>
      <c r="C11297" s="520" t="s">
        <v>3137</v>
      </c>
      <c r="D11297" s="521" t="s">
        <v>3138</v>
      </c>
      <c r="E11297" s="520" t="s">
        <v>3025</v>
      </c>
      <c r="F11297" s="520" t="s">
        <v>3087</v>
      </c>
      <c r="G11297" s="522" t="s">
        <v>2788</v>
      </c>
      <c r="H11297" s="524">
        <v>44378</v>
      </c>
      <c r="I11297" s="523">
        <v>0</v>
      </c>
      <c r="J11297" s="520" t="s">
        <v>3241</v>
      </c>
    </row>
    <row r="11298" spans="1:10" x14ac:dyDescent="0.3">
      <c r="A11298" s="519">
        <v>2021</v>
      </c>
      <c r="B11298" s="520" t="s">
        <v>3136</v>
      </c>
      <c r="C11298" s="520" t="s">
        <v>3137</v>
      </c>
      <c r="D11298" s="521" t="s">
        <v>3139</v>
      </c>
      <c r="E11298" s="520" t="s">
        <v>3025</v>
      </c>
      <c r="F11298" s="520" t="s">
        <v>3087</v>
      </c>
      <c r="G11298" s="522" t="s">
        <v>2788</v>
      </c>
      <c r="H11298" s="524">
        <v>44378</v>
      </c>
      <c r="I11298" s="523">
        <v>0</v>
      </c>
      <c r="J11298" s="520" t="s">
        <v>3241</v>
      </c>
    </row>
    <row r="11299" spans="1:10" x14ac:dyDescent="0.3">
      <c r="A11299" s="519">
        <v>2021</v>
      </c>
      <c r="B11299" s="520" t="s">
        <v>3123</v>
      </c>
      <c r="C11299" s="520" t="s">
        <v>3124</v>
      </c>
      <c r="D11299" s="521" t="s">
        <v>3166</v>
      </c>
      <c r="E11299" s="520" t="s">
        <v>3025</v>
      </c>
      <c r="F11299" s="520" t="s">
        <v>2825</v>
      </c>
      <c r="G11299" s="522" t="s">
        <v>2850</v>
      </c>
      <c r="H11299" s="524">
        <v>44378</v>
      </c>
      <c r="I11299" s="523">
        <v>0</v>
      </c>
      <c r="J11299" s="520" t="s">
        <v>3241</v>
      </c>
    </row>
    <row r="11300" spans="1:10" x14ac:dyDescent="0.3">
      <c r="A11300" s="519">
        <v>2021</v>
      </c>
      <c r="B11300" s="520" t="s">
        <v>3123</v>
      </c>
      <c r="C11300" s="520" t="s">
        <v>3124</v>
      </c>
      <c r="D11300" s="521" t="s">
        <v>3125</v>
      </c>
      <c r="E11300" s="520" t="s">
        <v>3025</v>
      </c>
      <c r="F11300" s="520" t="s">
        <v>2825</v>
      </c>
      <c r="G11300" s="522" t="s">
        <v>2850</v>
      </c>
      <c r="H11300" s="524">
        <v>44378</v>
      </c>
      <c r="I11300" s="523">
        <v>0</v>
      </c>
      <c r="J11300" s="520" t="s">
        <v>3241</v>
      </c>
    </row>
    <row r="11301" spans="1:10" x14ac:dyDescent="0.3">
      <c r="A11301" s="519">
        <v>2021</v>
      </c>
      <c r="B11301" s="520" t="s">
        <v>3123</v>
      </c>
      <c r="C11301" s="520" t="s">
        <v>3124</v>
      </c>
      <c r="D11301" s="521" t="s">
        <v>3170</v>
      </c>
      <c r="E11301" s="520" t="s">
        <v>3025</v>
      </c>
      <c r="F11301" s="520" t="s">
        <v>2825</v>
      </c>
      <c r="G11301" s="522" t="s">
        <v>2850</v>
      </c>
      <c r="H11301" s="524">
        <v>44378</v>
      </c>
      <c r="I11301" s="523">
        <v>0</v>
      </c>
      <c r="J11301" s="520" t="s">
        <v>3241</v>
      </c>
    </row>
    <row r="11302" spans="1:10" x14ac:dyDescent="0.3">
      <c r="A11302" s="519">
        <v>2021</v>
      </c>
      <c r="B11302" s="520" t="s">
        <v>3114</v>
      </c>
      <c r="C11302" s="520" t="s">
        <v>3115</v>
      </c>
      <c r="D11302" s="521" t="s">
        <v>3116</v>
      </c>
      <c r="E11302" s="520" t="s">
        <v>3025</v>
      </c>
      <c r="F11302" s="520" t="s">
        <v>3026</v>
      </c>
      <c r="G11302" s="522" t="s">
        <v>2788</v>
      </c>
      <c r="H11302" s="524">
        <v>44378</v>
      </c>
      <c r="I11302" s="523">
        <v>0</v>
      </c>
      <c r="J11302" s="520" t="s">
        <v>3241</v>
      </c>
    </row>
    <row r="11303" spans="1:10" x14ac:dyDescent="0.3">
      <c r="A11303" s="519">
        <v>2021</v>
      </c>
      <c r="B11303" s="520" t="s">
        <v>3126</v>
      </c>
      <c r="C11303" s="520" t="s">
        <v>3127</v>
      </c>
      <c r="D11303" s="521" t="s">
        <v>3128</v>
      </c>
      <c r="E11303" s="520" t="s">
        <v>3025</v>
      </c>
      <c r="F11303" s="520" t="s">
        <v>3026</v>
      </c>
      <c r="G11303" s="522" t="s">
        <v>2936</v>
      </c>
      <c r="H11303" s="524">
        <v>44378</v>
      </c>
      <c r="I11303" s="523">
        <v>0</v>
      </c>
      <c r="J11303" s="520" t="s">
        <v>3241</v>
      </c>
    </row>
    <row r="11304" spans="1:10" x14ac:dyDescent="0.3">
      <c r="A11304" s="519">
        <v>2021</v>
      </c>
      <c r="B11304" s="520" t="s">
        <v>3107</v>
      </c>
      <c r="C11304" s="520" t="s">
        <v>3108</v>
      </c>
      <c r="D11304" s="521" t="s">
        <v>3108</v>
      </c>
      <c r="E11304" s="520" t="s">
        <v>6117</v>
      </c>
      <c r="F11304" s="520" t="s">
        <v>3026</v>
      </c>
      <c r="G11304" s="522" t="s">
        <v>2936</v>
      </c>
      <c r="H11304" s="524">
        <v>44378</v>
      </c>
      <c r="I11304" s="523">
        <v>3.4421999999999994E-2</v>
      </c>
      <c r="J11304" s="520" t="s">
        <v>3241</v>
      </c>
    </row>
    <row r="11305" spans="1:10" x14ac:dyDescent="0.3">
      <c r="A11305" s="519">
        <v>2021</v>
      </c>
      <c r="B11305" s="520" t="s">
        <v>6453</v>
      </c>
      <c r="C11305" s="520" t="s">
        <v>6454</v>
      </c>
      <c r="D11305" s="521" t="s">
        <v>6453</v>
      </c>
      <c r="E11305" s="520" t="s">
        <v>3063</v>
      </c>
      <c r="F11305" s="520" t="s">
        <v>3094</v>
      </c>
      <c r="G11305" s="522" t="s">
        <v>2961</v>
      </c>
      <c r="H11305" s="524">
        <v>44378</v>
      </c>
      <c r="I11305" s="523">
        <v>0</v>
      </c>
      <c r="J11305" s="520" t="s">
        <v>3192</v>
      </c>
    </row>
    <row r="11306" spans="1:10" x14ac:dyDescent="0.3">
      <c r="A11306" s="519">
        <v>2021</v>
      </c>
      <c r="B11306" s="520" t="s">
        <v>3035</v>
      </c>
      <c r="C11306" s="520" t="s">
        <v>3036</v>
      </c>
      <c r="D11306" s="521" t="s">
        <v>3035</v>
      </c>
      <c r="E11306" s="520" t="s">
        <v>6117</v>
      </c>
      <c r="F11306" s="520" t="s">
        <v>2825</v>
      </c>
      <c r="G11306" s="522" t="s">
        <v>2826</v>
      </c>
      <c r="H11306" s="524">
        <v>44378</v>
      </c>
      <c r="I11306" s="523">
        <v>0</v>
      </c>
      <c r="J11306" s="520" t="s">
        <v>3241</v>
      </c>
    </row>
    <row r="11307" spans="1:10" x14ac:dyDescent="0.3">
      <c r="A11307" s="519">
        <v>2021</v>
      </c>
      <c r="B11307" s="520" t="s">
        <v>6728</v>
      </c>
      <c r="C11307" s="520" t="s">
        <v>6727</v>
      </c>
      <c r="D11307" s="521" t="s">
        <v>6726</v>
      </c>
      <c r="E11307" s="520" t="s">
        <v>3161</v>
      </c>
      <c r="F11307" s="520" t="s">
        <v>2815</v>
      </c>
      <c r="G11307" s="522" t="s">
        <v>2816</v>
      </c>
      <c r="H11307" s="524">
        <v>44378</v>
      </c>
      <c r="I11307" s="523">
        <v>0</v>
      </c>
      <c r="J11307" s="520" t="s">
        <v>3192</v>
      </c>
    </row>
    <row r="11308" spans="1:10" x14ac:dyDescent="0.3">
      <c r="A11308" s="26">
        <v>2021</v>
      </c>
      <c r="B11308" s="27" t="s">
        <v>3028</v>
      </c>
      <c r="C11308" s="27" t="s">
        <v>3029</v>
      </c>
      <c r="D11308" s="27" t="s">
        <v>3028</v>
      </c>
      <c r="E11308" s="27" t="s">
        <v>6117</v>
      </c>
      <c r="F11308" s="27" t="s">
        <v>2807</v>
      </c>
      <c r="G11308" s="27" t="s">
        <v>2812</v>
      </c>
      <c r="H11308" s="28">
        <v>44409</v>
      </c>
      <c r="I11308" s="516">
        <v>3.7998290000000003</v>
      </c>
      <c r="J11308" s="499" t="s">
        <v>3241</v>
      </c>
    </row>
    <row r="11309" spans="1:10" x14ac:dyDescent="0.3">
      <c r="A11309" s="26">
        <v>2021</v>
      </c>
      <c r="B11309" s="27" t="s">
        <v>3181</v>
      </c>
      <c r="C11309" s="27" t="s">
        <v>3180</v>
      </c>
      <c r="D11309" s="27" t="s">
        <v>3181</v>
      </c>
      <c r="E11309" s="27" t="s">
        <v>3033</v>
      </c>
      <c r="F11309" s="27" t="s">
        <v>3034</v>
      </c>
      <c r="G11309" s="27" t="s">
        <v>2821</v>
      </c>
      <c r="H11309" s="28">
        <v>44409</v>
      </c>
      <c r="I11309" s="516">
        <v>3.8134660000000005</v>
      </c>
      <c r="J11309" s="499" t="s">
        <v>3241</v>
      </c>
    </row>
    <row r="11310" spans="1:10" x14ac:dyDescent="0.3">
      <c r="A11310" s="26">
        <v>2021</v>
      </c>
      <c r="B11310" s="27" t="s">
        <v>3031</v>
      </c>
      <c r="C11310" s="27" t="s">
        <v>3032</v>
      </c>
      <c r="D11310" s="27" t="s">
        <v>3031</v>
      </c>
      <c r="E11310" s="27" t="s">
        <v>3033</v>
      </c>
      <c r="F11310" s="27" t="s">
        <v>3034</v>
      </c>
      <c r="G11310" s="27" t="s">
        <v>2821</v>
      </c>
      <c r="H11310" s="28">
        <v>44409</v>
      </c>
      <c r="I11310" s="516">
        <v>5.0677470000000007</v>
      </c>
      <c r="J11310" s="499" t="s">
        <v>3241</v>
      </c>
    </row>
    <row r="11311" spans="1:10" x14ac:dyDescent="0.3">
      <c r="A11311" s="26">
        <v>2021</v>
      </c>
      <c r="B11311" s="27" t="s">
        <v>3037</v>
      </c>
      <c r="C11311" s="27" t="s">
        <v>3038</v>
      </c>
      <c r="D11311" s="27" t="s">
        <v>3037</v>
      </c>
      <c r="E11311" s="27" t="s">
        <v>6117</v>
      </c>
      <c r="F11311" s="27" t="s">
        <v>3034</v>
      </c>
      <c r="G11311" s="27" t="s">
        <v>2999</v>
      </c>
      <c r="H11311" s="28">
        <v>44409</v>
      </c>
      <c r="I11311" s="516">
        <v>2.8708020000000003</v>
      </c>
      <c r="J11311" s="499" t="s">
        <v>3241</v>
      </c>
    </row>
    <row r="11312" spans="1:10" x14ac:dyDescent="0.3">
      <c r="A11312" s="26">
        <v>2021</v>
      </c>
      <c r="B11312" s="27" t="s">
        <v>3039</v>
      </c>
      <c r="C11312" s="27" t="s">
        <v>3040</v>
      </c>
      <c r="D11312" s="27" t="s">
        <v>3039</v>
      </c>
      <c r="E11312" s="27" t="s">
        <v>6117</v>
      </c>
      <c r="F11312" s="27" t="s">
        <v>2815</v>
      </c>
      <c r="G11312" s="27" t="s">
        <v>2816</v>
      </c>
      <c r="H11312" s="28">
        <v>44409</v>
      </c>
      <c r="I11312" s="516">
        <v>0</v>
      </c>
      <c r="J11312" s="499" t="s">
        <v>3241</v>
      </c>
    </row>
    <row r="11313" spans="1:10" x14ac:dyDescent="0.3">
      <c r="A11313" s="26">
        <v>2021</v>
      </c>
      <c r="B11313" s="27" t="s">
        <v>3041</v>
      </c>
      <c r="C11313" s="27" t="s">
        <v>3042</v>
      </c>
      <c r="D11313" s="27" t="s">
        <v>3041</v>
      </c>
      <c r="E11313" s="27" t="s">
        <v>6117</v>
      </c>
      <c r="F11313" s="27" t="s">
        <v>2825</v>
      </c>
      <c r="G11313" s="27" t="s">
        <v>2826</v>
      </c>
      <c r="H11313" s="28">
        <v>44409</v>
      </c>
      <c r="I11313" s="516">
        <v>0.30042799999999997</v>
      </c>
      <c r="J11313" s="499" t="s">
        <v>3241</v>
      </c>
    </row>
    <row r="11314" spans="1:10" x14ac:dyDescent="0.3">
      <c r="A11314" s="26">
        <v>2021</v>
      </c>
      <c r="B11314" s="27" t="s">
        <v>3043</v>
      </c>
      <c r="C11314" s="27" t="s">
        <v>3044</v>
      </c>
      <c r="D11314" s="27" t="s">
        <v>3043</v>
      </c>
      <c r="E11314" s="27" t="s">
        <v>6117</v>
      </c>
      <c r="F11314" s="27" t="s">
        <v>2815</v>
      </c>
      <c r="G11314" s="27" t="s">
        <v>2816</v>
      </c>
      <c r="H11314" s="28">
        <v>44409</v>
      </c>
      <c r="I11314" s="516">
        <v>3.2734500000000004</v>
      </c>
      <c r="J11314" s="499" t="s">
        <v>3241</v>
      </c>
    </row>
    <row r="11315" spans="1:10" x14ac:dyDescent="0.3">
      <c r="A11315" s="26">
        <v>2021</v>
      </c>
      <c r="B11315" s="27" t="s">
        <v>3045</v>
      </c>
      <c r="C11315" s="27" t="s">
        <v>3046</v>
      </c>
      <c r="D11315" s="27" t="s">
        <v>3045</v>
      </c>
      <c r="E11315" s="27" t="s">
        <v>6117</v>
      </c>
      <c r="F11315" s="27" t="s">
        <v>2815</v>
      </c>
      <c r="G11315" s="27" t="s">
        <v>2816</v>
      </c>
      <c r="H11315" s="28">
        <v>44409</v>
      </c>
      <c r="I11315" s="516">
        <v>0</v>
      </c>
      <c r="J11315" s="499" t="s">
        <v>3241</v>
      </c>
    </row>
    <row r="11316" spans="1:10" x14ac:dyDescent="0.3">
      <c r="A11316" s="26">
        <v>2021</v>
      </c>
      <c r="B11316" s="27" t="s">
        <v>3143</v>
      </c>
      <c r="C11316" s="27" t="s">
        <v>3144</v>
      </c>
      <c r="D11316" s="27" t="s">
        <v>3143</v>
      </c>
      <c r="E11316" s="27" t="s">
        <v>6117</v>
      </c>
      <c r="F11316" s="27" t="s">
        <v>2798</v>
      </c>
      <c r="G11316" s="27" t="s">
        <v>2803</v>
      </c>
      <c r="H11316" s="28">
        <v>44409</v>
      </c>
      <c r="I11316" s="516">
        <v>2.9304810000000003</v>
      </c>
      <c r="J11316" s="499" t="s">
        <v>3241</v>
      </c>
    </row>
    <row r="11317" spans="1:10" x14ac:dyDescent="0.3">
      <c r="A11317" s="26">
        <v>2021</v>
      </c>
      <c r="B11317" s="27" t="s">
        <v>3173</v>
      </c>
      <c r="C11317" s="27" t="s">
        <v>3172</v>
      </c>
      <c r="D11317" s="27" t="s">
        <v>3173</v>
      </c>
      <c r="E11317" s="27" t="s">
        <v>3111</v>
      </c>
      <c r="F11317" s="27" t="s">
        <v>2825</v>
      </c>
      <c r="G11317" s="27" t="s">
        <v>2850</v>
      </c>
      <c r="H11317" s="28">
        <v>44409</v>
      </c>
      <c r="I11317" s="516">
        <v>0.46282400000000001</v>
      </c>
      <c r="J11317" s="499" t="s">
        <v>3241</v>
      </c>
    </row>
    <row r="11318" spans="1:10" x14ac:dyDescent="0.3">
      <c r="A11318" s="26">
        <v>2021</v>
      </c>
      <c r="B11318" s="27" t="s">
        <v>3146</v>
      </c>
      <c r="C11318" s="27" t="s">
        <v>3147</v>
      </c>
      <c r="D11318" s="27" t="s">
        <v>3146</v>
      </c>
      <c r="E11318" s="27" t="s">
        <v>6117</v>
      </c>
      <c r="F11318" s="27" t="s">
        <v>2798</v>
      </c>
      <c r="G11318" s="27" t="s">
        <v>2803</v>
      </c>
      <c r="H11318" s="28">
        <v>44409</v>
      </c>
      <c r="I11318" s="516">
        <v>0.35696500000000003</v>
      </c>
      <c r="J11318" s="499" t="s">
        <v>3241</v>
      </c>
    </row>
    <row r="11319" spans="1:10" x14ac:dyDescent="0.3">
      <c r="A11319" s="26">
        <v>2021</v>
      </c>
      <c r="B11319" s="27" t="s">
        <v>3047</v>
      </c>
      <c r="C11319" s="27" t="s">
        <v>3048</v>
      </c>
      <c r="D11319" s="27" t="s">
        <v>3047</v>
      </c>
      <c r="E11319" s="27" t="s">
        <v>6117</v>
      </c>
      <c r="F11319" s="27" t="s">
        <v>2825</v>
      </c>
      <c r="G11319" s="27" t="s">
        <v>2826</v>
      </c>
      <c r="H11319" s="28">
        <v>44409</v>
      </c>
      <c r="I11319" s="516">
        <v>2.4521460000000004</v>
      </c>
      <c r="J11319" s="499" t="s">
        <v>3241</v>
      </c>
    </row>
    <row r="11320" spans="1:10" x14ac:dyDescent="0.3">
      <c r="A11320" s="26">
        <v>2021</v>
      </c>
      <c r="B11320" s="27" t="s">
        <v>3049</v>
      </c>
      <c r="C11320" s="27" t="s">
        <v>3050</v>
      </c>
      <c r="D11320" s="27" t="s">
        <v>3049</v>
      </c>
      <c r="E11320" s="27" t="s">
        <v>6117</v>
      </c>
      <c r="F11320" s="27" t="s">
        <v>2825</v>
      </c>
      <c r="G11320" s="27" t="s">
        <v>2850</v>
      </c>
      <c r="H11320" s="28">
        <v>44409</v>
      </c>
      <c r="I11320" s="516">
        <v>0</v>
      </c>
      <c r="J11320" s="499" t="s">
        <v>3241</v>
      </c>
    </row>
    <row r="11321" spans="1:10" x14ac:dyDescent="0.3">
      <c r="A11321" s="26">
        <v>2021</v>
      </c>
      <c r="B11321" s="27" t="s">
        <v>3052</v>
      </c>
      <c r="C11321" s="27" t="s">
        <v>3053</v>
      </c>
      <c r="D11321" s="27" t="s">
        <v>3052</v>
      </c>
      <c r="E11321" s="27" t="s">
        <v>3033</v>
      </c>
      <c r="F11321" s="27" t="s">
        <v>2807</v>
      </c>
      <c r="G11321" s="27" t="s">
        <v>2812</v>
      </c>
      <c r="H11321" s="28">
        <v>44409</v>
      </c>
      <c r="I11321" s="516">
        <v>2.5917760000000003</v>
      </c>
      <c r="J11321" s="499" t="s">
        <v>3241</v>
      </c>
    </row>
    <row r="11322" spans="1:10" x14ac:dyDescent="0.3">
      <c r="A11322" s="26">
        <v>2021</v>
      </c>
      <c r="B11322" s="27" t="s">
        <v>3054</v>
      </c>
      <c r="C11322" s="27" t="s">
        <v>3055</v>
      </c>
      <c r="D11322" s="27" t="s">
        <v>3054</v>
      </c>
      <c r="E11322" s="27" t="s">
        <v>6117</v>
      </c>
      <c r="F11322" s="27" t="s">
        <v>3034</v>
      </c>
      <c r="G11322" s="27" t="s">
        <v>2999</v>
      </c>
      <c r="H11322" s="28">
        <v>44409</v>
      </c>
      <c r="I11322" s="516">
        <v>3.501728</v>
      </c>
      <c r="J11322" s="499" t="s">
        <v>3241</v>
      </c>
    </row>
    <row r="11323" spans="1:10" x14ac:dyDescent="0.3">
      <c r="A11323" s="26">
        <v>2021</v>
      </c>
      <c r="B11323" s="27" t="s">
        <v>3056</v>
      </c>
      <c r="C11323" s="27" t="s">
        <v>3057</v>
      </c>
      <c r="D11323" s="27" t="s">
        <v>3056</v>
      </c>
      <c r="E11323" s="27" t="s">
        <v>6117</v>
      </c>
      <c r="F11323" s="27" t="s">
        <v>2825</v>
      </c>
      <c r="G11323" s="27" t="s">
        <v>2826</v>
      </c>
      <c r="H11323" s="28">
        <v>44409</v>
      </c>
      <c r="I11323" s="516">
        <v>1.1730769999999999</v>
      </c>
      <c r="J11323" s="499" t="s">
        <v>3241</v>
      </c>
    </row>
    <row r="11324" spans="1:10" x14ac:dyDescent="0.3">
      <c r="A11324" s="26">
        <v>2021</v>
      </c>
      <c r="B11324" s="27" t="s">
        <v>3058</v>
      </c>
      <c r="C11324" s="27" t="s">
        <v>3059</v>
      </c>
      <c r="D11324" s="27" t="s">
        <v>3058</v>
      </c>
      <c r="E11324" s="27" t="s">
        <v>6117</v>
      </c>
      <c r="F11324" s="27" t="s">
        <v>2815</v>
      </c>
      <c r="G11324" s="27" t="s">
        <v>2816</v>
      </c>
      <c r="H11324" s="28">
        <v>44409</v>
      </c>
      <c r="I11324" s="516">
        <v>3.8028340000000003</v>
      </c>
      <c r="J11324" s="499" t="s">
        <v>3241</v>
      </c>
    </row>
    <row r="11325" spans="1:10" x14ac:dyDescent="0.3">
      <c r="A11325" s="26">
        <v>2021</v>
      </c>
      <c r="B11325" s="27" t="s">
        <v>3152</v>
      </c>
      <c r="C11325" s="27" t="s">
        <v>3153</v>
      </c>
      <c r="D11325" s="27" t="s">
        <v>3152</v>
      </c>
      <c r="E11325" s="27" t="s">
        <v>3111</v>
      </c>
      <c r="F11325" s="27" t="s">
        <v>2825</v>
      </c>
      <c r="G11325" s="27" t="s">
        <v>2850</v>
      </c>
      <c r="H11325" s="28">
        <v>44409</v>
      </c>
      <c r="I11325" s="516">
        <v>0.45082900000000004</v>
      </c>
      <c r="J11325" s="499" t="s">
        <v>3241</v>
      </c>
    </row>
    <row r="11326" spans="1:10" x14ac:dyDescent="0.3">
      <c r="A11326" s="26">
        <v>2021</v>
      </c>
      <c r="B11326" s="27" t="s">
        <v>3154</v>
      </c>
      <c r="C11326" s="27" t="s">
        <v>3155</v>
      </c>
      <c r="D11326" s="27" t="s">
        <v>3154</v>
      </c>
      <c r="E11326" s="27" t="s">
        <v>3111</v>
      </c>
      <c r="F11326" s="27" t="s">
        <v>2825</v>
      </c>
      <c r="G11326" s="27" t="s">
        <v>2850</v>
      </c>
      <c r="H11326" s="28">
        <v>44409</v>
      </c>
      <c r="I11326" s="516">
        <v>0.56418400000000013</v>
      </c>
      <c r="J11326" s="499" t="s">
        <v>3241</v>
      </c>
    </row>
    <row r="11327" spans="1:10" x14ac:dyDescent="0.3">
      <c r="A11327" s="26">
        <v>2021</v>
      </c>
      <c r="B11327" s="27" t="s">
        <v>3156</v>
      </c>
      <c r="C11327" s="27" t="s">
        <v>3157</v>
      </c>
      <c r="D11327" s="27" t="s">
        <v>3156</v>
      </c>
      <c r="E11327" s="27" t="s">
        <v>3111</v>
      </c>
      <c r="F11327" s="27" t="s">
        <v>2825</v>
      </c>
      <c r="G11327" s="27" t="s">
        <v>2850</v>
      </c>
      <c r="H11327" s="28">
        <v>44409</v>
      </c>
      <c r="I11327" s="516">
        <v>0</v>
      </c>
      <c r="J11327" s="499" t="s">
        <v>3241</v>
      </c>
    </row>
    <row r="11328" spans="1:10" x14ac:dyDescent="0.3">
      <c r="A11328" s="26">
        <v>2021</v>
      </c>
      <c r="B11328" s="27" t="s">
        <v>3060</v>
      </c>
      <c r="C11328" s="27" t="s">
        <v>3061</v>
      </c>
      <c r="D11328" s="27" t="s">
        <v>3062</v>
      </c>
      <c r="E11328" s="27" t="s">
        <v>3063</v>
      </c>
      <c r="F11328" s="27" t="s">
        <v>3034</v>
      </c>
      <c r="G11328" s="27" t="s">
        <v>2999</v>
      </c>
      <c r="H11328" s="28">
        <v>44409</v>
      </c>
      <c r="I11328" s="516">
        <v>2.4213679999999997</v>
      </c>
      <c r="J11328" s="499" t="s">
        <v>3241</v>
      </c>
    </row>
    <row r="11329" spans="1:10" x14ac:dyDescent="0.3">
      <c r="A11329" s="26">
        <v>2021</v>
      </c>
      <c r="B11329" s="27" t="s">
        <v>3174</v>
      </c>
      <c r="C11329" s="27" t="s">
        <v>3175</v>
      </c>
      <c r="D11329" s="27" t="s">
        <v>3174</v>
      </c>
      <c r="E11329" s="27" t="s">
        <v>6117</v>
      </c>
      <c r="F11329" s="27" t="s">
        <v>2825</v>
      </c>
      <c r="G11329" s="27" t="s">
        <v>2826</v>
      </c>
      <c r="H11329" s="28">
        <v>44409</v>
      </c>
      <c r="I11329" s="516">
        <v>0.47005100000000005</v>
      </c>
      <c r="J11329" s="499" t="s">
        <v>3241</v>
      </c>
    </row>
    <row r="11330" spans="1:10" x14ac:dyDescent="0.3">
      <c r="A11330" s="26">
        <v>2021</v>
      </c>
      <c r="B11330" s="27" t="s">
        <v>3068</v>
      </c>
      <c r="C11330" s="27" t="s">
        <v>3069</v>
      </c>
      <c r="D11330" s="27" t="s">
        <v>3068</v>
      </c>
      <c r="E11330" s="27" t="s">
        <v>6117</v>
      </c>
      <c r="F11330" s="27" t="s">
        <v>3034</v>
      </c>
      <c r="G11330" s="27" t="s">
        <v>2923</v>
      </c>
      <c r="H11330" s="28">
        <v>44409</v>
      </c>
      <c r="I11330" s="516">
        <v>4.9703820000000007</v>
      </c>
      <c r="J11330" s="499" t="s">
        <v>3241</v>
      </c>
    </row>
    <row r="11331" spans="1:10" x14ac:dyDescent="0.3">
      <c r="A11331" s="26">
        <v>2021</v>
      </c>
      <c r="B11331" s="27" t="s">
        <v>3070</v>
      </c>
      <c r="C11331" s="27" t="s">
        <v>3071</v>
      </c>
      <c r="D11331" s="27" t="s">
        <v>3070</v>
      </c>
      <c r="E11331" s="27" t="s">
        <v>6117</v>
      </c>
      <c r="F11331" s="27" t="s">
        <v>2815</v>
      </c>
      <c r="G11331" s="27" t="s">
        <v>2816</v>
      </c>
      <c r="H11331" s="28">
        <v>44409</v>
      </c>
      <c r="I11331" s="516">
        <v>0.87846999999999997</v>
      </c>
      <c r="J11331" s="499" t="s">
        <v>3241</v>
      </c>
    </row>
    <row r="11332" spans="1:10" x14ac:dyDescent="0.3">
      <c r="A11332" s="26">
        <v>2021</v>
      </c>
      <c r="B11332" s="27" t="s">
        <v>3176</v>
      </c>
      <c r="C11332" s="27" t="s">
        <v>3177</v>
      </c>
      <c r="D11332" s="27" t="s">
        <v>3176</v>
      </c>
      <c r="E11332" s="27" t="s">
        <v>3033</v>
      </c>
      <c r="F11332" s="27" t="s">
        <v>2807</v>
      </c>
      <c r="G11332" s="27" t="s">
        <v>2812</v>
      </c>
      <c r="H11332" s="28">
        <v>44409</v>
      </c>
      <c r="I11332" s="516">
        <v>13.440780999999999</v>
      </c>
      <c r="J11332" s="499" t="s">
        <v>3241</v>
      </c>
    </row>
    <row r="11333" spans="1:10" x14ac:dyDescent="0.3">
      <c r="A11333" s="26">
        <v>2021</v>
      </c>
      <c r="B11333" s="27" t="s">
        <v>3072</v>
      </c>
      <c r="C11333" s="27" t="s">
        <v>3073</v>
      </c>
      <c r="D11333" s="27" t="s">
        <v>3072</v>
      </c>
      <c r="E11333" s="27" t="s">
        <v>6117</v>
      </c>
      <c r="F11333" s="27" t="s">
        <v>3034</v>
      </c>
      <c r="G11333" s="27" t="s">
        <v>3074</v>
      </c>
      <c r="H11333" s="28">
        <v>44409</v>
      </c>
      <c r="I11333" s="516">
        <v>0.249806</v>
      </c>
      <c r="J11333" s="499" t="s">
        <v>3241</v>
      </c>
    </row>
    <row r="11334" spans="1:10" x14ac:dyDescent="0.3">
      <c r="A11334" s="26">
        <v>2021</v>
      </c>
      <c r="B11334" s="27" t="s">
        <v>3182</v>
      </c>
      <c r="C11334" s="27" t="s">
        <v>3183</v>
      </c>
      <c r="D11334" s="27" t="s">
        <v>3182</v>
      </c>
      <c r="E11334" s="27" t="s">
        <v>6117</v>
      </c>
      <c r="F11334" s="27" t="s">
        <v>2825</v>
      </c>
      <c r="G11334" s="27" t="s">
        <v>2826</v>
      </c>
      <c r="H11334" s="28">
        <v>44409</v>
      </c>
      <c r="I11334" s="516">
        <v>0.12342200000000002</v>
      </c>
      <c r="J11334" s="499" t="s">
        <v>3241</v>
      </c>
    </row>
    <row r="11335" spans="1:10" x14ac:dyDescent="0.3">
      <c r="A11335" s="26">
        <v>2021</v>
      </c>
      <c r="B11335" s="27" t="s">
        <v>3075</v>
      </c>
      <c r="C11335" s="27" t="s">
        <v>3076</v>
      </c>
      <c r="D11335" s="27" t="s">
        <v>3075</v>
      </c>
      <c r="E11335" s="27" t="s">
        <v>6117</v>
      </c>
      <c r="F11335" s="27" t="s">
        <v>2815</v>
      </c>
      <c r="G11335" s="27" t="s">
        <v>2816</v>
      </c>
      <c r="H11335" s="28">
        <v>44409</v>
      </c>
      <c r="I11335" s="516">
        <v>0</v>
      </c>
      <c r="J11335" s="499" t="s">
        <v>3241</v>
      </c>
    </row>
    <row r="11336" spans="1:10" x14ac:dyDescent="0.3">
      <c r="A11336" s="26">
        <v>2021</v>
      </c>
      <c r="B11336" s="27" t="s">
        <v>3077</v>
      </c>
      <c r="C11336" s="27" t="s">
        <v>3078</v>
      </c>
      <c r="D11336" s="27" t="s">
        <v>3077</v>
      </c>
      <c r="E11336" s="27" t="s">
        <v>3033</v>
      </c>
      <c r="F11336" s="27" t="s">
        <v>2788</v>
      </c>
      <c r="G11336" s="27" t="s">
        <v>2788</v>
      </c>
      <c r="H11336" s="28">
        <v>44409</v>
      </c>
      <c r="I11336" s="516">
        <v>0</v>
      </c>
      <c r="J11336" s="499" t="s">
        <v>3241</v>
      </c>
    </row>
    <row r="11337" spans="1:10" x14ac:dyDescent="0.3">
      <c r="A11337" s="26">
        <v>2021</v>
      </c>
      <c r="B11337" s="27" t="s">
        <v>3079</v>
      </c>
      <c r="C11337" s="27" t="s">
        <v>3080</v>
      </c>
      <c r="D11337" s="27" t="s">
        <v>3081</v>
      </c>
      <c r="E11337" s="27" t="s">
        <v>3063</v>
      </c>
      <c r="F11337" s="27" t="s">
        <v>2788</v>
      </c>
      <c r="G11337" s="27" t="s">
        <v>2788</v>
      </c>
      <c r="H11337" s="28">
        <v>44409</v>
      </c>
      <c r="I11337" s="516">
        <v>0</v>
      </c>
      <c r="J11337" s="499" t="s">
        <v>3241</v>
      </c>
    </row>
    <row r="11338" spans="1:10" x14ac:dyDescent="0.3">
      <c r="A11338" s="26">
        <v>2021</v>
      </c>
      <c r="B11338" s="27" t="s">
        <v>3082</v>
      </c>
      <c r="C11338" s="27" t="s">
        <v>3083</v>
      </c>
      <c r="D11338" s="27" t="s">
        <v>3082</v>
      </c>
      <c r="E11338" s="27" t="s">
        <v>6117</v>
      </c>
      <c r="F11338" s="27" t="s">
        <v>2825</v>
      </c>
      <c r="G11338" s="27" t="s">
        <v>2826</v>
      </c>
      <c r="H11338" s="28">
        <v>44409</v>
      </c>
      <c r="I11338" s="516">
        <v>1.237411</v>
      </c>
      <c r="J11338" s="499" t="s">
        <v>3241</v>
      </c>
    </row>
    <row r="11339" spans="1:10" x14ac:dyDescent="0.3">
      <c r="A11339" s="26">
        <v>2021</v>
      </c>
      <c r="B11339" s="27" t="s">
        <v>3089</v>
      </c>
      <c r="C11339" s="27" t="s">
        <v>3090</v>
      </c>
      <c r="D11339" s="27" t="s">
        <v>3089</v>
      </c>
      <c r="E11339" s="27" t="s">
        <v>6117</v>
      </c>
      <c r="F11339" s="27" t="s">
        <v>2815</v>
      </c>
      <c r="G11339" s="27" t="s">
        <v>2816</v>
      </c>
      <c r="H11339" s="28">
        <v>44409</v>
      </c>
      <c r="I11339" s="516">
        <v>2.5594140000000003</v>
      </c>
      <c r="J11339" s="499" t="s">
        <v>3241</v>
      </c>
    </row>
    <row r="11340" spans="1:10" x14ac:dyDescent="0.3">
      <c r="A11340" s="26">
        <v>2021</v>
      </c>
      <c r="B11340" s="27" t="s">
        <v>3184</v>
      </c>
      <c r="C11340" s="27" t="s">
        <v>3185</v>
      </c>
      <c r="D11340" s="27" t="s">
        <v>3186</v>
      </c>
      <c r="E11340" s="27" t="s">
        <v>3063</v>
      </c>
      <c r="F11340" s="27" t="s">
        <v>3034</v>
      </c>
      <c r="G11340" s="27" t="s">
        <v>2999</v>
      </c>
      <c r="H11340" s="28">
        <v>44409</v>
      </c>
      <c r="I11340" s="516">
        <v>3.0449880000000005</v>
      </c>
      <c r="J11340" s="499" t="s">
        <v>3241</v>
      </c>
    </row>
    <row r="11341" spans="1:10" x14ac:dyDescent="0.3">
      <c r="A11341" s="26">
        <v>2021</v>
      </c>
      <c r="B11341" s="27" t="s">
        <v>3091</v>
      </c>
      <c r="C11341" s="27" t="s">
        <v>3092</v>
      </c>
      <c r="D11341" s="27" t="s">
        <v>3093</v>
      </c>
      <c r="E11341" s="27" t="s">
        <v>3063</v>
      </c>
      <c r="F11341" s="27" t="s">
        <v>3094</v>
      </c>
      <c r="G11341" s="27" t="s">
        <v>2965</v>
      </c>
      <c r="H11341" s="28">
        <v>44409</v>
      </c>
      <c r="I11341" s="516">
        <v>7.3046990000000003</v>
      </c>
      <c r="J11341" s="499" t="s">
        <v>3241</v>
      </c>
    </row>
    <row r="11342" spans="1:10" x14ac:dyDescent="0.3">
      <c r="A11342" s="26">
        <v>2021</v>
      </c>
      <c r="B11342" s="27" t="s">
        <v>3095</v>
      </c>
      <c r="C11342" s="27" t="s">
        <v>3096</v>
      </c>
      <c r="D11342" s="27" t="s">
        <v>3095</v>
      </c>
      <c r="E11342" s="27" t="s">
        <v>6117</v>
      </c>
      <c r="F11342" s="27" t="s">
        <v>3034</v>
      </c>
      <c r="G11342" s="27" t="s">
        <v>2999</v>
      </c>
      <c r="H11342" s="28">
        <v>44409</v>
      </c>
      <c r="I11342" s="516">
        <v>1.4419500000000001</v>
      </c>
      <c r="J11342" s="499" t="s">
        <v>3241</v>
      </c>
    </row>
    <row r="11343" spans="1:10" x14ac:dyDescent="0.3">
      <c r="A11343" s="26">
        <v>2021</v>
      </c>
      <c r="B11343" s="27" t="s">
        <v>3097</v>
      </c>
      <c r="C11343" s="27" t="s">
        <v>3098</v>
      </c>
      <c r="D11343" s="27" t="s">
        <v>3097</v>
      </c>
      <c r="E11343" s="27" t="s">
        <v>6117</v>
      </c>
      <c r="F11343" s="27" t="s">
        <v>2825</v>
      </c>
      <c r="G11343" s="27" t="s">
        <v>2850</v>
      </c>
      <c r="H11343" s="28">
        <v>44409</v>
      </c>
      <c r="I11343" s="516">
        <v>0</v>
      </c>
      <c r="J11343" s="499" t="s">
        <v>3241</v>
      </c>
    </row>
    <row r="11344" spans="1:10" x14ac:dyDescent="0.3">
      <c r="A11344" s="26">
        <v>2021</v>
      </c>
      <c r="B11344" s="27" t="s">
        <v>3132</v>
      </c>
      <c r="C11344" s="27" t="s">
        <v>3133</v>
      </c>
      <c r="D11344" s="27" t="s">
        <v>3132</v>
      </c>
      <c r="E11344" s="27" t="s">
        <v>3033</v>
      </c>
      <c r="F11344" s="27" t="s">
        <v>2807</v>
      </c>
      <c r="G11344" s="27" t="s">
        <v>2812</v>
      </c>
      <c r="H11344" s="28">
        <v>44409</v>
      </c>
      <c r="I11344" s="516">
        <v>15.092556</v>
      </c>
      <c r="J11344" s="499" t="s">
        <v>3241</v>
      </c>
    </row>
    <row r="11345" spans="1:10" x14ac:dyDescent="0.3">
      <c r="A11345" s="26">
        <v>2021</v>
      </c>
      <c r="B11345" s="27" t="s">
        <v>3134</v>
      </c>
      <c r="C11345" s="27" t="s">
        <v>3135</v>
      </c>
      <c r="D11345" s="27" t="s">
        <v>3134</v>
      </c>
      <c r="E11345" s="27" t="s">
        <v>3033</v>
      </c>
      <c r="F11345" s="27" t="s">
        <v>2807</v>
      </c>
      <c r="G11345" s="27" t="s">
        <v>2812</v>
      </c>
      <c r="H11345" s="28">
        <v>44409</v>
      </c>
      <c r="I11345" s="516">
        <v>9.0309690000000007</v>
      </c>
      <c r="J11345" s="499" t="s">
        <v>3241</v>
      </c>
    </row>
    <row r="11346" spans="1:10" x14ac:dyDescent="0.3">
      <c r="A11346" s="26">
        <v>2021</v>
      </c>
      <c r="B11346" s="27" t="s">
        <v>3099</v>
      </c>
      <c r="C11346" s="27" t="s">
        <v>3100</v>
      </c>
      <c r="D11346" s="27" t="s">
        <v>3099</v>
      </c>
      <c r="E11346" s="27" t="s">
        <v>6117</v>
      </c>
      <c r="F11346" s="27" t="s">
        <v>2815</v>
      </c>
      <c r="G11346" s="27" t="s">
        <v>2816</v>
      </c>
      <c r="H11346" s="28">
        <v>44409</v>
      </c>
      <c r="I11346" s="516">
        <v>2.6602679999999999</v>
      </c>
      <c r="J11346" s="499" t="s">
        <v>3241</v>
      </c>
    </row>
    <row r="11347" spans="1:10" x14ac:dyDescent="0.3">
      <c r="A11347" s="26">
        <v>2021</v>
      </c>
      <c r="B11347" s="27" t="s">
        <v>3101</v>
      </c>
      <c r="C11347" s="27" t="s">
        <v>3102</v>
      </c>
      <c r="D11347" s="27" t="s">
        <v>3101</v>
      </c>
      <c r="E11347" s="27" t="s">
        <v>6117</v>
      </c>
      <c r="F11347" s="27" t="s">
        <v>3034</v>
      </c>
      <c r="G11347" s="27" t="s">
        <v>3074</v>
      </c>
      <c r="H11347" s="28">
        <v>44409</v>
      </c>
      <c r="I11347" s="516">
        <v>9.2494289999999992</v>
      </c>
      <c r="J11347" s="499" t="s">
        <v>3241</v>
      </c>
    </row>
    <row r="11348" spans="1:10" x14ac:dyDescent="0.3">
      <c r="A11348" s="26">
        <v>2021</v>
      </c>
      <c r="B11348" s="27" t="s">
        <v>3148</v>
      </c>
      <c r="C11348" s="27" t="s">
        <v>3149</v>
      </c>
      <c r="D11348" s="27" t="s">
        <v>3148</v>
      </c>
      <c r="E11348" s="27" t="s">
        <v>6117</v>
      </c>
      <c r="F11348" s="27" t="s">
        <v>2798</v>
      </c>
      <c r="G11348" s="27" t="s">
        <v>2803</v>
      </c>
      <c r="H11348" s="28">
        <v>44409</v>
      </c>
      <c r="I11348" s="516">
        <v>0.47658100000000003</v>
      </c>
      <c r="J11348" s="499" t="s">
        <v>3241</v>
      </c>
    </row>
    <row r="11349" spans="1:10" x14ac:dyDescent="0.3">
      <c r="A11349" s="26">
        <v>2021</v>
      </c>
      <c r="B11349" s="27" t="s">
        <v>3103</v>
      </c>
      <c r="C11349" s="27" t="s">
        <v>3104</v>
      </c>
      <c r="D11349" s="27" t="s">
        <v>3103</v>
      </c>
      <c r="E11349" s="27" t="s">
        <v>6117</v>
      </c>
      <c r="F11349" s="27" t="s">
        <v>3034</v>
      </c>
      <c r="G11349" s="27" t="s">
        <v>2923</v>
      </c>
      <c r="H11349" s="28">
        <v>44409</v>
      </c>
      <c r="I11349" s="516">
        <v>1.267423</v>
      </c>
      <c r="J11349" s="499" t="s">
        <v>3241</v>
      </c>
    </row>
    <row r="11350" spans="1:10" x14ac:dyDescent="0.3">
      <c r="A11350" s="26">
        <v>2021</v>
      </c>
      <c r="B11350" s="27" t="s">
        <v>3150</v>
      </c>
      <c r="C11350" s="27" t="s">
        <v>3151</v>
      </c>
      <c r="D11350" s="27" t="s">
        <v>3150</v>
      </c>
      <c r="E11350" s="27" t="s">
        <v>6117</v>
      </c>
      <c r="F11350" s="27" t="s">
        <v>2825</v>
      </c>
      <c r="G11350" s="27" t="s">
        <v>2850</v>
      </c>
      <c r="H11350" s="28">
        <v>44409</v>
      </c>
      <c r="I11350" s="516">
        <v>0.15398300000000001</v>
      </c>
      <c r="J11350" s="499" t="s">
        <v>3241</v>
      </c>
    </row>
    <row r="11351" spans="1:10" x14ac:dyDescent="0.3">
      <c r="A11351" s="26">
        <v>2021</v>
      </c>
      <c r="B11351" s="27" t="s">
        <v>3105</v>
      </c>
      <c r="C11351" s="27" t="s">
        <v>3106</v>
      </c>
      <c r="D11351" s="27" t="s">
        <v>3105</v>
      </c>
      <c r="E11351" s="27" t="s">
        <v>6117</v>
      </c>
      <c r="F11351" s="27" t="s">
        <v>2798</v>
      </c>
      <c r="G11351" s="27" t="s">
        <v>2803</v>
      </c>
      <c r="H11351" s="28">
        <v>44409</v>
      </c>
      <c r="I11351" s="516">
        <v>0</v>
      </c>
      <c r="J11351" s="499" t="s">
        <v>3241</v>
      </c>
    </row>
    <row r="11352" spans="1:10" x14ac:dyDescent="0.3">
      <c r="A11352" s="26">
        <v>2021</v>
      </c>
      <c r="B11352" s="27" t="s">
        <v>3140</v>
      </c>
      <c r="C11352" s="27" t="s">
        <v>3141</v>
      </c>
      <c r="D11352" s="27" t="s">
        <v>3140</v>
      </c>
      <c r="E11352" s="27" t="s">
        <v>6117</v>
      </c>
      <c r="F11352" s="27" t="s">
        <v>2825</v>
      </c>
      <c r="G11352" s="27" t="s">
        <v>2850</v>
      </c>
      <c r="H11352" s="28">
        <v>44409</v>
      </c>
      <c r="I11352" s="516">
        <v>0</v>
      </c>
      <c r="J11352" s="499" t="s">
        <v>3241</v>
      </c>
    </row>
    <row r="11353" spans="1:10" x14ac:dyDescent="0.3">
      <c r="A11353" s="26">
        <v>2021</v>
      </c>
      <c r="B11353" s="27" t="s">
        <v>3109</v>
      </c>
      <c r="C11353" s="27" t="s">
        <v>3110</v>
      </c>
      <c r="D11353" s="27" t="s">
        <v>3109</v>
      </c>
      <c r="E11353" s="27" t="s">
        <v>3111</v>
      </c>
      <c r="F11353" s="27" t="s">
        <v>2825</v>
      </c>
      <c r="G11353" s="27" t="s">
        <v>2850</v>
      </c>
      <c r="H11353" s="28">
        <v>44409</v>
      </c>
      <c r="I11353" s="516">
        <v>0.19139900000000001</v>
      </c>
      <c r="J11353" s="499" t="s">
        <v>3241</v>
      </c>
    </row>
    <row r="11354" spans="1:10" x14ac:dyDescent="0.3">
      <c r="A11354" s="26">
        <v>2021</v>
      </c>
      <c r="B11354" s="27" t="s">
        <v>3158</v>
      </c>
      <c r="C11354" s="27" t="s">
        <v>3159</v>
      </c>
      <c r="D11354" s="27" t="s">
        <v>3160</v>
      </c>
      <c r="E11354" s="27" t="s">
        <v>3161</v>
      </c>
      <c r="F11354" s="27" t="s">
        <v>3087</v>
      </c>
      <c r="G11354" s="27" t="s">
        <v>2788</v>
      </c>
      <c r="H11354" s="28">
        <v>44409</v>
      </c>
      <c r="I11354" s="516">
        <v>3.7263720000000005</v>
      </c>
      <c r="J11354" s="499" t="s">
        <v>3241</v>
      </c>
    </row>
    <row r="11355" spans="1:10" x14ac:dyDescent="0.3">
      <c r="A11355" s="26">
        <v>2021</v>
      </c>
      <c r="B11355" s="27" t="s">
        <v>3112</v>
      </c>
      <c r="C11355" s="27" t="s">
        <v>3113</v>
      </c>
      <c r="D11355" s="27" t="s">
        <v>3112</v>
      </c>
      <c r="E11355" s="27" t="s">
        <v>6117</v>
      </c>
      <c r="F11355" s="27" t="s">
        <v>2825</v>
      </c>
      <c r="G11355" s="27" t="s">
        <v>2826</v>
      </c>
      <c r="H11355" s="28">
        <v>44409</v>
      </c>
      <c r="I11355" s="516">
        <v>0.17966900000000002</v>
      </c>
      <c r="J11355" s="499" t="s">
        <v>3241</v>
      </c>
    </row>
    <row r="11356" spans="1:10" x14ac:dyDescent="0.3">
      <c r="A11356" s="26">
        <v>2021</v>
      </c>
      <c r="B11356" s="27" t="s">
        <v>3167</v>
      </c>
      <c r="C11356" s="27" t="s">
        <v>3168</v>
      </c>
      <c r="D11356" s="27" t="s">
        <v>3169</v>
      </c>
      <c r="E11356" s="27" t="s">
        <v>3161</v>
      </c>
      <c r="F11356" s="27" t="s">
        <v>3087</v>
      </c>
      <c r="G11356" s="27" t="s">
        <v>2788</v>
      </c>
      <c r="H11356" s="28">
        <v>44409</v>
      </c>
      <c r="I11356" s="516">
        <v>5.7720660000000006</v>
      </c>
      <c r="J11356" s="499" t="s">
        <v>3241</v>
      </c>
    </row>
    <row r="11357" spans="1:10" x14ac:dyDescent="0.3">
      <c r="A11357" s="26">
        <v>2021</v>
      </c>
      <c r="B11357" s="27" t="s">
        <v>3117</v>
      </c>
      <c r="C11357" s="27" t="s">
        <v>3118</v>
      </c>
      <c r="D11357" s="27" t="s">
        <v>3117</v>
      </c>
      <c r="E11357" s="27" t="s">
        <v>6117</v>
      </c>
      <c r="F11357" s="27" t="s">
        <v>2815</v>
      </c>
      <c r="G11357" s="27" t="s">
        <v>2816</v>
      </c>
      <c r="H11357" s="28">
        <v>44409</v>
      </c>
      <c r="I11357" s="516">
        <v>4.0087130000000002</v>
      </c>
      <c r="J11357" s="499" t="s">
        <v>3241</v>
      </c>
    </row>
    <row r="11358" spans="1:10" x14ac:dyDescent="0.3">
      <c r="A11358" s="26">
        <v>2021</v>
      </c>
      <c r="B11358" s="27" t="s">
        <v>3129</v>
      </c>
      <c r="C11358" s="27" t="s">
        <v>3130</v>
      </c>
      <c r="D11358" s="27" t="s">
        <v>3131</v>
      </c>
      <c r="E11358" s="27" t="s">
        <v>3063</v>
      </c>
      <c r="F11358" s="27" t="s">
        <v>3034</v>
      </c>
      <c r="G11358" s="27" t="s">
        <v>2840</v>
      </c>
      <c r="H11358" s="28">
        <v>44409</v>
      </c>
      <c r="I11358" s="516">
        <v>16.650448000000001</v>
      </c>
      <c r="J11358" s="499" t="s">
        <v>3241</v>
      </c>
    </row>
    <row r="11359" spans="1:10" x14ac:dyDescent="0.3">
      <c r="A11359" s="26">
        <v>2021</v>
      </c>
      <c r="B11359" s="27" t="s">
        <v>3178</v>
      </c>
      <c r="C11359" s="27" t="s">
        <v>3179</v>
      </c>
      <c r="D11359" s="27" t="s">
        <v>3178</v>
      </c>
      <c r="E11359" s="27" t="s">
        <v>3033</v>
      </c>
      <c r="F11359" s="27" t="s">
        <v>2807</v>
      </c>
      <c r="G11359" s="27" t="s">
        <v>2812</v>
      </c>
      <c r="H11359" s="28">
        <v>44409</v>
      </c>
      <c r="I11359" s="516">
        <v>0</v>
      </c>
      <c r="J11359" s="499" t="s">
        <v>3241</v>
      </c>
    </row>
    <row r="11360" spans="1:10" x14ac:dyDescent="0.3">
      <c r="A11360" s="26">
        <v>2021</v>
      </c>
      <c r="B11360" s="27" t="s">
        <v>3119</v>
      </c>
      <c r="C11360" s="27" t="s">
        <v>3120</v>
      </c>
      <c r="D11360" s="27" t="s">
        <v>3119</v>
      </c>
      <c r="E11360" s="27" t="s">
        <v>6117</v>
      </c>
      <c r="F11360" s="27" t="s">
        <v>3034</v>
      </c>
      <c r="G11360" s="27" t="s">
        <v>2840</v>
      </c>
      <c r="H11360" s="28">
        <v>44409</v>
      </c>
      <c r="I11360" s="516">
        <v>2.5177510000000001</v>
      </c>
      <c r="J11360" s="499" t="s">
        <v>3241</v>
      </c>
    </row>
    <row r="11361" spans="1:10" x14ac:dyDescent="0.3">
      <c r="A11361" s="26">
        <v>2021</v>
      </c>
      <c r="B11361" s="27" t="s">
        <v>3121</v>
      </c>
      <c r="C11361" s="27" t="s">
        <v>3122</v>
      </c>
      <c r="D11361" s="27" t="s">
        <v>3121</v>
      </c>
      <c r="E11361" s="27" t="s">
        <v>6117</v>
      </c>
      <c r="F11361" s="27" t="s">
        <v>2825</v>
      </c>
      <c r="G11361" s="27" t="s">
        <v>2850</v>
      </c>
      <c r="H11361" s="28">
        <v>44409</v>
      </c>
      <c r="I11361" s="516">
        <v>6.5979410000000005</v>
      </c>
      <c r="J11361" s="499" t="s">
        <v>3241</v>
      </c>
    </row>
    <row r="11362" spans="1:10" x14ac:dyDescent="0.3">
      <c r="A11362" s="26">
        <v>2021</v>
      </c>
      <c r="B11362" s="27" t="s">
        <v>3198</v>
      </c>
      <c r="C11362" s="27" t="s">
        <v>3199</v>
      </c>
      <c r="D11362" s="27" t="s">
        <v>3200</v>
      </c>
      <c r="E11362" s="27" t="s">
        <v>3161</v>
      </c>
      <c r="F11362" s="27" t="s">
        <v>2815</v>
      </c>
      <c r="G11362" s="27" t="s">
        <v>2854</v>
      </c>
      <c r="H11362" s="28">
        <v>44409</v>
      </c>
      <c r="I11362" s="516">
        <v>0.70422000000000007</v>
      </c>
      <c r="J11362" s="499" t="s">
        <v>3192</v>
      </c>
    </row>
    <row r="11363" spans="1:10" x14ac:dyDescent="0.3">
      <c r="A11363" s="26">
        <v>2021</v>
      </c>
      <c r="B11363" s="27" t="s">
        <v>3187</v>
      </c>
      <c r="C11363" s="27" t="s">
        <v>3188</v>
      </c>
      <c r="D11363" s="27" t="s">
        <v>3187</v>
      </c>
      <c r="E11363" s="27" t="s">
        <v>3033</v>
      </c>
      <c r="F11363" s="27" t="s">
        <v>3034</v>
      </c>
      <c r="G11363" s="27" t="s">
        <v>3074</v>
      </c>
      <c r="H11363" s="28">
        <v>44409</v>
      </c>
      <c r="I11363" s="516">
        <v>1.2109780000000001</v>
      </c>
      <c r="J11363" s="499" t="s">
        <v>3241</v>
      </c>
    </row>
    <row r="11364" spans="1:10" x14ac:dyDescent="0.3">
      <c r="A11364" s="26">
        <v>2021</v>
      </c>
      <c r="B11364" s="27" t="s">
        <v>3189</v>
      </c>
      <c r="C11364" s="27" t="s">
        <v>3190</v>
      </c>
      <c r="D11364" s="27" t="s">
        <v>3191</v>
      </c>
      <c r="E11364" s="27" t="s">
        <v>3161</v>
      </c>
      <c r="F11364" s="27" t="s">
        <v>2815</v>
      </c>
      <c r="G11364" s="27" t="s">
        <v>2816</v>
      </c>
      <c r="H11364" s="28">
        <v>44409</v>
      </c>
      <c r="I11364" s="516">
        <v>1.440815</v>
      </c>
      <c r="J11364" s="499" t="s">
        <v>3192</v>
      </c>
    </row>
    <row r="11365" spans="1:10" x14ac:dyDescent="0.3">
      <c r="A11365" s="26">
        <v>2021</v>
      </c>
      <c r="B11365" s="27" t="s">
        <v>3193</v>
      </c>
      <c r="C11365" s="27" t="s">
        <v>3194</v>
      </c>
      <c r="D11365" s="27" t="s">
        <v>3193</v>
      </c>
      <c r="E11365" s="27" t="s">
        <v>6117</v>
      </c>
      <c r="F11365" s="27" t="s">
        <v>2798</v>
      </c>
      <c r="G11365" s="27" t="s">
        <v>2803</v>
      </c>
      <c r="H11365" s="28">
        <v>44409</v>
      </c>
      <c r="I11365" s="516">
        <v>4.4899290000000001</v>
      </c>
      <c r="J11365" s="499" t="s">
        <v>3192</v>
      </c>
    </row>
    <row r="11366" spans="1:10" x14ac:dyDescent="0.3">
      <c r="A11366" s="26">
        <v>2021</v>
      </c>
      <c r="B11366" s="27" t="s">
        <v>3195</v>
      </c>
      <c r="C11366" s="27" t="s">
        <v>3196</v>
      </c>
      <c r="D11366" s="27" t="s">
        <v>3197</v>
      </c>
      <c r="E11366" s="27" t="s">
        <v>3063</v>
      </c>
      <c r="F11366" s="27" t="s">
        <v>3094</v>
      </c>
      <c r="G11366" s="27" t="s">
        <v>2965</v>
      </c>
      <c r="H11366" s="28">
        <v>44409</v>
      </c>
      <c r="I11366" s="516">
        <v>1.6176630000000001</v>
      </c>
      <c r="J11366" s="499" t="s">
        <v>3192</v>
      </c>
    </row>
    <row r="11367" spans="1:10" x14ac:dyDescent="0.3">
      <c r="A11367" s="26">
        <v>2021</v>
      </c>
      <c r="B11367" s="27" t="s">
        <v>3690</v>
      </c>
      <c r="C11367" s="27" t="s">
        <v>3691</v>
      </c>
      <c r="D11367" s="27" t="s">
        <v>3690</v>
      </c>
      <c r="E11367" s="27" t="s">
        <v>3033</v>
      </c>
      <c r="F11367" s="27" t="s">
        <v>2807</v>
      </c>
      <c r="G11367" s="27" t="s">
        <v>2812</v>
      </c>
      <c r="H11367" s="28">
        <v>44409</v>
      </c>
      <c r="I11367" s="516">
        <v>9.104832</v>
      </c>
      <c r="J11367" s="499" t="s">
        <v>3241</v>
      </c>
    </row>
    <row r="11368" spans="1:10" x14ac:dyDescent="0.3">
      <c r="A11368" s="26">
        <v>2021</v>
      </c>
      <c r="B11368" s="27" t="s">
        <v>3687</v>
      </c>
      <c r="C11368" s="27" t="s">
        <v>3688</v>
      </c>
      <c r="D11368" s="27" t="s">
        <v>3689</v>
      </c>
      <c r="E11368" s="27" t="s">
        <v>3161</v>
      </c>
      <c r="F11368" s="27" t="s">
        <v>3026</v>
      </c>
      <c r="G11368" s="27" t="s">
        <v>2936</v>
      </c>
      <c r="H11368" s="28">
        <v>44409</v>
      </c>
      <c r="I11368" s="516">
        <v>0.8440700000000001</v>
      </c>
      <c r="J11368" s="499" t="s">
        <v>3192</v>
      </c>
    </row>
    <row r="11369" spans="1:10" x14ac:dyDescent="0.3">
      <c r="A11369" s="26">
        <v>2021</v>
      </c>
      <c r="B11369" s="27" t="s">
        <v>5217</v>
      </c>
      <c r="C11369" s="27" t="s">
        <v>2901</v>
      </c>
      <c r="D11369" s="27" t="s">
        <v>5217</v>
      </c>
      <c r="E11369" s="27" t="s">
        <v>3033</v>
      </c>
      <c r="F11369" s="27" t="s">
        <v>2788</v>
      </c>
      <c r="G11369" s="27" t="s">
        <v>2788</v>
      </c>
      <c r="H11369" s="28">
        <v>44409</v>
      </c>
      <c r="I11369" s="516">
        <v>38.870218000000001</v>
      </c>
      <c r="J11369" s="499" t="s">
        <v>3192</v>
      </c>
    </row>
    <row r="11370" spans="1:10" x14ac:dyDescent="0.3">
      <c r="A11370" s="26">
        <v>2021</v>
      </c>
      <c r="B11370" s="27" t="s">
        <v>5218</v>
      </c>
      <c r="C11370" s="27" t="s">
        <v>3507</v>
      </c>
      <c r="D11370" s="27" t="s">
        <v>5219</v>
      </c>
      <c r="E11370" s="27" t="s">
        <v>3063</v>
      </c>
      <c r="F11370" s="27" t="s">
        <v>2815</v>
      </c>
      <c r="G11370" s="27" t="s">
        <v>2816</v>
      </c>
      <c r="H11370" s="28">
        <v>44409</v>
      </c>
      <c r="I11370" s="516">
        <v>5.5632989999999998</v>
      </c>
      <c r="J11370" s="499" t="s">
        <v>3192</v>
      </c>
    </row>
    <row r="11371" spans="1:10" x14ac:dyDescent="0.3">
      <c r="A11371" s="26">
        <v>2021</v>
      </c>
      <c r="B11371" s="27" t="s">
        <v>5670</v>
      </c>
      <c r="C11371" s="27" t="s">
        <v>5671</v>
      </c>
      <c r="D11371" s="27" t="s">
        <v>5670</v>
      </c>
      <c r="E11371" s="27" t="s">
        <v>3033</v>
      </c>
      <c r="F11371" s="27" t="s">
        <v>2807</v>
      </c>
      <c r="G11371" s="27" t="s">
        <v>2812</v>
      </c>
      <c r="H11371" s="28">
        <v>44409</v>
      </c>
      <c r="I11371" s="516">
        <v>46.217075999999999</v>
      </c>
      <c r="J11371" s="499" t="s">
        <v>3241</v>
      </c>
    </row>
    <row r="11372" spans="1:10" x14ac:dyDescent="0.3">
      <c r="A11372" s="26">
        <v>2021</v>
      </c>
      <c r="B11372" s="27" t="s">
        <v>5672</v>
      </c>
      <c r="C11372" s="27" t="s">
        <v>2863</v>
      </c>
      <c r="D11372" s="27" t="s">
        <v>5672</v>
      </c>
      <c r="E11372" s="27" t="s">
        <v>3111</v>
      </c>
      <c r="F11372" s="27" t="s">
        <v>2815</v>
      </c>
      <c r="G11372" s="27" t="s">
        <v>2854</v>
      </c>
      <c r="H11372" s="28">
        <v>44409</v>
      </c>
      <c r="I11372" s="516">
        <v>4.4904679999999999</v>
      </c>
      <c r="J11372" s="499" t="s">
        <v>3192</v>
      </c>
    </row>
    <row r="11373" spans="1:10" x14ac:dyDescent="0.3">
      <c r="A11373" s="26">
        <v>2021</v>
      </c>
      <c r="B11373" s="27" t="s">
        <v>5757</v>
      </c>
      <c r="C11373" s="27" t="s">
        <v>2909</v>
      </c>
      <c r="D11373" s="27" t="s">
        <v>5757</v>
      </c>
      <c r="E11373" s="27" t="s">
        <v>3033</v>
      </c>
      <c r="F11373" s="27" t="s">
        <v>2788</v>
      </c>
      <c r="G11373" s="27" t="s">
        <v>2788</v>
      </c>
      <c r="H11373" s="28">
        <v>44409</v>
      </c>
      <c r="I11373" s="516">
        <v>40.486773999999997</v>
      </c>
      <c r="J11373" s="499" t="s">
        <v>3192</v>
      </c>
    </row>
    <row r="11374" spans="1:10" x14ac:dyDescent="0.3">
      <c r="A11374" s="26">
        <v>2021</v>
      </c>
      <c r="B11374" s="27" t="s">
        <v>5972</v>
      </c>
      <c r="C11374" s="27" t="s">
        <v>5973</v>
      </c>
      <c r="D11374" s="27" t="s">
        <v>5972</v>
      </c>
      <c r="E11374" s="27" t="s">
        <v>3111</v>
      </c>
      <c r="F11374" s="27" t="s">
        <v>2825</v>
      </c>
      <c r="G11374" s="27" t="s">
        <v>2850</v>
      </c>
      <c r="H11374" s="28">
        <v>44409</v>
      </c>
      <c r="I11374" s="516">
        <v>8.5232000000000002E-2</v>
      </c>
      <c r="J11374" s="499" t="s">
        <v>3241</v>
      </c>
    </row>
    <row r="11375" spans="1:10" x14ac:dyDescent="0.3">
      <c r="A11375" s="26">
        <v>2021</v>
      </c>
      <c r="B11375" s="27" t="s">
        <v>5758</v>
      </c>
      <c r="C11375" s="27" t="s">
        <v>5759</v>
      </c>
      <c r="D11375" s="27" t="s">
        <v>5758</v>
      </c>
      <c r="E11375" s="27" t="s">
        <v>3033</v>
      </c>
      <c r="F11375" s="27" t="s">
        <v>2815</v>
      </c>
      <c r="G11375" s="27" t="s">
        <v>2816</v>
      </c>
      <c r="H11375" s="28">
        <v>44409</v>
      </c>
      <c r="I11375" s="516">
        <v>19.056353000000001</v>
      </c>
      <c r="J11375" s="499" t="s">
        <v>3192</v>
      </c>
    </row>
    <row r="11376" spans="1:10" x14ac:dyDescent="0.3">
      <c r="A11376" s="26">
        <v>2021</v>
      </c>
      <c r="B11376" s="27" t="s">
        <v>5760</v>
      </c>
      <c r="C11376" s="27" t="s">
        <v>5761</v>
      </c>
      <c r="D11376" s="27" t="s">
        <v>5760</v>
      </c>
      <c r="E11376" s="27" t="s">
        <v>3111</v>
      </c>
      <c r="F11376" s="27" t="s">
        <v>2815</v>
      </c>
      <c r="G11376" s="27" t="s">
        <v>2854</v>
      </c>
      <c r="H11376" s="28">
        <v>44409</v>
      </c>
      <c r="I11376" s="516">
        <v>4.4510830000000006</v>
      </c>
      <c r="J11376" s="499" t="s">
        <v>3192</v>
      </c>
    </row>
    <row r="11377" spans="1:10" x14ac:dyDescent="0.3">
      <c r="A11377" s="26">
        <v>2021</v>
      </c>
      <c r="B11377" s="27" t="s">
        <v>5762</v>
      </c>
      <c r="C11377" s="27" t="s">
        <v>5763</v>
      </c>
      <c r="D11377" s="27" t="s">
        <v>5762</v>
      </c>
      <c r="E11377" s="27" t="s">
        <v>3111</v>
      </c>
      <c r="F11377" s="27" t="s">
        <v>2825</v>
      </c>
      <c r="G11377" s="27" t="s">
        <v>2850</v>
      </c>
      <c r="H11377" s="28">
        <v>44409</v>
      </c>
      <c r="I11377" s="516">
        <v>0.31868799999999997</v>
      </c>
      <c r="J11377" s="499" t="s">
        <v>3192</v>
      </c>
    </row>
    <row r="11378" spans="1:10" x14ac:dyDescent="0.3">
      <c r="A11378" s="26">
        <v>2021</v>
      </c>
      <c r="B11378" s="27" t="s">
        <v>5775</v>
      </c>
      <c r="C11378" s="27" t="s">
        <v>2905</v>
      </c>
      <c r="D11378" s="27" t="s">
        <v>5775</v>
      </c>
      <c r="E11378" s="27" t="s">
        <v>3033</v>
      </c>
      <c r="F11378" s="27" t="s">
        <v>2807</v>
      </c>
      <c r="G11378" s="27" t="s">
        <v>2812</v>
      </c>
      <c r="H11378" s="28">
        <v>44409</v>
      </c>
      <c r="I11378" s="516">
        <v>10.434522000000001</v>
      </c>
      <c r="J11378" s="499" t="s">
        <v>3192</v>
      </c>
    </row>
    <row r="11379" spans="1:10" x14ac:dyDescent="0.3">
      <c r="A11379" s="26">
        <v>2021</v>
      </c>
      <c r="B11379" s="27" t="s">
        <v>5773</v>
      </c>
      <c r="C11379" s="27" t="s">
        <v>5774</v>
      </c>
      <c r="D11379" s="27" t="s">
        <v>5773</v>
      </c>
      <c r="E11379" s="27" t="s">
        <v>3111</v>
      </c>
      <c r="F11379" s="27" t="s">
        <v>3034</v>
      </c>
      <c r="G11379" s="27" t="s">
        <v>2821</v>
      </c>
      <c r="H11379" s="28">
        <v>44409</v>
      </c>
      <c r="I11379" s="516">
        <v>0.28878200000000004</v>
      </c>
      <c r="J11379" s="499" t="s">
        <v>3241</v>
      </c>
    </row>
    <row r="11380" spans="1:10" x14ac:dyDescent="0.3">
      <c r="A11380" s="26">
        <v>2021</v>
      </c>
      <c r="B11380" s="27" t="s">
        <v>5764</v>
      </c>
      <c r="C11380" s="27" t="s">
        <v>5765</v>
      </c>
      <c r="D11380" s="27" t="s">
        <v>5766</v>
      </c>
      <c r="E11380" s="27" t="s">
        <v>3161</v>
      </c>
      <c r="F11380" s="27" t="s">
        <v>2815</v>
      </c>
      <c r="G11380" s="27" t="s">
        <v>2816</v>
      </c>
      <c r="H11380" s="28">
        <v>44409</v>
      </c>
      <c r="I11380" s="516">
        <v>0.84597599999999995</v>
      </c>
      <c r="J11380" s="499" t="s">
        <v>3192</v>
      </c>
    </row>
    <row r="11381" spans="1:10" x14ac:dyDescent="0.3">
      <c r="A11381" s="26">
        <v>2021</v>
      </c>
      <c r="B11381" s="27" t="s">
        <v>5771</v>
      </c>
      <c r="C11381" s="27" t="s">
        <v>5772</v>
      </c>
      <c r="D11381" s="27" t="s">
        <v>5771</v>
      </c>
      <c r="E11381" s="27" t="s">
        <v>3033</v>
      </c>
      <c r="F11381" s="27" t="s">
        <v>2807</v>
      </c>
      <c r="G11381" s="27" t="s">
        <v>2812</v>
      </c>
      <c r="H11381" s="28">
        <v>44409</v>
      </c>
      <c r="I11381" s="516">
        <v>25.550313000000003</v>
      </c>
      <c r="J11381" s="499" t="s">
        <v>9055</v>
      </c>
    </row>
    <row r="11382" spans="1:10" x14ac:dyDescent="0.3">
      <c r="A11382" s="26">
        <v>2021</v>
      </c>
      <c r="B11382" s="27" t="s">
        <v>5769</v>
      </c>
      <c r="C11382" s="27" t="s">
        <v>5770</v>
      </c>
      <c r="D11382" s="27" t="s">
        <v>5769</v>
      </c>
      <c r="E11382" s="27" t="s">
        <v>3111</v>
      </c>
      <c r="F11382" s="27" t="s">
        <v>3034</v>
      </c>
      <c r="G11382" s="27" t="s">
        <v>2821</v>
      </c>
      <c r="H11382" s="28">
        <v>44409</v>
      </c>
      <c r="I11382" s="516">
        <v>6.5331770000000002</v>
      </c>
      <c r="J11382" s="499" t="s">
        <v>3192</v>
      </c>
    </row>
    <row r="11383" spans="1:10" x14ac:dyDescent="0.3">
      <c r="A11383" s="26">
        <v>2021</v>
      </c>
      <c r="B11383" s="27" t="s">
        <v>5767</v>
      </c>
      <c r="C11383" s="27" t="s">
        <v>3515</v>
      </c>
      <c r="D11383" s="27" t="s">
        <v>5768</v>
      </c>
      <c r="E11383" s="27" t="s">
        <v>3063</v>
      </c>
      <c r="F11383" s="27" t="s">
        <v>2815</v>
      </c>
      <c r="G11383" s="27" t="s">
        <v>2816</v>
      </c>
      <c r="H11383" s="28">
        <v>44409</v>
      </c>
      <c r="I11383" s="516">
        <v>2.0360670000000001</v>
      </c>
      <c r="J11383" s="499" t="s">
        <v>3192</v>
      </c>
    </row>
    <row r="11384" spans="1:10" x14ac:dyDescent="0.3">
      <c r="A11384" s="26">
        <v>2021</v>
      </c>
      <c r="B11384" s="27" t="s">
        <v>5982</v>
      </c>
      <c r="C11384" s="27" t="s">
        <v>5983</v>
      </c>
      <c r="D11384" s="27" t="s">
        <v>5982</v>
      </c>
      <c r="E11384" s="27" t="s">
        <v>3033</v>
      </c>
      <c r="F11384" s="27" t="s">
        <v>2788</v>
      </c>
      <c r="G11384" s="27" t="s">
        <v>2788</v>
      </c>
      <c r="H11384" s="28">
        <v>44409</v>
      </c>
      <c r="I11384" s="516">
        <v>23.622713999999998</v>
      </c>
      <c r="J11384" s="499" t="s">
        <v>3192</v>
      </c>
    </row>
    <row r="11385" spans="1:10" x14ac:dyDescent="0.3">
      <c r="A11385" s="26">
        <v>2021</v>
      </c>
      <c r="B11385" s="27" t="s">
        <v>5974</v>
      </c>
      <c r="C11385" s="27" t="s">
        <v>5975</v>
      </c>
      <c r="D11385" s="27" t="s">
        <v>5974</v>
      </c>
      <c r="E11385" s="27" t="s">
        <v>3033</v>
      </c>
      <c r="F11385" s="27" t="s">
        <v>2807</v>
      </c>
      <c r="G11385" s="27" t="s">
        <v>2812</v>
      </c>
      <c r="H11385" s="28">
        <v>44409</v>
      </c>
      <c r="I11385" s="516">
        <v>10.702376000000001</v>
      </c>
      <c r="J11385" s="499" t="s">
        <v>3192</v>
      </c>
    </row>
    <row r="11386" spans="1:10" x14ac:dyDescent="0.3">
      <c r="A11386" s="26">
        <v>2021</v>
      </c>
      <c r="B11386" s="27" t="s">
        <v>5976</v>
      </c>
      <c r="C11386" s="27" t="s">
        <v>5977</v>
      </c>
      <c r="D11386" s="27" t="s">
        <v>5976</v>
      </c>
      <c r="E11386" s="27" t="s">
        <v>3111</v>
      </c>
      <c r="F11386" s="27" t="s">
        <v>3034</v>
      </c>
      <c r="G11386" s="27" t="s">
        <v>2831</v>
      </c>
      <c r="H11386" s="28">
        <v>44409</v>
      </c>
      <c r="I11386" s="516">
        <v>4.6549840000000007</v>
      </c>
      <c r="J11386" s="499" t="s">
        <v>3192</v>
      </c>
    </row>
    <row r="11387" spans="1:10" x14ac:dyDescent="0.3">
      <c r="A11387" s="26">
        <v>2021</v>
      </c>
      <c r="B11387" s="27" t="s">
        <v>5978</v>
      </c>
      <c r="C11387" s="27" t="s">
        <v>5979</v>
      </c>
      <c r="D11387" s="27" t="s">
        <v>5978</v>
      </c>
      <c r="E11387" s="27" t="s">
        <v>3111</v>
      </c>
      <c r="F11387" s="27" t="s">
        <v>2825</v>
      </c>
      <c r="G11387" s="27" t="s">
        <v>2850</v>
      </c>
      <c r="H11387" s="28">
        <v>44409</v>
      </c>
      <c r="I11387" s="516">
        <v>4.7413220000000003</v>
      </c>
      <c r="J11387" s="499" t="s">
        <v>3192</v>
      </c>
    </row>
    <row r="11388" spans="1:10" x14ac:dyDescent="0.3">
      <c r="A11388" s="26">
        <v>2021</v>
      </c>
      <c r="B11388" s="27" t="s">
        <v>5980</v>
      </c>
      <c r="C11388" s="27" t="s">
        <v>5981</v>
      </c>
      <c r="D11388" s="27" t="s">
        <v>5980</v>
      </c>
      <c r="E11388" s="27" t="s">
        <v>3111</v>
      </c>
      <c r="F11388" s="27" t="s">
        <v>2825</v>
      </c>
      <c r="G11388" s="27" t="s">
        <v>2850</v>
      </c>
      <c r="H11388" s="28">
        <v>44409</v>
      </c>
      <c r="I11388" s="516">
        <v>4.8701980000000002</v>
      </c>
      <c r="J11388" s="499" t="s">
        <v>3192</v>
      </c>
    </row>
    <row r="11389" spans="1:10" x14ac:dyDescent="0.3">
      <c r="A11389" s="26">
        <v>2021</v>
      </c>
      <c r="B11389" s="27" t="s">
        <v>5984</v>
      </c>
      <c r="C11389" s="27" t="s">
        <v>5985</v>
      </c>
      <c r="D11389" s="27" t="s">
        <v>5984</v>
      </c>
      <c r="E11389" s="27" t="s">
        <v>3111</v>
      </c>
      <c r="F11389" s="27" t="s">
        <v>2825</v>
      </c>
      <c r="G11389" s="27" t="s">
        <v>2850</v>
      </c>
      <c r="H11389" s="28">
        <v>44409</v>
      </c>
      <c r="I11389" s="516">
        <v>6.1275950000000003</v>
      </c>
      <c r="J11389" s="499" t="s">
        <v>3192</v>
      </c>
    </row>
    <row r="11390" spans="1:10" x14ac:dyDescent="0.3">
      <c r="A11390" s="26">
        <v>2021</v>
      </c>
      <c r="B11390" s="27" t="s">
        <v>5993</v>
      </c>
      <c r="C11390" s="27" t="s">
        <v>5994</v>
      </c>
      <c r="D11390" s="27" t="s">
        <v>5993</v>
      </c>
      <c r="E11390" s="27" t="s">
        <v>3033</v>
      </c>
      <c r="F11390" s="27" t="s">
        <v>2788</v>
      </c>
      <c r="G11390" s="27" t="s">
        <v>2788</v>
      </c>
      <c r="H11390" s="28">
        <v>44409</v>
      </c>
      <c r="I11390" s="516">
        <v>1.5923340000000001</v>
      </c>
      <c r="J11390" s="499" t="s">
        <v>3241</v>
      </c>
    </row>
    <row r="11391" spans="1:10" x14ac:dyDescent="0.3">
      <c r="A11391" s="26">
        <v>2021</v>
      </c>
      <c r="B11391" s="27" t="s">
        <v>5991</v>
      </c>
      <c r="C11391" s="27" t="s">
        <v>5992</v>
      </c>
      <c r="D11391" s="27" t="s">
        <v>5991</v>
      </c>
      <c r="E11391" s="27" t="s">
        <v>3033</v>
      </c>
      <c r="F11391" s="27" t="s">
        <v>2788</v>
      </c>
      <c r="G11391" s="27" t="s">
        <v>2799</v>
      </c>
      <c r="H11391" s="28">
        <v>44409</v>
      </c>
      <c r="I11391" s="516">
        <v>15.149629000000001</v>
      </c>
      <c r="J11391" s="499" t="s">
        <v>3192</v>
      </c>
    </row>
    <row r="11392" spans="1:10" x14ac:dyDescent="0.3">
      <c r="A11392" s="26">
        <v>2021</v>
      </c>
      <c r="B11392" s="27" t="s">
        <v>5987</v>
      </c>
      <c r="C11392" s="27" t="s">
        <v>6024</v>
      </c>
      <c r="D11392" s="27" t="s">
        <v>5987</v>
      </c>
      <c r="E11392" s="27" t="s">
        <v>3111</v>
      </c>
      <c r="F11392" s="27" t="s">
        <v>2825</v>
      </c>
      <c r="G11392" s="27" t="s">
        <v>2850</v>
      </c>
      <c r="H11392" s="28">
        <v>44409</v>
      </c>
      <c r="I11392" s="516">
        <v>17.146232000000001</v>
      </c>
      <c r="J11392" s="499" t="s">
        <v>3192</v>
      </c>
    </row>
    <row r="11393" spans="1:10" x14ac:dyDescent="0.3">
      <c r="A11393" s="26">
        <v>2021</v>
      </c>
      <c r="B11393" s="27" t="s">
        <v>5764</v>
      </c>
      <c r="C11393" s="27" t="s">
        <v>5765</v>
      </c>
      <c r="D11393" s="27" t="s">
        <v>5988</v>
      </c>
      <c r="E11393" s="27" t="s">
        <v>3161</v>
      </c>
      <c r="F11393" s="27" t="s">
        <v>2815</v>
      </c>
      <c r="G11393" s="27" t="s">
        <v>2816</v>
      </c>
      <c r="H11393" s="28">
        <v>44409</v>
      </c>
      <c r="I11393" s="516">
        <v>0.87461599999999995</v>
      </c>
      <c r="J11393" s="499" t="s">
        <v>3192</v>
      </c>
    </row>
    <row r="11394" spans="1:10" x14ac:dyDescent="0.3">
      <c r="A11394" s="26">
        <v>2021</v>
      </c>
      <c r="B11394" s="27" t="s">
        <v>5989</v>
      </c>
      <c r="C11394" s="27" t="s">
        <v>5990</v>
      </c>
      <c r="D11394" s="27" t="s">
        <v>5989</v>
      </c>
      <c r="E11394" s="27" t="s">
        <v>3033</v>
      </c>
      <c r="F11394" s="27" t="s">
        <v>2807</v>
      </c>
      <c r="G11394" s="27" t="s">
        <v>2812</v>
      </c>
      <c r="H11394" s="28">
        <v>44409</v>
      </c>
      <c r="I11394" s="516">
        <v>22.88794</v>
      </c>
      <c r="J11394" s="499" t="s">
        <v>3241</v>
      </c>
    </row>
    <row r="11395" spans="1:10" x14ac:dyDescent="0.3">
      <c r="A11395" s="26">
        <v>2021</v>
      </c>
      <c r="B11395" s="27" t="s">
        <v>6036</v>
      </c>
      <c r="C11395" s="27" t="s">
        <v>6037</v>
      </c>
      <c r="D11395" s="27" t="s">
        <v>6038</v>
      </c>
      <c r="E11395" s="27" t="s">
        <v>3161</v>
      </c>
      <c r="F11395" s="27" t="s">
        <v>3026</v>
      </c>
      <c r="G11395" s="27" t="s">
        <v>2936</v>
      </c>
      <c r="H11395" s="28">
        <v>44409</v>
      </c>
      <c r="I11395" s="516">
        <v>4.4118550000000001</v>
      </c>
      <c r="J11395" s="499" t="s">
        <v>3192</v>
      </c>
    </row>
    <row r="11396" spans="1:10" x14ac:dyDescent="0.3">
      <c r="A11396" s="26">
        <v>2021</v>
      </c>
      <c r="B11396" s="27" t="s">
        <v>5995</v>
      </c>
      <c r="C11396" s="27" t="s">
        <v>5996</v>
      </c>
      <c r="D11396" s="27" t="s">
        <v>5995</v>
      </c>
      <c r="E11396" s="27" t="s">
        <v>3033</v>
      </c>
      <c r="F11396" s="27" t="s">
        <v>2807</v>
      </c>
      <c r="G11396" s="27" t="s">
        <v>2812</v>
      </c>
      <c r="H11396" s="28">
        <v>44409</v>
      </c>
      <c r="I11396" s="516">
        <v>6.3617010000000001</v>
      </c>
      <c r="J11396" s="499" t="s">
        <v>3192</v>
      </c>
    </row>
    <row r="11397" spans="1:10" x14ac:dyDescent="0.3">
      <c r="A11397" s="26">
        <v>2021</v>
      </c>
      <c r="B11397" s="27" t="s">
        <v>6033</v>
      </c>
      <c r="C11397" s="27" t="s">
        <v>6034</v>
      </c>
      <c r="D11397" s="27" t="s">
        <v>6035</v>
      </c>
      <c r="E11397" s="27" t="s">
        <v>3161</v>
      </c>
      <c r="F11397" s="27" t="s">
        <v>2788</v>
      </c>
      <c r="G11397" s="27" t="s">
        <v>2788</v>
      </c>
      <c r="H11397" s="28">
        <v>44409</v>
      </c>
      <c r="I11397" s="516">
        <v>2.7660680000000002</v>
      </c>
      <c r="J11397" s="499" t="s">
        <v>3192</v>
      </c>
    </row>
    <row r="11398" spans="1:10" x14ac:dyDescent="0.3">
      <c r="A11398" s="26">
        <v>2021</v>
      </c>
      <c r="B11398" s="27" t="s">
        <v>5997</v>
      </c>
      <c r="C11398" s="27" t="s">
        <v>5998</v>
      </c>
      <c r="D11398" s="27" t="s">
        <v>5997</v>
      </c>
      <c r="E11398" s="27" t="s">
        <v>3111</v>
      </c>
      <c r="F11398" s="27" t="s">
        <v>3034</v>
      </c>
      <c r="G11398" s="27" t="s">
        <v>2821</v>
      </c>
      <c r="H11398" s="28">
        <v>44409</v>
      </c>
      <c r="I11398" s="516">
        <v>3.5760080000000003</v>
      </c>
      <c r="J11398" s="499" t="s">
        <v>3241</v>
      </c>
    </row>
    <row r="11399" spans="1:10" x14ac:dyDescent="0.3">
      <c r="A11399" s="26">
        <v>2021</v>
      </c>
      <c r="B11399" s="27" t="s">
        <v>5999</v>
      </c>
      <c r="C11399" s="27" t="s">
        <v>5967</v>
      </c>
      <c r="D11399" s="27" t="s">
        <v>5999</v>
      </c>
      <c r="E11399" s="27" t="s">
        <v>3111</v>
      </c>
      <c r="F11399" s="27" t="s">
        <v>2815</v>
      </c>
      <c r="G11399" s="27" t="s">
        <v>2854</v>
      </c>
      <c r="H11399" s="28">
        <v>44409</v>
      </c>
      <c r="I11399" s="516">
        <v>0.74981799999999998</v>
      </c>
      <c r="J11399" s="499" t="s">
        <v>3241</v>
      </c>
    </row>
    <row r="11400" spans="1:10" x14ac:dyDescent="0.3">
      <c r="A11400" s="26">
        <v>2021</v>
      </c>
      <c r="B11400" s="27" t="s">
        <v>6025</v>
      </c>
      <c r="C11400" s="27" t="s">
        <v>6026</v>
      </c>
      <c r="D11400" s="27" t="s">
        <v>6025</v>
      </c>
      <c r="E11400" s="27" t="s">
        <v>3033</v>
      </c>
      <c r="F11400" s="27" t="s">
        <v>2807</v>
      </c>
      <c r="G11400" s="27" t="s">
        <v>2808</v>
      </c>
      <c r="H11400" s="28">
        <v>44409</v>
      </c>
      <c r="I11400" s="516">
        <v>40.74089</v>
      </c>
      <c r="J11400" s="499" t="s">
        <v>3192</v>
      </c>
    </row>
    <row r="11401" spans="1:10" x14ac:dyDescent="0.3">
      <c r="A11401" s="26">
        <v>2021</v>
      </c>
      <c r="B11401" s="27" t="s">
        <v>6027</v>
      </c>
      <c r="C11401" s="27" t="s">
        <v>6028</v>
      </c>
      <c r="D11401" s="27" t="s">
        <v>6027</v>
      </c>
      <c r="E11401" s="27" t="s">
        <v>3111</v>
      </c>
      <c r="F11401" s="27" t="s">
        <v>3034</v>
      </c>
      <c r="G11401" s="27" t="s">
        <v>2831</v>
      </c>
      <c r="H11401" s="28">
        <v>44409</v>
      </c>
      <c r="I11401" s="516">
        <v>3.110608</v>
      </c>
      <c r="J11401" s="499" t="s">
        <v>3192</v>
      </c>
    </row>
    <row r="11402" spans="1:10" x14ac:dyDescent="0.3">
      <c r="A11402" s="26">
        <v>2021</v>
      </c>
      <c r="B11402" s="27" t="s">
        <v>6029</v>
      </c>
      <c r="C11402" s="27" t="s">
        <v>6030</v>
      </c>
      <c r="D11402" s="27" t="s">
        <v>6029</v>
      </c>
      <c r="E11402" s="27" t="s">
        <v>3111</v>
      </c>
      <c r="F11402" s="27" t="s">
        <v>3034</v>
      </c>
      <c r="G11402" s="27" t="s">
        <v>2831</v>
      </c>
      <c r="H11402" s="28">
        <v>44409</v>
      </c>
      <c r="I11402" s="516">
        <v>1.4172730000000002</v>
      </c>
      <c r="J11402" s="499" t="s">
        <v>3192</v>
      </c>
    </row>
    <row r="11403" spans="1:10" x14ac:dyDescent="0.3">
      <c r="A11403" s="26">
        <v>2021</v>
      </c>
      <c r="B11403" s="27" t="s">
        <v>6031</v>
      </c>
      <c r="C11403" s="27" t="s">
        <v>6016</v>
      </c>
      <c r="D11403" s="27" t="s">
        <v>6031</v>
      </c>
      <c r="E11403" s="27" t="s">
        <v>3033</v>
      </c>
      <c r="F11403" s="27" t="s">
        <v>2807</v>
      </c>
      <c r="G11403" s="27" t="s">
        <v>2808</v>
      </c>
      <c r="H11403" s="28">
        <v>44409</v>
      </c>
      <c r="I11403" s="516">
        <v>9.7227000000000015</v>
      </c>
      <c r="J11403" s="499" t="s">
        <v>3241</v>
      </c>
    </row>
    <row r="11404" spans="1:10" x14ac:dyDescent="0.3">
      <c r="A11404" s="26">
        <v>2021</v>
      </c>
      <c r="B11404" s="27" t="s">
        <v>6032</v>
      </c>
      <c r="C11404" s="27" t="s">
        <v>6018</v>
      </c>
      <c r="D11404" s="27" t="s">
        <v>6032</v>
      </c>
      <c r="E11404" s="27" t="s">
        <v>3033</v>
      </c>
      <c r="F11404" s="27" t="s">
        <v>2788</v>
      </c>
      <c r="G11404" s="27" t="s">
        <v>2788</v>
      </c>
      <c r="H11404" s="28">
        <v>44409</v>
      </c>
      <c r="I11404" s="516">
        <v>20.093779999999999</v>
      </c>
      <c r="J11404" s="499" t="s">
        <v>3241</v>
      </c>
    </row>
    <row r="11405" spans="1:10" x14ac:dyDescent="0.3">
      <c r="A11405" s="26">
        <v>2021</v>
      </c>
      <c r="B11405" s="27" t="s">
        <v>6039</v>
      </c>
      <c r="C11405" s="27" t="s">
        <v>6040</v>
      </c>
      <c r="D11405" s="27" t="s">
        <v>6039</v>
      </c>
      <c r="E11405" s="27" t="s">
        <v>3033</v>
      </c>
      <c r="F11405" s="27" t="s">
        <v>2788</v>
      </c>
      <c r="G11405" s="27" t="s">
        <v>2788</v>
      </c>
      <c r="H11405" s="28">
        <v>44409</v>
      </c>
      <c r="I11405" s="516">
        <v>24.591196</v>
      </c>
      <c r="J11405" s="499" t="s">
        <v>3241</v>
      </c>
    </row>
    <row r="11406" spans="1:10" x14ac:dyDescent="0.3">
      <c r="A11406" s="26">
        <v>2021</v>
      </c>
      <c r="B11406" s="27" t="s">
        <v>6041</v>
      </c>
      <c r="C11406" s="27" t="s">
        <v>6042</v>
      </c>
      <c r="D11406" s="27" t="s">
        <v>6041</v>
      </c>
      <c r="E11406" s="27" t="s">
        <v>3033</v>
      </c>
      <c r="F11406" s="27" t="s">
        <v>2798</v>
      </c>
      <c r="G11406" s="27" t="s">
        <v>2803</v>
      </c>
      <c r="H11406" s="28">
        <v>44409</v>
      </c>
      <c r="I11406" s="516">
        <v>36.192578000000005</v>
      </c>
      <c r="J11406" s="499" t="s">
        <v>3192</v>
      </c>
    </row>
    <row r="11407" spans="1:10" x14ac:dyDescent="0.3">
      <c r="A11407" s="26">
        <v>2021</v>
      </c>
      <c r="B11407" s="27" t="s">
        <v>6043</v>
      </c>
      <c r="C11407" s="27" t="s">
        <v>6044</v>
      </c>
      <c r="D11407" s="27" t="s">
        <v>6043</v>
      </c>
      <c r="E11407" s="27" t="s">
        <v>3111</v>
      </c>
      <c r="F11407" s="27" t="s">
        <v>2825</v>
      </c>
      <c r="G11407" s="27" t="s">
        <v>2850</v>
      </c>
      <c r="H11407" s="28">
        <v>44409</v>
      </c>
      <c r="I11407" s="516">
        <v>2.4681840000000004</v>
      </c>
      <c r="J11407" s="499" t="s">
        <v>3192</v>
      </c>
    </row>
    <row r="11408" spans="1:10" x14ac:dyDescent="0.3">
      <c r="A11408" s="26">
        <v>2021</v>
      </c>
      <c r="B11408" s="27" t="s">
        <v>6075</v>
      </c>
      <c r="C11408" s="27" t="s">
        <v>6076</v>
      </c>
      <c r="D11408" s="27" t="s">
        <v>6075</v>
      </c>
      <c r="E11408" s="27" t="s">
        <v>3033</v>
      </c>
      <c r="F11408" s="27" t="s">
        <v>2807</v>
      </c>
      <c r="G11408" s="27" t="s">
        <v>2812</v>
      </c>
      <c r="H11408" s="28">
        <v>44409</v>
      </c>
      <c r="I11408" s="516">
        <v>53.094567000000005</v>
      </c>
      <c r="J11408" s="499" t="s">
        <v>9055</v>
      </c>
    </row>
    <row r="11409" spans="1:10" x14ac:dyDescent="0.3">
      <c r="A11409" s="26">
        <v>2021</v>
      </c>
      <c r="B11409" s="27" t="s">
        <v>6077</v>
      </c>
      <c r="C11409" s="27" t="s">
        <v>6078</v>
      </c>
      <c r="D11409" s="27" t="s">
        <v>6077</v>
      </c>
      <c r="E11409" s="27" t="s">
        <v>3111</v>
      </c>
      <c r="F11409" s="27" t="s">
        <v>3034</v>
      </c>
      <c r="G11409" s="27" t="s">
        <v>2840</v>
      </c>
      <c r="H11409" s="28">
        <v>44409</v>
      </c>
      <c r="I11409" s="516">
        <v>17.669970000000003</v>
      </c>
      <c r="J11409" s="499" t="s">
        <v>3192</v>
      </c>
    </row>
    <row r="11410" spans="1:10" x14ac:dyDescent="0.3">
      <c r="A11410" s="26">
        <v>2021</v>
      </c>
      <c r="B11410" s="27" t="s">
        <v>6087</v>
      </c>
      <c r="C11410" s="27" t="s">
        <v>6088</v>
      </c>
      <c r="D11410" s="27" t="s">
        <v>6087</v>
      </c>
      <c r="E11410" s="27" t="s">
        <v>3033</v>
      </c>
      <c r="F11410" s="27" t="s">
        <v>2798</v>
      </c>
      <c r="G11410" s="27" t="s">
        <v>2803</v>
      </c>
      <c r="H11410" s="28">
        <v>44409</v>
      </c>
      <c r="I11410" s="516">
        <v>4.5966930000000001</v>
      </c>
      <c r="J11410" s="499" t="s">
        <v>3241</v>
      </c>
    </row>
    <row r="11411" spans="1:10" x14ac:dyDescent="0.3">
      <c r="A11411" s="26">
        <v>2021</v>
      </c>
      <c r="B11411" s="27" t="s">
        <v>6079</v>
      </c>
      <c r="C11411" s="27" t="s">
        <v>6080</v>
      </c>
      <c r="D11411" s="27" t="s">
        <v>6079</v>
      </c>
      <c r="E11411" s="27" t="s">
        <v>3111</v>
      </c>
      <c r="F11411" s="27" t="s">
        <v>2825</v>
      </c>
      <c r="G11411" s="27" t="s">
        <v>2826</v>
      </c>
      <c r="H11411" s="28">
        <v>44409</v>
      </c>
      <c r="I11411" s="516">
        <v>0.15771299999999999</v>
      </c>
      <c r="J11411" s="499" t="s">
        <v>3192</v>
      </c>
    </row>
    <row r="11412" spans="1:10" x14ac:dyDescent="0.3">
      <c r="A11412" s="26">
        <v>2021</v>
      </c>
      <c r="B11412" s="27" t="s">
        <v>6081</v>
      </c>
      <c r="C11412" s="27" t="s">
        <v>6082</v>
      </c>
      <c r="D11412" s="27" t="s">
        <v>6081</v>
      </c>
      <c r="E11412" s="27" t="s">
        <v>3033</v>
      </c>
      <c r="F11412" s="27" t="s">
        <v>2788</v>
      </c>
      <c r="G11412" s="27" t="s">
        <v>2788</v>
      </c>
      <c r="H11412" s="28">
        <v>44409</v>
      </c>
      <c r="I11412" s="516">
        <v>6.8098430000000008</v>
      </c>
      <c r="J11412" s="499" t="s">
        <v>3241</v>
      </c>
    </row>
    <row r="11413" spans="1:10" x14ac:dyDescent="0.3">
      <c r="A11413" s="26">
        <v>2021</v>
      </c>
      <c r="B11413" s="27" t="s">
        <v>6083</v>
      </c>
      <c r="C11413" s="27" t="s">
        <v>6084</v>
      </c>
      <c r="D11413" s="27" t="s">
        <v>6083</v>
      </c>
      <c r="E11413" s="27" t="s">
        <v>3111</v>
      </c>
      <c r="F11413" s="27" t="s">
        <v>2825</v>
      </c>
      <c r="G11413" s="27" t="s">
        <v>2850</v>
      </c>
      <c r="H11413" s="28">
        <v>44409</v>
      </c>
      <c r="I11413" s="516">
        <v>1.2233340000000001</v>
      </c>
      <c r="J11413" s="499" t="s">
        <v>3241</v>
      </c>
    </row>
    <row r="11414" spans="1:10" x14ac:dyDescent="0.3">
      <c r="A11414" s="26">
        <v>2021</v>
      </c>
      <c r="B11414" s="27" t="s">
        <v>6085</v>
      </c>
      <c r="C11414" s="27" t="s">
        <v>6086</v>
      </c>
      <c r="D11414" s="27" t="s">
        <v>6085</v>
      </c>
      <c r="E11414" s="27" t="s">
        <v>3033</v>
      </c>
      <c r="F11414" s="27" t="s">
        <v>2807</v>
      </c>
      <c r="G11414" s="27" t="s">
        <v>2812</v>
      </c>
      <c r="H11414" s="28">
        <v>44409</v>
      </c>
      <c r="I11414" s="516">
        <v>36.353724</v>
      </c>
      <c r="J11414" s="499" t="s">
        <v>3241</v>
      </c>
    </row>
    <row r="11415" spans="1:10" x14ac:dyDescent="0.3">
      <c r="A11415" s="26">
        <v>2021</v>
      </c>
      <c r="B11415" s="27" t="s">
        <v>3189</v>
      </c>
      <c r="C11415" s="27" t="s">
        <v>6326</v>
      </c>
      <c r="D11415" s="27" t="s">
        <v>6327</v>
      </c>
      <c r="E11415" s="27" t="s">
        <v>3161</v>
      </c>
      <c r="F11415" s="27" t="s">
        <v>2815</v>
      </c>
      <c r="G11415" s="27" t="s">
        <v>2816</v>
      </c>
      <c r="H11415" s="28">
        <v>44409</v>
      </c>
      <c r="I11415" s="516">
        <v>0.81703700000000001</v>
      </c>
      <c r="J11415" s="499" t="s">
        <v>3192</v>
      </c>
    </row>
    <row r="11416" spans="1:10" x14ac:dyDescent="0.3">
      <c r="A11416" s="26">
        <v>2021</v>
      </c>
      <c r="B11416" s="27" t="s">
        <v>6128</v>
      </c>
      <c r="C11416" s="27" t="s">
        <v>6129</v>
      </c>
      <c r="D11416" s="27" t="s">
        <v>6130</v>
      </c>
      <c r="E11416" s="27" t="s">
        <v>3161</v>
      </c>
      <c r="F11416" s="27" t="s">
        <v>3034</v>
      </c>
      <c r="G11416" s="27" t="s">
        <v>2999</v>
      </c>
      <c r="H11416" s="28">
        <v>44409</v>
      </c>
      <c r="I11416" s="516">
        <v>1.3342050000000001</v>
      </c>
      <c r="J11416" s="499" t="s">
        <v>3192</v>
      </c>
    </row>
    <row r="11417" spans="1:10" x14ac:dyDescent="0.3">
      <c r="A11417" s="26">
        <v>2021</v>
      </c>
      <c r="B11417" s="27" t="s">
        <v>6119</v>
      </c>
      <c r="C11417" s="27" t="s">
        <v>6120</v>
      </c>
      <c r="D11417" s="27" t="s">
        <v>6119</v>
      </c>
      <c r="E11417" s="27" t="s">
        <v>3033</v>
      </c>
      <c r="F11417" s="27" t="s">
        <v>2788</v>
      </c>
      <c r="G11417" s="27" t="s">
        <v>2788</v>
      </c>
      <c r="H11417" s="28">
        <v>44409</v>
      </c>
      <c r="I11417" s="516">
        <v>36.747743999999997</v>
      </c>
      <c r="J11417" s="499" t="s">
        <v>3192</v>
      </c>
    </row>
    <row r="11418" spans="1:10" x14ac:dyDescent="0.3">
      <c r="A11418" s="26">
        <v>2021</v>
      </c>
      <c r="B11418" s="27" t="s">
        <v>6141</v>
      </c>
      <c r="C11418" s="27" t="s">
        <v>6142</v>
      </c>
      <c r="D11418" s="27" t="s">
        <v>6143</v>
      </c>
      <c r="E11418" s="27" t="s">
        <v>3063</v>
      </c>
      <c r="F11418" s="27" t="s">
        <v>3034</v>
      </c>
      <c r="G11418" s="27" t="s">
        <v>2999</v>
      </c>
      <c r="H11418" s="28">
        <v>44409</v>
      </c>
      <c r="I11418" s="516">
        <v>1.3767730000000002</v>
      </c>
      <c r="J11418" s="499" t="s">
        <v>3192</v>
      </c>
    </row>
    <row r="11419" spans="1:10" x14ac:dyDescent="0.3">
      <c r="A11419" s="26">
        <v>2021</v>
      </c>
      <c r="B11419" s="27" t="s">
        <v>6121</v>
      </c>
      <c r="C11419" s="27" t="s">
        <v>6110</v>
      </c>
      <c r="D11419" s="27" t="s">
        <v>6121</v>
      </c>
      <c r="E11419" s="27" t="s">
        <v>3033</v>
      </c>
      <c r="F11419" s="27" t="s">
        <v>2788</v>
      </c>
      <c r="G11419" s="27" t="s">
        <v>2788</v>
      </c>
      <c r="H11419" s="28">
        <v>44409</v>
      </c>
      <c r="I11419" s="516">
        <v>18.109963</v>
      </c>
      <c r="J11419" s="499" t="s">
        <v>3241</v>
      </c>
    </row>
    <row r="11420" spans="1:10" x14ac:dyDescent="0.3">
      <c r="A11420" s="26">
        <v>2021</v>
      </c>
      <c r="B11420" s="27" t="s">
        <v>6122</v>
      </c>
      <c r="C11420" s="27" t="s">
        <v>6123</v>
      </c>
      <c r="D11420" s="27" t="s">
        <v>6122</v>
      </c>
      <c r="E11420" s="27" t="s">
        <v>3111</v>
      </c>
      <c r="F11420" s="27" t="s">
        <v>3034</v>
      </c>
      <c r="G11420" s="27" t="s">
        <v>2831</v>
      </c>
      <c r="H11420" s="28">
        <v>44409</v>
      </c>
      <c r="I11420" s="516">
        <v>2.3245830000000001</v>
      </c>
      <c r="J11420" s="499" t="s">
        <v>3192</v>
      </c>
    </row>
    <row r="11421" spans="1:10" x14ac:dyDescent="0.3">
      <c r="A11421" s="26">
        <v>2021</v>
      </c>
      <c r="B11421" s="27" t="s">
        <v>6124</v>
      </c>
      <c r="C11421" s="27" t="s">
        <v>6125</v>
      </c>
      <c r="D11421" s="27" t="s">
        <v>6124</v>
      </c>
      <c r="E11421" s="27" t="s">
        <v>3111</v>
      </c>
      <c r="F11421" s="27" t="s">
        <v>2815</v>
      </c>
      <c r="G11421" s="27" t="s">
        <v>2854</v>
      </c>
      <c r="H11421" s="28">
        <v>44409</v>
      </c>
      <c r="I11421" s="516">
        <v>0.84514800000000001</v>
      </c>
      <c r="J11421" s="499" t="s">
        <v>9055</v>
      </c>
    </row>
    <row r="11422" spans="1:10" x14ac:dyDescent="0.3">
      <c r="A11422" s="26">
        <v>2021</v>
      </c>
      <c r="B11422" s="27" t="s">
        <v>6126</v>
      </c>
      <c r="C11422" s="27" t="s">
        <v>6127</v>
      </c>
      <c r="D11422" s="27" t="s">
        <v>6126</v>
      </c>
      <c r="E11422" s="27" t="s">
        <v>3033</v>
      </c>
      <c r="F11422" s="27" t="s">
        <v>2788</v>
      </c>
      <c r="G11422" s="27" t="s">
        <v>2788</v>
      </c>
      <c r="H11422" s="28">
        <v>44409</v>
      </c>
      <c r="I11422" s="516">
        <v>9.3413050000000002</v>
      </c>
      <c r="J11422" s="499" t="s">
        <v>3241</v>
      </c>
    </row>
    <row r="11423" spans="1:10" x14ac:dyDescent="0.3">
      <c r="A11423" s="26">
        <v>2021</v>
      </c>
      <c r="B11423" s="27" t="s">
        <v>6144</v>
      </c>
      <c r="C11423" s="27" t="s">
        <v>6145</v>
      </c>
      <c r="D11423" s="27" t="s">
        <v>6144</v>
      </c>
      <c r="E11423" s="27" t="s">
        <v>3033</v>
      </c>
      <c r="F11423" s="27" t="s">
        <v>2788</v>
      </c>
      <c r="G11423" s="27" t="s">
        <v>2788</v>
      </c>
      <c r="H11423" s="28">
        <v>44409</v>
      </c>
      <c r="I11423" s="516">
        <v>4.8990659999999995</v>
      </c>
      <c r="J11423" s="499" t="s">
        <v>3192</v>
      </c>
    </row>
    <row r="11424" spans="1:10" x14ac:dyDescent="0.3">
      <c r="A11424" s="26">
        <v>2021</v>
      </c>
      <c r="B11424" s="27" t="s">
        <v>6146</v>
      </c>
      <c r="C11424" s="27" t="s">
        <v>6147</v>
      </c>
      <c r="D11424" s="27" t="s">
        <v>6146</v>
      </c>
      <c r="E11424" s="27" t="s">
        <v>3033</v>
      </c>
      <c r="F11424" s="27" t="s">
        <v>2815</v>
      </c>
      <c r="G11424" s="27" t="s">
        <v>2816</v>
      </c>
      <c r="H11424" s="28">
        <v>44409</v>
      </c>
      <c r="I11424" s="516">
        <v>22.612228999999999</v>
      </c>
      <c r="J11424" s="499" t="s">
        <v>3241</v>
      </c>
    </row>
    <row r="11425" spans="1:10" x14ac:dyDescent="0.3">
      <c r="A11425" s="26">
        <v>2021</v>
      </c>
      <c r="B11425" s="27" t="s">
        <v>6328</v>
      </c>
      <c r="C11425" s="27" t="s">
        <v>6329</v>
      </c>
      <c r="D11425" s="27" t="s">
        <v>6328</v>
      </c>
      <c r="E11425" s="27" t="s">
        <v>3033</v>
      </c>
      <c r="F11425" s="27" t="s">
        <v>3034</v>
      </c>
      <c r="G11425" s="27" t="s">
        <v>2821</v>
      </c>
      <c r="H11425" s="28">
        <v>44409</v>
      </c>
      <c r="I11425" s="516">
        <v>23.585236000000002</v>
      </c>
      <c r="J11425" s="499" t="s">
        <v>3192</v>
      </c>
    </row>
    <row r="11426" spans="1:10" x14ac:dyDescent="0.3">
      <c r="A11426" s="26">
        <v>2021</v>
      </c>
      <c r="B11426" s="27" t="s">
        <v>6148</v>
      </c>
      <c r="C11426" s="27" t="s">
        <v>6149</v>
      </c>
      <c r="D11426" s="27" t="s">
        <v>6148</v>
      </c>
      <c r="E11426" s="27" t="s">
        <v>3033</v>
      </c>
      <c r="F11426" s="27" t="s">
        <v>2788</v>
      </c>
      <c r="G11426" s="27" t="s">
        <v>2788</v>
      </c>
      <c r="H11426" s="28">
        <v>44409</v>
      </c>
      <c r="I11426" s="516">
        <v>34.541932000000003</v>
      </c>
      <c r="J11426" s="499" t="s">
        <v>3192</v>
      </c>
    </row>
    <row r="11427" spans="1:10" x14ac:dyDescent="0.3">
      <c r="A11427" s="26">
        <v>2021</v>
      </c>
      <c r="B11427" s="27" t="s">
        <v>6150</v>
      </c>
      <c r="C11427" s="27" t="s">
        <v>6151</v>
      </c>
      <c r="D11427" s="27" t="s">
        <v>6150</v>
      </c>
      <c r="E11427" s="27" t="s">
        <v>3033</v>
      </c>
      <c r="F11427" s="27" t="s">
        <v>2788</v>
      </c>
      <c r="G11427" s="27" t="s">
        <v>2788</v>
      </c>
      <c r="H11427" s="28">
        <v>44409</v>
      </c>
      <c r="I11427" s="516">
        <v>96.007317</v>
      </c>
      <c r="J11427" s="499" t="s">
        <v>3192</v>
      </c>
    </row>
    <row r="11428" spans="1:10" x14ac:dyDescent="0.3">
      <c r="A11428" s="26">
        <v>2021</v>
      </c>
      <c r="B11428" s="27" t="s">
        <v>6330</v>
      </c>
      <c r="C11428" s="27" t="s">
        <v>6331</v>
      </c>
      <c r="D11428" s="27" t="s">
        <v>6330</v>
      </c>
      <c r="E11428" s="27" t="s">
        <v>3111</v>
      </c>
      <c r="F11428" s="27" t="s">
        <v>2815</v>
      </c>
      <c r="G11428" s="27" t="s">
        <v>2854</v>
      </c>
      <c r="H11428" s="28">
        <v>44409</v>
      </c>
      <c r="I11428" s="516">
        <v>0.88409500000000008</v>
      </c>
      <c r="J11428" s="499" t="s">
        <v>9055</v>
      </c>
    </row>
    <row r="11429" spans="1:10" x14ac:dyDescent="0.3">
      <c r="A11429" s="26">
        <v>2021</v>
      </c>
      <c r="B11429" s="27" t="s">
        <v>6332</v>
      </c>
      <c r="C11429" s="27" t="s">
        <v>6266</v>
      </c>
      <c r="D11429" s="27" t="s">
        <v>6332</v>
      </c>
      <c r="E11429" s="27" t="s">
        <v>3111</v>
      </c>
      <c r="F11429" s="27" t="s">
        <v>2815</v>
      </c>
      <c r="G11429" s="27" t="s">
        <v>2854</v>
      </c>
      <c r="H11429" s="28">
        <v>44409</v>
      </c>
      <c r="I11429" s="516">
        <v>5.8029000000000004E-2</v>
      </c>
      <c r="J11429" s="499" t="s">
        <v>3241</v>
      </c>
    </row>
    <row r="11430" spans="1:10" x14ac:dyDescent="0.3">
      <c r="A11430" s="26">
        <v>2021</v>
      </c>
      <c r="B11430" s="27" t="s">
        <v>6333</v>
      </c>
      <c r="C11430" s="27" t="s">
        <v>6334</v>
      </c>
      <c r="D11430" s="27" t="s">
        <v>6335</v>
      </c>
      <c r="E11430" s="27" t="s">
        <v>3161</v>
      </c>
      <c r="F11430" s="27" t="s">
        <v>2815</v>
      </c>
      <c r="G11430" s="27" t="s">
        <v>2816</v>
      </c>
      <c r="H11430" s="28">
        <v>44409</v>
      </c>
      <c r="I11430" s="516">
        <v>0.58569400000000005</v>
      </c>
      <c r="J11430" s="499" t="s">
        <v>3192</v>
      </c>
    </row>
    <row r="11431" spans="1:10" x14ac:dyDescent="0.3">
      <c r="A11431" s="26">
        <v>2021</v>
      </c>
      <c r="B11431" s="27" t="s">
        <v>6336</v>
      </c>
      <c r="C11431" s="27" t="s">
        <v>6337</v>
      </c>
      <c r="D11431" s="27" t="s">
        <v>6338</v>
      </c>
      <c r="E11431" s="27" t="s">
        <v>3161</v>
      </c>
      <c r="F11431" s="27" t="s">
        <v>2788</v>
      </c>
      <c r="G11431" s="27" t="s">
        <v>2788</v>
      </c>
      <c r="H11431" s="28">
        <v>44409</v>
      </c>
      <c r="I11431" s="516">
        <v>0.54014700000000004</v>
      </c>
      <c r="J11431" s="499" t="s">
        <v>3192</v>
      </c>
    </row>
    <row r="11432" spans="1:10" x14ac:dyDescent="0.3">
      <c r="A11432" s="26">
        <v>2021</v>
      </c>
      <c r="B11432" s="27" t="s">
        <v>6350</v>
      </c>
      <c r="C11432" s="27" t="s">
        <v>6351</v>
      </c>
      <c r="D11432" s="27" t="s">
        <v>6352</v>
      </c>
      <c r="E11432" s="27" t="s">
        <v>3063</v>
      </c>
      <c r="F11432" s="27" t="s">
        <v>2815</v>
      </c>
      <c r="G11432" s="27" t="s">
        <v>2816</v>
      </c>
      <c r="H11432" s="28">
        <v>44409</v>
      </c>
      <c r="I11432" s="516">
        <v>0</v>
      </c>
      <c r="J11432" s="499" t="s">
        <v>3192</v>
      </c>
    </row>
    <row r="11433" spans="1:10" x14ac:dyDescent="0.3">
      <c r="A11433" s="26">
        <v>2021</v>
      </c>
      <c r="B11433" s="27" t="s">
        <v>6344</v>
      </c>
      <c r="C11433" s="27" t="s">
        <v>6345</v>
      </c>
      <c r="D11433" s="27" t="s">
        <v>6344</v>
      </c>
      <c r="E11433" s="27" t="s">
        <v>3033</v>
      </c>
      <c r="F11433" s="27" t="s">
        <v>2807</v>
      </c>
      <c r="G11433" s="27" t="s">
        <v>2812</v>
      </c>
      <c r="H11433" s="28">
        <v>44409</v>
      </c>
      <c r="I11433" s="516">
        <v>21.027100000000001</v>
      </c>
      <c r="J11433" s="518" t="s">
        <v>9055</v>
      </c>
    </row>
    <row r="11434" spans="1:10" x14ac:dyDescent="0.3">
      <c r="A11434" s="26">
        <v>2021</v>
      </c>
      <c r="B11434" s="27" t="s">
        <v>6346</v>
      </c>
      <c r="C11434" s="27" t="s">
        <v>6347</v>
      </c>
      <c r="D11434" s="27" t="s">
        <v>6346</v>
      </c>
      <c r="E11434" s="27" t="s">
        <v>3033</v>
      </c>
      <c r="F11434" s="27" t="s">
        <v>2788</v>
      </c>
      <c r="G11434" s="27" t="s">
        <v>2788</v>
      </c>
      <c r="H11434" s="28">
        <v>44409</v>
      </c>
      <c r="I11434" s="516">
        <v>13.452339</v>
      </c>
      <c r="J11434" s="499" t="s">
        <v>3192</v>
      </c>
    </row>
    <row r="11435" spans="1:10" x14ac:dyDescent="0.3">
      <c r="A11435" s="26">
        <v>2021</v>
      </c>
      <c r="B11435" s="27" t="s">
        <v>6353</v>
      </c>
      <c r="C11435" s="27" t="s">
        <v>6354</v>
      </c>
      <c r="D11435" s="27" t="s">
        <v>6353</v>
      </c>
      <c r="E11435" s="27" t="s">
        <v>6117</v>
      </c>
      <c r="F11435" s="27" t="s">
        <v>2825</v>
      </c>
      <c r="G11435" s="27" t="s">
        <v>2826</v>
      </c>
      <c r="H11435" s="28">
        <v>44409</v>
      </c>
      <c r="I11435" s="516">
        <v>2.1644000000000004E-2</v>
      </c>
      <c r="J11435" s="499" t="s">
        <v>3192</v>
      </c>
    </row>
    <row r="11436" spans="1:10" x14ac:dyDescent="0.3">
      <c r="A11436" s="26">
        <v>2021</v>
      </c>
      <c r="B11436" s="27" t="s">
        <v>6341</v>
      </c>
      <c r="C11436" s="27" t="s">
        <v>6342</v>
      </c>
      <c r="D11436" s="27" t="s">
        <v>6343</v>
      </c>
      <c r="E11436" s="27" t="s">
        <v>3161</v>
      </c>
      <c r="F11436" s="27" t="s">
        <v>2815</v>
      </c>
      <c r="G11436" s="27" t="s">
        <v>2854</v>
      </c>
      <c r="H11436" s="28">
        <v>44409</v>
      </c>
      <c r="I11436" s="516">
        <v>0.68453300000000006</v>
      </c>
      <c r="J11436" s="499" t="s">
        <v>3192</v>
      </c>
    </row>
    <row r="11437" spans="1:10" x14ac:dyDescent="0.3">
      <c r="A11437" s="26">
        <v>2021</v>
      </c>
      <c r="B11437" s="27" t="s">
        <v>6339</v>
      </c>
      <c r="C11437" s="27" t="s">
        <v>6340</v>
      </c>
      <c r="D11437" s="27" t="s">
        <v>6339</v>
      </c>
      <c r="E11437" s="27" t="s">
        <v>3111</v>
      </c>
      <c r="F11437" s="27" t="s">
        <v>2825</v>
      </c>
      <c r="G11437" s="27" t="s">
        <v>2850</v>
      </c>
      <c r="H11437" s="28">
        <v>44409</v>
      </c>
      <c r="I11437" s="516">
        <v>0.43865700000000002</v>
      </c>
      <c r="J11437" s="499" t="s">
        <v>3241</v>
      </c>
    </row>
    <row r="11438" spans="1:10" x14ac:dyDescent="0.3">
      <c r="A11438" s="26">
        <v>2021</v>
      </c>
      <c r="B11438" s="27" t="s">
        <v>6349</v>
      </c>
      <c r="C11438" s="27" t="s">
        <v>6306</v>
      </c>
      <c r="D11438" s="27" t="s">
        <v>6349</v>
      </c>
      <c r="E11438" s="27" t="s">
        <v>3111</v>
      </c>
      <c r="F11438" s="27" t="s">
        <v>2825</v>
      </c>
      <c r="G11438" s="27" t="s">
        <v>2826</v>
      </c>
      <c r="H11438" s="28">
        <v>44409</v>
      </c>
      <c r="I11438" s="516">
        <v>1.0410720000000002</v>
      </c>
      <c r="J11438" s="499" t="s">
        <v>3241</v>
      </c>
    </row>
    <row r="11439" spans="1:10" x14ac:dyDescent="0.3">
      <c r="A11439" s="26">
        <v>2021</v>
      </c>
      <c r="B11439" s="27" t="s">
        <v>6348</v>
      </c>
      <c r="C11439" s="27" t="s">
        <v>6304</v>
      </c>
      <c r="D11439" s="27" t="s">
        <v>6348</v>
      </c>
      <c r="E11439" s="27" t="s">
        <v>3033</v>
      </c>
      <c r="F11439" s="27" t="s">
        <v>2815</v>
      </c>
      <c r="G11439" s="27" t="s">
        <v>2816</v>
      </c>
      <c r="H11439" s="28">
        <v>44409</v>
      </c>
      <c r="I11439" s="516">
        <v>9.1159540000000003</v>
      </c>
      <c r="J11439" s="499" t="s">
        <v>3241</v>
      </c>
    </row>
    <row r="11440" spans="1:10" x14ac:dyDescent="0.3">
      <c r="A11440" s="26">
        <v>2021</v>
      </c>
      <c r="B11440" s="27" t="s">
        <v>6355</v>
      </c>
      <c r="C11440" s="27" t="s">
        <v>6356</v>
      </c>
      <c r="D11440" s="27" t="s">
        <v>6355</v>
      </c>
      <c r="E11440" s="27" t="s">
        <v>6117</v>
      </c>
      <c r="F11440" s="27" t="s">
        <v>2825</v>
      </c>
      <c r="G11440" s="27" t="s">
        <v>2826</v>
      </c>
      <c r="H11440" s="28">
        <v>44409</v>
      </c>
      <c r="I11440" s="516">
        <v>0.17576900000000001</v>
      </c>
      <c r="J11440" s="499" t="s">
        <v>3192</v>
      </c>
    </row>
    <row r="11441" spans="1:10" x14ac:dyDescent="0.3">
      <c r="A11441" s="26">
        <v>2021</v>
      </c>
      <c r="B11441" s="27" t="s">
        <v>6357</v>
      </c>
      <c r="C11441" s="27" t="s">
        <v>6358</v>
      </c>
      <c r="D11441" s="27" t="s">
        <v>6357</v>
      </c>
      <c r="E11441" s="27" t="s">
        <v>3111</v>
      </c>
      <c r="F11441" s="27" t="s">
        <v>2825</v>
      </c>
      <c r="G11441" s="27" t="s">
        <v>2850</v>
      </c>
      <c r="H11441" s="28">
        <v>44409</v>
      </c>
      <c r="I11441" s="516">
        <v>0.43199700000000002</v>
      </c>
      <c r="J11441" s="499" t="s">
        <v>3241</v>
      </c>
    </row>
    <row r="11442" spans="1:10" x14ac:dyDescent="0.3">
      <c r="A11442" s="26">
        <v>2021</v>
      </c>
      <c r="B11442" s="27" t="s">
        <v>6382</v>
      </c>
      <c r="C11442" s="27" t="s">
        <v>6383</v>
      </c>
      <c r="D11442" s="27" t="s">
        <v>6384</v>
      </c>
      <c r="E11442" s="27" t="s">
        <v>3161</v>
      </c>
      <c r="F11442" s="27" t="s">
        <v>2815</v>
      </c>
      <c r="G11442" s="27" t="s">
        <v>2854</v>
      </c>
      <c r="H11442" s="28">
        <v>44409</v>
      </c>
      <c r="I11442" s="516">
        <v>0.98407400000000012</v>
      </c>
      <c r="J11442" s="499" t="s">
        <v>3192</v>
      </c>
    </row>
    <row r="11443" spans="1:10" x14ac:dyDescent="0.3">
      <c r="A11443" s="26">
        <v>2021</v>
      </c>
      <c r="B11443" s="27" t="s">
        <v>6385</v>
      </c>
      <c r="C11443" s="27" t="s">
        <v>6386</v>
      </c>
      <c r="D11443" s="27" t="s">
        <v>6387</v>
      </c>
      <c r="E11443" s="27" t="s">
        <v>3161</v>
      </c>
      <c r="F11443" s="27" t="s">
        <v>2815</v>
      </c>
      <c r="G11443" s="27" t="s">
        <v>2816</v>
      </c>
      <c r="H11443" s="28">
        <v>44409</v>
      </c>
      <c r="I11443" s="516">
        <v>0.72264100000000009</v>
      </c>
      <c r="J11443" s="499" t="s">
        <v>3192</v>
      </c>
    </row>
    <row r="11444" spans="1:10" x14ac:dyDescent="0.3">
      <c r="A11444" s="26">
        <v>2021</v>
      </c>
      <c r="B11444" s="27" t="s">
        <v>6446</v>
      </c>
      <c r="C11444" s="27" t="s">
        <v>6447</v>
      </c>
      <c r="D11444" s="27" t="s">
        <v>6446</v>
      </c>
      <c r="E11444" s="27" t="s">
        <v>3033</v>
      </c>
      <c r="F11444" s="27" t="s">
        <v>2798</v>
      </c>
      <c r="G11444" s="27" t="s">
        <v>5801</v>
      </c>
      <c r="H11444" s="28">
        <v>44409</v>
      </c>
      <c r="I11444" s="516">
        <v>28.970448000000001</v>
      </c>
      <c r="J11444" s="499" t="s">
        <v>3241</v>
      </c>
    </row>
    <row r="11445" spans="1:10" x14ac:dyDescent="0.3">
      <c r="A11445" s="26">
        <v>2021</v>
      </c>
      <c r="B11445" s="27" t="s">
        <v>6448</v>
      </c>
      <c r="C11445" s="27" t="s">
        <v>6449</v>
      </c>
      <c r="D11445" s="27" t="s">
        <v>6448</v>
      </c>
      <c r="E11445" s="27" t="s">
        <v>3111</v>
      </c>
      <c r="F11445" s="27" t="s">
        <v>2825</v>
      </c>
      <c r="G11445" s="27" t="s">
        <v>2850</v>
      </c>
      <c r="H11445" s="28">
        <v>44409</v>
      </c>
      <c r="I11445" s="516">
        <v>0.64821400000000007</v>
      </c>
      <c r="J11445" s="499" t="s">
        <v>3241</v>
      </c>
    </row>
    <row r="11446" spans="1:10" x14ac:dyDescent="0.3">
      <c r="A11446" s="26">
        <v>2021</v>
      </c>
      <c r="B11446" s="27" t="s">
        <v>6450</v>
      </c>
      <c r="C11446" s="27" t="s">
        <v>6451</v>
      </c>
      <c r="D11446" s="27" t="s">
        <v>6452</v>
      </c>
      <c r="E11446" s="27" t="s">
        <v>3063</v>
      </c>
      <c r="F11446" s="27" t="s">
        <v>3094</v>
      </c>
      <c r="G11446" s="27" t="s">
        <v>2961</v>
      </c>
      <c r="H11446" s="28">
        <v>44409</v>
      </c>
      <c r="I11446" s="516">
        <v>22.190515999999999</v>
      </c>
      <c r="J11446" s="499" t="s">
        <v>3241</v>
      </c>
    </row>
    <row r="11447" spans="1:10" x14ac:dyDescent="0.3">
      <c r="A11447" s="26">
        <v>2021</v>
      </c>
      <c r="B11447" s="27" t="s">
        <v>6453</v>
      </c>
      <c r="C11447" s="27" t="s">
        <v>6454</v>
      </c>
      <c r="D11447" s="27" t="s">
        <v>6501</v>
      </c>
      <c r="E11447" s="27" t="s">
        <v>3063</v>
      </c>
      <c r="F11447" s="27" t="s">
        <v>3094</v>
      </c>
      <c r="G11447" s="27" t="s">
        <v>2961</v>
      </c>
      <c r="H11447" s="28">
        <v>44409</v>
      </c>
      <c r="I11447" s="516">
        <v>11.867179</v>
      </c>
      <c r="J11447" s="499" t="s">
        <v>3192</v>
      </c>
    </row>
    <row r="11448" spans="1:10" x14ac:dyDescent="0.3">
      <c r="A11448" s="26">
        <v>2021</v>
      </c>
      <c r="B11448" s="27" t="s">
        <v>6729</v>
      </c>
      <c r="C11448" s="27" t="s">
        <v>6730</v>
      </c>
      <c r="D11448" s="27" t="s">
        <v>6729</v>
      </c>
      <c r="E11448" s="27" t="s">
        <v>3033</v>
      </c>
      <c r="F11448" s="27" t="s">
        <v>2807</v>
      </c>
      <c r="G11448" s="27" t="s">
        <v>2812</v>
      </c>
      <c r="H11448" s="28">
        <v>44409</v>
      </c>
      <c r="I11448" s="516">
        <v>9.2734709999999989</v>
      </c>
      <c r="J11448" s="499" t="s">
        <v>3192</v>
      </c>
    </row>
    <row r="11449" spans="1:10" x14ac:dyDescent="0.3">
      <c r="A11449" s="26">
        <v>2021</v>
      </c>
      <c r="B11449" s="27" t="s">
        <v>6455</v>
      </c>
      <c r="C11449" s="27" t="s">
        <v>6456</v>
      </c>
      <c r="D11449" s="27" t="s">
        <v>6457</v>
      </c>
      <c r="E11449" s="27" t="s">
        <v>3161</v>
      </c>
      <c r="F11449" s="27" t="s">
        <v>2788</v>
      </c>
      <c r="G11449" s="27" t="s">
        <v>2788</v>
      </c>
      <c r="H11449" s="28">
        <v>44409</v>
      </c>
      <c r="I11449" s="516">
        <v>0.46935000000000004</v>
      </c>
      <c r="J11449" s="499" t="s">
        <v>3192</v>
      </c>
    </row>
    <row r="11450" spans="1:10" x14ac:dyDescent="0.3">
      <c r="A11450" s="26">
        <v>2021</v>
      </c>
      <c r="B11450" s="27" t="s">
        <v>6731</v>
      </c>
      <c r="C11450" s="27" t="s">
        <v>6732</v>
      </c>
      <c r="D11450" s="27" t="s">
        <v>6731</v>
      </c>
      <c r="E11450" s="27" t="s">
        <v>6117</v>
      </c>
      <c r="F11450" s="27" t="s">
        <v>2825</v>
      </c>
      <c r="G11450" s="27" t="s">
        <v>2826</v>
      </c>
      <c r="H11450" s="28">
        <v>44409</v>
      </c>
      <c r="I11450" s="516">
        <v>4.692E-3</v>
      </c>
      <c r="J11450" s="499" t="s">
        <v>3192</v>
      </c>
    </row>
    <row r="11451" spans="1:10" x14ac:dyDescent="0.3">
      <c r="A11451" s="26">
        <v>2021</v>
      </c>
      <c r="B11451" s="27" t="s">
        <v>6464</v>
      </c>
      <c r="C11451" s="27" t="s">
        <v>6465</v>
      </c>
      <c r="D11451" s="27" t="s">
        <v>6466</v>
      </c>
      <c r="E11451" s="27" t="s">
        <v>3161</v>
      </c>
      <c r="F11451" s="27" t="s">
        <v>2788</v>
      </c>
      <c r="G11451" s="27" t="s">
        <v>2788</v>
      </c>
      <c r="H11451" s="28">
        <v>44409</v>
      </c>
      <c r="I11451" s="516">
        <v>0.45587800000000006</v>
      </c>
      <c r="J11451" s="499" t="s">
        <v>3192</v>
      </c>
    </row>
    <row r="11452" spans="1:10" x14ac:dyDescent="0.3">
      <c r="A11452" s="26">
        <v>2021</v>
      </c>
      <c r="B11452" s="27" t="s">
        <v>6471</v>
      </c>
      <c r="C11452" s="27" t="s">
        <v>6472</v>
      </c>
      <c r="D11452" s="27" t="s">
        <v>6473</v>
      </c>
      <c r="E11452" s="27" t="s">
        <v>3161</v>
      </c>
      <c r="F11452" s="27" t="s">
        <v>3026</v>
      </c>
      <c r="G11452" s="27" t="s">
        <v>2936</v>
      </c>
      <c r="H11452" s="28">
        <v>44409</v>
      </c>
      <c r="I11452" s="516">
        <v>0.92349499999999995</v>
      </c>
      <c r="J11452" s="499" t="s">
        <v>3192</v>
      </c>
    </row>
    <row r="11453" spans="1:10" x14ac:dyDescent="0.3">
      <c r="A11453" s="26">
        <v>2021</v>
      </c>
      <c r="B11453" s="27" t="s">
        <v>6458</v>
      </c>
      <c r="C11453" s="27" t="s">
        <v>6459</v>
      </c>
      <c r="D11453" s="27" t="s">
        <v>6458</v>
      </c>
      <c r="E11453" s="27" t="s">
        <v>3111</v>
      </c>
      <c r="F11453" s="27" t="s">
        <v>3034</v>
      </c>
      <c r="G11453" s="27" t="s">
        <v>2923</v>
      </c>
      <c r="H11453" s="28">
        <v>44409</v>
      </c>
      <c r="I11453" s="516">
        <v>10.897767999999999</v>
      </c>
      <c r="J11453" s="499" t="s">
        <v>3192</v>
      </c>
    </row>
    <row r="11454" spans="1:10" x14ac:dyDescent="0.3">
      <c r="A11454" s="26">
        <v>2021</v>
      </c>
      <c r="B11454" s="27" t="s">
        <v>6460</v>
      </c>
      <c r="C11454" s="27" t="s">
        <v>6461</v>
      </c>
      <c r="D11454" s="27" t="s">
        <v>6460</v>
      </c>
      <c r="E11454" s="27" t="s">
        <v>3111</v>
      </c>
      <c r="F11454" s="27" t="s">
        <v>3034</v>
      </c>
      <c r="G11454" s="27" t="s">
        <v>2923</v>
      </c>
      <c r="H11454" s="28">
        <v>44409</v>
      </c>
      <c r="I11454" s="516">
        <v>19.331014000000003</v>
      </c>
      <c r="J11454" s="499" t="s">
        <v>3192</v>
      </c>
    </row>
    <row r="11455" spans="1:10" x14ac:dyDescent="0.3">
      <c r="A11455" s="26">
        <v>2021</v>
      </c>
      <c r="B11455" s="27" t="s">
        <v>6462</v>
      </c>
      <c r="C11455" s="27" t="s">
        <v>6463</v>
      </c>
      <c r="D11455" s="27" t="s">
        <v>6462</v>
      </c>
      <c r="E11455" s="27" t="s">
        <v>3111</v>
      </c>
      <c r="F11455" s="27" t="s">
        <v>3034</v>
      </c>
      <c r="G11455" s="27" t="s">
        <v>2923</v>
      </c>
      <c r="H11455" s="28">
        <v>44409</v>
      </c>
      <c r="I11455" s="516">
        <v>20.957350999999999</v>
      </c>
      <c r="J11455" s="499" t="s">
        <v>3192</v>
      </c>
    </row>
    <row r="11456" spans="1:10" x14ac:dyDescent="0.3">
      <c r="A11456" s="26">
        <v>2021</v>
      </c>
      <c r="B11456" s="27" t="s">
        <v>6467</v>
      </c>
      <c r="C11456" s="27" t="s">
        <v>6468</v>
      </c>
      <c r="D11456" s="27" t="s">
        <v>6467</v>
      </c>
      <c r="E11456" s="27" t="s">
        <v>3033</v>
      </c>
      <c r="F11456" s="27" t="s">
        <v>2788</v>
      </c>
      <c r="G11456" s="27" t="s">
        <v>2788</v>
      </c>
      <c r="H11456" s="28">
        <v>44409</v>
      </c>
      <c r="I11456" s="516">
        <v>31.49213</v>
      </c>
      <c r="J11456" s="499" t="s">
        <v>3192</v>
      </c>
    </row>
    <row r="11457" spans="1:10" x14ac:dyDescent="0.3">
      <c r="A11457" s="26">
        <v>2021</v>
      </c>
      <c r="B11457" s="27" t="s">
        <v>6469</v>
      </c>
      <c r="C11457" s="27" t="s">
        <v>6470</v>
      </c>
      <c r="D11457" s="27" t="s">
        <v>6469</v>
      </c>
      <c r="E11457" s="27" t="s">
        <v>3033</v>
      </c>
      <c r="F11457" s="27" t="s">
        <v>2788</v>
      </c>
      <c r="G11457" s="27" t="s">
        <v>2788</v>
      </c>
      <c r="H11457" s="28">
        <v>44409</v>
      </c>
      <c r="I11457" s="516">
        <v>52.290210000000002</v>
      </c>
      <c r="J11457" s="499" t="s">
        <v>3241</v>
      </c>
    </row>
    <row r="11458" spans="1:10" x14ac:dyDescent="0.3">
      <c r="A11458" s="26">
        <v>2021</v>
      </c>
      <c r="B11458" s="27" t="s">
        <v>6488</v>
      </c>
      <c r="C11458" s="27" t="s">
        <v>6489</v>
      </c>
      <c r="D11458" s="27" t="s">
        <v>6488</v>
      </c>
      <c r="E11458" s="27" t="s">
        <v>3033</v>
      </c>
      <c r="F11458" s="27" t="s">
        <v>2807</v>
      </c>
      <c r="G11458" s="27" t="s">
        <v>2812</v>
      </c>
      <c r="H11458" s="28">
        <v>44409</v>
      </c>
      <c r="I11458" s="516">
        <v>33.512340000000002</v>
      </c>
      <c r="J11458" s="499" t="s">
        <v>3192</v>
      </c>
    </row>
    <row r="11459" spans="1:10" x14ac:dyDescent="0.3">
      <c r="A11459" s="26">
        <v>2021</v>
      </c>
      <c r="B11459" s="27" t="s">
        <v>6490</v>
      </c>
      <c r="C11459" s="27" t="s">
        <v>6491</v>
      </c>
      <c r="D11459" s="27" t="s">
        <v>6490</v>
      </c>
      <c r="E11459" s="27" t="s">
        <v>6117</v>
      </c>
      <c r="F11459" s="27" t="s">
        <v>2825</v>
      </c>
      <c r="G11459" s="27" t="s">
        <v>2826</v>
      </c>
      <c r="H11459" s="28">
        <v>44409</v>
      </c>
      <c r="I11459" s="516">
        <v>0.131744</v>
      </c>
      <c r="J11459" s="499" t="s">
        <v>3192</v>
      </c>
    </row>
    <row r="11460" spans="1:10" x14ac:dyDescent="0.3">
      <c r="A11460" s="26">
        <v>2021</v>
      </c>
      <c r="B11460" s="27" t="s">
        <v>6496</v>
      </c>
      <c r="C11460" s="27" t="s">
        <v>6497</v>
      </c>
      <c r="D11460" s="27" t="s">
        <v>6496</v>
      </c>
      <c r="E11460" s="27" t="s">
        <v>6117</v>
      </c>
      <c r="F11460" s="27" t="s">
        <v>2825</v>
      </c>
      <c r="G11460" s="27" t="s">
        <v>2826</v>
      </c>
      <c r="H11460" s="28">
        <v>44409</v>
      </c>
      <c r="I11460" s="516">
        <v>0.13580400000000001</v>
      </c>
      <c r="J11460" s="499" t="s">
        <v>3192</v>
      </c>
    </row>
    <row r="11461" spans="1:10" x14ac:dyDescent="0.3">
      <c r="A11461" s="26">
        <v>2021</v>
      </c>
      <c r="B11461" s="27" t="s">
        <v>6493</v>
      </c>
      <c r="C11461" s="27" t="s">
        <v>6494</v>
      </c>
      <c r="D11461" s="27" t="s">
        <v>6493</v>
      </c>
      <c r="E11461" s="27" t="s">
        <v>6117</v>
      </c>
      <c r="F11461" s="27" t="s">
        <v>2825</v>
      </c>
      <c r="G11461" s="27" t="s">
        <v>2826</v>
      </c>
      <c r="H11461" s="28">
        <v>44409</v>
      </c>
      <c r="I11461" s="516">
        <v>0.12903200000000001</v>
      </c>
      <c r="J11461" s="499" t="s">
        <v>3192</v>
      </c>
    </row>
    <row r="11462" spans="1:10" x14ac:dyDescent="0.3">
      <c r="A11462" s="26">
        <v>2021</v>
      </c>
      <c r="B11462" s="27" t="s">
        <v>6499</v>
      </c>
      <c r="C11462" s="27" t="s">
        <v>6500</v>
      </c>
      <c r="D11462" s="27" t="s">
        <v>6499</v>
      </c>
      <c r="E11462" s="27" t="s">
        <v>3033</v>
      </c>
      <c r="F11462" s="27" t="s">
        <v>2788</v>
      </c>
      <c r="G11462" s="27" t="s">
        <v>2788</v>
      </c>
      <c r="H11462" s="28">
        <v>44409</v>
      </c>
      <c r="I11462" s="516">
        <v>19.373470000000001</v>
      </c>
      <c r="J11462" s="499" t="s">
        <v>3192</v>
      </c>
    </row>
    <row r="11463" spans="1:10" x14ac:dyDescent="0.3">
      <c r="A11463" s="26">
        <v>2021</v>
      </c>
      <c r="B11463" s="27" t="s">
        <v>6505</v>
      </c>
      <c r="C11463" s="27" t="s">
        <v>6506</v>
      </c>
      <c r="D11463" s="27" t="s">
        <v>6505</v>
      </c>
      <c r="E11463" s="27" t="s">
        <v>3033</v>
      </c>
      <c r="F11463" s="27" t="s">
        <v>2807</v>
      </c>
      <c r="G11463" s="27" t="s">
        <v>2812</v>
      </c>
      <c r="H11463" s="28">
        <v>44409</v>
      </c>
      <c r="I11463" s="516">
        <v>17.082060000000002</v>
      </c>
      <c r="J11463" s="518" t="s">
        <v>9055</v>
      </c>
    </row>
    <row r="11464" spans="1:10" x14ac:dyDescent="0.3">
      <c r="A11464" s="26">
        <v>2021</v>
      </c>
      <c r="B11464" s="27" t="s">
        <v>6733</v>
      </c>
      <c r="C11464" s="27" t="s">
        <v>6734</v>
      </c>
      <c r="D11464" s="27" t="s">
        <v>6735</v>
      </c>
      <c r="E11464" s="27" t="s">
        <v>3063</v>
      </c>
      <c r="F11464" s="27" t="s">
        <v>3094</v>
      </c>
      <c r="G11464" s="27" t="s">
        <v>3527</v>
      </c>
      <c r="H11464" s="28">
        <v>44409</v>
      </c>
      <c r="I11464" s="516">
        <v>4.3739840000000001</v>
      </c>
      <c r="J11464" s="499" t="s">
        <v>3192</v>
      </c>
    </row>
    <row r="11465" spans="1:10" x14ac:dyDescent="0.3">
      <c r="A11465" s="26">
        <v>2021</v>
      </c>
      <c r="B11465" s="27" t="s">
        <v>6502</v>
      </c>
      <c r="C11465" s="27" t="s">
        <v>6503</v>
      </c>
      <c r="D11465" s="27" t="s">
        <v>6504</v>
      </c>
      <c r="E11465" s="27" t="s">
        <v>3161</v>
      </c>
      <c r="F11465" s="27" t="s">
        <v>2815</v>
      </c>
      <c r="G11465" s="27" t="s">
        <v>2816</v>
      </c>
      <c r="H11465" s="28">
        <v>44409</v>
      </c>
      <c r="I11465" s="516">
        <v>0.70386900000000008</v>
      </c>
      <c r="J11465" s="499" t="s">
        <v>3192</v>
      </c>
    </row>
    <row r="11466" spans="1:10" x14ac:dyDescent="0.3">
      <c r="A11466" s="26">
        <v>2021</v>
      </c>
      <c r="B11466" s="27" t="s">
        <v>6510</v>
      </c>
      <c r="C11466" s="27" t="s">
        <v>3461</v>
      </c>
      <c r="D11466" s="27" t="s">
        <v>6511</v>
      </c>
      <c r="E11466" s="27" t="s">
        <v>3161</v>
      </c>
      <c r="F11466" s="27" t="s">
        <v>2815</v>
      </c>
      <c r="G11466" s="27" t="s">
        <v>2854</v>
      </c>
      <c r="H11466" s="28">
        <v>44409</v>
      </c>
      <c r="I11466" s="516">
        <v>0.45898300000000003</v>
      </c>
      <c r="J11466" s="499" t="s">
        <v>3192</v>
      </c>
    </row>
    <row r="11467" spans="1:10" x14ac:dyDescent="0.3">
      <c r="A11467" s="26">
        <v>2021</v>
      </c>
      <c r="B11467" s="27" t="s">
        <v>6507</v>
      </c>
      <c r="C11467" s="27" t="s">
        <v>6508</v>
      </c>
      <c r="D11467" s="27" t="s">
        <v>6509</v>
      </c>
      <c r="E11467" s="27" t="s">
        <v>3063</v>
      </c>
      <c r="F11467" s="27" t="s">
        <v>3094</v>
      </c>
      <c r="G11467" s="27" t="s">
        <v>2965</v>
      </c>
      <c r="H11467" s="28">
        <v>44409</v>
      </c>
      <c r="I11467" s="516">
        <v>0</v>
      </c>
      <c r="J11467" s="499" t="s">
        <v>3241</v>
      </c>
    </row>
    <row r="11468" spans="1:10" x14ac:dyDescent="0.3">
      <c r="A11468" s="26">
        <v>2021</v>
      </c>
      <c r="B11468" s="27" t="s">
        <v>6722</v>
      </c>
      <c r="C11468" s="27" t="s">
        <v>6723</v>
      </c>
      <c r="D11468" s="27" t="s">
        <v>6722</v>
      </c>
      <c r="E11468" s="27" t="s">
        <v>3033</v>
      </c>
      <c r="F11468" s="27" t="s">
        <v>2807</v>
      </c>
      <c r="G11468" s="27" t="s">
        <v>2812</v>
      </c>
      <c r="H11468" s="28">
        <v>44409</v>
      </c>
      <c r="I11468" s="516">
        <v>22.139441999999999</v>
      </c>
      <c r="J11468" s="518" t="s">
        <v>9055</v>
      </c>
    </row>
    <row r="11469" spans="1:10" x14ac:dyDescent="0.3">
      <c r="A11469" s="26">
        <v>2021</v>
      </c>
      <c r="B11469" s="27" t="s">
        <v>6724</v>
      </c>
      <c r="C11469" s="27" t="s">
        <v>6725</v>
      </c>
      <c r="D11469" s="27" t="s">
        <v>6724</v>
      </c>
      <c r="E11469" s="27" t="s">
        <v>3033</v>
      </c>
      <c r="F11469" s="27" t="s">
        <v>2807</v>
      </c>
      <c r="G11469" s="27" t="s">
        <v>2812</v>
      </c>
      <c r="H11469" s="28">
        <v>44409</v>
      </c>
      <c r="I11469" s="516">
        <v>22.126506000000003</v>
      </c>
      <c r="J11469" s="518" t="s">
        <v>9055</v>
      </c>
    </row>
    <row r="11470" spans="1:10" x14ac:dyDescent="0.3">
      <c r="A11470" s="26">
        <v>2021</v>
      </c>
      <c r="B11470" s="27" t="s">
        <v>6736</v>
      </c>
      <c r="C11470" s="27" t="s">
        <v>6727</v>
      </c>
      <c r="D11470" s="27" t="s">
        <v>6728</v>
      </c>
      <c r="E11470" s="27" t="s">
        <v>3161</v>
      </c>
      <c r="F11470" s="27" t="s">
        <v>2815</v>
      </c>
      <c r="G11470" s="27" t="s">
        <v>2816</v>
      </c>
      <c r="H11470" s="28">
        <v>44409</v>
      </c>
      <c r="I11470" s="516">
        <v>1.2212100000000001</v>
      </c>
      <c r="J11470" s="499" t="s">
        <v>3192</v>
      </c>
    </row>
    <row r="11471" spans="1:10" x14ac:dyDescent="0.3">
      <c r="A11471" s="26">
        <v>2021</v>
      </c>
      <c r="B11471" s="27" t="s">
        <v>6720</v>
      </c>
      <c r="C11471" s="27" t="s">
        <v>6721</v>
      </c>
      <c r="D11471" s="27" t="s">
        <v>6720</v>
      </c>
      <c r="E11471" s="27" t="s">
        <v>3033</v>
      </c>
      <c r="F11471" s="27" t="s">
        <v>2807</v>
      </c>
      <c r="G11471" s="27" t="s">
        <v>2808</v>
      </c>
      <c r="H11471" s="28">
        <v>44409</v>
      </c>
      <c r="I11471" s="516">
        <v>37.751750000000001</v>
      </c>
      <c r="J11471" s="499" t="s">
        <v>3192</v>
      </c>
    </row>
    <row r="11472" spans="1:10" x14ac:dyDescent="0.3">
      <c r="A11472" s="26">
        <v>2021</v>
      </c>
      <c r="B11472" s="27" t="s">
        <v>6737</v>
      </c>
      <c r="C11472" s="27" t="s">
        <v>6738</v>
      </c>
      <c r="D11472" s="27" t="s">
        <v>6737</v>
      </c>
      <c r="E11472" s="27" t="s">
        <v>3033</v>
      </c>
      <c r="F11472" s="27" t="s">
        <v>2807</v>
      </c>
      <c r="G11472" s="27" t="s">
        <v>2812</v>
      </c>
      <c r="H11472" s="28">
        <v>44409</v>
      </c>
      <c r="I11472" s="516">
        <v>21.205711000000001</v>
      </c>
      <c r="J11472" s="499" t="s">
        <v>3192</v>
      </c>
    </row>
    <row r="11473" spans="1:10" x14ac:dyDescent="0.3">
      <c r="A11473" s="26">
        <v>2021</v>
      </c>
      <c r="B11473" s="27" t="s">
        <v>6739</v>
      </c>
      <c r="C11473" s="27" t="s">
        <v>6740</v>
      </c>
      <c r="D11473" s="27" t="s">
        <v>6741</v>
      </c>
      <c r="E11473" s="27" t="s">
        <v>3161</v>
      </c>
      <c r="F11473" s="27" t="s">
        <v>2798</v>
      </c>
      <c r="G11473" s="27" t="s">
        <v>2799</v>
      </c>
      <c r="H11473" s="28">
        <v>44409</v>
      </c>
      <c r="I11473" s="516">
        <v>1.012859</v>
      </c>
      <c r="J11473" s="499" t="s">
        <v>3192</v>
      </c>
    </row>
    <row r="11474" spans="1:10" x14ac:dyDescent="0.3">
      <c r="A11474" s="26">
        <v>2021</v>
      </c>
      <c r="B11474" s="27" t="s">
        <v>6742</v>
      </c>
      <c r="C11474" s="27" t="s">
        <v>6743</v>
      </c>
      <c r="D11474" s="27" t="s">
        <v>6742</v>
      </c>
      <c r="E11474" s="27" t="s">
        <v>3033</v>
      </c>
      <c r="F11474" s="27" t="s">
        <v>2807</v>
      </c>
      <c r="G11474" s="27" t="s">
        <v>2812</v>
      </c>
      <c r="H11474" s="28">
        <v>44409</v>
      </c>
      <c r="I11474" s="516">
        <v>40.821409000000003</v>
      </c>
      <c r="J11474" s="28" t="s">
        <v>3192</v>
      </c>
    </row>
    <row r="11475" spans="1:10" x14ac:dyDescent="0.3">
      <c r="A11475" s="26">
        <v>2021</v>
      </c>
      <c r="B11475" s="27" t="s">
        <v>6777</v>
      </c>
      <c r="C11475" s="27" t="s">
        <v>6778</v>
      </c>
      <c r="D11475" s="27" t="s">
        <v>6777</v>
      </c>
      <c r="E11475" s="27" t="s">
        <v>3033</v>
      </c>
      <c r="F11475" s="27" t="s">
        <v>2807</v>
      </c>
      <c r="G11475" s="27" t="s">
        <v>2812</v>
      </c>
      <c r="H11475" s="28">
        <v>44409</v>
      </c>
      <c r="I11475" s="516">
        <v>7.8750560000000007</v>
      </c>
      <c r="J11475" s="499" t="s">
        <v>3192</v>
      </c>
    </row>
    <row r="11476" spans="1:10" x14ac:dyDescent="0.3">
      <c r="A11476" s="26">
        <v>2021</v>
      </c>
      <c r="B11476" s="27" t="s">
        <v>6779</v>
      </c>
      <c r="C11476" s="27" t="s">
        <v>6780</v>
      </c>
      <c r="D11476" s="27" t="s">
        <v>6779</v>
      </c>
      <c r="E11476" s="27" t="s">
        <v>3033</v>
      </c>
      <c r="F11476" s="27" t="s">
        <v>2788</v>
      </c>
      <c r="G11476" s="27" t="s">
        <v>2788</v>
      </c>
      <c r="H11476" s="28">
        <v>44409</v>
      </c>
      <c r="I11476" s="516">
        <v>19.014213999999999</v>
      </c>
      <c r="J11476" s="499" t="s">
        <v>3241</v>
      </c>
    </row>
    <row r="11477" spans="1:10" x14ac:dyDescent="0.3">
      <c r="A11477" s="26">
        <v>2021</v>
      </c>
      <c r="B11477" s="27" t="s">
        <v>6781</v>
      </c>
      <c r="C11477" s="27" t="s">
        <v>6782</v>
      </c>
      <c r="D11477" s="27" t="s">
        <v>6783</v>
      </c>
      <c r="E11477" s="27" t="s">
        <v>3161</v>
      </c>
      <c r="F11477" s="27" t="s">
        <v>3087</v>
      </c>
      <c r="G11477" s="27" t="s">
        <v>2788</v>
      </c>
      <c r="H11477" s="28">
        <v>44409</v>
      </c>
      <c r="I11477" s="516">
        <v>3.7201140000000001</v>
      </c>
      <c r="J11477" s="499" t="s">
        <v>3192</v>
      </c>
    </row>
    <row r="11478" spans="1:10" x14ac:dyDescent="0.3">
      <c r="A11478" s="26">
        <v>2021</v>
      </c>
      <c r="B11478" s="27" t="s">
        <v>6784</v>
      </c>
      <c r="C11478" s="27" t="s">
        <v>6785</v>
      </c>
      <c r="D11478" s="27" t="s">
        <v>6786</v>
      </c>
      <c r="E11478" s="27" t="s">
        <v>3161</v>
      </c>
      <c r="F11478" s="27" t="s">
        <v>2788</v>
      </c>
      <c r="G11478" s="27" t="s">
        <v>2788</v>
      </c>
      <c r="H11478" s="28">
        <v>44409</v>
      </c>
      <c r="I11478" s="516">
        <v>0.59899900000000006</v>
      </c>
      <c r="J11478" s="499" t="s">
        <v>3192</v>
      </c>
    </row>
    <row r="11479" spans="1:10" x14ac:dyDescent="0.3">
      <c r="A11479" s="26">
        <v>2021</v>
      </c>
      <c r="B11479" s="27" t="s">
        <v>6787</v>
      </c>
      <c r="C11479" s="27" t="s">
        <v>6788</v>
      </c>
      <c r="D11479" s="27" t="s">
        <v>6789</v>
      </c>
      <c r="E11479" s="27" t="s">
        <v>3063</v>
      </c>
      <c r="F11479" s="27" t="s">
        <v>3094</v>
      </c>
      <c r="G11479" s="27" t="s">
        <v>2965</v>
      </c>
      <c r="H11479" s="28">
        <v>44409</v>
      </c>
      <c r="I11479" s="516">
        <v>2.2223430000000004</v>
      </c>
      <c r="J11479" s="499" t="s">
        <v>3192</v>
      </c>
    </row>
    <row r="11480" spans="1:10" x14ac:dyDescent="0.3">
      <c r="A11480" s="26">
        <v>2021</v>
      </c>
      <c r="B11480" s="27" t="s">
        <v>6790</v>
      </c>
      <c r="C11480" s="27" t="s">
        <v>6791</v>
      </c>
      <c r="D11480" s="27" t="s">
        <v>6790</v>
      </c>
      <c r="E11480" s="27" t="s">
        <v>3111</v>
      </c>
      <c r="F11480" s="27" t="s">
        <v>2825</v>
      </c>
      <c r="G11480" s="27" t="s">
        <v>2850</v>
      </c>
      <c r="H11480" s="28">
        <v>44409</v>
      </c>
      <c r="I11480" s="516">
        <v>21.613796999999998</v>
      </c>
      <c r="J11480" s="499" t="s">
        <v>3192</v>
      </c>
    </row>
    <row r="11481" spans="1:10" x14ac:dyDescent="0.3">
      <c r="A11481" s="26">
        <v>2021</v>
      </c>
      <c r="B11481" s="27" t="s">
        <v>6792</v>
      </c>
      <c r="C11481" s="27" t="s">
        <v>6793</v>
      </c>
      <c r="D11481" s="27" t="s">
        <v>6794</v>
      </c>
      <c r="E11481" s="27" t="s">
        <v>3161</v>
      </c>
      <c r="F11481" s="27" t="s">
        <v>2788</v>
      </c>
      <c r="G11481" s="27" t="s">
        <v>2788</v>
      </c>
      <c r="H11481" s="28">
        <v>44409</v>
      </c>
      <c r="I11481" s="516">
        <v>1.6827000000000002E-2</v>
      </c>
      <c r="J11481" s="499" t="s">
        <v>3192</v>
      </c>
    </row>
    <row r="11482" spans="1:10" x14ac:dyDescent="0.3">
      <c r="A11482" s="26">
        <v>2021</v>
      </c>
      <c r="B11482" s="27" t="s">
        <v>6795</v>
      </c>
      <c r="C11482" s="27" t="s">
        <v>6796</v>
      </c>
      <c r="D11482" s="27" t="s">
        <v>6795</v>
      </c>
      <c r="E11482" s="27" t="s">
        <v>6117</v>
      </c>
      <c r="F11482" s="27" t="s">
        <v>2815</v>
      </c>
      <c r="G11482" s="27" t="s">
        <v>2816</v>
      </c>
      <c r="H11482" s="28">
        <v>44409</v>
      </c>
      <c r="I11482" s="516">
        <v>7.5006000000000003E-2</v>
      </c>
      <c r="J11482" s="499" t="s">
        <v>3192</v>
      </c>
    </row>
    <row r="11483" spans="1:10" x14ac:dyDescent="0.3">
      <c r="A11483" s="26">
        <v>2021</v>
      </c>
      <c r="B11483" s="27" t="s">
        <v>6797</v>
      </c>
      <c r="C11483" s="27" t="s">
        <v>3618</v>
      </c>
      <c r="D11483" s="27" t="s">
        <v>6797</v>
      </c>
      <c r="E11483" s="27" t="s">
        <v>6117</v>
      </c>
      <c r="F11483" s="27" t="s">
        <v>2815</v>
      </c>
      <c r="G11483" s="27" t="s">
        <v>2816</v>
      </c>
      <c r="H11483" s="28">
        <v>44409</v>
      </c>
      <c r="I11483" s="523">
        <v>6.7505000000000009E-2</v>
      </c>
      <c r="J11483" s="520" t="s">
        <v>3192</v>
      </c>
    </row>
    <row r="11484" spans="1:10" x14ac:dyDescent="0.3">
      <c r="A11484" s="519">
        <v>2021</v>
      </c>
      <c r="B11484" s="520" t="s">
        <v>3051</v>
      </c>
      <c r="C11484" s="520" t="s">
        <v>3051</v>
      </c>
      <c r="D11484" s="521" t="s">
        <v>3051</v>
      </c>
      <c r="E11484" s="520" t="s">
        <v>6118</v>
      </c>
      <c r="F11484" s="520" t="s">
        <v>3051</v>
      </c>
      <c r="G11484" s="522" t="s">
        <v>6074</v>
      </c>
      <c r="H11484" s="28">
        <v>44409</v>
      </c>
      <c r="I11484" s="523">
        <v>11660.897249999995</v>
      </c>
      <c r="J11484" s="524" t="s">
        <v>6487</v>
      </c>
    </row>
    <row r="11485" spans="1:10" x14ac:dyDescent="0.3">
      <c r="A11485" s="26">
        <v>2021</v>
      </c>
      <c r="B11485" s="27" t="s">
        <v>3022</v>
      </c>
      <c r="C11485" s="27" t="s">
        <v>3023</v>
      </c>
      <c r="D11485" s="500" t="s">
        <v>3024</v>
      </c>
      <c r="E11485" s="27" t="s">
        <v>3025</v>
      </c>
      <c r="F11485" s="27" t="s">
        <v>3026</v>
      </c>
      <c r="G11485" s="517" t="s">
        <v>2788</v>
      </c>
      <c r="H11485" s="28">
        <v>44409</v>
      </c>
      <c r="I11485" s="516">
        <v>0</v>
      </c>
      <c r="J11485" s="518" t="s">
        <v>3241</v>
      </c>
    </row>
    <row r="11486" spans="1:10" x14ac:dyDescent="0.3">
      <c r="A11486" s="26">
        <v>2021</v>
      </c>
      <c r="B11486" s="27" t="s">
        <v>3022</v>
      </c>
      <c r="C11486" s="27" t="s">
        <v>3023</v>
      </c>
      <c r="D11486" s="500" t="s">
        <v>3027</v>
      </c>
      <c r="E11486" s="27" t="s">
        <v>3025</v>
      </c>
      <c r="F11486" s="27" t="s">
        <v>3026</v>
      </c>
      <c r="G11486" s="517" t="s">
        <v>2788</v>
      </c>
      <c r="H11486" s="28">
        <v>44409</v>
      </c>
      <c r="I11486" s="516">
        <v>0</v>
      </c>
      <c r="J11486" s="518" t="s">
        <v>3241</v>
      </c>
    </row>
    <row r="11487" spans="1:10" x14ac:dyDescent="0.3">
      <c r="A11487" s="26">
        <v>2021</v>
      </c>
      <c r="B11487" s="27" t="s">
        <v>3162</v>
      </c>
      <c r="C11487" s="27" t="s">
        <v>3163</v>
      </c>
      <c r="D11487" s="500" t="s">
        <v>3164</v>
      </c>
      <c r="E11487" s="27" t="s">
        <v>3025</v>
      </c>
      <c r="F11487" s="27" t="s">
        <v>3087</v>
      </c>
      <c r="G11487" s="517" t="s">
        <v>2788</v>
      </c>
      <c r="H11487" s="28">
        <v>44409</v>
      </c>
      <c r="I11487" s="516">
        <v>0</v>
      </c>
      <c r="J11487" s="518" t="s">
        <v>3241</v>
      </c>
    </row>
    <row r="11488" spans="1:10" x14ac:dyDescent="0.3">
      <c r="A11488" s="26">
        <v>2021</v>
      </c>
      <c r="B11488" s="27" t="s">
        <v>3162</v>
      </c>
      <c r="C11488" s="27" t="s">
        <v>3163</v>
      </c>
      <c r="D11488" s="500" t="s">
        <v>3165</v>
      </c>
      <c r="E11488" s="27" t="s">
        <v>3025</v>
      </c>
      <c r="F11488" s="27" t="s">
        <v>3087</v>
      </c>
      <c r="G11488" s="517" t="s">
        <v>2788</v>
      </c>
      <c r="H11488" s="28">
        <v>44409</v>
      </c>
      <c r="I11488" s="516">
        <v>0</v>
      </c>
      <c r="J11488" s="518" t="s">
        <v>3241</v>
      </c>
    </row>
    <row r="11489" spans="1:10" x14ac:dyDescent="0.3">
      <c r="A11489" s="26">
        <v>2021</v>
      </c>
      <c r="B11489" s="27" t="s">
        <v>3064</v>
      </c>
      <c r="C11489" s="27" t="s">
        <v>3065</v>
      </c>
      <c r="D11489" s="500" t="s">
        <v>3066</v>
      </c>
      <c r="E11489" s="27" t="s">
        <v>3025</v>
      </c>
      <c r="F11489" s="27" t="s">
        <v>2825</v>
      </c>
      <c r="G11489" s="517" t="s">
        <v>2826</v>
      </c>
      <c r="H11489" s="28">
        <v>44409</v>
      </c>
      <c r="I11489" s="516">
        <v>0</v>
      </c>
      <c r="J11489" s="518" t="s">
        <v>3241</v>
      </c>
    </row>
    <row r="11490" spans="1:10" x14ac:dyDescent="0.3">
      <c r="A11490" s="26">
        <v>2021</v>
      </c>
      <c r="B11490" s="27" t="s">
        <v>3064</v>
      </c>
      <c r="C11490" s="27" t="s">
        <v>3065</v>
      </c>
      <c r="D11490" s="500" t="s">
        <v>3067</v>
      </c>
      <c r="E11490" s="27" t="s">
        <v>3025</v>
      </c>
      <c r="F11490" s="27" t="s">
        <v>2825</v>
      </c>
      <c r="G11490" s="517" t="s">
        <v>2826</v>
      </c>
      <c r="H11490" s="28">
        <v>44409</v>
      </c>
      <c r="I11490" s="516">
        <v>0</v>
      </c>
      <c r="J11490" s="518" t="s">
        <v>3241</v>
      </c>
    </row>
    <row r="11491" spans="1:10" x14ac:dyDescent="0.3">
      <c r="A11491" s="26">
        <v>2021</v>
      </c>
      <c r="B11491" s="27" t="s">
        <v>3084</v>
      </c>
      <c r="C11491" s="27" t="s">
        <v>3085</v>
      </c>
      <c r="D11491" s="500" t="s">
        <v>3086</v>
      </c>
      <c r="E11491" s="27" t="s">
        <v>3025</v>
      </c>
      <c r="F11491" s="27" t="s">
        <v>3087</v>
      </c>
      <c r="G11491" s="517" t="s">
        <v>2788</v>
      </c>
      <c r="H11491" s="28">
        <v>44409</v>
      </c>
      <c r="I11491" s="516">
        <v>0</v>
      </c>
      <c r="J11491" s="518" t="s">
        <v>3241</v>
      </c>
    </row>
    <row r="11492" spans="1:10" x14ac:dyDescent="0.3">
      <c r="A11492" s="26">
        <v>2021</v>
      </c>
      <c r="B11492" s="27" t="s">
        <v>3084</v>
      </c>
      <c r="C11492" s="27" t="s">
        <v>3085</v>
      </c>
      <c r="D11492" s="500" t="s">
        <v>3088</v>
      </c>
      <c r="E11492" s="27" t="s">
        <v>3025</v>
      </c>
      <c r="F11492" s="27" t="s">
        <v>3087</v>
      </c>
      <c r="G11492" s="517" t="s">
        <v>2788</v>
      </c>
      <c r="H11492" s="28">
        <v>44409</v>
      </c>
      <c r="I11492" s="516">
        <v>0</v>
      </c>
      <c r="J11492" s="518" t="s">
        <v>3241</v>
      </c>
    </row>
    <row r="11493" spans="1:10" x14ac:dyDescent="0.3">
      <c r="A11493" s="26">
        <v>2021</v>
      </c>
      <c r="B11493" s="27" t="s">
        <v>3136</v>
      </c>
      <c r="C11493" s="27" t="s">
        <v>3137</v>
      </c>
      <c r="D11493" s="500" t="s">
        <v>3138</v>
      </c>
      <c r="E11493" s="27" t="s">
        <v>3025</v>
      </c>
      <c r="F11493" s="27" t="s">
        <v>3087</v>
      </c>
      <c r="G11493" s="517" t="s">
        <v>2788</v>
      </c>
      <c r="H11493" s="28">
        <v>44409</v>
      </c>
      <c r="I11493" s="516">
        <v>0</v>
      </c>
      <c r="J11493" s="518" t="s">
        <v>3241</v>
      </c>
    </row>
    <row r="11494" spans="1:10" x14ac:dyDescent="0.3">
      <c r="A11494" s="26">
        <v>2021</v>
      </c>
      <c r="B11494" s="27" t="s">
        <v>3136</v>
      </c>
      <c r="C11494" s="27" t="s">
        <v>3137</v>
      </c>
      <c r="D11494" s="500" t="s">
        <v>3139</v>
      </c>
      <c r="E11494" s="27" t="s">
        <v>3025</v>
      </c>
      <c r="F11494" s="27" t="s">
        <v>3087</v>
      </c>
      <c r="G11494" s="517" t="s">
        <v>2788</v>
      </c>
      <c r="H11494" s="28">
        <v>44409</v>
      </c>
      <c r="I11494" s="516">
        <v>0</v>
      </c>
      <c r="J11494" s="518" t="s">
        <v>3241</v>
      </c>
    </row>
    <row r="11495" spans="1:10" x14ac:dyDescent="0.3">
      <c r="A11495" s="26">
        <v>2021</v>
      </c>
      <c r="B11495" s="27" t="s">
        <v>3123</v>
      </c>
      <c r="C11495" s="27" t="s">
        <v>3124</v>
      </c>
      <c r="D11495" s="500" t="s">
        <v>3166</v>
      </c>
      <c r="E11495" s="27" t="s">
        <v>3025</v>
      </c>
      <c r="F11495" s="27" t="s">
        <v>2825</v>
      </c>
      <c r="G11495" s="517" t="s">
        <v>2850</v>
      </c>
      <c r="H11495" s="28">
        <v>44409</v>
      </c>
      <c r="I11495" s="516">
        <v>0</v>
      </c>
      <c r="J11495" s="518" t="s">
        <v>3241</v>
      </c>
    </row>
    <row r="11496" spans="1:10" x14ac:dyDescent="0.3">
      <c r="A11496" s="26">
        <v>2021</v>
      </c>
      <c r="B11496" s="27" t="s">
        <v>3123</v>
      </c>
      <c r="C11496" s="27" t="s">
        <v>3124</v>
      </c>
      <c r="D11496" s="500" t="s">
        <v>3125</v>
      </c>
      <c r="E11496" s="27" t="s">
        <v>3025</v>
      </c>
      <c r="F11496" s="27" t="s">
        <v>2825</v>
      </c>
      <c r="G11496" s="517" t="s">
        <v>2850</v>
      </c>
      <c r="H11496" s="28">
        <v>44409</v>
      </c>
      <c r="I11496" s="516">
        <v>0</v>
      </c>
      <c r="J11496" s="518" t="s">
        <v>3241</v>
      </c>
    </row>
    <row r="11497" spans="1:10" x14ac:dyDescent="0.3">
      <c r="A11497" s="26">
        <v>2021</v>
      </c>
      <c r="B11497" s="27" t="s">
        <v>3123</v>
      </c>
      <c r="C11497" s="27" t="s">
        <v>3124</v>
      </c>
      <c r="D11497" s="500" t="s">
        <v>3170</v>
      </c>
      <c r="E11497" s="27" t="s">
        <v>3025</v>
      </c>
      <c r="F11497" s="27" t="s">
        <v>2825</v>
      </c>
      <c r="G11497" s="517" t="s">
        <v>2850</v>
      </c>
      <c r="H11497" s="28">
        <v>44409</v>
      </c>
      <c r="I11497" s="516">
        <v>0</v>
      </c>
      <c r="J11497" s="518" t="s">
        <v>3241</v>
      </c>
    </row>
    <row r="11498" spans="1:10" x14ac:dyDescent="0.3">
      <c r="A11498" s="26">
        <v>2021</v>
      </c>
      <c r="B11498" s="27" t="s">
        <v>3114</v>
      </c>
      <c r="C11498" s="27" t="s">
        <v>3115</v>
      </c>
      <c r="D11498" s="500" t="s">
        <v>3116</v>
      </c>
      <c r="E11498" s="27" t="s">
        <v>3025</v>
      </c>
      <c r="F11498" s="27" t="s">
        <v>3026</v>
      </c>
      <c r="G11498" s="517" t="s">
        <v>2788</v>
      </c>
      <c r="H11498" s="28">
        <v>44409</v>
      </c>
      <c r="I11498" s="516">
        <v>0</v>
      </c>
      <c r="J11498" s="518" t="s">
        <v>3241</v>
      </c>
    </row>
    <row r="11499" spans="1:10" x14ac:dyDescent="0.3">
      <c r="A11499" s="26">
        <v>2021</v>
      </c>
      <c r="B11499" s="27" t="s">
        <v>3126</v>
      </c>
      <c r="C11499" s="27" t="s">
        <v>3127</v>
      </c>
      <c r="D11499" s="500" t="s">
        <v>3128</v>
      </c>
      <c r="E11499" s="27" t="s">
        <v>3025</v>
      </c>
      <c r="F11499" s="27" t="s">
        <v>3026</v>
      </c>
      <c r="G11499" s="517" t="s">
        <v>2936</v>
      </c>
      <c r="H11499" s="28">
        <v>44409</v>
      </c>
      <c r="I11499" s="516">
        <v>0</v>
      </c>
      <c r="J11499" s="518" t="s">
        <v>3241</v>
      </c>
    </row>
    <row r="11500" spans="1:10" x14ac:dyDescent="0.3">
      <c r="A11500" s="26">
        <v>2021</v>
      </c>
      <c r="B11500" s="27" t="s">
        <v>3107</v>
      </c>
      <c r="C11500" s="27" t="s">
        <v>3108</v>
      </c>
      <c r="D11500" s="500" t="s">
        <v>3108</v>
      </c>
      <c r="E11500" s="27" t="s">
        <v>6117</v>
      </c>
      <c r="F11500" s="27" t="s">
        <v>3026</v>
      </c>
      <c r="G11500" s="517" t="s">
        <v>2936</v>
      </c>
      <c r="H11500" s="28">
        <v>44409</v>
      </c>
      <c r="I11500" s="516">
        <v>3.4421999999999994E-2</v>
      </c>
      <c r="J11500" s="518" t="s">
        <v>3241</v>
      </c>
    </row>
    <row r="11501" spans="1:10" x14ac:dyDescent="0.3">
      <c r="A11501" s="26">
        <v>2021</v>
      </c>
      <c r="B11501" s="27" t="s">
        <v>6453</v>
      </c>
      <c r="C11501" s="27" t="s">
        <v>6454</v>
      </c>
      <c r="D11501" s="500" t="s">
        <v>6453</v>
      </c>
      <c r="E11501" s="27" t="s">
        <v>3063</v>
      </c>
      <c r="F11501" s="27" t="s">
        <v>3094</v>
      </c>
      <c r="G11501" s="517" t="s">
        <v>2961</v>
      </c>
      <c r="H11501" s="28">
        <v>44409</v>
      </c>
      <c r="I11501" s="516">
        <v>0</v>
      </c>
      <c r="J11501" s="518" t="s">
        <v>3192</v>
      </c>
    </row>
    <row r="11502" spans="1:10" x14ac:dyDescent="0.3">
      <c r="A11502" s="519">
        <v>2021</v>
      </c>
      <c r="B11502" s="520" t="s">
        <v>3035</v>
      </c>
      <c r="C11502" s="520" t="s">
        <v>3036</v>
      </c>
      <c r="D11502" s="521" t="s">
        <v>3035</v>
      </c>
      <c r="E11502" s="520" t="s">
        <v>6117</v>
      </c>
      <c r="F11502" s="520" t="s">
        <v>2825</v>
      </c>
      <c r="G11502" s="522" t="s">
        <v>2826</v>
      </c>
      <c r="H11502" s="28">
        <v>44409</v>
      </c>
      <c r="I11502" s="523">
        <v>0</v>
      </c>
      <c r="J11502" s="524" t="s">
        <v>3241</v>
      </c>
    </row>
    <row r="11503" spans="1:10" x14ac:dyDescent="0.3">
      <c r="A11503" s="519">
        <v>2021</v>
      </c>
      <c r="B11503" s="520" t="s">
        <v>6728</v>
      </c>
      <c r="C11503" s="520" t="s">
        <v>6727</v>
      </c>
      <c r="D11503" s="521" t="s">
        <v>6726</v>
      </c>
      <c r="E11503" s="520" t="s">
        <v>3161</v>
      </c>
      <c r="F11503" s="520" t="s">
        <v>2815</v>
      </c>
      <c r="G11503" s="522" t="s">
        <v>2816</v>
      </c>
      <c r="H11503" s="28">
        <v>44409</v>
      </c>
      <c r="I11503" s="523">
        <v>0</v>
      </c>
      <c r="J11503" s="520" t="s">
        <v>3192</v>
      </c>
    </row>
    <row r="11504" spans="1:10" x14ac:dyDescent="0.3">
      <c r="A11504" s="26">
        <v>2021</v>
      </c>
      <c r="B11504" s="27" t="s">
        <v>3028</v>
      </c>
      <c r="C11504" s="27" t="s">
        <v>3029</v>
      </c>
      <c r="D11504" s="500" t="s">
        <v>3028</v>
      </c>
      <c r="E11504" s="27" t="s">
        <v>6117</v>
      </c>
      <c r="F11504" s="27" t="s">
        <v>2807</v>
      </c>
      <c r="G11504" s="517" t="s">
        <v>2812</v>
      </c>
      <c r="H11504" s="28">
        <v>44440</v>
      </c>
      <c r="I11504" s="516">
        <v>3.7730380000000001</v>
      </c>
      <c r="J11504" s="518" t="s">
        <v>3241</v>
      </c>
    </row>
    <row r="11505" spans="1:10" x14ac:dyDescent="0.3">
      <c r="A11505" s="26">
        <v>2021</v>
      </c>
      <c r="B11505" s="27" t="s">
        <v>3181</v>
      </c>
      <c r="C11505" s="27" t="s">
        <v>3180</v>
      </c>
      <c r="D11505" s="500" t="s">
        <v>3181</v>
      </c>
      <c r="E11505" s="27" t="s">
        <v>3033</v>
      </c>
      <c r="F11505" s="27" t="s">
        <v>3034</v>
      </c>
      <c r="G11505" s="517" t="s">
        <v>2821</v>
      </c>
      <c r="H11505" s="28">
        <v>44440</v>
      </c>
      <c r="I11505" s="516">
        <v>4.8227419999999999</v>
      </c>
      <c r="J11505" s="518" t="s">
        <v>3241</v>
      </c>
    </row>
    <row r="11506" spans="1:10" x14ac:dyDescent="0.3">
      <c r="A11506" s="26">
        <v>2021</v>
      </c>
      <c r="B11506" s="27" t="s">
        <v>3031</v>
      </c>
      <c r="C11506" s="27" t="s">
        <v>3032</v>
      </c>
      <c r="D11506" s="500" t="s">
        <v>3031</v>
      </c>
      <c r="E11506" s="27" t="s">
        <v>3033</v>
      </c>
      <c r="F11506" s="27" t="s">
        <v>3034</v>
      </c>
      <c r="G11506" s="517" t="s">
        <v>2821</v>
      </c>
      <c r="H11506" s="28">
        <v>44440</v>
      </c>
      <c r="I11506" s="516">
        <v>6.4507580000000004</v>
      </c>
      <c r="J11506" s="518" t="s">
        <v>3241</v>
      </c>
    </row>
    <row r="11507" spans="1:10" x14ac:dyDescent="0.3">
      <c r="A11507" s="26">
        <v>2021</v>
      </c>
      <c r="B11507" s="27" t="s">
        <v>3037</v>
      </c>
      <c r="C11507" s="27" t="s">
        <v>3038</v>
      </c>
      <c r="D11507" s="500" t="s">
        <v>3037</v>
      </c>
      <c r="E11507" s="27" t="s">
        <v>6117</v>
      </c>
      <c r="F11507" s="27" t="s">
        <v>3034</v>
      </c>
      <c r="G11507" s="517" t="s">
        <v>2999</v>
      </c>
      <c r="H11507" s="28">
        <v>44440</v>
      </c>
      <c r="I11507" s="516">
        <v>2.9413200000000002</v>
      </c>
      <c r="J11507" s="518" t="s">
        <v>3241</v>
      </c>
    </row>
    <row r="11508" spans="1:10" x14ac:dyDescent="0.3">
      <c r="A11508" s="26">
        <v>2021</v>
      </c>
      <c r="B11508" s="27" t="s">
        <v>3039</v>
      </c>
      <c r="C11508" s="27" t="s">
        <v>3040</v>
      </c>
      <c r="D11508" s="500" t="s">
        <v>3039</v>
      </c>
      <c r="E11508" s="27" t="s">
        <v>6117</v>
      </c>
      <c r="F11508" s="27" t="s">
        <v>2815</v>
      </c>
      <c r="G11508" s="517" t="s">
        <v>2816</v>
      </c>
      <c r="H11508" s="28">
        <v>44440</v>
      </c>
      <c r="I11508" s="516">
        <v>0</v>
      </c>
      <c r="J11508" s="518" t="s">
        <v>3241</v>
      </c>
    </row>
    <row r="11509" spans="1:10" x14ac:dyDescent="0.3">
      <c r="A11509" s="26">
        <v>2021</v>
      </c>
      <c r="B11509" s="27" t="s">
        <v>3041</v>
      </c>
      <c r="C11509" s="27" t="s">
        <v>3042</v>
      </c>
      <c r="D11509" s="500" t="s">
        <v>3041</v>
      </c>
      <c r="E11509" s="27" t="s">
        <v>6117</v>
      </c>
      <c r="F11509" s="27" t="s">
        <v>2825</v>
      </c>
      <c r="G11509" s="517" t="s">
        <v>2826</v>
      </c>
      <c r="H11509" s="28">
        <v>44440</v>
      </c>
      <c r="I11509" s="516">
        <v>6.1182189999999999</v>
      </c>
      <c r="J11509" s="518" t="s">
        <v>3241</v>
      </c>
    </row>
    <row r="11510" spans="1:10" x14ac:dyDescent="0.3">
      <c r="A11510" s="26">
        <v>2021</v>
      </c>
      <c r="B11510" s="27" t="s">
        <v>3043</v>
      </c>
      <c r="C11510" s="27" t="s">
        <v>3044</v>
      </c>
      <c r="D11510" s="500" t="s">
        <v>3043</v>
      </c>
      <c r="E11510" s="27" t="s">
        <v>6117</v>
      </c>
      <c r="F11510" s="27" t="s">
        <v>2815</v>
      </c>
      <c r="G11510" s="517" t="s">
        <v>2816</v>
      </c>
      <c r="H11510" s="28">
        <v>44440</v>
      </c>
      <c r="I11510" s="516">
        <v>3.2176520000000002</v>
      </c>
      <c r="J11510" s="518" t="s">
        <v>3241</v>
      </c>
    </row>
    <row r="11511" spans="1:10" x14ac:dyDescent="0.3">
      <c r="A11511" s="26">
        <v>2021</v>
      </c>
      <c r="B11511" s="27" t="s">
        <v>3045</v>
      </c>
      <c r="C11511" s="27" t="s">
        <v>3046</v>
      </c>
      <c r="D11511" s="500" t="s">
        <v>3045</v>
      </c>
      <c r="E11511" s="27" t="s">
        <v>6117</v>
      </c>
      <c r="F11511" s="27" t="s">
        <v>2815</v>
      </c>
      <c r="G11511" s="517" t="s">
        <v>2816</v>
      </c>
      <c r="H11511" s="28">
        <v>44440</v>
      </c>
      <c r="I11511" s="516">
        <v>1.2590000000000001E-3</v>
      </c>
      <c r="J11511" s="518" t="s">
        <v>3241</v>
      </c>
    </row>
    <row r="11512" spans="1:10" x14ac:dyDescent="0.3">
      <c r="A11512" s="26">
        <v>2021</v>
      </c>
      <c r="B11512" s="27" t="s">
        <v>3143</v>
      </c>
      <c r="C11512" s="27" t="s">
        <v>3144</v>
      </c>
      <c r="D11512" s="500" t="s">
        <v>3143</v>
      </c>
      <c r="E11512" s="27" t="s">
        <v>6117</v>
      </c>
      <c r="F11512" s="27" t="s">
        <v>2798</v>
      </c>
      <c r="G11512" s="517" t="s">
        <v>2803</v>
      </c>
      <c r="H11512" s="28">
        <v>44440</v>
      </c>
      <c r="I11512" s="516">
        <v>2.9751790000000002</v>
      </c>
      <c r="J11512" s="518" t="s">
        <v>3241</v>
      </c>
    </row>
    <row r="11513" spans="1:10" x14ac:dyDescent="0.3">
      <c r="A11513" s="26">
        <v>2021</v>
      </c>
      <c r="B11513" s="27" t="s">
        <v>3173</v>
      </c>
      <c r="C11513" s="27" t="s">
        <v>3172</v>
      </c>
      <c r="D11513" s="500" t="s">
        <v>3173</v>
      </c>
      <c r="E11513" s="27" t="s">
        <v>3111</v>
      </c>
      <c r="F11513" s="27" t="s">
        <v>2825</v>
      </c>
      <c r="G11513" s="517" t="s">
        <v>2850</v>
      </c>
      <c r="H11513" s="28">
        <v>44440</v>
      </c>
      <c r="I11513" s="516">
        <v>0.51062099999999999</v>
      </c>
      <c r="J11513" s="518" t="s">
        <v>3241</v>
      </c>
    </row>
    <row r="11514" spans="1:10" x14ac:dyDescent="0.3">
      <c r="A11514" s="26">
        <v>2021</v>
      </c>
      <c r="B11514" s="27" t="s">
        <v>3146</v>
      </c>
      <c r="C11514" s="27" t="s">
        <v>3147</v>
      </c>
      <c r="D11514" s="500" t="s">
        <v>3146</v>
      </c>
      <c r="E11514" s="27" t="s">
        <v>6117</v>
      </c>
      <c r="F11514" s="27" t="s">
        <v>2798</v>
      </c>
      <c r="G11514" s="517" t="s">
        <v>2803</v>
      </c>
      <c r="H11514" s="28">
        <v>44440</v>
      </c>
      <c r="I11514" s="516">
        <v>2.9517180000000005</v>
      </c>
      <c r="J11514" s="518" t="s">
        <v>3241</v>
      </c>
    </row>
    <row r="11515" spans="1:10" x14ac:dyDescent="0.3">
      <c r="A11515" s="26">
        <v>2021</v>
      </c>
      <c r="B11515" s="27" t="s">
        <v>3047</v>
      </c>
      <c r="C11515" s="27" t="s">
        <v>3048</v>
      </c>
      <c r="D11515" s="500" t="s">
        <v>3047</v>
      </c>
      <c r="E11515" s="27" t="s">
        <v>6117</v>
      </c>
      <c r="F11515" s="27" t="s">
        <v>2825</v>
      </c>
      <c r="G11515" s="517" t="s">
        <v>2826</v>
      </c>
      <c r="H11515" s="28">
        <v>44440</v>
      </c>
      <c r="I11515" s="516">
        <v>2.0491620000000004</v>
      </c>
      <c r="J11515" s="518" t="s">
        <v>3241</v>
      </c>
    </row>
    <row r="11516" spans="1:10" x14ac:dyDescent="0.3">
      <c r="A11516" s="26">
        <v>2021</v>
      </c>
      <c r="B11516" s="27" t="s">
        <v>3049</v>
      </c>
      <c r="C11516" s="27" t="s">
        <v>3050</v>
      </c>
      <c r="D11516" s="500" t="s">
        <v>3049</v>
      </c>
      <c r="E11516" s="27" t="s">
        <v>6117</v>
      </c>
      <c r="F11516" s="27" t="s">
        <v>2825</v>
      </c>
      <c r="G11516" s="517" t="s">
        <v>2850</v>
      </c>
      <c r="H11516" s="28">
        <v>44440</v>
      </c>
      <c r="I11516" s="516">
        <v>0</v>
      </c>
      <c r="J11516" s="518" t="s">
        <v>3241</v>
      </c>
    </row>
    <row r="11517" spans="1:10" x14ac:dyDescent="0.3">
      <c r="A11517" s="26">
        <v>2021</v>
      </c>
      <c r="B11517" s="27" t="s">
        <v>3052</v>
      </c>
      <c r="C11517" s="27" t="s">
        <v>3053</v>
      </c>
      <c r="D11517" s="500" t="s">
        <v>3052</v>
      </c>
      <c r="E11517" s="27" t="s">
        <v>3033</v>
      </c>
      <c r="F11517" s="27" t="s">
        <v>2807</v>
      </c>
      <c r="G11517" s="517" t="s">
        <v>2812</v>
      </c>
      <c r="H11517" s="28">
        <v>44440</v>
      </c>
      <c r="I11517" s="516">
        <v>2.3280500000000002</v>
      </c>
      <c r="J11517" s="518" t="s">
        <v>3241</v>
      </c>
    </row>
    <row r="11518" spans="1:10" x14ac:dyDescent="0.3">
      <c r="A11518" s="26">
        <v>2021</v>
      </c>
      <c r="B11518" s="27" t="s">
        <v>3054</v>
      </c>
      <c r="C11518" s="27" t="s">
        <v>3055</v>
      </c>
      <c r="D11518" s="500" t="s">
        <v>3054</v>
      </c>
      <c r="E11518" s="27" t="s">
        <v>6117</v>
      </c>
      <c r="F11518" s="27" t="s">
        <v>3034</v>
      </c>
      <c r="G11518" s="517" t="s">
        <v>2999</v>
      </c>
      <c r="H11518" s="28">
        <v>44440</v>
      </c>
      <c r="I11518" s="516">
        <v>5.646973</v>
      </c>
      <c r="J11518" s="518" t="s">
        <v>3241</v>
      </c>
    </row>
    <row r="11519" spans="1:10" x14ac:dyDescent="0.3">
      <c r="A11519" s="26">
        <v>2021</v>
      </c>
      <c r="B11519" s="27" t="s">
        <v>3056</v>
      </c>
      <c r="C11519" s="27" t="s">
        <v>3057</v>
      </c>
      <c r="D11519" s="500" t="s">
        <v>3056</v>
      </c>
      <c r="E11519" s="27" t="s">
        <v>6117</v>
      </c>
      <c r="F11519" s="27" t="s">
        <v>2825</v>
      </c>
      <c r="G11519" s="517" t="s">
        <v>2826</v>
      </c>
      <c r="H11519" s="28">
        <v>44440</v>
      </c>
      <c r="I11519" s="516">
        <v>3.171764</v>
      </c>
      <c r="J11519" s="518" t="s">
        <v>3241</v>
      </c>
    </row>
    <row r="11520" spans="1:10" x14ac:dyDescent="0.3">
      <c r="A11520" s="26">
        <v>2021</v>
      </c>
      <c r="B11520" s="27" t="s">
        <v>3058</v>
      </c>
      <c r="C11520" s="27" t="s">
        <v>3059</v>
      </c>
      <c r="D11520" s="500" t="s">
        <v>3058</v>
      </c>
      <c r="E11520" s="27" t="s">
        <v>6117</v>
      </c>
      <c r="F11520" s="27" t="s">
        <v>2815</v>
      </c>
      <c r="G11520" s="517" t="s">
        <v>2816</v>
      </c>
      <c r="H11520" s="28">
        <v>44440</v>
      </c>
      <c r="I11520" s="516">
        <v>3.7212209999999999</v>
      </c>
      <c r="J11520" s="518" t="s">
        <v>3241</v>
      </c>
    </row>
    <row r="11521" spans="1:10" x14ac:dyDescent="0.3">
      <c r="A11521" s="26">
        <v>2021</v>
      </c>
      <c r="B11521" s="27" t="s">
        <v>3152</v>
      </c>
      <c r="C11521" s="27" t="s">
        <v>3153</v>
      </c>
      <c r="D11521" s="500" t="s">
        <v>3152</v>
      </c>
      <c r="E11521" s="27" t="s">
        <v>3111</v>
      </c>
      <c r="F11521" s="27" t="s">
        <v>2825</v>
      </c>
      <c r="G11521" s="517" t="s">
        <v>2850</v>
      </c>
      <c r="H11521" s="28">
        <v>44440</v>
      </c>
      <c r="I11521" s="516">
        <v>0.49282100000000001</v>
      </c>
      <c r="J11521" s="518" t="s">
        <v>3241</v>
      </c>
    </row>
    <row r="11522" spans="1:10" x14ac:dyDescent="0.3">
      <c r="A11522" s="26">
        <v>2021</v>
      </c>
      <c r="B11522" s="27" t="s">
        <v>3154</v>
      </c>
      <c r="C11522" s="27" t="s">
        <v>3155</v>
      </c>
      <c r="D11522" s="500" t="s">
        <v>3154</v>
      </c>
      <c r="E11522" s="27" t="s">
        <v>3111</v>
      </c>
      <c r="F11522" s="27" t="s">
        <v>2825</v>
      </c>
      <c r="G11522" s="517" t="s">
        <v>2850</v>
      </c>
      <c r="H11522" s="28">
        <v>44440</v>
      </c>
      <c r="I11522" s="516">
        <v>0.61211300000000002</v>
      </c>
      <c r="J11522" s="518" t="s">
        <v>3241</v>
      </c>
    </row>
    <row r="11523" spans="1:10" x14ac:dyDescent="0.3">
      <c r="A11523" s="26">
        <v>2021</v>
      </c>
      <c r="B11523" s="27" t="s">
        <v>3156</v>
      </c>
      <c r="C11523" s="27" t="s">
        <v>3157</v>
      </c>
      <c r="D11523" s="500" t="s">
        <v>3156</v>
      </c>
      <c r="E11523" s="27" t="s">
        <v>3111</v>
      </c>
      <c r="F11523" s="27" t="s">
        <v>2825</v>
      </c>
      <c r="G11523" s="517" t="s">
        <v>2850</v>
      </c>
      <c r="H11523" s="28">
        <v>44440</v>
      </c>
      <c r="I11523" s="516">
        <v>0</v>
      </c>
      <c r="J11523" s="518" t="s">
        <v>3241</v>
      </c>
    </row>
    <row r="11524" spans="1:10" x14ac:dyDescent="0.3">
      <c r="A11524" s="26">
        <v>2021</v>
      </c>
      <c r="B11524" s="27" t="s">
        <v>3060</v>
      </c>
      <c r="C11524" s="27" t="s">
        <v>3061</v>
      </c>
      <c r="D11524" s="500" t="s">
        <v>3062</v>
      </c>
      <c r="E11524" s="27" t="s">
        <v>3063</v>
      </c>
      <c r="F11524" s="27" t="s">
        <v>3034</v>
      </c>
      <c r="G11524" s="517" t="s">
        <v>2999</v>
      </c>
      <c r="H11524" s="28">
        <v>44440</v>
      </c>
      <c r="I11524" s="516">
        <v>0.88519599999999998</v>
      </c>
      <c r="J11524" s="518" t="s">
        <v>3241</v>
      </c>
    </row>
    <row r="11525" spans="1:10" x14ac:dyDescent="0.3">
      <c r="A11525" s="26">
        <v>2021</v>
      </c>
      <c r="B11525" s="27" t="s">
        <v>3174</v>
      </c>
      <c r="C11525" s="27" t="s">
        <v>3175</v>
      </c>
      <c r="D11525" s="500" t="s">
        <v>3174</v>
      </c>
      <c r="E11525" s="27" t="s">
        <v>6117</v>
      </c>
      <c r="F11525" s="27" t="s">
        <v>2825</v>
      </c>
      <c r="G11525" s="517" t="s">
        <v>2826</v>
      </c>
      <c r="H11525" s="28">
        <v>44440</v>
      </c>
      <c r="I11525" s="516">
        <v>0.64942200000000005</v>
      </c>
      <c r="J11525" s="518" t="s">
        <v>3241</v>
      </c>
    </row>
    <row r="11526" spans="1:10" x14ac:dyDescent="0.3">
      <c r="A11526" s="26">
        <v>2021</v>
      </c>
      <c r="B11526" s="27" t="s">
        <v>3068</v>
      </c>
      <c r="C11526" s="27" t="s">
        <v>3069</v>
      </c>
      <c r="D11526" s="500" t="s">
        <v>3068</v>
      </c>
      <c r="E11526" s="27" t="s">
        <v>6117</v>
      </c>
      <c r="F11526" s="27" t="s">
        <v>3034</v>
      </c>
      <c r="G11526" s="517" t="s">
        <v>2923</v>
      </c>
      <c r="H11526" s="28">
        <v>44440</v>
      </c>
      <c r="I11526" s="516">
        <v>5.9075880000000005</v>
      </c>
      <c r="J11526" s="518" t="s">
        <v>3241</v>
      </c>
    </row>
    <row r="11527" spans="1:10" x14ac:dyDescent="0.3">
      <c r="A11527" s="26">
        <v>2021</v>
      </c>
      <c r="B11527" s="27" t="s">
        <v>3070</v>
      </c>
      <c r="C11527" s="27" t="s">
        <v>3071</v>
      </c>
      <c r="D11527" s="500" t="s">
        <v>3070</v>
      </c>
      <c r="E11527" s="27" t="s">
        <v>6117</v>
      </c>
      <c r="F11527" s="27" t="s">
        <v>2815</v>
      </c>
      <c r="G11527" s="517" t="s">
        <v>2816</v>
      </c>
      <c r="H11527" s="28">
        <v>44440</v>
      </c>
      <c r="I11527" s="516">
        <v>0.848634</v>
      </c>
      <c r="J11527" s="518" t="s">
        <v>3241</v>
      </c>
    </row>
    <row r="11528" spans="1:10" x14ac:dyDescent="0.3">
      <c r="A11528" s="26">
        <v>2021</v>
      </c>
      <c r="B11528" s="27" t="s">
        <v>3176</v>
      </c>
      <c r="C11528" s="27" t="s">
        <v>3177</v>
      </c>
      <c r="D11528" s="500" t="s">
        <v>3176</v>
      </c>
      <c r="E11528" s="27" t="s">
        <v>3033</v>
      </c>
      <c r="F11528" s="27" t="s">
        <v>2807</v>
      </c>
      <c r="G11528" s="517" t="s">
        <v>2812</v>
      </c>
      <c r="H11528" s="28">
        <v>44440</v>
      </c>
      <c r="I11528" s="516">
        <v>10.514923999999999</v>
      </c>
      <c r="J11528" s="518" t="s">
        <v>3241</v>
      </c>
    </row>
    <row r="11529" spans="1:10" x14ac:dyDescent="0.3">
      <c r="A11529" s="26">
        <v>2021</v>
      </c>
      <c r="B11529" s="27" t="s">
        <v>3072</v>
      </c>
      <c r="C11529" s="27" t="s">
        <v>3073</v>
      </c>
      <c r="D11529" s="500" t="s">
        <v>3072</v>
      </c>
      <c r="E11529" s="27" t="s">
        <v>6117</v>
      </c>
      <c r="F11529" s="27" t="s">
        <v>3034</v>
      </c>
      <c r="G11529" s="517" t="s">
        <v>3074</v>
      </c>
      <c r="H11529" s="28">
        <v>44440</v>
      </c>
      <c r="I11529" s="516">
        <v>1.0460689999999999</v>
      </c>
      <c r="J11529" s="518" t="s">
        <v>3241</v>
      </c>
    </row>
    <row r="11530" spans="1:10" x14ac:dyDescent="0.3">
      <c r="A11530" s="26">
        <v>2021</v>
      </c>
      <c r="B11530" s="27" t="s">
        <v>3182</v>
      </c>
      <c r="C11530" s="27" t="s">
        <v>3183</v>
      </c>
      <c r="D11530" s="500" t="s">
        <v>3182</v>
      </c>
      <c r="E11530" s="27" t="s">
        <v>6117</v>
      </c>
      <c r="F11530" s="27" t="s">
        <v>2825</v>
      </c>
      <c r="G11530" s="517" t="s">
        <v>2826</v>
      </c>
      <c r="H11530" s="28">
        <v>44440</v>
      </c>
      <c r="I11530" s="516">
        <v>0.26362200000000002</v>
      </c>
      <c r="J11530" s="518" t="s">
        <v>3241</v>
      </c>
    </row>
    <row r="11531" spans="1:10" x14ac:dyDescent="0.3">
      <c r="A11531" s="26">
        <v>2021</v>
      </c>
      <c r="B11531" s="27" t="s">
        <v>3075</v>
      </c>
      <c r="C11531" s="27" t="s">
        <v>3076</v>
      </c>
      <c r="D11531" s="500" t="s">
        <v>3075</v>
      </c>
      <c r="E11531" s="27" t="s">
        <v>6117</v>
      </c>
      <c r="F11531" s="27" t="s">
        <v>2815</v>
      </c>
      <c r="G11531" s="517" t="s">
        <v>2816</v>
      </c>
      <c r="H11531" s="28">
        <v>44440</v>
      </c>
      <c r="I11531" s="516">
        <v>0</v>
      </c>
      <c r="J11531" s="518" t="s">
        <v>3241</v>
      </c>
    </row>
    <row r="11532" spans="1:10" x14ac:dyDescent="0.3">
      <c r="A11532" s="26">
        <v>2021</v>
      </c>
      <c r="B11532" s="27" t="s">
        <v>3077</v>
      </c>
      <c r="C11532" s="27" t="s">
        <v>3078</v>
      </c>
      <c r="D11532" s="500" t="s">
        <v>3077</v>
      </c>
      <c r="E11532" s="27" t="s">
        <v>3033</v>
      </c>
      <c r="F11532" s="27" t="s">
        <v>2788</v>
      </c>
      <c r="G11532" s="517" t="s">
        <v>2788</v>
      </c>
      <c r="H11532" s="28">
        <v>44440</v>
      </c>
      <c r="I11532" s="516">
        <v>0</v>
      </c>
      <c r="J11532" s="518" t="s">
        <v>3241</v>
      </c>
    </row>
    <row r="11533" spans="1:10" x14ac:dyDescent="0.3">
      <c r="A11533" s="26">
        <v>2021</v>
      </c>
      <c r="B11533" s="27" t="s">
        <v>3079</v>
      </c>
      <c r="C11533" s="27" t="s">
        <v>3080</v>
      </c>
      <c r="D11533" s="500" t="s">
        <v>3081</v>
      </c>
      <c r="E11533" s="27" t="s">
        <v>3063</v>
      </c>
      <c r="F11533" s="27" t="s">
        <v>2788</v>
      </c>
      <c r="G11533" s="517" t="s">
        <v>2788</v>
      </c>
      <c r="H11533" s="28">
        <v>44440</v>
      </c>
      <c r="I11533" s="516">
        <v>0</v>
      </c>
      <c r="J11533" s="518" t="s">
        <v>3241</v>
      </c>
    </row>
    <row r="11534" spans="1:10" x14ac:dyDescent="0.3">
      <c r="A11534" s="26">
        <v>2021</v>
      </c>
      <c r="B11534" s="27" t="s">
        <v>3082</v>
      </c>
      <c r="C11534" s="27" t="s">
        <v>3083</v>
      </c>
      <c r="D11534" s="500" t="s">
        <v>3082</v>
      </c>
      <c r="E11534" s="27" t="s">
        <v>6117</v>
      </c>
      <c r="F11534" s="27" t="s">
        <v>2825</v>
      </c>
      <c r="G11534" s="517" t="s">
        <v>2826</v>
      </c>
      <c r="H11534" s="28">
        <v>44440</v>
      </c>
      <c r="I11534" s="516">
        <v>10.460505999999999</v>
      </c>
      <c r="J11534" s="518" t="s">
        <v>3241</v>
      </c>
    </row>
    <row r="11535" spans="1:10" x14ac:dyDescent="0.3">
      <c r="A11535" s="26">
        <v>2021</v>
      </c>
      <c r="B11535" s="27" t="s">
        <v>3089</v>
      </c>
      <c r="C11535" s="27" t="s">
        <v>3090</v>
      </c>
      <c r="D11535" s="500" t="s">
        <v>3089</v>
      </c>
      <c r="E11535" s="27" t="s">
        <v>6117</v>
      </c>
      <c r="F11535" s="27" t="s">
        <v>2815</v>
      </c>
      <c r="G11535" s="517" t="s">
        <v>2816</v>
      </c>
      <c r="H11535" s="28">
        <v>44440</v>
      </c>
      <c r="I11535" s="516">
        <v>2.4420190000000002</v>
      </c>
      <c r="J11535" s="518" t="s">
        <v>3241</v>
      </c>
    </row>
    <row r="11536" spans="1:10" x14ac:dyDescent="0.3">
      <c r="A11536" s="26">
        <v>2021</v>
      </c>
      <c r="B11536" s="27" t="s">
        <v>3184</v>
      </c>
      <c r="C11536" s="27" t="s">
        <v>3185</v>
      </c>
      <c r="D11536" s="500" t="s">
        <v>3186</v>
      </c>
      <c r="E11536" s="27" t="s">
        <v>3063</v>
      </c>
      <c r="F11536" s="27" t="s">
        <v>3034</v>
      </c>
      <c r="G11536" s="517" t="s">
        <v>2999</v>
      </c>
      <c r="H11536" s="28">
        <v>44440</v>
      </c>
      <c r="I11536" s="516">
        <v>2.6534770000000005</v>
      </c>
      <c r="J11536" s="518" t="s">
        <v>3241</v>
      </c>
    </row>
    <row r="11537" spans="1:10" x14ac:dyDescent="0.3">
      <c r="A11537" s="26">
        <v>2021</v>
      </c>
      <c r="B11537" s="27" t="s">
        <v>3091</v>
      </c>
      <c r="C11537" s="27" t="s">
        <v>3092</v>
      </c>
      <c r="D11537" s="500" t="s">
        <v>3093</v>
      </c>
      <c r="E11537" s="27" t="s">
        <v>3063</v>
      </c>
      <c r="F11537" s="27" t="s">
        <v>3094</v>
      </c>
      <c r="G11537" s="517" t="s">
        <v>2965</v>
      </c>
      <c r="H11537" s="28">
        <v>44440</v>
      </c>
      <c r="I11537" s="516">
        <v>7.5421370000000003</v>
      </c>
      <c r="J11537" s="518" t="s">
        <v>3241</v>
      </c>
    </row>
    <row r="11538" spans="1:10" x14ac:dyDescent="0.3">
      <c r="A11538" s="26">
        <v>2021</v>
      </c>
      <c r="B11538" s="27" t="s">
        <v>3095</v>
      </c>
      <c r="C11538" s="27" t="s">
        <v>3096</v>
      </c>
      <c r="D11538" s="500" t="s">
        <v>3095</v>
      </c>
      <c r="E11538" s="27" t="s">
        <v>6117</v>
      </c>
      <c r="F11538" s="27" t="s">
        <v>3034</v>
      </c>
      <c r="G11538" s="517" t="s">
        <v>2999</v>
      </c>
      <c r="H11538" s="28">
        <v>44440</v>
      </c>
      <c r="I11538" s="516">
        <v>1.6514040000000001</v>
      </c>
      <c r="J11538" s="518" t="s">
        <v>3241</v>
      </c>
    </row>
    <row r="11539" spans="1:10" x14ac:dyDescent="0.3">
      <c r="A11539" s="26">
        <v>2021</v>
      </c>
      <c r="B11539" s="27" t="s">
        <v>3097</v>
      </c>
      <c r="C11539" s="27" t="s">
        <v>3098</v>
      </c>
      <c r="D11539" s="500" t="s">
        <v>3097</v>
      </c>
      <c r="E11539" s="27" t="s">
        <v>6117</v>
      </c>
      <c r="F11539" s="27" t="s">
        <v>2825</v>
      </c>
      <c r="G11539" s="517" t="s">
        <v>2850</v>
      </c>
      <c r="H11539" s="28">
        <v>44440</v>
      </c>
      <c r="I11539" s="516">
        <v>0</v>
      </c>
      <c r="J11539" s="518" t="s">
        <v>3241</v>
      </c>
    </row>
    <row r="11540" spans="1:10" x14ac:dyDescent="0.3">
      <c r="A11540" s="26">
        <v>2021</v>
      </c>
      <c r="B11540" s="27" t="s">
        <v>3132</v>
      </c>
      <c r="C11540" s="27" t="s">
        <v>3133</v>
      </c>
      <c r="D11540" s="500" t="s">
        <v>3132</v>
      </c>
      <c r="E11540" s="27" t="s">
        <v>3033</v>
      </c>
      <c r="F11540" s="27" t="s">
        <v>2807</v>
      </c>
      <c r="G11540" s="517" t="s">
        <v>2812</v>
      </c>
      <c r="H11540" s="28">
        <v>44440</v>
      </c>
      <c r="I11540" s="516">
        <v>11.663663</v>
      </c>
      <c r="J11540" s="518" t="s">
        <v>3241</v>
      </c>
    </row>
    <row r="11541" spans="1:10" x14ac:dyDescent="0.3">
      <c r="A11541" s="26">
        <v>2021</v>
      </c>
      <c r="B11541" s="27" t="s">
        <v>3134</v>
      </c>
      <c r="C11541" s="27" t="s">
        <v>3135</v>
      </c>
      <c r="D11541" s="500" t="s">
        <v>3134</v>
      </c>
      <c r="E11541" s="27" t="s">
        <v>3033</v>
      </c>
      <c r="F11541" s="27" t="s">
        <v>2807</v>
      </c>
      <c r="G11541" s="517" t="s">
        <v>2812</v>
      </c>
      <c r="H11541" s="28">
        <v>44440</v>
      </c>
      <c r="I11541" s="516">
        <v>7.5799320000000003</v>
      </c>
      <c r="J11541" s="518" t="s">
        <v>3241</v>
      </c>
    </row>
    <row r="11542" spans="1:10" x14ac:dyDescent="0.3">
      <c r="A11542" s="26">
        <v>2021</v>
      </c>
      <c r="B11542" s="27" t="s">
        <v>3099</v>
      </c>
      <c r="C11542" s="27" t="s">
        <v>3100</v>
      </c>
      <c r="D11542" s="500" t="s">
        <v>3099</v>
      </c>
      <c r="E11542" s="27" t="s">
        <v>6117</v>
      </c>
      <c r="F11542" s="27" t="s">
        <v>2815</v>
      </c>
      <c r="G11542" s="517" t="s">
        <v>2816</v>
      </c>
      <c r="H11542" s="28">
        <v>44440</v>
      </c>
      <c r="I11542" s="516">
        <v>2.5880290000000001</v>
      </c>
      <c r="J11542" s="518" t="s">
        <v>3241</v>
      </c>
    </row>
    <row r="11543" spans="1:10" x14ac:dyDescent="0.3">
      <c r="A11543" s="26">
        <v>2021</v>
      </c>
      <c r="B11543" s="27" t="s">
        <v>3101</v>
      </c>
      <c r="C11543" s="27" t="s">
        <v>3102</v>
      </c>
      <c r="D11543" s="500" t="s">
        <v>3101</v>
      </c>
      <c r="E11543" s="27" t="s">
        <v>6117</v>
      </c>
      <c r="F11543" s="27" t="s">
        <v>3034</v>
      </c>
      <c r="G11543" s="517" t="s">
        <v>3074</v>
      </c>
      <c r="H11543" s="28">
        <v>44440</v>
      </c>
      <c r="I11543" s="516">
        <v>11.126186000000001</v>
      </c>
      <c r="J11543" s="518" t="s">
        <v>3241</v>
      </c>
    </row>
    <row r="11544" spans="1:10" x14ac:dyDescent="0.3">
      <c r="A11544" s="26">
        <v>2021</v>
      </c>
      <c r="B11544" s="27" t="s">
        <v>3148</v>
      </c>
      <c r="C11544" s="27" t="s">
        <v>3149</v>
      </c>
      <c r="D11544" s="500" t="s">
        <v>3148</v>
      </c>
      <c r="E11544" s="27" t="s">
        <v>6117</v>
      </c>
      <c r="F11544" s="27" t="s">
        <v>2798</v>
      </c>
      <c r="G11544" s="517" t="s">
        <v>2803</v>
      </c>
      <c r="H11544" s="28">
        <v>44440</v>
      </c>
      <c r="I11544" s="516">
        <v>2.1797110000000002</v>
      </c>
      <c r="J11544" s="518" t="s">
        <v>3241</v>
      </c>
    </row>
    <row r="11545" spans="1:10" x14ac:dyDescent="0.3">
      <c r="A11545" s="26">
        <v>2021</v>
      </c>
      <c r="B11545" s="27" t="s">
        <v>3103</v>
      </c>
      <c r="C11545" s="27" t="s">
        <v>3104</v>
      </c>
      <c r="D11545" s="500" t="s">
        <v>3103</v>
      </c>
      <c r="E11545" s="27" t="s">
        <v>6117</v>
      </c>
      <c r="F11545" s="27" t="s">
        <v>3034</v>
      </c>
      <c r="G11545" s="517" t="s">
        <v>2923</v>
      </c>
      <c r="H11545" s="28">
        <v>44440</v>
      </c>
      <c r="I11545" s="516">
        <v>1.0898870000000001</v>
      </c>
      <c r="J11545" s="518" t="s">
        <v>3241</v>
      </c>
    </row>
    <row r="11546" spans="1:10" x14ac:dyDescent="0.3">
      <c r="A11546" s="26">
        <v>2021</v>
      </c>
      <c r="B11546" s="27" t="s">
        <v>3150</v>
      </c>
      <c r="C11546" s="27" t="s">
        <v>3151</v>
      </c>
      <c r="D11546" s="500" t="s">
        <v>3150</v>
      </c>
      <c r="E11546" s="27" t="s">
        <v>6117</v>
      </c>
      <c r="F11546" s="27" t="s">
        <v>2825</v>
      </c>
      <c r="G11546" s="517" t="s">
        <v>2850</v>
      </c>
      <c r="H11546" s="28">
        <v>44440</v>
      </c>
      <c r="I11546" s="516">
        <v>0.14247800000000002</v>
      </c>
      <c r="J11546" s="518" t="s">
        <v>3241</v>
      </c>
    </row>
    <row r="11547" spans="1:10" x14ac:dyDescent="0.3">
      <c r="A11547" s="26">
        <v>2021</v>
      </c>
      <c r="B11547" s="27" t="s">
        <v>3105</v>
      </c>
      <c r="C11547" s="27" t="s">
        <v>3106</v>
      </c>
      <c r="D11547" s="500" t="s">
        <v>3105</v>
      </c>
      <c r="E11547" s="27" t="s">
        <v>6117</v>
      </c>
      <c r="F11547" s="27" t="s">
        <v>2798</v>
      </c>
      <c r="G11547" s="517" t="s">
        <v>2803</v>
      </c>
      <c r="H11547" s="28">
        <v>44440</v>
      </c>
      <c r="I11547" s="516">
        <v>1.2110230000000002</v>
      </c>
      <c r="J11547" s="518" t="s">
        <v>3241</v>
      </c>
    </row>
    <row r="11548" spans="1:10" x14ac:dyDescent="0.3">
      <c r="A11548" s="26">
        <v>2021</v>
      </c>
      <c r="B11548" s="27" t="s">
        <v>3140</v>
      </c>
      <c r="C11548" s="27" t="s">
        <v>3141</v>
      </c>
      <c r="D11548" s="500" t="s">
        <v>3140</v>
      </c>
      <c r="E11548" s="27" t="s">
        <v>6117</v>
      </c>
      <c r="F11548" s="27" t="s">
        <v>2825</v>
      </c>
      <c r="G11548" s="517" t="s">
        <v>2850</v>
      </c>
      <c r="H11548" s="28">
        <v>44440</v>
      </c>
      <c r="I11548" s="516">
        <v>0</v>
      </c>
      <c r="J11548" s="518" t="s">
        <v>3241</v>
      </c>
    </row>
    <row r="11549" spans="1:10" x14ac:dyDescent="0.3">
      <c r="A11549" s="26">
        <v>2021</v>
      </c>
      <c r="B11549" s="27" t="s">
        <v>3109</v>
      </c>
      <c r="C11549" s="27" t="s">
        <v>3110</v>
      </c>
      <c r="D11549" s="500" t="s">
        <v>3109</v>
      </c>
      <c r="E11549" s="27" t="s">
        <v>3111</v>
      </c>
      <c r="F11549" s="27" t="s">
        <v>2825</v>
      </c>
      <c r="G11549" s="517" t="s">
        <v>2850</v>
      </c>
      <c r="H11549" s="28">
        <v>44440</v>
      </c>
      <c r="I11549" s="516">
        <v>0.180702</v>
      </c>
      <c r="J11549" s="518" t="s">
        <v>3241</v>
      </c>
    </row>
    <row r="11550" spans="1:10" x14ac:dyDescent="0.3">
      <c r="A11550" s="26">
        <v>2021</v>
      </c>
      <c r="B11550" s="27" t="s">
        <v>3158</v>
      </c>
      <c r="C11550" s="27" t="s">
        <v>3159</v>
      </c>
      <c r="D11550" s="500" t="s">
        <v>3160</v>
      </c>
      <c r="E11550" s="27" t="s">
        <v>3161</v>
      </c>
      <c r="F11550" s="27" t="s">
        <v>3087</v>
      </c>
      <c r="G11550" s="517" t="s">
        <v>2788</v>
      </c>
      <c r="H11550" s="28">
        <v>44440</v>
      </c>
      <c r="I11550" s="516">
        <v>3.6129099999999998</v>
      </c>
      <c r="J11550" s="518" t="s">
        <v>3241</v>
      </c>
    </row>
    <row r="11551" spans="1:10" x14ac:dyDescent="0.3">
      <c r="A11551" s="26">
        <v>2021</v>
      </c>
      <c r="B11551" s="27" t="s">
        <v>3112</v>
      </c>
      <c r="C11551" s="27" t="s">
        <v>3113</v>
      </c>
      <c r="D11551" s="500" t="s">
        <v>3112</v>
      </c>
      <c r="E11551" s="27" t="s">
        <v>6117</v>
      </c>
      <c r="F11551" s="27" t="s">
        <v>2825</v>
      </c>
      <c r="G11551" s="517" t="s">
        <v>2826</v>
      </c>
      <c r="H11551" s="28">
        <v>44440</v>
      </c>
      <c r="I11551" s="516">
        <v>1.1569580000000002</v>
      </c>
      <c r="J11551" s="518" t="s">
        <v>3241</v>
      </c>
    </row>
    <row r="11552" spans="1:10" x14ac:dyDescent="0.3">
      <c r="A11552" s="26">
        <v>2021</v>
      </c>
      <c r="B11552" s="27" t="s">
        <v>3167</v>
      </c>
      <c r="C11552" s="27" t="s">
        <v>3168</v>
      </c>
      <c r="D11552" s="500" t="s">
        <v>3169</v>
      </c>
      <c r="E11552" s="27" t="s">
        <v>3161</v>
      </c>
      <c r="F11552" s="27" t="s">
        <v>3087</v>
      </c>
      <c r="G11552" s="517" t="s">
        <v>2788</v>
      </c>
      <c r="H11552" s="28">
        <v>44440</v>
      </c>
      <c r="I11552" s="516">
        <v>5.5916890000000006</v>
      </c>
      <c r="J11552" s="518" t="s">
        <v>3241</v>
      </c>
    </row>
    <row r="11553" spans="1:10" x14ac:dyDescent="0.3">
      <c r="A11553" s="26">
        <v>2021</v>
      </c>
      <c r="B11553" s="27" t="s">
        <v>3117</v>
      </c>
      <c r="C11553" s="27" t="s">
        <v>3118</v>
      </c>
      <c r="D11553" s="500" t="s">
        <v>3117</v>
      </c>
      <c r="E11553" s="27" t="s">
        <v>6117</v>
      </c>
      <c r="F11553" s="27" t="s">
        <v>2815</v>
      </c>
      <c r="G11553" s="517" t="s">
        <v>2816</v>
      </c>
      <c r="H11553" s="28">
        <v>44440</v>
      </c>
      <c r="I11553" s="516">
        <v>4.3311919999999997</v>
      </c>
      <c r="J11553" s="518" t="s">
        <v>3241</v>
      </c>
    </row>
    <row r="11554" spans="1:10" x14ac:dyDescent="0.3">
      <c r="A11554" s="26">
        <v>2021</v>
      </c>
      <c r="B11554" s="27" t="s">
        <v>3129</v>
      </c>
      <c r="C11554" s="27" t="s">
        <v>3130</v>
      </c>
      <c r="D11554" s="500" t="s">
        <v>3131</v>
      </c>
      <c r="E11554" s="27" t="s">
        <v>3063</v>
      </c>
      <c r="F11554" s="27" t="s">
        <v>3034</v>
      </c>
      <c r="G11554" s="517" t="s">
        <v>2840</v>
      </c>
      <c r="H11554" s="28">
        <v>44440</v>
      </c>
      <c r="I11554" s="516">
        <v>16.295038999999999</v>
      </c>
      <c r="J11554" s="518" t="s">
        <v>3241</v>
      </c>
    </row>
    <row r="11555" spans="1:10" x14ac:dyDescent="0.3">
      <c r="A11555" s="26">
        <v>2021</v>
      </c>
      <c r="B11555" s="27" t="s">
        <v>3178</v>
      </c>
      <c r="C11555" s="27" t="s">
        <v>3179</v>
      </c>
      <c r="D11555" s="500" t="s">
        <v>3178</v>
      </c>
      <c r="E11555" s="27" t="s">
        <v>3033</v>
      </c>
      <c r="F11555" s="27" t="s">
        <v>2807</v>
      </c>
      <c r="G11555" s="517" t="s">
        <v>2812</v>
      </c>
      <c r="H11555" s="28">
        <v>44440</v>
      </c>
      <c r="I11555" s="516">
        <v>0</v>
      </c>
      <c r="J11555" s="518" t="s">
        <v>3241</v>
      </c>
    </row>
    <row r="11556" spans="1:10" x14ac:dyDescent="0.3">
      <c r="A11556" s="26">
        <v>2021</v>
      </c>
      <c r="B11556" s="27" t="s">
        <v>3119</v>
      </c>
      <c r="C11556" s="27" t="s">
        <v>3120</v>
      </c>
      <c r="D11556" s="500" t="s">
        <v>3119</v>
      </c>
      <c r="E11556" s="27" t="s">
        <v>6117</v>
      </c>
      <c r="F11556" s="27" t="s">
        <v>3034</v>
      </c>
      <c r="G11556" s="517" t="s">
        <v>2840</v>
      </c>
      <c r="H11556" s="28">
        <v>44440</v>
      </c>
      <c r="I11556" s="516">
        <v>5.0878630000000005</v>
      </c>
      <c r="J11556" s="518" t="s">
        <v>3241</v>
      </c>
    </row>
    <row r="11557" spans="1:10" x14ac:dyDescent="0.3">
      <c r="A11557" s="26">
        <v>2021</v>
      </c>
      <c r="B11557" s="27" t="s">
        <v>3121</v>
      </c>
      <c r="C11557" s="27" t="s">
        <v>3122</v>
      </c>
      <c r="D11557" s="500" t="s">
        <v>3121</v>
      </c>
      <c r="E11557" s="27" t="s">
        <v>6117</v>
      </c>
      <c r="F11557" s="27" t="s">
        <v>2825</v>
      </c>
      <c r="G11557" s="517" t="s">
        <v>2850</v>
      </c>
      <c r="H11557" s="28">
        <v>44440</v>
      </c>
      <c r="I11557" s="516">
        <v>12.160486000000001</v>
      </c>
      <c r="J11557" s="518" t="s">
        <v>3241</v>
      </c>
    </row>
    <row r="11558" spans="1:10" x14ac:dyDescent="0.3">
      <c r="A11558" s="26">
        <v>2021</v>
      </c>
      <c r="B11558" s="27" t="s">
        <v>3198</v>
      </c>
      <c r="C11558" s="27" t="s">
        <v>3199</v>
      </c>
      <c r="D11558" s="500" t="s">
        <v>3200</v>
      </c>
      <c r="E11558" s="27" t="s">
        <v>3161</v>
      </c>
      <c r="F11558" s="27" t="s">
        <v>2815</v>
      </c>
      <c r="G11558" s="517" t="s">
        <v>2854</v>
      </c>
      <c r="H11558" s="28">
        <v>44440</v>
      </c>
      <c r="I11558" s="516">
        <v>0.74515399999999998</v>
      </c>
      <c r="J11558" s="518" t="s">
        <v>3192</v>
      </c>
    </row>
    <row r="11559" spans="1:10" x14ac:dyDescent="0.3">
      <c r="A11559" s="26">
        <v>2021</v>
      </c>
      <c r="B11559" s="27" t="s">
        <v>3187</v>
      </c>
      <c r="C11559" s="27" t="s">
        <v>3188</v>
      </c>
      <c r="D11559" s="500" t="s">
        <v>3187</v>
      </c>
      <c r="E11559" s="27" t="s">
        <v>3033</v>
      </c>
      <c r="F11559" s="27" t="s">
        <v>3034</v>
      </c>
      <c r="G11559" s="517" t="s">
        <v>3074</v>
      </c>
      <c r="H11559" s="28">
        <v>44440</v>
      </c>
      <c r="I11559" s="516">
        <v>1.256664</v>
      </c>
      <c r="J11559" s="518" t="s">
        <v>3241</v>
      </c>
    </row>
    <row r="11560" spans="1:10" x14ac:dyDescent="0.3">
      <c r="A11560" s="26">
        <v>2021</v>
      </c>
      <c r="B11560" s="27" t="s">
        <v>3189</v>
      </c>
      <c r="C11560" s="27" t="s">
        <v>3190</v>
      </c>
      <c r="D11560" s="500" t="s">
        <v>3191</v>
      </c>
      <c r="E11560" s="27" t="s">
        <v>3161</v>
      </c>
      <c r="F11560" s="27" t="s">
        <v>2815</v>
      </c>
      <c r="G11560" s="517" t="s">
        <v>2816</v>
      </c>
      <c r="H11560" s="28">
        <v>44440</v>
      </c>
      <c r="I11560" s="516">
        <v>1.3672219999999999</v>
      </c>
      <c r="J11560" s="518" t="s">
        <v>3192</v>
      </c>
    </row>
    <row r="11561" spans="1:10" x14ac:dyDescent="0.3">
      <c r="A11561" s="26">
        <v>2021</v>
      </c>
      <c r="B11561" s="27" t="s">
        <v>3193</v>
      </c>
      <c r="C11561" s="27" t="s">
        <v>3194</v>
      </c>
      <c r="D11561" s="500" t="s">
        <v>3193</v>
      </c>
      <c r="E11561" s="27" t="s">
        <v>6117</v>
      </c>
      <c r="F11561" s="27" t="s">
        <v>2798</v>
      </c>
      <c r="G11561" s="517" t="s">
        <v>2803</v>
      </c>
      <c r="H11561" s="28">
        <v>44440</v>
      </c>
      <c r="I11561" s="516">
        <v>4.613645</v>
      </c>
      <c r="J11561" s="518" t="s">
        <v>3192</v>
      </c>
    </row>
    <row r="11562" spans="1:10" x14ac:dyDescent="0.3">
      <c r="A11562" s="26">
        <v>2021</v>
      </c>
      <c r="B11562" s="27" t="s">
        <v>3195</v>
      </c>
      <c r="C11562" s="27" t="s">
        <v>3196</v>
      </c>
      <c r="D11562" s="500" t="s">
        <v>3197</v>
      </c>
      <c r="E11562" s="27" t="s">
        <v>3063</v>
      </c>
      <c r="F11562" s="27" t="s">
        <v>3094</v>
      </c>
      <c r="G11562" s="517" t="s">
        <v>2965</v>
      </c>
      <c r="H11562" s="28">
        <v>44440</v>
      </c>
      <c r="I11562" s="516">
        <v>1.4927620000000001</v>
      </c>
      <c r="J11562" s="518" t="s">
        <v>3192</v>
      </c>
    </row>
    <row r="11563" spans="1:10" x14ac:dyDescent="0.3">
      <c r="A11563" s="26">
        <v>2021</v>
      </c>
      <c r="B11563" s="27" t="s">
        <v>3690</v>
      </c>
      <c r="C11563" s="27" t="s">
        <v>3691</v>
      </c>
      <c r="D11563" s="500" t="s">
        <v>3690</v>
      </c>
      <c r="E11563" s="27" t="s">
        <v>3033</v>
      </c>
      <c r="F11563" s="27" t="s">
        <v>2807</v>
      </c>
      <c r="G11563" s="517" t="s">
        <v>2812</v>
      </c>
      <c r="H11563" s="28">
        <v>44440</v>
      </c>
      <c r="I11563" s="516">
        <v>7.5322580000000006</v>
      </c>
      <c r="J11563" s="518" t="s">
        <v>3241</v>
      </c>
    </row>
    <row r="11564" spans="1:10" x14ac:dyDescent="0.3">
      <c r="A11564" s="26">
        <v>2021</v>
      </c>
      <c r="B11564" s="27" t="s">
        <v>3687</v>
      </c>
      <c r="C11564" s="27" t="s">
        <v>3688</v>
      </c>
      <c r="D11564" s="500" t="s">
        <v>3689</v>
      </c>
      <c r="E11564" s="27" t="s">
        <v>3161</v>
      </c>
      <c r="F11564" s="27" t="s">
        <v>3026</v>
      </c>
      <c r="G11564" s="517" t="s">
        <v>2936</v>
      </c>
      <c r="H11564" s="28">
        <v>44440</v>
      </c>
      <c r="I11564" s="516">
        <v>0.85336000000000001</v>
      </c>
      <c r="J11564" s="518" t="s">
        <v>3192</v>
      </c>
    </row>
    <row r="11565" spans="1:10" x14ac:dyDescent="0.3">
      <c r="A11565" s="26">
        <v>2021</v>
      </c>
      <c r="B11565" s="27" t="s">
        <v>5217</v>
      </c>
      <c r="C11565" s="27" t="s">
        <v>2901</v>
      </c>
      <c r="D11565" s="500" t="s">
        <v>5217</v>
      </c>
      <c r="E11565" s="27" t="s">
        <v>3033</v>
      </c>
      <c r="F11565" s="27" t="s">
        <v>2788</v>
      </c>
      <c r="G11565" s="517" t="s">
        <v>2788</v>
      </c>
      <c r="H11565" s="28">
        <v>44440</v>
      </c>
      <c r="I11565" s="516">
        <v>25.553785000000001</v>
      </c>
      <c r="J11565" s="518" t="s">
        <v>3192</v>
      </c>
    </row>
    <row r="11566" spans="1:10" x14ac:dyDescent="0.3">
      <c r="A11566" s="26">
        <v>2021</v>
      </c>
      <c r="B11566" s="27" t="s">
        <v>5218</v>
      </c>
      <c r="C11566" s="27" t="s">
        <v>3507</v>
      </c>
      <c r="D11566" s="500" t="s">
        <v>5219</v>
      </c>
      <c r="E11566" s="27" t="s">
        <v>3063</v>
      </c>
      <c r="F11566" s="27" t="s">
        <v>2815</v>
      </c>
      <c r="G11566" s="517" t="s">
        <v>2816</v>
      </c>
      <c r="H11566" s="28">
        <v>44440</v>
      </c>
      <c r="I11566" s="516">
        <v>5.7358420000000008</v>
      </c>
      <c r="J11566" s="518" t="s">
        <v>3192</v>
      </c>
    </row>
    <row r="11567" spans="1:10" x14ac:dyDescent="0.3">
      <c r="A11567" s="26">
        <v>2021</v>
      </c>
      <c r="B11567" s="27" t="s">
        <v>5670</v>
      </c>
      <c r="C11567" s="27" t="s">
        <v>5671</v>
      </c>
      <c r="D11567" s="500" t="s">
        <v>5670</v>
      </c>
      <c r="E11567" s="27" t="s">
        <v>3033</v>
      </c>
      <c r="F11567" s="27" t="s">
        <v>2807</v>
      </c>
      <c r="G11567" s="517" t="s">
        <v>2812</v>
      </c>
      <c r="H11567" s="28">
        <v>44440</v>
      </c>
      <c r="I11567" s="516">
        <v>42.515445</v>
      </c>
      <c r="J11567" s="518" t="s">
        <v>3241</v>
      </c>
    </row>
    <row r="11568" spans="1:10" x14ac:dyDescent="0.3">
      <c r="A11568" s="26">
        <v>2021</v>
      </c>
      <c r="B11568" s="27" t="s">
        <v>5672</v>
      </c>
      <c r="C11568" s="27" t="s">
        <v>2863</v>
      </c>
      <c r="D11568" s="500" t="s">
        <v>5672</v>
      </c>
      <c r="E11568" s="27" t="s">
        <v>3111</v>
      </c>
      <c r="F11568" s="27" t="s">
        <v>2815</v>
      </c>
      <c r="G11568" s="517" t="s">
        <v>2854</v>
      </c>
      <c r="H11568" s="28">
        <v>44440</v>
      </c>
      <c r="I11568" s="516">
        <v>5.085572</v>
      </c>
      <c r="J11568" s="518" t="s">
        <v>3192</v>
      </c>
    </row>
    <row r="11569" spans="1:10" x14ac:dyDescent="0.3">
      <c r="A11569" s="26">
        <v>2021</v>
      </c>
      <c r="B11569" s="27" t="s">
        <v>5757</v>
      </c>
      <c r="C11569" s="27" t="s">
        <v>2909</v>
      </c>
      <c r="D11569" s="500" t="s">
        <v>5757</v>
      </c>
      <c r="E11569" s="27" t="s">
        <v>3033</v>
      </c>
      <c r="F11569" s="27" t="s">
        <v>2788</v>
      </c>
      <c r="G11569" s="517" t="s">
        <v>2788</v>
      </c>
      <c r="H11569" s="28">
        <v>44440</v>
      </c>
      <c r="I11569" s="516">
        <v>34.657934000000004</v>
      </c>
      <c r="J11569" s="518" t="s">
        <v>3192</v>
      </c>
    </row>
    <row r="11570" spans="1:10" x14ac:dyDescent="0.3">
      <c r="A11570" s="26">
        <v>2021</v>
      </c>
      <c r="B11570" s="27" t="s">
        <v>5972</v>
      </c>
      <c r="C11570" s="27" t="s">
        <v>5973</v>
      </c>
      <c r="D11570" s="500" t="s">
        <v>5972</v>
      </c>
      <c r="E11570" s="27" t="s">
        <v>3111</v>
      </c>
      <c r="F11570" s="27" t="s">
        <v>2825</v>
      </c>
      <c r="G11570" s="517" t="s">
        <v>2850</v>
      </c>
      <c r="H11570" s="28">
        <v>44440</v>
      </c>
      <c r="I11570" s="516">
        <v>8.2174000000000011E-2</v>
      </c>
      <c r="J11570" s="518" t="s">
        <v>3241</v>
      </c>
    </row>
    <row r="11571" spans="1:10" x14ac:dyDescent="0.3">
      <c r="A11571" s="26">
        <v>2021</v>
      </c>
      <c r="B11571" s="27" t="s">
        <v>5758</v>
      </c>
      <c r="C11571" s="27" t="s">
        <v>5759</v>
      </c>
      <c r="D11571" s="500" t="s">
        <v>5758</v>
      </c>
      <c r="E11571" s="27" t="s">
        <v>3033</v>
      </c>
      <c r="F11571" s="27" t="s">
        <v>2815</v>
      </c>
      <c r="G11571" s="517" t="s">
        <v>2816</v>
      </c>
      <c r="H11571" s="28">
        <v>44440</v>
      </c>
      <c r="I11571" s="516">
        <v>16.924493000000002</v>
      </c>
      <c r="J11571" s="518" t="s">
        <v>3192</v>
      </c>
    </row>
    <row r="11572" spans="1:10" x14ac:dyDescent="0.3">
      <c r="A11572" s="26">
        <v>2021</v>
      </c>
      <c r="B11572" s="27" t="s">
        <v>5760</v>
      </c>
      <c r="C11572" s="27" t="s">
        <v>5761</v>
      </c>
      <c r="D11572" s="500" t="s">
        <v>5760</v>
      </c>
      <c r="E11572" s="27" t="s">
        <v>3111</v>
      </c>
      <c r="F11572" s="27" t="s">
        <v>2815</v>
      </c>
      <c r="G11572" s="517" t="s">
        <v>2854</v>
      </c>
      <c r="H11572" s="28">
        <v>44440</v>
      </c>
      <c r="I11572" s="516">
        <v>4.7736599999999996</v>
      </c>
      <c r="J11572" s="518" t="s">
        <v>3192</v>
      </c>
    </row>
    <row r="11573" spans="1:10" x14ac:dyDescent="0.3">
      <c r="A11573" s="26">
        <v>2021</v>
      </c>
      <c r="B11573" s="27" t="s">
        <v>5762</v>
      </c>
      <c r="C11573" s="27" t="s">
        <v>5763</v>
      </c>
      <c r="D11573" s="500" t="s">
        <v>5762</v>
      </c>
      <c r="E11573" s="27" t="s">
        <v>3111</v>
      </c>
      <c r="F11573" s="27" t="s">
        <v>2825</v>
      </c>
      <c r="G11573" s="517" t="s">
        <v>2850</v>
      </c>
      <c r="H11573" s="28">
        <v>44440</v>
      </c>
      <c r="I11573" s="516">
        <v>0.38481300000000007</v>
      </c>
      <c r="J11573" s="518" t="s">
        <v>3192</v>
      </c>
    </row>
    <row r="11574" spans="1:10" x14ac:dyDescent="0.3">
      <c r="A11574" s="26">
        <v>2021</v>
      </c>
      <c r="B11574" s="27" t="s">
        <v>5775</v>
      </c>
      <c r="C11574" s="27" t="s">
        <v>2905</v>
      </c>
      <c r="D11574" s="500" t="s">
        <v>5775</v>
      </c>
      <c r="E11574" s="27" t="s">
        <v>3033</v>
      </c>
      <c r="F11574" s="27" t="s">
        <v>2807</v>
      </c>
      <c r="G11574" s="517" t="s">
        <v>2812</v>
      </c>
      <c r="H11574" s="28">
        <v>44440</v>
      </c>
      <c r="I11574" s="516">
        <v>8.5599469999999993</v>
      </c>
      <c r="J11574" s="518" t="s">
        <v>3192</v>
      </c>
    </row>
    <row r="11575" spans="1:10" x14ac:dyDescent="0.3">
      <c r="A11575" s="26">
        <v>2021</v>
      </c>
      <c r="B11575" s="27" t="s">
        <v>5773</v>
      </c>
      <c r="C11575" s="27" t="s">
        <v>5774</v>
      </c>
      <c r="D11575" s="500" t="s">
        <v>5773</v>
      </c>
      <c r="E11575" s="27" t="s">
        <v>3111</v>
      </c>
      <c r="F11575" s="27" t="s">
        <v>3034</v>
      </c>
      <c r="G11575" s="517" t="s">
        <v>2821</v>
      </c>
      <c r="H11575" s="28">
        <v>44440</v>
      </c>
      <c r="I11575" s="516">
        <v>0.29571600000000003</v>
      </c>
      <c r="J11575" s="518" t="s">
        <v>3241</v>
      </c>
    </row>
    <row r="11576" spans="1:10" x14ac:dyDescent="0.3">
      <c r="A11576" s="26">
        <v>2021</v>
      </c>
      <c r="B11576" s="27" t="s">
        <v>5764</v>
      </c>
      <c r="C11576" s="27" t="s">
        <v>5765</v>
      </c>
      <c r="D11576" s="500" t="s">
        <v>5766</v>
      </c>
      <c r="E11576" s="27" t="s">
        <v>3161</v>
      </c>
      <c r="F11576" s="27" t="s">
        <v>2815</v>
      </c>
      <c r="G11576" s="517" t="s">
        <v>2816</v>
      </c>
      <c r="H11576" s="28">
        <v>44440</v>
      </c>
      <c r="I11576" s="516">
        <v>0.8245650000000001</v>
      </c>
      <c r="J11576" s="518" t="s">
        <v>3192</v>
      </c>
    </row>
    <row r="11577" spans="1:10" x14ac:dyDescent="0.3">
      <c r="A11577" s="26">
        <v>2021</v>
      </c>
      <c r="B11577" s="27" t="s">
        <v>5771</v>
      </c>
      <c r="C11577" s="27" t="s">
        <v>5772</v>
      </c>
      <c r="D11577" s="500" t="s">
        <v>5771</v>
      </c>
      <c r="E11577" s="27" t="s">
        <v>3033</v>
      </c>
      <c r="F11577" s="27" t="s">
        <v>2807</v>
      </c>
      <c r="G11577" s="517" t="s">
        <v>2812</v>
      </c>
      <c r="H11577" s="28">
        <v>44440</v>
      </c>
      <c r="I11577" s="516">
        <v>23.740819999999999</v>
      </c>
      <c r="J11577" s="518" t="s">
        <v>9055</v>
      </c>
    </row>
    <row r="11578" spans="1:10" x14ac:dyDescent="0.3">
      <c r="A11578" s="26">
        <v>2021</v>
      </c>
      <c r="B11578" s="27" t="s">
        <v>5769</v>
      </c>
      <c r="C11578" s="27" t="s">
        <v>5770</v>
      </c>
      <c r="D11578" s="500" t="s">
        <v>5769</v>
      </c>
      <c r="E11578" s="27" t="s">
        <v>3111</v>
      </c>
      <c r="F11578" s="27" t="s">
        <v>3034</v>
      </c>
      <c r="G11578" s="517" t="s">
        <v>2821</v>
      </c>
      <c r="H11578" s="28">
        <v>44440</v>
      </c>
      <c r="I11578" s="516">
        <v>7.4688210000000002</v>
      </c>
      <c r="J11578" s="518" t="s">
        <v>3192</v>
      </c>
    </row>
    <row r="11579" spans="1:10" x14ac:dyDescent="0.3">
      <c r="A11579" s="26">
        <v>2021</v>
      </c>
      <c r="B11579" s="27" t="s">
        <v>5767</v>
      </c>
      <c r="C11579" s="27" t="s">
        <v>3515</v>
      </c>
      <c r="D11579" s="500" t="s">
        <v>5768</v>
      </c>
      <c r="E11579" s="27" t="s">
        <v>3063</v>
      </c>
      <c r="F11579" s="27" t="s">
        <v>2815</v>
      </c>
      <c r="G11579" s="517" t="s">
        <v>2816</v>
      </c>
      <c r="H11579" s="28">
        <v>44440</v>
      </c>
      <c r="I11579" s="516">
        <v>1.007393</v>
      </c>
      <c r="J11579" s="518" t="s">
        <v>3192</v>
      </c>
    </row>
    <row r="11580" spans="1:10" x14ac:dyDescent="0.3">
      <c r="A11580" s="26">
        <v>2021</v>
      </c>
      <c r="B11580" s="27" t="s">
        <v>5982</v>
      </c>
      <c r="C11580" s="27" t="s">
        <v>5983</v>
      </c>
      <c r="D11580" s="500" t="s">
        <v>5982</v>
      </c>
      <c r="E11580" s="27" t="s">
        <v>3033</v>
      </c>
      <c r="F11580" s="27" t="s">
        <v>2788</v>
      </c>
      <c r="G11580" s="517" t="s">
        <v>2788</v>
      </c>
      <c r="H11580" s="28">
        <v>44440</v>
      </c>
      <c r="I11580" s="516">
        <v>17.603945</v>
      </c>
      <c r="J11580" s="518" t="s">
        <v>3192</v>
      </c>
    </row>
    <row r="11581" spans="1:10" x14ac:dyDescent="0.3">
      <c r="A11581" s="26">
        <v>2021</v>
      </c>
      <c r="B11581" s="27" t="s">
        <v>5974</v>
      </c>
      <c r="C11581" s="27" t="s">
        <v>5975</v>
      </c>
      <c r="D11581" s="500" t="s">
        <v>5974</v>
      </c>
      <c r="E11581" s="27" t="s">
        <v>3033</v>
      </c>
      <c r="F11581" s="27" t="s">
        <v>2807</v>
      </c>
      <c r="G11581" s="517" t="s">
        <v>2812</v>
      </c>
      <c r="H11581" s="28">
        <v>44440</v>
      </c>
      <c r="I11581" s="516">
        <v>10.222378000000001</v>
      </c>
      <c r="J11581" s="518" t="s">
        <v>3192</v>
      </c>
    </row>
    <row r="11582" spans="1:10" x14ac:dyDescent="0.3">
      <c r="A11582" s="26">
        <v>2021</v>
      </c>
      <c r="B11582" s="27" t="s">
        <v>5976</v>
      </c>
      <c r="C11582" s="27" t="s">
        <v>5977</v>
      </c>
      <c r="D11582" s="500" t="s">
        <v>5976</v>
      </c>
      <c r="E11582" s="27" t="s">
        <v>3111</v>
      </c>
      <c r="F11582" s="27" t="s">
        <v>3034</v>
      </c>
      <c r="G11582" s="517" t="s">
        <v>2831</v>
      </c>
      <c r="H11582" s="28">
        <v>44440</v>
      </c>
      <c r="I11582" s="516">
        <v>5.0458990000000004</v>
      </c>
      <c r="J11582" s="518" t="s">
        <v>3192</v>
      </c>
    </row>
    <row r="11583" spans="1:10" x14ac:dyDescent="0.3">
      <c r="A11583" s="26">
        <v>2021</v>
      </c>
      <c r="B11583" s="27" t="s">
        <v>5978</v>
      </c>
      <c r="C11583" s="27" t="s">
        <v>5979</v>
      </c>
      <c r="D11583" s="500" t="s">
        <v>5978</v>
      </c>
      <c r="E11583" s="27" t="s">
        <v>3111</v>
      </c>
      <c r="F11583" s="27" t="s">
        <v>2825</v>
      </c>
      <c r="G11583" s="517" t="s">
        <v>2850</v>
      </c>
      <c r="H11583" s="28">
        <v>44440</v>
      </c>
      <c r="I11583" s="516">
        <v>5.3573709999999997</v>
      </c>
      <c r="J11583" s="518" t="s">
        <v>3192</v>
      </c>
    </row>
    <row r="11584" spans="1:10" x14ac:dyDescent="0.3">
      <c r="A11584" s="26">
        <v>2021</v>
      </c>
      <c r="B11584" s="27" t="s">
        <v>5980</v>
      </c>
      <c r="C11584" s="27" t="s">
        <v>5981</v>
      </c>
      <c r="D11584" s="500" t="s">
        <v>5980</v>
      </c>
      <c r="E11584" s="27" t="s">
        <v>3111</v>
      </c>
      <c r="F11584" s="27" t="s">
        <v>2825</v>
      </c>
      <c r="G11584" s="517" t="s">
        <v>2850</v>
      </c>
      <c r="H11584" s="28">
        <v>44440</v>
      </c>
      <c r="I11584" s="516">
        <v>5.4278470000000008</v>
      </c>
      <c r="J11584" s="518" t="s">
        <v>3192</v>
      </c>
    </row>
    <row r="11585" spans="1:10" x14ac:dyDescent="0.3">
      <c r="A11585" s="26">
        <v>2021</v>
      </c>
      <c r="B11585" s="27" t="s">
        <v>5984</v>
      </c>
      <c r="C11585" s="27" t="s">
        <v>5985</v>
      </c>
      <c r="D11585" s="500" t="s">
        <v>5984</v>
      </c>
      <c r="E11585" s="27" t="s">
        <v>3111</v>
      </c>
      <c r="F11585" s="27" t="s">
        <v>2825</v>
      </c>
      <c r="G11585" s="517" t="s">
        <v>2850</v>
      </c>
      <c r="H11585" s="28">
        <v>44440</v>
      </c>
      <c r="I11585" s="516">
        <v>6.8431240000000004</v>
      </c>
      <c r="J11585" s="518" t="s">
        <v>3192</v>
      </c>
    </row>
    <row r="11586" spans="1:10" x14ac:dyDescent="0.3">
      <c r="A11586" s="26">
        <v>2021</v>
      </c>
      <c r="B11586" s="27" t="s">
        <v>5993</v>
      </c>
      <c r="C11586" s="27" t="s">
        <v>5994</v>
      </c>
      <c r="D11586" s="500" t="s">
        <v>5993</v>
      </c>
      <c r="E11586" s="27" t="s">
        <v>3033</v>
      </c>
      <c r="F11586" s="27" t="s">
        <v>2788</v>
      </c>
      <c r="G11586" s="517" t="s">
        <v>2788</v>
      </c>
      <c r="H11586" s="28">
        <v>44440</v>
      </c>
      <c r="I11586" s="516">
        <v>1.1397050000000002</v>
      </c>
      <c r="J11586" s="518" t="s">
        <v>3241</v>
      </c>
    </row>
    <row r="11587" spans="1:10" x14ac:dyDescent="0.3">
      <c r="A11587" s="26">
        <v>2021</v>
      </c>
      <c r="B11587" s="27" t="s">
        <v>5991</v>
      </c>
      <c r="C11587" s="27" t="s">
        <v>5992</v>
      </c>
      <c r="D11587" s="500" t="s">
        <v>5991</v>
      </c>
      <c r="E11587" s="27" t="s">
        <v>3033</v>
      </c>
      <c r="F11587" s="27" t="s">
        <v>2788</v>
      </c>
      <c r="G11587" s="517" t="s">
        <v>2799</v>
      </c>
      <c r="H11587" s="28">
        <v>44440</v>
      </c>
      <c r="I11587" s="516">
        <v>14.453399000000001</v>
      </c>
      <c r="J11587" s="518" t="s">
        <v>3192</v>
      </c>
    </row>
    <row r="11588" spans="1:10" x14ac:dyDescent="0.3">
      <c r="A11588" s="26">
        <v>2021</v>
      </c>
      <c r="B11588" s="27" t="s">
        <v>5987</v>
      </c>
      <c r="C11588" s="27" t="s">
        <v>6024</v>
      </c>
      <c r="D11588" s="500" t="s">
        <v>5987</v>
      </c>
      <c r="E11588" s="27" t="s">
        <v>3111</v>
      </c>
      <c r="F11588" s="27" t="s">
        <v>2825</v>
      </c>
      <c r="G11588" s="517" t="s">
        <v>2850</v>
      </c>
      <c r="H11588" s="28">
        <v>44440</v>
      </c>
      <c r="I11588" s="516">
        <v>20.128182000000002</v>
      </c>
      <c r="J11588" s="518" t="s">
        <v>3192</v>
      </c>
    </row>
    <row r="11589" spans="1:10" x14ac:dyDescent="0.3">
      <c r="A11589" s="26">
        <v>2021</v>
      </c>
      <c r="B11589" s="27" t="s">
        <v>5764</v>
      </c>
      <c r="C11589" s="27" t="s">
        <v>5765</v>
      </c>
      <c r="D11589" s="500" t="s">
        <v>5988</v>
      </c>
      <c r="E11589" s="27" t="s">
        <v>3161</v>
      </c>
      <c r="F11589" s="27" t="s">
        <v>2815</v>
      </c>
      <c r="G11589" s="517" t="s">
        <v>2816</v>
      </c>
      <c r="H11589" s="28">
        <v>44440</v>
      </c>
      <c r="I11589" s="516">
        <v>0.82331500000000002</v>
      </c>
      <c r="J11589" s="518" t="s">
        <v>3192</v>
      </c>
    </row>
    <row r="11590" spans="1:10" x14ac:dyDescent="0.3">
      <c r="A11590" s="26">
        <v>2021</v>
      </c>
      <c r="B11590" s="27" t="s">
        <v>5989</v>
      </c>
      <c r="C11590" s="27" t="s">
        <v>5990</v>
      </c>
      <c r="D11590" s="500" t="s">
        <v>5989</v>
      </c>
      <c r="E11590" s="27" t="s">
        <v>3033</v>
      </c>
      <c r="F11590" s="27" t="s">
        <v>2807</v>
      </c>
      <c r="G11590" s="517" t="s">
        <v>2812</v>
      </c>
      <c r="H11590" s="28">
        <v>44440</v>
      </c>
      <c r="I11590" s="516">
        <v>20.525621999999998</v>
      </c>
      <c r="J11590" s="518" t="s">
        <v>3241</v>
      </c>
    </row>
    <row r="11591" spans="1:10" x14ac:dyDescent="0.3">
      <c r="A11591" s="26">
        <v>2021</v>
      </c>
      <c r="B11591" s="27" t="s">
        <v>6036</v>
      </c>
      <c r="C11591" s="27" t="s">
        <v>6037</v>
      </c>
      <c r="D11591" s="500" t="s">
        <v>6038</v>
      </c>
      <c r="E11591" s="27" t="s">
        <v>3161</v>
      </c>
      <c r="F11591" s="27" t="s">
        <v>3026</v>
      </c>
      <c r="G11591" s="517" t="s">
        <v>2936</v>
      </c>
      <c r="H11591" s="28">
        <v>44440</v>
      </c>
      <c r="I11591" s="516">
        <v>4.3381800000000004</v>
      </c>
      <c r="J11591" s="518" t="s">
        <v>3192</v>
      </c>
    </row>
    <row r="11592" spans="1:10" x14ac:dyDescent="0.3">
      <c r="A11592" s="26">
        <v>2021</v>
      </c>
      <c r="B11592" s="27" t="s">
        <v>5995</v>
      </c>
      <c r="C11592" s="27" t="s">
        <v>5996</v>
      </c>
      <c r="D11592" s="500" t="s">
        <v>5995</v>
      </c>
      <c r="E11592" s="27" t="s">
        <v>3033</v>
      </c>
      <c r="F11592" s="27" t="s">
        <v>2807</v>
      </c>
      <c r="G11592" s="517" t="s">
        <v>2812</v>
      </c>
      <c r="H11592" s="28">
        <v>44440</v>
      </c>
      <c r="I11592" s="516">
        <v>5.1991320000000005</v>
      </c>
      <c r="J11592" s="518" t="s">
        <v>3192</v>
      </c>
    </row>
    <row r="11593" spans="1:10" x14ac:dyDescent="0.3">
      <c r="A11593" s="26">
        <v>2021</v>
      </c>
      <c r="B11593" s="27" t="s">
        <v>6033</v>
      </c>
      <c r="C11593" s="27" t="s">
        <v>6034</v>
      </c>
      <c r="D11593" s="500" t="s">
        <v>6035</v>
      </c>
      <c r="E11593" s="27" t="s">
        <v>3161</v>
      </c>
      <c r="F11593" s="27" t="s">
        <v>2788</v>
      </c>
      <c r="G11593" s="517" t="s">
        <v>2788</v>
      </c>
      <c r="H11593" s="28">
        <v>44440</v>
      </c>
      <c r="I11593" s="516">
        <v>2.8750120000000003</v>
      </c>
      <c r="J11593" s="518" t="s">
        <v>3192</v>
      </c>
    </row>
    <row r="11594" spans="1:10" x14ac:dyDescent="0.3">
      <c r="A11594" s="26">
        <v>2021</v>
      </c>
      <c r="B11594" s="27" t="s">
        <v>5997</v>
      </c>
      <c r="C11594" s="27" t="s">
        <v>5998</v>
      </c>
      <c r="D11594" s="500" t="s">
        <v>5997</v>
      </c>
      <c r="E11594" s="27" t="s">
        <v>3111</v>
      </c>
      <c r="F11594" s="27" t="s">
        <v>3034</v>
      </c>
      <c r="G11594" s="517" t="s">
        <v>2821</v>
      </c>
      <c r="H11594" s="28">
        <v>44440</v>
      </c>
      <c r="I11594" s="516">
        <v>3.8617440000000003</v>
      </c>
      <c r="J11594" s="518" t="s">
        <v>3241</v>
      </c>
    </row>
    <row r="11595" spans="1:10" x14ac:dyDescent="0.3">
      <c r="A11595" s="26">
        <v>2021</v>
      </c>
      <c r="B11595" s="27" t="s">
        <v>5999</v>
      </c>
      <c r="C11595" s="27" t="s">
        <v>5967</v>
      </c>
      <c r="D11595" s="500" t="s">
        <v>5999</v>
      </c>
      <c r="E11595" s="27" t="s">
        <v>3111</v>
      </c>
      <c r="F11595" s="27" t="s">
        <v>2815</v>
      </c>
      <c r="G11595" s="517" t="s">
        <v>2854</v>
      </c>
      <c r="H11595" s="28">
        <v>44440</v>
      </c>
      <c r="I11595" s="516">
        <v>0.809921</v>
      </c>
      <c r="J11595" s="518" t="s">
        <v>3241</v>
      </c>
    </row>
    <row r="11596" spans="1:10" x14ac:dyDescent="0.3">
      <c r="A11596" s="26">
        <v>2021</v>
      </c>
      <c r="B11596" s="27" t="s">
        <v>6025</v>
      </c>
      <c r="C11596" s="27" t="s">
        <v>6026</v>
      </c>
      <c r="D11596" s="500" t="s">
        <v>6025</v>
      </c>
      <c r="E11596" s="27" t="s">
        <v>3033</v>
      </c>
      <c r="F11596" s="27" t="s">
        <v>2807</v>
      </c>
      <c r="G11596" s="517" t="s">
        <v>2808</v>
      </c>
      <c r="H11596" s="28">
        <v>44440</v>
      </c>
      <c r="I11596" s="516">
        <v>34.522468999999994</v>
      </c>
      <c r="J11596" s="518" t="s">
        <v>3192</v>
      </c>
    </row>
    <row r="11597" spans="1:10" x14ac:dyDescent="0.3">
      <c r="A11597" s="26">
        <v>2021</v>
      </c>
      <c r="B11597" s="27" t="s">
        <v>6027</v>
      </c>
      <c r="C11597" s="27" t="s">
        <v>6028</v>
      </c>
      <c r="D11597" s="500" t="s">
        <v>6027</v>
      </c>
      <c r="E11597" s="27" t="s">
        <v>3111</v>
      </c>
      <c r="F11597" s="27" t="s">
        <v>3034</v>
      </c>
      <c r="G11597" s="517" t="s">
        <v>2831</v>
      </c>
      <c r="H11597" s="28">
        <v>44440</v>
      </c>
      <c r="I11597" s="516">
        <v>3.5429460000000002</v>
      </c>
      <c r="J11597" s="518" t="s">
        <v>3192</v>
      </c>
    </row>
    <row r="11598" spans="1:10" x14ac:dyDescent="0.3">
      <c r="A11598" s="26">
        <v>2021</v>
      </c>
      <c r="B11598" s="27" t="s">
        <v>6029</v>
      </c>
      <c r="C11598" s="27" t="s">
        <v>6030</v>
      </c>
      <c r="D11598" s="500" t="s">
        <v>6029</v>
      </c>
      <c r="E11598" s="27" t="s">
        <v>3111</v>
      </c>
      <c r="F11598" s="27" t="s">
        <v>3034</v>
      </c>
      <c r="G11598" s="517" t="s">
        <v>2831</v>
      </c>
      <c r="H11598" s="28">
        <v>44440</v>
      </c>
      <c r="I11598" s="516">
        <v>1.5936960000000002</v>
      </c>
      <c r="J11598" s="518" t="s">
        <v>3192</v>
      </c>
    </row>
    <row r="11599" spans="1:10" x14ac:dyDescent="0.3">
      <c r="A11599" s="26">
        <v>2021</v>
      </c>
      <c r="B11599" s="27" t="s">
        <v>6031</v>
      </c>
      <c r="C11599" s="27" t="s">
        <v>6016</v>
      </c>
      <c r="D11599" s="500" t="s">
        <v>6031</v>
      </c>
      <c r="E11599" s="27" t="s">
        <v>3033</v>
      </c>
      <c r="F11599" s="27" t="s">
        <v>2807</v>
      </c>
      <c r="G11599" s="517" t="s">
        <v>2808</v>
      </c>
      <c r="H11599" s="28">
        <v>44440</v>
      </c>
      <c r="I11599" s="516">
        <v>8.1169560000000001</v>
      </c>
      <c r="J11599" s="518" t="s">
        <v>3241</v>
      </c>
    </row>
    <row r="11600" spans="1:10" x14ac:dyDescent="0.3">
      <c r="A11600" s="26">
        <v>2021</v>
      </c>
      <c r="B11600" s="27" t="s">
        <v>6032</v>
      </c>
      <c r="C11600" s="27" t="s">
        <v>6018</v>
      </c>
      <c r="D11600" s="500" t="s">
        <v>6032</v>
      </c>
      <c r="E11600" s="27" t="s">
        <v>3033</v>
      </c>
      <c r="F11600" s="27" t="s">
        <v>2788</v>
      </c>
      <c r="G11600" s="517" t="s">
        <v>2788</v>
      </c>
      <c r="H11600" s="28">
        <v>44440</v>
      </c>
      <c r="I11600" s="516">
        <v>15.876282</v>
      </c>
      <c r="J11600" s="518" t="s">
        <v>3241</v>
      </c>
    </row>
    <row r="11601" spans="1:10" x14ac:dyDescent="0.3">
      <c r="A11601" s="26">
        <v>2021</v>
      </c>
      <c r="B11601" s="27" t="s">
        <v>6039</v>
      </c>
      <c r="C11601" s="27" t="s">
        <v>6040</v>
      </c>
      <c r="D11601" s="500" t="s">
        <v>6039</v>
      </c>
      <c r="E11601" s="27" t="s">
        <v>3033</v>
      </c>
      <c r="F11601" s="27" t="s">
        <v>2788</v>
      </c>
      <c r="G11601" s="517" t="s">
        <v>2788</v>
      </c>
      <c r="H11601" s="28">
        <v>44440</v>
      </c>
      <c r="I11601" s="516">
        <v>20.936381000000001</v>
      </c>
      <c r="J11601" s="518" t="s">
        <v>3241</v>
      </c>
    </row>
    <row r="11602" spans="1:10" x14ac:dyDescent="0.3">
      <c r="A11602" s="26">
        <v>2021</v>
      </c>
      <c r="B11602" s="27" t="s">
        <v>6041</v>
      </c>
      <c r="C11602" s="27" t="s">
        <v>6042</v>
      </c>
      <c r="D11602" s="500" t="s">
        <v>6041</v>
      </c>
      <c r="E11602" s="27" t="s">
        <v>3033</v>
      </c>
      <c r="F11602" s="27" t="s">
        <v>2798</v>
      </c>
      <c r="G11602" s="517" t="s">
        <v>2803</v>
      </c>
      <c r="H11602" s="28">
        <v>44440</v>
      </c>
      <c r="I11602" s="516">
        <v>29.821798000000001</v>
      </c>
      <c r="J11602" s="518" t="s">
        <v>3192</v>
      </c>
    </row>
    <row r="11603" spans="1:10" x14ac:dyDescent="0.3">
      <c r="A11603" s="26">
        <v>2021</v>
      </c>
      <c r="B11603" s="27" t="s">
        <v>6043</v>
      </c>
      <c r="C11603" s="27" t="s">
        <v>6044</v>
      </c>
      <c r="D11603" s="500" t="s">
        <v>6043</v>
      </c>
      <c r="E11603" s="27" t="s">
        <v>3111</v>
      </c>
      <c r="F11603" s="27" t="s">
        <v>2825</v>
      </c>
      <c r="G11603" s="517" t="s">
        <v>2850</v>
      </c>
      <c r="H11603" s="28">
        <v>44440</v>
      </c>
      <c r="I11603" s="516">
        <v>2.8729190000000004</v>
      </c>
      <c r="J11603" s="518" t="s">
        <v>3192</v>
      </c>
    </row>
    <row r="11604" spans="1:10" x14ac:dyDescent="0.3">
      <c r="A11604" s="26">
        <v>2021</v>
      </c>
      <c r="B11604" s="27" t="s">
        <v>6075</v>
      </c>
      <c r="C11604" s="27" t="s">
        <v>6076</v>
      </c>
      <c r="D11604" s="500" t="s">
        <v>6075</v>
      </c>
      <c r="E11604" s="27" t="s">
        <v>3033</v>
      </c>
      <c r="F11604" s="27" t="s">
        <v>2807</v>
      </c>
      <c r="G11604" s="517" t="s">
        <v>2812</v>
      </c>
      <c r="H11604" s="28">
        <v>44440</v>
      </c>
      <c r="I11604" s="516">
        <v>47.071491999999999</v>
      </c>
      <c r="J11604" s="518" t="s">
        <v>9055</v>
      </c>
    </row>
    <row r="11605" spans="1:10" x14ac:dyDescent="0.3">
      <c r="A11605" s="26">
        <v>2021</v>
      </c>
      <c r="B11605" s="27" t="s">
        <v>6077</v>
      </c>
      <c r="C11605" s="27" t="s">
        <v>6078</v>
      </c>
      <c r="D11605" s="500" t="s">
        <v>6077</v>
      </c>
      <c r="E11605" s="27" t="s">
        <v>3111</v>
      </c>
      <c r="F11605" s="27" t="s">
        <v>3034</v>
      </c>
      <c r="G11605" s="517" t="s">
        <v>2840</v>
      </c>
      <c r="H11605" s="28">
        <v>44440</v>
      </c>
      <c r="I11605" s="516">
        <v>19.68552</v>
      </c>
      <c r="J11605" s="518" t="s">
        <v>3192</v>
      </c>
    </row>
    <row r="11606" spans="1:10" x14ac:dyDescent="0.3">
      <c r="A11606" s="26">
        <v>2021</v>
      </c>
      <c r="B11606" s="27" t="s">
        <v>6087</v>
      </c>
      <c r="C11606" s="27" t="s">
        <v>6088</v>
      </c>
      <c r="D11606" s="500" t="s">
        <v>6087</v>
      </c>
      <c r="E11606" s="27" t="s">
        <v>3033</v>
      </c>
      <c r="F11606" s="27" t="s">
        <v>2798</v>
      </c>
      <c r="G11606" s="517" t="s">
        <v>2803</v>
      </c>
      <c r="H11606" s="28">
        <v>44440</v>
      </c>
      <c r="I11606" s="516">
        <v>3.7182200000000001</v>
      </c>
      <c r="J11606" s="518" t="s">
        <v>3241</v>
      </c>
    </row>
    <row r="11607" spans="1:10" x14ac:dyDescent="0.3">
      <c r="A11607" s="26">
        <v>2021</v>
      </c>
      <c r="B11607" s="27" t="s">
        <v>6079</v>
      </c>
      <c r="C11607" s="27" t="s">
        <v>6080</v>
      </c>
      <c r="D11607" s="500" t="s">
        <v>6079</v>
      </c>
      <c r="E11607" s="27" t="s">
        <v>3111</v>
      </c>
      <c r="F11607" s="27" t="s">
        <v>2825</v>
      </c>
      <c r="G11607" s="517" t="s">
        <v>2826</v>
      </c>
      <c r="H11607" s="28">
        <v>44440</v>
      </c>
      <c r="I11607" s="516">
        <v>0.22126600000000002</v>
      </c>
      <c r="J11607" s="518" t="s">
        <v>3192</v>
      </c>
    </row>
    <row r="11608" spans="1:10" x14ac:dyDescent="0.3">
      <c r="A11608" s="26">
        <v>2021</v>
      </c>
      <c r="B11608" s="27" t="s">
        <v>6081</v>
      </c>
      <c r="C11608" s="27" t="s">
        <v>6082</v>
      </c>
      <c r="D11608" s="500" t="s">
        <v>6081</v>
      </c>
      <c r="E11608" s="27" t="s">
        <v>3033</v>
      </c>
      <c r="F11608" s="27" t="s">
        <v>2788</v>
      </c>
      <c r="G11608" s="517" t="s">
        <v>2788</v>
      </c>
      <c r="H11608" s="28">
        <v>44440</v>
      </c>
      <c r="I11608" s="516">
        <v>5.9859670000000005</v>
      </c>
      <c r="J11608" s="518" t="s">
        <v>3241</v>
      </c>
    </row>
    <row r="11609" spans="1:10" x14ac:dyDescent="0.3">
      <c r="A11609" s="26">
        <v>2021</v>
      </c>
      <c r="B11609" s="27" t="s">
        <v>6083</v>
      </c>
      <c r="C11609" s="27" t="s">
        <v>6084</v>
      </c>
      <c r="D11609" s="500" t="s">
        <v>6083</v>
      </c>
      <c r="E11609" s="27" t="s">
        <v>3111</v>
      </c>
      <c r="F11609" s="27" t="s">
        <v>2825</v>
      </c>
      <c r="G11609" s="517" t="s">
        <v>2850</v>
      </c>
      <c r="H11609" s="28">
        <v>44440</v>
      </c>
      <c r="I11609" s="516">
        <v>1.4378810000000002</v>
      </c>
      <c r="J11609" s="518" t="s">
        <v>3241</v>
      </c>
    </row>
    <row r="11610" spans="1:10" x14ac:dyDescent="0.3">
      <c r="A11610" s="26">
        <v>2021</v>
      </c>
      <c r="B11610" s="27" t="s">
        <v>6085</v>
      </c>
      <c r="C11610" s="27" t="s">
        <v>6086</v>
      </c>
      <c r="D11610" s="500" t="s">
        <v>6085</v>
      </c>
      <c r="E11610" s="27" t="s">
        <v>3033</v>
      </c>
      <c r="F11610" s="27" t="s">
        <v>2807</v>
      </c>
      <c r="G11610" s="517" t="s">
        <v>2812</v>
      </c>
      <c r="H11610" s="28">
        <v>44440</v>
      </c>
      <c r="I11610" s="516">
        <v>31.618218000000002</v>
      </c>
      <c r="J11610" s="518" t="s">
        <v>3241</v>
      </c>
    </row>
    <row r="11611" spans="1:10" x14ac:dyDescent="0.3">
      <c r="A11611" s="26">
        <v>2021</v>
      </c>
      <c r="B11611" s="27" t="s">
        <v>3189</v>
      </c>
      <c r="C11611" s="27" t="s">
        <v>6326</v>
      </c>
      <c r="D11611" s="500" t="s">
        <v>6327</v>
      </c>
      <c r="E11611" s="27" t="s">
        <v>3161</v>
      </c>
      <c r="F11611" s="27" t="s">
        <v>2815</v>
      </c>
      <c r="G11611" s="517" t="s">
        <v>2816</v>
      </c>
      <c r="H11611" s="28">
        <v>44440</v>
      </c>
      <c r="I11611" s="516">
        <v>0.84900399999999998</v>
      </c>
      <c r="J11611" s="518" t="s">
        <v>3192</v>
      </c>
    </row>
    <row r="11612" spans="1:10" x14ac:dyDescent="0.3">
      <c r="A11612" s="26">
        <v>2021</v>
      </c>
      <c r="B11612" s="27" t="s">
        <v>6128</v>
      </c>
      <c r="C11612" s="27" t="s">
        <v>6129</v>
      </c>
      <c r="D11612" s="500" t="s">
        <v>6130</v>
      </c>
      <c r="E11612" s="27" t="s">
        <v>3161</v>
      </c>
      <c r="F11612" s="27" t="s">
        <v>3034</v>
      </c>
      <c r="G11612" s="517" t="s">
        <v>2999</v>
      </c>
      <c r="H11612" s="28">
        <v>44440</v>
      </c>
      <c r="I11612" s="516">
        <v>1.392754</v>
      </c>
      <c r="J11612" s="518" t="s">
        <v>3192</v>
      </c>
    </row>
    <row r="11613" spans="1:10" x14ac:dyDescent="0.3">
      <c r="A11613" s="26">
        <v>2021</v>
      </c>
      <c r="B11613" s="27" t="s">
        <v>6119</v>
      </c>
      <c r="C11613" s="27" t="s">
        <v>6120</v>
      </c>
      <c r="D11613" s="500" t="s">
        <v>6119</v>
      </c>
      <c r="E11613" s="27" t="s">
        <v>3033</v>
      </c>
      <c r="F11613" s="27" t="s">
        <v>2788</v>
      </c>
      <c r="G11613" s="517" t="s">
        <v>2788</v>
      </c>
      <c r="H11613" s="28">
        <v>44440</v>
      </c>
      <c r="I11613" s="516">
        <v>28.835176999999998</v>
      </c>
      <c r="J11613" s="518" t="s">
        <v>3192</v>
      </c>
    </row>
    <row r="11614" spans="1:10" x14ac:dyDescent="0.3">
      <c r="A11614" s="26">
        <v>2021</v>
      </c>
      <c r="B11614" s="27" t="s">
        <v>6141</v>
      </c>
      <c r="C11614" s="27" t="s">
        <v>6142</v>
      </c>
      <c r="D11614" s="500" t="s">
        <v>6143</v>
      </c>
      <c r="E11614" s="27" t="s">
        <v>3063</v>
      </c>
      <c r="F11614" s="27" t="s">
        <v>3034</v>
      </c>
      <c r="G11614" s="517" t="s">
        <v>2999</v>
      </c>
      <c r="H11614" s="28">
        <v>44440</v>
      </c>
      <c r="I11614" s="516">
        <v>1.3906339999999999</v>
      </c>
      <c r="J11614" s="518" t="s">
        <v>3192</v>
      </c>
    </row>
    <row r="11615" spans="1:10" x14ac:dyDescent="0.3">
      <c r="A11615" s="26">
        <v>2021</v>
      </c>
      <c r="B11615" s="27" t="s">
        <v>6121</v>
      </c>
      <c r="C11615" s="27" t="s">
        <v>6110</v>
      </c>
      <c r="D11615" s="500" t="s">
        <v>6121</v>
      </c>
      <c r="E11615" s="27" t="s">
        <v>3033</v>
      </c>
      <c r="F11615" s="27" t="s">
        <v>2788</v>
      </c>
      <c r="G11615" s="517" t="s">
        <v>2788</v>
      </c>
      <c r="H11615" s="28">
        <v>44440</v>
      </c>
      <c r="I11615" s="516">
        <v>13.381341000000001</v>
      </c>
      <c r="J11615" s="518" t="s">
        <v>3241</v>
      </c>
    </row>
    <row r="11616" spans="1:10" x14ac:dyDescent="0.3">
      <c r="A11616" s="26">
        <v>2021</v>
      </c>
      <c r="B11616" s="27" t="s">
        <v>6122</v>
      </c>
      <c r="C11616" s="27" t="s">
        <v>6123</v>
      </c>
      <c r="D11616" s="500" t="s">
        <v>6122</v>
      </c>
      <c r="E11616" s="27" t="s">
        <v>3111</v>
      </c>
      <c r="F11616" s="27" t="s">
        <v>3034</v>
      </c>
      <c r="G11616" s="517" t="s">
        <v>2831</v>
      </c>
      <c r="H11616" s="28">
        <v>44440</v>
      </c>
      <c r="I11616" s="516">
        <v>2.6879979999999999</v>
      </c>
      <c r="J11616" s="518" t="s">
        <v>3192</v>
      </c>
    </row>
    <row r="11617" spans="1:10" x14ac:dyDescent="0.3">
      <c r="A11617" s="26">
        <v>2021</v>
      </c>
      <c r="B11617" s="27" t="s">
        <v>6124</v>
      </c>
      <c r="C11617" s="27" t="s">
        <v>6125</v>
      </c>
      <c r="D11617" s="500" t="s">
        <v>6124</v>
      </c>
      <c r="E11617" s="27" t="s">
        <v>3111</v>
      </c>
      <c r="F11617" s="27" t="s">
        <v>2815</v>
      </c>
      <c r="G11617" s="517" t="s">
        <v>2854</v>
      </c>
      <c r="H11617" s="28">
        <v>44440</v>
      </c>
      <c r="I11617" s="516">
        <v>0.90546199999999999</v>
      </c>
      <c r="J11617" s="518" t="s">
        <v>9055</v>
      </c>
    </row>
    <row r="11618" spans="1:10" x14ac:dyDescent="0.3">
      <c r="A11618" s="26">
        <v>2021</v>
      </c>
      <c r="B11618" s="27" t="s">
        <v>6126</v>
      </c>
      <c r="C11618" s="27" t="s">
        <v>6127</v>
      </c>
      <c r="D11618" s="500" t="s">
        <v>6126</v>
      </c>
      <c r="E11618" s="27" t="s">
        <v>3033</v>
      </c>
      <c r="F11618" s="27" t="s">
        <v>2788</v>
      </c>
      <c r="G11618" s="517" t="s">
        <v>2788</v>
      </c>
      <c r="H11618" s="28">
        <v>44440</v>
      </c>
      <c r="I11618" s="516">
        <v>7.5235390000000004</v>
      </c>
      <c r="J11618" s="518" t="s">
        <v>3241</v>
      </c>
    </row>
    <row r="11619" spans="1:10" x14ac:dyDescent="0.3">
      <c r="A11619" s="26">
        <v>2021</v>
      </c>
      <c r="B11619" s="27" t="s">
        <v>6144</v>
      </c>
      <c r="C11619" s="27" t="s">
        <v>6145</v>
      </c>
      <c r="D11619" s="500" t="s">
        <v>6144</v>
      </c>
      <c r="E11619" s="27" t="s">
        <v>3033</v>
      </c>
      <c r="F11619" s="27" t="s">
        <v>2788</v>
      </c>
      <c r="G11619" s="517" t="s">
        <v>2788</v>
      </c>
      <c r="H11619" s="28">
        <v>44440</v>
      </c>
      <c r="I11619" s="516">
        <v>3.7880620000000005</v>
      </c>
      <c r="J11619" s="518" t="s">
        <v>3192</v>
      </c>
    </row>
    <row r="11620" spans="1:10" x14ac:dyDescent="0.3">
      <c r="A11620" s="26">
        <v>2021</v>
      </c>
      <c r="B11620" s="27" t="s">
        <v>6146</v>
      </c>
      <c r="C11620" s="27" t="s">
        <v>6147</v>
      </c>
      <c r="D11620" s="500" t="s">
        <v>6146</v>
      </c>
      <c r="E11620" s="27" t="s">
        <v>3033</v>
      </c>
      <c r="F11620" s="27" t="s">
        <v>2815</v>
      </c>
      <c r="G11620" s="517" t="s">
        <v>2816</v>
      </c>
      <c r="H11620" s="28">
        <v>44440</v>
      </c>
      <c r="I11620" s="516">
        <v>21.497247999999999</v>
      </c>
      <c r="J11620" s="518" t="s">
        <v>3241</v>
      </c>
    </row>
    <row r="11621" spans="1:10" x14ac:dyDescent="0.3">
      <c r="A11621" s="26">
        <v>2021</v>
      </c>
      <c r="B11621" s="27" t="s">
        <v>6328</v>
      </c>
      <c r="C11621" s="27" t="s">
        <v>6329</v>
      </c>
      <c r="D11621" s="500" t="s">
        <v>6328</v>
      </c>
      <c r="E11621" s="27" t="s">
        <v>3033</v>
      </c>
      <c r="F11621" s="27" t="s">
        <v>3034</v>
      </c>
      <c r="G11621" s="517" t="s">
        <v>2821</v>
      </c>
      <c r="H11621" s="28">
        <v>44440</v>
      </c>
      <c r="I11621" s="516">
        <v>30.826414</v>
      </c>
      <c r="J11621" s="518" t="s">
        <v>3192</v>
      </c>
    </row>
    <row r="11622" spans="1:10" x14ac:dyDescent="0.3">
      <c r="A11622" s="26">
        <v>2021</v>
      </c>
      <c r="B11622" s="27" t="s">
        <v>6148</v>
      </c>
      <c r="C11622" s="27" t="s">
        <v>6149</v>
      </c>
      <c r="D11622" s="500" t="s">
        <v>6148</v>
      </c>
      <c r="E11622" s="27" t="s">
        <v>3033</v>
      </c>
      <c r="F11622" s="27" t="s">
        <v>2788</v>
      </c>
      <c r="G11622" s="517" t="s">
        <v>2788</v>
      </c>
      <c r="H11622" s="28">
        <v>44440</v>
      </c>
      <c r="I11622" s="516">
        <v>28.394248000000001</v>
      </c>
      <c r="J11622" s="518" t="s">
        <v>3192</v>
      </c>
    </row>
    <row r="11623" spans="1:10" x14ac:dyDescent="0.3">
      <c r="A11623" s="26">
        <v>2021</v>
      </c>
      <c r="B11623" s="27" t="s">
        <v>6150</v>
      </c>
      <c r="C11623" s="27" t="s">
        <v>6151</v>
      </c>
      <c r="D11623" s="500" t="s">
        <v>6150</v>
      </c>
      <c r="E11623" s="27" t="s">
        <v>3033</v>
      </c>
      <c r="F11623" s="27" t="s">
        <v>2788</v>
      </c>
      <c r="G11623" s="517" t="s">
        <v>2788</v>
      </c>
      <c r="H11623" s="28">
        <v>44440</v>
      </c>
      <c r="I11623" s="516">
        <v>75.592181999999994</v>
      </c>
      <c r="J11623" s="518" t="s">
        <v>3192</v>
      </c>
    </row>
    <row r="11624" spans="1:10" x14ac:dyDescent="0.3">
      <c r="A11624" s="26">
        <v>2021</v>
      </c>
      <c r="B11624" s="27" t="s">
        <v>6330</v>
      </c>
      <c r="C11624" s="27" t="s">
        <v>6331</v>
      </c>
      <c r="D11624" s="500" t="s">
        <v>6330</v>
      </c>
      <c r="E11624" s="27" t="s">
        <v>3111</v>
      </c>
      <c r="F11624" s="27" t="s">
        <v>2815</v>
      </c>
      <c r="G11624" s="517" t="s">
        <v>2854</v>
      </c>
      <c r="H11624" s="28">
        <v>44440</v>
      </c>
      <c r="I11624" s="516">
        <v>0.93387399999999998</v>
      </c>
      <c r="J11624" s="518" t="s">
        <v>9055</v>
      </c>
    </row>
    <row r="11625" spans="1:10" x14ac:dyDescent="0.3">
      <c r="A11625" s="26">
        <v>2021</v>
      </c>
      <c r="B11625" s="27" t="s">
        <v>6332</v>
      </c>
      <c r="C11625" s="27" t="s">
        <v>6266</v>
      </c>
      <c r="D11625" s="500" t="s">
        <v>6332</v>
      </c>
      <c r="E11625" s="27" t="s">
        <v>3111</v>
      </c>
      <c r="F11625" s="27" t="s">
        <v>2815</v>
      </c>
      <c r="G11625" s="517" t="s">
        <v>2854</v>
      </c>
      <c r="H11625" s="28">
        <v>44440</v>
      </c>
      <c r="I11625" s="516">
        <v>5.6347000000000001E-2</v>
      </c>
      <c r="J11625" s="518" t="s">
        <v>3241</v>
      </c>
    </row>
    <row r="11626" spans="1:10" x14ac:dyDescent="0.3">
      <c r="A11626" s="26">
        <v>2021</v>
      </c>
      <c r="B11626" s="27" t="s">
        <v>6333</v>
      </c>
      <c r="C11626" s="27" t="s">
        <v>6334</v>
      </c>
      <c r="D11626" s="500" t="s">
        <v>6335</v>
      </c>
      <c r="E11626" s="27" t="s">
        <v>3161</v>
      </c>
      <c r="F11626" s="27" t="s">
        <v>2815</v>
      </c>
      <c r="G11626" s="517" t="s">
        <v>2816</v>
      </c>
      <c r="H11626" s="28">
        <v>44440</v>
      </c>
      <c r="I11626" s="516">
        <v>0.14834999999999998</v>
      </c>
      <c r="J11626" s="518" t="s">
        <v>3192</v>
      </c>
    </row>
    <row r="11627" spans="1:10" x14ac:dyDescent="0.3">
      <c r="A11627" s="26">
        <v>2021</v>
      </c>
      <c r="B11627" s="27" t="s">
        <v>6336</v>
      </c>
      <c r="C11627" s="27" t="s">
        <v>6337</v>
      </c>
      <c r="D11627" s="500" t="s">
        <v>6338</v>
      </c>
      <c r="E11627" s="27" t="s">
        <v>3161</v>
      </c>
      <c r="F11627" s="27" t="s">
        <v>2788</v>
      </c>
      <c r="G11627" s="517" t="s">
        <v>2788</v>
      </c>
      <c r="H11627" s="28">
        <v>44440</v>
      </c>
      <c r="I11627" s="516">
        <v>0.753224</v>
      </c>
      <c r="J11627" s="518" t="s">
        <v>3192</v>
      </c>
    </row>
    <row r="11628" spans="1:10" x14ac:dyDescent="0.3">
      <c r="A11628" s="26">
        <v>2021</v>
      </c>
      <c r="B11628" s="27" t="s">
        <v>6350</v>
      </c>
      <c r="C11628" s="27" t="s">
        <v>6351</v>
      </c>
      <c r="D11628" s="500" t="s">
        <v>6352</v>
      </c>
      <c r="E11628" s="27" t="s">
        <v>3063</v>
      </c>
      <c r="F11628" s="27" t="s">
        <v>2815</v>
      </c>
      <c r="G11628" s="517" t="s">
        <v>2816</v>
      </c>
      <c r="H11628" s="28">
        <v>44440</v>
      </c>
      <c r="I11628" s="516">
        <v>0</v>
      </c>
      <c r="J11628" s="518" t="s">
        <v>3192</v>
      </c>
    </row>
    <row r="11629" spans="1:10" x14ac:dyDescent="0.3">
      <c r="A11629" s="26">
        <v>2021</v>
      </c>
      <c r="B11629" s="27" t="s">
        <v>6344</v>
      </c>
      <c r="C11629" s="27" t="s">
        <v>6345</v>
      </c>
      <c r="D11629" s="500" t="s">
        <v>6344</v>
      </c>
      <c r="E11629" s="27" t="s">
        <v>3033</v>
      </c>
      <c r="F11629" s="27" t="s">
        <v>2807</v>
      </c>
      <c r="G11629" s="517" t="s">
        <v>2812</v>
      </c>
      <c r="H11629" s="28">
        <v>44440</v>
      </c>
      <c r="I11629" s="516">
        <v>19.615192999999998</v>
      </c>
      <c r="J11629" s="518" t="s">
        <v>9055</v>
      </c>
    </row>
    <row r="11630" spans="1:10" x14ac:dyDescent="0.3">
      <c r="A11630" s="26">
        <v>2021</v>
      </c>
      <c r="B11630" s="27" t="s">
        <v>6346</v>
      </c>
      <c r="C11630" s="27" t="s">
        <v>6347</v>
      </c>
      <c r="D11630" s="500" t="s">
        <v>6346</v>
      </c>
      <c r="E11630" s="27" t="s">
        <v>3033</v>
      </c>
      <c r="F11630" s="27" t="s">
        <v>2788</v>
      </c>
      <c r="G11630" s="517" t="s">
        <v>2788</v>
      </c>
      <c r="H11630" s="28">
        <v>44440</v>
      </c>
      <c r="I11630" s="516">
        <v>12.376941</v>
      </c>
      <c r="J11630" s="518" t="s">
        <v>3192</v>
      </c>
    </row>
    <row r="11631" spans="1:10" x14ac:dyDescent="0.3">
      <c r="A11631" s="26">
        <v>2021</v>
      </c>
      <c r="B11631" s="27" t="s">
        <v>6353</v>
      </c>
      <c r="C11631" s="27" t="s">
        <v>6354</v>
      </c>
      <c r="D11631" s="500" t="s">
        <v>6353</v>
      </c>
      <c r="E11631" s="27" t="s">
        <v>6117</v>
      </c>
      <c r="F11631" s="27" t="s">
        <v>2825</v>
      </c>
      <c r="G11631" s="517" t="s">
        <v>2826</v>
      </c>
      <c r="H11631" s="28">
        <v>44440</v>
      </c>
      <c r="I11631" s="516">
        <v>0.68628600000000006</v>
      </c>
      <c r="J11631" s="518" t="s">
        <v>3192</v>
      </c>
    </row>
    <row r="11632" spans="1:10" x14ac:dyDescent="0.3">
      <c r="A11632" s="26">
        <v>2021</v>
      </c>
      <c r="B11632" s="27" t="s">
        <v>6341</v>
      </c>
      <c r="C11632" s="27" t="s">
        <v>6342</v>
      </c>
      <c r="D11632" s="500" t="s">
        <v>6343</v>
      </c>
      <c r="E11632" s="27" t="s">
        <v>3161</v>
      </c>
      <c r="F11632" s="27" t="s">
        <v>2815</v>
      </c>
      <c r="G11632" s="517" t="s">
        <v>2854</v>
      </c>
      <c r="H11632" s="28">
        <v>44440</v>
      </c>
      <c r="I11632" s="516">
        <v>0.66397800000000007</v>
      </c>
      <c r="J11632" s="518" t="s">
        <v>3192</v>
      </c>
    </row>
    <row r="11633" spans="1:10" x14ac:dyDescent="0.3">
      <c r="A11633" s="26">
        <v>2021</v>
      </c>
      <c r="B11633" s="27" t="s">
        <v>6339</v>
      </c>
      <c r="C11633" s="27" t="s">
        <v>6340</v>
      </c>
      <c r="D11633" s="500" t="s">
        <v>6339</v>
      </c>
      <c r="E11633" s="27" t="s">
        <v>3111</v>
      </c>
      <c r="F11633" s="27" t="s">
        <v>2825</v>
      </c>
      <c r="G11633" s="517" t="s">
        <v>2850</v>
      </c>
      <c r="H11633" s="28">
        <v>44440</v>
      </c>
      <c r="I11633" s="516">
        <v>0.49869200000000002</v>
      </c>
      <c r="J11633" s="518" t="s">
        <v>3241</v>
      </c>
    </row>
    <row r="11634" spans="1:10" x14ac:dyDescent="0.3">
      <c r="A11634" s="26">
        <v>2021</v>
      </c>
      <c r="B11634" s="27" t="s">
        <v>6349</v>
      </c>
      <c r="C11634" s="27" t="s">
        <v>6306</v>
      </c>
      <c r="D11634" s="500" t="s">
        <v>6349</v>
      </c>
      <c r="E11634" s="27" t="s">
        <v>3111</v>
      </c>
      <c r="F11634" s="27" t="s">
        <v>2825</v>
      </c>
      <c r="G11634" s="517" t="s">
        <v>2826</v>
      </c>
      <c r="H11634" s="28">
        <v>44440</v>
      </c>
      <c r="I11634" s="516">
        <v>1.1675330000000002</v>
      </c>
      <c r="J11634" s="518" t="s">
        <v>3241</v>
      </c>
    </row>
    <row r="11635" spans="1:10" x14ac:dyDescent="0.3">
      <c r="A11635" s="26">
        <v>2021</v>
      </c>
      <c r="B11635" s="27" t="s">
        <v>6348</v>
      </c>
      <c r="C11635" s="27" t="s">
        <v>6304</v>
      </c>
      <c r="D11635" s="500" t="s">
        <v>6348</v>
      </c>
      <c r="E11635" s="27" t="s">
        <v>3033</v>
      </c>
      <c r="F11635" s="27" t="s">
        <v>2815</v>
      </c>
      <c r="G11635" s="517" t="s">
        <v>2816</v>
      </c>
      <c r="H11635" s="28">
        <v>44440</v>
      </c>
      <c r="I11635" s="516">
        <v>9.5680700000000005</v>
      </c>
      <c r="J11635" s="518" t="s">
        <v>3241</v>
      </c>
    </row>
    <row r="11636" spans="1:10" x14ac:dyDescent="0.3">
      <c r="A11636" s="26">
        <v>2021</v>
      </c>
      <c r="B11636" s="27" t="s">
        <v>6355</v>
      </c>
      <c r="C11636" s="27" t="s">
        <v>6356</v>
      </c>
      <c r="D11636" s="500" t="s">
        <v>6355</v>
      </c>
      <c r="E11636" s="27" t="s">
        <v>6117</v>
      </c>
      <c r="F11636" s="27" t="s">
        <v>2825</v>
      </c>
      <c r="G11636" s="517" t="s">
        <v>2826</v>
      </c>
      <c r="H11636" s="28">
        <v>44440</v>
      </c>
      <c r="I11636" s="516">
        <v>1.400773</v>
      </c>
      <c r="J11636" s="518" t="s">
        <v>3192</v>
      </c>
    </row>
    <row r="11637" spans="1:10" x14ac:dyDescent="0.3">
      <c r="A11637" s="26">
        <v>2021</v>
      </c>
      <c r="B11637" s="27" t="s">
        <v>6357</v>
      </c>
      <c r="C11637" s="27" t="s">
        <v>6358</v>
      </c>
      <c r="D11637" s="500" t="s">
        <v>6357</v>
      </c>
      <c r="E11637" s="27" t="s">
        <v>3111</v>
      </c>
      <c r="F11637" s="27" t="s">
        <v>2825</v>
      </c>
      <c r="G11637" s="517" t="s">
        <v>2850</v>
      </c>
      <c r="H11637" s="28">
        <v>44440</v>
      </c>
      <c r="I11637" s="516">
        <v>0.43625200000000003</v>
      </c>
      <c r="J11637" s="518" t="s">
        <v>3241</v>
      </c>
    </row>
    <row r="11638" spans="1:10" x14ac:dyDescent="0.3">
      <c r="A11638" s="26">
        <v>2021</v>
      </c>
      <c r="B11638" s="27" t="s">
        <v>6382</v>
      </c>
      <c r="C11638" s="27" t="s">
        <v>6383</v>
      </c>
      <c r="D11638" s="500" t="s">
        <v>6384</v>
      </c>
      <c r="E11638" s="27" t="s">
        <v>3161</v>
      </c>
      <c r="F11638" s="27" t="s">
        <v>2815</v>
      </c>
      <c r="G11638" s="517" t="s">
        <v>2854</v>
      </c>
      <c r="H11638" s="28">
        <v>44440</v>
      </c>
      <c r="I11638" s="516">
        <v>1.0325299999999999</v>
      </c>
      <c r="J11638" s="518" t="s">
        <v>3192</v>
      </c>
    </row>
    <row r="11639" spans="1:10" x14ac:dyDescent="0.3">
      <c r="A11639" s="26">
        <v>2021</v>
      </c>
      <c r="B11639" s="27" t="s">
        <v>6385</v>
      </c>
      <c r="C11639" s="27" t="s">
        <v>6386</v>
      </c>
      <c r="D11639" s="500" t="s">
        <v>6387</v>
      </c>
      <c r="E11639" s="27" t="s">
        <v>3161</v>
      </c>
      <c r="F11639" s="27" t="s">
        <v>2815</v>
      </c>
      <c r="G11639" s="517" t="s">
        <v>2816</v>
      </c>
      <c r="H11639" s="28">
        <v>44440</v>
      </c>
      <c r="I11639" s="516">
        <v>0.70671099999999998</v>
      </c>
      <c r="J11639" s="518" t="s">
        <v>3192</v>
      </c>
    </row>
    <row r="11640" spans="1:10" x14ac:dyDescent="0.3">
      <c r="A11640" s="26">
        <v>2021</v>
      </c>
      <c r="B11640" s="27" t="s">
        <v>6446</v>
      </c>
      <c r="C11640" s="27" t="s">
        <v>6447</v>
      </c>
      <c r="D11640" s="500" t="s">
        <v>6446</v>
      </c>
      <c r="E11640" s="27" t="s">
        <v>3033</v>
      </c>
      <c r="F11640" s="27" t="s">
        <v>2798</v>
      </c>
      <c r="G11640" s="517" t="s">
        <v>5801</v>
      </c>
      <c r="H11640" s="28">
        <v>44440</v>
      </c>
      <c r="I11640" s="516">
        <v>28.443425999999999</v>
      </c>
      <c r="J11640" s="518" t="s">
        <v>3241</v>
      </c>
    </row>
    <row r="11641" spans="1:10" x14ac:dyDescent="0.3">
      <c r="A11641" s="26">
        <v>2021</v>
      </c>
      <c r="B11641" s="27" t="s">
        <v>6448</v>
      </c>
      <c r="C11641" s="27" t="s">
        <v>6449</v>
      </c>
      <c r="D11641" s="500" t="s">
        <v>6448</v>
      </c>
      <c r="E11641" s="27" t="s">
        <v>3111</v>
      </c>
      <c r="F11641" s="27" t="s">
        <v>2825</v>
      </c>
      <c r="G11641" s="517" t="s">
        <v>2850</v>
      </c>
      <c r="H11641" s="28">
        <v>44440</v>
      </c>
      <c r="I11641" s="516">
        <v>0.74161700000000008</v>
      </c>
      <c r="J11641" s="518" t="s">
        <v>3241</v>
      </c>
    </row>
    <row r="11642" spans="1:10" x14ac:dyDescent="0.3">
      <c r="A11642" s="26">
        <v>2021</v>
      </c>
      <c r="B11642" s="27" t="s">
        <v>6450</v>
      </c>
      <c r="C11642" s="27" t="s">
        <v>6451</v>
      </c>
      <c r="D11642" s="500" t="s">
        <v>6452</v>
      </c>
      <c r="E11642" s="27" t="s">
        <v>3063</v>
      </c>
      <c r="F11642" s="27" t="s">
        <v>3094</v>
      </c>
      <c r="G11642" s="517" t="s">
        <v>2961</v>
      </c>
      <c r="H11642" s="28">
        <v>44440</v>
      </c>
      <c r="I11642" s="516">
        <v>22.594832999999998</v>
      </c>
      <c r="J11642" s="518" t="s">
        <v>3241</v>
      </c>
    </row>
    <row r="11643" spans="1:10" x14ac:dyDescent="0.3">
      <c r="A11643" s="26">
        <v>2021</v>
      </c>
      <c r="B11643" s="27" t="s">
        <v>6453</v>
      </c>
      <c r="C11643" s="27" t="s">
        <v>6454</v>
      </c>
      <c r="D11643" s="500" t="s">
        <v>6501</v>
      </c>
      <c r="E11643" s="27" t="s">
        <v>3063</v>
      </c>
      <c r="F11643" s="27" t="s">
        <v>3094</v>
      </c>
      <c r="G11643" s="517" t="s">
        <v>2961</v>
      </c>
      <c r="H11643" s="28">
        <v>44440</v>
      </c>
      <c r="I11643" s="516">
        <v>11.469894</v>
      </c>
      <c r="J11643" s="518" t="s">
        <v>3192</v>
      </c>
    </row>
    <row r="11644" spans="1:10" x14ac:dyDescent="0.3">
      <c r="A11644" s="26">
        <v>2021</v>
      </c>
      <c r="B11644" s="27" t="s">
        <v>6729</v>
      </c>
      <c r="C11644" s="27" t="s">
        <v>6730</v>
      </c>
      <c r="D11644" s="500" t="s">
        <v>6729</v>
      </c>
      <c r="E11644" s="27" t="s">
        <v>3033</v>
      </c>
      <c r="F11644" s="27" t="s">
        <v>2807</v>
      </c>
      <c r="G11644" s="517" t="s">
        <v>2812</v>
      </c>
      <c r="H11644" s="28">
        <v>44440</v>
      </c>
      <c r="I11644" s="516">
        <v>9.2514430000000019</v>
      </c>
      <c r="J11644" s="518" t="s">
        <v>3192</v>
      </c>
    </row>
    <row r="11645" spans="1:10" x14ac:dyDescent="0.3">
      <c r="A11645" s="26">
        <v>2021</v>
      </c>
      <c r="B11645" s="27" t="s">
        <v>6455</v>
      </c>
      <c r="C11645" s="27" t="s">
        <v>6456</v>
      </c>
      <c r="D11645" s="500" t="s">
        <v>6457</v>
      </c>
      <c r="E11645" s="27" t="s">
        <v>3161</v>
      </c>
      <c r="F11645" s="27" t="s">
        <v>2788</v>
      </c>
      <c r="G11645" s="517" t="s">
        <v>2788</v>
      </c>
      <c r="H11645" s="28">
        <v>44440</v>
      </c>
      <c r="I11645" s="516">
        <v>0.487958</v>
      </c>
      <c r="J11645" s="518" t="s">
        <v>3192</v>
      </c>
    </row>
    <row r="11646" spans="1:10" x14ac:dyDescent="0.3">
      <c r="A11646" s="26">
        <v>2021</v>
      </c>
      <c r="B11646" s="27" t="s">
        <v>6731</v>
      </c>
      <c r="C11646" s="27" t="s">
        <v>6732</v>
      </c>
      <c r="D11646" s="500" t="s">
        <v>6731</v>
      </c>
      <c r="E11646" s="27" t="s">
        <v>6117</v>
      </c>
      <c r="F11646" s="27" t="s">
        <v>2825</v>
      </c>
      <c r="G11646" s="517" t="s">
        <v>2826</v>
      </c>
      <c r="H11646" s="28">
        <v>44440</v>
      </c>
      <c r="I11646" s="516">
        <v>0.16236300000000001</v>
      </c>
      <c r="J11646" s="518" t="s">
        <v>3192</v>
      </c>
    </row>
    <row r="11647" spans="1:10" x14ac:dyDescent="0.3">
      <c r="A11647" s="26">
        <v>2021</v>
      </c>
      <c r="B11647" s="27" t="s">
        <v>6464</v>
      </c>
      <c r="C11647" s="27" t="s">
        <v>6465</v>
      </c>
      <c r="D11647" s="500" t="s">
        <v>6466</v>
      </c>
      <c r="E11647" s="27" t="s">
        <v>3161</v>
      </c>
      <c r="F11647" s="27" t="s">
        <v>2788</v>
      </c>
      <c r="G11647" s="517" t="s">
        <v>2788</v>
      </c>
      <c r="H11647" s="28">
        <v>44440</v>
      </c>
      <c r="I11647" s="516">
        <v>0.362624</v>
      </c>
      <c r="J11647" s="518" t="s">
        <v>3192</v>
      </c>
    </row>
    <row r="11648" spans="1:10" x14ac:dyDescent="0.3">
      <c r="A11648" s="26">
        <v>2021</v>
      </c>
      <c r="B11648" s="27" t="s">
        <v>6471</v>
      </c>
      <c r="C11648" s="27" t="s">
        <v>6472</v>
      </c>
      <c r="D11648" s="500" t="s">
        <v>6473</v>
      </c>
      <c r="E11648" s="27" t="s">
        <v>3161</v>
      </c>
      <c r="F11648" s="27" t="s">
        <v>3026</v>
      </c>
      <c r="G11648" s="517" t="s">
        <v>2936</v>
      </c>
      <c r="H11648" s="28">
        <v>44440</v>
      </c>
      <c r="I11648" s="516">
        <v>1.1626290000000001</v>
      </c>
      <c r="J11648" s="518" t="s">
        <v>3192</v>
      </c>
    </row>
    <row r="11649" spans="1:10" x14ac:dyDescent="0.3">
      <c r="A11649" s="26">
        <v>2021</v>
      </c>
      <c r="B11649" s="27" t="s">
        <v>6458</v>
      </c>
      <c r="C11649" s="27" t="s">
        <v>6459</v>
      </c>
      <c r="D11649" s="500" t="s">
        <v>6458</v>
      </c>
      <c r="E11649" s="27" t="s">
        <v>3111</v>
      </c>
      <c r="F11649" s="27" t="s">
        <v>3034</v>
      </c>
      <c r="G11649" s="517" t="s">
        <v>2923</v>
      </c>
      <c r="H11649" s="28">
        <v>44440</v>
      </c>
      <c r="I11649" s="516">
        <v>9.9291850000000021</v>
      </c>
      <c r="J11649" s="518" t="s">
        <v>3192</v>
      </c>
    </row>
    <row r="11650" spans="1:10" x14ac:dyDescent="0.3">
      <c r="A11650" s="26">
        <v>2021</v>
      </c>
      <c r="B11650" s="27" t="s">
        <v>6460</v>
      </c>
      <c r="C11650" s="27" t="s">
        <v>6461</v>
      </c>
      <c r="D11650" s="500" t="s">
        <v>6460</v>
      </c>
      <c r="E11650" s="27" t="s">
        <v>3111</v>
      </c>
      <c r="F11650" s="27" t="s">
        <v>3034</v>
      </c>
      <c r="G11650" s="517" t="s">
        <v>2923</v>
      </c>
      <c r="H11650" s="28">
        <v>44440</v>
      </c>
      <c r="I11650" s="516">
        <v>22.092462000000001</v>
      </c>
      <c r="J11650" s="518" t="s">
        <v>3192</v>
      </c>
    </row>
    <row r="11651" spans="1:10" x14ac:dyDescent="0.3">
      <c r="A11651" s="26">
        <v>2021</v>
      </c>
      <c r="B11651" s="27" t="s">
        <v>6462</v>
      </c>
      <c r="C11651" s="27" t="s">
        <v>6463</v>
      </c>
      <c r="D11651" s="500" t="s">
        <v>6462</v>
      </c>
      <c r="E11651" s="27" t="s">
        <v>3111</v>
      </c>
      <c r="F11651" s="27" t="s">
        <v>3034</v>
      </c>
      <c r="G11651" s="517" t="s">
        <v>2923</v>
      </c>
      <c r="H11651" s="28">
        <v>44440</v>
      </c>
      <c r="I11651" s="516">
        <v>23.568716999999999</v>
      </c>
      <c r="J11651" s="518" t="s">
        <v>3192</v>
      </c>
    </row>
    <row r="11652" spans="1:10" x14ac:dyDescent="0.3">
      <c r="A11652" s="26">
        <v>2021</v>
      </c>
      <c r="B11652" s="27" t="s">
        <v>6467</v>
      </c>
      <c r="C11652" s="27" t="s">
        <v>6468</v>
      </c>
      <c r="D11652" s="500" t="s">
        <v>6467</v>
      </c>
      <c r="E11652" s="27" t="s">
        <v>3033</v>
      </c>
      <c r="F11652" s="27" t="s">
        <v>2788</v>
      </c>
      <c r="G11652" s="517" t="s">
        <v>2788</v>
      </c>
      <c r="H11652" s="28">
        <v>44440</v>
      </c>
      <c r="I11652" s="516">
        <v>31.081496999999999</v>
      </c>
      <c r="J11652" s="518" t="s">
        <v>3192</v>
      </c>
    </row>
    <row r="11653" spans="1:10" x14ac:dyDescent="0.3">
      <c r="A11653" s="26">
        <v>2021</v>
      </c>
      <c r="B11653" s="27" t="s">
        <v>9056</v>
      </c>
      <c r="C11653" s="27" t="s">
        <v>9057</v>
      </c>
      <c r="D11653" s="500" t="s">
        <v>9058</v>
      </c>
      <c r="E11653" s="27" t="s">
        <v>3063</v>
      </c>
      <c r="F11653" s="27" t="s">
        <v>3094</v>
      </c>
      <c r="G11653" s="517" t="s">
        <v>3527</v>
      </c>
      <c r="H11653" s="28">
        <v>44440</v>
      </c>
      <c r="I11653" s="516">
        <v>0.18922900000000001</v>
      </c>
      <c r="J11653" s="518" t="s">
        <v>3192</v>
      </c>
    </row>
    <row r="11654" spans="1:10" x14ac:dyDescent="0.3">
      <c r="A11654" s="26">
        <v>2021</v>
      </c>
      <c r="B11654" s="27" t="s">
        <v>6469</v>
      </c>
      <c r="C11654" s="27" t="s">
        <v>6470</v>
      </c>
      <c r="D11654" s="500" t="s">
        <v>6469</v>
      </c>
      <c r="E11654" s="27" t="s">
        <v>3033</v>
      </c>
      <c r="F11654" s="27" t="s">
        <v>2788</v>
      </c>
      <c r="G11654" s="517" t="s">
        <v>2788</v>
      </c>
      <c r="H11654" s="28">
        <v>44440</v>
      </c>
      <c r="I11654" s="516">
        <v>43.657180999999994</v>
      </c>
      <c r="J11654" s="518" t="s">
        <v>3241</v>
      </c>
    </row>
    <row r="11655" spans="1:10" x14ac:dyDescent="0.3">
      <c r="A11655" s="26">
        <v>2021</v>
      </c>
      <c r="B11655" s="27" t="s">
        <v>6488</v>
      </c>
      <c r="C11655" s="27" t="s">
        <v>6489</v>
      </c>
      <c r="D11655" s="500" t="s">
        <v>6488</v>
      </c>
      <c r="E11655" s="27" t="s">
        <v>3033</v>
      </c>
      <c r="F11655" s="27" t="s">
        <v>2807</v>
      </c>
      <c r="G11655" s="517" t="s">
        <v>2812</v>
      </c>
      <c r="H11655" s="28">
        <v>44440</v>
      </c>
      <c r="I11655" s="516">
        <v>31.712484</v>
      </c>
      <c r="J11655" s="518" t="s">
        <v>3192</v>
      </c>
    </row>
    <row r="11656" spans="1:10" x14ac:dyDescent="0.3">
      <c r="A11656" s="26">
        <v>2021</v>
      </c>
      <c r="B11656" s="27" t="s">
        <v>6490</v>
      </c>
      <c r="C11656" s="27" t="s">
        <v>6491</v>
      </c>
      <c r="D11656" s="500" t="s">
        <v>6490</v>
      </c>
      <c r="E11656" s="27" t="s">
        <v>6117</v>
      </c>
      <c r="F11656" s="27" t="s">
        <v>2825</v>
      </c>
      <c r="G11656" s="517" t="s">
        <v>2826</v>
      </c>
      <c r="H11656" s="28">
        <v>44440</v>
      </c>
      <c r="I11656" s="516">
        <v>0.22082300000000002</v>
      </c>
      <c r="J11656" s="518" t="s">
        <v>3192</v>
      </c>
    </row>
    <row r="11657" spans="1:10" x14ac:dyDescent="0.3">
      <c r="A11657" s="26">
        <v>2021</v>
      </c>
      <c r="B11657" s="27" t="s">
        <v>6496</v>
      </c>
      <c r="C11657" s="27" t="s">
        <v>6497</v>
      </c>
      <c r="D11657" s="500" t="s">
        <v>6496</v>
      </c>
      <c r="E11657" s="27" t="s">
        <v>6117</v>
      </c>
      <c r="F11657" s="27" t="s">
        <v>2825</v>
      </c>
      <c r="G11657" s="517" t="s">
        <v>2826</v>
      </c>
      <c r="H11657" s="28">
        <v>44440</v>
      </c>
      <c r="I11657" s="516">
        <v>0.19042500000000001</v>
      </c>
      <c r="J11657" s="518" t="s">
        <v>3192</v>
      </c>
    </row>
    <row r="11658" spans="1:10" x14ac:dyDescent="0.3">
      <c r="A11658" s="26">
        <v>2021</v>
      </c>
      <c r="B11658" s="27" t="s">
        <v>6493</v>
      </c>
      <c r="C11658" s="27" t="s">
        <v>6494</v>
      </c>
      <c r="D11658" s="500" t="s">
        <v>6493</v>
      </c>
      <c r="E11658" s="27" t="s">
        <v>6117</v>
      </c>
      <c r="F11658" s="27" t="s">
        <v>2825</v>
      </c>
      <c r="G11658" s="517" t="s">
        <v>2826</v>
      </c>
      <c r="H11658" s="28">
        <v>44440</v>
      </c>
      <c r="I11658" s="516">
        <v>0.201567</v>
      </c>
      <c r="J11658" s="518" t="s">
        <v>3192</v>
      </c>
    </row>
    <row r="11659" spans="1:10" x14ac:dyDescent="0.3">
      <c r="A11659" s="26">
        <v>2021</v>
      </c>
      <c r="B11659" s="27" t="s">
        <v>6499</v>
      </c>
      <c r="C11659" s="27" t="s">
        <v>6500</v>
      </c>
      <c r="D11659" s="500" t="s">
        <v>6499</v>
      </c>
      <c r="E11659" s="27" t="s">
        <v>3033</v>
      </c>
      <c r="F11659" s="27" t="s">
        <v>2788</v>
      </c>
      <c r="G11659" s="517" t="s">
        <v>2788</v>
      </c>
      <c r="H11659" s="28">
        <v>44440</v>
      </c>
      <c r="I11659" s="516">
        <v>15.533154</v>
      </c>
      <c r="J11659" s="518" t="s">
        <v>3192</v>
      </c>
    </row>
    <row r="11660" spans="1:10" x14ac:dyDescent="0.3">
      <c r="A11660" s="26">
        <v>2021</v>
      </c>
      <c r="B11660" s="27" t="s">
        <v>6505</v>
      </c>
      <c r="C11660" s="27" t="s">
        <v>6506</v>
      </c>
      <c r="D11660" s="500" t="s">
        <v>6505</v>
      </c>
      <c r="E11660" s="27" t="s">
        <v>3033</v>
      </c>
      <c r="F11660" s="27" t="s">
        <v>2807</v>
      </c>
      <c r="G11660" s="517" t="s">
        <v>2812</v>
      </c>
      <c r="H11660" s="28">
        <v>44440</v>
      </c>
      <c r="I11660" s="516">
        <v>14.533856</v>
      </c>
      <c r="J11660" s="518" t="s">
        <v>9055</v>
      </c>
    </row>
    <row r="11661" spans="1:10" x14ac:dyDescent="0.3">
      <c r="A11661" s="26">
        <v>2021</v>
      </c>
      <c r="B11661" s="27" t="s">
        <v>6733</v>
      </c>
      <c r="C11661" s="27" t="s">
        <v>6734</v>
      </c>
      <c r="D11661" s="500" t="s">
        <v>6735</v>
      </c>
      <c r="E11661" s="27" t="s">
        <v>3063</v>
      </c>
      <c r="F11661" s="27" t="s">
        <v>3094</v>
      </c>
      <c r="G11661" s="517" t="s">
        <v>3527</v>
      </c>
      <c r="H11661" s="28">
        <v>44440</v>
      </c>
      <c r="I11661" s="516">
        <v>2.9216870000000004</v>
      </c>
      <c r="J11661" s="518" t="s">
        <v>3192</v>
      </c>
    </row>
    <row r="11662" spans="1:10" x14ac:dyDescent="0.3">
      <c r="A11662" s="26">
        <v>2021</v>
      </c>
      <c r="B11662" s="27" t="s">
        <v>6502</v>
      </c>
      <c r="C11662" s="27" t="s">
        <v>6503</v>
      </c>
      <c r="D11662" s="500" t="s">
        <v>6504</v>
      </c>
      <c r="E11662" s="27" t="s">
        <v>3161</v>
      </c>
      <c r="F11662" s="27" t="s">
        <v>2815</v>
      </c>
      <c r="G11662" s="517" t="s">
        <v>2816</v>
      </c>
      <c r="H11662" s="28">
        <v>44440</v>
      </c>
      <c r="I11662" s="516">
        <v>0.58745199999999997</v>
      </c>
      <c r="J11662" s="518" t="s">
        <v>3192</v>
      </c>
    </row>
    <row r="11663" spans="1:10" x14ac:dyDescent="0.3">
      <c r="A11663" s="26">
        <v>2021</v>
      </c>
      <c r="B11663" s="27" t="s">
        <v>6510</v>
      </c>
      <c r="C11663" s="27" t="s">
        <v>3461</v>
      </c>
      <c r="D11663" s="500" t="s">
        <v>6511</v>
      </c>
      <c r="E11663" s="27" t="s">
        <v>3161</v>
      </c>
      <c r="F11663" s="27" t="s">
        <v>2815</v>
      </c>
      <c r="G11663" s="517" t="s">
        <v>2854</v>
      </c>
      <c r="H11663" s="28">
        <v>44440</v>
      </c>
      <c r="I11663" s="516">
        <v>0.43335000000000001</v>
      </c>
      <c r="J11663" s="518" t="s">
        <v>3192</v>
      </c>
    </row>
    <row r="11664" spans="1:10" x14ac:dyDescent="0.3">
      <c r="A11664" s="26">
        <v>2021</v>
      </c>
      <c r="B11664" s="27" t="s">
        <v>6507</v>
      </c>
      <c r="C11664" s="27" t="s">
        <v>6508</v>
      </c>
      <c r="D11664" s="500" t="s">
        <v>6509</v>
      </c>
      <c r="E11664" s="27" t="s">
        <v>3063</v>
      </c>
      <c r="F11664" s="27" t="s">
        <v>3094</v>
      </c>
      <c r="G11664" s="517" t="s">
        <v>2965</v>
      </c>
      <c r="H11664" s="28">
        <v>44440</v>
      </c>
      <c r="I11664" s="516">
        <v>0</v>
      </c>
      <c r="J11664" s="518" t="s">
        <v>3241</v>
      </c>
    </row>
    <row r="11665" spans="1:10" x14ac:dyDescent="0.3">
      <c r="A11665" s="26">
        <v>2021</v>
      </c>
      <c r="B11665" s="27" t="s">
        <v>6722</v>
      </c>
      <c r="C11665" s="27" t="s">
        <v>6723</v>
      </c>
      <c r="D11665" s="500" t="s">
        <v>6722</v>
      </c>
      <c r="E11665" s="27" t="s">
        <v>3033</v>
      </c>
      <c r="F11665" s="27" t="s">
        <v>2807</v>
      </c>
      <c r="G11665" s="517" t="s">
        <v>2812</v>
      </c>
      <c r="H11665" s="28">
        <v>44440</v>
      </c>
      <c r="I11665" s="516">
        <v>20.752590000000001</v>
      </c>
      <c r="J11665" s="518" t="s">
        <v>9055</v>
      </c>
    </row>
    <row r="11666" spans="1:10" x14ac:dyDescent="0.3">
      <c r="A11666" s="26">
        <v>2021</v>
      </c>
      <c r="B11666" s="27" t="s">
        <v>6724</v>
      </c>
      <c r="C11666" s="27" t="s">
        <v>6725</v>
      </c>
      <c r="D11666" s="500" t="s">
        <v>6724</v>
      </c>
      <c r="E11666" s="27" t="s">
        <v>3033</v>
      </c>
      <c r="F11666" s="27" t="s">
        <v>2807</v>
      </c>
      <c r="G11666" s="517" t="s">
        <v>2812</v>
      </c>
      <c r="H11666" s="28">
        <v>44440</v>
      </c>
      <c r="I11666" s="516">
        <v>20.540482000000001</v>
      </c>
      <c r="J11666" s="518" t="s">
        <v>9055</v>
      </c>
    </row>
    <row r="11667" spans="1:10" x14ac:dyDescent="0.3">
      <c r="A11667" s="26">
        <v>2021</v>
      </c>
      <c r="B11667" s="27" t="s">
        <v>6736</v>
      </c>
      <c r="C11667" s="27" t="s">
        <v>6727</v>
      </c>
      <c r="D11667" s="500" t="s">
        <v>6728</v>
      </c>
      <c r="E11667" s="27" t="s">
        <v>3161</v>
      </c>
      <c r="F11667" s="27" t="s">
        <v>2815</v>
      </c>
      <c r="G11667" s="517" t="s">
        <v>2816</v>
      </c>
      <c r="H11667" s="28">
        <v>44440</v>
      </c>
      <c r="I11667" s="516">
        <v>1.348098</v>
      </c>
      <c r="J11667" s="518" t="s">
        <v>3192</v>
      </c>
    </row>
    <row r="11668" spans="1:10" x14ac:dyDescent="0.3">
      <c r="A11668" s="26">
        <v>2021</v>
      </c>
      <c r="B11668" s="27" t="s">
        <v>6720</v>
      </c>
      <c r="C11668" s="27" t="s">
        <v>6721</v>
      </c>
      <c r="D11668" s="500" t="s">
        <v>6720</v>
      </c>
      <c r="E11668" s="27" t="s">
        <v>3033</v>
      </c>
      <c r="F11668" s="27" t="s">
        <v>2807</v>
      </c>
      <c r="G11668" s="517" t="s">
        <v>2808</v>
      </c>
      <c r="H11668" s="28">
        <v>44440</v>
      </c>
      <c r="I11668" s="516">
        <v>35.938217000000002</v>
      </c>
      <c r="J11668" s="518" t="s">
        <v>3192</v>
      </c>
    </row>
    <row r="11669" spans="1:10" x14ac:dyDescent="0.3">
      <c r="A11669" s="26">
        <v>2021</v>
      </c>
      <c r="B11669" s="27" t="s">
        <v>6737</v>
      </c>
      <c r="C11669" s="27" t="s">
        <v>6738</v>
      </c>
      <c r="D11669" s="500" t="s">
        <v>6737</v>
      </c>
      <c r="E11669" s="27" t="s">
        <v>3033</v>
      </c>
      <c r="F11669" s="27" t="s">
        <v>2807</v>
      </c>
      <c r="G11669" s="517" t="s">
        <v>2812</v>
      </c>
      <c r="H11669" s="28">
        <v>44440</v>
      </c>
      <c r="I11669" s="516">
        <v>20.779717000000002</v>
      </c>
      <c r="J11669" s="518" t="s">
        <v>3192</v>
      </c>
    </row>
    <row r="11670" spans="1:10" x14ac:dyDescent="0.3">
      <c r="A11670" s="26">
        <v>2021</v>
      </c>
      <c r="B11670" s="27" t="s">
        <v>6739</v>
      </c>
      <c r="C11670" s="27" t="s">
        <v>6740</v>
      </c>
      <c r="D11670" s="500" t="s">
        <v>6741</v>
      </c>
      <c r="E11670" s="27" t="s">
        <v>3161</v>
      </c>
      <c r="F11670" s="27" t="s">
        <v>2798</v>
      </c>
      <c r="G11670" s="517" t="s">
        <v>2799</v>
      </c>
      <c r="H11670" s="28">
        <v>44440</v>
      </c>
      <c r="I11670" s="516">
        <v>1.0050559999999999</v>
      </c>
      <c r="J11670" s="518" t="s">
        <v>3192</v>
      </c>
    </row>
    <row r="11671" spans="1:10" x14ac:dyDescent="0.3">
      <c r="A11671" s="26">
        <v>2021</v>
      </c>
      <c r="B11671" s="27" t="s">
        <v>6742</v>
      </c>
      <c r="C11671" s="27" t="s">
        <v>6743</v>
      </c>
      <c r="D11671" s="500" t="s">
        <v>6742</v>
      </c>
      <c r="E11671" s="27" t="s">
        <v>3033</v>
      </c>
      <c r="F11671" s="27" t="s">
        <v>2807</v>
      </c>
      <c r="G11671" s="517" t="s">
        <v>2812</v>
      </c>
      <c r="H11671" s="28">
        <v>44440</v>
      </c>
      <c r="I11671" s="516">
        <v>36.641288000000003</v>
      </c>
      <c r="J11671" s="28" t="s">
        <v>3192</v>
      </c>
    </row>
    <row r="11672" spans="1:10" x14ac:dyDescent="0.3">
      <c r="A11672" s="26">
        <v>2021</v>
      </c>
      <c r="B11672" s="27" t="s">
        <v>6777</v>
      </c>
      <c r="C11672" s="27" t="s">
        <v>6778</v>
      </c>
      <c r="D11672" s="500" t="s">
        <v>6777</v>
      </c>
      <c r="E11672" s="27" t="s">
        <v>3033</v>
      </c>
      <c r="F11672" s="27" t="s">
        <v>2807</v>
      </c>
      <c r="G11672" s="517" t="s">
        <v>2812</v>
      </c>
      <c r="H11672" s="28">
        <v>44440</v>
      </c>
      <c r="I11672" s="516">
        <v>8.2895520000000005</v>
      </c>
      <c r="J11672" s="518" t="s">
        <v>3192</v>
      </c>
    </row>
    <row r="11673" spans="1:10" x14ac:dyDescent="0.3">
      <c r="A11673" s="26">
        <v>2021</v>
      </c>
      <c r="B11673" s="27" t="s">
        <v>6779</v>
      </c>
      <c r="C11673" s="27" t="s">
        <v>6780</v>
      </c>
      <c r="D11673" s="500" t="s">
        <v>6779</v>
      </c>
      <c r="E11673" s="27" t="s">
        <v>3033</v>
      </c>
      <c r="F11673" s="27" t="s">
        <v>2788</v>
      </c>
      <c r="G11673" s="517" t="s">
        <v>2788</v>
      </c>
      <c r="H11673" s="28">
        <v>44440</v>
      </c>
      <c r="I11673" s="516">
        <v>14.439081</v>
      </c>
      <c r="J11673" s="518" t="s">
        <v>3241</v>
      </c>
    </row>
    <row r="11674" spans="1:10" x14ac:dyDescent="0.3">
      <c r="A11674" s="26">
        <v>2021</v>
      </c>
      <c r="B11674" s="27" t="s">
        <v>6781</v>
      </c>
      <c r="C11674" s="27" t="s">
        <v>6782</v>
      </c>
      <c r="D11674" s="500" t="s">
        <v>6783</v>
      </c>
      <c r="E11674" s="27" t="s">
        <v>3161</v>
      </c>
      <c r="F11674" s="27" t="s">
        <v>3087</v>
      </c>
      <c r="G11674" s="517" t="s">
        <v>2788</v>
      </c>
      <c r="H11674" s="28">
        <v>44440</v>
      </c>
      <c r="I11674" s="516">
        <v>3.5978859999999999</v>
      </c>
      <c r="J11674" s="518" t="s">
        <v>3192</v>
      </c>
    </row>
    <row r="11675" spans="1:10" x14ac:dyDescent="0.3">
      <c r="A11675" s="26">
        <v>2021</v>
      </c>
      <c r="B11675" s="27" t="s">
        <v>6784</v>
      </c>
      <c r="C11675" s="27" t="s">
        <v>6785</v>
      </c>
      <c r="D11675" s="500" t="s">
        <v>6786</v>
      </c>
      <c r="E11675" s="27" t="s">
        <v>3161</v>
      </c>
      <c r="F11675" s="27" t="s">
        <v>2788</v>
      </c>
      <c r="G11675" s="517" t="s">
        <v>2788</v>
      </c>
      <c r="H11675" s="28">
        <v>44440</v>
      </c>
      <c r="I11675" s="516">
        <v>0.73606700000000003</v>
      </c>
      <c r="J11675" s="518" t="s">
        <v>3192</v>
      </c>
    </row>
    <row r="11676" spans="1:10" x14ac:dyDescent="0.3">
      <c r="A11676" s="26">
        <v>2021</v>
      </c>
      <c r="B11676" s="27" t="s">
        <v>6787</v>
      </c>
      <c r="C11676" s="27" t="s">
        <v>6788</v>
      </c>
      <c r="D11676" s="500" t="s">
        <v>6789</v>
      </c>
      <c r="E11676" s="27" t="s">
        <v>3063</v>
      </c>
      <c r="F11676" s="27" t="s">
        <v>3094</v>
      </c>
      <c r="G11676" s="517" t="s">
        <v>2965</v>
      </c>
      <c r="H11676" s="28">
        <v>44440</v>
      </c>
      <c r="I11676" s="516">
        <v>2.1154850000000001</v>
      </c>
      <c r="J11676" s="518" t="s">
        <v>3192</v>
      </c>
    </row>
    <row r="11677" spans="1:10" x14ac:dyDescent="0.3">
      <c r="A11677" s="26">
        <v>2021</v>
      </c>
      <c r="B11677" s="27" t="s">
        <v>6790</v>
      </c>
      <c r="C11677" s="27" t="s">
        <v>6791</v>
      </c>
      <c r="D11677" s="500" t="s">
        <v>6790</v>
      </c>
      <c r="E11677" s="27" t="s">
        <v>3111</v>
      </c>
      <c r="F11677" s="27" t="s">
        <v>2825</v>
      </c>
      <c r="G11677" s="517" t="s">
        <v>2850</v>
      </c>
      <c r="H11677" s="28">
        <v>44440</v>
      </c>
      <c r="I11677" s="516">
        <v>25.157145</v>
      </c>
      <c r="J11677" s="518" t="s">
        <v>3192</v>
      </c>
    </row>
    <row r="11678" spans="1:10" x14ac:dyDescent="0.3">
      <c r="A11678" s="26">
        <v>2021</v>
      </c>
      <c r="B11678" s="27" t="s">
        <v>6792</v>
      </c>
      <c r="C11678" s="27" t="s">
        <v>6793</v>
      </c>
      <c r="D11678" s="500" t="s">
        <v>6794</v>
      </c>
      <c r="E11678" s="27" t="s">
        <v>3161</v>
      </c>
      <c r="F11678" s="27" t="s">
        <v>2788</v>
      </c>
      <c r="G11678" s="517" t="s">
        <v>2788</v>
      </c>
      <c r="H11678" s="28">
        <v>44440</v>
      </c>
      <c r="I11678" s="516">
        <v>8.5030000000000001E-3</v>
      </c>
      <c r="J11678" s="518" t="s">
        <v>3192</v>
      </c>
    </row>
    <row r="11679" spans="1:10" x14ac:dyDescent="0.3">
      <c r="A11679" s="26">
        <v>2021</v>
      </c>
      <c r="B11679" s="27" t="s">
        <v>6795</v>
      </c>
      <c r="C11679" s="27" t="s">
        <v>6796</v>
      </c>
      <c r="D11679" s="500" t="s">
        <v>6795</v>
      </c>
      <c r="E11679" s="27" t="s">
        <v>6117</v>
      </c>
      <c r="F11679" s="27" t="s">
        <v>2815</v>
      </c>
      <c r="G11679" s="517" t="s">
        <v>2816</v>
      </c>
      <c r="H11679" s="28">
        <v>44440</v>
      </c>
      <c r="I11679" s="516">
        <v>0.14310900000000001</v>
      </c>
      <c r="J11679" s="518" t="s">
        <v>3192</v>
      </c>
    </row>
    <row r="11680" spans="1:10" x14ac:dyDescent="0.3">
      <c r="A11680" s="26">
        <v>2021</v>
      </c>
      <c r="B11680" s="27" t="s">
        <v>6797</v>
      </c>
      <c r="C11680" s="27" t="s">
        <v>3618</v>
      </c>
      <c r="D11680" s="500" t="s">
        <v>6797</v>
      </c>
      <c r="E11680" s="27" t="s">
        <v>6117</v>
      </c>
      <c r="F11680" s="27" t="s">
        <v>2815</v>
      </c>
      <c r="G11680" s="517" t="s">
        <v>2816</v>
      </c>
      <c r="H11680" s="28">
        <v>44440</v>
      </c>
      <c r="I11680" s="516">
        <v>9.0939999999999993E-2</v>
      </c>
      <c r="J11680" s="518" t="s">
        <v>3192</v>
      </c>
    </row>
    <row r="11681" spans="1:10" x14ac:dyDescent="0.3">
      <c r="A11681" s="26">
        <v>2021</v>
      </c>
      <c r="B11681" s="27" t="s">
        <v>9059</v>
      </c>
      <c r="C11681" s="27" t="s">
        <v>9060</v>
      </c>
      <c r="D11681" s="500" t="s">
        <v>9059</v>
      </c>
      <c r="E11681" s="27" t="s">
        <v>3111</v>
      </c>
      <c r="F11681" s="27" t="s">
        <v>3034</v>
      </c>
      <c r="G11681" s="517" t="s">
        <v>2840</v>
      </c>
      <c r="H11681" s="28">
        <v>44440</v>
      </c>
      <c r="I11681" s="516">
        <v>5.2811550000000009</v>
      </c>
      <c r="J11681" s="518" t="s">
        <v>3192</v>
      </c>
    </row>
    <row r="11682" spans="1:10" x14ac:dyDescent="0.3">
      <c r="A11682" s="519">
        <v>2021</v>
      </c>
      <c r="B11682" s="520" t="s">
        <v>9061</v>
      </c>
      <c r="C11682" s="520" t="s">
        <v>3667</v>
      </c>
      <c r="D11682" s="521" t="s">
        <v>9061</v>
      </c>
      <c r="E11682" s="520" t="s">
        <v>3111</v>
      </c>
      <c r="F11682" s="520" t="s">
        <v>3034</v>
      </c>
      <c r="G11682" s="522" t="s">
        <v>2840</v>
      </c>
      <c r="H11682" s="524">
        <v>44440</v>
      </c>
      <c r="I11682" s="523">
        <v>4.4731190000000005</v>
      </c>
      <c r="J11682" s="524" t="s">
        <v>3192</v>
      </c>
    </row>
    <row r="11683" spans="1:10" x14ac:dyDescent="0.3">
      <c r="A11683" s="519">
        <v>2021</v>
      </c>
      <c r="B11683" s="520" t="s">
        <v>3051</v>
      </c>
      <c r="C11683" s="520" t="s">
        <v>3051</v>
      </c>
      <c r="D11683" s="521" t="s">
        <v>3051</v>
      </c>
      <c r="E11683" s="520" t="s">
        <v>6118</v>
      </c>
      <c r="F11683" s="520" t="s">
        <v>3051</v>
      </c>
      <c r="G11683" s="522" t="s">
        <v>6074</v>
      </c>
      <c r="H11683" s="524">
        <v>44440</v>
      </c>
      <c r="I11683" s="523">
        <v>10375.902</v>
      </c>
      <c r="J11683" s="524" t="s">
        <v>6487</v>
      </c>
    </row>
    <row r="11684" spans="1:10" x14ac:dyDescent="0.3">
      <c r="A11684" s="26">
        <v>2021</v>
      </c>
      <c r="B11684" s="27" t="s">
        <v>3022</v>
      </c>
      <c r="C11684" s="27" t="s">
        <v>3023</v>
      </c>
      <c r="D11684" s="500" t="s">
        <v>3024</v>
      </c>
      <c r="E11684" s="27" t="s">
        <v>3025</v>
      </c>
      <c r="F11684" s="27" t="s">
        <v>3026</v>
      </c>
      <c r="G11684" s="517" t="s">
        <v>2788</v>
      </c>
      <c r="H11684" s="524">
        <v>44440</v>
      </c>
      <c r="I11684" s="516">
        <v>0</v>
      </c>
      <c r="J11684" s="518" t="s">
        <v>3241</v>
      </c>
    </row>
    <row r="11685" spans="1:10" x14ac:dyDescent="0.3">
      <c r="A11685" s="26">
        <v>2021</v>
      </c>
      <c r="B11685" s="27" t="s">
        <v>3022</v>
      </c>
      <c r="C11685" s="27" t="s">
        <v>3023</v>
      </c>
      <c r="D11685" s="500" t="s">
        <v>3027</v>
      </c>
      <c r="E11685" s="27" t="s">
        <v>3025</v>
      </c>
      <c r="F11685" s="27" t="s">
        <v>3026</v>
      </c>
      <c r="G11685" s="517" t="s">
        <v>2788</v>
      </c>
      <c r="H11685" s="524">
        <v>44440</v>
      </c>
      <c r="I11685" s="516">
        <v>0</v>
      </c>
      <c r="J11685" s="518" t="s">
        <v>3241</v>
      </c>
    </row>
    <row r="11686" spans="1:10" x14ac:dyDescent="0.3">
      <c r="A11686" s="26">
        <v>2021</v>
      </c>
      <c r="B11686" s="27" t="s">
        <v>3162</v>
      </c>
      <c r="C11686" s="27" t="s">
        <v>3163</v>
      </c>
      <c r="D11686" s="500" t="s">
        <v>3164</v>
      </c>
      <c r="E11686" s="27" t="s">
        <v>3025</v>
      </c>
      <c r="F11686" s="27" t="s">
        <v>3087</v>
      </c>
      <c r="G11686" s="517" t="s">
        <v>2788</v>
      </c>
      <c r="H11686" s="524">
        <v>44440</v>
      </c>
      <c r="I11686" s="516">
        <v>0</v>
      </c>
      <c r="J11686" s="518" t="s">
        <v>3241</v>
      </c>
    </row>
    <row r="11687" spans="1:10" x14ac:dyDescent="0.3">
      <c r="A11687" s="26">
        <v>2021</v>
      </c>
      <c r="B11687" s="27" t="s">
        <v>3162</v>
      </c>
      <c r="C11687" s="27" t="s">
        <v>3163</v>
      </c>
      <c r="D11687" s="500" t="s">
        <v>3165</v>
      </c>
      <c r="E11687" s="27" t="s">
        <v>3025</v>
      </c>
      <c r="F11687" s="27" t="s">
        <v>3087</v>
      </c>
      <c r="G11687" s="517" t="s">
        <v>2788</v>
      </c>
      <c r="H11687" s="524">
        <v>44440</v>
      </c>
      <c r="I11687" s="516">
        <v>0</v>
      </c>
      <c r="J11687" s="518" t="s">
        <v>3241</v>
      </c>
    </row>
    <row r="11688" spans="1:10" x14ac:dyDescent="0.3">
      <c r="A11688" s="26">
        <v>2021</v>
      </c>
      <c r="B11688" s="27" t="s">
        <v>3064</v>
      </c>
      <c r="C11688" s="27" t="s">
        <v>3065</v>
      </c>
      <c r="D11688" s="500" t="s">
        <v>3066</v>
      </c>
      <c r="E11688" s="27" t="s">
        <v>3025</v>
      </c>
      <c r="F11688" s="27" t="s">
        <v>2825</v>
      </c>
      <c r="G11688" s="517" t="s">
        <v>2826</v>
      </c>
      <c r="H11688" s="524">
        <v>44440</v>
      </c>
      <c r="I11688" s="516">
        <v>0</v>
      </c>
      <c r="J11688" s="518" t="s">
        <v>3241</v>
      </c>
    </row>
    <row r="11689" spans="1:10" x14ac:dyDescent="0.3">
      <c r="A11689" s="26">
        <v>2021</v>
      </c>
      <c r="B11689" s="27" t="s">
        <v>3064</v>
      </c>
      <c r="C11689" s="27" t="s">
        <v>3065</v>
      </c>
      <c r="D11689" s="500" t="s">
        <v>3067</v>
      </c>
      <c r="E11689" s="27" t="s">
        <v>3025</v>
      </c>
      <c r="F11689" s="27" t="s">
        <v>2825</v>
      </c>
      <c r="G11689" s="517" t="s">
        <v>2826</v>
      </c>
      <c r="H11689" s="524">
        <v>44440</v>
      </c>
      <c r="I11689" s="516">
        <v>0</v>
      </c>
      <c r="J11689" s="518" t="s">
        <v>3241</v>
      </c>
    </row>
    <row r="11690" spans="1:10" x14ac:dyDescent="0.3">
      <c r="A11690" s="26">
        <v>2021</v>
      </c>
      <c r="B11690" s="27" t="s">
        <v>3084</v>
      </c>
      <c r="C11690" s="27" t="s">
        <v>3085</v>
      </c>
      <c r="D11690" s="500" t="s">
        <v>3086</v>
      </c>
      <c r="E11690" s="27" t="s">
        <v>3025</v>
      </c>
      <c r="F11690" s="27" t="s">
        <v>3087</v>
      </c>
      <c r="G11690" s="517" t="s">
        <v>2788</v>
      </c>
      <c r="H11690" s="524">
        <v>44440</v>
      </c>
      <c r="I11690" s="516">
        <v>0</v>
      </c>
      <c r="J11690" s="518" t="s">
        <v>3241</v>
      </c>
    </row>
    <row r="11691" spans="1:10" x14ac:dyDescent="0.3">
      <c r="A11691" s="26">
        <v>2021</v>
      </c>
      <c r="B11691" s="27" t="s">
        <v>3084</v>
      </c>
      <c r="C11691" s="27" t="s">
        <v>3085</v>
      </c>
      <c r="D11691" s="500" t="s">
        <v>3088</v>
      </c>
      <c r="E11691" s="27" t="s">
        <v>3025</v>
      </c>
      <c r="F11691" s="27" t="s">
        <v>3087</v>
      </c>
      <c r="G11691" s="517" t="s">
        <v>2788</v>
      </c>
      <c r="H11691" s="524">
        <v>44440</v>
      </c>
      <c r="I11691" s="516">
        <v>0</v>
      </c>
      <c r="J11691" s="518" t="s">
        <v>3241</v>
      </c>
    </row>
    <row r="11692" spans="1:10" x14ac:dyDescent="0.3">
      <c r="A11692" s="26">
        <v>2021</v>
      </c>
      <c r="B11692" s="27" t="s">
        <v>3136</v>
      </c>
      <c r="C11692" s="27" t="s">
        <v>3137</v>
      </c>
      <c r="D11692" s="500" t="s">
        <v>3138</v>
      </c>
      <c r="E11692" s="27" t="s">
        <v>3025</v>
      </c>
      <c r="F11692" s="27" t="s">
        <v>3087</v>
      </c>
      <c r="G11692" s="517" t="s">
        <v>2788</v>
      </c>
      <c r="H11692" s="524">
        <v>44440</v>
      </c>
      <c r="I11692" s="516">
        <v>0</v>
      </c>
      <c r="J11692" s="518" t="s">
        <v>3241</v>
      </c>
    </row>
    <row r="11693" spans="1:10" x14ac:dyDescent="0.3">
      <c r="A11693" s="26">
        <v>2021</v>
      </c>
      <c r="B11693" s="27" t="s">
        <v>3136</v>
      </c>
      <c r="C11693" s="27" t="s">
        <v>3137</v>
      </c>
      <c r="D11693" s="500" t="s">
        <v>3139</v>
      </c>
      <c r="E11693" s="27" t="s">
        <v>3025</v>
      </c>
      <c r="F11693" s="27" t="s">
        <v>3087</v>
      </c>
      <c r="G11693" s="517" t="s">
        <v>2788</v>
      </c>
      <c r="H11693" s="524">
        <v>44440</v>
      </c>
      <c r="I11693" s="516">
        <v>0</v>
      </c>
      <c r="J11693" s="518" t="s">
        <v>3241</v>
      </c>
    </row>
    <row r="11694" spans="1:10" x14ac:dyDescent="0.3">
      <c r="A11694" s="26">
        <v>2021</v>
      </c>
      <c r="B11694" s="27" t="s">
        <v>3123</v>
      </c>
      <c r="C11694" s="27" t="s">
        <v>3124</v>
      </c>
      <c r="D11694" s="500" t="s">
        <v>3166</v>
      </c>
      <c r="E11694" s="27" t="s">
        <v>3025</v>
      </c>
      <c r="F11694" s="27" t="s">
        <v>2825</v>
      </c>
      <c r="G11694" s="517" t="s">
        <v>2850</v>
      </c>
      <c r="H11694" s="524">
        <v>44440</v>
      </c>
      <c r="I11694" s="516">
        <v>0</v>
      </c>
      <c r="J11694" s="518" t="s">
        <v>3241</v>
      </c>
    </row>
    <row r="11695" spans="1:10" x14ac:dyDescent="0.3">
      <c r="A11695" s="26">
        <v>2021</v>
      </c>
      <c r="B11695" s="27" t="s">
        <v>3123</v>
      </c>
      <c r="C11695" s="27" t="s">
        <v>3124</v>
      </c>
      <c r="D11695" s="500" t="s">
        <v>3125</v>
      </c>
      <c r="E11695" s="27" t="s">
        <v>3025</v>
      </c>
      <c r="F11695" s="27" t="s">
        <v>2825</v>
      </c>
      <c r="G11695" s="517" t="s">
        <v>2850</v>
      </c>
      <c r="H11695" s="524">
        <v>44440</v>
      </c>
      <c r="I11695" s="516">
        <v>0</v>
      </c>
      <c r="J11695" s="518" t="s">
        <v>3241</v>
      </c>
    </row>
    <row r="11696" spans="1:10" x14ac:dyDescent="0.3">
      <c r="A11696" s="26">
        <v>2021</v>
      </c>
      <c r="B11696" s="27" t="s">
        <v>3123</v>
      </c>
      <c r="C11696" s="27" t="s">
        <v>3124</v>
      </c>
      <c r="D11696" s="500" t="s">
        <v>3170</v>
      </c>
      <c r="E11696" s="27" t="s">
        <v>3025</v>
      </c>
      <c r="F11696" s="27" t="s">
        <v>2825</v>
      </c>
      <c r="G11696" s="517" t="s">
        <v>2850</v>
      </c>
      <c r="H11696" s="524">
        <v>44440</v>
      </c>
      <c r="I11696" s="516">
        <v>0</v>
      </c>
      <c r="J11696" s="518" t="s">
        <v>3241</v>
      </c>
    </row>
    <row r="11697" spans="1:10" x14ac:dyDescent="0.3">
      <c r="A11697" s="26">
        <v>2021</v>
      </c>
      <c r="B11697" s="27" t="s">
        <v>3114</v>
      </c>
      <c r="C11697" s="27" t="s">
        <v>3115</v>
      </c>
      <c r="D11697" s="500" t="s">
        <v>3116</v>
      </c>
      <c r="E11697" s="27" t="s">
        <v>3025</v>
      </c>
      <c r="F11697" s="27" t="s">
        <v>3026</v>
      </c>
      <c r="G11697" s="517" t="s">
        <v>2788</v>
      </c>
      <c r="H11697" s="524">
        <v>44440</v>
      </c>
      <c r="I11697" s="516">
        <v>0</v>
      </c>
      <c r="J11697" s="518" t="s">
        <v>3241</v>
      </c>
    </row>
    <row r="11698" spans="1:10" x14ac:dyDescent="0.3">
      <c r="A11698" s="26">
        <v>2021</v>
      </c>
      <c r="B11698" s="27" t="s">
        <v>3126</v>
      </c>
      <c r="C11698" s="27" t="s">
        <v>3127</v>
      </c>
      <c r="D11698" s="500" t="s">
        <v>3128</v>
      </c>
      <c r="E11698" s="27" t="s">
        <v>3025</v>
      </c>
      <c r="F11698" s="27" t="s">
        <v>3026</v>
      </c>
      <c r="G11698" s="517" t="s">
        <v>2936</v>
      </c>
      <c r="H11698" s="524">
        <v>44440</v>
      </c>
      <c r="I11698" s="516">
        <v>0</v>
      </c>
      <c r="J11698" s="518" t="s">
        <v>3241</v>
      </c>
    </row>
    <row r="11699" spans="1:10" x14ac:dyDescent="0.3">
      <c r="A11699" s="26">
        <v>2021</v>
      </c>
      <c r="B11699" s="27" t="s">
        <v>3107</v>
      </c>
      <c r="C11699" s="27" t="s">
        <v>3108</v>
      </c>
      <c r="D11699" s="500" t="s">
        <v>3108</v>
      </c>
      <c r="E11699" s="27" t="s">
        <v>6117</v>
      </c>
      <c r="F11699" s="27" t="s">
        <v>3026</v>
      </c>
      <c r="G11699" s="517" t="s">
        <v>2936</v>
      </c>
      <c r="H11699" s="524">
        <v>44440</v>
      </c>
      <c r="I11699" s="516">
        <v>3.4421999999999994E-2</v>
      </c>
      <c r="J11699" s="518" t="s">
        <v>3241</v>
      </c>
    </row>
    <row r="11700" spans="1:10" x14ac:dyDescent="0.3">
      <c r="A11700" s="26">
        <v>2021</v>
      </c>
      <c r="B11700" s="27" t="s">
        <v>6453</v>
      </c>
      <c r="C11700" s="27" t="s">
        <v>6454</v>
      </c>
      <c r="D11700" s="500" t="s">
        <v>6453</v>
      </c>
      <c r="E11700" s="27" t="s">
        <v>3063</v>
      </c>
      <c r="F11700" s="27" t="s">
        <v>3094</v>
      </c>
      <c r="G11700" s="517" t="s">
        <v>2961</v>
      </c>
      <c r="H11700" s="524">
        <v>44440</v>
      </c>
      <c r="I11700" s="516">
        <v>0</v>
      </c>
      <c r="J11700" s="518" t="s">
        <v>3192</v>
      </c>
    </row>
    <row r="11701" spans="1:10" x14ac:dyDescent="0.3">
      <c r="A11701" s="519">
        <v>2021</v>
      </c>
      <c r="B11701" s="520" t="s">
        <v>3035</v>
      </c>
      <c r="C11701" s="520" t="s">
        <v>3036</v>
      </c>
      <c r="D11701" s="521" t="s">
        <v>3035</v>
      </c>
      <c r="E11701" s="520" t="s">
        <v>6117</v>
      </c>
      <c r="F11701" s="520" t="s">
        <v>2825</v>
      </c>
      <c r="G11701" s="522" t="s">
        <v>2826</v>
      </c>
      <c r="H11701" s="524">
        <v>44440</v>
      </c>
      <c r="I11701" s="523">
        <v>0</v>
      </c>
      <c r="J11701" s="524" t="s">
        <v>3241</v>
      </c>
    </row>
    <row r="11702" spans="1:10" x14ac:dyDescent="0.3">
      <c r="A11702" s="519">
        <v>2021</v>
      </c>
      <c r="B11702" s="520" t="s">
        <v>6728</v>
      </c>
      <c r="C11702" s="520" t="s">
        <v>6727</v>
      </c>
      <c r="D11702" s="521" t="s">
        <v>6726</v>
      </c>
      <c r="E11702" s="520" t="s">
        <v>3161</v>
      </c>
      <c r="F11702" s="520" t="s">
        <v>2815</v>
      </c>
      <c r="G11702" s="522" t="s">
        <v>2816</v>
      </c>
      <c r="H11702" s="524">
        <v>44440</v>
      </c>
      <c r="I11702" s="523">
        <v>0</v>
      </c>
      <c r="J11702" s="520" t="s">
        <v>3192</v>
      </c>
    </row>
    <row r="11703" spans="1:10" x14ac:dyDescent="0.3">
      <c r="A11703" s="26">
        <v>2021</v>
      </c>
      <c r="B11703" s="27" t="s">
        <v>3028</v>
      </c>
      <c r="C11703" s="27" t="s">
        <v>3029</v>
      </c>
      <c r="D11703" s="500" t="s">
        <v>3028</v>
      </c>
      <c r="E11703" s="27" t="s">
        <v>6117</v>
      </c>
      <c r="F11703" s="27" t="s">
        <v>2807</v>
      </c>
      <c r="G11703" s="517" t="s">
        <v>2812</v>
      </c>
      <c r="H11703" s="28">
        <v>44470</v>
      </c>
      <c r="I11703" s="516">
        <v>6.4302300000000008</v>
      </c>
      <c r="J11703" s="518" t="s">
        <v>3241</v>
      </c>
    </row>
    <row r="11704" spans="1:10" x14ac:dyDescent="0.3">
      <c r="A11704" s="26">
        <v>2021</v>
      </c>
      <c r="B11704" s="27" t="s">
        <v>3181</v>
      </c>
      <c r="C11704" s="27" t="s">
        <v>3180</v>
      </c>
      <c r="D11704" s="500" t="s">
        <v>3181</v>
      </c>
      <c r="E11704" s="27" t="s">
        <v>3033</v>
      </c>
      <c r="F11704" s="27" t="s">
        <v>3034</v>
      </c>
      <c r="G11704" s="517" t="s">
        <v>2821</v>
      </c>
      <c r="H11704" s="28">
        <v>44470</v>
      </c>
      <c r="I11704" s="516">
        <v>4.6111860000000009</v>
      </c>
      <c r="J11704" s="518" t="s">
        <v>3241</v>
      </c>
    </row>
    <row r="11705" spans="1:10" x14ac:dyDescent="0.3">
      <c r="A11705" s="26">
        <v>2021</v>
      </c>
      <c r="B11705" s="27" t="s">
        <v>3031</v>
      </c>
      <c r="C11705" s="27" t="s">
        <v>3032</v>
      </c>
      <c r="D11705" s="500" t="s">
        <v>3031</v>
      </c>
      <c r="E11705" s="27" t="s">
        <v>3033</v>
      </c>
      <c r="F11705" s="27" t="s">
        <v>3034</v>
      </c>
      <c r="G11705" s="517" t="s">
        <v>2821</v>
      </c>
      <c r="H11705" s="28">
        <v>44470</v>
      </c>
      <c r="I11705" s="516">
        <v>5.1737719999999996</v>
      </c>
      <c r="J11705" s="518" t="s">
        <v>3241</v>
      </c>
    </row>
    <row r="11706" spans="1:10" x14ac:dyDescent="0.3">
      <c r="A11706" s="26">
        <v>2021</v>
      </c>
      <c r="B11706" s="27" t="s">
        <v>3037</v>
      </c>
      <c r="C11706" s="27" t="s">
        <v>3038</v>
      </c>
      <c r="D11706" s="500" t="s">
        <v>3037</v>
      </c>
      <c r="E11706" s="27" t="s">
        <v>6117</v>
      </c>
      <c r="F11706" s="27" t="s">
        <v>3034</v>
      </c>
      <c r="G11706" s="517" t="s">
        <v>2999</v>
      </c>
      <c r="H11706" s="28">
        <v>44470</v>
      </c>
      <c r="I11706" s="516">
        <v>3.2822050000000003</v>
      </c>
      <c r="J11706" s="518" t="s">
        <v>3241</v>
      </c>
    </row>
    <row r="11707" spans="1:10" x14ac:dyDescent="0.3">
      <c r="A11707" s="26">
        <v>2021</v>
      </c>
      <c r="B11707" s="27" t="s">
        <v>3039</v>
      </c>
      <c r="C11707" s="27" t="s">
        <v>3040</v>
      </c>
      <c r="D11707" s="500" t="s">
        <v>3039</v>
      </c>
      <c r="E11707" s="27" t="s">
        <v>6117</v>
      </c>
      <c r="F11707" s="27" t="s">
        <v>2815</v>
      </c>
      <c r="G11707" s="517" t="s">
        <v>2816</v>
      </c>
      <c r="H11707" s="28">
        <v>44470</v>
      </c>
      <c r="I11707" s="516">
        <v>0</v>
      </c>
      <c r="J11707" s="518" t="s">
        <v>3241</v>
      </c>
    </row>
    <row r="11708" spans="1:10" x14ac:dyDescent="0.3">
      <c r="A11708" s="26">
        <v>2021</v>
      </c>
      <c r="B11708" s="27" t="s">
        <v>3041</v>
      </c>
      <c r="C11708" s="27" t="s">
        <v>3042</v>
      </c>
      <c r="D11708" s="500" t="s">
        <v>3041</v>
      </c>
      <c r="E11708" s="27" t="s">
        <v>6117</v>
      </c>
      <c r="F11708" s="27" t="s">
        <v>2825</v>
      </c>
      <c r="G11708" s="517" t="s">
        <v>2826</v>
      </c>
      <c r="H11708" s="28">
        <v>44470</v>
      </c>
      <c r="I11708" s="516">
        <v>6.205921</v>
      </c>
      <c r="J11708" s="518" t="s">
        <v>3241</v>
      </c>
    </row>
    <row r="11709" spans="1:10" x14ac:dyDescent="0.3">
      <c r="A11709" s="26">
        <v>2021</v>
      </c>
      <c r="B11709" s="27" t="s">
        <v>3043</v>
      </c>
      <c r="C11709" s="27" t="s">
        <v>3044</v>
      </c>
      <c r="D11709" s="500" t="s">
        <v>3043</v>
      </c>
      <c r="E11709" s="27" t="s">
        <v>6117</v>
      </c>
      <c r="F11709" s="27" t="s">
        <v>2815</v>
      </c>
      <c r="G11709" s="517" t="s">
        <v>2816</v>
      </c>
      <c r="H11709" s="28">
        <v>44470</v>
      </c>
      <c r="I11709" s="516">
        <v>3.8505480000000003</v>
      </c>
      <c r="J11709" s="518" t="s">
        <v>3241</v>
      </c>
    </row>
    <row r="11710" spans="1:10" x14ac:dyDescent="0.3">
      <c r="A11710" s="26">
        <v>2021</v>
      </c>
      <c r="B11710" s="27" t="s">
        <v>3045</v>
      </c>
      <c r="C11710" s="27" t="s">
        <v>3046</v>
      </c>
      <c r="D11710" s="500" t="s">
        <v>3045</v>
      </c>
      <c r="E11710" s="27" t="s">
        <v>6117</v>
      </c>
      <c r="F11710" s="27" t="s">
        <v>2815</v>
      </c>
      <c r="G11710" s="517" t="s">
        <v>2816</v>
      </c>
      <c r="H11710" s="28">
        <v>44470</v>
      </c>
      <c r="I11710" s="516">
        <v>0</v>
      </c>
      <c r="J11710" s="518" t="s">
        <v>3241</v>
      </c>
    </row>
    <row r="11711" spans="1:10" x14ac:dyDescent="0.3">
      <c r="A11711" s="26">
        <v>2021</v>
      </c>
      <c r="B11711" s="27" t="s">
        <v>3143</v>
      </c>
      <c r="C11711" s="27" t="s">
        <v>3144</v>
      </c>
      <c r="D11711" s="500" t="s">
        <v>3143</v>
      </c>
      <c r="E11711" s="27" t="s">
        <v>6117</v>
      </c>
      <c r="F11711" s="27" t="s">
        <v>2798</v>
      </c>
      <c r="G11711" s="517" t="s">
        <v>2803</v>
      </c>
      <c r="H11711" s="28">
        <v>44470</v>
      </c>
      <c r="I11711" s="516">
        <v>2.5701860000000001</v>
      </c>
      <c r="J11711" s="518" t="s">
        <v>3241</v>
      </c>
    </row>
    <row r="11712" spans="1:10" x14ac:dyDescent="0.3">
      <c r="A11712" s="26">
        <v>2021</v>
      </c>
      <c r="B11712" s="27" t="s">
        <v>3173</v>
      </c>
      <c r="C11712" s="27" t="s">
        <v>3172</v>
      </c>
      <c r="D11712" s="500" t="s">
        <v>3173</v>
      </c>
      <c r="E11712" s="27" t="s">
        <v>3111</v>
      </c>
      <c r="F11712" s="27" t="s">
        <v>2825</v>
      </c>
      <c r="G11712" s="517" t="s">
        <v>2850</v>
      </c>
      <c r="H11712" s="28">
        <v>44470</v>
      </c>
      <c r="I11712" s="516">
        <v>0.59476700000000005</v>
      </c>
      <c r="J11712" s="518" t="s">
        <v>3241</v>
      </c>
    </row>
    <row r="11713" spans="1:10" x14ac:dyDescent="0.3">
      <c r="A11713" s="26">
        <v>2021</v>
      </c>
      <c r="B11713" s="27" t="s">
        <v>3146</v>
      </c>
      <c r="C11713" s="27" t="s">
        <v>3147</v>
      </c>
      <c r="D11713" s="500" t="s">
        <v>3146</v>
      </c>
      <c r="E11713" s="27" t="s">
        <v>6117</v>
      </c>
      <c r="F11713" s="27" t="s">
        <v>2798</v>
      </c>
      <c r="G11713" s="517" t="s">
        <v>2803</v>
      </c>
      <c r="H11713" s="28">
        <v>44470</v>
      </c>
      <c r="I11713" s="516">
        <v>3.5861460000000003</v>
      </c>
      <c r="J11713" s="518" t="s">
        <v>3241</v>
      </c>
    </row>
    <row r="11714" spans="1:10" x14ac:dyDescent="0.3">
      <c r="A11714" s="26">
        <v>2021</v>
      </c>
      <c r="B11714" s="27" t="s">
        <v>3047</v>
      </c>
      <c r="C11714" s="27" t="s">
        <v>3048</v>
      </c>
      <c r="D11714" s="500" t="s">
        <v>3047</v>
      </c>
      <c r="E11714" s="27" t="s">
        <v>6117</v>
      </c>
      <c r="F11714" s="27" t="s">
        <v>2825</v>
      </c>
      <c r="G11714" s="517" t="s">
        <v>2826</v>
      </c>
      <c r="H11714" s="28">
        <v>44470</v>
      </c>
      <c r="I11714" s="516">
        <v>2.0862150000000002</v>
      </c>
      <c r="J11714" s="518" t="s">
        <v>3241</v>
      </c>
    </row>
    <row r="11715" spans="1:10" x14ac:dyDescent="0.3">
      <c r="A11715" s="26">
        <v>2021</v>
      </c>
      <c r="B11715" s="27" t="s">
        <v>3049</v>
      </c>
      <c r="C11715" s="27" t="s">
        <v>3050</v>
      </c>
      <c r="D11715" s="500" t="s">
        <v>3049</v>
      </c>
      <c r="E11715" s="27" t="s">
        <v>6117</v>
      </c>
      <c r="F11715" s="27" t="s">
        <v>2825</v>
      </c>
      <c r="G11715" s="517" t="s">
        <v>2850</v>
      </c>
      <c r="H11715" s="28">
        <v>44470</v>
      </c>
      <c r="I11715" s="516">
        <v>0</v>
      </c>
      <c r="J11715" s="518" t="s">
        <v>3241</v>
      </c>
    </row>
    <row r="11716" spans="1:10" x14ac:dyDescent="0.3">
      <c r="A11716" s="26">
        <v>2021</v>
      </c>
      <c r="B11716" s="27" t="s">
        <v>3052</v>
      </c>
      <c r="C11716" s="27" t="s">
        <v>3053</v>
      </c>
      <c r="D11716" s="500" t="s">
        <v>3052</v>
      </c>
      <c r="E11716" s="27" t="s">
        <v>3033</v>
      </c>
      <c r="F11716" s="27" t="s">
        <v>2807</v>
      </c>
      <c r="G11716" s="517" t="s">
        <v>2812</v>
      </c>
      <c r="H11716" s="28">
        <v>44470</v>
      </c>
      <c r="I11716" s="516">
        <v>2.5564720000000003</v>
      </c>
      <c r="J11716" s="518" t="s">
        <v>3241</v>
      </c>
    </row>
    <row r="11717" spans="1:10" x14ac:dyDescent="0.3">
      <c r="A11717" s="26">
        <v>2021</v>
      </c>
      <c r="B11717" s="27" t="s">
        <v>3054</v>
      </c>
      <c r="C11717" s="27" t="s">
        <v>3055</v>
      </c>
      <c r="D11717" s="500" t="s">
        <v>3054</v>
      </c>
      <c r="E11717" s="27" t="s">
        <v>6117</v>
      </c>
      <c r="F11717" s="27" t="s">
        <v>3034</v>
      </c>
      <c r="G11717" s="517" t="s">
        <v>2999</v>
      </c>
      <c r="H11717" s="28">
        <v>44470</v>
      </c>
      <c r="I11717" s="516">
        <v>5.9159490000000003</v>
      </c>
      <c r="J11717" s="518" t="s">
        <v>3241</v>
      </c>
    </row>
    <row r="11718" spans="1:10" x14ac:dyDescent="0.3">
      <c r="A11718" s="26">
        <v>2021</v>
      </c>
      <c r="B11718" s="27" t="s">
        <v>3056</v>
      </c>
      <c r="C11718" s="27" t="s">
        <v>3057</v>
      </c>
      <c r="D11718" s="500" t="s">
        <v>3056</v>
      </c>
      <c r="E11718" s="27" t="s">
        <v>6117</v>
      </c>
      <c r="F11718" s="27" t="s">
        <v>2825</v>
      </c>
      <c r="G11718" s="517" t="s">
        <v>2826</v>
      </c>
      <c r="H11718" s="28">
        <v>44470</v>
      </c>
      <c r="I11718" s="516">
        <v>3.445964</v>
      </c>
      <c r="J11718" s="518" t="s">
        <v>3241</v>
      </c>
    </row>
    <row r="11719" spans="1:10" x14ac:dyDescent="0.3">
      <c r="A11719" s="26">
        <v>2021</v>
      </c>
      <c r="B11719" s="27" t="s">
        <v>3058</v>
      </c>
      <c r="C11719" s="27" t="s">
        <v>3059</v>
      </c>
      <c r="D11719" s="500" t="s">
        <v>3058</v>
      </c>
      <c r="E11719" s="27" t="s">
        <v>6117</v>
      </c>
      <c r="F11719" s="27" t="s">
        <v>2815</v>
      </c>
      <c r="G11719" s="517" t="s">
        <v>2816</v>
      </c>
      <c r="H11719" s="28">
        <v>44470</v>
      </c>
      <c r="I11719" s="516">
        <v>3.849043</v>
      </c>
      <c r="J11719" s="518" t="s">
        <v>3241</v>
      </c>
    </row>
    <row r="11720" spans="1:10" x14ac:dyDescent="0.3">
      <c r="A11720" s="26">
        <v>2021</v>
      </c>
      <c r="B11720" s="27" t="s">
        <v>3152</v>
      </c>
      <c r="C11720" s="27" t="s">
        <v>3153</v>
      </c>
      <c r="D11720" s="500" t="s">
        <v>3152</v>
      </c>
      <c r="E11720" s="27" t="s">
        <v>3111</v>
      </c>
      <c r="F11720" s="27" t="s">
        <v>2825</v>
      </c>
      <c r="G11720" s="517" t="s">
        <v>2850</v>
      </c>
      <c r="H11720" s="28">
        <v>44470</v>
      </c>
      <c r="I11720" s="516">
        <v>0.56790700000000005</v>
      </c>
      <c r="J11720" s="518" t="s">
        <v>3241</v>
      </c>
    </row>
    <row r="11721" spans="1:10" x14ac:dyDescent="0.3">
      <c r="A11721" s="26">
        <v>2021</v>
      </c>
      <c r="B11721" s="27" t="s">
        <v>3154</v>
      </c>
      <c r="C11721" s="27" t="s">
        <v>3155</v>
      </c>
      <c r="D11721" s="500" t="s">
        <v>3154</v>
      </c>
      <c r="E11721" s="27" t="s">
        <v>3111</v>
      </c>
      <c r="F11721" s="27" t="s">
        <v>2825</v>
      </c>
      <c r="G11721" s="517" t="s">
        <v>2850</v>
      </c>
      <c r="H11721" s="28">
        <v>44470</v>
      </c>
      <c r="I11721" s="516">
        <v>0.69846300000000006</v>
      </c>
      <c r="J11721" s="518" t="s">
        <v>3241</v>
      </c>
    </row>
    <row r="11722" spans="1:10" x14ac:dyDescent="0.3">
      <c r="A11722" s="26">
        <v>2021</v>
      </c>
      <c r="B11722" s="27" t="s">
        <v>3156</v>
      </c>
      <c r="C11722" s="27" t="s">
        <v>3157</v>
      </c>
      <c r="D11722" s="500" t="s">
        <v>3156</v>
      </c>
      <c r="E11722" s="27" t="s">
        <v>3111</v>
      </c>
      <c r="F11722" s="27" t="s">
        <v>2825</v>
      </c>
      <c r="G11722" s="517" t="s">
        <v>2850</v>
      </c>
      <c r="H11722" s="28">
        <v>44470</v>
      </c>
      <c r="I11722" s="516">
        <v>0</v>
      </c>
      <c r="J11722" s="518" t="s">
        <v>3241</v>
      </c>
    </row>
    <row r="11723" spans="1:10" x14ac:dyDescent="0.3">
      <c r="A11723" s="26">
        <v>2021</v>
      </c>
      <c r="B11723" s="27" t="s">
        <v>3060</v>
      </c>
      <c r="C11723" s="27" t="s">
        <v>3061</v>
      </c>
      <c r="D11723" s="500" t="s">
        <v>3062</v>
      </c>
      <c r="E11723" s="27" t="s">
        <v>3063</v>
      </c>
      <c r="F11723" s="27" t="s">
        <v>3034</v>
      </c>
      <c r="G11723" s="517" t="s">
        <v>2999</v>
      </c>
      <c r="H11723" s="28">
        <v>44470</v>
      </c>
      <c r="I11723" s="516">
        <v>0</v>
      </c>
      <c r="J11723" s="518" t="s">
        <v>3241</v>
      </c>
    </row>
    <row r="11724" spans="1:10" x14ac:dyDescent="0.3">
      <c r="A11724" s="26">
        <v>2021</v>
      </c>
      <c r="B11724" s="27" t="s">
        <v>3174</v>
      </c>
      <c r="C11724" s="27" t="s">
        <v>3175</v>
      </c>
      <c r="D11724" s="500" t="s">
        <v>3174</v>
      </c>
      <c r="E11724" s="27" t="s">
        <v>6117</v>
      </c>
      <c r="F11724" s="27" t="s">
        <v>2825</v>
      </c>
      <c r="G11724" s="517" t="s">
        <v>2826</v>
      </c>
      <c r="H11724" s="28">
        <v>44470</v>
      </c>
      <c r="I11724" s="516">
        <v>0.62558599999999998</v>
      </c>
      <c r="J11724" s="518" t="s">
        <v>3241</v>
      </c>
    </row>
    <row r="11725" spans="1:10" x14ac:dyDescent="0.3">
      <c r="A11725" s="26">
        <v>2021</v>
      </c>
      <c r="B11725" s="27" t="s">
        <v>3068</v>
      </c>
      <c r="C11725" s="27" t="s">
        <v>3069</v>
      </c>
      <c r="D11725" s="500" t="s">
        <v>3068</v>
      </c>
      <c r="E11725" s="27" t="s">
        <v>6117</v>
      </c>
      <c r="F11725" s="27" t="s">
        <v>3034</v>
      </c>
      <c r="G11725" s="517" t="s">
        <v>2923</v>
      </c>
      <c r="H11725" s="28">
        <v>44470</v>
      </c>
      <c r="I11725" s="516">
        <v>6.8581940000000001</v>
      </c>
      <c r="J11725" s="518" t="s">
        <v>3241</v>
      </c>
    </row>
    <row r="11726" spans="1:10" x14ac:dyDescent="0.3">
      <c r="A11726" s="26">
        <v>2021</v>
      </c>
      <c r="B11726" s="27" t="s">
        <v>3070</v>
      </c>
      <c r="C11726" s="27" t="s">
        <v>3071</v>
      </c>
      <c r="D11726" s="500" t="s">
        <v>3070</v>
      </c>
      <c r="E11726" s="27" t="s">
        <v>6117</v>
      </c>
      <c r="F11726" s="27" t="s">
        <v>2815</v>
      </c>
      <c r="G11726" s="517" t="s">
        <v>2816</v>
      </c>
      <c r="H11726" s="28">
        <v>44470</v>
      </c>
      <c r="I11726" s="516">
        <v>0.96158200000000005</v>
      </c>
      <c r="J11726" s="518" t="s">
        <v>3241</v>
      </c>
    </row>
    <row r="11727" spans="1:10" x14ac:dyDescent="0.3">
      <c r="A11727" s="26">
        <v>2021</v>
      </c>
      <c r="B11727" s="27" t="s">
        <v>3176</v>
      </c>
      <c r="C11727" s="27" t="s">
        <v>3177</v>
      </c>
      <c r="D11727" s="500" t="s">
        <v>3176</v>
      </c>
      <c r="E11727" s="27" t="s">
        <v>3033</v>
      </c>
      <c r="F11727" s="27" t="s">
        <v>2807</v>
      </c>
      <c r="G11727" s="517" t="s">
        <v>2812</v>
      </c>
      <c r="H11727" s="28">
        <v>44470</v>
      </c>
      <c r="I11727" s="516">
        <v>12.533395000000001</v>
      </c>
      <c r="J11727" s="518" t="s">
        <v>3241</v>
      </c>
    </row>
    <row r="11728" spans="1:10" x14ac:dyDescent="0.3">
      <c r="A11728" s="26">
        <v>2021</v>
      </c>
      <c r="B11728" s="27" t="s">
        <v>3072</v>
      </c>
      <c r="C11728" s="27" t="s">
        <v>3073</v>
      </c>
      <c r="D11728" s="500" t="s">
        <v>3072</v>
      </c>
      <c r="E11728" s="27" t="s">
        <v>6117</v>
      </c>
      <c r="F11728" s="27" t="s">
        <v>3034</v>
      </c>
      <c r="G11728" s="517" t="s">
        <v>3074</v>
      </c>
      <c r="H11728" s="28">
        <v>44470</v>
      </c>
      <c r="I11728" s="516">
        <v>1.053045</v>
      </c>
      <c r="J11728" s="518" t="s">
        <v>3241</v>
      </c>
    </row>
    <row r="11729" spans="1:10" x14ac:dyDescent="0.3">
      <c r="A11729" s="26">
        <v>2021</v>
      </c>
      <c r="B11729" s="27" t="s">
        <v>3182</v>
      </c>
      <c r="C11729" s="27" t="s">
        <v>3183</v>
      </c>
      <c r="D11729" s="500" t="s">
        <v>3182</v>
      </c>
      <c r="E11729" s="27" t="s">
        <v>6117</v>
      </c>
      <c r="F11729" s="27" t="s">
        <v>2825</v>
      </c>
      <c r="G11729" s="517" t="s">
        <v>2826</v>
      </c>
      <c r="H11729" s="28">
        <v>44470</v>
      </c>
      <c r="I11729" s="516">
        <v>0.45785400000000004</v>
      </c>
      <c r="J11729" s="518" t="s">
        <v>3241</v>
      </c>
    </row>
    <row r="11730" spans="1:10" x14ac:dyDescent="0.3">
      <c r="A11730" s="26">
        <v>2021</v>
      </c>
      <c r="B11730" s="27" t="s">
        <v>3075</v>
      </c>
      <c r="C11730" s="27" t="s">
        <v>3076</v>
      </c>
      <c r="D11730" s="500" t="s">
        <v>3075</v>
      </c>
      <c r="E11730" s="27" t="s">
        <v>6117</v>
      </c>
      <c r="F11730" s="27" t="s">
        <v>2815</v>
      </c>
      <c r="G11730" s="517" t="s">
        <v>2816</v>
      </c>
      <c r="H11730" s="28">
        <v>44470</v>
      </c>
      <c r="I11730" s="516">
        <v>0</v>
      </c>
      <c r="J11730" s="518" t="s">
        <v>3241</v>
      </c>
    </row>
    <row r="11731" spans="1:10" x14ac:dyDescent="0.3">
      <c r="A11731" s="26">
        <v>2021</v>
      </c>
      <c r="B11731" s="27" t="s">
        <v>3077</v>
      </c>
      <c r="C11731" s="27" t="s">
        <v>3078</v>
      </c>
      <c r="D11731" s="500" t="s">
        <v>3077</v>
      </c>
      <c r="E11731" s="27" t="s">
        <v>3033</v>
      </c>
      <c r="F11731" s="27" t="s">
        <v>2788</v>
      </c>
      <c r="G11731" s="517" t="s">
        <v>2788</v>
      </c>
      <c r="H11731" s="28">
        <v>44470</v>
      </c>
      <c r="I11731" s="516">
        <v>0</v>
      </c>
      <c r="J11731" s="518" t="s">
        <v>3241</v>
      </c>
    </row>
    <row r="11732" spans="1:10" x14ac:dyDescent="0.3">
      <c r="A11732" s="26">
        <v>2021</v>
      </c>
      <c r="B11732" s="27" t="s">
        <v>3079</v>
      </c>
      <c r="C11732" s="27" t="s">
        <v>3080</v>
      </c>
      <c r="D11732" s="500" t="s">
        <v>3081</v>
      </c>
      <c r="E11732" s="27" t="s">
        <v>3063</v>
      </c>
      <c r="F11732" s="27" t="s">
        <v>2788</v>
      </c>
      <c r="G11732" s="517" t="s">
        <v>2788</v>
      </c>
      <c r="H11732" s="28">
        <v>44470</v>
      </c>
      <c r="I11732" s="516">
        <v>0</v>
      </c>
      <c r="J11732" s="518" t="s">
        <v>3241</v>
      </c>
    </row>
    <row r="11733" spans="1:10" x14ac:dyDescent="0.3">
      <c r="A11733" s="26">
        <v>2021</v>
      </c>
      <c r="B11733" s="27" t="s">
        <v>3082</v>
      </c>
      <c r="C11733" s="27" t="s">
        <v>3083</v>
      </c>
      <c r="D11733" s="500" t="s">
        <v>3082</v>
      </c>
      <c r="E11733" s="27" t="s">
        <v>6117</v>
      </c>
      <c r="F11733" s="27" t="s">
        <v>2825</v>
      </c>
      <c r="G11733" s="517" t="s">
        <v>2826</v>
      </c>
      <c r="H11733" s="28">
        <v>44470</v>
      </c>
      <c r="I11733" s="516">
        <v>7.3405320000000005</v>
      </c>
      <c r="J11733" s="518" t="s">
        <v>3241</v>
      </c>
    </row>
    <row r="11734" spans="1:10" x14ac:dyDescent="0.3">
      <c r="A11734" s="26">
        <v>2021</v>
      </c>
      <c r="B11734" s="27" t="s">
        <v>3089</v>
      </c>
      <c r="C11734" s="27" t="s">
        <v>3090</v>
      </c>
      <c r="D11734" s="500" t="s">
        <v>3089</v>
      </c>
      <c r="E11734" s="27" t="s">
        <v>6117</v>
      </c>
      <c r="F11734" s="27" t="s">
        <v>2815</v>
      </c>
      <c r="G11734" s="517" t="s">
        <v>2816</v>
      </c>
      <c r="H11734" s="28">
        <v>44470</v>
      </c>
      <c r="I11734" s="516">
        <v>2.4658530000000001</v>
      </c>
      <c r="J11734" s="518" t="s">
        <v>3241</v>
      </c>
    </row>
    <row r="11735" spans="1:10" x14ac:dyDescent="0.3">
      <c r="A11735" s="26">
        <v>2021</v>
      </c>
      <c r="B11735" s="27" t="s">
        <v>3184</v>
      </c>
      <c r="C11735" s="27" t="s">
        <v>3185</v>
      </c>
      <c r="D11735" s="500" t="s">
        <v>3186</v>
      </c>
      <c r="E11735" s="27" t="s">
        <v>3063</v>
      </c>
      <c r="F11735" s="27" t="s">
        <v>3034</v>
      </c>
      <c r="G11735" s="517" t="s">
        <v>2999</v>
      </c>
      <c r="H11735" s="28">
        <v>44470</v>
      </c>
      <c r="I11735" s="516">
        <v>2.1888619999999999</v>
      </c>
      <c r="J11735" s="518" t="s">
        <v>3241</v>
      </c>
    </row>
    <row r="11736" spans="1:10" x14ac:dyDescent="0.3">
      <c r="A11736" s="26">
        <v>2021</v>
      </c>
      <c r="B11736" s="27" t="s">
        <v>3091</v>
      </c>
      <c r="C11736" s="27" t="s">
        <v>3092</v>
      </c>
      <c r="D11736" s="500" t="s">
        <v>3093</v>
      </c>
      <c r="E11736" s="27" t="s">
        <v>3063</v>
      </c>
      <c r="F11736" s="27" t="s">
        <v>3094</v>
      </c>
      <c r="G11736" s="517" t="s">
        <v>2965</v>
      </c>
      <c r="H11736" s="28">
        <v>44470</v>
      </c>
      <c r="I11736" s="516">
        <v>7.6521129999999999</v>
      </c>
      <c r="J11736" s="518" t="s">
        <v>3241</v>
      </c>
    </row>
    <row r="11737" spans="1:10" x14ac:dyDescent="0.3">
      <c r="A11737" s="26">
        <v>2021</v>
      </c>
      <c r="B11737" s="27" t="s">
        <v>3095</v>
      </c>
      <c r="C11737" s="27" t="s">
        <v>3096</v>
      </c>
      <c r="D11737" s="500" t="s">
        <v>3095</v>
      </c>
      <c r="E11737" s="27" t="s">
        <v>6117</v>
      </c>
      <c r="F11737" s="27" t="s">
        <v>3034</v>
      </c>
      <c r="G11737" s="517" t="s">
        <v>2999</v>
      </c>
      <c r="H11737" s="28">
        <v>44470</v>
      </c>
      <c r="I11737" s="516">
        <v>1.4499340000000001</v>
      </c>
      <c r="J11737" s="518" t="s">
        <v>3241</v>
      </c>
    </row>
    <row r="11738" spans="1:10" x14ac:dyDescent="0.3">
      <c r="A11738" s="26">
        <v>2021</v>
      </c>
      <c r="B11738" s="27" t="s">
        <v>3097</v>
      </c>
      <c r="C11738" s="27" t="s">
        <v>3098</v>
      </c>
      <c r="D11738" s="500" t="s">
        <v>3097</v>
      </c>
      <c r="E11738" s="27" t="s">
        <v>6117</v>
      </c>
      <c r="F11738" s="27" t="s">
        <v>2825</v>
      </c>
      <c r="G11738" s="517" t="s">
        <v>2850</v>
      </c>
      <c r="H11738" s="28">
        <v>44470</v>
      </c>
      <c r="I11738" s="516">
        <v>0</v>
      </c>
      <c r="J11738" s="518" t="s">
        <v>3241</v>
      </c>
    </row>
    <row r="11739" spans="1:10" x14ac:dyDescent="0.3">
      <c r="A11739" s="26">
        <v>2021</v>
      </c>
      <c r="B11739" s="27" t="s">
        <v>3132</v>
      </c>
      <c r="C11739" s="27" t="s">
        <v>3133</v>
      </c>
      <c r="D11739" s="500" t="s">
        <v>3132</v>
      </c>
      <c r="E11739" s="27" t="s">
        <v>3033</v>
      </c>
      <c r="F11739" s="27" t="s">
        <v>2807</v>
      </c>
      <c r="G11739" s="517" t="s">
        <v>2812</v>
      </c>
      <c r="H11739" s="28">
        <v>44470</v>
      </c>
      <c r="I11739" s="516">
        <v>16.487033</v>
      </c>
      <c r="J11739" s="518" t="s">
        <v>3241</v>
      </c>
    </row>
    <row r="11740" spans="1:10" x14ac:dyDescent="0.3">
      <c r="A11740" s="26">
        <v>2021</v>
      </c>
      <c r="B11740" s="27" t="s">
        <v>3134</v>
      </c>
      <c r="C11740" s="27" t="s">
        <v>3135</v>
      </c>
      <c r="D11740" s="500" t="s">
        <v>3134</v>
      </c>
      <c r="E11740" s="27" t="s">
        <v>3033</v>
      </c>
      <c r="F11740" s="27" t="s">
        <v>2807</v>
      </c>
      <c r="G11740" s="517" t="s">
        <v>2812</v>
      </c>
      <c r="H11740" s="28">
        <v>44470</v>
      </c>
      <c r="I11740" s="516">
        <v>10.408861</v>
      </c>
      <c r="J11740" s="518" t="s">
        <v>3241</v>
      </c>
    </row>
    <row r="11741" spans="1:10" x14ac:dyDescent="0.3">
      <c r="A11741" s="26">
        <v>2021</v>
      </c>
      <c r="B11741" s="27" t="s">
        <v>3099</v>
      </c>
      <c r="C11741" s="27" t="s">
        <v>3100</v>
      </c>
      <c r="D11741" s="500" t="s">
        <v>3099</v>
      </c>
      <c r="E11741" s="27" t="s">
        <v>6117</v>
      </c>
      <c r="F11741" s="27" t="s">
        <v>2815</v>
      </c>
      <c r="G11741" s="517" t="s">
        <v>2816</v>
      </c>
      <c r="H11741" s="28">
        <v>44470</v>
      </c>
      <c r="I11741" s="516">
        <v>2.856643</v>
      </c>
      <c r="J11741" s="518" t="s">
        <v>3241</v>
      </c>
    </row>
    <row r="11742" spans="1:10" x14ac:dyDescent="0.3">
      <c r="A11742" s="26">
        <v>2021</v>
      </c>
      <c r="B11742" s="27" t="s">
        <v>3101</v>
      </c>
      <c r="C11742" s="27" t="s">
        <v>3102</v>
      </c>
      <c r="D11742" s="500" t="s">
        <v>3101</v>
      </c>
      <c r="E11742" s="27" t="s">
        <v>6117</v>
      </c>
      <c r="F11742" s="27" t="s">
        <v>3034</v>
      </c>
      <c r="G11742" s="517" t="s">
        <v>3074</v>
      </c>
      <c r="H11742" s="28">
        <v>44470</v>
      </c>
      <c r="I11742" s="516">
        <v>7.7040920000000002</v>
      </c>
      <c r="J11742" s="518" t="s">
        <v>3241</v>
      </c>
    </row>
    <row r="11743" spans="1:10" x14ac:dyDescent="0.3">
      <c r="A11743" s="26">
        <v>2021</v>
      </c>
      <c r="B11743" s="27" t="s">
        <v>3148</v>
      </c>
      <c r="C11743" s="27" t="s">
        <v>3149</v>
      </c>
      <c r="D11743" s="500" t="s">
        <v>3148</v>
      </c>
      <c r="E11743" s="27" t="s">
        <v>6117</v>
      </c>
      <c r="F11743" s="27" t="s">
        <v>2798</v>
      </c>
      <c r="G11743" s="517" t="s">
        <v>2803</v>
      </c>
      <c r="H11743" s="28">
        <v>44470</v>
      </c>
      <c r="I11743" s="516">
        <v>2.2036229999999999</v>
      </c>
      <c r="J11743" s="518" t="s">
        <v>3241</v>
      </c>
    </row>
    <row r="11744" spans="1:10" x14ac:dyDescent="0.3">
      <c r="A11744" s="26">
        <v>2021</v>
      </c>
      <c r="B11744" s="27" t="s">
        <v>3103</v>
      </c>
      <c r="C11744" s="27" t="s">
        <v>3104</v>
      </c>
      <c r="D11744" s="500" t="s">
        <v>3103</v>
      </c>
      <c r="E11744" s="27" t="s">
        <v>6117</v>
      </c>
      <c r="F11744" s="27" t="s">
        <v>3034</v>
      </c>
      <c r="G11744" s="517" t="s">
        <v>2923</v>
      </c>
      <c r="H11744" s="28">
        <v>44470</v>
      </c>
      <c r="I11744" s="516">
        <v>0.93234200000000012</v>
      </c>
      <c r="J11744" s="518" t="s">
        <v>3241</v>
      </c>
    </row>
    <row r="11745" spans="1:10" x14ac:dyDescent="0.3">
      <c r="A11745" s="26">
        <v>2021</v>
      </c>
      <c r="B11745" s="27" t="s">
        <v>3150</v>
      </c>
      <c r="C11745" s="27" t="s">
        <v>3151</v>
      </c>
      <c r="D11745" s="500" t="s">
        <v>3150</v>
      </c>
      <c r="E11745" s="27" t="s">
        <v>6117</v>
      </c>
      <c r="F11745" s="27" t="s">
        <v>2825</v>
      </c>
      <c r="G11745" s="517" t="s">
        <v>2850</v>
      </c>
      <c r="H11745" s="28">
        <v>44470</v>
      </c>
      <c r="I11745" s="516">
        <v>0.19975499999999999</v>
      </c>
      <c r="J11745" s="518" t="s">
        <v>3241</v>
      </c>
    </row>
    <row r="11746" spans="1:10" x14ac:dyDescent="0.3">
      <c r="A11746" s="26">
        <v>2021</v>
      </c>
      <c r="B11746" s="27" t="s">
        <v>3105</v>
      </c>
      <c r="C11746" s="27" t="s">
        <v>3106</v>
      </c>
      <c r="D11746" s="500" t="s">
        <v>3105</v>
      </c>
      <c r="E11746" s="27" t="s">
        <v>6117</v>
      </c>
      <c r="F11746" s="27" t="s">
        <v>2798</v>
      </c>
      <c r="G11746" s="517" t="s">
        <v>2803</v>
      </c>
      <c r="H11746" s="28">
        <v>44470</v>
      </c>
      <c r="I11746" s="516">
        <v>2.559304</v>
      </c>
      <c r="J11746" s="518" t="s">
        <v>3241</v>
      </c>
    </row>
    <row r="11747" spans="1:10" x14ac:dyDescent="0.3">
      <c r="A11747" s="26">
        <v>2021</v>
      </c>
      <c r="B11747" s="27" t="s">
        <v>3140</v>
      </c>
      <c r="C11747" s="27" t="s">
        <v>3141</v>
      </c>
      <c r="D11747" s="500" t="s">
        <v>3140</v>
      </c>
      <c r="E11747" s="27" t="s">
        <v>6117</v>
      </c>
      <c r="F11747" s="27" t="s">
        <v>2825</v>
      </c>
      <c r="G11747" s="517" t="s">
        <v>2850</v>
      </c>
      <c r="H11747" s="28">
        <v>44470</v>
      </c>
      <c r="I11747" s="516">
        <v>0</v>
      </c>
      <c r="J11747" s="518" t="s">
        <v>3241</v>
      </c>
    </row>
    <row r="11748" spans="1:10" x14ac:dyDescent="0.3">
      <c r="A11748" s="26">
        <v>2021</v>
      </c>
      <c r="B11748" s="27" t="s">
        <v>3109</v>
      </c>
      <c r="C11748" s="27" t="s">
        <v>3110</v>
      </c>
      <c r="D11748" s="500" t="s">
        <v>3109</v>
      </c>
      <c r="E11748" s="27" t="s">
        <v>3111</v>
      </c>
      <c r="F11748" s="27" t="s">
        <v>2825</v>
      </c>
      <c r="G11748" s="517" t="s">
        <v>2850</v>
      </c>
      <c r="H11748" s="28">
        <v>44470</v>
      </c>
      <c r="I11748" s="516">
        <v>0.21043999999999999</v>
      </c>
      <c r="J11748" s="518" t="s">
        <v>3241</v>
      </c>
    </row>
    <row r="11749" spans="1:10" x14ac:dyDescent="0.3">
      <c r="A11749" s="26">
        <v>2021</v>
      </c>
      <c r="B11749" s="27" t="s">
        <v>3158</v>
      </c>
      <c r="C11749" s="27" t="s">
        <v>3159</v>
      </c>
      <c r="D11749" s="500" t="s">
        <v>3160</v>
      </c>
      <c r="E11749" s="27" t="s">
        <v>3161</v>
      </c>
      <c r="F11749" s="27" t="s">
        <v>3087</v>
      </c>
      <c r="G11749" s="517" t="s">
        <v>2788</v>
      </c>
      <c r="H11749" s="28">
        <v>44470</v>
      </c>
      <c r="I11749" s="516">
        <v>3.7244570000000001</v>
      </c>
      <c r="J11749" s="518" t="s">
        <v>3241</v>
      </c>
    </row>
    <row r="11750" spans="1:10" x14ac:dyDescent="0.3">
      <c r="A11750" s="26">
        <v>2021</v>
      </c>
      <c r="B11750" s="27" t="s">
        <v>3112</v>
      </c>
      <c r="C11750" s="27" t="s">
        <v>3113</v>
      </c>
      <c r="D11750" s="500" t="s">
        <v>3112</v>
      </c>
      <c r="E11750" s="27" t="s">
        <v>6117</v>
      </c>
      <c r="F11750" s="27" t="s">
        <v>2825</v>
      </c>
      <c r="G11750" s="517" t="s">
        <v>2826</v>
      </c>
      <c r="H11750" s="28">
        <v>44470</v>
      </c>
      <c r="I11750" s="516">
        <v>1.486067</v>
      </c>
      <c r="J11750" s="518" t="s">
        <v>3241</v>
      </c>
    </row>
    <row r="11751" spans="1:10" x14ac:dyDescent="0.3">
      <c r="A11751" s="26">
        <v>2021</v>
      </c>
      <c r="B11751" s="27" t="s">
        <v>3167</v>
      </c>
      <c r="C11751" s="27" t="s">
        <v>3168</v>
      </c>
      <c r="D11751" s="500" t="s">
        <v>3169</v>
      </c>
      <c r="E11751" s="27" t="s">
        <v>3161</v>
      </c>
      <c r="F11751" s="27" t="s">
        <v>3087</v>
      </c>
      <c r="G11751" s="517" t="s">
        <v>2788</v>
      </c>
      <c r="H11751" s="28">
        <v>44470</v>
      </c>
      <c r="I11751" s="516">
        <v>6.8538569999999996</v>
      </c>
      <c r="J11751" s="518" t="s">
        <v>3241</v>
      </c>
    </row>
    <row r="11752" spans="1:10" x14ac:dyDescent="0.3">
      <c r="A11752" s="26">
        <v>2021</v>
      </c>
      <c r="B11752" s="27" t="s">
        <v>3117</v>
      </c>
      <c r="C11752" s="27" t="s">
        <v>3118</v>
      </c>
      <c r="D11752" s="500" t="s">
        <v>3117</v>
      </c>
      <c r="E11752" s="27" t="s">
        <v>6117</v>
      </c>
      <c r="F11752" s="27" t="s">
        <v>2815</v>
      </c>
      <c r="G11752" s="517" t="s">
        <v>2816</v>
      </c>
      <c r="H11752" s="28">
        <v>44470</v>
      </c>
      <c r="I11752" s="516">
        <v>4.4482850000000003</v>
      </c>
      <c r="J11752" s="518" t="s">
        <v>3241</v>
      </c>
    </row>
    <row r="11753" spans="1:10" x14ac:dyDescent="0.3">
      <c r="A11753" s="26">
        <v>2021</v>
      </c>
      <c r="B11753" s="27" t="s">
        <v>3129</v>
      </c>
      <c r="C11753" s="27" t="s">
        <v>3130</v>
      </c>
      <c r="D11753" s="500" t="s">
        <v>3131</v>
      </c>
      <c r="E11753" s="27" t="s">
        <v>3063</v>
      </c>
      <c r="F11753" s="27" t="s">
        <v>3034</v>
      </c>
      <c r="G11753" s="517" t="s">
        <v>2840</v>
      </c>
      <c r="H11753" s="28">
        <v>44470</v>
      </c>
      <c r="I11753" s="516">
        <v>15.40709</v>
      </c>
      <c r="J11753" s="518" t="s">
        <v>3241</v>
      </c>
    </row>
    <row r="11754" spans="1:10" x14ac:dyDescent="0.3">
      <c r="A11754" s="26">
        <v>2021</v>
      </c>
      <c r="B11754" s="27" t="s">
        <v>3178</v>
      </c>
      <c r="C11754" s="27" t="s">
        <v>3179</v>
      </c>
      <c r="D11754" s="500" t="s">
        <v>3178</v>
      </c>
      <c r="E11754" s="27" t="s">
        <v>3033</v>
      </c>
      <c r="F11754" s="27" t="s">
        <v>2807</v>
      </c>
      <c r="G11754" s="517" t="s">
        <v>2812</v>
      </c>
      <c r="H11754" s="28">
        <v>44470</v>
      </c>
      <c r="I11754" s="516">
        <v>0</v>
      </c>
      <c r="J11754" s="518" t="s">
        <v>3241</v>
      </c>
    </row>
    <row r="11755" spans="1:10" x14ac:dyDescent="0.3">
      <c r="A11755" s="26">
        <v>2021</v>
      </c>
      <c r="B11755" s="27" t="s">
        <v>3119</v>
      </c>
      <c r="C11755" s="27" t="s">
        <v>3120</v>
      </c>
      <c r="D11755" s="500" t="s">
        <v>3119</v>
      </c>
      <c r="E11755" s="27" t="s">
        <v>6117</v>
      </c>
      <c r="F11755" s="27" t="s">
        <v>3034</v>
      </c>
      <c r="G11755" s="517" t="s">
        <v>2840</v>
      </c>
      <c r="H11755" s="28">
        <v>44470</v>
      </c>
      <c r="I11755" s="516">
        <v>4.9208480000000003</v>
      </c>
      <c r="J11755" s="518" t="s">
        <v>3241</v>
      </c>
    </row>
    <row r="11756" spans="1:10" x14ac:dyDescent="0.3">
      <c r="A11756" s="26">
        <v>2021</v>
      </c>
      <c r="B11756" s="27" t="s">
        <v>3121</v>
      </c>
      <c r="C11756" s="27" t="s">
        <v>3122</v>
      </c>
      <c r="D11756" s="500" t="s">
        <v>3121</v>
      </c>
      <c r="E11756" s="27" t="s">
        <v>6117</v>
      </c>
      <c r="F11756" s="27" t="s">
        <v>2825</v>
      </c>
      <c r="G11756" s="517" t="s">
        <v>2850</v>
      </c>
      <c r="H11756" s="28">
        <v>44470</v>
      </c>
      <c r="I11756" s="516">
        <v>10.353978999999999</v>
      </c>
      <c r="J11756" s="518" t="s">
        <v>3241</v>
      </c>
    </row>
    <row r="11757" spans="1:10" x14ac:dyDescent="0.3">
      <c r="A11757" s="26">
        <v>2021</v>
      </c>
      <c r="B11757" s="27" t="s">
        <v>3198</v>
      </c>
      <c r="C11757" s="27" t="s">
        <v>3199</v>
      </c>
      <c r="D11757" s="500" t="s">
        <v>3200</v>
      </c>
      <c r="E11757" s="27" t="s">
        <v>3161</v>
      </c>
      <c r="F11757" s="27" t="s">
        <v>2815</v>
      </c>
      <c r="G11757" s="517" t="s">
        <v>2854</v>
      </c>
      <c r="H11757" s="28">
        <v>44470</v>
      </c>
      <c r="I11757" s="516">
        <v>0.84398899999999999</v>
      </c>
      <c r="J11757" s="518" t="s">
        <v>3192</v>
      </c>
    </row>
    <row r="11758" spans="1:10" x14ac:dyDescent="0.3">
      <c r="A11758" s="26">
        <v>2021</v>
      </c>
      <c r="B11758" s="27" t="s">
        <v>3187</v>
      </c>
      <c r="C11758" s="27" t="s">
        <v>3188</v>
      </c>
      <c r="D11758" s="500" t="s">
        <v>3187</v>
      </c>
      <c r="E11758" s="27" t="s">
        <v>3033</v>
      </c>
      <c r="F11758" s="27" t="s">
        <v>3034</v>
      </c>
      <c r="G11758" s="517" t="s">
        <v>3074</v>
      </c>
      <c r="H11758" s="28">
        <v>44470</v>
      </c>
      <c r="I11758" s="516">
        <v>1.3516590000000002</v>
      </c>
      <c r="J11758" s="518" t="s">
        <v>3241</v>
      </c>
    </row>
    <row r="11759" spans="1:10" x14ac:dyDescent="0.3">
      <c r="A11759" s="26">
        <v>2021</v>
      </c>
      <c r="B11759" s="27" t="s">
        <v>3189</v>
      </c>
      <c r="C11759" s="27" t="s">
        <v>3190</v>
      </c>
      <c r="D11759" s="500" t="s">
        <v>3191</v>
      </c>
      <c r="E11759" s="27" t="s">
        <v>3161</v>
      </c>
      <c r="F11759" s="27" t="s">
        <v>2815</v>
      </c>
      <c r="G11759" s="517" t="s">
        <v>2816</v>
      </c>
      <c r="H11759" s="28">
        <v>44470</v>
      </c>
      <c r="I11759" s="516">
        <v>1.4291180000000001</v>
      </c>
      <c r="J11759" s="518" t="s">
        <v>3192</v>
      </c>
    </row>
    <row r="11760" spans="1:10" x14ac:dyDescent="0.3">
      <c r="A11760" s="26">
        <v>2021</v>
      </c>
      <c r="B11760" s="27" t="s">
        <v>3193</v>
      </c>
      <c r="C11760" s="27" t="s">
        <v>3194</v>
      </c>
      <c r="D11760" s="500" t="s">
        <v>3193</v>
      </c>
      <c r="E11760" s="27" t="s">
        <v>6117</v>
      </c>
      <c r="F11760" s="27" t="s">
        <v>2798</v>
      </c>
      <c r="G11760" s="517" t="s">
        <v>2803</v>
      </c>
      <c r="H11760" s="28">
        <v>44470</v>
      </c>
      <c r="I11760" s="516">
        <v>4.5014830000000003</v>
      </c>
      <c r="J11760" s="518" t="s">
        <v>3192</v>
      </c>
    </row>
    <row r="11761" spans="1:10" x14ac:dyDescent="0.3">
      <c r="A11761" s="26">
        <v>2021</v>
      </c>
      <c r="B11761" s="27" t="s">
        <v>3195</v>
      </c>
      <c r="C11761" s="27" t="s">
        <v>3196</v>
      </c>
      <c r="D11761" s="500" t="s">
        <v>3197</v>
      </c>
      <c r="E11761" s="27" t="s">
        <v>3063</v>
      </c>
      <c r="F11761" s="27" t="s">
        <v>3094</v>
      </c>
      <c r="G11761" s="517" t="s">
        <v>2965</v>
      </c>
      <c r="H11761" s="28">
        <v>44470</v>
      </c>
      <c r="I11761" s="516">
        <v>1.5573870000000001</v>
      </c>
      <c r="J11761" s="518" t="s">
        <v>3192</v>
      </c>
    </row>
    <row r="11762" spans="1:10" x14ac:dyDescent="0.3">
      <c r="A11762" s="26">
        <v>2021</v>
      </c>
      <c r="B11762" s="27" t="s">
        <v>3690</v>
      </c>
      <c r="C11762" s="27" t="s">
        <v>3691</v>
      </c>
      <c r="D11762" s="500" t="s">
        <v>3690</v>
      </c>
      <c r="E11762" s="27" t="s">
        <v>3033</v>
      </c>
      <c r="F11762" s="27" t="s">
        <v>2807</v>
      </c>
      <c r="G11762" s="517" t="s">
        <v>2812</v>
      </c>
      <c r="H11762" s="28">
        <v>44470</v>
      </c>
      <c r="I11762" s="516">
        <v>9.9022290000000019</v>
      </c>
      <c r="J11762" s="518" t="s">
        <v>3241</v>
      </c>
    </row>
    <row r="11763" spans="1:10" x14ac:dyDescent="0.3">
      <c r="A11763" s="26">
        <v>2021</v>
      </c>
      <c r="B11763" s="27" t="s">
        <v>3687</v>
      </c>
      <c r="C11763" s="27" t="s">
        <v>3688</v>
      </c>
      <c r="D11763" s="500" t="s">
        <v>3689</v>
      </c>
      <c r="E11763" s="27" t="s">
        <v>3161</v>
      </c>
      <c r="F11763" s="27" t="s">
        <v>3026</v>
      </c>
      <c r="G11763" s="517" t="s">
        <v>2936</v>
      </c>
      <c r="H11763" s="28">
        <v>44470</v>
      </c>
      <c r="I11763" s="516">
        <v>0.70683099999999999</v>
      </c>
      <c r="J11763" s="518" t="s">
        <v>3192</v>
      </c>
    </row>
    <row r="11764" spans="1:10" x14ac:dyDescent="0.3">
      <c r="A11764" s="26">
        <v>2021</v>
      </c>
      <c r="B11764" s="27" t="s">
        <v>5217</v>
      </c>
      <c r="C11764" s="27" t="s">
        <v>2901</v>
      </c>
      <c r="D11764" s="500" t="s">
        <v>5217</v>
      </c>
      <c r="E11764" s="27" t="s">
        <v>3033</v>
      </c>
      <c r="F11764" s="27" t="s">
        <v>2788</v>
      </c>
      <c r="G11764" s="517" t="s">
        <v>2788</v>
      </c>
      <c r="H11764" s="28">
        <v>44470</v>
      </c>
      <c r="I11764" s="516">
        <v>32.004084999999996</v>
      </c>
      <c r="J11764" s="518" t="s">
        <v>3192</v>
      </c>
    </row>
    <row r="11765" spans="1:10" x14ac:dyDescent="0.3">
      <c r="A11765" s="26">
        <v>2021</v>
      </c>
      <c r="B11765" s="27" t="s">
        <v>5218</v>
      </c>
      <c r="C11765" s="27" t="s">
        <v>3507</v>
      </c>
      <c r="D11765" s="500" t="s">
        <v>5219</v>
      </c>
      <c r="E11765" s="27" t="s">
        <v>3063</v>
      </c>
      <c r="F11765" s="27" t="s">
        <v>2815</v>
      </c>
      <c r="G11765" s="517" t="s">
        <v>2816</v>
      </c>
      <c r="H11765" s="28">
        <v>44470</v>
      </c>
      <c r="I11765" s="516">
        <v>6.0407770000000003</v>
      </c>
      <c r="J11765" s="518" t="s">
        <v>3192</v>
      </c>
    </row>
    <row r="11766" spans="1:10" x14ac:dyDescent="0.3">
      <c r="A11766" s="26">
        <v>2021</v>
      </c>
      <c r="B11766" s="27" t="s">
        <v>5670</v>
      </c>
      <c r="C11766" s="27" t="s">
        <v>5671</v>
      </c>
      <c r="D11766" s="500" t="s">
        <v>5670</v>
      </c>
      <c r="E11766" s="27" t="s">
        <v>3033</v>
      </c>
      <c r="F11766" s="27" t="s">
        <v>2807</v>
      </c>
      <c r="G11766" s="517" t="s">
        <v>2812</v>
      </c>
      <c r="H11766" s="28">
        <v>44470</v>
      </c>
      <c r="I11766" s="516">
        <v>48.444940000000003</v>
      </c>
      <c r="J11766" s="518" t="s">
        <v>3241</v>
      </c>
    </row>
    <row r="11767" spans="1:10" x14ac:dyDescent="0.3">
      <c r="A11767" s="26">
        <v>2021</v>
      </c>
      <c r="B11767" s="27" t="s">
        <v>5672</v>
      </c>
      <c r="C11767" s="27" t="s">
        <v>2863</v>
      </c>
      <c r="D11767" s="500" t="s">
        <v>5672</v>
      </c>
      <c r="E11767" s="27" t="s">
        <v>3111</v>
      </c>
      <c r="F11767" s="27" t="s">
        <v>2815</v>
      </c>
      <c r="G11767" s="517" t="s">
        <v>2854</v>
      </c>
      <c r="H11767" s="28">
        <v>44470</v>
      </c>
      <c r="I11767" s="516">
        <v>6.5566979999999999</v>
      </c>
      <c r="J11767" s="518" t="s">
        <v>3192</v>
      </c>
    </row>
    <row r="11768" spans="1:10" x14ac:dyDescent="0.3">
      <c r="A11768" s="26">
        <v>2021</v>
      </c>
      <c r="B11768" s="27" t="s">
        <v>5757</v>
      </c>
      <c r="C11768" s="27" t="s">
        <v>2909</v>
      </c>
      <c r="D11768" s="500" t="s">
        <v>5757</v>
      </c>
      <c r="E11768" s="27" t="s">
        <v>3033</v>
      </c>
      <c r="F11768" s="27" t="s">
        <v>2788</v>
      </c>
      <c r="G11768" s="517" t="s">
        <v>2788</v>
      </c>
      <c r="H11768" s="28">
        <v>44470</v>
      </c>
      <c r="I11768" s="516">
        <v>36.144584000000002</v>
      </c>
      <c r="J11768" s="518" t="s">
        <v>3192</v>
      </c>
    </row>
    <row r="11769" spans="1:10" x14ac:dyDescent="0.3">
      <c r="A11769" s="26">
        <v>2021</v>
      </c>
      <c r="B11769" s="27" t="s">
        <v>5972</v>
      </c>
      <c r="C11769" s="27" t="s">
        <v>5973</v>
      </c>
      <c r="D11769" s="500" t="s">
        <v>5972</v>
      </c>
      <c r="E11769" s="27" t="s">
        <v>3111</v>
      </c>
      <c r="F11769" s="27" t="s">
        <v>2825</v>
      </c>
      <c r="G11769" s="517" t="s">
        <v>2850</v>
      </c>
      <c r="H11769" s="28">
        <v>44470</v>
      </c>
      <c r="I11769" s="516">
        <v>9.2141000000000001E-2</v>
      </c>
      <c r="J11769" s="518" t="s">
        <v>3241</v>
      </c>
    </row>
    <row r="11770" spans="1:10" x14ac:dyDescent="0.3">
      <c r="A11770" s="26">
        <v>2021</v>
      </c>
      <c r="B11770" s="27" t="s">
        <v>5758</v>
      </c>
      <c r="C11770" s="27" t="s">
        <v>5759</v>
      </c>
      <c r="D11770" s="500" t="s">
        <v>5758</v>
      </c>
      <c r="E11770" s="27" t="s">
        <v>3033</v>
      </c>
      <c r="F11770" s="27" t="s">
        <v>2815</v>
      </c>
      <c r="G11770" s="517" t="s">
        <v>2816</v>
      </c>
      <c r="H11770" s="28">
        <v>44470</v>
      </c>
      <c r="I11770" s="516">
        <v>17.078008999999998</v>
      </c>
      <c r="J11770" s="518" t="s">
        <v>3192</v>
      </c>
    </row>
    <row r="11771" spans="1:10" x14ac:dyDescent="0.3">
      <c r="A11771" s="26">
        <v>2021</v>
      </c>
      <c r="B11771" s="27" t="s">
        <v>5760</v>
      </c>
      <c r="C11771" s="27" t="s">
        <v>5761</v>
      </c>
      <c r="D11771" s="500" t="s">
        <v>5760</v>
      </c>
      <c r="E11771" s="27" t="s">
        <v>3111</v>
      </c>
      <c r="F11771" s="27" t="s">
        <v>2815</v>
      </c>
      <c r="G11771" s="517" t="s">
        <v>2854</v>
      </c>
      <c r="H11771" s="28">
        <v>44470</v>
      </c>
      <c r="I11771" s="516">
        <v>6.3965719999999999</v>
      </c>
      <c r="J11771" s="518" t="s">
        <v>3192</v>
      </c>
    </row>
    <row r="11772" spans="1:10" x14ac:dyDescent="0.3">
      <c r="A11772" s="26">
        <v>2021</v>
      </c>
      <c r="B11772" s="27" t="s">
        <v>5762</v>
      </c>
      <c r="C11772" s="27" t="s">
        <v>5763</v>
      </c>
      <c r="D11772" s="500" t="s">
        <v>5762</v>
      </c>
      <c r="E11772" s="27" t="s">
        <v>3111</v>
      </c>
      <c r="F11772" s="27" t="s">
        <v>2825</v>
      </c>
      <c r="G11772" s="517" t="s">
        <v>2850</v>
      </c>
      <c r="H11772" s="28">
        <v>44470</v>
      </c>
      <c r="I11772" s="516">
        <v>0.45825399999999999</v>
      </c>
      <c r="J11772" s="518" t="s">
        <v>3192</v>
      </c>
    </row>
    <row r="11773" spans="1:10" x14ac:dyDescent="0.3">
      <c r="A11773" s="26">
        <v>2021</v>
      </c>
      <c r="B11773" s="27" t="s">
        <v>5775</v>
      </c>
      <c r="C11773" s="27" t="s">
        <v>2905</v>
      </c>
      <c r="D11773" s="500" t="s">
        <v>5775</v>
      </c>
      <c r="E11773" s="27" t="s">
        <v>3033</v>
      </c>
      <c r="F11773" s="27" t="s">
        <v>2807</v>
      </c>
      <c r="G11773" s="517" t="s">
        <v>2812</v>
      </c>
      <c r="H11773" s="28">
        <v>44470</v>
      </c>
      <c r="I11773" s="516">
        <v>10.307962999999999</v>
      </c>
      <c r="J11773" s="518" t="s">
        <v>3192</v>
      </c>
    </row>
    <row r="11774" spans="1:10" x14ac:dyDescent="0.3">
      <c r="A11774" s="26">
        <v>2021</v>
      </c>
      <c r="B11774" s="27" t="s">
        <v>5773</v>
      </c>
      <c r="C11774" s="27" t="s">
        <v>5774</v>
      </c>
      <c r="D11774" s="500" t="s">
        <v>5773</v>
      </c>
      <c r="E11774" s="27" t="s">
        <v>3111</v>
      </c>
      <c r="F11774" s="27" t="s">
        <v>3034</v>
      </c>
      <c r="G11774" s="517" t="s">
        <v>2821</v>
      </c>
      <c r="H11774" s="28">
        <v>44470</v>
      </c>
      <c r="I11774" s="516">
        <v>0.339918</v>
      </c>
      <c r="J11774" s="518" t="s">
        <v>3241</v>
      </c>
    </row>
    <row r="11775" spans="1:10" x14ac:dyDescent="0.3">
      <c r="A11775" s="26">
        <v>2021</v>
      </c>
      <c r="B11775" s="27" t="s">
        <v>5764</v>
      </c>
      <c r="C11775" s="27" t="s">
        <v>5765</v>
      </c>
      <c r="D11775" s="500" t="s">
        <v>5766</v>
      </c>
      <c r="E11775" s="27" t="s">
        <v>3161</v>
      </c>
      <c r="F11775" s="27" t="s">
        <v>2815</v>
      </c>
      <c r="G11775" s="517" t="s">
        <v>2816</v>
      </c>
      <c r="H11775" s="28">
        <v>44470</v>
      </c>
      <c r="I11775" s="516">
        <v>0.83854200000000001</v>
      </c>
      <c r="J11775" s="518" t="s">
        <v>3192</v>
      </c>
    </row>
    <row r="11776" spans="1:10" x14ac:dyDescent="0.3">
      <c r="A11776" s="26">
        <v>2021</v>
      </c>
      <c r="B11776" s="27" t="s">
        <v>5771</v>
      </c>
      <c r="C11776" s="27" t="s">
        <v>5772</v>
      </c>
      <c r="D11776" s="500" t="s">
        <v>5771</v>
      </c>
      <c r="E11776" s="27" t="s">
        <v>3033</v>
      </c>
      <c r="F11776" s="27" t="s">
        <v>2807</v>
      </c>
      <c r="G11776" s="517" t="s">
        <v>2812</v>
      </c>
      <c r="H11776" s="28">
        <v>44470</v>
      </c>
      <c r="I11776" s="516">
        <v>31.175850999999998</v>
      </c>
      <c r="J11776" s="518" t="s">
        <v>9055</v>
      </c>
    </row>
    <row r="11777" spans="1:10" x14ac:dyDescent="0.3">
      <c r="A11777" s="26">
        <v>2021</v>
      </c>
      <c r="B11777" s="27" t="s">
        <v>5769</v>
      </c>
      <c r="C11777" s="27" t="s">
        <v>5770</v>
      </c>
      <c r="D11777" s="500" t="s">
        <v>5769</v>
      </c>
      <c r="E11777" s="27" t="s">
        <v>3111</v>
      </c>
      <c r="F11777" s="27" t="s">
        <v>3034</v>
      </c>
      <c r="G11777" s="517" t="s">
        <v>2821</v>
      </c>
      <c r="H11777" s="28">
        <v>44470</v>
      </c>
      <c r="I11777" s="516">
        <v>8.7899659999999997</v>
      </c>
      <c r="J11777" s="518" t="s">
        <v>3192</v>
      </c>
    </row>
    <row r="11778" spans="1:10" x14ac:dyDescent="0.3">
      <c r="A11778" s="26">
        <v>2021</v>
      </c>
      <c r="B11778" s="27" t="s">
        <v>5767</v>
      </c>
      <c r="C11778" s="27" t="s">
        <v>3515</v>
      </c>
      <c r="D11778" s="500" t="s">
        <v>5768</v>
      </c>
      <c r="E11778" s="27" t="s">
        <v>3063</v>
      </c>
      <c r="F11778" s="27" t="s">
        <v>2815</v>
      </c>
      <c r="G11778" s="517" t="s">
        <v>2816</v>
      </c>
      <c r="H11778" s="28">
        <v>44470</v>
      </c>
      <c r="I11778" s="516">
        <v>1.963419</v>
      </c>
      <c r="J11778" s="518" t="s">
        <v>3192</v>
      </c>
    </row>
    <row r="11779" spans="1:10" x14ac:dyDescent="0.3">
      <c r="A11779" s="26">
        <v>2021</v>
      </c>
      <c r="B11779" s="27" t="s">
        <v>5982</v>
      </c>
      <c r="C11779" s="27" t="s">
        <v>5983</v>
      </c>
      <c r="D11779" s="500" t="s">
        <v>5982</v>
      </c>
      <c r="E11779" s="27" t="s">
        <v>3033</v>
      </c>
      <c r="F11779" s="27" t="s">
        <v>2788</v>
      </c>
      <c r="G11779" s="517" t="s">
        <v>2788</v>
      </c>
      <c r="H11779" s="28">
        <v>44470</v>
      </c>
      <c r="I11779" s="516">
        <v>20.445044000000003</v>
      </c>
      <c r="J11779" s="518" t="s">
        <v>3192</v>
      </c>
    </row>
    <row r="11780" spans="1:10" x14ac:dyDescent="0.3">
      <c r="A11780" s="26">
        <v>2021</v>
      </c>
      <c r="B11780" s="27" t="s">
        <v>5974</v>
      </c>
      <c r="C11780" s="27" t="s">
        <v>5975</v>
      </c>
      <c r="D11780" s="500" t="s">
        <v>5974</v>
      </c>
      <c r="E11780" s="27" t="s">
        <v>3033</v>
      </c>
      <c r="F11780" s="27" t="s">
        <v>2807</v>
      </c>
      <c r="G11780" s="517" t="s">
        <v>2812</v>
      </c>
      <c r="H11780" s="28">
        <v>44470</v>
      </c>
      <c r="I11780" s="516">
        <v>11.409565000000001</v>
      </c>
      <c r="J11780" s="518" t="s">
        <v>3192</v>
      </c>
    </row>
    <row r="11781" spans="1:10" x14ac:dyDescent="0.3">
      <c r="A11781" s="26">
        <v>2021</v>
      </c>
      <c r="B11781" s="27" t="s">
        <v>5976</v>
      </c>
      <c r="C11781" s="27" t="s">
        <v>5977</v>
      </c>
      <c r="D11781" s="500" t="s">
        <v>5976</v>
      </c>
      <c r="E11781" s="27" t="s">
        <v>3111</v>
      </c>
      <c r="F11781" s="27" t="s">
        <v>3034</v>
      </c>
      <c r="G11781" s="517" t="s">
        <v>2831</v>
      </c>
      <c r="H11781" s="28">
        <v>44470</v>
      </c>
      <c r="I11781" s="516">
        <v>5.0095200000000002</v>
      </c>
      <c r="J11781" s="518" t="s">
        <v>3192</v>
      </c>
    </row>
    <row r="11782" spans="1:10" x14ac:dyDescent="0.3">
      <c r="A11782" s="26">
        <v>2021</v>
      </c>
      <c r="B11782" s="27" t="s">
        <v>5978</v>
      </c>
      <c r="C11782" s="27" t="s">
        <v>5979</v>
      </c>
      <c r="D11782" s="500" t="s">
        <v>5978</v>
      </c>
      <c r="E11782" s="27" t="s">
        <v>3111</v>
      </c>
      <c r="F11782" s="27" t="s">
        <v>2825</v>
      </c>
      <c r="G11782" s="517" t="s">
        <v>2850</v>
      </c>
      <c r="H11782" s="28">
        <v>44470</v>
      </c>
      <c r="I11782" s="516">
        <v>6.7815130000000003</v>
      </c>
      <c r="J11782" s="518" t="s">
        <v>3192</v>
      </c>
    </row>
    <row r="11783" spans="1:10" x14ac:dyDescent="0.3">
      <c r="A11783" s="26">
        <v>2021</v>
      </c>
      <c r="B11783" s="27" t="s">
        <v>5980</v>
      </c>
      <c r="C11783" s="27" t="s">
        <v>5981</v>
      </c>
      <c r="D11783" s="500" t="s">
        <v>5980</v>
      </c>
      <c r="E11783" s="27" t="s">
        <v>3111</v>
      </c>
      <c r="F11783" s="27" t="s">
        <v>2825</v>
      </c>
      <c r="G11783" s="517" t="s">
        <v>2850</v>
      </c>
      <c r="H11783" s="28">
        <v>44470</v>
      </c>
      <c r="I11783" s="516">
        <v>6.8792239999999998</v>
      </c>
      <c r="J11783" s="518" t="s">
        <v>3192</v>
      </c>
    </row>
    <row r="11784" spans="1:10" x14ac:dyDescent="0.3">
      <c r="A11784" s="26">
        <v>2021</v>
      </c>
      <c r="B11784" s="27" t="s">
        <v>5984</v>
      </c>
      <c r="C11784" s="27" t="s">
        <v>5985</v>
      </c>
      <c r="D11784" s="500" t="s">
        <v>5984</v>
      </c>
      <c r="E11784" s="27" t="s">
        <v>3111</v>
      </c>
      <c r="F11784" s="27" t="s">
        <v>2825</v>
      </c>
      <c r="G11784" s="517" t="s">
        <v>2850</v>
      </c>
      <c r="H11784" s="28">
        <v>44470</v>
      </c>
      <c r="I11784" s="516">
        <v>8.7951149999999991</v>
      </c>
      <c r="J11784" s="518" t="s">
        <v>3192</v>
      </c>
    </row>
    <row r="11785" spans="1:10" x14ac:dyDescent="0.3">
      <c r="A11785" s="26">
        <v>2021</v>
      </c>
      <c r="B11785" s="27" t="s">
        <v>5993</v>
      </c>
      <c r="C11785" s="27" t="s">
        <v>5994</v>
      </c>
      <c r="D11785" s="500" t="s">
        <v>5993</v>
      </c>
      <c r="E11785" s="27" t="s">
        <v>3033</v>
      </c>
      <c r="F11785" s="27" t="s">
        <v>2788</v>
      </c>
      <c r="G11785" s="517" t="s">
        <v>2788</v>
      </c>
      <c r="H11785" s="28">
        <v>44470</v>
      </c>
      <c r="I11785" s="516">
        <v>1.250327</v>
      </c>
      <c r="J11785" s="518" t="s">
        <v>3241</v>
      </c>
    </row>
    <row r="11786" spans="1:10" x14ac:dyDescent="0.3">
      <c r="A11786" s="26">
        <v>2021</v>
      </c>
      <c r="B11786" s="27" t="s">
        <v>5991</v>
      </c>
      <c r="C11786" s="27" t="s">
        <v>5992</v>
      </c>
      <c r="D11786" s="500" t="s">
        <v>5991</v>
      </c>
      <c r="E11786" s="27" t="s">
        <v>3033</v>
      </c>
      <c r="F11786" s="27" t="s">
        <v>2788</v>
      </c>
      <c r="G11786" s="517" t="s">
        <v>2799</v>
      </c>
      <c r="H11786" s="28">
        <v>44470</v>
      </c>
      <c r="I11786" s="516">
        <v>16.274756</v>
      </c>
      <c r="J11786" s="518" t="s">
        <v>3192</v>
      </c>
    </row>
    <row r="11787" spans="1:10" x14ac:dyDescent="0.3">
      <c r="A11787" s="26">
        <v>2021</v>
      </c>
      <c r="B11787" s="27" t="s">
        <v>5987</v>
      </c>
      <c r="C11787" s="27" t="s">
        <v>6024</v>
      </c>
      <c r="D11787" s="500" t="s">
        <v>5987</v>
      </c>
      <c r="E11787" s="27" t="s">
        <v>3111</v>
      </c>
      <c r="F11787" s="27" t="s">
        <v>2825</v>
      </c>
      <c r="G11787" s="517" t="s">
        <v>2850</v>
      </c>
      <c r="H11787" s="28">
        <v>44470</v>
      </c>
      <c r="I11787" s="516">
        <v>23.301063000000003</v>
      </c>
      <c r="J11787" s="518" t="s">
        <v>3192</v>
      </c>
    </row>
    <row r="11788" spans="1:10" x14ac:dyDescent="0.3">
      <c r="A11788" s="26">
        <v>2021</v>
      </c>
      <c r="B11788" s="27" t="s">
        <v>5764</v>
      </c>
      <c r="C11788" s="27" t="s">
        <v>5765</v>
      </c>
      <c r="D11788" s="500" t="s">
        <v>5988</v>
      </c>
      <c r="E11788" s="27" t="s">
        <v>3161</v>
      </c>
      <c r="F11788" s="27" t="s">
        <v>2815</v>
      </c>
      <c r="G11788" s="517" t="s">
        <v>2816</v>
      </c>
      <c r="H11788" s="28">
        <v>44470</v>
      </c>
      <c r="I11788" s="516">
        <v>0.87827100000000002</v>
      </c>
      <c r="J11788" s="518" t="s">
        <v>3192</v>
      </c>
    </row>
    <row r="11789" spans="1:10" x14ac:dyDescent="0.3">
      <c r="A11789" s="26">
        <v>2021</v>
      </c>
      <c r="B11789" s="27" t="s">
        <v>5989</v>
      </c>
      <c r="C11789" s="27" t="s">
        <v>5990</v>
      </c>
      <c r="D11789" s="500" t="s">
        <v>5989</v>
      </c>
      <c r="E11789" s="27" t="s">
        <v>3033</v>
      </c>
      <c r="F11789" s="27" t="s">
        <v>2807</v>
      </c>
      <c r="G11789" s="517" t="s">
        <v>2812</v>
      </c>
      <c r="H11789" s="28">
        <v>44470</v>
      </c>
      <c r="I11789" s="516">
        <v>26.091007000000001</v>
      </c>
      <c r="J11789" s="518" t="s">
        <v>3241</v>
      </c>
    </row>
    <row r="11790" spans="1:10" x14ac:dyDescent="0.3">
      <c r="A11790" s="26">
        <v>2021</v>
      </c>
      <c r="B11790" s="27" t="s">
        <v>6036</v>
      </c>
      <c r="C11790" s="27" t="s">
        <v>6037</v>
      </c>
      <c r="D11790" s="500" t="s">
        <v>6038</v>
      </c>
      <c r="E11790" s="27" t="s">
        <v>3161</v>
      </c>
      <c r="F11790" s="27" t="s">
        <v>3026</v>
      </c>
      <c r="G11790" s="517" t="s">
        <v>2936</v>
      </c>
      <c r="H11790" s="28">
        <v>44470</v>
      </c>
      <c r="I11790" s="516">
        <v>4.4633209999999996</v>
      </c>
      <c r="J11790" s="518" t="s">
        <v>3192</v>
      </c>
    </row>
    <row r="11791" spans="1:10" x14ac:dyDescent="0.3">
      <c r="A11791" s="26">
        <v>2021</v>
      </c>
      <c r="B11791" s="27" t="s">
        <v>5995</v>
      </c>
      <c r="C11791" s="27" t="s">
        <v>5996</v>
      </c>
      <c r="D11791" s="500" t="s">
        <v>5995</v>
      </c>
      <c r="E11791" s="27" t="s">
        <v>3033</v>
      </c>
      <c r="F11791" s="27" t="s">
        <v>2807</v>
      </c>
      <c r="G11791" s="517" t="s">
        <v>2812</v>
      </c>
      <c r="H11791" s="28">
        <v>44470</v>
      </c>
      <c r="I11791" s="516">
        <v>4.4700309999999996</v>
      </c>
      <c r="J11791" s="518" t="s">
        <v>3192</v>
      </c>
    </row>
    <row r="11792" spans="1:10" x14ac:dyDescent="0.3">
      <c r="A11792" s="26">
        <v>2021</v>
      </c>
      <c r="B11792" s="27" t="s">
        <v>6033</v>
      </c>
      <c r="C11792" s="27" t="s">
        <v>6034</v>
      </c>
      <c r="D11792" s="500" t="s">
        <v>6035</v>
      </c>
      <c r="E11792" s="27" t="s">
        <v>3161</v>
      </c>
      <c r="F11792" s="27" t="s">
        <v>2788</v>
      </c>
      <c r="G11792" s="517" t="s">
        <v>2788</v>
      </c>
      <c r="H11792" s="28">
        <v>44470</v>
      </c>
      <c r="I11792" s="516">
        <v>2.6144980000000002</v>
      </c>
      <c r="J11792" s="518" t="s">
        <v>3192</v>
      </c>
    </row>
    <row r="11793" spans="1:10" x14ac:dyDescent="0.3">
      <c r="A11793" s="26">
        <v>2021</v>
      </c>
      <c r="B11793" s="27" t="s">
        <v>5997</v>
      </c>
      <c r="C11793" s="27" t="s">
        <v>5998</v>
      </c>
      <c r="D11793" s="500" t="s">
        <v>5997</v>
      </c>
      <c r="E11793" s="27" t="s">
        <v>3111</v>
      </c>
      <c r="F11793" s="27" t="s">
        <v>3034</v>
      </c>
      <c r="G11793" s="517" t="s">
        <v>2821</v>
      </c>
      <c r="H11793" s="28">
        <v>44470</v>
      </c>
      <c r="I11793" s="516">
        <v>4.7707740000000003</v>
      </c>
      <c r="J11793" s="518" t="s">
        <v>3241</v>
      </c>
    </row>
    <row r="11794" spans="1:10" x14ac:dyDescent="0.3">
      <c r="A11794" s="26">
        <v>2021</v>
      </c>
      <c r="B11794" s="27" t="s">
        <v>5999</v>
      </c>
      <c r="C11794" s="27" t="s">
        <v>5967</v>
      </c>
      <c r="D11794" s="500" t="s">
        <v>5999</v>
      </c>
      <c r="E11794" s="27" t="s">
        <v>3111</v>
      </c>
      <c r="F11794" s="27" t="s">
        <v>2815</v>
      </c>
      <c r="G11794" s="517" t="s">
        <v>2854</v>
      </c>
      <c r="H11794" s="28">
        <v>44470</v>
      </c>
      <c r="I11794" s="516">
        <v>1.085083</v>
      </c>
      <c r="J11794" s="518" t="s">
        <v>3241</v>
      </c>
    </row>
    <row r="11795" spans="1:10" x14ac:dyDescent="0.3">
      <c r="A11795" s="26">
        <v>2021</v>
      </c>
      <c r="B11795" s="27" t="s">
        <v>6025</v>
      </c>
      <c r="C11795" s="27" t="s">
        <v>6026</v>
      </c>
      <c r="D11795" s="500" t="s">
        <v>6025</v>
      </c>
      <c r="E11795" s="27" t="s">
        <v>3033</v>
      </c>
      <c r="F11795" s="27" t="s">
        <v>2807</v>
      </c>
      <c r="G11795" s="517" t="s">
        <v>2808</v>
      </c>
      <c r="H11795" s="28">
        <v>44470</v>
      </c>
      <c r="I11795" s="516">
        <v>47.762480000000004</v>
      </c>
      <c r="J11795" s="518" t="s">
        <v>3192</v>
      </c>
    </row>
    <row r="11796" spans="1:10" x14ac:dyDescent="0.3">
      <c r="A11796" s="26">
        <v>2021</v>
      </c>
      <c r="B11796" s="27" t="s">
        <v>6027</v>
      </c>
      <c r="C11796" s="27" t="s">
        <v>6028</v>
      </c>
      <c r="D11796" s="500" t="s">
        <v>6027</v>
      </c>
      <c r="E11796" s="27" t="s">
        <v>3111</v>
      </c>
      <c r="F11796" s="27" t="s">
        <v>3034</v>
      </c>
      <c r="G11796" s="517" t="s">
        <v>2831</v>
      </c>
      <c r="H11796" s="28">
        <v>44470</v>
      </c>
      <c r="I11796" s="516">
        <v>3.9682060000000003</v>
      </c>
      <c r="J11796" s="518" t="s">
        <v>3192</v>
      </c>
    </row>
    <row r="11797" spans="1:10" x14ac:dyDescent="0.3">
      <c r="A11797" s="26">
        <v>2021</v>
      </c>
      <c r="B11797" s="27" t="s">
        <v>6029</v>
      </c>
      <c r="C11797" s="27" t="s">
        <v>6030</v>
      </c>
      <c r="D11797" s="500" t="s">
        <v>6029</v>
      </c>
      <c r="E11797" s="27" t="s">
        <v>3111</v>
      </c>
      <c r="F11797" s="27" t="s">
        <v>3034</v>
      </c>
      <c r="G11797" s="517" t="s">
        <v>2831</v>
      </c>
      <c r="H11797" s="28">
        <v>44470</v>
      </c>
      <c r="I11797" s="516">
        <v>1.7990810000000002</v>
      </c>
      <c r="J11797" s="518" t="s">
        <v>3192</v>
      </c>
    </row>
    <row r="11798" spans="1:10" x14ac:dyDescent="0.3">
      <c r="A11798" s="26">
        <v>2021</v>
      </c>
      <c r="B11798" s="27" t="s">
        <v>6031</v>
      </c>
      <c r="C11798" s="27" t="s">
        <v>6016</v>
      </c>
      <c r="D11798" s="500" t="s">
        <v>6031</v>
      </c>
      <c r="E11798" s="27" t="s">
        <v>3033</v>
      </c>
      <c r="F11798" s="27" t="s">
        <v>2807</v>
      </c>
      <c r="G11798" s="517" t="s">
        <v>2808</v>
      </c>
      <c r="H11798" s="28">
        <v>44470</v>
      </c>
      <c r="I11798" s="516">
        <v>11.814867</v>
      </c>
      <c r="J11798" s="518" t="s">
        <v>3241</v>
      </c>
    </row>
    <row r="11799" spans="1:10" x14ac:dyDescent="0.3">
      <c r="A11799" s="26">
        <v>2021</v>
      </c>
      <c r="B11799" s="27" t="s">
        <v>6032</v>
      </c>
      <c r="C11799" s="27" t="s">
        <v>6018</v>
      </c>
      <c r="D11799" s="500" t="s">
        <v>6032</v>
      </c>
      <c r="E11799" s="27" t="s">
        <v>3033</v>
      </c>
      <c r="F11799" s="27" t="s">
        <v>2788</v>
      </c>
      <c r="G11799" s="517" t="s">
        <v>2788</v>
      </c>
      <c r="H11799" s="28">
        <v>44470</v>
      </c>
      <c r="I11799" s="516">
        <v>17.668546000000003</v>
      </c>
      <c r="J11799" s="518" t="s">
        <v>3241</v>
      </c>
    </row>
    <row r="11800" spans="1:10" x14ac:dyDescent="0.3">
      <c r="A11800" s="26">
        <v>2021</v>
      </c>
      <c r="B11800" s="27" t="s">
        <v>6039</v>
      </c>
      <c r="C11800" s="27" t="s">
        <v>6040</v>
      </c>
      <c r="D11800" s="500" t="s">
        <v>6039</v>
      </c>
      <c r="E11800" s="27" t="s">
        <v>3033</v>
      </c>
      <c r="F11800" s="27" t="s">
        <v>2788</v>
      </c>
      <c r="G11800" s="517" t="s">
        <v>2788</v>
      </c>
      <c r="H11800" s="28">
        <v>44470</v>
      </c>
      <c r="I11800" s="516">
        <v>20.797545999999997</v>
      </c>
      <c r="J11800" s="518" t="s">
        <v>3241</v>
      </c>
    </row>
    <row r="11801" spans="1:10" x14ac:dyDescent="0.3">
      <c r="A11801" s="26">
        <v>2021</v>
      </c>
      <c r="B11801" s="27" t="s">
        <v>6041</v>
      </c>
      <c r="C11801" s="27" t="s">
        <v>6042</v>
      </c>
      <c r="D11801" s="500" t="s">
        <v>6041</v>
      </c>
      <c r="E11801" s="27" t="s">
        <v>3033</v>
      </c>
      <c r="F11801" s="27" t="s">
        <v>2798</v>
      </c>
      <c r="G11801" s="517" t="s">
        <v>2803</v>
      </c>
      <c r="H11801" s="28">
        <v>44470</v>
      </c>
      <c r="I11801" s="516">
        <v>36.389103000000006</v>
      </c>
      <c r="J11801" s="518" t="s">
        <v>3192</v>
      </c>
    </row>
    <row r="11802" spans="1:10" x14ac:dyDescent="0.3">
      <c r="A11802" s="26">
        <v>2021</v>
      </c>
      <c r="B11802" s="27" t="s">
        <v>6043</v>
      </c>
      <c r="C11802" s="27" t="s">
        <v>6044</v>
      </c>
      <c r="D11802" s="500" t="s">
        <v>6043</v>
      </c>
      <c r="E11802" s="27" t="s">
        <v>3111</v>
      </c>
      <c r="F11802" s="27" t="s">
        <v>2825</v>
      </c>
      <c r="G11802" s="517" t="s">
        <v>2850</v>
      </c>
      <c r="H11802" s="28">
        <v>44470</v>
      </c>
      <c r="I11802" s="516">
        <v>3.6396380000000006</v>
      </c>
      <c r="J11802" s="518" t="s">
        <v>3192</v>
      </c>
    </row>
    <row r="11803" spans="1:10" x14ac:dyDescent="0.3">
      <c r="A11803" s="26">
        <v>2021</v>
      </c>
      <c r="B11803" s="27" t="s">
        <v>6075</v>
      </c>
      <c r="C11803" s="27" t="s">
        <v>6076</v>
      </c>
      <c r="D11803" s="500" t="s">
        <v>6075</v>
      </c>
      <c r="E11803" s="27" t="s">
        <v>3033</v>
      </c>
      <c r="F11803" s="27" t="s">
        <v>2807</v>
      </c>
      <c r="G11803" s="517" t="s">
        <v>2812</v>
      </c>
      <c r="H11803" s="28">
        <v>44470</v>
      </c>
      <c r="I11803" s="516">
        <v>62.814841000000001</v>
      </c>
      <c r="J11803" s="518" t="s">
        <v>9055</v>
      </c>
    </row>
    <row r="11804" spans="1:10" x14ac:dyDescent="0.3">
      <c r="A11804" s="26">
        <v>2021</v>
      </c>
      <c r="B11804" s="27" t="s">
        <v>6077</v>
      </c>
      <c r="C11804" s="27" t="s">
        <v>6078</v>
      </c>
      <c r="D11804" s="500" t="s">
        <v>6077</v>
      </c>
      <c r="E11804" s="27" t="s">
        <v>3111</v>
      </c>
      <c r="F11804" s="27" t="s">
        <v>3034</v>
      </c>
      <c r="G11804" s="517" t="s">
        <v>2840</v>
      </c>
      <c r="H11804" s="28">
        <v>44470</v>
      </c>
      <c r="I11804" s="516">
        <v>21.381029999999999</v>
      </c>
      <c r="J11804" s="518" t="s">
        <v>3192</v>
      </c>
    </row>
    <row r="11805" spans="1:10" x14ac:dyDescent="0.3">
      <c r="A11805" s="26">
        <v>2021</v>
      </c>
      <c r="B11805" s="27" t="s">
        <v>6087</v>
      </c>
      <c r="C11805" s="27" t="s">
        <v>6088</v>
      </c>
      <c r="D11805" s="500" t="s">
        <v>6087</v>
      </c>
      <c r="E11805" s="27" t="s">
        <v>3033</v>
      </c>
      <c r="F11805" s="27" t="s">
        <v>2798</v>
      </c>
      <c r="G11805" s="517" t="s">
        <v>2803</v>
      </c>
      <c r="H11805" s="28">
        <v>44470</v>
      </c>
      <c r="I11805" s="516">
        <v>4.5913010000000005</v>
      </c>
      <c r="J11805" s="518" t="s">
        <v>3241</v>
      </c>
    </row>
    <row r="11806" spans="1:10" x14ac:dyDescent="0.3">
      <c r="A11806" s="26">
        <v>2021</v>
      </c>
      <c r="B11806" s="27" t="s">
        <v>6079</v>
      </c>
      <c r="C11806" s="27" t="s">
        <v>6080</v>
      </c>
      <c r="D11806" s="500" t="s">
        <v>6079</v>
      </c>
      <c r="E11806" s="27" t="s">
        <v>3111</v>
      </c>
      <c r="F11806" s="27" t="s">
        <v>2825</v>
      </c>
      <c r="G11806" s="517" t="s">
        <v>2826</v>
      </c>
      <c r="H11806" s="28">
        <v>44470</v>
      </c>
      <c r="I11806" s="516">
        <v>0.29013499999999998</v>
      </c>
      <c r="J11806" s="518" t="s">
        <v>3192</v>
      </c>
    </row>
    <row r="11807" spans="1:10" x14ac:dyDescent="0.3">
      <c r="A11807" s="26">
        <v>2021</v>
      </c>
      <c r="B11807" s="27" t="s">
        <v>6081</v>
      </c>
      <c r="C11807" s="27" t="s">
        <v>6082</v>
      </c>
      <c r="D11807" s="500" t="s">
        <v>6081</v>
      </c>
      <c r="E11807" s="27" t="s">
        <v>3033</v>
      </c>
      <c r="F11807" s="27" t="s">
        <v>2788</v>
      </c>
      <c r="G11807" s="517" t="s">
        <v>2788</v>
      </c>
      <c r="H11807" s="28">
        <v>44470</v>
      </c>
      <c r="I11807" s="516">
        <v>6.1976280000000008</v>
      </c>
      <c r="J11807" s="518" t="s">
        <v>3241</v>
      </c>
    </row>
    <row r="11808" spans="1:10" x14ac:dyDescent="0.3">
      <c r="A11808" s="26">
        <v>2021</v>
      </c>
      <c r="B11808" s="27" t="s">
        <v>6083</v>
      </c>
      <c r="C11808" s="27" t="s">
        <v>6084</v>
      </c>
      <c r="D11808" s="500" t="s">
        <v>6083</v>
      </c>
      <c r="E11808" s="27" t="s">
        <v>3111</v>
      </c>
      <c r="F11808" s="27" t="s">
        <v>2825</v>
      </c>
      <c r="G11808" s="517" t="s">
        <v>2850</v>
      </c>
      <c r="H11808" s="28">
        <v>44470</v>
      </c>
      <c r="I11808" s="516">
        <v>1.7881010000000002</v>
      </c>
      <c r="J11808" s="518" t="s">
        <v>3241</v>
      </c>
    </row>
    <row r="11809" spans="1:10" x14ac:dyDescent="0.3">
      <c r="A11809" s="26">
        <v>2021</v>
      </c>
      <c r="B11809" s="27" t="s">
        <v>6085</v>
      </c>
      <c r="C11809" s="27" t="s">
        <v>6086</v>
      </c>
      <c r="D11809" s="500" t="s">
        <v>6085</v>
      </c>
      <c r="E11809" s="27" t="s">
        <v>3033</v>
      </c>
      <c r="F11809" s="27" t="s">
        <v>2807</v>
      </c>
      <c r="G11809" s="517" t="s">
        <v>2812</v>
      </c>
      <c r="H11809" s="28">
        <v>44470</v>
      </c>
      <c r="I11809" s="516">
        <v>39.675108999999999</v>
      </c>
      <c r="J11809" s="518" t="s">
        <v>3241</v>
      </c>
    </row>
    <row r="11810" spans="1:10" x14ac:dyDescent="0.3">
      <c r="A11810" s="26">
        <v>2021</v>
      </c>
      <c r="B11810" s="27" t="s">
        <v>3189</v>
      </c>
      <c r="C11810" s="27" t="s">
        <v>6326</v>
      </c>
      <c r="D11810" s="500" t="s">
        <v>6327</v>
      </c>
      <c r="E11810" s="27" t="s">
        <v>3161</v>
      </c>
      <c r="F11810" s="27" t="s">
        <v>2815</v>
      </c>
      <c r="G11810" s="517" t="s">
        <v>2816</v>
      </c>
      <c r="H11810" s="28">
        <v>44470</v>
      </c>
      <c r="I11810" s="516">
        <v>0.86712700000000009</v>
      </c>
      <c r="J11810" s="518" t="s">
        <v>3192</v>
      </c>
    </row>
    <row r="11811" spans="1:10" x14ac:dyDescent="0.3">
      <c r="A11811" s="26">
        <v>2021</v>
      </c>
      <c r="B11811" s="27" t="s">
        <v>6128</v>
      </c>
      <c r="C11811" s="27" t="s">
        <v>6129</v>
      </c>
      <c r="D11811" s="500" t="s">
        <v>6130</v>
      </c>
      <c r="E11811" s="27" t="s">
        <v>3161</v>
      </c>
      <c r="F11811" s="27" t="s">
        <v>3034</v>
      </c>
      <c r="G11811" s="517" t="s">
        <v>2999</v>
      </c>
      <c r="H11811" s="28">
        <v>44470</v>
      </c>
      <c r="I11811" s="516">
        <v>0.22888500000000003</v>
      </c>
      <c r="J11811" s="518" t="s">
        <v>3192</v>
      </c>
    </row>
    <row r="11812" spans="1:10" x14ac:dyDescent="0.3">
      <c r="A11812" s="26">
        <v>2021</v>
      </c>
      <c r="B11812" s="27" t="s">
        <v>6119</v>
      </c>
      <c r="C11812" s="27" t="s">
        <v>6120</v>
      </c>
      <c r="D11812" s="500" t="s">
        <v>6119</v>
      </c>
      <c r="E11812" s="27" t="s">
        <v>3033</v>
      </c>
      <c r="F11812" s="27" t="s">
        <v>2788</v>
      </c>
      <c r="G11812" s="517" t="s">
        <v>2788</v>
      </c>
      <c r="H11812" s="28">
        <v>44470</v>
      </c>
      <c r="I11812" s="516">
        <v>32.428404</v>
      </c>
      <c r="J11812" s="518" t="s">
        <v>3192</v>
      </c>
    </row>
    <row r="11813" spans="1:10" x14ac:dyDescent="0.3">
      <c r="A11813" s="26">
        <v>2021</v>
      </c>
      <c r="B11813" s="27" t="s">
        <v>6141</v>
      </c>
      <c r="C11813" s="27" t="s">
        <v>6142</v>
      </c>
      <c r="D11813" s="500" t="s">
        <v>6143</v>
      </c>
      <c r="E11813" s="27" t="s">
        <v>3063</v>
      </c>
      <c r="F11813" s="27" t="s">
        <v>3034</v>
      </c>
      <c r="G11813" s="517" t="s">
        <v>2999</v>
      </c>
      <c r="H11813" s="28">
        <v>44470</v>
      </c>
      <c r="I11813" s="516">
        <v>1.428274</v>
      </c>
      <c r="J11813" s="518" t="s">
        <v>3192</v>
      </c>
    </row>
    <row r="11814" spans="1:10" x14ac:dyDescent="0.3">
      <c r="A11814" s="26">
        <v>2021</v>
      </c>
      <c r="B11814" s="27" t="s">
        <v>6121</v>
      </c>
      <c r="C11814" s="27" t="s">
        <v>6110</v>
      </c>
      <c r="D11814" s="500" t="s">
        <v>6121</v>
      </c>
      <c r="E11814" s="27" t="s">
        <v>3033</v>
      </c>
      <c r="F11814" s="27" t="s">
        <v>2788</v>
      </c>
      <c r="G11814" s="517" t="s">
        <v>2788</v>
      </c>
      <c r="H11814" s="28">
        <v>44470</v>
      </c>
      <c r="I11814" s="516">
        <v>15.334890999999999</v>
      </c>
      <c r="J11814" s="518" t="s">
        <v>3241</v>
      </c>
    </row>
    <row r="11815" spans="1:10" x14ac:dyDescent="0.3">
      <c r="A11815" s="26">
        <v>2021</v>
      </c>
      <c r="B11815" s="27" t="s">
        <v>6122</v>
      </c>
      <c r="C11815" s="27" t="s">
        <v>6123</v>
      </c>
      <c r="D11815" s="500" t="s">
        <v>6122</v>
      </c>
      <c r="E11815" s="27" t="s">
        <v>3111</v>
      </c>
      <c r="F11815" s="27" t="s">
        <v>3034</v>
      </c>
      <c r="G11815" s="517" t="s">
        <v>2831</v>
      </c>
      <c r="H11815" s="28">
        <v>44470</v>
      </c>
      <c r="I11815" s="516">
        <v>3.00861</v>
      </c>
      <c r="J11815" s="518" t="s">
        <v>3192</v>
      </c>
    </row>
    <row r="11816" spans="1:10" x14ac:dyDescent="0.3">
      <c r="A11816" s="26">
        <v>2021</v>
      </c>
      <c r="B11816" s="27" t="s">
        <v>6124</v>
      </c>
      <c r="C11816" s="27" t="s">
        <v>6125</v>
      </c>
      <c r="D11816" s="500" t="s">
        <v>6124</v>
      </c>
      <c r="E11816" s="27" t="s">
        <v>3111</v>
      </c>
      <c r="F11816" s="27" t="s">
        <v>2815</v>
      </c>
      <c r="G11816" s="517" t="s">
        <v>2854</v>
      </c>
      <c r="H11816" s="28">
        <v>44470</v>
      </c>
      <c r="I11816" s="516">
        <v>1.0198780000000001</v>
      </c>
      <c r="J11816" s="518" t="s">
        <v>9055</v>
      </c>
    </row>
    <row r="11817" spans="1:10" x14ac:dyDescent="0.3">
      <c r="A11817" s="26">
        <v>2021</v>
      </c>
      <c r="B11817" s="27" t="s">
        <v>6126</v>
      </c>
      <c r="C11817" s="27" t="s">
        <v>6127</v>
      </c>
      <c r="D11817" s="500" t="s">
        <v>6126</v>
      </c>
      <c r="E11817" s="27" t="s">
        <v>3033</v>
      </c>
      <c r="F11817" s="27" t="s">
        <v>2788</v>
      </c>
      <c r="G11817" s="517" t="s">
        <v>2788</v>
      </c>
      <c r="H11817" s="28">
        <v>44470</v>
      </c>
      <c r="I11817" s="516">
        <v>7.4426910000000008</v>
      </c>
      <c r="J11817" s="518" t="s">
        <v>3241</v>
      </c>
    </row>
    <row r="11818" spans="1:10" x14ac:dyDescent="0.3">
      <c r="A11818" s="26">
        <v>2021</v>
      </c>
      <c r="B11818" s="27" t="s">
        <v>6144</v>
      </c>
      <c r="C11818" s="27" t="s">
        <v>6145</v>
      </c>
      <c r="D11818" s="500" t="s">
        <v>6144</v>
      </c>
      <c r="E11818" s="27" t="s">
        <v>3033</v>
      </c>
      <c r="F11818" s="27" t="s">
        <v>2788</v>
      </c>
      <c r="G11818" s="517" t="s">
        <v>2788</v>
      </c>
      <c r="H11818" s="28">
        <v>44470</v>
      </c>
      <c r="I11818" s="516">
        <v>3.4554260000000006</v>
      </c>
      <c r="J11818" s="518" t="s">
        <v>3192</v>
      </c>
    </row>
    <row r="11819" spans="1:10" x14ac:dyDescent="0.3">
      <c r="A11819" s="26">
        <v>2021</v>
      </c>
      <c r="B11819" s="27" t="s">
        <v>6146</v>
      </c>
      <c r="C11819" s="27" t="s">
        <v>6147</v>
      </c>
      <c r="D11819" s="500" t="s">
        <v>6146</v>
      </c>
      <c r="E11819" s="27" t="s">
        <v>3033</v>
      </c>
      <c r="F11819" s="27" t="s">
        <v>2815</v>
      </c>
      <c r="G11819" s="517" t="s">
        <v>2816</v>
      </c>
      <c r="H11819" s="28">
        <v>44470</v>
      </c>
      <c r="I11819" s="516">
        <v>20.521920000000001</v>
      </c>
      <c r="J11819" s="518" t="s">
        <v>3241</v>
      </c>
    </row>
    <row r="11820" spans="1:10" x14ac:dyDescent="0.3">
      <c r="A11820" s="26">
        <v>2021</v>
      </c>
      <c r="B11820" s="27" t="s">
        <v>6328</v>
      </c>
      <c r="C11820" s="27" t="s">
        <v>6329</v>
      </c>
      <c r="D11820" s="500" t="s">
        <v>6328</v>
      </c>
      <c r="E11820" s="27" t="s">
        <v>3033</v>
      </c>
      <c r="F11820" s="27" t="s">
        <v>3034</v>
      </c>
      <c r="G11820" s="517" t="s">
        <v>2821</v>
      </c>
      <c r="H11820" s="28">
        <v>44470</v>
      </c>
      <c r="I11820" s="516">
        <v>32.666483999999997</v>
      </c>
      <c r="J11820" s="518" t="s">
        <v>3192</v>
      </c>
    </row>
    <row r="11821" spans="1:10" x14ac:dyDescent="0.3">
      <c r="A11821" s="26">
        <v>2021</v>
      </c>
      <c r="B11821" s="27" t="s">
        <v>6148</v>
      </c>
      <c r="C11821" s="27" t="s">
        <v>6149</v>
      </c>
      <c r="D11821" s="500" t="s">
        <v>6148</v>
      </c>
      <c r="E11821" s="27" t="s">
        <v>3033</v>
      </c>
      <c r="F11821" s="27" t="s">
        <v>2788</v>
      </c>
      <c r="G11821" s="517" t="s">
        <v>2788</v>
      </c>
      <c r="H11821" s="28">
        <v>44470</v>
      </c>
      <c r="I11821" s="516">
        <v>30.252231999999999</v>
      </c>
      <c r="J11821" s="518" t="s">
        <v>3192</v>
      </c>
    </row>
    <row r="11822" spans="1:10" x14ac:dyDescent="0.3">
      <c r="A11822" s="26">
        <v>2021</v>
      </c>
      <c r="B11822" s="27" t="s">
        <v>6150</v>
      </c>
      <c r="C11822" s="27" t="s">
        <v>6151</v>
      </c>
      <c r="D11822" s="500" t="s">
        <v>6150</v>
      </c>
      <c r="E11822" s="27" t="s">
        <v>3033</v>
      </c>
      <c r="F11822" s="27" t="s">
        <v>2788</v>
      </c>
      <c r="G11822" s="517" t="s">
        <v>2788</v>
      </c>
      <c r="H11822" s="28">
        <v>44470</v>
      </c>
      <c r="I11822" s="516">
        <v>82.982885999999993</v>
      </c>
      <c r="J11822" s="518" t="s">
        <v>3192</v>
      </c>
    </row>
    <row r="11823" spans="1:10" x14ac:dyDescent="0.3">
      <c r="A11823" s="26">
        <v>2021</v>
      </c>
      <c r="B11823" s="27" t="s">
        <v>6330</v>
      </c>
      <c r="C11823" s="27" t="s">
        <v>6331</v>
      </c>
      <c r="D11823" s="500" t="s">
        <v>6330</v>
      </c>
      <c r="E11823" s="27" t="s">
        <v>3111</v>
      </c>
      <c r="F11823" s="27" t="s">
        <v>2815</v>
      </c>
      <c r="G11823" s="517" t="s">
        <v>2854</v>
      </c>
      <c r="H11823" s="28">
        <v>44470</v>
      </c>
      <c r="I11823" s="516">
        <v>1.051323</v>
      </c>
      <c r="J11823" s="518" t="s">
        <v>9055</v>
      </c>
    </row>
    <row r="11824" spans="1:10" x14ac:dyDescent="0.3">
      <c r="A11824" s="26">
        <v>2021</v>
      </c>
      <c r="B11824" s="27" t="s">
        <v>6332</v>
      </c>
      <c r="C11824" s="27" t="s">
        <v>6266</v>
      </c>
      <c r="D11824" s="500" t="s">
        <v>6332</v>
      </c>
      <c r="E11824" s="27" t="s">
        <v>3111</v>
      </c>
      <c r="F11824" s="27" t="s">
        <v>2815</v>
      </c>
      <c r="G11824" s="517" t="s">
        <v>2854</v>
      </c>
      <c r="H11824" s="28">
        <v>44470</v>
      </c>
      <c r="I11824" s="516">
        <v>6.3593999999999998E-2</v>
      </c>
      <c r="J11824" s="518" t="s">
        <v>3241</v>
      </c>
    </row>
    <row r="11825" spans="1:10" x14ac:dyDescent="0.3">
      <c r="A11825" s="26">
        <v>2021</v>
      </c>
      <c r="B11825" s="27" t="s">
        <v>6333</v>
      </c>
      <c r="C11825" s="27" t="s">
        <v>6334</v>
      </c>
      <c r="D11825" s="500" t="s">
        <v>6335</v>
      </c>
      <c r="E11825" s="27" t="s">
        <v>3161</v>
      </c>
      <c r="F11825" s="27" t="s">
        <v>2815</v>
      </c>
      <c r="G11825" s="517" t="s">
        <v>2816</v>
      </c>
      <c r="H11825" s="28">
        <v>44470</v>
      </c>
      <c r="I11825" s="516">
        <v>0.29465500000000006</v>
      </c>
      <c r="J11825" s="518" t="s">
        <v>3192</v>
      </c>
    </row>
    <row r="11826" spans="1:10" x14ac:dyDescent="0.3">
      <c r="A11826" s="26">
        <v>2021</v>
      </c>
      <c r="B11826" s="27" t="s">
        <v>6336</v>
      </c>
      <c r="C11826" s="27" t="s">
        <v>6337</v>
      </c>
      <c r="D11826" s="500" t="s">
        <v>6338</v>
      </c>
      <c r="E11826" s="27" t="s">
        <v>3161</v>
      </c>
      <c r="F11826" s="27" t="s">
        <v>2788</v>
      </c>
      <c r="G11826" s="517" t="s">
        <v>2788</v>
      </c>
      <c r="H11826" s="28">
        <v>44470</v>
      </c>
      <c r="I11826" s="516">
        <v>1.14971</v>
      </c>
      <c r="J11826" s="518" t="s">
        <v>3192</v>
      </c>
    </row>
    <row r="11827" spans="1:10" x14ac:dyDescent="0.3">
      <c r="A11827" s="26">
        <v>2021</v>
      </c>
      <c r="B11827" s="27" t="s">
        <v>6350</v>
      </c>
      <c r="C11827" s="27" t="s">
        <v>6351</v>
      </c>
      <c r="D11827" s="500" t="s">
        <v>6352</v>
      </c>
      <c r="E11827" s="27" t="s">
        <v>3063</v>
      </c>
      <c r="F11827" s="27" t="s">
        <v>2815</v>
      </c>
      <c r="G11827" s="517" t="s">
        <v>2816</v>
      </c>
      <c r="H11827" s="28">
        <v>44470</v>
      </c>
      <c r="I11827" s="516">
        <v>1.4530000000000001E-3</v>
      </c>
      <c r="J11827" s="518" t="s">
        <v>3192</v>
      </c>
    </row>
    <row r="11828" spans="1:10" x14ac:dyDescent="0.3">
      <c r="A11828" s="26">
        <v>2021</v>
      </c>
      <c r="B11828" s="27" t="s">
        <v>6344</v>
      </c>
      <c r="C11828" s="27" t="s">
        <v>6345</v>
      </c>
      <c r="D11828" s="500" t="s">
        <v>6344</v>
      </c>
      <c r="E11828" s="27" t="s">
        <v>3033</v>
      </c>
      <c r="F11828" s="27" t="s">
        <v>2807</v>
      </c>
      <c r="G11828" s="517" t="s">
        <v>2812</v>
      </c>
      <c r="H11828" s="28">
        <v>44470</v>
      </c>
      <c r="I11828" s="516">
        <v>24.351260999999997</v>
      </c>
      <c r="J11828" s="518" t="s">
        <v>9055</v>
      </c>
    </row>
    <row r="11829" spans="1:10" x14ac:dyDescent="0.3">
      <c r="A11829" s="26">
        <v>2021</v>
      </c>
      <c r="B11829" s="27" t="s">
        <v>6346</v>
      </c>
      <c r="C11829" s="27" t="s">
        <v>6347</v>
      </c>
      <c r="D11829" s="500" t="s">
        <v>6346</v>
      </c>
      <c r="E11829" s="27" t="s">
        <v>3033</v>
      </c>
      <c r="F11829" s="27" t="s">
        <v>2788</v>
      </c>
      <c r="G11829" s="517" t="s">
        <v>2788</v>
      </c>
      <c r="H11829" s="28">
        <v>44470</v>
      </c>
      <c r="I11829" s="516">
        <v>13.755166000000001</v>
      </c>
      <c r="J11829" s="518" t="s">
        <v>3192</v>
      </c>
    </row>
    <row r="11830" spans="1:10" x14ac:dyDescent="0.3">
      <c r="A11830" s="26">
        <v>2021</v>
      </c>
      <c r="B11830" s="27" t="s">
        <v>6353</v>
      </c>
      <c r="C11830" s="27" t="s">
        <v>6354</v>
      </c>
      <c r="D11830" s="500" t="s">
        <v>6353</v>
      </c>
      <c r="E11830" s="27" t="s">
        <v>6117</v>
      </c>
      <c r="F11830" s="27" t="s">
        <v>2825</v>
      </c>
      <c r="G11830" s="517" t="s">
        <v>2826</v>
      </c>
      <c r="H11830" s="28">
        <v>44470</v>
      </c>
      <c r="I11830" s="516">
        <v>0.67071500000000006</v>
      </c>
      <c r="J11830" s="518" t="s">
        <v>3192</v>
      </c>
    </row>
    <row r="11831" spans="1:10" x14ac:dyDescent="0.3">
      <c r="A11831" s="26">
        <v>2021</v>
      </c>
      <c r="B11831" s="27" t="s">
        <v>6341</v>
      </c>
      <c r="C11831" s="27" t="s">
        <v>6342</v>
      </c>
      <c r="D11831" s="500" t="s">
        <v>6343</v>
      </c>
      <c r="E11831" s="27" t="s">
        <v>3161</v>
      </c>
      <c r="F11831" s="27" t="s">
        <v>2815</v>
      </c>
      <c r="G11831" s="517" t="s">
        <v>2854</v>
      </c>
      <c r="H11831" s="28">
        <v>44470</v>
      </c>
      <c r="I11831" s="516">
        <v>0.73259000000000007</v>
      </c>
      <c r="J11831" s="518" t="s">
        <v>3192</v>
      </c>
    </row>
    <row r="11832" spans="1:10" x14ac:dyDescent="0.3">
      <c r="A11832" s="26">
        <v>2021</v>
      </c>
      <c r="B11832" s="27" t="s">
        <v>6339</v>
      </c>
      <c r="C11832" s="27" t="s">
        <v>6340</v>
      </c>
      <c r="D11832" s="500" t="s">
        <v>6339</v>
      </c>
      <c r="E11832" s="27" t="s">
        <v>3111</v>
      </c>
      <c r="F11832" s="27" t="s">
        <v>2825</v>
      </c>
      <c r="G11832" s="517" t="s">
        <v>2850</v>
      </c>
      <c r="H11832" s="28">
        <v>44470</v>
      </c>
      <c r="I11832" s="516">
        <v>0.60136200000000006</v>
      </c>
      <c r="J11832" s="518" t="s">
        <v>3241</v>
      </c>
    </row>
    <row r="11833" spans="1:10" x14ac:dyDescent="0.3">
      <c r="A11833" s="26">
        <v>2021</v>
      </c>
      <c r="B11833" s="27" t="s">
        <v>6349</v>
      </c>
      <c r="C11833" s="27" t="s">
        <v>6306</v>
      </c>
      <c r="D11833" s="500" t="s">
        <v>6349</v>
      </c>
      <c r="E11833" s="27" t="s">
        <v>3111</v>
      </c>
      <c r="F11833" s="27" t="s">
        <v>2825</v>
      </c>
      <c r="G11833" s="517" t="s">
        <v>2826</v>
      </c>
      <c r="H11833" s="28">
        <v>44470</v>
      </c>
      <c r="I11833" s="516">
        <v>1.5024870000000001</v>
      </c>
      <c r="J11833" s="518" t="s">
        <v>3241</v>
      </c>
    </row>
    <row r="11834" spans="1:10" x14ac:dyDescent="0.3">
      <c r="A11834" s="26">
        <v>2021</v>
      </c>
      <c r="B11834" s="27" t="s">
        <v>6348</v>
      </c>
      <c r="C11834" s="27" t="s">
        <v>6304</v>
      </c>
      <c r="D11834" s="500" t="s">
        <v>6348</v>
      </c>
      <c r="E11834" s="27" t="s">
        <v>3033</v>
      </c>
      <c r="F11834" s="27" t="s">
        <v>2815</v>
      </c>
      <c r="G11834" s="517" t="s">
        <v>2816</v>
      </c>
      <c r="H11834" s="28">
        <v>44470</v>
      </c>
      <c r="I11834" s="516">
        <v>9.0972229999999996</v>
      </c>
      <c r="J11834" s="518" t="s">
        <v>3241</v>
      </c>
    </row>
    <row r="11835" spans="1:10" x14ac:dyDescent="0.3">
      <c r="A11835" s="26">
        <v>2021</v>
      </c>
      <c r="B11835" s="27" t="s">
        <v>6355</v>
      </c>
      <c r="C11835" s="27" t="s">
        <v>6356</v>
      </c>
      <c r="D11835" s="500" t="s">
        <v>6355</v>
      </c>
      <c r="E11835" s="27" t="s">
        <v>6117</v>
      </c>
      <c r="F11835" s="27" t="s">
        <v>2825</v>
      </c>
      <c r="G11835" s="517" t="s">
        <v>2826</v>
      </c>
      <c r="H11835" s="28">
        <v>44470</v>
      </c>
      <c r="I11835" s="516">
        <v>1.3740840000000001</v>
      </c>
      <c r="J11835" s="518" t="s">
        <v>3192</v>
      </c>
    </row>
    <row r="11836" spans="1:10" x14ac:dyDescent="0.3">
      <c r="A11836" s="26">
        <v>2021</v>
      </c>
      <c r="B11836" s="27" t="s">
        <v>6357</v>
      </c>
      <c r="C11836" s="27" t="s">
        <v>6358</v>
      </c>
      <c r="D11836" s="500" t="s">
        <v>6357</v>
      </c>
      <c r="E11836" s="27" t="s">
        <v>3111</v>
      </c>
      <c r="F11836" s="27" t="s">
        <v>2825</v>
      </c>
      <c r="G11836" s="517" t="s">
        <v>2850</v>
      </c>
      <c r="H11836" s="28">
        <v>44470</v>
      </c>
      <c r="I11836" s="516">
        <v>0.6407520000000001</v>
      </c>
      <c r="J11836" s="518" t="s">
        <v>3241</v>
      </c>
    </row>
    <row r="11837" spans="1:10" x14ac:dyDescent="0.3">
      <c r="A11837" s="26">
        <v>2021</v>
      </c>
      <c r="B11837" s="27" t="s">
        <v>6382</v>
      </c>
      <c r="C11837" s="27" t="s">
        <v>6383</v>
      </c>
      <c r="D11837" s="500" t="s">
        <v>6384</v>
      </c>
      <c r="E11837" s="27" t="s">
        <v>3161</v>
      </c>
      <c r="F11837" s="27" t="s">
        <v>2815</v>
      </c>
      <c r="G11837" s="517" t="s">
        <v>2854</v>
      </c>
      <c r="H11837" s="28">
        <v>44470</v>
      </c>
      <c r="I11837" s="516">
        <v>1.211517</v>
      </c>
      <c r="J11837" s="518" t="s">
        <v>3192</v>
      </c>
    </row>
    <row r="11838" spans="1:10" x14ac:dyDescent="0.3">
      <c r="A11838" s="26">
        <v>2021</v>
      </c>
      <c r="B11838" s="27" t="s">
        <v>6385</v>
      </c>
      <c r="C11838" s="27" t="s">
        <v>6386</v>
      </c>
      <c r="D11838" s="500" t="s">
        <v>6387</v>
      </c>
      <c r="E11838" s="27" t="s">
        <v>3161</v>
      </c>
      <c r="F11838" s="27" t="s">
        <v>2815</v>
      </c>
      <c r="G11838" s="517" t="s">
        <v>2816</v>
      </c>
      <c r="H11838" s="28">
        <v>44470</v>
      </c>
      <c r="I11838" s="516">
        <v>0.70245100000000005</v>
      </c>
      <c r="J11838" s="518" t="s">
        <v>3192</v>
      </c>
    </row>
    <row r="11839" spans="1:10" x14ac:dyDescent="0.3">
      <c r="A11839" s="26">
        <v>2021</v>
      </c>
      <c r="B11839" s="27" t="s">
        <v>6446</v>
      </c>
      <c r="C11839" s="27" t="s">
        <v>6447</v>
      </c>
      <c r="D11839" s="500" t="s">
        <v>6446</v>
      </c>
      <c r="E11839" s="27" t="s">
        <v>3033</v>
      </c>
      <c r="F11839" s="27" t="s">
        <v>2798</v>
      </c>
      <c r="G11839" s="517" t="s">
        <v>5801</v>
      </c>
      <c r="H11839" s="28">
        <v>44470</v>
      </c>
      <c r="I11839" s="516">
        <v>40.154274000000001</v>
      </c>
      <c r="J11839" s="518" t="s">
        <v>3241</v>
      </c>
    </row>
    <row r="11840" spans="1:10" x14ac:dyDescent="0.3">
      <c r="A11840" s="26">
        <v>2021</v>
      </c>
      <c r="B11840" s="27" t="s">
        <v>6448</v>
      </c>
      <c r="C11840" s="27" t="s">
        <v>6449</v>
      </c>
      <c r="D11840" s="500" t="s">
        <v>6448</v>
      </c>
      <c r="E11840" s="27" t="s">
        <v>3111</v>
      </c>
      <c r="F11840" s="27" t="s">
        <v>2825</v>
      </c>
      <c r="G11840" s="517" t="s">
        <v>2850</v>
      </c>
      <c r="H11840" s="28">
        <v>44470</v>
      </c>
      <c r="I11840" s="516">
        <v>0.85167199999999998</v>
      </c>
      <c r="J11840" s="518" t="s">
        <v>3241</v>
      </c>
    </row>
    <row r="11841" spans="1:10" x14ac:dyDescent="0.3">
      <c r="A11841" s="26">
        <v>2021</v>
      </c>
      <c r="B11841" s="27" t="s">
        <v>6450</v>
      </c>
      <c r="C11841" s="27" t="s">
        <v>6451</v>
      </c>
      <c r="D11841" s="500" t="s">
        <v>6452</v>
      </c>
      <c r="E11841" s="27" t="s">
        <v>3063</v>
      </c>
      <c r="F11841" s="27" t="s">
        <v>3094</v>
      </c>
      <c r="G11841" s="517" t="s">
        <v>2961</v>
      </c>
      <c r="H11841" s="28">
        <v>44470</v>
      </c>
      <c r="I11841" s="516">
        <v>22.524478999999999</v>
      </c>
      <c r="J11841" s="518" t="s">
        <v>3241</v>
      </c>
    </row>
    <row r="11842" spans="1:10" x14ac:dyDescent="0.3">
      <c r="A11842" s="26">
        <v>2021</v>
      </c>
      <c r="B11842" s="27" t="s">
        <v>6453</v>
      </c>
      <c r="C11842" s="27" t="s">
        <v>6454</v>
      </c>
      <c r="D11842" s="500" t="s">
        <v>6501</v>
      </c>
      <c r="E11842" s="27" t="s">
        <v>3063</v>
      </c>
      <c r="F11842" s="27" t="s">
        <v>3094</v>
      </c>
      <c r="G11842" s="517" t="s">
        <v>2961</v>
      </c>
      <c r="H11842" s="28">
        <v>44470</v>
      </c>
      <c r="I11842" s="516">
        <v>11.171935</v>
      </c>
      <c r="J11842" s="518" t="s">
        <v>3192</v>
      </c>
    </row>
    <row r="11843" spans="1:10" x14ac:dyDescent="0.3">
      <c r="A11843" s="26">
        <v>2021</v>
      </c>
      <c r="B11843" s="27" t="s">
        <v>6729</v>
      </c>
      <c r="C11843" s="27" t="s">
        <v>6730</v>
      </c>
      <c r="D11843" s="500" t="s">
        <v>6729</v>
      </c>
      <c r="E11843" s="27" t="s">
        <v>3033</v>
      </c>
      <c r="F11843" s="27" t="s">
        <v>2807</v>
      </c>
      <c r="G11843" s="517" t="s">
        <v>2812</v>
      </c>
      <c r="H11843" s="28">
        <v>44470</v>
      </c>
      <c r="I11843" s="516">
        <v>11.213433</v>
      </c>
      <c r="J11843" s="518" t="s">
        <v>3192</v>
      </c>
    </row>
    <row r="11844" spans="1:10" x14ac:dyDescent="0.3">
      <c r="A11844" s="26">
        <v>2021</v>
      </c>
      <c r="B11844" s="27" t="s">
        <v>6455</v>
      </c>
      <c r="C11844" s="27" t="s">
        <v>6456</v>
      </c>
      <c r="D11844" s="500" t="s">
        <v>6457</v>
      </c>
      <c r="E11844" s="27" t="s">
        <v>3161</v>
      </c>
      <c r="F11844" s="27" t="s">
        <v>2788</v>
      </c>
      <c r="G11844" s="517" t="s">
        <v>2788</v>
      </c>
      <c r="H11844" s="28">
        <v>44470</v>
      </c>
      <c r="I11844" s="516">
        <v>0.45324400000000004</v>
      </c>
      <c r="J11844" s="518" t="s">
        <v>3192</v>
      </c>
    </row>
    <row r="11845" spans="1:10" x14ac:dyDescent="0.3">
      <c r="A11845" s="26">
        <v>2021</v>
      </c>
      <c r="B11845" s="27" t="s">
        <v>6731</v>
      </c>
      <c r="C11845" s="27" t="s">
        <v>6732</v>
      </c>
      <c r="D11845" s="500" t="s">
        <v>6731</v>
      </c>
      <c r="E11845" s="27" t="s">
        <v>6117</v>
      </c>
      <c r="F11845" s="27" t="s">
        <v>2825</v>
      </c>
      <c r="G11845" s="517" t="s">
        <v>2826</v>
      </c>
      <c r="H11845" s="28">
        <v>44470</v>
      </c>
      <c r="I11845" s="516">
        <v>0.16974500000000001</v>
      </c>
      <c r="J11845" s="518" t="s">
        <v>3192</v>
      </c>
    </row>
    <row r="11846" spans="1:10" x14ac:dyDescent="0.3">
      <c r="A11846" s="26">
        <v>2021</v>
      </c>
      <c r="B11846" s="27" t="s">
        <v>6464</v>
      </c>
      <c r="C11846" s="27" t="s">
        <v>6465</v>
      </c>
      <c r="D11846" s="500" t="s">
        <v>6466</v>
      </c>
      <c r="E11846" s="27" t="s">
        <v>3161</v>
      </c>
      <c r="F11846" s="27" t="s">
        <v>2788</v>
      </c>
      <c r="G11846" s="517" t="s">
        <v>2788</v>
      </c>
      <c r="H11846" s="28">
        <v>44470</v>
      </c>
      <c r="I11846" s="516">
        <v>0.32386300000000001</v>
      </c>
      <c r="J11846" s="518" t="s">
        <v>3192</v>
      </c>
    </row>
    <row r="11847" spans="1:10" x14ac:dyDescent="0.3">
      <c r="A11847" s="26">
        <v>2021</v>
      </c>
      <c r="B11847" s="27" t="s">
        <v>6471</v>
      </c>
      <c r="C11847" s="27" t="s">
        <v>6472</v>
      </c>
      <c r="D11847" s="500" t="s">
        <v>6473</v>
      </c>
      <c r="E11847" s="27" t="s">
        <v>3161</v>
      </c>
      <c r="F11847" s="27" t="s">
        <v>3026</v>
      </c>
      <c r="G11847" s="517" t="s">
        <v>2936</v>
      </c>
      <c r="H11847" s="28">
        <v>44470</v>
      </c>
      <c r="I11847" s="516">
        <v>1.2878450000000001</v>
      </c>
      <c r="J11847" s="518" t="s">
        <v>3192</v>
      </c>
    </row>
    <row r="11848" spans="1:10" x14ac:dyDescent="0.3">
      <c r="A11848" s="26">
        <v>2021</v>
      </c>
      <c r="B11848" s="27" t="s">
        <v>6458</v>
      </c>
      <c r="C11848" s="27" t="s">
        <v>6459</v>
      </c>
      <c r="D11848" s="500" t="s">
        <v>6458</v>
      </c>
      <c r="E11848" s="27" t="s">
        <v>3111</v>
      </c>
      <c r="F11848" s="27" t="s">
        <v>3034</v>
      </c>
      <c r="G11848" s="517" t="s">
        <v>2923</v>
      </c>
      <c r="H11848" s="28">
        <v>44470</v>
      </c>
      <c r="I11848" s="516">
        <v>11.787051</v>
      </c>
      <c r="J11848" s="518" t="s">
        <v>3192</v>
      </c>
    </row>
    <row r="11849" spans="1:10" x14ac:dyDescent="0.3">
      <c r="A11849" s="26">
        <v>2021</v>
      </c>
      <c r="B11849" s="27" t="s">
        <v>6460</v>
      </c>
      <c r="C11849" s="27" t="s">
        <v>6461</v>
      </c>
      <c r="D11849" s="500" t="s">
        <v>6460</v>
      </c>
      <c r="E11849" s="27" t="s">
        <v>3111</v>
      </c>
      <c r="F11849" s="27" t="s">
        <v>3034</v>
      </c>
      <c r="G11849" s="517" t="s">
        <v>2923</v>
      </c>
      <c r="H11849" s="28">
        <v>44470</v>
      </c>
      <c r="I11849" s="516">
        <v>25.968360000000001</v>
      </c>
      <c r="J11849" s="518" t="s">
        <v>3192</v>
      </c>
    </row>
    <row r="11850" spans="1:10" x14ac:dyDescent="0.3">
      <c r="A11850" s="26">
        <v>2021</v>
      </c>
      <c r="B11850" s="27" t="s">
        <v>6462</v>
      </c>
      <c r="C11850" s="27" t="s">
        <v>6463</v>
      </c>
      <c r="D11850" s="500" t="s">
        <v>6462</v>
      </c>
      <c r="E11850" s="27" t="s">
        <v>3111</v>
      </c>
      <c r="F11850" s="27" t="s">
        <v>3034</v>
      </c>
      <c r="G11850" s="517" t="s">
        <v>2923</v>
      </c>
      <c r="H11850" s="28">
        <v>44470</v>
      </c>
      <c r="I11850" s="516">
        <v>26.442440999999999</v>
      </c>
      <c r="J11850" s="518" t="s">
        <v>3192</v>
      </c>
    </row>
    <row r="11851" spans="1:10" x14ac:dyDescent="0.3">
      <c r="A11851" s="26">
        <v>2021</v>
      </c>
      <c r="B11851" s="27" t="s">
        <v>6467</v>
      </c>
      <c r="C11851" s="27" t="s">
        <v>6468</v>
      </c>
      <c r="D11851" s="500" t="s">
        <v>6467</v>
      </c>
      <c r="E11851" s="27" t="s">
        <v>3033</v>
      </c>
      <c r="F11851" s="27" t="s">
        <v>2788</v>
      </c>
      <c r="G11851" s="517" t="s">
        <v>2788</v>
      </c>
      <c r="H11851" s="28">
        <v>44470</v>
      </c>
      <c r="I11851" s="516">
        <v>34.073931999999999</v>
      </c>
      <c r="J11851" s="518" t="s">
        <v>3192</v>
      </c>
    </row>
    <row r="11852" spans="1:10" x14ac:dyDescent="0.3">
      <c r="A11852" s="26">
        <v>2021</v>
      </c>
      <c r="B11852" s="27" t="s">
        <v>9056</v>
      </c>
      <c r="C11852" s="27" t="s">
        <v>9057</v>
      </c>
      <c r="D11852" s="500" t="s">
        <v>9058</v>
      </c>
      <c r="E11852" s="27" t="s">
        <v>3063</v>
      </c>
      <c r="F11852" s="27" t="s">
        <v>3094</v>
      </c>
      <c r="G11852" s="517" t="s">
        <v>3527</v>
      </c>
      <c r="H11852" s="28">
        <v>44470</v>
      </c>
      <c r="I11852" s="516">
        <v>9.4722000000000015E-2</v>
      </c>
      <c r="J11852" s="518" t="s">
        <v>3192</v>
      </c>
    </row>
    <row r="11853" spans="1:10" x14ac:dyDescent="0.3">
      <c r="A11853" s="26">
        <v>2021</v>
      </c>
      <c r="B11853" s="27" t="s">
        <v>6469</v>
      </c>
      <c r="C11853" s="27" t="s">
        <v>6470</v>
      </c>
      <c r="D11853" s="500" t="s">
        <v>6469</v>
      </c>
      <c r="E11853" s="27" t="s">
        <v>3033</v>
      </c>
      <c r="F11853" s="27" t="s">
        <v>2788</v>
      </c>
      <c r="G11853" s="517" t="s">
        <v>2788</v>
      </c>
      <c r="H11853" s="28">
        <v>44470</v>
      </c>
      <c r="I11853" s="516">
        <v>42.687601000000001</v>
      </c>
      <c r="J11853" s="518" t="s">
        <v>3241</v>
      </c>
    </row>
    <row r="11854" spans="1:10" x14ac:dyDescent="0.3">
      <c r="A11854" s="26">
        <v>2021</v>
      </c>
      <c r="B11854" s="27" t="s">
        <v>6488</v>
      </c>
      <c r="C11854" s="27" t="s">
        <v>6489</v>
      </c>
      <c r="D11854" s="500" t="s">
        <v>6488</v>
      </c>
      <c r="E11854" s="27" t="s">
        <v>3033</v>
      </c>
      <c r="F11854" s="27" t="s">
        <v>2807</v>
      </c>
      <c r="G11854" s="517" t="s">
        <v>2812</v>
      </c>
      <c r="H11854" s="28">
        <v>44470</v>
      </c>
      <c r="I11854" s="516">
        <v>38.270764999999997</v>
      </c>
      <c r="J11854" s="518" t="s">
        <v>3192</v>
      </c>
    </row>
    <row r="11855" spans="1:10" x14ac:dyDescent="0.3">
      <c r="A11855" s="26">
        <v>2021</v>
      </c>
      <c r="B11855" s="27" t="s">
        <v>6490</v>
      </c>
      <c r="C11855" s="27" t="s">
        <v>6491</v>
      </c>
      <c r="D11855" s="500" t="s">
        <v>6490</v>
      </c>
      <c r="E11855" s="27" t="s">
        <v>6117</v>
      </c>
      <c r="F11855" s="27" t="s">
        <v>2825</v>
      </c>
      <c r="G11855" s="517" t="s">
        <v>2826</v>
      </c>
      <c r="H11855" s="28">
        <v>44470</v>
      </c>
      <c r="I11855" s="516">
        <v>0.36412100000000003</v>
      </c>
      <c r="J11855" s="518" t="s">
        <v>3192</v>
      </c>
    </row>
    <row r="11856" spans="1:10" x14ac:dyDescent="0.3">
      <c r="A11856" s="26">
        <v>2021</v>
      </c>
      <c r="B11856" s="27" t="s">
        <v>6496</v>
      </c>
      <c r="C11856" s="27" t="s">
        <v>6497</v>
      </c>
      <c r="D11856" s="500" t="s">
        <v>6496</v>
      </c>
      <c r="E11856" s="27" t="s">
        <v>6117</v>
      </c>
      <c r="F11856" s="27" t="s">
        <v>2825</v>
      </c>
      <c r="G11856" s="517" t="s">
        <v>2826</v>
      </c>
      <c r="H11856" s="28">
        <v>44470</v>
      </c>
      <c r="I11856" s="516">
        <v>0.34438300000000005</v>
      </c>
      <c r="J11856" s="518" t="s">
        <v>3192</v>
      </c>
    </row>
    <row r="11857" spans="1:10" x14ac:dyDescent="0.3">
      <c r="A11857" s="26">
        <v>2021</v>
      </c>
      <c r="B11857" s="27" t="s">
        <v>6493</v>
      </c>
      <c r="C11857" s="27" t="s">
        <v>6494</v>
      </c>
      <c r="D11857" s="500" t="s">
        <v>6493</v>
      </c>
      <c r="E11857" s="27" t="s">
        <v>6117</v>
      </c>
      <c r="F11857" s="27" t="s">
        <v>2825</v>
      </c>
      <c r="G11857" s="517" t="s">
        <v>2826</v>
      </c>
      <c r="H11857" s="28">
        <v>44470</v>
      </c>
      <c r="I11857" s="516">
        <v>0.35921800000000004</v>
      </c>
      <c r="J11857" s="518" t="s">
        <v>3192</v>
      </c>
    </row>
    <row r="11858" spans="1:10" x14ac:dyDescent="0.3">
      <c r="A11858" s="26">
        <v>2021</v>
      </c>
      <c r="B11858" s="27" t="s">
        <v>6499</v>
      </c>
      <c r="C11858" s="27" t="s">
        <v>6500</v>
      </c>
      <c r="D11858" s="500" t="s">
        <v>6499</v>
      </c>
      <c r="E11858" s="27" t="s">
        <v>3033</v>
      </c>
      <c r="F11858" s="27" t="s">
        <v>2788</v>
      </c>
      <c r="G11858" s="517" t="s">
        <v>2788</v>
      </c>
      <c r="H11858" s="28">
        <v>44470</v>
      </c>
      <c r="I11858" s="516">
        <v>18.707381000000002</v>
      </c>
      <c r="J11858" s="518" t="s">
        <v>3192</v>
      </c>
    </row>
    <row r="11859" spans="1:10" x14ac:dyDescent="0.3">
      <c r="A11859" s="26">
        <v>2021</v>
      </c>
      <c r="B11859" s="27" t="s">
        <v>6505</v>
      </c>
      <c r="C11859" s="27" t="s">
        <v>6506</v>
      </c>
      <c r="D11859" s="500" t="s">
        <v>6505</v>
      </c>
      <c r="E11859" s="27" t="s">
        <v>3033</v>
      </c>
      <c r="F11859" s="27" t="s">
        <v>2807</v>
      </c>
      <c r="G11859" s="517" t="s">
        <v>2812</v>
      </c>
      <c r="H11859" s="28">
        <v>44470</v>
      </c>
      <c r="I11859" s="516">
        <v>19.394162999999999</v>
      </c>
      <c r="J11859" s="518" t="s">
        <v>9055</v>
      </c>
    </row>
    <row r="11860" spans="1:10" x14ac:dyDescent="0.3">
      <c r="A11860" s="26">
        <v>2021</v>
      </c>
      <c r="B11860" s="27" t="s">
        <v>6733</v>
      </c>
      <c r="C11860" s="27" t="s">
        <v>6734</v>
      </c>
      <c r="D11860" s="500" t="s">
        <v>6735</v>
      </c>
      <c r="E11860" s="27" t="s">
        <v>3063</v>
      </c>
      <c r="F11860" s="27" t="s">
        <v>3094</v>
      </c>
      <c r="G11860" s="517" t="s">
        <v>3527</v>
      </c>
      <c r="H11860" s="28">
        <v>44470</v>
      </c>
      <c r="I11860" s="516">
        <v>4.8074459999999997</v>
      </c>
      <c r="J11860" s="518" t="s">
        <v>3192</v>
      </c>
    </row>
    <row r="11861" spans="1:10" x14ac:dyDescent="0.3">
      <c r="A11861" s="26">
        <v>2021</v>
      </c>
      <c r="B11861" s="27" t="s">
        <v>6502</v>
      </c>
      <c r="C11861" s="27" t="s">
        <v>6503</v>
      </c>
      <c r="D11861" s="500" t="s">
        <v>6504</v>
      </c>
      <c r="E11861" s="27" t="s">
        <v>3161</v>
      </c>
      <c r="F11861" s="27" t="s">
        <v>2815</v>
      </c>
      <c r="G11861" s="517" t="s">
        <v>2816</v>
      </c>
      <c r="H11861" s="28">
        <v>44470</v>
      </c>
      <c r="I11861" s="516">
        <v>0.89564999999999995</v>
      </c>
      <c r="J11861" s="518" t="s">
        <v>3192</v>
      </c>
    </row>
    <row r="11862" spans="1:10" x14ac:dyDescent="0.3">
      <c r="A11862" s="26">
        <v>2021</v>
      </c>
      <c r="B11862" s="27" t="s">
        <v>6510</v>
      </c>
      <c r="C11862" s="27" t="s">
        <v>3461</v>
      </c>
      <c r="D11862" s="500" t="s">
        <v>6511</v>
      </c>
      <c r="E11862" s="27" t="s">
        <v>3161</v>
      </c>
      <c r="F11862" s="27" t="s">
        <v>2815</v>
      </c>
      <c r="G11862" s="517" t="s">
        <v>2854</v>
      </c>
      <c r="H11862" s="28">
        <v>44470</v>
      </c>
      <c r="I11862" s="516">
        <v>0.54456599999999999</v>
      </c>
      <c r="J11862" s="518" t="s">
        <v>3192</v>
      </c>
    </row>
    <row r="11863" spans="1:10" x14ac:dyDescent="0.3">
      <c r="A11863" s="26">
        <v>2021</v>
      </c>
      <c r="B11863" s="27" t="s">
        <v>6507</v>
      </c>
      <c r="C11863" s="27" t="s">
        <v>6508</v>
      </c>
      <c r="D11863" s="500" t="s">
        <v>6509</v>
      </c>
      <c r="E11863" s="27" t="s">
        <v>3063</v>
      </c>
      <c r="F11863" s="27" t="s">
        <v>3094</v>
      </c>
      <c r="G11863" s="517" t="s">
        <v>2965</v>
      </c>
      <c r="H11863" s="28">
        <v>44470</v>
      </c>
      <c r="I11863" s="516">
        <v>1.0470000000000002E-3</v>
      </c>
      <c r="J11863" s="518" t="s">
        <v>3241</v>
      </c>
    </row>
    <row r="11864" spans="1:10" x14ac:dyDescent="0.3">
      <c r="A11864" s="26">
        <v>2021</v>
      </c>
      <c r="B11864" s="27" t="s">
        <v>6722</v>
      </c>
      <c r="C11864" s="27" t="s">
        <v>6723</v>
      </c>
      <c r="D11864" s="500" t="s">
        <v>6722</v>
      </c>
      <c r="E11864" s="27" t="s">
        <v>3033</v>
      </c>
      <c r="F11864" s="27" t="s">
        <v>2807</v>
      </c>
      <c r="G11864" s="517" t="s">
        <v>2812</v>
      </c>
      <c r="H11864" s="28">
        <v>44470</v>
      </c>
      <c r="I11864" s="516">
        <v>25.345414999999999</v>
      </c>
      <c r="J11864" s="518" t="s">
        <v>9055</v>
      </c>
    </row>
    <row r="11865" spans="1:10" x14ac:dyDescent="0.3">
      <c r="A11865" s="26">
        <v>2021</v>
      </c>
      <c r="B11865" s="27" t="s">
        <v>6724</v>
      </c>
      <c r="C11865" s="27" t="s">
        <v>6725</v>
      </c>
      <c r="D11865" s="500" t="s">
        <v>6724</v>
      </c>
      <c r="E11865" s="27" t="s">
        <v>3033</v>
      </c>
      <c r="F11865" s="27" t="s">
        <v>2807</v>
      </c>
      <c r="G11865" s="517" t="s">
        <v>2812</v>
      </c>
      <c r="H11865" s="28">
        <v>44470</v>
      </c>
      <c r="I11865" s="516">
        <v>24.386955999999998</v>
      </c>
      <c r="J11865" s="518" t="s">
        <v>9055</v>
      </c>
    </row>
    <row r="11866" spans="1:10" x14ac:dyDescent="0.3">
      <c r="A11866" s="26">
        <v>2021</v>
      </c>
      <c r="B11866" s="27" t="s">
        <v>6736</v>
      </c>
      <c r="C11866" s="27" t="s">
        <v>6727</v>
      </c>
      <c r="D11866" s="500" t="s">
        <v>6728</v>
      </c>
      <c r="E11866" s="27" t="s">
        <v>3161</v>
      </c>
      <c r="F11866" s="27" t="s">
        <v>2815</v>
      </c>
      <c r="G11866" s="517" t="s">
        <v>2816</v>
      </c>
      <c r="H11866" s="28">
        <v>44470</v>
      </c>
      <c r="I11866" s="516">
        <v>1.3365860000000001</v>
      </c>
      <c r="J11866" s="518" t="s">
        <v>3192</v>
      </c>
    </row>
    <row r="11867" spans="1:10" x14ac:dyDescent="0.3">
      <c r="A11867" s="26">
        <v>2021</v>
      </c>
      <c r="B11867" s="27" t="s">
        <v>6720</v>
      </c>
      <c r="C11867" s="27" t="s">
        <v>6721</v>
      </c>
      <c r="D11867" s="500" t="s">
        <v>6720</v>
      </c>
      <c r="E11867" s="27" t="s">
        <v>3033</v>
      </c>
      <c r="F11867" s="27" t="s">
        <v>2807</v>
      </c>
      <c r="G11867" s="517" t="s">
        <v>2808</v>
      </c>
      <c r="H11867" s="28">
        <v>44470</v>
      </c>
      <c r="I11867" s="516">
        <v>46.556916999999999</v>
      </c>
      <c r="J11867" s="518" t="s">
        <v>3192</v>
      </c>
    </row>
    <row r="11868" spans="1:10" x14ac:dyDescent="0.3">
      <c r="A11868" s="26">
        <v>2021</v>
      </c>
      <c r="B11868" s="27" t="s">
        <v>6737</v>
      </c>
      <c r="C11868" s="27" t="s">
        <v>6738</v>
      </c>
      <c r="D11868" s="500" t="s">
        <v>6737</v>
      </c>
      <c r="E11868" s="27" t="s">
        <v>3033</v>
      </c>
      <c r="F11868" s="27" t="s">
        <v>2807</v>
      </c>
      <c r="G11868" s="517" t="s">
        <v>2812</v>
      </c>
      <c r="H11868" s="28">
        <v>44470</v>
      </c>
      <c r="I11868" s="516">
        <v>26.488323000000001</v>
      </c>
      <c r="J11868" s="518" t="s">
        <v>3192</v>
      </c>
    </row>
    <row r="11869" spans="1:10" x14ac:dyDescent="0.3">
      <c r="A11869" s="26">
        <v>2021</v>
      </c>
      <c r="B11869" s="27" t="s">
        <v>6739</v>
      </c>
      <c r="C11869" s="27" t="s">
        <v>6740</v>
      </c>
      <c r="D11869" s="500" t="s">
        <v>6741</v>
      </c>
      <c r="E11869" s="27" t="s">
        <v>3161</v>
      </c>
      <c r="F11869" s="27" t="s">
        <v>2798</v>
      </c>
      <c r="G11869" s="517" t="s">
        <v>2799</v>
      </c>
      <c r="H11869" s="28">
        <v>44470</v>
      </c>
      <c r="I11869" s="516">
        <v>0.79847500000000005</v>
      </c>
      <c r="J11869" s="518" t="s">
        <v>3192</v>
      </c>
    </row>
    <row r="11870" spans="1:10" x14ac:dyDescent="0.3">
      <c r="A11870" s="26">
        <v>2021</v>
      </c>
      <c r="B11870" s="27" t="s">
        <v>6742</v>
      </c>
      <c r="C11870" s="27" t="s">
        <v>6743</v>
      </c>
      <c r="D11870" s="500" t="s">
        <v>6742</v>
      </c>
      <c r="E11870" s="27" t="s">
        <v>3033</v>
      </c>
      <c r="F11870" s="27" t="s">
        <v>2807</v>
      </c>
      <c r="G11870" s="517" t="s">
        <v>2812</v>
      </c>
      <c r="H11870" s="28">
        <v>44470</v>
      </c>
      <c r="I11870" s="516">
        <v>45.752704000000001</v>
      </c>
      <c r="J11870" s="28" t="s">
        <v>3192</v>
      </c>
    </row>
    <row r="11871" spans="1:10" x14ac:dyDescent="0.3">
      <c r="A11871" s="26">
        <v>2021</v>
      </c>
      <c r="B11871" s="27" t="s">
        <v>6777</v>
      </c>
      <c r="C11871" s="27" t="s">
        <v>6778</v>
      </c>
      <c r="D11871" s="500" t="s">
        <v>6777</v>
      </c>
      <c r="E11871" s="27" t="s">
        <v>3033</v>
      </c>
      <c r="F11871" s="27" t="s">
        <v>2807</v>
      </c>
      <c r="G11871" s="517" t="s">
        <v>2812</v>
      </c>
      <c r="H11871" s="28">
        <v>44470</v>
      </c>
      <c r="I11871" s="516">
        <v>9.2999320000000001</v>
      </c>
      <c r="J11871" s="518" t="s">
        <v>3192</v>
      </c>
    </row>
    <row r="11872" spans="1:10" x14ac:dyDescent="0.3">
      <c r="A11872" s="26">
        <v>2021</v>
      </c>
      <c r="B11872" s="27" t="s">
        <v>6779</v>
      </c>
      <c r="C11872" s="27" t="s">
        <v>6780</v>
      </c>
      <c r="D11872" s="500" t="s">
        <v>6779</v>
      </c>
      <c r="E11872" s="27" t="s">
        <v>3033</v>
      </c>
      <c r="F11872" s="27" t="s">
        <v>2788</v>
      </c>
      <c r="G11872" s="517" t="s">
        <v>2788</v>
      </c>
      <c r="H11872" s="28">
        <v>44470</v>
      </c>
      <c r="I11872" s="516">
        <v>13.760664</v>
      </c>
      <c r="J11872" s="518" t="s">
        <v>3241</v>
      </c>
    </row>
    <row r="11873" spans="1:10" x14ac:dyDescent="0.3">
      <c r="A11873" s="26">
        <v>2021</v>
      </c>
      <c r="B11873" s="27" t="s">
        <v>6781</v>
      </c>
      <c r="C11873" s="27" t="s">
        <v>6782</v>
      </c>
      <c r="D11873" s="500" t="s">
        <v>6783</v>
      </c>
      <c r="E11873" s="27" t="s">
        <v>3161</v>
      </c>
      <c r="F11873" s="27" t="s">
        <v>3087</v>
      </c>
      <c r="G11873" s="517" t="s">
        <v>2788</v>
      </c>
      <c r="H11873" s="28">
        <v>44470</v>
      </c>
      <c r="I11873" s="516">
        <v>3.716701</v>
      </c>
      <c r="J11873" s="518" t="s">
        <v>3192</v>
      </c>
    </row>
    <row r="11874" spans="1:10" x14ac:dyDescent="0.3">
      <c r="A11874" s="26">
        <v>2021</v>
      </c>
      <c r="B11874" s="27" t="s">
        <v>6784</v>
      </c>
      <c r="C11874" s="27" t="s">
        <v>6785</v>
      </c>
      <c r="D11874" s="500" t="s">
        <v>6786</v>
      </c>
      <c r="E11874" s="27" t="s">
        <v>3161</v>
      </c>
      <c r="F11874" s="27" t="s">
        <v>2788</v>
      </c>
      <c r="G11874" s="517" t="s">
        <v>2788</v>
      </c>
      <c r="H11874" s="28">
        <v>44470</v>
      </c>
      <c r="I11874" s="516">
        <v>0.60805500000000001</v>
      </c>
      <c r="J11874" s="518" t="s">
        <v>3192</v>
      </c>
    </row>
    <row r="11875" spans="1:10" x14ac:dyDescent="0.3">
      <c r="A11875" s="26">
        <v>2021</v>
      </c>
      <c r="B11875" s="27" t="s">
        <v>6787</v>
      </c>
      <c r="C11875" s="27" t="s">
        <v>6788</v>
      </c>
      <c r="D11875" s="500" t="s">
        <v>6789</v>
      </c>
      <c r="E11875" s="27" t="s">
        <v>3063</v>
      </c>
      <c r="F11875" s="27" t="s">
        <v>3094</v>
      </c>
      <c r="G11875" s="517" t="s">
        <v>2965</v>
      </c>
      <c r="H11875" s="28">
        <v>44470</v>
      </c>
      <c r="I11875" s="516">
        <v>2.2037780000000002</v>
      </c>
      <c r="J11875" s="518" t="s">
        <v>3192</v>
      </c>
    </row>
    <row r="11876" spans="1:10" x14ac:dyDescent="0.3">
      <c r="A11876" s="26">
        <v>2021</v>
      </c>
      <c r="B11876" s="27" t="s">
        <v>6790</v>
      </c>
      <c r="C11876" s="27" t="s">
        <v>6791</v>
      </c>
      <c r="D11876" s="500" t="s">
        <v>6790</v>
      </c>
      <c r="E11876" s="27" t="s">
        <v>3111</v>
      </c>
      <c r="F11876" s="27" t="s">
        <v>2825</v>
      </c>
      <c r="G11876" s="517" t="s">
        <v>2850</v>
      </c>
      <c r="H11876" s="28">
        <v>44470</v>
      </c>
      <c r="I11876" s="516">
        <v>29.238442000000003</v>
      </c>
      <c r="J11876" s="518" t="s">
        <v>3192</v>
      </c>
    </row>
    <row r="11877" spans="1:10" x14ac:dyDescent="0.3">
      <c r="A11877" s="26">
        <v>2021</v>
      </c>
      <c r="B11877" s="27" t="s">
        <v>6792</v>
      </c>
      <c r="C11877" s="27" t="s">
        <v>6793</v>
      </c>
      <c r="D11877" s="500" t="s">
        <v>6794</v>
      </c>
      <c r="E11877" s="27" t="s">
        <v>3161</v>
      </c>
      <c r="F11877" s="27" t="s">
        <v>2788</v>
      </c>
      <c r="G11877" s="517" t="s">
        <v>2788</v>
      </c>
      <c r="H11877" s="28">
        <v>44470</v>
      </c>
      <c r="I11877" s="516">
        <v>1.8714000000000001E-2</v>
      </c>
      <c r="J11877" s="518" t="s">
        <v>3192</v>
      </c>
    </row>
    <row r="11878" spans="1:10" x14ac:dyDescent="0.3">
      <c r="A11878" s="26">
        <v>2021</v>
      </c>
      <c r="B11878" s="27" t="s">
        <v>6795</v>
      </c>
      <c r="C11878" s="27" t="s">
        <v>6796</v>
      </c>
      <c r="D11878" s="500" t="s">
        <v>6795</v>
      </c>
      <c r="E11878" s="27" t="s">
        <v>6117</v>
      </c>
      <c r="F11878" s="27" t="s">
        <v>2815</v>
      </c>
      <c r="G11878" s="517" t="s">
        <v>2816</v>
      </c>
      <c r="H11878" s="28">
        <v>44470</v>
      </c>
      <c r="I11878" s="516">
        <v>0.12746100000000002</v>
      </c>
      <c r="J11878" s="518" t="s">
        <v>3192</v>
      </c>
    </row>
    <row r="11879" spans="1:10" x14ac:dyDescent="0.3">
      <c r="A11879" s="26">
        <v>2021</v>
      </c>
      <c r="B11879" s="27" t="s">
        <v>6797</v>
      </c>
      <c r="C11879" s="27" t="s">
        <v>3618</v>
      </c>
      <c r="D11879" s="500" t="s">
        <v>6797</v>
      </c>
      <c r="E11879" s="27" t="s">
        <v>6117</v>
      </c>
      <c r="F11879" s="27" t="s">
        <v>2815</v>
      </c>
      <c r="G11879" s="517" t="s">
        <v>2816</v>
      </c>
      <c r="H11879" s="28">
        <v>44470</v>
      </c>
      <c r="I11879" s="516">
        <v>0.10703600000000001</v>
      </c>
      <c r="J11879" s="518" t="s">
        <v>3192</v>
      </c>
    </row>
    <row r="11880" spans="1:10" x14ac:dyDescent="0.3">
      <c r="A11880" s="26">
        <v>2021</v>
      </c>
      <c r="B11880" s="27" t="s">
        <v>9059</v>
      </c>
      <c r="C11880" s="27" t="s">
        <v>9060</v>
      </c>
      <c r="D11880" s="500" t="s">
        <v>9059</v>
      </c>
      <c r="E11880" s="27" t="s">
        <v>3111</v>
      </c>
      <c r="F11880" s="27" t="s">
        <v>3034</v>
      </c>
      <c r="G11880" s="517" t="s">
        <v>2840</v>
      </c>
      <c r="H11880" s="28">
        <v>44470</v>
      </c>
      <c r="I11880" s="516">
        <v>24.353503</v>
      </c>
      <c r="J11880" s="518" t="s">
        <v>3192</v>
      </c>
    </row>
    <row r="11881" spans="1:10" x14ac:dyDescent="0.3">
      <c r="A11881" s="519">
        <v>2021</v>
      </c>
      <c r="B11881" s="520" t="s">
        <v>9061</v>
      </c>
      <c r="C11881" s="520" t="s">
        <v>3667</v>
      </c>
      <c r="D11881" s="521" t="s">
        <v>9061</v>
      </c>
      <c r="E11881" s="520" t="s">
        <v>3111</v>
      </c>
      <c r="F11881" s="520" t="s">
        <v>3034</v>
      </c>
      <c r="G11881" s="522" t="s">
        <v>2840</v>
      </c>
      <c r="H11881" s="524">
        <v>44470</v>
      </c>
      <c r="I11881" s="523">
        <v>25.555789000000001</v>
      </c>
      <c r="J11881" s="524" t="s">
        <v>3192</v>
      </c>
    </row>
    <row r="11882" spans="1:10" x14ac:dyDescent="0.3">
      <c r="A11882" s="519">
        <v>2021</v>
      </c>
      <c r="B11882" s="520" t="s">
        <v>3051</v>
      </c>
      <c r="C11882" s="520" t="s">
        <v>3051</v>
      </c>
      <c r="D11882" s="521" t="s">
        <v>3051</v>
      </c>
      <c r="E11882" s="520" t="s">
        <v>6118</v>
      </c>
      <c r="F11882" s="520" t="s">
        <v>3051</v>
      </c>
      <c r="G11882" s="522" t="s">
        <v>6074</v>
      </c>
      <c r="H11882" s="524">
        <v>44470</v>
      </c>
      <c r="I11882" s="523">
        <v>10452.254999999999</v>
      </c>
      <c r="J11882" s="524" t="s">
        <v>6487</v>
      </c>
    </row>
    <row r="11883" spans="1:10" x14ac:dyDescent="0.3">
      <c r="A11883" s="26">
        <v>2021</v>
      </c>
      <c r="B11883" s="27" t="s">
        <v>3022</v>
      </c>
      <c r="C11883" s="27" t="s">
        <v>3023</v>
      </c>
      <c r="D11883" s="500" t="s">
        <v>3024</v>
      </c>
      <c r="E11883" s="27" t="s">
        <v>3025</v>
      </c>
      <c r="F11883" s="27" t="s">
        <v>3026</v>
      </c>
      <c r="G11883" s="517" t="s">
        <v>2788</v>
      </c>
      <c r="H11883" s="524">
        <v>44470</v>
      </c>
      <c r="I11883" s="516">
        <v>0</v>
      </c>
      <c r="J11883" s="518" t="s">
        <v>3241</v>
      </c>
    </row>
    <row r="11884" spans="1:10" x14ac:dyDescent="0.3">
      <c r="A11884" s="26">
        <v>2021</v>
      </c>
      <c r="B11884" s="27" t="s">
        <v>3022</v>
      </c>
      <c r="C11884" s="27" t="s">
        <v>3023</v>
      </c>
      <c r="D11884" s="500" t="s">
        <v>3027</v>
      </c>
      <c r="E11884" s="27" t="s">
        <v>3025</v>
      </c>
      <c r="F11884" s="27" t="s">
        <v>3026</v>
      </c>
      <c r="G11884" s="517" t="s">
        <v>2788</v>
      </c>
      <c r="H11884" s="524">
        <v>44470</v>
      </c>
      <c r="I11884" s="516">
        <v>0</v>
      </c>
      <c r="J11884" s="518" t="s">
        <v>3241</v>
      </c>
    </row>
    <row r="11885" spans="1:10" x14ac:dyDescent="0.3">
      <c r="A11885" s="26">
        <v>2021</v>
      </c>
      <c r="B11885" s="27" t="s">
        <v>3162</v>
      </c>
      <c r="C11885" s="27" t="s">
        <v>3163</v>
      </c>
      <c r="D11885" s="500" t="s">
        <v>3164</v>
      </c>
      <c r="E11885" s="27" t="s">
        <v>3025</v>
      </c>
      <c r="F11885" s="27" t="s">
        <v>3087</v>
      </c>
      <c r="G11885" s="517" t="s">
        <v>2788</v>
      </c>
      <c r="H11885" s="524">
        <v>44470</v>
      </c>
      <c r="I11885" s="516">
        <v>0</v>
      </c>
      <c r="J11885" s="518" t="s">
        <v>3241</v>
      </c>
    </row>
    <row r="11886" spans="1:10" x14ac:dyDescent="0.3">
      <c r="A11886" s="26">
        <v>2021</v>
      </c>
      <c r="B11886" s="27" t="s">
        <v>3162</v>
      </c>
      <c r="C11886" s="27" t="s">
        <v>3163</v>
      </c>
      <c r="D11886" s="500" t="s">
        <v>3165</v>
      </c>
      <c r="E11886" s="27" t="s">
        <v>3025</v>
      </c>
      <c r="F11886" s="27" t="s">
        <v>3087</v>
      </c>
      <c r="G11886" s="517" t="s">
        <v>2788</v>
      </c>
      <c r="H11886" s="524">
        <v>44470</v>
      </c>
      <c r="I11886" s="516">
        <v>0</v>
      </c>
      <c r="J11886" s="518" t="s">
        <v>3241</v>
      </c>
    </row>
    <row r="11887" spans="1:10" x14ac:dyDescent="0.3">
      <c r="A11887" s="26">
        <v>2021</v>
      </c>
      <c r="B11887" s="27" t="s">
        <v>3064</v>
      </c>
      <c r="C11887" s="27" t="s">
        <v>3065</v>
      </c>
      <c r="D11887" s="500" t="s">
        <v>3066</v>
      </c>
      <c r="E11887" s="27" t="s">
        <v>3025</v>
      </c>
      <c r="F11887" s="27" t="s">
        <v>2825</v>
      </c>
      <c r="G11887" s="517" t="s">
        <v>2826</v>
      </c>
      <c r="H11887" s="524">
        <v>44470</v>
      </c>
      <c r="I11887" s="516">
        <v>0</v>
      </c>
      <c r="J11887" s="518" t="s">
        <v>3241</v>
      </c>
    </row>
    <row r="11888" spans="1:10" x14ac:dyDescent="0.3">
      <c r="A11888" s="26">
        <v>2021</v>
      </c>
      <c r="B11888" s="27" t="s">
        <v>3064</v>
      </c>
      <c r="C11888" s="27" t="s">
        <v>3065</v>
      </c>
      <c r="D11888" s="500" t="s">
        <v>3067</v>
      </c>
      <c r="E11888" s="27" t="s">
        <v>3025</v>
      </c>
      <c r="F11888" s="27" t="s">
        <v>2825</v>
      </c>
      <c r="G11888" s="517" t="s">
        <v>2826</v>
      </c>
      <c r="H11888" s="524">
        <v>44470</v>
      </c>
      <c r="I11888" s="516">
        <v>0</v>
      </c>
      <c r="J11888" s="518" t="s">
        <v>3241</v>
      </c>
    </row>
    <row r="11889" spans="1:10" x14ac:dyDescent="0.3">
      <c r="A11889" s="26">
        <v>2021</v>
      </c>
      <c r="B11889" s="27" t="s">
        <v>3084</v>
      </c>
      <c r="C11889" s="27" t="s">
        <v>3085</v>
      </c>
      <c r="D11889" s="500" t="s">
        <v>3086</v>
      </c>
      <c r="E11889" s="27" t="s">
        <v>3025</v>
      </c>
      <c r="F11889" s="27" t="s">
        <v>3087</v>
      </c>
      <c r="G11889" s="517" t="s">
        <v>2788</v>
      </c>
      <c r="H11889" s="524">
        <v>44470</v>
      </c>
      <c r="I11889" s="516">
        <v>0</v>
      </c>
      <c r="J11889" s="518" t="s">
        <v>3241</v>
      </c>
    </row>
    <row r="11890" spans="1:10" x14ac:dyDescent="0.3">
      <c r="A11890" s="26">
        <v>2021</v>
      </c>
      <c r="B11890" s="27" t="s">
        <v>3084</v>
      </c>
      <c r="C11890" s="27" t="s">
        <v>3085</v>
      </c>
      <c r="D11890" s="500" t="s">
        <v>3088</v>
      </c>
      <c r="E11890" s="27" t="s">
        <v>3025</v>
      </c>
      <c r="F11890" s="27" t="s">
        <v>3087</v>
      </c>
      <c r="G11890" s="517" t="s">
        <v>2788</v>
      </c>
      <c r="H11890" s="524">
        <v>44470</v>
      </c>
      <c r="I11890" s="516">
        <v>0</v>
      </c>
      <c r="J11890" s="518" t="s">
        <v>3241</v>
      </c>
    </row>
    <row r="11891" spans="1:10" x14ac:dyDescent="0.3">
      <c r="A11891" s="26">
        <v>2021</v>
      </c>
      <c r="B11891" s="27" t="s">
        <v>3136</v>
      </c>
      <c r="C11891" s="27" t="s">
        <v>3137</v>
      </c>
      <c r="D11891" s="500" t="s">
        <v>3138</v>
      </c>
      <c r="E11891" s="27" t="s">
        <v>3025</v>
      </c>
      <c r="F11891" s="27" t="s">
        <v>3087</v>
      </c>
      <c r="G11891" s="517" t="s">
        <v>2788</v>
      </c>
      <c r="H11891" s="524">
        <v>44470</v>
      </c>
      <c r="I11891" s="516">
        <v>0</v>
      </c>
      <c r="J11891" s="518" t="s">
        <v>3241</v>
      </c>
    </row>
    <row r="11892" spans="1:10" x14ac:dyDescent="0.3">
      <c r="A11892" s="26">
        <v>2021</v>
      </c>
      <c r="B11892" s="27" t="s">
        <v>3136</v>
      </c>
      <c r="C11892" s="27" t="s">
        <v>3137</v>
      </c>
      <c r="D11892" s="500" t="s">
        <v>3139</v>
      </c>
      <c r="E11892" s="27" t="s">
        <v>3025</v>
      </c>
      <c r="F11892" s="27" t="s">
        <v>3087</v>
      </c>
      <c r="G11892" s="517" t="s">
        <v>2788</v>
      </c>
      <c r="H11892" s="524">
        <v>44470</v>
      </c>
      <c r="I11892" s="516">
        <v>0</v>
      </c>
      <c r="J11892" s="518" t="s">
        <v>3241</v>
      </c>
    </row>
    <row r="11893" spans="1:10" x14ac:dyDescent="0.3">
      <c r="A11893" s="26">
        <v>2021</v>
      </c>
      <c r="B11893" s="27" t="s">
        <v>3123</v>
      </c>
      <c r="C11893" s="27" t="s">
        <v>3124</v>
      </c>
      <c r="D11893" s="500" t="s">
        <v>3166</v>
      </c>
      <c r="E11893" s="27" t="s">
        <v>3025</v>
      </c>
      <c r="F11893" s="27" t="s">
        <v>2825</v>
      </c>
      <c r="G11893" s="517" t="s">
        <v>2850</v>
      </c>
      <c r="H11893" s="524">
        <v>44470</v>
      </c>
      <c r="I11893" s="516">
        <v>0</v>
      </c>
      <c r="J11893" s="518" t="s">
        <v>3241</v>
      </c>
    </row>
    <row r="11894" spans="1:10" x14ac:dyDescent="0.3">
      <c r="A11894" s="26">
        <v>2021</v>
      </c>
      <c r="B11894" s="27" t="s">
        <v>3123</v>
      </c>
      <c r="C11894" s="27" t="s">
        <v>3124</v>
      </c>
      <c r="D11894" s="500" t="s">
        <v>3125</v>
      </c>
      <c r="E11894" s="27" t="s">
        <v>3025</v>
      </c>
      <c r="F11894" s="27" t="s">
        <v>2825</v>
      </c>
      <c r="G11894" s="517" t="s">
        <v>2850</v>
      </c>
      <c r="H11894" s="524">
        <v>44470</v>
      </c>
      <c r="I11894" s="516">
        <v>0</v>
      </c>
      <c r="J11894" s="518" t="s">
        <v>3241</v>
      </c>
    </row>
    <row r="11895" spans="1:10" x14ac:dyDescent="0.3">
      <c r="A11895" s="26">
        <v>2021</v>
      </c>
      <c r="B11895" s="27" t="s">
        <v>3123</v>
      </c>
      <c r="C11895" s="27" t="s">
        <v>3124</v>
      </c>
      <c r="D11895" s="500" t="s">
        <v>3170</v>
      </c>
      <c r="E11895" s="27" t="s">
        <v>3025</v>
      </c>
      <c r="F11895" s="27" t="s">
        <v>2825</v>
      </c>
      <c r="G11895" s="517" t="s">
        <v>2850</v>
      </c>
      <c r="H11895" s="524">
        <v>44470</v>
      </c>
      <c r="I11895" s="516">
        <v>0</v>
      </c>
      <c r="J11895" s="518" t="s">
        <v>3241</v>
      </c>
    </row>
    <row r="11896" spans="1:10" x14ac:dyDescent="0.3">
      <c r="A11896" s="26">
        <v>2021</v>
      </c>
      <c r="B11896" s="27" t="s">
        <v>3114</v>
      </c>
      <c r="C11896" s="27" t="s">
        <v>3115</v>
      </c>
      <c r="D11896" s="500" t="s">
        <v>3116</v>
      </c>
      <c r="E11896" s="27" t="s">
        <v>3025</v>
      </c>
      <c r="F11896" s="27" t="s">
        <v>3026</v>
      </c>
      <c r="G11896" s="517" t="s">
        <v>2788</v>
      </c>
      <c r="H11896" s="524">
        <v>44470</v>
      </c>
      <c r="I11896" s="516">
        <v>0</v>
      </c>
      <c r="J11896" s="518" t="s">
        <v>3241</v>
      </c>
    </row>
    <row r="11897" spans="1:10" x14ac:dyDescent="0.3">
      <c r="A11897" s="26">
        <v>2021</v>
      </c>
      <c r="B11897" s="27" t="s">
        <v>3126</v>
      </c>
      <c r="C11897" s="27" t="s">
        <v>3127</v>
      </c>
      <c r="D11897" s="500" t="s">
        <v>3128</v>
      </c>
      <c r="E11897" s="27" t="s">
        <v>3025</v>
      </c>
      <c r="F11897" s="27" t="s">
        <v>3026</v>
      </c>
      <c r="G11897" s="517" t="s">
        <v>2936</v>
      </c>
      <c r="H11897" s="524">
        <v>44470</v>
      </c>
      <c r="I11897" s="516">
        <v>0</v>
      </c>
      <c r="J11897" s="518" t="s">
        <v>3241</v>
      </c>
    </row>
    <row r="11898" spans="1:10" x14ac:dyDescent="0.3">
      <c r="A11898" s="26">
        <v>2021</v>
      </c>
      <c r="B11898" s="27" t="s">
        <v>3107</v>
      </c>
      <c r="C11898" s="27" t="s">
        <v>3108</v>
      </c>
      <c r="D11898" s="500" t="s">
        <v>3108</v>
      </c>
      <c r="E11898" s="27" t="s">
        <v>6117</v>
      </c>
      <c r="F11898" s="27" t="s">
        <v>3026</v>
      </c>
      <c r="G11898" s="517" t="s">
        <v>2936</v>
      </c>
      <c r="H11898" s="524">
        <v>44470</v>
      </c>
      <c r="I11898" s="516">
        <v>3.4421999999999994E-2</v>
      </c>
      <c r="J11898" s="518" t="s">
        <v>3241</v>
      </c>
    </row>
    <row r="11899" spans="1:10" x14ac:dyDescent="0.3">
      <c r="A11899" s="26">
        <v>2021</v>
      </c>
      <c r="B11899" s="27" t="s">
        <v>6453</v>
      </c>
      <c r="C11899" s="27" t="s">
        <v>6454</v>
      </c>
      <c r="D11899" s="500" t="s">
        <v>6453</v>
      </c>
      <c r="E11899" s="27" t="s">
        <v>3063</v>
      </c>
      <c r="F11899" s="27" t="s">
        <v>3094</v>
      </c>
      <c r="G11899" s="517" t="s">
        <v>2961</v>
      </c>
      <c r="H11899" s="524">
        <v>44470</v>
      </c>
      <c r="I11899" s="516">
        <v>0</v>
      </c>
      <c r="J11899" s="518" t="s">
        <v>3192</v>
      </c>
    </row>
    <row r="11900" spans="1:10" x14ac:dyDescent="0.3">
      <c r="A11900" s="519">
        <v>2021</v>
      </c>
      <c r="B11900" s="520" t="s">
        <v>3035</v>
      </c>
      <c r="C11900" s="520" t="s">
        <v>3036</v>
      </c>
      <c r="D11900" s="521" t="s">
        <v>3035</v>
      </c>
      <c r="E11900" s="520" t="s">
        <v>6117</v>
      </c>
      <c r="F11900" s="520" t="s">
        <v>2825</v>
      </c>
      <c r="G11900" s="522" t="s">
        <v>2826</v>
      </c>
      <c r="H11900" s="524">
        <v>44470</v>
      </c>
      <c r="I11900" s="523">
        <v>0</v>
      </c>
      <c r="J11900" s="524" t="s">
        <v>3241</v>
      </c>
    </row>
    <row r="11901" spans="1:10" x14ac:dyDescent="0.3">
      <c r="A11901" s="519">
        <v>2021</v>
      </c>
      <c r="B11901" s="520" t="s">
        <v>6728</v>
      </c>
      <c r="C11901" s="520" t="s">
        <v>6727</v>
      </c>
      <c r="D11901" s="521" t="s">
        <v>6726</v>
      </c>
      <c r="E11901" s="520" t="s">
        <v>3161</v>
      </c>
      <c r="F11901" s="520" t="s">
        <v>2815</v>
      </c>
      <c r="G11901" s="522" t="s">
        <v>2816</v>
      </c>
      <c r="H11901" s="524">
        <v>44470</v>
      </c>
      <c r="I11901" s="523">
        <v>0</v>
      </c>
      <c r="J11901" s="520" t="s">
        <v>3192</v>
      </c>
    </row>
    <row r="11902" spans="1:10" x14ac:dyDescent="0.3">
      <c r="A11902" s="519">
        <v>2021</v>
      </c>
      <c r="B11902" s="520" t="s">
        <v>6739</v>
      </c>
      <c r="C11902" s="520" t="s">
        <v>6740</v>
      </c>
      <c r="D11902" s="521" t="s">
        <v>6741</v>
      </c>
      <c r="E11902" s="520" t="s">
        <v>3161</v>
      </c>
      <c r="F11902" s="520" t="s">
        <v>2798</v>
      </c>
      <c r="G11902" s="522" t="s">
        <v>2799</v>
      </c>
      <c r="H11902" s="524">
        <v>44501</v>
      </c>
      <c r="I11902" s="523">
        <v>0.28878799999999999</v>
      </c>
      <c r="J11902" s="520" t="s">
        <v>3192</v>
      </c>
    </row>
    <row r="11903" spans="1:10" x14ac:dyDescent="0.3">
      <c r="A11903" s="519">
        <v>2021</v>
      </c>
      <c r="B11903" s="520" t="s">
        <v>6784</v>
      </c>
      <c r="C11903" s="520" t="s">
        <v>6785</v>
      </c>
      <c r="D11903" s="521" t="s">
        <v>6786</v>
      </c>
      <c r="E11903" s="520" t="s">
        <v>3161</v>
      </c>
      <c r="F11903" s="520" t="s">
        <v>2788</v>
      </c>
      <c r="G11903" s="522" t="s">
        <v>2788</v>
      </c>
      <c r="H11903" s="524">
        <v>44501</v>
      </c>
      <c r="I11903" s="523">
        <v>0.51757299999999995</v>
      </c>
      <c r="J11903" s="520" t="s">
        <v>3192</v>
      </c>
    </row>
    <row r="11904" spans="1:10" x14ac:dyDescent="0.3">
      <c r="A11904" s="519">
        <v>2021</v>
      </c>
      <c r="B11904" s="520" t="s">
        <v>5758</v>
      </c>
      <c r="C11904" s="520" t="s">
        <v>5759</v>
      </c>
      <c r="D11904" s="521" t="s">
        <v>5758</v>
      </c>
      <c r="E11904" s="520" t="s">
        <v>3033</v>
      </c>
      <c r="F11904" s="520" t="s">
        <v>2815</v>
      </c>
      <c r="G11904" s="522" t="s">
        <v>2816</v>
      </c>
      <c r="H11904" s="524">
        <v>44501</v>
      </c>
      <c r="I11904" s="523">
        <v>16.408017999999998</v>
      </c>
      <c r="J11904" s="520" t="s">
        <v>3192</v>
      </c>
    </row>
    <row r="11905" spans="1:10" x14ac:dyDescent="0.3">
      <c r="A11905" s="519">
        <v>2021</v>
      </c>
      <c r="B11905" s="520" t="s">
        <v>9061</v>
      </c>
      <c r="C11905" s="520" t="s">
        <v>3667</v>
      </c>
      <c r="D11905" s="521" t="s">
        <v>9061</v>
      </c>
      <c r="E11905" s="520" t="s">
        <v>3111</v>
      </c>
      <c r="F11905" s="520" t="s">
        <v>3034</v>
      </c>
      <c r="G11905" s="522" t="s">
        <v>2840</v>
      </c>
      <c r="H11905" s="524">
        <v>44501</v>
      </c>
      <c r="I11905" s="523">
        <v>27.755679000000001</v>
      </c>
      <c r="J11905" s="520" t="s">
        <v>3192</v>
      </c>
    </row>
    <row r="11906" spans="1:10" x14ac:dyDescent="0.3">
      <c r="A11906" s="519">
        <v>2021</v>
      </c>
      <c r="B11906" s="520" t="s">
        <v>5989</v>
      </c>
      <c r="C11906" s="520" t="s">
        <v>5990</v>
      </c>
      <c r="D11906" s="521" t="s">
        <v>5989</v>
      </c>
      <c r="E11906" s="520" t="s">
        <v>3033</v>
      </c>
      <c r="F11906" s="520" t="s">
        <v>2807</v>
      </c>
      <c r="G11906" s="522" t="s">
        <v>2812</v>
      </c>
      <c r="H11906" s="524">
        <v>44501</v>
      </c>
      <c r="I11906" s="523">
        <v>24.855613000000002</v>
      </c>
      <c r="J11906" s="520" t="s">
        <v>3241</v>
      </c>
    </row>
    <row r="11907" spans="1:10" x14ac:dyDescent="0.3">
      <c r="A11907" s="519">
        <v>2021</v>
      </c>
      <c r="B11907" s="520" t="s">
        <v>6085</v>
      </c>
      <c r="C11907" s="520" t="s">
        <v>6086</v>
      </c>
      <c r="D11907" s="521" t="s">
        <v>6085</v>
      </c>
      <c r="E11907" s="520" t="s">
        <v>3033</v>
      </c>
      <c r="F11907" s="520" t="s">
        <v>2807</v>
      </c>
      <c r="G11907" s="522" t="s">
        <v>2812</v>
      </c>
      <c r="H11907" s="524">
        <v>44501</v>
      </c>
      <c r="I11907" s="523">
        <v>33.653255999999999</v>
      </c>
      <c r="J11907" s="520" t="s">
        <v>3241</v>
      </c>
    </row>
    <row r="11908" spans="1:10" x14ac:dyDescent="0.3">
      <c r="A11908" s="519">
        <v>2021</v>
      </c>
      <c r="B11908" s="520" t="s">
        <v>3028</v>
      </c>
      <c r="C11908" s="520" t="s">
        <v>3029</v>
      </c>
      <c r="D11908" s="521" t="s">
        <v>3028</v>
      </c>
      <c r="E11908" s="520" t="s">
        <v>6117</v>
      </c>
      <c r="F11908" s="520" t="s">
        <v>2807</v>
      </c>
      <c r="G11908" s="522" t="s">
        <v>2812</v>
      </c>
      <c r="H11908" s="524">
        <v>44501</v>
      </c>
      <c r="I11908" s="523">
        <v>7.0658020000000006</v>
      </c>
      <c r="J11908" s="520" t="s">
        <v>3241</v>
      </c>
    </row>
    <row r="11909" spans="1:10" x14ac:dyDescent="0.3">
      <c r="A11909" s="519">
        <v>2021</v>
      </c>
      <c r="B11909" s="520" t="s">
        <v>6357</v>
      </c>
      <c r="C11909" s="520" t="s">
        <v>6358</v>
      </c>
      <c r="D11909" s="521" t="s">
        <v>6357</v>
      </c>
      <c r="E11909" s="520" t="s">
        <v>3111</v>
      </c>
      <c r="F11909" s="520" t="s">
        <v>2825</v>
      </c>
      <c r="G11909" s="522" t="s">
        <v>2850</v>
      </c>
      <c r="H11909" s="524">
        <v>44501</v>
      </c>
      <c r="I11909" s="523">
        <v>0.63914000000000004</v>
      </c>
      <c r="J11909" s="520" t="s">
        <v>3241</v>
      </c>
    </row>
    <row r="11910" spans="1:10" x14ac:dyDescent="0.3">
      <c r="A11910" s="519">
        <v>2021</v>
      </c>
      <c r="B11910" s="520" t="s">
        <v>6328</v>
      </c>
      <c r="C11910" s="520" t="s">
        <v>6329</v>
      </c>
      <c r="D11910" s="521" t="s">
        <v>6328</v>
      </c>
      <c r="E11910" s="520" t="s">
        <v>3033</v>
      </c>
      <c r="F11910" s="520" t="s">
        <v>3034</v>
      </c>
      <c r="G11910" s="522" t="s">
        <v>2821</v>
      </c>
      <c r="H11910" s="524">
        <v>44501</v>
      </c>
      <c r="I11910" s="523">
        <v>29.547040000000003</v>
      </c>
      <c r="J11910" s="520" t="s">
        <v>3192</v>
      </c>
    </row>
    <row r="11911" spans="1:10" x14ac:dyDescent="0.3">
      <c r="A11911" s="519">
        <v>2021</v>
      </c>
      <c r="B11911" s="520" t="s">
        <v>3181</v>
      </c>
      <c r="C11911" s="520" t="s">
        <v>3180</v>
      </c>
      <c r="D11911" s="521" t="s">
        <v>3181</v>
      </c>
      <c r="E11911" s="520" t="s">
        <v>3033</v>
      </c>
      <c r="F11911" s="520" t="s">
        <v>3034</v>
      </c>
      <c r="G11911" s="522" t="s">
        <v>2821</v>
      </c>
      <c r="H11911" s="524">
        <v>44501</v>
      </c>
      <c r="I11911" s="523">
        <v>4.1810510000000001</v>
      </c>
      <c r="J11911" s="520" t="s">
        <v>3241</v>
      </c>
    </row>
    <row r="11912" spans="1:10" x14ac:dyDescent="0.3">
      <c r="A11912" s="519">
        <v>2021</v>
      </c>
      <c r="B11912" s="520" t="s">
        <v>3031</v>
      </c>
      <c r="C11912" s="520" t="s">
        <v>3032</v>
      </c>
      <c r="D11912" s="521" t="s">
        <v>3031</v>
      </c>
      <c r="E11912" s="520" t="s">
        <v>3033</v>
      </c>
      <c r="F11912" s="520" t="s">
        <v>3034</v>
      </c>
      <c r="G11912" s="522" t="s">
        <v>2821</v>
      </c>
      <c r="H11912" s="524">
        <v>44501</v>
      </c>
      <c r="I11912" s="523">
        <v>4.5790889999999997</v>
      </c>
      <c r="J11912" s="520" t="s">
        <v>3241</v>
      </c>
    </row>
    <row r="11913" spans="1:10" x14ac:dyDescent="0.3">
      <c r="A11913" s="519">
        <v>2021</v>
      </c>
      <c r="B11913" s="520" t="s">
        <v>6036</v>
      </c>
      <c r="C11913" s="520" t="s">
        <v>6037</v>
      </c>
      <c r="D11913" s="521" t="s">
        <v>6038</v>
      </c>
      <c r="E11913" s="520" t="s">
        <v>3161</v>
      </c>
      <c r="F11913" s="520" t="s">
        <v>3026</v>
      </c>
      <c r="G11913" s="522" t="s">
        <v>2936</v>
      </c>
      <c r="H11913" s="524">
        <v>44501</v>
      </c>
      <c r="I11913" s="523">
        <v>4.3089490000000001</v>
      </c>
      <c r="J11913" s="520" t="s">
        <v>3192</v>
      </c>
    </row>
    <row r="11914" spans="1:10" x14ac:dyDescent="0.3">
      <c r="A11914" s="519">
        <v>2021</v>
      </c>
      <c r="B11914" s="520" t="s">
        <v>6039</v>
      </c>
      <c r="C11914" s="520" t="s">
        <v>6040</v>
      </c>
      <c r="D11914" s="521" t="s">
        <v>6039</v>
      </c>
      <c r="E11914" s="520" t="s">
        <v>3033</v>
      </c>
      <c r="F11914" s="520" t="s">
        <v>2788</v>
      </c>
      <c r="G11914" s="522" t="s">
        <v>2788</v>
      </c>
      <c r="H11914" s="524">
        <v>44501</v>
      </c>
      <c r="I11914" s="523">
        <v>17.995411000000001</v>
      </c>
      <c r="J11914" s="520" t="s">
        <v>3241</v>
      </c>
    </row>
    <row r="11915" spans="1:10" x14ac:dyDescent="0.3">
      <c r="A11915" s="519">
        <v>2021</v>
      </c>
      <c r="B11915" s="520" t="s">
        <v>5991</v>
      </c>
      <c r="C11915" s="520" t="s">
        <v>5992</v>
      </c>
      <c r="D11915" s="521" t="s">
        <v>5991</v>
      </c>
      <c r="E11915" s="520" t="s">
        <v>3033</v>
      </c>
      <c r="F11915" s="520" t="s">
        <v>2788</v>
      </c>
      <c r="G11915" s="522" t="s">
        <v>2799</v>
      </c>
      <c r="H11915" s="524">
        <v>44501</v>
      </c>
      <c r="I11915" s="523">
        <v>12.719190000000001</v>
      </c>
      <c r="J11915" s="520" t="s">
        <v>3192</v>
      </c>
    </row>
    <row r="11916" spans="1:10" x14ac:dyDescent="0.3">
      <c r="A11916" s="519">
        <v>2021</v>
      </c>
      <c r="B11916" s="520" t="s">
        <v>6031</v>
      </c>
      <c r="C11916" s="520" t="s">
        <v>6016</v>
      </c>
      <c r="D11916" s="521" t="s">
        <v>6031</v>
      </c>
      <c r="E11916" s="520" t="s">
        <v>3033</v>
      </c>
      <c r="F11916" s="520" t="s">
        <v>2807</v>
      </c>
      <c r="G11916" s="522" t="s">
        <v>2808</v>
      </c>
      <c r="H11916" s="524">
        <v>44501</v>
      </c>
      <c r="I11916" s="523">
        <v>10.618538000000001</v>
      </c>
      <c r="J11916" s="520" t="s">
        <v>3241</v>
      </c>
    </row>
    <row r="11917" spans="1:10" x14ac:dyDescent="0.3">
      <c r="A11917" s="519">
        <v>2021</v>
      </c>
      <c r="B11917" s="520" t="s">
        <v>6025</v>
      </c>
      <c r="C11917" s="520" t="s">
        <v>6026</v>
      </c>
      <c r="D11917" s="521" t="s">
        <v>6025</v>
      </c>
      <c r="E11917" s="520" t="s">
        <v>3033</v>
      </c>
      <c r="F11917" s="520" t="s">
        <v>2807</v>
      </c>
      <c r="G11917" s="522" t="s">
        <v>2808</v>
      </c>
      <c r="H11917" s="524">
        <v>44501</v>
      </c>
      <c r="I11917" s="523">
        <v>43.850687000000001</v>
      </c>
      <c r="J11917" s="520" t="s">
        <v>3192</v>
      </c>
    </row>
    <row r="11918" spans="1:10" x14ac:dyDescent="0.3">
      <c r="A11918" s="519">
        <v>2021</v>
      </c>
      <c r="B11918" s="520" t="s">
        <v>3189</v>
      </c>
      <c r="C11918" s="520" t="s">
        <v>3190</v>
      </c>
      <c r="D11918" s="521" t="s">
        <v>3191</v>
      </c>
      <c r="E11918" s="520" t="s">
        <v>3161</v>
      </c>
      <c r="F11918" s="520" t="s">
        <v>2815</v>
      </c>
      <c r="G11918" s="522" t="s">
        <v>2816</v>
      </c>
      <c r="H11918" s="524">
        <v>44501</v>
      </c>
      <c r="I11918" s="523">
        <v>1.430326</v>
      </c>
      <c r="J11918" s="520" t="s">
        <v>3192</v>
      </c>
    </row>
    <row r="11919" spans="1:10" x14ac:dyDescent="0.3">
      <c r="A11919" s="519">
        <v>2021</v>
      </c>
      <c r="B11919" s="520" t="s">
        <v>3189</v>
      </c>
      <c r="C11919" s="520" t="s">
        <v>6326</v>
      </c>
      <c r="D11919" s="521" t="s">
        <v>6327</v>
      </c>
      <c r="E11919" s="520" t="s">
        <v>3161</v>
      </c>
      <c r="F11919" s="520" t="s">
        <v>2815</v>
      </c>
      <c r="G11919" s="522" t="s">
        <v>2816</v>
      </c>
      <c r="H11919" s="524">
        <v>44501</v>
      </c>
      <c r="I11919" s="523">
        <v>0.81950600000000007</v>
      </c>
      <c r="J11919" s="520" t="s">
        <v>3192</v>
      </c>
    </row>
    <row r="11920" spans="1:10" x14ac:dyDescent="0.3">
      <c r="A11920" s="519">
        <v>2021</v>
      </c>
      <c r="B11920" s="520" t="s">
        <v>5764</v>
      </c>
      <c r="C11920" s="520" t="s">
        <v>5765</v>
      </c>
      <c r="D11920" s="521" t="s">
        <v>5766</v>
      </c>
      <c r="E11920" s="520" t="s">
        <v>3161</v>
      </c>
      <c r="F11920" s="520" t="s">
        <v>2815</v>
      </c>
      <c r="G11920" s="522" t="s">
        <v>2816</v>
      </c>
      <c r="H11920" s="524">
        <v>44501</v>
      </c>
      <c r="I11920" s="523">
        <v>0.7776280000000001</v>
      </c>
      <c r="J11920" s="520" t="s">
        <v>3192</v>
      </c>
    </row>
    <row r="11921" spans="1:10" x14ac:dyDescent="0.3">
      <c r="A11921" s="519">
        <v>2021</v>
      </c>
      <c r="B11921" s="520" t="s">
        <v>5764</v>
      </c>
      <c r="C11921" s="520" t="s">
        <v>5765</v>
      </c>
      <c r="D11921" s="521" t="s">
        <v>5988</v>
      </c>
      <c r="E11921" s="520" t="s">
        <v>3161</v>
      </c>
      <c r="F11921" s="520" t="s">
        <v>2815</v>
      </c>
      <c r="G11921" s="522" t="s">
        <v>2816</v>
      </c>
      <c r="H11921" s="524">
        <v>44501</v>
      </c>
      <c r="I11921" s="523">
        <v>0.70549000000000006</v>
      </c>
      <c r="J11921" s="520" t="s">
        <v>3192</v>
      </c>
    </row>
    <row r="11922" spans="1:10" x14ac:dyDescent="0.3">
      <c r="A11922" s="519">
        <v>2021</v>
      </c>
      <c r="B11922" s="520" t="s">
        <v>6795</v>
      </c>
      <c r="C11922" s="520" t="s">
        <v>6796</v>
      </c>
      <c r="D11922" s="521" t="s">
        <v>6795</v>
      </c>
      <c r="E11922" s="520" t="s">
        <v>6117</v>
      </c>
      <c r="F11922" s="520" t="s">
        <v>2815</v>
      </c>
      <c r="G11922" s="522" t="s">
        <v>2816</v>
      </c>
      <c r="H11922" s="524">
        <v>44501</v>
      </c>
      <c r="I11922" s="523">
        <v>0.10756300000000001</v>
      </c>
      <c r="J11922" s="520" t="s">
        <v>3192</v>
      </c>
    </row>
    <row r="11923" spans="1:10" x14ac:dyDescent="0.3">
      <c r="A11923" s="519">
        <v>2021</v>
      </c>
      <c r="B11923" s="520" t="s">
        <v>6453</v>
      </c>
      <c r="C11923" s="520" t="s">
        <v>6454</v>
      </c>
      <c r="D11923" s="521" t="s">
        <v>6501</v>
      </c>
      <c r="E11923" s="520" t="s">
        <v>3063</v>
      </c>
      <c r="F11923" s="520" t="s">
        <v>3094</v>
      </c>
      <c r="G11923" s="522" t="s">
        <v>2961</v>
      </c>
      <c r="H11923" s="524">
        <v>44501</v>
      </c>
      <c r="I11923" s="523">
        <v>5.8385060000000006</v>
      </c>
      <c r="J11923" s="520" t="s">
        <v>3192</v>
      </c>
    </row>
    <row r="11924" spans="1:10" x14ac:dyDescent="0.3">
      <c r="A11924" s="519">
        <v>2021</v>
      </c>
      <c r="B11924" s="520" t="s">
        <v>3037</v>
      </c>
      <c r="C11924" s="520" t="s">
        <v>3038</v>
      </c>
      <c r="D11924" s="521" t="s">
        <v>3037</v>
      </c>
      <c r="E11924" s="520" t="s">
        <v>6117</v>
      </c>
      <c r="F11924" s="520" t="s">
        <v>3034</v>
      </c>
      <c r="G11924" s="522" t="s">
        <v>2999</v>
      </c>
      <c r="H11924" s="524">
        <v>44501</v>
      </c>
      <c r="I11924" s="523">
        <v>1.810006</v>
      </c>
      <c r="J11924" s="520" t="s">
        <v>3241</v>
      </c>
    </row>
    <row r="11925" spans="1:10" x14ac:dyDescent="0.3">
      <c r="A11925" s="519">
        <v>2021</v>
      </c>
      <c r="B11925" s="520" t="s">
        <v>6077</v>
      </c>
      <c r="C11925" s="520" t="s">
        <v>6078</v>
      </c>
      <c r="D11925" s="521" t="s">
        <v>6077</v>
      </c>
      <c r="E11925" s="520" t="s">
        <v>3111</v>
      </c>
      <c r="F11925" s="520" t="s">
        <v>3034</v>
      </c>
      <c r="G11925" s="522" t="s">
        <v>2840</v>
      </c>
      <c r="H11925" s="524">
        <v>44501</v>
      </c>
      <c r="I11925" s="523">
        <v>21.36045</v>
      </c>
      <c r="J11925" s="520" t="s">
        <v>3192</v>
      </c>
    </row>
    <row r="11926" spans="1:10" x14ac:dyDescent="0.3">
      <c r="A11926" s="519">
        <v>2021</v>
      </c>
      <c r="B11926" s="520" t="s">
        <v>3039</v>
      </c>
      <c r="C11926" s="520" t="s">
        <v>3040</v>
      </c>
      <c r="D11926" s="521" t="s">
        <v>3039</v>
      </c>
      <c r="E11926" s="520" t="s">
        <v>6117</v>
      </c>
      <c r="F11926" s="520" t="s">
        <v>2815</v>
      </c>
      <c r="G11926" s="522" t="s">
        <v>2816</v>
      </c>
      <c r="H11926" s="524">
        <v>44501</v>
      </c>
      <c r="I11926" s="523">
        <v>0</v>
      </c>
      <c r="J11926" s="520" t="s">
        <v>3241</v>
      </c>
    </row>
    <row r="11927" spans="1:10" x14ac:dyDescent="0.3">
      <c r="A11927" s="519">
        <v>2021</v>
      </c>
      <c r="B11927" s="520" t="s">
        <v>5672</v>
      </c>
      <c r="C11927" s="520" t="s">
        <v>2863</v>
      </c>
      <c r="D11927" s="521" t="s">
        <v>5672</v>
      </c>
      <c r="E11927" s="520" t="s">
        <v>3111</v>
      </c>
      <c r="F11927" s="520" t="s">
        <v>2815</v>
      </c>
      <c r="G11927" s="522" t="s">
        <v>2854</v>
      </c>
      <c r="H11927" s="524">
        <v>44501</v>
      </c>
      <c r="I11927" s="523">
        <v>6.5894580000000005</v>
      </c>
      <c r="J11927" s="520" t="s">
        <v>3192</v>
      </c>
    </row>
    <row r="11928" spans="1:10" x14ac:dyDescent="0.3">
      <c r="A11928" s="519">
        <v>2021</v>
      </c>
      <c r="B11928" s="520" t="s">
        <v>3041</v>
      </c>
      <c r="C11928" s="520" t="s">
        <v>3042</v>
      </c>
      <c r="D11928" s="521" t="s">
        <v>3041</v>
      </c>
      <c r="E11928" s="520" t="s">
        <v>6117</v>
      </c>
      <c r="F11928" s="520" t="s">
        <v>2825</v>
      </c>
      <c r="G11928" s="522" t="s">
        <v>2826</v>
      </c>
      <c r="H11928" s="524">
        <v>44501</v>
      </c>
      <c r="I11928" s="523">
        <v>6.9402080000000002</v>
      </c>
      <c r="J11928" s="520" t="s">
        <v>3241</v>
      </c>
    </row>
    <row r="11929" spans="1:10" x14ac:dyDescent="0.3">
      <c r="A11929" s="519">
        <v>2021</v>
      </c>
      <c r="B11929" s="520" t="s">
        <v>3043</v>
      </c>
      <c r="C11929" s="520" t="s">
        <v>3044</v>
      </c>
      <c r="D11929" s="521" t="s">
        <v>3043</v>
      </c>
      <c r="E11929" s="520" t="s">
        <v>6117</v>
      </c>
      <c r="F11929" s="520" t="s">
        <v>2815</v>
      </c>
      <c r="G11929" s="522" t="s">
        <v>2816</v>
      </c>
      <c r="H11929" s="524">
        <v>44501</v>
      </c>
      <c r="I11929" s="523">
        <v>3.7279599999999999</v>
      </c>
      <c r="J11929" s="520" t="s">
        <v>3241</v>
      </c>
    </row>
    <row r="11930" spans="1:10" x14ac:dyDescent="0.3">
      <c r="A11930" s="519">
        <v>2021</v>
      </c>
      <c r="B11930" s="520" t="s">
        <v>6458</v>
      </c>
      <c r="C11930" s="520" t="s">
        <v>6459</v>
      </c>
      <c r="D11930" s="521" t="s">
        <v>6458</v>
      </c>
      <c r="E11930" s="520" t="s">
        <v>3111</v>
      </c>
      <c r="F11930" s="520" t="s">
        <v>3034</v>
      </c>
      <c r="G11930" s="522" t="s">
        <v>2923</v>
      </c>
      <c r="H11930" s="524">
        <v>44501</v>
      </c>
      <c r="I11930" s="523">
        <v>21.390242999999998</v>
      </c>
      <c r="J11930" s="520" t="s">
        <v>3192</v>
      </c>
    </row>
    <row r="11931" spans="1:10" x14ac:dyDescent="0.3">
      <c r="A11931" s="519">
        <v>2021</v>
      </c>
      <c r="B11931" s="520" t="s">
        <v>6460</v>
      </c>
      <c r="C11931" s="520" t="s">
        <v>6461</v>
      </c>
      <c r="D11931" s="521" t="s">
        <v>6460</v>
      </c>
      <c r="E11931" s="520" t="s">
        <v>3111</v>
      </c>
      <c r="F11931" s="520" t="s">
        <v>3034</v>
      </c>
      <c r="G11931" s="522" t="s">
        <v>2923</v>
      </c>
      <c r="H11931" s="524">
        <v>44501</v>
      </c>
      <c r="I11931" s="523">
        <v>22.827262999999999</v>
      </c>
      <c r="J11931" s="520" t="s">
        <v>3192</v>
      </c>
    </row>
    <row r="11932" spans="1:10" x14ac:dyDescent="0.3">
      <c r="A11932" s="519">
        <v>2021</v>
      </c>
      <c r="B11932" s="520" t="s">
        <v>6462</v>
      </c>
      <c r="C11932" s="520" t="s">
        <v>6463</v>
      </c>
      <c r="D11932" s="521" t="s">
        <v>6462</v>
      </c>
      <c r="E11932" s="520" t="s">
        <v>3111</v>
      </c>
      <c r="F11932" s="520" t="s">
        <v>3034</v>
      </c>
      <c r="G11932" s="522" t="s">
        <v>2923</v>
      </c>
      <c r="H11932" s="524">
        <v>44501</v>
      </c>
      <c r="I11932" s="523">
        <v>23.013052999999999</v>
      </c>
      <c r="J11932" s="520" t="s">
        <v>3192</v>
      </c>
    </row>
    <row r="11933" spans="1:10" x14ac:dyDescent="0.3">
      <c r="A11933" s="519">
        <v>2021</v>
      </c>
      <c r="B11933" s="520" t="s">
        <v>6787</v>
      </c>
      <c r="C11933" s="520" t="s">
        <v>6788</v>
      </c>
      <c r="D11933" s="521" t="s">
        <v>6789</v>
      </c>
      <c r="E11933" s="520" t="s">
        <v>3063</v>
      </c>
      <c r="F11933" s="520" t="s">
        <v>3094</v>
      </c>
      <c r="G11933" s="522" t="s">
        <v>2965</v>
      </c>
      <c r="H11933" s="524">
        <v>44501</v>
      </c>
      <c r="I11933" s="523">
        <v>2.079688</v>
      </c>
      <c r="J11933" s="520" t="s">
        <v>3192</v>
      </c>
    </row>
    <row r="11934" spans="1:10" x14ac:dyDescent="0.3">
      <c r="A11934" s="519">
        <v>2021</v>
      </c>
      <c r="B11934" s="520" t="s">
        <v>3045</v>
      </c>
      <c r="C11934" s="520" t="s">
        <v>3046</v>
      </c>
      <c r="D11934" s="521" t="s">
        <v>3045</v>
      </c>
      <c r="E11934" s="520" t="s">
        <v>6117</v>
      </c>
      <c r="F11934" s="520" t="s">
        <v>2815</v>
      </c>
      <c r="G11934" s="522" t="s">
        <v>2816</v>
      </c>
      <c r="H11934" s="524">
        <v>44501</v>
      </c>
      <c r="I11934" s="523">
        <v>0</v>
      </c>
      <c r="J11934" s="520" t="s">
        <v>3241</v>
      </c>
    </row>
    <row r="11935" spans="1:10" x14ac:dyDescent="0.3">
      <c r="A11935" s="519">
        <v>2021</v>
      </c>
      <c r="B11935" s="520" t="s">
        <v>3143</v>
      </c>
      <c r="C11935" s="520" t="s">
        <v>3144</v>
      </c>
      <c r="D11935" s="521" t="s">
        <v>3143</v>
      </c>
      <c r="E11935" s="520" t="s">
        <v>6117</v>
      </c>
      <c r="F11935" s="520" t="s">
        <v>2798</v>
      </c>
      <c r="G11935" s="522" t="s">
        <v>2803</v>
      </c>
      <c r="H11935" s="524">
        <v>44501</v>
      </c>
      <c r="I11935" s="523">
        <v>2.4940160000000002</v>
      </c>
      <c r="J11935" s="520" t="s">
        <v>3241</v>
      </c>
    </row>
    <row r="11936" spans="1:10" x14ac:dyDescent="0.3">
      <c r="A11936" s="519">
        <v>2021</v>
      </c>
      <c r="B11936" s="520" t="s">
        <v>5773</v>
      </c>
      <c r="C11936" s="520" t="s">
        <v>5774</v>
      </c>
      <c r="D11936" s="521" t="s">
        <v>5773</v>
      </c>
      <c r="E11936" s="520" t="s">
        <v>3111</v>
      </c>
      <c r="F11936" s="520" t="s">
        <v>3034</v>
      </c>
      <c r="G11936" s="522" t="s">
        <v>2821</v>
      </c>
      <c r="H11936" s="524">
        <v>44501</v>
      </c>
      <c r="I11936" s="523">
        <v>0.31568999999999997</v>
      </c>
      <c r="J11936" s="520" t="s">
        <v>3241</v>
      </c>
    </row>
    <row r="11937" spans="1:10" x14ac:dyDescent="0.3">
      <c r="A11937" s="519">
        <v>2021</v>
      </c>
      <c r="B11937" s="520" t="s">
        <v>3173</v>
      </c>
      <c r="C11937" s="520" t="s">
        <v>3172</v>
      </c>
      <c r="D11937" s="521" t="s">
        <v>3173</v>
      </c>
      <c r="E11937" s="520" t="s">
        <v>3111</v>
      </c>
      <c r="F11937" s="520" t="s">
        <v>2825</v>
      </c>
      <c r="G11937" s="522" t="s">
        <v>2850</v>
      </c>
      <c r="H11937" s="524">
        <v>44501</v>
      </c>
      <c r="I11937" s="523">
        <v>0.57084500000000005</v>
      </c>
      <c r="J11937" s="520" t="s">
        <v>3241</v>
      </c>
    </row>
    <row r="11938" spans="1:10" x14ac:dyDescent="0.3">
      <c r="A11938" s="519">
        <v>2021</v>
      </c>
      <c r="B11938" s="520" t="s">
        <v>6729</v>
      </c>
      <c r="C11938" s="520" t="s">
        <v>6730</v>
      </c>
      <c r="D11938" s="521" t="s">
        <v>6729</v>
      </c>
      <c r="E11938" s="520" t="s">
        <v>3033</v>
      </c>
      <c r="F11938" s="520" t="s">
        <v>2807</v>
      </c>
      <c r="G11938" s="522" t="s">
        <v>2812</v>
      </c>
      <c r="H11938" s="524">
        <v>44501</v>
      </c>
      <c r="I11938" s="523">
        <v>9.9299590000000002</v>
      </c>
      <c r="J11938" s="520" t="s">
        <v>3192</v>
      </c>
    </row>
    <row r="11939" spans="1:10" x14ac:dyDescent="0.3">
      <c r="A11939" s="519">
        <v>2021</v>
      </c>
      <c r="B11939" s="520" t="s">
        <v>6737</v>
      </c>
      <c r="C11939" s="520" t="s">
        <v>6738</v>
      </c>
      <c r="D11939" s="521" t="s">
        <v>6737</v>
      </c>
      <c r="E11939" s="520" t="s">
        <v>3033</v>
      </c>
      <c r="F11939" s="520" t="s">
        <v>2807</v>
      </c>
      <c r="G11939" s="522" t="s">
        <v>2812</v>
      </c>
      <c r="H11939" s="524">
        <v>44501</v>
      </c>
      <c r="I11939" s="523">
        <v>22.678404999999998</v>
      </c>
      <c r="J11939" s="520" t="s">
        <v>3192</v>
      </c>
    </row>
    <row r="11940" spans="1:10" x14ac:dyDescent="0.3">
      <c r="A11940" s="519">
        <v>2021</v>
      </c>
      <c r="B11940" s="520" t="s">
        <v>6488</v>
      </c>
      <c r="C11940" s="520" t="s">
        <v>6489</v>
      </c>
      <c r="D11940" s="521" t="s">
        <v>6488</v>
      </c>
      <c r="E11940" s="520" t="s">
        <v>3033</v>
      </c>
      <c r="F11940" s="520" t="s">
        <v>2807</v>
      </c>
      <c r="G11940" s="522" t="s">
        <v>2812</v>
      </c>
      <c r="H11940" s="524">
        <v>44501</v>
      </c>
      <c r="I11940" s="523">
        <v>34.254230999999997</v>
      </c>
      <c r="J11940" s="520" t="s">
        <v>3192</v>
      </c>
    </row>
    <row r="11941" spans="1:10" x14ac:dyDescent="0.3">
      <c r="A11941" s="519">
        <v>2021</v>
      </c>
      <c r="B11941" s="520" t="s">
        <v>5974</v>
      </c>
      <c r="C11941" s="520" t="s">
        <v>5975</v>
      </c>
      <c r="D11941" s="521" t="s">
        <v>5974</v>
      </c>
      <c r="E11941" s="520" t="s">
        <v>3033</v>
      </c>
      <c r="F11941" s="520" t="s">
        <v>2807</v>
      </c>
      <c r="G11941" s="522" t="s">
        <v>2812</v>
      </c>
      <c r="H11941" s="524">
        <v>44501</v>
      </c>
      <c r="I11941" s="523">
        <v>9.9112460000000002</v>
      </c>
      <c r="J11941" s="520" t="s">
        <v>3192</v>
      </c>
    </row>
    <row r="11942" spans="1:10" x14ac:dyDescent="0.3">
      <c r="A11942" s="519">
        <v>2021</v>
      </c>
      <c r="B11942" s="520" t="s">
        <v>3146</v>
      </c>
      <c r="C11942" s="520" t="s">
        <v>3147</v>
      </c>
      <c r="D11942" s="521" t="s">
        <v>3146</v>
      </c>
      <c r="E11942" s="520" t="s">
        <v>6117</v>
      </c>
      <c r="F11942" s="520" t="s">
        <v>2798</v>
      </c>
      <c r="G11942" s="522" t="s">
        <v>2803</v>
      </c>
      <c r="H11942" s="524">
        <v>44501</v>
      </c>
      <c r="I11942" s="523">
        <v>3.5282460000000002</v>
      </c>
      <c r="J11942" s="520" t="s">
        <v>3241</v>
      </c>
    </row>
    <row r="11943" spans="1:10" x14ac:dyDescent="0.3">
      <c r="A11943" s="519">
        <v>2021</v>
      </c>
      <c r="B11943" s="520" t="s">
        <v>6128</v>
      </c>
      <c r="C11943" s="520" t="s">
        <v>6129</v>
      </c>
      <c r="D11943" s="521" t="s">
        <v>6130</v>
      </c>
      <c r="E11943" s="520" t="s">
        <v>3161</v>
      </c>
      <c r="F11943" s="520" t="s">
        <v>3034</v>
      </c>
      <c r="G11943" s="522" t="s">
        <v>2999</v>
      </c>
      <c r="H11943" s="524">
        <v>44501</v>
      </c>
      <c r="I11943" s="523">
        <v>1.8900000000000001E-4</v>
      </c>
      <c r="J11943" s="520" t="s">
        <v>3192</v>
      </c>
    </row>
    <row r="11944" spans="1:10" x14ac:dyDescent="0.3">
      <c r="A11944" s="519">
        <v>2021</v>
      </c>
      <c r="B11944" s="520" t="s">
        <v>3047</v>
      </c>
      <c r="C11944" s="520" t="s">
        <v>3048</v>
      </c>
      <c r="D11944" s="521" t="s">
        <v>3047</v>
      </c>
      <c r="E11944" s="520" t="s">
        <v>6117</v>
      </c>
      <c r="F11944" s="520" t="s">
        <v>2825</v>
      </c>
      <c r="G11944" s="522" t="s">
        <v>2826</v>
      </c>
      <c r="H11944" s="524">
        <v>44501</v>
      </c>
      <c r="I11944" s="523">
        <v>2.2023730000000001</v>
      </c>
      <c r="J11944" s="520" t="s">
        <v>3241</v>
      </c>
    </row>
    <row r="11945" spans="1:10" x14ac:dyDescent="0.3">
      <c r="A11945" s="519">
        <v>2021</v>
      </c>
      <c r="B11945" s="520" t="s">
        <v>5217</v>
      </c>
      <c r="C11945" s="520" t="s">
        <v>2901</v>
      </c>
      <c r="D11945" s="521" t="s">
        <v>5217</v>
      </c>
      <c r="E11945" s="520" t="s">
        <v>3033</v>
      </c>
      <c r="F11945" s="520" t="s">
        <v>2788</v>
      </c>
      <c r="G11945" s="522" t="s">
        <v>2788</v>
      </c>
      <c r="H11945" s="524">
        <v>44501</v>
      </c>
      <c r="I11945" s="523">
        <v>27.600811</v>
      </c>
      <c r="J11945" s="520" t="s">
        <v>3192</v>
      </c>
    </row>
    <row r="11946" spans="1:10" x14ac:dyDescent="0.3">
      <c r="A11946" s="519">
        <v>2021</v>
      </c>
      <c r="B11946" s="520" t="s">
        <v>6797</v>
      </c>
      <c r="C11946" s="520" t="s">
        <v>3618</v>
      </c>
      <c r="D11946" s="521" t="s">
        <v>6797</v>
      </c>
      <c r="E11946" s="520" t="s">
        <v>6117</v>
      </c>
      <c r="F11946" s="520" t="s">
        <v>2815</v>
      </c>
      <c r="G11946" s="522" t="s">
        <v>2816</v>
      </c>
      <c r="H11946" s="524">
        <v>44501</v>
      </c>
      <c r="I11946" s="523">
        <v>4.6514E-2</v>
      </c>
      <c r="J11946" s="520" t="s">
        <v>3192</v>
      </c>
    </row>
    <row r="11947" spans="1:10" x14ac:dyDescent="0.3">
      <c r="A11947" s="519">
        <v>2021</v>
      </c>
      <c r="B11947" s="520" t="s">
        <v>6124</v>
      </c>
      <c r="C11947" s="520" t="s">
        <v>6125</v>
      </c>
      <c r="D11947" s="521" t="s">
        <v>6124</v>
      </c>
      <c r="E11947" s="520" t="s">
        <v>3111</v>
      </c>
      <c r="F11947" s="520" t="s">
        <v>2815</v>
      </c>
      <c r="G11947" s="522" t="s">
        <v>2854</v>
      </c>
      <c r="H11947" s="524">
        <v>44501</v>
      </c>
      <c r="I11947" s="523">
        <v>0.96916100000000005</v>
      </c>
      <c r="J11947" s="520" t="s">
        <v>9055</v>
      </c>
    </row>
    <row r="11948" spans="1:10" x14ac:dyDescent="0.3">
      <c r="A11948" s="519">
        <v>2021</v>
      </c>
      <c r="B11948" s="520" t="s">
        <v>5999</v>
      </c>
      <c r="C11948" s="520" t="s">
        <v>5967</v>
      </c>
      <c r="D11948" s="521" t="s">
        <v>5999</v>
      </c>
      <c r="E11948" s="520" t="s">
        <v>3111</v>
      </c>
      <c r="F11948" s="520" t="s">
        <v>2815</v>
      </c>
      <c r="G11948" s="522" t="s">
        <v>2854</v>
      </c>
      <c r="H11948" s="524">
        <v>44501</v>
      </c>
      <c r="I11948" s="523">
        <v>1.0765370000000001</v>
      </c>
      <c r="J11948" s="520" t="s">
        <v>3241</v>
      </c>
    </row>
    <row r="11949" spans="1:10" x14ac:dyDescent="0.3">
      <c r="A11949" s="519">
        <v>2021</v>
      </c>
      <c r="B11949" s="520" t="s">
        <v>5760</v>
      </c>
      <c r="C11949" s="520" t="s">
        <v>5761</v>
      </c>
      <c r="D11949" s="521" t="s">
        <v>5760</v>
      </c>
      <c r="E11949" s="520" t="s">
        <v>3111</v>
      </c>
      <c r="F11949" s="520" t="s">
        <v>2815</v>
      </c>
      <c r="G11949" s="522" t="s">
        <v>2854</v>
      </c>
      <c r="H11949" s="524">
        <v>44501</v>
      </c>
      <c r="I11949" s="523">
        <v>6.3184240000000003</v>
      </c>
      <c r="J11949" s="520" t="s">
        <v>3192</v>
      </c>
    </row>
    <row r="11950" spans="1:10" x14ac:dyDescent="0.3">
      <c r="A11950" s="519">
        <v>2021</v>
      </c>
      <c r="B11950" s="520" t="s">
        <v>3049</v>
      </c>
      <c r="C11950" s="520" t="s">
        <v>3050</v>
      </c>
      <c r="D11950" s="521" t="s">
        <v>3049</v>
      </c>
      <c r="E11950" s="520" t="s">
        <v>6117</v>
      </c>
      <c r="F11950" s="520" t="s">
        <v>2825</v>
      </c>
      <c r="G11950" s="522" t="s">
        <v>2850</v>
      </c>
      <c r="H11950" s="524">
        <v>44501</v>
      </c>
      <c r="I11950" s="523">
        <v>0</v>
      </c>
      <c r="J11950" s="520" t="s">
        <v>3241</v>
      </c>
    </row>
    <row r="11951" spans="1:10" x14ac:dyDescent="0.3">
      <c r="A11951" s="519">
        <v>2021</v>
      </c>
      <c r="B11951" s="520" t="s">
        <v>5995</v>
      </c>
      <c r="C11951" s="520" t="s">
        <v>5996</v>
      </c>
      <c r="D11951" s="521" t="s">
        <v>5995</v>
      </c>
      <c r="E11951" s="520" t="s">
        <v>3033</v>
      </c>
      <c r="F11951" s="520" t="s">
        <v>2807</v>
      </c>
      <c r="G11951" s="522" t="s">
        <v>2812</v>
      </c>
      <c r="H11951" s="524">
        <v>44501</v>
      </c>
      <c r="I11951" s="523">
        <v>3.831385</v>
      </c>
      <c r="J11951" s="520" t="s">
        <v>3192</v>
      </c>
    </row>
    <row r="11952" spans="1:10" x14ac:dyDescent="0.3">
      <c r="A11952" s="519">
        <v>2021</v>
      </c>
      <c r="B11952" s="520" t="s">
        <v>3052</v>
      </c>
      <c r="C11952" s="520" t="s">
        <v>3053</v>
      </c>
      <c r="D11952" s="521" t="s">
        <v>3052</v>
      </c>
      <c r="E11952" s="520" t="s">
        <v>3033</v>
      </c>
      <c r="F11952" s="520" t="s">
        <v>2807</v>
      </c>
      <c r="G11952" s="522" t="s">
        <v>2812</v>
      </c>
      <c r="H11952" s="524">
        <v>44501</v>
      </c>
      <c r="I11952" s="523">
        <v>2.3043100000000001</v>
      </c>
      <c r="J11952" s="520" t="s">
        <v>3241</v>
      </c>
    </row>
    <row r="11953" spans="1:10" x14ac:dyDescent="0.3">
      <c r="A11953" s="519">
        <v>2021</v>
      </c>
      <c r="B11953" s="520" t="s">
        <v>6339</v>
      </c>
      <c r="C11953" s="520" t="s">
        <v>6340</v>
      </c>
      <c r="D11953" s="521" t="s">
        <v>6339</v>
      </c>
      <c r="E11953" s="520" t="s">
        <v>3111</v>
      </c>
      <c r="F11953" s="520" t="s">
        <v>2825</v>
      </c>
      <c r="G11953" s="522" t="s">
        <v>2850</v>
      </c>
      <c r="H11953" s="524">
        <v>44501</v>
      </c>
      <c r="I11953" s="523">
        <v>0.612788</v>
      </c>
      <c r="J11953" s="520" t="s">
        <v>3241</v>
      </c>
    </row>
    <row r="11954" spans="1:10" x14ac:dyDescent="0.3">
      <c r="A11954" s="519">
        <v>2021</v>
      </c>
      <c r="B11954" s="520" t="s">
        <v>6126</v>
      </c>
      <c r="C11954" s="520" t="s">
        <v>6127</v>
      </c>
      <c r="D11954" s="521" t="s">
        <v>6126</v>
      </c>
      <c r="E11954" s="520" t="s">
        <v>3033</v>
      </c>
      <c r="F11954" s="520" t="s">
        <v>2788</v>
      </c>
      <c r="G11954" s="522" t="s">
        <v>2788</v>
      </c>
      <c r="H11954" s="524">
        <v>44501</v>
      </c>
      <c r="I11954" s="523">
        <v>6.5904410000000011</v>
      </c>
      <c r="J11954" s="520" t="s">
        <v>3241</v>
      </c>
    </row>
    <row r="11955" spans="1:10" x14ac:dyDescent="0.3">
      <c r="A11955" s="519">
        <v>2021</v>
      </c>
      <c r="B11955" s="520" t="s">
        <v>6148</v>
      </c>
      <c r="C11955" s="520" t="s">
        <v>6149</v>
      </c>
      <c r="D11955" s="521" t="s">
        <v>6148</v>
      </c>
      <c r="E11955" s="520" t="s">
        <v>3033</v>
      </c>
      <c r="F11955" s="520" t="s">
        <v>2788</v>
      </c>
      <c r="G11955" s="522" t="s">
        <v>2788</v>
      </c>
      <c r="H11955" s="524">
        <v>44501</v>
      </c>
      <c r="I11955" s="523">
        <v>25.831289999999999</v>
      </c>
      <c r="J11955" s="520" t="s">
        <v>3192</v>
      </c>
    </row>
    <row r="11956" spans="1:10" x14ac:dyDescent="0.3">
      <c r="A11956" s="519">
        <v>2021</v>
      </c>
      <c r="B11956" s="520" t="s">
        <v>6033</v>
      </c>
      <c r="C11956" s="520" t="s">
        <v>6034</v>
      </c>
      <c r="D11956" s="521" t="s">
        <v>6035</v>
      </c>
      <c r="E11956" s="520" t="s">
        <v>3161</v>
      </c>
      <c r="F11956" s="520" t="s">
        <v>2788</v>
      </c>
      <c r="G11956" s="522" t="s">
        <v>2788</v>
      </c>
      <c r="H11956" s="524">
        <v>44501</v>
      </c>
      <c r="I11956" s="523">
        <v>1.9277550000000001</v>
      </c>
      <c r="J11956" s="520" t="s">
        <v>3192</v>
      </c>
    </row>
    <row r="11957" spans="1:10" x14ac:dyDescent="0.3">
      <c r="A11957" s="519">
        <v>2021</v>
      </c>
      <c r="B11957" s="520" t="s">
        <v>3054</v>
      </c>
      <c r="C11957" s="520" t="s">
        <v>3055</v>
      </c>
      <c r="D11957" s="521" t="s">
        <v>3054</v>
      </c>
      <c r="E11957" s="520" t="s">
        <v>6117</v>
      </c>
      <c r="F11957" s="520" t="s">
        <v>3034</v>
      </c>
      <c r="G11957" s="522" t="s">
        <v>2999</v>
      </c>
      <c r="H11957" s="524">
        <v>44501</v>
      </c>
      <c r="I11957" s="523">
        <v>6.4627520000000001</v>
      </c>
      <c r="J11957" s="520" t="s">
        <v>3241</v>
      </c>
    </row>
    <row r="11958" spans="1:10" x14ac:dyDescent="0.3">
      <c r="A11958" s="519">
        <v>2021</v>
      </c>
      <c r="B11958" s="520" t="s">
        <v>6733</v>
      </c>
      <c r="C11958" s="520" t="s">
        <v>6734</v>
      </c>
      <c r="D11958" s="521" t="s">
        <v>6735</v>
      </c>
      <c r="E11958" s="520" t="s">
        <v>3063</v>
      </c>
      <c r="F11958" s="520" t="s">
        <v>3094</v>
      </c>
      <c r="G11958" s="522" t="s">
        <v>3527</v>
      </c>
      <c r="H11958" s="524">
        <v>44501</v>
      </c>
      <c r="I11958" s="523">
        <v>3.9348140000000003</v>
      </c>
      <c r="J11958" s="520" t="s">
        <v>3192</v>
      </c>
    </row>
    <row r="11959" spans="1:10" x14ac:dyDescent="0.3">
      <c r="A11959" s="519">
        <v>2021</v>
      </c>
      <c r="B11959" s="520" t="s">
        <v>3056</v>
      </c>
      <c r="C11959" s="520" t="s">
        <v>3057</v>
      </c>
      <c r="D11959" s="521" t="s">
        <v>3056</v>
      </c>
      <c r="E11959" s="520" t="s">
        <v>6117</v>
      </c>
      <c r="F11959" s="520" t="s">
        <v>2825</v>
      </c>
      <c r="G11959" s="522" t="s">
        <v>2826</v>
      </c>
      <c r="H11959" s="524">
        <v>44501</v>
      </c>
      <c r="I11959" s="523">
        <v>3.565105</v>
      </c>
      <c r="J11959" s="520" t="s">
        <v>3241</v>
      </c>
    </row>
    <row r="11960" spans="1:10" x14ac:dyDescent="0.3">
      <c r="A11960" s="519">
        <v>2021</v>
      </c>
      <c r="B11960" s="520" t="s">
        <v>6122</v>
      </c>
      <c r="C11960" s="520" t="s">
        <v>6123</v>
      </c>
      <c r="D11960" s="521" t="s">
        <v>6122</v>
      </c>
      <c r="E11960" s="520" t="s">
        <v>3111</v>
      </c>
      <c r="F11960" s="520" t="s">
        <v>3034</v>
      </c>
      <c r="G11960" s="522" t="s">
        <v>2831</v>
      </c>
      <c r="H11960" s="524">
        <v>44501</v>
      </c>
      <c r="I11960" s="523">
        <v>3.0600070000000001</v>
      </c>
      <c r="J11960" s="520" t="s">
        <v>3192</v>
      </c>
    </row>
    <row r="11961" spans="1:10" x14ac:dyDescent="0.3">
      <c r="A11961" s="519">
        <v>2021</v>
      </c>
      <c r="B11961" s="520" t="s">
        <v>3058</v>
      </c>
      <c r="C11961" s="520" t="s">
        <v>3059</v>
      </c>
      <c r="D11961" s="521" t="s">
        <v>3058</v>
      </c>
      <c r="E11961" s="520" t="s">
        <v>6117</v>
      </c>
      <c r="F11961" s="520" t="s">
        <v>2815</v>
      </c>
      <c r="G11961" s="522" t="s">
        <v>2816</v>
      </c>
      <c r="H11961" s="524">
        <v>44501</v>
      </c>
      <c r="I11961" s="523">
        <v>3.7744070000000001</v>
      </c>
      <c r="J11961" s="520" t="s">
        <v>3241</v>
      </c>
    </row>
    <row r="11962" spans="1:10" x14ac:dyDescent="0.3">
      <c r="A11962" s="519">
        <v>2021</v>
      </c>
      <c r="B11962" s="520" t="s">
        <v>6464</v>
      </c>
      <c r="C11962" s="520" t="s">
        <v>6465</v>
      </c>
      <c r="D11962" s="521" t="s">
        <v>6466</v>
      </c>
      <c r="E11962" s="520" t="s">
        <v>3161</v>
      </c>
      <c r="F11962" s="520" t="s">
        <v>2788</v>
      </c>
      <c r="G11962" s="522" t="s">
        <v>2788</v>
      </c>
      <c r="H11962" s="524">
        <v>44501</v>
      </c>
      <c r="I11962" s="523">
        <v>0.22064300000000001</v>
      </c>
      <c r="J11962" s="520" t="s">
        <v>3192</v>
      </c>
    </row>
    <row r="11963" spans="1:10" x14ac:dyDescent="0.3">
      <c r="A11963" s="519">
        <v>2021</v>
      </c>
      <c r="B11963" s="520" t="s">
        <v>5775</v>
      </c>
      <c r="C11963" s="520" t="s">
        <v>2905</v>
      </c>
      <c r="D11963" s="521" t="s">
        <v>5775</v>
      </c>
      <c r="E11963" s="520" t="s">
        <v>3033</v>
      </c>
      <c r="F11963" s="520" t="s">
        <v>2807</v>
      </c>
      <c r="G11963" s="522" t="s">
        <v>2812</v>
      </c>
      <c r="H11963" s="524">
        <v>44501</v>
      </c>
      <c r="I11963" s="523">
        <v>10.253162</v>
      </c>
      <c r="J11963" s="520" t="s">
        <v>3192</v>
      </c>
    </row>
    <row r="11964" spans="1:10" x14ac:dyDescent="0.3">
      <c r="A11964" s="519">
        <v>2021</v>
      </c>
      <c r="B11964" s="520" t="s">
        <v>6450</v>
      </c>
      <c r="C11964" s="520" t="s">
        <v>6451</v>
      </c>
      <c r="D11964" s="521" t="s">
        <v>6452</v>
      </c>
      <c r="E11964" s="520" t="s">
        <v>3063</v>
      </c>
      <c r="F11964" s="520" t="s">
        <v>3094</v>
      </c>
      <c r="G11964" s="522" t="s">
        <v>2961</v>
      </c>
      <c r="H11964" s="524">
        <v>44501</v>
      </c>
      <c r="I11964" s="523">
        <v>23.670152999999999</v>
      </c>
      <c r="J11964" s="520" t="s">
        <v>3241</v>
      </c>
    </row>
    <row r="11965" spans="1:10" x14ac:dyDescent="0.3">
      <c r="A11965" s="519">
        <v>2021</v>
      </c>
      <c r="B11965" s="520" t="s">
        <v>6333</v>
      </c>
      <c r="C11965" s="520" t="s">
        <v>6334</v>
      </c>
      <c r="D11965" s="521" t="s">
        <v>6335</v>
      </c>
      <c r="E11965" s="520" t="s">
        <v>3161</v>
      </c>
      <c r="F11965" s="520" t="s">
        <v>2815</v>
      </c>
      <c r="G11965" s="522" t="s">
        <v>2816</v>
      </c>
      <c r="H11965" s="524">
        <v>44501</v>
      </c>
      <c r="I11965" s="523">
        <v>0.407553</v>
      </c>
      <c r="J11965" s="520" t="s">
        <v>3192</v>
      </c>
    </row>
    <row r="11966" spans="1:10" x14ac:dyDescent="0.3">
      <c r="A11966" s="519">
        <v>2021</v>
      </c>
      <c r="B11966" s="520" t="s">
        <v>6119</v>
      </c>
      <c r="C11966" s="520" t="s">
        <v>6120</v>
      </c>
      <c r="D11966" s="521" t="s">
        <v>6119</v>
      </c>
      <c r="E11966" s="520" t="s">
        <v>3033</v>
      </c>
      <c r="F11966" s="520" t="s">
        <v>2788</v>
      </c>
      <c r="G11966" s="522" t="s">
        <v>2788</v>
      </c>
      <c r="H11966" s="524">
        <v>44501</v>
      </c>
      <c r="I11966" s="523">
        <v>29.019086999999999</v>
      </c>
      <c r="J11966" s="520" t="s">
        <v>3192</v>
      </c>
    </row>
    <row r="11967" spans="1:10" x14ac:dyDescent="0.3">
      <c r="A11967" s="519">
        <v>2021</v>
      </c>
      <c r="B11967" s="520" t="s">
        <v>6121</v>
      </c>
      <c r="C11967" s="520" t="s">
        <v>6110</v>
      </c>
      <c r="D11967" s="521" t="s">
        <v>6121</v>
      </c>
      <c r="E11967" s="520" t="s">
        <v>3033</v>
      </c>
      <c r="F11967" s="520" t="s">
        <v>2788</v>
      </c>
      <c r="G11967" s="522" t="s">
        <v>2788</v>
      </c>
      <c r="H11967" s="524">
        <v>44501</v>
      </c>
      <c r="I11967" s="523">
        <v>12.913292999999999</v>
      </c>
      <c r="J11967" s="520" t="s">
        <v>3241</v>
      </c>
    </row>
    <row r="11968" spans="1:10" x14ac:dyDescent="0.3">
      <c r="A11968" s="519">
        <v>2021</v>
      </c>
      <c r="B11968" s="520" t="s">
        <v>6144</v>
      </c>
      <c r="C11968" s="520" t="s">
        <v>6145</v>
      </c>
      <c r="D11968" s="521" t="s">
        <v>6144</v>
      </c>
      <c r="E11968" s="520" t="s">
        <v>3033</v>
      </c>
      <c r="F11968" s="520" t="s">
        <v>2788</v>
      </c>
      <c r="G11968" s="522" t="s">
        <v>2788</v>
      </c>
      <c r="H11968" s="524">
        <v>44501</v>
      </c>
      <c r="I11968" s="523">
        <v>2.8946719999999999</v>
      </c>
      <c r="J11968" s="520" t="s">
        <v>3192</v>
      </c>
    </row>
    <row r="11969" spans="1:10" x14ac:dyDescent="0.3">
      <c r="A11969" s="519">
        <v>2021</v>
      </c>
      <c r="B11969" s="520" t="s">
        <v>6490</v>
      </c>
      <c r="C11969" s="520" t="s">
        <v>6491</v>
      </c>
      <c r="D11969" s="521" t="s">
        <v>6490</v>
      </c>
      <c r="E11969" s="520" t="s">
        <v>6117</v>
      </c>
      <c r="F11969" s="520" t="s">
        <v>2825</v>
      </c>
      <c r="G11969" s="522" t="s">
        <v>2826</v>
      </c>
      <c r="H11969" s="524">
        <v>44501</v>
      </c>
      <c r="I11969" s="523">
        <v>0.29519000000000001</v>
      </c>
      <c r="J11969" s="520" t="s">
        <v>3192</v>
      </c>
    </row>
    <row r="11970" spans="1:10" x14ac:dyDescent="0.3">
      <c r="A11970" s="519">
        <v>2021</v>
      </c>
      <c r="B11970" s="520" t="s">
        <v>6493</v>
      </c>
      <c r="C11970" s="520" t="s">
        <v>6494</v>
      </c>
      <c r="D11970" s="521" t="s">
        <v>6493</v>
      </c>
      <c r="E11970" s="520" t="s">
        <v>6117</v>
      </c>
      <c r="F11970" s="520" t="s">
        <v>2825</v>
      </c>
      <c r="G11970" s="522" t="s">
        <v>2826</v>
      </c>
      <c r="H11970" s="524">
        <v>44501</v>
      </c>
      <c r="I11970" s="523">
        <v>0.28720300000000004</v>
      </c>
      <c r="J11970" s="520" t="s">
        <v>3192</v>
      </c>
    </row>
    <row r="11971" spans="1:10" x14ac:dyDescent="0.3">
      <c r="A11971" s="519">
        <v>2021</v>
      </c>
      <c r="B11971" s="520" t="s">
        <v>6496</v>
      </c>
      <c r="C11971" s="520" t="s">
        <v>6497</v>
      </c>
      <c r="D11971" s="521" t="s">
        <v>6496</v>
      </c>
      <c r="E11971" s="520" t="s">
        <v>6117</v>
      </c>
      <c r="F11971" s="520" t="s">
        <v>2825</v>
      </c>
      <c r="G11971" s="522" t="s">
        <v>2826</v>
      </c>
      <c r="H11971" s="524">
        <v>44501</v>
      </c>
      <c r="I11971" s="523">
        <v>0.291213</v>
      </c>
      <c r="J11971" s="520" t="s">
        <v>3192</v>
      </c>
    </row>
    <row r="11972" spans="1:10" x14ac:dyDescent="0.3">
      <c r="A11972" s="519">
        <v>2021</v>
      </c>
      <c r="B11972" s="520" t="s">
        <v>6502</v>
      </c>
      <c r="C11972" s="520" t="s">
        <v>6503</v>
      </c>
      <c r="D11972" s="521" t="s">
        <v>6504</v>
      </c>
      <c r="E11972" s="520" t="s">
        <v>3161</v>
      </c>
      <c r="F11972" s="520" t="s">
        <v>2815</v>
      </c>
      <c r="G11972" s="522" t="s">
        <v>2816</v>
      </c>
      <c r="H11972" s="524">
        <v>44501</v>
      </c>
      <c r="I11972" s="523">
        <v>0.67813299999999999</v>
      </c>
      <c r="J11972" s="520" t="s">
        <v>3192</v>
      </c>
    </row>
    <row r="11973" spans="1:10" x14ac:dyDescent="0.3">
      <c r="A11973" s="519">
        <v>2021</v>
      </c>
      <c r="B11973" s="520" t="s">
        <v>6790</v>
      </c>
      <c r="C11973" s="520" t="s">
        <v>6791</v>
      </c>
      <c r="D11973" s="521" t="s">
        <v>6790</v>
      </c>
      <c r="E11973" s="520" t="s">
        <v>3111</v>
      </c>
      <c r="F11973" s="520" t="s">
        <v>2825</v>
      </c>
      <c r="G11973" s="522" t="s">
        <v>2850</v>
      </c>
      <c r="H11973" s="524">
        <v>44501</v>
      </c>
      <c r="I11973" s="523">
        <v>30.948435</v>
      </c>
      <c r="J11973" s="520" t="s">
        <v>3192</v>
      </c>
    </row>
    <row r="11974" spans="1:10" x14ac:dyDescent="0.3">
      <c r="A11974" s="519">
        <v>2021</v>
      </c>
      <c r="B11974" s="520" t="s">
        <v>3152</v>
      </c>
      <c r="C11974" s="520" t="s">
        <v>3153</v>
      </c>
      <c r="D11974" s="521" t="s">
        <v>3152</v>
      </c>
      <c r="E11974" s="520" t="s">
        <v>3111</v>
      </c>
      <c r="F11974" s="520" t="s">
        <v>2825</v>
      </c>
      <c r="G11974" s="522" t="s">
        <v>2850</v>
      </c>
      <c r="H11974" s="524">
        <v>44501</v>
      </c>
      <c r="I11974" s="523">
        <v>0.53205400000000003</v>
      </c>
      <c r="J11974" s="520" t="s">
        <v>3241</v>
      </c>
    </row>
    <row r="11975" spans="1:10" x14ac:dyDescent="0.3">
      <c r="A11975" s="519">
        <v>2021</v>
      </c>
      <c r="B11975" s="520" t="s">
        <v>3154</v>
      </c>
      <c r="C11975" s="520" t="s">
        <v>3155</v>
      </c>
      <c r="D11975" s="521" t="s">
        <v>3154</v>
      </c>
      <c r="E11975" s="520" t="s">
        <v>3111</v>
      </c>
      <c r="F11975" s="520" t="s">
        <v>2825</v>
      </c>
      <c r="G11975" s="522" t="s">
        <v>2850</v>
      </c>
      <c r="H11975" s="524">
        <v>44501</v>
      </c>
      <c r="I11975" s="523">
        <v>0.65160800000000008</v>
      </c>
      <c r="J11975" s="520" t="s">
        <v>3241</v>
      </c>
    </row>
    <row r="11976" spans="1:10" x14ac:dyDescent="0.3">
      <c r="A11976" s="519">
        <v>2021</v>
      </c>
      <c r="B11976" s="520" t="s">
        <v>3156</v>
      </c>
      <c r="C11976" s="520" t="s">
        <v>3157</v>
      </c>
      <c r="D11976" s="521" t="s">
        <v>3156</v>
      </c>
      <c r="E11976" s="520" t="s">
        <v>3111</v>
      </c>
      <c r="F11976" s="520" t="s">
        <v>2825</v>
      </c>
      <c r="G11976" s="522" t="s">
        <v>2850</v>
      </c>
      <c r="H11976" s="524">
        <v>44501</v>
      </c>
      <c r="I11976" s="523">
        <v>0</v>
      </c>
      <c r="J11976" s="520" t="s">
        <v>3241</v>
      </c>
    </row>
    <row r="11977" spans="1:10" x14ac:dyDescent="0.3">
      <c r="A11977" s="519">
        <v>2021</v>
      </c>
      <c r="B11977" s="520" t="s">
        <v>5987</v>
      </c>
      <c r="C11977" s="520" t="s">
        <v>6024</v>
      </c>
      <c r="D11977" s="521" t="s">
        <v>5987</v>
      </c>
      <c r="E11977" s="520" t="s">
        <v>3111</v>
      </c>
      <c r="F11977" s="520" t="s">
        <v>2825</v>
      </c>
      <c r="G11977" s="522" t="s">
        <v>2850</v>
      </c>
      <c r="H11977" s="524">
        <v>44501</v>
      </c>
      <c r="I11977" s="523">
        <v>24.754736000000001</v>
      </c>
      <c r="J11977" s="520" t="s">
        <v>3192</v>
      </c>
    </row>
    <row r="11978" spans="1:10" x14ac:dyDescent="0.3">
      <c r="A11978" s="519">
        <v>2021</v>
      </c>
      <c r="B11978" s="520" t="s">
        <v>3060</v>
      </c>
      <c r="C11978" s="520" t="s">
        <v>3061</v>
      </c>
      <c r="D11978" s="521" t="s">
        <v>3062</v>
      </c>
      <c r="E11978" s="520" t="s">
        <v>3063</v>
      </c>
      <c r="F11978" s="520" t="s">
        <v>3034</v>
      </c>
      <c r="G11978" s="522" t="s">
        <v>2999</v>
      </c>
      <c r="H11978" s="524">
        <v>44501</v>
      </c>
      <c r="I11978" s="523">
        <v>0</v>
      </c>
      <c r="J11978" s="520" t="s">
        <v>3241</v>
      </c>
    </row>
    <row r="11979" spans="1:10" x14ac:dyDescent="0.3">
      <c r="A11979" s="519">
        <v>2021</v>
      </c>
      <c r="B11979" s="520" t="s">
        <v>6341</v>
      </c>
      <c r="C11979" s="520" t="s">
        <v>6342</v>
      </c>
      <c r="D11979" s="521" t="s">
        <v>6343</v>
      </c>
      <c r="E11979" s="520" t="s">
        <v>3161</v>
      </c>
      <c r="F11979" s="520" t="s">
        <v>2815</v>
      </c>
      <c r="G11979" s="522" t="s">
        <v>2854</v>
      </c>
      <c r="H11979" s="524">
        <v>44501</v>
      </c>
      <c r="I11979" s="523">
        <v>0.70389299999999999</v>
      </c>
      <c r="J11979" s="520" t="s">
        <v>3192</v>
      </c>
    </row>
    <row r="11980" spans="1:10" x14ac:dyDescent="0.3">
      <c r="A11980" s="519">
        <v>2021</v>
      </c>
      <c r="B11980" s="520" t="s">
        <v>3187</v>
      </c>
      <c r="C11980" s="520" t="s">
        <v>3188</v>
      </c>
      <c r="D11980" s="521" t="s">
        <v>3187</v>
      </c>
      <c r="E11980" s="520" t="s">
        <v>3033</v>
      </c>
      <c r="F11980" s="520" t="s">
        <v>3034</v>
      </c>
      <c r="G11980" s="522" t="s">
        <v>3074</v>
      </c>
      <c r="H11980" s="524">
        <v>44501</v>
      </c>
      <c r="I11980" s="523">
        <v>0.75613600000000003</v>
      </c>
      <c r="J11980" s="520" t="s">
        <v>3241</v>
      </c>
    </row>
    <row r="11981" spans="1:10" x14ac:dyDescent="0.3">
      <c r="A11981" s="519">
        <v>2021</v>
      </c>
      <c r="B11981" s="520" t="s">
        <v>6350</v>
      </c>
      <c r="C11981" s="520" t="s">
        <v>6351</v>
      </c>
      <c r="D11981" s="521" t="s">
        <v>6352</v>
      </c>
      <c r="E11981" s="520" t="s">
        <v>3063</v>
      </c>
      <c r="F11981" s="520" t="s">
        <v>2815</v>
      </c>
      <c r="G11981" s="522" t="s">
        <v>2816</v>
      </c>
      <c r="H11981" s="524">
        <v>44501</v>
      </c>
      <c r="I11981" s="523">
        <v>1.1950000000000001E-2</v>
      </c>
      <c r="J11981" s="520" t="s">
        <v>3192</v>
      </c>
    </row>
    <row r="11982" spans="1:10" x14ac:dyDescent="0.3">
      <c r="A11982" s="519">
        <v>2021</v>
      </c>
      <c r="B11982" s="520" t="s">
        <v>6777</v>
      </c>
      <c r="C11982" s="520" t="s">
        <v>6778</v>
      </c>
      <c r="D11982" s="521" t="s">
        <v>6777</v>
      </c>
      <c r="E11982" s="520" t="s">
        <v>3033</v>
      </c>
      <c r="F11982" s="520" t="s">
        <v>2807</v>
      </c>
      <c r="G11982" s="522" t="s">
        <v>2812</v>
      </c>
      <c r="H11982" s="524">
        <v>44501</v>
      </c>
      <c r="I11982" s="523">
        <v>9.1826779999999992</v>
      </c>
      <c r="J11982" s="520" t="s">
        <v>3192</v>
      </c>
    </row>
    <row r="11983" spans="1:10" x14ac:dyDescent="0.3">
      <c r="A11983" s="519">
        <v>2021</v>
      </c>
      <c r="B11983" s="520" t="s">
        <v>6081</v>
      </c>
      <c r="C11983" s="520" t="s">
        <v>6082</v>
      </c>
      <c r="D11983" s="521" t="s">
        <v>6081</v>
      </c>
      <c r="E11983" s="520" t="s">
        <v>3033</v>
      </c>
      <c r="F11983" s="520" t="s">
        <v>2788</v>
      </c>
      <c r="G11983" s="522" t="s">
        <v>2788</v>
      </c>
      <c r="H11983" s="524">
        <v>44501</v>
      </c>
      <c r="I11983" s="523">
        <v>5.2073980000000004</v>
      </c>
      <c r="J11983" s="520" t="s">
        <v>3241</v>
      </c>
    </row>
    <row r="11984" spans="1:10" x14ac:dyDescent="0.3">
      <c r="A11984" s="519">
        <v>2021</v>
      </c>
      <c r="B11984" s="520" t="s">
        <v>5757</v>
      </c>
      <c r="C11984" s="520" t="s">
        <v>2909</v>
      </c>
      <c r="D11984" s="521" t="s">
        <v>5757</v>
      </c>
      <c r="E11984" s="520" t="s">
        <v>3033</v>
      </c>
      <c r="F11984" s="520" t="s">
        <v>2788</v>
      </c>
      <c r="G11984" s="522" t="s">
        <v>2788</v>
      </c>
      <c r="H11984" s="524">
        <v>44501</v>
      </c>
      <c r="I11984" s="523">
        <v>30.330559000000001</v>
      </c>
      <c r="J11984" s="520" t="s">
        <v>3192</v>
      </c>
    </row>
    <row r="11985" spans="1:10" x14ac:dyDescent="0.3">
      <c r="A11985" s="519">
        <v>2021</v>
      </c>
      <c r="B11985" s="520" t="s">
        <v>3174</v>
      </c>
      <c r="C11985" s="520" t="s">
        <v>3175</v>
      </c>
      <c r="D11985" s="521" t="s">
        <v>3174</v>
      </c>
      <c r="E11985" s="520" t="s">
        <v>6117</v>
      </c>
      <c r="F11985" s="520" t="s">
        <v>2825</v>
      </c>
      <c r="G11985" s="522" t="s">
        <v>2826</v>
      </c>
      <c r="H11985" s="524">
        <v>44501</v>
      </c>
      <c r="I11985" s="523">
        <v>0.60055500000000006</v>
      </c>
      <c r="J11985" s="520" t="s">
        <v>3241</v>
      </c>
    </row>
    <row r="11986" spans="1:10" x14ac:dyDescent="0.3">
      <c r="A11986" s="519">
        <v>2021</v>
      </c>
      <c r="B11986" s="520" t="s">
        <v>6141</v>
      </c>
      <c r="C11986" s="520" t="s">
        <v>6142</v>
      </c>
      <c r="D11986" s="521" t="s">
        <v>6143</v>
      </c>
      <c r="E11986" s="520" t="s">
        <v>3063</v>
      </c>
      <c r="F11986" s="520" t="s">
        <v>3034</v>
      </c>
      <c r="G11986" s="522" t="s">
        <v>2999</v>
      </c>
      <c r="H11986" s="524">
        <v>44501</v>
      </c>
      <c r="I11986" s="523">
        <v>0</v>
      </c>
      <c r="J11986" s="520" t="s">
        <v>3192</v>
      </c>
    </row>
    <row r="11987" spans="1:10" x14ac:dyDescent="0.3">
      <c r="A11987" s="519">
        <v>2021</v>
      </c>
      <c r="B11987" s="520" t="s">
        <v>6720</v>
      </c>
      <c r="C11987" s="520" t="s">
        <v>6721</v>
      </c>
      <c r="D11987" s="521" t="s">
        <v>6720</v>
      </c>
      <c r="E11987" s="520" t="s">
        <v>3033</v>
      </c>
      <c r="F11987" s="520" t="s">
        <v>2807</v>
      </c>
      <c r="G11987" s="522" t="s">
        <v>2808</v>
      </c>
      <c r="H11987" s="524">
        <v>44501</v>
      </c>
      <c r="I11987" s="523">
        <v>37.190429999999999</v>
      </c>
      <c r="J11987" s="520" t="s">
        <v>3192</v>
      </c>
    </row>
    <row r="11988" spans="1:10" x14ac:dyDescent="0.3">
      <c r="A11988" s="519">
        <v>2021</v>
      </c>
      <c r="B11988" s="520" t="s">
        <v>5997</v>
      </c>
      <c r="C11988" s="520" t="s">
        <v>5998</v>
      </c>
      <c r="D11988" s="521" t="s">
        <v>5997</v>
      </c>
      <c r="E11988" s="520" t="s">
        <v>3111</v>
      </c>
      <c r="F11988" s="520" t="s">
        <v>3034</v>
      </c>
      <c r="G11988" s="522" t="s">
        <v>2821</v>
      </c>
      <c r="H11988" s="524">
        <v>44501</v>
      </c>
      <c r="I11988" s="523">
        <v>4.8658150000000004</v>
      </c>
      <c r="J11988" s="520" t="s">
        <v>3241</v>
      </c>
    </row>
    <row r="11989" spans="1:10" x14ac:dyDescent="0.3">
      <c r="A11989" s="519">
        <v>2021</v>
      </c>
      <c r="B11989" s="520" t="s">
        <v>5762</v>
      </c>
      <c r="C11989" s="520" t="s">
        <v>5763</v>
      </c>
      <c r="D11989" s="521" t="s">
        <v>5762</v>
      </c>
      <c r="E11989" s="520" t="s">
        <v>3111</v>
      </c>
      <c r="F11989" s="520" t="s">
        <v>2825</v>
      </c>
      <c r="G11989" s="522" t="s">
        <v>2850</v>
      </c>
      <c r="H11989" s="524">
        <v>44501</v>
      </c>
      <c r="I11989" s="523">
        <v>0.49522300000000002</v>
      </c>
      <c r="J11989" s="520" t="s">
        <v>3192</v>
      </c>
    </row>
    <row r="11990" spans="1:10" x14ac:dyDescent="0.3">
      <c r="A11990" s="519">
        <v>2021</v>
      </c>
      <c r="B11990" s="520" t="s">
        <v>3068</v>
      </c>
      <c r="C11990" s="520" t="s">
        <v>3069</v>
      </c>
      <c r="D11990" s="521" t="s">
        <v>3068</v>
      </c>
      <c r="E11990" s="520" t="s">
        <v>6117</v>
      </c>
      <c r="F11990" s="520" t="s">
        <v>3034</v>
      </c>
      <c r="G11990" s="522" t="s">
        <v>2923</v>
      </c>
      <c r="H11990" s="524">
        <v>44501</v>
      </c>
      <c r="I11990" s="523">
        <v>7.6900650000000006</v>
      </c>
      <c r="J11990" s="520" t="s">
        <v>3241</v>
      </c>
    </row>
    <row r="11991" spans="1:10" x14ac:dyDescent="0.3">
      <c r="A11991" s="519">
        <v>2021</v>
      </c>
      <c r="B11991" s="520" t="s">
        <v>3070</v>
      </c>
      <c r="C11991" s="520" t="s">
        <v>3071</v>
      </c>
      <c r="D11991" s="521" t="s">
        <v>3070</v>
      </c>
      <c r="E11991" s="520" t="s">
        <v>6117</v>
      </c>
      <c r="F11991" s="520" t="s">
        <v>2815</v>
      </c>
      <c r="G11991" s="522" t="s">
        <v>2816</v>
      </c>
      <c r="H11991" s="524">
        <v>44501</v>
      </c>
      <c r="I11991" s="523">
        <v>0.87887999999999999</v>
      </c>
      <c r="J11991" s="520" t="s">
        <v>3241</v>
      </c>
    </row>
    <row r="11992" spans="1:10" x14ac:dyDescent="0.3">
      <c r="A11992" s="519">
        <v>2021</v>
      </c>
      <c r="B11992" s="520" t="s">
        <v>6722</v>
      </c>
      <c r="C11992" s="520" t="s">
        <v>6723</v>
      </c>
      <c r="D11992" s="521" t="s">
        <v>6722</v>
      </c>
      <c r="E11992" s="520" t="s">
        <v>3033</v>
      </c>
      <c r="F11992" s="520" t="s">
        <v>2807</v>
      </c>
      <c r="G11992" s="522" t="s">
        <v>2812</v>
      </c>
      <c r="H11992" s="524">
        <v>44501</v>
      </c>
      <c r="I11992" s="523">
        <v>22.821486</v>
      </c>
      <c r="J11992" s="520" t="s">
        <v>9055</v>
      </c>
    </row>
    <row r="11993" spans="1:10" x14ac:dyDescent="0.3">
      <c r="A11993" s="519">
        <v>2021</v>
      </c>
      <c r="B11993" s="520" t="s">
        <v>6344</v>
      </c>
      <c r="C11993" s="520" t="s">
        <v>6345</v>
      </c>
      <c r="D11993" s="521" t="s">
        <v>6344</v>
      </c>
      <c r="E11993" s="520" t="s">
        <v>3033</v>
      </c>
      <c r="F11993" s="520" t="s">
        <v>2807</v>
      </c>
      <c r="G11993" s="522" t="s">
        <v>2812</v>
      </c>
      <c r="H11993" s="524">
        <v>44501</v>
      </c>
      <c r="I11993" s="523">
        <v>22.948497</v>
      </c>
      <c r="J11993" s="520" t="s">
        <v>9055</v>
      </c>
    </row>
    <row r="11994" spans="1:10" x14ac:dyDescent="0.3">
      <c r="A11994" s="519">
        <v>2021</v>
      </c>
      <c r="B11994" s="520" t="s">
        <v>6724</v>
      </c>
      <c r="C11994" s="520" t="s">
        <v>6725</v>
      </c>
      <c r="D11994" s="521" t="s">
        <v>6724</v>
      </c>
      <c r="E11994" s="520" t="s">
        <v>3033</v>
      </c>
      <c r="F11994" s="520" t="s">
        <v>2807</v>
      </c>
      <c r="G11994" s="522" t="s">
        <v>2812</v>
      </c>
      <c r="H11994" s="524">
        <v>44501</v>
      </c>
      <c r="I11994" s="523">
        <v>22.234092</v>
      </c>
      <c r="J11994" s="520" t="s">
        <v>9055</v>
      </c>
    </row>
    <row r="11995" spans="1:10" x14ac:dyDescent="0.3">
      <c r="A11995" s="519">
        <v>2021</v>
      </c>
      <c r="B11995" s="520" t="s">
        <v>3176</v>
      </c>
      <c r="C11995" s="520" t="s">
        <v>3177</v>
      </c>
      <c r="D11995" s="521" t="s">
        <v>3176</v>
      </c>
      <c r="E11995" s="520" t="s">
        <v>3033</v>
      </c>
      <c r="F11995" s="520" t="s">
        <v>2807</v>
      </c>
      <c r="G11995" s="522" t="s">
        <v>2812</v>
      </c>
      <c r="H11995" s="524">
        <v>44501</v>
      </c>
      <c r="I11995" s="523">
        <v>10.021098</v>
      </c>
      <c r="J11995" s="520" t="s">
        <v>3241</v>
      </c>
    </row>
    <row r="11996" spans="1:10" x14ac:dyDescent="0.3">
      <c r="A11996" s="519">
        <v>2021</v>
      </c>
      <c r="B11996" s="520" t="s">
        <v>6742</v>
      </c>
      <c r="C11996" s="520" t="s">
        <v>6743</v>
      </c>
      <c r="D11996" s="521" t="s">
        <v>6742</v>
      </c>
      <c r="E11996" s="520" t="s">
        <v>3033</v>
      </c>
      <c r="F11996" s="520" t="s">
        <v>2807</v>
      </c>
      <c r="G11996" s="522" t="s">
        <v>2812</v>
      </c>
      <c r="H11996" s="524">
        <v>44501</v>
      </c>
      <c r="I11996" s="523">
        <v>44.568697</v>
      </c>
      <c r="J11996" s="520" t="s">
        <v>3192</v>
      </c>
    </row>
    <row r="11997" spans="1:10" x14ac:dyDescent="0.3">
      <c r="A11997" s="519">
        <v>2021</v>
      </c>
      <c r="B11997" s="520" t="s">
        <v>9059</v>
      </c>
      <c r="C11997" s="520" t="s">
        <v>9060</v>
      </c>
      <c r="D11997" s="521" t="s">
        <v>9059</v>
      </c>
      <c r="E11997" s="520" t="s">
        <v>3111</v>
      </c>
      <c r="F11997" s="520" t="s">
        <v>3034</v>
      </c>
      <c r="G11997" s="522" t="s">
        <v>2840</v>
      </c>
      <c r="H11997" s="524">
        <v>44501</v>
      </c>
      <c r="I11997" s="523">
        <v>28.606366999999999</v>
      </c>
      <c r="J11997" s="520" t="s">
        <v>3192</v>
      </c>
    </row>
    <row r="11998" spans="1:10" x14ac:dyDescent="0.3">
      <c r="A11998" s="519">
        <v>2021</v>
      </c>
      <c r="B11998" s="520" t="s">
        <v>3072</v>
      </c>
      <c r="C11998" s="520" t="s">
        <v>3073</v>
      </c>
      <c r="D11998" s="521" t="s">
        <v>3072</v>
      </c>
      <c r="E11998" s="520" t="s">
        <v>6117</v>
      </c>
      <c r="F11998" s="520" t="s">
        <v>3034</v>
      </c>
      <c r="G11998" s="522" t="s">
        <v>3074</v>
      </c>
      <c r="H11998" s="524">
        <v>44501</v>
      </c>
      <c r="I11998" s="523">
        <v>0.50642399999999999</v>
      </c>
      <c r="J11998" s="520" t="s">
        <v>3241</v>
      </c>
    </row>
    <row r="11999" spans="1:10" x14ac:dyDescent="0.3">
      <c r="A11999" s="519">
        <v>2021</v>
      </c>
      <c r="B11999" s="520" t="s">
        <v>3182</v>
      </c>
      <c r="C11999" s="520" t="s">
        <v>3183</v>
      </c>
      <c r="D11999" s="521" t="s">
        <v>3182</v>
      </c>
      <c r="E11999" s="520" t="s">
        <v>6117</v>
      </c>
      <c r="F11999" s="520" t="s">
        <v>2825</v>
      </c>
      <c r="G11999" s="522" t="s">
        <v>2826</v>
      </c>
      <c r="H11999" s="524">
        <v>44501</v>
      </c>
      <c r="I11999" s="523">
        <v>0.37536600000000003</v>
      </c>
      <c r="J11999" s="520" t="s">
        <v>3241</v>
      </c>
    </row>
    <row r="12000" spans="1:10" x14ac:dyDescent="0.3">
      <c r="A12000" s="519">
        <v>2021</v>
      </c>
      <c r="B12000" s="520" t="s">
        <v>6355</v>
      </c>
      <c r="C12000" s="520" t="s">
        <v>6356</v>
      </c>
      <c r="D12000" s="521" t="s">
        <v>6355</v>
      </c>
      <c r="E12000" s="520" t="s">
        <v>6117</v>
      </c>
      <c r="F12000" s="520" t="s">
        <v>2825</v>
      </c>
      <c r="G12000" s="522" t="s">
        <v>2826</v>
      </c>
      <c r="H12000" s="524">
        <v>44501</v>
      </c>
      <c r="I12000" s="523">
        <v>1.76278</v>
      </c>
      <c r="J12000" s="520" t="s">
        <v>3192</v>
      </c>
    </row>
    <row r="12001" spans="1:10" x14ac:dyDescent="0.3">
      <c r="A12001" s="519">
        <v>2021</v>
      </c>
      <c r="B12001" s="520" t="s">
        <v>3075</v>
      </c>
      <c r="C12001" s="520" t="s">
        <v>3076</v>
      </c>
      <c r="D12001" s="521" t="s">
        <v>3075</v>
      </c>
      <c r="E12001" s="520" t="s">
        <v>6117</v>
      </c>
      <c r="F12001" s="520" t="s">
        <v>2815</v>
      </c>
      <c r="G12001" s="522" t="s">
        <v>2816</v>
      </c>
      <c r="H12001" s="524">
        <v>44501</v>
      </c>
      <c r="I12001" s="523">
        <v>0</v>
      </c>
      <c r="J12001" s="520" t="s">
        <v>3241</v>
      </c>
    </row>
    <row r="12002" spans="1:10" x14ac:dyDescent="0.3">
      <c r="A12002" s="519">
        <v>2021</v>
      </c>
      <c r="B12002" s="520" t="s">
        <v>6505</v>
      </c>
      <c r="C12002" s="520" t="s">
        <v>6506</v>
      </c>
      <c r="D12002" s="521" t="s">
        <v>6505</v>
      </c>
      <c r="E12002" s="520" t="s">
        <v>3033</v>
      </c>
      <c r="F12002" s="520" t="s">
        <v>2807</v>
      </c>
      <c r="G12002" s="522" t="s">
        <v>2812</v>
      </c>
      <c r="H12002" s="524">
        <v>44501</v>
      </c>
      <c r="I12002" s="523">
        <v>20.286659</v>
      </c>
      <c r="J12002" s="520" t="s">
        <v>9055</v>
      </c>
    </row>
    <row r="12003" spans="1:10" x14ac:dyDescent="0.3">
      <c r="A12003" s="519">
        <v>2021</v>
      </c>
      <c r="B12003" s="520" t="s">
        <v>5670</v>
      </c>
      <c r="C12003" s="520" t="s">
        <v>5671</v>
      </c>
      <c r="D12003" s="521" t="s">
        <v>5670</v>
      </c>
      <c r="E12003" s="520" t="s">
        <v>3033</v>
      </c>
      <c r="F12003" s="520" t="s">
        <v>2807</v>
      </c>
      <c r="G12003" s="522" t="s">
        <v>2812</v>
      </c>
      <c r="H12003" s="524">
        <v>44501</v>
      </c>
      <c r="I12003" s="523">
        <v>42.996910999999997</v>
      </c>
      <c r="J12003" s="520" t="s">
        <v>3241</v>
      </c>
    </row>
    <row r="12004" spans="1:10" x14ac:dyDescent="0.3">
      <c r="A12004" s="519">
        <v>2021</v>
      </c>
      <c r="B12004" s="520" t="s">
        <v>6146</v>
      </c>
      <c r="C12004" s="520" t="s">
        <v>6147</v>
      </c>
      <c r="D12004" s="521" t="s">
        <v>6146</v>
      </c>
      <c r="E12004" s="520" t="s">
        <v>3033</v>
      </c>
      <c r="F12004" s="520" t="s">
        <v>2815</v>
      </c>
      <c r="G12004" s="522" t="s">
        <v>2816</v>
      </c>
      <c r="H12004" s="524">
        <v>44501</v>
      </c>
      <c r="I12004" s="523">
        <v>20.886284</v>
      </c>
      <c r="J12004" s="520" t="s">
        <v>3241</v>
      </c>
    </row>
    <row r="12005" spans="1:10" x14ac:dyDescent="0.3">
      <c r="A12005" s="519">
        <v>2021</v>
      </c>
      <c r="B12005" s="520" t="s">
        <v>6467</v>
      </c>
      <c r="C12005" s="520" t="s">
        <v>6468</v>
      </c>
      <c r="D12005" s="521" t="s">
        <v>6467</v>
      </c>
      <c r="E12005" s="520" t="s">
        <v>3033</v>
      </c>
      <c r="F12005" s="520" t="s">
        <v>2788</v>
      </c>
      <c r="G12005" s="522" t="s">
        <v>2788</v>
      </c>
      <c r="H12005" s="524">
        <v>44501</v>
      </c>
      <c r="I12005" s="523">
        <v>31.599895</v>
      </c>
      <c r="J12005" s="520" t="s">
        <v>3192</v>
      </c>
    </row>
    <row r="12006" spans="1:10" x14ac:dyDescent="0.3">
      <c r="A12006" s="519">
        <v>2021</v>
      </c>
      <c r="B12006" s="520" t="s">
        <v>6346</v>
      </c>
      <c r="C12006" s="520" t="s">
        <v>6347</v>
      </c>
      <c r="D12006" s="521" t="s">
        <v>6346</v>
      </c>
      <c r="E12006" s="520" t="s">
        <v>3033</v>
      </c>
      <c r="F12006" s="520" t="s">
        <v>2788</v>
      </c>
      <c r="G12006" s="522" t="s">
        <v>2788</v>
      </c>
      <c r="H12006" s="524">
        <v>44501</v>
      </c>
      <c r="I12006" s="523">
        <v>11.998571</v>
      </c>
      <c r="J12006" s="520" t="s">
        <v>3192</v>
      </c>
    </row>
    <row r="12007" spans="1:10" x14ac:dyDescent="0.3">
      <c r="A12007" s="519">
        <v>2021</v>
      </c>
      <c r="B12007" s="520" t="s">
        <v>3077</v>
      </c>
      <c r="C12007" s="520" t="s">
        <v>3078</v>
      </c>
      <c r="D12007" s="521" t="s">
        <v>3077</v>
      </c>
      <c r="E12007" s="520" t="s">
        <v>3033</v>
      </c>
      <c r="F12007" s="520" t="s">
        <v>2788</v>
      </c>
      <c r="G12007" s="522" t="s">
        <v>2788</v>
      </c>
      <c r="H12007" s="524">
        <v>44501</v>
      </c>
      <c r="I12007" s="523">
        <v>0</v>
      </c>
      <c r="J12007" s="520" t="s">
        <v>3241</v>
      </c>
    </row>
    <row r="12008" spans="1:10" x14ac:dyDescent="0.3">
      <c r="A12008" s="519">
        <v>2021</v>
      </c>
      <c r="B12008" s="520" t="s">
        <v>6446</v>
      </c>
      <c r="C12008" s="520" t="s">
        <v>6447</v>
      </c>
      <c r="D12008" s="521" t="s">
        <v>6446</v>
      </c>
      <c r="E12008" s="520" t="s">
        <v>3033</v>
      </c>
      <c r="F12008" s="520" t="s">
        <v>2798</v>
      </c>
      <c r="G12008" s="522" t="s">
        <v>5801</v>
      </c>
      <c r="H12008" s="524">
        <v>44501</v>
      </c>
      <c r="I12008" s="523">
        <v>39.145343999999994</v>
      </c>
      <c r="J12008" s="520" t="s">
        <v>3241</v>
      </c>
    </row>
    <row r="12009" spans="1:10" x14ac:dyDescent="0.3">
      <c r="A12009" s="519">
        <v>2021</v>
      </c>
      <c r="B12009" s="520" t="s">
        <v>3079</v>
      </c>
      <c r="C12009" s="520" t="s">
        <v>3080</v>
      </c>
      <c r="D12009" s="521" t="s">
        <v>3081</v>
      </c>
      <c r="E12009" s="520" t="s">
        <v>3063</v>
      </c>
      <c r="F12009" s="520" t="s">
        <v>2788</v>
      </c>
      <c r="G12009" s="522" t="s">
        <v>2788</v>
      </c>
      <c r="H12009" s="524">
        <v>44501</v>
      </c>
      <c r="I12009" s="523">
        <v>0</v>
      </c>
      <c r="J12009" s="520" t="s">
        <v>3241</v>
      </c>
    </row>
    <row r="12010" spans="1:10" x14ac:dyDescent="0.3">
      <c r="A12010" s="519">
        <v>2021</v>
      </c>
      <c r="B12010" s="520" t="s">
        <v>3082</v>
      </c>
      <c r="C12010" s="520" t="s">
        <v>3083</v>
      </c>
      <c r="D12010" s="521" t="s">
        <v>3082</v>
      </c>
      <c r="E12010" s="520" t="s">
        <v>6117</v>
      </c>
      <c r="F12010" s="520" t="s">
        <v>2825</v>
      </c>
      <c r="G12010" s="522" t="s">
        <v>2826</v>
      </c>
      <c r="H12010" s="524">
        <v>44501</v>
      </c>
      <c r="I12010" s="523">
        <v>5.8926720000000001</v>
      </c>
      <c r="J12010" s="520" t="s">
        <v>3241</v>
      </c>
    </row>
    <row r="12011" spans="1:10" x14ac:dyDescent="0.3">
      <c r="A12011" s="519">
        <v>2021</v>
      </c>
      <c r="B12011" s="520" t="s">
        <v>5769</v>
      </c>
      <c r="C12011" s="520" t="s">
        <v>5770</v>
      </c>
      <c r="D12011" s="521" t="s">
        <v>5769</v>
      </c>
      <c r="E12011" s="520" t="s">
        <v>3111</v>
      </c>
      <c r="F12011" s="520" t="s">
        <v>3034</v>
      </c>
      <c r="G12011" s="522" t="s">
        <v>2821</v>
      </c>
      <c r="H12011" s="524">
        <v>44501</v>
      </c>
      <c r="I12011" s="523">
        <v>8.720733000000001</v>
      </c>
      <c r="J12011" s="520" t="s">
        <v>3192</v>
      </c>
    </row>
    <row r="12012" spans="1:10" x14ac:dyDescent="0.3">
      <c r="A12012" s="519">
        <v>2021</v>
      </c>
      <c r="B12012" s="520" t="s">
        <v>6348</v>
      </c>
      <c r="C12012" s="520" t="s">
        <v>6304</v>
      </c>
      <c r="D12012" s="521" t="s">
        <v>6348</v>
      </c>
      <c r="E12012" s="520" t="s">
        <v>3033</v>
      </c>
      <c r="F12012" s="520" t="s">
        <v>2815</v>
      </c>
      <c r="G12012" s="522" t="s">
        <v>2816</v>
      </c>
      <c r="H12012" s="524">
        <v>44501</v>
      </c>
      <c r="I12012" s="523">
        <v>8.9415700000000005</v>
      </c>
      <c r="J12012" s="520" t="s">
        <v>3241</v>
      </c>
    </row>
    <row r="12013" spans="1:10" x14ac:dyDescent="0.3">
      <c r="A12013" s="519">
        <v>2021</v>
      </c>
      <c r="B12013" s="520" t="s">
        <v>6455</v>
      </c>
      <c r="C12013" s="520" t="s">
        <v>6456</v>
      </c>
      <c r="D12013" s="521" t="s">
        <v>6457</v>
      </c>
      <c r="E12013" s="520" t="s">
        <v>3161</v>
      </c>
      <c r="F12013" s="520" t="s">
        <v>2788</v>
      </c>
      <c r="G12013" s="522" t="s">
        <v>2788</v>
      </c>
      <c r="H12013" s="524">
        <v>44501</v>
      </c>
      <c r="I12013" s="523">
        <v>0.20318700000000001</v>
      </c>
      <c r="J12013" s="520" t="s">
        <v>3192</v>
      </c>
    </row>
    <row r="12014" spans="1:10" x14ac:dyDescent="0.3">
      <c r="A12014" s="519">
        <v>2021</v>
      </c>
      <c r="B12014" s="520" t="s">
        <v>6032</v>
      </c>
      <c r="C12014" s="520" t="s">
        <v>6018</v>
      </c>
      <c r="D12014" s="521" t="s">
        <v>6032</v>
      </c>
      <c r="E12014" s="520" t="s">
        <v>3033</v>
      </c>
      <c r="F12014" s="520" t="s">
        <v>2788</v>
      </c>
      <c r="G12014" s="522" t="s">
        <v>2788</v>
      </c>
      <c r="H12014" s="524">
        <v>44501</v>
      </c>
      <c r="I12014" s="523">
        <v>16.953928000000001</v>
      </c>
      <c r="J12014" s="520" t="s">
        <v>3241</v>
      </c>
    </row>
    <row r="12015" spans="1:10" x14ac:dyDescent="0.3">
      <c r="A12015" s="519">
        <v>2021</v>
      </c>
      <c r="B12015" s="520" t="s">
        <v>6079</v>
      </c>
      <c r="C12015" s="520" t="s">
        <v>6080</v>
      </c>
      <c r="D12015" s="521" t="s">
        <v>6079</v>
      </c>
      <c r="E12015" s="520" t="s">
        <v>3111</v>
      </c>
      <c r="F12015" s="520" t="s">
        <v>2825</v>
      </c>
      <c r="G12015" s="522" t="s">
        <v>2826</v>
      </c>
      <c r="H12015" s="524">
        <v>44501</v>
      </c>
      <c r="I12015" s="523">
        <v>0.29099799999999998</v>
      </c>
      <c r="J12015" s="520" t="s">
        <v>3192</v>
      </c>
    </row>
    <row r="12016" spans="1:10" x14ac:dyDescent="0.3">
      <c r="A12016" s="519">
        <v>2021</v>
      </c>
      <c r="B12016" s="520" t="s">
        <v>6336</v>
      </c>
      <c r="C12016" s="520" t="s">
        <v>6337</v>
      </c>
      <c r="D12016" s="521" t="s">
        <v>6338</v>
      </c>
      <c r="E12016" s="520" t="s">
        <v>3161</v>
      </c>
      <c r="F12016" s="520" t="s">
        <v>2788</v>
      </c>
      <c r="G12016" s="522" t="s">
        <v>2788</v>
      </c>
      <c r="H12016" s="524">
        <v>44501</v>
      </c>
      <c r="I12016" s="523">
        <v>1.382919</v>
      </c>
      <c r="J12016" s="520" t="s">
        <v>3192</v>
      </c>
    </row>
    <row r="12017" spans="1:10" x14ac:dyDescent="0.3">
      <c r="A12017" s="519">
        <v>2021</v>
      </c>
      <c r="B12017" s="520" t="s">
        <v>3195</v>
      </c>
      <c r="C12017" s="520" t="s">
        <v>3196</v>
      </c>
      <c r="D12017" s="521" t="s">
        <v>3197</v>
      </c>
      <c r="E12017" s="520" t="s">
        <v>3063</v>
      </c>
      <c r="F12017" s="520" t="s">
        <v>3094</v>
      </c>
      <c r="G12017" s="522" t="s">
        <v>2965</v>
      </c>
      <c r="H12017" s="524">
        <v>44501</v>
      </c>
      <c r="I12017" s="523">
        <v>1.5612620000000001</v>
      </c>
      <c r="J12017" s="520" t="s">
        <v>3192</v>
      </c>
    </row>
    <row r="12018" spans="1:10" x14ac:dyDescent="0.3">
      <c r="A12018" s="519">
        <v>2021</v>
      </c>
      <c r="B12018" s="520" t="s">
        <v>5771</v>
      </c>
      <c r="C12018" s="520" t="s">
        <v>5772</v>
      </c>
      <c r="D12018" s="521" t="s">
        <v>5771</v>
      </c>
      <c r="E12018" s="520" t="s">
        <v>3033</v>
      </c>
      <c r="F12018" s="520" t="s">
        <v>2807</v>
      </c>
      <c r="G12018" s="522" t="s">
        <v>2812</v>
      </c>
      <c r="H12018" s="524">
        <v>44501</v>
      </c>
      <c r="I12018" s="523">
        <v>28.272042999999996</v>
      </c>
      <c r="J12018" s="520" t="s">
        <v>9055</v>
      </c>
    </row>
    <row r="12019" spans="1:10" x14ac:dyDescent="0.3">
      <c r="A12019" s="519">
        <v>2021</v>
      </c>
      <c r="B12019" s="520" t="s">
        <v>6075</v>
      </c>
      <c r="C12019" s="520" t="s">
        <v>6076</v>
      </c>
      <c r="D12019" s="521" t="s">
        <v>6075</v>
      </c>
      <c r="E12019" s="520" t="s">
        <v>3033</v>
      </c>
      <c r="F12019" s="520" t="s">
        <v>2807</v>
      </c>
      <c r="G12019" s="522" t="s">
        <v>2812</v>
      </c>
      <c r="H12019" s="524">
        <v>44501</v>
      </c>
      <c r="I12019" s="523">
        <v>55.651336000000001</v>
      </c>
      <c r="J12019" s="520" t="s">
        <v>9055</v>
      </c>
    </row>
    <row r="12020" spans="1:10" x14ac:dyDescent="0.3">
      <c r="A12020" s="519">
        <v>2021</v>
      </c>
      <c r="B12020" s="520" t="s">
        <v>6507</v>
      </c>
      <c r="C12020" s="520" t="s">
        <v>6508</v>
      </c>
      <c r="D12020" s="521" t="s">
        <v>6509</v>
      </c>
      <c r="E12020" s="520" t="s">
        <v>3063</v>
      </c>
      <c r="F12020" s="520" t="s">
        <v>3094</v>
      </c>
      <c r="G12020" s="522" t="s">
        <v>2965</v>
      </c>
      <c r="H12020" s="524">
        <v>44501</v>
      </c>
      <c r="I12020" s="523">
        <v>3.2000000000000003E-4</v>
      </c>
      <c r="J12020" s="520" t="s">
        <v>3241</v>
      </c>
    </row>
    <row r="12021" spans="1:10" x14ac:dyDescent="0.3">
      <c r="A12021" s="519">
        <v>2021</v>
      </c>
      <c r="B12021" s="520" t="s">
        <v>3089</v>
      </c>
      <c r="C12021" s="520" t="s">
        <v>3090</v>
      </c>
      <c r="D12021" s="521" t="s">
        <v>3089</v>
      </c>
      <c r="E12021" s="520" t="s">
        <v>6117</v>
      </c>
      <c r="F12021" s="520" t="s">
        <v>2815</v>
      </c>
      <c r="G12021" s="522" t="s">
        <v>2816</v>
      </c>
      <c r="H12021" s="524">
        <v>44501</v>
      </c>
      <c r="I12021" s="523">
        <v>2.2067350000000001</v>
      </c>
      <c r="J12021" s="520" t="s">
        <v>3241</v>
      </c>
    </row>
    <row r="12022" spans="1:10" x14ac:dyDescent="0.3">
      <c r="A12022" s="519">
        <v>2021</v>
      </c>
      <c r="B12022" s="520" t="s">
        <v>6041</v>
      </c>
      <c r="C12022" s="520" t="s">
        <v>6042</v>
      </c>
      <c r="D12022" s="521" t="s">
        <v>6041</v>
      </c>
      <c r="E12022" s="520" t="s">
        <v>3033</v>
      </c>
      <c r="F12022" s="520" t="s">
        <v>2798</v>
      </c>
      <c r="G12022" s="522" t="s">
        <v>2803</v>
      </c>
      <c r="H12022" s="524">
        <v>44501</v>
      </c>
      <c r="I12022" s="523">
        <v>30.517204000000003</v>
      </c>
      <c r="J12022" s="520" t="s">
        <v>3192</v>
      </c>
    </row>
    <row r="12023" spans="1:10" x14ac:dyDescent="0.3">
      <c r="A12023" s="519">
        <v>2021</v>
      </c>
      <c r="B12023" s="520" t="s">
        <v>6087</v>
      </c>
      <c r="C12023" s="520" t="s">
        <v>6088</v>
      </c>
      <c r="D12023" s="521" t="s">
        <v>6087</v>
      </c>
      <c r="E12023" s="520" t="s">
        <v>3033</v>
      </c>
      <c r="F12023" s="520" t="s">
        <v>2798</v>
      </c>
      <c r="G12023" s="522" t="s">
        <v>2803</v>
      </c>
      <c r="H12023" s="524">
        <v>44501</v>
      </c>
      <c r="I12023" s="523">
        <v>3.92577</v>
      </c>
      <c r="J12023" s="520" t="s">
        <v>3241</v>
      </c>
    </row>
    <row r="12024" spans="1:10" x14ac:dyDescent="0.3">
      <c r="A12024" s="519">
        <v>2021</v>
      </c>
      <c r="B12024" s="520" t="s">
        <v>5218</v>
      </c>
      <c r="C12024" s="520" t="s">
        <v>3507</v>
      </c>
      <c r="D12024" s="521" t="s">
        <v>5219</v>
      </c>
      <c r="E12024" s="520" t="s">
        <v>3063</v>
      </c>
      <c r="F12024" s="520" t="s">
        <v>2815</v>
      </c>
      <c r="G12024" s="522" t="s">
        <v>2816</v>
      </c>
      <c r="H12024" s="524">
        <v>44501</v>
      </c>
      <c r="I12024" s="523">
        <v>5.8043849999999999</v>
      </c>
      <c r="J12024" s="520" t="s">
        <v>3192</v>
      </c>
    </row>
    <row r="12025" spans="1:10" x14ac:dyDescent="0.3">
      <c r="A12025" s="519">
        <v>2021</v>
      </c>
      <c r="B12025" s="520" t="s">
        <v>3184</v>
      </c>
      <c r="C12025" s="520" t="s">
        <v>3185</v>
      </c>
      <c r="D12025" s="521" t="s">
        <v>3186</v>
      </c>
      <c r="E12025" s="520" t="s">
        <v>3063</v>
      </c>
      <c r="F12025" s="520" t="s">
        <v>3034</v>
      </c>
      <c r="G12025" s="522" t="s">
        <v>2999</v>
      </c>
      <c r="H12025" s="524">
        <v>44501</v>
      </c>
      <c r="I12025" s="523">
        <v>0.81275300000000006</v>
      </c>
      <c r="J12025" s="520" t="s">
        <v>3241</v>
      </c>
    </row>
    <row r="12026" spans="1:10" x14ac:dyDescent="0.3">
      <c r="A12026" s="519">
        <v>2021</v>
      </c>
      <c r="B12026" s="520" t="s">
        <v>3091</v>
      </c>
      <c r="C12026" s="520" t="s">
        <v>3092</v>
      </c>
      <c r="D12026" s="521" t="s">
        <v>3093</v>
      </c>
      <c r="E12026" s="520" t="s">
        <v>3063</v>
      </c>
      <c r="F12026" s="520" t="s">
        <v>3094</v>
      </c>
      <c r="G12026" s="522" t="s">
        <v>2965</v>
      </c>
      <c r="H12026" s="524">
        <v>44501</v>
      </c>
      <c r="I12026" s="523">
        <v>7.5797890000000008</v>
      </c>
      <c r="J12026" s="520" t="s">
        <v>3241</v>
      </c>
    </row>
    <row r="12027" spans="1:10" x14ac:dyDescent="0.3">
      <c r="A12027" s="519">
        <v>2021</v>
      </c>
      <c r="B12027" s="520" t="s">
        <v>3095</v>
      </c>
      <c r="C12027" s="520" t="s">
        <v>3096</v>
      </c>
      <c r="D12027" s="521" t="s">
        <v>3095</v>
      </c>
      <c r="E12027" s="520" t="s">
        <v>6117</v>
      </c>
      <c r="F12027" s="520" t="s">
        <v>3034</v>
      </c>
      <c r="G12027" s="522" t="s">
        <v>2999</v>
      </c>
      <c r="H12027" s="524">
        <v>44501</v>
      </c>
      <c r="I12027" s="523">
        <v>2.1986110000000005</v>
      </c>
      <c r="J12027" s="520" t="s">
        <v>3241</v>
      </c>
    </row>
    <row r="12028" spans="1:10" x14ac:dyDescent="0.3">
      <c r="A12028" s="519">
        <v>2021</v>
      </c>
      <c r="B12028" s="520" t="s">
        <v>3097</v>
      </c>
      <c r="C12028" s="520" t="s">
        <v>3098</v>
      </c>
      <c r="D12028" s="521" t="s">
        <v>3097</v>
      </c>
      <c r="E12028" s="520" t="s">
        <v>6117</v>
      </c>
      <c r="F12028" s="520" t="s">
        <v>2825</v>
      </c>
      <c r="G12028" s="522" t="s">
        <v>2850</v>
      </c>
      <c r="H12028" s="524">
        <v>44501</v>
      </c>
      <c r="I12028" s="523">
        <v>0</v>
      </c>
      <c r="J12028" s="520" t="s">
        <v>3241</v>
      </c>
    </row>
    <row r="12029" spans="1:10" x14ac:dyDescent="0.3">
      <c r="A12029" s="519">
        <v>2021</v>
      </c>
      <c r="B12029" s="520" t="s">
        <v>3132</v>
      </c>
      <c r="C12029" s="520" t="s">
        <v>3133</v>
      </c>
      <c r="D12029" s="521" t="s">
        <v>3132</v>
      </c>
      <c r="E12029" s="520" t="s">
        <v>3033</v>
      </c>
      <c r="F12029" s="520" t="s">
        <v>2807</v>
      </c>
      <c r="G12029" s="522" t="s">
        <v>2812</v>
      </c>
      <c r="H12029" s="524">
        <v>44501</v>
      </c>
      <c r="I12029" s="523">
        <v>13.216010000000001</v>
      </c>
      <c r="J12029" s="520" t="s">
        <v>3241</v>
      </c>
    </row>
    <row r="12030" spans="1:10" x14ac:dyDescent="0.3">
      <c r="A12030" s="519">
        <v>2021</v>
      </c>
      <c r="B12030" s="520" t="s">
        <v>3134</v>
      </c>
      <c r="C12030" s="520" t="s">
        <v>3135</v>
      </c>
      <c r="D12030" s="521" t="s">
        <v>3134</v>
      </c>
      <c r="E12030" s="520" t="s">
        <v>3033</v>
      </c>
      <c r="F12030" s="520" t="s">
        <v>2807</v>
      </c>
      <c r="G12030" s="522" t="s">
        <v>2812</v>
      </c>
      <c r="H12030" s="524">
        <v>44501</v>
      </c>
      <c r="I12030" s="523">
        <v>8.3065570000000015</v>
      </c>
      <c r="J12030" s="520" t="s">
        <v>3241</v>
      </c>
    </row>
    <row r="12031" spans="1:10" x14ac:dyDescent="0.3">
      <c r="A12031" s="519">
        <v>2021</v>
      </c>
      <c r="B12031" s="520" t="s">
        <v>3690</v>
      </c>
      <c r="C12031" s="520" t="s">
        <v>3691</v>
      </c>
      <c r="D12031" s="521" t="s">
        <v>3690</v>
      </c>
      <c r="E12031" s="520" t="s">
        <v>3033</v>
      </c>
      <c r="F12031" s="520" t="s">
        <v>2807</v>
      </c>
      <c r="G12031" s="522" t="s">
        <v>2812</v>
      </c>
      <c r="H12031" s="524">
        <v>44501</v>
      </c>
      <c r="I12031" s="523">
        <v>7.9610089999999998</v>
      </c>
      <c r="J12031" s="520" t="s">
        <v>3241</v>
      </c>
    </row>
    <row r="12032" spans="1:10" x14ac:dyDescent="0.3">
      <c r="A12032" s="519">
        <v>2021</v>
      </c>
      <c r="B12032" s="520" t="s">
        <v>3099</v>
      </c>
      <c r="C12032" s="520" t="s">
        <v>3100</v>
      </c>
      <c r="D12032" s="521" t="s">
        <v>3099</v>
      </c>
      <c r="E12032" s="520" t="s">
        <v>6117</v>
      </c>
      <c r="F12032" s="520" t="s">
        <v>2815</v>
      </c>
      <c r="G12032" s="522" t="s">
        <v>2816</v>
      </c>
      <c r="H12032" s="524">
        <v>44501</v>
      </c>
      <c r="I12032" s="523">
        <v>2.6694979999999999</v>
      </c>
      <c r="J12032" s="520" t="s">
        <v>3241</v>
      </c>
    </row>
    <row r="12033" spans="1:10" x14ac:dyDescent="0.3">
      <c r="A12033" s="519">
        <v>2021</v>
      </c>
      <c r="B12033" s="520" t="s">
        <v>6792</v>
      </c>
      <c r="C12033" s="520" t="s">
        <v>6793</v>
      </c>
      <c r="D12033" s="521" t="s">
        <v>6794</v>
      </c>
      <c r="E12033" s="520" t="s">
        <v>3161</v>
      </c>
      <c r="F12033" s="520" t="s">
        <v>2788</v>
      </c>
      <c r="G12033" s="522" t="s">
        <v>2788</v>
      </c>
      <c r="H12033" s="524">
        <v>44501</v>
      </c>
      <c r="I12033" s="523">
        <v>2.6633000000000004E-2</v>
      </c>
      <c r="J12033" s="520" t="s">
        <v>3192</v>
      </c>
    </row>
    <row r="12034" spans="1:10" x14ac:dyDescent="0.3">
      <c r="A12034" s="519">
        <v>2021</v>
      </c>
      <c r="B12034" s="520" t="s">
        <v>3193</v>
      </c>
      <c r="C12034" s="520" t="s">
        <v>3194</v>
      </c>
      <c r="D12034" s="521" t="s">
        <v>3193</v>
      </c>
      <c r="E12034" s="520" t="s">
        <v>6117</v>
      </c>
      <c r="F12034" s="520" t="s">
        <v>2798</v>
      </c>
      <c r="G12034" s="522" t="s">
        <v>2803</v>
      </c>
      <c r="H12034" s="524">
        <v>44501</v>
      </c>
      <c r="I12034" s="523">
        <v>4.8132140000000003</v>
      </c>
      <c r="J12034" s="520" t="s">
        <v>3192</v>
      </c>
    </row>
    <row r="12035" spans="1:10" x14ac:dyDescent="0.3">
      <c r="A12035" s="519">
        <v>2021</v>
      </c>
      <c r="B12035" s="520" t="s">
        <v>3101</v>
      </c>
      <c r="C12035" s="520" t="s">
        <v>3102</v>
      </c>
      <c r="D12035" s="521" t="s">
        <v>3101</v>
      </c>
      <c r="E12035" s="520" t="s">
        <v>6117</v>
      </c>
      <c r="F12035" s="520" t="s">
        <v>3034</v>
      </c>
      <c r="G12035" s="522" t="s">
        <v>3074</v>
      </c>
      <c r="H12035" s="524">
        <v>44501</v>
      </c>
      <c r="I12035" s="523">
        <v>9.5499950000000009</v>
      </c>
      <c r="J12035" s="520" t="s">
        <v>3241</v>
      </c>
    </row>
    <row r="12036" spans="1:10" x14ac:dyDescent="0.3">
      <c r="A12036" s="519">
        <v>2021</v>
      </c>
      <c r="B12036" s="520" t="s">
        <v>3148</v>
      </c>
      <c r="C12036" s="520" t="s">
        <v>3149</v>
      </c>
      <c r="D12036" s="521" t="s">
        <v>3148</v>
      </c>
      <c r="E12036" s="520" t="s">
        <v>6117</v>
      </c>
      <c r="F12036" s="520" t="s">
        <v>2798</v>
      </c>
      <c r="G12036" s="522" t="s">
        <v>2803</v>
      </c>
      <c r="H12036" s="524">
        <v>44501</v>
      </c>
      <c r="I12036" s="523">
        <v>2.2471199999999998</v>
      </c>
      <c r="J12036" s="520" t="s">
        <v>3241</v>
      </c>
    </row>
    <row r="12037" spans="1:10" x14ac:dyDescent="0.3">
      <c r="A12037" s="519">
        <v>2021</v>
      </c>
      <c r="B12037" s="520" t="s">
        <v>3103</v>
      </c>
      <c r="C12037" s="520" t="s">
        <v>3104</v>
      </c>
      <c r="D12037" s="521" t="s">
        <v>3103</v>
      </c>
      <c r="E12037" s="520" t="s">
        <v>6117</v>
      </c>
      <c r="F12037" s="520" t="s">
        <v>3034</v>
      </c>
      <c r="G12037" s="522" t="s">
        <v>2923</v>
      </c>
      <c r="H12037" s="524">
        <v>44501</v>
      </c>
      <c r="I12037" s="523">
        <v>1.0266110000000002</v>
      </c>
      <c r="J12037" s="520" t="s">
        <v>3241</v>
      </c>
    </row>
    <row r="12038" spans="1:10" x14ac:dyDescent="0.3">
      <c r="A12038" s="519">
        <v>2021</v>
      </c>
      <c r="B12038" s="520" t="s">
        <v>3150</v>
      </c>
      <c r="C12038" s="520" t="s">
        <v>3151</v>
      </c>
      <c r="D12038" s="521" t="s">
        <v>3150</v>
      </c>
      <c r="E12038" s="520" t="s">
        <v>6117</v>
      </c>
      <c r="F12038" s="520" t="s">
        <v>2825</v>
      </c>
      <c r="G12038" s="522" t="s">
        <v>2850</v>
      </c>
      <c r="H12038" s="524">
        <v>44501</v>
      </c>
      <c r="I12038" s="523">
        <v>0.26340600000000003</v>
      </c>
      <c r="J12038" s="520" t="s">
        <v>3241</v>
      </c>
    </row>
    <row r="12039" spans="1:10" x14ac:dyDescent="0.3">
      <c r="A12039" s="519">
        <v>2021</v>
      </c>
      <c r="B12039" s="520" t="s">
        <v>6349</v>
      </c>
      <c r="C12039" s="520" t="s">
        <v>6306</v>
      </c>
      <c r="D12039" s="521" t="s">
        <v>6349</v>
      </c>
      <c r="E12039" s="520" t="s">
        <v>3111</v>
      </c>
      <c r="F12039" s="520" t="s">
        <v>2825</v>
      </c>
      <c r="G12039" s="522" t="s">
        <v>2826</v>
      </c>
      <c r="H12039" s="524">
        <v>44501</v>
      </c>
      <c r="I12039" s="523">
        <v>1.476577</v>
      </c>
      <c r="J12039" s="520" t="s">
        <v>3241</v>
      </c>
    </row>
    <row r="12040" spans="1:10" x14ac:dyDescent="0.3">
      <c r="A12040" s="519">
        <v>2021</v>
      </c>
      <c r="B12040" s="520" t="s">
        <v>3105</v>
      </c>
      <c r="C12040" s="520" t="s">
        <v>3106</v>
      </c>
      <c r="D12040" s="521" t="s">
        <v>3105</v>
      </c>
      <c r="E12040" s="520" t="s">
        <v>6117</v>
      </c>
      <c r="F12040" s="520" t="s">
        <v>2798</v>
      </c>
      <c r="G12040" s="522" t="s">
        <v>2803</v>
      </c>
      <c r="H12040" s="524">
        <v>44501</v>
      </c>
      <c r="I12040" s="523">
        <v>2.5958760000000001</v>
      </c>
      <c r="J12040" s="520" t="s">
        <v>3241</v>
      </c>
    </row>
    <row r="12041" spans="1:10" x14ac:dyDescent="0.3">
      <c r="A12041" s="519">
        <v>2021</v>
      </c>
      <c r="B12041" s="520" t="s">
        <v>5976</v>
      </c>
      <c r="C12041" s="520" t="s">
        <v>5977</v>
      </c>
      <c r="D12041" s="521" t="s">
        <v>5976</v>
      </c>
      <c r="E12041" s="520" t="s">
        <v>3111</v>
      </c>
      <c r="F12041" s="520" t="s">
        <v>3034</v>
      </c>
      <c r="G12041" s="522" t="s">
        <v>2831</v>
      </c>
      <c r="H12041" s="524">
        <v>44501</v>
      </c>
      <c r="I12041" s="523">
        <v>5.4544100000000002</v>
      </c>
      <c r="J12041" s="520" t="s">
        <v>3192</v>
      </c>
    </row>
    <row r="12042" spans="1:10" x14ac:dyDescent="0.3">
      <c r="A12042" s="519">
        <v>2021</v>
      </c>
      <c r="B12042" s="520" t="s">
        <v>6736</v>
      </c>
      <c r="C12042" s="520" t="s">
        <v>6727</v>
      </c>
      <c r="D12042" s="521" t="s">
        <v>6728</v>
      </c>
      <c r="E12042" s="520" t="s">
        <v>3161</v>
      </c>
      <c r="F12042" s="520" t="s">
        <v>2815</v>
      </c>
      <c r="G12042" s="522" t="s">
        <v>2816</v>
      </c>
      <c r="H12042" s="524">
        <v>44501</v>
      </c>
      <c r="I12042" s="523">
        <v>1.0075860000000001</v>
      </c>
      <c r="J12042" s="520" t="s">
        <v>3192</v>
      </c>
    </row>
    <row r="12043" spans="1:10" x14ac:dyDescent="0.3">
      <c r="A12043" s="519">
        <v>2021</v>
      </c>
      <c r="B12043" s="520" t="s">
        <v>3140</v>
      </c>
      <c r="C12043" s="520" t="s">
        <v>3141</v>
      </c>
      <c r="D12043" s="521" t="s">
        <v>3140</v>
      </c>
      <c r="E12043" s="520" t="s">
        <v>6117</v>
      </c>
      <c r="F12043" s="520" t="s">
        <v>2825</v>
      </c>
      <c r="G12043" s="522" t="s">
        <v>2850</v>
      </c>
      <c r="H12043" s="524">
        <v>44501</v>
      </c>
      <c r="I12043" s="523">
        <v>0</v>
      </c>
      <c r="J12043" s="520" t="s">
        <v>3241</v>
      </c>
    </row>
    <row r="12044" spans="1:10" x14ac:dyDescent="0.3">
      <c r="A12044" s="519">
        <v>2021</v>
      </c>
      <c r="B12044" s="520" t="s">
        <v>6150</v>
      </c>
      <c r="C12044" s="520" t="s">
        <v>6151</v>
      </c>
      <c r="D12044" s="521" t="s">
        <v>6150</v>
      </c>
      <c r="E12044" s="520" t="s">
        <v>3033</v>
      </c>
      <c r="F12044" s="520" t="s">
        <v>2788</v>
      </c>
      <c r="G12044" s="522" t="s">
        <v>2788</v>
      </c>
      <c r="H12044" s="524">
        <v>44501</v>
      </c>
      <c r="I12044" s="523">
        <v>71.146541999999997</v>
      </c>
      <c r="J12044" s="520" t="s">
        <v>3192</v>
      </c>
    </row>
    <row r="12045" spans="1:10" x14ac:dyDescent="0.3">
      <c r="A12045" s="519">
        <v>2021</v>
      </c>
      <c r="B12045" s="520" t="s">
        <v>5972</v>
      </c>
      <c r="C12045" s="520" t="s">
        <v>5973</v>
      </c>
      <c r="D12045" s="521" t="s">
        <v>5972</v>
      </c>
      <c r="E12045" s="520" t="s">
        <v>3111</v>
      </c>
      <c r="F12045" s="520" t="s">
        <v>2825</v>
      </c>
      <c r="G12045" s="522" t="s">
        <v>2850</v>
      </c>
      <c r="H12045" s="524">
        <v>44501</v>
      </c>
      <c r="I12045" s="523">
        <v>9.4034000000000006E-2</v>
      </c>
      <c r="J12045" s="520" t="s">
        <v>3241</v>
      </c>
    </row>
    <row r="12046" spans="1:10" x14ac:dyDescent="0.3">
      <c r="A12046" s="519">
        <v>2021</v>
      </c>
      <c r="B12046" s="520" t="s">
        <v>3109</v>
      </c>
      <c r="C12046" s="520" t="s">
        <v>3110</v>
      </c>
      <c r="D12046" s="521" t="s">
        <v>3109</v>
      </c>
      <c r="E12046" s="520" t="s">
        <v>3111</v>
      </c>
      <c r="F12046" s="520" t="s">
        <v>2825</v>
      </c>
      <c r="G12046" s="522" t="s">
        <v>2850</v>
      </c>
      <c r="H12046" s="524">
        <v>44501</v>
      </c>
      <c r="I12046" s="523">
        <v>0.22045000000000001</v>
      </c>
      <c r="J12046" s="520" t="s">
        <v>3241</v>
      </c>
    </row>
    <row r="12047" spans="1:10" x14ac:dyDescent="0.3">
      <c r="A12047" s="519">
        <v>2021</v>
      </c>
      <c r="B12047" s="520" t="s">
        <v>6781</v>
      </c>
      <c r="C12047" s="520" t="s">
        <v>6782</v>
      </c>
      <c r="D12047" s="521" t="s">
        <v>6783</v>
      </c>
      <c r="E12047" s="520" t="s">
        <v>3161</v>
      </c>
      <c r="F12047" s="520" t="s">
        <v>3087</v>
      </c>
      <c r="G12047" s="522" t="s">
        <v>2788</v>
      </c>
      <c r="H12047" s="524">
        <v>44501</v>
      </c>
      <c r="I12047" s="523">
        <v>3.5528650000000002</v>
      </c>
      <c r="J12047" s="520" t="s">
        <v>3192</v>
      </c>
    </row>
    <row r="12048" spans="1:10" x14ac:dyDescent="0.3">
      <c r="A12048" s="519">
        <v>2021</v>
      </c>
      <c r="B12048" s="520" t="s">
        <v>3158</v>
      </c>
      <c r="C12048" s="520" t="s">
        <v>3159</v>
      </c>
      <c r="D12048" s="521" t="s">
        <v>3160</v>
      </c>
      <c r="E12048" s="520" t="s">
        <v>3161</v>
      </c>
      <c r="F12048" s="520" t="s">
        <v>3087</v>
      </c>
      <c r="G12048" s="522" t="s">
        <v>2788</v>
      </c>
      <c r="H12048" s="524">
        <v>44501</v>
      </c>
      <c r="I12048" s="523">
        <v>3.6133650000000004</v>
      </c>
      <c r="J12048" s="520" t="s">
        <v>3241</v>
      </c>
    </row>
    <row r="12049" spans="1:10" x14ac:dyDescent="0.3">
      <c r="A12049" s="519">
        <v>2021</v>
      </c>
      <c r="B12049" s="520" t="s">
        <v>3112</v>
      </c>
      <c r="C12049" s="520" t="s">
        <v>3113</v>
      </c>
      <c r="D12049" s="521" t="s">
        <v>3112</v>
      </c>
      <c r="E12049" s="520" t="s">
        <v>6117</v>
      </c>
      <c r="F12049" s="520" t="s">
        <v>2825</v>
      </c>
      <c r="G12049" s="522" t="s">
        <v>2826</v>
      </c>
      <c r="H12049" s="524">
        <v>44501</v>
      </c>
      <c r="I12049" s="523">
        <v>1.536718</v>
      </c>
      <c r="J12049" s="520" t="s">
        <v>3241</v>
      </c>
    </row>
    <row r="12050" spans="1:10" x14ac:dyDescent="0.3">
      <c r="A12050" s="519">
        <v>2021</v>
      </c>
      <c r="B12050" s="520" t="s">
        <v>3167</v>
      </c>
      <c r="C12050" s="520" t="s">
        <v>3168</v>
      </c>
      <c r="D12050" s="521" t="s">
        <v>3169</v>
      </c>
      <c r="E12050" s="520" t="s">
        <v>3161</v>
      </c>
      <c r="F12050" s="520" t="s">
        <v>3087</v>
      </c>
      <c r="G12050" s="522" t="s">
        <v>2788</v>
      </c>
      <c r="H12050" s="524">
        <v>44501</v>
      </c>
      <c r="I12050" s="523">
        <v>6.7131480000000003</v>
      </c>
      <c r="J12050" s="520" t="s">
        <v>3241</v>
      </c>
    </row>
    <row r="12051" spans="1:10" x14ac:dyDescent="0.3">
      <c r="A12051" s="519">
        <v>2021</v>
      </c>
      <c r="B12051" s="520" t="s">
        <v>3687</v>
      </c>
      <c r="C12051" s="520" t="s">
        <v>3688</v>
      </c>
      <c r="D12051" s="521" t="s">
        <v>3689</v>
      </c>
      <c r="E12051" s="520" t="s">
        <v>3161</v>
      </c>
      <c r="F12051" s="520" t="s">
        <v>3026</v>
      </c>
      <c r="G12051" s="522" t="s">
        <v>2936</v>
      </c>
      <c r="H12051" s="524">
        <v>44501</v>
      </c>
      <c r="I12051" s="523">
        <v>0.84620000000000006</v>
      </c>
      <c r="J12051" s="520" t="s">
        <v>3192</v>
      </c>
    </row>
    <row r="12052" spans="1:10" x14ac:dyDescent="0.3">
      <c r="A12052" s="519">
        <v>2021</v>
      </c>
      <c r="B12052" s="520" t="s">
        <v>6330</v>
      </c>
      <c r="C12052" s="520" t="s">
        <v>6331</v>
      </c>
      <c r="D12052" s="521" t="s">
        <v>6330</v>
      </c>
      <c r="E12052" s="520" t="s">
        <v>3111</v>
      </c>
      <c r="F12052" s="520" t="s">
        <v>2815</v>
      </c>
      <c r="G12052" s="522" t="s">
        <v>2854</v>
      </c>
      <c r="H12052" s="524">
        <v>44501</v>
      </c>
      <c r="I12052" s="523">
        <v>1.000645</v>
      </c>
      <c r="J12052" s="520" t="s">
        <v>9055</v>
      </c>
    </row>
    <row r="12053" spans="1:10" x14ac:dyDescent="0.3">
      <c r="A12053" s="519">
        <v>2021</v>
      </c>
      <c r="B12053" s="520" t="s">
        <v>3117</v>
      </c>
      <c r="C12053" s="520" t="s">
        <v>3118</v>
      </c>
      <c r="D12053" s="521" t="s">
        <v>3117</v>
      </c>
      <c r="E12053" s="520" t="s">
        <v>6117</v>
      </c>
      <c r="F12053" s="520" t="s">
        <v>2815</v>
      </c>
      <c r="G12053" s="522" t="s">
        <v>2816</v>
      </c>
      <c r="H12053" s="524">
        <v>44501</v>
      </c>
      <c r="I12053" s="523">
        <v>4.6525670000000003</v>
      </c>
      <c r="J12053" s="520" t="s">
        <v>3241</v>
      </c>
    </row>
    <row r="12054" spans="1:10" x14ac:dyDescent="0.3">
      <c r="A12054" s="519">
        <v>2021</v>
      </c>
      <c r="B12054" s="520" t="s">
        <v>3129</v>
      </c>
      <c r="C12054" s="520" t="s">
        <v>3130</v>
      </c>
      <c r="D12054" s="521" t="s">
        <v>3131</v>
      </c>
      <c r="E12054" s="520" t="s">
        <v>3063</v>
      </c>
      <c r="F12054" s="520" t="s">
        <v>3034</v>
      </c>
      <c r="G12054" s="522" t="s">
        <v>2840</v>
      </c>
      <c r="H12054" s="524">
        <v>44501</v>
      </c>
      <c r="I12054" s="523">
        <v>15.728399999999999</v>
      </c>
      <c r="J12054" s="520" t="s">
        <v>3241</v>
      </c>
    </row>
    <row r="12055" spans="1:10" x14ac:dyDescent="0.3">
      <c r="A12055" s="519">
        <v>2021</v>
      </c>
      <c r="B12055" s="520" t="s">
        <v>6448</v>
      </c>
      <c r="C12055" s="520" t="s">
        <v>6449</v>
      </c>
      <c r="D12055" s="521" t="s">
        <v>6448</v>
      </c>
      <c r="E12055" s="520" t="s">
        <v>3111</v>
      </c>
      <c r="F12055" s="520" t="s">
        <v>2825</v>
      </c>
      <c r="G12055" s="522" t="s">
        <v>2850</v>
      </c>
      <c r="H12055" s="524">
        <v>44501</v>
      </c>
      <c r="I12055" s="523">
        <v>0.88902800000000004</v>
      </c>
      <c r="J12055" s="520" t="s">
        <v>3241</v>
      </c>
    </row>
    <row r="12056" spans="1:10" x14ac:dyDescent="0.3">
      <c r="A12056" s="519">
        <v>2021</v>
      </c>
      <c r="B12056" s="520" t="s">
        <v>6353</v>
      </c>
      <c r="C12056" s="520" t="s">
        <v>6354</v>
      </c>
      <c r="D12056" s="521" t="s">
        <v>6353</v>
      </c>
      <c r="E12056" s="520" t="s">
        <v>6117</v>
      </c>
      <c r="F12056" s="520" t="s">
        <v>2825</v>
      </c>
      <c r="G12056" s="522" t="s">
        <v>2826</v>
      </c>
      <c r="H12056" s="524">
        <v>44501</v>
      </c>
      <c r="I12056" s="523">
        <v>0.56572599999999995</v>
      </c>
      <c r="J12056" s="520" t="s">
        <v>3192</v>
      </c>
    </row>
    <row r="12057" spans="1:10" x14ac:dyDescent="0.3">
      <c r="A12057" s="519">
        <v>2021</v>
      </c>
      <c r="B12057" s="520" t="s">
        <v>6779</v>
      </c>
      <c r="C12057" s="520" t="s">
        <v>6780</v>
      </c>
      <c r="D12057" s="521" t="s">
        <v>6779</v>
      </c>
      <c r="E12057" s="520" t="s">
        <v>3033</v>
      </c>
      <c r="F12057" s="520" t="s">
        <v>2788</v>
      </c>
      <c r="G12057" s="522" t="s">
        <v>2788</v>
      </c>
      <c r="H12057" s="524">
        <v>44501</v>
      </c>
      <c r="I12057" s="523">
        <v>17.685411999999999</v>
      </c>
      <c r="J12057" s="520" t="s">
        <v>3241</v>
      </c>
    </row>
    <row r="12058" spans="1:10" x14ac:dyDescent="0.3">
      <c r="A12058" s="519">
        <v>2021</v>
      </c>
      <c r="B12058" s="520" t="s">
        <v>6469</v>
      </c>
      <c r="C12058" s="520" t="s">
        <v>6470</v>
      </c>
      <c r="D12058" s="521" t="s">
        <v>6469</v>
      </c>
      <c r="E12058" s="520" t="s">
        <v>3033</v>
      </c>
      <c r="F12058" s="520" t="s">
        <v>2788</v>
      </c>
      <c r="G12058" s="522" t="s">
        <v>2788</v>
      </c>
      <c r="H12058" s="524">
        <v>44501</v>
      </c>
      <c r="I12058" s="523">
        <v>43.799416999999998</v>
      </c>
      <c r="J12058" s="520" t="s">
        <v>3241</v>
      </c>
    </row>
    <row r="12059" spans="1:10" x14ac:dyDescent="0.3">
      <c r="A12059" s="519">
        <v>2021</v>
      </c>
      <c r="B12059" s="520" t="s">
        <v>5767</v>
      </c>
      <c r="C12059" s="520" t="s">
        <v>3515</v>
      </c>
      <c r="D12059" s="521" t="s">
        <v>5768</v>
      </c>
      <c r="E12059" s="520" t="s">
        <v>3063</v>
      </c>
      <c r="F12059" s="520" t="s">
        <v>2815</v>
      </c>
      <c r="G12059" s="522" t="s">
        <v>2816</v>
      </c>
      <c r="H12059" s="524">
        <v>44501</v>
      </c>
      <c r="I12059" s="523">
        <v>2.2571060000000003</v>
      </c>
      <c r="J12059" s="520" t="s">
        <v>3192</v>
      </c>
    </row>
    <row r="12060" spans="1:10" x14ac:dyDescent="0.3">
      <c r="A12060" s="519">
        <v>2021</v>
      </c>
      <c r="B12060" s="520" t="s">
        <v>6382</v>
      </c>
      <c r="C12060" s="520" t="s">
        <v>6383</v>
      </c>
      <c r="D12060" s="521" t="s">
        <v>6384</v>
      </c>
      <c r="E12060" s="520" t="s">
        <v>3161</v>
      </c>
      <c r="F12060" s="520" t="s">
        <v>2815</v>
      </c>
      <c r="G12060" s="522" t="s">
        <v>2854</v>
      </c>
      <c r="H12060" s="524">
        <v>44501</v>
      </c>
      <c r="I12060" s="523">
        <v>1.0977840000000001</v>
      </c>
      <c r="J12060" s="520" t="s">
        <v>3192</v>
      </c>
    </row>
    <row r="12061" spans="1:10" x14ac:dyDescent="0.3">
      <c r="A12061" s="519">
        <v>2021</v>
      </c>
      <c r="B12061" s="520" t="s">
        <v>6029</v>
      </c>
      <c r="C12061" s="520" t="s">
        <v>6030</v>
      </c>
      <c r="D12061" s="521" t="s">
        <v>6029</v>
      </c>
      <c r="E12061" s="520" t="s">
        <v>3111</v>
      </c>
      <c r="F12061" s="520" t="s">
        <v>3034</v>
      </c>
      <c r="G12061" s="522" t="s">
        <v>2831</v>
      </c>
      <c r="H12061" s="524">
        <v>44501</v>
      </c>
      <c r="I12061" s="523">
        <v>1.7454850000000002</v>
      </c>
      <c r="J12061" s="520" t="s">
        <v>3192</v>
      </c>
    </row>
    <row r="12062" spans="1:10" x14ac:dyDescent="0.3">
      <c r="A12062" s="519">
        <v>2021</v>
      </c>
      <c r="B12062" s="520" t="s">
        <v>6027</v>
      </c>
      <c r="C12062" s="520" t="s">
        <v>6028</v>
      </c>
      <c r="D12062" s="521" t="s">
        <v>6027</v>
      </c>
      <c r="E12062" s="520" t="s">
        <v>3111</v>
      </c>
      <c r="F12062" s="520" t="s">
        <v>3034</v>
      </c>
      <c r="G12062" s="522" t="s">
        <v>2831</v>
      </c>
      <c r="H12062" s="524">
        <v>44501</v>
      </c>
      <c r="I12062" s="523">
        <v>3.6241120000000002</v>
      </c>
      <c r="J12062" s="520" t="s">
        <v>3192</v>
      </c>
    </row>
    <row r="12063" spans="1:10" x14ac:dyDescent="0.3">
      <c r="A12063" s="519">
        <v>2021</v>
      </c>
      <c r="B12063" s="520" t="s">
        <v>9056</v>
      </c>
      <c r="C12063" s="520" t="s">
        <v>9057</v>
      </c>
      <c r="D12063" s="521" t="s">
        <v>9058</v>
      </c>
      <c r="E12063" s="520" t="s">
        <v>3063</v>
      </c>
      <c r="F12063" s="520" t="s">
        <v>3094</v>
      </c>
      <c r="G12063" s="522" t="s">
        <v>3527</v>
      </c>
      <c r="H12063" s="524">
        <v>44501</v>
      </c>
      <c r="I12063" s="523">
        <v>0.57804500000000003</v>
      </c>
      <c r="J12063" s="520" t="s">
        <v>3192</v>
      </c>
    </row>
    <row r="12064" spans="1:10" x14ac:dyDescent="0.3">
      <c r="A12064" s="519">
        <v>2021</v>
      </c>
      <c r="B12064" s="520" t="s">
        <v>3178</v>
      </c>
      <c r="C12064" s="520" t="s">
        <v>3179</v>
      </c>
      <c r="D12064" s="521" t="s">
        <v>3178</v>
      </c>
      <c r="E12064" s="520" t="s">
        <v>3033</v>
      </c>
      <c r="F12064" s="520" t="s">
        <v>2807</v>
      </c>
      <c r="G12064" s="522" t="s">
        <v>2812</v>
      </c>
      <c r="H12064" s="524">
        <v>44501</v>
      </c>
      <c r="I12064" s="523">
        <v>0</v>
      </c>
      <c r="J12064" s="520" t="s">
        <v>3241</v>
      </c>
    </row>
    <row r="12065" spans="1:10" x14ac:dyDescent="0.3">
      <c r="A12065" s="519">
        <v>2021</v>
      </c>
      <c r="B12065" s="520" t="s">
        <v>6332</v>
      </c>
      <c r="C12065" s="520" t="s">
        <v>6266</v>
      </c>
      <c r="D12065" s="521" t="s">
        <v>6332</v>
      </c>
      <c r="E12065" s="520" t="s">
        <v>3111</v>
      </c>
      <c r="F12065" s="520" t="s">
        <v>2815</v>
      </c>
      <c r="G12065" s="522" t="s">
        <v>2854</v>
      </c>
      <c r="H12065" s="524">
        <v>44501</v>
      </c>
      <c r="I12065" s="523">
        <v>5.738E-2</v>
      </c>
      <c r="J12065" s="520" t="s">
        <v>3241</v>
      </c>
    </row>
    <row r="12066" spans="1:10" x14ac:dyDescent="0.3">
      <c r="A12066" s="519">
        <v>2021</v>
      </c>
      <c r="B12066" s="520" t="s">
        <v>6731</v>
      </c>
      <c r="C12066" s="520" t="s">
        <v>6732</v>
      </c>
      <c r="D12066" s="521" t="s">
        <v>6731</v>
      </c>
      <c r="E12066" s="520" t="s">
        <v>6117</v>
      </c>
      <c r="F12066" s="520" t="s">
        <v>2825</v>
      </c>
      <c r="G12066" s="522" t="s">
        <v>2826</v>
      </c>
      <c r="H12066" s="524">
        <v>44501</v>
      </c>
      <c r="I12066" s="523">
        <v>4.5749999999999999E-2</v>
      </c>
      <c r="J12066" s="520" t="s">
        <v>3192</v>
      </c>
    </row>
    <row r="12067" spans="1:10" x14ac:dyDescent="0.3">
      <c r="A12067" s="519">
        <v>2021</v>
      </c>
      <c r="B12067" s="520" t="s">
        <v>3119</v>
      </c>
      <c r="C12067" s="520" t="s">
        <v>3120</v>
      </c>
      <c r="D12067" s="521" t="s">
        <v>3119</v>
      </c>
      <c r="E12067" s="520" t="s">
        <v>6117</v>
      </c>
      <c r="F12067" s="520" t="s">
        <v>3034</v>
      </c>
      <c r="G12067" s="522" t="s">
        <v>2840</v>
      </c>
      <c r="H12067" s="524">
        <v>44501</v>
      </c>
      <c r="I12067" s="523">
        <v>4.6997330000000002</v>
      </c>
      <c r="J12067" s="520" t="s">
        <v>3241</v>
      </c>
    </row>
    <row r="12068" spans="1:10" x14ac:dyDescent="0.3">
      <c r="A12068" s="519">
        <v>2021</v>
      </c>
      <c r="B12068" s="520" t="s">
        <v>6083</v>
      </c>
      <c r="C12068" s="520" t="s">
        <v>6084</v>
      </c>
      <c r="D12068" s="521" t="s">
        <v>6083</v>
      </c>
      <c r="E12068" s="520" t="s">
        <v>3111</v>
      </c>
      <c r="F12068" s="520" t="s">
        <v>2825</v>
      </c>
      <c r="G12068" s="522" t="s">
        <v>2850</v>
      </c>
      <c r="H12068" s="524">
        <v>44501</v>
      </c>
      <c r="I12068" s="523">
        <v>1.8860399999999999</v>
      </c>
      <c r="J12068" s="520" t="s">
        <v>3241</v>
      </c>
    </row>
    <row r="12069" spans="1:10" x14ac:dyDescent="0.3">
      <c r="A12069" s="519">
        <v>2021</v>
      </c>
      <c r="B12069" s="520" t="s">
        <v>5984</v>
      </c>
      <c r="C12069" s="520" t="s">
        <v>5985</v>
      </c>
      <c r="D12069" s="521" t="s">
        <v>5984</v>
      </c>
      <c r="E12069" s="520" t="s">
        <v>3111</v>
      </c>
      <c r="F12069" s="520" t="s">
        <v>2825</v>
      </c>
      <c r="G12069" s="522" t="s">
        <v>2850</v>
      </c>
      <c r="H12069" s="524">
        <v>44501</v>
      </c>
      <c r="I12069" s="523">
        <v>9.1486780000000003</v>
      </c>
      <c r="J12069" s="520" t="s">
        <v>3192</v>
      </c>
    </row>
    <row r="12070" spans="1:10" x14ac:dyDescent="0.3">
      <c r="A12070" s="519">
        <v>2021</v>
      </c>
      <c r="B12070" s="520" t="s">
        <v>6043</v>
      </c>
      <c r="C12070" s="520" t="s">
        <v>6044</v>
      </c>
      <c r="D12070" s="521" t="s">
        <v>6043</v>
      </c>
      <c r="E12070" s="520" t="s">
        <v>3111</v>
      </c>
      <c r="F12070" s="520" t="s">
        <v>2825</v>
      </c>
      <c r="G12070" s="522" t="s">
        <v>2850</v>
      </c>
      <c r="H12070" s="524">
        <v>44501</v>
      </c>
      <c r="I12070" s="523">
        <v>3.7667130000000002</v>
      </c>
      <c r="J12070" s="520" t="s">
        <v>3192</v>
      </c>
    </row>
    <row r="12071" spans="1:10" x14ac:dyDescent="0.3">
      <c r="A12071" s="519">
        <v>2021</v>
      </c>
      <c r="B12071" s="520" t="s">
        <v>3121</v>
      </c>
      <c r="C12071" s="520" t="s">
        <v>3122</v>
      </c>
      <c r="D12071" s="521" t="s">
        <v>3121</v>
      </c>
      <c r="E12071" s="520" t="s">
        <v>6117</v>
      </c>
      <c r="F12071" s="520" t="s">
        <v>2825</v>
      </c>
      <c r="G12071" s="522" t="s">
        <v>2850</v>
      </c>
      <c r="H12071" s="524">
        <v>44501</v>
      </c>
      <c r="I12071" s="523">
        <v>12.53096</v>
      </c>
      <c r="J12071" s="520" t="s">
        <v>3241</v>
      </c>
    </row>
    <row r="12072" spans="1:10" x14ac:dyDescent="0.3">
      <c r="A12072" s="519">
        <v>2021</v>
      </c>
      <c r="B12072" s="520" t="s">
        <v>5978</v>
      </c>
      <c r="C12072" s="520" t="s">
        <v>5979</v>
      </c>
      <c r="D12072" s="521" t="s">
        <v>5978</v>
      </c>
      <c r="E12072" s="520" t="s">
        <v>3111</v>
      </c>
      <c r="F12072" s="520" t="s">
        <v>2825</v>
      </c>
      <c r="G12072" s="522" t="s">
        <v>2850</v>
      </c>
      <c r="H12072" s="524">
        <v>44501</v>
      </c>
      <c r="I12072" s="523">
        <v>6.9654389999999999</v>
      </c>
      <c r="J12072" s="520" t="s">
        <v>3192</v>
      </c>
    </row>
    <row r="12073" spans="1:10" x14ac:dyDescent="0.3">
      <c r="A12073" s="519">
        <v>2021</v>
      </c>
      <c r="B12073" s="520" t="s">
        <v>5980</v>
      </c>
      <c r="C12073" s="520" t="s">
        <v>5981</v>
      </c>
      <c r="D12073" s="521" t="s">
        <v>5980</v>
      </c>
      <c r="E12073" s="520" t="s">
        <v>3111</v>
      </c>
      <c r="F12073" s="520" t="s">
        <v>2825</v>
      </c>
      <c r="G12073" s="522" t="s">
        <v>2850</v>
      </c>
      <c r="H12073" s="524">
        <v>44501</v>
      </c>
      <c r="I12073" s="523">
        <v>7.1465230000000002</v>
      </c>
      <c r="J12073" s="520" t="s">
        <v>3192</v>
      </c>
    </row>
    <row r="12074" spans="1:10" x14ac:dyDescent="0.3">
      <c r="A12074" s="519">
        <v>2021</v>
      </c>
      <c r="B12074" s="520" t="s">
        <v>5993</v>
      </c>
      <c r="C12074" s="520" t="s">
        <v>5994</v>
      </c>
      <c r="D12074" s="521" t="s">
        <v>5993</v>
      </c>
      <c r="E12074" s="520" t="s">
        <v>3033</v>
      </c>
      <c r="F12074" s="520" t="s">
        <v>2788</v>
      </c>
      <c r="G12074" s="522" t="s">
        <v>2788</v>
      </c>
      <c r="H12074" s="524">
        <v>44501</v>
      </c>
      <c r="I12074" s="523">
        <v>1.0787390000000001</v>
      </c>
      <c r="J12074" s="520" t="s">
        <v>3241</v>
      </c>
    </row>
    <row r="12075" spans="1:10" x14ac:dyDescent="0.3">
      <c r="A12075" s="519">
        <v>2021</v>
      </c>
      <c r="B12075" s="520" t="s">
        <v>5982</v>
      </c>
      <c r="C12075" s="520" t="s">
        <v>5983</v>
      </c>
      <c r="D12075" s="521" t="s">
        <v>5982</v>
      </c>
      <c r="E12075" s="520" t="s">
        <v>3033</v>
      </c>
      <c r="F12075" s="520" t="s">
        <v>2788</v>
      </c>
      <c r="G12075" s="522" t="s">
        <v>2788</v>
      </c>
      <c r="H12075" s="524">
        <v>44501</v>
      </c>
      <c r="I12075" s="523">
        <v>16.562270999999999</v>
      </c>
      <c r="J12075" s="520" t="s">
        <v>3192</v>
      </c>
    </row>
    <row r="12076" spans="1:10" x14ac:dyDescent="0.3">
      <c r="A12076" s="519">
        <v>2021</v>
      </c>
      <c r="B12076" s="520" t="s">
        <v>6385</v>
      </c>
      <c r="C12076" s="520" t="s">
        <v>6386</v>
      </c>
      <c r="D12076" s="521" t="s">
        <v>6387</v>
      </c>
      <c r="E12076" s="520" t="s">
        <v>3161</v>
      </c>
      <c r="F12076" s="520" t="s">
        <v>2815</v>
      </c>
      <c r="G12076" s="522" t="s">
        <v>2816</v>
      </c>
      <c r="H12076" s="524">
        <v>44501</v>
      </c>
      <c r="I12076" s="523">
        <v>0.71206400000000003</v>
      </c>
      <c r="J12076" s="520" t="s">
        <v>3192</v>
      </c>
    </row>
    <row r="12077" spans="1:10" x14ac:dyDescent="0.3">
      <c r="A12077" s="519">
        <v>2021</v>
      </c>
      <c r="B12077" s="520" t="s">
        <v>6499</v>
      </c>
      <c r="C12077" s="520" t="s">
        <v>6500</v>
      </c>
      <c r="D12077" s="521" t="s">
        <v>6499</v>
      </c>
      <c r="E12077" s="520" t="s">
        <v>3033</v>
      </c>
      <c r="F12077" s="520" t="s">
        <v>2788</v>
      </c>
      <c r="G12077" s="522" t="s">
        <v>2788</v>
      </c>
      <c r="H12077" s="524">
        <v>44501</v>
      </c>
      <c r="I12077" s="523">
        <v>13.831246999999999</v>
      </c>
      <c r="J12077" s="520" t="s">
        <v>3192</v>
      </c>
    </row>
    <row r="12078" spans="1:10" x14ac:dyDescent="0.3">
      <c r="A12078" s="519">
        <v>2021</v>
      </c>
      <c r="B12078" s="520" t="s">
        <v>6471</v>
      </c>
      <c r="C12078" s="520" t="s">
        <v>6472</v>
      </c>
      <c r="D12078" s="521" t="s">
        <v>6473</v>
      </c>
      <c r="E12078" s="520" t="s">
        <v>3161</v>
      </c>
      <c r="F12078" s="520" t="s">
        <v>3026</v>
      </c>
      <c r="G12078" s="522" t="s">
        <v>2936</v>
      </c>
      <c r="H12078" s="524">
        <v>44501</v>
      </c>
      <c r="I12078" s="523">
        <v>1.217997</v>
      </c>
      <c r="J12078" s="520" t="s">
        <v>3192</v>
      </c>
    </row>
    <row r="12079" spans="1:10" x14ac:dyDescent="0.3">
      <c r="A12079" s="519">
        <v>2021</v>
      </c>
      <c r="B12079" s="520" t="s">
        <v>6510</v>
      </c>
      <c r="C12079" s="520" t="s">
        <v>3461</v>
      </c>
      <c r="D12079" s="521" t="s">
        <v>6511</v>
      </c>
      <c r="E12079" s="520" t="s">
        <v>3161</v>
      </c>
      <c r="F12079" s="520" t="s">
        <v>2815</v>
      </c>
      <c r="G12079" s="522" t="s">
        <v>2854</v>
      </c>
      <c r="H12079" s="524">
        <v>44501</v>
      </c>
      <c r="I12079" s="523">
        <v>0.54985800000000007</v>
      </c>
      <c r="J12079" s="520" t="s">
        <v>3192</v>
      </c>
    </row>
    <row r="12080" spans="1:10" x14ac:dyDescent="0.3">
      <c r="A12080" s="519">
        <v>2021</v>
      </c>
      <c r="B12080" s="520" t="s">
        <v>3198</v>
      </c>
      <c r="C12080" s="520" t="s">
        <v>3199</v>
      </c>
      <c r="D12080" s="521" t="s">
        <v>3200</v>
      </c>
      <c r="E12080" s="520" t="s">
        <v>3161</v>
      </c>
      <c r="F12080" s="520" t="s">
        <v>2815</v>
      </c>
      <c r="G12080" s="522" t="s">
        <v>2854</v>
      </c>
      <c r="H12080" s="524">
        <v>44501</v>
      </c>
      <c r="I12080" s="523">
        <v>0.81616699999999998</v>
      </c>
      <c r="J12080" s="520" t="s">
        <v>3192</v>
      </c>
    </row>
    <row r="12081" spans="1:10" x14ac:dyDescent="0.3">
      <c r="A12081" s="519">
        <v>2021</v>
      </c>
      <c r="B12081" s="520" t="s">
        <v>3051</v>
      </c>
      <c r="C12081" s="520" t="s">
        <v>3051</v>
      </c>
      <c r="D12081" s="521" t="s">
        <v>3051</v>
      </c>
      <c r="E12081" s="520" t="s">
        <v>6118</v>
      </c>
      <c r="F12081" s="520" t="s">
        <v>3051</v>
      </c>
      <c r="G12081" s="522" t="s">
        <v>6074</v>
      </c>
      <c r="H12081" s="524">
        <v>44501</v>
      </c>
      <c r="I12081" s="523">
        <v>10570.206</v>
      </c>
      <c r="J12081" s="520" t="s">
        <v>6487</v>
      </c>
    </row>
    <row r="12082" spans="1:10" x14ac:dyDescent="0.3">
      <c r="A12082" s="519">
        <v>2021</v>
      </c>
      <c r="B12082" s="520" t="s">
        <v>3022</v>
      </c>
      <c r="C12082" s="520" t="s">
        <v>3023</v>
      </c>
      <c r="D12082" s="521" t="s">
        <v>3024</v>
      </c>
      <c r="E12082" s="520" t="s">
        <v>3025</v>
      </c>
      <c r="F12082" s="520" t="s">
        <v>3026</v>
      </c>
      <c r="G12082" s="522" t="s">
        <v>2788</v>
      </c>
      <c r="H12082" s="524">
        <v>44501</v>
      </c>
      <c r="I12082" s="523">
        <v>0</v>
      </c>
      <c r="J12082" s="520" t="s">
        <v>3241</v>
      </c>
    </row>
    <row r="12083" spans="1:10" x14ac:dyDescent="0.3">
      <c r="A12083" s="519">
        <v>2021</v>
      </c>
      <c r="B12083" s="520" t="s">
        <v>3022</v>
      </c>
      <c r="C12083" s="520" t="s">
        <v>3023</v>
      </c>
      <c r="D12083" s="521" t="s">
        <v>3027</v>
      </c>
      <c r="E12083" s="520" t="s">
        <v>3025</v>
      </c>
      <c r="F12083" s="520" t="s">
        <v>3026</v>
      </c>
      <c r="G12083" s="522" t="s">
        <v>2788</v>
      </c>
      <c r="H12083" s="524">
        <v>44501</v>
      </c>
      <c r="I12083" s="523">
        <v>0</v>
      </c>
      <c r="J12083" s="520" t="s">
        <v>3241</v>
      </c>
    </row>
    <row r="12084" spans="1:10" x14ac:dyDescent="0.3">
      <c r="A12084" s="519">
        <v>2021</v>
      </c>
      <c r="B12084" s="520" t="s">
        <v>3162</v>
      </c>
      <c r="C12084" s="520" t="s">
        <v>3163</v>
      </c>
      <c r="D12084" s="521" t="s">
        <v>3164</v>
      </c>
      <c r="E12084" s="520" t="s">
        <v>3025</v>
      </c>
      <c r="F12084" s="520" t="s">
        <v>3087</v>
      </c>
      <c r="G12084" s="522" t="s">
        <v>2788</v>
      </c>
      <c r="H12084" s="524">
        <v>44501</v>
      </c>
      <c r="I12084" s="523">
        <v>0</v>
      </c>
      <c r="J12084" s="520" t="s">
        <v>3241</v>
      </c>
    </row>
    <row r="12085" spans="1:10" x14ac:dyDescent="0.3">
      <c r="A12085" s="519">
        <v>2021</v>
      </c>
      <c r="B12085" s="520" t="s">
        <v>3162</v>
      </c>
      <c r="C12085" s="520" t="s">
        <v>3163</v>
      </c>
      <c r="D12085" s="521" t="s">
        <v>3165</v>
      </c>
      <c r="E12085" s="520" t="s">
        <v>3025</v>
      </c>
      <c r="F12085" s="520" t="s">
        <v>3087</v>
      </c>
      <c r="G12085" s="522" t="s">
        <v>2788</v>
      </c>
      <c r="H12085" s="524">
        <v>44501</v>
      </c>
      <c r="I12085" s="523">
        <v>0</v>
      </c>
      <c r="J12085" s="520" t="s">
        <v>3241</v>
      </c>
    </row>
    <row r="12086" spans="1:10" x14ac:dyDescent="0.3">
      <c r="A12086" s="519">
        <v>2021</v>
      </c>
      <c r="B12086" s="520" t="s">
        <v>3064</v>
      </c>
      <c r="C12086" s="520" t="s">
        <v>3065</v>
      </c>
      <c r="D12086" s="521" t="s">
        <v>3066</v>
      </c>
      <c r="E12086" s="520" t="s">
        <v>3025</v>
      </c>
      <c r="F12086" s="520" t="s">
        <v>2825</v>
      </c>
      <c r="G12086" s="522" t="s">
        <v>2826</v>
      </c>
      <c r="H12086" s="524">
        <v>44501</v>
      </c>
      <c r="I12086" s="523">
        <v>0</v>
      </c>
      <c r="J12086" s="520" t="s">
        <v>3241</v>
      </c>
    </row>
    <row r="12087" spans="1:10" x14ac:dyDescent="0.3">
      <c r="A12087" s="519">
        <v>2021</v>
      </c>
      <c r="B12087" s="520" t="s">
        <v>3064</v>
      </c>
      <c r="C12087" s="520" t="s">
        <v>3065</v>
      </c>
      <c r="D12087" s="521" t="s">
        <v>3067</v>
      </c>
      <c r="E12087" s="520" t="s">
        <v>3025</v>
      </c>
      <c r="F12087" s="520" t="s">
        <v>2825</v>
      </c>
      <c r="G12087" s="522" t="s">
        <v>2826</v>
      </c>
      <c r="H12087" s="524">
        <v>44501</v>
      </c>
      <c r="I12087" s="523">
        <v>0</v>
      </c>
      <c r="J12087" s="520" t="s">
        <v>3241</v>
      </c>
    </row>
    <row r="12088" spans="1:10" x14ac:dyDescent="0.3">
      <c r="A12088" s="519">
        <v>2021</v>
      </c>
      <c r="B12088" s="520" t="s">
        <v>3084</v>
      </c>
      <c r="C12088" s="520" t="s">
        <v>3085</v>
      </c>
      <c r="D12088" s="521" t="s">
        <v>3086</v>
      </c>
      <c r="E12088" s="520" t="s">
        <v>3025</v>
      </c>
      <c r="F12088" s="520" t="s">
        <v>3087</v>
      </c>
      <c r="G12088" s="522" t="s">
        <v>2788</v>
      </c>
      <c r="H12088" s="524">
        <v>44501</v>
      </c>
      <c r="I12088" s="523">
        <v>0</v>
      </c>
      <c r="J12088" s="520" t="s">
        <v>3241</v>
      </c>
    </row>
    <row r="12089" spans="1:10" x14ac:dyDescent="0.3">
      <c r="A12089" s="519">
        <v>2021</v>
      </c>
      <c r="B12089" s="520" t="s">
        <v>3084</v>
      </c>
      <c r="C12089" s="520" t="s">
        <v>3085</v>
      </c>
      <c r="D12089" s="521" t="s">
        <v>3088</v>
      </c>
      <c r="E12089" s="520" t="s">
        <v>3025</v>
      </c>
      <c r="F12089" s="520" t="s">
        <v>3087</v>
      </c>
      <c r="G12089" s="522" t="s">
        <v>2788</v>
      </c>
      <c r="H12089" s="524">
        <v>44501</v>
      </c>
      <c r="I12089" s="523">
        <v>0</v>
      </c>
      <c r="J12089" s="520" t="s">
        <v>3241</v>
      </c>
    </row>
    <row r="12090" spans="1:10" x14ac:dyDescent="0.3">
      <c r="A12090" s="519">
        <v>2021</v>
      </c>
      <c r="B12090" s="520" t="s">
        <v>3136</v>
      </c>
      <c r="C12090" s="520" t="s">
        <v>3137</v>
      </c>
      <c r="D12090" s="521" t="s">
        <v>3138</v>
      </c>
      <c r="E12090" s="520" t="s">
        <v>3025</v>
      </c>
      <c r="F12090" s="520" t="s">
        <v>3087</v>
      </c>
      <c r="G12090" s="522" t="s">
        <v>2788</v>
      </c>
      <c r="H12090" s="524">
        <v>44501</v>
      </c>
      <c r="I12090" s="523">
        <v>0</v>
      </c>
      <c r="J12090" s="520" t="s">
        <v>3241</v>
      </c>
    </row>
    <row r="12091" spans="1:10" x14ac:dyDescent="0.3">
      <c r="A12091" s="519">
        <v>2021</v>
      </c>
      <c r="B12091" s="520" t="s">
        <v>3136</v>
      </c>
      <c r="C12091" s="520" t="s">
        <v>3137</v>
      </c>
      <c r="D12091" s="521" t="s">
        <v>3139</v>
      </c>
      <c r="E12091" s="520" t="s">
        <v>3025</v>
      </c>
      <c r="F12091" s="520" t="s">
        <v>3087</v>
      </c>
      <c r="G12091" s="522" t="s">
        <v>2788</v>
      </c>
      <c r="H12091" s="524">
        <v>44501</v>
      </c>
      <c r="I12091" s="523">
        <v>0</v>
      </c>
      <c r="J12091" s="520" t="s">
        <v>3241</v>
      </c>
    </row>
    <row r="12092" spans="1:10" x14ac:dyDescent="0.3">
      <c r="A12092" s="519">
        <v>2021</v>
      </c>
      <c r="B12092" s="520" t="s">
        <v>3123</v>
      </c>
      <c r="C12092" s="520" t="s">
        <v>3124</v>
      </c>
      <c r="D12092" s="521" t="s">
        <v>3166</v>
      </c>
      <c r="E12092" s="520" t="s">
        <v>3025</v>
      </c>
      <c r="F12092" s="520" t="s">
        <v>2825</v>
      </c>
      <c r="G12092" s="522" t="s">
        <v>2850</v>
      </c>
      <c r="H12092" s="524">
        <v>44501</v>
      </c>
      <c r="I12092" s="523">
        <v>0</v>
      </c>
      <c r="J12092" s="520" t="s">
        <v>3241</v>
      </c>
    </row>
    <row r="12093" spans="1:10" x14ac:dyDescent="0.3">
      <c r="A12093" s="519">
        <v>2021</v>
      </c>
      <c r="B12093" s="520" t="s">
        <v>3123</v>
      </c>
      <c r="C12093" s="520" t="s">
        <v>3124</v>
      </c>
      <c r="D12093" s="521" t="s">
        <v>3125</v>
      </c>
      <c r="E12093" s="520" t="s">
        <v>3025</v>
      </c>
      <c r="F12093" s="520" t="s">
        <v>2825</v>
      </c>
      <c r="G12093" s="522" t="s">
        <v>2850</v>
      </c>
      <c r="H12093" s="524">
        <v>44501</v>
      </c>
      <c r="I12093" s="523">
        <v>0</v>
      </c>
      <c r="J12093" s="520" t="s">
        <v>3241</v>
      </c>
    </row>
    <row r="12094" spans="1:10" x14ac:dyDescent="0.3">
      <c r="A12094" s="519">
        <v>2021</v>
      </c>
      <c r="B12094" s="520" t="s">
        <v>3123</v>
      </c>
      <c r="C12094" s="520" t="s">
        <v>3124</v>
      </c>
      <c r="D12094" s="521" t="s">
        <v>3170</v>
      </c>
      <c r="E12094" s="520" t="s">
        <v>3025</v>
      </c>
      <c r="F12094" s="520" t="s">
        <v>2825</v>
      </c>
      <c r="G12094" s="522" t="s">
        <v>2850</v>
      </c>
      <c r="H12094" s="524">
        <v>44501</v>
      </c>
      <c r="I12094" s="523">
        <v>0</v>
      </c>
      <c r="J12094" s="520" t="s">
        <v>3241</v>
      </c>
    </row>
    <row r="12095" spans="1:10" x14ac:dyDescent="0.3">
      <c r="A12095" s="519">
        <v>2021</v>
      </c>
      <c r="B12095" s="520" t="s">
        <v>3114</v>
      </c>
      <c r="C12095" s="520" t="s">
        <v>3115</v>
      </c>
      <c r="D12095" s="521" t="s">
        <v>3116</v>
      </c>
      <c r="E12095" s="520" t="s">
        <v>3025</v>
      </c>
      <c r="F12095" s="520" t="s">
        <v>3026</v>
      </c>
      <c r="G12095" s="522" t="s">
        <v>2788</v>
      </c>
      <c r="H12095" s="524">
        <v>44501</v>
      </c>
      <c r="I12095" s="523">
        <v>0</v>
      </c>
      <c r="J12095" s="520" t="s">
        <v>3241</v>
      </c>
    </row>
    <row r="12096" spans="1:10" x14ac:dyDescent="0.3">
      <c r="A12096" s="519">
        <v>2021</v>
      </c>
      <c r="B12096" s="520" t="s">
        <v>3126</v>
      </c>
      <c r="C12096" s="520" t="s">
        <v>3127</v>
      </c>
      <c r="D12096" s="521" t="s">
        <v>3128</v>
      </c>
      <c r="E12096" s="520" t="s">
        <v>3025</v>
      </c>
      <c r="F12096" s="520" t="s">
        <v>3026</v>
      </c>
      <c r="G12096" s="522" t="s">
        <v>2936</v>
      </c>
      <c r="H12096" s="524">
        <v>44501</v>
      </c>
      <c r="I12096" s="523">
        <v>0</v>
      </c>
      <c r="J12096" s="520" t="s">
        <v>3241</v>
      </c>
    </row>
    <row r="12097" spans="1:10" x14ac:dyDescent="0.3">
      <c r="A12097" s="519">
        <v>2021</v>
      </c>
      <c r="B12097" s="520" t="s">
        <v>3107</v>
      </c>
      <c r="C12097" s="520" t="s">
        <v>3108</v>
      </c>
      <c r="D12097" s="521" t="s">
        <v>3108</v>
      </c>
      <c r="E12097" s="520" t="s">
        <v>6117</v>
      </c>
      <c r="F12097" s="520" t="s">
        <v>3026</v>
      </c>
      <c r="G12097" s="522" t="s">
        <v>2936</v>
      </c>
      <c r="H12097" s="524">
        <v>44501</v>
      </c>
      <c r="I12097" s="523">
        <v>3.4421999999999994E-2</v>
      </c>
      <c r="J12097" s="520" t="s">
        <v>3241</v>
      </c>
    </row>
    <row r="12098" spans="1:10" x14ac:dyDescent="0.3">
      <c r="A12098" s="519">
        <v>2021</v>
      </c>
      <c r="B12098" s="520" t="s">
        <v>6453</v>
      </c>
      <c r="C12098" s="520" t="s">
        <v>6454</v>
      </c>
      <c r="D12098" s="521" t="s">
        <v>6453</v>
      </c>
      <c r="E12098" s="520" t="s">
        <v>3063</v>
      </c>
      <c r="F12098" s="520" t="s">
        <v>3094</v>
      </c>
      <c r="G12098" s="522" t="s">
        <v>2961</v>
      </c>
      <c r="H12098" s="524">
        <v>44501</v>
      </c>
      <c r="I12098" s="523">
        <v>0</v>
      </c>
      <c r="J12098" s="520" t="s">
        <v>3192</v>
      </c>
    </row>
    <row r="12099" spans="1:10" x14ac:dyDescent="0.3">
      <c r="A12099" s="519">
        <v>2021</v>
      </c>
      <c r="B12099" s="520" t="s">
        <v>3035</v>
      </c>
      <c r="C12099" s="520" t="s">
        <v>3036</v>
      </c>
      <c r="D12099" s="521" t="s">
        <v>3035</v>
      </c>
      <c r="E12099" s="520" t="s">
        <v>6117</v>
      </c>
      <c r="F12099" s="520" t="s">
        <v>2825</v>
      </c>
      <c r="G12099" s="522" t="s">
        <v>2826</v>
      </c>
      <c r="H12099" s="524">
        <v>44501</v>
      </c>
      <c r="I12099" s="523">
        <v>0</v>
      </c>
      <c r="J12099" s="520" t="s">
        <v>3241</v>
      </c>
    </row>
    <row r="12100" spans="1:10" x14ac:dyDescent="0.3">
      <c r="A12100" s="519">
        <v>2021</v>
      </c>
      <c r="B12100" s="520" t="s">
        <v>6728</v>
      </c>
      <c r="C12100" s="520" t="s">
        <v>6727</v>
      </c>
      <c r="D12100" s="521" t="s">
        <v>6726</v>
      </c>
      <c r="E12100" s="520" t="s">
        <v>3161</v>
      </c>
      <c r="F12100" s="520" t="s">
        <v>2815</v>
      </c>
      <c r="G12100" s="522" t="s">
        <v>2816</v>
      </c>
      <c r="H12100" s="524">
        <v>44501</v>
      </c>
      <c r="I12100" s="523">
        <v>0</v>
      </c>
      <c r="J12100" s="520" t="s">
        <v>3192</v>
      </c>
    </row>
    <row r="12101" spans="1:10" x14ac:dyDescent="0.3">
      <c r="A12101" s="519">
        <v>2021</v>
      </c>
      <c r="B12101" s="520" t="s">
        <v>3028</v>
      </c>
      <c r="C12101" s="520" t="s">
        <v>3029</v>
      </c>
      <c r="D12101" s="521" t="s">
        <v>3028</v>
      </c>
      <c r="E12101" s="520" t="s">
        <v>6117</v>
      </c>
      <c r="F12101" s="520" t="s">
        <v>2807</v>
      </c>
      <c r="G12101" s="522" t="s">
        <v>2812</v>
      </c>
      <c r="H12101" s="524">
        <v>44531</v>
      </c>
      <c r="I12101" s="523">
        <v>7.4422080000000008</v>
      </c>
      <c r="J12101" s="520" t="s">
        <v>3241</v>
      </c>
    </row>
    <row r="12102" spans="1:10" x14ac:dyDescent="0.3">
      <c r="A12102" s="519">
        <v>2021</v>
      </c>
      <c r="B12102" s="520" t="s">
        <v>3181</v>
      </c>
      <c r="C12102" s="520" t="s">
        <v>3180</v>
      </c>
      <c r="D12102" s="521" t="s">
        <v>3181</v>
      </c>
      <c r="E12102" s="520" t="s">
        <v>3033</v>
      </c>
      <c r="F12102" s="520" t="s">
        <v>3034</v>
      </c>
      <c r="G12102" s="522" t="s">
        <v>2821</v>
      </c>
      <c r="H12102" s="524">
        <v>44531</v>
      </c>
      <c r="I12102" s="523">
        <v>5.6913240000000007</v>
      </c>
      <c r="J12102" s="520" t="s">
        <v>3241</v>
      </c>
    </row>
    <row r="12103" spans="1:10" x14ac:dyDescent="0.3">
      <c r="A12103" s="519">
        <v>2021</v>
      </c>
      <c r="B12103" s="520" t="s">
        <v>3031</v>
      </c>
      <c r="C12103" s="520" t="s">
        <v>3032</v>
      </c>
      <c r="D12103" s="521" t="s">
        <v>3031</v>
      </c>
      <c r="E12103" s="520" t="s">
        <v>3033</v>
      </c>
      <c r="F12103" s="520" t="s">
        <v>3034</v>
      </c>
      <c r="G12103" s="522" t="s">
        <v>2821</v>
      </c>
      <c r="H12103" s="524">
        <v>44531</v>
      </c>
      <c r="I12103" s="523">
        <v>5.4859760000000009</v>
      </c>
      <c r="J12103" s="520" t="s">
        <v>3241</v>
      </c>
    </row>
    <row r="12104" spans="1:10" x14ac:dyDescent="0.3">
      <c r="A12104" s="519">
        <v>2021</v>
      </c>
      <c r="B12104" s="520" t="s">
        <v>3037</v>
      </c>
      <c r="C12104" s="520" t="s">
        <v>3038</v>
      </c>
      <c r="D12104" s="521" t="s">
        <v>3037</v>
      </c>
      <c r="E12104" s="520" t="s">
        <v>6117</v>
      </c>
      <c r="F12104" s="520" t="s">
        <v>3034</v>
      </c>
      <c r="G12104" s="522" t="s">
        <v>2999</v>
      </c>
      <c r="H12104" s="524">
        <v>44531</v>
      </c>
      <c r="I12104" s="523">
        <v>1.658544</v>
      </c>
      <c r="J12104" s="520" t="s">
        <v>3241</v>
      </c>
    </row>
    <row r="12105" spans="1:10" x14ac:dyDescent="0.3">
      <c r="A12105" s="519">
        <v>2021</v>
      </c>
      <c r="B12105" s="520" t="s">
        <v>3039</v>
      </c>
      <c r="C12105" s="520" t="s">
        <v>3040</v>
      </c>
      <c r="D12105" s="521" t="s">
        <v>3039</v>
      </c>
      <c r="E12105" s="520" t="s">
        <v>6117</v>
      </c>
      <c r="F12105" s="520" t="s">
        <v>2815</v>
      </c>
      <c r="G12105" s="522" t="s">
        <v>2816</v>
      </c>
      <c r="H12105" s="524">
        <v>44531</v>
      </c>
      <c r="I12105" s="523">
        <v>0</v>
      </c>
      <c r="J12105" s="520" t="s">
        <v>3241</v>
      </c>
    </row>
    <row r="12106" spans="1:10" x14ac:dyDescent="0.3">
      <c r="A12106" s="519">
        <v>2021</v>
      </c>
      <c r="B12106" s="520" t="s">
        <v>3041</v>
      </c>
      <c r="C12106" s="520" t="s">
        <v>3042</v>
      </c>
      <c r="D12106" s="521" t="s">
        <v>3041</v>
      </c>
      <c r="E12106" s="520" t="s">
        <v>6117</v>
      </c>
      <c r="F12106" s="520" t="s">
        <v>2825</v>
      </c>
      <c r="G12106" s="522" t="s">
        <v>2826</v>
      </c>
      <c r="H12106" s="524">
        <v>44531</v>
      </c>
      <c r="I12106" s="523">
        <v>1.9934540000000003</v>
      </c>
      <c r="J12106" s="520" t="s">
        <v>3241</v>
      </c>
    </row>
    <row r="12107" spans="1:10" x14ac:dyDescent="0.3">
      <c r="A12107" s="519">
        <v>2021</v>
      </c>
      <c r="B12107" s="520" t="s">
        <v>3043</v>
      </c>
      <c r="C12107" s="520" t="s">
        <v>3044</v>
      </c>
      <c r="D12107" s="521" t="s">
        <v>3043</v>
      </c>
      <c r="E12107" s="520" t="s">
        <v>6117</v>
      </c>
      <c r="F12107" s="520" t="s">
        <v>2815</v>
      </c>
      <c r="G12107" s="522" t="s">
        <v>2816</v>
      </c>
      <c r="H12107" s="524">
        <v>44531</v>
      </c>
      <c r="I12107" s="523">
        <v>3.7291130000000003</v>
      </c>
      <c r="J12107" s="520" t="s">
        <v>3241</v>
      </c>
    </row>
    <row r="12108" spans="1:10" x14ac:dyDescent="0.3">
      <c r="A12108" s="519">
        <v>2021</v>
      </c>
      <c r="B12108" s="520" t="s">
        <v>3045</v>
      </c>
      <c r="C12108" s="520" t="s">
        <v>3046</v>
      </c>
      <c r="D12108" s="521" t="s">
        <v>3045</v>
      </c>
      <c r="E12108" s="520" t="s">
        <v>6117</v>
      </c>
      <c r="F12108" s="520" t="s">
        <v>2815</v>
      </c>
      <c r="G12108" s="522" t="s">
        <v>2816</v>
      </c>
      <c r="H12108" s="524">
        <v>44531</v>
      </c>
      <c r="I12108" s="523">
        <v>6.1020000000000007E-3</v>
      </c>
      <c r="J12108" s="520" t="s">
        <v>3241</v>
      </c>
    </row>
    <row r="12109" spans="1:10" x14ac:dyDescent="0.3">
      <c r="A12109" s="519">
        <v>2021</v>
      </c>
      <c r="B12109" s="520" t="s">
        <v>3143</v>
      </c>
      <c r="C12109" s="520" t="s">
        <v>3144</v>
      </c>
      <c r="D12109" s="521" t="s">
        <v>3143</v>
      </c>
      <c r="E12109" s="520" t="s">
        <v>6117</v>
      </c>
      <c r="F12109" s="520" t="s">
        <v>2798</v>
      </c>
      <c r="G12109" s="522" t="s">
        <v>2803</v>
      </c>
      <c r="H12109" s="524">
        <v>44531</v>
      </c>
      <c r="I12109" s="523">
        <v>2.2000080000000004</v>
      </c>
      <c r="J12109" s="520" t="s">
        <v>3241</v>
      </c>
    </row>
    <row r="12110" spans="1:10" x14ac:dyDescent="0.3">
      <c r="A12110" s="519">
        <v>2021</v>
      </c>
      <c r="B12110" s="520" t="s">
        <v>3173</v>
      </c>
      <c r="C12110" s="520" t="s">
        <v>3172</v>
      </c>
      <c r="D12110" s="521" t="s">
        <v>3173</v>
      </c>
      <c r="E12110" s="520" t="s">
        <v>3111</v>
      </c>
      <c r="F12110" s="520" t="s">
        <v>2825</v>
      </c>
      <c r="G12110" s="522" t="s">
        <v>2850</v>
      </c>
      <c r="H12110" s="524">
        <v>44531</v>
      </c>
      <c r="I12110" s="523">
        <v>0.54084199999999993</v>
      </c>
      <c r="J12110" s="520" t="s">
        <v>3241</v>
      </c>
    </row>
    <row r="12111" spans="1:10" x14ac:dyDescent="0.3">
      <c r="A12111" s="519">
        <v>2021</v>
      </c>
      <c r="B12111" s="520" t="s">
        <v>3146</v>
      </c>
      <c r="C12111" s="520" t="s">
        <v>3147</v>
      </c>
      <c r="D12111" s="521" t="s">
        <v>3146</v>
      </c>
      <c r="E12111" s="520" t="s">
        <v>6117</v>
      </c>
      <c r="F12111" s="520" t="s">
        <v>2798</v>
      </c>
      <c r="G12111" s="522" t="s">
        <v>2803</v>
      </c>
      <c r="H12111" s="524">
        <v>44531</v>
      </c>
      <c r="I12111" s="523">
        <v>3.0016829999999999</v>
      </c>
      <c r="J12111" s="520" t="s">
        <v>3241</v>
      </c>
    </row>
    <row r="12112" spans="1:10" x14ac:dyDescent="0.3">
      <c r="A12112" s="519">
        <v>2021</v>
      </c>
      <c r="B12112" s="520" t="s">
        <v>3047</v>
      </c>
      <c r="C12112" s="520" t="s">
        <v>3048</v>
      </c>
      <c r="D12112" s="521" t="s">
        <v>3047</v>
      </c>
      <c r="E12112" s="520" t="s">
        <v>6117</v>
      </c>
      <c r="F12112" s="520" t="s">
        <v>2825</v>
      </c>
      <c r="G12112" s="522" t="s">
        <v>2826</v>
      </c>
      <c r="H12112" s="524">
        <v>44531</v>
      </c>
      <c r="I12112" s="523">
        <v>1.674525</v>
      </c>
      <c r="J12112" s="520" t="s">
        <v>3241</v>
      </c>
    </row>
    <row r="12113" spans="1:10" x14ac:dyDescent="0.3">
      <c r="A12113" s="519">
        <v>2021</v>
      </c>
      <c r="B12113" s="520" t="s">
        <v>3049</v>
      </c>
      <c r="C12113" s="520" t="s">
        <v>3050</v>
      </c>
      <c r="D12113" s="521" t="s">
        <v>3049</v>
      </c>
      <c r="E12113" s="520" t="s">
        <v>6117</v>
      </c>
      <c r="F12113" s="520" t="s">
        <v>2825</v>
      </c>
      <c r="G12113" s="522" t="s">
        <v>2850</v>
      </c>
      <c r="H12113" s="524">
        <v>44531</v>
      </c>
      <c r="I12113" s="523">
        <v>0</v>
      </c>
      <c r="J12113" s="520" t="s">
        <v>3241</v>
      </c>
    </row>
    <row r="12114" spans="1:10" x14ac:dyDescent="0.3">
      <c r="A12114" s="519">
        <v>2021</v>
      </c>
      <c r="B12114" s="520" t="s">
        <v>3052</v>
      </c>
      <c r="C12114" s="520" t="s">
        <v>3053</v>
      </c>
      <c r="D12114" s="521" t="s">
        <v>3052</v>
      </c>
      <c r="E12114" s="520" t="s">
        <v>3033</v>
      </c>
      <c r="F12114" s="520" t="s">
        <v>2807</v>
      </c>
      <c r="G12114" s="522" t="s">
        <v>2812</v>
      </c>
      <c r="H12114" s="524">
        <v>44531</v>
      </c>
      <c r="I12114" s="523">
        <v>2.0314899999999998</v>
      </c>
      <c r="J12114" s="520" t="s">
        <v>3241</v>
      </c>
    </row>
    <row r="12115" spans="1:10" x14ac:dyDescent="0.3">
      <c r="A12115" s="519">
        <v>2021</v>
      </c>
      <c r="B12115" s="520" t="s">
        <v>3054</v>
      </c>
      <c r="C12115" s="520" t="s">
        <v>3055</v>
      </c>
      <c r="D12115" s="521" t="s">
        <v>3054</v>
      </c>
      <c r="E12115" s="520" t="s">
        <v>6117</v>
      </c>
      <c r="F12115" s="520" t="s">
        <v>3034</v>
      </c>
      <c r="G12115" s="522" t="s">
        <v>2999</v>
      </c>
      <c r="H12115" s="524">
        <v>44531</v>
      </c>
      <c r="I12115" s="523">
        <v>3.7921550000000002</v>
      </c>
      <c r="J12115" s="520" t="s">
        <v>3241</v>
      </c>
    </row>
    <row r="12116" spans="1:10" x14ac:dyDescent="0.3">
      <c r="A12116" s="519">
        <v>2021</v>
      </c>
      <c r="B12116" s="520" t="s">
        <v>3056</v>
      </c>
      <c r="C12116" s="520" t="s">
        <v>3057</v>
      </c>
      <c r="D12116" s="521" t="s">
        <v>3056</v>
      </c>
      <c r="E12116" s="520" t="s">
        <v>6117</v>
      </c>
      <c r="F12116" s="520" t="s">
        <v>2825</v>
      </c>
      <c r="G12116" s="522" t="s">
        <v>2826</v>
      </c>
      <c r="H12116" s="524">
        <v>44531</v>
      </c>
      <c r="I12116" s="523">
        <v>2.8607000000000005</v>
      </c>
      <c r="J12116" s="520" t="s">
        <v>3241</v>
      </c>
    </row>
    <row r="12117" spans="1:10" x14ac:dyDescent="0.3">
      <c r="A12117" s="519">
        <v>2021</v>
      </c>
      <c r="B12117" s="520" t="s">
        <v>3058</v>
      </c>
      <c r="C12117" s="520" t="s">
        <v>3059</v>
      </c>
      <c r="D12117" s="521" t="s">
        <v>3058</v>
      </c>
      <c r="E12117" s="520" t="s">
        <v>6117</v>
      </c>
      <c r="F12117" s="520" t="s">
        <v>2815</v>
      </c>
      <c r="G12117" s="522" t="s">
        <v>2816</v>
      </c>
      <c r="H12117" s="524">
        <v>44531</v>
      </c>
      <c r="I12117" s="523">
        <v>3.8320150000000002</v>
      </c>
      <c r="J12117" s="520" t="s">
        <v>3241</v>
      </c>
    </row>
    <row r="12118" spans="1:10" x14ac:dyDescent="0.3">
      <c r="A12118" s="519">
        <v>2021</v>
      </c>
      <c r="B12118" s="520" t="s">
        <v>3152</v>
      </c>
      <c r="C12118" s="520" t="s">
        <v>3153</v>
      </c>
      <c r="D12118" s="521" t="s">
        <v>3152</v>
      </c>
      <c r="E12118" s="520" t="s">
        <v>3111</v>
      </c>
      <c r="F12118" s="520" t="s">
        <v>2825</v>
      </c>
      <c r="G12118" s="522" t="s">
        <v>2850</v>
      </c>
      <c r="H12118" s="524">
        <v>44531</v>
      </c>
      <c r="I12118" s="523">
        <v>0.50471100000000002</v>
      </c>
      <c r="J12118" s="520" t="s">
        <v>3241</v>
      </c>
    </row>
    <row r="12119" spans="1:10" x14ac:dyDescent="0.3">
      <c r="A12119" s="519">
        <v>2021</v>
      </c>
      <c r="B12119" s="520" t="s">
        <v>3154</v>
      </c>
      <c r="C12119" s="520" t="s">
        <v>3155</v>
      </c>
      <c r="D12119" s="521" t="s">
        <v>3154</v>
      </c>
      <c r="E12119" s="520" t="s">
        <v>3111</v>
      </c>
      <c r="F12119" s="520" t="s">
        <v>2825</v>
      </c>
      <c r="G12119" s="522" t="s">
        <v>2850</v>
      </c>
      <c r="H12119" s="524">
        <v>44531</v>
      </c>
      <c r="I12119" s="523">
        <v>0.61083200000000004</v>
      </c>
      <c r="J12119" s="520" t="s">
        <v>3241</v>
      </c>
    </row>
    <row r="12120" spans="1:10" x14ac:dyDescent="0.3">
      <c r="A12120" s="519">
        <v>2021</v>
      </c>
      <c r="B12120" s="520" t="s">
        <v>3156</v>
      </c>
      <c r="C12120" s="520" t="s">
        <v>3157</v>
      </c>
      <c r="D12120" s="521" t="s">
        <v>3156</v>
      </c>
      <c r="E12120" s="520" t="s">
        <v>3111</v>
      </c>
      <c r="F12120" s="520" t="s">
        <v>2825</v>
      </c>
      <c r="G12120" s="522" t="s">
        <v>2850</v>
      </c>
      <c r="H12120" s="524">
        <v>44531</v>
      </c>
      <c r="I12120" s="523">
        <v>0</v>
      </c>
      <c r="J12120" s="520" t="s">
        <v>3241</v>
      </c>
    </row>
    <row r="12121" spans="1:10" x14ac:dyDescent="0.3">
      <c r="A12121" s="519">
        <v>2021</v>
      </c>
      <c r="B12121" s="520" t="s">
        <v>3060</v>
      </c>
      <c r="C12121" s="520" t="s">
        <v>3061</v>
      </c>
      <c r="D12121" s="521" t="s">
        <v>3062</v>
      </c>
      <c r="E12121" s="520" t="s">
        <v>3063</v>
      </c>
      <c r="F12121" s="520" t="s">
        <v>3034</v>
      </c>
      <c r="G12121" s="522" t="s">
        <v>2999</v>
      </c>
      <c r="H12121" s="524">
        <v>44531</v>
      </c>
      <c r="I12121" s="523">
        <v>0</v>
      </c>
      <c r="J12121" s="520" t="s">
        <v>3241</v>
      </c>
    </row>
    <row r="12122" spans="1:10" x14ac:dyDescent="0.3">
      <c r="A12122" s="519">
        <v>2021</v>
      </c>
      <c r="B12122" s="520" t="s">
        <v>3174</v>
      </c>
      <c r="C12122" s="520" t="s">
        <v>3175</v>
      </c>
      <c r="D12122" s="521" t="s">
        <v>3174</v>
      </c>
      <c r="E12122" s="520" t="s">
        <v>6117</v>
      </c>
      <c r="F12122" s="520" t="s">
        <v>2825</v>
      </c>
      <c r="G12122" s="522" t="s">
        <v>2826</v>
      </c>
      <c r="H12122" s="524">
        <v>44531</v>
      </c>
      <c r="I12122" s="523">
        <v>0.66643400000000008</v>
      </c>
      <c r="J12122" s="520" t="s">
        <v>3241</v>
      </c>
    </row>
    <row r="12123" spans="1:10" x14ac:dyDescent="0.3">
      <c r="A12123" s="519">
        <v>2021</v>
      </c>
      <c r="B12123" s="520" t="s">
        <v>3068</v>
      </c>
      <c r="C12123" s="520" t="s">
        <v>3069</v>
      </c>
      <c r="D12123" s="521" t="s">
        <v>3068</v>
      </c>
      <c r="E12123" s="520" t="s">
        <v>6117</v>
      </c>
      <c r="F12123" s="520" t="s">
        <v>3034</v>
      </c>
      <c r="G12123" s="522" t="s">
        <v>2923</v>
      </c>
      <c r="H12123" s="524">
        <v>44531</v>
      </c>
      <c r="I12123" s="523">
        <v>7.0398199999999997</v>
      </c>
      <c r="J12123" s="520" t="s">
        <v>3241</v>
      </c>
    </row>
    <row r="12124" spans="1:10" x14ac:dyDescent="0.3">
      <c r="A12124" s="519">
        <v>2021</v>
      </c>
      <c r="B12124" s="520" t="s">
        <v>3070</v>
      </c>
      <c r="C12124" s="520" t="s">
        <v>3071</v>
      </c>
      <c r="D12124" s="521" t="s">
        <v>3070</v>
      </c>
      <c r="E12124" s="520" t="s">
        <v>6117</v>
      </c>
      <c r="F12124" s="520" t="s">
        <v>2815</v>
      </c>
      <c r="G12124" s="522" t="s">
        <v>2816</v>
      </c>
      <c r="H12124" s="524">
        <v>44531</v>
      </c>
      <c r="I12124" s="523">
        <v>1.029752</v>
      </c>
      <c r="J12124" s="520" t="s">
        <v>3241</v>
      </c>
    </row>
    <row r="12125" spans="1:10" x14ac:dyDescent="0.3">
      <c r="A12125" s="519">
        <v>2021</v>
      </c>
      <c r="B12125" s="520" t="s">
        <v>3176</v>
      </c>
      <c r="C12125" s="520" t="s">
        <v>3177</v>
      </c>
      <c r="D12125" s="521" t="s">
        <v>3176</v>
      </c>
      <c r="E12125" s="520" t="s">
        <v>3033</v>
      </c>
      <c r="F12125" s="520" t="s">
        <v>2807</v>
      </c>
      <c r="G12125" s="522" t="s">
        <v>2812</v>
      </c>
      <c r="H12125" s="524">
        <v>44531</v>
      </c>
      <c r="I12125" s="523">
        <v>10.817663</v>
      </c>
      <c r="J12125" s="520" t="s">
        <v>3241</v>
      </c>
    </row>
    <row r="12126" spans="1:10" x14ac:dyDescent="0.3">
      <c r="A12126" s="519">
        <v>2021</v>
      </c>
      <c r="B12126" s="520" t="s">
        <v>3072</v>
      </c>
      <c r="C12126" s="520" t="s">
        <v>3073</v>
      </c>
      <c r="D12126" s="521" t="s">
        <v>3072</v>
      </c>
      <c r="E12126" s="520" t="s">
        <v>6117</v>
      </c>
      <c r="F12126" s="520" t="s">
        <v>3034</v>
      </c>
      <c r="G12126" s="522" t="s">
        <v>3074</v>
      </c>
      <c r="H12126" s="524">
        <v>44531</v>
      </c>
      <c r="I12126" s="523">
        <v>4.0517999999999998E-2</v>
      </c>
      <c r="J12126" s="520" t="s">
        <v>3241</v>
      </c>
    </row>
    <row r="12127" spans="1:10" x14ac:dyDescent="0.3">
      <c r="A12127" s="519">
        <v>2021</v>
      </c>
      <c r="B12127" s="520" t="s">
        <v>3182</v>
      </c>
      <c r="C12127" s="520" t="s">
        <v>3183</v>
      </c>
      <c r="D12127" s="521" t="s">
        <v>3182</v>
      </c>
      <c r="E12127" s="520" t="s">
        <v>6117</v>
      </c>
      <c r="F12127" s="520" t="s">
        <v>2825</v>
      </c>
      <c r="G12127" s="522" t="s">
        <v>2826</v>
      </c>
      <c r="H12127" s="524">
        <v>44531</v>
      </c>
      <c r="I12127" s="523">
        <v>0.33480700000000002</v>
      </c>
      <c r="J12127" s="520" t="s">
        <v>3241</v>
      </c>
    </row>
    <row r="12128" spans="1:10" x14ac:dyDescent="0.3">
      <c r="A12128" s="519">
        <v>2021</v>
      </c>
      <c r="B12128" s="520" t="s">
        <v>3075</v>
      </c>
      <c r="C12128" s="520" t="s">
        <v>3076</v>
      </c>
      <c r="D12128" s="521" t="s">
        <v>3075</v>
      </c>
      <c r="E12128" s="520" t="s">
        <v>6117</v>
      </c>
      <c r="F12128" s="520" t="s">
        <v>2815</v>
      </c>
      <c r="G12128" s="522" t="s">
        <v>2816</v>
      </c>
      <c r="H12128" s="524">
        <v>44531</v>
      </c>
      <c r="I12128" s="523">
        <v>0</v>
      </c>
      <c r="J12128" s="520" t="s">
        <v>3241</v>
      </c>
    </row>
    <row r="12129" spans="1:10" x14ac:dyDescent="0.3">
      <c r="A12129" s="519">
        <v>2021</v>
      </c>
      <c r="B12129" s="520" t="s">
        <v>3077</v>
      </c>
      <c r="C12129" s="520" t="s">
        <v>3078</v>
      </c>
      <c r="D12129" s="521" t="s">
        <v>3077</v>
      </c>
      <c r="E12129" s="520" t="s">
        <v>3033</v>
      </c>
      <c r="F12129" s="520" t="s">
        <v>2788</v>
      </c>
      <c r="G12129" s="522" t="s">
        <v>2788</v>
      </c>
      <c r="H12129" s="524">
        <v>44531</v>
      </c>
      <c r="I12129" s="523">
        <v>0</v>
      </c>
      <c r="J12129" s="520" t="s">
        <v>3241</v>
      </c>
    </row>
    <row r="12130" spans="1:10" x14ac:dyDescent="0.3">
      <c r="A12130" s="519">
        <v>2021</v>
      </c>
      <c r="B12130" s="520" t="s">
        <v>3079</v>
      </c>
      <c r="C12130" s="520" t="s">
        <v>3080</v>
      </c>
      <c r="D12130" s="521" t="s">
        <v>3081</v>
      </c>
      <c r="E12130" s="520" t="s">
        <v>3063</v>
      </c>
      <c r="F12130" s="520" t="s">
        <v>2788</v>
      </c>
      <c r="G12130" s="522" t="s">
        <v>2788</v>
      </c>
      <c r="H12130" s="524">
        <v>44531</v>
      </c>
      <c r="I12130" s="523">
        <v>1.2207000000000001E-2</v>
      </c>
      <c r="J12130" s="520" t="s">
        <v>3241</v>
      </c>
    </row>
    <row r="12131" spans="1:10" x14ac:dyDescent="0.3">
      <c r="A12131" s="519">
        <v>2021</v>
      </c>
      <c r="B12131" s="520" t="s">
        <v>3082</v>
      </c>
      <c r="C12131" s="520" t="s">
        <v>3083</v>
      </c>
      <c r="D12131" s="521" t="s">
        <v>3082</v>
      </c>
      <c r="E12131" s="520" t="s">
        <v>6117</v>
      </c>
      <c r="F12131" s="520" t="s">
        <v>2825</v>
      </c>
      <c r="G12131" s="522" t="s">
        <v>2826</v>
      </c>
      <c r="H12131" s="524">
        <v>44531</v>
      </c>
      <c r="I12131" s="523">
        <v>5.3326599999999997</v>
      </c>
      <c r="J12131" s="520" t="s">
        <v>3241</v>
      </c>
    </row>
    <row r="12132" spans="1:10" x14ac:dyDescent="0.3">
      <c r="A12132" s="519">
        <v>2021</v>
      </c>
      <c r="B12132" s="520" t="s">
        <v>3089</v>
      </c>
      <c r="C12132" s="520" t="s">
        <v>3090</v>
      </c>
      <c r="D12132" s="521" t="s">
        <v>3089</v>
      </c>
      <c r="E12132" s="520" t="s">
        <v>6117</v>
      </c>
      <c r="F12132" s="520" t="s">
        <v>2815</v>
      </c>
      <c r="G12132" s="522" t="s">
        <v>2816</v>
      </c>
      <c r="H12132" s="524">
        <v>44531</v>
      </c>
      <c r="I12132" s="523">
        <v>2.4253430000000002</v>
      </c>
      <c r="J12132" s="520" t="s">
        <v>3241</v>
      </c>
    </row>
    <row r="12133" spans="1:10" x14ac:dyDescent="0.3">
      <c r="A12133" s="519">
        <v>2021</v>
      </c>
      <c r="B12133" s="520" t="s">
        <v>3184</v>
      </c>
      <c r="C12133" s="520" t="s">
        <v>3185</v>
      </c>
      <c r="D12133" s="521" t="s">
        <v>3186</v>
      </c>
      <c r="E12133" s="520" t="s">
        <v>3063</v>
      </c>
      <c r="F12133" s="520" t="s">
        <v>3034</v>
      </c>
      <c r="G12133" s="522" t="s">
        <v>2999</v>
      </c>
      <c r="H12133" s="524">
        <v>44531</v>
      </c>
      <c r="I12133" s="523">
        <v>0</v>
      </c>
      <c r="J12133" s="520" t="s">
        <v>3241</v>
      </c>
    </row>
    <row r="12134" spans="1:10" x14ac:dyDescent="0.3">
      <c r="A12134" s="519">
        <v>2021</v>
      </c>
      <c r="B12134" s="520" t="s">
        <v>3091</v>
      </c>
      <c r="C12134" s="520" t="s">
        <v>3092</v>
      </c>
      <c r="D12134" s="521" t="s">
        <v>3093</v>
      </c>
      <c r="E12134" s="520" t="s">
        <v>3063</v>
      </c>
      <c r="F12134" s="520" t="s">
        <v>3094</v>
      </c>
      <c r="G12134" s="522" t="s">
        <v>2965</v>
      </c>
      <c r="H12134" s="524">
        <v>44531</v>
      </c>
      <c r="I12134" s="523">
        <v>8.1673050000000007</v>
      </c>
      <c r="J12134" s="520" t="s">
        <v>3241</v>
      </c>
    </row>
    <row r="12135" spans="1:10" x14ac:dyDescent="0.3">
      <c r="A12135" s="519">
        <v>2021</v>
      </c>
      <c r="B12135" s="520" t="s">
        <v>3095</v>
      </c>
      <c r="C12135" s="520" t="s">
        <v>3096</v>
      </c>
      <c r="D12135" s="521" t="s">
        <v>3095</v>
      </c>
      <c r="E12135" s="520" t="s">
        <v>6117</v>
      </c>
      <c r="F12135" s="520" t="s">
        <v>3034</v>
      </c>
      <c r="G12135" s="522" t="s">
        <v>2999</v>
      </c>
      <c r="H12135" s="524">
        <v>44531</v>
      </c>
      <c r="I12135" s="523">
        <v>5.0737820000000005</v>
      </c>
      <c r="J12135" s="520" t="s">
        <v>3241</v>
      </c>
    </row>
    <row r="12136" spans="1:10" x14ac:dyDescent="0.3">
      <c r="A12136" s="519">
        <v>2021</v>
      </c>
      <c r="B12136" s="520" t="s">
        <v>3097</v>
      </c>
      <c r="C12136" s="520" t="s">
        <v>3098</v>
      </c>
      <c r="D12136" s="521" t="s">
        <v>3097</v>
      </c>
      <c r="E12136" s="520" t="s">
        <v>6117</v>
      </c>
      <c r="F12136" s="520" t="s">
        <v>2825</v>
      </c>
      <c r="G12136" s="522" t="s">
        <v>2850</v>
      </c>
      <c r="H12136" s="524">
        <v>44531</v>
      </c>
      <c r="I12136" s="523">
        <v>0</v>
      </c>
      <c r="J12136" s="520" t="s">
        <v>3241</v>
      </c>
    </row>
    <row r="12137" spans="1:10" x14ac:dyDescent="0.3">
      <c r="A12137" s="519">
        <v>2021</v>
      </c>
      <c r="B12137" s="520" t="s">
        <v>3132</v>
      </c>
      <c r="C12137" s="520" t="s">
        <v>3133</v>
      </c>
      <c r="D12137" s="521" t="s">
        <v>3132</v>
      </c>
      <c r="E12137" s="520" t="s">
        <v>3033</v>
      </c>
      <c r="F12137" s="520" t="s">
        <v>2807</v>
      </c>
      <c r="G12137" s="522" t="s">
        <v>2812</v>
      </c>
      <c r="H12137" s="524">
        <v>44531</v>
      </c>
      <c r="I12137" s="523">
        <v>12.541390999999999</v>
      </c>
      <c r="J12137" s="520" t="s">
        <v>3241</v>
      </c>
    </row>
    <row r="12138" spans="1:10" x14ac:dyDescent="0.3">
      <c r="A12138" s="519">
        <v>2021</v>
      </c>
      <c r="B12138" s="520" t="s">
        <v>3134</v>
      </c>
      <c r="C12138" s="520" t="s">
        <v>3135</v>
      </c>
      <c r="D12138" s="521" t="s">
        <v>3134</v>
      </c>
      <c r="E12138" s="520" t="s">
        <v>3033</v>
      </c>
      <c r="F12138" s="520" t="s">
        <v>2807</v>
      </c>
      <c r="G12138" s="522" t="s">
        <v>2812</v>
      </c>
      <c r="H12138" s="524">
        <v>44531</v>
      </c>
      <c r="I12138" s="523">
        <v>8.3323330000000002</v>
      </c>
      <c r="J12138" s="520" t="s">
        <v>3241</v>
      </c>
    </row>
    <row r="12139" spans="1:10" x14ac:dyDescent="0.3">
      <c r="A12139" s="519">
        <v>2021</v>
      </c>
      <c r="B12139" s="520" t="s">
        <v>3099</v>
      </c>
      <c r="C12139" s="520" t="s">
        <v>3100</v>
      </c>
      <c r="D12139" s="521" t="s">
        <v>3099</v>
      </c>
      <c r="E12139" s="520" t="s">
        <v>6117</v>
      </c>
      <c r="F12139" s="520" t="s">
        <v>2815</v>
      </c>
      <c r="G12139" s="522" t="s">
        <v>2816</v>
      </c>
      <c r="H12139" s="524">
        <v>44531</v>
      </c>
      <c r="I12139" s="523">
        <v>2.870244</v>
      </c>
      <c r="J12139" s="520" t="s">
        <v>3241</v>
      </c>
    </row>
    <row r="12140" spans="1:10" x14ac:dyDescent="0.3">
      <c r="A12140" s="519">
        <v>2021</v>
      </c>
      <c r="B12140" s="520" t="s">
        <v>3101</v>
      </c>
      <c r="C12140" s="520" t="s">
        <v>3102</v>
      </c>
      <c r="D12140" s="521" t="s">
        <v>3101</v>
      </c>
      <c r="E12140" s="520" t="s">
        <v>6117</v>
      </c>
      <c r="F12140" s="520" t="s">
        <v>3034</v>
      </c>
      <c r="G12140" s="522" t="s">
        <v>3074</v>
      </c>
      <c r="H12140" s="524">
        <v>44531</v>
      </c>
      <c r="I12140" s="523">
        <v>7.795999000000001</v>
      </c>
      <c r="J12140" s="520" t="s">
        <v>3241</v>
      </c>
    </row>
    <row r="12141" spans="1:10" x14ac:dyDescent="0.3">
      <c r="A12141" s="519">
        <v>2021</v>
      </c>
      <c r="B12141" s="520" t="s">
        <v>3148</v>
      </c>
      <c r="C12141" s="520" t="s">
        <v>3149</v>
      </c>
      <c r="D12141" s="521" t="s">
        <v>3148</v>
      </c>
      <c r="E12141" s="520" t="s">
        <v>6117</v>
      </c>
      <c r="F12141" s="520" t="s">
        <v>2798</v>
      </c>
      <c r="G12141" s="522" t="s">
        <v>2803</v>
      </c>
      <c r="H12141" s="524">
        <v>44531</v>
      </c>
      <c r="I12141" s="523">
        <v>2.001735</v>
      </c>
      <c r="J12141" s="520" t="s">
        <v>3241</v>
      </c>
    </row>
    <row r="12142" spans="1:10" x14ac:dyDescent="0.3">
      <c r="A12142" s="519">
        <v>2021</v>
      </c>
      <c r="B12142" s="520" t="s">
        <v>3103</v>
      </c>
      <c r="C12142" s="520" t="s">
        <v>3104</v>
      </c>
      <c r="D12142" s="521" t="s">
        <v>3103</v>
      </c>
      <c r="E12142" s="520" t="s">
        <v>6117</v>
      </c>
      <c r="F12142" s="520" t="s">
        <v>3034</v>
      </c>
      <c r="G12142" s="522" t="s">
        <v>2923</v>
      </c>
      <c r="H12142" s="524">
        <v>44531</v>
      </c>
      <c r="I12142" s="523">
        <v>0.97750200000000009</v>
      </c>
      <c r="J12142" s="520" t="s">
        <v>3241</v>
      </c>
    </row>
    <row r="12143" spans="1:10" x14ac:dyDescent="0.3">
      <c r="A12143" s="519">
        <v>2021</v>
      </c>
      <c r="B12143" s="520" t="s">
        <v>3150</v>
      </c>
      <c r="C12143" s="520" t="s">
        <v>3151</v>
      </c>
      <c r="D12143" s="521" t="s">
        <v>3150</v>
      </c>
      <c r="E12143" s="520" t="s">
        <v>6117</v>
      </c>
      <c r="F12143" s="520" t="s">
        <v>2825</v>
      </c>
      <c r="G12143" s="522" t="s">
        <v>2850</v>
      </c>
      <c r="H12143" s="524">
        <v>44531</v>
      </c>
      <c r="I12143" s="523">
        <v>0.22889500000000002</v>
      </c>
      <c r="J12143" s="520" t="s">
        <v>3241</v>
      </c>
    </row>
    <row r="12144" spans="1:10" x14ac:dyDescent="0.3">
      <c r="A12144" s="519">
        <v>2021</v>
      </c>
      <c r="B12144" s="520" t="s">
        <v>3105</v>
      </c>
      <c r="C12144" s="520" t="s">
        <v>3106</v>
      </c>
      <c r="D12144" s="521" t="s">
        <v>3105</v>
      </c>
      <c r="E12144" s="520" t="s">
        <v>6117</v>
      </c>
      <c r="F12144" s="520" t="s">
        <v>2798</v>
      </c>
      <c r="G12144" s="522" t="s">
        <v>2803</v>
      </c>
      <c r="H12144" s="524">
        <v>44531</v>
      </c>
      <c r="I12144" s="523">
        <v>2.6761020000000002</v>
      </c>
      <c r="J12144" s="520" t="s">
        <v>3241</v>
      </c>
    </row>
    <row r="12145" spans="1:10" x14ac:dyDescent="0.3">
      <c r="A12145" s="519">
        <v>2021</v>
      </c>
      <c r="B12145" s="520" t="s">
        <v>3140</v>
      </c>
      <c r="C12145" s="520" t="s">
        <v>3141</v>
      </c>
      <c r="D12145" s="521" t="s">
        <v>3140</v>
      </c>
      <c r="E12145" s="520" t="s">
        <v>6117</v>
      </c>
      <c r="F12145" s="520" t="s">
        <v>2825</v>
      </c>
      <c r="G12145" s="522" t="s">
        <v>2850</v>
      </c>
      <c r="H12145" s="524">
        <v>44531</v>
      </c>
      <c r="I12145" s="523">
        <v>0</v>
      </c>
      <c r="J12145" s="520" t="s">
        <v>3241</v>
      </c>
    </row>
    <row r="12146" spans="1:10" x14ac:dyDescent="0.3">
      <c r="A12146" s="519">
        <v>2021</v>
      </c>
      <c r="B12146" s="520" t="s">
        <v>3109</v>
      </c>
      <c r="C12146" s="520" t="s">
        <v>3110</v>
      </c>
      <c r="D12146" s="521" t="s">
        <v>3109</v>
      </c>
      <c r="E12146" s="520" t="s">
        <v>3111</v>
      </c>
      <c r="F12146" s="520" t="s">
        <v>2825</v>
      </c>
      <c r="G12146" s="522" t="s">
        <v>2850</v>
      </c>
      <c r="H12146" s="524">
        <v>44531</v>
      </c>
      <c r="I12146" s="523">
        <v>0.200907</v>
      </c>
      <c r="J12146" s="520" t="s">
        <v>3241</v>
      </c>
    </row>
    <row r="12147" spans="1:10" x14ac:dyDescent="0.3">
      <c r="A12147" s="519">
        <v>2021</v>
      </c>
      <c r="B12147" s="520" t="s">
        <v>3158</v>
      </c>
      <c r="C12147" s="520" t="s">
        <v>3159</v>
      </c>
      <c r="D12147" s="521" t="s">
        <v>3160</v>
      </c>
      <c r="E12147" s="520" t="s">
        <v>3161</v>
      </c>
      <c r="F12147" s="520" t="s">
        <v>3087</v>
      </c>
      <c r="G12147" s="522" t="s">
        <v>2788</v>
      </c>
      <c r="H12147" s="524">
        <v>44531</v>
      </c>
      <c r="I12147" s="523">
        <v>3.7062750000000002</v>
      </c>
      <c r="J12147" s="520" t="s">
        <v>3241</v>
      </c>
    </row>
    <row r="12148" spans="1:10" x14ac:dyDescent="0.3">
      <c r="A12148" s="519">
        <v>2021</v>
      </c>
      <c r="B12148" s="520" t="s">
        <v>3112</v>
      </c>
      <c r="C12148" s="520" t="s">
        <v>3113</v>
      </c>
      <c r="D12148" s="521" t="s">
        <v>3112</v>
      </c>
      <c r="E12148" s="520" t="s">
        <v>6117</v>
      </c>
      <c r="F12148" s="520" t="s">
        <v>2825</v>
      </c>
      <c r="G12148" s="522" t="s">
        <v>2826</v>
      </c>
      <c r="H12148" s="524">
        <v>44531</v>
      </c>
      <c r="I12148" s="523">
        <v>1.47943</v>
      </c>
      <c r="J12148" s="520" t="s">
        <v>3241</v>
      </c>
    </row>
    <row r="12149" spans="1:10" x14ac:dyDescent="0.3">
      <c r="A12149" s="519">
        <v>2021</v>
      </c>
      <c r="B12149" s="520" t="s">
        <v>3167</v>
      </c>
      <c r="C12149" s="520" t="s">
        <v>3168</v>
      </c>
      <c r="D12149" s="521" t="s">
        <v>3169</v>
      </c>
      <c r="E12149" s="520" t="s">
        <v>3161</v>
      </c>
      <c r="F12149" s="520" t="s">
        <v>3087</v>
      </c>
      <c r="G12149" s="522" t="s">
        <v>2788</v>
      </c>
      <c r="H12149" s="524">
        <v>44531</v>
      </c>
      <c r="I12149" s="523">
        <v>6.9552490000000011</v>
      </c>
      <c r="J12149" s="520" t="s">
        <v>3241</v>
      </c>
    </row>
    <row r="12150" spans="1:10" x14ac:dyDescent="0.3">
      <c r="A12150" s="519">
        <v>2021</v>
      </c>
      <c r="B12150" s="520" t="s">
        <v>3117</v>
      </c>
      <c r="C12150" s="520" t="s">
        <v>3118</v>
      </c>
      <c r="D12150" s="521" t="s">
        <v>3117</v>
      </c>
      <c r="E12150" s="520" t="s">
        <v>6117</v>
      </c>
      <c r="F12150" s="520" t="s">
        <v>2815</v>
      </c>
      <c r="G12150" s="522" t="s">
        <v>2816</v>
      </c>
      <c r="H12150" s="524">
        <v>44531</v>
      </c>
      <c r="I12150" s="523">
        <v>4.9437550000000003</v>
      </c>
      <c r="J12150" s="520" t="s">
        <v>3241</v>
      </c>
    </row>
    <row r="12151" spans="1:10" x14ac:dyDescent="0.3">
      <c r="A12151" s="519">
        <v>2021</v>
      </c>
      <c r="B12151" s="520" t="s">
        <v>3129</v>
      </c>
      <c r="C12151" s="520" t="s">
        <v>3130</v>
      </c>
      <c r="D12151" s="521" t="s">
        <v>3131</v>
      </c>
      <c r="E12151" s="520" t="s">
        <v>3063</v>
      </c>
      <c r="F12151" s="520" t="s">
        <v>3034</v>
      </c>
      <c r="G12151" s="522" t="s">
        <v>2840</v>
      </c>
      <c r="H12151" s="524">
        <v>44531</v>
      </c>
      <c r="I12151" s="523">
        <v>1.0775710000000001</v>
      </c>
      <c r="J12151" s="520" t="s">
        <v>3241</v>
      </c>
    </row>
    <row r="12152" spans="1:10" x14ac:dyDescent="0.3">
      <c r="A12152" s="519">
        <v>2021</v>
      </c>
      <c r="B12152" s="520" t="s">
        <v>3178</v>
      </c>
      <c r="C12152" s="520" t="s">
        <v>3179</v>
      </c>
      <c r="D12152" s="521" t="s">
        <v>3178</v>
      </c>
      <c r="E12152" s="520" t="s">
        <v>3033</v>
      </c>
      <c r="F12152" s="520" t="s">
        <v>2807</v>
      </c>
      <c r="G12152" s="522" t="s">
        <v>2812</v>
      </c>
      <c r="H12152" s="524">
        <v>44531</v>
      </c>
      <c r="I12152" s="523">
        <v>0</v>
      </c>
      <c r="J12152" s="520" t="s">
        <v>3241</v>
      </c>
    </row>
    <row r="12153" spans="1:10" x14ac:dyDescent="0.3">
      <c r="A12153" s="519">
        <v>2021</v>
      </c>
      <c r="B12153" s="520" t="s">
        <v>3119</v>
      </c>
      <c r="C12153" s="520" t="s">
        <v>3120</v>
      </c>
      <c r="D12153" s="521" t="s">
        <v>3119</v>
      </c>
      <c r="E12153" s="520" t="s">
        <v>6117</v>
      </c>
      <c r="F12153" s="520" t="s">
        <v>3034</v>
      </c>
      <c r="G12153" s="522" t="s">
        <v>2840</v>
      </c>
      <c r="H12153" s="524">
        <v>44531</v>
      </c>
      <c r="I12153" s="523">
        <v>1.2715750000000001</v>
      </c>
      <c r="J12153" s="520" t="s">
        <v>3241</v>
      </c>
    </row>
    <row r="12154" spans="1:10" x14ac:dyDescent="0.3">
      <c r="A12154" s="519">
        <v>2021</v>
      </c>
      <c r="B12154" s="520" t="s">
        <v>3121</v>
      </c>
      <c r="C12154" s="520" t="s">
        <v>3122</v>
      </c>
      <c r="D12154" s="521" t="s">
        <v>3121</v>
      </c>
      <c r="E12154" s="520" t="s">
        <v>6117</v>
      </c>
      <c r="F12154" s="520" t="s">
        <v>2825</v>
      </c>
      <c r="G12154" s="522" t="s">
        <v>2850</v>
      </c>
      <c r="H12154" s="524">
        <v>44531</v>
      </c>
      <c r="I12154" s="523">
        <v>14.1319</v>
      </c>
      <c r="J12154" s="520" t="s">
        <v>3241</v>
      </c>
    </row>
    <row r="12155" spans="1:10" x14ac:dyDescent="0.3">
      <c r="A12155" s="519">
        <v>2021</v>
      </c>
      <c r="B12155" s="520" t="s">
        <v>3198</v>
      </c>
      <c r="C12155" s="520" t="s">
        <v>3199</v>
      </c>
      <c r="D12155" s="521" t="s">
        <v>3200</v>
      </c>
      <c r="E12155" s="520" t="s">
        <v>3161</v>
      </c>
      <c r="F12155" s="520" t="s">
        <v>2815</v>
      </c>
      <c r="G12155" s="522" t="s">
        <v>2854</v>
      </c>
      <c r="H12155" s="524">
        <v>44531</v>
      </c>
      <c r="I12155" s="523">
        <v>0.65282799999999996</v>
      </c>
      <c r="J12155" s="520" t="s">
        <v>3192</v>
      </c>
    </row>
    <row r="12156" spans="1:10" x14ac:dyDescent="0.3">
      <c r="A12156" s="519">
        <v>2021</v>
      </c>
      <c r="B12156" s="520" t="s">
        <v>3187</v>
      </c>
      <c r="C12156" s="520" t="s">
        <v>3188</v>
      </c>
      <c r="D12156" s="521" t="s">
        <v>3187</v>
      </c>
      <c r="E12156" s="520" t="s">
        <v>3033</v>
      </c>
      <c r="F12156" s="520" t="s">
        <v>3034</v>
      </c>
      <c r="G12156" s="522" t="s">
        <v>3074</v>
      </c>
      <c r="H12156" s="524">
        <v>44531</v>
      </c>
      <c r="I12156" s="523">
        <v>0.971225</v>
      </c>
      <c r="J12156" s="520" t="s">
        <v>3241</v>
      </c>
    </row>
    <row r="12157" spans="1:10" x14ac:dyDescent="0.3">
      <c r="A12157" s="519">
        <v>2021</v>
      </c>
      <c r="B12157" s="520" t="s">
        <v>3189</v>
      </c>
      <c r="C12157" s="520" t="s">
        <v>3190</v>
      </c>
      <c r="D12157" s="521" t="s">
        <v>3191</v>
      </c>
      <c r="E12157" s="520" t="s">
        <v>3161</v>
      </c>
      <c r="F12157" s="520" t="s">
        <v>2815</v>
      </c>
      <c r="G12157" s="522" t="s">
        <v>2816</v>
      </c>
      <c r="H12157" s="524">
        <v>44531</v>
      </c>
      <c r="I12157" s="523">
        <v>1.3649980000000002</v>
      </c>
      <c r="J12157" s="520" t="s">
        <v>3192</v>
      </c>
    </row>
    <row r="12158" spans="1:10" x14ac:dyDescent="0.3">
      <c r="A12158" s="519">
        <v>2021</v>
      </c>
      <c r="B12158" s="520" t="s">
        <v>3193</v>
      </c>
      <c r="C12158" s="520" t="s">
        <v>3194</v>
      </c>
      <c r="D12158" s="521" t="s">
        <v>3193</v>
      </c>
      <c r="E12158" s="520" t="s">
        <v>6117</v>
      </c>
      <c r="F12158" s="520" t="s">
        <v>2798</v>
      </c>
      <c r="G12158" s="522" t="s">
        <v>2803</v>
      </c>
      <c r="H12158" s="524">
        <v>44531</v>
      </c>
      <c r="I12158" s="523">
        <v>2.6880860000000002</v>
      </c>
      <c r="J12158" s="520" t="s">
        <v>3192</v>
      </c>
    </row>
    <row r="12159" spans="1:10" x14ac:dyDescent="0.3">
      <c r="A12159" s="519">
        <v>2021</v>
      </c>
      <c r="B12159" s="520" t="s">
        <v>3195</v>
      </c>
      <c r="C12159" s="520" t="s">
        <v>3196</v>
      </c>
      <c r="D12159" s="521" t="s">
        <v>3197</v>
      </c>
      <c r="E12159" s="520" t="s">
        <v>3063</v>
      </c>
      <c r="F12159" s="520" t="s">
        <v>3094</v>
      </c>
      <c r="G12159" s="522" t="s">
        <v>2965</v>
      </c>
      <c r="H12159" s="524">
        <v>44531</v>
      </c>
      <c r="I12159" s="523">
        <v>1.6195810000000002</v>
      </c>
      <c r="J12159" s="520" t="s">
        <v>3192</v>
      </c>
    </row>
    <row r="12160" spans="1:10" x14ac:dyDescent="0.3">
      <c r="A12160" s="519">
        <v>2021</v>
      </c>
      <c r="B12160" s="520" t="s">
        <v>3690</v>
      </c>
      <c r="C12160" s="520" t="s">
        <v>3691</v>
      </c>
      <c r="D12160" s="521" t="s">
        <v>3690</v>
      </c>
      <c r="E12160" s="520" t="s">
        <v>3033</v>
      </c>
      <c r="F12160" s="520" t="s">
        <v>2807</v>
      </c>
      <c r="G12160" s="522" t="s">
        <v>2812</v>
      </c>
      <c r="H12160" s="524">
        <v>44531</v>
      </c>
      <c r="I12160" s="523">
        <v>7.7516500000000006</v>
      </c>
      <c r="J12160" s="520" t="s">
        <v>3241</v>
      </c>
    </row>
    <row r="12161" spans="1:10" x14ac:dyDescent="0.3">
      <c r="A12161" s="519">
        <v>2021</v>
      </c>
      <c r="B12161" s="520" t="s">
        <v>3687</v>
      </c>
      <c r="C12161" s="520" t="s">
        <v>3688</v>
      </c>
      <c r="D12161" s="521" t="s">
        <v>3689</v>
      </c>
      <c r="E12161" s="520" t="s">
        <v>3161</v>
      </c>
      <c r="F12161" s="520" t="s">
        <v>3026</v>
      </c>
      <c r="G12161" s="522" t="s">
        <v>2936</v>
      </c>
      <c r="H12161" s="524">
        <v>44531</v>
      </c>
      <c r="I12161" s="523">
        <v>0.92585200000000012</v>
      </c>
      <c r="J12161" s="520" t="s">
        <v>3192</v>
      </c>
    </row>
    <row r="12162" spans="1:10" x14ac:dyDescent="0.3">
      <c r="A12162" s="519">
        <v>2021</v>
      </c>
      <c r="B12162" s="520" t="s">
        <v>5217</v>
      </c>
      <c r="C12162" s="520" t="s">
        <v>2901</v>
      </c>
      <c r="D12162" s="521" t="s">
        <v>5217</v>
      </c>
      <c r="E12162" s="520" t="s">
        <v>3033</v>
      </c>
      <c r="F12162" s="520" t="s">
        <v>2788</v>
      </c>
      <c r="G12162" s="522" t="s">
        <v>2788</v>
      </c>
      <c r="H12162" s="524">
        <v>44531</v>
      </c>
      <c r="I12162" s="523">
        <v>26.780142999999999</v>
      </c>
      <c r="J12162" s="520" t="s">
        <v>3192</v>
      </c>
    </row>
    <row r="12163" spans="1:10" x14ac:dyDescent="0.3">
      <c r="A12163" s="519">
        <v>2021</v>
      </c>
      <c r="B12163" s="520" t="s">
        <v>5218</v>
      </c>
      <c r="C12163" s="520" t="s">
        <v>3507</v>
      </c>
      <c r="D12163" s="521" t="s">
        <v>5219</v>
      </c>
      <c r="E12163" s="520" t="s">
        <v>3063</v>
      </c>
      <c r="F12163" s="520" t="s">
        <v>2815</v>
      </c>
      <c r="G12163" s="522" t="s">
        <v>2816</v>
      </c>
      <c r="H12163" s="524">
        <v>44531</v>
      </c>
      <c r="I12163" s="523">
        <v>5.5665120000000003</v>
      </c>
      <c r="J12163" s="520" t="s">
        <v>3192</v>
      </c>
    </row>
    <row r="12164" spans="1:10" x14ac:dyDescent="0.3">
      <c r="A12164" s="519">
        <v>2021</v>
      </c>
      <c r="B12164" s="520" t="s">
        <v>5670</v>
      </c>
      <c r="C12164" s="520" t="s">
        <v>5671</v>
      </c>
      <c r="D12164" s="521" t="s">
        <v>5670</v>
      </c>
      <c r="E12164" s="520" t="s">
        <v>3033</v>
      </c>
      <c r="F12164" s="520" t="s">
        <v>2807</v>
      </c>
      <c r="G12164" s="522" t="s">
        <v>2812</v>
      </c>
      <c r="H12164" s="524">
        <v>44531</v>
      </c>
      <c r="I12164" s="523">
        <v>36.255720000000004</v>
      </c>
      <c r="J12164" s="520" t="s">
        <v>3241</v>
      </c>
    </row>
    <row r="12165" spans="1:10" x14ac:dyDescent="0.3">
      <c r="A12165" s="519">
        <v>2021</v>
      </c>
      <c r="B12165" s="520" t="s">
        <v>5672</v>
      </c>
      <c r="C12165" s="520" t="s">
        <v>2863</v>
      </c>
      <c r="D12165" s="521" t="s">
        <v>5672</v>
      </c>
      <c r="E12165" s="520" t="s">
        <v>3111</v>
      </c>
      <c r="F12165" s="520" t="s">
        <v>2815</v>
      </c>
      <c r="G12165" s="522" t="s">
        <v>2854</v>
      </c>
      <c r="H12165" s="524">
        <v>44531</v>
      </c>
      <c r="I12165" s="523">
        <v>6.4699499999999999</v>
      </c>
      <c r="J12165" s="520" t="s">
        <v>3192</v>
      </c>
    </row>
    <row r="12166" spans="1:10" x14ac:dyDescent="0.3">
      <c r="A12166" s="519">
        <v>2021</v>
      </c>
      <c r="B12166" s="520" t="s">
        <v>5757</v>
      </c>
      <c r="C12166" s="520" t="s">
        <v>2909</v>
      </c>
      <c r="D12166" s="521" t="s">
        <v>5757</v>
      </c>
      <c r="E12166" s="520" t="s">
        <v>3033</v>
      </c>
      <c r="F12166" s="520" t="s">
        <v>2788</v>
      </c>
      <c r="G12166" s="522" t="s">
        <v>2788</v>
      </c>
      <c r="H12166" s="524">
        <v>44531</v>
      </c>
      <c r="I12166" s="523">
        <v>31.830616000000003</v>
      </c>
      <c r="J12166" s="520" t="s">
        <v>3192</v>
      </c>
    </row>
    <row r="12167" spans="1:10" x14ac:dyDescent="0.3">
      <c r="A12167" s="519">
        <v>2021</v>
      </c>
      <c r="B12167" s="520" t="s">
        <v>5972</v>
      </c>
      <c r="C12167" s="520" t="s">
        <v>5973</v>
      </c>
      <c r="D12167" s="521" t="s">
        <v>5972</v>
      </c>
      <c r="E12167" s="520" t="s">
        <v>3111</v>
      </c>
      <c r="F12167" s="520" t="s">
        <v>2825</v>
      </c>
      <c r="G12167" s="522" t="s">
        <v>2850</v>
      </c>
      <c r="H12167" s="524">
        <v>44531</v>
      </c>
      <c r="I12167" s="523">
        <v>8.4740999999999997E-2</v>
      </c>
      <c r="J12167" s="520" t="s">
        <v>3241</v>
      </c>
    </row>
    <row r="12168" spans="1:10" x14ac:dyDescent="0.3">
      <c r="A12168" s="519">
        <v>2021</v>
      </c>
      <c r="B12168" s="520" t="s">
        <v>5758</v>
      </c>
      <c r="C12168" s="520" t="s">
        <v>5759</v>
      </c>
      <c r="D12168" s="521" t="s">
        <v>5758</v>
      </c>
      <c r="E12168" s="520" t="s">
        <v>3033</v>
      </c>
      <c r="F12168" s="520" t="s">
        <v>2815</v>
      </c>
      <c r="G12168" s="522" t="s">
        <v>2816</v>
      </c>
      <c r="H12168" s="524">
        <v>44531</v>
      </c>
      <c r="I12168" s="523">
        <v>18.074394999999999</v>
      </c>
      <c r="J12168" s="520" t="s">
        <v>3192</v>
      </c>
    </row>
    <row r="12169" spans="1:10" x14ac:dyDescent="0.3">
      <c r="A12169" s="519">
        <v>2021</v>
      </c>
      <c r="B12169" s="520" t="s">
        <v>5760</v>
      </c>
      <c r="C12169" s="520" t="s">
        <v>5761</v>
      </c>
      <c r="D12169" s="521" t="s">
        <v>5760</v>
      </c>
      <c r="E12169" s="520" t="s">
        <v>3111</v>
      </c>
      <c r="F12169" s="520" t="s">
        <v>2815</v>
      </c>
      <c r="G12169" s="522" t="s">
        <v>2854</v>
      </c>
      <c r="H12169" s="524">
        <v>44531</v>
      </c>
      <c r="I12169" s="523">
        <v>5.938491</v>
      </c>
      <c r="J12169" s="520" t="s">
        <v>3192</v>
      </c>
    </row>
    <row r="12170" spans="1:10" x14ac:dyDescent="0.3">
      <c r="A12170" s="519">
        <v>2021</v>
      </c>
      <c r="B12170" s="520" t="s">
        <v>5762</v>
      </c>
      <c r="C12170" s="520" t="s">
        <v>5763</v>
      </c>
      <c r="D12170" s="521" t="s">
        <v>5762</v>
      </c>
      <c r="E12170" s="520" t="s">
        <v>3111</v>
      </c>
      <c r="F12170" s="520" t="s">
        <v>2825</v>
      </c>
      <c r="G12170" s="522" t="s">
        <v>2850</v>
      </c>
      <c r="H12170" s="524">
        <v>44531</v>
      </c>
      <c r="I12170" s="523">
        <v>0.47124800000000006</v>
      </c>
      <c r="J12170" s="520" t="s">
        <v>3192</v>
      </c>
    </row>
    <row r="12171" spans="1:10" x14ac:dyDescent="0.3">
      <c r="A12171" s="519">
        <v>2021</v>
      </c>
      <c r="B12171" s="520" t="s">
        <v>5775</v>
      </c>
      <c r="C12171" s="520" t="s">
        <v>2905</v>
      </c>
      <c r="D12171" s="521" t="s">
        <v>5775</v>
      </c>
      <c r="E12171" s="520" t="s">
        <v>3033</v>
      </c>
      <c r="F12171" s="520" t="s">
        <v>2807</v>
      </c>
      <c r="G12171" s="522" t="s">
        <v>2812</v>
      </c>
      <c r="H12171" s="524">
        <v>44531</v>
      </c>
      <c r="I12171" s="523">
        <v>8.8269490000000008</v>
      </c>
      <c r="J12171" s="520" t="s">
        <v>3192</v>
      </c>
    </row>
    <row r="12172" spans="1:10" x14ac:dyDescent="0.3">
      <c r="A12172" s="519">
        <v>2021</v>
      </c>
      <c r="B12172" s="520" t="s">
        <v>5773</v>
      </c>
      <c r="C12172" s="520" t="s">
        <v>5774</v>
      </c>
      <c r="D12172" s="521" t="s">
        <v>5773</v>
      </c>
      <c r="E12172" s="520" t="s">
        <v>3111</v>
      </c>
      <c r="F12172" s="520" t="s">
        <v>3034</v>
      </c>
      <c r="G12172" s="522" t="s">
        <v>2821</v>
      </c>
      <c r="H12172" s="524">
        <v>44531</v>
      </c>
      <c r="I12172" s="523">
        <v>0.25736000000000003</v>
      </c>
      <c r="J12172" s="520" t="s">
        <v>3241</v>
      </c>
    </row>
    <row r="12173" spans="1:10" x14ac:dyDescent="0.3">
      <c r="A12173" s="519">
        <v>2021</v>
      </c>
      <c r="B12173" s="520" t="s">
        <v>5764</v>
      </c>
      <c r="C12173" s="520" t="s">
        <v>5765</v>
      </c>
      <c r="D12173" s="521" t="s">
        <v>5766</v>
      </c>
      <c r="E12173" s="520" t="s">
        <v>3161</v>
      </c>
      <c r="F12173" s="520" t="s">
        <v>2815</v>
      </c>
      <c r="G12173" s="522" t="s">
        <v>2816</v>
      </c>
      <c r="H12173" s="524">
        <v>44531</v>
      </c>
      <c r="I12173" s="523">
        <v>0.85338200000000008</v>
      </c>
      <c r="J12173" s="520" t="s">
        <v>3192</v>
      </c>
    </row>
    <row r="12174" spans="1:10" x14ac:dyDescent="0.3">
      <c r="A12174" s="519">
        <v>2021</v>
      </c>
      <c r="B12174" s="520" t="s">
        <v>5771</v>
      </c>
      <c r="C12174" s="520" t="s">
        <v>5772</v>
      </c>
      <c r="D12174" s="521" t="s">
        <v>5771</v>
      </c>
      <c r="E12174" s="520" t="s">
        <v>3033</v>
      </c>
      <c r="F12174" s="520" t="s">
        <v>2807</v>
      </c>
      <c r="G12174" s="522" t="s">
        <v>2812</v>
      </c>
      <c r="H12174" s="524">
        <v>44531</v>
      </c>
      <c r="I12174" s="523">
        <v>28.116592000000001</v>
      </c>
      <c r="J12174" s="520" t="s">
        <v>9055</v>
      </c>
    </row>
    <row r="12175" spans="1:10" x14ac:dyDescent="0.3">
      <c r="A12175" s="519">
        <v>2021</v>
      </c>
      <c r="B12175" s="520" t="s">
        <v>5769</v>
      </c>
      <c r="C12175" s="520" t="s">
        <v>5770</v>
      </c>
      <c r="D12175" s="521" t="s">
        <v>5769</v>
      </c>
      <c r="E12175" s="520" t="s">
        <v>3111</v>
      </c>
      <c r="F12175" s="520" t="s">
        <v>3034</v>
      </c>
      <c r="G12175" s="522" t="s">
        <v>2821</v>
      </c>
      <c r="H12175" s="524">
        <v>44531</v>
      </c>
      <c r="I12175" s="523">
        <v>8.3669050000000009</v>
      </c>
      <c r="J12175" s="520" t="s">
        <v>3192</v>
      </c>
    </row>
    <row r="12176" spans="1:10" x14ac:dyDescent="0.3">
      <c r="A12176" s="519">
        <v>2021</v>
      </c>
      <c r="B12176" s="520" t="s">
        <v>5767</v>
      </c>
      <c r="C12176" s="520" t="s">
        <v>3515</v>
      </c>
      <c r="D12176" s="521" t="s">
        <v>5768</v>
      </c>
      <c r="E12176" s="520" t="s">
        <v>3063</v>
      </c>
      <c r="F12176" s="520" t="s">
        <v>2815</v>
      </c>
      <c r="G12176" s="522" t="s">
        <v>2816</v>
      </c>
      <c r="H12176" s="524">
        <v>44531</v>
      </c>
      <c r="I12176" s="523">
        <v>2.314886</v>
      </c>
      <c r="J12176" s="520" t="s">
        <v>3192</v>
      </c>
    </row>
    <row r="12177" spans="1:10" x14ac:dyDescent="0.3">
      <c r="A12177" s="519">
        <v>2021</v>
      </c>
      <c r="B12177" s="520" t="s">
        <v>5982</v>
      </c>
      <c r="C12177" s="520" t="s">
        <v>5983</v>
      </c>
      <c r="D12177" s="521" t="s">
        <v>5982</v>
      </c>
      <c r="E12177" s="520" t="s">
        <v>3033</v>
      </c>
      <c r="F12177" s="520" t="s">
        <v>2788</v>
      </c>
      <c r="G12177" s="522" t="s">
        <v>2788</v>
      </c>
      <c r="H12177" s="524">
        <v>44531</v>
      </c>
      <c r="I12177" s="523">
        <v>19.798988000000001</v>
      </c>
      <c r="J12177" s="520" t="s">
        <v>3192</v>
      </c>
    </row>
    <row r="12178" spans="1:10" x14ac:dyDescent="0.3">
      <c r="A12178" s="519">
        <v>2021</v>
      </c>
      <c r="B12178" s="520" t="s">
        <v>5974</v>
      </c>
      <c r="C12178" s="520" t="s">
        <v>5975</v>
      </c>
      <c r="D12178" s="521" t="s">
        <v>5974</v>
      </c>
      <c r="E12178" s="520" t="s">
        <v>3033</v>
      </c>
      <c r="F12178" s="520" t="s">
        <v>2807</v>
      </c>
      <c r="G12178" s="522" t="s">
        <v>2812</v>
      </c>
      <c r="H12178" s="524">
        <v>44531</v>
      </c>
      <c r="I12178" s="523">
        <v>10.312576999999999</v>
      </c>
      <c r="J12178" s="520" t="s">
        <v>3192</v>
      </c>
    </row>
    <row r="12179" spans="1:10" x14ac:dyDescent="0.3">
      <c r="A12179" s="519">
        <v>2021</v>
      </c>
      <c r="B12179" s="520" t="s">
        <v>5976</v>
      </c>
      <c r="C12179" s="520" t="s">
        <v>5977</v>
      </c>
      <c r="D12179" s="521" t="s">
        <v>5976</v>
      </c>
      <c r="E12179" s="520" t="s">
        <v>3111</v>
      </c>
      <c r="F12179" s="520" t="s">
        <v>3034</v>
      </c>
      <c r="G12179" s="522" t="s">
        <v>2831</v>
      </c>
      <c r="H12179" s="524">
        <v>44531</v>
      </c>
      <c r="I12179" s="523">
        <v>5.8290340000000009</v>
      </c>
      <c r="J12179" s="520" t="s">
        <v>3192</v>
      </c>
    </row>
    <row r="12180" spans="1:10" x14ac:dyDescent="0.3">
      <c r="A12180" s="519">
        <v>2021</v>
      </c>
      <c r="B12180" s="520" t="s">
        <v>5978</v>
      </c>
      <c r="C12180" s="520" t="s">
        <v>5979</v>
      </c>
      <c r="D12180" s="521" t="s">
        <v>5978</v>
      </c>
      <c r="E12180" s="520" t="s">
        <v>3111</v>
      </c>
      <c r="F12180" s="520" t="s">
        <v>2825</v>
      </c>
      <c r="G12180" s="522" t="s">
        <v>2850</v>
      </c>
      <c r="H12180" s="524">
        <v>44531</v>
      </c>
      <c r="I12180" s="523">
        <v>6.1775830000000003</v>
      </c>
      <c r="J12180" s="520" t="s">
        <v>3192</v>
      </c>
    </row>
    <row r="12181" spans="1:10" x14ac:dyDescent="0.3">
      <c r="A12181" s="519">
        <v>2021</v>
      </c>
      <c r="B12181" s="520" t="s">
        <v>5980</v>
      </c>
      <c r="C12181" s="520" t="s">
        <v>5981</v>
      </c>
      <c r="D12181" s="521" t="s">
        <v>5980</v>
      </c>
      <c r="E12181" s="520" t="s">
        <v>3111</v>
      </c>
      <c r="F12181" s="520" t="s">
        <v>2825</v>
      </c>
      <c r="G12181" s="522" t="s">
        <v>2850</v>
      </c>
      <c r="H12181" s="524">
        <v>44531</v>
      </c>
      <c r="I12181" s="523">
        <v>6.3322890000000003</v>
      </c>
      <c r="J12181" s="520" t="s">
        <v>3192</v>
      </c>
    </row>
    <row r="12182" spans="1:10" x14ac:dyDescent="0.3">
      <c r="A12182" s="519">
        <v>2021</v>
      </c>
      <c r="B12182" s="520" t="s">
        <v>5984</v>
      </c>
      <c r="C12182" s="520" t="s">
        <v>5985</v>
      </c>
      <c r="D12182" s="521" t="s">
        <v>5984</v>
      </c>
      <c r="E12182" s="520" t="s">
        <v>3111</v>
      </c>
      <c r="F12182" s="520" t="s">
        <v>2825</v>
      </c>
      <c r="G12182" s="522" t="s">
        <v>2850</v>
      </c>
      <c r="H12182" s="524">
        <v>44531</v>
      </c>
      <c r="I12182" s="523">
        <v>8.0869990000000005</v>
      </c>
      <c r="J12182" s="520" t="s">
        <v>3192</v>
      </c>
    </row>
    <row r="12183" spans="1:10" x14ac:dyDescent="0.3">
      <c r="A12183" s="519">
        <v>2021</v>
      </c>
      <c r="B12183" s="520" t="s">
        <v>5993</v>
      </c>
      <c r="C12183" s="520" t="s">
        <v>5994</v>
      </c>
      <c r="D12183" s="521" t="s">
        <v>5993</v>
      </c>
      <c r="E12183" s="520" t="s">
        <v>3033</v>
      </c>
      <c r="F12183" s="520" t="s">
        <v>2788</v>
      </c>
      <c r="G12183" s="522" t="s">
        <v>2788</v>
      </c>
      <c r="H12183" s="524">
        <v>44531</v>
      </c>
      <c r="I12183" s="523">
        <v>1.2996670000000001</v>
      </c>
      <c r="J12183" s="520" t="s">
        <v>3241</v>
      </c>
    </row>
    <row r="12184" spans="1:10" x14ac:dyDescent="0.3">
      <c r="A12184" s="519">
        <v>2021</v>
      </c>
      <c r="B12184" s="520" t="s">
        <v>5991</v>
      </c>
      <c r="C12184" s="520" t="s">
        <v>5992</v>
      </c>
      <c r="D12184" s="521" t="s">
        <v>5991</v>
      </c>
      <c r="E12184" s="520" t="s">
        <v>3033</v>
      </c>
      <c r="F12184" s="520" t="s">
        <v>2788</v>
      </c>
      <c r="G12184" s="522" t="s">
        <v>2799</v>
      </c>
      <c r="H12184" s="524">
        <v>44531</v>
      </c>
      <c r="I12184" s="523">
        <v>10.901997</v>
      </c>
      <c r="J12184" s="520" t="s">
        <v>3192</v>
      </c>
    </row>
    <row r="12185" spans="1:10" x14ac:dyDescent="0.3">
      <c r="A12185" s="519">
        <v>2021</v>
      </c>
      <c r="B12185" s="520" t="s">
        <v>5987</v>
      </c>
      <c r="C12185" s="520" t="s">
        <v>6024</v>
      </c>
      <c r="D12185" s="521" t="s">
        <v>5987</v>
      </c>
      <c r="E12185" s="520" t="s">
        <v>3111</v>
      </c>
      <c r="F12185" s="520" t="s">
        <v>2825</v>
      </c>
      <c r="G12185" s="522" t="s">
        <v>2850</v>
      </c>
      <c r="H12185" s="524">
        <v>44531</v>
      </c>
      <c r="I12185" s="523">
        <v>23.555994999999999</v>
      </c>
      <c r="J12185" s="520" t="s">
        <v>3192</v>
      </c>
    </row>
    <row r="12186" spans="1:10" x14ac:dyDescent="0.3">
      <c r="A12186" s="519">
        <v>2021</v>
      </c>
      <c r="B12186" s="520" t="s">
        <v>5764</v>
      </c>
      <c r="C12186" s="520" t="s">
        <v>5765</v>
      </c>
      <c r="D12186" s="521" t="s">
        <v>5988</v>
      </c>
      <c r="E12186" s="520" t="s">
        <v>3161</v>
      </c>
      <c r="F12186" s="520" t="s">
        <v>2815</v>
      </c>
      <c r="G12186" s="522" t="s">
        <v>2816</v>
      </c>
      <c r="H12186" s="524">
        <v>44531</v>
      </c>
      <c r="I12186" s="523">
        <v>0.85666799999999999</v>
      </c>
      <c r="J12186" s="520" t="s">
        <v>3192</v>
      </c>
    </row>
    <row r="12187" spans="1:10" x14ac:dyDescent="0.3">
      <c r="A12187" s="519">
        <v>2021</v>
      </c>
      <c r="B12187" s="520" t="s">
        <v>5989</v>
      </c>
      <c r="C12187" s="520" t="s">
        <v>5990</v>
      </c>
      <c r="D12187" s="521" t="s">
        <v>5989</v>
      </c>
      <c r="E12187" s="520" t="s">
        <v>3033</v>
      </c>
      <c r="F12187" s="520" t="s">
        <v>2807</v>
      </c>
      <c r="G12187" s="522" t="s">
        <v>2812</v>
      </c>
      <c r="H12187" s="524">
        <v>44531</v>
      </c>
      <c r="I12187" s="523">
        <v>24.947958999999997</v>
      </c>
      <c r="J12187" s="520" t="s">
        <v>3241</v>
      </c>
    </row>
    <row r="12188" spans="1:10" x14ac:dyDescent="0.3">
      <c r="A12188" s="519">
        <v>2021</v>
      </c>
      <c r="B12188" s="520" t="s">
        <v>6036</v>
      </c>
      <c r="C12188" s="520" t="s">
        <v>6037</v>
      </c>
      <c r="D12188" s="521" t="s">
        <v>6038</v>
      </c>
      <c r="E12188" s="520" t="s">
        <v>3161</v>
      </c>
      <c r="F12188" s="520" t="s">
        <v>3026</v>
      </c>
      <c r="G12188" s="522" t="s">
        <v>2936</v>
      </c>
      <c r="H12188" s="524">
        <v>44531</v>
      </c>
      <c r="I12188" s="523">
        <v>4.4678150000000008</v>
      </c>
      <c r="J12188" s="520" t="s">
        <v>3192</v>
      </c>
    </row>
    <row r="12189" spans="1:10" x14ac:dyDescent="0.3">
      <c r="A12189" s="519">
        <v>2021</v>
      </c>
      <c r="B12189" s="520" t="s">
        <v>5995</v>
      </c>
      <c r="C12189" s="520" t="s">
        <v>5996</v>
      </c>
      <c r="D12189" s="521" t="s">
        <v>5995</v>
      </c>
      <c r="E12189" s="520" t="s">
        <v>3033</v>
      </c>
      <c r="F12189" s="520" t="s">
        <v>2807</v>
      </c>
      <c r="G12189" s="522" t="s">
        <v>2812</v>
      </c>
      <c r="H12189" s="524">
        <v>44531</v>
      </c>
      <c r="I12189" s="523">
        <v>3.2542270000000002</v>
      </c>
      <c r="J12189" s="520" t="s">
        <v>3192</v>
      </c>
    </row>
    <row r="12190" spans="1:10" x14ac:dyDescent="0.3">
      <c r="A12190" s="519">
        <v>2021</v>
      </c>
      <c r="B12190" s="520" t="s">
        <v>6033</v>
      </c>
      <c r="C12190" s="520" t="s">
        <v>6034</v>
      </c>
      <c r="D12190" s="521" t="s">
        <v>6035</v>
      </c>
      <c r="E12190" s="520" t="s">
        <v>3161</v>
      </c>
      <c r="F12190" s="520" t="s">
        <v>2788</v>
      </c>
      <c r="G12190" s="522" t="s">
        <v>2788</v>
      </c>
      <c r="H12190" s="524">
        <v>44531</v>
      </c>
      <c r="I12190" s="523">
        <v>1.9118760000000001</v>
      </c>
      <c r="J12190" s="520" t="s">
        <v>3192</v>
      </c>
    </row>
    <row r="12191" spans="1:10" x14ac:dyDescent="0.3">
      <c r="A12191" s="519">
        <v>2021</v>
      </c>
      <c r="B12191" s="520" t="s">
        <v>5997</v>
      </c>
      <c r="C12191" s="520" t="s">
        <v>5998</v>
      </c>
      <c r="D12191" s="521" t="s">
        <v>5997</v>
      </c>
      <c r="E12191" s="520" t="s">
        <v>3111</v>
      </c>
      <c r="F12191" s="520" t="s">
        <v>3034</v>
      </c>
      <c r="G12191" s="522" t="s">
        <v>2821</v>
      </c>
      <c r="H12191" s="524">
        <v>44531</v>
      </c>
      <c r="I12191" s="523">
        <v>4.4054459999999995</v>
      </c>
      <c r="J12191" s="520" t="s">
        <v>3241</v>
      </c>
    </row>
    <row r="12192" spans="1:10" x14ac:dyDescent="0.3">
      <c r="A12192" s="519">
        <v>2021</v>
      </c>
      <c r="B12192" s="520" t="s">
        <v>5999</v>
      </c>
      <c r="C12192" s="520" t="s">
        <v>5967</v>
      </c>
      <c r="D12192" s="521" t="s">
        <v>5999</v>
      </c>
      <c r="E12192" s="520" t="s">
        <v>3111</v>
      </c>
      <c r="F12192" s="520" t="s">
        <v>2815</v>
      </c>
      <c r="G12192" s="522" t="s">
        <v>2854</v>
      </c>
      <c r="H12192" s="524">
        <v>44531</v>
      </c>
      <c r="I12192" s="523">
        <v>1.001115</v>
      </c>
      <c r="J12192" s="520" t="s">
        <v>3241</v>
      </c>
    </row>
    <row r="12193" spans="1:10" x14ac:dyDescent="0.3">
      <c r="A12193" s="519">
        <v>2021</v>
      </c>
      <c r="B12193" s="520" t="s">
        <v>6025</v>
      </c>
      <c r="C12193" s="520" t="s">
        <v>6026</v>
      </c>
      <c r="D12193" s="521" t="s">
        <v>6025</v>
      </c>
      <c r="E12193" s="520" t="s">
        <v>3033</v>
      </c>
      <c r="F12193" s="520" t="s">
        <v>2807</v>
      </c>
      <c r="G12193" s="522" t="s">
        <v>2808</v>
      </c>
      <c r="H12193" s="524">
        <v>44531</v>
      </c>
      <c r="I12193" s="523">
        <v>39.172136000000002</v>
      </c>
      <c r="J12193" s="520" t="s">
        <v>3192</v>
      </c>
    </row>
    <row r="12194" spans="1:10" x14ac:dyDescent="0.3">
      <c r="A12194" s="519">
        <v>2021</v>
      </c>
      <c r="B12194" s="520" t="s">
        <v>6027</v>
      </c>
      <c r="C12194" s="520" t="s">
        <v>6028</v>
      </c>
      <c r="D12194" s="521" t="s">
        <v>6027</v>
      </c>
      <c r="E12194" s="520" t="s">
        <v>3111</v>
      </c>
      <c r="F12194" s="520" t="s">
        <v>3034</v>
      </c>
      <c r="G12194" s="522" t="s">
        <v>2831</v>
      </c>
      <c r="H12194" s="524">
        <v>44531</v>
      </c>
      <c r="I12194" s="523">
        <v>3.4176899999999999</v>
      </c>
      <c r="J12194" s="520" t="s">
        <v>3192</v>
      </c>
    </row>
    <row r="12195" spans="1:10" x14ac:dyDescent="0.3">
      <c r="A12195" s="519">
        <v>2021</v>
      </c>
      <c r="B12195" s="520" t="s">
        <v>6029</v>
      </c>
      <c r="C12195" s="520" t="s">
        <v>6030</v>
      </c>
      <c r="D12195" s="521" t="s">
        <v>6029</v>
      </c>
      <c r="E12195" s="520" t="s">
        <v>3111</v>
      </c>
      <c r="F12195" s="520" t="s">
        <v>3034</v>
      </c>
      <c r="G12195" s="522" t="s">
        <v>2831</v>
      </c>
      <c r="H12195" s="524">
        <v>44531</v>
      </c>
      <c r="I12195" s="523">
        <v>1.5685170000000002</v>
      </c>
      <c r="J12195" s="520" t="s">
        <v>3192</v>
      </c>
    </row>
    <row r="12196" spans="1:10" x14ac:dyDescent="0.3">
      <c r="A12196" s="519">
        <v>2021</v>
      </c>
      <c r="B12196" s="520" t="s">
        <v>6031</v>
      </c>
      <c r="C12196" s="520" t="s">
        <v>6016</v>
      </c>
      <c r="D12196" s="521" t="s">
        <v>6031</v>
      </c>
      <c r="E12196" s="520" t="s">
        <v>3033</v>
      </c>
      <c r="F12196" s="520" t="s">
        <v>2807</v>
      </c>
      <c r="G12196" s="522" t="s">
        <v>2808</v>
      </c>
      <c r="H12196" s="524">
        <v>44531</v>
      </c>
      <c r="I12196" s="523">
        <v>9.7448270000000008</v>
      </c>
      <c r="J12196" s="520" t="s">
        <v>3241</v>
      </c>
    </row>
    <row r="12197" spans="1:10" x14ac:dyDescent="0.3">
      <c r="A12197" s="519">
        <v>2021</v>
      </c>
      <c r="B12197" s="520" t="s">
        <v>6032</v>
      </c>
      <c r="C12197" s="520" t="s">
        <v>6018</v>
      </c>
      <c r="D12197" s="521" t="s">
        <v>6032</v>
      </c>
      <c r="E12197" s="520" t="s">
        <v>3033</v>
      </c>
      <c r="F12197" s="520" t="s">
        <v>2788</v>
      </c>
      <c r="G12197" s="522" t="s">
        <v>2788</v>
      </c>
      <c r="H12197" s="524">
        <v>44531</v>
      </c>
      <c r="I12197" s="523">
        <v>16.887808</v>
      </c>
      <c r="J12197" s="520" t="s">
        <v>3241</v>
      </c>
    </row>
    <row r="12198" spans="1:10" x14ac:dyDescent="0.3">
      <c r="A12198" s="519">
        <v>2021</v>
      </c>
      <c r="B12198" s="520" t="s">
        <v>6039</v>
      </c>
      <c r="C12198" s="520" t="s">
        <v>6040</v>
      </c>
      <c r="D12198" s="521" t="s">
        <v>6039</v>
      </c>
      <c r="E12198" s="520" t="s">
        <v>3033</v>
      </c>
      <c r="F12198" s="520" t="s">
        <v>2788</v>
      </c>
      <c r="G12198" s="522" t="s">
        <v>2788</v>
      </c>
      <c r="H12198" s="524">
        <v>44531</v>
      </c>
      <c r="I12198" s="523">
        <v>18.737524000000001</v>
      </c>
      <c r="J12198" s="520" t="s">
        <v>3241</v>
      </c>
    </row>
    <row r="12199" spans="1:10" x14ac:dyDescent="0.3">
      <c r="A12199" s="519">
        <v>2021</v>
      </c>
      <c r="B12199" s="520" t="s">
        <v>6041</v>
      </c>
      <c r="C12199" s="520" t="s">
        <v>6042</v>
      </c>
      <c r="D12199" s="521" t="s">
        <v>6041</v>
      </c>
      <c r="E12199" s="520" t="s">
        <v>3033</v>
      </c>
      <c r="F12199" s="520" t="s">
        <v>2798</v>
      </c>
      <c r="G12199" s="522" t="s">
        <v>2803</v>
      </c>
      <c r="H12199" s="524">
        <v>44531</v>
      </c>
      <c r="I12199" s="523">
        <v>29.377726000000003</v>
      </c>
      <c r="J12199" s="520" t="s">
        <v>3192</v>
      </c>
    </row>
    <row r="12200" spans="1:10" x14ac:dyDescent="0.3">
      <c r="A12200" s="519">
        <v>2021</v>
      </c>
      <c r="B12200" s="520" t="s">
        <v>6043</v>
      </c>
      <c r="C12200" s="520" t="s">
        <v>6044</v>
      </c>
      <c r="D12200" s="521" t="s">
        <v>6043</v>
      </c>
      <c r="E12200" s="520" t="s">
        <v>3111</v>
      </c>
      <c r="F12200" s="520" t="s">
        <v>2825</v>
      </c>
      <c r="G12200" s="522" t="s">
        <v>2850</v>
      </c>
      <c r="H12200" s="524">
        <v>44531</v>
      </c>
      <c r="I12200" s="523">
        <v>3.3369490000000002</v>
      </c>
      <c r="J12200" s="520" t="s">
        <v>3192</v>
      </c>
    </row>
    <row r="12201" spans="1:10" x14ac:dyDescent="0.3">
      <c r="A12201" s="519">
        <v>2021</v>
      </c>
      <c r="B12201" s="520" t="s">
        <v>6075</v>
      </c>
      <c r="C12201" s="520" t="s">
        <v>6076</v>
      </c>
      <c r="D12201" s="521" t="s">
        <v>6075</v>
      </c>
      <c r="E12201" s="520" t="s">
        <v>3033</v>
      </c>
      <c r="F12201" s="520" t="s">
        <v>2807</v>
      </c>
      <c r="G12201" s="522" t="s">
        <v>2812</v>
      </c>
      <c r="H12201" s="524">
        <v>44531</v>
      </c>
      <c r="I12201" s="523">
        <v>55.110650999999997</v>
      </c>
      <c r="J12201" s="520" t="s">
        <v>9055</v>
      </c>
    </row>
    <row r="12202" spans="1:10" x14ac:dyDescent="0.3">
      <c r="A12202" s="519">
        <v>2021</v>
      </c>
      <c r="B12202" s="520" t="s">
        <v>6077</v>
      </c>
      <c r="C12202" s="520" t="s">
        <v>6078</v>
      </c>
      <c r="D12202" s="521" t="s">
        <v>6077</v>
      </c>
      <c r="E12202" s="520" t="s">
        <v>3111</v>
      </c>
      <c r="F12202" s="520" t="s">
        <v>3034</v>
      </c>
      <c r="G12202" s="522" t="s">
        <v>2840</v>
      </c>
      <c r="H12202" s="524">
        <v>44531</v>
      </c>
      <c r="I12202" s="523">
        <v>18.61956</v>
      </c>
      <c r="J12202" s="520" t="s">
        <v>3192</v>
      </c>
    </row>
    <row r="12203" spans="1:10" x14ac:dyDescent="0.3">
      <c r="A12203" s="519">
        <v>2021</v>
      </c>
      <c r="B12203" s="520" t="s">
        <v>6087</v>
      </c>
      <c r="C12203" s="520" t="s">
        <v>6088</v>
      </c>
      <c r="D12203" s="521" t="s">
        <v>6087</v>
      </c>
      <c r="E12203" s="520" t="s">
        <v>3033</v>
      </c>
      <c r="F12203" s="520" t="s">
        <v>2798</v>
      </c>
      <c r="G12203" s="522" t="s">
        <v>2803</v>
      </c>
      <c r="H12203" s="524">
        <v>44531</v>
      </c>
      <c r="I12203" s="523">
        <v>3.6096110000000001</v>
      </c>
      <c r="J12203" s="520" t="s">
        <v>3241</v>
      </c>
    </row>
    <row r="12204" spans="1:10" x14ac:dyDescent="0.3">
      <c r="A12204" s="519">
        <v>2021</v>
      </c>
      <c r="B12204" s="520" t="s">
        <v>6079</v>
      </c>
      <c r="C12204" s="520" t="s">
        <v>6080</v>
      </c>
      <c r="D12204" s="521" t="s">
        <v>6079</v>
      </c>
      <c r="E12204" s="520" t="s">
        <v>3111</v>
      </c>
      <c r="F12204" s="520" t="s">
        <v>2825</v>
      </c>
      <c r="G12204" s="522" t="s">
        <v>2826</v>
      </c>
      <c r="H12204" s="524">
        <v>44531</v>
      </c>
      <c r="I12204" s="523">
        <v>0.29202699999999998</v>
      </c>
      <c r="J12204" s="520" t="s">
        <v>3192</v>
      </c>
    </row>
    <row r="12205" spans="1:10" x14ac:dyDescent="0.3">
      <c r="A12205" s="519">
        <v>2021</v>
      </c>
      <c r="B12205" s="520" t="s">
        <v>6081</v>
      </c>
      <c r="C12205" s="520" t="s">
        <v>6082</v>
      </c>
      <c r="D12205" s="521" t="s">
        <v>6081</v>
      </c>
      <c r="E12205" s="520" t="s">
        <v>3033</v>
      </c>
      <c r="F12205" s="520" t="s">
        <v>2788</v>
      </c>
      <c r="G12205" s="522" t="s">
        <v>2788</v>
      </c>
      <c r="H12205" s="524">
        <v>44531</v>
      </c>
      <c r="I12205" s="523">
        <v>5.2685269999999997</v>
      </c>
      <c r="J12205" s="520" t="s">
        <v>3241</v>
      </c>
    </row>
    <row r="12206" spans="1:10" x14ac:dyDescent="0.3">
      <c r="A12206" s="519">
        <v>2021</v>
      </c>
      <c r="B12206" s="520" t="s">
        <v>6083</v>
      </c>
      <c r="C12206" s="520" t="s">
        <v>6084</v>
      </c>
      <c r="D12206" s="521" t="s">
        <v>6083</v>
      </c>
      <c r="E12206" s="520" t="s">
        <v>3111</v>
      </c>
      <c r="F12206" s="520" t="s">
        <v>2825</v>
      </c>
      <c r="G12206" s="522" t="s">
        <v>2850</v>
      </c>
      <c r="H12206" s="524">
        <v>44531</v>
      </c>
      <c r="I12206" s="523">
        <v>1.641178</v>
      </c>
      <c r="J12206" s="520" t="s">
        <v>3241</v>
      </c>
    </row>
    <row r="12207" spans="1:10" x14ac:dyDescent="0.3">
      <c r="A12207" s="519">
        <v>2021</v>
      </c>
      <c r="B12207" s="520" t="s">
        <v>6085</v>
      </c>
      <c r="C12207" s="520" t="s">
        <v>6086</v>
      </c>
      <c r="D12207" s="521" t="s">
        <v>6085</v>
      </c>
      <c r="E12207" s="520" t="s">
        <v>3033</v>
      </c>
      <c r="F12207" s="520" t="s">
        <v>2807</v>
      </c>
      <c r="G12207" s="522" t="s">
        <v>2812</v>
      </c>
      <c r="H12207" s="524">
        <v>44531</v>
      </c>
      <c r="I12207" s="523">
        <v>35.179550000000006</v>
      </c>
      <c r="J12207" s="520" t="s">
        <v>3241</v>
      </c>
    </row>
    <row r="12208" spans="1:10" x14ac:dyDescent="0.3">
      <c r="A12208" s="519">
        <v>2021</v>
      </c>
      <c r="B12208" s="520" t="s">
        <v>3189</v>
      </c>
      <c r="C12208" s="520" t="s">
        <v>6326</v>
      </c>
      <c r="D12208" s="521" t="s">
        <v>6327</v>
      </c>
      <c r="E12208" s="520" t="s">
        <v>3161</v>
      </c>
      <c r="F12208" s="520" t="s">
        <v>2815</v>
      </c>
      <c r="G12208" s="522" t="s">
        <v>2816</v>
      </c>
      <c r="H12208" s="524">
        <v>44531</v>
      </c>
      <c r="I12208" s="523">
        <v>0.86694000000000004</v>
      </c>
      <c r="J12208" s="520" t="s">
        <v>3192</v>
      </c>
    </row>
    <row r="12209" spans="1:10" x14ac:dyDescent="0.3">
      <c r="A12209" s="519">
        <v>2021</v>
      </c>
      <c r="B12209" s="520" t="s">
        <v>6128</v>
      </c>
      <c r="C12209" s="520" t="s">
        <v>6129</v>
      </c>
      <c r="D12209" s="521" t="s">
        <v>6130</v>
      </c>
      <c r="E12209" s="520" t="s">
        <v>3161</v>
      </c>
      <c r="F12209" s="520" t="s">
        <v>3034</v>
      </c>
      <c r="G12209" s="522" t="s">
        <v>2999</v>
      </c>
      <c r="H12209" s="524">
        <v>44531</v>
      </c>
      <c r="I12209" s="523">
        <v>2.709E-3</v>
      </c>
      <c r="J12209" s="520" t="s">
        <v>3192</v>
      </c>
    </row>
    <row r="12210" spans="1:10" x14ac:dyDescent="0.3">
      <c r="A12210" s="519">
        <v>2021</v>
      </c>
      <c r="B12210" s="520" t="s">
        <v>6119</v>
      </c>
      <c r="C12210" s="520" t="s">
        <v>6120</v>
      </c>
      <c r="D12210" s="521" t="s">
        <v>6119</v>
      </c>
      <c r="E12210" s="520" t="s">
        <v>3033</v>
      </c>
      <c r="F12210" s="520" t="s">
        <v>2788</v>
      </c>
      <c r="G12210" s="522" t="s">
        <v>2788</v>
      </c>
      <c r="H12210" s="524">
        <v>44531</v>
      </c>
      <c r="I12210" s="523">
        <v>28.352966000000002</v>
      </c>
      <c r="J12210" s="520" t="s">
        <v>3192</v>
      </c>
    </row>
    <row r="12211" spans="1:10" x14ac:dyDescent="0.3">
      <c r="A12211" s="519">
        <v>2021</v>
      </c>
      <c r="B12211" s="520" t="s">
        <v>6141</v>
      </c>
      <c r="C12211" s="520" t="s">
        <v>6142</v>
      </c>
      <c r="D12211" s="521" t="s">
        <v>6143</v>
      </c>
      <c r="E12211" s="520" t="s">
        <v>3063</v>
      </c>
      <c r="F12211" s="520" t="s">
        <v>3034</v>
      </c>
      <c r="G12211" s="522" t="s">
        <v>2999</v>
      </c>
      <c r="H12211" s="524">
        <v>44531</v>
      </c>
      <c r="I12211" s="523">
        <v>0</v>
      </c>
      <c r="J12211" s="520" t="s">
        <v>3192</v>
      </c>
    </row>
    <row r="12212" spans="1:10" x14ac:dyDescent="0.3">
      <c r="A12212" s="519">
        <v>2021</v>
      </c>
      <c r="B12212" s="520" t="s">
        <v>6121</v>
      </c>
      <c r="C12212" s="520" t="s">
        <v>6110</v>
      </c>
      <c r="D12212" s="521" t="s">
        <v>6121</v>
      </c>
      <c r="E12212" s="520" t="s">
        <v>3033</v>
      </c>
      <c r="F12212" s="520" t="s">
        <v>2788</v>
      </c>
      <c r="G12212" s="522" t="s">
        <v>2788</v>
      </c>
      <c r="H12212" s="524">
        <v>44531</v>
      </c>
      <c r="I12212" s="523">
        <v>12.806507</v>
      </c>
      <c r="J12212" s="520" t="s">
        <v>3241</v>
      </c>
    </row>
    <row r="12213" spans="1:10" x14ac:dyDescent="0.3">
      <c r="A12213" s="519">
        <v>2021</v>
      </c>
      <c r="B12213" s="520" t="s">
        <v>6122</v>
      </c>
      <c r="C12213" s="520" t="s">
        <v>6123</v>
      </c>
      <c r="D12213" s="521" t="s">
        <v>6122</v>
      </c>
      <c r="E12213" s="520" t="s">
        <v>3111</v>
      </c>
      <c r="F12213" s="520" t="s">
        <v>3034</v>
      </c>
      <c r="G12213" s="522" t="s">
        <v>2831</v>
      </c>
      <c r="H12213" s="524">
        <v>44531</v>
      </c>
      <c r="I12213" s="523">
        <v>2.950088</v>
      </c>
      <c r="J12213" s="520" t="s">
        <v>3192</v>
      </c>
    </row>
    <row r="12214" spans="1:10" x14ac:dyDescent="0.3">
      <c r="A12214" s="519">
        <v>2021</v>
      </c>
      <c r="B12214" s="520" t="s">
        <v>6124</v>
      </c>
      <c r="C12214" s="520" t="s">
        <v>6125</v>
      </c>
      <c r="D12214" s="521" t="s">
        <v>6124</v>
      </c>
      <c r="E12214" s="520" t="s">
        <v>3111</v>
      </c>
      <c r="F12214" s="520" t="s">
        <v>2815</v>
      </c>
      <c r="G12214" s="522" t="s">
        <v>2854</v>
      </c>
      <c r="H12214" s="524">
        <v>44531</v>
      </c>
      <c r="I12214" s="523">
        <v>0.7727750000000001</v>
      </c>
      <c r="J12214" s="520" t="s">
        <v>9055</v>
      </c>
    </row>
    <row r="12215" spans="1:10" x14ac:dyDescent="0.3">
      <c r="A12215" s="519">
        <v>2021</v>
      </c>
      <c r="B12215" s="520" t="s">
        <v>6126</v>
      </c>
      <c r="C12215" s="520" t="s">
        <v>6127</v>
      </c>
      <c r="D12215" s="521" t="s">
        <v>6126</v>
      </c>
      <c r="E12215" s="520" t="s">
        <v>3033</v>
      </c>
      <c r="F12215" s="520" t="s">
        <v>2788</v>
      </c>
      <c r="G12215" s="522" t="s">
        <v>2788</v>
      </c>
      <c r="H12215" s="524">
        <v>44531</v>
      </c>
      <c r="I12215" s="523">
        <v>7.0671429999999997</v>
      </c>
      <c r="J12215" s="520" t="s">
        <v>3241</v>
      </c>
    </row>
    <row r="12216" spans="1:10" x14ac:dyDescent="0.3">
      <c r="A12216" s="519">
        <v>2021</v>
      </c>
      <c r="B12216" s="520" t="s">
        <v>6144</v>
      </c>
      <c r="C12216" s="520" t="s">
        <v>6145</v>
      </c>
      <c r="D12216" s="521" t="s">
        <v>6144</v>
      </c>
      <c r="E12216" s="520" t="s">
        <v>3033</v>
      </c>
      <c r="F12216" s="520" t="s">
        <v>2788</v>
      </c>
      <c r="G12216" s="522" t="s">
        <v>2788</v>
      </c>
      <c r="H12216" s="524">
        <v>44531</v>
      </c>
      <c r="I12216" s="523">
        <v>2.9561890000000002</v>
      </c>
      <c r="J12216" s="520" t="s">
        <v>3192</v>
      </c>
    </row>
    <row r="12217" spans="1:10" x14ac:dyDescent="0.3">
      <c r="A12217" s="519">
        <v>2021</v>
      </c>
      <c r="B12217" s="520" t="s">
        <v>6146</v>
      </c>
      <c r="C12217" s="520" t="s">
        <v>6147</v>
      </c>
      <c r="D12217" s="521" t="s">
        <v>6146</v>
      </c>
      <c r="E12217" s="520" t="s">
        <v>3033</v>
      </c>
      <c r="F12217" s="520" t="s">
        <v>2815</v>
      </c>
      <c r="G12217" s="522" t="s">
        <v>2816</v>
      </c>
      <c r="H12217" s="524">
        <v>44531</v>
      </c>
      <c r="I12217" s="523">
        <v>20.938948</v>
      </c>
      <c r="J12217" s="520" t="s">
        <v>3241</v>
      </c>
    </row>
    <row r="12218" spans="1:10" x14ac:dyDescent="0.3">
      <c r="A12218" s="519">
        <v>2021</v>
      </c>
      <c r="B12218" s="520" t="s">
        <v>6328</v>
      </c>
      <c r="C12218" s="520" t="s">
        <v>6329</v>
      </c>
      <c r="D12218" s="521" t="s">
        <v>6328</v>
      </c>
      <c r="E12218" s="520" t="s">
        <v>3033</v>
      </c>
      <c r="F12218" s="520" t="s">
        <v>3034</v>
      </c>
      <c r="G12218" s="522" t="s">
        <v>2821</v>
      </c>
      <c r="H12218" s="524">
        <v>44531</v>
      </c>
      <c r="I12218" s="523">
        <v>38.233688000000001</v>
      </c>
      <c r="J12218" s="520" t="s">
        <v>3192</v>
      </c>
    </row>
    <row r="12219" spans="1:10" x14ac:dyDescent="0.3">
      <c r="A12219" s="519">
        <v>2021</v>
      </c>
      <c r="B12219" s="520" t="s">
        <v>6148</v>
      </c>
      <c r="C12219" s="520" t="s">
        <v>6149</v>
      </c>
      <c r="D12219" s="521" t="s">
        <v>6148</v>
      </c>
      <c r="E12219" s="520" t="s">
        <v>3033</v>
      </c>
      <c r="F12219" s="520" t="s">
        <v>2788</v>
      </c>
      <c r="G12219" s="522" t="s">
        <v>2788</v>
      </c>
      <c r="H12219" s="524">
        <v>44531</v>
      </c>
      <c r="I12219" s="523">
        <v>25.262775000000001</v>
      </c>
      <c r="J12219" s="520" t="s">
        <v>3192</v>
      </c>
    </row>
    <row r="12220" spans="1:10" x14ac:dyDescent="0.3">
      <c r="A12220" s="519">
        <v>2021</v>
      </c>
      <c r="B12220" s="520" t="s">
        <v>6150</v>
      </c>
      <c r="C12220" s="520" t="s">
        <v>6151</v>
      </c>
      <c r="D12220" s="521" t="s">
        <v>6150</v>
      </c>
      <c r="E12220" s="520" t="s">
        <v>3033</v>
      </c>
      <c r="F12220" s="520" t="s">
        <v>2788</v>
      </c>
      <c r="G12220" s="522" t="s">
        <v>2788</v>
      </c>
      <c r="H12220" s="524">
        <v>44531</v>
      </c>
      <c r="I12220" s="523">
        <v>70.948426000000012</v>
      </c>
      <c r="J12220" s="520" t="s">
        <v>3192</v>
      </c>
    </row>
    <row r="12221" spans="1:10" x14ac:dyDescent="0.3">
      <c r="A12221" s="519">
        <v>2021</v>
      </c>
      <c r="B12221" s="520" t="s">
        <v>6330</v>
      </c>
      <c r="C12221" s="520" t="s">
        <v>6331</v>
      </c>
      <c r="D12221" s="521" t="s">
        <v>6330</v>
      </c>
      <c r="E12221" s="520" t="s">
        <v>3111</v>
      </c>
      <c r="F12221" s="520" t="s">
        <v>2815</v>
      </c>
      <c r="G12221" s="522" t="s">
        <v>2854</v>
      </c>
      <c r="H12221" s="524">
        <v>44531</v>
      </c>
      <c r="I12221" s="523">
        <v>0.91294600000000004</v>
      </c>
      <c r="J12221" s="520" t="s">
        <v>9055</v>
      </c>
    </row>
    <row r="12222" spans="1:10" x14ac:dyDescent="0.3">
      <c r="A12222" s="519">
        <v>2021</v>
      </c>
      <c r="B12222" s="520" t="s">
        <v>6332</v>
      </c>
      <c r="C12222" s="520" t="s">
        <v>6266</v>
      </c>
      <c r="D12222" s="521" t="s">
        <v>6332</v>
      </c>
      <c r="E12222" s="520" t="s">
        <v>3111</v>
      </c>
      <c r="F12222" s="520" t="s">
        <v>2815</v>
      </c>
      <c r="G12222" s="522" t="s">
        <v>2854</v>
      </c>
      <c r="H12222" s="524">
        <v>44531</v>
      </c>
      <c r="I12222" s="523">
        <v>5.4532000000000004E-2</v>
      </c>
      <c r="J12222" s="520" t="s">
        <v>3241</v>
      </c>
    </row>
    <row r="12223" spans="1:10" x14ac:dyDescent="0.3">
      <c r="A12223" s="519">
        <v>2021</v>
      </c>
      <c r="B12223" s="520" t="s">
        <v>6333</v>
      </c>
      <c r="C12223" s="520" t="s">
        <v>6334</v>
      </c>
      <c r="D12223" s="521" t="s">
        <v>6335</v>
      </c>
      <c r="E12223" s="520" t="s">
        <v>3161</v>
      </c>
      <c r="F12223" s="520" t="s">
        <v>2815</v>
      </c>
      <c r="G12223" s="522" t="s">
        <v>2816</v>
      </c>
      <c r="H12223" s="524">
        <v>44531</v>
      </c>
      <c r="I12223" s="523">
        <v>0.33964800000000001</v>
      </c>
      <c r="J12223" s="520" t="s">
        <v>3192</v>
      </c>
    </row>
    <row r="12224" spans="1:10" x14ac:dyDescent="0.3">
      <c r="A12224" s="519">
        <v>2021</v>
      </c>
      <c r="B12224" s="520" t="s">
        <v>6336</v>
      </c>
      <c r="C12224" s="520" t="s">
        <v>6337</v>
      </c>
      <c r="D12224" s="521" t="s">
        <v>6338</v>
      </c>
      <c r="E12224" s="520" t="s">
        <v>3161</v>
      </c>
      <c r="F12224" s="520" t="s">
        <v>2788</v>
      </c>
      <c r="G12224" s="522" t="s">
        <v>2788</v>
      </c>
      <c r="H12224" s="524">
        <v>44531</v>
      </c>
      <c r="I12224" s="523">
        <v>1.004705</v>
      </c>
      <c r="J12224" s="520" t="s">
        <v>3192</v>
      </c>
    </row>
    <row r="12225" spans="1:10" x14ac:dyDescent="0.3">
      <c r="A12225" s="519">
        <v>2021</v>
      </c>
      <c r="B12225" s="520" t="s">
        <v>6350</v>
      </c>
      <c r="C12225" s="520" t="s">
        <v>6351</v>
      </c>
      <c r="D12225" s="521" t="s">
        <v>6352</v>
      </c>
      <c r="E12225" s="520" t="s">
        <v>3063</v>
      </c>
      <c r="F12225" s="520" t="s">
        <v>2815</v>
      </c>
      <c r="G12225" s="522" t="s">
        <v>2816</v>
      </c>
      <c r="H12225" s="524">
        <v>44531</v>
      </c>
      <c r="I12225" s="523">
        <v>1.2240000000000001E-2</v>
      </c>
      <c r="J12225" s="520" t="s">
        <v>3192</v>
      </c>
    </row>
    <row r="12226" spans="1:10" x14ac:dyDescent="0.3">
      <c r="A12226" s="519">
        <v>2021</v>
      </c>
      <c r="B12226" s="520" t="s">
        <v>6344</v>
      </c>
      <c r="C12226" s="520" t="s">
        <v>6345</v>
      </c>
      <c r="D12226" s="521" t="s">
        <v>6344</v>
      </c>
      <c r="E12226" s="520" t="s">
        <v>3033</v>
      </c>
      <c r="F12226" s="520" t="s">
        <v>2807</v>
      </c>
      <c r="G12226" s="522" t="s">
        <v>2812</v>
      </c>
      <c r="H12226" s="524">
        <v>44531</v>
      </c>
      <c r="I12226" s="523">
        <v>22.944153</v>
      </c>
      <c r="J12226" s="520" t="s">
        <v>9055</v>
      </c>
    </row>
    <row r="12227" spans="1:10" x14ac:dyDescent="0.3">
      <c r="A12227" s="519">
        <v>2021</v>
      </c>
      <c r="B12227" s="520" t="s">
        <v>6346</v>
      </c>
      <c r="C12227" s="520" t="s">
        <v>6347</v>
      </c>
      <c r="D12227" s="521" t="s">
        <v>6346</v>
      </c>
      <c r="E12227" s="520" t="s">
        <v>3033</v>
      </c>
      <c r="F12227" s="520" t="s">
        <v>2788</v>
      </c>
      <c r="G12227" s="522" t="s">
        <v>2788</v>
      </c>
      <c r="H12227" s="524">
        <v>44531</v>
      </c>
      <c r="I12227" s="523">
        <v>11.2111</v>
      </c>
      <c r="J12227" s="520" t="s">
        <v>3192</v>
      </c>
    </row>
    <row r="12228" spans="1:10" x14ac:dyDescent="0.3">
      <c r="A12228" s="519">
        <v>2021</v>
      </c>
      <c r="B12228" s="520" t="s">
        <v>6353</v>
      </c>
      <c r="C12228" s="520" t="s">
        <v>6354</v>
      </c>
      <c r="D12228" s="521" t="s">
        <v>6353</v>
      </c>
      <c r="E12228" s="520" t="s">
        <v>6117</v>
      </c>
      <c r="F12228" s="520" t="s">
        <v>2825</v>
      </c>
      <c r="G12228" s="522" t="s">
        <v>2826</v>
      </c>
      <c r="H12228" s="524">
        <v>44531</v>
      </c>
      <c r="I12228" s="523">
        <v>0.32294499999999998</v>
      </c>
      <c r="J12228" s="520" t="s">
        <v>3192</v>
      </c>
    </row>
    <row r="12229" spans="1:10" x14ac:dyDescent="0.3">
      <c r="A12229" s="519">
        <v>2021</v>
      </c>
      <c r="B12229" s="520" t="s">
        <v>6341</v>
      </c>
      <c r="C12229" s="520" t="s">
        <v>6342</v>
      </c>
      <c r="D12229" s="521" t="s">
        <v>6343</v>
      </c>
      <c r="E12229" s="520" t="s">
        <v>3161</v>
      </c>
      <c r="F12229" s="520" t="s">
        <v>2815</v>
      </c>
      <c r="G12229" s="522" t="s">
        <v>2854</v>
      </c>
      <c r="H12229" s="524">
        <v>44531</v>
      </c>
      <c r="I12229" s="523">
        <v>0.71275700000000008</v>
      </c>
      <c r="J12229" s="520" t="s">
        <v>3192</v>
      </c>
    </row>
    <row r="12230" spans="1:10" x14ac:dyDescent="0.3">
      <c r="A12230" s="519">
        <v>2021</v>
      </c>
      <c r="B12230" s="520" t="s">
        <v>6339</v>
      </c>
      <c r="C12230" s="520" t="s">
        <v>6340</v>
      </c>
      <c r="D12230" s="521" t="s">
        <v>6339</v>
      </c>
      <c r="E12230" s="520" t="s">
        <v>3111</v>
      </c>
      <c r="F12230" s="520" t="s">
        <v>2825</v>
      </c>
      <c r="G12230" s="522" t="s">
        <v>2850</v>
      </c>
      <c r="H12230" s="524">
        <v>44531</v>
      </c>
      <c r="I12230" s="523">
        <v>0.58048200000000005</v>
      </c>
      <c r="J12230" s="520" t="s">
        <v>3241</v>
      </c>
    </row>
    <row r="12231" spans="1:10" x14ac:dyDescent="0.3">
      <c r="A12231" s="519">
        <v>2021</v>
      </c>
      <c r="B12231" s="520" t="s">
        <v>6349</v>
      </c>
      <c r="C12231" s="520" t="s">
        <v>6306</v>
      </c>
      <c r="D12231" s="521" t="s">
        <v>6349</v>
      </c>
      <c r="E12231" s="520" t="s">
        <v>3111</v>
      </c>
      <c r="F12231" s="520" t="s">
        <v>2825</v>
      </c>
      <c r="G12231" s="522" t="s">
        <v>2826</v>
      </c>
      <c r="H12231" s="524">
        <v>44531</v>
      </c>
      <c r="I12231" s="523">
        <v>1.352973</v>
      </c>
      <c r="J12231" s="520" t="s">
        <v>3241</v>
      </c>
    </row>
    <row r="12232" spans="1:10" x14ac:dyDescent="0.3">
      <c r="A12232" s="519">
        <v>2021</v>
      </c>
      <c r="B12232" s="520" t="s">
        <v>6348</v>
      </c>
      <c r="C12232" s="520" t="s">
        <v>6304</v>
      </c>
      <c r="D12232" s="521" t="s">
        <v>6348</v>
      </c>
      <c r="E12232" s="520" t="s">
        <v>3033</v>
      </c>
      <c r="F12232" s="520" t="s">
        <v>2815</v>
      </c>
      <c r="G12232" s="522" t="s">
        <v>2816</v>
      </c>
      <c r="H12232" s="524">
        <v>44531</v>
      </c>
      <c r="I12232" s="523">
        <v>8.8091519999999992</v>
      </c>
      <c r="J12232" s="520" t="s">
        <v>3241</v>
      </c>
    </row>
    <row r="12233" spans="1:10" x14ac:dyDescent="0.3">
      <c r="A12233" s="519">
        <v>2021</v>
      </c>
      <c r="B12233" s="520" t="s">
        <v>6355</v>
      </c>
      <c r="C12233" s="520" t="s">
        <v>6356</v>
      </c>
      <c r="D12233" s="521" t="s">
        <v>6355</v>
      </c>
      <c r="E12233" s="520" t="s">
        <v>6117</v>
      </c>
      <c r="F12233" s="520" t="s">
        <v>2825</v>
      </c>
      <c r="G12233" s="522" t="s">
        <v>2826</v>
      </c>
      <c r="H12233" s="524">
        <v>44531</v>
      </c>
      <c r="I12233" s="523">
        <v>1.9781760000000002</v>
      </c>
      <c r="J12233" s="520" t="s">
        <v>3192</v>
      </c>
    </row>
    <row r="12234" spans="1:10" x14ac:dyDescent="0.3">
      <c r="A12234" s="519">
        <v>2021</v>
      </c>
      <c r="B12234" s="520" t="s">
        <v>6357</v>
      </c>
      <c r="C12234" s="520" t="s">
        <v>6358</v>
      </c>
      <c r="D12234" s="521" t="s">
        <v>6357</v>
      </c>
      <c r="E12234" s="520" t="s">
        <v>3111</v>
      </c>
      <c r="F12234" s="520" t="s">
        <v>2825</v>
      </c>
      <c r="G12234" s="522" t="s">
        <v>2850</v>
      </c>
      <c r="H12234" s="524">
        <v>44531</v>
      </c>
      <c r="I12234" s="523">
        <v>0.63048099999999996</v>
      </c>
      <c r="J12234" s="520" t="s">
        <v>3241</v>
      </c>
    </row>
    <row r="12235" spans="1:10" x14ac:dyDescent="0.3">
      <c r="A12235" s="519">
        <v>2021</v>
      </c>
      <c r="B12235" s="520" t="s">
        <v>6382</v>
      </c>
      <c r="C12235" s="520" t="s">
        <v>6383</v>
      </c>
      <c r="D12235" s="521" t="s">
        <v>6384</v>
      </c>
      <c r="E12235" s="520" t="s">
        <v>3161</v>
      </c>
      <c r="F12235" s="520" t="s">
        <v>2815</v>
      </c>
      <c r="G12235" s="522" t="s">
        <v>2854</v>
      </c>
      <c r="H12235" s="524">
        <v>44531</v>
      </c>
      <c r="I12235" s="523">
        <v>1.13463</v>
      </c>
      <c r="J12235" s="520" t="s">
        <v>3192</v>
      </c>
    </row>
    <row r="12236" spans="1:10" x14ac:dyDescent="0.3">
      <c r="A12236" s="519">
        <v>2021</v>
      </c>
      <c r="B12236" s="520" t="s">
        <v>6385</v>
      </c>
      <c r="C12236" s="520" t="s">
        <v>6386</v>
      </c>
      <c r="D12236" s="521" t="s">
        <v>6387</v>
      </c>
      <c r="E12236" s="520" t="s">
        <v>3161</v>
      </c>
      <c r="F12236" s="520" t="s">
        <v>2815</v>
      </c>
      <c r="G12236" s="522" t="s">
        <v>2816</v>
      </c>
      <c r="H12236" s="524">
        <v>44531</v>
      </c>
      <c r="I12236" s="523">
        <v>0.68459100000000006</v>
      </c>
      <c r="J12236" s="520" t="s">
        <v>3192</v>
      </c>
    </row>
    <row r="12237" spans="1:10" x14ac:dyDescent="0.3">
      <c r="A12237" s="519">
        <v>2021</v>
      </c>
      <c r="B12237" s="520" t="s">
        <v>6446</v>
      </c>
      <c r="C12237" s="520" t="s">
        <v>6447</v>
      </c>
      <c r="D12237" s="521" t="s">
        <v>6446</v>
      </c>
      <c r="E12237" s="520" t="s">
        <v>3033</v>
      </c>
      <c r="F12237" s="520" t="s">
        <v>2798</v>
      </c>
      <c r="G12237" s="522" t="s">
        <v>5801</v>
      </c>
      <c r="H12237" s="524">
        <v>44531</v>
      </c>
      <c r="I12237" s="523">
        <v>36.517806</v>
      </c>
      <c r="J12237" s="520" t="s">
        <v>3241</v>
      </c>
    </row>
    <row r="12238" spans="1:10" x14ac:dyDescent="0.3">
      <c r="A12238" s="519">
        <v>2021</v>
      </c>
      <c r="B12238" s="520" t="s">
        <v>6448</v>
      </c>
      <c r="C12238" s="520" t="s">
        <v>6449</v>
      </c>
      <c r="D12238" s="521" t="s">
        <v>6448</v>
      </c>
      <c r="E12238" s="520" t="s">
        <v>3111</v>
      </c>
      <c r="F12238" s="520" t="s">
        <v>2825</v>
      </c>
      <c r="G12238" s="522" t="s">
        <v>2850</v>
      </c>
      <c r="H12238" s="524">
        <v>44531</v>
      </c>
      <c r="I12238" s="523">
        <v>0.94331600000000004</v>
      </c>
      <c r="J12238" s="520" t="s">
        <v>3241</v>
      </c>
    </row>
    <row r="12239" spans="1:10" x14ac:dyDescent="0.3">
      <c r="A12239" s="519">
        <v>2021</v>
      </c>
      <c r="B12239" s="520" t="s">
        <v>6450</v>
      </c>
      <c r="C12239" s="520" t="s">
        <v>6451</v>
      </c>
      <c r="D12239" s="521" t="s">
        <v>6452</v>
      </c>
      <c r="E12239" s="520" t="s">
        <v>3063</v>
      </c>
      <c r="F12239" s="520" t="s">
        <v>3094</v>
      </c>
      <c r="G12239" s="522" t="s">
        <v>2961</v>
      </c>
      <c r="H12239" s="524">
        <v>44531</v>
      </c>
      <c r="I12239" s="523">
        <v>24.707383</v>
      </c>
      <c r="J12239" s="520" t="s">
        <v>3241</v>
      </c>
    </row>
    <row r="12240" spans="1:10" x14ac:dyDescent="0.3">
      <c r="A12240" s="519">
        <v>2021</v>
      </c>
      <c r="B12240" s="520" t="s">
        <v>6453</v>
      </c>
      <c r="C12240" s="520" t="s">
        <v>6454</v>
      </c>
      <c r="D12240" s="521" t="s">
        <v>6501</v>
      </c>
      <c r="E12240" s="520" t="s">
        <v>3063</v>
      </c>
      <c r="F12240" s="520" t="s">
        <v>3094</v>
      </c>
      <c r="G12240" s="522" t="s">
        <v>2961</v>
      </c>
      <c r="H12240" s="524">
        <v>44531</v>
      </c>
      <c r="I12240" s="523">
        <v>6.8552350000000004</v>
      </c>
      <c r="J12240" s="520" t="s">
        <v>3192</v>
      </c>
    </row>
    <row r="12241" spans="1:10" x14ac:dyDescent="0.3">
      <c r="A12241" s="519">
        <v>2021</v>
      </c>
      <c r="B12241" s="520" t="s">
        <v>6729</v>
      </c>
      <c r="C12241" s="520" t="s">
        <v>6730</v>
      </c>
      <c r="D12241" s="521" t="s">
        <v>6729</v>
      </c>
      <c r="E12241" s="520" t="s">
        <v>3033</v>
      </c>
      <c r="F12241" s="520" t="s">
        <v>2807</v>
      </c>
      <c r="G12241" s="522" t="s">
        <v>2812</v>
      </c>
      <c r="H12241" s="524">
        <v>44531</v>
      </c>
      <c r="I12241" s="523">
        <v>10.084156999999999</v>
      </c>
      <c r="J12241" s="520" t="s">
        <v>3192</v>
      </c>
    </row>
    <row r="12242" spans="1:10" x14ac:dyDescent="0.3">
      <c r="A12242" s="519">
        <v>2021</v>
      </c>
      <c r="B12242" s="520" t="s">
        <v>6455</v>
      </c>
      <c r="C12242" s="520" t="s">
        <v>6456</v>
      </c>
      <c r="D12242" s="521" t="s">
        <v>6457</v>
      </c>
      <c r="E12242" s="520" t="s">
        <v>3161</v>
      </c>
      <c r="F12242" s="520" t="s">
        <v>2788</v>
      </c>
      <c r="G12242" s="522" t="s">
        <v>2788</v>
      </c>
      <c r="H12242" s="524">
        <v>44531</v>
      </c>
      <c r="I12242" s="523">
        <v>6.7326999999999998E-2</v>
      </c>
      <c r="J12242" s="520" t="s">
        <v>3192</v>
      </c>
    </row>
    <row r="12243" spans="1:10" x14ac:dyDescent="0.3">
      <c r="A12243" s="519">
        <v>2021</v>
      </c>
      <c r="B12243" s="520" t="s">
        <v>6731</v>
      </c>
      <c r="C12243" s="520" t="s">
        <v>6732</v>
      </c>
      <c r="D12243" s="521" t="s">
        <v>6731</v>
      </c>
      <c r="E12243" s="520" t="s">
        <v>6117</v>
      </c>
      <c r="F12243" s="520" t="s">
        <v>2825</v>
      </c>
      <c r="G12243" s="522" t="s">
        <v>2826</v>
      </c>
      <c r="H12243" s="524">
        <v>44531</v>
      </c>
      <c r="I12243" s="523">
        <v>7.0976999999999998E-2</v>
      </c>
      <c r="J12243" s="520" t="s">
        <v>3192</v>
      </c>
    </row>
    <row r="12244" spans="1:10" x14ac:dyDescent="0.3">
      <c r="A12244" s="519">
        <v>2021</v>
      </c>
      <c r="B12244" s="520" t="s">
        <v>6464</v>
      </c>
      <c r="C12244" s="520" t="s">
        <v>6465</v>
      </c>
      <c r="D12244" s="521" t="s">
        <v>6466</v>
      </c>
      <c r="E12244" s="520" t="s">
        <v>3161</v>
      </c>
      <c r="F12244" s="520" t="s">
        <v>2788</v>
      </c>
      <c r="G12244" s="522" t="s">
        <v>2788</v>
      </c>
      <c r="H12244" s="524">
        <v>44531</v>
      </c>
      <c r="I12244" s="523">
        <v>0.33731</v>
      </c>
      <c r="J12244" s="520" t="s">
        <v>3192</v>
      </c>
    </row>
    <row r="12245" spans="1:10" x14ac:dyDescent="0.3">
      <c r="A12245" s="519">
        <v>2021</v>
      </c>
      <c r="B12245" s="520" t="s">
        <v>6471</v>
      </c>
      <c r="C12245" s="520" t="s">
        <v>6472</v>
      </c>
      <c r="D12245" s="521" t="s">
        <v>6473</v>
      </c>
      <c r="E12245" s="520" t="s">
        <v>3161</v>
      </c>
      <c r="F12245" s="520" t="s">
        <v>3026</v>
      </c>
      <c r="G12245" s="522" t="s">
        <v>2936</v>
      </c>
      <c r="H12245" s="524">
        <v>44531</v>
      </c>
      <c r="I12245" s="523">
        <v>1.2135420000000001</v>
      </c>
      <c r="J12245" s="520" t="s">
        <v>3192</v>
      </c>
    </row>
    <row r="12246" spans="1:10" x14ac:dyDescent="0.3">
      <c r="A12246" s="519">
        <v>2021</v>
      </c>
      <c r="B12246" s="520" t="s">
        <v>6458</v>
      </c>
      <c r="C12246" s="520" t="s">
        <v>6459</v>
      </c>
      <c r="D12246" s="521" t="s">
        <v>6458</v>
      </c>
      <c r="E12246" s="520" t="s">
        <v>3111</v>
      </c>
      <c r="F12246" s="520" t="s">
        <v>3034</v>
      </c>
      <c r="G12246" s="522" t="s">
        <v>2923</v>
      </c>
      <c r="H12246" s="524">
        <v>44531</v>
      </c>
      <c r="I12246" s="523">
        <v>18.629881000000001</v>
      </c>
      <c r="J12246" s="520" t="s">
        <v>3192</v>
      </c>
    </row>
    <row r="12247" spans="1:10" x14ac:dyDescent="0.3">
      <c r="A12247" s="519">
        <v>2021</v>
      </c>
      <c r="B12247" s="520" t="s">
        <v>6460</v>
      </c>
      <c r="C12247" s="520" t="s">
        <v>6461</v>
      </c>
      <c r="D12247" s="521" t="s">
        <v>6460</v>
      </c>
      <c r="E12247" s="520" t="s">
        <v>3111</v>
      </c>
      <c r="F12247" s="520" t="s">
        <v>3034</v>
      </c>
      <c r="G12247" s="522" t="s">
        <v>2923</v>
      </c>
      <c r="H12247" s="524">
        <v>44531</v>
      </c>
      <c r="I12247" s="523">
        <v>17.898618000000003</v>
      </c>
      <c r="J12247" s="520" t="s">
        <v>3192</v>
      </c>
    </row>
    <row r="12248" spans="1:10" x14ac:dyDescent="0.3">
      <c r="A12248" s="519">
        <v>2021</v>
      </c>
      <c r="B12248" s="520" t="s">
        <v>6462</v>
      </c>
      <c r="C12248" s="520" t="s">
        <v>6463</v>
      </c>
      <c r="D12248" s="521" t="s">
        <v>6462</v>
      </c>
      <c r="E12248" s="520" t="s">
        <v>3111</v>
      </c>
      <c r="F12248" s="520" t="s">
        <v>3034</v>
      </c>
      <c r="G12248" s="522" t="s">
        <v>2923</v>
      </c>
      <c r="H12248" s="524">
        <v>44531</v>
      </c>
      <c r="I12248" s="523">
        <v>17.939281999999999</v>
      </c>
      <c r="J12248" s="520" t="s">
        <v>3192</v>
      </c>
    </row>
    <row r="12249" spans="1:10" x14ac:dyDescent="0.3">
      <c r="A12249" s="519">
        <v>2021</v>
      </c>
      <c r="B12249" s="520" t="s">
        <v>6467</v>
      </c>
      <c r="C12249" s="520" t="s">
        <v>6468</v>
      </c>
      <c r="D12249" s="521" t="s">
        <v>6467</v>
      </c>
      <c r="E12249" s="520" t="s">
        <v>3033</v>
      </c>
      <c r="F12249" s="520" t="s">
        <v>2788</v>
      </c>
      <c r="G12249" s="522" t="s">
        <v>2788</v>
      </c>
      <c r="H12249" s="524">
        <v>44531</v>
      </c>
      <c r="I12249" s="523">
        <v>28.162688999999997</v>
      </c>
      <c r="J12249" s="520" t="s">
        <v>3192</v>
      </c>
    </row>
    <row r="12250" spans="1:10" x14ac:dyDescent="0.3">
      <c r="A12250" s="519">
        <v>2021</v>
      </c>
      <c r="B12250" s="520" t="s">
        <v>9056</v>
      </c>
      <c r="C12250" s="520" t="s">
        <v>9057</v>
      </c>
      <c r="D12250" s="521" t="s">
        <v>9058</v>
      </c>
      <c r="E12250" s="520" t="s">
        <v>3063</v>
      </c>
      <c r="F12250" s="520" t="s">
        <v>3094</v>
      </c>
      <c r="G12250" s="522" t="s">
        <v>3527</v>
      </c>
      <c r="H12250" s="524">
        <v>44531</v>
      </c>
      <c r="I12250" s="523">
        <v>0.43644800000000006</v>
      </c>
      <c r="J12250" s="520" t="s">
        <v>3192</v>
      </c>
    </row>
    <row r="12251" spans="1:10" x14ac:dyDescent="0.3">
      <c r="A12251" s="519">
        <v>2021</v>
      </c>
      <c r="B12251" s="520" t="s">
        <v>6469</v>
      </c>
      <c r="C12251" s="520" t="s">
        <v>6470</v>
      </c>
      <c r="D12251" s="521" t="s">
        <v>6469</v>
      </c>
      <c r="E12251" s="520" t="s">
        <v>3033</v>
      </c>
      <c r="F12251" s="520" t="s">
        <v>2788</v>
      </c>
      <c r="G12251" s="522" t="s">
        <v>2788</v>
      </c>
      <c r="H12251" s="524">
        <v>44531</v>
      </c>
      <c r="I12251" s="523">
        <v>36.46725</v>
      </c>
      <c r="J12251" s="520" t="s">
        <v>3241</v>
      </c>
    </row>
    <row r="12252" spans="1:10" x14ac:dyDescent="0.3">
      <c r="A12252" s="519">
        <v>2021</v>
      </c>
      <c r="B12252" s="520" t="s">
        <v>6488</v>
      </c>
      <c r="C12252" s="520" t="s">
        <v>6489</v>
      </c>
      <c r="D12252" s="521" t="s">
        <v>6488</v>
      </c>
      <c r="E12252" s="520" t="s">
        <v>3033</v>
      </c>
      <c r="F12252" s="520" t="s">
        <v>2807</v>
      </c>
      <c r="G12252" s="522" t="s">
        <v>2812</v>
      </c>
      <c r="H12252" s="524">
        <v>44531</v>
      </c>
      <c r="I12252" s="523">
        <v>36.450317999999996</v>
      </c>
      <c r="J12252" s="520" t="s">
        <v>3192</v>
      </c>
    </row>
    <row r="12253" spans="1:10" x14ac:dyDescent="0.3">
      <c r="A12253" s="519">
        <v>2021</v>
      </c>
      <c r="B12253" s="520" t="s">
        <v>6490</v>
      </c>
      <c r="C12253" s="520" t="s">
        <v>6491</v>
      </c>
      <c r="D12253" s="521" t="s">
        <v>6490</v>
      </c>
      <c r="E12253" s="520" t="s">
        <v>6117</v>
      </c>
      <c r="F12253" s="520" t="s">
        <v>2825</v>
      </c>
      <c r="G12253" s="522" t="s">
        <v>2826</v>
      </c>
      <c r="H12253" s="524">
        <v>44531</v>
      </c>
      <c r="I12253" s="523">
        <v>0.37167500000000003</v>
      </c>
      <c r="J12253" s="520" t="s">
        <v>3192</v>
      </c>
    </row>
    <row r="12254" spans="1:10" x14ac:dyDescent="0.3">
      <c r="A12254" s="519">
        <v>2021</v>
      </c>
      <c r="B12254" s="520" t="s">
        <v>6496</v>
      </c>
      <c r="C12254" s="520" t="s">
        <v>6497</v>
      </c>
      <c r="D12254" s="521" t="s">
        <v>6496</v>
      </c>
      <c r="E12254" s="520" t="s">
        <v>6117</v>
      </c>
      <c r="F12254" s="520" t="s">
        <v>2825</v>
      </c>
      <c r="G12254" s="522" t="s">
        <v>2826</v>
      </c>
      <c r="H12254" s="524">
        <v>44531</v>
      </c>
      <c r="I12254" s="523">
        <v>0.372392</v>
      </c>
      <c r="J12254" s="520" t="s">
        <v>3192</v>
      </c>
    </row>
    <row r="12255" spans="1:10" x14ac:dyDescent="0.3">
      <c r="A12255" s="519">
        <v>2021</v>
      </c>
      <c r="B12255" s="520" t="s">
        <v>6493</v>
      </c>
      <c r="C12255" s="520" t="s">
        <v>6494</v>
      </c>
      <c r="D12255" s="521" t="s">
        <v>6493</v>
      </c>
      <c r="E12255" s="520" t="s">
        <v>6117</v>
      </c>
      <c r="F12255" s="520" t="s">
        <v>2825</v>
      </c>
      <c r="G12255" s="522" t="s">
        <v>2826</v>
      </c>
      <c r="H12255" s="524">
        <v>44531</v>
      </c>
      <c r="I12255" s="523">
        <v>0.39175100000000002</v>
      </c>
      <c r="J12255" s="520" t="s">
        <v>3192</v>
      </c>
    </row>
    <row r="12256" spans="1:10" x14ac:dyDescent="0.3">
      <c r="A12256" s="519">
        <v>2021</v>
      </c>
      <c r="B12256" s="520" t="s">
        <v>6499</v>
      </c>
      <c r="C12256" s="520" t="s">
        <v>6500</v>
      </c>
      <c r="D12256" s="521" t="s">
        <v>6499</v>
      </c>
      <c r="E12256" s="520" t="s">
        <v>3033</v>
      </c>
      <c r="F12256" s="520" t="s">
        <v>2788</v>
      </c>
      <c r="G12256" s="522" t="s">
        <v>2788</v>
      </c>
      <c r="H12256" s="524">
        <v>44531</v>
      </c>
      <c r="I12256" s="523">
        <v>14.785788</v>
      </c>
      <c r="J12256" s="520" t="s">
        <v>3192</v>
      </c>
    </row>
    <row r="12257" spans="1:10" x14ac:dyDescent="0.3">
      <c r="A12257" s="519">
        <v>2021</v>
      </c>
      <c r="B12257" s="520" t="s">
        <v>6505</v>
      </c>
      <c r="C12257" s="520" t="s">
        <v>6506</v>
      </c>
      <c r="D12257" s="521" t="s">
        <v>6505</v>
      </c>
      <c r="E12257" s="520" t="s">
        <v>3033</v>
      </c>
      <c r="F12257" s="520" t="s">
        <v>2807</v>
      </c>
      <c r="G12257" s="522" t="s">
        <v>2812</v>
      </c>
      <c r="H12257" s="524">
        <v>44531</v>
      </c>
      <c r="I12257" s="523">
        <v>16.613796000000001</v>
      </c>
      <c r="J12257" s="520" t="s">
        <v>9055</v>
      </c>
    </row>
    <row r="12258" spans="1:10" x14ac:dyDescent="0.3">
      <c r="A12258" s="519">
        <v>2021</v>
      </c>
      <c r="B12258" s="520" t="s">
        <v>6733</v>
      </c>
      <c r="C12258" s="520" t="s">
        <v>6734</v>
      </c>
      <c r="D12258" s="521" t="s">
        <v>6735</v>
      </c>
      <c r="E12258" s="520" t="s">
        <v>3063</v>
      </c>
      <c r="F12258" s="520" t="s">
        <v>3094</v>
      </c>
      <c r="G12258" s="522" t="s">
        <v>3527</v>
      </c>
      <c r="H12258" s="524">
        <v>44531</v>
      </c>
      <c r="I12258" s="523">
        <v>5.8639099999999997</v>
      </c>
      <c r="J12258" s="520" t="s">
        <v>3192</v>
      </c>
    </row>
    <row r="12259" spans="1:10" x14ac:dyDescent="0.3">
      <c r="A12259" s="519">
        <v>2021</v>
      </c>
      <c r="B12259" s="520" t="s">
        <v>6502</v>
      </c>
      <c r="C12259" s="520" t="s">
        <v>6503</v>
      </c>
      <c r="D12259" s="521" t="s">
        <v>6504</v>
      </c>
      <c r="E12259" s="520" t="s">
        <v>3161</v>
      </c>
      <c r="F12259" s="520" t="s">
        <v>2815</v>
      </c>
      <c r="G12259" s="522" t="s">
        <v>2816</v>
      </c>
      <c r="H12259" s="524">
        <v>44531</v>
      </c>
      <c r="I12259" s="523">
        <v>0.76057900000000012</v>
      </c>
      <c r="J12259" s="520" t="s">
        <v>3192</v>
      </c>
    </row>
    <row r="12260" spans="1:10" x14ac:dyDescent="0.3">
      <c r="A12260" s="519">
        <v>2021</v>
      </c>
      <c r="B12260" s="520" t="s">
        <v>6510</v>
      </c>
      <c r="C12260" s="520" t="s">
        <v>3461</v>
      </c>
      <c r="D12260" s="521" t="s">
        <v>6511</v>
      </c>
      <c r="E12260" s="520" t="s">
        <v>3161</v>
      </c>
      <c r="F12260" s="520" t="s">
        <v>2815</v>
      </c>
      <c r="G12260" s="522" t="s">
        <v>2854</v>
      </c>
      <c r="H12260" s="524">
        <v>44531</v>
      </c>
      <c r="I12260" s="523">
        <v>0.53833500000000001</v>
      </c>
      <c r="J12260" s="520" t="s">
        <v>3192</v>
      </c>
    </row>
    <row r="12261" spans="1:10" x14ac:dyDescent="0.3">
      <c r="A12261" s="519">
        <v>2021</v>
      </c>
      <c r="B12261" s="520" t="s">
        <v>6507</v>
      </c>
      <c r="C12261" s="520" t="s">
        <v>6508</v>
      </c>
      <c r="D12261" s="521" t="s">
        <v>6509</v>
      </c>
      <c r="E12261" s="520" t="s">
        <v>3063</v>
      </c>
      <c r="F12261" s="520" t="s">
        <v>3094</v>
      </c>
      <c r="G12261" s="522" t="s">
        <v>2965</v>
      </c>
      <c r="H12261" s="524">
        <v>44531</v>
      </c>
      <c r="I12261" s="523">
        <v>0</v>
      </c>
      <c r="J12261" s="520" t="s">
        <v>3241</v>
      </c>
    </row>
    <row r="12262" spans="1:10" x14ac:dyDescent="0.3">
      <c r="A12262" s="519">
        <v>2021</v>
      </c>
      <c r="B12262" s="520" t="s">
        <v>6722</v>
      </c>
      <c r="C12262" s="520" t="s">
        <v>6723</v>
      </c>
      <c r="D12262" s="521" t="s">
        <v>6722</v>
      </c>
      <c r="E12262" s="520" t="s">
        <v>3033</v>
      </c>
      <c r="F12262" s="520" t="s">
        <v>2807</v>
      </c>
      <c r="G12262" s="522" t="s">
        <v>2812</v>
      </c>
      <c r="H12262" s="524">
        <v>44531</v>
      </c>
      <c r="I12262" s="523">
        <v>22.828804999999999</v>
      </c>
      <c r="J12262" s="520" t="s">
        <v>9055</v>
      </c>
    </row>
    <row r="12263" spans="1:10" x14ac:dyDescent="0.3">
      <c r="A12263" s="519">
        <v>2021</v>
      </c>
      <c r="B12263" s="520" t="s">
        <v>6724</v>
      </c>
      <c r="C12263" s="520" t="s">
        <v>6725</v>
      </c>
      <c r="D12263" s="521" t="s">
        <v>6724</v>
      </c>
      <c r="E12263" s="520" t="s">
        <v>3033</v>
      </c>
      <c r="F12263" s="520" t="s">
        <v>2807</v>
      </c>
      <c r="G12263" s="522" t="s">
        <v>2812</v>
      </c>
      <c r="H12263" s="524">
        <v>44531</v>
      </c>
      <c r="I12263" s="523">
        <v>22.713708</v>
      </c>
      <c r="J12263" s="520" t="s">
        <v>9055</v>
      </c>
    </row>
    <row r="12264" spans="1:10" x14ac:dyDescent="0.3">
      <c r="A12264" s="519">
        <v>2021</v>
      </c>
      <c r="B12264" s="520" t="s">
        <v>6736</v>
      </c>
      <c r="C12264" s="520" t="s">
        <v>6727</v>
      </c>
      <c r="D12264" s="521" t="s">
        <v>6728</v>
      </c>
      <c r="E12264" s="520" t="s">
        <v>3161</v>
      </c>
      <c r="F12264" s="520" t="s">
        <v>2815</v>
      </c>
      <c r="G12264" s="522" t="s">
        <v>2816</v>
      </c>
      <c r="H12264" s="524">
        <v>44531</v>
      </c>
      <c r="I12264" s="523">
        <v>1.1252450000000001</v>
      </c>
      <c r="J12264" s="520" t="s">
        <v>3192</v>
      </c>
    </row>
    <row r="12265" spans="1:10" x14ac:dyDescent="0.3">
      <c r="A12265" s="519">
        <v>2021</v>
      </c>
      <c r="B12265" s="520" t="s">
        <v>6720</v>
      </c>
      <c r="C12265" s="520" t="s">
        <v>6721</v>
      </c>
      <c r="D12265" s="521" t="s">
        <v>6720</v>
      </c>
      <c r="E12265" s="520" t="s">
        <v>3033</v>
      </c>
      <c r="F12265" s="520" t="s">
        <v>2807</v>
      </c>
      <c r="G12265" s="522" t="s">
        <v>2808</v>
      </c>
      <c r="H12265" s="524">
        <v>44531</v>
      </c>
      <c r="I12265" s="523">
        <v>30.868183999999999</v>
      </c>
      <c r="J12265" s="520" t="s">
        <v>3192</v>
      </c>
    </row>
    <row r="12266" spans="1:10" x14ac:dyDescent="0.3">
      <c r="A12266" s="519">
        <v>2021</v>
      </c>
      <c r="B12266" s="520" t="s">
        <v>6737</v>
      </c>
      <c r="C12266" s="520" t="s">
        <v>6738</v>
      </c>
      <c r="D12266" s="521" t="s">
        <v>6737</v>
      </c>
      <c r="E12266" s="520" t="s">
        <v>3033</v>
      </c>
      <c r="F12266" s="520" t="s">
        <v>2807</v>
      </c>
      <c r="G12266" s="522" t="s">
        <v>2812</v>
      </c>
      <c r="H12266" s="524">
        <v>44531</v>
      </c>
      <c r="I12266" s="523">
        <v>23.577133999999997</v>
      </c>
      <c r="J12266" s="520" t="s">
        <v>3192</v>
      </c>
    </row>
    <row r="12267" spans="1:10" x14ac:dyDescent="0.3">
      <c r="A12267" s="519">
        <v>2021</v>
      </c>
      <c r="B12267" s="520" t="s">
        <v>6739</v>
      </c>
      <c r="C12267" s="520" t="s">
        <v>6740</v>
      </c>
      <c r="D12267" s="521" t="s">
        <v>6741</v>
      </c>
      <c r="E12267" s="520" t="s">
        <v>3161</v>
      </c>
      <c r="F12267" s="520" t="s">
        <v>2798</v>
      </c>
      <c r="G12267" s="522" t="s">
        <v>2799</v>
      </c>
      <c r="H12267" s="524">
        <v>44531</v>
      </c>
      <c r="I12267" s="523">
        <v>0.86257700000000004</v>
      </c>
      <c r="J12267" s="520" t="s">
        <v>3192</v>
      </c>
    </row>
    <row r="12268" spans="1:10" x14ac:dyDescent="0.3">
      <c r="A12268" s="519">
        <v>2021</v>
      </c>
      <c r="B12268" s="520" t="s">
        <v>6742</v>
      </c>
      <c r="C12268" s="520" t="s">
        <v>6743</v>
      </c>
      <c r="D12268" s="521" t="s">
        <v>6742</v>
      </c>
      <c r="E12268" s="520" t="s">
        <v>3033</v>
      </c>
      <c r="F12268" s="520" t="s">
        <v>2807</v>
      </c>
      <c r="G12268" s="522" t="s">
        <v>2812</v>
      </c>
      <c r="H12268" s="524">
        <v>44531</v>
      </c>
      <c r="I12268" s="523">
        <v>44.094989999999996</v>
      </c>
      <c r="J12268" s="520" t="s">
        <v>3192</v>
      </c>
    </row>
    <row r="12269" spans="1:10" x14ac:dyDescent="0.3">
      <c r="A12269" s="519">
        <v>2021</v>
      </c>
      <c r="B12269" s="520" t="s">
        <v>6777</v>
      </c>
      <c r="C12269" s="520" t="s">
        <v>6778</v>
      </c>
      <c r="D12269" s="521" t="s">
        <v>6777</v>
      </c>
      <c r="E12269" s="520" t="s">
        <v>3033</v>
      </c>
      <c r="F12269" s="520" t="s">
        <v>2807</v>
      </c>
      <c r="G12269" s="522" t="s">
        <v>2812</v>
      </c>
      <c r="H12269" s="524">
        <v>44531</v>
      </c>
      <c r="I12269" s="523">
        <v>8.8775919999999999</v>
      </c>
      <c r="J12269" s="520" t="s">
        <v>3192</v>
      </c>
    </row>
    <row r="12270" spans="1:10" x14ac:dyDescent="0.3">
      <c r="A12270" s="519">
        <v>2021</v>
      </c>
      <c r="B12270" s="520" t="s">
        <v>6779</v>
      </c>
      <c r="C12270" s="520" t="s">
        <v>6780</v>
      </c>
      <c r="D12270" s="521" t="s">
        <v>6779</v>
      </c>
      <c r="E12270" s="520" t="s">
        <v>3033</v>
      </c>
      <c r="F12270" s="520" t="s">
        <v>2788</v>
      </c>
      <c r="G12270" s="522" t="s">
        <v>2788</v>
      </c>
      <c r="H12270" s="524">
        <v>44531</v>
      </c>
      <c r="I12270" s="523">
        <v>16.909286000000002</v>
      </c>
      <c r="J12270" s="520" t="s">
        <v>3241</v>
      </c>
    </row>
    <row r="12271" spans="1:10" x14ac:dyDescent="0.3">
      <c r="A12271" s="519">
        <v>2021</v>
      </c>
      <c r="B12271" s="520" t="s">
        <v>6781</v>
      </c>
      <c r="C12271" s="520" t="s">
        <v>6782</v>
      </c>
      <c r="D12271" s="521" t="s">
        <v>6783</v>
      </c>
      <c r="E12271" s="520" t="s">
        <v>3161</v>
      </c>
      <c r="F12271" s="520" t="s">
        <v>3087</v>
      </c>
      <c r="G12271" s="522" t="s">
        <v>2788</v>
      </c>
      <c r="H12271" s="524">
        <v>44531</v>
      </c>
      <c r="I12271" s="523">
        <v>3.7423380000000002</v>
      </c>
      <c r="J12271" s="520" t="s">
        <v>3192</v>
      </c>
    </row>
    <row r="12272" spans="1:10" x14ac:dyDescent="0.3">
      <c r="A12272" s="519">
        <v>2021</v>
      </c>
      <c r="B12272" s="520" t="s">
        <v>6784</v>
      </c>
      <c r="C12272" s="520" t="s">
        <v>6785</v>
      </c>
      <c r="D12272" s="521" t="s">
        <v>6786</v>
      </c>
      <c r="E12272" s="520" t="s">
        <v>3161</v>
      </c>
      <c r="F12272" s="520" t="s">
        <v>2788</v>
      </c>
      <c r="G12272" s="522" t="s">
        <v>2788</v>
      </c>
      <c r="H12272" s="524">
        <v>44531</v>
      </c>
      <c r="I12272" s="523">
        <v>0.72808000000000006</v>
      </c>
      <c r="J12272" s="520" t="s">
        <v>3192</v>
      </c>
    </row>
    <row r="12273" spans="1:10" x14ac:dyDescent="0.3">
      <c r="A12273" s="519">
        <v>2021</v>
      </c>
      <c r="B12273" s="520" t="s">
        <v>6787</v>
      </c>
      <c r="C12273" s="520" t="s">
        <v>6788</v>
      </c>
      <c r="D12273" s="521" t="s">
        <v>6789</v>
      </c>
      <c r="E12273" s="520" t="s">
        <v>3063</v>
      </c>
      <c r="F12273" s="520" t="s">
        <v>3094</v>
      </c>
      <c r="G12273" s="522" t="s">
        <v>2965</v>
      </c>
      <c r="H12273" s="524">
        <v>44531</v>
      </c>
      <c r="I12273" s="523">
        <v>2.2086570000000001</v>
      </c>
      <c r="J12273" s="520" t="s">
        <v>3192</v>
      </c>
    </row>
    <row r="12274" spans="1:10" x14ac:dyDescent="0.3">
      <c r="A12274" s="519">
        <v>2021</v>
      </c>
      <c r="B12274" s="520" t="s">
        <v>6790</v>
      </c>
      <c r="C12274" s="520" t="s">
        <v>6791</v>
      </c>
      <c r="D12274" s="521" t="s">
        <v>6790</v>
      </c>
      <c r="E12274" s="520" t="s">
        <v>3111</v>
      </c>
      <c r="F12274" s="520" t="s">
        <v>2825</v>
      </c>
      <c r="G12274" s="522" t="s">
        <v>2850</v>
      </c>
      <c r="H12274" s="524">
        <v>44531</v>
      </c>
      <c r="I12274" s="523">
        <v>29.072324000000002</v>
      </c>
      <c r="J12274" s="520" t="s">
        <v>3192</v>
      </c>
    </row>
    <row r="12275" spans="1:10" x14ac:dyDescent="0.3">
      <c r="A12275" s="519">
        <v>2021</v>
      </c>
      <c r="B12275" s="520" t="s">
        <v>6792</v>
      </c>
      <c r="C12275" s="520" t="s">
        <v>6793</v>
      </c>
      <c r="D12275" s="521" t="s">
        <v>6794</v>
      </c>
      <c r="E12275" s="520" t="s">
        <v>3161</v>
      </c>
      <c r="F12275" s="520" t="s">
        <v>2788</v>
      </c>
      <c r="G12275" s="522" t="s">
        <v>2788</v>
      </c>
      <c r="H12275" s="524">
        <v>44531</v>
      </c>
      <c r="I12275" s="523">
        <v>1.6095999999999999E-2</v>
      </c>
      <c r="J12275" s="520" t="s">
        <v>3192</v>
      </c>
    </row>
    <row r="12276" spans="1:10" x14ac:dyDescent="0.3">
      <c r="A12276" s="519">
        <v>2021</v>
      </c>
      <c r="B12276" s="520" t="s">
        <v>6795</v>
      </c>
      <c r="C12276" s="520" t="s">
        <v>6796</v>
      </c>
      <c r="D12276" s="521" t="s">
        <v>6795</v>
      </c>
      <c r="E12276" s="520" t="s">
        <v>6117</v>
      </c>
      <c r="F12276" s="520" t="s">
        <v>2815</v>
      </c>
      <c r="G12276" s="522" t="s">
        <v>2816</v>
      </c>
      <c r="H12276" s="524">
        <v>44531</v>
      </c>
      <c r="I12276" s="523">
        <v>9.1149000000000008E-2</v>
      </c>
      <c r="J12276" s="520" t="s">
        <v>3192</v>
      </c>
    </row>
    <row r="12277" spans="1:10" x14ac:dyDescent="0.3">
      <c r="A12277" s="519">
        <v>2021</v>
      </c>
      <c r="B12277" s="520" t="s">
        <v>6797</v>
      </c>
      <c r="C12277" s="520" t="s">
        <v>3618</v>
      </c>
      <c r="D12277" s="521" t="s">
        <v>6797</v>
      </c>
      <c r="E12277" s="520" t="s">
        <v>6117</v>
      </c>
      <c r="F12277" s="520" t="s">
        <v>2815</v>
      </c>
      <c r="G12277" s="522" t="s">
        <v>2816</v>
      </c>
      <c r="H12277" s="524">
        <v>44531</v>
      </c>
      <c r="I12277" s="523">
        <v>0.10763200000000001</v>
      </c>
      <c r="J12277" s="520" t="s">
        <v>3192</v>
      </c>
    </row>
    <row r="12278" spans="1:10" x14ac:dyDescent="0.3">
      <c r="A12278" s="519">
        <v>2021</v>
      </c>
      <c r="B12278" s="520" t="s">
        <v>9059</v>
      </c>
      <c r="C12278" s="520" t="s">
        <v>9060</v>
      </c>
      <c r="D12278" s="521" t="s">
        <v>9059</v>
      </c>
      <c r="E12278" s="520" t="s">
        <v>3111</v>
      </c>
      <c r="F12278" s="520" t="s">
        <v>3034</v>
      </c>
      <c r="G12278" s="522" t="s">
        <v>2840</v>
      </c>
      <c r="H12278" s="524">
        <v>44531</v>
      </c>
      <c r="I12278" s="523">
        <v>25.965747</v>
      </c>
      <c r="J12278" s="520" t="s">
        <v>3192</v>
      </c>
    </row>
    <row r="12279" spans="1:10" x14ac:dyDescent="0.3">
      <c r="A12279" s="519">
        <v>2021</v>
      </c>
      <c r="B12279" s="520" t="s">
        <v>9061</v>
      </c>
      <c r="C12279" s="520" t="s">
        <v>3667</v>
      </c>
      <c r="D12279" s="521" t="s">
        <v>9061</v>
      </c>
      <c r="E12279" s="520" t="s">
        <v>3111</v>
      </c>
      <c r="F12279" s="520" t="s">
        <v>3034</v>
      </c>
      <c r="G12279" s="522" t="s">
        <v>2840</v>
      </c>
      <c r="H12279" s="524">
        <v>44531</v>
      </c>
      <c r="I12279" s="523">
        <v>24.463825</v>
      </c>
      <c r="J12279" s="520" t="s">
        <v>3192</v>
      </c>
    </row>
    <row r="12280" spans="1:10" x14ac:dyDescent="0.3">
      <c r="A12280" s="519">
        <v>2021</v>
      </c>
      <c r="B12280" s="520" t="s">
        <v>9062</v>
      </c>
      <c r="C12280" s="520" t="s">
        <v>9063</v>
      </c>
      <c r="D12280" s="521" t="s">
        <v>9062</v>
      </c>
      <c r="E12280" s="520" t="s">
        <v>3033</v>
      </c>
      <c r="F12280" s="520" t="s">
        <v>2807</v>
      </c>
      <c r="G12280" s="522" t="s">
        <v>2808</v>
      </c>
      <c r="H12280" s="524">
        <v>44531</v>
      </c>
      <c r="I12280" s="523">
        <v>19.609984000000001</v>
      </c>
      <c r="J12280" s="520" t="s">
        <v>3192</v>
      </c>
    </row>
    <row r="12281" spans="1:10" x14ac:dyDescent="0.3">
      <c r="A12281" s="519">
        <v>2021</v>
      </c>
      <c r="B12281" s="520" t="s">
        <v>9064</v>
      </c>
      <c r="C12281" s="520" t="s">
        <v>9044</v>
      </c>
      <c r="D12281" s="521" t="s">
        <v>9064</v>
      </c>
      <c r="E12281" s="520" t="s">
        <v>3033</v>
      </c>
      <c r="F12281" s="520" t="s">
        <v>2807</v>
      </c>
      <c r="G12281" s="522" t="s">
        <v>2808</v>
      </c>
      <c r="H12281" s="524">
        <v>44531</v>
      </c>
      <c r="I12281" s="523">
        <v>2.2222279999999999</v>
      </c>
      <c r="J12281" s="520" t="s">
        <v>3241</v>
      </c>
    </row>
    <row r="12282" spans="1:10" x14ac:dyDescent="0.3">
      <c r="A12282" s="519">
        <v>2021</v>
      </c>
      <c r="B12282" s="520" t="s">
        <v>3051</v>
      </c>
      <c r="C12282" s="520" t="s">
        <v>3051</v>
      </c>
      <c r="D12282" s="521" t="s">
        <v>3051</v>
      </c>
      <c r="E12282" s="520" t="s">
        <v>6118</v>
      </c>
      <c r="F12282" s="520" t="s">
        <v>3051</v>
      </c>
      <c r="G12282" s="522" t="s">
        <v>6074</v>
      </c>
      <c r="H12282" s="524">
        <v>44531</v>
      </c>
      <c r="I12282" s="523">
        <v>12455.385</v>
      </c>
      <c r="J12282" s="520" t="s">
        <v>6487</v>
      </c>
    </row>
    <row r="12283" spans="1:10" x14ac:dyDescent="0.3">
      <c r="A12283" s="519">
        <v>2021</v>
      </c>
      <c r="B12283" s="520" t="s">
        <v>3022</v>
      </c>
      <c r="C12283" s="520" t="s">
        <v>3023</v>
      </c>
      <c r="D12283" s="521" t="s">
        <v>3024</v>
      </c>
      <c r="E12283" s="520" t="s">
        <v>3025</v>
      </c>
      <c r="F12283" s="520" t="s">
        <v>3026</v>
      </c>
      <c r="G12283" s="522" t="s">
        <v>2788</v>
      </c>
      <c r="H12283" s="524">
        <v>44531</v>
      </c>
      <c r="I12283" s="523">
        <v>0</v>
      </c>
      <c r="J12283" s="520" t="s">
        <v>3241</v>
      </c>
    </row>
    <row r="12284" spans="1:10" x14ac:dyDescent="0.3">
      <c r="A12284" s="519">
        <v>2021</v>
      </c>
      <c r="B12284" s="520" t="s">
        <v>3022</v>
      </c>
      <c r="C12284" s="520" t="s">
        <v>3023</v>
      </c>
      <c r="D12284" s="521" t="s">
        <v>3027</v>
      </c>
      <c r="E12284" s="520" t="s">
        <v>3025</v>
      </c>
      <c r="F12284" s="520" t="s">
        <v>3026</v>
      </c>
      <c r="G12284" s="522" t="s">
        <v>2788</v>
      </c>
      <c r="H12284" s="524">
        <v>44531</v>
      </c>
      <c r="I12284" s="523">
        <v>0</v>
      </c>
      <c r="J12284" s="520" t="s">
        <v>3241</v>
      </c>
    </row>
    <row r="12285" spans="1:10" x14ac:dyDescent="0.3">
      <c r="A12285" s="519">
        <v>2021</v>
      </c>
      <c r="B12285" s="520" t="s">
        <v>3162</v>
      </c>
      <c r="C12285" s="520" t="s">
        <v>3163</v>
      </c>
      <c r="D12285" s="521" t="s">
        <v>3164</v>
      </c>
      <c r="E12285" s="520" t="s">
        <v>3025</v>
      </c>
      <c r="F12285" s="520" t="s">
        <v>3087</v>
      </c>
      <c r="G12285" s="522" t="s">
        <v>2788</v>
      </c>
      <c r="H12285" s="524">
        <v>44531</v>
      </c>
      <c r="I12285" s="523">
        <v>0</v>
      </c>
      <c r="J12285" s="520" t="s">
        <v>3241</v>
      </c>
    </row>
    <row r="12286" spans="1:10" x14ac:dyDescent="0.3">
      <c r="A12286" s="519">
        <v>2021</v>
      </c>
      <c r="B12286" s="520" t="s">
        <v>3162</v>
      </c>
      <c r="C12286" s="520" t="s">
        <v>3163</v>
      </c>
      <c r="D12286" s="521" t="s">
        <v>3165</v>
      </c>
      <c r="E12286" s="520" t="s">
        <v>3025</v>
      </c>
      <c r="F12286" s="520" t="s">
        <v>3087</v>
      </c>
      <c r="G12286" s="522" t="s">
        <v>2788</v>
      </c>
      <c r="H12286" s="524">
        <v>44531</v>
      </c>
      <c r="I12286" s="523">
        <v>0</v>
      </c>
      <c r="J12286" s="520" t="s">
        <v>3241</v>
      </c>
    </row>
    <row r="12287" spans="1:10" x14ac:dyDescent="0.3">
      <c r="A12287" s="519">
        <v>2021</v>
      </c>
      <c r="B12287" s="520" t="s">
        <v>3064</v>
      </c>
      <c r="C12287" s="520" t="s">
        <v>3065</v>
      </c>
      <c r="D12287" s="521" t="s">
        <v>3066</v>
      </c>
      <c r="E12287" s="520" t="s">
        <v>3025</v>
      </c>
      <c r="F12287" s="520" t="s">
        <v>2825</v>
      </c>
      <c r="G12287" s="522" t="s">
        <v>2826</v>
      </c>
      <c r="H12287" s="524">
        <v>44531</v>
      </c>
      <c r="I12287" s="523">
        <v>0</v>
      </c>
      <c r="J12287" s="520" t="s">
        <v>3241</v>
      </c>
    </row>
    <row r="12288" spans="1:10" x14ac:dyDescent="0.3">
      <c r="A12288" s="519">
        <v>2021</v>
      </c>
      <c r="B12288" s="520" t="s">
        <v>3064</v>
      </c>
      <c r="C12288" s="520" t="s">
        <v>3065</v>
      </c>
      <c r="D12288" s="521" t="s">
        <v>3067</v>
      </c>
      <c r="E12288" s="520" t="s">
        <v>3025</v>
      </c>
      <c r="F12288" s="520" t="s">
        <v>2825</v>
      </c>
      <c r="G12288" s="522" t="s">
        <v>2826</v>
      </c>
      <c r="H12288" s="524">
        <v>44531</v>
      </c>
      <c r="I12288" s="523">
        <v>0</v>
      </c>
      <c r="J12288" s="520" t="s">
        <v>3241</v>
      </c>
    </row>
    <row r="12289" spans="1:10" x14ac:dyDescent="0.3">
      <c r="A12289" s="519">
        <v>2021</v>
      </c>
      <c r="B12289" s="520" t="s">
        <v>3084</v>
      </c>
      <c r="C12289" s="520" t="s">
        <v>3085</v>
      </c>
      <c r="D12289" s="521" t="s">
        <v>3086</v>
      </c>
      <c r="E12289" s="520" t="s">
        <v>3025</v>
      </c>
      <c r="F12289" s="520" t="s">
        <v>3087</v>
      </c>
      <c r="G12289" s="522" t="s">
        <v>2788</v>
      </c>
      <c r="H12289" s="524">
        <v>44531</v>
      </c>
      <c r="I12289" s="523">
        <v>0</v>
      </c>
      <c r="J12289" s="520" t="s">
        <v>3241</v>
      </c>
    </row>
    <row r="12290" spans="1:10" x14ac:dyDescent="0.3">
      <c r="A12290" s="519">
        <v>2021</v>
      </c>
      <c r="B12290" s="520" t="s">
        <v>3084</v>
      </c>
      <c r="C12290" s="520" t="s">
        <v>3085</v>
      </c>
      <c r="D12290" s="521" t="s">
        <v>3088</v>
      </c>
      <c r="E12290" s="520" t="s">
        <v>3025</v>
      </c>
      <c r="F12290" s="520" t="s">
        <v>3087</v>
      </c>
      <c r="G12290" s="522" t="s">
        <v>2788</v>
      </c>
      <c r="H12290" s="524">
        <v>44531</v>
      </c>
      <c r="I12290" s="523">
        <v>0</v>
      </c>
      <c r="J12290" s="520" t="s">
        <v>3241</v>
      </c>
    </row>
    <row r="12291" spans="1:10" x14ac:dyDescent="0.3">
      <c r="A12291" s="519">
        <v>2021</v>
      </c>
      <c r="B12291" s="520" t="s">
        <v>3136</v>
      </c>
      <c r="C12291" s="520" t="s">
        <v>3137</v>
      </c>
      <c r="D12291" s="521" t="s">
        <v>3138</v>
      </c>
      <c r="E12291" s="520" t="s">
        <v>3025</v>
      </c>
      <c r="F12291" s="520" t="s">
        <v>3087</v>
      </c>
      <c r="G12291" s="522" t="s">
        <v>2788</v>
      </c>
      <c r="H12291" s="524">
        <v>44531</v>
      </c>
      <c r="I12291" s="523">
        <v>0</v>
      </c>
      <c r="J12291" s="520" t="s">
        <v>3241</v>
      </c>
    </row>
    <row r="12292" spans="1:10" x14ac:dyDescent="0.3">
      <c r="A12292" s="519">
        <v>2021</v>
      </c>
      <c r="B12292" s="520" t="s">
        <v>3136</v>
      </c>
      <c r="C12292" s="520" t="s">
        <v>3137</v>
      </c>
      <c r="D12292" s="521" t="s">
        <v>3139</v>
      </c>
      <c r="E12292" s="520" t="s">
        <v>3025</v>
      </c>
      <c r="F12292" s="520" t="s">
        <v>3087</v>
      </c>
      <c r="G12292" s="522" t="s">
        <v>2788</v>
      </c>
      <c r="H12292" s="524">
        <v>44531</v>
      </c>
      <c r="I12292" s="523">
        <v>0</v>
      </c>
      <c r="J12292" s="520" t="s">
        <v>3241</v>
      </c>
    </row>
    <row r="12293" spans="1:10" x14ac:dyDescent="0.3">
      <c r="A12293" s="519">
        <v>2021</v>
      </c>
      <c r="B12293" s="520" t="s">
        <v>3123</v>
      </c>
      <c r="C12293" s="520" t="s">
        <v>3124</v>
      </c>
      <c r="D12293" s="521" t="s">
        <v>3166</v>
      </c>
      <c r="E12293" s="520" t="s">
        <v>3025</v>
      </c>
      <c r="F12293" s="520" t="s">
        <v>2825</v>
      </c>
      <c r="G12293" s="522" t="s">
        <v>2850</v>
      </c>
      <c r="H12293" s="524">
        <v>44531</v>
      </c>
      <c r="I12293" s="523">
        <v>0</v>
      </c>
      <c r="J12293" s="520" t="s">
        <v>3241</v>
      </c>
    </row>
    <row r="12294" spans="1:10" x14ac:dyDescent="0.3">
      <c r="A12294" s="519">
        <v>2021</v>
      </c>
      <c r="B12294" s="520" t="s">
        <v>3123</v>
      </c>
      <c r="C12294" s="520" t="s">
        <v>3124</v>
      </c>
      <c r="D12294" s="521" t="s">
        <v>3125</v>
      </c>
      <c r="E12294" s="520" t="s">
        <v>3025</v>
      </c>
      <c r="F12294" s="520" t="s">
        <v>2825</v>
      </c>
      <c r="G12294" s="522" t="s">
        <v>2850</v>
      </c>
      <c r="H12294" s="524">
        <v>44531</v>
      </c>
      <c r="I12294" s="523">
        <v>0</v>
      </c>
      <c r="J12294" s="520" t="s">
        <v>3241</v>
      </c>
    </row>
    <row r="12295" spans="1:10" x14ac:dyDescent="0.3">
      <c r="A12295" s="519">
        <v>2021</v>
      </c>
      <c r="B12295" s="520" t="s">
        <v>3123</v>
      </c>
      <c r="C12295" s="520" t="s">
        <v>3124</v>
      </c>
      <c r="D12295" s="521" t="s">
        <v>3170</v>
      </c>
      <c r="E12295" s="520" t="s">
        <v>3025</v>
      </c>
      <c r="F12295" s="520" t="s">
        <v>2825</v>
      </c>
      <c r="G12295" s="522" t="s">
        <v>2850</v>
      </c>
      <c r="H12295" s="524">
        <v>44531</v>
      </c>
      <c r="I12295" s="523">
        <v>0</v>
      </c>
      <c r="J12295" s="520" t="s">
        <v>3241</v>
      </c>
    </row>
    <row r="12296" spans="1:10" x14ac:dyDescent="0.3">
      <c r="A12296" s="519">
        <v>2021</v>
      </c>
      <c r="B12296" s="520" t="s">
        <v>3114</v>
      </c>
      <c r="C12296" s="520" t="s">
        <v>3115</v>
      </c>
      <c r="D12296" s="521" t="s">
        <v>3116</v>
      </c>
      <c r="E12296" s="520" t="s">
        <v>3025</v>
      </c>
      <c r="F12296" s="520" t="s">
        <v>3026</v>
      </c>
      <c r="G12296" s="522" t="s">
        <v>2788</v>
      </c>
      <c r="H12296" s="524">
        <v>44531</v>
      </c>
      <c r="I12296" s="523">
        <v>0</v>
      </c>
      <c r="J12296" s="520" t="s">
        <v>3241</v>
      </c>
    </row>
    <row r="12297" spans="1:10" x14ac:dyDescent="0.3">
      <c r="A12297" s="519">
        <v>2021</v>
      </c>
      <c r="B12297" s="520" t="s">
        <v>3126</v>
      </c>
      <c r="C12297" s="520" t="s">
        <v>3127</v>
      </c>
      <c r="D12297" s="521" t="s">
        <v>3128</v>
      </c>
      <c r="E12297" s="520" t="s">
        <v>3025</v>
      </c>
      <c r="F12297" s="520" t="s">
        <v>3026</v>
      </c>
      <c r="G12297" s="522" t="s">
        <v>2936</v>
      </c>
      <c r="H12297" s="524">
        <v>44531</v>
      </c>
      <c r="I12297" s="523">
        <v>0</v>
      </c>
      <c r="J12297" s="520" t="s">
        <v>3241</v>
      </c>
    </row>
    <row r="12298" spans="1:10" x14ac:dyDescent="0.3">
      <c r="A12298" s="519">
        <v>2021</v>
      </c>
      <c r="B12298" s="520" t="s">
        <v>3107</v>
      </c>
      <c r="C12298" s="520" t="s">
        <v>3108</v>
      </c>
      <c r="D12298" s="521" t="s">
        <v>3108</v>
      </c>
      <c r="E12298" s="520" t="s">
        <v>6117</v>
      </c>
      <c r="F12298" s="520" t="s">
        <v>3026</v>
      </c>
      <c r="G12298" s="522" t="s">
        <v>2936</v>
      </c>
      <c r="H12298" s="524">
        <v>44531</v>
      </c>
      <c r="I12298" s="523">
        <v>3.4421999999999994E-2</v>
      </c>
      <c r="J12298" s="520" t="s">
        <v>3241</v>
      </c>
    </row>
    <row r="12299" spans="1:10" x14ac:dyDescent="0.3">
      <c r="A12299" s="519">
        <v>2021</v>
      </c>
      <c r="B12299" s="520" t="s">
        <v>6453</v>
      </c>
      <c r="C12299" s="520" t="s">
        <v>6454</v>
      </c>
      <c r="D12299" s="521" t="s">
        <v>6453</v>
      </c>
      <c r="E12299" s="520" t="s">
        <v>3063</v>
      </c>
      <c r="F12299" s="520" t="s">
        <v>3094</v>
      </c>
      <c r="G12299" s="522" t="s">
        <v>2961</v>
      </c>
      <c r="H12299" s="524">
        <v>44531</v>
      </c>
      <c r="I12299" s="523">
        <v>0</v>
      </c>
      <c r="J12299" s="520" t="s">
        <v>3192</v>
      </c>
    </row>
    <row r="12300" spans="1:10" x14ac:dyDescent="0.3">
      <c r="A12300" s="519">
        <v>2021</v>
      </c>
      <c r="B12300" s="520" t="s">
        <v>3035</v>
      </c>
      <c r="C12300" s="520" t="s">
        <v>3036</v>
      </c>
      <c r="D12300" s="521" t="s">
        <v>3035</v>
      </c>
      <c r="E12300" s="520" t="s">
        <v>6117</v>
      </c>
      <c r="F12300" s="520" t="s">
        <v>2825</v>
      </c>
      <c r="G12300" s="522" t="s">
        <v>2826</v>
      </c>
      <c r="H12300" s="524">
        <v>44531</v>
      </c>
      <c r="I12300" s="523">
        <v>0</v>
      </c>
      <c r="J12300" s="520" t="s">
        <v>3241</v>
      </c>
    </row>
    <row r="12301" spans="1:10" x14ac:dyDescent="0.3">
      <c r="A12301" s="519">
        <v>2021</v>
      </c>
      <c r="B12301" s="520" t="s">
        <v>6728</v>
      </c>
      <c r="C12301" s="520" t="s">
        <v>6727</v>
      </c>
      <c r="D12301" s="521" t="s">
        <v>6726</v>
      </c>
      <c r="E12301" s="520" t="s">
        <v>3161</v>
      </c>
      <c r="F12301" s="520" t="s">
        <v>2815</v>
      </c>
      <c r="G12301" s="522" t="s">
        <v>2816</v>
      </c>
      <c r="H12301" s="524">
        <v>44531</v>
      </c>
      <c r="I12301" s="523">
        <v>0</v>
      </c>
      <c r="J12301" s="520" t="s">
        <v>3192</v>
      </c>
    </row>
    <row r="12302" spans="1:10" x14ac:dyDescent="0.3">
      <c r="A12302" s="519">
        <v>2022</v>
      </c>
      <c r="B12302" s="520" t="s">
        <v>3028</v>
      </c>
      <c r="C12302" s="520" t="s">
        <v>3029</v>
      </c>
      <c r="D12302" s="521" t="s">
        <v>3028</v>
      </c>
      <c r="E12302" s="520" t="s">
        <v>6117</v>
      </c>
      <c r="F12302" s="520" t="s">
        <v>2807</v>
      </c>
      <c r="G12302" s="522" t="s">
        <v>2812</v>
      </c>
      <c r="H12302" s="524">
        <v>44562</v>
      </c>
      <c r="I12302" s="523">
        <v>6.3869509999999998</v>
      </c>
      <c r="J12302" s="520" t="s">
        <v>3241</v>
      </c>
    </row>
    <row r="12303" spans="1:10" x14ac:dyDescent="0.3">
      <c r="A12303" s="519">
        <v>2022</v>
      </c>
      <c r="B12303" s="520" t="s">
        <v>3181</v>
      </c>
      <c r="C12303" s="520" t="s">
        <v>3180</v>
      </c>
      <c r="D12303" s="521" t="s">
        <v>3181</v>
      </c>
      <c r="E12303" s="520" t="s">
        <v>3033</v>
      </c>
      <c r="F12303" s="520" t="s">
        <v>3034</v>
      </c>
      <c r="G12303" s="522" t="s">
        <v>2821</v>
      </c>
      <c r="H12303" s="524">
        <v>44562</v>
      </c>
      <c r="I12303" s="523">
        <v>4.70106</v>
      </c>
      <c r="J12303" s="520" t="s">
        <v>3241</v>
      </c>
    </row>
    <row r="12304" spans="1:10" x14ac:dyDescent="0.3">
      <c r="A12304" s="519">
        <v>2022</v>
      </c>
      <c r="B12304" s="520" t="s">
        <v>3031</v>
      </c>
      <c r="C12304" s="520" t="s">
        <v>3032</v>
      </c>
      <c r="D12304" s="521" t="s">
        <v>3031</v>
      </c>
      <c r="E12304" s="520" t="s">
        <v>3033</v>
      </c>
      <c r="F12304" s="520" t="s">
        <v>3034</v>
      </c>
      <c r="G12304" s="522" t="s">
        <v>2821</v>
      </c>
      <c r="H12304" s="524">
        <v>44562</v>
      </c>
      <c r="I12304" s="523">
        <v>4.9870190000000001</v>
      </c>
      <c r="J12304" s="520" t="s">
        <v>3241</v>
      </c>
    </row>
    <row r="12305" spans="1:10" x14ac:dyDescent="0.3">
      <c r="A12305" s="519">
        <v>2022</v>
      </c>
      <c r="B12305" s="520" t="s">
        <v>3037</v>
      </c>
      <c r="C12305" s="520" t="s">
        <v>3038</v>
      </c>
      <c r="D12305" s="521" t="s">
        <v>3037</v>
      </c>
      <c r="E12305" s="520" t="s">
        <v>6117</v>
      </c>
      <c r="F12305" s="520" t="s">
        <v>3034</v>
      </c>
      <c r="G12305" s="522" t="s">
        <v>2999</v>
      </c>
      <c r="H12305" s="524">
        <v>44562</v>
      </c>
      <c r="I12305" s="523">
        <v>2.4177590000000002</v>
      </c>
      <c r="J12305" s="520" t="s">
        <v>3241</v>
      </c>
    </row>
    <row r="12306" spans="1:10" x14ac:dyDescent="0.3">
      <c r="A12306" s="519">
        <v>2022</v>
      </c>
      <c r="B12306" s="520" t="s">
        <v>3039</v>
      </c>
      <c r="C12306" s="520" t="s">
        <v>3040</v>
      </c>
      <c r="D12306" s="521" t="s">
        <v>3039</v>
      </c>
      <c r="E12306" s="520" t="s">
        <v>6117</v>
      </c>
      <c r="F12306" s="520" t="s">
        <v>2815</v>
      </c>
      <c r="G12306" s="522" t="s">
        <v>2816</v>
      </c>
      <c r="H12306" s="524">
        <v>44562</v>
      </c>
      <c r="I12306" s="523">
        <v>0</v>
      </c>
      <c r="J12306" s="520" t="s">
        <v>3241</v>
      </c>
    </row>
    <row r="12307" spans="1:10" x14ac:dyDescent="0.3">
      <c r="A12307" s="519">
        <v>2022</v>
      </c>
      <c r="B12307" s="520" t="s">
        <v>3041</v>
      </c>
      <c r="C12307" s="520" t="s">
        <v>3042</v>
      </c>
      <c r="D12307" s="521" t="s">
        <v>3041</v>
      </c>
      <c r="E12307" s="520" t="s">
        <v>6117</v>
      </c>
      <c r="F12307" s="520" t="s">
        <v>2825</v>
      </c>
      <c r="G12307" s="522" t="s">
        <v>2826</v>
      </c>
      <c r="H12307" s="524">
        <v>44562</v>
      </c>
      <c r="I12307" s="523">
        <v>8.6667430000000003</v>
      </c>
      <c r="J12307" s="520" t="s">
        <v>3241</v>
      </c>
    </row>
    <row r="12308" spans="1:10" x14ac:dyDescent="0.3">
      <c r="A12308" s="519">
        <v>2022</v>
      </c>
      <c r="B12308" s="520" t="s">
        <v>3043</v>
      </c>
      <c r="C12308" s="520" t="s">
        <v>3044</v>
      </c>
      <c r="D12308" s="521" t="s">
        <v>3043</v>
      </c>
      <c r="E12308" s="520" t="s">
        <v>6117</v>
      </c>
      <c r="F12308" s="520" t="s">
        <v>2815</v>
      </c>
      <c r="G12308" s="522" t="s">
        <v>2816</v>
      </c>
      <c r="H12308" s="524">
        <v>44562</v>
      </c>
      <c r="I12308" s="523">
        <v>3.6910310000000006</v>
      </c>
      <c r="J12308" s="520" t="s">
        <v>3241</v>
      </c>
    </row>
    <row r="12309" spans="1:10" x14ac:dyDescent="0.3">
      <c r="A12309" s="519">
        <v>2022</v>
      </c>
      <c r="B12309" s="520" t="s">
        <v>3045</v>
      </c>
      <c r="C12309" s="520" t="s">
        <v>3046</v>
      </c>
      <c r="D12309" s="521" t="s">
        <v>3045</v>
      </c>
      <c r="E12309" s="520" t="s">
        <v>6117</v>
      </c>
      <c r="F12309" s="520" t="s">
        <v>2815</v>
      </c>
      <c r="G12309" s="522" t="s">
        <v>2816</v>
      </c>
      <c r="H12309" s="524">
        <v>44562</v>
      </c>
      <c r="I12309" s="523">
        <v>1.3931000000000001E-2</v>
      </c>
      <c r="J12309" s="520" t="s">
        <v>3241</v>
      </c>
    </row>
    <row r="12310" spans="1:10" x14ac:dyDescent="0.3">
      <c r="A12310" s="519">
        <v>2022</v>
      </c>
      <c r="B12310" s="520" t="s">
        <v>3143</v>
      </c>
      <c r="C12310" s="520" t="s">
        <v>3144</v>
      </c>
      <c r="D12310" s="521" t="s">
        <v>3143</v>
      </c>
      <c r="E12310" s="520" t="s">
        <v>6117</v>
      </c>
      <c r="F12310" s="520" t="s">
        <v>2798</v>
      </c>
      <c r="G12310" s="522" t="s">
        <v>2803</v>
      </c>
      <c r="H12310" s="524">
        <v>44562</v>
      </c>
      <c r="I12310" s="523">
        <v>1.9150740000000002</v>
      </c>
      <c r="J12310" s="520" t="s">
        <v>3241</v>
      </c>
    </row>
    <row r="12311" spans="1:10" x14ac:dyDescent="0.3">
      <c r="A12311" s="519">
        <v>2022</v>
      </c>
      <c r="B12311" s="520" t="s">
        <v>3173</v>
      </c>
      <c r="C12311" s="520" t="s">
        <v>3172</v>
      </c>
      <c r="D12311" s="521" t="s">
        <v>3173</v>
      </c>
      <c r="E12311" s="520" t="s">
        <v>3111</v>
      </c>
      <c r="F12311" s="520" t="s">
        <v>2825</v>
      </c>
      <c r="G12311" s="522" t="s">
        <v>2850</v>
      </c>
      <c r="H12311" s="524">
        <v>44562</v>
      </c>
      <c r="I12311" s="523">
        <v>0.55394100000000002</v>
      </c>
      <c r="J12311" s="520" t="s">
        <v>3241</v>
      </c>
    </row>
    <row r="12312" spans="1:10" x14ac:dyDescent="0.3">
      <c r="A12312" s="519">
        <v>2022</v>
      </c>
      <c r="B12312" s="520" t="s">
        <v>3146</v>
      </c>
      <c r="C12312" s="520" t="s">
        <v>3147</v>
      </c>
      <c r="D12312" s="521" t="s">
        <v>3146</v>
      </c>
      <c r="E12312" s="520" t="s">
        <v>6117</v>
      </c>
      <c r="F12312" s="520" t="s">
        <v>2798</v>
      </c>
      <c r="G12312" s="522" t="s">
        <v>2803</v>
      </c>
      <c r="H12312" s="524">
        <v>44562</v>
      </c>
      <c r="I12312" s="523">
        <v>2.5047030000000001</v>
      </c>
      <c r="J12312" s="520" t="s">
        <v>3241</v>
      </c>
    </row>
    <row r="12313" spans="1:10" x14ac:dyDescent="0.3">
      <c r="A12313" s="519">
        <v>2022</v>
      </c>
      <c r="B12313" s="520" t="s">
        <v>3047</v>
      </c>
      <c r="C12313" s="520" t="s">
        <v>3048</v>
      </c>
      <c r="D12313" s="521" t="s">
        <v>3047</v>
      </c>
      <c r="E12313" s="520" t="s">
        <v>6117</v>
      </c>
      <c r="F12313" s="520" t="s">
        <v>2825</v>
      </c>
      <c r="G12313" s="522" t="s">
        <v>2826</v>
      </c>
      <c r="H12313" s="524">
        <v>44562</v>
      </c>
      <c r="I12313" s="523">
        <v>2.4291499999999999</v>
      </c>
      <c r="J12313" s="520" t="s">
        <v>3241</v>
      </c>
    </row>
    <row r="12314" spans="1:10" x14ac:dyDescent="0.3">
      <c r="A12314" s="519">
        <v>2022</v>
      </c>
      <c r="B12314" s="520" t="s">
        <v>3049</v>
      </c>
      <c r="C12314" s="520" t="s">
        <v>3050</v>
      </c>
      <c r="D12314" s="521" t="s">
        <v>3049</v>
      </c>
      <c r="E12314" s="520" t="s">
        <v>6117</v>
      </c>
      <c r="F12314" s="520" t="s">
        <v>2825</v>
      </c>
      <c r="G12314" s="522" t="s">
        <v>2850</v>
      </c>
      <c r="H12314" s="524">
        <v>44562</v>
      </c>
      <c r="I12314" s="523">
        <v>0</v>
      </c>
      <c r="J12314" s="520" t="s">
        <v>3241</v>
      </c>
    </row>
    <row r="12315" spans="1:10" x14ac:dyDescent="0.3">
      <c r="A12315" s="519">
        <v>2022</v>
      </c>
      <c r="B12315" s="520" t="s">
        <v>3052</v>
      </c>
      <c r="C12315" s="520" t="s">
        <v>3053</v>
      </c>
      <c r="D12315" s="521" t="s">
        <v>3052</v>
      </c>
      <c r="E12315" s="520" t="s">
        <v>3033</v>
      </c>
      <c r="F12315" s="520" t="s">
        <v>2807</v>
      </c>
      <c r="G12315" s="522" t="s">
        <v>2812</v>
      </c>
      <c r="H12315" s="524">
        <v>44562</v>
      </c>
      <c r="I12315" s="523">
        <v>2.4629530000000002</v>
      </c>
      <c r="J12315" s="520" t="s">
        <v>3241</v>
      </c>
    </row>
    <row r="12316" spans="1:10" x14ac:dyDescent="0.3">
      <c r="A12316" s="519">
        <v>2022</v>
      </c>
      <c r="B12316" s="520" t="s">
        <v>3054</v>
      </c>
      <c r="C12316" s="520" t="s">
        <v>3055</v>
      </c>
      <c r="D12316" s="521" t="s">
        <v>3054</v>
      </c>
      <c r="E12316" s="520" t="s">
        <v>6117</v>
      </c>
      <c r="F12316" s="520" t="s">
        <v>3034</v>
      </c>
      <c r="G12316" s="522" t="s">
        <v>2999</v>
      </c>
      <c r="H12316" s="524">
        <v>44562</v>
      </c>
      <c r="I12316" s="523">
        <v>3.864166</v>
      </c>
      <c r="J12316" s="520" t="s">
        <v>3241</v>
      </c>
    </row>
    <row r="12317" spans="1:10" x14ac:dyDescent="0.3">
      <c r="A12317" s="519">
        <v>2022</v>
      </c>
      <c r="B12317" s="520" t="s">
        <v>3056</v>
      </c>
      <c r="C12317" s="520" t="s">
        <v>3057</v>
      </c>
      <c r="D12317" s="521" t="s">
        <v>3056</v>
      </c>
      <c r="E12317" s="520" t="s">
        <v>6117</v>
      </c>
      <c r="F12317" s="520" t="s">
        <v>2825</v>
      </c>
      <c r="G12317" s="522" t="s">
        <v>2826</v>
      </c>
      <c r="H12317" s="524">
        <v>44562</v>
      </c>
      <c r="I12317" s="523">
        <v>3.9198620000000002</v>
      </c>
      <c r="J12317" s="520" t="s">
        <v>3241</v>
      </c>
    </row>
    <row r="12318" spans="1:10" x14ac:dyDescent="0.3">
      <c r="A12318" s="519">
        <v>2022</v>
      </c>
      <c r="B12318" s="520" t="s">
        <v>3058</v>
      </c>
      <c r="C12318" s="520" t="s">
        <v>3059</v>
      </c>
      <c r="D12318" s="521" t="s">
        <v>3058</v>
      </c>
      <c r="E12318" s="520" t="s">
        <v>6117</v>
      </c>
      <c r="F12318" s="520" t="s">
        <v>2815</v>
      </c>
      <c r="G12318" s="522" t="s">
        <v>2816</v>
      </c>
      <c r="H12318" s="524">
        <v>44562</v>
      </c>
      <c r="I12318" s="523">
        <v>3.7129990000000004</v>
      </c>
      <c r="J12318" s="520" t="s">
        <v>3241</v>
      </c>
    </row>
    <row r="12319" spans="1:10" x14ac:dyDescent="0.3">
      <c r="A12319" s="519">
        <v>2022</v>
      </c>
      <c r="B12319" s="520" t="s">
        <v>3152</v>
      </c>
      <c r="C12319" s="520" t="s">
        <v>3153</v>
      </c>
      <c r="D12319" s="521" t="s">
        <v>3152</v>
      </c>
      <c r="E12319" s="520" t="s">
        <v>3111</v>
      </c>
      <c r="F12319" s="520" t="s">
        <v>2825</v>
      </c>
      <c r="G12319" s="522" t="s">
        <v>2850</v>
      </c>
      <c r="H12319" s="524">
        <v>44562</v>
      </c>
      <c r="I12319" s="523">
        <v>0.50927</v>
      </c>
      <c r="J12319" s="520" t="s">
        <v>3241</v>
      </c>
    </row>
    <row r="12320" spans="1:10" x14ac:dyDescent="0.3">
      <c r="A12320" s="519">
        <v>2022</v>
      </c>
      <c r="B12320" s="520" t="s">
        <v>3154</v>
      </c>
      <c r="C12320" s="520" t="s">
        <v>3155</v>
      </c>
      <c r="D12320" s="521" t="s">
        <v>3154</v>
      </c>
      <c r="E12320" s="520" t="s">
        <v>3111</v>
      </c>
      <c r="F12320" s="520" t="s">
        <v>2825</v>
      </c>
      <c r="G12320" s="522" t="s">
        <v>2850</v>
      </c>
      <c r="H12320" s="524">
        <v>44562</v>
      </c>
      <c r="I12320" s="523">
        <v>0.62642500000000012</v>
      </c>
      <c r="J12320" s="520" t="s">
        <v>3241</v>
      </c>
    </row>
    <row r="12321" spans="1:10" x14ac:dyDescent="0.3">
      <c r="A12321" s="519">
        <v>2022</v>
      </c>
      <c r="B12321" s="520" t="s">
        <v>3156</v>
      </c>
      <c r="C12321" s="520" t="s">
        <v>3157</v>
      </c>
      <c r="D12321" s="521" t="s">
        <v>3156</v>
      </c>
      <c r="E12321" s="520" t="s">
        <v>3111</v>
      </c>
      <c r="F12321" s="520" t="s">
        <v>2825</v>
      </c>
      <c r="G12321" s="522" t="s">
        <v>2850</v>
      </c>
      <c r="H12321" s="524">
        <v>44562</v>
      </c>
      <c r="I12321" s="523">
        <v>0</v>
      </c>
      <c r="J12321" s="520" t="s">
        <v>3241</v>
      </c>
    </row>
    <row r="12322" spans="1:10" x14ac:dyDescent="0.3">
      <c r="A12322" s="519">
        <v>2022</v>
      </c>
      <c r="B12322" s="520" t="s">
        <v>3060</v>
      </c>
      <c r="C12322" s="520" t="s">
        <v>3061</v>
      </c>
      <c r="D12322" s="521" t="s">
        <v>3062</v>
      </c>
      <c r="E12322" s="520" t="s">
        <v>3063</v>
      </c>
      <c r="F12322" s="520" t="s">
        <v>3034</v>
      </c>
      <c r="G12322" s="522" t="s">
        <v>2999</v>
      </c>
      <c r="H12322" s="524">
        <v>44562</v>
      </c>
      <c r="I12322" s="523">
        <v>0</v>
      </c>
      <c r="J12322" s="520" t="s">
        <v>3241</v>
      </c>
    </row>
    <row r="12323" spans="1:10" x14ac:dyDescent="0.3">
      <c r="A12323" s="519">
        <v>2022</v>
      </c>
      <c r="B12323" s="520" t="s">
        <v>3174</v>
      </c>
      <c r="C12323" s="520" t="s">
        <v>3175</v>
      </c>
      <c r="D12323" s="521" t="s">
        <v>3174</v>
      </c>
      <c r="E12323" s="520" t="s">
        <v>6117</v>
      </c>
      <c r="F12323" s="520" t="s">
        <v>2825</v>
      </c>
      <c r="G12323" s="522" t="s">
        <v>2826</v>
      </c>
      <c r="H12323" s="524">
        <v>44562</v>
      </c>
      <c r="I12323" s="523">
        <v>0.57027399999999995</v>
      </c>
      <c r="J12323" s="520" t="s">
        <v>3241</v>
      </c>
    </row>
    <row r="12324" spans="1:10" x14ac:dyDescent="0.3">
      <c r="A12324" s="519">
        <v>2022</v>
      </c>
      <c r="B12324" s="520" t="s">
        <v>3068</v>
      </c>
      <c r="C12324" s="520" t="s">
        <v>3069</v>
      </c>
      <c r="D12324" s="521" t="s">
        <v>3068</v>
      </c>
      <c r="E12324" s="520" t="s">
        <v>6117</v>
      </c>
      <c r="F12324" s="520" t="s">
        <v>3034</v>
      </c>
      <c r="G12324" s="522" t="s">
        <v>2923</v>
      </c>
      <c r="H12324" s="524">
        <v>44562</v>
      </c>
      <c r="I12324" s="523">
        <v>5.6627539999999996</v>
      </c>
      <c r="J12324" s="520" t="s">
        <v>3241</v>
      </c>
    </row>
    <row r="12325" spans="1:10" x14ac:dyDescent="0.3">
      <c r="A12325" s="519">
        <v>2022</v>
      </c>
      <c r="B12325" s="520" t="s">
        <v>3070</v>
      </c>
      <c r="C12325" s="520" t="s">
        <v>3071</v>
      </c>
      <c r="D12325" s="521" t="s">
        <v>3070</v>
      </c>
      <c r="E12325" s="520" t="s">
        <v>6117</v>
      </c>
      <c r="F12325" s="520" t="s">
        <v>2815</v>
      </c>
      <c r="G12325" s="522" t="s">
        <v>2816</v>
      </c>
      <c r="H12325" s="524">
        <v>44562</v>
      </c>
      <c r="I12325" s="523">
        <v>0.97532099999999999</v>
      </c>
      <c r="J12325" s="520" t="s">
        <v>3241</v>
      </c>
    </row>
    <row r="12326" spans="1:10" x14ac:dyDescent="0.3">
      <c r="A12326" s="519">
        <v>2022</v>
      </c>
      <c r="B12326" s="520" t="s">
        <v>3176</v>
      </c>
      <c r="C12326" s="520" t="s">
        <v>3177</v>
      </c>
      <c r="D12326" s="521" t="s">
        <v>3176</v>
      </c>
      <c r="E12326" s="520" t="s">
        <v>3033</v>
      </c>
      <c r="F12326" s="520" t="s">
        <v>2807</v>
      </c>
      <c r="G12326" s="522" t="s">
        <v>2812</v>
      </c>
      <c r="H12326" s="524">
        <v>44562</v>
      </c>
      <c r="I12326" s="523">
        <v>10.792710999999999</v>
      </c>
      <c r="J12326" s="520" t="s">
        <v>3241</v>
      </c>
    </row>
    <row r="12327" spans="1:10" x14ac:dyDescent="0.3">
      <c r="A12327" s="519">
        <v>2022</v>
      </c>
      <c r="B12327" s="520" t="s">
        <v>3072</v>
      </c>
      <c r="C12327" s="520" t="s">
        <v>3073</v>
      </c>
      <c r="D12327" s="521" t="s">
        <v>3072</v>
      </c>
      <c r="E12327" s="520" t="s">
        <v>6117</v>
      </c>
      <c r="F12327" s="520" t="s">
        <v>3034</v>
      </c>
      <c r="G12327" s="522" t="s">
        <v>3074</v>
      </c>
      <c r="H12327" s="524">
        <v>44562</v>
      </c>
      <c r="I12327" s="523">
        <v>0.101299</v>
      </c>
      <c r="J12327" s="520" t="s">
        <v>3241</v>
      </c>
    </row>
    <row r="12328" spans="1:10" x14ac:dyDescent="0.3">
      <c r="A12328" s="519">
        <v>2022</v>
      </c>
      <c r="B12328" s="520" t="s">
        <v>3182</v>
      </c>
      <c r="C12328" s="520" t="s">
        <v>3183</v>
      </c>
      <c r="D12328" s="521" t="s">
        <v>3182</v>
      </c>
      <c r="E12328" s="520" t="s">
        <v>6117</v>
      </c>
      <c r="F12328" s="520" t="s">
        <v>2825</v>
      </c>
      <c r="G12328" s="522" t="s">
        <v>2826</v>
      </c>
      <c r="H12328" s="524">
        <v>44562</v>
      </c>
      <c r="I12328" s="523">
        <v>0.39562700000000001</v>
      </c>
      <c r="J12328" s="520" t="s">
        <v>3241</v>
      </c>
    </row>
    <row r="12329" spans="1:10" x14ac:dyDescent="0.3">
      <c r="A12329" s="519">
        <v>2022</v>
      </c>
      <c r="B12329" s="520" t="s">
        <v>3075</v>
      </c>
      <c r="C12329" s="520" t="s">
        <v>3076</v>
      </c>
      <c r="D12329" s="521" t="s">
        <v>3075</v>
      </c>
      <c r="E12329" s="520" t="s">
        <v>6117</v>
      </c>
      <c r="F12329" s="520" t="s">
        <v>2815</v>
      </c>
      <c r="G12329" s="522" t="s">
        <v>2816</v>
      </c>
      <c r="H12329" s="524">
        <v>44562</v>
      </c>
      <c r="I12329" s="523">
        <v>0</v>
      </c>
      <c r="J12329" s="520" t="s">
        <v>3241</v>
      </c>
    </row>
    <row r="12330" spans="1:10" x14ac:dyDescent="0.3">
      <c r="A12330" s="519">
        <v>2022</v>
      </c>
      <c r="B12330" s="520" t="s">
        <v>3077</v>
      </c>
      <c r="C12330" s="520" t="s">
        <v>3078</v>
      </c>
      <c r="D12330" s="521" t="s">
        <v>3077</v>
      </c>
      <c r="E12330" s="520" t="s">
        <v>3033</v>
      </c>
      <c r="F12330" s="520" t="s">
        <v>2788</v>
      </c>
      <c r="G12330" s="522" t="s">
        <v>2788</v>
      </c>
      <c r="H12330" s="524">
        <v>44562</v>
      </c>
      <c r="I12330" s="523">
        <v>0</v>
      </c>
      <c r="J12330" s="520" t="s">
        <v>3241</v>
      </c>
    </row>
    <row r="12331" spans="1:10" x14ac:dyDescent="0.3">
      <c r="A12331" s="519">
        <v>2022</v>
      </c>
      <c r="B12331" s="520" t="s">
        <v>3079</v>
      </c>
      <c r="C12331" s="520" t="s">
        <v>3080</v>
      </c>
      <c r="D12331" s="521" t="s">
        <v>3081</v>
      </c>
      <c r="E12331" s="520" t="s">
        <v>3063</v>
      </c>
      <c r="F12331" s="520" t="s">
        <v>2788</v>
      </c>
      <c r="G12331" s="522" t="s">
        <v>2788</v>
      </c>
      <c r="H12331" s="524">
        <v>44562</v>
      </c>
      <c r="I12331" s="523">
        <v>0</v>
      </c>
      <c r="J12331" s="520" t="s">
        <v>3241</v>
      </c>
    </row>
    <row r="12332" spans="1:10" x14ac:dyDescent="0.3">
      <c r="A12332" s="519">
        <v>2022</v>
      </c>
      <c r="B12332" s="520" t="s">
        <v>3082</v>
      </c>
      <c r="C12332" s="520" t="s">
        <v>3083</v>
      </c>
      <c r="D12332" s="521" t="s">
        <v>3082</v>
      </c>
      <c r="E12332" s="520" t="s">
        <v>6117</v>
      </c>
      <c r="F12332" s="520" t="s">
        <v>2825</v>
      </c>
      <c r="G12332" s="522" t="s">
        <v>2826</v>
      </c>
      <c r="H12332" s="524">
        <v>44562</v>
      </c>
      <c r="I12332" s="523">
        <v>13.660632</v>
      </c>
      <c r="J12332" s="520" t="s">
        <v>3241</v>
      </c>
    </row>
    <row r="12333" spans="1:10" x14ac:dyDescent="0.3">
      <c r="A12333" s="519">
        <v>2022</v>
      </c>
      <c r="B12333" s="520" t="s">
        <v>3089</v>
      </c>
      <c r="C12333" s="520" t="s">
        <v>3090</v>
      </c>
      <c r="D12333" s="521" t="s">
        <v>3089</v>
      </c>
      <c r="E12333" s="520" t="s">
        <v>6117</v>
      </c>
      <c r="F12333" s="520" t="s">
        <v>2815</v>
      </c>
      <c r="G12333" s="522" t="s">
        <v>2816</v>
      </c>
      <c r="H12333" s="524">
        <v>44562</v>
      </c>
      <c r="I12333" s="523">
        <v>2.3428270000000002</v>
      </c>
      <c r="J12333" s="520" t="s">
        <v>3241</v>
      </c>
    </row>
    <row r="12334" spans="1:10" x14ac:dyDescent="0.3">
      <c r="A12334" s="519">
        <v>2022</v>
      </c>
      <c r="B12334" s="520" t="s">
        <v>3184</v>
      </c>
      <c r="C12334" s="520" t="s">
        <v>3185</v>
      </c>
      <c r="D12334" s="521" t="s">
        <v>3186</v>
      </c>
      <c r="E12334" s="520" t="s">
        <v>3063</v>
      </c>
      <c r="F12334" s="520" t="s">
        <v>3034</v>
      </c>
      <c r="G12334" s="522" t="s">
        <v>2999</v>
      </c>
      <c r="H12334" s="524">
        <v>44562</v>
      </c>
      <c r="I12334" s="523">
        <v>0</v>
      </c>
      <c r="J12334" s="520" t="s">
        <v>3241</v>
      </c>
    </row>
    <row r="12335" spans="1:10" x14ac:dyDescent="0.3">
      <c r="A12335" s="519">
        <v>2022</v>
      </c>
      <c r="B12335" s="520" t="s">
        <v>3091</v>
      </c>
      <c r="C12335" s="520" t="s">
        <v>3092</v>
      </c>
      <c r="D12335" s="521" t="s">
        <v>3093</v>
      </c>
      <c r="E12335" s="520" t="s">
        <v>3063</v>
      </c>
      <c r="F12335" s="520" t="s">
        <v>3094</v>
      </c>
      <c r="G12335" s="522" t="s">
        <v>2965</v>
      </c>
      <c r="H12335" s="524">
        <v>44562</v>
      </c>
      <c r="I12335" s="523">
        <v>8.1237480000000009</v>
      </c>
      <c r="J12335" s="520" t="s">
        <v>3241</v>
      </c>
    </row>
    <row r="12336" spans="1:10" x14ac:dyDescent="0.3">
      <c r="A12336" s="519">
        <v>2022</v>
      </c>
      <c r="B12336" s="520" t="s">
        <v>3095</v>
      </c>
      <c r="C12336" s="520" t="s">
        <v>3096</v>
      </c>
      <c r="D12336" s="521" t="s">
        <v>3095</v>
      </c>
      <c r="E12336" s="520" t="s">
        <v>6117</v>
      </c>
      <c r="F12336" s="520" t="s">
        <v>3034</v>
      </c>
      <c r="G12336" s="522" t="s">
        <v>2999</v>
      </c>
      <c r="H12336" s="524">
        <v>44562</v>
      </c>
      <c r="I12336" s="523">
        <v>3.5325190000000002</v>
      </c>
      <c r="J12336" s="520" t="s">
        <v>3241</v>
      </c>
    </row>
    <row r="12337" spans="1:10" x14ac:dyDescent="0.3">
      <c r="A12337" s="519">
        <v>2022</v>
      </c>
      <c r="B12337" s="520" t="s">
        <v>3097</v>
      </c>
      <c r="C12337" s="520" t="s">
        <v>3098</v>
      </c>
      <c r="D12337" s="521" t="s">
        <v>3097</v>
      </c>
      <c r="E12337" s="520" t="s">
        <v>6117</v>
      </c>
      <c r="F12337" s="520" t="s">
        <v>2825</v>
      </c>
      <c r="G12337" s="522" t="s">
        <v>2850</v>
      </c>
      <c r="H12337" s="524">
        <v>44562</v>
      </c>
      <c r="I12337" s="523">
        <v>0</v>
      </c>
      <c r="J12337" s="520" t="s">
        <v>3241</v>
      </c>
    </row>
    <row r="12338" spans="1:10" x14ac:dyDescent="0.3">
      <c r="A12338" s="519">
        <v>2022</v>
      </c>
      <c r="B12338" s="520" t="s">
        <v>3132</v>
      </c>
      <c r="C12338" s="520" t="s">
        <v>3133</v>
      </c>
      <c r="D12338" s="521" t="s">
        <v>3132</v>
      </c>
      <c r="E12338" s="520" t="s">
        <v>3033</v>
      </c>
      <c r="F12338" s="520" t="s">
        <v>2807</v>
      </c>
      <c r="G12338" s="522" t="s">
        <v>2812</v>
      </c>
      <c r="H12338" s="524">
        <v>44562</v>
      </c>
      <c r="I12338" s="523">
        <v>13.185601</v>
      </c>
      <c r="J12338" s="520" t="s">
        <v>3241</v>
      </c>
    </row>
    <row r="12339" spans="1:10" x14ac:dyDescent="0.3">
      <c r="A12339" s="519">
        <v>2022</v>
      </c>
      <c r="B12339" s="520" t="s">
        <v>3134</v>
      </c>
      <c r="C12339" s="520" t="s">
        <v>3135</v>
      </c>
      <c r="D12339" s="521" t="s">
        <v>3134</v>
      </c>
      <c r="E12339" s="520" t="s">
        <v>3033</v>
      </c>
      <c r="F12339" s="520" t="s">
        <v>2807</v>
      </c>
      <c r="G12339" s="522" t="s">
        <v>2812</v>
      </c>
      <c r="H12339" s="524">
        <v>44562</v>
      </c>
      <c r="I12339" s="523">
        <v>9.005863999999999</v>
      </c>
      <c r="J12339" s="520" t="s">
        <v>3241</v>
      </c>
    </row>
    <row r="12340" spans="1:10" x14ac:dyDescent="0.3">
      <c r="A12340" s="519">
        <v>2022</v>
      </c>
      <c r="B12340" s="520" t="s">
        <v>3099</v>
      </c>
      <c r="C12340" s="520" t="s">
        <v>3100</v>
      </c>
      <c r="D12340" s="521" t="s">
        <v>3099</v>
      </c>
      <c r="E12340" s="520" t="s">
        <v>6117</v>
      </c>
      <c r="F12340" s="520" t="s">
        <v>2815</v>
      </c>
      <c r="G12340" s="522" t="s">
        <v>2816</v>
      </c>
      <c r="H12340" s="524">
        <v>44562</v>
      </c>
      <c r="I12340" s="523">
        <v>2.6389670000000001</v>
      </c>
      <c r="J12340" s="520" t="s">
        <v>3241</v>
      </c>
    </row>
    <row r="12341" spans="1:10" x14ac:dyDescent="0.3">
      <c r="A12341" s="519">
        <v>2022</v>
      </c>
      <c r="B12341" s="520" t="s">
        <v>3101</v>
      </c>
      <c r="C12341" s="520" t="s">
        <v>3102</v>
      </c>
      <c r="D12341" s="521" t="s">
        <v>3101</v>
      </c>
      <c r="E12341" s="520" t="s">
        <v>6117</v>
      </c>
      <c r="F12341" s="520" t="s">
        <v>3034</v>
      </c>
      <c r="G12341" s="522" t="s">
        <v>3074</v>
      </c>
      <c r="H12341" s="524">
        <v>44562</v>
      </c>
      <c r="I12341" s="523">
        <v>8.4750499999999995</v>
      </c>
      <c r="J12341" s="520" t="s">
        <v>3241</v>
      </c>
    </row>
    <row r="12342" spans="1:10" x14ac:dyDescent="0.3">
      <c r="A12342" s="519">
        <v>2022</v>
      </c>
      <c r="B12342" s="520" t="s">
        <v>3148</v>
      </c>
      <c r="C12342" s="520" t="s">
        <v>3149</v>
      </c>
      <c r="D12342" s="521" t="s">
        <v>3148</v>
      </c>
      <c r="E12342" s="520" t="s">
        <v>6117</v>
      </c>
      <c r="F12342" s="520" t="s">
        <v>2798</v>
      </c>
      <c r="G12342" s="522" t="s">
        <v>2803</v>
      </c>
      <c r="H12342" s="524">
        <v>44562</v>
      </c>
      <c r="I12342" s="523">
        <v>1.4770830000000001</v>
      </c>
      <c r="J12342" s="520" t="s">
        <v>3241</v>
      </c>
    </row>
    <row r="12343" spans="1:10" x14ac:dyDescent="0.3">
      <c r="A12343" s="519">
        <v>2022</v>
      </c>
      <c r="B12343" s="520" t="s">
        <v>3103</v>
      </c>
      <c r="C12343" s="520" t="s">
        <v>3104</v>
      </c>
      <c r="D12343" s="521" t="s">
        <v>3103</v>
      </c>
      <c r="E12343" s="520" t="s">
        <v>6117</v>
      </c>
      <c r="F12343" s="520" t="s">
        <v>3034</v>
      </c>
      <c r="G12343" s="522" t="s">
        <v>2923</v>
      </c>
      <c r="H12343" s="524">
        <v>44562</v>
      </c>
      <c r="I12343" s="523">
        <v>1.283325</v>
      </c>
      <c r="J12343" s="520" t="s">
        <v>3241</v>
      </c>
    </row>
    <row r="12344" spans="1:10" x14ac:dyDescent="0.3">
      <c r="A12344" s="519">
        <v>2022</v>
      </c>
      <c r="B12344" s="520" t="s">
        <v>3150</v>
      </c>
      <c r="C12344" s="520" t="s">
        <v>3151</v>
      </c>
      <c r="D12344" s="521" t="s">
        <v>3150</v>
      </c>
      <c r="E12344" s="520" t="s">
        <v>6117</v>
      </c>
      <c r="F12344" s="520" t="s">
        <v>2825</v>
      </c>
      <c r="G12344" s="522" t="s">
        <v>2850</v>
      </c>
      <c r="H12344" s="524">
        <v>44562</v>
      </c>
      <c r="I12344" s="523">
        <v>0.107256</v>
      </c>
      <c r="J12344" s="520" t="s">
        <v>3241</v>
      </c>
    </row>
    <row r="12345" spans="1:10" x14ac:dyDescent="0.3">
      <c r="A12345" s="519">
        <v>2022</v>
      </c>
      <c r="B12345" s="520" t="s">
        <v>3105</v>
      </c>
      <c r="C12345" s="520" t="s">
        <v>3106</v>
      </c>
      <c r="D12345" s="521" t="s">
        <v>3105</v>
      </c>
      <c r="E12345" s="520" t="s">
        <v>6117</v>
      </c>
      <c r="F12345" s="520" t="s">
        <v>2798</v>
      </c>
      <c r="G12345" s="522" t="s">
        <v>2803</v>
      </c>
      <c r="H12345" s="524">
        <v>44562</v>
      </c>
      <c r="I12345" s="523">
        <v>2.8624540000000001</v>
      </c>
      <c r="J12345" s="520" t="s">
        <v>3241</v>
      </c>
    </row>
    <row r="12346" spans="1:10" x14ac:dyDescent="0.3">
      <c r="A12346" s="519">
        <v>2022</v>
      </c>
      <c r="B12346" s="520" t="s">
        <v>3140</v>
      </c>
      <c r="C12346" s="520" t="s">
        <v>3141</v>
      </c>
      <c r="D12346" s="521" t="s">
        <v>3140</v>
      </c>
      <c r="E12346" s="520" t="s">
        <v>6117</v>
      </c>
      <c r="F12346" s="520" t="s">
        <v>2825</v>
      </c>
      <c r="G12346" s="522" t="s">
        <v>2850</v>
      </c>
      <c r="H12346" s="524">
        <v>44562</v>
      </c>
      <c r="I12346" s="523">
        <v>0</v>
      </c>
      <c r="J12346" s="520" t="s">
        <v>3241</v>
      </c>
    </row>
    <row r="12347" spans="1:10" x14ac:dyDescent="0.3">
      <c r="A12347" s="519">
        <v>2022</v>
      </c>
      <c r="B12347" s="520" t="s">
        <v>3109</v>
      </c>
      <c r="C12347" s="520" t="s">
        <v>3110</v>
      </c>
      <c r="D12347" s="521" t="s">
        <v>3109</v>
      </c>
      <c r="E12347" s="520" t="s">
        <v>3111</v>
      </c>
      <c r="F12347" s="520" t="s">
        <v>2825</v>
      </c>
      <c r="G12347" s="522" t="s">
        <v>2850</v>
      </c>
      <c r="H12347" s="524">
        <v>44562</v>
      </c>
      <c r="I12347" s="523">
        <v>0.215804</v>
      </c>
      <c r="J12347" s="520" t="s">
        <v>3241</v>
      </c>
    </row>
    <row r="12348" spans="1:10" x14ac:dyDescent="0.3">
      <c r="A12348" s="519">
        <v>2022</v>
      </c>
      <c r="B12348" s="520" t="s">
        <v>3158</v>
      </c>
      <c r="C12348" s="520" t="s">
        <v>3159</v>
      </c>
      <c r="D12348" s="521" t="s">
        <v>3160</v>
      </c>
      <c r="E12348" s="520" t="s">
        <v>3161</v>
      </c>
      <c r="F12348" s="520" t="s">
        <v>3087</v>
      </c>
      <c r="G12348" s="522" t="s">
        <v>2788</v>
      </c>
      <c r="H12348" s="524">
        <v>44562</v>
      </c>
      <c r="I12348" s="523">
        <v>3.7095739999999999</v>
      </c>
      <c r="J12348" s="520" t="s">
        <v>3241</v>
      </c>
    </row>
    <row r="12349" spans="1:10" x14ac:dyDescent="0.3">
      <c r="A12349" s="519">
        <v>2022</v>
      </c>
      <c r="B12349" s="520" t="s">
        <v>3112</v>
      </c>
      <c r="C12349" s="520" t="s">
        <v>3113</v>
      </c>
      <c r="D12349" s="521" t="s">
        <v>3112</v>
      </c>
      <c r="E12349" s="520" t="s">
        <v>6117</v>
      </c>
      <c r="F12349" s="520" t="s">
        <v>2825</v>
      </c>
      <c r="G12349" s="522" t="s">
        <v>2826</v>
      </c>
      <c r="H12349" s="524">
        <v>44562</v>
      </c>
      <c r="I12349" s="523">
        <v>1.6311249999999999</v>
      </c>
      <c r="J12349" s="520" t="s">
        <v>3241</v>
      </c>
    </row>
    <row r="12350" spans="1:10" x14ac:dyDescent="0.3">
      <c r="A12350" s="519">
        <v>2022</v>
      </c>
      <c r="B12350" s="520" t="s">
        <v>3167</v>
      </c>
      <c r="C12350" s="520" t="s">
        <v>3168</v>
      </c>
      <c r="D12350" s="521" t="s">
        <v>3169</v>
      </c>
      <c r="E12350" s="520" t="s">
        <v>3161</v>
      </c>
      <c r="F12350" s="520" t="s">
        <v>3087</v>
      </c>
      <c r="G12350" s="522" t="s">
        <v>2788</v>
      </c>
      <c r="H12350" s="524">
        <v>44562</v>
      </c>
      <c r="I12350" s="523">
        <v>6.6671990000000001</v>
      </c>
      <c r="J12350" s="520" t="s">
        <v>3241</v>
      </c>
    </row>
    <row r="12351" spans="1:10" x14ac:dyDescent="0.3">
      <c r="A12351" s="519">
        <v>2022</v>
      </c>
      <c r="B12351" s="520" t="s">
        <v>3117</v>
      </c>
      <c r="C12351" s="520" t="s">
        <v>3118</v>
      </c>
      <c r="D12351" s="521" t="s">
        <v>3117</v>
      </c>
      <c r="E12351" s="520" t="s">
        <v>6117</v>
      </c>
      <c r="F12351" s="520" t="s">
        <v>2815</v>
      </c>
      <c r="G12351" s="522" t="s">
        <v>2816</v>
      </c>
      <c r="H12351" s="524">
        <v>44562</v>
      </c>
      <c r="I12351" s="523">
        <v>5.5018640000000003</v>
      </c>
      <c r="J12351" s="520" t="s">
        <v>3241</v>
      </c>
    </row>
    <row r="12352" spans="1:10" x14ac:dyDescent="0.3">
      <c r="A12352" s="519">
        <v>2022</v>
      </c>
      <c r="B12352" s="520" t="s">
        <v>3129</v>
      </c>
      <c r="C12352" s="520" t="s">
        <v>3130</v>
      </c>
      <c r="D12352" s="521" t="s">
        <v>3131</v>
      </c>
      <c r="E12352" s="520" t="s">
        <v>3063</v>
      </c>
      <c r="F12352" s="520" t="s">
        <v>3034</v>
      </c>
      <c r="G12352" s="522" t="s">
        <v>2840</v>
      </c>
      <c r="H12352" s="524">
        <v>44562</v>
      </c>
      <c r="I12352" s="523">
        <v>0</v>
      </c>
      <c r="J12352" s="520" t="s">
        <v>3241</v>
      </c>
    </row>
    <row r="12353" spans="1:10" x14ac:dyDescent="0.3">
      <c r="A12353" s="519">
        <v>2022</v>
      </c>
      <c r="B12353" s="520" t="s">
        <v>3178</v>
      </c>
      <c r="C12353" s="520" t="s">
        <v>3179</v>
      </c>
      <c r="D12353" s="521" t="s">
        <v>3178</v>
      </c>
      <c r="E12353" s="520" t="s">
        <v>3033</v>
      </c>
      <c r="F12353" s="520" t="s">
        <v>2807</v>
      </c>
      <c r="G12353" s="522" t="s">
        <v>2812</v>
      </c>
      <c r="H12353" s="524">
        <v>44562</v>
      </c>
      <c r="I12353" s="523">
        <v>0</v>
      </c>
      <c r="J12353" s="520" t="s">
        <v>3241</v>
      </c>
    </row>
    <row r="12354" spans="1:10" x14ac:dyDescent="0.3">
      <c r="A12354" s="519">
        <v>2022</v>
      </c>
      <c r="B12354" s="520" t="s">
        <v>3119</v>
      </c>
      <c r="C12354" s="520" t="s">
        <v>3120</v>
      </c>
      <c r="D12354" s="521" t="s">
        <v>3119</v>
      </c>
      <c r="E12354" s="520" t="s">
        <v>6117</v>
      </c>
      <c r="F12354" s="520" t="s">
        <v>3034</v>
      </c>
      <c r="G12354" s="522" t="s">
        <v>2840</v>
      </c>
      <c r="H12354" s="524">
        <v>44562</v>
      </c>
      <c r="I12354" s="523">
        <v>3.4750049999999999</v>
      </c>
      <c r="J12354" s="520" t="s">
        <v>3241</v>
      </c>
    </row>
    <row r="12355" spans="1:10" x14ac:dyDescent="0.3">
      <c r="A12355" s="519">
        <v>2022</v>
      </c>
      <c r="B12355" s="520" t="s">
        <v>3121</v>
      </c>
      <c r="C12355" s="520" t="s">
        <v>3122</v>
      </c>
      <c r="D12355" s="521" t="s">
        <v>3121</v>
      </c>
      <c r="E12355" s="520" t="s">
        <v>6117</v>
      </c>
      <c r="F12355" s="520" t="s">
        <v>2825</v>
      </c>
      <c r="G12355" s="522" t="s">
        <v>2850</v>
      </c>
      <c r="H12355" s="524">
        <v>44562</v>
      </c>
      <c r="I12355" s="523">
        <v>13.794223000000001</v>
      </c>
      <c r="J12355" s="520" t="s">
        <v>3241</v>
      </c>
    </row>
    <row r="12356" spans="1:10" x14ac:dyDescent="0.3">
      <c r="A12356" s="519">
        <v>2022</v>
      </c>
      <c r="B12356" s="520" t="s">
        <v>3198</v>
      </c>
      <c r="C12356" s="520" t="s">
        <v>3199</v>
      </c>
      <c r="D12356" s="521" t="s">
        <v>3200</v>
      </c>
      <c r="E12356" s="520" t="s">
        <v>3161</v>
      </c>
      <c r="F12356" s="520" t="s">
        <v>2815</v>
      </c>
      <c r="G12356" s="522" t="s">
        <v>2854</v>
      </c>
      <c r="H12356" s="524">
        <v>44562</v>
      </c>
      <c r="I12356" s="523">
        <v>0.72472700000000012</v>
      </c>
      <c r="J12356" s="520" t="s">
        <v>3192</v>
      </c>
    </row>
    <row r="12357" spans="1:10" x14ac:dyDescent="0.3">
      <c r="A12357" s="519">
        <v>2022</v>
      </c>
      <c r="B12357" s="520" t="s">
        <v>3187</v>
      </c>
      <c r="C12357" s="520" t="s">
        <v>3188</v>
      </c>
      <c r="D12357" s="521" t="s">
        <v>3187</v>
      </c>
      <c r="E12357" s="520" t="s">
        <v>3033</v>
      </c>
      <c r="F12357" s="520" t="s">
        <v>3034</v>
      </c>
      <c r="G12357" s="522" t="s">
        <v>3074</v>
      </c>
      <c r="H12357" s="524">
        <v>44562</v>
      </c>
      <c r="I12357" s="523">
        <v>0.34549200000000002</v>
      </c>
      <c r="J12357" s="520" t="s">
        <v>3241</v>
      </c>
    </row>
    <row r="12358" spans="1:10" x14ac:dyDescent="0.3">
      <c r="A12358" s="519">
        <v>2022</v>
      </c>
      <c r="B12358" s="520" t="s">
        <v>3189</v>
      </c>
      <c r="C12358" s="520" t="s">
        <v>3190</v>
      </c>
      <c r="D12358" s="521" t="s">
        <v>3191</v>
      </c>
      <c r="E12358" s="520" t="s">
        <v>3161</v>
      </c>
      <c r="F12358" s="520" t="s">
        <v>2815</v>
      </c>
      <c r="G12358" s="522" t="s">
        <v>2816</v>
      </c>
      <c r="H12358" s="524">
        <v>44562</v>
      </c>
      <c r="I12358" s="523">
        <v>1.389394</v>
      </c>
      <c r="J12358" s="520" t="s">
        <v>3192</v>
      </c>
    </row>
    <row r="12359" spans="1:10" x14ac:dyDescent="0.3">
      <c r="A12359" s="519">
        <v>2022</v>
      </c>
      <c r="B12359" s="520" t="s">
        <v>3193</v>
      </c>
      <c r="C12359" s="520" t="s">
        <v>3194</v>
      </c>
      <c r="D12359" s="521" t="s">
        <v>3193</v>
      </c>
      <c r="E12359" s="520" t="s">
        <v>6117</v>
      </c>
      <c r="F12359" s="520" t="s">
        <v>2798</v>
      </c>
      <c r="G12359" s="522" t="s">
        <v>2803</v>
      </c>
      <c r="H12359" s="524">
        <v>44562</v>
      </c>
      <c r="I12359" s="523">
        <v>2.5122429999999998</v>
      </c>
      <c r="J12359" s="520" t="s">
        <v>3192</v>
      </c>
    </row>
    <row r="12360" spans="1:10" x14ac:dyDescent="0.3">
      <c r="A12360" s="519">
        <v>2022</v>
      </c>
      <c r="B12360" s="520" t="s">
        <v>3195</v>
      </c>
      <c r="C12360" s="520" t="s">
        <v>3196</v>
      </c>
      <c r="D12360" s="521" t="s">
        <v>3197</v>
      </c>
      <c r="E12360" s="520" t="s">
        <v>3063</v>
      </c>
      <c r="F12360" s="520" t="s">
        <v>3094</v>
      </c>
      <c r="G12360" s="522" t="s">
        <v>2965</v>
      </c>
      <c r="H12360" s="524">
        <v>44562</v>
      </c>
      <c r="I12360" s="523">
        <v>0.882212</v>
      </c>
      <c r="J12360" s="520" t="s">
        <v>3192</v>
      </c>
    </row>
    <row r="12361" spans="1:10" x14ac:dyDescent="0.3">
      <c r="A12361" s="519">
        <v>2022</v>
      </c>
      <c r="B12361" s="520" t="s">
        <v>3690</v>
      </c>
      <c r="C12361" s="520" t="s">
        <v>3691</v>
      </c>
      <c r="D12361" s="521" t="s">
        <v>3690</v>
      </c>
      <c r="E12361" s="520" t="s">
        <v>3033</v>
      </c>
      <c r="F12361" s="520" t="s">
        <v>2807</v>
      </c>
      <c r="G12361" s="522" t="s">
        <v>2812</v>
      </c>
      <c r="H12361" s="524">
        <v>44562</v>
      </c>
      <c r="I12361" s="523">
        <v>7.5478620000000003</v>
      </c>
      <c r="J12361" s="520" t="s">
        <v>3241</v>
      </c>
    </row>
    <row r="12362" spans="1:10" x14ac:dyDescent="0.3">
      <c r="A12362" s="519">
        <v>2022</v>
      </c>
      <c r="B12362" s="520" t="s">
        <v>3687</v>
      </c>
      <c r="C12362" s="520" t="s">
        <v>3688</v>
      </c>
      <c r="D12362" s="521" t="s">
        <v>3689</v>
      </c>
      <c r="E12362" s="520" t="s">
        <v>3161</v>
      </c>
      <c r="F12362" s="520" t="s">
        <v>3026</v>
      </c>
      <c r="G12362" s="522" t="s">
        <v>2936</v>
      </c>
      <c r="H12362" s="524">
        <v>44562</v>
      </c>
      <c r="I12362" s="523">
        <v>0.89741800000000005</v>
      </c>
      <c r="J12362" s="520" t="s">
        <v>3192</v>
      </c>
    </row>
    <row r="12363" spans="1:10" x14ac:dyDescent="0.3">
      <c r="A12363" s="519">
        <v>2022</v>
      </c>
      <c r="B12363" s="520" t="s">
        <v>5217</v>
      </c>
      <c r="C12363" s="520" t="s">
        <v>2901</v>
      </c>
      <c r="D12363" s="521" t="s">
        <v>5217</v>
      </c>
      <c r="E12363" s="520" t="s">
        <v>3033</v>
      </c>
      <c r="F12363" s="520" t="s">
        <v>2788</v>
      </c>
      <c r="G12363" s="522" t="s">
        <v>2788</v>
      </c>
      <c r="H12363" s="524">
        <v>44562</v>
      </c>
      <c r="I12363" s="523">
        <v>36.364522999999998</v>
      </c>
      <c r="J12363" s="520" t="s">
        <v>3192</v>
      </c>
    </row>
    <row r="12364" spans="1:10" x14ac:dyDescent="0.3">
      <c r="A12364" s="519">
        <v>2022</v>
      </c>
      <c r="B12364" s="520" t="s">
        <v>5218</v>
      </c>
      <c r="C12364" s="520" t="s">
        <v>3507</v>
      </c>
      <c r="D12364" s="521" t="s">
        <v>5219</v>
      </c>
      <c r="E12364" s="520" t="s">
        <v>3063</v>
      </c>
      <c r="F12364" s="520" t="s">
        <v>2815</v>
      </c>
      <c r="G12364" s="522" t="s">
        <v>2816</v>
      </c>
      <c r="H12364" s="524">
        <v>44562</v>
      </c>
      <c r="I12364" s="523">
        <v>5.9295410000000004</v>
      </c>
      <c r="J12364" s="520" t="s">
        <v>3192</v>
      </c>
    </row>
    <row r="12365" spans="1:10" x14ac:dyDescent="0.3">
      <c r="A12365" s="519">
        <v>2022</v>
      </c>
      <c r="B12365" s="520" t="s">
        <v>5670</v>
      </c>
      <c r="C12365" s="520" t="s">
        <v>5671</v>
      </c>
      <c r="D12365" s="521" t="s">
        <v>5670</v>
      </c>
      <c r="E12365" s="520" t="s">
        <v>3033</v>
      </c>
      <c r="F12365" s="520" t="s">
        <v>2807</v>
      </c>
      <c r="G12365" s="522" t="s">
        <v>2812</v>
      </c>
      <c r="H12365" s="524">
        <v>44562</v>
      </c>
      <c r="I12365" s="523">
        <v>38.890768999999999</v>
      </c>
      <c r="J12365" s="520" t="s">
        <v>3241</v>
      </c>
    </row>
    <row r="12366" spans="1:10" x14ac:dyDescent="0.3">
      <c r="A12366" s="519">
        <v>2022</v>
      </c>
      <c r="B12366" s="520" t="s">
        <v>5672</v>
      </c>
      <c r="C12366" s="520" t="s">
        <v>2863</v>
      </c>
      <c r="D12366" s="521" t="s">
        <v>5672</v>
      </c>
      <c r="E12366" s="520" t="s">
        <v>3111</v>
      </c>
      <c r="F12366" s="520" t="s">
        <v>2815</v>
      </c>
      <c r="G12366" s="522" t="s">
        <v>2854</v>
      </c>
      <c r="H12366" s="524">
        <v>44562</v>
      </c>
      <c r="I12366" s="523">
        <v>6.5952419999999998</v>
      </c>
      <c r="J12366" s="520" t="s">
        <v>3192</v>
      </c>
    </row>
    <row r="12367" spans="1:10" x14ac:dyDescent="0.3">
      <c r="A12367" s="519">
        <v>2022</v>
      </c>
      <c r="B12367" s="520" t="s">
        <v>5757</v>
      </c>
      <c r="C12367" s="520" t="s">
        <v>2909</v>
      </c>
      <c r="D12367" s="521" t="s">
        <v>5757</v>
      </c>
      <c r="E12367" s="520" t="s">
        <v>3033</v>
      </c>
      <c r="F12367" s="520" t="s">
        <v>2788</v>
      </c>
      <c r="G12367" s="522" t="s">
        <v>2788</v>
      </c>
      <c r="H12367" s="524">
        <v>44562</v>
      </c>
      <c r="I12367" s="523">
        <v>37.915179999999999</v>
      </c>
      <c r="J12367" s="520" t="s">
        <v>3192</v>
      </c>
    </row>
    <row r="12368" spans="1:10" x14ac:dyDescent="0.3">
      <c r="A12368" s="519">
        <v>2022</v>
      </c>
      <c r="B12368" s="520" t="s">
        <v>5972</v>
      </c>
      <c r="C12368" s="520" t="s">
        <v>5973</v>
      </c>
      <c r="D12368" s="521" t="s">
        <v>5972</v>
      </c>
      <c r="E12368" s="520" t="s">
        <v>3111</v>
      </c>
      <c r="F12368" s="520" t="s">
        <v>2825</v>
      </c>
      <c r="G12368" s="522" t="s">
        <v>2850</v>
      </c>
      <c r="H12368" s="524">
        <v>44562</v>
      </c>
      <c r="I12368" s="523">
        <v>9.1680999999999999E-2</v>
      </c>
      <c r="J12368" s="520" t="s">
        <v>3241</v>
      </c>
    </row>
    <row r="12369" spans="1:10" x14ac:dyDescent="0.3">
      <c r="A12369" s="519">
        <v>2022</v>
      </c>
      <c r="B12369" s="520" t="s">
        <v>5758</v>
      </c>
      <c r="C12369" s="520" t="s">
        <v>5759</v>
      </c>
      <c r="D12369" s="521" t="s">
        <v>5758</v>
      </c>
      <c r="E12369" s="520" t="s">
        <v>3033</v>
      </c>
      <c r="F12369" s="520" t="s">
        <v>2815</v>
      </c>
      <c r="G12369" s="522" t="s">
        <v>2816</v>
      </c>
      <c r="H12369" s="524">
        <v>44562</v>
      </c>
      <c r="I12369" s="523">
        <v>17.350974000000001</v>
      </c>
      <c r="J12369" s="520" t="s">
        <v>3192</v>
      </c>
    </row>
    <row r="12370" spans="1:10" x14ac:dyDescent="0.3">
      <c r="A12370" s="519">
        <v>2022</v>
      </c>
      <c r="B12370" s="520" t="s">
        <v>5760</v>
      </c>
      <c r="C12370" s="520" t="s">
        <v>5761</v>
      </c>
      <c r="D12370" s="521" t="s">
        <v>5760</v>
      </c>
      <c r="E12370" s="520" t="s">
        <v>3111</v>
      </c>
      <c r="F12370" s="520" t="s">
        <v>2815</v>
      </c>
      <c r="G12370" s="522" t="s">
        <v>2854</v>
      </c>
      <c r="H12370" s="524">
        <v>44562</v>
      </c>
      <c r="I12370" s="523">
        <v>6.2048350000000001</v>
      </c>
      <c r="J12370" s="520" t="s">
        <v>3192</v>
      </c>
    </row>
    <row r="12371" spans="1:10" x14ac:dyDescent="0.3">
      <c r="A12371" s="519">
        <v>2022</v>
      </c>
      <c r="B12371" s="520" t="s">
        <v>5762</v>
      </c>
      <c r="C12371" s="520" t="s">
        <v>5763</v>
      </c>
      <c r="D12371" s="521" t="s">
        <v>5762</v>
      </c>
      <c r="E12371" s="520" t="s">
        <v>3111</v>
      </c>
      <c r="F12371" s="520" t="s">
        <v>2825</v>
      </c>
      <c r="G12371" s="522" t="s">
        <v>2850</v>
      </c>
      <c r="H12371" s="524">
        <v>44562</v>
      </c>
      <c r="I12371" s="523">
        <v>0.47981300000000005</v>
      </c>
      <c r="J12371" s="520" t="s">
        <v>3192</v>
      </c>
    </row>
    <row r="12372" spans="1:10" x14ac:dyDescent="0.3">
      <c r="A12372" s="519">
        <v>2022</v>
      </c>
      <c r="B12372" s="520" t="s">
        <v>5775</v>
      </c>
      <c r="C12372" s="520" t="s">
        <v>2905</v>
      </c>
      <c r="D12372" s="521" t="s">
        <v>5775</v>
      </c>
      <c r="E12372" s="520" t="s">
        <v>3033</v>
      </c>
      <c r="F12372" s="520" t="s">
        <v>2807</v>
      </c>
      <c r="G12372" s="522" t="s">
        <v>2812</v>
      </c>
      <c r="H12372" s="524">
        <v>44562</v>
      </c>
      <c r="I12372" s="523">
        <v>8.3920270000000006</v>
      </c>
      <c r="J12372" s="520" t="s">
        <v>3192</v>
      </c>
    </row>
    <row r="12373" spans="1:10" x14ac:dyDescent="0.3">
      <c r="A12373" s="519">
        <v>2022</v>
      </c>
      <c r="B12373" s="520" t="s">
        <v>5773</v>
      </c>
      <c r="C12373" s="520" t="s">
        <v>5774</v>
      </c>
      <c r="D12373" s="521" t="s">
        <v>5773</v>
      </c>
      <c r="E12373" s="520" t="s">
        <v>3111</v>
      </c>
      <c r="F12373" s="520" t="s">
        <v>3034</v>
      </c>
      <c r="G12373" s="522" t="s">
        <v>2821</v>
      </c>
      <c r="H12373" s="524">
        <v>44562</v>
      </c>
      <c r="I12373" s="523">
        <v>0.25816600000000001</v>
      </c>
      <c r="J12373" s="520" t="s">
        <v>3241</v>
      </c>
    </row>
    <row r="12374" spans="1:10" x14ac:dyDescent="0.3">
      <c r="A12374" s="519">
        <v>2022</v>
      </c>
      <c r="B12374" s="520" t="s">
        <v>5764</v>
      </c>
      <c r="C12374" s="520" t="s">
        <v>5765</v>
      </c>
      <c r="D12374" s="521" t="s">
        <v>5766</v>
      </c>
      <c r="E12374" s="520" t="s">
        <v>3161</v>
      </c>
      <c r="F12374" s="520" t="s">
        <v>2815</v>
      </c>
      <c r="G12374" s="522" t="s">
        <v>2816</v>
      </c>
      <c r="H12374" s="524">
        <v>44562</v>
      </c>
      <c r="I12374" s="523">
        <v>0.84652500000000008</v>
      </c>
      <c r="J12374" s="520" t="s">
        <v>3192</v>
      </c>
    </row>
    <row r="12375" spans="1:10" x14ac:dyDescent="0.3">
      <c r="A12375" s="519">
        <v>2022</v>
      </c>
      <c r="B12375" s="520" t="s">
        <v>5771</v>
      </c>
      <c r="C12375" s="520" t="s">
        <v>5772</v>
      </c>
      <c r="D12375" s="521" t="s">
        <v>5771</v>
      </c>
      <c r="E12375" s="520" t="s">
        <v>3033</v>
      </c>
      <c r="F12375" s="520" t="s">
        <v>2807</v>
      </c>
      <c r="G12375" s="522" t="s">
        <v>2812</v>
      </c>
      <c r="H12375" s="524">
        <v>44562</v>
      </c>
      <c r="I12375" s="523">
        <v>27.054707000000001</v>
      </c>
      <c r="J12375" s="520" t="s">
        <v>9055</v>
      </c>
    </row>
    <row r="12376" spans="1:10" x14ac:dyDescent="0.3">
      <c r="A12376" s="519">
        <v>2022</v>
      </c>
      <c r="B12376" s="520" t="s">
        <v>5769</v>
      </c>
      <c r="C12376" s="520" t="s">
        <v>5770</v>
      </c>
      <c r="D12376" s="521" t="s">
        <v>5769</v>
      </c>
      <c r="E12376" s="520" t="s">
        <v>3111</v>
      </c>
      <c r="F12376" s="520" t="s">
        <v>3034</v>
      </c>
      <c r="G12376" s="522" t="s">
        <v>2821</v>
      </c>
      <c r="H12376" s="524">
        <v>44562</v>
      </c>
      <c r="I12376" s="523">
        <v>8.8531630000000003</v>
      </c>
      <c r="J12376" s="520" t="s">
        <v>3192</v>
      </c>
    </row>
    <row r="12377" spans="1:10" x14ac:dyDescent="0.3">
      <c r="A12377" s="519">
        <v>2022</v>
      </c>
      <c r="B12377" s="520" t="s">
        <v>5767</v>
      </c>
      <c r="C12377" s="520" t="s">
        <v>3515</v>
      </c>
      <c r="D12377" s="521" t="s">
        <v>5768</v>
      </c>
      <c r="E12377" s="520" t="s">
        <v>3063</v>
      </c>
      <c r="F12377" s="520" t="s">
        <v>2815</v>
      </c>
      <c r="G12377" s="522" t="s">
        <v>2816</v>
      </c>
      <c r="H12377" s="524">
        <v>44562</v>
      </c>
      <c r="I12377" s="523">
        <v>2.3394840000000001</v>
      </c>
      <c r="J12377" s="520" t="s">
        <v>3192</v>
      </c>
    </row>
    <row r="12378" spans="1:10" x14ac:dyDescent="0.3">
      <c r="A12378" s="519">
        <v>2022</v>
      </c>
      <c r="B12378" s="520" t="s">
        <v>5982</v>
      </c>
      <c r="C12378" s="520" t="s">
        <v>5983</v>
      </c>
      <c r="D12378" s="521" t="s">
        <v>5982</v>
      </c>
      <c r="E12378" s="520" t="s">
        <v>3033</v>
      </c>
      <c r="F12378" s="520" t="s">
        <v>2788</v>
      </c>
      <c r="G12378" s="522" t="s">
        <v>2788</v>
      </c>
      <c r="H12378" s="524">
        <v>44562</v>
      </c>
      <c r="I12378" s="523">
        <v>22.748982999999999</v>
      </c>
      <c r="J12378" s="520" t="s">
        <v>3192</v>
      </c>
    </row>
    <row r="12379" spans="1:10" x14ac:dyDescent="0.3">
      <c r="A12379" s="519">
        <v>2022</v>
      </c>
      <c r="B12379" s="520" t="s">
        <v>5974</v>
      </c>
      <c r="C12379" s="520" t="s">
        <v>5975</v>
      </c>
      <c r="D12379" s="521" t="s">
        <v>5974</v>
      </c>
      <c r="E12379" s="520" t="s">
        <v>3033</v>
      </c>
      <c r="F12379" s="520" t="s">
        <v>2807</v>
      </c>
      <c r="G12379" s="522" t="s">
        <v>2812</v>
      </c>
      <c r="H12379" s="524">
        <v>44562</v>
      </c>
      <c r="I12379" s="523">
        <v>10.946083</v>
      </c>
      <c r="J12379" s="520" t="s">
        <v>3192</v>
      </c>
    </row>
    <row r="12380" spans="1:10" x14ac:dyDescent="0.3">
      <c r="A12380" s="519">
        <v>2022</v>
      </c>
      <c r="B12380" s="520" t="s">
        <v>5976</v>
      </c>
      <c r="C12380" s="520" t="s">
        <v>5977</v>
      </c>
      <c r="D12380" s="521" t="s">
        <v>5976</v>
      </c>
      <c r="E12380" s="520" t="s">
        <v>3111</v>
      </c>
      <c r="F12380" s="520" t="s">
        <v>3034</v>
      </c>
      <c r="G12380" s="522" t="s">
        <v>2831</v>
      </c>
      <c r="H12380" s="524">
        <v>44562</v>
      </c>
      <c r="I12380" s="523">
        <v>5.7389450000000002</v>
      </c>
      <c r="J12380" s="520" t="s">
        <v>3192</v>
      </c>
    </row>
    <row r="12381" spans="1:10" x14ac:dyDescent="0.3">
      <c r="A12381" s="519">
        <v>2022</v>
      </c>
      <c r="B12381" s="520" t="s">
        <v>5978</v>
      </c>
      <c r="C12381" s="520" t="s">
        <v>5979</v>
      </c>
      <c r="D12381" s="521" t="s">
        <v>5978</v>
      </c>
      <c r="E12381" s="520" t="s">
        <v>3111</v>
      </c>
      <c r="F12381" s="520" t="s">
        <v>2825</v>
      </c>
      <c r="G12381" s="522" t="s">
        <v>2850</v>
      </c>
      <c r="H12381" s="524">
        <v>44562</v>
      </c>
      <c r="I12381" s="523">
        <v>6.5404090000000004</v>
      </c>
      <c r="J12381" s="520" t="s">
        <v>3192</v>
      </c>
    </row>
    <row r="12382" spans="1:10" x14ac:dyDescent="0.3">
      <c r="A12382" s="519">
        <v>2022</v>
      </c>
      <c r="B12382" s="520" t="s">
        <v>5980</v>
      </c>
      <c r="C12382" s="520" t="s">
        <v>5981</v>
      </c>
      <c r="D12382" s="521" t="s">
        <v>5980</v>
      </c>
      <c r="E12382" s="520" t="s">
        <v>3111</v>
      </c>
      <c r="F12382" s="520" t="s">
        <v>2825</v>
      </c>
      <c r="G12382" s="522" t="s">
        <v>2850</v>
      </c>
      <c r="H12382" s="524">
        <v>44562</v>
      </c>
      <c r="I12382" s="523">
        <v>6.740133000000001</v>
      </c>
      <c r="J12382" s="520" t="s">
        <v>3192</v>
      </c>
    </row>
    <row r="12383" spans="1:10" x14ac:dyDescent="0.3">
      <c r="A12383" s="519">
        <v>2022</v>
      </c>
      <c r="B12383" s="520" t="s">
        <v>5984</v>
      </c>
      <c r="C12383" s="520" t="s">
        <v>5985</v>
      </c>
      <c r="D12383" s="521" t="s">
        <v>5984</v>
      </c>
      <c r="E12383" s="520" t="s">
        <v>3111</v>
      </c>
      <c r="F12383" s="520" t="s">
        <v>2825</v>
      </c>
      <c r="G12383" s="522" t="s">
        <v>2850</v>
      </c>
      <c r="H12383" s="524">
        <v>44562</v>
      </c>
      <c r="I12383" s="523">
        <v>8.6142599999999998</v>
      </c>
      <c r="J12383" s="520" t="s">
        <v>3192</v>
      </c>
    </row>
    <row r="12384" spans="1:10" x14ac:dyDescent="0.3">
      <c r="A12384" s="519">
        <v>2022</v>
      </c>
      <c r="B12384" s="520" t="s">
        <v>5993</v>
      </c>
      <c r="C12384" s="520" t="s">
        <v>5994</v>
      </c>
      <c r="D12384" s="521" t="s">
        <v>5993</v>
      </c>
      <c r="E12384" s="520" t="s">
        <v>3033</v>
      </c>
      <c r="F12384" s="520" t="s">
        <v>2788</v>
      </c>
      <c r="G12384" s="522" t="s">
        <v>2788</v>
      </c>
      <c r="H12384" s="524">
        <v>44562</v>
      </c>
      <c r="I12384" s="523">
        <v>1.5090250000000001</v>
      </c>
      <c r="J12384" s="520" t="s">
        <v>3241</v>
      </c>
    </row>
    <row r="12385" spans="1:10" x14ac:dyDescent="0.3">
      <c r="A12385" s="519">
        <v>2022</v>
      </c>
      <c r="B12385" s="520" t="s">
        <v>5991</v>
      </c>
      <c r="C12385" s="520" t="s">
        <v>5992</v>
      </c>
      <c r="D12385" s="521" t="s">
        <v>5991</v>
      </c>
      <c r="E12385" s="520" t="s">
        <v>3033</v>
      </c>
      <c r="F12385" s="520" t="s">
        <v>2788</v>
      </c>
      <c r="G12385" s="522" t="s">
        <v>2799</v>
      </c>
      <c r="H12385" s="524">
        <v>44562</v>
      </c>
      <c r="I12385" s="523">
        <v>14.129307000000001</v>
      </c>
      <c r="J12385" s="520" t="s">
        <v>3192</v>
      </c>
    </row>
    <row r="12386" spans="1:10" x14ac:dyDescent="0.3">
      <c r="A12386" s="519">
        <v>2022</v>
      </c>
      <c r="B12386" s="520" t="s">
        <v>5987</v>
      </c>
      <c r="C12386" s="520" t="s">
        <v>6024</v>
      </c>
      <c r="D12386" s="521" t="s">
        <v>5987</v>
      </c>
      <c r="E12386" s="520" t="s">
        <v>3111</v>
      </c>
      <c r="F12386" s="520" t="s">
        <v>2825</v>
      </c>
      <c r="G12386" s="522" t="s">
        <v>2850</v>
      </c>
      <c r="H12386" s="524">
        <v>44562</v>
      </c>
      <c r="I12386" s="523">
        <v>22.294007000000001</v>
      </c>
      <c r="J12386" s="520" t="s">
        <v>3192</v>
      </c>
    </row>
    <row r="12387" spans="1:10" x14ac:dyDescent="0.3">
      <c r="A12387" s="519">
        <v>2022</v>
      </c>
      <c r="B12387" s="520" t="s">
        <v>5764</v>
      </c>
      <c r="C12387" s="520" t="s">
        <v>5765</v>
      </c>
      <c r="D12387" s="521" t="s">
        <v>5988</v>
      </c>
      <c r="E12387" s="520" t="s">
        <v>3161</v>
      </c>
      <c r="F12387" s="520" t="s">
        <v>2815</v>
      </c>
      <c r="G12387" s="522" t="s">
        <v>2816</v>
      </c>
      <c r="H12387" s="524">
        <v>44562</v>
      </c>
      <c r="I12387" s="523">
        <v>0.87399800000000005</v>
      </c>
      <c r="J12387" s="520" t="s">
        <v>3192</v>
      </c>
    </row>
    <row r="12388" spans="1:10" x14ac:dyDescent="0.3">
      <c r="A12388" s="519">
        <v>2022</v>
      </c>
      <c r="B12388" s="520" t="s">
        <v>5989</v>
      </c>
      <c r="C12388" s="520" t="s">
        <v>5990</v>
      </c>
      <c r="D12388" s="521" t="s">
        <v>5989</v>
      </c>
      <c r="E12388" s="520" t="s">
        <v>3033</v>
      </c>
      <c r="F12388" s="520" t="s">
        <v>2807</v>
      </c>
      <c r="G12388" s="522" t="s">
        <v>2812</v>
      </c>
      <c r="H12388" s="524">
        <v>44562</v>
      </c>
      <c r="I12388" s="523">
        <v>23.142437000000001</v>
      </c>
      <c r="J12388" s="520" t="s">
        <v>3241</v>
      </c>
    </row>
    <row r="12389" spans="1:10" x14ac:dyDescent="0.3">
      <c r="A12389" s="519">
        <v>2022</v>
      </c>
      <c r="B12389" s="520" t="s">
        <v>6036</v>
      </c>
      <c r="C12389" s="520" t="s">
        <v>6037</v>
      </c>
      <c r="D12389" s="521" t="s">
        <v>6038</v>
      </c>
      <c r="E12389" s="520" t="s">
        <v>3161</v>
      </c>
      <c r="F12389" s="520" t="s">
        <v>3026</v>
      </c>
      <c r="G12389" s="522" t="s">
        <v>2936</v>
      </c>
      <c r="H12389" s="524">
        <v>44562</v>
      </c>
      <c r="I12389" s="523">
        <v>4.3938980000000001</v>
      </c>
      <c r="J12389" s="520" t="s">
        <v>3192</v>
      </c>
    </row>
    <row r="12390" spans="1:10" x14ac:dyDescent="0.3">
      <c r="A12390" s="519">
        <v>2022</v>
      </c>
      <c r="B12390" s="520" t="s">
        <v>5995</v>
      </c>
      <c r="C12390" s="520" t="s">
        <v>5996</v>
      </c>
      <c r="D12390" s="521" t="s">
        <v>5995</v>
      </c>
      <c r="E12390" s="520" t="s">
        <v>3033</v>
      </c>
      <c r="F12390" s="520" t="s">
        <v>2807</v>
      </c>
      <c r="G12390" s="522" t="s">
        <v>2812</v>
      </c>
      <c r="H12390" s="524">
        <v>44562</v>
      </c>
      <c r="I12390" s="523">
        <v>3.4586250000000001</v>
      </c>
      <c r="J12390" s="520" t="s">
        <v>3192</v>
      </c>
    </row>
    <row r="12391" spans="1:10" x14ac:dyDescent="0.3">
      <c r="A12391" s="519">
        <v>2022</v>
      </c>
      <c r="B12391" s="520" t="s">
        <v>6033</v>
      </c>
      <c r="C12391" s="520" t="s">
        <v>6034</v>
      </c>
      <c r="D12391" s="521" t="s">
        <v>6035</v>
      </c>
      <c r="E12391" s="520" t="s">
        <v>3161</v>
      </c>
      <c r="F12391" s="520" t="s">
        <v>2788</v>
      </c>
      <c r="G12391" s="522" t="s">
        <v>2788</v>
      </c>
      <c r="H12391" s="524">
        <v>44562</v>
      </c>
      <c r="I12391" s="523">
        <v>1.8557440000000001</v>
      </c>
      <c r="J12391" s="520" t="s">
        <v>3192</v>
      </c>
    </row>
    <row r="12392" spans="1:10" x14ac:dyDescent="0.3">
      <c r="A12392" s="519">
        <v>2022</v>
      </c>
      <c r="B12392" s="520" t="s">
        <v>5997</v>
      </c>
      <c r="C12392" s="520" t="s">
        <v>5998</v>
      </c>
      <c r="D12392" s="521" t="s">
        <v>5997</v>
      </c>
      <c r="E12392" s="520" t="s">
        <v>3111</v>
      </c>
      <c r="F12392" s="520" t="s">
        <v>3034</v>
      </c>
      <c r="G12392" s="522" t="s">
        <v>2821</v>
      </c>
      <c r="H12392" s="524">
        <v>44562</v>
      </c>
      <c r="I12392" s="523">
        <v>4.5700440000000002</v>
      </c>
      <c r="J12392" s="520" t="s">
        <v>3241</v>
      </c>
    </row>
    <row r="12393" spans="1:10" x14ac:dyDescent="0.3">
      <c r="A12393" s="519">
        <v>2022</v>
      </c>
      <c r="B12393" s="520" t="s">
        <v>5999</v>
      </c>
      <c r="C12393" s="520" t="s">
        <v>5967</v>
      </c>
      <c r="D12393" s="521" t="s">
        <v>5999</v>
      </c>
      <c r="E12393" s="520" t="s">
        <v>3111</v>
      </c>
      <c r="F12393" s="520" t="s">
        <v>2815</v>
      </c>
      <c r="G12393" s="522" t="s">
        <v>2854</v>
      </c>
      <c r="H12393" s="524">
        <v>44562</v>
      </c>
      <c r="I12393" s="523">
        <v>1.0279829999999999</v>
      </c>
      <c r="J12393" s="520" t="s">
        <v>3241</v>
      </c>
    </row>
    <row r="12394" spans="1:10" x14ac:dyDescent="0.3">
      <c r="A12394" s="519">
        <v>2022</v>
      </c>
      <c r="B12394" s="520" t="s">
        <v>6025</v>
      </c>
      <c r="C12394" s="520" t="s">
        <v>6026</v>
      </c>
      <c r="D12394" s="521" t="s">
        <v>6025</v>
      </c>
      <c r="E12394" s="520" t="s">
        <v>3033</v>
      </c>
      <c r="F12394" s="520" t="s">
        <v>2807</v>
      </c>
      <c r="G12394" s="522" t="s">
        <v>2808</v>
      </c>
      <c r="H12394" s="524">
        <v>44562</v>
      </c>
      <c r="I12394" s="523">
        <v>39.469603999999997</v>
      </c>
      <c r="J12394" s="520" t="s">
        <v>3192</v>
      </c>
    </row>
    <row r="12395" spans="1:10" x14ac:dyDescent="0.3">
      <c r="A12395" s="519">
        <v>2022</v>
      </c>
      <c r="B12395" s="520" t="s">
        <v>6027</v>
      </c>
      <c r="C12395" s="520" t="s">
        <v>6028</v>
      </c>
      <c r="D12395" s="521" t="s">
        <v>6027</v>
      </c>
      <c r="E12395" s="520" t="s">
        <v>3111</v>
      </c>
      <c r="F12395" s="520" t="s">
        <v>3034</v>
      </c>
      <c r="G12395" s="522" t="s">
        <v>2831</v>
      </c>
      <c r="H12395" s="524">
        <v>44562</v>
      </c>
      <c r="I12395" s="523">
        <v>3.7251190000000003</v>
      </c>
      <c r="J12395" s="520" t="s">
        <v>3192</v>
      </c>
    </row>
    <row r="12396" spans="1:10" x14ac:dyDescent="0.3">
      <c r="A12396" s="519">
        <v>2022</v>
      </c>
      <c r="B12396" s="520" t="s">
        <v>6029</v>
      </c>
      <c r="C12396" s="520" t="s">
        <v>6030</v>
      </c>
      <c r="D12396" s="521" t="s">
        <v>6029</v>
      </c>
      <c r="E12396" s="520" t="s">
        <v>3111</v>
      </c>
      <c r="F12396" s="520" t="s">
        <v>3034</v>
      </c>
      <c r="G12396" s="522" t="s">
        <v>2831</v>
      </c>
      <c r="H12396" s="524">
        <v>44562</v>
      </c>
      <c r="I12396" s="523">
        <v>1.679222</v>
      </c>
      <c r="J12396" s="520" t="s">
        <v>3192</v>
      </c>
    </row>
    <row r="12397" spans="1:10" x14ac:dyDescent="0.3">
      <c r="A12397" s="519">
        <v>2022</v>
      </c>
      <c r="B12397" s="520" t="s">
        <v>6031</v>
      </c>
      <c r="C12397" s="520" t="s">
        <v>6016</v>
      </c>
      <c r="D12397" s="521" t="s">
        <v>6031</v>
      </c>
      <c r="E12397" s="520" t="s">
        <v>3033</v>
      </c>
      <c r="F12397" s="520" t="s">
        <v>2807</v>
      </c>
      <c r="G12397" s="522" t="s">
        <v>2808</v>
      </c>
      <c r="H12397" s="524">
        <v>44562</v>
      </c>
      <c r="I12397" s="523">
        <v>9.5671499999999998</v>
      </c>
      <c r="J12397" s="520" t="s">
        <v>3241</v>
      </c>
    </row>
    <row r="12398" spans="1:10" x14ac:dyDescent="0.3">
      <c r="A12398" s="519">
        <v>2022</v>
      </c>
      <c r="B12398" s="520" t="s">
        <v>6032</v>
      </c>
      <c r="C12398" s="520" t="s">
        <v>6018</v>
      </c>
      <c r="D12398" s="521" t="s">
        <v>6032</v>
      </c>
      <c r="E12398" s="520" t="s">
        <v>3033</v>
      </c>
      <c r="F12398" s="520" t="s">
        <v>2788</v>
      </c>
      <c r="G12398" s="522" t="s">
        <v>2788</v>
      </c>
      <c r="H12398" s="524">
        <v>44562</v>
      </c>
      <c r="I12398" s="523">
        <v>21.802565999999999</v>
      </c>
      <c r="J12398" s="520" t="s">
        <v>3241</v>
      </c>
    </row>
    <row r="12399" spans="1:10" x14ac:dyDescent="0.3">
      <c r="A12399" s="519">
        <v>2022</v>
      </c>
      <c r="B12399" s="520" t="s">
        <v>6039</v>
      </c>
      <c r="C12399" s="520" t="s">
        <v>6040</v>
      </c>
      <c r="D12399" s="521" t="s">
        <v>6039</v>
      </c>
      <c r="E12399" s="520" t="s">
        <v>3033</v>
      </c>
      <c r="F12399" s="520" t="s">
        <v>2788</v>
      </c>
      <c r="G12399" s="522" t="s">
        <v>2788</v>
      </c>
      <c r="H12399" s="524">
        <v>44562</v>
      </c>
      <c r="I12399" s="523">
        <v>22.933067999999999</v>
      </c>
      <c r="J12399" s="520" t="s">
        <v>3241</v>
      </c>
    </row>
    <row r="12400" spans="1:10" x14ac:dyDescent="0.3">
      <c r="A12400" s="519">
        <v>2022</v>
      </c>
      <c r="B12400" s="520" t="s">
        <v>6041</v>
      </c>
      <c r="C12400" s="520" t="s">
        <v>6042</v>
      </c>
      <c r="D12400" s="521" t="s">
        <v>6041</v>
      </c>
      <c r="E12400" s="520" t="s">
        <v>3033</v>
      </c>
      <c r="F12400" s="520" t="s">
        <v>2798</v>
      </c>
      <c r="G12400" s="522" t="s">
        <v>2803</v>
      </c>
      <c r="H12400" s="524">
        <v>44562</v>
      </c>
      <c r="I12400" s="523">
        <v>32.970424000000001</v>
      </c>
      <c r="J12400" s="520" t="s">
        <v>3192</v>
      </c>
    </row>
    <row r="12401" spans="1:10" x14ac:dyDescent="0.3">
      <c r="A12401" s="519">
        <v>2022</v>
      </c>
      <c r="B12401" s="520" t="s">
        <v>6043</v>
      </c>
      <c r="C12401" s="520" t="s">
        <v>6044</v>
      </c>
      <c r="D12401" s="521" t="s">
        <v>6043</v>
      </c>
      <c r="E12401" s="520" t="s">
        <v>3111</v>
      </c>
      <c r="F12401" s="520" t="s">
        <v>2825</v>
      </c>
      <c r="G12401" s="522" t="s">
        <v>2850</v>
      </c>
      <c r="H12401" s="524">
        <v>44562</v>
      </c>
      <c r="I12401" s="523">
        <v>3.5526710000000001</v>
      </c>
      <c r="J12401" s="520" t="s">
        <v>3192</v>
      </c>
    </row>
    <row r="12402" spans="1:10" x14ac:dyDescent="0.3">
      <c r="A12402" s="519">
        <v>2022</v>
      </c>
      <c r="B12402" s="520" t="s">
        <v>6075</v>
      </c>
      <c r="C12402" s="520" t="s">
        <v>6076</v>
      </c>
      <c r="D12402" s="521" t="s">
        <v>6075</v>
      </c>
      <c r="E12402" s="520" t="s">
        <v>3033</v>
      </c>
      <c r="F12402" s="520" t="s">
        <v>2807</v>
      </c>
      <c r="G12402" s="522" t="s">
        <v>2812</v>
      </c>
      <c r="H12402" s="524">
        <v>44562</v>
      </c>
      <c r="I12402" s="523">
        <v>53.074351</v>
      </c>
      <c r="J12402" s="520" t="s">
        <v>9055</v>
      </c>
    </row>
    <row r="12403" spans="1:10" x14ac:dyDescent="0.3">
      <c r="A12403" s="519">
        <v>2022</v>
      </c>
      <c r="B12403" s="520" t="s">
        <v>6077</v>
      </c>
      <c r="C12403" s="520" t="s">
        <v>6078</v>
      </c>
      <c r="D12403" s="521" t="s">
        <v>6077</v>
      </c>
      <c r="E12403" s="520" t="s">
        <v>3111</v>
      </c>
      <c r="F12403" s="520" t="s">
        <v>3034</v>
      </c>
      <c r="G12403" s="522" t="s">
        <v>2840</v>
      </c>
      <c r="H12403" s="524">
        <v>44562</v>
      </c>
      <c r="I12403" s="523">
        <v>19.699860000000001</v>
      </c>
      <c r="J12403" s="520" t="s">
        <v>3192</v>
      </c>
    </row>
    <row r="12404" spans="1:10" x14ac:dyDescent="0.3">
      <c r="A12404" s="519">
        <v>2022</v>
      </c>
      <c r="B12404" s="520" t="s">
        <v>6087</v>
      </c>
      <c r="C12404" s="520" t="s">
        <v>6088</v>
      </c>
      <c r="D12404" s="521" t="s">
        <v>6087</v>
      </c>
      <c r="E12404" s="520" t="s">
        <v>3033</v>
      </c>
      <c r="F12404" s="520" t="s">
        <v>2798</v>
      </c>
      <c r="G12404" s="522" t="s">
        <v>2803</v>
      </c>
      <c r="H12404" s="524">
        <v>44562</v>
      </c>
      <c r="I12404" s="523">
        <v>4.2112179999999997</v>
      </c>
      <c r="J12404" s="520" t="s">
        <v>3241</v>
      </c>
    </row>
    <row r="12405" spans="1:10" x14ac:dyDescent="0.3">
      <c r="A12405" s="519">
        <v>2022</v>
      </c>
      <c r="B12405" s="520" t="s">
        <v>6079</v>
      </c>
      <c r="C12405" s="520" t="s">
        <v>6080</v>
      </c>
      <c r="D12405" s="521" t="s">
        <v>6079</v>
      </c>
      <c r="E12405" s="520" t="s">
        <v>3111</v>
      </c>
      <c r="F12405" s="520" t="s">
        <v>2825</v>
      </c>
      <c r="G12405" s="522" t="s">
        <v>2826</v>
      </c>
      <c r="H12405" s="524">
        <v>44562</v>
      </c>
      <c r="I12405" s="523">
        <v>0.27322600000000002</v>
      </c>
      <c r="J12405" s="520" t="s">
        <v>3192</v>
      </c>
    </row>
    <row r="12406" spans="1:10" x14ac:dyDescent="0.3">
      <c r="A12406" s="519">
        <v>2022</v>
      </c>
      <c r="B12406" s="520" t="s">
        <v>6081</v>
      </c>
      <c r="C12406" s="520" t="s">
        <v>6082</v>
      </c>
      <c r="D12406" s="521" t="s">
        <v>6081</v>
      </c>
      <c r="E12406" s="520" t="s">
        <v>3033</v>
      </c>
      <c r="F12406" s="520" t="s">
        <v>2788</v>
      </c>
      <c r="G12406" s="522" t="s">
        <v>2788</v>
      </c>
      <c r="H12406" s="524">
        <v>44562</v>
      </c>
      <c r="I12406" s="523">
        <v>5.0859400000000008</v>
      </c>
      <c r="J12406" s="520" t="s">
        <v>3241</v>
      </c>
    </row>
    <row r="12407" spans="1:10" x14ac:dyDescent="0.3">
      <c r="A12407" s="519">
        <v>2022</v>
      </c>
      <c r="B12407" s="520" t="s">
        <v>6083</v>
      </c>
      <c r="C12407" s="520" t="s">
        <v>6084</v>
      </c>
      <c r="D12407" s="521" t="s">
        <v>6083</v>
      </c>
      <c r="E12407" s="520" t="s">
        <v>3111</v>
      </c>
      <c r="F12407" s="520" t="s">
        <v>2825</v>
      </c>
      <c r="G12407" s="522" t="s">
        <v>2850</v>
      </c>
      <c r="H12407" s="524">
        <v>44562</v>
      </c>
      <c r="I12407" s="523">
        <v>1.788016</v>
      </c>
      <c r="J12407" s="520" t="s">
        <v>3241</v>
      </c>
    </row>
    <row r="12408" spans="1:10" x14ac:dyDescent="0.3">
      <c r="A12408" s="519">
        <v>2022</v>
      </c>
      <c r="B12408" s="520" t="s">
        <v>6085</v>
      </c>
      <c r="C12408" s="520" t="s">
        <v>6086</v>
      </c>
      <c r="D12408" s="521" t="s">
        <v>6085</v>
      </c>
      <c r="E12408" s="520" t="s">
        <v>3033</v>
      </c>
      <c r="F12408" s="520" t="s">
        <v>2807</v>
      </c>
      <c r="G12408" s="522" t="s">
        <v>2812</v>
      </c>
      <c r="H12408" s="524">
        <v>44562</v>
      </c>
      <c r="I12408" s="523">
        <v>35.318126000000007</v>
      </c>
      <c r="J12408" s="520" t="s">
        <v>3241</v>
      </c>
    </row>
    <row r="12409" spans="1:10" x14ac:dyDescent="0.3">
      <c r="A12409" s="519">
        <v>2022</v>
      </c>
      <c r="B12409" s="520" t="s">
        <v>3189</v>
      </c>
      <c r="C12409" s="520" t="s">
        <v>6326</v>
      </c>
      <c r="D12409" s="521" t="s">
        <v>6327</v>
      </c>
      <c r="E12409" s="520" t="s">
        <v>3161</v>
      </c>
      <c r="F12409" s="520" t="s">
        <v>2815</v>
      </c>
      <c r="G12409" s="522" t="s">
        <v>2816</v>
      </c>
      <c r="H12409" s="524">
        <v>44562</v>
      </c>
      <c r="I12409" s="523">
        <v>0.79690700000000003</v>
      </c>
      <c r="J12409" s="520" t="s">
        <v>3192</v>
      </c>
    </row>
    <row r="12410" spans="1:10" x14ac:dyDescent="0.3">
      <c r="A12410" s="519">
        <v>2022</v>
      </c>
      <c r="B12410" s="520" t="s">
        <v>6128</v>
      </c>
      <c r="C12410" s="520" t="s">
        <v>6129</v>
      </c>
      <c r="D12410" s="521" t="s">
        <v>6130</v>
      </c>
      <c r="E12410" s="520" t="s">
        <v>3161</v>
      </c>
      <c r="F12410" s="520" t="s">
        <v>3034</v>
      </c>
      <c r="G12410" s="522" t="s">
        <v>2999</v>
      </c>
      <c r="H12410" s="524">
        <v>44562</v>
      </c>
      <c r="I12410" s="523">
        <v>6.7230000000000007E-3</v>
      </c>
      <c r="J12410" s="520" t="s">
        <v>3192</v>
      </c>
    </row>
    <row r="12411" spans="1:10" x14ac:dyDescent="0.3">
      <c r="A12411" s="519">
        <v>2022</v>
      </c>
      <c r="B12411" s="520" t="s">
        <v>6119</v>
      </c>
      <c r="C12411" s="520" t="s">
        <v>6120</v>
      </c>
      <c r="D12411" s="521" t="s">
        <v>6119</v>
      </c>
      <c r="E12411" s="520" t="s">
        <v>3033</v>
      </c>
      <c r="F12411" s="520" t="s">
        <v>2788</v>
      </c>
      <c r="G12411" s="522" t="s">
        <v>2788</v>
      </c>
      <c r="H12411" s="524">
        <v>44562</v>
      </c>
      <c r="I12411" s="523">
        <v>34.979357999999998</v>
      </c>
      <c r="J12411" s="520" t="s">
        <v>3192</v>
      </c>
    </row>
    <row r="12412" spans="1:10" x14ac:dyDescent="0.3">
      <c r="A12412" s="519">
        <v>2022</v>
      </c>
      <c r="B12412" s="520" t="s">
        <v>6141</v>
      </c>
      <c r="C12412" s="520" t="s">
        <v>6142</v>
      </c>
      <c r="D12412" s="521" t="s">
        <v>6143</v>
      </c>
      <c r="E12412" s="520" t="s">
        <v>3063</v>
      </c>
      <c r="F12412" s="520" t="s">
        <v>3034</v>
      </c>
      <c r="G12412" s="522" t="s">
        <v>2999</v>
      </c>
      <c r="H12412" s="524">
        <v>44562</v>
      </c>
      <c r="I12412" s="523">
        <v>0</v>
      </c>
      <c r="J12412" s="520" t="s">
        <v>3192</v>
      </c>
    </row>
    <row r="12413" spans="1:10" x14ac:dyDescent="0.3">
      <c r="A12413" s="519">
        <v>2022</v>
      </c>
      <c r="B12413" s="520" t="s">
        <v>6121</v>
      </c>
      <c r="C12413" s="520" t="s">
        <v>6110</v>
      </c>
      <c r="D12413" s="521" t="s">
        <v>6121</v>
      </c>
      <c r="E12413" s="520" t="s">
        <v>3033</v>
      </c>
      <c r="F12413" s="520" t="s">
        <v>2788</v>
      </c>
      <c r="G12413" s="522" t="s">
        <v>2788</v>
      </c>
      <c r="H12413" s="524">
        <v>44562</v>
      </c>
      <c r="I12413" s="523">
        <v>16.642393999999999</v>
      </c>
      <c r="J12413" s="520" t="s">
        <v>3241</v>
      </c>
    </row>
    <row r="12414" spans="1:10" x14ac:dyDescent="0.3">
      <c r="A12414" s="519">
        <v>2022</v>
      </c>
      <c r="B12414" s="520" t="s">
        <v>6122</v>
      </c>
      <c r="C12414" s="520" t="s">
        <v>6123</v>
      </c>
      <c r="D12414" s="521" t="s">
        <v>6122</v>
      </c>
      <c r="E12414" s="520" t="s">
        <v>3111</v>
      </c>
      <c r="F12414" s="520" t="s">
        <v>3034</v>
      </c>
      <c r="G12414" s="522" t="s">
        <v>2831</v>
      </c>
      <c r="H12414" s="524">
        <v>44562</v>
      </c>
      <c r="I12414" s="523">
        <v>3.0235630000000002</v>
      </c>
      <c r="J12414" s="520" t="s">
        <v>3192</v>
      </c>
    </row>
    <row r="12415" spans="1:10" x14ac:dyDescent="0.3">
      <c r="A12415" s="519">
        <v>2022</v>
      </c>
      <c r="B12415" s="520" t="s">
        <v>6124</v>
      </c>
      <c r="C12415" s="520" t="s">
        <v>6125</v>
      </c>
      <c r="D12415" s="521" t="s">
        <v>6124</v>
      </c>
      <c r="E12415" s="520" t="s">
        <v>3111</v>
      </c>
      <c r="F12415" s="520" t="s">
        <v>2815</v>
      </c>
      <c r="G12415" s="522" t="s">
        <v>2854</v>
      </c>
      <c r="H12415" s="524">
        <v>44562</v>
      </c>
      <c r="I12415" s="523">
        <v>0.933307</v>
      </c>
      <c r="J12415" s="520" t="s">
        <v>9055</v>
      </c>
    </row>
    <row r="12416" spans="1:10" x14ac:dyDescent="0.3">
      <c r="A12416" s="519">
        <v>2022</v>
      </c>
      <c r="B12416" s="520" t="s">
        <v>6126</v>
      </c>
      <c r="C12416" s="520" t="s">
        <v>6127</v>
      </c>
      <c r="D12416" s="521" t="s">
        <v>6126</v>
      </c>
      <c r="E12416" s="520" t="s">
        <v>3033</v>
      </c>
      <c r="F12416" s="520" t="s">
        <v>2788</v>
      </c>
      <c r="G12416" s="522" t="s">
        <v>2788</v>
      </c>
      <c r="H12416" s="524">
        <v>44562</v>
      </c>
      <c r="I12416" s="523">
        <v>8.3177570000000003</v>
      </c>
      <c r="J12416" s="520" t="s">
        <v>3241</v>
      </c>
    </row>
    <row r="12417" spans="1:10" x14ac:dyDescent="0.3">
      <c r="A12417" s="519">
        <v>2022</v>
      </c>
      <c r="B12417" s="520" t="s">
        <v>6144</v>
      </c>
      <c r="C12417" s="520" t="s">
        <v>6145</v>
      </c>
      <c r="D12417" s="521" t="s">
        <v>6144</v>
      </c>
      <c r="E12417" s="520" t="s">
        <v>3033</v>
      </c>
      <c r="F12417" s="520" t="s">
        <v>2788</v>
      </c>
      <c r="G12417" s="522" t="s">
        <v>2788</v>
      </c>
      <c r="H12417" s="524">
        <v>44562</v>
      </c>
      <c r="I12417" s="523">
        <v>3.5584860000000003</v>
      </c>
      <c r="J12417" s="520" t="s">
        <v>3192</v>
      </c>
    </row>
    <row r="12418" spans="1:10" x14ac:dyDescent="0.3">
      <c r="A12418" s="519">
        <v>2022</v>
      </c>
      <c r="B12418" s="520" t="s">
        <v>6146</v>
      </c>
      <c r="C12418" s="520" t="s">
        <v>6147</v>
      </c>
      <c r="D12418" s="521" t="s">
        <v>6146</v>
      </c>
      <c r="E12418" s="520" t="s">
        <v>3033</v>
      </c>
      <c r="F12418" s="520" t="s">
        <v>2815</v>
      </c>
      <c r="G12418" s="522" t="s">
        <v>2816</v>
      </c>
      <c r="H12418" s="524">
        <v>44562</v>
      </c>
      <c r="I12418" s="523">
        <v>20.263769</v>
      </c>
      <c r="J12418" s="520" t="s">
        <v>3241</v>
      </c>
    </row>
    <row r="12419" spans="1:10" x14ac:dyDescent="0.3">
      <c r="A12419" s="519">
        <v>2022</v>
      </c>
      <c r="B12419" s="520" t="s">
        <v>6328</v>
      </c>
      <c r="C12419" s="520" t="s">
        <v>6329</v>
      </c>
      <c r="D12419" s="521" t="s">
        <v>6328</v>
      </c>
      <c r="E12419" s="520" t="s">
        <v>3033</v>
      </c>
      <c r="F12419" s="520" t="s">
        <v>3034</v>
      </c>
      <c r="G12419" s="522" t="s">
        <v>2821</v>
      </c>
      <c r="H12419" s="524">
        <v>44562</v>
      </c>
      <c r="I12419" s="523">
        <v>31.353245999999999</v>
      </c>
      <c r="J12419" s="520" t="s">
        <v>3192</v>
      </c>
    </row>
    <row r="12420" spans="1:10" x14ac:dyDescent="0.3">
      <c r="A12420" s="519">
        <v>2022</v>
      </c>
      <c r="B12420" s="520" t="s">
        <v>6148</v>
      </c>
      <c r="C12420" s="520" t="s">
        <v>6149</v>
      </c>
      <c r="D12420" s="521" t="s">
        <v>6148</v>
      </c>
      <c r="E12420" s="520" t="s">
        <v>3033</v>
      </c>
      <c r="F12420" s="520" t="s">
        <v>2788</v>
      </c>
      <c r="G12420" s="522" t="s">
        <v>2788</v>
      </c>
      <c r="H12420" s="524">
        <v>44562</v>
      </c>
      <c r="I12420" s="523">
        <v>31.829262999999997</v>
      </c>
      <c r="J12420" s="520" t="s">
        <v>3192</v>
      </c>
    </row>
    <row r="12421" spans="1:10" x14ac:dyDescent="0.3">
      <c r="A12421" s="519">
        <v>2022</v>
      </c>
      <c r="B12421" s="520" t="s">
        <v>6150</v>
      </c>
      <c r="C12421" s="520" t="s">
        <v>6151</v>
      </c>
      <c r="D12421" s="521" t="s">
        <v>6150</v>
      </c>
      <c r="E12421" s="520" t="s">
        <v>3033</v>
      </c>
      <c r="F12421" s="520" t="s">
        <v>2788</v>
      </c>
      <c r="G12421" s="522" t="s">
        <v>2788</v>
      </c>
      <c r="H12421" s="524">
        <v>44562</v>
      </c>
      <c r="I12421" s="523">
        <v>83.452123</v>
      </c>
      <c r="J12421" s="520" t="s">
        <v>3192</v>
      </c>
    </row>
    <row r="12422" spans="1:10" x14ac:dyDescent="0.3">
      <c r="A12422" s="519">
        <v>2022</v>
      </c>
      <c r="B12422" s="520" t="s">
        <v>6330</v>
      </c>
      <c r="C12422" s="520" t="s">
        <v>6331</v>
      </c>
      <c r="D12422" s="521" t="s">
        <v>6330</v>
      </c>
      <c r="E12422" s="520" t="s">
        <v>3111</v>
      </c>
      <c r="F12422" s="520" t="s">
        <v>2815</v>
      </c>
      <c r="G12422" s="522" t="s">
        <v>2854</v>
      </c>
      <c r="H12422" s="524">
        <v>44562</v>
      </c>
      <c r="I12422" s="523">
        <v>0.95402799999999999</v>
      </c>
      <c r="J12422" s="520" t="s">
        <v>9055</v>
      </c>
    </row>
    <row r="12423" spans="1:10" x14ac:dyDescent="0.3">
      <c r="A12423" s="519">
        <v>2022</v>
      </c>
      <c r="B12423" s="520" t="s">
        <v>6332</v>
      </c>
      <c r="C12423" s="520" t="s">
        <v>6266</v>
      </c>
      <c r="D12423" s="521" t="s">
        <v>6332</v>
      </c>
      <c r="E12423" s="520" t="s">
        <v>3111</v>
      </c>
      <c r="F12423" s="520" t="s">
        <v>2815</v>
      </c>
      <c r="G12423" s="522" t="s">
        <v>2854</v>
      </c>
      <c r="H12423" s="524">
        <v>44562</v>
      </c>
      <c r="I12423" s="523">
        <v>5.5756E-2</v>
      </c>
      <c r="J12423" s="520" t="s">
        <v>3241</v>
      </c>
    </row>
    <row r="12424" spans="1:10" x14ac:dyDescent="0.3">
      <c r="A12424" s="519">
        <v>2022</v>
      </c>
      <c r="B12424" s="520" t="s">
        <v>6333</v>
      </c>
      <c r="C12424" s="520" t="s">
        <v>6334</v>
      </c>
      <c r="D12424" s="521" t="s">
        <v>6335</v>
      </c>
      <c r="E12424" s="520" t="s">
        <v>3161</v>
      </c>
      <c r="F12424" s="520" t="s">
        <v>2815</v>
      </c>
      <c r="G12424" s="522" t="s">
        <v>2816</v>
      </c>
      <c r="H12424" s="524">
        <v>44562</v>
      </c>
      <c r="I12424" s="523">
        <v>0.22147800000000001</v>
      </c>
      <c r="J12424" s="520" t="s">
        <v>3192</v>
      </c>
    </row>
    <row r="12425" spans="1:10" x14ac:dyDescent="0.3">
      <c r="A12425" s="519">
        <v>2022</v>
      </c>
      <c r="B12425" s="520" t="s">
        <v>6336</v>
      </c>
      <c r="C12425" s="520" t="s">
        <v>6337</v>
      </c>
      <c r="D12425" s="521" t="s">
        <v>6338</v>
      </c>
      <c r="E12425" s="520" t="s">
        <v>3161</v>
      </c>
      <c r="F12425" s="520" t="s">
        <v>2788</v>
      </c>
      <c r="G12425" s="522" t="s">
        <v>2788</v>
      </c>
      <c r="H12425" s="524">
        <v>44562</v>
      </c>
      <c r="I12425" s="523">
        <v>0.76761599999999997</v>
      </c>
      <c r="J12425" s="520" t="s">
        <v>3192</v>
      </c>
    </row>
    <row r="12426" spans="1:10" x14ac:dyDescent="0.3">
      <c r="A12426" s="519">
        <v>2022</v>
      </c>
      <c r="B12426" s="520" t="s">
        <v>6350</v>
      </c>
      <c r="C12426" s="520" t="s">
        <v>6351</v>
      </c>
      <c r="D12426" s="521" t="s">
        <v>6352</v>
      </c>
      <c r="E12426" s="520" t="s">
        <v>3063</v>
      </c>
      <c r="F12426" s="520" t="s">
        <v>2815</v>
      </c>
      <c r="G12426" s="522" t="s">
        <v>2816</v>
      </c>
      <c r="H12426" s="524">
        <v>44562</v>
      </c>
      <c r="I12426" s="523">
        <v>0</v>
      </c>
      <c r="J12426" s="520" t="s">
        <v>3192</v>
      </c>
    </row>
    <row r="12427" spans="1:10" x14ac:dyDescent="0.3">
      <c r="A12427" s="519">
        <v>2022</v>
      </c>
      <c r="B12427" s="520" t="s">
        <v>6344</v>
      </c>
      <c r="C12427" s="520" t="s">
        <v>6345</v>
      </c>
      <c r="D12427" s="521" t="s">
        <v>6344</v>
      </c>
      <c r="E12427" s="520" t="s">
        <v>3033</v>
      </c>
      <c r="F12427" s="520" t="s">
        <v>2807</v>
      </c>
      <c r="G12427" s="522" t="s">
        <v>2812</v>
      </c>
      <c r="H12427" s="524">
        <v>44562</v>
      </c>
      <c r="I12427" s="523">
        <v>22.869001000000001</v>
      </c>
      <c r="J12427" s="520" t="s">
        <v>9055</v>
      </c>
    </row>
    <row r="12428" spans="1:10" x14ac:dyDescent="0.3">
      <c r="A12428" s="519">
        <v>2022</v>
      </c>
      <c r="B12428" s="520" t="s">
        <v>6346</v>
      </c>
      <c r="C12428" s="520" t="s">
        <v>6347</v>
      </c>
      <c r="D12428" s="521" t="s">
        <v>6346</v>
      </c>
      <c r="E12428" s="520" t="s">
        <v>3033</v>
      </c>
      <c r="F12428" s="520" t="s">
        <v>2788</v>
      </c>
      <c r="G12428" s="522" t="s">
        <v>2788</v>
      </c>
      <c r="H12428" s="524">
        <v>44562</v>
      </c>
      <c r="I12428" s="523">
        <v>14.132043000000001</v>
      </c>
      <c r="J12428" s="520" t="s">
        <v>3192</v>
      </c>
    </row>
    <row r="12429" spans="1:10" x14ac:dyDescent="0.3">
      <c r="A12429" s="519">
        <v>2022</v>
      </c>
      <c r="B12429" s="520" t="s">
        <v>6353</v>
      </c>
      <c r="C12429" s="520" t="s">
        <v>6354</v>
      </c>
      <c r="D12429" s="521" t="s">
        <v>6353</v>
      </c>
      <c r="E12429" s="520" t="s">
        <v>6117</v>
      </c>
      <c r="F12429" s="520" t="s">
        <v>2825</v>
      </c>
      <c r="G12429" s="522" t="s">
        <v>2826</v>
      </c>
      <c r="H12429" s="524">
        <v>44562</v>
      </c>
      <c r="I12429" s="523">
        <v>0.93819699999999995</v>
      </c>
      <c r="J12429" s="520" t="s">
        <v>3192</v>
      </c>
    </row>
    <row r="12430" spans="1:10" x14ac:dyDescent="0.3">
      <c r="A12430" s="519">
        <v>2022</v>
      </c>
      <c r="B12430" s="520" t="s">
        <v>6341</v>
      </c>
      <c r="C12430" s="520" t="s">
        <v>6342</v>
      </c>
      <c r="D12430" s="521" t="s">
        <v>6343</v>
      </c>
      <c r="E12430" s="520" t="s">
        <v>3161</v>
      </c>
      <c r="F12430" s="520" t="s">
        <v>2815</v>
      </c>
      <c r="G12430" s="522" t="s">
        <v>2854</v>
      </c>
      <c r="H12430" s="524">
        <v>44562</v>
      </c>
      <c r="I12430" s="523">
        <v>0.72047499999999998</v>
      </c>
      <c r="J12430" s="520" t="s">
        <v>3192</v>
      </c>
    </row>
    <row r="12431" spans="1:10" x14ac:dyDescent="0.3">
      <c r="A12431" s="519">
        <v>2022</v>
      </c>
      <c r="B12431" s="520" t="s">
        <v>6339</v>
      </c>
      <c r="C12431" s="520" t="s">
        <v>6340</v>
      </c>
      <c r="D12431" s="521" t="s">
        <v>6339</v>
      </c>
      <c r="E12431" s="520" t="s">
        <v>3111</v>
      </c>
      <c r="F12431" s="520" t="s">
        <v>2825</v>
      </c>
      <c r="G12431" s="522" t="s">
        <v>2850</v>
      </c>
      <c r="H12431" s="524">
        <v>44562</v>
      </c>
      <c r="I12431" s="523">
        <v>0.59735700000000014</v>
      </c>
      <c r="J12431" s="520" t="s">
        <v>3241</v>
      </c>
    </row>
    <row r="12432" spans="1:10" x14ac:dyDescent="0.3">
      <c r="A12432" s="519">
        <v>2022</v>
      </c>
      <c r="B12432" s="520" t="s">
        <v>6349</v>
      </c>
      <c r="C12432" s="520" t="s">
        <v>6306</v>
      </c>
      <c r="D12432" s="521" t="s">
        <v>6349</v>
      </c>
      <c r="E12432" s="520" t="s">
        <v>3111</v>
      </c>
      <c r="F12432" s="520" t="s">
        <v>2825</v>
      </c>
      <c r="G12432" s="522" t="s">
        <v>2826</v>
      </c>
      <c r="H12432" s="524">
        <v>44562</v>
      </c>
      <c r="I12432" s="523">
        <v>1.4463890000000001</v>
      </c>
      <c r="J12432" s="520" t="s">
        <v>3241</v>
      </c>
    </row>
    <row r="12433" spans="1:10" x14ac:dyDescent="0.3">
      <c r="A12433" s="519">
        <v>2022</v>
      </c>
      <c r="B12433" s="520" t="s">
        <v>6348</v>
      </c>
      <c r="C12433" s="520" t="s">
        <v>6304</v>
      </c>
      <c r="D12433" s="521" t="s">
        <v>6348</v>
      </c>
      <c r="E12433" s="520" t="s">
        <v>3033</v>
      </c>
      <c r="F12433" s="520" t="s">
        <v>2815</v>
      </c>
      <c r="G12433" s="522" t="s">
        <v>2816</v>
      </c>
      <c r="H12433" s="524">
        <v>44562</v>
      </c>
      <c r="I12433" s="523">
        <v>9.0351169999999996</v>
      </c>
      <c r="J12433" s="520" t="s">
        <v>3241</v>
      </c>
    </row>
    <row r="12434" spans="1:10" x14ac:dyDescent="0.3">
      <c r="A12434" s="519">
        <v>2022</v>
      </c>
      <c r="B12434" s="520" t="s">
        <v>6355</v>
      </c>
      <c r="C12434" s="520" t="s">
        <v>6356</v>
      </c>
      <c r="D12434" s="521" t="s">
        <v>6355</v>
      </c>
      <c r="E12434" s="520" t="s">
        <v>6117</v>
      </c>
      <c r="F12434" s="520" t="s">
        <v>2825</v>
      </c>
      <c r="G12434" s="522" t="s">
        <v>2826</v>
      </c>
      <c r="H12434" s="524">
        <v>44562</v>
      </c>
      <c r="I12434" s="523">
        <v>1.6121190000000001</v>
      </c>
      <c r="J12434" s="520" t="s">
        <v>3192</v>
      </c>
    </row>
    <row r="12435" spans="1:10" x14ac:dyDescent="0.3">
      <c r="A12435" s="519">
        <v>2022</v>
      </c>
      <c r="B12435" s="520" t="s">
        <v>6357</v>
      </c>
      <c r="C12435" s="520" t="s">
        <v>6358</v>
      </c>
      <c r="D12435" s="521" t="s">
        <v>6357</v>
      </c>
      <c r="E12435" s="520" t="s">
        <v>3111</v>
      </c>
      <c r="F12435" s="520" t="s">
        <v>2825</v>
      </c>
      <c r="G12435" s="522" t="s">
        <v>2850</v>
      </c>
      <c r="H12435" s="524">
        <v>44562</v>
      </c>
      <c r="I12435" s="523">
        <v>0.62270000000000003</v>
      </c>
      <c r="J12435" s="520" t="s">
        <v>3241</v>
      </c>
    </row>
    <row r="12436" spans="1:10" x14ac:dyDescent="0.3">
      <c r="A12436" s="519">
        <v>2022</v>
      </c>
      <c r="B12436" s="520" t="s">
        <v>6382</v>
      </c>
      <c r="C12436" s="520" t="s">
        <v>6383</v>
      </c>
      <c r="D12436" s="521" t="s">
        <v>6384</v>
      </c>
      <c r="E12436" s="520" t="s">
        <v>3161</v>
      </c>
      <c r="F12436" s="520" t="s">
        <v>2815</v>
      </c>
      <c r="G12436" s="522" t="s">
        <v>2854</v>
      </c>
      <c r="H12436" s="524">
        <v>44562</v>
      </c>
      <c r="I12436" s="523">
        <v>1.045693</v>
      </c>
      <c r="J12436" s="520" t="s">
        <v>3192</v>
      </c>
    </row>
    <row r="12437" spans="1:10" x14ac:dyDescent="0.3">
      <c r="A12437" s="519">
        <v>2022</v>
      </c>
      <c r="B12437" s="520" t="s">
        <v>6385</v>
      </c>
      <c r="C12437" s="520" t="s">
        <v>6386</v>
      </c>
      <c r="D12437" s="521" t="s">
        <v>6387</v>
      </c>
      <c r="E12437" s="520" t="s">
        <v>3161</v>
      </c>
      <c r="F12437" s="520" t="s">
        <v>2815</v>
      </c>
      <c r="G12437" s="522" t="s">
        <v>2816</v>
      </c>
      <c r="H12437" s="524">
        <v>44562</v>
      </c>
      <c r="I12437" s="523">
        <v>0.73176100000000011</v>
      </c>
      <c r="J12437" s="520" t="s">
        <v>3192</v>
      </c>
    </row>
    <row r="12438" spans="1:10" x14ac:dyDescent="0.3">
      <c r="A12438" s="519">
        <v>2022</v>
      </c>
      <c r="B12438" s="520" t="s">
        <v>6446</v>
      </c>
      <c r="C12438" s="520" t="s">
        <v>6447</v>
      </c>
      <c r="D12438" s="521" t="s">
        <v>6446</v>
      </c>
      <c r="E12438" s="520" t="s">
        <v>3033</v>
      </c>
      <c r="F12438" s="520" t="s">
        <v>2798</v>
      </c>
      <c r="G12438" s="522" t="s">
        <v>5801</v>
      </c>
      <c r="H12438" s="524">
        <v>44562</v>
      </c>
      <c r="I12438" s="523">
        <v>40.973766000000005</v>
      </c>
      <c r="J12438" s="520" t="s">
        <v>3241</v>
      </c>
    </row>
    <row r="12439" spans="1:10" x14ac:dyDescent="0.3">
      <c r="A12439" s="519">
        <v>2022</v>
      </c>
      <c r="B12439" s="520" t="s">
        <v>6448</v>
      </c>
      <c r="C12439" s="520" t="s">
        <v>6449</v>
      </c>
      <c r="D12439" s="521" t="s">
        <v>6448</v>
      </c>
      <c r="E12439" s="520" t="s">
        <v>3111</v>
      </c>
      <c r="F12439" s="520" t="s">
        <v>2825</v>
      </c>
      <c r="G12439" s="522" t="s">
        <v>2850</v>
      </c>
      <c r="H12439" s="524">
        <v>44562</v>
      </c>
      <c r="I12439" s="523">
        <v>0.85241400000000001</v>
      </c>
      <c r="J12439" s="520" t="s">
        <v>3241</v>
      </c>
    </row>
    <row r="12440" spans="1:10" x14ac:dyDescent="0.3">
      <c r="A12440" s="519">
        <v>2022</v>
      </c>
      <c r="B12440" s="520" t="s">
        <v>6450</v>
      </c>
      <c r="C12440" s="520" t="s">
        <v>6451</v>
      </c>
      <c r="D12440" s="521" t="s">
        <v>6452</v>
      </c>
      <c r="E12440" s="520" t="s">
        <v>3063</v>
      </c>
      <c r="F12440" s="520" t="s">
        <v>3094</v>
      </c>
      <c r="G12440" s="522" t="s">
        <v>2961</v>
      </c>
      <c r="H12440" s="524">
        <v>44562</v>
      </c>
      <c r="I12440" s="523">
        <v>24.145876000000001</v>
      </c>
      <c r="J12440" s="520" t="s">
        <v>3241</v>
      </c>
    </row>
    <row r="12441" spans="1:10" x14ac:dyDescent="0.3">
      <c r="A12441" s="519">
        <v>2022</v>
      </c>
      <c r="B12441" s="520" t="s">
        <v>6453</v>
      </c>
      <c r="C12441" s="520" t="s">
        <v>6454</v>
      </c>
      <c r="D12441" s="521" t="s">
        <v>6501</v>
      </c>
      <c r="E12441" s="520" t="s">
        <v>3063</v>
      </c>
      <c r="F12441" s="520" t="s">
        <v>3094</v>
      </c>
      <c r="G12441" s="522" t="s">
        <v>2961</v>
      </c>
      <c r="H12441" s="524">
        <v>44562</v>
      </c>
      <c r="I12441" s="523">
        <v>9.6395940000000007</v>
      </c>
      <c r="J12441" s="520" t="s">
        <v>3192</v>
      </c>
    </row>
    <row r="12442" spans="1:10" x14ac:dyDescent="0.3">
      <c r="A12442" s="519">
        <v>2022</v>
      </c>
      <c r="B12442" s="520" t="s">
        <v>6729</v>
      </c>
      <c r="C12442" s="520" t="s">
        <v>6730</v>
      </c>
      <c r="D12442" s="521" t="s">
        <v>6729</v>
      </c>
      <c r="E12442" s="520" t="s">
        <v>3033</v>
      </c>
      <c r="F12442" s="520" t="s">
        <v>2807</v>
      </c>
      <c r="G12442" s="522" t="s">
        <v>2812</v>
      </c>
      <c r="H12442" s="524">
        <v>44562</v>
      </c>
      <c r="I12442" s="523">
        <v>6.8873100000000003</v>
      </c>
      <c r="J12442" s="520" t="s">
        <v>3192</v>
      </c>
    </row>
    <row r="12443" spans="1:10" x14ac:dyDescent="0.3">
      <c r="A12443" s="519">
        <v>2022</v>
      </c>
      <c r="B12443" s="520" t="s">
        <v>6455</v>
      </c>
      <c r="C12443" s="520" t="s">
        <v>6456</v>
      </c>
      <c r="D12443" s="521" t="s">
        <v>6457</v>
      </c>
      <c r="E12443" s="520" t="s">
        <v>3161</v>
      </c>
      <c r="F12443" s="520" t="s">
        <v>2788</v>
      </c>
      <c r="G12443" s="522" t="s">
        <v>2788</v>
      </c>
      <c r="H12443" s="524">
        <v>44562</v>
      </c>
      <c r="I12443" s="523">
        <v>0.208429</v>
      </c>
      <c r="J12443" s="520" t="s">
        <v>3192</v>
      </c>
    </row>
    <row r="12444" spans="1:10" x14ac:dyDescent="0.3">
      <c r="A12444" s="519">
        <v>2022</v>
      </c>
      <c r="B12444" s="520" t="s">
        <v>6731</v>
      </c>
      <c r="C12444" s="520" t="s">
        <v>6732</v>
      </c>
      <c r="D12444" s="521" t="s">
        <v>6731</v>
      </c>
      <c r="E12444" s="520" t="s">
        <v>6117</v>
      </c>
      <c r="F12444" s="520" t="s">
        <v>2825</v>
      </c>
      <c r="G12444" s="522" t="s">
        <v>2826</v>
      </c>
      <c r="H12444" s="524">
        <v>44562</v>
      </c>
      <c r="I12444" s="523">
        <v>0.23863200000000001</v>
      </c>
      <c r="J12444" s="520" t="s">
        <v>3192</v>
      </c>
    </row>
    <row r="12445" spans="1:10" x14ac:dyDescent="0.3">
      <c r="A12445" s="519">
        <v>2022</v>
      </c>
      <c r="B12445" s="520" t="s">
        <v>6464</v>
      </c>
      <c r="C12445" s="520" t="s">
        <v>6465</v>
      </c>
      <c r="D12445" s="521" t="s">
        <v>6466</v>
      </c>
      <c r="E12445" s="520" t="s">
        <v>3161</v>
      </c>
      <c r="F12445" s="520" t="s">
        <v>2788</v>
      </c>
      <c r="G12445" s="522" t="s">
        <v>2788</v>
      </c>
      <c r="H12445" s="524">
        <v>44562</v>
      </c>
      <c r="I12445" s="523">
        <v>0.25384899999999999</v>
      </c>
      <c r="J12445" s="520" t="s">
        <v>3192</v>
      </c>
    </row>
    <row r="12446" spans="1:10" x14ac:dyDescent="0.3">
      <c r="A12446" s="519">
        <v>2022</v>
      </c>
      <c r="B12446" s="520" t="s">
        <v>6471</v>
      </c>
      <c r="C12446" s="520" t="s">
        <v>6472</v>
      </c>
      <c r="D12446" s="521" t="s">
        <v>6473</v>
      </c>
      <c r="E12446" s="520" t="s">
        <v>3161</v>
      </c>
      <c r="F12446" s="520" t="s">
        <v>3026</v>
      </c>
      <c r="G12446" s="522" t="s">
        <v>2936</v>
      </c>
      <c r="H12446" s="524">
        <v>44562</v>
      </c>
      <c r="I12446" s="523">
        <v>1.286402</v>
      </c>
      <c r="J12446" s="520" t="s">
        <v>3192</v>
      </c>
    </row>
    <row r="12447" spans="1:10" x14ac:dyDescent="0.3">
      <c r="A12447" s="519">
        <v>2022</v>
      </c>
      <c r="B12447" s="520" t="s">
        <v>6458</v>
      </c>
      <c r="C12447" s="520" t="s">
        <v>6459</v>
      </c>
      <c r="D12447" s="521" t="s">
        <v>6458</v>
      </c>
      <c r="E12447" s="520" t="s">
        <v>3111</v>
      </c>
      <c r="F12447" s="520" t="s">
        <v>3034</v>
      </c>
      <c r="G12447" s="522" t="s">
        <v>2923</v>
      </c>
      <c r="H12447" s="524">
        <v>44562</v>
      </c>
      <c r="I12447" s="523">
        <v>22.766850000000002</v>
      </c>
      <c r="J12447" s="520" t="s">
        <v>3192</v>
      </c>
    </row>
    <row r="12448" spans="1:10" x14ac:dyDescent="0.3">
      <c r="A12448" s="519">
        <v>2022</v>
      </c>
      <c r="B12448" s="520" t="s">
        <v>6460</v>
      </c>
      <c r="C12448" s="520" t="s">
        <v>6461</v>
      </c>
      <c r="D12448" s="521" t="s">
        <v>6460</v>
      </c>
      <c r="E12448" s="520" t="s">
        <v>3111</v>
      </c>
      <c r="F12448" s="520" t="s">
        <v>3034</v>
      </c>
      <c r="G12448" s="522" t="s">
        <v>2923</v>
      </c>
      <c r="H12448" s="524">
        <v>44562</v>
      </c>
      <c r="I12448" s="523">
        <v>20.036555</v>
      </c>
      <c r="J12448" s="520" t="s">
        <v>3192</v>
      </c>
    </row>
    <row r="12449" spans="1:10" x14ac:dyDescent="0.3">
      <c r="A12449" s="519">
        <v>2022</v>
      </c>
      <c r="B12449" s="520" t="s">
        <v>6462</v>
      </c>
      <c r="C12449" s="520" t="s">
        <v>6463</v>
      </c>
      <c r="D12449" s="521" t="s">
        <v>6462</v>
      </c>
      <c r="E12449" s="520" t="s">
        <v>3111</v>
      </c>
      <c r="F12449" s="520" t="s">
        <v>3034</v>
      </c>
      <c r="G12449" s="522" t="s">
        <v>2923</v>
      </c>
      <c r="H12449" s="524">
        <v>44562</v>
      </c>
      <c r="I12449" s="523">
        <v>11.406882</v>
      </c>
      <c r="J12449" s="520" t="s">
        <v>3192</v>
      </c>
    </row>
    <row r="12450" spans="1:10" x14ac:dyDescent="0.3">
      <c r="A12450" s="519">
        <v>2022</v>
      </c>
      <c r="B12450" s="520" t="s">
        <v>6467</v>
      </c>
      <c r="C12450" s="520" t="s">
        <v>6468</v>
      </c>
      <c r="D12450" s="521" t="s">
        <v>6467</v>
      </c>
      <c r="E12450" s="520" t="s">
        <v>3033</v>
      </c>
      <c r="F12450" s="520" t="s">
        <v>2788</v>
      </c>
      <c r="G12450" s="522" t="s">
        <v>2788</v>
      </c>
      <c r="H12450" s="524">
        <v>44562</v>
      </c>
      <c r="I12450" s="523">
        <v>39.845911000000001</v>
      </c>
      <c r="J12450" s="520" t="s">
        <v>3192</v>
      </c>
    </row>
    <row r="12451" spans="1:10" x14ac:dyDescent="0.3">
      <c r="A12451" s="519">
        <v>2022</v>
      </c>
      <c r="B12451" s="520" t="s">
        <v>9056</v>
      </c>
      <c r="C12451" s="520" t="s">
        <v>9057</v>
      </c>
      <c r="D12451" s="521" t="s">
        <v>9058</v>
      </c>
      <c r="E12451" s="520" t="s">
        <v>3063</v>
      </c>
      <c r="F12451" s="520" t="s">
        <v>3094</v>
      </c>
      <c r="G12451" s="522" t="s">
        <v>3527</v>
      </c>
      <c r="H12451" s="524">
        <v>44562</v>
      </c>
      <c r="I12451" s="523">
        <v>0.32536200000000004</v>
      </c>
      <c r="J12451" s="520" t="s">
        <v>3192</v>
      </c>
    </row>
    <row r="12452" spans="1:10" x14ac:dyDescent="0.3">
      <c r="A12452" s="519">
        <v>2022</v>
      </c>
      <c r="B12452" s="520" t="s">
        <v>6469</v>
      </c>
      <c r="C12452" s="520" t="s">
        <v>6470</v>
      </c>
      <c r="D12452" s="521" t="s">
        <v>6469</v>
      </c>
      <c r="E12452" s="520" t="s">
        <v>3033</v>
      </c>
      <c r="F12452" s="520" t="s">
        <v>2788</v>
      </c>
      <c r="G12452" s="522" t="s">
        <v>2788</v>
      </c>
      <c r="H12452" s="524">
        <v>44562</v>
      </c>
      <c r="I12452" s="523">
        <v>44.616432000000003</v>
      </c>
      <c r="J12452" s="520" t="s">
        <v>3241</v>
      </c>
    </row>
    <row r="12453" spans="1:10" x14ac:dyDescent="0.3">
      <c r="A12453" s="519">
        <v>2022</v>
      </c>
      <c r="B12453" s="520" t="s">
        <v>6488</v>
      </c>
      <c r="C12453" s="520" t="s">
        <v>6489</v>
      </c>
      <c r="D12453" s="521" t="s">
        <v>6488</v>
      </c>
      <c r="E12453" s="520" t="s">
        <v>3033</v>
      </c>
      <c r="F12453" s="520" t="s">
        <v>2807</v>
      </c>
      <c r="G12453" s="522" t="s">
        <v>2812</v>
      </c>
      <c r="H12453" s="524">
        <v>44562</v>
      </c>
      <c r="I12453" s="523">
        <v>34.369971</v>
      </c>
      <c r="J12453" s="520" t="s">
        <v>3192</v>
      </c>
    </row>
    <row r="12454" spans="1:10" x14ac:dyDescent="0.3">
      <c r="A12454" s="519">
        <v>2022</v>
      </c>
      <c r="B12454" s="520" t="s">
        <v>6490</v>
      </c>
      <c r="C12454" s="520" t="s">
        <v>6491</v>
      </c>
      <c r="D12454" s="521" t="s">
        <v>6490</v>
      </c>
      <c r="E12454" s="520" t="s">
        <v>6117</v>
      </c>
      <c r="F12454" s="520" t="s">
        <v>2825</v>
      </c>
      <c r="G12454" s="522" t="s">
        <v>2826</v>
      </c>
      <c r="H12454" s="524">
        <v>44562</v>
      </c>
      <c r="I12454" s="523">
        <v>0.370334</v>
      </c>
      <c r="J12454" s="520" t="s">
        <v>3192</v>
      </c>
    </row>
    <row r="12455" spans="1:10" x14ac:dyDescent="0.3">
      <c r="A12455" s="519">
        <v>2022</v>
      </c>
      <c r="B12455" s="520" t="s">
        <v>6496</v>
      </c>
      <c r="C12455" s="520" t="s">
        <v>6497</v>
      </c>
      <c r="D12455" s="521" t="s">
        <v>6496</v>
      </c>
      <c r="E12455" s="520" t="s">
        <v>6117</v>
      </c>
      <c r="F12455" s="520" t="s">
        <v>2825</v>
      </c>
      <c r="G12455" s="522" t="s">
        <v>2826</v>
      </c>
      <c r="H12455" s="524">
        <v>44562</v>
      </c>
      <c r="I12455" s="523">
        <v>0.35602200000000001</v>
      </c>
      <c r="J12455" s="520" t="s">
        <v>3192</v>
      </c>
    </row>
    <row r="12456" spans="1:10" x14ac:dyDescent="0.3">
      <c r="A12456" s="519">
        <v>2022</v>
      </c>
      <c r="B12456" s="520" t="s">
        <v>6493</v>
      </c>
      <c r="C12456" s="520" t="s">
        <v>6494</v>
      </c>
      <c r="D12456" s="521" t="s">
        <v>6493</v>
      </c>
      <c r="E12456" s="520" t="s">
        <v>6117</v>
      </c>
      <c r="F12456" s="520" t="s">
        <v>2825</v>
      </c>
      <c r="G12456" s="522" t="s">
        <v>2826</v>
      </c>
      <c r="H12456" s="524">
        <v>44562</v>
      </c>
      <c r="I12456" s="523">
        <v>0.36496899999999999</v>
      </c>
      <c r="J12456" s="520" t="s">
        <v>3192</v>
      </c>
    </row>
    <row r="12457" spans="1:10" x14ac:dyDescent="0.3">
      <c r="A12457" s="519">
        <v>2022</v>
      </c>
      <c r="B12457" s="520" t="s">
        <v>6499</v>
      </c>
      <c r="C12457" s="520" t="s">
        <v>6500</v>
      </c>
      <c r="D12457" s="521" t="s">
        <v>6499</v>
      </c>
      <c r="E12457" s="520" t="s">
        <v>3033</v>
      </c>
      <c r="F12457" s="520" t="s">
        <v>2788</v>
      </c>
      <c r="G12457" s="522" t="s">
        <v>2788</v>
      </c>
      <c r="H12457" s="524">
        <v>44562</v>
      </c>
      <c r="I12457" s="523">
        <v>18.240811999999998</v>
      </c>
      <c r="J12457" s="520" t="s">
        <v>3192</v>
      </c>
    </row>
    <row r="12458" spans="1:10" x14ac:dyDescent="0.3">
      <c r="A12458" s="519">
        <v>2022</v>
      </c>
      <c r="B12458" s="520" t="s">
        <v>6505</v>
      </c>
      <c r="C12458" s="520" t="s">
        <v>6506</v>
      </c>
      <c r="D12458" s="521" t="s">
        <v>6505</v>
      </c>
      <c r="E12458" s="520" t="s">
        <v>3033</v>
      </c>
      <c r="F12458" s="520" t="s">
        <v>2807</v>
      </c>
      <c r="G12458" s="522" t="s">
        <v>2812</v>
      </c>
      <c r="H12458" s="524">
        <v>44562</v>
      </c>
      <c r="I12458" s="523">
        <v>18.386406000000001</v>
      </c>
      <c r="J12458" s="520" t="s">
        <v>9055</v>
      </c>
    </row>
    <row r="12459" spans="1:10" x14ac:dyDescent="0.3">
      <c r="A12459" s="519">
        <v>2022</v>
      </c>
      <c r="B12459" s="520" t="s">
        <v>6733</v>
      </c>
      <c r="C12459" s="520" t="s">
        <v>6734</v>
      </c>
      <c r="D12459" s="521" t="s">
        <v>6735</v>
      </c>
      <c r="E12459" s="520" t="s">
        <v>3063</v>
      </c>
      <c r="F12459" s="520" t="s">
        <v>3094</v>
      </c>
      <c r="G12459" s="522" t="s">
        <v>3527</v>
      </c>
      <c r="H12459" s="524">
        <v>44562</v>
      </c>
      <c r="I12459" s="523">
        <v>5.7964530000000005</v>
      </c>
      <c r="J12459" s="520" t="s">
        <v>3192</v>
      </c>
    </row>
    <row r="12460" spans="1:10" x14ac:dyDescent="0.3">
      <c r="A12460" s="519">
        <v>2022</v>
      </c>
      <c r="B12460" s="520" t="s">
        <v>6502</v>
      </c>
      <c r="C12460" s="520" t="s">
        <v>6503</v>
      </c>
      <c r="D12460" s="521" t="s">
        <v>6504</v>
      </c>
      <c r="E12460" s="520" t="s">
        <v>3161</v>
      </c>
      <c r="F12460" s="520" t="s">
        <v>2815</v>
      </c>
      <c r="G12460" s="522" t="s">
        <v>2816</v>
      </c>
      <c r="H12460" s="524">
        <v>44562</v>
      </c>
      <c r="I12460" s="523">
        <v>0.67518200000000006</v>
      </c>
      <c r="J12460" s="520" t="s">
        <v>3192</v>
      </c>
    </row>
    <row r="12461" spans="1:10" x14ac:dyDescent="0.3">
      <c r="A12461" s="519">
        <v>2022</v>
      </c>
      <c r="B12461" s="520" t="s">
        <v>6510</v>
      </c>
      <c r="C12461" s="520" t="s">
        <v>3461</v>
      </c>
      <c r="D12461" s="521" t="s">
        <v>6511</v>
      </c>
      <c r="E12461" s="520" t="s">
        <v>3161</v>
      </c>
      <c r="F12461" s="520" t="s">
        <v>2815</v>
      </c>
      <c r="G12461" s="522" t="s">
        <v>2854</v>
      </c>
      <c r="H12461" s="524">
        <v>44562</v>
      </c>
      <c r="I12461" s="523">
        <v>0.56390300000000004</v>
      </c>
      <c r="J12461" s="520" t="s">
        <v>3192</v>
      </c>
    </row>
    <row r="12462" spans="1:10" x14ac:dyDescent="0.3">
      <c r="A12462" s="519">
        <v>2022</v>
      </c>
      <c r="B12462" s="520" t="s">
        <v>6507</v>
      </c>
      <c r="C12462" s="520" t="s">
        <v>6508</v>
      </c>
      <c r="D12462" s="521" t="s">
        <v>6509</v>
      </c>
      <c r="E12462" s="520" t="s">
        <v>3063</v>
      </c>
      <c r="F12462" s="520" t="s">
        <v>3094</v>
      </c>
      <c r="G12462" s="522" t="s">
        <v>2965</v>
      </c>
      <c r="H12462" s="524">
        <v>44562</v>
      </c>
      <c r="I12462" s="523">
        <v>1.4442E-2</v>
      </c>
      <c r="J12462" s="520" t="s">
        <v>3241</v>
      </c>
    </row>
    <row r="12463" spans="1:10" x14ac:dyDescent="0.3">
      <c r="A12463" s="519">
        <v>2022</v>
      </c>
      <c r="B12463" s="520" t="s">
        <v>6722</v>
      </c>
      <c r="C12463" s="520" t="s">
        <v>6723</v>
      </c>
      <c r="D12463" s="521" t="s">
        <v>6722</v>
      </c>
      <c r="E12463" s="520" t="s">
        <v>3033</v>
      </c>
      <c r="F12463" s="520" t="s">
        <v>2807</v>
      </c>
      <c r="G12463" s="522" t="s">
        <v>2812</v>
      </c>
      <c r="H12463" s="524">
        <v>44562</v>
      </c>
      <c r="I12463" s="523">
        <v>22.930824000000001</v>
      </c>
      <c r="J12463" s="520" t="s">
        <v>9055</v>
      </c>
    </row>
    <row r="12464" spans="1:10" x14ac:dyDescent="0.3">
      <c r="A12464" s="519">
        <v>2022</v>
      </c>
      <c r="B12464" s="520" t="s">
        <v>6724</v>
      </c>
      <c r="C12464" s="520" t="s">
        <v>6725</v>
      </c>
      <c r="D12464" s="521" t="s">
        <v>6724</v>
      </c>
      <c r="E12464" s="520" t="s">
        <v>3033</v>
      </c>
      <c r="F12464" s="520" t="s">
        <v>2807</v>
      </c>
      <c r="G12464" s="522" t="s">
        <v>2812</v>
      </c>
      <c r="H12464" s="524">
        <v>44562</v>
      </c>
      <c r="I12464" s="523">
        <v>22.427436999999998</v>
      </c>
      <c r="J12464" s="520" t="s">
        <v>9055</v>
      </c>
    </row>
    <row r="12465" spans="1:10" x14ac:dyDescent="0.3">
      <c r="A12465" s="519">
        <v>2022</v>
      </c>
      <c r="B12465" s="520" t="s">
        <v>6736</v>
      </c>
      <c r="C12465" s="520" t="s">
        <v>6727</v>
      </c>
      <c r="D12465" s="521" t="s">
        <v>6728</v>
      </c>
      <c r="E12465" s="520" t="s">
        <v>3161</v>
      </c>
      <c r="F12465" s="520" t="s">
        <v>2815</v>
      </c>
      <c r="G12465" s="522" t="s">
        <v>2816</v>
      </c>
      <c r="H12465" s="524">
        <v>44562</v>
      </c>
      <c r="I12465" s="523">
        <v>1.2940469999999999</v>
      </c>
      <c r="J12465" s="520" t="s">
        <v>3192</v>
      </c>
    </row>
    <row r="12466" spans="1:10" x14ac:dyDescent="0.3">
      <c r="A12466" s="519">
        <v>2022</v>
      </c>
      <c r="B12466" s="520" t="s">
        <v>6720</v>
      </c>
      <c r="C12466" s="520" t="s">
        <v>6721</v>
      </c>
      <c r="D12466" s="521" t="s">
        <v>6720</v>
      </c>
      <c r="E12466" s="520" t="s">
        <v>3033</v>
      </c>
      <c r="F12466" s="520" t="s">
        <v>2807</v>
      </c>
      <c r="G12466" s="522" t="s">
        <v>2808</v>
      </c>
      <c r="H12466" s="524">
        <v>44562</v>
      </c>
      <c r="I12466" s="523">
        <v>38.981273000000002</v>
      </c>
      <c r="J12466" s="520" t="s">
        <v>3192</v>
      </c>
    </row>
    <row r="12467" spans="1:10" x14ac:dyDescent="0.3">
      <c r="A12467" s="519">
        <v>2022</v>
      </c>
      <c r="B12467" s="520" t="s">
        <v>6737</v>
      </c>
      <c r="C12467" s="520" t="s">
        <v>6738</v>
      </c>
      <c r="D12467" s="521" t="s">
        <v>6737</v>
      </c>
      <c r="E12467" s="520" t="s">
        <v>3033</v>
      </c>
      <c r="F12467" s="520" t="s">
        <v>2807</v>
      </c>
      <c r="G12467" s="522" t="s">
        <v>2812</v>
      </c>
      <c r="H12467" s="524">
        <v>44562</v>
      </c>
      <c r="I12467" s="523">
        <v>17.978612000000002</v>
      </c>
      <c r="J12467" s="520" t="s">
        <v>3192</v>
      </c>
    </row>
    <row r="12468" spans="1:10" x14ac:dyDescent="0.3">
      <c r="A12468" s="519">
        <v>2022</v>
      </c>
      <c r="B12468" s="520" t="s">
        <v>6739</v>
      </c>
      <c r="C12468" s="520" t="s">
        <v>6740</v>
      </c>
      <c r="D12468" s="521" t="s">
        <v>6741</v>
      </c>
      <c r="E12468" s="520" t="s">
        <v>3161</v>
      </c>
      <c r="F12468" s="520" t="s">
        <v>2798</v>
      </c>
      <c r="G12468" s="522" t="s">
        <v>2799</v>
      </c>
      <c r="H12468" s="524">
        <v>44562</v>
      </c>
      <c r="I12468" s="523">
        <v>1.2132740000000002</v>
      </c>
      <c r="J12468" s="520" t="s">
        <v>3192</v>
      </c>
    </row>
    <row r="12469" spans="1:10" x14ac:dyDescent="0.3">
      <c r="A12469" s="519">
        <v>2022</v>
      </c>
      <c r="B12469" s="520" t="s">
        <v>6742</v>
      </c>
      <c r="C12469" s="520" t="s">
        <v>6743</v>
      </c>
      <c r="D12469" s="521" t="s">
        <v>6742</v>
      </c>
      <c r="E12469" s="520" t="s">
        <v>3033</v>
      </c>
      <c r="F12469" s="520" t="s">
        <v>2807</v>
      </c>
      <c r="G12469" s="522" t="s">
        <v>2812</v>
      </c>
      <c r="H12469" s="524">
        <v>44562</v>
      </c>
      <c r="I12469" s="523">
        <v>42.923283000000005</v>
      </c>
      <c r="J12469" s="520" t="s">
        <v>3192</v>
      </c>
    </row>
    <row r="12470" spans="1:10" x14ac:dyDescent="0.3">
      <c r="A12470" s="519">
        <v>2022</v>
      </c>
      <c r="B12470" s="520" t="s">
        <v>6777</v>
      </c>
      <c r="C12470" s="520" t="s">
        <v>6778</v>
      </c>
      <c r="D12470" s="521" t="s">
        <v>6777</v>
      </c>
      <c r="E12470" s="520" t="s">
        <v>3033</v>
      </c>
      <c r="F12470" s="520" t="s">
        <v>2807</v>
      </c>
      <c r="G12470" s="522" t="s">
        <v>2812</v>
      </c>
      <c r="H12470" s="524">
        <v>44562</v>
      </c>
      <c r="I12470" s="523">
        <v>9.9608059999999998</v>
      </c>
      <c r="J12470" s="520" t="s">
        <v>3192</v>
      </c>
    </row>
    <row r="12471" spans="1:10" x14ac:dyDescent="0.3">
      <c r="A12471" s="519">
        <v>2022</v>
      </c>
      <c r="B12471" s="520" t="s">
        <v>6779</v>
      </c>
      <c r="C12471" s="520" t="s">
        <v>6780</v>
      </c>
      <c r="D12471" s="521" t="s">
        <v>6779</v>
      </c>
      <c r="E12471" s="520" t="s">
        <v>3033</v>
      </c>
      <c r="F12471" s="520" t="s">
        <v>2788</v>
      </c>
      <c r="G12471" s="522" t="s">
        <v>2788</v>
      </c>
      <c r="H12471" s="524">
        <v>44562</v>
      </c>
      <c r="I12471" s="523">
        <v>19.189614999999996</v>
      </c>
      <c r="J12471" s="520" t="s">
        <v>3241</v>
      </c>
    </row>
    <row r="12472" spans="1:10" x14ac:dyDescent="0.3">
      <c r="A12472" s="519">
        <v>2022</v>
      </c>
      <c r="B12472" s="520" t="s">
        <v>6781</v>
      </c>
      <c r="C12472" s="520" t="s">
        <v>6782</v>
      </c>
      <c r="D12472" s="521" t="s">
        <v>6783</v>
      </c>
      <c r="E12472" s="520" t="s">
        <v>3161</v>
      </c>
      <c r="F12472" s="520" t="s">
        <v>3087</v>
      </c>
      <c r="G12472" s="522" t="s">
        <v>2788</v>
      </c>
      <c r="H12472" s="524">
        <v>44562</v>
      </c>
      <c r="I12472" s="523">
        <v>3.6980379999999999</v>
      </c>
      <c r="J12472" s="520" t="s">
        <v>3192</v>
      </c>
    </row>
    <row r="12473" spans="1:10" x14ac:dyDescent="0.3">
      <c r="A12473" s="519">
        <v>2022</v>
      </c>
      <c r="B12473" s="520" t="s">
        <v>6784</v>
      </c>
      <c r="C12473" s="520" t="s">
        <v>6785</v>
      </c>
      <c r="D12473" s="521" t="s">
        <v>6786</v>
      </c>
      <c r="E12473" s="520" t="s">
        <v>3161</v>
      </c>
      <c r="F12473" s="520" t="s">
        <v>2788</v>
      </c>
      <c r="G12473" s="522" t="s">
        <v>2788</v>
      </c>
      <c r="H12473" s="524">
        <v>44562</v>
      </c>
      <c r="I12473" s="523">
        <v>0.51394300000000004</v>
      </c>
      <c r="J12473" s="520" t="s">
        <v>3192</v>
      </c>
    </row>
    <row r="12474" spans="1:10" x14ac:dyDescent="0.3">
      <c r="A12474" s="519">
        <v>2022</v>
      </c>
      <c r="B12474" s="520" t="s">
        <v>6787</v>
      </c>
      <c r="C12474" s="520" t="s">
        <v>6788</v>
      </c>
      <c r="D12474" s="521" t="s">
        <v>6789</v>
      </c>
      <c r="E12474" s="520" t="s">
        <v>3063</v>
      </c>
      <c r="F12474" s="520" t="s">
        <v>3094</v>
      </c>
      <c r="G12474" s="522" t="s">
        <v>2965</v>
      </c>
      <c r="H12474" s="524">
        <v>44562</v>
      </c>
      <c r="I12474" s="523">
        <v>2.155494</v>
      </c>
      <c r="J12474" s="520" t="s">
        <v>3192</v>
      </c>
    </row>
    <row r="12475" spans="1:10" x14ac:dyDescent="0.3">
      <c r="A12475" s="519">
        <v>2022</v>
      </c>
      <c r="B12475" s="520" t="s">
        <v>6790</v>
      </c>
      <c r="C12475" s="520" t="s">
        <v>6791</v>
      </c>
      <c r="D12475" s="521" t="s">
        <v>6790</v>
      </c>
      <c r="E12475" s="520" t="s">
        <v>3111</v>
      </c>
      <c r="F12475" s="520" t="s">
        <v>2825</v>
      </c>
      <c r="G12475" s="522" t="s">
        <v>2850</v>
      </c>
      <c r="H12475" s="524">
        <v>44562</v>
      </c>
      <c r="I12475" s="523">
        <v>28.378186999999997</v>
      </c>
      <c r="J12475" s="520" t="s">
        <v>3192</v>
      </c>
    </row>
    <row r="12476" spans="1:10" x14ac:dyDescent="0.3">
      <c r="A12476" s="519">
        <v>2022</v>
      </c>
      <c r="B12476" s="520" t="s">
        <v>6792</v>
      </c>
      <c r="C12476" s="520" t="s">
        <v>6793</v>
      </c>
      <c r="D12476" s="521" t="s">
        <v>6794</v>
      </c>
      <c r="E12476" s="520" t="s">
        <v>3161</v>
      </c>
      <c r="F12476" s="520" t="s">
        <v>2788</v>
      </c>
      <c r="G12476" s="522" t="s">
        <v>2788</v>
      </c>
      <c r="H12476" s="524">
        <v>44562</v>
      </c>
      <c r="I12476" s="523">
        <v>4.6890000000000005E-3</v>
      </c>
      <c r="J12476" s="520" t="s">
        <v>3192</v>
      </c>
    </row>
    <row r="12477" spans="1:10" x14ac:dyDescent="0.3">
      <c r="A12477" s="519">
        <v>2022</v>
      </c>
      <c r="B12477" s="520" t="s">
        <v>6795</v>
      </c>
      <c r="C12477" s="520" t="s">
        <v>6796</v>
      </c>
      <c r="D12477" s="521" t="s">
        <v>6795</v>
      </c>
      <c r="E12477" s="520" t="s">
        <v>6117</v>
      </c>
      <c r="F12477" s="520" t="s">
        <v>2815</v>
      </c>
      <c r="G12477" s="522" t="s">
        <v>2816</v>
      </c>
      <c r="H12477" s="524">
        <v>44562</v>
      </c>
      <c r="I12477" s="523">
        <v>8.7983000000000006E-2</v>
      </c>
      <c r="J12477" s="520" t="s">
        <v>3192</v>
      </c>
    </row>
    <row r="12478" spans="1:10" x14ac:dyDescent="0.3">
      <c r="A12478" s="519">
        <v>2022</v>
      </c>
      <c r="B12478" s="520" t="s">
        <v>6797</v>
      </c>
      <c r="C12478" s="520" t="s">
        <v>3618</v>
      </c>
      <c r="D12478" s="521" t="s">
        <v>6797</v>
      </c>
      <c r="E12478" s="520" t="s">
        <v>6117</v>
      </c>
      <c r="F12478" s="520" t="s">
        <v>2815</v>
      </c>
      <c r="G12478" s="522" t="s">
        <v>2816</v>
      </c>
      <c r="H12478" s="524">
        <v>44562</v>
      </c>
      <c r="I12478" s="523">
        <v>8.0231000000000011E-2</v>
      </c>
      <c r="J12478" s="520" t="s">
        <v>3192</v>
      </c>
    </row>
    <row r="12479" spans="1:10" x14ac:dyDescent="0.3">
      <c r="A12479" s="519">
        <v>2022</v>
      </c>
      <c r="B12479" s="520" t="s">
        <v>9059</v>
      </c>
      <c r="C12479" s="520" t="s">
        <v>9060</v>
      </c>
      <c r="D12479" s="521" t="s">
        <v>9059</v>
      </c>
      <c r="E12479" s="520" t="s">
        <v>3111</v>
      </c>
      <c r="F12479" s="520" t="s">
        <v>3034</v>
      </c>
      <c r="G12479" s="522" t="s">
        <v>2840</v>
      </c>
      <c r="H12479" s="524">
        <v>44562</v>
      </c>
      <c r="I12479" s="523">
        <v>28.07479</v>
      </c>
      <c r="J12479" s="520" t="s">
        <v>3192</v>
      </c>
    </row>
    <row r="12480" spans="1:10" x14ac:dyDescent="0.3">
      <c r="A12480" s="519">
        <v>2022</v>
      </c>
      <c r="B12480" s="520" t="s">
        <v>9061</v>
      </c>
      <c r="C12480" s="520" t="s">
        <v>3667</v>
      </c>
      <c r="D12480" s="521" t="s">
        <v>9061</v>
      </c>
      <c r="E12480" s="520" t="s">
        <v>3111</v>
      </c>
      <c r="F12480" s="520" t="s">
        <v>3034</v>
      </c>
      <c r="G12480" s="522" t="s">
        <v>2840</v>
      </c>
      <c r="H12480" s="524">
        <v>44562</v>
      </c>
      <c r="I12480" s="523">
        <v>26.776040000000002</v>
      </c>
      <c r="J12480" s="520" t="s">
        <v>3192</v>
      </c>
    </row>
    <row r="12481" spans="1:10" x14ac:dyDescent="0.3">
      <c r="A12481" s="519">
        <v>2022</v>
      </c>
      <c r="B12481" s="520" t="s">
        <v>9062</v>
      </c>
      <c r="C12481" s="520" t="s">
        <v>9063</v>
      </c>
      <c r="D12481" s="521" t="s">
        <v>9062</v>
      </c>
      <c r="E12481" s="520" t="s">
        <v>3033</v>
      </c>
      <c r="F12481" s="520" t="s">
        <v>2807</v>
      </c>
      <c r="G12481" s="522" t="s">
        <v>2808</v>
      </c>
      <c r="H12481" s="524">
        <v>44562</v>
      </c>
      <c r="I12481" s="523">
        <v>15.703913</v>
      </c>
      <c r="J12481" s="520" t="s">
        <v>3192</v>
      </c>
    </row>
    <row r="12482" spans="1:10" x14ac:dyDescent="0.3">
      <c r="A12482" s="519">
        <v>2022</v>
      </c>
      <c r="B12482" s="520" t="s">
        <v>9064</v>
      </c>
      <c r="C12482" s="520" t="s">
        <v>9044</v>
      </c>
      <c r="D12482" s="521" t="s">
        <v>9064</v>
      </c>
      <c r="E12482" s="520" t="s">
        <v>3033</v>
      </c>
      <c r="F12482" s="520" t="s">
        <v>2807</v>
      </c>
      <c r="G12482" s="522" t="s">
        <v>2808</v>
      </c>
      <c r="H12482" s="524">
        <v>44562</v>
      </c>
      <c r="I12482" s="523">
        <v>2.5383070000000001</v>
      </c>
      <c r="J12482" s="520" t="s">
        <v>3241</v>
      </c>
    </row>
    <row r="12483" spans="1:10" x14ac:dyDescent="0.3">
      <c r="A12483" s="519">
        <v>2022</v>
      </c>
      <c r="B12483" s="520" t="s">
        <v>9084</v>
      </c>
      <c r="C12483" s="520" t="s">
        <v>9085</v>
      </c>
      <c r="D12483" s="521" t="s">
        <v>9084</v>
      </c>
      <c r="E12483" s="520" t="s">
        <v>6117</v>
      </c>
      <c r="F12483" s="520" t="s">
        <v>2825</v>
      </c>
      <c r="G12483" s="522" t="s">
        <v>2826</v>
      </c>
      <c r="H12483" s="524">
        <v>44562</v>
      </c>
      <c r="I12483" s="523">
        <v>0</v>
      </c>
      <c r="J12483" s="520" t="s">
        <v>3192</v>
      </c>
    </row>
    <row r="12484" spans="1:10" x14ac:dyDescent="0.3">
      <c r="A12484" s="519">
        <v>2022</v>
      </c>
      <c r="B12484" s="520" t="s">
        <v>3051</v>
      </c>
      <c r="C12484" s="520" t="s">
        <v>3051</v>
      </c>
      <c r="D12484" s="521" t="s">
        <v>3051</v>
      </c>
      <c r="E12484" s="520" t="s">
        <v>6118</v>
      </c>
      <c r="F12484" s="520" t="s">
        <v>3051</v>
      </c>
      <c r="G12484" s="522" t="s">
        <v>6074</v>
      </c>
      <c r="H12484" s="524">
        <v>44562</v>
      </c>
      <c r="I12484" s="523">
        <v>13066.58</v>
      </c>
      <c r="J12484" s="520" t="s">
        <v>6487</v>
      </c>
    </row>
    <row r="12485" spans="1:10" x14ac:dyDescent="0.3">
      <c r="A12485" s="519">
        <v>2022</v>
      </c>
      <c r="B12485" s="520" t="s">
        <v>3022</v>
      </c>
      <c r="C12485" s="520" t="s">
        <v>3023</v>
      </c>
      <c r="D12485" s="521" t="s">
        <v>3024</v>
      </c>
      <c r="E12485" s="520" t="s">
        <v>3025</v>
      </c>
      <c r="F12485" s="520" t="s">
        <v>3026</v>
      </c>
      <c r="G12485" s="522" t="s">
        <v>2788</v>
      </c>
      <c r="H12485" s="524">
        <v>44562</v>
      </c>
      <c r="I12485" s="523">
        <v>0</v>
      </c>
      <c r="J12485" s="520" t="s">
        <v>3241</v>
      </c>
    </row>
    <row r="12486" spans="1:10" x14ac:dyDescent="0.3">
      <c r="A12486" s="519">
        <v>2022</v>
      </c>
      <c r="B12486" s="520" t="s">
        <v>3022</v>
      </c>
      <c r="C12486" s="520" t="s">
        <v>3023</v>
      </c>
      <c r="D12486" s="521" t="s">
        <v>3027</v>
      </c>
      <c r="E12486" s="520" t="s">
        <v>3025</v>
      </c>
      <c r="F12486" s="520" t="s">
        <v>3026</v>
      </c>
      <c r="G12486" s="522" t="s">
        <v>2788</v>
      </c>
      <c r="H12486" s="524">
        <v>44562</v>
      </c>
      <c r="I12486" s="523">
        <v>0</v>
      </c>
      <c r="J12486" s="520" t="s">
        <v>3241</v>
      </c>
    </row>
    <row r="12487" spans="1:10" x14ac:dyDescent="0.3">
      <c r="A12487" s="519">
        <v>2022</v>
      </c>
      <c r="B12487" s="520" t="s">
        <v>3162</v>
      </c>
      <c r="C12487" s="520" t="s">
        <v>3163</v>
      </c>
      <c r="D12487" s="521" t="s">
        <v>3164</v>
      </c>
      <c r="E12487" s="520" t="s">
        <v>3025</v>
      </c>
      <c r="F12487" s="520" t="s">
        <v>3087</v>
      </c>
      <c r="G12487" s="522" t="s">
        <v>2788</v>
      </c>
      <c r="H12487" s="524">
        <v>44562</v>
      </c>
      <c r="I12487" s="523">
        <v>0</v>
      </c>
      <c r="J12487" s="520" t="s">
        <v>3241</v>
      </c>
    </row>
    <row r="12488" spans="1:10" x14ac:dyDescent="0.3">
      <c r="A12488" s="519">
        <v>2022</v>
      </c>
      <c r="B12488" s="520" t="s">
        <v>3162</v>
      </c>
      <c r="C12488" s="520" t="s">
        <v>3163</v>
      </c>
      <c r="D12488" s="521" t="s">
        <v>3165</v>
      </c>
      <c r="E12488" s="520" t="s">
        <v>3025</v>
      </c>
      <c r="F12488" s="520" t="s">
        <v>3087</v>
      </c>
      <c r="G12488" s="522" t="s">
        <v>2788</v>
      </c>
      <c r="H12488" s="524">
        <v>44562</v>
      </c>
      <c r="I12488" s="523">
        <v>0</v>
      </c>
      <c r="J12488" s="520" t="s">
        <v>3241</v>
      </c>
    </row>
    <row r="12489" spans="1:10" x14ac:dyDescent="0.3">
      <c r="A12489" s="519">
        <v>2022</v>
      </c>
      <c r="B12489" s="520" t="s">
        <v>3064</v>
      </c>
      <c r="C12489" s="520" t="s">
        <v>3065</v>
      </c>
      <c r="D12489" s="521" t="s">
        <v>3066</v>
      </c>
      <c r="E12489" s="520" t="s">
        <v>3025</v>
      </c>
      <c r="F12489" s="520" t="s">
        <v>2825</v>
      </c>
      <c r="G12489" s="522" t="s">
        <v>2826</v>
      </c>
      <c r="H12489" s="524">
        <v>44562</v>
      </c>
      <c r="I12489" s="523">
        <v>0</v>
      </c>
      <c r="J12489" s="520" t="s">
        <v>3241</v>
      </c>
    </row>
    <row r="12490" spans="1:10" x14ac:dyDescent="0.3">
      <c r="A12490" s="519">
        <v>2022</v>
      </c>
      <c r="B12490" s="520" t="s">
        <v>3064</v>
      </c>
      <c r="C12490" s="520" t="s">
        <v>3065</v>
      </c>
      <c r="D12490" s="521" t="s">
        <v>3067</v>
      </c>
      <c r="E12490" s="520" t="s">
        <v>3025</v>
      </c>
      <c r="F12490" s="520" t="s">
        <v>2825</v>
      </c>
      <c r="G12490" s="522" t="s">
        <v>2826</v>
      </c>
      <c r="H12490" s="524">
        <v>44562</v>
      </c>
      <c r="I12490" s="523">
        <v>0</v>
      </c>
      <c r="J12490" s="520" t="s">
        <v>3241</v>
      </c>
    </row>
    <row r="12491" spans="1:10" x14ac:dyDescent="0.3">
      <c r="A12491" s="519">
        <v>2022</v>
      </c>
      <c r="B12491" s="520" t="s">
        <v>3084</v>
      </c>
      <c r="C12491" s="520" t="s">
        <v>3085</v>
      </c>
      <c r="D12491" s="521" t="s">
        <v>3086</v>
      </c>
      <c r="E12491" s="520" t="s">
        <v>3025</v>
      </c>
      <c r="F12491" s="520" t="s">
        <v>3087</v>
      </c>
      <c r="G12491" s="522" t="s">
        <v>2788</v>
      </c>
      <c r="H12491" s="524">
        <v>44562</v>
      </c>
      <c r="I12491" s="523">
        <v>0</v>
      </c>
      <c r="J12491" s="520" t="s">
        <v>3241</v>
      </c>
    </row>
    <row r="12492" spans="1:10" x14ac:dyDescent="0.3">
      <c r="A12492" s="519">
        <v>2022</v>
      </c>
      <c r="B12492" s="520" t="s">
        <v>3084</v>
      </c>
      <c r="C12492" s="520" t="s">
        <v>3085</v>
      </c>
      <c r="D12492" s="521" t="s">
        <v>3088</v>
      </c>
      <c r="E12492" s="520" t="s">
        <v>3025</v>
      </c>
      <c r="F12492" s="520" t="s">
        <v>3087</v>
      </c>
      <c r="G12492" s="522" t="s">
        <v>2788</v>
      </c>
      <c r="H12492" s="524">
        <v>44562</v>
      </c>
      <c r="I12492" s="523">
        <v>0</v>
      </c>
      <c r="J12492" s="520" t="s">
        <v>3241</v>
      </c>
    </row>
    <row r="12493" spans="1:10" x14ac:dyDescent="0.3">
      <c r="A12493" s="519">
        <v>2022</v>
      </c>
      <c r="B12493" s="520" t="s">
        <v>3136</v>
      </c>
      <c r="C12493" s="520" t="s">
        <v>3137</v>
      </c>
      <c r="D12493" s="521" t="s">
        <v>3138</v>
      </c>
      <c r="E12493" s="520" t="s">
        <v>3025</v>
      </c>
      <c r="F12493" s="520" t="s">
        <v>3087</v>
      </c>
      <c r="G12493" s="522" t="s">
        <v>2788</v>
      </c>
      <c r="H12493" s="524">
        <v>44562</v>
      </c>
      <c r="I12493" s="523">
        <v>0</v>
      </c>
      <c r="J12493" s="520" t="s">
        <v>3241</v>
      </c>
    </row>
    <row r="12494" spans="1:10" x14ac:dyDescent="0.3">
      <c r="A12494" s="519">
        <v>2022</v>
      </c>
      <c r="B12494" s="520" t="s">
        <v>3136</v>
      </c>
      <c r="C12494" s="520" t="s">
        <v>3137</v>
      </c>
      <c r="D12494" s="521" t="s">
        <v>3139</v>
      </c>
      <c r="E12494" s="520" t="s">
        <v>3025</v>
      </c>
      <c r="F12494" s="520" t="s">
        <v>3087</v>
      </c>
      <c r="G12494" s="522" t="s">
        <v>2788</v>
      </c>
      <c r="H12494" s="524">
        <v>44562</v>
      </c>
      <c r="I12494" s="523">
        <v>0</v>
      </c>
      <c r="J12494" s="520" t="s">
        <v>3241</v>
      </c>
    </row>
    <row r="12495" spans="1:10" x14ac:dyDescent="0.3">
      <c r="A12495" s="519">
        <v>2022</v>
      </c>
      <c r="B12495" s="520" t="s">
        <v>3123</v>
      </c>
      <c r="C12495" s="520" t="s">
        <v>3124</v>
      </c>
      <c r="D12495" s="521" t="s">
        <v>3166</v>
      </c>
      <c r="E12495" s="520" t="s">
        <v>3025</v>
      </c>
      <c r="F12495" s="520" t="s">
        <v>2825</v>
      </c>
      <c r="G12495" s="522" t="s">
        <v>2850</v>
      </c>
      <c r="H12495" s="524">
        <v>44562</v>
      </c>
      <c r="I12495" s="523">
        <v>0</v>
      </c>
      <c r="J12495" s="520" t="s">
        <v>3241</v>
      </c>
    </row>
    <row r="12496" spans="1:10" x14ac:dyDescent="0.3">
      <c r="A12496" s="519">
        <v>2022</v>
      </c>
      <c r="B12496" s="520" t="s">
        <v>3123</v>
      </c>
      <c r="C12496" s="520" t="s">
        <v>3124</v>
      </c>
      <c r="D12496" s="521" t="s">
        <v>3125</v>
      </c>
      <c r="E12496" s="520" t="s">
        <v>3025</v>
      </c>
      <c r="F12496" s="520" t="s">
        <v>2825</v>
      </c>
      <c r="G12496" s="522" t="s">
        <v>2850</v>
      </c>
      <c r="H12496" s="524">
        <v>44562</v>
      </c>
      <c r="I12496" s="523">
        <v>0</v>
      </c>
      <c r="J12496" s="520" t="s">
        <v>3241</v>
      </c>
    </row>
    <row r="12497" spans="1:10" x14ac:dyDescent="0.3">
      <c r="A12497" s="519">
        <v>2022</v>
      </c>
      <c r="B12497" s="520" t="s">
        <v>3123</v>
      </c>
      <c r="C12497" s="520" t="s">
        <v>3124</v>
      </c>
      <c r="D12497" s="521" t="s">
        <v>3170</v>
      </c>
      <c r="E12497" s="520" t="s">
        <v>3025</v>
      </c>
      <c r="F12497" s="520" t="s">
        <v>2825</v>
      </c>
      <c r="G12497" s="522" t="s">
        <v>2850</v>
      </c>
      <c r="H12497" s="524">
        <v>44562</v>
      </c>
      <c r="I12497" s="523">
        <v>0</v>
      </c>
      <c r="J12497" s="520" t="s">
        <v>3241</v>
      </c>
    </row>
    <row r="12498" spans="1:10" x14ac:dyDescent="0.3">
      <c r="A12498" s="519">
        <v>2022</v>
      </c>
      <c r="B12498" s="520" t="s">
        <v>3114</v>
      </c>
      <c r="C12498" s="520" t="s">
        <v>3115</v>
      </c>
      <c r="D12498" s="521" t="s">
        <v>3116</v>
      </c>
      <c r="E12498" s="520" t="s">
        <v>3025</v>
      </c>
      <c r="F12498" s="520" t="s">
        <v>3026</v>
      </c>
      <c r="G12498" s="522" t="s">
        <v>2788</v>
      </c>
      <c r="H12498" s="524">
        <v>44562</v>
      </c>
      <c r="I12498" s="523">
        <v>0</v>
      </c>
      <c r="J12498" s="520" t="s">
        <v>3241</v>
      </c>
    </row>
    <row r="12499" spans="1:10" x14ac:dyDescent="0.3">
      <c r="A12499" s="519">
        <v>2022</v>
      </c>
      <c r="B12499" s="520" t="s">
        <v>3126</v>
      </c>
      <c r="C12499" s="520" t="s">
        <v>3127</v>
      </c>
      <c r="D12499" s="521" t="s">
        <v>3128</v>
      </c>
      <c r="E12499" s="520" t="s">
        <v>3025</v>
      </c>
      <c r="F12499" s="520" t="s">
        <v>3026</v>
      </c>
      <c r="G12499" s="522" t="s">
        <v>2936</v>
      </c>
      <c r="H12499" s="524">
        <v>44562</v>
      </c>
      <c r="I12499" s="523">
        <v>0</v>
      </c>
      <c r="J12499" s="520" t="s">
        <v>3241</v>
      </c>
    </row>
    <row r="12500" spans="1:10" x14ac:dyDescent="0.3">
      <c r="A12500" s="519">
        <v>2022</v>
      </c>
      <c r="B12500" s="520" t="s">
        <v>3107</v>
      </c>
      <c r="C12500" s="520" t="s">
        <v>3108</v>
      </c>
      <c r="D12500" s="521" t="s">
        <v>3108</v>
      </c>
      <c r="E12500" s="520" t="s">
        <v>6117</v>
      </c>
      <c r="F12500" s="520" t="s">
        <v>3026</v>
      </c>
      <c r="G12500" s="522" t="s">
        <v>2936</v>
      </c>
      <c r="H12500" s="524">
        <v>44562</v>
      </c>
      <c r="I12500" s="523">
        <v>3.4421999999999994E-2</v>
      </c>
      <c r="J12500" s="520" t="s">
        <v>3241</v>
      </c>
    </row>
    <row r="12501" spans="1:10" x14ac:dyDescent="0.3">
      <c r="A12501" s="519">
        <v>2022</v>
      </c>
      <c r="B12501" s="520" t="s">
        <v>6453</v>
      </c>
      <c r="C12501" s="520" t="s">
        <v>6454</v>
      </c>
      <c r="D12501" s="521" t="s">
        <v>6453</v>
      </c>
      <c r="E12501" s="520" t="s">
        <v>3063</v>
      </c>
      <c r="F12501" s="520" t="s">
        <v>3094</v>
      </c>
      <c r="G12501" s="522" t="s">
        <v>2961</v>
      </c>
      <c r="H12501" s="524">
        <v>44562</v>
      </c>
      <c r="I12501" s="523">
        <v>0</v>
      </c>
      <c r="J12501" s="520" t="s">
        <v>3192</v>
      </c>
    </row>
    <row r="12502" spans="1:10" x14ac:dyDescent="0.3">
      <c r="A12502" s="519">
        <v>2022</v>
      </c>
      <c r="B12502" s="520" t="s">
        <v>3035</v>
      </c>
      <c r="C12502" s="520" t="s">
        <v>3036</v>
      </c>
      <c r="D12502" s="521" t="s">
        <v>3035</v>
      </c>
      <c r="E12502" s="520" t="s">
        <v>6117</v>
      </c>
      <c r="F12502" s="520" t="s">
        <v>2825</v>
      </c>
      <c r="G12502" s="522" t="s">
        <v>2826</v>
      </c>
      <c r="H12502" s="524">
        <v>44562</v>
      </c>
      <c r="I12502" s="523">
        <v>0</v>
      </c>
      <c r="J12502" s="520" t="s">
        <v>3241</v>
      </c>
    </row>
    <row r="12503" spans="1:10" x14ac:dyDescent="0.3">
      <c r="A12503" s="519">
        <v>2022</v>
      </c>
      <c r="B12503" s="520" t="s">
        <v>6728</v>
      </c>
      <c r="C12503" s="520" t="s">
        <v>6727</v>
      </c>
      <c r="D12503" s="521" t="s">
        <v>6726</v>
      </c>
      <c r="E12503" s="520" t="s">
        <v>3161</v>
      </c>
      <c r="F12503" s="520" t="s">
        <v>2815</v>
      </c>
      <c r="G12503" s="522" t="s">
        <v>2816</v>
      </c>
      <c r="H12503" s="524">
        <v>44562</v>
      </c>
      <c r="I12503" s="523">
        <v>0</v>
      </c>
      <c r="J12503" s="520" t="s">
        <v>3192</v>
      </c>
    </row>
    <row r="12504" spans="1:10" x14ac:dyDescent="0.3">
      <c r="A12504" s="519">
        <v>2022</v>
      </c>
      <c r="B12504" s="520" t="s">
        <v>6739</v>
      </c>
      <c r="C12504" s="520" t="s">
        <v>6740</v>
      </c>
      <c r="D12504" s="521" t="s">
        <v>6741</v>
      </c>
      <c r="E12504" s="520" t="s">
        <v>3161</v>
      </c>
      <c r="F12504" s="520" t="s">
        <v>2798</v>
      </c>
      <c r="G12504" s="522" t="s">
        <v>2799</v>
      </c>
      <c r="H12504" s="524">
        <v>44593</v>
      </c>
      <c r="I12504" s="523">
        <v>1.2644500000000001</v>
      </c>
      <c r="J12504" s="520" t="s">
        <v>3192</v>
      </c>
    </row>
    <row r="12505" spans="1:10" x14ac:dyDescent="0.3">
      <c r="A12505" s="519">
        <v>2022</v>
      </c>
      <c r="B12505" s="520" t="s">
        <v>6784</v>
      </c>
      <c r="C12505" s="520" t="s">
        <v>6785</v>
      </c>
      <c r="D12505" s="521" t="s">
        <v>6786</v>
      </c>
      <c r="E12505" s="520" t="s">
        <v>3161</v>
      </c>
      <c r="F12505" s="520" t="s">
        <v>2788</v>
      </c>
      <c r="G12505" s="522" t="s">
        <v>2788</v>
      </c>
      <c r="H12505" s="524">
        <v>44593</v>
      </c>
      <c r="I12505" s="523">
        <v>0.60384199999999999</v>
      </c>
      <c r="J12505" s="520" t="s">
        <v>3192</v>
      </c>
    </row>
    <row r="12506" spans="1:10" x14ac:dyDescent="0.3">
      <c r="A12506" s="519">
        <v>2022</v>
      </c>
      <c r="B12506" s="520" t="s">
        <v>5758</v>
      </c>
      <c r="C12506" s="520" t="s">
        <v>5759</v>
      </c>
      <c r="D12506" s="521" t="s">
        <v>5758</v>
      </c>
      <c r="E12506" s="520" t="s">
        <v>3033</v>
      </c>
      <c r="F12506" s="520" t="s">
        <v>2815</v>
      </c>
      <c r="G12506" s="522" t="s">
        <v>2816</v>
      </c>
      <c r="H12506" s="524">
        <v>44593</v>
      </c>
      <c r="I12506" s="523">
        <v>13.883006000000002</v>
      </c>
      <c r="J12506" s="520" t="s">
        <v>3192</v>
      </c>
    </row>
    <row r="12507" spans="1:10" x14ac:dyDescent="0.3">
      <c r="A12507" s="519">
        <v>2022</v>
      </c>
      <c r="B12507" s="520" t="s">
        <v>9061</v>
      </c>
      <c r="C12507" s="520" t="s">
        <v>3667</v>
      </c>
      <c r="D12507" s="521" t="s">
        <v>9061</v>
      </c>
      <c r="E12507" s="520" t="s">
        <v>3111</v>
      </c>
      <c r="F12507" s="520" t="s">
        <v>3034</v>
      </c>
      <c r="G12507" s="522" t="s">
        <v>2840</v>
      </c>
      <c r="H12507" s="524">
        <v>44593</v>
      </c>
      <c r="I12507" s="523">
        <v>26.914993000000003</v>
      </c>
      <c r="J12507" s="520" t="s">
        <v>3192</v>
      </c>
    </row>
    <row r="12508" spans="1:10" x14ac:dyDescent="0.3">
      <c r="A12508" s="519">
        <v>2022</v>
      </c>
      <c r="B12508" s="520" t="s">
        <v>5989</v>
      </c>
      <c r="C12508" s="520" t="s">
        <v>5990</v>
      </c>
      <c r="D12508" s="521" t="s">
        <v>5989</v>
      </c>
      <c r="E12508" s="520" t="s">
        <v>3033</v>
      </c>
      <c r="F12508" s="520" t="s">
        <v>2807</v>
      </c>
      <c r="G12508" s="522" t="s">
        <v>2812</v>
      </c>
      <c r="H12508" s="524">
        <v>44593</v>
      </c>
      <c r="I12508" s="523">
        <v>22.527563999999998</v>
      </c>
      <c r="J12508" s="520" t="s">
        <v>3241</v>
      </c>
    </row>
    <row r="12509" spans="1:10" x14ac:dyDescent="0.3">
      <c r="A12509" s="519">
        <v>2022</v>
      </c>
      <c r="B12509" s="520" t="s">
        <v>6085</v>
      </c>
      <c r="C12509" s="520" t="s">
        <v>6086</v>
      </c>
      <c r="D12509" s="521" t="s">
        <v>6085</v>
      </c>
      <c r="E12509" s="520" t="s">
        <v>3033</v>
      </c>
      <c r="F12509" s="520" t="s">
        <v>2807</v>
      </c>
      <c r="G12509" s="522" t="s">
        <v>2812</v>
      </c>
      <c r="H12509" s="524">
        <v>44593</v>
      </c>
      <c r="I12509" s="523">
        <v>33.016563000000005</v>
      </c>
      <c r="J12509" s="520" t="s">
        <v>3241</v>
      </c>
    </row>
    <row r="12510" spans="1:10" x14ac:dyDescent="0.3">
      <c r="A12510" s="519">
        <v>2022</v>
      </c>
      <c r="B12510" s="520" t="s">
        <v>3028</v>
      </c>
      <c r="C12510" s="520" t="s">
        <v>3029</v>
      </c>
      <c r="D12510" s="521" t="s">
        <v>3028</v>
      </c>
      <c r="E12510" s="520" t="s">
        <v>6117</v>
      </c>
      <c r="F12510" s="520" t="s">
        <v>2807</v>
      </c>
      <c r="G12510" s="522" t="s">
        <v>2812</v>
      </c>
      <c r="H12510" s="524">
        <v>44593</v>
      </c>
      <c r="I12510" s="523">
        <v>5.2188140000000001</v>
      </c>
      <c r="J12510" s="520" t="s">
        <v>3241</v>
      </c>
    </row>
    <row r="12511" spans="1:10" x14ac:dyDescent="0.3">
      <c r="A12511" s="519">
        <v>2022</v>
      </c>
      <c r="B12511" s="520" t="s">
        <v>6357</v>
      </c>
      <c r="C12511" s="520" t="s">
        <v>6358</v>
      </c>
      <c r="D12511" s="521" t="s">
        <v>6357</v>
      </c>
      <c r="E12511" s="520" t="s">
        <v>3111</v>
      </c>
      <c r="F12511" s="520" t="s">
        <v>2825</v>
      </c>
      <c r="G12511" s="522" t="s">
        <v>2850</v>
      </c>
      <c r="H12511" s="524">
        <v>44593</v>
      </c>
      <c r="I12511" s="523">
        <v>0.57524800000000009</v>
      </c>
      <c r="J12511" s="520" t="s">
        <v>3241</v>
      </c>
    </row>
    <row r="12512" spans="1:10" x14ac:dyDescent="0.3">
      <c r="A12512" s="519">
        <v>2022</v>
      </c>
      <c r="B12512" s="520" t="s">
        <v>6328</v>
      </c>
      <c r="C12512" s="520" t="s">
        <v>6329</v>
      </c>
      <c r="D12512" s="521" t="s">
        <v>6328</v>
      </c>
      <c r="E12512" s="520" t="s">
        <v>3033</v>
      </c>
      <c r="F12512" s="520" t="s">
        <v>3034</v>
      </c>
      <c r="G12512" s="522" t="s">
        <v>2821</v>
      </c>
      <c r="H12512" s="524">
        <v>44593</v>
      </c>
      <c r="I12512" s="523">
        <v>32.831831000000001</v>
      </c>
      <c r="J12512" s="520" t="s">
        <v>3192</v>
      </c>
    </row>
    <row r="12513" spans="1:10" x14ac:dyDescent="0.3">
      <c r="A12513" s="519">
        <v>2022</v>
      </c>
      <c r="B12513" s="520" t="s">
        <v>3181</v>
      </c>
      <c r="C12513" s="520" t="s">
        <v>3180</v>
      </c>
      <c r="D12513" s="521" t="s">
        <v>3181</v>
      </c>
      <c r="E12513" s="520" t="s">
        <v>3033</v>
      </c>
      <c r="F12513" s="520" t="s">
        <v>3034</v>
      </c>
      <c r="G12513" s="522" t="s">
        <v>2821</v>
      </c>
      <c r="H12513" s="524">
        <v>44593</v>
      </c>
      <c r="I12513" s="523">
        <v>3.7884250000000002</v>
      </c>
      <c r="J12513" s="520" t="s">
        <v>3241</v>
      </c>
    </row>
    <row r="12514" spans="1:10" x14ac:dyDescent="0.3">
      <c r="A12514" s="519">
        <v>2022</v>
      </c>
      <c r="B12514" s="520" t="s">
        <v>3031</v>
      </c>
      <c r="C12514" s="520" t="s">
        <v>3032</v>
      </c>
      <c r="D12514" s="521" t="s">
        <v>3031</v>
      </c>
      <c r="E12514" s="520" t="s">
        <v>3033</v>
      </c>
      <c r="F12514" s="520" t="s">
        <v>3034</v>
      </c>
      <c r="G12514" s="522" t="s">
        <v>2821</v>
      </c>
      <c r="H12514" s="524">
        <v>44593</v>
      </c>
      <c r="I12514" s="523">
        <v>3.7450220000000005</v>
      </c>
      <c r="J12514" s="520" t="s">
        <v>3241</v>
      </c>
    </row>
    <row r="12515" spans="1:10" x14ac:dyDescent="0.3">
      <c r="A12515" s="519">
        <v>2022</v>
      </c>
      <c r="B12515" s="520" t="s">
        <v>6036</v>
      </c>
      <c r="C12515" s="520" t="s">
        <v>6037</v>
      </c>
      <c r="D12515" s="521" t="s">
        <v>6038</v>
      </c>
      <c r="E12515" s="520" t="s">
        <v>3161</v>
      </c>
      <c r="F12515" s="520" t="s">
        <v>3026</v>
      </c>
      <c r="G12515" s="522" t="s">
        <v>2936</v>
      </c>
      <c r="H12515" s="524">
        <v>44593</v>
      </c>
      <c r="I12515" s="523">
        <v>4.0067920000000008</v>
      </c>
      <c r="J12515" s="520" t="s">
        <v>3192</v>
      </c>
    </row>
    <row r="12516" spans="1:10" x14ac:dyDescent="0.3">
      <c r="A12516" s="519">
        <v>2022</v>
      </c>
      <c r="B12516" s="520" t="s">
        <v>6039</v>
      </c>
      <c r="C12516" s="520" t="s">
        <v>6040</v>
      </c>
      <c r="D12516" s="521" t="s">
        <v>6039</v>
      </c>
      <c r="E12516" s="520" t="s">
        <v>3033</v>
      </c>
      <c r="F12516" s="520" t="s">
        <v>2788</v>
      </c>
      <c r="G12516" s="522" t="s">
        <v>2788</v>
      </c>
      <c r="H12516" s="524">
        <v>44593</v>
      </c>
      <c r="I12516" s="523">
        <v>18.593859999999999</v>
      </c>
      <c r="J12516" s="520" t="s">
        <v>3241</v>
      </c>
    </row>
    <row r="12517" spans="1:10" x14ac:dyDescent="0.3">
      <c r="A12517" s="519">
        <v>2022</v>
      </c>
      <c r="B12517" s="520" t="s">
        <v>5991</v>
      </c>
      <c r="C12517" s="520" t="s">
        <v>5992</v>
      </c>
      <c r="D12517" s="521" t="s">
        <v>5991</v>
      </c>
      <c r="E12517" s="520" t="s">
        <v>3033</v>
      </c>
      <c r="F12517" s="520" t="s">
        <v>2788</v>
      </c>
      <c r="G12517" s="522" t="s">
        <v>2799</v>
      </c>
      <c r="H12517" s="524">
        <v>44593</v>
      </c>
      <c r="I12517" s="523">
        <v>13.361901</v>
      </c>
      <c r="J12517" s="520" t="s">
        <v>3192</v>
      </c>
    </row>
    <row r="12518" spans="1:10" x14ac:dyDescent="0.3">
      <c r="A12518" s="519">
        <v>2022</v>
      </c>
      <c r="B12518" s="520" t="s">
        <v>6031</v>
      </c>
      <c r="C12518" s="520" t="s">
        <v>6016</v>
      </c>
      <c r="D12518" s="521" t="s">
        <v>6031</v>
      </c>
      <c r="E12518" s="520" t="s">
        <v>3033</v>
      </c>
      <c r="F12518" s="520" t="s">
        <v>2807</v>
      </c>
      <c r="G12518" s="522" t="s">
        <v>2808</v>
      </c>
      <c r="H12518" s="524">
        <v>44593</v>
      </c>
      <c r="I12518" s="523">
        <v>8.6445910000000001</v>
      </c>
      <c r="J12518" s="520" t="s">
        <v>3241</v>
      </c>
    </row>
    <row r="12519" spans="1:10" x14ac:dyDescent="0.3">
      <c r="A12519" s="519">
        <v>2022</v>
      </c>
      <c r="B12519" s="520" t="s">
        <v>6025</v>
      </c>
      <c r="C12519" s="520" t="s">
        <v>6026</v>
      </c>
      <c r="D12519" s="521" t="s">
        <v>6025</v>
      </c>
      <c r="E12519" s="520" t="s">
        <v>3033</v>
      </c>
      <c r="F12519" s="520" t="s">
        <v>2807</v>
      </c>
      <c r="G12519" s="522" t="s">
        <v>2808</v>
      </c>
      <c r="H12519" s="524">
        <v>44593</v>
      </c>
      <c r="I12519" s="523">
        <v>34.778682000000003</v>
      </c>
      <c r="J12519" s="520" t="s">
        <v>3192</v>
      </c>
    </row>
    <row r="12520" spans="1:10" x14ac:dyDescent="0.3">
      <c r="A12520" s="519">
        <v>2022</v>
      </c>
      <c r="B12520" s="520" t="s">
        <v>3189</v>
      </c>
      <c r="C12520" s="520" t="s">
        <v>3190</v>
      </c>
      <c r="D12520" s="521" t="s">
        <v>3191</v>
      </c>
      <c r="E12520" s="520" t="s">
        <v>3161</v>
      </c>
      <c r="F12520" s="520" t="s">
        <v>2815</v>
      </c>
      <c r="G12520" s="522" t="s">
        <v>2816</v>
      </c>
      <c r="H12520" s="524">
        <v>44593</v>
      </c>
      <c r="I12520" s="523">
        <v>1.1279110000000001</v>
      </c>
      <c r="J12520" s="520" t="s">
        <v>3192</v>
      </c>
    </row>
    <row r="12521" spans="1:10" x14ac:dyDescent="0.3">
      <c r="A12521" s="519">
        <v>2022</v>
      </c>
      <c r="B12521" s="520" t="s">
        <v>3189</v>
      </c>
      <c r="C12521" s="520" t="s">
        <v>6326</v>
      </c>
      <c r="D12521" s="521" t="s">
        <v>6327</v>
      </c>
      <c r="E12521" s="520" t="s">
        <v>3161</v>
      </c>
      <c r="F12521" s="520" t="s">
        <v>2815</v>
      </c>
      <c r="G12521" s="522" t="s">
        <v>2816</v>
      </c>
      <c r="H12521" s="524">
        <v>44593</v>
      </c>
      <c r="I12521" s="523">
        <v>0.78306000000000009</v>
      </c>
      <c r="J12521" s="520" t="s">
        <v>3192</v>
      </c>
    </row>
    <row r="12522" spans="1:10" x14ac:dyDescent="0.3">
      <c r="A12522" s="519">
        <v>2022</v>
      </c>
      <c r="B12522" s="520" t="s">
        <v>5764</v>
      </c>
      <c r="C12522" s="520" t="s">
        <v>5765</v>
      </c>
      <c r="D12522" s="521" t="s">
        <v>5766</v>
      </c>
      <c r="E12522" s="520" t="s">
        <v>3161</v>
      </c>
      <c r="F12522" s="520" t="s">
        <v>2815</v>
      </c>
      <c r="G12522" s="522" t="s">
        <v>2816</v>
      </c>
      <c r="H12522" s="524">
        <v>44593</v>
      </c>
      <c r="I12522" s="523">
        <v>0.77899800000000008</v>
      </c>
      <c r="J12522" s="520" t="s">
        <v>3192</v>
      </c>
    </row>
    <row r="12523" spans="1:10" x14ac:dyDescent="0.3">
      <c r="A12523" s="519">
        <v>2022</v>
      </c>
      <c r="B12523" s="520" t="s">
        <v>5764</v>
      </c>
      <c r="C12523" s="520" t="s">
        <v>5765</v>
      </c>
      <c r="D12523" s="521" t="s">
        <v>5988</v>
      </c>
      <c r="E12523" s="520" t="s">
        <v>3161</v>
      </c>
      <c r="F12523" s="520" t="s">
        <v>2815</v>
      </c>
      <c r="G12523" s="522" t="s">
        <v>2816</v>
      </c>
      <c r="H12523" s="524">
        <v>44593</v>
      </c>
      <c r="I12523" s="523">
        <v>0.79722599999999999</v>
      </c>
      <c r="J12523" s="520" t="s">
        <v>3192</v>
      </c>
    </row>
    <row r="12524" spans="1:10" x14ac:dyDescent="0.3">
      <c r="A12524" s="519">
        <v>2022</v>
      </c>
      <c r="B12524" s="520" t="s">
        <v>6795</v>
      </c>
      <c r="C12524" s="520" t="s">
        <v>6796</v>
      </c>
      <c r="D12524" s="521" t="s">
        <v>6795</v>
      </c>
      <c r="E12524" s="520" t="s">
        <v>6117</v>
      </c>
      <c r="F12524" s="520" t="s">
        <v>2815</v>
      </c>
      <c r="G12524" s="522" t="s">
        <v>2816</v>
      </c>
      <c r="H12524" s="524">
        <v>44593</v>
      </c>
      <c r="I12524" s="523">
        <v>0.13196200000000002</v>
      </c>
      <c r="J12524" s="520" t="s">
        <v>3192</v>
      </c>
    </row>
    <row r="12525" spans="1:10" x14ac:dyDescent="0.3">
      <c r="A12525" s="519">
        <v>2022</v>
      </c>
      <c r="B12525" s="520" t="s">
        <v>6453</v>
      </c>
      <c r="C12525" s="520" t="s">
        <v>6454</v>
      </c>
      <c r="D12525" s="521" t="s">
        <v>6501</v>
      </c>
      <c r="E12525" s="520" t="s">
        <v>3063</v>
      </c>
      <c r="F12525" s="520" t="s">
        <v>3094</v>
      </c>
      <c r="G12525" s="522" t="s">
        <v>2961</v>
      </c>
      <c r="H12525" s="524">
        <v>44593</v>
      </c>
      <c r="I12525" s="523">
        <v>10.140559999999999</v>
      </c>
      <c r="J12525" s="520" t="s">
        <v>3192</v>
      </c>
    </row>
    <row r="12526" spans="1:10" x14ac:dyDescent="0.3">
      <c r="A12526" s="519">
        <v>2022</v>
      </c>
      <c r="B12526" s="520" t="s">
        <v>3037</v>
      </c>
      <c r="C12526" s="520" t="s">
        <v>3038</v>
      </c>
      <c r="D12526" s="521" t="s">
        <v>3037</v>
      </c>
      <c r="E12526" s="520" t="s">
        <v>6117</v>
      </c>
      <c r="F12526" s="520" t="s">
        <v>3034</v>
      </c>
      <c r="G12526" s="522" t="s">
        <v>2999</v>
      </c>
      <c r="H12526" s="524">
        <v>44593</v>
      </c>
      <c r="I12526" s="523">
        <v>4.7483000000000004</v>
      </c>
      <c r="J12526" s="520" t="s">
        <v>3241</v>
      </c>
    </row>
    <row r="12527" spans="1:10" x14ac:dyDescent="0.3">
      <c r="A12527" s="519">
        <v>2022</v>
      </c>
      <c r="B12527" s="520" t="s">
        <v>6077</v>
      </c>
      <c r="C12527" s="520" t="s">
        <v>6078</v>
      </c>
      <c r="D12527" s="521" t="s">
        <v>6077</v>
      </c>
      <c r="E12527" s="520" t="s">
        <v>3111</v>
      </c>
      <c r="F12527" s="520" t="s">
        <v>3034</v>
      </c>
      <c r="G12527" s="522" t="s">
        <v>2840</v>
      </c>
      <c r="H12527" s="524">
        <v>44593</v>
      </c>
      <c r="I12527" s="523">
        <v>16.524570000000001</v>
      </c>
      <c r="J12527" s="520" t="s">
        <v>3192</v>
      </c>
    </row>
    <row r="12528" spans="1:10" x14ac:dyDescent="0.3">
      <c r="A12528" s="519">
        <v>2022</v>
      </c>
      <c r="B12528" s="520" t="s">
        <v>3039</v>
      </c>
      <c r="C12528" s="520" t="s">
        <v>3040</v>
      </c>
      <c r="D12528" s="521" t="s">
        <v>3039</v>
      </c>
      <c r="E12528" s="520" t="s">
        <v>6117</v>
      </c>
      <c r="F12528" s="520" t="s">
        <v>2815</v>
      </c>
      <c r="G12528" s="522" t="s">
        <v>2816</v>
      </c>
      <c r="H12528" s="524">
        <v>44593</v>
      </c>
      <c r="I12528" s="523">
        <v>0</v>
      </c>
      <c r="J12528" s="520" t="s">
        <v>3241</v>
      </c>
    </row>
    <row r="12529" spans="1:10" x14ac:dyDescent="0.3">
      <c r="A12529" s="519">
        <v>2022</v>
      </c>
      <c r="B12529" s="520" t="s">
        <v>5672</v>
      </c>
      <c r="C12529" s="520" t="s">
        <v>2863</v>
      </c>
      <c r="D12529" s="521" t="s">
        <v>5672</v>
      </c>
      <c r="E12529" s="520" t="s">
        <v>3111</v>
      </c>
      <c r="F12529" s="520" t="s">
        <v>2815</v>
      </c>
      <c r="G12529" s="522" t="s">
        <v>2854</v>
      </c>
      <c r="H12529" s="524">
        <v>44593</v>
      </c>
      <c r="I12529" s="523">
        <v>5.8265190000000002</v>
      </c>
      <c r="J12529" s="520" t="s">
        <v>3192</v>
      </c>
    </row>
    <row r="12530" spans="1:10" x14ac:dyDescent="0.3">
      <c r="A12530" s="519">
        <v>2022</v>
      </c>
      <c r="B12530" s="520" t="s">
        <v>3041</v>
      </c>
      <c r="C12530" s="520" t="s">
        <v>3042</v>
      </c>
      <c r="D12530" s="521" t="s">
        <v>3041</v>
      </c>
      <c r="E12530" s="520" t="s">
        <v>6117</v>
      </c>
      <c r="F12530" s="520" t="s">
        <v>2825</v>
      </c>
      <c r="G12530" s="522" t="s">
        <v>2826</v>
      </c>
      <c r="H12530" s="524">
        <v>44593</v>
      </c>
      <c r="I12530" s="523">
        <v>3.0460060000000002</v>
      </c>
      <c r="J12530" s="520" t="s">
        <v>3241</v>
      </c>
    </row>
    <row r="12531" spans="1:10" x14ac:dyDescent="0.3">
      <c r="A12531" s="519">
        <v>2022</v>
      </c>
      <c r="B12531" s="520" t="s">
        <v>3043</v>
      </c>
      <c r="C12531" s="520" t="s">
        <v>3044</v>
      </c>
      <c r="D12531" s="521" t="s">
        <v>3043</v>
      </c>
      <c r="E12531" s="520" t="s">
        <v>6117</v>
      </c>
      <c r="F12531" s="520" t="s">
        <v>2815</v>
      </c>
      <c r="G12531" s="522" t="s">
        <v>2816</v>
      </c>
      <c r="H12531" s="524">
        <v>44593</v>
      </c>
      <c r="I12531" s="523">
        <v>3.3867150000000001</v>
      </c>
      <c r="J12531" s="520" t="s">
        <v>3241</v>
      </c>
    </row>
    <row r="12532" spans="1:10" x14ac:dyDescent="0.3">
      <c r="A12532" s="519">
        <v>2022</v>
      </c>
      <c r="B12532" s="520" t="s">
        <v>6458</v>
      </c>
      <c r="C12532" s="520" t="s">
        <v>6459</v>
      </c>
      <c r="D12532" s="521" t="s">
        <v>6458</v>
      </c>
      <c r="E12532" s="520" t="s">
        <v>3111</v>
      </c>
      <c r="F12532" s="520" t="s">
        <v>3034</v>
      </c>
      <c r="G12532" s="522" t="s">
        <v>2923</v>
      </c>
      <c r="H12532" s="524">
        <v>44593</v>
      </c>
      <c r="I12532" s="523">
        <v>23.541764000000001</v>
      </c>
      <c r="J12532" s="520" t="s">
        <v>3192</v>
      </c>
    </row>
    <row r="12533" spans="1:10" x14ac:dyDescent="0.3">
      <c r="A12533" s="519">
        <v>2022</v>
      </c>
      <c r="B12533" s="520" t="s">
        <v>6460</v>
      </c>
      <c r="C12533" s="520" t="s">
        <v>6461</v>
      </c>
      <c r="D12533" s="521" t="s">
        <v>6460</v>
      </c>
      <c r="E12533" s="520" t="s">
        <v>3111</v>
      </c>
      <c r="F12533" s="520" t="s">
        <v>3034</v>
      </c>
      <c r="G12533" s="522" t="s">
        <v>2923</v>
      </c>
      <c r="H12533" s="524">
        <v>44593</v>
      </c>
      <c r="I12533" s="523">
        <v>22.962297</v>
      </c>
      <c r="J12533" s="520" t="s">
        <v>3192</v>
      </c>
    </row>
    <row r="12534" spans="1:10" x14ac:dyDescent="0.3">
      <c r="A12534" s="519">
        <v>2022</v>
      </c>
      <c r="B12534" s="520" t="s">
        <v>6462</v>
      </c>
      <c r="C12534" s="520" t="s">
        <v>6463</v>
      </c>
      <c r="D12534" s="521" t="s">
        <v>6462</v>
      </c>
      <c r="E12534" s="520" t="s">
        <v>3111</v>
      </c>
      <c r="F12534" s="520" t="s">
        <v>3034</v>
      </c>
      <c r="G12534" s="522" t="s">
        <v>2923</v>
      </c>
      <c r="H12534" s="524">
        <v>44593</v>
      </c>
      <c r="I12534" s="523">
        <v>15.864923000000001</v>
      </c>
      <c r="J12534" s="520" t="s">
        <v>3192</v>
      </c>
    </row>
    <row r="12535" spans="1:10" x14ac:dyDescent="0.3">
      <c r="A12535" s="519">
        <v>2022</v>
      </c>
      <c r="B12535" s="520" t="s">
        <v>6787</v>
      </c>
      <c r="C12535" s="520" t="s">
        <v>6788</v>
      </c>
      <c r="D12535" s="521" t="s">
        <v>6789</v>
      </c>
      <c r="E12535" s="520" t="s">
        <v>3063</v>
      </c>
      <c r="F12535" s="520" t="s">
        <v>3094</v>
      </c>
      <c r="G12535" s="522" t="s">
        <v>2965</v>
      </c>
      <c r="H12535" s="524">
        <v>44593</v>
      </c>
      <c r="I12535" s="523">
        <v>1.9639420000000001</v>
      </c>
      <c r="J12535" s="520" t="s">
        <v>3192</v>
      </c>
    </row>
    <row r="12536" spans="1:10" x14ac:dyDescent="0.3">
      <c r="A12536" s="519">
        <v>2022</v>
      </c>
      <c r="B12536" s="520" t="s">
        <v>3045</v>
      </c>
      <c r="C12536" s="520" t="s">
        <v>3046</v>
      </c>
      <c r="D12536" s="521" t="s">
        <v>3045</v>
      </c>
      <c r="E12536" s="520" t="s">
        <v>6117</v>
      </c>
      <c r="F12536" s="520" t="s">
        <v>2815</v>
      </c>
      <c r="G12536" s="522" t="s">
        <v>2816</v>
      </c>
      <c r="H12536" s="524">
        <v>44593</v>
      </c>
      <c r="I12536" s="523">
        <v>0</v>
      </c>
      <c r="J12536" s="520" t="s">
        <v>3241</v>
      </c>
    </row>
    <row r="12537" spans="1:10" x14ac:dyDescent="0.3">
      <c r="A12537" s="519">
        <v>2022</v>
      </c>
      <c r="B12537" s="520" t="s">
        <v>3143</v>
      </c>
      <c r="C12537" s="520" t="s">
        <v>3144</v>
      </c>
      <c r="D12537" s="521" t="s">
        <v>3143</v>
      </c>
      <c r="E12537" s="520" t="s">
        <v>6117</v>
      </c>
      <c r="F12537" s="520" t="s">
        <v>2798</v>
      </c>
      <c r="G12537" s="522" t="s">
        <v>2803</v>
      </c>
      <c r="H12537" s="524">
        <v>44593</v>
      </c>
      <c r="I12537" s="523">
        <v>1.8066370000000003</v>
      </c>
      <c r="J12537" s="520" t="s">
        <v>3241</v>
      </c>
    </row>
    <row r="12538" spans="1:10" x14ac:dyDescent="0.3">
      <c r="A12538" s="519">
        <v>2022</v>
      </c>
      <c r="B12538" s="520" t="s">
        <v>5773</v>
      </c>
      <c r="C12538" s="520" t="s">
        <v>5774</v>
      </c>
      <c r="D12538" s="521" t="s">
        <v>5773</v>
      </c>
      <c r="E12538" s="520" t="s">
        <v>3111</v>
      </c>
      <c r="F12538" s="520" t="s">
        <v>3034</v>
      </c>
      <c r="G12538" s="522" t="s">
        <v>2821</v>
      </c>
      <c r="H12538" s="524">
        <v>44593</v>
      </c>
      <c r="I12538" s="523">
        <v>0.20521300000000003</v>
      </c>
      <c r="J12538" s="520" t="s">
        <v>3241</v>
      </c>
    </row>
    <row r="12539" spans="1:10" x14ac:dyDescent="0.3">
      <c r="A12539" s="519">
        <v>2022</v>
      </c>
      <c r="B12539" s="520" t="s">
        <v>3173</v>
      </c>
      <c r="C12539" s="520" t="s">
        <v>3172</v>
      </c>
      <c r="D12539" s="521" t="s">
        <v>3173</v>
      </c>
      <c r="E12539" s="520" t="s">
        <v>3111</v>
      </c>
      <c r="F12539" s="520" t="s">
        <v>2825</v>
      </c>
      <c r="G12539" s="522" t="s">
        <v>2850</v>
      </c>
      <c r="H12539" s="524">
        <v>44593</v>
      </c>
      <c r="I12539" s="523">
        <v>0.49800499999999998</v>
      </c>
      <c r="J12539" s="520" t="s">
        <v>3241</v>
      </c>
    </row>
    <row r="12540" spans="1:10" x14ac:dyDescent="0.3">
      <c r="A12540" s="519">
        <v>2022</v>
      </c>
      <c r="B12540" s="520" t="s">
        <v>6729</v>
      </c>
      <c r="C12540" s="520" t="s">
        <v>6730</v>
      </c>
      <c r="D12540" s="521" t="s">
        <v>6729</v>
      </c>
      <c r="E12540" s="520" t="s">
        <v>3033</v>
      </c>
      <c r="F12540" s="520" t="s">
        <v>2807</v>
      </c>
      <c r="G12540" s="522" t="s">
        <v>2812</v>
      </c>
      <c r="H12540" s="524">
        <v>44593</v>
      </c>
      <c r="I12540" s="523">
        <v>7.6852049999999998</v>
      </c>
      <c r="J12540" s="520" t="s">
        <v>3192</v>
      </c>
    </row>
    <row r="12541" spans="1:10" x14ac:dyDescent="0.3">
      <c r="A12541" s="519">
        <v>2022</v>
      </c>
      <c r="B12541" s="520" t="s">
        <v>6737</v>
      </c>
      <c r="C12541" s="520" t="s">
        <v>6738</v>
      </c>
      <c r="D12541" s="521" t="s">
        <v>6737</v>
      </c>
      <c r="E12541" s="520" t="s">
        <v>3033</v>
      </c>
      <c r="F12541" s="520" t="s">
        <v>2807</v>
      </c>
      <c r="G12541" s="522" t="s">
        <v>2812</v>
      </c>
      <c r="H12541" s="524">
        <v>44593</v>
      </c>
      <c r="I12541" s="523">
        <v>19.843997000000002</v>
      </c>
      <c r="J12541" s="520" t="s">
        <v>3192</v>
      </c>
    </row>
    <row r="12542" spans="1:10" x14ac:dyDescent="0.3">
      <c r="A12542" s="519">
        <v>2022</v>
      </c>
      <c r="B12542" s="520" t="s">
        <v>6488</v>
      </c>
      <c r="C12542" s="520" t="s">
        <v>6489</v>
      </c>
      <c r="D12542" s="521" t="s">
        <v>6488</v>
      </c>
      <c r="E12542" s="520" t="s">
        <v>3033</v>
      </c>
      <c r="F12542" s="520" t="s">
        <v>2807</v>
      </c>
      <c r="G12542" s="522" t="s">
        <v>2812</v>
      </c>
      <c r="H12542" s="524">
        <v>44593</v>
      </c>
      <c r="I12542" s="523">
        <v>31.652297999999998</v>
      </c>
      <c r="J12542" s="520" t="s">
        <v>3192</v>
      </c>
    </row>
    <row r="12543" spans="1:10" x14ac:dyDescent="0.3">
      <c r="A12543" s="519">
        <v>2022</v>
      </c>
      <c r="B12543" s="520" t="s">
        <v>5974</v>
      </c>
      <c r="C12543" s="520" t="s">
        <v>5975</v>
      </c>
      <c r="D12543" s="521" t="s">
        <v>5974</v>
      </c>
      <c r="E12543" s="520" t="s">
        <v>3033</v>
      </c>
      <c r="F12543" s="520" t="s">
        <v>2807</v>
      </c>
      <c r="G12543" s="522" t="s">
        <v>2812</v>
      </c>
      <c r="H12543" s="524">
        <v>44593</v>
      </c>
      <c r="I12543" s="523">
        <v>10.673243000000001</v>
      </c>
      <c r="J12543" s="520" t="s">
        <v>3192</v>
      </c>
    </row>
    <row r="12544" spans="1:10" x14ac:dyDescent="0.3">
      <c r="A12544" s="519">
        <v>2022</v>
      </c>
      <c r="B12544" s="520" t="s">
        <v>3146</v>
      </c>
      <c r="C12544" s="520" t="s">
        <v>3147</v>
      </c>
      <c r="D12544" s="521" t="s">
        <v>3146</v>
      </c>
      <c r="E12544" s="520" t="s">
        <v>6117</v>
      </c>
      <c r="F12544" s="520" t="s">
        <v>2798</v>
      </c>
      <c r="G12544" s="522" t="s">
        <v>2803</v>
      </c>
      <c r="H12544" s="524">
        <v>44593</v>
      </c>
      <c r="I12544" s="523">
        <v>2.4045779999999999</v>
      </c>
      <c r="J12544" s="520" t="s">
        <v>3241</v>
      </c>
    </row>
    <row r="12545" spans="1:10" x14ac:dyDescent="0.3">
      <c r="A12545" s="519">
        <v>2022</v>
      </c>
      <c r="B12545" s="520" t="s">
        <v>6128</v>
      </c>
      <c r="C12545" s="520" t="s">
        <v>6129</v>
      </c>
      <c r="D12545" s="521" t="s">
        <v>6130</v>
      </c>
      <c r="E12545" s="520" t="s">
        <v>3161</v>
      </c>
      <c r="F12545" s="520" t="s">
        <v>3034</v>
      </c>
      <c r="G12545" s="522" t="s">
        <v>2999</v>
      </c>
      <c r="H12545" s="524">
        <v>44593</v>
      </c>
      <c r="I12545" s="523">
        <v>7.9380000000000006E-3</v>
      </c>
      <c r="J12545" s="520" t="s">
        <v>3192</v>
      </c>
    </row>
    <row r="12546" spans="1:10" x14ac:dyDescent="0.3">
      <c r="A12546" s="519">
        <v>2022</v>
      </c>
      <c r="B12546" s="520" t="s">
        <v>3047</v>
      </c>
      <c r="C12546" s="520" t="s">
        <v>3048</v>
      </c>
      <c r="D12546" s="521" t="s">
        <v>3047</v>
      </c>
      <c r="E12546" s="520" t="s">
        <v>6117</v>
      </c>
      <c r="F12546" s="520" t="s">
        <v>2825</v>
      </c>
      <c r="G12546" s="522" t="s">
        <v>2826</v>
      </c>
      <c r="H12546" s="524">
        <v>44593</v>
      </c>
      <c r="I12546" s="523">
        <v>1.353566</v>
      </c>
      <c r="J12546" s="520" t="s">
        <v>3241</v>
      </c>
    </row>
    <row r="12547" spans="1:10" x14ac:dyDescent="0.3">
      <c r="A12547" s="519">
        <v>2022</v>
      </c>
      <c r="B12547" s="520" t="s">
        <v>5217</v>
      </c>
      <c r="C12547" s="520" t="s">
        <v>2901</v>
      </c>
      <c r="D12547" s="521" t="s">
        <v>5217</v>
      </c>
      <c r="E12547" s="520" t="s">
        <v>3033</v>
      </c>
      <c r="F12547" s="520" t="s">
        <v>2788</v>
      </c>
      <c r="G12547" s="522" t="s">
        <v>2788</v>
      </c>
      <c r="H12547" s="524">
        <v>44593</v>
      </c>
      <c r="I12547" s="523">
        <v>29.450595</v>
      </c>
      <c r="J12547" s="520" t="s">
        <v>3192</v>
      </c>
    </row>
    <row r="12548" spans="1:10" x14ac:dyDescent="0.3">
      <c r="A12548" s="519">
        <v>2022</v>
      </c>
      <c r="B12548" s="520" t="s">
        <v>6797</v>
      </c>
      <c r="C12548" s="520" t="s">
        <v>3618</v>
      </c>
      <c r="D12548" s="521" t="s">
        <v>6797</v>
      </c>
      <c r="E12548" s="520" t="s">
        <v>6117</v>
      </c>
      <c r="F12548" s="520" t="s">
        <v>2815</v>
      </c>
      <c r="G12548" s="522" t="s">
        <v>2816</v>
      </c>
      <c r="H12548" s="524">
        <v>44593</v>
      </c>
      <c r="I12548" s="523">
        <v>8.1514000000000003E-2</v>
      </c>
      <c r="J12548" s="520" t="s">
        <v>3192</v>
      </c>
    </row>
    <row r="12549" spans="1:10" x14ac:dyDescent="0.3">
      <c r="A12549" s="519">
        <v>2022</v>
      </c>
      <c r="B12549" s="520" t="s">
        <v>6124</v>
      </c>
      <c r="C12549" s="520" t="s">
        <v>6125</v>
      </c>
      <c r="D12549" s="521" t="s">
        <v>6124</v>
      </c>
      <c r="E12549" s="520" t="s">
        <v>3111</v>
      </c>
      <c r="F12549" s="520" t="s">
        <v>2815</v>
      </c>
      <c r="G12549" s="522" t="s">
        <v>2854</v>
      </c>
      <c r="H12549" s="524">
        <v>44593</v>
      </c>
      <c r="I12549" s="523">
        <v>0.87278999999999995</v>
      </c>
      <c r="J12549" s="520" t="s">
        <v>9055</v>
      </c>
    </row>
    <row r="12550" spans="1:10" x14ac:dyDescent="0.3">
      <c r="A12550" s="519">
        <v>2022</v>
      </c>
      <c r="B12550" s="520" t="s">
        <v>5999</v>
      </c>
      <c r="C12550" s="520" t="s">
        <v>5967</v>
      </c>
      <c r="D12550" s="521" t="s">
        <v>5999</v>
      </c>
      <c r="E12550" s="520" t="s">
        <v>3111</v>
      </c>
      <c r="F12550" s="520" t="s">
        <v>2815</v>
      </c>
      <c r="G12550" s="522" t="s">
        <v>2854</v>
      </c>
      <c r="H12550" s="524">
        <v>44593</v>
      </c>
      <c r="I12550" s="523">
        <v>0.9556650000000001</v>
      </c>
      <c r="J12550" s="520" t="s">
        <v>3241</v>
      </c>
    </row>
    <row r="12551" spans="1:10" x14ac:dyDescent="0.3">
      <c r="A12551" s="519">
        <v>2022</v>
      </c>
      <c r="B12551" s="520" t="s">
        <v>5760</v>
      </c>
      <c r="C12551" s="520" t="s">
        <v>5761</v>
      </c>
      <c r="D12551" s="521" t="s">
        <v>5760</v>
      </c>
      <c r="E12551" s="520" t="s">
        <v>3111</v>
      </c>
      <c r="F12551" s="520" t="s">
        <v>2815</v>
      </c>
      <c r="G12551" s="522" t="s">
        <v>2854</v>
      </c>
      <c r="H12551" s="524">
        <v>44593</v>
      </c>
      <c r="I12551" s="523">
        <v>5.6390080000000005</v>
      </c>
      <c r="J12551" s="520" t="s">
        <v>3192</v>
      </c>
    </row>
    <row r="12552" spans="1:10" x14ac:dyDescent="0.3">
      <c r="A12552" s="519">
        <v>2022</v>
      </c>
      <c r="B12552" s="520" t="s">
        <v>3049</v>
      </c>
      <c r="C12552" s="520" t="s">
        <v>3050</v>
      </c>
      <c r="D12552" s="521" t="s">
        <v>3049</v>
      </c>
      <c r="E12552" s="520" t="s">
        <v>6117</v>
      </c>
      <c r="F12552" s="520" t="s">
        <v>2825</v>
      </c>
      <c r="G12552" s="522" t="s">
        <v>2850</v>
      </c>
      <c r="H12552" s="524">
        <v>44593</v>
      </c>
      <c r="I12552" s="523">
        <v>0</v>
      </c>
      <c r="J12552" s="520" t="s">
        <v>3241</v>
      </c>
    </row>
    <row r="12553" spans="1:10" x14ac:dyDescent="0.3">
      <c r="A12553" s="519">
        <v>2022</v>
      </c>
      <c r="B12553" s="520" t="s">
        <v>5995</v>
      </c>
      <c r="C12553" s="520" t="s">
        <v>5996</v>
      </c>
      <c r="D12553" s="521" t="s">
        <v>5995</v>
      </c>
      <c r="E12553" s="520" t="s">
        <v>3033</v>
      </c>
      <c r="F12553" s="520" t="s">
        <v>2807</v>
      </c>
      <c r="G12553" s="522" t="s">
        <v>2812</v>
      </c>
      <c r="H12553" s="524">
        <v>44593</v>
      </c>
      <c r="I12553" s="523">
        <v>3.0165670000000002</v>
      </c>
      <c r="J12553" s="520" t="s">
        <v>3192</v>
      </c>
    </row>
    <row r="12554" spans="1:10" x14ac:dyDescent="0.3">
      <c r="A12554" s="519">
        <v>2022</v>
      </c>
      <c r="B12554" s="520" t="s">
        <v>3052</v>
      </c>
      <c r="C12554" s="520" t="s">
        <v>3053</v>
      </c>
      <c r="D12554" s="521" t="s">
        <v>3052</v>
      </c>
      <c r="E12554" s="520" t="s">
        <v>3033</v>
      </c>
      <c r="F12554" s="520" t="s">
        <v>2807</v>
      </c>
      <c r="G12554" s="522" t="s">
        <v>2812</v>
      </c>
      <c r="H12554" s="524">
        <v>44593</v>
      </c>
      <c r="I12554" s="523">
        <v>1.8666080000000003</v>
      </c>
      <c r="J12554" s="520" t="s">
        <v>3241</v>
      </c>
    </row>
    <row r="12555" spans="1:10" x14ac:dyDescent="0.3">
      <c r="A12555" s="519">
        <v>2022</v>
      </c>
      <c r="B12555" s="520" t="s">
        <v>6339</v>
      </c>
      <c r="C12555" s="520" t="s">
        <v>6340</v>
      </c>
      <c r="D12555" s="521" t="s">
        <v>6339</v>
      </c>
      <c r="E12555" s="520" t="s">
        <v>3111</v>
      </c>
      <c r="F12555" s="520" t="s">
        <v>2825</v>
      </c>
      <c r="G12555" s="522" t="s">
        <v>2850</v>
      </c>
      <c r="H12555" s="524">
        <v>44593</v>
      </c>
      <c r="I12555" s="523">
        <v>0.51324200000000009</v>
      </c>
      <c r="J12555" s="520" t="s">
        <v>3241</v>
      </c>
    </row>
    <row r="12556" spans="1:10" x14ac:dyDescent="0.3">
      <c r="A12556" s="519">
        <v>2022</v>
      </c>
      <c r="B12556" s="520" t="s">
        <v>6126</v>
      </c>
      <c r="C12556" s="520" t="s">
        <v>6127</v>
      </c>
      <c r="D12556" s="521" t="s">
        <v>6126</v>
      </c>
      <c r="E12556" s="520" t="s">
        <v>3033</v>
      </c>
      <c r="F12556" s="520" t="s">
        <v>2788</v>
      </c>
      <c r="G12556" s="522" t="s">
        <v>2788</v>
      </c>
      <c r="H12556" s="524">
        <v>44593</v>
      </c>
      <c r="I12556" s="523">
        <v>7.2497110000000005</v>
      </c>
      <c r="J12556" s="520" t="s">
        <v>3241</v>
      </c>
    </row>
    <row r="12557" spans="1:10" x14ac:dyDescent="0.3">
      <c r="A12557" s="519">
        <v>2022</v>
      </c>
      <c r="B12557" s="520" t="s">
        <v>6148</v>
      </c>
      <c r="C12557" s="520" t="s">
        <v>6149</v>
      </c>
      <c r="D12557" s="521" t="s">
        <v>6148</v>
      </c>
      <c r="E12557" s="520" t="s">
        <v>3033</v>
      </c>
      <c r="F12557" s="520" t="s">
        <v>2788</v>
      </c>
      <c r="G12557" s="522" t="s">
        <v>2788</v>
      </c>
      <c r="H12557" s="524">
        <v>44593</v>
      </c>
      <c r="I12557" s="523">
        <v>27.003938999999999</v>
      </c>
      <c r="J12557" s="520" t="s">
        <v>3192</v>
      </c>
    </row>
    <row r="12558" spans="1:10" x14ac:dyDescent="0.3">
      <c r="A12558" s="519">
        <v>2022</v>
      </c>
      <c r="B12558" s="520" t="s">
        <v>6033</v>
      </c>
      <c r="C12558" s="520" t="s">
        <v>6034</v>
      </c>
      <c r="D12558" s="521" t="s">
        <v>6035</v>
      </c>
      <c r="E12558" s="520" t="s">
        <v>3161</v>
      </c>
      <c r="F12558" s="520" t="s">
        <v>2788</v>
      </c>
      <c r="G12558" s="522" t="s">
        <v>2788</v>
      </c>
      <c r="H12558" s="524">
        <v>44593</v>
      </c>
      <c r="I12558" s="523">
        <v>1.8050330000000001</v>
      </c>
      <c r="J12558" s="520" t="s">
        <v>3192</v>
      </c>
    </row>
    <row r="12559" spans="1:10" x14ac:dyDescent="0.3">
      <c r="A12559" s="519">
        <v>2022</v>
      </c>
      <c r="B12559" s="520" t="s">
        <v>3054</v>
      </c>
      <c r="C12559" s="520" t="s">
        <v>3055</v>
      </c>
      <c r="D12559" s="521" t="s">
        <v>3054</v>
      </c>
      <c r="E12559" s="520" t="s">
        <v>6117</v>
      </c>
      <c r="F12559" s="520" t="s">
        <v>3034</v>
      </c>
      <c r="G12559" s="522" t="s">
        <v>2999</v>
      </c>
      <c r="H12559" s="524">
        <v>44593</v>
      </c>
      <c r="I12559" s="523">
        <v>5.0342380000000002</v>
      </c>
      <c r="J12559" s="520" t="s">
        <v>3241</v>
      </c>
    </row>
    <row r="12560" spans="1:10" x14ac:dyDescent="0.3">
      <c r="A12560" s="519">
        <v>2022</v>
      </c>
      <c r="B12560" s="520" t="s">
        <v>6733</v>
      </c>
      <c r="C12560" s="520" t="s">
        <v>6734</v>
      </c>
      <c r="D12560" s="521" t="s">
        <v>6735</v>
      </c>
      <c r="E12560" s="520" t="s">
        <v>3063</v>
      </c>
      <c r="F12560" s="520" t="s">
        <v>3094</v>
      </c>
      <c r="G12560" s="522" t="s">
        <v>3527</v>
      </c>
      <c r="H12560" s="524">
        <v>44593</v>
      </c>
      <c r="I12560" s="523">
        <v>4.3988820000000004</v>
      </c>
      <c r="J12560" s="520" t="s">
        <v>3192</v>
      </c>
    </row>
    <row r="12561" spans="1:10" x14ac:dyDescent="0.3">
      <c r="A12561" s="519">
        <v>2022</v>
      </c>
      <c r="B12561" s="520" t="s">
        <v>3056</v>
      </c>
      <c r="C12561" s="520" t="s">
        <v>3057</v>
      </c>
      <c r="D12561" s="521" t="s">
        <v>3056</v>
      </c>
      <c r="E12561" s="520" t="s">
        <v>6117</v>
      </c>
      <c r="F12561" s="520" t="s">
        <v>2825</v>
      </c>
      <c r="G12561" s="522" t="s">
        <v>2826</v>
      </c>
      <c r="H12561" s="524">
        <v>44593</v>
      </c>
      <c r="I12561" s="523">
        <v>2.2758210000000001</v>
      </c>
      <c r="J12561" s="520" t="s">
        <v>3241</v>
      </c>
    </row>
    <row r="12562" spans="1:10" x14ac:dyDescent="0.3">
      <c r="A12562" s="519">
        <v>2022</v>
      </c>
      <c r="B12562" s="520" t="s">
        <v>6122</v>
      </c>
      <c r="C12562" s="520" t="s">
        <v>6123</v>
      </c>
      <c r="D12562" s="521" t="s">
        <v>6122</v>
      </c>
      <c r="E12562" s="520" t="s">
        <v>3111</v>
      </c>
      <c r="F12562" s="520" t="s">
        <v>3034</v>
      </c>
      <c r="G12562" s="522" t="s">
        <v>2831</v>
      </c>
      <c r="H12562" s="524">
        <v>44593</v>
      </c>
      <c r="I12562" s="523">
        <v>2.6802290000000002</v>
      </c>
      <c r="J12562" s="520" t="s">
        <v>3192</v>
      </c>
    </row>
    <row r="12563" spans="1:10" x14ac:dyDescent="0.3">
      <c r="A12563" s="519">
        <v>2022</v>
      </c>
      <c r="B12563" s="520" t="s">
        <v>3058</v>
      </c>
      <c r="C12563" s="520" t="s">
        <v>3059</v>
      </c>
      <c r="D12563" s="521" t="s">
        <v>3058</v>
      </c>
      <c r="E12563" s="520" t="s">
        <v>6117</v>
      </c>
      <c r="F12563" s="520" t="s">
        <v>2815</v>
      </c>
      <c r="G12563" s="522" t="s">
        <v>2816</v>
      </c>
      <c r="H12563" s="524">
        <v>44593</v>
      </c>
      <c r="I12563" s="523">
        <v>3.3969810000000003</v>
      </c>
      <c r="J12563" s="520" t="s">
        <v>3241</v>
      </c>
    </row>
    <row r="12564" spans="1:10" x14ac:dyDescent="0.3">
      <c r="A12564" s="519">
        <v>2022</v>
      </c>
      <c r="B12564" s="520" t="s">
        <v>6464</v>
      </c>
      <c r="C12564" s="520" t="s">
        <v>6465</v>
      </c>
      <c r="D12564" s="521" t="s">
        <v>6466</v>
      </c>
      <c r="E12564" s="520" t="s">
        <v>3161</v>
      </c>
      <c r="F12564" s="520" t="s">
        <v>2788</v>
      </c>
      <c r="G12564" s="522" t="s">
        <v>2788</v>
      </c>
      <c r="H12564" s="524">
        <v>44593</v>
      </c>
      <c r="I12564" s="523">
        <v>0.12078800000000001</v>
      </c>
      <c r="J12564" s="520" t="s">
        <v>3192</v>
      </c>
    </row>
    <row r="12565" spans="1:10" x14ac:dyDescent="0.3">
      <c r="A12565" s="519">
        <v>2022</v>
      </c>
      <c r="B12565" s="520" t="s">
        <v>5775</v>
      </c>
      <c r="C12565" s="520" t="s">
        <v>2905</v>
      </c>
      <c r="D12565" s="521" t="s">
        <v>5775</v>
      </c>
      <c r="E12565" s="520" t="s">
        <v>3033</v>
      </c>
      <c r="F12565" s="520" t="s">
        <v>2807</v>
      </c>
      <c r="G12565" s="522" t="s">
        <v>2812</v>
      </c>
      <c r="H12565" s="524">
        <v>44593</v>
      </c>
      <c r="I12565" s="523">
        <v>7.5926910000000003</v>
      </c>
      <c r="J12565" s="520" t="s">
        <v>3192</v>
      </c>
    </row>
    <row r="12566" spans="1:10" x14ac:dyDescent="0.3">
      <c r="A12566" s="519">
        <v>2022</v>
      </c>
      <c r="B12566" s="520" t="s">
        <v>6450</v>
      </c>
      <c r="C12566" s="520" t="s">
        <v>6451</v>
      </c>
      <c r="D12566" s="521" t="s">
        <v>6452</v>
      </c>
      <c r="E12566" s="520" t="s">
        <v>3063</v>
      </c>
      <c r="F12566" s="520" t="s">
        <v>3094</v>
      </c>
      <c r="G12566" s="522" t="s">
        <v>2961</v>
      </c>
      <c r="H12566" s="524">
        <v>44593</v>
      </c>
      <c r="I12566" s="523">
        <v>21.159711999999999</v>
      </c>
      <c r="J12566" s="520" t="s">
        <v>3241</v>
      </c>
    </row>
    <row r="12567" spans="1:10" x14ac:dyDescent="0.3">
      <c r="A12567" s="519">
        <v>2022</v>
      </c>
      <c r="B12567" s="520" t="s">
        <v>6333</v>
      </c>
      <c r="C12567" s="520" t="s">
        <v>6334</v>
      </c>
      <c r="D12567" s="521" t="s">
        <v>6335</v>
      </c>
      <c r="E12567" s="520" t="s">
        <v>3161</v>
      </c>
      <c r="F12567" s="520" t="s">
        <v>2815</v>
      </c>
      <c r="G12567" s="522" t="s">
        <v>2816</v>
      </c>
      <c r="H12567" s="524">
        <v>44593</v>
      </c>
      <c r="I12567" s="523">
        <v>0.429178</v>
      </c>
      <c r="J12567" s="520" t="s">
        <v>3192</v>
      </c>
    </row>
    <row r="12568" spans="1:10" x14ac:dyDescent="0.3">
      <c r="A12568" s="519">
        <v>2022</v>
      </c>
      <c r="B12568" s="520" t="s">
        <v>6119</v>
      </c>
      <c r="C12568" s="520" t="s">
        <v>6120</v>
      </c>
      <c r="D12568" s="521" t="s">
        <v>6119</v>
      </c>
      <c r="E12568" s="520" t="s">
        <v>3033</v>
      </c>
      <c r="F12568" s="520" t="s">
        <v>2788</v>
      </c>
      <c r="G12568" s="522" t="s">
        <v>2788</v>
      </c>
      <c r="H12568" s="524">
        <v>44593</v>
      </c>
      <c r="I12568" s="523">
        <v>30.213055000000001</v>
      </c>
      <c r="J12568" s="520" t="s">
        <v>3192</v>
      </c>
    </row>
    <row r="12569" spans="1:10" x14ac:dyDescent="0.3">
      <c r="A12569" s="519">
        <v>2022</v>
      </c>
      <c r="B12569" s="520" t="s">
        <v>6121</v>
      </c>
      <c r="C12569" s="520" t="s">
        <v>6110</v>
      </c>
      <c r="D12569" s="521" t="s">
        <v>6121</v>
      </c>
      <c r="E12569" s="520" t="s">
        <v>3033</v>
      </c>
      <c r="F12569" s="520" t="s">
        <v>2788</v>
      </c>
      <c r="G12569" s="522" t="s">
        <v>2788</v>
      </c>
      <c r="H12569" s="524">
        <v>44593</v>
      </c>
      <c r="I12569" s="523">
        <v>14.168047</v>
      </c>
      <c r="J12569" s="520" t="s">
        <v>3241</v>
      </c>
    </row>
    <row r="12570" spans="1:10" x14ac:dyDescent="0.3">
      <c r="A12570" s="519">
        <v>2022</v>
      </c>
      <c r="B12570" s="520" t="s">
        <v>6144</v>
      </c>
      <c r="C12570" s="520" t="s">
        <v>6145</v>
      </c>
      <c r="D12570" s="521" t="s">
        <v>6144</v>
      </c>
      <c r="E12570" s="520" t="s">
        <v>3033</v>
      </c>
      <c r="F12570" s="520" t="s">
        <v>2788</v>
      </c>
      <c r="G12570" s="522" t="s">
        <v>2788</v>
      </c>
      <c r="H12570" s="524">
        <v>44593</v>
      </c>
      <c r="I12570" s="523">
        <v>3.2308080000000001</v>
      </c>
      <c r="J12570" s="520" t="s">
        <v>3192</v>
      </c>
    </row>
    <row r="12571" spans="1:10" x14ac:dyDescent="0.3">
      <c r="A12571" s="519">
        <v>2022</v>
      </c>
      <c r="B12571" s="520" t="s">
        <v>6490</v>
      </c>
      <c r="C12571" s="520" t="s">
        <v>6491</v>
      </c>
      <c r="D12571" s="521" t="s">
        <v>6490</v>
      </c>
      <c r="E12571" s="520" t="s">
        <v>6117</v>
      </c>
      <c r="F12571" s="520" t="s">
        <v>2825</v>
      </c>
      <c r="G12571" s="522" t="s">
        <v>2826</v>
      </c>
      <c r="H12571" s="524">
        <v>44593</v>
      </c>
      <c r="I12571" s="523">
        <v>0.37897400000000003</v>
      </c>
      <c r="J12571" s="520" t="s">
        <v>3192</v>
      </c>
    </row>
    <row r="12572" spans="1:10" x14ac:dyDescent="0.3">
      <c r="A12572" s="519">
        <v>2022</v>
      </c>
      <c r="B12572" s="520" t="s">
        <v>6493</v>
      </c>
      <c r="C12572" s="520" t="s">
        <v>6494</v>
      </c>
      <c r="D12572" s="521" t="s">
        <v>6493</v>
      </c>
      <c r="E12572" s="520" t="s">
        <v>6117</v>
      </c>
      <c r="F12572" s="520" t="s">
        <v>2825</v>
      </c>
      <c r="G12572" s="522" t="s">
        <v>2826</v>
      </c>
      <c r="H12572" s="524">
        <v>44593</v>
      </c>
      <c r="I12572" s="523">
        <v>0.380272</v>
      </c>
      <c r="J12572" s="520" t="s">
        <v>3192</v>
      </c>
    </row>
    <row r="12573" spans="1:10" x14ac:dyDescent="0.3">
      <c r="A12573" s="519">
        <v>2022</v>
      </c>
      <c r="B12573" s="520" t="s">
        <v>6496</v>
      </c>
      <c r="C12573" s="520" t="s">
        <v>6497</v>
      </c>
      <c r="D12573" s="521" t="s">
        <v>6496</v>
      </c>
      <c r="E12573" s="520" t="s">
        <v>6117</v>
      </c>
      <c r="F12573" s="520" t="s">
        <v>2825</v>
      </c>
      <c r="G12573" s="522" t="s">
        <v>2826</v>
      </c>
      <c r="H12573" s="524">
        <v>44593</v>
      </c>
      <c r="I12573" s="523">
        <v>0.36983300000000002</v>
      </c>
      <c r="J12573" s="520" t="s">
        <v>3192</v>
      </c>
    </row>
    <row r="12574" spans="1:10" x14ac:dyDescent="0.3">
      <c r="A12574" s="519">
        <v>2022</v>
      </c>
      <c r="B12574" s="520" t="s">
        <v>6502</v>
      </c>
      <c r="C12574" s="520" t="s">
        <v>6503</v>
      </c>
      <c r="D12574" s="521" t="s">
        <v>6504</v>
      </c>
      <c r="E12574" s="520" t="s">
        <v>3161</v>
      </c>
      <c r="F12574" s="520" t="s">
        <v>2815</v>
      </c>
      <c r="G12574" s="522" t="s">
        <v>2816</v>
      </c>
      <c r="H12574" s="524">
        <v>44593</v>
      </c>
      <c r="I12574" s="523">
        <v>0.61706000000000005</v>
      </c>
      <c r="J12574" s="520" t="s">
        <v>3192</v>
      </c>
    </row>
    <row r="12575" spans="1:10" x14ac:dyDescent="0.3">
      <c r="A12575" s="519">
        <v>2022</v>
      </c>
      <c r="B12575" s="520" t="s">
        <v>6790</v>
      </c>
      <c r="C12575" s="520" t="s">
        <v>6791</v>
      </c>
      <c r="D12575" s="521" t="s">
        <v>6790</v>
      </c>
      <c r="E12575" s="520" t="s">
        <v>3111</v>
      </c>
      <c r="F12575" s="520" t="s">
        <v>2825</v>
      </c>
      <c r="G12575" s="522" t="s">
        <v>2850</v>
      </c>
      <c r="H12575" s="524">
        <v>44593</v>
      </c>
      <c r="I12575" s="523">
        <v>24.671830999999997</v>
      </c>
      <c r="J12575" s="520" t="s">
        <v>3192</v>
      </c>
    </row>
    <row r="12576" spans="1:10" x14ac:dyDescent="0.3">
      <c r="A12576" s="519">
        <v>2022</v>
      </c>
      <c r="B12576" s="520" t="s">
        <v>3152</v>
      </c>
      <c r="C12576" s="520" t="s">
        <v>3153</v>
      </c>
      <c r="D12576" s="521" t="s">
        <v>3152</v>
      </c>
      <c r="E12576" s="520" t="s">
        <v>3111</v>
      </c>
      <c r="F12576" s="520" t="s">
        <v>2825</v>
      </c>
      <c r="G12576" s="522" t="s">
        <v>2850</v>
      </c>
      <c r="H12576" s="524">
        <v>44593</v>
      </c>
      <c r="I12576" s="523">
        <v>0.467783</v>
      </c>
      <c r="J12576" s="520" t="s">
        <v>3241</v>
      </c>
    </row>
    <row r="12577" spans="1:10" x14ac:dyDescent="0.3">
      <c r="A12577" s="519">
        <v>2022</v>
      </c>
      <c r="B12577" s="520" t="s">
        <v>3154</v>
      </c>
      <c r="C12577" s="520" t="s">
        <v>3155</v>
      </c>
      <c r="D12577" s="521" t="s">
        <v>3154</v>
      </c>
      <c r="E12577" s="520" t="s">
        <v>3111</v>
      </c>
      <c r="F12577" s="520" t="s">
        <v>2825</v>
      </c>
      <c r="G12577" s="522" t="s">
        <v>2850</v>
      </c>
      <c r="H12577" s="524">
        <v>44593</v>
      </c>
      <c r="I12577" s="523">
        <v>0.57549600000000001</v>
      </c>
      <c r="J12577" s="520" t="s">
        <v>3241</v>
      </c>
    </row>
    <row r="12578" spans="1:10" x14ac:dyDescent="0.3">
      <c r="A12578" s="519">
        <v>2022</v>
      </c>
      <c r="B12578" s="520" t="s">
        <v>3156</v>
      </c>
      <c r="C12578" s="520" t="s">
        <v>3157</v>
      </c>
      <c r="D12578" s="521" t="s">
        <v>3156</v>
      </c>
      <c r="E12578" s="520" t="s">
        <v>3111</v>
      </c>
      <c r="F12578" s="520" t="s">
        <v>2825</v>
      </c>
      <c r="G12578" s="522" t="s">
        <v>2850</v>
      </c>
      <c r="H12578" s="524">
        <v>44593</v>
      </c>
      <c r="I12578" s="523">
        <v>0</v>
      </c>
      <c r="J12578" s="520" t="s">
        <v>3241</v>
      </c>
    </row>
    <row r="12579" spans="1:10" x14ac:dyDescent="0.3">
      <c r="A12579" s="519">
        <v>2022</v>
      </c>
      <c r="B12579" s="520" t="s">
        <v>5987</v>
      </c>
      <c r="C12579" s="520" t="s">
        <v>6024</v>
      </c>
      <c r="D12579" s="521" t="s">
        <v>5987</v>
      </c>
      <c r="E12579" s="520" t="s">
        <v>3111</v>
      </c>
      <c r="F12579" s="520" t="s">
        <v>2825</v>
      </c>
      <c r="G12579" s="522" t="s">
        <v>2850</v>
      </c>
      <c r="H12579" s="524">
        <v>44593</v>
      </c>
      <c r="I12579" s="523">
        <v>20.116301</v>
      </c>
      <c r="J12579" s="520" t="s">
        <v>3192</v>
      </c>
    </row>
    <row r="12580" spans="1:10" x14ac:dyDescent="0.3">
      <c r="A12580" s="519">
        <v>2022</v>
      </c>
      <c r="B12580" s="520" t="s">
        <v>3060</v>
      </c>
      <c r="C12580" s="520" t="s">
        <v>3061</v>
      </c>
      <c r="D12580" s="521" t="s">
        <v>3062</v>
      </c>
      <c r="E12580" s="520" t="s">
        <v>3063</v>
      </c>
      <c r="F12580" s="520" t="s">
        <v>3034</v>
      </c>
      <c r="G12580" s="522" t="s">
        <v>2999</v>
      </c>
      <c r="H12580" s="524">
        <v>44593</v>
      </c>
      <c r="I12580" s="523">
        <v>0</v>
      </c>
      <c r="J12580" s="520" t="s">
        <v>3241</v>
      </c>
    </row>
    <row r="12581" spans="1:10" x14ac:dyDescent="0.3">
      <c r="A12581" s="519">
        <v>2022</v>
      </c>
      <c r="B12581" s="520" t="s">
        <v>6341</v>
      </c>
      <c r="C12581" s="520" t="s">
        <v>6342</v>
      </c>
      <c r="D12581" s="521" t="s">
        <v>6343</v>
      </c>
      <c r="E12581" s="520" t="s">
        <v>3161</v>
      </c>
      <c r="F12581" s="520" t="s">
        <v>2815</v>
      </c>
      <c r="G12581" s="522" t="s">
        <v>2854</v>
      </c>
      <c r="H12581" s="524">
        <v>44593</v>
      </c>
      <c r="I12581" s="523">
        <v>0.65972699999999995</v>
      </c>
      <c r="J12581" s="520" t="s">
        <v>3192</v>
      </c>
    </row>
    <row r="12582" spans="1:10" x14ac:dyDescent="0.3">
      <c r="A12582" s="519">
        <v>2022</v>
      </c>
      <c r="B12582" s="520" t="s">
        <v>3187</v>
      </c>
      <c r="C12582" s="520" t="s">
        <v>3188</v>
      </c>
      <c r="D12582" s="521" t="s">
        <v>3187</v>
      </c>
      <c r="E12582" s="520" t="s">
        <v>3033</v>
      </c>
      <c r="F12582" s="520" t="s">
        <v>3034</v>
      </c>
      <c r="G12582" s="522" t="s">
        <v>3074</v>
      </c>
      <c r="H12582" s="524">
        <v>44593</v>
      </c>
      <c r="I12582" s="523">
        <v>0.863734</v>
      </c>
      <c r="J12582" s="520" t="s">
        <v>3241</v>
      </c>
    </row>
    <row r="12583" spans="1:10" x14ac:dyDescent="0.3">
      <c r="A12583" s="519">
        <v>2022</v>
      </c>
      <c r="B12583" s="520" t="s">
        <v>6350</v>
      </c>
      <c r="C12583" s="520" t="s">
        <v>6351</v>
      </c>
      <c r="D12583" s="521" t="s">
        <v>6352</v>
      </c>
      <c r="E12583" s="520" t="s">
        <v>3063</v>
      </c>
      <c r="F12583" s="520" t="s">
        <v>2815</v>
      </c>
      <c r="G12583" s="522" t="s">
        <v>2816</v>
      </c>
      <c r="H12583" s="524">
        <v>44593</v>
      </c>
      <c r="I12583" s="523">
        <v>0</v>
      </c>
      <c r="J12583" s="520" t="s">
        <v>3192</v>
      </c>
    </row>
    <row r="12584" spans="1:10" x14ac:dyDescent="0.3">
      <c r="A12584" s="519">
        <v>2022</v>
      </c>
      <c r="B12584" s="520" t="s">
        <v>6777</v>
      </c>
      <c r="C12584" s="520" t="s">
        <v>6778</v>
      </c>
      <c r="D12584" s="521" t="s">
        <v>6777</v>
      </c>
      <c r="E12584" s="520" t="s">
        <v>3033</v>
      </c>
      <c r="F12584" s="520" t="s">
        <v>2807</v>
      </c>
      <c r="G12584" s="522" t="s">
        <v>2812</v>
      </c>
      <c r="H12584" s="524">
        <v>44593</v>
      </c>
      <c r="I12584" s="523">
        <v>7.8999649999999999</v>
      </c>
      <c r="J12584" s="520" t="s">
        <v>3192</v>
      </c>
    </row>
    <row r="12585" spans="1:10" x14ac:dyDescent="0.3">
      <c r="A12585" s="519">
        <v>2022</v>
      </c>
      <c r="B12585" s="520" t="s">
        <v>6081</v>
      </c>
      <c r="C12585" s="520" t="s">
        <v>6082</v>
      </c>
      <c r="D12585" s="521" t="s">
        <v>6081</v>
      </c>
      <c r="E12585" s="520" t="s">
        <v>3033</v>
      </c>
      <c r="F12585" s="520" t="s">
        <v>2788</v>
      </c>
      <c r="G12585" s="522" t="s">
        <v>2788</v>
      </c>
      <c r="H12585" s="524">
        <v>44593</v>
      </c>
      <c r="I12585" s="523">
        <v>4.1378550000000001</v>
      </c>
      <c r="J12585" s="520" t="s">
        <v>3241</v>
      </c>
    </row>
    <row r="12586" spans="1:10" x14ac:dyDescent="0.3">
      <c r="A12586" s="519">
        <v>2022</v>
      </c>
      <c r="B12586" s="520" t="s">
        <v>5757</v>
      </c>
      <c r="C12586" s="520" t="s">
        <v>2909</v>
      </c>
      <c r="D12586" s="521" t="s">
        <v>5757</v>
      </c>
      <c r="E12586" s="520" t="s">
        <v>3033</v>
      </c>
      <c r="F12586" s="520" t="s">
        <v>2788</v>
      </c>
      <c r="G12586" s="522" t="s">
        <v>2788</v>
      </c>
      <c r="H12586" s="524">
        <v>44593</v>
      </c>
      <c r="I12586" s="523">
        <v>33.221229000000001</v>
      </c>
      <c r="J12586" s="520" t="s">
        <v>3192</v>
      </c>
    </row>
    <row r="12587" spans="1:10" x14ac:dyDescent="0.3">
      <c r="A12587" s="519">
        <v>2022</v>
      </c>
      <c r="B12587" s="520" t="s">
        <v>3174</v>
      </c>
      <c r="C12587" s="520" t="s">
        <v>3175</v>
      </c>
      <c r="D12587" s="521" t="s">
        <v>3174</v>
      </c>
      <c r="E12587" s="520" t="s">
        <v>6117</v>
      </c>
      <c r="F12587" s="520" t="s">
        <v>2825</v>
      </c>
      <c r="G12587" s="522" t="s">
        <v>2826</v>
      </c>
      <c r="H12587" s="524">
        <v>44593</v>
      </c>
      <c r="I12587" s="523">
        <v>0.45321400000000001</v>
      </c>
      <c r="J12587" s="520" t="s">
        <v>3241</v>
      </c>
    </row>
    <row r="12588" spans="1:10" x14ac:dyDescent="0.3">
      <c r="A12588" s="519">
        <v>2022</v>
      </c>
      <c r="B12588" s="520" t="s">
        <v>6141</v>
      </c>
      <c r="C12588" s="520" t="s">
        <v>6142</v>
      </c>
      <c r="D12588" s="521" t="s">
        <v>6143</v>
      </c>
      <c r="E12588" s="520" t="s">
        <v>3063</v>
      </c>
      <c r="F12588" s="520" t="s">
        <v>3034</v>
      </c>
      <c r="G12588" s="522" t="s">
        <v>2999</v>
      </c>
      <c r="H12588" s="524">
        <v>44593</v>
      </c>
      <c r="I12588" s="523">
        <v>0</v>
      </c>
      <c r="J12588" s="520" t="s">
        <v>3192</v>
      </c>
    </row>
    <row r="12589" spans="1:10" x14ac:dyDescent="0.3">
      <c r="A12589" s="519">
        <v>2022</v>
      </c>
      <c r="B12589" s="520" t="s">
        <v>6720</v>
      </c>
      <c r="C12589" s="520" t="s">
        <v>6721</v>
      </c>
      <c r="D12589" s="521" t="s">
        <v>6720</v>
      </c>
      <c r="E12589" s="520" t="s">
        <v>3033</v>
      </c>
      <c r="F12589" s="520" t="s">
        <v>2807</v>
      </c>
      <c r="G12589" s="522" t="s">
        <v>2808</v>
      </c>
      <c r="H12589" s="524">
        <v>44593</v>
      </c>
      <c r="I12589" s="523">
        <v>30.269330999999998</v>
      </c>
      <c r="J12589" s="520" t="s">
        <v>3192</v>
      </c>
    </row>
    <row r="12590" spans="1:10" x14ac:dyDescent="0.3">
      <c r="A12590" s="519">
        <v>2022</v>
      </c>
      <c r="B12590" s="520" t="s">
        <v>5997</v>
      </c>
      <c r="C12590" s="520" t="s">
        <v>5998</v>
      </c>
      <c r="D12590" s="521" t="s">
        <v>5997</v>
      </c>
      <c r="E12590" s="520" t="s">
        <v>3111</v>
      </c>
      <c r="F12590" s="520" t="s">
        <v>3034</v>
      </c>
      <c r="G12590" s="522" t="s">
        <v>2821</v>
      </c>
      <c r="H12590" s="524">
        <v>44593</v>
      </c>
      <c r="I12590" s="523">
        <v>3.8132490000000003</v>
      </c>
      <c r="J12590" s="520" t="s">
        <v>3241</v>
      </c>
    </row>
    <row r="12591" spans="1:10" x14ac:dyDescent="0.3">
      <c r="A12591" s="519">
        <v>2022</v>
      </c>
      <c r="B12591" s="520" t="s">
        <v>5762</v>
      </c>
      <c r="C12591" s="520" t="s">
        <v>5763</v>
      </c>
      <c r="D12591" s="521" t="s">
        <v>5762</v>
      </c>
      <c r="E12591" s="520" t="s">
        <v>3111</v>
      </c>
      <c r="F12591" s="520" t="s">
        <v>2825</v>
      </c>
      <c r="G12591" s="522" t="s">
        <v>2850</v>
      </c>
      <c r="H12591" s="524">
        <v>44593</v>
      </c>
      <c r="I12591" s="523">
        <v>0.39841100000000002</v>
      </c>
      <c r="J12591" s="520" t="s">
        <v>3192</v>
      </c>
    </row>
    <row r="12592" spans="1:10" x14ac:dyDescent="0.3">
      <c r="A12592" s="519">
        <v>2022</v>
      </c>
      <c r="B12592" s="520" t="s">
        <v>3068</v>
      </c>
      <c r="C12592" s="520" t="s">
        <v>3069</v>
      </c>
      <c r="D12592" s="521" t="s">
        <v>3068</v>
      </c>
      <c r="E12592" s="520" t="s">
        <v>6117</v>
      </c>
      <c r="F12592" s="520" t="s">
        <v>3034</v>
      </c>
      <c r="G12592" s="522" t="s">
        <v>2923</v>
      </c>
      <c r="H12592" s="524">
        <v>44593</v>
      </c>
      <c r="I12592" s="523">
        <v>4.1613320000000007</v>
      </c>
      <c r="J12592" s="520" t="s">
        <v>3241</v>
      </c>
    </row>
    <row r="12593" spans="1:10" x14ac:dyDescent="0.3">
      <c r="A12593" s="519">
        <v>2022</v>
      </c>
      <c r="B12593" s="520" t="s">
        <v>3070</v>
      </c>
      <c r="C12593" s="520" t="s">
        <v>3071</v>
      </c>
      <c r="D12593" s="521" t="s">
        <v>3070</v>
      </c>
      <c r="E12593" s="520" t="s">
        <v>6117</v>
      </c>
      <c r="F12593" s="520" t="s">
        <v>2815</v>
      </c>
      <c r="G12593" s="522" t="s">
        <v>2816</v>
      </c>
      <c r="H12593" s="524">
        <v>44593</v>
      </c>
      <c r="I12593" s="523">
        <v>0.81236300000000006</v>
      </c>
      <c r="J12593" s="520" t="s">
        <v>3241</v>
      </c>
    </row>
    <row r="12594" spans="1:10" x14ac:dyDescent="0.3">
      <c r="A12594" s="519">
        <v>2022</v>
      </c>
      <c r="B12594" s="520" t="s">
        <v>6722</v>
      </c>
      <c r="C12594" s="520" t="s">
        <v>6723</v>
      </c>
      <c r="D12594" s="521" t="s">
        <v>6722</v>
      </c>
      <c r="E12594" s="520" t="s">
        <v>3033</v>
      </c>
      <c r="F12594" s="520" t="s">
        <v>2807</v>
      </c>
      <c r="G12594" s="522" t="s">
        <v>2812</v>
      </c>
      <c r="H12594" s="524">
        <v>44593</v>
      </c>
      <c r="I12594" s="523">
        <v>21.018112000000002</v>
      </c>
      <c r="J12594" s="520" t="s">
        <v>9055</v>
      </c>
    </row>
    <row r="12595" spans="1:10" x14ac:dyDescent="0.3">
      <c r="A12595" s="519">
        <v>2022</v>
      </c>
      <c r="B12595" s="520" t="s">
        <v>6344</v>
      </c>
      <c r="C12595" s="520" t="s">
        <v>6345</v>
      </c>
      <c r="D12595" s="521" t="s">
        <v>6344</v>
      </c>
      <c r="E12595" s="520" t="s">
        <v>3033</v>
      </c>
      <c r="F12595" s="520" t="s">
        <v>2807</v>
      </c>
      <c r="G12595" s="522" t="s">
        <v>2812</v>
      </c>
      <c r="H12595" s="524">
        <v>44593</v>
      </c>
      <c r="I12595" s="523">
        <v>19.605173999999998</v>
      </c>
      <c r="J12595" s="520" t="s">
        <v>9055</v>
      </c>
    </row>
    <row r="12596" spans="1:10" x14ac:dyDescent="0.3">
      <c r="A12596" s="519">
        <v>2022</v>
      </c>
      <c r="B12596" s="520" t="s">
        <v>6724</v>
      </c>
      <c r="C12596" s="520" t="s">
        <v>6725</v>
      </c>
      <c r="D12596" s="521" t="s">
        <v>6724</v>
      </c>
      <c r="E12596" s="520" t="s">
        <v>3033</v>
      </c>
      <c r="F12596" s="520" t="s">
        <v>2807</v>
      </c>
      <c r="G12596" s="522" t="s">
        <v>2812</v>
      </c>
      <c r="H12596" s="524">
        <v>44593</v>
      </c>
      <c r="I12596" s="523">
        <v>20.723423999999998</v>
      </c>
      <c r="J12596" s="520" t="s">
        <v>9055</v>
      </c>
    </row>
    <row r="12597" spans="1:10" x14ac:dyDescent="0.3">
      <c r="A12597" s="519">
        <v>2022</v>
      </c>
      <c r="B12597" s="520" t="s">
        <v>3176</v>
      </c>
      <c r="C12597" s="520" t="s">
        <v>3177</v>
      </c>
      <c r="D12597" s="521" t="s">
        <v>3176</v>
      </c>
      <c r="E12597" s="520" t="s">
        <v>3033</v>
      </c>
      <c r="F12597" s="520" t="s">
        <v>2807</v>
      </c>
      <c r="G12597" s="522" t="s">
        <v>2812</v>
      </c>
      <c r="H12597" s="524">
        <v>44593</v>
      </c>
      <c r="I12597" s="523">
        <v>11.27732</v>
      </c>
      <c r="J12597" s="520" t="s">
        <v>3241</v>
      </c>
    </row>
    <row r="12598" spans="1:10" x14ac:dyDescent="0.3">
      <c r="A12598" s="519">
        <v>2022</v>
      </c>
      <c r="B12598" s="520" t="s">
        <v>6742</v>
      </c>
      <c r="C12598" s="520" t="s">
        <v>6743</v>
      </c>
      <c r="D12598" s="521" t="s">
        <v>6742</v>
      </c>
      <c r="E12598" s="520" t="s">
        <v>3033</v>
      </c>
      <c r="F12598" s="520" t="s">
        <v>2807</v>
      </c>
      <c r="G12598" s="522" t="s">
        <v>2812</v>
      </c>
      <c r="H12598" s="524">
        <v>44593</v>
      </c>
      <c r="I12598" s="523">
        <v>37.044017999999994</v>
      </c>
      <c r="J12598" s="520" t="s">
        <v>3192</v>
      </c>
    </row>
    <row r="12599" spans="1:10" x14ac:dyDescent="0.3">
      <c r="A12599" s="519">
        <v>2022</v>
      </c>
      <c r="B12599" s="520" t="s">
        <v>9059</v>
      </c>
      <c r="C12599" s="520" t="s">
        <v>9060</v>
      </c>
      <c r="D12599" s="521" t="s">
        <v>9059</v>
      </c>
      <c r="E12599" s="520" t="s">
        <v>3111</v>
      </c>
      <c r="F12599" s="520" t="s">
        <v>3034</v>
      </c>
      <c r="G12599" s="522" t="s">
        <v>2840</v>
      </c>
      <c r="H12599" s="524">
        <v>44593</v>
      </c>
      <c r="I12599" s="523">
        <v>28.330508000000002</v>
      </c>
      <c r="J12599" s="520" t="s">
        <v>3192</v>
      </c>
    </row>
    <row r="12600" spans="1:10" x14ac:dyDescent="0.3">
      <c r="A12600" s="519">
        <v>2022</v>
      </c>
      <c r="B12600" s="520" t="s">
        <v>3072</v>
      </c>
      <c r="C12600" s="520" t="s">
        <v>3073</v>
      </c>
      <c r="D12600" s="521" t="s">
        <v>3072</v>
      </c>
      <c r="E12600" s="520" t="s">
        <v>6117</v>
      </c>
      <c r="F12600" s="520" t="s">
        <v>3034</v>
      </c>
      <c r="G12600" s="522" t="s">
        <v>3074</v>
      </c>
      <c r="H12600" s="524">
        <v>44593</v>
      </c>
      <c r="I12600" s="523">
        <v>0.68940400000000002</v>
      </c>
      <c r="J12600" s="520" t="s">
        <v>3241</v>
      </c>
    </row>
    <row r="12601" spans="1:10" x14ac:dyDescent="0.3">
      <c r="A12601" s="519">
        <v>2022</v>
      </c>
      <c r="B12601" s="520" t="s">
        <v>3182</v>
      </c>
      <c r="C12601" s="520" t="s">
        <v>3183</v>
      </c>
      <c r="D12601" s="521" t="s">
        <v>3182</v>
      </c>
      <c r="E12601" s="520" t="s">
        <v>6117</v>
      </c>
      <c r="F12601" s="520" t="s">
        <v>2825</v>
      </c>
      <c r="G12601" s="522" t="s">
        <v>2826</v>
      </c>
      <c r="H12601" s="524">
        <v>44593</v>
      </c>
      <c r="I12601" s="523">
        <v>0.40635000000000004</v>
      </c>
      <c r="J12601" s="520" t="s">
        <v>3241</v>
      </c>
    </row>
    <row r="12602" spans="1:10" x14ac:dyDescent="0.3">
      <c r="A12602" s="519">
        <v>2022</v>
      </c>
      <c r="B12602" s="520" t="s">
        <v>6355</v>
      </c>
      <c r="C12602" s="520" t="s">
        <v>6356</v>
      </c>
      <c r="D12602" s="521" t="s">
        <v>6355</v>
      </c>
      <c r="E12602" s="520" t="s">
        <v>6117</v>
      </c>
      <c r="F12602" s="520" t="s">
        <v>2825</v>
      </c>
      <c r="G12602" s="522" t="s">
        <v>2826</v>
      </c>
      <c r="H12602" s="524">
        <v>44593</v>
      </c>
      <c r="I12602" s="523">
        <v>1.493824</v>
      </c>
      <c r="J12602" s="520" t="s">
        <v>3192</v>
      </c>
    </row>
    <row r="12603" spans="1:10" x14ac:dyDescent="0.3">
      <c r="A12603" s="519">
        <v>2022</v>
      </c>
      <c r="B12603" s="520" t="s">
        <v>3075</v>
      </c>
      <c r="C12603" s="520" t="s">
        <v>3076</v>
      </c>
      <c r="D12603" s="521" t="s">
        <v>3075</v>
      </c>
      <c r="E12603" s="520" t="s">
        <v>6117</v>
      </c>
      <c r="F12603" s="520" t="s">
        <v>2815</v>
      </c>
      <c r="G12603" s="522" t="s">
        <v>2816</v>
      </c>
      <c r="H12603" s="524">
        <v>44593</v>
      </c>
      <c r="I12603" s="523">
        <v>0</v>
      </c>
      <c r="J12603" s="520" t="s">
        <v>3241</v>
      </c>
    </row>
    <row r="12604" spans="1:10" x14ac:dyDescent="0.3">
      <c r="A12604" s="519">
        <v>2022</v>
      </c>
      <c r="B12604" s="520" t="s">
        <v>6505</v>
      </c>
      <c r="C12604" s="520" t="s">
        <v>6506</v>
      </c>
      <c r="D12604" s="521" t="s">
        <v>6505</v>
      </c>
      <c r="E12604" s="520" t="s">
        <v>3033</v>
      </c>
      <c r="F12604" s="520" t="s">
        <v>2807</v>
      </c>
      <c r="G12604" s="522" t="s">
        <v>2812</v>
      </c>
      <c r="H12604" s="524">
        <v>44593</v>
      </c>
      <c r="I12604" s="523">
        <v>14.93432</v>
      </c>
      <c r="J12604" s="520" t="s">
        <v>9055</v>
      </c>
    </row>
    <row r="12605" spans="1:10" x14ac:dyDescent="0.3">
      <c r="A12605" s="519">
        <v>2022</v>
      </c>
      <c r="B12605" s="520" t="s">
        <v>5670</v>
      </c>
      <c r="C12605" s="520" t="s">
        <v>5671</v>
      </c>
      <c r="D12605" s="521" t="s">
        <v>5670</v>
      </c>
      <c r="E12605" s="520" t="s">
        <v>3033</v>
      </c>
      <c r="F12605" s="520" t="s">
        <v>2807</v>
      </c>
      <c r="G12605" s="522" t="s">
        <v>2812</v>
      </c>
      <c r="H12605" s="524">
        <v>44593</v>
      </c>
      <c r="I12605" s="523">
        <v>32.518847000000001</v>
      </c>
      <c r="J12605" s="520" t="s">
        <v>3241</v>
      </c>
    </row>
    <row r="12606" spans="1:10" x14ac:dyDescent="0.3">
      <c r="A12606" s="519">
        <v>2022</v>
      </c>
      <c r="B12606" s="520" t="s">
        <v>6146</v>
      </c>
      <c r="C12606" s="520" t="s">
        <v>6147</v>
      </c>
      <c r="D12606" s="521" t="s">
        <v>6146</v>
      </c>
      <c r="E12606" s="520" t="s">
        <v>3033</v>
      </c>
      <c r="F12606" s="520" t="s">
        <v>2815</v>
      </c>
      <c r="G12606" s="522" t="s">
        <v>2816</v>
      </c>
      <c r="H12606" s="524">
        <v>44593</v>
      </c>
      <c r="I12606" s="523">
        <v>16.098832000000002</v>
      </c>
      <c r="J12606" s="520" t="s">
        <v>3241</v>
      </c>
    </row>
    <row r="12607" spans="1:10" x14ac:dyDescent="0.3">
      <c r="A12607" s="519">
        <v>2022</v>
      </c>
      <c r="B12607" s="520" t="s">
        <v>6467</v>
      </c>
      <c r="C12607" s="520" t="s">
        <v>6468</v>
      </c>
      <c r="D12607" s="521" t="s">
        <v>6467</v>
      </c>
      <c r="E12607" s="520" t="s">
        <v>3033</v>
      </c>
      <c r="F12607" s="520" t="s">
        <v>2788</v>
      </c>
      <c r="G12607" s="522" t="s">
        <v>2788</v>
      </c>
      <c r="H12607" s="524">
        <v>44593</v>
      </c>
      <c r="I12607" s="523">
        <v>29.181459000000004</v>
      </c>
      <c r="J12607" s="520" t="s">
        <v>3192</v>
      </c>
    </row>
    <row r="12608" spans="1:10" x14ac:dyDescent="0.3">
      <c r="A12608" s="519">
        <v>2022</v>
      </c>
      <c r="B12608" s="520" t="s">
        <v>6346</v>
      </c>
      <c r="C12608" s="520" t="s">
        <v>6347</v>
      </c>
      <c r="D12608" s="521" t="s">
        <v>6346</v>
      </c>
      <c r="E12608" s="520" t="s">
        <v>3033</v>
      </c>
      <c r="F12608" s="520" t="s">
        <v>2788</v>
      </c>
      <c r="G12608" s="522" t="s">
        <v>2788</v>
      </c>
      <c r="H12608" s="524">
        <v>44593</v>
      </c>
      <c r="I12608" s="523">
        <v>10.562116</v>
      </c>
      <c r="J12608" s="520" t="s">
        <v>3192</v>
      </c>
    </row>
    <row r="12609" spans="1:10" x14ac:dyDescent="0.3">
      <c r="A12609" s="519">
        <v>2022</v>
      </c>
      <c r="B12609" s="520" t="s">
        <v>3077</v>
      </c>
      <c r="C12609" s="520" t="s">
        <v>3078</v>
      </c>
      <c r="D12609" s="521" t="s">
        <v>3077</v>
      </c>
      <c r="E12609" s="520" t="s">
        <v>3033</v>
      </c>
      <c r="F12609" s="520" t="s">
        <v>2788</v>
      </c>
      <c r="G12609" s="522" t="s">
        <v>2788</v>
      </c>
      <c r="H12609" s="524">
        <v>44593</v>
      </c>
      <c r="I12609" s="523">
        <v>0</v>
      </c>
      <c r="J12609" s="520" t="s">
        <v>3241</v>
      </c>
    </row>
    <row r="12610" spans="1:10" x14ac:dyDescent="0.3">
      <c r="A12610" s="519">
        <v>2022</v>
      </c>
      <c r="B12610" s="520" t="s">
        <v>6446</v>
      </c>
      <c r="C12610" s="520" t="s">
        <v>6447</v>
      </c>
      <c r="D12610" s="521" t="s">
        <v>6446</v>
      </c>
      <c r="E12610" s="520" t="s">
        <v>3033</v>
      </c>
      <c r="F12610" s="520" t="s">
        <v>2798</v>
      </c>
      <c r="G12610" s="522" t="s">
        <v>5801</v>
      </c>
      <c r="H12610" s="524">
        <v>44593</v>
      </c>
      <c r="I12610" s="523">
        <v>33.852252</v>
      </c>
      <c r="J12610" s="520" t="s">
        <v>3241</v>
      </c>
    </row>
    <row r="12611" spans="1:10" x14ac:dyDescent="0.3">
      <c r="A12611" s="519">
        <v>2022</v>
      </c>
      <c r="B12611" s="520" t="s">
        <v>3079</v>
      </c>
      <c r="C12611" s="520" t="s">
        <v>3080</v>
      </c>
      <c r="D12611" s="521" t="s">
        <v>3081</v>
      </c>
      <c r="E12611" s="520" t="s">
        <v>3063</v>
      </c>
      <c r="F12611" s="520" t="s">
        <v>2788</v>
      </c>
      <c r="G12611" s="522" t="s">
        <v>2788</v>
      </c>
      <c r="H12611" s="524">
        <v>44593</v>
      </c>
      <c r="I12611" s="523">
        <v>0</v>
      </c>
      <c r="J12611" s="520" t="s">
        <v>3241</v>
      </c>
    </row>
    <row r="12612" spans="1:10" x14ac:dyDescent="0.3">
      <c r="A12612" s="519">
        <v>2022</v>
      </c>
      <c r="B12612" s="520" t="s">
        <v>3082</v>
      </c>
      <c r="C12612" s="520" t="s">
        <v>3083</v>
      </c>
      <c r="D12612" s="521" t="s">
        <v>3082</v>
      </c>
      <c r="E12612" s="520" t="s">
        <v>6117</v>
      </c>
      <c r="F12612" s="520" t="s">
        <v>2825</v>
      </c>
      <c r="G12612" s="522" t="s">
        <v>2826</v>
      </c>
      <c r="H12612" s="524">
        <v>44593</v>
      </c>
      <c r="I12612" s="523">
        <v>4.1445280000000002</v>
      </c>
      <c r="J12612" s="520" t="s">
        <v>3241</v>
      </c>
    </row>
    <row r="12613" spans="1:10" x14ac:dyDescent="0.3">
      <c r="A12613" s="519">
        <v>2022</v>
      </c>
      <c r="B12613" s="520" t="s">
        <v>5769</v>
      </c>
      <c r="C12613" s="520" t="s">
        <v>5770</v>
      </c>
      <c r="D12613" s="521" t="s">
        <v>5769</v>
      </c>
      <c r="E12613" s="520" t="s">
        <v>3111</v>
      </c>
      <c r="F12613" s="520" t="s">
        <v>3034</v>
      </c>
      <c r="G12613" s="522" t="s">
        <v>2821</v>
      </c>
      <c r="H12613" s="524">
        <v>44593</v>
      </c>
      <c r="I12613" s="523">
        <v>6.9788550000000003</v>
      </c>
      <c r="J12613" s="520" t="s">
        <v>3192</v>
      </c>
    </row>
    <row r="12614" spans="1:10" x14ac:dyDescent="0.3">
      <c r="A12614" s="519">
        <v>2022</v>
      </c>
      <c r="B12614" s="520" t="s">
        <v>6348</v>
      </c>
      <c r="C12614" s="520" t="s">
        <v>6304</v>
      </c>
      <c r="D12614" s="521" t="s">
        <v>6348</v>
      </c>
      <c r="E12614" s="520" t="s">
        <v>3033</v>
      </c>
      <c r="F12614" s="520" t="s">
        <v>2815</v>
      </c>
      <c r="G12614" s="522" t="s">
        <v>2816</v>
      </c>
      <c r="H12614" s="524">
        <v>44593</v>
      </c>
      <c r="I12614" s="523">
        <v>7.069089</v>
      </c>
      <c r="J12614" s="520" t="s">
        <v>3241</v>
      </c>
    </row>
    <row r="12615" spans="1:10" x14ac:dyDescent="0.3">
      <c r="A12615" s="519">
        <v>2022</v>
      </c>
      <c r="B12615" s="520" t="s">
        <v>6455</v>
      </c>
      <c r="C12615" s="520" t="s">
        <v>6456</v>
      </c>
      <c r="D12615" s="521" t="s">
        <v>6457</v>
      </c>
      <c r="E12615" s="520" t="s">
        <v>3161</v>
      </c>
      <c r="F12615" s="520" t="s">
        <v>2788</v>
      </c>
      <c r="G12615" s="522" t="s">
        <v>2788</v>
      </c>
      <c r="H12615" s="524">
        <v>44593</v>
      </c>
      <c r="I12615" s="523">
        <v>0.226387</v>
      </c>
      <c r="J12615" s="520" t="s">
        <v>3192</v>
      </c>
    </row>
    <row r="12616" spans="1:10" x14ac:dyDescent="0.3">
      <c r="A12616" s="519">
        <v>2022</v>
      </c>
      <c r="B12616" s="520" t="s">
        <v>6032</v>
      </c>
      <c r="C12616" s="520" t="s">
        <v>6018</v>
      </c>
      <c r="D12616" s="521" t="s">
        <v>6032</v>
      </c>
      <c r="E12616" s="520" t="s">
        <v>3033</v>
      </c>
      <c r="F12616" s="520" t="s">
        <v>2788</v>
      </c>
      <c r="G12616" s="522" t="s">
        <v>2788</v>
      </c>
      <c r="H12616" s="524">
        <v>44593</v>
      </c>
      <c r="I12616" s="523">
        <v>18.682143</v>
      </c>
      <c r="J12616" s="520" t="s">
        <v>3241</v>
      </c>
    </row>
    <row r="12617" spans="1:10" x14ac:dyDescent="0.3">
      <c r="A12617" s="519">
        <v>2022</v>
      </c>
      <c r="B12617" s="520" t="s">
        <v>6079</v>
      </c>
      <c r="C12617" s="520" t="s">
        <v>6080</v>
      </c>
      <c r="D12617" s="521" t="s">
        <v>6079</v>
      </c>
      <c r="E12617" s="520" t="s">
        <v>3111</v>
      </c>
      <c r="F12617" s="520" t="s">
        <v>2825</v>
      </c>
      <c r="G12617" s="522" t="s">
        <v>2826</v>
      </c>
      <c r="H12617" s="524">
        <v>44593</v>
      </c>
      <c r="I12617" s="523">
        <v>0.243038</v>
      </c>
      <c r="J12617" s="520" t="s">
        <v>3192</v>
      </c>
    </row>
    <row r="12618" spans="1:10" x14ac:dyDescent="0.3">
      <c r="A12618" s="519">
        <v>2022</v>
      </c>
      <c r="B12618" s="520" t="s">
        <v>6336</v>
      </c>
      <c r="C12618" s="520" t="s">
        <v>6337</v>
      </c>
      <c r="D12618" s="521" t="s">
        <v>6338</v>
      </c>
      <c r="E12618" s="520" t="s">
        <v>3161</v>
      </c>
      <c r="F12618" s="520" t="s">
        <v>2788</v>
      </c>
      <c r="G12618" s="522" t="s">
        <v>2788</v>
      </c>
      <c r="H12618" s="524">
        <v>44593</v>
      </c>
      <c r="I12618" s="523">
        <v>0.99923099999999998</v>
      </c>
      <c r="J12618" s="520" t="s">
        <v>3192</v>
      </c>
    </row>
    <row r="12619" spans="1:10" x14ac:dyDescent="0.3">
      <c r="A12619" s="519">
        <v>2022</v>
      </c>
      <c r="B12619" s="520" t="s">
        <v>3195</v>
      </c>
      <c r="C12619" s="520" t="s">
        <v>3196</v>
      </c>
      <c r="D12619" s="521" t="s">
        <v>3197</v>
      </c>
      <c r="E12619" s="520" t="s">
        <v>3063</v>
      </c>
      <c r="F12619" s="520" t="s">
        <v>3094</v>
      </c>
      <c r="G12619" s="522" t="s">
        <v>2965</v>
      </c>
      <c r="H12619" s="524">
        <v>44593</v>
      </c>
      <c r="I12619" s="523">
        <v>1.4948170000000001</v>
      </c>
      <c r="J12619" s="520" t="s">
        <v>3192</v>
      </c>
    </row>
    <row r="12620" spans="1:10" x14ac:dyDescent="0.3">
      <c r="A12620" s="519">
        <v>2022</v>
      </c>
      <c r="B12620" s="520" t="s">
        <v>5771</v>
      </c>
      <c r="C12620" s="520" t="s">
        <v>5772</v>
      </c>
      <c r="D12620" s="521" t="s">
        <v>5771</v>
      </c>
      <c r="E12620" s="520" t="s">
        <v>3033</v>
      </c>
      <c r="F12620" s="520" t="s">
        <v>2807</v>
      </c>
      <c r="G12620" s="522" t="s">
        <v>2812</v>
      </c>
      <c r="H12620" s="524">
        <v>44593</v>
      </c>
      <c r="I12620" s="523">
        <v>24.588565000000003</v>
      </c>
      <c r="J12620" s="520" t="s">
        <v>9055</v>
      </c>
    </row>
    <row r="12621" spans="1:10" x14ac:dyDescent="0.3">
      <c r="A12621" s="519">
        <v>2022</v>
      </c>
      <c r="B12621" s="520" t="s">
        <v>6075</v>
      </c>
      <c r="C12621" s="520" t="s">
        <v>6076</v>
      </c>
      <c r="D12621" s="521" t="s">
        <v>6075</v>
      </c>
      <c r="E12621" s="520" t="s">
        <v>3033</v>
      </c>
      <c r="F12621" s="520" t="s">
        <v>2807</v>
      </c>
      <c r="G12621" s="522" t="s">
        <v>2812</v>
      </c>
      <c r="H12621" s="524">
        <v>44593</v>
      </c>
      <c r="I12621" s="523">
        <v>48.355641000000006</v>
      </c>
      <c r="J12621" s="520" t="s">
        <v>9055</v>
      </c>
    </row>
    <row r="12622" spans="1:10" x14ac:dyDescent="0.3">
      <c r="A12622" s="519">
        <v>2022</v>
      </c>
      <c r="B12622" s="520" t="s">
        <v>6507</v>
      </c>
      <c r="C12622" s="520" t="s">
        <v>6508</v>
      </c>
      <c r="D12622" s="521" t="s">
        <v>6509</v>
      </c>
      <c r="E12622" s="520" t="s">
        <v>3063</v>
      </c>
      <c r="F12622" s="520" t="s">
        <v>3094</v>
      </c>
      <c r="G12622" s="522" t="s">
        <v>2965</v>
      </c>
      <c r="H12622" s="524">
        <v>44593</v>
      </c>
      <c r="I12622" s="523">
        <v>6.944800000000001E-2</v>
      </c>
      <c r="J12622" s="520" t="s">
        <v>3241</v>
      </c>
    </row>
    <row r="12623" spans="1:10" x14ac:dyDescent="0.3">
      <c r="A12623" s="519">
        <v>2022</v>
      </c>
      <c r="B12623" s="520" t="s">
        <v>3089</v>
      </c>
      <c r="C12623" s="520" t="s">
        <v>3090</v>
      </c>
      <c r="D12623" s="521" t="s">
        <v>3089</v>
      </c>
      <c r="E12623" s="520" t="s">
        <v>6117</v>
      </c>
      <c r="F12623" s="520" t="s">
        <v>2815</v>
      </c>
      <c r="G12623" s="522" t="s">
        <v>2816</v>
      </c>
      <c r="H12623" s="524">
        <v>44593</v>
      </c>
      <c r="I12623" s="523">
        <v>2.1085979999999998</v>
      </c>
      <c r="J12623" s="520" t="s">
        <v>3241</v>
      </c>
    </row>
    <row r="12624" spans="1:10" x14ac:dyDescent="0.3">
      <c r="A12624" s="519">
        <v>2022</v>
      </c>
      <c r="B12624" s="520" t="s">
        <v>6041</v>
      </c>
      <c r="C12624" s="520" t="s">
        <v>6042</v>
      </c>
      <c r="D12624" s="521" t="s">
        <v>6041</v>
      </c>
      <c r="E12624" s="520" t="s">
        <v>3033</v>
      </c>
      <c r="F12624" s="520" t="s">
        <v>2798</v>
      </c>
      <c r="G12624" s="522" t="s">
        <v>2803</v>
      </c>
      <c r="H12624" s="524">
        <v>44593</v>
      </c>
      <c r="I12624" s="523">
        <v>33.701004999999995</v>
      </c>
      <c r="J12624" s="520" t="s">
        <v>3192</v>
      </c>
    </row>
    <row r="12625" spans="1:10" x14ac:dyDescent="0.3">
      <c r="A12625" s="519">
        <v>2022</v>
      </c>
      <c r="B12625" s="520" t="s">
        <v>6087</v>
      </c>
      <c r="C12625" s="520" t="s">
        <v>6088</v>
      </c>
      <c r="D12625" s="521" t="s">
        <v>6087</v>
      </c>
      <c r="E12625" s="520" t="s">
        <v>3033</v>
      </c>
      <c r="F12625" s="520" t="s">
        <v>2798</v>
      </c>
      <c r="G12625" s="522" t="s">
        <v>2803</v>
      </c>
      <c r="H12625" s="524">
        <v>44593</v>
      </c>
      <c r="I12625" s="523">
        <v>4.1519270000000006</v>
      </c>
      <c r="J12625" s="520" t="s">
        <v>3241</v>
      </c>
    </row>
    <row r="12626" spans="1:10" x14ac:dyDescent="0.3">
      <c r="A12626" s="519">
        <v>2022</v>
      </c>
      <c r="B12626" s="520" t="s">
        <v>5218</v>
      </c>
      <c r="C12626" s="520" t="s">
        <v>3507</v>
      </c>
      <c r="D12626" s="521" t="s">
        <v>5219</v>
      </c>
      <c r="E12626" s="520" t="s">
        <v>3063</v>
      </c>
      <c r="F12626" s="520" t="s">
        <v>2815</v>
      </c>
      <c r="G12626" s="522" t="s">
        <v>2816</v>
      </c>
      <c r="H12626" s="524">
        <v>44593</v>
      </c>
      <c r="I12626" s="523">
        <v>5.565982</v>
      </c>
      <c r="J12626" s="520" t="s">
        <v>3192</v>
      </c>
    </row>
    <row r="12627" spans="1:10" x14ac:dyDescent="0.3">
      <c r="A12627" s="519">
        <v>2022</v>
      </c>
      <c r="B12627" s="520" t="s">
        <v>3184</v>
      </c>
      <c r="C12627" s="520" t="s">
        <v>3185</v>
      </c>
      <c r="D12627" s="521" t="s">
        <v>3186</v>
      </c>
      <c r="E12627" s="520" t="s">
        <v>3063</v>
      </c>
      <c r="F12627" s="520" t="s">
        <v>3034</v>
      </c>
      <c r="G12627" s="522" t="s">
        <v>2999</v>
      </c>
      <c r="H12627" s="524">
        <v>44593</v>
      </c>
      <c r="I12627" s="523">
        <v>0</v>
      </c>
      <c r="J12627" s="520" t="s">
        <v>3241</v>
      </c>
    </row>
    <row r="12628" spans="1:10" x14ac:dyDescent="0.3">
      <c r="A12628" s="519">
        <v>2022</v>
      </c>
      <c r="B12628" s="520" t="s">
        <v>3091</v>
      </c>
      <c r="C12628" s="520" t="s">
        <v>3092</v>
      </c>
      <c r="D12628" s="521" t="s">
        <v>3093</v>
      </c>
      <c r="E12628" s="520" t="s">
        <v>3063</v>
      </c>
      <c r="F12628" s="520" t="s">
        <v>3094</v>
      </c>
      <c r="G12628" s="522" t="s">
        <v>2965</v>
      </c>
      <c r="H12628" s="524">
        <v>44593</v>
      </c>
      <c r="I12628" s="523">
        <v>7.2880640000000003</v>
      </c>
      <c r="J12628" s="520" t="s">
        <v>3241</v>
      </c>
    </row>
    <row r="12629" spans="1:10" x14ac:dyDescent="0.3">
      <c r="A12629" s="519">
        <v>2022</v>
      </c>
      <c r="B12629" s="520" t="s">
        <v>3095</v>
      </c>
      <c r="C12629" s="520" t="s">
        <v>3096</v>
      </c>
      <c r="D12629" s="521" t="s">
        <v>3095</v>
      </c>
      <c r="E12629" s="520" t="s">
        <v>6117</v>
      </c>
      <c r="F12629" s="520" t="s">
        <v>3034</v>
      </c>
      <c r="G12629" s="522" t="s">
        <v>2999</v>
      </c>
      <c r="H12629" s="524">
        <v>44593</v>
      </c>
      <c r="I12629" s="523">
        <v>5.0561320000000007</v>
      </c>
      <c r="J12629" s="520" t="s">
        <v>3241</v>
      </c>
    </row>
    <row r="12630" spans="1:10" x14ac:dyDescent="0.3">
      <c r="A12630" s="519">
        <v>2022</v>
      </c>
      <c r="B12630" s="520" t="s">
        <v>3097</v>
      </c>
      <c r="C12630" s="520" t="s">
        <v>3098</v>
      </c>
      <c r="D12630" s="521" t="s">
        <v>3097</v>
      </c>
      <c r="E12630" s="520" t="s">
        <v>6117</v>
      </c>
      <c r="F12630" s="520" t="s">
        <v>2825</v>
      </c>
      <c r="G12630" s="522" t="s">
        <v>2850</v>
      </c>
      <c r="H12630" s="524">
        <v>44593</v>
      </c>
      <c r="I12630" s="523">
        <v>0</v>
      </c>
      <c r="J12630" s="520" t="s">
        <v>3241</v>
      </c>
    </row>
    <row r="12631" spans="1:10" x14ac:dyDescent="0.3">
      <c r="A12631" s="519">
        <v>2022</v>
      </c>
      <c r="B12631" s="520" t="s">
        <v>3132</v>
      </c>
      <c r="C12631" s="520" t="s">
        <v>3133</v>
      </c>
      <c r="D12631" s="521" t="s">
        <v>3132</v>
      </c>
      <c r="E12631" s="520" t="s">
        <v>3033</v>
      </c>
      <c r="F12631" s="520" t="s">
        <v>2807</v>
      </c>
      <c r="G12631" s="522" t="s">
        <v>2812</v>
      </c>
      <c r="H12631" s="524">
        <v>44593</v>
      </c>
      <c r="I12631" s="523">
        <v>13.250002</v>
      </c>
      <c r="J12631" s="520" t="s">
        <v>3241</v>
      </c>
    </row>
    <row r="12632" spans="1:10" x14ac:dyDescent="0.3">
      <c r="A12632" s="519">
        <v>2022</v>
      </c>
      <c r="B12632" s="520" t="s">
        <v>3134</v>
      </c>
      <c r="C12632" s="520" t="s">
        <v>3135</v>
      </c>
      <c r="D12632" s="521" t="s">
        <v>3134</v>
      </c>
      <c r="E12632" s="520" t="s">
        <v>3033</v>
      </c>
      <c r="F12632" s="520" t="s">
        <v>2807</v>
      </c>
      <c r="G12632" s="522" t="s">
        <v>2812</v>
      </c>
      <c r="H12632" s="524">
        <v>44593</v>
      </c>
      <c r="I12632" s="523">
        <v>8.5749119999999994</v>
      </c>
      <c r="J12632" s="520" t="s">
        <v>3241</v>
      </c>
    </row>
    <row r="12633" spans="1:10" x14ac:dyDescent="0.3">
      <c r="A12633" s="519">
        <v>2022</v>
      </c>
      <c r="B12633" s="520" t="s">
        <v>3690</v>
      </c>
      <c r="C12633" s="520" t="s">
        <v>3691</v>
      </c>
      <c r="D12633" s="521" t="s">
        <v>3690</v>
      </c>
      <c r="E12633" s="520" t="s">
        <v>3033</v>
      </c>
      <c r="F12633" s="520" t="s">
        <v>2807</v>
      </c>
      <c r="G12633" s="522" t="s">
        <v>2812</v>
      </c>
      <c r="H12633" s="524">
        <v>44593</v>
      </c>
      <c r="I12633" s="523">
        <v>7.8307840000000004</v>
      </c>
      <c r="J12633" s="520" t="s">
        <v>3241</v>
      </c>
    </row>
    <row r="12634" spans="1:10" x14ac:dyDescent="0.3">
      <c r="A12634" s="519">
        <v>2022</v>
      </c>
      <c r="B12634" s="520" t="s">
        <v>3099</v>
      </c>
      <c r="C12634" s="520" t="s">
        <v>3100</v>
      </c>
      <c r="D12634" s="521" t="s">
        <v>3099</v>
      </c>
      <c r="E12634" s="520" t="s">
        <v>6117</v>
      </c>
      <c r="F12634" s="520" t="s">
        <v>2815</v>
      </c>
      <c r="G12634" s="522" t="s">
        <v>2816</v>
      </c>
      <c r="H12634" s="524">
        <v>44593</v>
      </c>
      <c r="I12634" s="523">
        <v>2.473757</v>
      </c>
      <c r="J12634" s="520" t="s">
        <v>3241</v>
      </c>
    </row>
    <row r="12635" spans="1:10" x14ac:dyDescent="0.3">
      <c r="A12635" s="519">
        <v>2022</v>
      </c>
      <c r="B12635" s="520" t="s">
        <v>6792</v>
      </c>
      <c r="C12635" s="520" t="s">
        <v>6793</v>
      </c>
      <c r="D12635" s="521" t="s">
        <v>6794</v>
      </c>
      <c r="E12635" s="520" t="s">
        <v>3161</v>
      </c>
      <c r="F12635" s="520" t="s">
        <v>2788</v>
      </c>
      <c r="G12635" s="522" t="s">
        <v>2788</v>
      </c>
      <c r="H12635" s="524">
        <v>44593</v>
      </c>
      <c r="I12635" s="523">
        <v>8.9500000000000007E-4</v>
      </c>
      <c r="J12635" s="520" t="s">
        <v>3192</v>
      </c>
    </row>
    <row r="12636" spans="1:10" x14ac:dyDescent="0.3">
      <c r="A12636" s="519">
        <v>2022</v>
      </c>
      <c r="B12636" s="520" t="s">
        <v>3193</v>
      </c>
      <c r="C12636" s="520" t="s">
        <v>3194</v>
      </c>
      <c r="D12636" s="521" t="s">
        <v>3193</v>
      </c>
      <c r="E12636" s="520" t="s">
        <v>6117</v>
      </c>
      <c r="F12636" s="520" t="s">
        <v>2798</v>
      </c>
      <c r="G12636" s="522" t="s">
        <v>2803</v>
      </c>
      <c r="H12636" s="524">
        <v>44593</v>
      </c>
      <c r="I12636" s="523">
        <v>9.5502000000000004E-2</v>
      </c>
      <c r="J12636" s="520" t="s">
        <v>3192</v>
      </c>
    </row>
    <row r="12637" spans="1:10" x14ac:dyDescent="0.3">
      <c r="A12637" s="519">
        <v>2022</v>
      </c>
      <c r="B12637" s="520" t="s">
        <v>3101</v>
      </c>
      <c r="C12637" s="520" t="s">
        <v>3102</v>
      </c>
      <c r="D12637" s="521" t="s">
        <v>3101</v>
      </c>
      <c r="E12637" s="520" t="s">
        <v>6117</v>
      </c>
      <c r="F12637" s="520" t="s">
        <v>3034</v>
      </c>
      <c r="G12637" s="522" t="s">
        <v>3074</v>
      </c>
      <c r="H12637" s="524">
        <v>44593</v>
      </c>
      <c r="I12637" s="523">
        <v>10.528708</v>
      </c>
      <c r="J12637" s="520" t="s">
        <v>3241</v>
      </c>
    </row>
    <row r="12638" spans="1:10" x14ac:dyDescent="0.3">
      <c r="A12638" s="519">
        <v>2022</v>
      </c>
      <c r="B12638" s="520" t="s">
        <v>3148</v>
      </c>
      <c r="C12638" s="520" t="s">
        <v>3149</v>
      </c>
      <c r="D12638" s="521" t="s">
        <v>3148</v>
      </c>
      <c r="E12638" s="520" t="s">
        <v>6117</v>
      </c>
      <c r="F12638" s="520" t="s">
        <v>2798</v>
      </c>
      <c r="G12638" s="522" t="s">
        <v>2803</v>
      </c>
      <c r="H12638" s="524">
        <v>44593</v>
      </c>
      <c r="I12638" s="523">
        <v>1.607394</v>
      </c>
      <c r="J12638" s="520" t="s">
        <v>3241</v>
      </c>
    </row>
    <row r="12639" spans="1:10" x14ac:dyDescent="0.3">
      <c r="A12639" s="519">
        <v>2022</v>
      </c>
      <c r="B12639" s="520" t="s">
        <v>3103</v>
      </c>
      <c r="C12639" s="520" t="s">
        <v>3104</v>
      </c>
      <c r="D12639" s="521" t="s">
        <v>3103</v>
      </c>
      <c r="E12639" s="520" t="s">
        <v>6117</v>
      </c>
      <c r="F12639" s="520" t="s">
        <v>3034</v>
      </c>
      <c r="G12639" s="522" t="s">
        <v>2923</v>
      </c>
      <c r="H12639" s="524">
        <v>44593</v>
      </c>
      <c r="I12639" s="523">
        <v>0.83183699999999994</v>
      </c>
      <c r="J12639" s="520" t="s">
        <v>3241</v>
      </c>
    </row>
    <row r="12640" spans="1:10" x14ac:dyDescent="0.3">
      <c r="A12640" s="519">
        <v>2022</v>
      </c>
      <c r="B12640" s="520" t="s">
        <v>3150</v>
      </c>
      <c r="C12640" s="520" t="s">
        <v>3151</v>
      </c>
      <c r="D12640" s="521" t="s">
        <v>3150</v>
      </c>
      <c r="E12640" s="520" t="s">
        <v>6117</v>
      </c>
      <c r="F12640" s="520" t="s">
        <v>2825</v>
      </c>
      <c r="G12640" s="522" t="s">
        <v>2850</v>
      </c>
      <c r="H12640" s="524">
        <v>44593</v>
      </c>
      <c r="I12640" s="523">
        <v>0.21416300000000002</v>
      </c>
      <c r="J12640" s="520" t="s">
        <v>3241</v>
      </c>
    </row>
    <row r="12641" spans="1:10" x14ac:dyDescent="0.3">
      <c r="A12641" s="519">
        <v>2022</v>
      </c>
      <c r="B12641" s="520" t="s">
        <v>6349</v>
      </c>
      <c r="C12641" s="520" t="s">
        <v>6306</v>
      </c>
      <c r="D12641" s="521" t="s">
        <v>6349</v>
      </c>
      <c r="E12641" s="520" t="s">
        <v>3111</v>
      </c>
      <c r="F12641" s="520" t="s">
        <v>2825</v>
      </c>
      <c r="G12641" s="522" t="s">
        <v>2826</v>
      </c>
      <c r="H12641" s="524">
        <v>44593</v>
      </c>
      <c r="I12641" s="523">
        <v>1.2110730000000001</v>
      </c>
      <c r="J12641" s="520" t="s">
        <v>3241</v>
      </c>
    </row>
    <row r="12642" spans="1:10" x14ac:dyDescent="0.3">
      <c r="A12642" s="519">
        <v>2022</v>
      </c>
      <c r="B12642" s="520" t="s">
        <v>3105</v>
      </c>
      <c r="C12642" s="520" t="s">
        <v>3106</v>
      </c>
      <c r="D12642" s="521" t="s">
        <v>3105</v>
      </c>
      <c r="E12642" s="520" t="s">
        <v>6117</v>
      </c>
      <c r="F12642" s="520" t="s">
        <v>2798</v>
      </c>
      <c r="G12642" s="522" t="s">
        <v>2803</v>
      </c>
      <c r="H12642" s="524">
        <v>44593</v>
      </c>
      <c r="I12642" s="523">
        <v>2.4102700000000001</v>
      </c>
      <c r="J12642" s="520" t="s">
        <v>3241</v>
      </c>
    </row>
    <row r="12643" spans="1:10" x14ac:dyDescent="0.3">
      <c r="A12643" s="519">
        <v>2022</v>
      </c>
      <c r="B12643" s="520" t="s">
        <v>5976</v>
      </c>
      <c r="C12643" s="520" t="s">
        <v>5977</v>
      </c>
      <c r="D12643" s="521" t="s">
        <v>5976</v>
      </c>
      <c r="E12643" s="520" t="s">
        <v>3111</v>
      </c>
      <c r="F12643" s="520" t="s">
        <v>3034</v>
      </c>
      <c r="G12643" s="522" t="s">
        <v>2831</v>
      </c>
      <c r="H12643" s="524">
        <v>44593</v>
      </c>
      <c r="I12643" s="523">
        <v>5.2736739999999998</v>
      </c>
      <c r="J12643" s="520" t="s">
        <v>3192</v>
      </c>
    </row>
    <row r="12644" spans="1:10" x14ac:dyDescent="0.3">
      <c r="A12644" s="519">
        <v>2022</v>
      </c>
      <c r="B12644" s="520" t="s">
        <v>6736</v>
      </c>
      <c r="C12644" s="520" t="s">
        <v>6727</v>
      </c>
      <c r="D12644" s="521" t="s">
        <v>6728</v>
      </c>
      <c r="E12644" s="520" t="s">
        <v>3161</v>
      </c>
      <c r="F12644" s="520" t="s">
        <v>2815</v>
      </c>
      <c r="G12644" s="522" t="s">
        <v>2816</v>
      </c>
      <c r="H12644" s="524">
        <v>44593</v>
      </c>
      <c r="I12644" s="523">
        <v>1.2463610000000001</v>
      </c>
      <c r="J12644" s="520" t="s">
        <v>3192</v>
      </c>
    </row>
    <row r="12645" spans="1:10" x14ac:dyDescent="0.3">
      <c r="A12645" s="519">
        <v>2022</v>
      </c>
      <c r="B12645" s="520" t="s">
        <v>3140</v>
      </c>
      <c r="C12645" s="520" t="s">
        <v>3141</v>
      </c>
      <c r="D12645" s="521" t="s">
        <v>3140</v>
      </c>
      <c r="E12645" s="520" t="s">
        <v>6117</v>
      </c>
      <c r="F12645" s="520" t="s">
        <v>2825</v>
      </c>
      <c r="G12645" s="522" t="s">
        <v>2850</v>
      </c>
      <c r="H12645" s="524">
        <v>44593</v>
      </c>
      <c r="I12645" s="523">
        <v>0</v>
      </c>
      <c r="J12645" s="520" t="s">
        <v>3241</v>
      </c>
    </row>
    <row r="12646" spans="1:10" x14ac:dyDescent="0.3">
      <c r="A12646" s="519">
        <v>2022</v>
      </c>
      <c r="B12646" s="520" t="s">
        <v>6150</v>
      </c>
      <c r="C12646" s="520" t="s">
        <v>6151</v>
      </c>
      <c r="D12646" s="521" t="s">
        <v>6150</v>
      </c>
      <c r="E12646" s="520" t="s">
        <v>3033</v>
      </c>
      <c r="F12646" s="520" t="s">
        <v>2788</v>
      </c>
      <c r="G12646" s="522" t="s">
        <v>2788</v>
      </c>
      <c r="H12646" s="524">
        <v>44593</v>
      </c>
      <c r="I12646" s="523">
        <v>71.913144000000003</v>
      </c>
      <c r="J12646" s="520" t="s">
        <v>3192</v>
      </c>
    </row>
    <row r="12647" spans="1:10" x14ac:dyDescent="0.3">
      <c r="A12647" s="519">
        <v>2022</v>
      </c>
      <c r="B12647" s="520" t="s">
        <v>5972</v>
      </c>
      <c r="C12647" s="520" t="s">
        <v>5973</v>
      </c>
      <c r="D12647" s="521" t="s">
        <v>5972</v>
      </c>
      <c r="E12647" s="520" t="s">
        <v>3111</v>
      </c>
      <c r="F12647" s="520" t="s">
        <v>2825</v>
      </c>
      <c r="G12647" s="522" t="s">
        <v>2850</v>
      </c>
      <c r="H12647" s="524">
        <v>44593</v>
      </c>
      <c r="I12647" s="523">
        <v>7.9961000000000004E-2</v>
      </c>
      <c r="J12647" s="520" t="s">
        <v>3241</v>
      </c>
    </row>
    <row r="12648" spans="1:10" x14ac:dyDescent="0.3">
      <c r="A12648" s="519">
        <v>2022</v>
      </c>
      <c r="B12648" s="520" t="s">
        <v>3109</v>
      </c>
      <c r="C12648" s="520" t="s">
        <v>3110</v>
      </c>
      <c r="D12648" s="521" t="s">
        <v>3109</v>
      </c>
      <c r="E12648" s="520" t="s">
        <v>3111</v>
      </c>
      <c r="F12648" s="520" t="s">
        <v>2825</v>
      </c>
      <c r="G12648" s="522" t="s">
        <v>2850</v>
      </c>
      <c r="H12648" s="524">
        <v>44593</v>
      </c>
      <c r="I12648" s="523">
        <v>0.18882400000000002</v>
      </c>
      <c r="J12648" s="520" t="s">
        <v>3241</v>
      </c>
    </row>
    <row r="12649" spans="1:10" x14ac:dyDescent="0.3">
      <c r="A12649" s="519">
        <v>2022</v>
      </c>
      <c r="B12649" s="520" t="s">
        <v>6781</v>
      </c>
      <c r="C12649" s="520" t="s">
        <v>6782</v>
      </c>
      <c r="D12649" s="521" t="s">
        <v>6783</v>
      </c>
      <c r="E12649" s="520" t="s">
        <v>3161</v>
      </c>
      <c r="F12649" s="520" t="s">
        <v>3087</v>
      </c>
      <c r="G12649" s="522" t="s">
        <v>2788</v>
      </c>
      <c r="H12649" s="524">
        <v>44593</v>
      </c>
      <c r="I12649" s="523">
        <v>3.3704740000000002</v>
      </c>
      <c r="J12649" s="520" t="s">
        <v>3192</v>
      </c>
    </row>
    <row r="12650" spans="1:10" x14ac:dyDescent="0.3">
      <c r="A12650" s="519">
        <v>2022</v>
      </c>
      <c r="B12650" s="520" t="s">
        <v>3158</v>
      </c>
      <c r="C12650" s="520" t="s">
        <v>3159</v>
      </c>
      <c r="D12650" s="521" t="s">
        <v>3160</v>
      </c>
      <c r="E12650" s="520" t="s">
        <v>3161</v>
      </c>
      <c r="F12650" s="520" t="s">
        <v>3087</v>
      </c>
      <c r="G12650" s="522" t="s">
        <v>2788</v>
      </c>
      <c r="H12650" s="524">
        <v>44593</v>
      </c>
      <c r="I12650" s="523">
        <v>3.3795240000000004</v>
      </c>
      <c r="J12650" s="520" t="s">
        <v>3241</v>
      </c>
    </row>
    <row r="12651" spans="1:10" x14ac:dyDescent="0.3">
      <c r="A12651" s="519">
        <v>2022</v>
      </c>
      <c r="B12651" s="520" t="s">
        <v>3112</v>
      </c>
      <c r="C12651" s="520" t="s">
        <v>3113</v>
      </c>
      <c r="D12651" s="521" t="s">
        <v>3112</v>
      </c>
      <c r="E12651" s="520" t="s">
        <v>6117</v>
      </c>
      <c r="F12651" s="520" t="s">
        <v>2825</v>
      </c>
      <c r="G12651" s="522" t="s">
        <v>2826</v>
      </c>
      <c r="H12651" s="524">
        <v>44593</v>
      </c>
      <c r="I12651" s="523">
        <v>1.5314680000000001</v>
      </c>
      <c r="J12651" s="520" t="s">
        <v>3241</v>
      </c>
    </row>
    <row r="12652" spans="1:10" x14ac:dyDescent="0.3">
      <c r="A12652" s="519">
        <v>2022</v>
      </c>
      <c r="B12652" s="520" t="s">
        <v>3167</v>
      </c>
      <c r="C12652" s="520" t="s">
        <v>3168</v>
      </c>
      <c r="D12652" s="521" t="s">
        <v>3169</v>
      </c>
      <c r="E12652" s="520" t="s">
        <v>3161</v>
      </c>
      <c r="F12652" s="520" t="s">
        <v>3087</v>
      </c>
      <c r="G12652" s="522" t="s">
        <v>2788</v>
      </c>
      <c r="H12652" s="524">
        <v>44593</v>
      </c>
      <c r="I12652" s="523">
        <v>6.2643170000000001</v>
      </c>
      <c r="J12652" s="520" t="s">
        <v>3241</v>
      </c>
    </row>
    <row r="12653" spans="1:10" x14ac:dyDescent="0.3">
      <c r="A12653" s="519">
        <v>2022</v>
      </c>
      <c r="B12653" s="520" t="s">
        <v>3687</v>
      </c>
      <c r="C12653" s="520" t="s">
        <v>3688</v>
      </c>
      <c r="D12653" s="521" t="s">
        <v>3689</v>
      </c>
      <c r="E12653" s="520" t="s">
        <v>3161</v>
      </c>
      <c r="F12653" s="520" t="s">
        <v>3026</v>
      </c>
      <c r="G12653" s="522" t="s">
        <v>2936</v>
      </c>
      <c r="H12653" s="524">
        <v>44593</v>
      </c>
      <c r="I12653" s="523">
        <v>0.68628200000000006</v>
      </c>
      <c r="J12653" s="520" t="s">
        <v>3192</v>
      </c>
    </row>
    <row r="12654" spans="1:10" x14ac:dyDescent="0.3">
      <c r="A12654" s="519">
        <v>2022</v>
      </c>
      <c r="B12654" s="520" t="s">
        <v>6330</v>
      </c>
      <c r="C12654" s="520" t="s">
        <v>6331</v>
      </c>
      <c r="D12654" s="521" t="s">
        <v>6330</v>
      </c>
      <c r="E12654" s="520" t="s">
        <v>3111</v>
      </c>
      <c r="F12654" s="520" t="s">
        <v>2815</v>
      </c>
      <c r="G12654" s="522" t="s">
        <v>2854</v>
      </c>
      <c r="H12654" s="524">
        <v>44593</v>
      </c>
      <c r="I12654" s="523">
        <v>0.90625100000000014</v>
      </c>
      <c r="J12654" s="520" t="s">
        <v>9055</v>
      </c>
    </row>
    <row r="12655" spans="1:10" x14ac:dyDescent="0.3">
      <c r="A12655" s="519">
        <v>2022</v>
      </c>
      <c r="B12655" s="520" t="s">
        <v>3117</v>
      </c>
      <c r="C12655" s="520" t="s">
        <v>3118</v>
      </c>
      <c r="D12655" s="521" t="s">
        <v>3117</v>
      </c>
      <c r="E12655" s="520" t="s">
        <v>6117</v>
      </c>
      <c r="F12655" s="520" t="s">
        <v>2815</v>
      </c>
      <c r="G12655" s="522" t="s">
        <v>2816</v>
      </c>
      <c r="H12655" s="524">
        <v>44593</v>
      </c>
      <c r="I12655" s="523">
        <v>4.9670430000000003</v>
      </c>
      <c r="J12655" s="520" t="s">
        <v>3241</v>
      </c>
    </row>
    <row r="12656" spans="1:10" x14ac:dyDescent="0.3">
      <c r="A12656" s="519">
        <v>2022</v>
      </c>
      <c r="B12656" s="520" t="s">
        <v>3129</v>
      </c>
      <c r="C12656" s="520" t="s">
        <v>3130</v>
      </c>
      <c r="D12656" s="521" t="s">
        <v>3131</v>
      </c>
      <c r="E12656" s="520" t="s">
        <v>3063</v>
      </c>
      <c r="F12656" s="520" t="s">
        <v>3034</v>
      </c>
      <c r="G12656" s="522" t="s">
        <v>2840</v>
      </c>
      <c r="H12656" s="524">
        <v>44593</v>
      </c>
      <c r="I12656" s="523">
        <v>0</v>
      </c>
      <c r="J12656" s="520" t="s">
        <v>3241</v>
      </c>
    </row>
    <row r="12657" spans="1:10" x14ac:dyDescent="0.3">
      <c r="A12657" s="519">
        <v>2022</v>
      </c>
      <c r="B12657" s="520" t="s">
        <v>6448</v>
      </c>
      <c r="C12657" s="520" t="s">
        <v>6449</v>
      </c>
      <c r="D12657" s="521" t="s">
        <v>6448</v>
      </c>
      <c r="E12657" s="520" t="s">
        <v>3111</v>
      </c>
      <c r="F12657" s="520" t="s">
        <v>2825</v>
      </c>
      <c r="G12657" s="522" t="s">
        <v>2850</v>
      </c>
      <c r="H12657" s="524">
        <v>44593</v>
      </c>
      <c r="I12657" s="523">
        <v>0.79274900000000004</v>
      </c>
      <c r="J12657" s="520" t="s">
        <v>3241</v>
      </c>
    </row>
    <row r="12658" spans="1:10" x14ac:dyDescent="0.3">
      <c r="A12658" s="519">
        <v>2022</v>
      </c>
      <c r="B12658" s="520" t="s">
        <v>6353</v>
      </c>
      <c r="C12658" s="520" t="s">
        <v>6354</v>
      </c>
      <c r="D12658" s="521" t="s">
        <v>6353</v>
      </c>
      <c r="E12658" s="520" t="s">
        <v>6117</v>
      </c>
      <c r="F12658" s="520" t="s">
        <v>2825</v>
      </c>
      <c r="G12658" s="522" t="s">
        <v>2826</v>
      </c>
      <c r="H12658" s="524">
        <v>44593</v>
      </c>
      <c r="I12658" s="523">
        <v>0.41704000000000002</v>
      </c>
      <c r="J12658" s="520" t="s">
        <v>3192</v>
      </c>
    </row>
    <row r="12659" spans="1:10" x14ac:dyDescent="0.3">
      <c r="A12659" s="519">
        <v>2022</v>
      </c>
      <c r="B12659" s="520" t="s">
        <v>6779</v>
      </c>
      <c r="C12659" s="520" t="s">
        <v>6780</v>
      </c>
      <c r="D12659" s="521" t="s">
        <v>6779</v>
      </c>
      <c r="E12659" s="520" t="s">
        <v>3033</v>
      </c>
      <c r="F12659" s="520" t="s">
        <v>2788</v>
      </c>
      <c r="G12659" s="522" t="s">
        <v>2788</v>
      </c>
      <c r="H12659" s="524">
        <v>44593</v>
      </c>
      <c r="I12659" s="523">
        <v>17.611845000000002</v>
      </c>
      <c r="J12659" s="520" t="s">
        <v>3241</v>
      </c>
    </row>
    <row r="12660" spans="1:10" x14ac:dyDescent="0.3">
      <c r="A12660" s="519">
        <v>2022</v>
      </c>
      <c r="B12660" s="520" t="s">
        <v>6469</v>
      </c>
      <c r="C12660" s="520" t="s">
        <v>6470</v>
      </c>
      <c r="D12660" s="521" t="s">
        <v>6469</v>
      </c>
      <c r="E12660" s="520" t="s">
        <v>3033</v>
      </c>
      <c r="F12660" s="520" t="s">
        <v>2788</v>
      </c>
      <c r="G12660" s="522" t="s">
        <v>2788</v>
      </c>
      <c r="H12660" s="524">
        <v>44593</v>
      </c>
      <c r="I12660" s="523">
        <v>38.229020000000006</v>
      </c>
      <c r="J12660" s="520" t="s">
        <v>3241</v>
      </c>
    </row>
    <row r="12661" spans="1:10" x14ac:dyDescent="0.3">
      <c r="A12661" s="519">
        <v>2022</v>
      </c>
      <c r="B12661" s="520" t="s">
        <v>5767</v>
      </c>
      <c r="C12661" s="520" t="s">
        <v>3515</v>
      </c>
      <c r="D12661" s="521" t="s">
        <v>5768</v>
      </c>
      <c r="E12661" s="520" t="s">
        <v>3063</v>
      </c>
      <c r="F12661" s="520" t="s">
        <v>2815</v>
      </c>
      <c r="G12661" s="522" t="s">
        <v>2816</v>
      </c>
      <c r="H12661" s="524">
        <v>44593</v>
      </c>
      <c r="I12661" s="523">
        <v>1.7256770000000001</v>
      </c>
      <c r="J12661" s="520" t="s">
        <v>3192</v>
      </c>
    </row>
    <row r="12662" spans="1:10" x14ac:dyDescent="0.3">
      <c r="A12662" s="519">
        <v>2022</v>
      </c>
      <c r="B12662" s="520" t="s">
        <v>6382</v>
      </c>
      <c r="C12662" s="520" t="s">
        <v>6383</v>
      </c>
      <c r="D12662" s="521" t="s">
        <v>6384</v>
      </c>
      <c r="E12662" s="520" t="s">
        <v>3161</v>
      </c>
      <c r="F12662" s="520" t="s">
        <v>2815</v>
      </c>
      <c r="G12662" s="522" t="s">
        <v>2854</v>
      </c>
      <c r="H12662" s="524">
        <v>44593</v>
      </c>
      <c r="I12662" s="523">
        <v>1.149</v>
      </c>
      <c r="J12662" s="520" t="s">
        <v>3192</v>
      </c>
    </row>
    <row r="12663" spans="1:10" x14ac:dyDescent="0.3">
      <c r="A12663" s="519">
        <v>2022</v>
      </c>
      <c r="B12663" s="520" t="s">
        <v>6029</v>
      </c>
      <c r="C12663" s="520" t="s">
        <v>6030</v>
      </c>
      <c r="D12663" s="521" t="s">
        <v>6029</v>
      </c>
      <c r="E12663" s="520" t="s">
        <v>3111</v>
      </c>
      <c r="F12663" s="520" t="s">
        <v>3034</v>
      </c>
      <c r="G12663" s="522" t="s">
        <v>2831</v>
      </c>
      <c r="H12663" s="524">
        <v>44593</v>
      </c>
      <c r="I12663" s="523">
        <v>1.4469060000000002</v>
      </c>
      <c r="J12663" s="520" t="s">
        <v>3192</v>
      </c>
    </row>
    <row r="12664" spans="1:10" x14ac:dyDescent="0.3">
      <c r="A12664" s="519">
        <v>2022</v>
      </c>
      <c r="B12664" s="520" t="s">
        <v>6027</v>
      </c>
      <c r="C12664" s="520" t="s">
        <v>6028</v>
      </c>
      <c r="D12664" s="521" t="s">
        <v>6027</v>
      </c>
      <c r="E12664" s="520" t="s">
        <v>3111</v>
      </c>
      <c r="F12664" s="520" t="s">
        <v>3034</v>
      </c>
      <c r="G12664" s="522" t="s">
        <v>2831</v>
      </c>
      <c r="H12664" s="524">
        <v>44593</v>
      </c>
      <c r="I12664" s="523">
        <v>2.9285040000000002</v>
      </c>
      <c r="J12664" s="520" t="s">
        <v>3192</v>
      </c>
    </row>
    <row r="12665" spans="1:10" x14ac:dyDescent="0.3">
      <c r="A12665" s="519">
        <v>2022</v>
      </c>
      <c r="B12665" s="520" t="s">
        <v>9056</v>
      </c>
      <c r="C12665" s="520" t="s">
        <v>9057</v>
      </c>
      <c r="D12665" s="521" t="s">
        <v>9058</v>
      </c>
      <c r="E12665" s="520" t="s">
        <v>3063</v>
      </c>
      <c r="F12665" s="520" t="s">
        <v>3094</v>
      </c>
      <c r="G12665" s="522" t="s">
        <v>3527</v>
      </c>
      <c r="H12665" s="524">
        <v>44593</v>
      </c>
      <c r="I12665" s="523">
        <v>0.24367900000000001</v>
      </c>
      <c r="J12665" s="520" t="s">
        <v>3192</v>
      </c>
    </row>
    <row r="12666" spans="1:10" x14ac:dyDescent="0.3">
      <c r="A12666" s="519">
        <v>2022</v>
      </c>
      <c r="B12666" s="520" t="s">
        <v>3178</v>
      </c>
      <c r="C12666" s="520" t="s">
        <v>3179</v>
      </c>
      <c r="D12666" s="521" t="s">
        <v>3178</v>
      </c>
      <c r="E12666" s="520" t="s">
        <v>3033</v>
      </c>
      <c r="F12666" s="520" t="s">
        <v>2807</v>
      </c>
      <c r="G12666" s="522" t="s">
        <v>2812</v>
      </c>
      <c r="H12666" s="524">
        <v>44593</v>
      </c>
      <c r="I12666" s="523">
        <v>0</v>
      </c>
      <c r="J12666" s="520" t="s">
        <v>3241</v>
      </c>
    </row>
    <row r="12667" spans="1:10" x14ac:dyDescent="0.3">
      <c r="A12667" s="519">
        <v>2022</v>
      </c>
      <c r="B12667" s="520" t="s">
        <v>6332</v>
      </c>
      <c r="C12667" s="520" t="s">
        <v>6266</v>
      </c>
      <c r="D12667" s="521" t="s">
        <v>6332</v>
      </c>
      <c r="E12667" s="520" t="s">
        <v>3111</v>
      </c>
      <c r="F12667" s="520" t="s">
        <v>2815</v>
      </c>
      <c r="G12667" s="522" t="s">
        <v>2854</v>
      </c>
      <c r="H12667" s="524">
        <v>44593</v>
      </c>
      <c r="I12667" s="523">
        <v>4.4169000000000007E-2</v>
      </c>
      <c r="J12667" s="520" t="s">
        <v>3241</v>
      </c>
    </row>
    <row r="12668" spans="1:10" x14ac:dyDescent="0.3">
      <c r="A12668" s="519">
        <v>2022</v>
      </c>
      <c r="B12668" s="520" t="s">
        <v>6731</v>
      </c>
      <c r="C12668" s="520" t="s">
        <v>6732</v>
      </c>
      <c r="D12668" s="521" t="s">
        <v>6731</v>
      </c>
      <c r="E12668" s="520" t="s">
        <v>6117</v>
      </c>
      <c r="F12668" s="520" t="s">
        <v>2825</v>
      </c>
      <c r="G12668" s="522" t="s">
        <v>2826</v>
      </c>
      <c r="H12668" s="524">
        <v>44593</v>
      </c>
      <c r="I12668" s="523">
        <v>0.13404199999999999</v>
      </c>
      <c r="J12668" s="520" t="s">
        <v>3192</v>
      </c>
    </row>
    <row r="12669" spans="1:10" x14ac:dyDescent="0.3">
      <c r="A12669" s="519">
        <v>2022</v>
      </c>
      <c r="B12669" s="520" t="s">
        <v>3119</v>
      </c>
      <c r="C12669" s="520" t="s">
        <v>3120</v>
      </c>
      <c r="D12669" s="521" t="s">
        <v>3119</v>
      </c>
      <c r="E12669" s="520" t="s">
        <v>6117</v>
      </c>
      <c r="F12669" s="520" t="s">
        <v>3034</v>
      </c>
      <c r="G12669" s="522" t="s">
        <v>2840</v>
      </c>
      <c r="H12669" s="524">
        <v>44593</v>
      </c>
      <c r="I12669" s="523">
        <v>3.43004</v>
      </c>
      <c r="J12669" s="520" t="s">
        <v>3241</v>
      </c>
    </row>
    <row r="12670" spans="1:10" x14ac:dyDescent="0.3">
      <c r="A12670" s="519">
        <v>2022</v>
      </c>
      <c r="B12670" s="520" t="s">
        <v>6083</v>
      </c>
      <c r="C12670" s="520" t="s">
        <v>6084</v>
      </c>
      <c r="D12670" s="521" t="s">
        <v>6083</v>
      </c>
      <c r="E12670" s="520" t="s">
        <v>3111</v>
      </c>
      <c r="F12670" s="520" t="s">
        <v>2825</v>
      </c>
      <c r="G12670" s="522" t="s">
        <v>2850</v>
      </c>
      <c r="H12670" s="524">
        <v>44593</v>
      </c>
      <c r="I12670" s="523">
        <v>1.5081629999999999</v>
      </c>
      <c r="J12670" s="520" t="s">
        <v>3241</v>
      </c>
    </row>
    <row r="12671" spans="1:10" x14ac:dyDescent="0.3">
      <c r="A12671" s="519">
        <v>2022</v>
      </c>
      <c r="B12671" s="520" t="s">
        <v>5984</v>
      </c>
      <c r="C12671" s="520" t="s">
        <v>5985</v>
      </c>
      <c r="D12671" s="521" t="s">
        <v>5984</v>
      </c>
      <c r="E12671" s="520" t="s">
        <v>3111</v>
      </c>
      <c r="F12671" s="520" t="s">
        <v>2825</v>
      </c>
      <c r="G12671" s="522" t="s">
        <v>2850</v>
      </c>
      <c r="H12671" s="524">
        <v>44593</v>
      </c>
      <c r="I12671" s="523">
        <v>7.4459549999999997</v>
      </c>
      <c r="J12671" s="520" t="s">
        <v>3192</v>
      </c>
    </row>
    <row r="12672" spans="1:10" x14ac:dyDescent="0.3">
      <c r="A12672" s="519">
        <v>2022</v>
      </c>
      <c r="B12672" s="520" t="s">
        <v>6043</v>
      </c>
      <c r="C12672" s="520" t="s">
        <v>6044</v>
      </c>
      <c r="D12672" s="521" t="s">
        <v>6043</v>
      </c>
      <c r="E12672" s="520" t="s">
        <v>3111</v>
      </c>
      <c r="F12672" s="520" t="s">
        <v>2825</v>
      </c>
      <c r="G12672" s="522" t="s">
        <v>2850</v>
      </c>
      <c r="H12672" s="524">
        <v>44593</v>
      </c>
      <c r="I12672" s="523">
        <v>2.9941750000000003</v>
      </c>
      <c r="J12672" s="520" t="s">
        <v>3192</v>
      </c>
    </row>
    <row r="12673" spans="1:10" x14ac:dyDescent="0.3">
      <c r="A12673" s="519">
        <v>2022</v>
      </c>
      <c r="B12673" s="520" t="s">
        <v>3121</v>
      </c>
      <c r="C12673" s="520" t="s">
        <v>3122</v>
      </c>
      <c r="D12673" s="521" t="s">
        <v>3121</v>
      </c>
      <c r="E12673" s="520" t="s">
        <v>6117</v>
      </c>
      <c r="F12673" s="520" t="s">
        <v>2825</v>
      </c>
      <c r="G12673" s="522" t="s">
        <v>2850</v>
      </c>
      <c r="H12673" s="524">
        <v>44593</v>
      </c>
      <c r="I12673" s="523">
        <v>9.9896190000000011</v>
      </c>
      <c r="J12673" s="520" t="s">
        <v>3241</v>
      </c>
    </row>
    <row r="12674" spans="1:10" x14ac:dyDescent="0.3">
      <c r="A12674" s="519">
        <v>2022</v>
      </c>
      <c r="B12674" s="520" t="s">
        <v>5978</v>
      </c>
      <c r="C12674" s="520" t="s">
        <v>5979</v>
      </c>
      <c r="D12674" s="521" t="s">
        <v>5978</v>
      </c>
      <c r="E12674" s="520" t="s">
        <v>3111</v>
      </c>
      <c r="F12674" s="520" t="s">
        <v>2825</v>
      </c>
      <c r="G12674" s="522" t="s">
        <v>2850</v>
      </c>
      <c r="H12674" s="524">
        <v>44593</v>
      </c>
      <c r="I12674" s="523">
        <v>5.6621790000000001</v>
      </c>
      <c r="J12674" s="520" t="s">
        <v>3192</v>
      </c>
    </row>
    <row r="12675" spans="1:10" x14ac:dyDescent="0.3">
      <c r="A12675" s="519">
        <v>2022</v>
      </c>
      <c r="B12675" s="520" t="s">
        <v>5980</v>
      </c>
      <c r="C12675" s="520" t="s">
        <v>5981</v>
      </c>
      <c r="D12675" s="521" t="s">
        <v>5980</v>
      </c>
      <c r="E12675" s="520" t="s">
        <v>3111</v>
      </c>
      <c r="F12675" s="520" t="s">
        <v>2825</v>
      </c>
      <c r="G12675" s="522" t="s">
        <v>2850</v>
      </c>
      <c r="H12675" s="524">
        <v>44593</v>
      </c>
      <c r="I12675" s="523">
        <v>5.8013380000000003</v>
      </c>
      <c r="J12675" s="520" t="s">
        <v>3192</v>
      </c>
    </row>
    <row r="12676" spans="1:10" x14ac:dyDescent="0.3">
      <c r="A12676" s="519">
        <v>2022</v>
      </c>
      <c r="B12676" s="520" t="s">
        <v>5993</v>
      </c>
      <c r="C12676" s="520" t="s">
        <v>5994</v>
      </c>
      <c r="D12676" s="521" t="s">
        <v>5993</v>
      </c>
      <c r="E12676" s="520" t="s">
        <v>3033</v>
      </c>
      <c r="F12676" s="520" t="s">
        <v>2788</v>
      </c>
      <c r="G12676" s="522" t="s">
        <v>2788</v>
      </c>
      <c r="H12676" s="524">
        <v>44593</v>
      </c>
      <c r="I12676" s="523">
        <v>1.17601</v>
      </c>
      <c r="J12676" s="520" t="s">
        <v>3241</v>
      </c>
    </row>
    <row r="12677" spans="1:10" x14ac:dyDescent="0.3">
      <c r="A12677" s="519">
        <v>2022</v>
      </c>
      <c r="B12677" s="520" t="s">
        <v>5982</v>
      </c>
      <c r="C12677" s="520" t="s">
        <v>5983</v>
      </c>
      <c r="D12677" s="521" t="s">
        <v>5982</v>
      </c>
      <c r="E12677" s="520" t="s">
        <v>3033</v>
      </c>
      <c r="F12677" s="520" t="s">
        <v>2788</v>
      </c>
      <c r="G12677" s="522" t="s">
        <v>2788</v>
      </c>
      <c r="H12677" s="524">
        <v>44593</v>
      </c>
      <c r="I12677" s="523">
        <v>17.997779000000001</v>
      </c>
      <c r="J12677" s="520" t="s">
        <v>3192</v>
      </c>
    </row>
    <row r="12678" spans="1:10" x14ac:dyDescent="0.3">
      <c r="A12678" s="519">
        <v>2022</v>
      </c>
      <c r="B12678" s="520" t="s">
        <v>6385</v>
      </c>
      <c r="C12678" s="520" t="s">
        <v>6386</v>
      </c>
      <c r="D12678" s="521" t="s">
        <v>6387</v>
      </c>
      <c r="E12678" s="520" t="s">
        <v>3161</v>
      </c>
      <c r="F12678" s="520" t="s">
        <v>2815</v>
      </c>
      <c r="G12678" s="522" t="s">
        <v>2816</v>
      </c>
      <c r="H12678" s="524">
        <v>44593</v>
      </c>
      <c r="I12678" s="523">
        <v>0.65735300000000008</v>
      </c>
      <c r="J12678" s="520" t="s">
        <v>3192</v>
      </c>
    </row>
    <row r="12679" spans="1:10" x14ac:dyDescent="0.3">
      <c r="A12679" s="519">
        <v>2022</v>
      </c>
      <c r="B12679" s="520" t="s">
        <v>6499</v>
      </c>
      <c r="C12679" s="520" t="s">
        <v>6500</v>
      </c>
      <c r="D12679" s="521" t="s">
        <v>6499</v>
      </c>
      <c r="E12679" s="520" t="s">
        <v>3033</v>
      </c>
      <c r="F12679" s="520" t="s">
        <v>2788</v>
      </c>
      <c r="G12679" s="522" t="s">
        <v>2788</v>
      </c>
      <c r="H12679" s="524">
        <v>44593</v>
      </c>
      <c r="I12679" s="523">
        <v>15.443075</v>
      </c>
      <c r="J12679" s="520" t="s">
        <v>3192</v>
      </c>
    </row>
    <row r="12680" spans="1:10" x14ac:dyDescent="0.3">
      <c r="A12680" s="519">
        <v>2022</v>
      </c>
      <c r="B12680" s="520" t="s">
        <v>6471</v>
      </c>
      <c r="C12680" s="520" t="s">
        <v>6472</v>
      </c>
      <c r="D12680" s="521" t="s">
        <v>6473</v>
      </c>
      <c r="E12680" s="520" t="s">
        <v>3161</v>
      </c>
      <c r="F12680" s="520" t="s">
        <v>3026</v>
      </c>
      <c r="G12680" s="522" t="s">
        <v>2936</v>
      </c>
      <c r="H12680" s="524">
        <v>44593</v>
      </c>
      <c r="I12680" s="523">
        <v>1.229481</v>
      </c>
      <c r="J12680" s="520" t="s">
        <v>3192</v>
      </c>
    </row>
    <row r="12681" spans="1:10" x14ac:dyDescent="0.3">
      <c r="A12681" s="519">
        <v>2022</v>
      </c>
      <c r="B12681" s="520" t="s">
        <v>6510</v>
      </c>
      <c r="C12681" s="520" t="s">
        <v>3461</v>
      </c>
      <c r="D12681" s="521" t="s">
        <v>6511</v>
      </c>
      <c r="E12681" s="520" t="s">
        <v>3161</v>
      </c>
      <c r="F12681" s="520" t="s">
        <v>2815</v>
      </c>
      <c r="G12681" s="522" t="s">
        <v>2854</v>
      </c>
      <c r="H12681" s="524">
        <v>44593</v>
      </c>
      <c r="I12681" s="523">
        <v>0.51223200000000002</v>
      </c>
      <c r="J12681" s="520" t="s">
        <v>3192</v>
      </c>
    </row>
    <row r="12682" spans="1:10" x14ac:dyDescent="0.3">
      <c r="A12682" s="519">
        <v>2022</v>
      </c>
      <c r="B12682" s="520" t="s">
        <v>3198</v>
      </c>
      <c r="C12682" s="520" t="s">
        <v>3199</v>
      </c>
      <c r="D12682" s="521" t="s">
        <v>3200</v>
      </c>
      <c r="E12682" s="520" t="s">
        <v>3161</v>
      </c>
      <c r="F12682" s="520" t="s">
        <v>2815</v>
      </c>
      <c r="G12682" s="522" t="s">
        <v>2854</v>
      </c>
      <c r="H12682" s="524">
        <v>44593</v>
      </c>
      <c r="I12682" s="523">
        <v>0.69447900000000007</v>
      </c>
      <c r="J12682" s="520" t="s">
        <v>3192</v>
      </c>
    </row>
    <row r="12683" spans="1:10" x14ac:dyDescent="0.3">
      <c r="A12683" s="519">
        <v>2022</v>
      </c>
      <c r="B12683" s="520" t="s">
        <v>9062</v>
      </c>
      <c r="C12683" s="520" t="s">
        <v>9063</v>
      </c>
      <c r="D12683" s="521" t="s">
        <v>9062</v>
      </c>
      <c r="E12683" s="520" t="s">
        <v>3033</v>
      </c>
      <c r="F12683" s="520" t="s">
        <v>2807</v>
      </c>
      <c r="G12683" s="522" t="s">
        <v>2808</v>
      </c>
      <c r="H12683" s="524">
        <v>44593</v>
      </c>
      <c r="I12683" s="523">
        <v>20.011762999999998</v>
      </c>
      <c r="J12683" s="520" t="s">
        <v>3192</v>
      </c>
    </row>
    <row r="12684" spans="1:10" x14ac:dyDescent="0.3">
      <c r="A12684" s="519">
        <v>2022</v>
      </c>
      <c r="B12684" s="520" t="s">
        <v>9064</v>
      </c>
      <c r="C12684" s="520" t="s">
        <v>9044</v>
      </c>
      <c r="D12684" s="521" t="s">
        <v>9064</v>
      </c>
      <c r="E12684" s="520" t="s">
        <v>3033</v>
      </c>
      <c r="F12684" s="520" t="s">
        <v>2807</v>
      </c>
      <c r="G12684" s="522" t="s">
        <v>2808</v>
      </c>
      <c r="H12684" s="524">
        <v>44593</v>
      </c>
      <c r="I12684" s="523">
        <v>3.3654760000000001</v>
      </c>
      <c r="J12684" s="520" t="s">
        <v>3241</v>
      </c>
    </row>
    <row r="12685" spans="1:10" x14ac:dyDescent="0.3">
      <c r="A12685" s="519">
        <v>2022</v>
      </c>
      <c r="B12685" s="520" t="s">
        <v>9084</v>
      </c>
      <c r="C12685" s="520" t="s">
        <v>9085</v>
      </c>
      <c r="D12685" s="521" t="s">
        <v>9084</v>
      </c>
      <c r="E12685" s="520" t="s">
        <v>6117</v>
      </c>
      <c r="F12685" s="520" t="s">
        <v>2825</v>
      </c>
      <c r="G12685" s="522" t="s">
        <v>2826</v>
      </c>
      <c r="H12685" s="524">
        <v>44593</v>
      </c>
      <c r="I12685" s="523">
        <v>0</v>
      </c>
      <c r="J12685" s="520" t="s">
        <v>3192</v>
      </c>
    </row>
    <row r="12686" spans="1:10" x14ac:dyDescent="0.3">
      <c r="A12686" s="519">
        <v>2022</v>
      </c>
      <c r="B12686" s="520" t="s">
        <v>3051</v>
      </c>
      <c r="C12686" s="520" t="s">
        <v>3051</v>
      </c>
      <c r="D12686" s="521" t="s">
        <v>3051</v>
      </c>
      <c r="E12686" s="520" t="s">
        <v>6118</v>
      </c>
      <c r="F12686" s="520" t="s">
        <v>3051</v>
      </c>
      <c r="G12686" s="522" t="s">
        <v>6074</v>
      </c>
      <c r="H12686" s="524">
        <v>44593</v>
      </c>
      <c r="I12686" s="523">
        <v>10568.6</v>
      </c>
      <c r="J12686" s="520" t="s">
        <v>6487</v>
      </c>
    </row>
    <row r="12687" spans="1:10" x14ac:dyDescent="0.3">
      <c r="A12687" s="519">
        <v>2022</v>
      </c>
      <c r="B12687" s="520" t="s">
        <v>3022</v>
      </c>
      <c r="C12687" s="520" t="s">
        <v>3023</v>
      </c>
      <c r="D12687" s="521" t="s">
        <v>3024</v>
      </c>
      <c r="E12687" s="520" t="s">
        <v>3025</v>
      </c>
      <c r="F12687" s="520" t="s">
        <v>3026</v>
      </c>
      <c r="G12687" s="522" t="s">
        <v>2788</v>
      </c>
      <c r="H12687" s="524">
        <v>44593</v>
      </c>
      <c r="I12687" s="523">
        <v>0</v>
      </c>
      <c r="J12687" s="520" t="s">
        <v>3241</v>
      </c>
    </row>
    <row r="12688" spans="1:10" x14ac:dyDescent="0.3">
      <c r="A12688" s="519">
        <v>2022</v>
      </c>
      <c r="B12688" s="520" t="s">
        <v>3022</v>
      </c>
      <c r="C12688" s="520" t="s">
        <v>3023</v>
      </c>
      <c r="D12688" s="521" t="s">
        <v>3027</v>
      </c>
      <c r="E12688" s="520" t="s">
        <v>3025</v>
      </c>
      <c r="F12688" s="520" t="s">
        <v>3026</v>
      </c>
      <c r="G12688" s="522" t="s">
        <v>2788</v>
      </c>
      <c r="H12688" s="524">
        <v>44593</v>
      </c>
      <c r="I12688" s="523">
        <v>0</v>
      </c>
      <c r="J12688" s="520" t="s">
        <v>3241</v>
      </c>
    </row>
    <row r="12689" spans="1:10" x14ac:dyDescent="0.3">
      <c r="A12689" s="519">
        <v>2022</v>
      </c>
      <c r="B12689" s="520" t="s">
        <v>3035</v>
      </c>
      <c r="C12689" s="520" t="s">
        <v>3036</v>
      </c>
      <c r="D12689" s="521" t="s">
        <v>3035</v>
      </c>
      <c r="E12689" s="520" t="s">
        <v>6117</v>
      </c>
      <c r="F12689" s="520" t="s">
        <v>2825</v>
      </c>
      <c r="G12689" s="522" t="s">
        <v>2826</v>
      </c>
      <c r="H12689" s="524">
        <v>44593</v>
      </c>
      <c r="I12689" s="523">
        <v>0</v>
      </c>
      <c r="J12689" s="520" t="s">
        <v>3241</v>
      </c>
    </row>
    <row r="12690" spans="1:10" x14ac:dyDescent="0.3">
      <c r="A12690" s="519">
        <v>2022</v>
      </c>
      <c r="B12690" s="520" t="s">
        <v>3162</v>
      </c>
      <c r="C12690" s="520" t="s">
        <v>3163</v>
      </c>
      <c r="D12690" s="521" t="s">
        <v>3164</v>
      </c>
      <c r="E12690" s="520" t="s">
        <v>3025</v>
      </c>
      <c r="F12690" s="520" t="s">
        <v>3087</v>
      </c>
      <c r="G12690" s="522" t="s">
        <v>2788</v>
      </c>
      <c r="H12690" s="524">
        <v>44593</v>
      </c>
      <c r="I12690" s="523">
        <v>0</v>
      </c>
      <c r="J12690" s="520" t="s">
        <v>3241</v>
      </c>
    </row>
    <row r="12691" spans="1:10" x14ac:dyDescent="0.3">
      <c r="A12691" s="519">
        <v>2022</v>
      </c>
      <c r="B12691" s="520" t="s">
        <v>3162</v>
      </c>
      <c r="C12691" s="520" t="s">
        <v>3163</v>
      </c>
      <c r="D12691" s="521" t="s">
        <v>3165</v>
      </c>
      <c r="E12691" s="520" t="s">
        <v>3025</v>
      </c>
      <c r="F12691" s="520" t="s">
        <v>3087</v>
      </c>
      <c r="G12691" s="522" t="s">
        <v>2788</v>
      </c>
      <c r="H12691" s="524">
        <v>44593</v>
      </c>
      <c r="I12691" s="523">
        <v>0</v>
      </c>
      <c r="J12691" s="520" t="s">
        <v>3241</v>
      </c>
    </row>
    <row r="12692" spans="1:10" x14ac:dyDescent="0.3">
      <c r="A12692" s="519">
        <v>2022</v>
      </c>
      <c r="B12692" s="520" t="s">
        <v>3064</v>
      </c>
      <c r="C12692" s="520" t="s">
        <v>3065</v>
      </c>
      <c r="D12692" s="521" t="s">
        <v>3066</v>
      </c>
      <c r="E12692" s="520" t="s">
        <v>3025</v>
      </c>
      <c r="F12692" s="520" t="s">
        <v>2825</v>
      </c>
      <c r="G12692" s="522" t="s">
        <v>2826</v>
      </c>
      <c r="H12692" s="524">
        <v>44593</v>
      </c>
      <c r="I12692" s="523">
        <v>0</v>
      </c>
      <c r="J12692" s="520" t="s">
        <v>3241</v>
      </c>
    </row>
    <row r="12693" spans="1:10" x14ac:dyDescent="0.3">
      <c r="A12693" s="519">
        <v>2022</v>
      </c>
      <c r="B12693" s="520" t="s">
        <v>3064</v>
      </c>
      <c r="C12693" s="520" t="s">
        <v>3065</v>
      </c>
      <c r="D12693" s="521" t="s">
        <v>3067</v>
      </c>
      <c r="E12693" s="520" t="s">
        <v>3025</v>
      </c>
      <c r="F12693" s="520" t="s">
        <v>2825</v>
      </c>
      <c r="G12693" s="522" t="s">
        <v>2826</v>
      </c>
      <c r="H12693" s="524">
        <v>44593</v>
      </c>
      <c r="I12693" s="523">
        <v>0</v>
      </c>
      <c r="J12693" s="520" t="s">
        <v>3241</v>
      </c>
    </row>
    <row r="12694" spans="1:10" x14ac:dyDescent="0.3">
      <c r="A12694" s="519">
        <v>2022</v>
      </c>
      <c r="B12694" s="520" t="s">
        <v>3084</v>
      </c>
      <c r="C12694" s="520" t="s">
        <v>3085</v>
      </c>
      <c r="D12694" s="521" t="s">
        <v>3086</v>
      </c>
      <c r="E12694" s="520" t="s">
        <v>3025</v>
      </c>
      <c r="F12694" s="520" t="s">
        <v>3087</v>
      </c>
      <c r="G12694" s="522" t="s">
        <v>2788</v>
      </c>
      <c r="H12694" s="524">
        <v>44593</v>
      </c>
      <c r="I12694" s="523">
        <v>0</v>
      </c>
      <c r="J12694" s="520" t="s">
        <v>3241</v>
      </c>
    </row>
    <row r="12695" spans="1:10" x14ac:dyDescent="0.3">
      <c r="A12695" s="519">
        <v>2022</v>
      </c>
      <c r="B12695" s="520" t="s">
        <v>3084</v>
      </c>
      <c r="C12695" s="520" t="s">
        <v>3085</v>
      </c>
      <c r="D12695" s="521" t="s">
        <v>3088</v>
      </c>
      <c r="E12695" s="520" t="s">
        <v>3025</v>
      </c>
      <c r="F12695" s="520" t="s">
        <v>3087</v>
      </c>
      <c r="G12695" s="522" t="s">
        <v>2788</v>
      </c>
      <c r="H12695" s="524">
        <v>44593</v>
      </c>
      <c r="I12695" s="523">
        <v>0</v>
      </c>
      <c r="J12695" s="520" t="s">
        <v>3241</v>
      </c>
    </row>
    <row r="12696" spans="1:10" x14ac:dyDescent="0.3">
      <c r="A12696" s="519">
        <v>2022</v>
      </c>
      <c r="B12696" s="520" t="s">
        <v>3136</v>
      </c>
      <c r="C12696" s="520" t="s">
        <v>3137</v>
      </c>
      <c r="D12696" s="521" t="s">
        <v>3138</v>
      </c>
      <c r="E12696" s="520" t="s">
        <v>3025</v>
      </c>
      <c r="F12696" s="520" t="s">
        <v>3087</v>
      </c>
      <c r="G12696" s="522" t="s">
        <v>2788</v>
      </c>
      <c r="H12696" s="524">
        <v>44593</v>
      </c>
      <c r="I12696" s="523">
        <v>0</v>
      </c>
      <c r="J12696" s="520" t="s">
        <v>3241</v>
      </c>
    </row>
    <row r="12697" spans="1:10" x14ac:dyDescent="0.3">
      <c r="A12697" s="519">
        <v>2022</v>
      </c>
      <c r="B12697" s="520" t="s">
        <v>3136</v>
      </c>
      <c r="C12697" s="520" t="s">
        <v>3137</v>
      </c>
      <c r="D12697" s="521" t="s">
        <v>3139</v>
      </c>
      <c r="E12697" s="520" t="s">
        <v>3025</v>
      </c>
      <c r="F12697" s="520" t="s">
        <v>3087</v>
      </c>
      <c r="G12697" s="522" t="s">
        <v>2788</v>
      </c>
      <c r="H12697" s="524">
        <v>44593</v>
      </c>
      <c r="I12697" s="523">
        <v>0</v>
      </c>
      <c r="J12697" s="520" t="s">
        <v>3241</v>
      </c>
    </row>
    <row r="12698" spans="1:10" x14ac:dyDescent="0.3">
      <c r="A12698" s="519">
        <v>2022</v>
      </c>
      <c r="B12698" s="520" t="s">
        <v>3123</v>
      </c>
      <c r="C12698" s="520" t="s">
        <v>3124</v>
      </c>
      <c r="D12698" s="521" t="s">
        <v>3125</v>
      </c>
      <c r="E12698" s="520" t="s">
        <v>3025</v>
      </c>
      <c r="F12698" s="520" t="s">
        <v>2825</v>
      </c>
      <c r="G12698" s="522" t="s">
        <v>2850</v>
      </c>
      <c r="H12698" s="524">
        <v>44593</v>
      </c>
      <c r="I12698" s="523">
        <v>0</v>
      </c>
      <c r="J12698" s="520" t="s">
        <v>3241</v>
      </c>
    </row>
    <row r="12699" spans="1:10" x14ac:dyDescent="0.3">
      <c r="A12699" s="519">
        <v>2022</v>
      </c>
      <c r="B12699" s="520" t="s">
        <v>3123</v>
      </c>
      <c r="C12699" s="520" t="s">
        <v>3124</v>
      </c>
      <c r="D12699" s="521" t="s">
        <v>3166</v>
      </c>
      <c r="E12699" s="520" t="s">
        <v>3025</v>
      </c>
      <c r="F12699" s="520" t="s">
        <v>2825</v>
      </c>
      <c r="G12699" s="522" t="s">
        <v>2850</v>
      </c>
      <c r="H12699" s="524">
        <v>44593</v>
      </c>
      <c r="I12699" s="523">
        <v>0</v>
      </c>
      <c r="J12699" s="520" t="s">
        <v>3241</v>
      </c>
    </row>
    <row r="12700" spans="1:10" x14ac:dyDescent="0.3">
      <c r="A12700" s="519">
        <v>2022</v>
      </c>
      <c r="B12700" s="520" t="s">
        <v>3123</v>
      </c>
      <c r="C12700" s="520" t="s">
        <v>3124</v>
      </c>
      <c r="D12700" s="521" t="s">
        <v>3170</v>
      </c>
      <c r="E12700" s="520" t="s">
        <v>3025</v>
      </c>
      <c r="F12700" s="520" t="s">
        <v>2825</v>
      </c>
      <c r="G12700" s="522" t="s">
        <v>2850</v>
      </c>
      <c r="H12700" s="524">
        <v>44593</v>
      </c>
      <c r="I12700" s="523">
        <v>0</v>
      </c>
      <c r="J12700" s="520" t="s">
        <v>3241</v>
      </c>
    </row>
    <row r="12701" spans="1:10" x14ac:dyDescent="0.3">
      <c r="A12701" s="519">
        <v>2022</v>
      </c>
      <c r="B12701" s="520" t="s">
        <v>3107</v>
      </c>
      <c r="C12701" s="520" t="s">
        <v>3108</v>
      </c>
      <c r="D12701" s="521" t="s">
        <v>3108</v>
      </c>
      <c r="E12701" s="520" t="s">
        <v>6117</v>
      </c>
      <c r="F12701" s="520" t="s">
        <v>3026</v>
      </c>
      <c r="G12701" s="522" t="s">
        <v>2936</v>
      </c>
      <c r="H12701" s="524">
        <v>44593</v>
      </c>
      <c r="I12701" s="523">
        <v>0</v>
      </c>
      <c r="J12701" s="520" t="s">
        <v>3241</v>
      </c>
    </row>
    <row r="12702" spans="1:10" x14ac:dyDescent="0.3">
      <c r="A12702" s="519">
        <v>2022</v>
      </c>
      <c r="B12702" s="520" t="s">
        <v>3114</v>
      </c>
      <c r="C12702" s="520" t="s">
        <v>3115</v>
      </c>
      <c r="D12702" s="521" t="s">
        <v>3116</v>
      </c>
      <c r="E12702" s="520" t="s">
        <v>3025</v>
      </c>
      <c r="F12702" s="520" t="s">
        <v>3026</v>
      </c>
      <c r="G12702" s="522" t="s">
        <v>2788</v>
      </c>
      <c r="H12702" s="524">
        <v>44593</v>
      </c>
      <c r="I12702" s="523">
        <v>0</v>
      </c>
      <c r="J12702" s="520" t="s">
        <v>3241</v>
      </c>
    </row>
    <row r="12703" spans="1:10" x14ac:dyDescent="0.3">
      <c r="A12703" s="519">
        <v>2022</v>
      </c>
      <c r="B12703" s="520" t="s">
        <v>3126</v>
      </c>
      <c r="C12703" s="520" t="s">
        <v>3127</v>
      </c>
      <c r="D12703" s="521" t="s">
        <v>3128</v>
      </c>
      <c r="E12703" s="520" t="s">
        <v>3025</v>
      </c>
      <c r="F12703" s="520" t="s">
        <v>3026</v>
      </c>
      <c r="G12703" s="522" t="s">
        <v>2936</v>
      </c>
      <c r="H12703" s="524">
        <v>44593</v>
      </c>
      <c r="I12703" s="523">
        <v>0</v>
      </c>
      <c r="J12703" s="520" t="s">
        <v>3241</v>
      </c>
    </row>
    <row r="12704" spans="1:10" x14ac:dyDescent="0.3">
      <c r="A12704" s="519">
        <v>2022</v>
      </c>
      <c r="B12704" s="520" t="s">
        <v>6781</v>
      </c>
      <c r="C12704" s="520" t="s">
        <v>6782</v>
      </c>
      <c r="D12704" s="521" t="s">
        <v>6781</v>
      </c>
      <c r="E12704" s="520" t="s">
        <v>3161</v>
      </c>
      <c r="F12704" s="520" t="s">
        <v>3087</v>
      </c>
      <c r="G12704" s="522" t="s">
        <v>2788</v>
      </c>
      <c r="H12704" s="524">
        <v>44593</v>
      </c>
      <c r="I12704" s="523">
        <v>0</v>
      </c>
      <c r="J12704" s="520" t="s">
        <v>3192</v>
      </c>
    </row>
    <row r="12705" spans="1:10" x14ac:dyDescent="0.3">
      <c r="A12705" s="519">
        <v>2022</v>
      </c>
      <c r="B12705" s="520" t="s">
        <v>6784</v>
      </c>
      <c r="C12705" s="520" t="s">
        <v>6785</v>
      </c>
      <c r="D12705" s="521" t="s">
        <v>6784</v>
      </c>
      <c r="E12705" s="520" t="s">
        <v>3161</v>
      </c>
      <c r="F12705" s="520" t="s">
        <v>2788</v>
      </c>
      <c r="G12705" s="522" t="s">
        <v>2788</v>
      </c>
      <c r="H12705" s="524">
        <v>44593</v>
      </c>
      <c r="I12705" s="523">
        <v>0</v>
      </c>
      <c r="J12705" s="520" t="s">
        <v>3192</v>
      </c>
    </row>
    <row r="12706" spans="1:10" x14ac:dyDescent="0.3">
      <c r="A12706" s="519">
        <v>2022</v>
      </c>
      <c r="B12706" s="520" t="s">
        <v>6787</v>
      </c>
      <c r="C12706" s="520" t="s">
        <v>6788</v>
      </c>
      <c r="D12706" s="521" t="s">
        <v>6787</v>
      </c>
      <c r="E12706" s="520" t="s">
        <v>3063</v>
      </c>
      <c r="F12706" s="520" t="s">
        <v>3094</v>
      </c>
      <c r="G12706" s="522" t="s">
        <v>2965</v>
      </c>
      <c r="H12706" s="524">
        <v>44593</v>
      </c>
      <c r="I12706" s="523">
        <v>0</v>
      </c>
      <c r="J12706" s="520" t="s">
        <v>3192</v>
      </c>
    </row>
    <row r="12707" spans="1:10" x14ac:dyDescent="0.3">
      <c r="A12707" s="519">
        <v>2022</v>
      </c>
      <c r="B12707" s="520" t="s">
        <v>6792</v>
      </c>
      <c r="C12707" s="520" t="s">
        <v>6793</v>
      </c>
      <c r="D12707" s="521" t="s">
        <v>6792</v>
      </c>
      <c r="E12707" s="520" t="s">
        <v>3161</v>
      </c>
      <c r="F12707" s="520" t="s">
        <v>2788</v>
      </c>
      <c r="G12707" s="522" t="s">
        <v>2788</v>
      </c>
      <c r="H12707" s="524">
        <v>44593</v>
      </c>
      <c r="I12707" s="523">
        <v>0</v>
      </c>
      <c r="J12707" s="520" t="s">
        <v>3192</v>
      </c>
    </row>
    <row r="12708" spans="1:10" x14ac:dyDescent="0.3">
      <c r="A12708" s="519">
        <v>2022</v>
      </c>
      <c r="B12708" s="520" t="s">
        <v>9086</v>
      </c>
      <c r="C12708" s="520" t="s">
        <v>9057</v>
      </c>
      <c r="D12708" s="521" t="s">
        <v>9086</v>
      </c>
      <c r="E12708" s="520" t="s">
        <v>3063</v>
      </c>
      <c r="F12708" s="520" t="s">
        <v>3094</v>
      </c>
      <c r="G12708" s="522" t="s">
        <v>3527</v>
      </c>
      <c r="H12708" s="524">
        <v>44593</v>
      </c>
      <c r="I12708" s="523">
        <v>0</v>
      </c>
      <c r="J12708" s="520" t="s">
        <v>3192</v>
      </c>
    </row>
    <row r="12709" spans="1:10" x14ac:dyDescent="0.3">
      <c r="A12709" s="519">
        <v>2022</v>
      </c>
      <c r="B12709" s="520" t="s">
        <v>6739</v>
      </c>
      <c r="C12709" s="520" t="s">
        <v>6740</v>
      </c>
      <c r="D12709" s="521" t="s">
        <v>6741</v>
      </c>
      <c r="E12709" s="520" t="s">
        <v>3161</v>
      </c>
      <c r="F12709" s="520" t="s">
        <v>2798</v>
      </c>
      <c r="G12709" s="522" t="s">
        <v>2799</v>
      </c>
      <c r="H12709" s="524">
        <v>44621</v>
      </c>
      <c r="I12709" s="523">
        <v>1.4163580000000002</v>
      </c>
      <c r="J12709" s="520" t="s">
        <v>3192</v>
      </c>
    </row>
    <row r="12710" spans="1:10" x14ac:dyDescent="0.3">
      <c r="A12710" s="519">
        <v>2022</v>
      </c>
      <c r="B12710" s="520" t="s">
        <v>6784</v>
      </c>
      <c r="C12710" s="520" t="s">
        <v>6785</v>
      </c>
      <c r="D12710" s="521" t="s">
        <v>6786</v>
      </c>
      <c r="E12710" s="520" t="s">
        <v>3161</v>
      </c>
      <c r="F12710" s="520" t="s">
        <v>2788</v>
      </c>
      <c r="G12710" s="522" t="s">
        <v>2788</v>
      </c>
      <c r="H12710" s="524">
        <v>44621</v>
      </c>
      <c r="I12710" s="523">
        <v>0.66980700000000004</v>
      </c>
      <c r="J12710" s="520" t="s">
        <v>3192</v>
      </c>
    </row>
    <row r="12711" spans="1:10" x14ac:dyDescent="0.3">
      <c r="A12711" s="519">
        <v>2022</v>
      </c>
      <c r="B12711" s="520" t="s">
        <v>5758</v>
      </c>
      <c r="C12711" s="520" t="s">
        <v>5759</v>
      </c>
      <c r="D12711" s="521" t="s">
        <v>5758</v>
      </c>
      <c r="E12711" s="520" t="s">
        <v>3033</v>
      </c>
      <c r="F12711" s="520" t="s">
        <v>2815</v>
      </c>
      <c r="G12711" s="522" t="s">
        <v>2816</v>
      </c>
      <c r="H12711" s="524">
        <v>44621</v>
      </c>
      <c r="I12711" s="523">
        <v>17.056351000000003</v>
      </c>
      <c r="J12711" s="520" t="s">
        <v>3192</v>
      </c>
    </row>
    <row r="12712" spans="1:10" x14ac:dyDescent="0.3">
      <c r="A12712" s="519">
        <v>2022</v>
      </c>
      <c r="B12712" s="520" t="s">
        <v>9061</v>
      </c>
      <c r="C12712" s="520" t="s">
        <v>3667</v>
      </c>
      <c r="D12712" s="521" t="s">
        <v>9061</v>
      </c>
      <c r="E12712" s="520" t="s">
        <v>3111</v>
      </c>
      <c r="F12712" s="520" t="s">
        <v>3034</v>
      </c>
      <c r="G12712" s="522" t="s">
        <v>2840</v>
      </c>
      <c r="H12712" s="524">
        <v>44621</v>
      </c>
      <c r="I12712" s="523">
        <v>27.467133999999998</v>
      </c>
      <c r="J12712" s="520" t="s">
        <v>3192</v>
      </c>
    </row>
    <row r="12713" spans="1:10" x14ac:dyDescent="0.3">
      <c r="A12713" s="519">
        <v>2022</v>
      </c>
      <c r="B12713" s="520" t="s">
        <v>5989</v>
      </c>
      <c r="C12713" s="520" t="s">
        <v>5990</v>
      </c>
      <c r="D12713" s="521" t="s">
        <v>5989</v>
      </c>
      <c r="E12713" s="520" t="s">
        <v>3033</v>
      </c>
      <c r="F12713" s="520" t="s">
        <v>2807</v>
      </c>
      <c r="G12713" s="522" t="s">
        <v>2812</v>
      </c>
      <c r="H12713" s="524">
        <v>44621</v>
      </c>
      <c r="I12713" s="523">
        <v>26.376373999999998</v>
      </c>
      <c r="J12713" s="520" t="s">
        <v>3241</v>
      </c>
    </row>
    <row r="12714" spans="1:10" x14ac:dyDescent="0.3">
      <c r="A12714" s="519">
        <v>2022</v>
      </c>
      <c r="B12714" s="520" t="s">
        <v>6085</v>
      </c>
      <c r="C12714" s="520" t="s">
        <v>6086</v>
      </c>
      <c r="D12714" s="521" t="s">
        <v>6085</v>
      </c>
      <c r="E12714" s="520" t="s">
        <v>3033</v>
      </c>
      <c r="F12714" s="520" t="s">
        <v>2807</v>
      </c>
      <c r="G12714" s="522" t="s">
        <v>2812</v>
      </c>
      <c r="H12714" s="524">
        <v>44621</v>
      </c>
      <c r="I12714" s="523">
        <v>37.005555999999999</v>
      </c>
      <c r="J12714" s="520" t="s">
        <v>3241</v>
      </c>
    </row>
    <row r="12715" spans="1:10" x14ac:dyDescent="0.3">
      <c r="A12715" s="519">
        <v>2022</v>
      </c>
      <c r="B12715" s="520" t="s">
        <v>3028</v>
      </c>
      <c r="C12715" s="520" t="s">
        <v>3029</v>
      </c>
      <c r="D12715" s="521" t="s">
        <v>3028</v>
      </c>
      <c r="E12715" s="520" t="s">
        <v>6117</v>
      </c>
      <c r="F12715" s="520" t="s">
        <v>2807</v>
      </c>
      <c r="G12715" s="522" t="s">
        <v>2812</v>
      </c>
      <c r="H12715" s="524">
        <v>44621</v>
      </c>
      <c r="I12715" s="523">
        <v>5.3285030000000004</v>
      </c>
      <c r="J12715" s="520" t="s">
        <v>3241</v>
      </c>
    </row>
    <row r="12716" spans="1:10" x14ac:dyDescent="0.3">
      <c r="A12716" s="519">
        <v>2022</v>
      </c>
      <c r="B12716" s="520" t="s">
        <v>6357</v>
      </c>
      <c r="C12716" s="520" t="s">
        <v>6358</v>
      </c>
      <c r="D12716" s="521" t="s">
        <v>6357</v>
      </c>
      <c r="E12716" s="520" t="s">
        <v>3111</v>
      </c>
      <c r="F12716" s="520" t="s">
        <v>2825</v>
      </c>
      <c r="G12716" s="522" t="s">
        <v>2850</v>
      </c>
      <c r="H12716" s="524">
        <v>44621</v>
      </c>
      <c r="I12716" s="523">
        <v>0.59756000000000009</v>
      </c>
      <c r="J12716" s="520" t="s">
        <v>3241</v>
      </c>
    </row>
    <row r="12717" spans="1:10" x14ac:dyDescent="0.3">
      <c r="A12717" s="519">
        <v>2022</v>
      </c>
      <c r="B12717" s="520" t="s">
        <v>6328</v>
      </c>
      <c r="C12717" s="520" t="s">
        <v>6329</v>
      </c>
      <c r="D12717" s="521" t="s">
        <v>6328</v>
      </c>
      <c r="E12717" s="520" t="s">
        <v>3033</v>
      </c>
      <c r="F12717" s="520" t="s">
        <v>3034</v>
      </c>
      <c r="G12717" s="522" t="s">
        <v>2821</v>
      </c>
      <c r="H12717" s="524">
        <v>44621</v>
      </c>
      <c r="I12717" s="523">
        <v>32.917953999999995</v>
      </c>
      <c r="J12717" s="520" t="s">
        <v>3192</v>
      </c>
    </row>
    <row r="12718" spans="1:10" x14ac:dyDescent="0.3">
      <c r="A12718" s="519">
        <v>2022</v>
      </c>
      <c r="B12718" s="520" t="s">
        <v>3181</v>
      </c>
      <c r="C12718" s="520" t="s">
        <v>3180</v>
      </c>
      <c r="D12718" s="521" t="s">
        <v>3181</v>
      </c>
      <c r="E12718" s="520" t="s">
        <v>3033</v>
      </c>
      <c r="F12718" s="520" t="s">
        <v>3034</v>
      </c>
      <c r="G12718" s="522" t="s">
        <v>2821</v>
      </c>
      <c r="H12718" s="524">
        <v>44621</v>
      </c>
      <c r="I12718" s="523">
        <v>4.2108850000000002</v>
      </c>
      <c r="J12718" s="520" t="s">
        <v>3241</v>
      </c>
    </row>
    <row r="12719" spans="1:10" x14ac:dyDescent="0.3">
      <c r="A12719" s="519">
        <v>2022</v>
      </c>
      <c r="B12719" s="520" t="s">
        <v>3031</v>
      </c>
      <c r="C12719" s="520" t="s">
        <v>3032</v>
      </c>
      <c r="D12719" s="521" t="s">
        <v>3031</v>
      </c>
      <c r="E12719" s="520" t="s">
        <v>3033</v>
      </c>
      <c r="F12719" s="520" t="s">
        <v>3034</v>
      </c>
      <c r="G12719" s="522" t="s">
        <v>2821</v>
      </c>
      <c r="H12719" s="524">
        <v>44621</v>
      </c>
      <c r="I12719" s="523">
        <v>4.5890970000000006</v>
      </c>
      <c r="J12719" s="520" t="s">
        <v>3241</v>
      </c>
    </row>
    <row r="12720" spans="1:10" x14ac:dyDescent="0.3">
      <c r="A12720" s="519">
        <v>2022</v>
      </c>
      <c r="B12720" s="520" t="s">
        <v>6036</v>
      </c>
      <c r="C12720" s="520" t="s">
        <v>6037</v>
      </c>
      <c r="D12720" s="521" t="s">
        <v>6038</v>
      </c>
      <c r="E12720" s="520" t="s">
        <v>3161</v>
      </c>
      <c r="F12720" s="520" t="s">
        <v>3026</v>
      </c>
      <c r="G12720" s="522" t="s">
        <v>2936</v>
      </c>
      <c r="H12720" s="524">
        <v>44621</v>
      </c>
      <c r="I12720" s="523">
        <v>4.4789250000000003</v>
      </c>
      <c r="J12720" s="520" t="s">
        <v>3192</v>
      </c>
    </row>
    <row r="12721" spans="1:10" x14ac:dyDescent="0.3">
      <c r="A12721" s="519">
        <v>2022</v>
      </c>
      <c r="B12721" s="520" t="s">
        <v>6039</v>
      </c>
      <c r="C12721" s="520" t="s">
        <v>6040</v>
      </c>
      <c r="D12721" s="521" t="s">
        <v>6039</v>
      </c>
      <c r="E12721" s="520" t="s">
        <v>3033</v>
      </c>
      <c r="F12721" s="520" t="s">
        <v>2788</v>
      </c>
      <c r="G12721" s="522" t="s">
        <v>2788</v>
      </c>
      <c r="H12721" s="524">
        <v>44621</v>
      </c>
      <c r="I12721" s="523">
        <v>22.232911000000001</v>
      </c>
      <c r="J12721" s="520" t="s">
        <v>3241</v>
      </c>
    </row>
    <row r="12722" spans="1:10" x14ac:dyDescent="0.3">
      <c r="A12722" s="519">
        <v>2022</v>
      </c>
      <c r="B12722" s="520" t="s">
        <v>5991</v>
      </c>
      <c r="C12722" s="520" t="s">
        <v>5992</v>
      </c>
      <c r="D12722" s="521" t="s">
        <v>5991</v>
      </c>
      <c r="E12722" s="520" t="s">
        <v>3033</v>
      </c>
      <c r="F12722" s="520" t="s">
        <v>2788</v>
      </c>
      <c r="G12722" s="522" t="s">
        <v>2799</v>
      </c>
      <c r="H12722" s="524">
        <v>44621</v>
      </c>
      <c r="I12722" s="523">
        <v>14.312940999999999</v>
      </c>
      <c r="J12722" s="520" t="s">
        <v>3192</v>
      </c>
    </row>
    <row r="12723" spans="1:10" x14ac:dyDescent="0.3">
      <c r="A12723" s="519">
        <v>2022</v>
      </c>
      <c r="B12723" s="520" t="s">
        <v>6031</v>
      </c>
      <c r="C12723" s="520" t="s">
        <v>6016</v>
      </c>
      <c r="D12723" s="521" t="s">
        <v>6031</v>
      </c>
      <c r="E12723" s="520" t="s">
        <v>3033</v>
      </c>
      <c r="F12723" s="520" t="s">
        <v>2807</v>
      </c>
      <c r="G12723" s="522" t="s">
        <v>2808</v>
      </c>
      <c r="H12723" s="524">
        <v>44621</v>
      </c>
      <c r="I12723" s="523">
        <v>11.810794</v>
      </c>
      <c r="J12723" s="520" t="s">
        <v>3241</v>
      </c>
    </row>
    <row r="12724" spans="1:10" x14ac:dyDescent="0.3">
      <c r="A12724" s="519">
        <v>2022</v>
      </c>
      <c r="B12724" s="520" t="s">
        <v>6025</v>
      </c>
      <c r="C12724" s="520" t="s">
        <v>6026</v>
      </c>
      <c r="D12724" s="521" t="s">
        <v>6025</v>
      </c>
      <c r="E12724" s="520" t="s">
        <v>3033</v>
      </c>
      <c r="F12724" s="520" t="s">
        <v>2807</v>
      </c>
      <c r="G12724" s="522" t="s">
        <v>2808</v>
      </c>
      <c r="H12724" s="524">
        <v>44621</v>
      </c>
      <c r="I12724" s="523">
        <v>48.022125000000003</v>
      </c>
      <c r="J12724" s="520" t="s">
        <v>3192</v>
      </c>
    </row>
    <row r="12725" spans="1:10" x14ac:dyDescent="0.3">
      <c r="A12725" s="519">
        <v>2022</v>
      </c>
      <c r="B12725" s="520" t="s">
        <v>3189</v>
      </c>
      <c r="C12725" s="520" t="s">
        <v>3190</v>
      </c>
      <c r="D12725" s="521" t="s">
        <v>3191</v>
      </c>
      <c r="E12725" s="520" t="s">
        <v>3161</v>
      </c>
      <c r="F12725" s="520" t="s">
        <v>2815</v>
      </c>
      <c r="G12725" s="522" t="s">
        <v>2816</v>
      </c>
      <c r="H12725" s="524">
        <v>44621</v>
      </c>
      <c r="I12725" s="523">
        <v>1.521325</v>
      </c>
      <c r="J12725" s="520" t="s">
        <v>3192</v>
      </c>
    </row>
    <row r="12726" spans="1:10" x14ac:dyDescent="0.3">
      <c r="A12726" s="519">
        <v>2022</v>
      </c>
      <c r="B12726" s="520" t="s">
        <v>3189</v>
      </c>
      <c r="C12726" s="520" t="s">
        <v>6326</v>
      </c>
      <c r="D12726" s="521" t="s">
        <v>6327</v>
      </c>
      <c r="E12726" s="520" t="s">
        <v>3161</v>
      </c>
      <c r="F12726" s="520" t="s">
        <v>2815</v>
      </c>
      <c r="G12726" s="522" t="s">
        <v>2816</v>
      </c>
      <c r="H12726" s="524">
        <v>44621</v>
      </c>
      <c r="I12726" s="523">
        <v>0.8709920000000001</v>
      </c>
      <c r="J12726" s="520" t="s">
        <v>3192</v>
      </c>
    </row>
    <row r="12727" spans="1:10" x14ac:dyDescent="0.3">
      <c r="A12727" s="519">
        <v>2022</v>
      </c>
      <c r="B12727" s="520" t="s">
        <v>5764</v>
      </c>
      <c r="C12727" s="520" t="s">
        <v>5765</v>
      </c>
      <c r="D12727" s="521" t="s">
        <v>5766</v>
      </c>
      <c r="E12727" s="520" t="s">
        <v>3161</v>
      </c>
      <c r="F12727" s="520" t="s">
        <v>2815</v>
      </c>
      <c r="G12727" s="522" t="s">
        <v>2816</v>
      </c>
      <c r="H12727" s="524">
        <v>44621</v>
      </c>
      <c r="I12727" s="523">
        <v>0.76551100000000005</v>
      </c>
      <c r="J12727" s="520" t="s">
        <v>3192</v>
      </c>
    </row>
    <row r="12728" spans="1:10" x14ac:dyDescent="0.3">
      <c r="A12728" s="519">
        <v>2022</v>
      </c>
      <c r="B12728" s="520" t="s">
        <v>5764</v>
      </c>
      <c r="C12728" s="520" t="s">
        <v>5765</v>
      </c>
      <c r="D12728" s="521" t="s">
        <v>5988</v>
      </c>
      <c r="E12728" s="520" t="s">
        <v>3161</v>
      </c>
      <c r="F12728" s="520" t="s">
        <v>2815</v>
      </c>
      <c r="G12728" s="522" t="s">
        <v>2816</v>
      </c>
      <c r="H12728" s="524">
        <v>44621</v>
      </c>
      <c r="I12728" s="523">
        <v>0.8288390000000001</v>
      </c>
      <c r="J12728" s="520" t="s">
        <v>3192</v>
      </c>
    </row>
    <row r="12729" spans="1:10" x14ac:dyDescent="0.3">
      <c r="A12729" s="519">
        <v>2022</v>
      </c>
      <c r="B12729" s="520" t="s">
        <v>6795</v>
      </c>
      <c r="C12729" s="520" t="s">
        <v>6796</v>
      </c>
      <c r="D12729" s="521" t="s">
        <v>6795</v>
      </c>
      <c r="E12729" s="520" t="s">
        <v>6117</v>
      </c>
      <c r="F12729" s="520" t="s">
        <v>2815</v>
      </c>
      <c r="G12729" s="522" t="s">
        <v>2816</v>
      </c>
      <c r="H12729" s="524">
        <v>44621</v>
      </c>
      <c r="I12729" s="523">
        <v>0.194607</v>
      </c>
      <c r="J12729" s="520" t="s">
        <v>3192</v>
      </c>
    </row>
    <row r="12730" spans="1:10" x14ac:dyDescent="0.3">
      <c r="A12730" s="519">
        <v>2022</v>
      </c>
      <c r="B12730" s="520" t="s">
        <v>6453</v>
      </c>
      <c r="C12730" s="520" t="s">
        <v>6454</v>
      </c>
      <c r="D12730" s="521" t="s">
        <v>6501</v>
      </c>
      <c r="E12730" s="520" t="s">
        <v>3063</v>
      </c>
      <c r="F12730" s="520" t="s">
        <v>3094</v>
      </c>
      <c r="G12730" s="522" t="s">
        <v>2961</v>
      </c>
      <c r="H12730" s="524">
        <v>44621</v>
      </c>
      <c r="I12730" s="523">
        <v>10.881219999999999</v>
      </c>
      <c r="J12730" s="520" t="s">
        <v>3192</v>
      </c>
    </row>
    <row r="12731" spans="1:10" x14ac:dyDescent="0.3">
      <c r="A12731" s="519">
        <v>2022</v>
      </c>
      <c r="B12731" s="520" t="s">
        <v>3037</v>
      </c>
      <c r="C12731" s="520" t="s">
        <v>3038</v>
      </c>
      <c r="D12731" s="521" t="s">
        <v>3037</v>
      </c>
      <c r="E12731" s="520" t="s">
        <v>6117</v>
      </c>
      <c r="F12731" s="520" t="s">
        <v>3034</v>
      </c>
      <c r="G12731" s="522" t="s">
        <v>2999</v>
      </c>
      <c r="H12731" s="524">
        <v>44621</v>
      </c>
      <c r="I12731" s="523">
        <v>8.0326979999999999</v>
      </c>
      <c r="J12731" s="520" t="s">
        <v>3241</v>
      </c>
    </row>
    <row r="12732" spans="1:10" x14ac:dyDescent="0.3">
      <c r="A12732" s="519">
        <v>2022</v>
      </c>
      <c r="B12732" s="520" t="s">
        <v>6077</v>
      </c>
      <c r="C12732" s="520" t="s">
        <v>6078</v>
      </c>
      <c r="D12732" s="521" t="s">
        <v>6077</v>
      </c>
      <c r="E12732" s="520" t="s">
        <v>3111</v>
      </c>
      <c r="F12732" s="520" t="s">
        <v>3034</v>
      </c>
      <c r="G12732" s="522" t="s">
        <v>2840</v>
      </c>
      <c r="H12732" s="524">
        <v>44621</v>
      </c>
      <c r="I12732" s="523">
        <v>15.632850000000001</v>
      </c>
      <c r="J12732" s="520" t="s">
        <v>3192</v>
      </c>
    </row>
    <row r="12733" spans="1:10" x14ac:dyDescent="0.3">
      <c r="A12733" s="519">
        <v>2022</v>
      </c>
      <c r="B12733" s="520" t="s">
        <v>3039</v>
      </c>
      <c r="C12733" s="520" t="s">
        <v>3040</v>
      </c>
      <c r="D12733" s="521" t="s">
        <v>3039</v>
      </c>
      <c r="E12733" s="520" t="s">
        <v>6117</v>
      </c>
      <c r="F12733" s="520" t="s">
        <v>2815</v>
      </c>
      <c r="G12733" s="522" t="s">
        <v>2816</v>
      </c>
      <c r="H12733" s="524">
        <v>44621</v>
      </c>
      <c r="I12733" s="523">
        <v>0</v>
      </c>
      <c r="J12733" s="520" t="s">
        <v>3241</v>
      </c>
    </row>
    <row r="12734" spans="1:10" x14ac:dyDescent="0.3">
      <c r="A12734" s="519">
        <v>2022</v>
      </c>
      <c r="B12734" s="520" t="s">
        <v>5672</v>
      </c>
      <c r="C12734" s="520" t="s">
        <v>2863</v>
      </c>
      <c r="D12734" s="521" t="s">
        <v>5672</v>
      </c>
      <c r="E12734" s="520" t="s">
        <v>3111</v>
      </c>
      <c r="F12734" s="520" t="s">
        <v>2815</v>
      </c>
      <c r="G12734" s="522" t="s">
        <v>2854</v>
      </c>
      <c r="H12734" s="524">
        <v>44621</v>
      </c>
      <c r="I12734" s="523">
        <v>6.1450170000000011</v>
      </c>
      <c r="J12734" s="520" t="s">
        <v>3192</v>
      </c>
    </row>
    <row r="12735" spans="1:10" x14ac:dyDescent="0.3">
      <c r="A12735" s="519">
        <v>2022</v>
      </c>
      <c r="B12735" s="520" t="s">
        <v>3041</v>
      </c>
      <c r="C12735" s="520" t="s">
        <v>3042</v>
      </c>
      <c r="D12735" s="521" t="s">
        <v>3041</v>
      </c>
      <c r="E12735" s="520" t="s">
        <v>6117</v>
      </c>
      <c r="F12735" s="520" t="s">
        <v>2825</v>
      </c>
      <c r="G12735" s="522" t="s">
        <v>2826</v>
      </c>
      <c r="H12735" s="524">
        <v>44621</v>
      </c>
      <c r="I12735" s="523">
        <v>4.9864649999999999</v>
      </c>
      <c r="J12735" s="520" t="s">
        <v>3241</v>
      </c>
    </row>
    <row r="12736" spans="1:10" x14ac:dyDescent="0.3">
      <c r="A12736" s="519">
        <v>2022</v>
      </c>
      <c r="B12736" s="520" t="s">
        <v>3043</v>
      </c>
      <c r="C12736" s="520" t="s">
        <v>3044</v>
      </c>
      <c r="D12736" s="521" t="s">
        <v>3043</v>
      </c>
      <c r="E12736" s="520" t="s">
        <v>6117</v>
      </c>
      <c r="F12736" s="520" t="s">
        <v>2815</v>
      </c>
      <c r="G12736" s="522" t="s">
        <v>2816</v>
      </c>
      <c r="H12736" s="524">
        <v>44621</v>
      </c>
      <c r="I12736" s="523">
        <v>5.322406</v>
      </c>
      <c r="J12736" s="520" t="s">
        <v>3241</v>
      </c>
    </row>
    <row r="12737" spans="1:10" x14ac:dyDescent="0.3">
      <c r="A12737" s="519">
        <v>2022</v>
      </c>
      <c r="B12737" s="520" t="s">
        <v>6458</v>
      </c>
      <c r="C12737" s="520" t="s">
        <v>6459</v>
      </c>
      <c r="D12737" s="521" t="s">
        <v>6458</v>
      </c>
      <c r="E12737" s="520" t="s">
        <v>3111</v>
      </c>
      <c r="F12737" s="520" t="s">
        <v>3034</v>
      </c>
      <c r="G12737" s="522" t="s">
        <v>2923</v>
      </c>
      <c r="H12737" s="524">
        <v>44621</v>
      </c>
      <c r="I12737" s="523">
        <v>22.734386999999998</v>
      </c>
      <c r="J12737" s="520" t="s">
        <v>3192</v>
      </c>
    </row>
    <row r="12738" spans="1:10" x14ac:dyDescent="0.3">
      <c r="A12738" s="519">
        <v>2022</v>
      </c>
      <c r="B12738" s="520" t="s">
        <v>6460</v>
      </c>
      <c r="C12738" s="520" t="s">
        <v>6461</v>
      </c>
      <c r="D12738" s="521" t="s">
        <v>6460</v>
      </c>
      <c r="E12738" s="520" t="s">
        <v>3111</v>
      </c>
      <c r="F12738" s="520" t="s">
        <v>3034</v>
      </c>
      <c r="G12738" s="522" t="s">
        <v>2923</v>
      </c>
      <c r="H12738" s="524">
        <v>44621</v>
      </c>
      <c r="I12738" s="523">
        <v>26.326853</v>
      </c>
      <c r="J12738" s="520" t="s">
        <v>3192</v>
      </c>
    </row>
    <row r="12739" spans="1:10" x14ac:dyDescent="0.3">
      <c r="A12739" s="519">
        <v>2022</v>
      </c>
      <c r="B12739" s="520" t="s">
        <v>6462</v>
      </c>
      <c r="C12739" s="520" t="s">
        <v>6463</v>
      </c>
      <c r="D12739" s="521" t="s">
        <v>6462</v>
      </c>
      <c r="E12739" s="520" t="s">
        <v>3111</v>
      </c>
      <c r="F12739" s="520" t="s">
        <v>3034</v>
      </c>
      <c r="G12739" s="522" t="s">
        <v>2923</v>
      </c>
      <c r="H12739" s="524">
        <v>44621</v>
      </c>
      <c r="I12739" s="523">
        <v>23.398346</v>
      </c>
      <c r="J12739" s="520" t="s">
        <v>3192</v>
      </c>
    </row>
    <row r="12740" spans="1:10" x14ac:dyDescent="0.3">
      <c r="A12740" s="519">
        <v>2022</v>
      </c>
      <c r="B12740" s="520" t="s">
        <v>6787</v>
      </c>
      <c r="C12740" s="520" t="s">
        <v>6788</v>
      </c>
      <c r="D12740" s="521" t="s">
        <v>6789</v>
      </c>
      <c r="E12740" s="520" t="s">
        <v>3063</v>
      </c>
      <c r="F12740" s="520" t="s">
        <v>3094</v>
      </c>
      <c r="G12740" s="522" t="s">
        <v>2965</v>
      </c>
      <c r="H12740" s="524">
        <v>44621</v>
      </c>
      <c r="I12740" s="523">
        <v>2.1318299999999999</v>
      </c>
      <c r="J12740" s="520" t="s">
        <v>3192</v>
      </c>
    </row>
    <row r="12741" spans="1:10" x14ac:dyDescent="0.3">
      <c r="A12741" s="519">
        <v>2022</v>
      </c>
      <c r="B12741" s="520" t="s">
        <v>3045</v>
      </c>
      <c r="C12741" s="520" t="s">
        <v>3046</v>
      </c>
      <c r="D12741" s="521" t="s">
        <v>3045</v>
      </c>
      <c r="E12741" s="520" t="s">
        <v>6117</v>
      </c>
      <c r="F12741" s="520" t="s">
        <v>2815</v>
      </c>
      <c r="G12741" s="522" t="s">
        <v>2816</v>
      </c>
      <c r="H12741" s="524">
        <v>44621</v>
      </c>
      <c r="I12741" s="523">
        <v>0</v>
      </c>
      <c r="J12741" s="520" t="s">
        <v>3241</v>
      </c>
    </row>
    <row r="12742" spans="1:10" x14ac:dyDescent="0.3">
      <c r="A12742" s="519">
        <v>2022</v>
      </c>
      <c r="B12742" s="520" t="s">
        <v>3143</v>
      </c>
      <c r="C12742" s="520" t="s">
        <v>3144</v>
      </c>
      <c r="D12742" s="521" t="s">
        <v>3143</v>
      </c>
      <c r="E12742" s="520" t="s">
        <v>6117</v>
      </c>
      <c r="F12742" s="520" t="s">
        <v>2798</v>
      </c>
      <c r="G12742" s="522" t="s">
        <v>2803</v>
      </c>
      <c r="H12742" s="524">
        <v>44621</v>
      </c>
      <c r="I12742" s="523">
        <v>2.4922360000000001</v>
      </c>
      <c r="J12742" s="520" t="s">
        <v>3241</v>
      </c>
    </row>
    <row r="12743" spans="1:10" x14ac:dyDescent="0.3">
      <c r="A12743" s="519">
        <v>2022</v>
      </c>
      <c r="B12743" s="520" t="s">
        <v>5773</v>
      </c>
      <c r="C12743" s="520" t="s">
        <v>5774</v>
      </c>
      <c r="D12743" s="521" t="s">
        <v>5773</v>
      </c>
      <c r="E12743" s="520" t="s">
        <v>3111</v>
      </c>
      <c r="F12743" s="520" t="s">
        <v>3034</v>
      </c>
      <c r="G12743" s="522" t="s">
        <v>2821</v>
      </c>
      <c r="H12743" s="524">
        <v>44621</v>
      </c>
      <c r="I12743" s="523">
        <v>0.29766100000000001</v>
      </c>
      <c r="J12743" s="520" t="s">
        <v>3241</v>
      </c>
    </row>
    <row r="12744" spans="1:10" x14ac:dyDescent="0.3">
      <c r="A12744" s="519">
        <v>2022</v>
      </c>
      <c r="B12744" s="520" t="s">
        <v>3173</v>
      </c>
      <c r="C12744" s="520" t="s">
        <v>3172</v>
      </c>
      <c r="D12744" s="521" t="s">
        <v>3173</v>
      </c>
      <c r="E12744" s="520" t="s">
        <v>3111</v>
      </c>
      <c r="F12744" s="520" t="s">
        <v>2825</v>
      </c>
      <c r="G12744" s="522" t="s">
        <v>2850</v>
      </c>
      <c r="H12744" s="524">
        <v>44621</v>
      </c>
      <c r="I12744" s="523">
        <v>0.55938399999999999</v>
      </c>
      <c r="J12744" s="520" t="s">
        <v>3241</v>
      </c>
    </row>
    <row r="12745" spans="1:10" x14ac:dyDescent="0.3">
      <c r="A12745" s="519">
        <v>2022</v>
      </c>
      <c r="B12745" s="520" t="s">
        <v>6729</v>
      </c>
      <c r="C12745" s="520" t="s">
        <v>6730</v>
      </c>
      <c r="D12745" s="521" t="s">
        <v>6729</v>
      </c>
      <c r="E12745" s="520" t="s">
        <v>3033</v>
      </c>
      <c r="F12745" s="520" t="s">
        <v>2807</v>
      </c>
      <c r="G12745" s="522" t="s">
        <v>2812</v>
      </c>
      <c r="H12745" s="524">
        <v>44621</v>
      </c>
      <c r="I12745" s="523">
        <v>9.0512309999999996</v>
      </c>
      <c r="J12745" s="520" t="s">
        <v>3192</v>
      </c>
    </row>
    <row r="12746" spans="1:10" x14ac:dyDescent="0.3">
      <c r="A12746" s="519">
        <v>2022</v>
      </c>
      <c r="B12746" s="520" t="s">
        <v>6737</v>
      </c>
      <c r="C12746" s="520" t="s">
        <v>6738</v>
      </c>
      <c r="D12746" s="521" t="s">
        <v>6737</v>
      </c>
      <c r="E12746" s="520" t="s">
        <v>3033</v>
      </c>
      <c r="F12746" s="520" t="s">
        <v>2807</v>
      </c>
      <c r="G12746" s="522" t="s">
        <v>2812</v>
      </c>
      <c r="H12746" s="524">
        <v>44621</v>
      </c>
      <c r="I12746" s="523">
        <v>23.654677</v>
      </c>
      <c r="J12746" s="520" t="s">
        <v>3192</v>
      </c>
    </row>
    <row r="12747" spans="1:10" x14ac:dyDescent="0.3">
      <c r="A12747" s="519">
        <v>2022</v>
      </c>
      <c r="B12747" s="520" t="s">
        <v>6488</v>
      </c>
      <c r="C12747" s="520" t="s">
        <v>6489</v>
      </c>
      <c r="D12747" s="521" t="s">
        <v>6488</v>
      </c>
      <c r="E12747" s="520" t="s">
        <v>3033</v>
      </c>
      <c r="F12747" s="520" t="s">
        <v>2807</v>
      </c>
      <c r="G12747" s="522" t="s">
        <v>2812</v>
      </c>
      <c r="H12747" s="524">
        <v>44621</v>
      </c>
      <c r="I12747" s="523">
        <v>35.878605</v>
      </c>
      <c r="J12747" s="520" t="s">
        <v>3192</v>
      </c>
    </row>
    <row r="12748" spans="1:10" x14ac:dyDescent="0.3">
      <c r="A12748" s="519">
        <v>2022</v>
      </c>
      <c r="B12748" s="520" t="s">
        <v>5974</v>
      </c>
      <c r="C12748" s="520" t="s">
        <v>5975</v>
      </c>
      <c r="D12748" s="521" t="s">
        <v>5974</v>
      </c>
      <c r="E12748" s="520" t="s">
        <v>3033</v>
      </c>
      <c r="F12748" s="520" t="s">
        <v>2807</v>
      </c>
      <c r="G12748" s="522" t="s">
        <v>2812</v>
      </c>
      <c r="H12748" s="524">
        <v>44621</v>
      </c>
      <c r="I12748" s="523">
        <v>11.662018</v>
      </c>
      <c r="J12748" s="520" t="s">
        <v>3192</v>
      </c>
    </row>
    <row r="12749" spans="1:10" x14ac:dyDescent="0.3">
      <c r="A12749" s="519">
        <v>2022</v>
      </c>
      <c r="B12749" s="520" t="s">
        <v>3146</v>
      </c>
      <c r="C12749" s="520" t="s">
        <v>3147</v>
      </c>
      <c r="D12749" s="521" t="s">
        <v>3146</v>
      </c>
      <c r="E12749" s="520" t="s">
        <v>6117</v>
      </c>
      <c r="F12749" s="520" t="s">
        <v>2798</v>
      </c>
      <c r="G12749" s="522" t="s">
        <v>2803</v>
      </c>
      <c r="H12749" s="524">
        <v>44621</v>
      </c>
      <c r="I12749" s="523">
        <v>2.4830619999999999</v>
      </c>
      <c r="J12749" s="520" t="s">
        <v>3241</v>
      </c>
    </row>
    <row r="12750" spans="1:10" x14ac:dyDescent="0.3">
      <c r="A12750" s="519">
        <v>2022</v>
      </c>
      <c r="B12750" s="520" t="s">
        <v>6128</v>
      </c>
      <c r="C12750" s="520" t="s">
        <v>6129</v>
      </c>
      <c r="D12750" s="521" t="s">
        <v>6130</v>
      </c>
      <c r="E12750" s="520" t="s">
        <v>3161</v>
      </c>
      <c r="F12750" s="520" t="s">
        <v>3034</v>
      </c>
      <c r="G12750" s="522" t="s">
        <v>2999</v>
      </c>
      <c r="H12750" s="524">
        <v>44621</v>
      </c>
      <c r="I12750" s="523">
        <v>9.9440000000000014E-3</v>
      </c>
      <c r="J12750" s="520" t="s">
        <v>3192</v>
      </c>
    </row>
    <row r="12751" spans="1:10" x14ac:dyDescent="0.3">
      <c r="A12751" s="519">
        <v>2022</v>
      </c>
      <c r="B12751" s="520" t="s">
        <v>3047</v>
      </c>
      <c r="C12751" s="520" t="s">
        <v>3048</v>
      </c>
      <c r="D12751" s="521" t="s">
        <v>3047</v>
      </c>
      <c r="E12751" s="520" t="s">
        <v>6117</v>
      </c>
      <c r="F12751" s="520" t="s">
        <v>2825</v>
      </c>
      <c r="G12751" s="522" t="s">
        <v>2826</v>
      </c>
      <c r="H12751" s="524">
        <v>44621</v>
      </c>
      <c r="I12751" s="523">
        <v>1.11487</v>
      </c>
      <c r="J12751" s="520" t="s">
        <v>3241</v>
      </c>
    </row>
    <row r="12752" spans="1:10" x14ac:dyDescent="0.3">
      <c r="A12752" s="519">
        <v>2022</v>
      </c>
      <c r="B12752" s="520" t="s">
        <v>5217</v>
      </c>
      <c r="C12752" s="520" t="s">
        <v>2901</v>
      </c>
      <c r="D12752" s="521" t="s">
        <v>5217</v>
      </c>
      <c r="E12752" s="520" t="s">
        <v>3033</v>
      </c>
      <c r="F12752" s="520" t="s">
        <v>2788</v>
      </c>
      <c r="G12752" s="522" t="s">
        <v>2788</v>
      </c>
      <c r="H12752" s="524">
        <v>44621</v>
      </c>
      <c r="I12752" s="523">
        <v>35.351559000000002</v>
      </c>
      <c r="J12752" s="520" t="s">
        <v>3192</v>
      </c>
    </row>
    <row r="12753" spans="1:10" x14ac:dyDescent="0.3">
      <c r="A12753" s="519">
        <v>2022</v>
      </c>
      <c r="B12753" s="520" t="s">
        <v>6797</v>
      </c>
      <c r="C12753" s="520" t="s">
        <v>3618</v>
      </c>
      <c r="D12753" s="521" t="s">
        <v>6797</v>
      </c>
      <c r="E12753" s="520" t="s">
        <v>6117</v>
      </c>
      <c r="F12753" s="520" t="s">
        <v>2815</v>
      </c>
      <c r="G12753" s="522" t="s">
        <v>2816</v>
      </c>
      <c r="H12753" s="524">
        <v>44621</v>
      </c>
      <c r="I12753" s="523">
        <v>7.8624000000000013E-2</v>
      </c>
      <c r="J12753" s="520" t="s">
        <v>3192</v>
      </c>
    </row>
    <row r="12754" spans="1:10" x14ac:dyDescent="0.3">
      <c r="A12754" s="519">
        <v>2022</v>
      </c>
      <c r="B12754" s="520" t="s">
        <v>6124</v>
      </c>
      <c r="C12754" s="520" t="s">
        <v>6125</v>
      </c>
      <c r="D12754" s="521" t="s">
        <v>6124</v>
      </c>
      <c r="E12754" s="520" t="s">
        <v>3111</v>
      </c>
      <c r="F12754" s="520" t="s">
        <v>2815</v>
      </c>
      <c r="G12754" s="522" t="s">
        <v>2854</v>
      </c>
      <c r="H12754" s="524">
        <v>44621</v>
      </c>
      <c r="I12754" s="523">
        <v>1.0119849999999999</v>
      </c>
      <c r="J12754" s="520" t="s">
        <v>9055</v>
      </c>
    </row>
    <row r="12755" spans="1:10" x14ac:dyDescent="0.3">
      <c r="A12755" s="519">
        <v>2022</v>
      </c>
      <c r="B12755" s="520" t="s">
        <v>5999</v>
      </c>
      <c r="C12755" s="520" t="s">
        <v>5967</v>
      </c>
      <c r="D12755" s="521" t="s">
        <v>5999</v>
      </c>
      <c r="E12755" s="520" t="s">
        <v>3111</v>
      </c>
      <c r="F12755" s="520" t="s">
        <v>2815</v>
      </c>
      <c r="G12755" s="522" t="s">
        <v>2854</v>
      </c>
      <c r="H12755" s="524">
        <v>44621</v>
      </c>
      <c r="I12755" s="523">
        <v>1.006847</v>
      </c>
      <c r="J12755" s="520" t="s">
        <v>3241</v>
      </c>
    </row>
    <row r="12756" spans="1:10" x14ac:dyDescent="0.3">
      <c r="A12756" s="519">
        <v>2022</v>
      </c>
      <c r="B12756" s="520" t="s">
        <v>5760</v>
      </c>
      <c r="C12756" s="520" t="s">
        <v>5761</v>
      </c>
      <c r="D12756" s="521" t="s">
        <v>5760</v>
      </c>
      <c r="E12756" s="520" t="s">
        <v>3111</v>
      </c>
      <c r="F12756" s="520" t="s">
        <v>2815</v>
      </c>
      <c r="G12756" s="522" t="s">
        <v>2854</v>
      </c>
      <c r="H12756" s="524">
        <v>44621</v>
      </c>
      <c r="I12756" s="523">
        <v>5.963813</v>
      </c>
      <c r="J12756" s="520" t="s">
        <v>3192</v>
      </c>
    </row>
    <row r="12757" spans="1:10" x14ac:dyDescent="0.3">
      <c r="A12757" s="519">
        <v>2022</v>
      </c>
      <c r="B12757" s="520" t="s">
        <v>3049</v>
      </c>
      <c r="C12757" s="520" t="s">
        <v>3050</v>
      </c>
      <c r="D12757" s="521" t="s">
        <v>3049</v>
      </c>
      <c r="E12757" s="520" t="s">
        <v>6117</v>
      </c>
      <c r="F12757" s="520" t="s">
        <v>2825</v>
      </c>
      <c r="G12757" s="522" t="s">
        <v>2850</v>
      </c>
      <c r="H12757" s="524">
        <v>44621</v>
      </c>
      <c r="I12757" s="523">
        <v>0</v>
      </c>
      <c r="J12757" s="520" t="s">
        <v>3241</v>
      </c>
    </row>
    <row r="12758" spans="1:10" x14ac:dyDescent="0.3">
      <c r="A12758" s="519">
        <v>2022</v>
      </c>
      <c r="B12758" s="520" t="s">
        <v>5995</v>
      </c>
      <c r="C12758" s="520" t="s">
        <v>5996</v>
      </c>
      <c r="D12758" s="521" t="s">
        <v>5995</v>
      </c>
      <c r="E12758" s="520" t="s">
        <v>3033</v>
      </c>
      <c r="F12758" s="520" t="s">
        <v>2807</v>
      </c>
      <c r="G12758" s="522" t="s">
        <v>2812</v>
      </c>
      <c r="H12758" s="524">
        <v>44621</v>
      </c>
      <c r="I12758" s="523">
        <v>3.5175380000000001</v>
      </c>
      <c r="J12758" s="520" t="s">
        <v>3192</v>
      </c>
    </row>
    <row r="12759" spans="1:10" x14ac:dyDescent="0.3">
      <c r="A12759" s="519">
        <v>2022</v>
      </c>
      <c r="B12759" s="520" t="s">
        <v>3052</v>
      </c>
      <c r="C12759" s="520" t="s">
        <v>3053</v>
      </c>
      <c r="D12759" s="521" t="s">
        <v>3052</v>
      </c>
      <c r="E12759" s="520" t="s">
        <v>3033</v>
      </c>
      <c r="F12759" s="520" t="s">
        <v>2807</v>
      </c>
      <c r="G12759" s="522" t="s">
        <v>2812</v>
      </c>
      <c r="H12759" s="524">
        <v>44621</v>
      </c>
      <c r="I12759" s="523">
        <v>2.8158250000000002</v>
      </c>
      <c r="J12759" s="520" t="s">
        <v>3241</v>
      </c>
    </row>
    <row r="12760" spans="1:10" x14ac:dyDescent="0.3">
      <c r="A12760" s="519">
        <v>2022</v>
      </c>
      <c r="B12760" s="520" t="s">
        <v>6339</v>
      </c>
      <c r="C12760" s="520" t="s">
        <v>6340</v>
      </c>
      <c r="D12760" s="521" t="s">
        <v>6339</v>
      </c>
      <c r="E12760" s="520" t="s">
        <v>3111</v>
      </c>
      <c r="F12760" s="520" t="s">
        <v>2825</v>
      </c>
      <c r="G12760" s="522" t="s">
        <v>2850</v>
      </c>
      <c r="H12760" s="524">
        <v>44621</v>
      </c>
      <c r="I12760" s="523">
        <v>0.56056700000000004</v>
      </c>
      <c r="J12760" s="520" t="s">
        <v>3241</v>
      </c>
    </row>
    <row r="12761" spans="1:10" x14ac:dyDescent="0.3">
      <c r="A12761" s="519">
        <v>2022</v>
      </c>
      <c r="B12761" s="520" t="s">
        <v>6126</v>
      </c>
      <c r="C12761" s="520" t="s">
        <v>6127</v>
      </c>
      <c r="D12761" s="521" t="s">
        <v>6126</v>
      </c>
      <c r="E12761" s="520" t="s">
        <v>3033</v>
      </c>
      <c r="F12761" s="520" t="s">
        <v>2788</v>
      </c>
      <c r="G12761" s="522" t="s">
        <v>2788</v>
      </c>
      <c r="H12761" s="524">
        <v>44621</v>
      </c>
      <c r="I12761" s="523">
        <v>8.318028</v>
      </c>
      <c r="J12761" s="520" t="s">
        <v>3241</v>
      </c>
    </row>
    <row r="12762" spans="1:10" x14ac:dyDescent="0.3">
      <c r="A12762" s="519">
        <v>2022</v>
      </c>
      <c r="B12762" s="520" t="s">
        <v>6148</v>
      </c>
      <c r="C12762" s="520" t="s">
        <v>6149</v>
      </c>
      <c r="D12762" s="521" t="s">
        <v>6148</v>
      </c>
      <c r="E12762" s="520" t="s">
        <v>3033</v>
      </c>
      <c r="F12762" s="520" t="s">
        <v>2788</v>
      </c>
      <c r="G12762" s="522" t="s">
        <v>2788</v>
      </c>
      <c r="H12762" s="524">
        <v>44621</v>
      </c>
      <c r="I12762" s="523">
        <v>31.311467</v>
      </c>
      <c r="J12762" s="520" t="s">
        <v>3192</v>
      </c>
    </row>
    <row r="12763" spans="1:10" x14ac:dyDescent="0.3">
      <c r="A12763" s="519">
        <v>2022</v>
      </c>
      <c r="B12763" s="520" t="s">
        <v>6033</v>
      </c>
      <c r="C12763" s="520" t="s">
        <v>6034</v>
      </c>
      <c r="D12763" s="521" t="s">
        <v>6035</v>
      </c>
      <c r="E12763" s="520" t="s">
        <v>3161</v>
      </c>
      <c r="F12763" s="520" t="s">
        <v>2788</v>
      </c>
      <c r="G12763" s="522" t="s">
        <v>2788</v>
      </c>
      <c r="H12763" s="524">
        <v>44621</v>
      </c>
      <c r="I12763" s="523">
        <v>1.9586140000000001</v>
      </c>
      <c r="J12763" s="520" t="s">
        <v>3192</v>
      </c>
    </row>
    <row r="12764" spans="1:10" x14ac:dyDescent="0.3">
      <c r="A12764" s="519">
        <v>2022</v>
      </c>
      <c r="B12764" s="520" t="s">
        <v>3054</v>
      </c>
      <c r="C12764" s="520" t="s">
        <v>3055</v>
      </c>
      <c r="D12764" s="521" t="s">
        <v>3054</v>
      </c>
      <c r="E12764" s="520" t="s">
        <v>6117</v>
      </c>
      <c r="F12764" s="520" t="s">
        <v>3034</v>
      </c>
      <c r="G12764" s="522" t="s">
        <v>2999</v>
      </c>
      <c r="H12764" s="524">
        <v>44621</v>
      </c>
      <c r="I12764" s="523">
        <v>9.8292199999999994</v>
      </c>
      <c r="J12764" s="520" t="s">
        <v>3241</v>
      </c>
    </row>
    <row r="12765" spans="1:10" x14ac:dyDescent="0.3">
      <c r="A12765" s="519">
        <v>2022</v>
      </c>
      <c r="B12765" s="520" t="s">
        <v>6733</v>
      </c>
      <c r="C12765" s="520" t="s">
        <v>6734</v>
      </c>
      <c r="D12765" s="521" t="s">
        <v>6735</v>
      </c>
      <c r="E12765" s="520" t="s">
        <v>3063</v>
      </c>
      <c r="F12765" s="520" t="s">
        <v>3094</v>
      </c>
      <c r="G12765" s="522" t="s">
        <v>3527</v>
      </c>
      <c r="H12765" s="524">
        <v>44621</v>
      </c>
      <c r="I12765" s="523">
        <v>5.4456290000000003</v>
      </c>
      <c r="J12765" s="520" t="s">
        <v>3192</v>
      </c>
    </row>
    <row r="12766" spans="1:10" x14ac:dyDescent="0.3">
      <c r="A12766" s="519">
        <v>2022</v>
      </c>
      <c r="B12766" s="520" t="s">
        <v>3056</v>
      </c>
      <c r="C12766" s="520" t="s">
        <v>3057</v>
      </c>
      <c r="D12766" s="521" t="s">
        <v>3056</v>
      </c>
      <c r="E12766" s="520" t="s">
        <v>6117</v>
      </c>
      <c r="F12766" s="520" t="s">
        <v>2825</v>
      </c>
      <c r="G12766" s="522" t="s">
        <v>2826</v>
      </c>
      <c r="H12766" s="524">
        <v>44621</v>
      </c>
      <c r="I12766" s="523">
        <v>1.752623</v>
      </c>
      <c r="J12766" s="520" t="s">
        <v>3241</v>
      </c>
    </row>
    <row r="12767" spans="1:10" x14ac:dyDescent="0.3">
      <c r="A12767" s="519">
        <v>2022</v>
      </c>
      <c r="B12767" s="520" t="s">
        <v>6122</v>
      </c>
      <c r="C12767" s="520" t="s">
        <v>6123</v>
      </c>
      <c r="D12767" s="521" t="s">
        <v>6122</v>
      </c>
      <c r="E12767" s="520" t="s">
        <v>3111</v>
      </c>
      <c r="F12767" s="520" t="s">
        <v>3034</v>
      </c>
      <c r="G12767" s="522" t="s">
        <v>2831</v>
      </c>
      <c r="H12767" s="524">
        <v>44621</v>
      </c>
      <c r="I12767" s="523">
        <v>2.5873760000000003</v>
      </c>
      <c r="J12767" s="520" t="s">
        <v>3192</v>
      </c>
    </row>
    <row r="12768" spans="1:10" x14ac:dyDescent="0.3">
      <c r="A12768" s="519">
        <v>2022</v>
      </c>
      <c r="B12768" s="520" t="s">
        <v>3058</v>
      </c>
      <c r="C12768" s="520" t="s">
        <v>3059</v>
      </c>
      <c r="D12768" s="521" t="s">
        <v>3058</v>
      </c>
      <c r="E12768" s="520" t="s">
        <v>6117</v>
      </c>
      <c r="F12768" s="520" t="s">
        <v>2815</v>
      </c>
      <c r="G12768" s="522" t="s">
        <v>2816</v>
      </c>
      <c r="H12768" s="524">
        <v>44621</v>
      </c>
      <c r="I12768" s="523">
        <v>5.7909360000000003</v>
      </c>
      <c r="J12768" s="520" t="s">
        <v>3241</v>
      </c>
    </row>
    <row r="12769" spans="1:10" x14ac:dyDescent="0.3">
      <c r="A12769" s="519">
        <v>2022</v>
      </c>
      <c r="B12769" s="520" t="s">
        <v>6464</v>
      </c>
      <c r="C12769" s="520" t="s">
        <v>6465</v>
      </c>
      <c r="D12769" s="521" t="s">
        <v>6466</v>
      </c>
      <c r="E12769" s="520" t="s">
        <v>3161</v>
      </c>
      <c r="F12769" s="520" t="s">
        <v>2788</v>
      </c>
      <c r="G12769" s="522" t="s">
        <v>2788</v>
      </c>
      <c r="H12769" s="524">
        <v>44621</v>
      </c>
      <c r="I12769" s="523">
        <v>3.1910000000000001E-2</v>
      </c>
      <c r="J12769" s="520" t="s">
        <v>3192</v>
      </c>
    </row>
    <row r="12770" spans="1:10" x14ac:dyDescent="0.3">
      <c r="A12770" s="519">
        <v>2022</v>
      </c>
      <c r="B12770" s="520" t="s">
        <v>5775</v>
      </c>
      <c r="C12770" s="520" t="s">
        <v>2905</v>
      </c>
      <c r="D12770" s="521" t="s">
        <v>5775</v>
      </c>
      <c r="E12770" s="520" t="s">
        <v>3033</v>
      </c>
      <c r="F12770" s="520" t="s">
        <v>2807</v>
      </c>
      <c r="G12770" s="522" t="s">
        <v>2812</v>
      </c>
      <c r="H12770" s="524">
        <v>44621</v>
      </c>
      <c r="I12770" s="523">
        <v>10.962463</v>
      </c>
      <c r="J12770" s="520" t="s">
        <v>3192</v>
      </c>
    </row>
    <row r="12771" spans="1:10" x14ac:dyDescent="0.3">
      <c r="A12771" s="519">
        <v>2022</v>
      </c>
      <c r="B12771" s="520" t="s">
        <v>6450</v>
      </c>
      <c r="C12771" s="520" t="s">
        <v>6451</v>
      </c>
      <c r="D12771" s="521" t="s">
        <v>6452</v>
      </c>
      <c r="E12771" s="520" t="s">
        <v>3063</v>
      </c>
      <c r="F12771" s="520" t="s">
        <v>3094</v>
      </c>
      <c r="G12771" s="522" t="s">
        <v>2961</v>
      </c>
      <c r="H12771" s="524">
        <v>44621</v>
      </c>
      <c r="I12771" s="523">
        <v>18.185646999999999</v>
      </c>
      <c r="J12771" s="520" t="s">
        <v>3241</v>
      </c>
    </row>
    <row r="12772" spans="1:10" x14ac:dyDescent="0.3">
      <c r="A12772" s="519">
        <v>2022</v>
      </c>
      <c r="B12772" s="520" t="s">
        <v>6333</v>
      </c>
      <c r="C12772" s="520" t="s">
        <v>6334</v>
      </c>
      <c r="D12772" s="521" t="s">
        <v>6335</v>
      </c>
      <c r="E12772" s="520" t="s">
        <v>3161</v>
      </c>
      <c r="F12772" s="520" t="s">
        <v>2815</v>
      </c>
      <c r="G12772" s="522" t="s">
        <v>2816</v>
      </c>
      <c r="H12772" s="524">
        <v>44621</v>
      </c>
      <c r="I12772" s="523">
        <v>0.77671100000000004</v>
      </c>
      <c r="J12772" s="520" t="s">
        <v>3192</v>
      </c>
    </row>
    <row r="12773" spans="1:10" x14ac:dyDescent="0.3">
      <c r="A12773" s="519">
        <v>2022</v>
      </c>
      <c r="B12773" s="520" t="s">
        <v>6119</v>
      </c>
      <c r="C12773" s="520" t="s">
        <v>6120</v>
      </c>
      <c r="D12773" s="521" t="s">
        <v>6119</v>
      </c>
      <c r="E12773" s="520" t="s">
        <v>3033</v>
      </c>
      <c r="F12773" s="520" t="s">
        <v>2788</v>
      </c>
      <c r="G12773" s="522" t="s">
        <v>2788</v>
      </c>
      <c r="H12773" s="524">
        <v>44621</v>
      </c>
      <c r="I12773" s="523">
        <v>34.606349000000002</v>
      </c>
      <c r="J12773" s="520" t="s">
        <v>3192</v>
      </c>
    </row>
    <row r="12774" spans="1:10" x14ac:dyDescent="0.3">
      <c r="A12774" s="519">
        <v>2022</v>
      </c>
      <c r="B12774" s="520" t="s">
        <v>6121</v>
      </c>
      <c r="C12774" s="520" t="s">
        <v>6110</v>
      </c>
      <c r="D12774" s="521" t="s">
        <v>6121</v>
      </c>
      <c r="E12774" s="520" t="s">
        <v>3033</v>
      </c>
      <c r="F12774" s="520" t="s">
        <v>2788</v>
      </c>
      <c r="G12774" s="522" t="s">
        <v>2788</v>
      </c>
      <c r="H12774" s="524">
        <v>44621</v>
      </c>
      <c r="I12774" s="523">
        <v>16.646601000000004</v>
      </c>
      <c r="J12774" s="520" t="s">
        <v>3241</v>
      </c>
    </row>
    <row r="12775" spans="1:10" x14ac:dyDescent="0.3">
      <c r="A12775" s="519">
        <v>2022</v>
      </c>
      <c r="B12775" s="520" t="s">
        <v>6144</v>
      </c>
      <c r="C12775" s="520" t="s">
        <v>6145</v>
      </c>
      <c r="D12775" s="521" t="s">
        <v>6144</v>
      </c>
      <c r="E12775" s="520" t="s">
        <v>3033</v>
      </c>
      <c r="F12775" s="520" t="s">
        <v>2788</v>
      </c>
      <c r="G12775" s="522" t="s">
        <v>2788</v>
      </c>
      <c r="H12775" s="524">
        <v>44621</v>
      </c>
      <c r="I12775" s="523">
        <v>4.359293000000001</v>
      </c>
      <c r="J12775" s="520" t="s">
        <v>3192</v>
      </c>
    </row>
    <row r="12776" spans="1:10" x14ac:dyDescent="0.3">
      <c r="A12776" s="519">
        <v>2022</v>
      </c>
      <c r="B12776" s="520" t="s">
        <v>6490</v>
      </c>
      <c r="C12776" s="520" t="s">
        <v>6491</v>
      </c>
      <c r="D12776" s="521" t="s">
        <v>6490</v>
      </c>
      <c r="E12776" s="520" t="s">
        <v>6117</v>
      </c>
      <c r="F12776" s="520" t="s">
        <v>2825</v>
      </c>
      <c r="G12776" s="522" t="s">
        <v>2826</v>
      </c>
      <c r="H12776" s="524">
        <v>44621</v>
      </c>
      <c r="I12776" s="523">
        <v>0.40398600000000007</v>
      </c>
      <c r="J12776" s="520" t="s">
        <v>3192</v>
      </c>
    </row>
    <row r="12777" spans="1:10" x14ac:dyDescent="0.3">
      <c r="A12777" s="519">
        <v>2022</v>
      </c>
      <c r="B12777" s="520" t="s">
        <v>6493</v>
      </c>
      <c r="C12777" s="520" t="s">
        <v>6494</v>
      </c>
      <c r="D12777" s="521" t="s">
        <v>6493</v>
      </c>
      <c r="E12777" s="520" t="s">
        <v>6117</v>
      </c>
      <c r="F12777" s="520" t="s">
        <v>2825</v>
      </c>
      <c r="G12777" s="522" t="s">
        <v>2826</v>
      </c>
      <c r="H12777" s="524">
        <v>44621</v>
      </c>
      <c r="I12777" s="523">
        <v>0.38993</v>
      </c>
      <c r="J12777" s="520" t="s">
        <v>3192</v>
      </c>
    </row>
    <row r="12778" spans="1:10" x14ac:dyDescent="0.3">
      <c r="A12778" s="519">
        <v>2022</v>
      </c>
      <c r="B12778" s="520" t="s">
        <v>6496</v>
      </c>
      <c r="C12778" s="520" t="s">
        <v>6497</v>
      </c>
      <c r="D12778" s="521" t="s">
        <v>6496</v>
      </c>
      <c r="E12778" s="520" t="s">
        <v>6117</v>
      </c>
      <c r="F12778" s="520" t="s">
        <v>2825</v>
      </c>
      <c r="G12778" s="522" t="s">
        <v>2826</v>
      </c>
      <c r="H12778" s="524">
        <v>44621</v>
      </c>
      <c r="I12778" s="523">
        <v>0.38186200000000003</v>
      </c>
      <c r="J12778" s="520" t="s">
        <v>3192</v>
      </c>
    </row>
    <row r="12779" spans="1:10" x14ac:dyDescent="0.3">
      <c r="A12779" s="519">
        <v>2022</v>
      </c>
      <c r="B12779" s="520" t="s">
        <v>6502</v>
      </c>
      <c r="C12779" s="520" t="s">
        <v>6503</v>
      </c>
      <c r="D12779" s="521" t="s">
        <v>6504</v>
      </c>
      <c r="E12779" s="520" t="s">
        <v>3161</v>
      </c>
      <c r="F12779" s="520" t="s">
        <v>2815</v>
      </c>
      <c r="G12779" s="522" t="s">
        <v>2816</v>
      </c>
      <c r="H12779" s="524">
        <v>44621</v>
      </c>
      <c r="I12779" s="523">
        <v>0.661744</v>
      </c>
      <c r="J12779" s="520" t="s">
        <v>3192</v>
      </c>
    </row>
    <row r="12780" spans="1:10" x14ac:dyDescent="0.3">
      <c r="A12780" s="519">
        <v>2022</v>
      </c>
      <c r="B12780" s="520" t="s">
        <v>6790</v>
      </c>
      <c r="C12780" s="520" t="s">
        <v>6791</v>
      </c>
      <c r="D12780" s="521" t="s">
        <v>6790</v>
      </c>
      <c r="E12780" s="520" t="s">
        <v>3111</v>
      </c>
      <c r="F12780" s="520" t="s">
        <v>2825</v>
      </c>
      <c r="G12780" s="522" t="s">
        <v>2850</v>
      </c>
      <c r="H12780" s="524">
        <v>44621</v>
      </c>
      <c r="I12780" s="523">
        <v>26.397115000000003</v>
      </c>
      <c r="J12780" s="520" t="s">
        <v>3192</v>
      </c>
    </row>
    <row r="12781" spans="1:10" x14ac:dyDescent="0.3">
      <c r="A12781" s="519">
        <v>2022</v>
      </c>
      <c r="B12781" s="520" t="s">
        <v>3152</v>
      </c>
      <c r="C12781" s="520" t="s">
        <v>3153</v>
      </c>
      <c r="D12781" s="521" t="s">
        <v>3152</v>
      </c>
      <c r="E12781" s="520" t="s">
        <v>3111</v>
      </c>
      <c r="F12781" s="520" t="s">
        <v>2825</v>
      </c>
      <c r="G12781" s="522" t="s">
        <v>2850</v>
      </c>
      <c r="H12781" s="524">
        <v>44621</v>
      </c>
      <c r="I12781" s="523">
        <v>0.5440640000000001</v>
      </c>
      <c r="J12781" s="520" t="s">
        <v>3241</v>
      </c>
    </row>
    <row r="12782" spans="1:10" x14ac:dyDescent="0.3">
      <c r="A12782" s="519">
        <v>2022</v>
      </c>
      <c r="B12782" s="520" t="s">
        <v>3154</v>
      </c>
      <c r="C12782" s="520" t="s">
        <v>3155</v>
      </c>
      <c r="D12782" s="521" t="s">
        <v>3154</v>
      </c>
      <c r="E12782" s="520" t="s">
        <v>3111</v>
      </c>
      <c r="F12782" s="520" t="s">
        <v>2825</v>
      </c>
      <c r="G12782" s="522" t="s">
        <v>2850</v>
      </c>
      <c r="H12782" s="524">
        <v>44621</v>
      </c>
      <c r="I12782" s="523">
        <v>0.67360400000000009</v>
      </c>
      <c r="J12782" s="520" t="s">
        <v>3241</v>
      </c>
    </row>
    <row r="12783" spans="1:10" x14ac:dyDescent="0.3">
      <c r="A12783" s="519">
        <v>2022</v>
      </c>
      <c r="B12783" s="520" t="s">
        <v>3156</v>
      </c>
      <c r="C12783" s="520" t="s">
        <v>3157</v>
      </c>
      <c r="D12783" s="521" t="s">
        <v>3156</v>
      </c>
      <c r="E12783" s="520" t="s">
        <v>3111</v>
      </c>
      <c r="F12783" s="520" t="s">
        <v>2825</v>
      </c>
      <c r="G12783" s="522" t="s">
        <v>2850</v>
      </c>
      <c r="H12783" s="524">
        <v>44621</v>
      </c>
      <c r="I12783" s="523">
        <v>0</v>
      </c>
      <c r="J12783" s="520" t="s">
        <v>3241</v>
      </c>
    </row>
    <row r="12784" spans="1:10" x14ac:dyDescent="0.3">
      <c r="A12784" s="519">
        <v>2022</v>
      </c>
      <c r="B12784" s="520" t="s">
        <v>5987</v>
      </c>
      <c r="C12784" s="520" t="s">
        <v>6024</v>
      </c>
      <c r="D12784" s="521" t="s">
        <v>5987</v>
      </c>
      <c r="E12784" s="520" t="s">
        <v>3111</v>
      </c>
      <c r="F12784" s="520" t="s">
        <v>2825</v>
      </c>
      <c r="G12784" s="522" t="s">
        <v>2850</v>
      </c>
      <c r="H12784" s="524">
        <v>44621</v>
      </c>
      <c r="I12784" s="523">
        <v>20.972401000000001</v>
      </c>
      <c r="J12784" s="520" t="s">
        <v>3192</v>
      </c>
    </row>
    <row r="12785" spans="1:10" x14ac:dyDescent="0.3">
      <c r="A12785" s="519">
        <v>2022</v>
      </c>
      <c r="B12785" s="520" t="s">
        <v>3060</v>
      </c>
      <c r="C12785" s="520" t="s">
        <v>3061</v>
      </c>
      <c r="D12785" s="521" t="s">
        <v>3062</v>
      </c>
      <c r="E12785" s="520" t="s">
        <v>3063</v>
      </c>
      <c r="F12785" s="520" t="s">
        <v>3034</v>
      </c>
      <c r="G12785" s="522" t="s">
        <v>2999</v>
      </c>
      <c r="H12785" s="524">
        <v>44621</v>
      </c>
      <c r="I12785" s="523">
        <v>0</v>
      </c>
      <c r="J12785" s="520" t="s">
        <v>3241</v>
      </c>
    </row>
    <row r="12786" spans="1:10" x14ac:dyDescent="0.3">
      <c r="A12786" s="519">
        <v>2022</v>
      </c>
      <c r="B12786" s="520" t="s">
        <v>6341</v>
      </c>
      <c r="C12786" s="520" t="s">
        <v>6342</v>
      </c>
      <c r="D12786" s="521" t="s">
        <v>6343</v>
      </c>
      <c r="E12786" s="520" t="s">
        <v>3161</v>
      </c>
      <c r="F12786" s="520" t="s">
        <v>2815</v>
      </c>
      <c r="G12786" s="522" t="s">
        <v>2854</v>
      </c>
      <c r="H12786" s="524">
        <v>44621</v>
      </c>
      <c r="I12786" s="523">
        <v>0.68145199999999995</v>
      </c>
      <c r="J12786" s="520" t="s">
        <v>3192</v>
      </c>
    </row>
    <row r="12787" spans="1:10" x14ac:dyDescent="0.3">
      <c r="A12787" s="519">
        <v>2022</v>
      </c>
      <c r="B12787" s="520" t="s">
        <v>3187</v>
      </c>
      <c r="C12787" s="520" t="s">
        <v>3188</v>
      </c>
      <c r="D12787" s="521" t="s">
        <v>3187</v>
      </c>
      <c r="E12787" s="520" t="s">
        <v>3033</v>
      </c>
      <c r="F12787" s="520" t="s">
        <v>3034</v>
      </c>
      <c r="G12787" s="522" t="s">
        <v>3074</v>
      </c>
      <c r="H12787" s="524">
        <v>44621</v>
      </c>
      <c r="I12787" s="523">
        <v>0.76940600000000003</v>
      </c>
      <c r="J12787" s="520" t="s">
        <v>3241</v>
      </c>
    </row>
    <row r="12788" spans="1:10" x14ac:dyDescent="0.3">
      <c r="A12788" s="519">
        <v>2022</v>
      </c>
      <c r="B12788" s="520" t="s">
        <v>6350</v>
      </c>
      <c r="C12788" s="520" t="s">
        <v>6351</v>
      </c>
      <c r="D12788" s="521" t="s">
        <v>6352</v>
      </c>
      <c r="E12788" s="520" t="s">
        <v>3063</v>
      </c>
      <c r="F12788" s="520" t="s">
        <v>2815</v>
      </c>
      <c r="G12788" s="522" t="s">
        <v>2816</v>
      </c>
      <c r="H12788" s="524">
        <v>44621</v>
      </c>
      <c r="I12788" s="523">
        <v>0</v>
      </c>
      <c r="J12788" s="520" t="s">
        <v>3192</v>
      </c>
    </row>
    <row r="12789" spans="1:10" x14ac:dyDescent="0.3">
      <c r="A12789" s="519">
        <v>2022</v>
      </c>
      <c r="B12789" s="520" t="s">
        <v>6777</v>
      </c>
      <c r="C12789" s="520" t="s">
        <v>6778</v>
      </c>
      <c r="D12789" s="521" t="s">
        <v>6777</v>
      </c>
      <c r="E12789" s="520" t="s">
        <v>3033</v>
      </c>
      <c r="F12789" s="520" t="s">
        <v>2807</v>
      </c>
      <c r="G12789" s="522" t="s">
        <v>2812</v>
      </c>
      <c r="H12789" s="524">
        <v>44621</v>
      </c>
      <c r="I12789" s="523">
        <v>11.237170000000001</v>
      </c>
      <c r="J12789" s="520" t="s">
        <v>3192</v>
      </c>
    </row>
    <row r="12790" spans="1:10" x14ac:dyDescent="0.3">
      <c r="A12790" s="519">
        <v>2022</v>
      </c>
      <c r="B12790" s="520" t="s">
        <v>6081</v>
      </c>
      <c r="C12790" s="520" t="s">
        <v>6082</v>
      </c>
      <c r="D12790" s="521" t="s">
        <v>6081</v>
      </c>
      <c r="E12790" s="520" t="s">
        <v>3033</v>
      </c>
      <c r="F12790" s="520" t="s">
        <v>2788</v>
      </c>
      <c r="G12790" s="522" t="s">
        <v>2788</v>
      </c>
      <c r="H12790" s="524">
        <v>44621</v>
      </c>
      <c r="I12790" s="523">
        <v>5.5935889999999997</v>
      </c>
      <c r="J12790" s="520" t="s">
        <v>3241</v>
      </c>
    </row>
    <row r="12791" spans="1:10" x14ac:dyDescent="0.3">
      <c r="A12791" s="519">
        <v>2022</v>
      </c>
      <c r="B12791" s="520" t="s">
        <v>5757</v>
      </c>
      <c r="C12791" s="520" t="s">
        <v>2909</v>
      </c>
      <c r="D12791" s="521" t="s">
        <v>5757</v>
      </c>
      <c r="E12791" s="520" t="s">
        <v>3033</v>
      </c>
      <c r="F12791" s="520" t="s">
        <v>2788</v>
      </c>
      <c r="G12791" s="522" t="s">
        <v>2788</v>
      </c>
      <c r="H12791" s="524">
        <v>44621</v>
      </c>
      <c r="I12791" s="523">
        <v>37.889417999999999</v>
      </c>
      <c r="J12791" s="520" t="s">
        <v>3192</v>
      </c>
    </row>
    <row r="12792" spans="1:10" x14ac:dyDescent="0.3">
      <c r="A12792" s="519">
        <v>2022</v>
      </c>
      <c r="B12792" s="520" t="s">
        <v>3174</v>
      </c>
      <c r="C12792" s="520" t="s">
        <v>3175</v>
      </c>
      <c r="D12792" s="521" t="s">
        <v>3174</v>
      </c>
      <c r="E12792" s="520" t="s">
        <v>6117</v>
      </c>
      <c r="F12792" s="520" t="s">
        <v>2825</v>
      </c>
      <c r="G12792" s="522" t="s">
        <v>2826</v>
      </c>
      <c r="H12792" s="524">
        <v>44621</v>
      </c>
      <c r="I12792" s="523">
        <v>0.56037999999999999</v>
      </c>
      <c r="J12792" s="520" t="s">
        <v>3241</v>
      </c>
    </row>
    <row r="12793" spans="1:10" x14ac:dyDescent="0.3">
      <c r="A12793" s="519">
        <v>2022</v>
      </c>
      <c r="B12793" s="520" t="s">
        <v>6141</v>
      </c>
      <c r="C12793" s="520" t="s">
        <v>6142</v>
      </c>
      <c r="D12793" s="521" t="s">
        <v>6143</v>
      </c>
      <c r="E12793" s="520" t="s">
        <v>3063</v>
      </c>
      <c r="F12793" s="520" t="s">
        <v>3034</v>
      </c>
      <c r="G12793" s="522" t="s">
        <v>2999</v>
      </c>
      <c r="H12793" s="524">
        <v>44621</v>
      </c>
      <c r="I12793" s="523">
        <v>0</v>
      </c>
      <c r="J12793" s="520" t="s">
        <v>3192</v>
      </c>
    </row>
    <row r="12794" spans="1:10" x14ac:dyDescent="0.3">
      <c r="A12794" s="519">
        <v>2022</v>
      </c>
      <c r="B12794" s="520" t="s">
        <v>6720</v>
      </c>
      <c r="C12794" s="520" t="s">
        <v>6721</v>
      </c>
      <c r="D12794" s="521" t="s">
        <v>6720</v>
      </c>
      <c r="E12794" s="520" t="s">
        <v>3033</v>
      </c>
      <c r="F12794" s="520" t="s">
        <v>2807</v>
      </c>
      <c r="G12794" s="522" t="s">
        <v>2808</v>
      </c>
      <c r="H12794" s="524">
        <v>44621</v>
      </c>
      <c r="I12794" s="523">
        <v>43.016720999999997</v>
      </c>
      <c r="J12794" s="520" t="s">
        <v>3192</v>
      </c>
    </row>
    <row r="12795" spans="1:10" x14ac:dyDescent="0.3">
      <c r="A12795" s="519">
        <v>2022</v>
      </c>
      <c r="B12795" s="520" t="s">
        <v>5997</v>
      </c>
      <c r="C12795" s="520" t="s">
        <v>5998</v>
      </c>
      <c r="D12795" s="521" t="s">
        <v>5997</v>
      </c>
      <c r="E12795" s="520" t="s">
        <v>3111</v>
      </c>
      <c r="F12795" s="520" t="s">
        <v>3034</v>
      </c>
      <c r="G12795" s="522" t="s">
        <v>2821</v>
      </c>
      <c r="H12795" s="524">
        <v>44621</v>
      </c>
      <c r="I12795" s="523">
        <v>3.9002520000000005</v>
      </c>
      <c r="J12795" s="520" t="s">
        <v>3241</v>
      </c>
    </row>
    <row r="12796" spans="1:10" x14ac:dyDescent="0.3">
      <c r="A12796" s="519">
        <v>2022</v>
      </c>
      <c r="B12796" s="520" t="s">
        <v>5762</v>
      </c>
      <c r="C12796" s="520" t="s">
        <v>5763</v>
      </c>
      <c r="D12796" s="521" t="s">
        <v>5762</v>
      </c>
      <c r="E12796" s="520" t="s">
        <v>3111</v>
      </c>
      <c r="F12796" s="520" t="s">
        <v>2825</v>
      </c>
      <c r="G12796" s="522" t="s">
        <v>2850</v>
      </c>
      <c r="H12796" s="524">
        <v>44621</v>
      </c>
      <c r="I12796" s="523">
        <v>0.42529900000000004</v>
      </c>
      <c r="J12796" s="520" t="s">
        <v>3192</v>
      </c>
    </row>
    <row r="12797" spans="1:10" x14ac:dyDescent="0.3">
      <c r="A12797" s="519">
        <v>2022</v>
      </c>
      <c r="B12797" s="520" t="s">
        <v>3068</v>
      </c>
      <c r="C12797" s="520" t="s">
        <v>3069</v>
      </c>
      <c r="D12797" s="521" t="s">
        <v>3068</v>
      </c>
      <c r="E12797" s="520" t="s">
        <v>6117</v>
      </c>
      <c r="F12797" s="520" t="s">
        <v>3034</v>
      </c>
      <c r="G12797" s="522" t="s">
        <v>2923</v>
      </c>
      <c r="H12797" s="524">
        <v>44621</v>
      </c>
      <c r="I12797" s="523">
        <v>5.4979209999999998</v>
      </c>
      <c r="J12797" s="520" t="s">
        <v>3241</v>
      </c>
    </row>
    <row r="12798" spans="1:10" x14ac:dyDescent="0.3">
      <c r="A12798" s="519">
        <v>2022</v>
      </c>
      <c r="B12798" s="520" t="s">
        <v>3070</v>
      </c>
      <c r="C12798" s="520" t="s">
        <v>3071</v>
      </c>
      <c r="D12798" s="521" t="s">
        <v>3070</v>
      </c>
      <c r="E12798" s="520" t="s">
        <v>6117</v>
      </c>
      <c r="F12798" s="520" t="s">
        <v>2815</v>
      </c>
      <c r="G12798" s="522" t="s">
        <v>2816</v>
      </c>
      <c r="H12798" s="524">
        <v>44621</v>
      </c>
      <c r="I12798" s="523">
        <v>0.91895800000000005</v>
      </c>
      <c r="J12798" s="520" t="s">
        <v>3241</v>
      </c>
    </row>
    <row r="12799" spans="1:10" x14ac:dyDescent="0.3">
      <c r="A12799" s="519">
        <v>2022</v>
      </c>
      <c r="B12799" s="520" t="s">
        <v>6722</v>
      </c>
      <c r="C12799" s="520" t="s">
        <v>6723</v>
      </c>
      <c r="D12799" s="521" t="s">
        <v>6722</v>
      </c>
      <c r="E12799" s="520" t="s">
        <v>3033</v>
      </c>
      <c r="F12799" s="520" t="s">
        <v>2807</v>
      </c>
      <c r="G12799" s="522" t="s">
        <v>2812</v>
      </c>
      <c r="H12799" s="524">
        <v>44621</v>
      </c>
      <c r="I12799" s="523">
        <v>24.087116000000002</v>
      </c>
      <c r="J12799" s="520" t="s">
        <v>9055</v>
      </c>
    </row>
    <row r="12800" spans="1:10" x14ac:dyDescent="0.3">
      <c r="A12800" s="519">
        <v>2022</v>
      </c>
      <c r="B12800" s="520" t="s">
        <v>6344</v>
      </c>
      <c r="C12800" s="520" t="s">
        <v>6345</v>
      </c>
      <c r="D12800" s="521" t="s">
        <v>6344</v>
      </c>
      <c r="E12800" s="520" t="s">
        <v>3033</v>
      </c>
      <c r="F12800" s="520" t="s">
        <v>2807</v>
      </c>
      <c r="G12800" s="522" t="s">
        <v>2812</v>
      </c>
      <c r="H12800" s="524">
        <v>44621</v>
      </c>
      <c r="I12800" s="523">
        <v>22.527854999999999</v>
      </c>
      <c r="J12800" s="520" t="s">
        <v>9055</v>
      </c>
    </row>
    <row r="12801" spans="1:10" x14ac:dyDescent="0.3">
      <c r="A12801" s="519">
        <v>2022</v>
      </c>
      <c r="B12801" s="520" t="s">
        <v>6724</v>
      </c>
      <c r="C12801" s="520" t="s">
        <v>6725</v>
      </c>
      <c r="D12801" s="521" t="s">
        <v>6724</v>
      </c>
      <c r="E12801" s="520" t="s">
        <v>3033</v>
      </c>
      <c r="F12801" s="520" t="s">
        <v>2807</v>
      </c>
      <c r="G12801" s="522" t="s">
        <v>2812</v>
      </c>
      <c r="H12801" s="524">
        <v>44621</v>
      </c>
      <c r="I12801" s="523">
        <v>24.048874000000001</v>
      </c>
      <c r="J12801" s="520" t="s">
        <v>9055</v>
      </c>
    </row>
    <row r="12802" spans="1:10" x14ac:dyDescent="0.3">
      <c r="A12802" s="519">
        <v>2022</v>
      </c>
      <c r="B12802" s="520" t="s">
        <v>3176</v>
      </c>
      <c r="C12802" s="520" t="s">
        <v>3177</v>
      </c>
      <c r="D12802" s="521" t="s">
        <v>3176</v>
      </c>
      <c r="E12802" s="520" t="s">
        <v>3033</v>
      </c>
      <c r="F12802" s="520" t="s">
        <v>2807</v>
      </c>
      <c r="G12802" s="522" t="s">
        <v>2812</v>
      </c>
      <c r="H12802" s="524">
        <v>44621</v>
      </c>
      <c r="I12802" s="523">
        <v>12.433016</v>
      </c>
      <c r="J12802" s="520" t="s">
        <v>3241</v>
      </c>
    </row>
    <row r="12803" spans="1:10" x14ac:dyDescent="0.3">
      <c r="A12803" s="519">
        <v>2022</v>
      </c>
      <c r="B12803" s="520" t="s">
        <v>6742</v>
      </c>
      <c r="C12803" s="520" t="s">
        <v>6743</v>
      </c>
      <c r="D12803" s="521" t="s">
        <v>6742</v>
      </c>
      <c r="E12803" s="520" t="s">
        <v>3033</v>
      </c>
      <c r="F12803" s="520" t="s">
        <v>2807</v>
      </c>
      <c r="G12803" s="522" t="s">
        <v>2812</v>
      </c>
      <c r="H12803" s="524">
        <v>44621</v>
      </c>
      <c r="I12803" s="523">
        <v>46.082466000000004</v>
      </c>
      <c r="J12803" s="520" t="s">
        <v>3192</v>
      </c>
    </row>
    <row r="12804" spans="1:10" x14ac:dyDescent="0.3">
      <c r="A12804" s="519">
        <v>2022</v>
      </c>
      <c r="B12804" s="520" t="s">
        <v>9059</v>
      </c>
      <c r="C12804" s="520" t="s">
        <v>9060</v>
      </c>
      <c r="D12804" s="521" t="s">
        <v>9059</v>
      </c>
      <c r="E12804" s="520" t="s">
        <v>3111</v>
      </c>
      <c r="F12804" s="520" t="s">
        <v>3034</v>
      </c>
      <c r="G12804" s="522" t="s">
        <v>2840</v>
      </c>
      <c r="H12804" s="524">
        <v>44621</v>
      </c>
      <c r="I12804" s="523">
        <v>29.012917000000002</v>
      </c>
      <c r="J12804" s="520" t="s">
        <v>3192</v>
      </c>
    </row>
    <row r="12805" spans="1:10" x14ac:dyDescent="0.3">
      <c r="A12805" s="519">
        <v>2022</v>
      </c>
      <c r="B12805" s="520" t="s">
        <v>3072</v>
      </c>
      <c r="C12805" s="520" t="s">
        <v>3073</v>
      </c>
      <c r="D12805" s="521" t="s">
        <v>3072</v>
      </c>
      <c r="E12805" s="520" t="s">
        <v>6117</v>
      </c>
      <c r="F12805" s="520" t="s">
        <v>3034</v>
      </c>
      <c r="G12805" s="522" t="s">
        <v>3074</v>
      </c>
      <c r="H12805" s="524">
        <v>44621</v>
      </c>
      <c r="I12805" s="523">
        <v>0.59432099999999999</v>
      </c>
      <c r="J12805" s="520" t="s">
        <v>3241</v>
      </c>
    </row>
    <row r="12806" spans="1:10" x14ac:dyDescent="0.3">
      <c r="A12806" s="519">
        <v>2022</v>
      </c>
      <c r="B12806" s="520" t="s">
        <v>3182</v>
      </c>
      <c r="C12806" s="520" t="s">
        <v>3183</v>
      </c>
      <c r="D12806" s="521" t="s">
        <v>3182</v>
      </c>
      <c r="E12806" s="520" t="s">
        <v>6117</v>
      </c>
      <c r="F12806" s="520" t="s">
        <v>2825</v>
      </c>
      <c r="G12806" s="522" t="s">
        <v>2826</v>
      </c>
      <c r="H12806" s="524">
        <v>44621</v>
      </c>
      <c r="I12806" s="523">
        <v>0.47199999999999998</v>
      </c>
      <c r="J12806" s="520" t="s">
        <v>3241</v>
      </c>
    </row>
    <row r="12807" spans="1:10" x14ac:dyDescent="0.3">
      <c r="A12807" s="519">
        <v>2022</v>
      </c>
      <c r="B12807" s="520" t="s">
        <v>6355</v>
      </c>
      <c r="C12807" s="520" t="s">
        <v>6356</v>
      </c>
      <c r="D12807" s="521" t="s">
        <v>6355</v>
      </c>
      <c r="E12807" s="520" t="s">
        <v>6117</v>
      </c>
      <c r="F12807" s="520" t="s">
        <v>2825</v>
      </c>
      <c r="G12807" s="522" t="s">
        <v>2826</v>
      </c>
      <c r="H12807" s="524">
        <v>44621</v>
      </c>
      <c r="I12807" s="523">
        <v>1.3291660000000001</v>
      </c>
      <c r="J12807" s="520" t="s">
        <v>3192</v>
      </c>
    </row>
    <row r="12808" spans="1:10" x14ac:dyDescent="0.3">
      <c r="A12808" s="519">
        <v>2022</v>
      </c>
      <c r="B12808" s="520" t="s">
        <v>3075</v>
      </c>
      <c r="C12808" s="520" t="s">
        <v>3076</v>
      </c>
      <c r="D12808" s="521" t="s">
        <v>3075</v>
      </c>
      <c r="E12808" s="520" t="s">
        <v>6117</v>
      </c>
      <c r="F12808" s="520" t="s">
        <v>2815</v>
      </c>
      <c r="G12808" s="522" t="s">
        <v>2816</v>
      </c>
      <c r="H12808" s="524">
        <v>44621</v>
      </c>
      <c r="I12808" s="523">
        <v>0</v>
      </c>
      <c r="J12808" s="520" t="s">
        <v>3241</v>
      </c>
    </row>
    <row r="12809" spans="1:10" x14ac:dyDescent="0.3">
      <c r="A12809" s="519">
        <v>2022</v>
      </c>
      <c r="B12809" s="520" t="s">
        <v>6505</v>
      </c>
      <c r="C12809" s="520" t="s">
        <v>6506</v>
      </c>
      <c r="D12809" s="521" t="s">
        <v>6505</v>
      </c>
      <c r="E12809" s="520" t="s">
        <v>3033</v>
      </c>
      <c r="F12809" s="520" t="s">
        <v>2807</v>
      </c>
      <c r="G12809" s="522" t="s">
        <v>2812</v>
      </c>
      <c r="H12809" s="524">
        <v>44621</v>
      </c>
      <c r="I12809" s="523">
        <v>21.689250000000001</v>
      </c>
      <c r="J12809" s="520" t="s">
        <v>9055</v>
      </c>
    </row>
    <row r="12810" spans="1:10" x14ac:dyDescent="0.3">
      <c r="A12810" s="519">
        <v>2022</v>
      </c>
      <c r="B12810" s="520" t="s">
        <v>5670</v>
      </c>
      <c r="C12810" s="520" t="s">
        <v>5671</v>
      </c>
      <c r="D12810" s="521" t="s">
        <v>5670</v>
      </c>
      <c r="E12810" s="520" t="s">
        <v>3033</v>
      </c>
      <c r="F12810" s="520" t="s">
        <v>2807</v>
      </c>
      <c r="G12810" s="522" t="s">
        <v>2812</v>
      </c>
      <c r="H12810" s="524">
        <v>44621</v>
      </c>
      <c r="I12810" s="523">
        <v>45.52319</v>
      </c>
      <c r="J12810" s="520" t="s">
        <v>3241</v>
      </c>
    </row>
    <row r="12811" spans="1:10" x14ac:dyDescent="0.3">
      <c r="A12811" s="519">
        <v>2022</v>
      </c>
      <c r="B12811" s="520" t="s">
        <v>6146</v>
      </c>
      <c r="C12811" s="520" t="s">
        <v>6147</v>
      </c>
      <c r="D12811" s="521" t="s">
        <v>6146</v>
      </c>
      <c r="E12811" s="520" t="s">
        <v>3033</v>
      </c>
      <c r="F12811" s="520" t="s">
        <v>2815</v>
      </c>
      <c r="G12811" s="522" t="s">
        <v>2816</v>
      </c>
      <c r="H12811" s="524">
        <v>44621</v>
      </c>
      <c r="I12811" s="523">
        <v>18.949993000000003</v>
      </c>
      <c r="J12811" s="520" t="s">
        <v>3241</v>
      </c>
    </row>
    <row r="12812" spans="1:10" x14ac:dyDescent="0.3">
      <c r="A12812" s="519">
        <v>2022</v>
      </c>
      <c r="B12812" s="520" t="s">
        <v>6467</v>
      </c>
      <c r="C12812" s="520" t="s">
        <v>6468</v>
      </c>
      <c r="D12812" s="521" t="s">
        <v>6467</v>
      </c>
      <c r="E12812" s="520" t="s">
        <v>3033</v>
      </c>
      <c r="F12812" s="520" t="s">
        <v>2788</v>
      </c>
      <c r="G12812" s="522" t="s">
        <v>2788</v>
      </c>
      <c r="H12812" s="524">
        <v>44621</v>
      </c>
      <c r="I12812" s="523">
        <v>37.224398000000001</v>
      </c>
      <c r="J12812" s="520" t="s">
        <v>3192</v>
      </c>
    </row>
    <row r="12813" spans="1:10" x14ac:dyDescent="0.3">
      <c r="A12813" s="519">
        <v>2022</v>
      </c>
      <c r="B12813" s="520" t="s">
        <v>6346</v>
      </c>
      <c r="C12813" s="520" t="s">
        <v>6347</v>
      </c>
      <c r="D12813" s="521" t="s">
        <v>6346</v>
      </c>
      <c r="E12813" s="520" t="s">
        <v>3033</v>
      </c>
      <c r="F12813" s="520" t="s">
        <v>2788</v>
      </c>
      <c r="G12813" s="522" t="s">
        <v>2788</v>
      </c>
      <c r="H12813" s="524">
        <v>44621</v>
      </c>
      <c r="I12813" s="523">
        <v>13.769290000000002</v>
      </c>
      <c r="J12813" s="520" t="s">
        <v>3192</v>
      </c>
    </row>
    <row r="12814" spans="1:10" x14ac:dyDescent="0.3">
      <c r="A12814" s="519">
        <v>2022</v>
      </c>
      <c r="B12814" s="520" t="s">
        <v>3077</v>
      </c>
      <c r="C12814" s="520" t="s">
        <v>3078</v>
      </c>
      <c r="D12814" s="521" t="s">
        <v>3077</v>
      </c>
      <c r="E12814" s="520" t="s">
        <v>3033</v>
      </c>
      <c r="F12814" s="520" t="s">
        <v>2788</v>
      </c>
      <c r="G12814" s="522" t="s">
        <v>2788</v>
      </c>
      <c r="H12814" s="524">
        <v>44621</v>
      </c>
      <c r="I12814" s="523">
        <v>0</v>
      </c>
      <c r="J12814" s="520" t="s">
        <v>3241</v>
      </c>
    </row>
    <row r="12815" spans="1:10" x14ac:dyDescent="0.3">
      <c r="A12815" s="519">
        <v>2022</v>
      </c>
      <c r="B12815" s="520" t="s">
        <v>6446</v>
      </c>
      <c r="C12815" s="520" t="s">
        <v>6447</v>
      </c>
      <c r="D12815" s="521" t="s">
        <v>6446</v>
      </c>
      <c r="E12815" s="520" t="s">
        <v>3033</v>
      </c>
      <c r="F12815" s="520" t="s">
        <v>2798</v>
      </c>
      <c r="G12815" s="522" t="s">
        <v>5801</v>
      </c>
      <c r="H12815" s="524">
        <v>44621</v>
      </c>
      <c r="I12815" s="523">
        <v>35.19153</v>
      </c>
      <c r="J12815" s="520" t="s">
        <v>3241</v>
      </c>
    </row>
    <row r="12816" spans="1:10" x14ac:dyDescent="0.3">
      <c r="A12816" s="519">
        <v>2022</v>
      </c>
      <c r="B12816" s="520" t="s">
        <v>3079</v>
      </c>
      <c r="C12816" s="520" t="s">
        <v>3080</v>
      </c>
      <c r="D12816" s="521" t="s">
        <v>3081</v>
      </c>
      <c r="E12816" s="520" t="s">
        <v>3063</v>
      </c>
      <c r="F12816" s="520" t="s">
        <v>2788</v>
      </c>
      <c r="G12816" s="522" t="s">
        <v>2788</v>
      </c>
      <c r="H12816" s="524">
        <v>44621</v>
      </c>
      <c r="I12816" s="523">
        <v>0</v>
      </c>
      <c r="J12816" s="520" t="s">
        <v>3241</v>
      </c>
    </row>
    <row r="12817" spans="1:10" x14ac:dyDescent="0.3">
      <c r="A12817" s="519">
        <v>2022</v>
      </c>
      <c r="B12817" s="520" t="s">
        <v>3082</v>
      </c>
      <c r="C12817" s="520" t="s">
        <v>3083</v>
      </c>
      <c r="D12817" s="521" t="s">
        <v>3082</v>
      </c>
      <c r="E12817" s="520" t="s">
        <v>6117</v>
      </c>
      <c r="F12817" s="520" t="s">
        <v>2825</v>
      </c>
      <c r="G12817" s="522" t="s">
        <v>2826</v>
      </c>
      <c r="H12817" s="524">
        <v>44621</v>
      </c>
      <c r="I12817" s="523">
        <v>4.5455770000000006</v>
      </c>
      <c r="J12817" s="520" t="s">
        <v>3241</v>
      </c>
    </row>
    <row r="12818" spans="1:10" x14ac:dyDescent="0.3">
      <c r="A12818" s="519">
        <v>2022</v>
      </c>
      <c r="B12818" s="520" t="s">
        <v>5769</v>
      </c>
      <c r="C12818" s="520" t="s">
        <v>5770</v>
      </c>
      <c r="D12818" s="521" t="s">
        <v>5769</v>
      </c>
      <c r="E12818" s="520" t="s">
        <v>3111</v>
      </c>
      <c r="F12818" s="520" t="s">
        <v>3034</v>
      </c>
      <c r="G12818" s="522" t="s">
        <v>2821</v>
      </c>
      <c r="H12818" s="524">
        <v>44621</v>
      </c>
      <c r="I12818" s="523">
        <v>7.303572</v>
      </c>
      <c r="J12818" s="520" t="s">
        <v>3192</v>
      </c>
    </row>
    <row r="12819" spans="1:10" x14ac:dyDescent="0.3">
      <c r="A12819" s="519">
        <v>2022</v>
      </c>
      <c r="B12819" s="520" t="s">
        <v>6348</v>
      </c>
      <c r="C12819" s="520" t="s">
        <v>6304</v>
      </c>
      <c r="D12819" s="521" t="s">
        <v>6348</v>
      </c>
      <c r="E12819" s="520" t="s">
        <v>3033</v>
      </c>
      <c r="F12819" s="520" t="s">
        <v>2815</v>
      </c>
      <c r="G12819" s="522" t="s">
        <v>2816</v>
      </c>
      <c r="H12819" s="524">
        <v>44621</v>
      </c>
      <c r="I12819" s="523">
        <v>8.9130490000000009</v>
      </c>
      <c r="J12819" s="520" t="s">
        <v>3241</v>
      </c>
    </row>
    <row r="12820" spans="1:10" x14ac:dyDescent="0.3">
      <c r="A12820" s="519">
        <v>2022</v>
      </c>
      <c r="B12820" s="520" t="s">
        <v>6455</v>
      </c>
      <c r="C12820" s="520" t="s">
        <v>6456</v>
      </c>
      <c r="D12820" s="521" t="s">
        <v>6457</v>
      </c>
      <c r="E12820" s="520" t="s">
        <v>3161</v>
      </c>
      <c r="F12820" s="520" t="s">
        <v>2788</v>
      </c>
      <c r="G12820" s="522" t="s">
        <v>2788</v>
      </c>
      <c r="H12820" s="524">
        <v>44621</v>
      </c>
      <c r="I12820" s="523">
        <v>0.39924400000000004</v>
      </c>
      <c r="J12820" s="520" t="s">
        <v>3192</v>
      </c>
    </row>
    <row r="12821" spans="1:10" x14ac:dyDescent="0.3">
      <c r="A12821" s="519">
        <v>2022</v>
      </c>
      <c r="B12821" s="520" t="s">
        <v>6032</v>
      </c>
      <c r="C12821" s="520" t="s">
        <v>6018</v>
      </c>
      <c r="D12821" s="521" t="s">
        <v>6032</v>
      </c>
      <c r="E12821" s="520" t="s">
        <v>3033</v>
      </c>
      <c r="F12821" s="520" t="s">
        <v>2788</v>
      </c>
      <c r="G12821" s="522" t="s">
        <v>2788</v>
      </c>
      <c r="H12821" s="524">
        <v>44621</v>
      </c>
      <c r="I12821" s="523">
        <v>21.553150000000002</v>
      </c>
      <c r="J12821" s="520" t="s">
        <v>3241</v>
      </c>
    </row>
    <row r="12822" spans="1:10" x14ac:dyDescent="0.3">
      <c r="A12822" s="519">
        <v>2022</v>
      </c>
      <c r="B12822" s="520" t="s">
        <v>6079</v>
      </c>
      <c r="C12822" s="520" t="s">
        <v>6080</v>
      </c>
      <c r="D12822" s="521" t="s">
        <v>6079</v>
      </c>
      <c r="E12822" s="520" t="s">
        <v>3111</v>
      </c>
      <c r="F12822" s="520" t="s">
        <v>2825</v>
      </c>
      <c r="G12822" s="522" t="s">
        <v>2826</v>
      </c>
      <c r="H12822" s="524">
        <v>44621</v>
      </c>
      <c r="I12822" s="523">
        <v>0.24898700000000001</v>
      </c>
      <c r="J12822" s="520" t="s">
        <v>3192</v>
      </c>
    </row>
    <row r="12823" spans="1:10" x14ac:dyDescent="0.3">
      <c r="A12823" s="519">
        <v>2022</v>
      </c>
      <c r="B12823" s="520" t="s">
        <v>6336</v>
      </c>
      <c r="C12823" s="520" t="s">
        <v>6337</v>
      </c>
      <c r="D12823" s="521" t="s">
        <v>6338</v>
      </c>
      <c r="E12823" s="520" t="s">
        <v>3161</v>
      </c>
      <c r="F12823" s="520" t="s">
        <v>2788</v>
      </c>
      <c r="G12823" s="522" t="s">
        <v>2788</v>
      </c>
      <c r="H12823" s="524">
        <v>44621</v>
      </c>
      <c r="I12823" s="523">
        <v>1.37907</v>
      </c>
      <c r="J12823" s="520" t="s">
        <v>3192</v>
      </c>
    </row>
    <row r="12824" spans="1:10" x14ac:dyDescent="0.3">
      <c r="A12824" s="519">
        <v>2022</v>
      </c>
      <c r="B12824" s="520" t="s">
        <v>3195</v>
      </c>
      <c r="C12824" s="520" t="s">
        <v>3196</v>
      </c>
      <c r="D12824" s="521" t="s">
        <v>3197</v>
      </c>
      <c r="E12824" s="520" t="s">
        <v>3063</v>
      </c>
      <c r="F12824" s="520" t="s">
        <v>3094</v>
      </c>
      <c r="G12824" s="522" t="s">
        <v>2965</v>
      </c>
      <c r="H12824" s="524">
        <v>44621</v>
      </c>
      <c r="I12824" s="523">
        <v>1.63347</v>
      </c>
      <c r="J12824" s="520" t="s">
        <v>3192</v>
      </c>
    </row>
    <row r="12825" spans="1:10" x14ac:dyDescent="0.3">
      <c r="A12825" s="519">
        <v>2022</v>
      </c>
      <c r="B12825" s="520" t="s">
        <v>5771</v>
      </c>
      <c r="C12825" s="520" t="s">
        <v>5772</v>
      </c>
      <c r="D12825" s="521" t="s">
        <v>5771</v>
      </c>
      <c r="E12825" s="520" t="s">
        <v>3033</v>
      </c>
      <c r="F12825" s="520" t="s">
        <v>2807</v>
      </c>
      <c r="G12825" s="522" t="s">
        <v>2812</v>
      </c>
      <c r="H12825" s="524">
        <v>44621</v>
      </c>
      <c r="I12825" s="523">
        <v>27.496718000000001</v>
      </c>
      <c r="J12825" s="520" t="s">
        <v>9055</v>
      </c>
    </row>
    <row r="12826" spans="1:10" x14ac:dyDescent="0.3">
      <c r="A12826" s="519">
        <v>2022</v>
      </c>
      <c r="B12826" s="520" t="s">
        <v>6075</v>
      </c>
      <c r="C12826" s="520" t="s">
        <v>6076</v>
      </c>
      <c r="D12826" s="521" t="s">
        <v>6075</v>
      </c>
      <c r="E12826" s="520" t="s">
        <v>3033</v>
      </c>
      <c r="F12826" s="520" t="s">
        <v>2807</v>
      </c>
      <c r="G12826" s="522" t="s">
        <v>2812</v>
      </c>
      <c r="H12826" s="524">
        <v>44621</v>
      </c>
      <c r="I12826" s="523">
        <v>56.968855000000005</v>
      </c>
      <c r="J12826" s="520" t="s">
        <v>9055</v>
      </c>
    </row>
    <row r="12827" spans="1:10" x14ac:dyDescent="0.3">
      <c r="A12827" s="519">
        <v>2022</v>
      </c>
      <c r="B12827" s="520" t="s">
        <v>6507</v>
      </c>
      <c r="C12827" s="520" t="s">
        <v>6508</v>
      </c>
      <c r="D12827" s="521" t="s">
        <v>6509</v>
      </c>
      <c r="E12827" s="520" t="s">
        <v>3063</v>
      </c>
      <c r="F12827" s="520" t="s">
        <v>3094</v>
      </c>
      <c r="G12827" s="522" t="s">
        <v>2965</v>
      </c>
      <c r="H12827" s="524">
        <v>44621</v>
      </c>
      <c r="I12827" s="523">
        <v>0.170407</v>
      </c>
      <c r="J12827" s="520" t="s">
        <v>3241</v>
      </c>
    </row>
    <row r="12828" spans="1:10" x14ac:dyDescent="0.3">
      <c r="A12828" s="519">
        <v>2022</v>
      </c>
      <c r="B12828" s="520" t="s">
        <v>3089</v>
      </c>
      <c r="C12828" s="520" t="s">
        <v>3090</v>
      </c>
      <c r="D12828" s="521" t="s">
        <v>3089</v>
      </c>
      <c r="E12828" s="520" t="s">
        <v>6117</v>
      </c>
      <c r="F12828" s="520" t="s">
        <v>2815</v>
      </c>
      <c r="G12828" s="522" t="s">
        <v>2816</v>
      </c>
      <c r="H12828" s="524">
        <v>44621</v>
      </c>
      <c r="I12828" s="523">
        <v>3.8844110000000001</v>
      </c>
      <c r="J12828" s="520" t="s">
        <v>3241</v>
      </c>
    </row>
    <row r="12829" spans="1:10" x14ac:dyDescent="0.3">
      <c r="A12829" s="519">
        <v>2022</v>
      </c>
      <c r="B12829" s="520" t="s">
        <v>6041</v>
      </c>
      <c r="C12829" s="520" t="s">
        <v>6042</v>
      </c>
      <c r="D12829" s="521" t="s">
        <v>6041</v>
      </c>
      <c r="E12829" s="520" t="s">
        <v>3033</v>
      </c>
      <c r="F12829" s="520" t="s">
        <v>2798</v>
      </c>
      <c r="G12829" s="522" t="s">
        <v>2803</v>
      </c>
      <c r="H12829" s="524">
        <v>44621</v>
      </c>
      <c r="I12829" s="523">
        <v>39.178129999999996</v>
      </c>
      <c r="J12829" s="520" t="s">
        <v>3192</v>
      </c>
    </row>
    <row r="12830" spans="1:10" x14ac:dyDescent="0.3">
      <c r="A12830" s="519">
        <v>2022</v>
      </c>
      <c r="B12830" s="520" t="s">
        <v>6087</v>
      </c>
      <c r="C12830" s="520" t="s">
        <v>6088</v>
      </c>
      <c r="D12830" s="521" t="s">
        <v>6087</v>
      </c>
      <c r="E12830" s="520" t="s">
        <v>3033</v>
      </c>
      <c r="F12830" s="520" t="s">
        <v>2798</v>
      </c>
      <c r="G12830" s="522" t="s">
        <v>2803</v>
      </c>
      <c r="H12830" s="524">
        <v>44621</v>
      </c>
      <c r="I12830" s="523">
        <v>4.9570749999999997</v>
      </c>
      <c r="J12830" s="520" t="s">
        <v>3241</v>
      </c>
    </row>
    <row r="12831" spans="1:10" x14ac:dyDescent="0.3">
      <c r="A12831" s="519">
        <v>2022</v>
      </c>
      <c r="B12831" s="520" t="s">
        <v>5218</v>
      </c>
      <c r="C12831" s="520" t="s">
        <v>3507</v>
      </c>
      <c r="D12831" s="521" t="s">
        <v>5219</v>
      </c>
      <c r="E12831" s="520" t="s">
        <v>3063</v>
      </c>
      <c r="F12831" s="520" t="s">
        <v>2815</v>
      </c>
      <c r="G12831" s="522" t="s">
        <v>2816</v>
      </c>
      <c r="H12831" s="524">
        <v>44621</v>
      </c>
      <c r="I12831" s="523">
        <v>2.1895180000000001</v>
      </c>
      <c r="J12831" s="520" t="s">
        <v>3192</v>
      </c>
    </row>
    <row r="12832" spans="1:10" x14ac:dyDescent="0.3">
      <c r="A12832" s="519">
        <v>2022</v>
      </c>
      <c r="B12832" s="520" t="s">
        <v>3184</v>
      </c>
      <c r="C12832" s="520" t="s">
        <v>3185</v>
      </c>
      <c r="D12832" s="521" t="s">
        <v>3186</v>
      </c>
      <c r="E12832" s="520" t="s">
        <v>3063</v>
      </c>
      <c r="F12832" s="520" t="s">
        <v>3034</v>
      </c>
      <c r="G12832" s="522" t="s">
        <v>2999</v>
      </c>
      <c r="H12832" s="524">
        <v>44621</v>
      </c>
      <c r="I12832" s="523">
        <v>0</v>
      </c>
      <c r="J12832" s="520" t="s">
        <v>3241</v>
      </c>
    </row>
    <row r="12833" spans="1:10" x14ac:dyDescent="0.3">
      <c r="A12833" s="519">
        <v>2022</v>
      </c>
      <c r="B12833" s="520" t="s">
        <v>3091</v>
      </c>
      <c r="C12833" s="520" t="s">
        <v>3092</v>
      </c>
      <c r="D12833" s="521" t="s">
        <v>3093</v>
      </c>
      <c r="E12833" s="520" t="s">
        <v>3063</v>
      </c>
      <c r="F12833" s="520" t="s">
        <v>3094</v>
      </c>
      <c r="G12833" s="522" t="s">
        <v>2965</v>
      </c>
      <c r="H12833" s="524">
        <v>44621</v>
      </c>
      <c r="I12833" s="523">
        <v>7.8634220000000008</v>
      </c>
      <c r="J12833" s="520" t="s">
        <v>3241</v>
      </c>
    </row>
    <row r="12834" spans="1:10" x14ac:dyDescent="0.3">
      <c r="A12834" s="519">
        <v>2022</v>
      </c>
      <c r="B12834" s="520" t="s">
        <v>3095</v>
      </c>
      <c r="C12834" s="520" t="s">
        <v>3096</v>
      </c>
      <c r="D12834" s="521" t="s">
        <v>3095</v>
      </c>
      <c r="E12834" s="520" t="s">
        <v>6117</v>
      </c>
      <c r="F12834" s="520" t="s">
        <v>3034</v>
      </c>
      <c r="G12834" s="522" t="s">
        <v>2999</v>
      </c>
      <c r="H12834" s="524">
        <v>44621</v>
      </c>
      <c r="I12834" s="523">
        <v>7.4899019999999998</v>
      </c>
      <c r="J12834" s="520" t="s">
        <v>3241</v>
      </c>
    </row>
    <row r="12835" spans="1:10" x14ac:dyDescent="0.3">
      <c r="A12835" s="519">
        <v>2022</v>
      </c>
      <c r="B12835" s="520" t="s">
        <v>3097</v>
      </c>
      <c r="C12835" s="520" t="s">
        <v>3098</v>
      </c>
      <c r="D12835" s="521" t="s">
        <v>3097</v>
      </c>
      <c r="E12835" s="520" t="s">
        <v>6117</v>
      </c>
      <c r="F12835" s="520" t="s">
        <v>2825</v>
      </c>
      <c r="G12835" s="522" t="s">
        <v>2850</v>
      </c>
      <c r="H12835" s="524">
        <v>44621</v>
      </c>
      <c r="I12835" s="523">
        <v>0</v>
      </c>
      <c r="J12835" s="520" t="s">
        <v>3241</v>
      </c>
    </row>
    <row r="12836" spans="1:10" x14ac:dyDescent="0.3">
      <c r="A12836" s="519">
        <v>2022</v>
      </c>
      <c r="B12836" s="520" t="s">
        <v>3132</v>
      </c>
      <c r="C12836" s="520" t="s">
        <v>3133</v>
      </c>
      <c r="D12836" s="521" t="s">
        <v>3132</v>
      </c>
      <c r="E12836" s="520" t="s">
        <v>3033</v>
      </c>
      <c r="F12836" s="520" t="s">
        <v>2807</v>
      </c>
      <c r="G12836" s="522" t="s">
        <v>2812</v>
      </c>
      <c r="H12836" s="524">
        <v>44621</v>
      </c>
      <c r="I12836" s="523">
        <v>15.772434000000001</v>
      </c>
      <c r="J12836" s="520" t="s">
        <v>3241</v>
      </c>
    </row>
    <row r="12837" spans="1:10" x14ac:dyDescent="0.3">
      <c r="A12837" s="519">
        <v>2022</v>
      </c>
      <c r="B12837" s="520" t="s">
        <v>3134</v>
      </c>
      <c r="C12837" s="520" t="s">
        <v>3135</v>
      </c>
      <c r="D12837" s="521" t="s">
        <v>3134</v>
      </c>
      <c r="E12837" s="520" t="s">
        <v>3033</v>
      </c>
      <c r="F12837" s="520" t="s">
        <v>2807</v>
      </c>
      <c r="G12837" s="522" t="s">
        <v>2812</v>
      </c>
      <c r="H12837" s="524">
        <v>44621</v>
      </c>
      <c r="I12837" s="523">
        <v>9.7953229999999998</v>
      </c>
      <c r="J12837" s="520" t="s">
        <v>3241</v>
      </c>
    </row>
    <row r="12838" spans="1:10" x14ac:dyDescent="0.3">
      <c r="A12838" s="519">
        <v>2022</v>
      </c>
      <c r="B12838" s="520" t="s">
        <v>3690</v>
      </c>
      <c r="C12838" s="520" t="s">
        <v>3691</v>
      </c>
      <c r="D12838" s="521" t="s">
        <v>3690</v>
      </c>
      <c r="E12838" s="520" t="s">
        <v>3033</v>
      </c>
      <c r="F12838" s="520" t="s">
        <v>2807</v>
      </c>
      <c r="G12838" s="522" t="s">
        <v>2812</v>
      </c>
      <c r="H12838" s="524">
        <v>44621</v>
      </c>
      <c r="I12838" s="523">
        <v>9.6374670000000009</v>
      </c>
      <c r="J12838" s="520" t="s">
        <v>3241</v>
      </c>
    </row>
    <row r="12839" spans="1:10" x14ac:dyDescent="0.3">
      <c r="A12839" s="519">
        <v>2022</v>
      </c>
      <c r="B12839" s="520" t="s">
        <v>3099</v>
      </c>
      <c r="C12839" s="520" t="s">
        <v>3100</v>
      </c>
      <c r="D12839" s="521" t="s">
        <v>3099</v>
      </c>
      <c r="E12839" s="520" t="s">
        <v>6117</v>
      </c>
      <c r="F12839" s="520" t="s">
        <v>2815</v>
      </c>
      <c r="G12839" s="522" t="s">
        <v>2816</v>
      </c>
      <c r="H12839" s="524">
        <v>44621</v>
      </c>
      <c r="I12839" s="523">
        <v>4.2632790000000007</v>
      </c>
      <c r="J12839" s="520" t="s">
        <v>3241</v>
      </c>
    </row>
    <row r="12840" spans="1:10" x14ac:dyDescent="0.3">
      <c r="A12840" s="519">
        <v>2022</v>
      </c>
      <c r="B12840" s="520" t="s">
        <v>6792</v>
      </c>
      <c r="C12840" s="520" t="s">
        <v>6793</v>
      </c>
      <c r="D12840" s="521" t="s">
        <v>6794</v>
      </c>
      <c r="E12840" s="520" t="s">
        <v>3161</v>
      </c>
      <c r="F12840" s="520" t="s">
        <v>2788</v>
      </c>
      <c r="G12840" s="522" t="s">
        <v>2788</v>
      </c>
      <c r="H12840" s="524">
        <v>44621</v>
      </c>
      <c r="I12840" s="523">
        <v>0</v>
      </c>
      <c r="J12840" s="520" t="s">
        <v>3192</v>
      </c>
    </row>
    <row r="12841" spans="1:10" x14ac:dyDescent="0.3">
      <c r="A12841" s="519">
        <v>2022</v>
      </c>
      <c r="B12841" s="520" t="s">
        <v>3193</v>
      </c>
      <c r="C12841" s="520" t="s">
        <v>3194</v>
      </c>
      <c r="D12841" s="521" t="s">
        <v>3193</v>
      </c>
      <c r="E12841" s="520" t="s">
        <v>6117</v>
      </c>
      <c r="F12841" s="520" t="s">
        <v>2798</v>
      </c>
      <c r="G12841" s="522" t="s">
        <v>2803</v>
      </c>
      <c r="H12841" s="524">
        <v>44621</v>
      </c>
      <c r="I12841" s="523">
        <v>2.4521330000000003</v>
      </c>
      <c r="J12841" s="520" t="s">
        <v>3192</v>
      </c>
    </row>
    <row r="12842" spans="1:10" x14ac:dyDescent="0.3">
      <c r="A12842" s="519">
        <v>2022</v>
      </c>
      <c r="B12842" s="520" t="s">
        <v>3101</v>
      </c>
      <c r="C12842" s="520" t="s">
        <v>3102</v>
      </c>
      <c r="D12842" s="521" t="s">
        <v>3101</v>
      </c>
      <c r="E12842" s="520" t="s">
        <v>6117</v>
      </c>
      <c r="F12842" s="520" t="s">
        <v>3034</v>
      </c>
      <c r="G12842" s="522" t="s">
        <v>3074</v>
      </c>
      <c r="H12842" s="524">
        <v>44621</v>
      </c>
      <c r="I12842" s="523">
        <v>12.599717</v>
      </c>
      <c r="J12842" s="520" t="s">
        <v>3241</v>
      </c>
    </row>
    <row r="12843" spans="1:10" x14ac:dyDescent="0.3">
      <c r="A12843" s="519">
        <v>2022</v>
      </c>
      <c r="B12843" s="520" t="s">
        <v>3148</v>
      </c>
      <c r="C12843" s="520" t="s">
        <v>3149</v>
      </c>
      <c r="D12843" s="521" t="s">
        <v>3148</v>
      </c>
      <c r="E12843" s="520" t="s">
        <v>6117</v>
      </c>
      <c r="F12843" s="520" t="s">
        <v>2798</v>
      </c>
      <c r="G12843" s="522" t="s">
        <v>2803</v>
      </c>
      <c r="H12843" s="524">
        <v>44621</v>
      </c>
      <c r="I12843" s="523">
        <v>2.2206730000000001</v>
      </c>
      <c r="J12843" s="520" t="s">
        <v>3241</v>
      </c>
    </row>
    <row r="12844" spans="1:10" x14ac:dyDescent="0.3">
      <c r="A12844" s="519">
        <v>2022</v>
      </c>
      <c r="B12844" s="520" t="s">
        <v>3103</v>
      </c>
      <c r="C12844" s="520" t="s">
        <v>3104</v>
      </c>
      <c r="D12844" s="521" t="s">
        <v>3103</v>
      </c>
      <c r="E12844" s="520" t="s">
        <v>6117</v>
      </c>
      <c r="F12844" s="520" t="s">
        <v>3034</v>
      </c>
      <c r="G12844" s="522" t="s">
        <v>2923</v>
      </c>
      <c r="H12844" s="524">
        <v>44621</v>
      </c>
      <c r="I12844" s="523">
        <v>1.6757029999999999</v>
      </c>
      <c r="J12844" s="520" t="s">
        <v>3241</v>
      </c>
    </row>
    <row r="12845" spans="1:10" x14ac:dyDescent="0.3">
      <c r="A12845" s="519">
        <v>2022</v>
      </c>
      <c r="B12845" s="520" t="s">
        <v>3150</v>
      </c>
      <c r="C12845" s="520" t="s">
        <v>3151</v>
      </c>
      <c r="D12845" s="521" t="s">
        <v>3150</v>
      </c>
      <c r="E12845" s="520" t="s">
        <v>6117</v>
      </c>
      <c r="F12845" s="520" t="s">
        <v>2825</v>
      </c>
      <c r="G12845" s="522" t="s">
        <v>2850</v>
      </c>
      <c r="H12845" s="524">
        <v>44621</v>
      </c>
      <c r="I12845" s="523">
        <v>3.8000000000000002E-5</v>
      </c>
      <c r="J12845" s="520" t="s">
        <v>3241</v>
      </c>
    </row>
    <row r="12846" spans="1:10" x14ac:dyDescent="0.3">
      <c r="A12846" s="519">
        <v>2022</v>
      </c>
      <c r="B12846" s="520" t="s">
        <v>6349</v>
      </c>
      <c r="C12846" s="520" t="s">
        <v>6306</v>
      </c>
      <c r="D12846" s="521" t="s">
        <v>6349</v>
      </c>
      <c r="E12846" s="520" t="s">
        <v>3111</v>
      </c>
      <c r="F12846" s="520" t="s">
        <v>2825</v>
      </c>
      <c r="G12846" s="522" t="s">
        <v>2826</v>
      </c>
      <c r="H12846" s="524">
        <v>44621</v>
      </c>
      <c r="I12846" s="523">
        <v>1.318721</v>
      </c>
      <c r="J12846" s="520" t="s">
        <v>3241</v>
      </c>
    </row>
    <row r="12847" spans="1:10" x14ac:dyDescent="0.3">
      <c r="A12847" s="519">
        <v>2022</v>
      </c>
      <c r="B12847" s="520" t="s">
        <v>3105</v>
      </c>
      <c r="C12847" s="520" t="s">
        <v>3106</v>
      </c>
      <c r="D12847" s="521" t="s">
        <v>3105</v>
      </c>
      <c r="E12847" s="520" t="s">
        <v>6117</v>
      </c>
      <c r="F12847" s="520" t="s">
        <v>2798</v>
      </c>
      <c r="G12847" s="522" t="s">
        <v>2803</v>
      </c>
      <c r="H12847" s="524">
        <v>44621</v>
      </c>
      <c r="I12847" s="523">
        <v>0.65906400000000009</v>
      </c>
      <c r="J12847" s="520" t="s">
        <v>3241</v>
      </c>
    </row>
    <row r="12848" spans="1:10" x14ac:dyDescent="0.3">
      <c r="A12848" s="519">
        <v>2022</v>
      </c>
      <c r="B12848" s="520" t="s">
        <v>5976</v>
      </c>
      <c r="C12848" s="520" t="s">
        <v>5977</v>
      </c>
      <c r="D12848" s="521" t="s">
        <v>5976</v>
      </c>
      <c r="E12848" s="520" t="s">
        <v>3111</v>
      </c>
      <c r="F12848" s="520" t="s">
        <v>3034</v>
      </c>
      <c r="G12848" s="522" t="s">
        <v>2831</v>
      </c>
      <c r="H12848" s="524">
        <v>44621</v>
      </c>
      <c r="I12848" s="523">
        <v>5.1739430000000004</v>
      </c>
      <c r="J12848" s="520" t="s">
        <v>3192</v>
      </c>
    </row>
    <row r="12849" spans="1:10" x14ac:dyDescent="0.3">
      <c r="A12849" s="519">
        <v>2022</v>
      </c>
      <c r="B12849" s="520" t="s">
        <v>6736</v>
      </c>
      <c r="C12849" s="520" t="s">
        <v>6727</v>
      </c>
      <c r="D12849" s="521" t="s">
        <v>6728</v>
      </c>
      <c r="E12849" s="520" t="s">
        <v>3161</v>
      </c>
      <c r="F12849" s="520" t="s">
        <v>2815</v>
      </c>
      <c r="G12849" s="522" t="s">
        <v>2816</v>
      </c>
      <c r="H12849" s="524">
        <v>44621</v>
      </c>
      <c r="I12849" s="523">
        <v>1.3752720000000003</v>
      </c>
      <c r="J12849" s="520" t="s">
        <v>3192</v>
      </c>
    </row>
    <row r="12850" spans="1:10" x14ac:dyDescent="0.3">
      <c r="A12850" s="519">
        <v>2022</v>
      </c>
      <c r="B12850" s="520" t="s">
        <v>3140</v>
      </c>
      <c r="C12850" s="520" t="s">
        <v>3141</v>
      </c>
      <c r="D12850" s="521" t="s">
        <v>3140</v>
      </c>
      <c r="E12850" s="520" t="s">
        <v>6117</v>
      </c>
      <c r="F12850" s="520" t="s">
        <v>2825</v>
      </c>
      <c r="G12850" s="522" t="s">
        <v>2850</v>
      </c>
      <c r="H12850" s="524">
        <v>44621</v>
      </c>
      <c r="I12850" s="523">
        <v>0</v>
      </c>
      <c r="J12850" s="520" t="s">
        <v>3241</v>
      </c>
    </row>
    <row r="12851" spans="1:10" x14ac:dyDescent="0.3">
      <c r="A12851" s="519">
        <v>2022</v>
      </c>
      <c r="B12851" s="520" t="s">
        <v>6150</v>
      </c>
      <c r="C12851" s="520" t="s">
        <v>6151</v>
      </c>
      <c r="D12851" s="521" t="s">
        <v>6150</v>
      </c>
      <c r="E12851" s="520" t="s">
        <v>3033</v>
      </c>
      <c r="F12851" s="520" t="s">
        <v>2788</v>
      </c>
      <c r="G12851" s="522" t="s">
        <v>2788</v>
      </c>
      <c r="H12851" s="524">
        <v>44621</v>
      </c>
      <c r="I12851" s="523">
        <v>77.624687000000009</v>
      </c>
      <c r="J12851" s="520" t="s">
        <v>3192</v>
      </c>
    </row>
    <row r="12852" spans="1:10" x14ac:dyDescent="0.3">
      <c r="A12852" s="519">
        <v>2022</v>
      </c>
      <c r="B12852" s="520" t="s">
        <v>5972</v>
      </c>
      <c r="C12852" s="520" t="s">
        <v>5973</v>
      </c>
      <c r="D12852" s="521" t="s">
        <v>5972</v>
      </c>
      <c r="E12852" s="520" t="s">
        <v>3111</v>
      </c>
      <c r="F12852" s="520" t="s">
        <v>2825</v>
      </c>
      <c r="G12852" s="522" t="s">
        <v>2850</v>
      </c>
      <c r="H12852" s="524">
        <v>44621</v>
      </c>
      <c r="I12852" s="523">
        <v>8.7203000000000003E-2</v>
      </c>
      <c r="J12852" s="520" t="s">
        <v>3241</v>
      </c>
    </row>
    <row r="12853" spans="1:10" x14ac:dyDescent="0.3">
      <c r="A12853" s="519">
        <v>2022</v>
      </c>
      <c r="B12853" s="520" t="s">
        <v>3109</v>
      </c>
      <c r="C12853" s="520" t="s">
        <v>3110</v>
      </c>
      <c r="D12853" s="521" t="s">
        <v>3109</v>
      </c>
      <c r="E12853" s="520" t="s">
        <v>3111</v>
      </c>
      <c r="F12853" s="520" t="s">
        <v>2825</v>
      </c>
      <c r="G12853" s="522" t="s">
        <v>2850</v>
      </c>
      <c r="H12853" s="524">
        <v>44621</v>
      </c>
      <c r="I12853" s="523">
        <v>0.19437800000000002</v>
      </c>
      <c r="J12853" s="520" t="s">
        <v>3241</v>
      </c>
    </row>
    <row r="12854" spans="1:10" x14ac:dyDescent="0.3">
      <c r="A12854" s="519">
        <v>2022</v>
      </c>
      <c r="B12854" s="520" t="s">
        <v>6781</v>
      </c>
      <c r="C12854" s="520" t="s">
        <v>6782</v>
      </c>
      <c r="D12854" s="521" t="s">
        <v>6783</v>
      </c>
      <c r="E12854" s="520" t="s">
        <v>3161</v>
      </c>
      <c r="F12854" s="520" t="s">
        <v>3087</v>
      </c>
      <c r="G12854" s="522" t="s">
        <v>2788</v>
      </c>
      <c r="H12854" s="524">
        <v>44621</v>
      </c>
      <c r="I12854" s="523">
        <v>3.7126380000000005</v>
      </c>
      <c r="J12854" s="520" t="s">
        <v>3192</v>
      </c>
    </row>
    <row r="12855" spans="1:10" x14ac:dyDescent="0.3">
      <c r="A12855" s="519">
        <v>2022</v>
      </c>
      <c r="B12855" s="520" t="s">
        <v>3158</v>
      </c>
      <c r="C12855" s="520" t="s">
        <v>3159</v>
      </c>
      <c r="D12855" s="521" t="s">
        <v>3160</v>
      </c>
      <c r="E12855" s="520" t="s">
        <v>3161</v>
      </c>
      <c r="F12855" s="520" t="s">
        <v>3087</v>
      </c>
      <c r="G12855" s="522" t="s">
        <v>2788</v>
      </c>
      <c r="H12855" s="524">
        <v>44621</v>
      </c>
      <c r="I12855" s="523">
        <v>3.1497110000000004</v>
      </c>
      <c r="J12855" s="520" t="s">
        <v>3241</v>
      </c>
    </row>
    <row r="12856" spans="1:10" x14ac:dyDescent="0.3">
      <c r="A12856" s="519">
        <v>2022</v>
      </c>
      <c r="B12856" s="520" t="s">
        <v>3112</v>
      </c>
      <c r="C12856" s="520" t="s">
        <v>3113</v>
      </c>
      <c r="D12856" s="521" t="s">
        <v>3112</v>
      </c>
      <c r="E12856" s="520" t="s">
        <v>6117</v>
      </c>
      <c r="F12856" s="520" t="s">
        <v>2825</v>
      </c>
      <c r="G12856" s="522" t="s">
        <v>2826</v>
      </c>
      <c r="H12856" s="524">
        <v>44621</v>
      </c>
      <c r="I12856" s="523">
        <v>1.5823900000000002</v>
      </c>
      <c r="J12856" s="520" t="s">
        <v>3241</v>
      </c>
    </row>
    <row r="12857" spans="1:10" x14ac:dyDescent="0.3">
      <c r="A12857" s="519">
        <v>2022</v>
      </c>
      <c r="B12857" s="520" t="s">
        <v>3167</v>
      </c>
      <c r="C12857" s="520" t="s">
        <v>3168</v>
      </c>
      <c r="D12857" s="521" t="s">
        <v>3169</v>
      </c>
      <c r="E12857" s="520" t="s">
        <v>3161</v>
      </c>
      <c r="F12857" s="520" t="s">
        <v>3087</v>
      </c>
      <c r="G12857" s="522" t="s">
        <v>2788</v>
      </c>
      <c r="H12857" s="524">
        <v>44621</v>
      </c>
      <c r="I12857" s="523">
        <v>7.0958240000000004</v>
      </c>
      <c r="J12857" s="520" t="s">
        <v>3241</v>
      </c>
    </row>
    <row r="12858" spans="1:10" x14ac:dyDescent="0.3">
      <c r="A12858" s="519">
        <v>2022</v>
      </c>
      <c r="B12858" s="520" t="s">
        <v>3687</v>
      </c>
      <c r="C12858" s="520" t="s">
        <v>3688</v>
      </c>
      <c r="D12858" s="521" t="s">
        <v>3689</v>
      </c>
      <c r="E12858" s="520" t="s">
        <v>3161</v>
      </c>
      <c r="F12858" s="520" t="s">
        <v>3026</v>
      </c>
      <c r="G12858" s="522" t="s">
        <v>2936</v>
      </c>
      <c r="H12858" s="524">
        <v>44621</v>
      </c>
      <c r="I12858" s="523">
        <v>0.93798599999999999</v>
      </c>
      <c r="J12858" s="520" t="s">
        <v>3192</v>
      </c>
    </row>
    <row r="12859" spans="1:10" x14ac:dyDescent="0.3">
      <c r="A12859" s="519">
        <v>2022</v>
      </c>
      <c r="B12859" s="520" t="s">
        <v>6330</v>
      </c>
      <c r="C12859" s="520" t="s">
        <v>6331</v>
      </c>
      <c r="D12859" s="521" t="s">
        <v>6330</v>
      </c>
      <c r="E12859" s="520" t="s">
        <v>3111</v>
      </c>
      <c r="F12859" s="520" t="s">
        <v>2815</v>
      </c>
      <c r="G12859" s="522" t="s">
        <v>2854</v>
      </c>
      <c r="H12859" s="524">
        <v>44621</v>
      </c>
      <c r="I12859" s="523">
        <v>1.0330379999999999</v>
      </c>
      <c r="J12859" s="520" t="s">
        <v>9055</v>
      </c>
    </row>
    <row r="12860" spans="1:10" x14ac:dyDescent="0.3">
      <c r="A12860" s="519">
        <v>2022</v>
      </c>
      <c r="B12860" s="520" t="s">
        <v>3117</v>
      </c>
      <c r="C12860" s="520" t="s">
        <v>3118</v>
      </c>
      <c r="D12860" s="521" t="s">
        <v>3117</v>
      </c>
      <c r="E12860" s="520" t="s">
        <v>6117</v>
      </c>
      <c r="F12860" s="520" t="s">
        <v>2815</v>
      </c>
      <c r="G12860" s="522" t="s">
        <v>2816</v>
      </c>
      <c r="H12860" s="524">
        <v>44621</v>
      </c>
      <c r="I12860" s="523">
        <v>4.8547719999999996</v>
      </c>
      <c r="J12860" s="520" t="s">
        <v>3241</v>
      </c>
    </row>
    <row r="12861" spans="1:10" x14ac:dyDescent="0.3">
      <c r="A12861" s="519">
        <v>2022</v>
      </c>
      <c r="B12861" s="520" t="s">
        <v>3129</v>
      </c>
      <c r="C12861" s="520" t="s">
        <v>3130</v>
      </c>
      <c r="D12861" s="521" t="s">
        <v>3131</v>
      </c>
      <c r="E12861" s="520" t="s">
        <v>3063</v>
      </c>
      <c r="F12861" s="520" t="s">
        <v>3034</v>
      </c>
      <c r="G12861" s="522" t="s">
        <v>2840</v>
      </c>
      <c r="H12861" s="524">
        <v>44621</v>
      </c>
      <c r="I12861" s="523">
        <v>0</v>
      </c>
      <c r="J12861" s="520" t="s">
        <v>3241</v>
      </c>
    </row>
    <row r="12862" spans="1:10" x14ac:dyDescent="0.3">
      <c r="A12862" s="519">
        <v>2022</v>
      </c>
      <c r="B12862" s="520" t="s">
        <v>6448</v>
      </c>
      <c r="C12862" s="520" t="s">
        <v>6449</v>
      </c>
      <c r="D12862" s="521" t="s">
        <v>6448</v>
      </c>
      <c r="E12862" s="520" t="s">
        <v>3111</v>
      </c>
      <c r="F12862" s="520" t="s">
        <v>2825</v>
      </c>
      <c r="G12862" s="522" t="s">
        <v>2850</v>
      </c>
      <c r="H12862" s="524">
        <v>44621</v>
      </c>
      <c r="I12862" s="523">
        <v>0.841777</v>
      </c>
      <c r="J12862" s="520" t="s">
        <v>3241</v>
      </c>
    </row>
    <row r="12863" spans="1:10" x14ac:dyDescent="0.3">
      <c r="A12863" s="519">
        <v>2022</v>
      </c>
      <c r="B12863" s="520" t="s">
        <v>6353</v>
      </c>
      <c r="C12863" s="520" t="s">
        <v>6354</v>
      </c>
      <c r="D12863" s="521" t="s">
        <v>6353</v>
      </c>
      <c r="E12863" s="520" t="s">
        <v>6117</v>
      </c>
      <c r="F12863" s="520" t="s">
        <v>2825</v>
      </c>
      <c r="G12863" s="522" t="s">
        <v>2826</v>
      </c>
      <c r="H12863" s="524">
        <v>44621</v>
      </c>
      <c r="I12863" s="523">
        <v>0.56884100000000004</v>
      </c>
      <c r="J12863" s="520" t="s">
        <v>3192</v>
      </c>
    </row>
    <row r="12864" spans="1:10" x14ac:dyDescent="0.3">
      <c r="A12864" s="519">
        <v>2022</v>
      </c>
      <c r="B12864" s="520" t="s">
        <v>6779</v>
      </c>
      <c r="C12864" s="520" t="s">
        <v>6780</v>
      </c>
      <c r="D12864" s="521" t="s">
        <v>6779</v>
      </c>
      <c r="E12864" s="520" t="s">
        <v>3033</v>
      </c>
      <c r="F12864" s="520" t="s">
        <v>2788</v>
      </c>
      <c r="G12864" s="522" t="s">
        <v>2788</v>
      </c>
      <c r="H12864" s="524">
        <v>44621</v>
      </c>
      <c r="I12864" s="523">
        <v>21.489236000000002</v>
      </c>
      <c r="J12864" s="520" t="s">
        <v>3241</v>
      </c>
    </row>
    <row r="12865" spans="1:10" x14ac:dyDescent="0.3">
      <c r="A12865" s="519">
        <v>2022</v>
      </c>
      <c r="B12865" s="520" t="s">
        <v>6469</v>
      </c>
      <c r="C12865" s="520" t="s">
        <v>6470</v>
      </c>
      <c r="D12865" s="521" t="s">
        <v>6469</v>
      </c>
      <c r="E12865" s="520" t="s">
        <v>3033</v>
      </c>
      <c r="F12865" s="520" t="s">
        <v>2788</v>
      </c>
      <c r="G12865" s="522" t="s">
        <v>2788</v>
      </c>
      <c r="H12865" s="524">
        <v>44621</v>
      </c>
      <c r="I12865" s="523">
        <v>45.654758000000001</v>
      </c>
      <c r="J12865" s="520" t="s">
        <v>3241</v>
      </c>
    </row>
    <row r="12866" spans="1:10" x14ac:dyDescent="0.3">
      <c r="A12866" s="519">
        <v>2022</v>
      </c>
      <c r="B12866" s="520" t="s">
        <v>5767</v>
      </c>
      <c r="C12866" s="520" t="s">
        <v>3515</v>
      </c>
      <c r="D12866" s="521" t="s">
        <v>5768</v>
      </c>
      <c r="E12866" s="520" t="s">
        <v>3063</v>
      </c>
      <c r="F12866" s="520" t="s">
        <v>2815</v>
      </c>
      <c r="G12866" s="522" t="s">
        <v>2816</v>
      </c>
      <c r="H12866" s="524">
        <v>44621</v>
      </c>
      <c r="I12866" s="523">
        <v>1.7096950000000002</v>
      </c>
      <c r="J12866" s="520" t="s">
        <v>3192</v>
      </c>
    </row>
    <row r="12867" spans="1:10" x14ac:dyDescent="0.3">
      <c r="A12867" s="519">
        <v>2022</v>
      </c>
      <c r="B12867" s="520" t="s">
        <v>6382</v>
      </c>
      <c r="C12867" s="520" t="s">
        <v>6383</v>
      </c>
      <c r="D12867" s="521" t="s">
        <v>6384</v>
      </c>
      <c r="E12867" s="520" t="s">
        <v>3161</v>
      </c>
      <c r="F12867" s="520" t="s">
        <v>2815</v>
      </c>
      <c r="G12867" s="522" t="s">
        <v>2854</v>
      </c>
      <c r="H12867" s="524">
        <v>44621</v>
      </c>
      <c r="I12867" s="523">
        <v>1.20906</v>
      </c>
      <c r="J12867" s="520" t="s">
        <v>3192</v>
      </c>
    </row>
    <row r="12868" spans="1:10" x14ac:dyDescent="0.3">
      <c r="A12868" s="519">
        <v>2022</v>
      </c>
      <c r="B12868" s="520" t="s">
        <v>6029</v>
      </c>
      <c r="C12868" s="520" t="s">
        <v>6030</v>
      </c>
      <c r="D12868" s="521" t="s">
        <v>6029</v>
      </c>
      <c r="E12868" s="520" t="s">
        <v>3111</v>
      </c>
      <c r="F12868" s="520" t="s">
        <v>3034</v>
      </c>
      <c r="G12868" s="522" t="s">
        <v>2831</v>
      </c>
      <c r="H12868" s="524">
        <v>44621</v>
      </c>
      <c r="I12868" s="523">
        <v>1.469427</v>
      </c>
      <c r="J12868" s="520" t="s">
        <v>3192</v>
      </c>
    </row>
    <row r="12869" spans="1:10" x14ac:dyDescent="0.3">
      <c r="A12869" s="519">
        <v>2022</v>
      </c>
      <c r="B12869" s="520" t="s">
        <v>6027</v>
      </c>
      <c r="C12869" s="520" t="s">
        <v>6028</v>
      </c>
      <c r="D12869" s="521" t="s">
        <v>6027</v>
      </c>
      <c r="E12869" s="520" t="s">
        <v>3111</v>
      </c>
      <c r="F12869" s="520" t="s">
        <v>3034</v>
      </c>
      <c r="G12869" s="522" t="s">
        <v>2831</v>
      </c>
      <c r="H12869" s="524">
        <v>44621</v>
      </c>
      <c r="I12869" s="523">
        <v>3.2371399999999997</v>
      </c>
      <c r="J12869" s="520" t="s">
        <v>3192</v>
      </c>
    </row>
    <row r="12870" spans="1:10" x14ac:dyDescent="0.3">
      <c r="A12870" s="519">
        <v>2022</v>
      </c>
      <c r="B12870" s="520" t="s">
        <v>9056</v>
      </c>
      <c r="C12870" s="520" t="s">
        <v>9057</v>
      </c>
      <c r="D12870" s="521" t="s">
        <v>9058</v>
      </c>
      <c r="E12870" s="520" t="s">
        <v>3063</v>
      </c>
      <c r="F12870" s="520" t="s">
        <v>3094</v>
      </c>
      <c r="G12870" s="522" t="s">
        <v>3527</v>
      </c>
      <c r="H12870" s="524">
        <v>44621</v>
      </c>
      <c r="I12870" s="523">
        <v>0</v>
      </c>
      <c r="J12870" s="520" t="s">
        <v>3192</v>
      </c>
    </row>
    <row r="12871" spans="1:10" x14ac:dyDescent="0.3">
      <c r="A12871" s="519">
        <v>2022</v>
      </c>
      <c r="B12871" s="520" t="s">
        <v>3178</v>
      </c>
      <c r="C12871" s="520" t="s">
        <v>3179</v>
      </c>
      <c r="D12871" s="521" t="s">
        <v>3178</v>
      </c>
      <c r="E12871" s="520" t="s">
        <v>3033</v>
      </c>
      <c r="F12871" s="520" t="s">
        <v>2807</v>
      </c>
      <c r="G12871" s="522" t="s">
        <v>2812</v>
      </c>
      <c r="H12871" s="524">
        <v>44621</v>
      </c>
      <c r="I12871" s="523">
        <v>0</v>
      </c>
      <c r="J12871" s="520" t="s">
        <v>3241</v>
      </c>
    </row>
    <row r="12872" spans="1:10" x14ac:dyDescent="0.3">
      <c r="A12872" s="519">
        <v>2022</v>
      </c>
      <c r="B12872" s="520" t="s">
        <v>6332</v>
      </c>
      <c r="C12872" s="520" t="s">
        <v>6266</v>
      </c>
      <c r="D12872" s="521" t="s">
        <v>6332</v>
      </c>
      <c r="E12872" s="520" t="s">
        <v>3111</v>
      </c>
      <c r="F12872" s="520" t="s">
        <v>2815</v>
      </c>
      <c r="G12872" s="522" t="s">
        <v>2854</v>
      </c>
      <c r="H12872" s="524">
        <v>44621</v>
      </c>
      <c r="I12872" s="523">
        <v>4.0828999999999997E-2</v>
      </c>
      <c r="J12872" s="520" t="s">
        <v>3241</v>
      </c>
    </row>
    <row r="12873" spans="1:10" x14ac:dyDescent="0.3">
      <c r="A12873" s="519">
        <v>2022</v>
      </c>
      <c r="B12873" s="520" t="s">
        <v>6731</v>
      </c>
      <c r="C12873" s="520" t="s">
        <v>6732</v>
      </c>
      <c r="D12873" s="521" t="s">
        <v>6731</v>
      </c>
      <c r="E12873" s="520" t="s">
        <v>6117</v>
      </c>
      <c r="F12873" s="520" t="s">
        <v>2825</v>
      </c>
      <c r="G12873" s="522" t="s">
        <v>2826</v>
      </c>
      <c r="H12873" s="524">
        <v>44621</v>
      </c>
      <c r="I12873" s="523">
        <v>0.14360400000000001</v>
      </c>
      <c r="J12873" s="520" t="s">
        <v>3192</v>
      </c>
    </row>
    <row r="12874" spans="1:10" x14ac:dyDescent="0.3">
      <c r="A12874" s="519">
        <v>2022</v>
      </c>
      <c r="B12874" s="520" t="s">
        <v>3119</v>
      </c>
      <c r="C12874" s="520" t="s">
        <v>3120</v>
      </c>
      <c r="D12874" s="521" t="s">
        <v>3119</v>
      </c>
      <c r="E12874" s="520" t="s">
        <v>6117</v>
      </c>
      <c r="F12874" s="520" t="s">
        <v>3034</v>
      </c>
      <c r="G12874" s="522" t="s">
        <v>2840</v>
      </c>
      <c r="H12874" s="524">
        <v>44621</v>
      </c>
      <c r="I12874" s="523">
        <v>3.4666170000000003</v>
      </c>
      <c r="J12874" s="520" t="s">
        <v>3241</v>
      </c>
    </row>
    <row r="12875" spans="1:10" x14ac:dyDescent="0.3">
      <c r="A12875" s="519">
        <v>2022</v>
      </c>
      <c r="B12875" s="520" t="s">
        <v>6083</v>
      </c>
      <c r="C12875" s="520" t="s">
        <v>6084</v>
      </c>
      <c r="D12875" s="521" t="s">
        <v>6083</v>
      </c>
      <c r="E12875" s="520" t="s">
        <v>3111</v>
      </c>
      <c r="F12875" s="520" t="s">
        <v>2825</v>
      </c>
      <c r="G12875" s="522" t="s">
        <v>2850</v>
      </c>
      <c r="H12875" s="524">
        <v>44621</v>
      </c>
      <c r="I12875" s="523">
        <v>1.6221240000000001</v>
      </c>
      <c r="J12875" s="520" t="s">
        <v>3241</v>
      </c>
    </row>
    <row r="12876" spans="1:10" x14ac:dyDescent="0.3">
      <c r="A12876" s="519">
        <v>2022</v>
      </c>
      <c r="B12876" s="520" t="s">
        <v>5984</v>
      </c>
      <c r="C12876" s="520" t="s">
        <v>5985</v>
      </c>
      <c r="D12876" s="521" t="s">
        <v>5984</v>
      </c>
      <c r="E12876" s="520" t="s">
        <v>3111</v>
      </c>
      <c r="F12876" s="520" t="s">
        <v>2825</v>
      </c>
      <c r="G12876" s="522" t="s">
        <v>2850</v>
      </c>
      <c r="H12876" s="524">
        <v>44621</v>
      </c>
      <c r="I12876" s="523">
        <v>8.2068150000000006</v>
      </c>
      <c r="J12876" s="520" t="s">
        <v>3192</v>
      </c>
    </row>
    <row r="12877" spans="1:10" x14ac:dyDescent="0.3">
      <c r="A12877" s="519">
        <v>2022</v>
      </c>
      <c r="B12877" s="520" t="s">
        <v>6043</v>
      </c>
      <c r="C12877" s="520" t="s">
        <v>6044</v>
      </c>
      <c r="D12877" s="521" t="s">
        <v>6043</v>
      </c>
      <c r="E12877" s="520" t="s">
        <v>3111</v>
      </c>
      <c r="F12877" s="520" t="s">
        <v>2825</v>
      </c>
      <c r="G12877" s="522" t="s">
        <v>2850</v>
      </c>
      <c r="H12877" s="524">
        <v>44621</v>
      </c>
      <c r="I12877" s="523">
        <v>3.2767620000000002</v>
      </c>
      <c r="J12877" s="520" t="s">
        <v>3192</v>
      </c>
    </row>
    <row r="12878" spans="1:10" x14ac:dyDescent="0.3">
      <c r="A12878" s="519">
        <v>2022</v>
      </c>
      <c r="B12878" s="520" t="s">
        <v>3121</v>
      </c>
      <c r="C12878" s="520" t="s">
        <v>3122</v>
      </c>
      <c r="D12878" s="521" t="s">
        <v>3121</v>
      </c>
      <c r="E12878" s="520" t="s">
        <v>6117</v>
      </c>
      <c r="F12878" s="520" t="s">
        <v>2825</v>
      </c>
      <c r="G12878" s="522" t="s">
        <v>2850</v>
      </c>
      <c r="H12878" s="524">
        <v>44621</v>
      </c>
      <c r="I12878" s="523">
        <v>7.9736990000000008</v>
      </c>
      <c r="J12878" s="520" t="s">
        <v>3241</v>
      </c>
    </row>
    <row r="12879" spans="1:10" x14ac:dyDescent="0.3">
      <c r="A12879" s="519">
        <v>2022</v>
      </c>
      <c r="B12879" s="520" t="s">
        <v>5978</v>
      </c>
      <c r="C12879" s="520" t="s">
        <v>5979</v>
      </c>
      <c r="D12879" s="521" t="s">
        <v>5978</v>
      </c>
      <c r="E12879" s="520" t="s">
        <v>3111</v>
      </c>
      <c r="F12879" s="520" t="s">
        <v>2825</v>
      </c>
      <c r="G12879" s="522" t="s">
        <v>2850</v>
      </c>
      <c r="H12879" s="524">
        <v>44621</v>
      </c>
      <c r="I12879" s="523">
        <v>6.2134119999999999</v>
      </c>
      <c r="J12879" s="520" t="s">
        <v>3192</v>
      </c>
    </row>
    <row r="12880" spans="1:10" x14ac:dyDescent="0.3">
      <c r="A12880" s="519">
        <v>2022</v>
      </c>
      <c r="B12880" s="520" t="s">
        <v>5980</v>
      </c>
      <c r="C12880" s="520" t="s">
        <v>5981</v>
      </c>
      <c r="D12880" s="521" t="s">
        <v>5980</v>
      </c>
      <c r="E12880" s="520" t="s">
        <v>3111</v>
      </c>
      <c r="F12880" s="520" t="s">
        <v>2825</v>
      </c>
      <c r="G12880" s="522" t="s">
        <v>2850</v>
      </c>
      <c r="H12880" s="524">
        <v>44621</v>
      </c>
      <c r="I12880" s="523">
        <v>6.4037430000000004</v>
      </c>
      <c r="J12880" s="520" t="s">
        <v>3192</v>
      </c>
    </row>
    <row r="12881" spans="1:10" x14ac:dyDescent="0.3">
      <c r="A12881" s="519">
        <v>2022</v>
      </c>
      <c r="B12881" s="520" t="s">
        <v>5993</v>
      </c>
      <c r="C12881" s="520" t="s">
        <v>5994</v>
      </c>
      <c r="D12881" s="521" t="s">
        <v>5993</v>
      </c>
      <c r="E12881" s="520" t="s">
        <v>3033</v>
      </c>
      <c r="F12881" s="520" t="s">
        <v>2788</v>
      </c>
      <c r="G12881" s="522" t="s">
        <v>2788</v>
      </c>
      <c r="H12881" s="524">
        <v>44621</v>
      </c>
      <c r="I12881" s="523">
        <v>1.4271480000000001</v>
      </c>
      <c r="J12881" s="520" t="s">
        <v>3241</v>
      </c>
    </row>
    <row r="12882" spans="1:10" x14ac:dyDescent="0.3">
      <c r="A12882" s="519">
        <v>2022</v>
      </c>
      <c r="B12882" s="520" t="s">
        <v>5982</v>
      </c>
      <c r="C12882" s="520" t="s">
        <v>5983</v>
      </c>
      <c r="D12882" s="521" t="s">
        <v>5982</v>
      </c>
      <c r="E12882" s="520" t="s">
        <v>3033</v>
      </c>
      <c r="F12882" s="520" t="s">
        <v>2788</v>
      </c>
      <c r="G12882" s="522" t="s">
        <v>2788</v>
      </c>
      <c r="H12882" s="524">
        <v>44621</v>
      </c>
      <c r="I12882" s="523">
        <v>21.486772000000002</v>
      </c>
      <c r="J12882" s="520" t="s">
        <v>3192</v>
      </c>
    </row>
    <row r="12883" spans="1:10" x14ac:dyDescent="0.3">
      <c r="A12883" s="519">
        <v>2022</v>
      </c>
      <c r="B12883" s="520" t="s">
        <v>6385</v>
      </c>
      <c r="C12883" s="520" t="s">
        <v>6386</v>
      </c>
      <c r="D12883" s="521" t="s">
        <v>6387</v>
      </c>
      <c r="E12883" s="520" t="s">
        <v>3161</v>
      </c>
      <c r="F12883" s="520" t="s">
        <v>2815</v>
      </c>
      <c r="G12883" s="522" t="s">
        <v>2816</v>
      </c>
      <c r="H12883" s="524">
        <v>44621</v>
      </c>
      <c r="I12883" s="523">
        <v>0.72119600000000006</v>
      </c>
      <c r="J12883" s="520" t="s">
        <v>3192</v>
      </c>
    </row>
    <row r="12884" spans="1:10" x14ac:dyDescent="0.3">
      <c r="A12884" s="519">
        <v>2022</v>
      </c>
      <c r="B12884" s="520" t="s">
        <v>6499</v>
      </c>
      <c r="C12884" s="520" t="s">
        <v>6500</v>
      </c>
      <c r="D12884" s="521" t="s">
        <v>6499</v>
      </c>
      <c r="E12884" s="520" t="s">
        <v>3033</v>
      </c>
      <c r="F12884" s="520" t="s">
        <v>2788</v>
      </c>
      <c r="G12884" s="522" t="s">
        <v>2788</v>
      </c>
      <c r="H12884" s="524">
        <v>44621</v>
      </c>
      <c r="I12884" s="523">
        <v>19.233640000000001</v>
      </c>
      <c r="J12884" s="520" t="s">
        <v>3192</v>
      </c>
    </row>
    <row r="12885" spans="1:10" x14ac:dyDescent="0.3">
      <c r="A12885" s="519">
        <v>2022</v>
      </c>
      <c r="B12885" s="520" t="s">
        <v>6471</v>
      </c>
      <c r="C12885" s="520" t="s">
        <v>6472</v>
      </c>
      <c r="D12885" s="521" t="s">
        <v>6473</v>
      </c>
      <c r="E12885" s="520" t="s">
        <v>3161</v>
      </c>
      <c r="F12885" s="520" t="s">
        <v>3026</v>
      </c>
      <c r="G12885" s="522" t="s">
        <v>2936</v>
      </c>
      <c r="H12885" s="524">
        <v>44621</v>
      </c>
      <c r="I12885" s="523">
        <v>1.3977160000000002</v>
      </c>
      <c r="J12885" s="520" t="s">
        <v>3192</v>
      </c>
    </row>
    <row r="12886" spans="1:10" x14ac:dyDescent="0.3">
      <c r="A12886" s="519">
        <v>2022</v>
      </c>
      <c r="B12886" s="520" t="s">
        <v>6510</v>
      </c>
      <c r="C12886" s="520" t="s">
        <v>3461</v>
      </c>
      <c r="D12886" s="521" t="s">
        <v>6511</v>
      </c>
      <c r="E12886" s="520" t="s">
        <v>3161</v>
      </c>
      <c r="F12886" s="520" t="s">
        <v>2815</v>
      </c>
      <c r="G12886" s="522" t="s">
        <v>2854</v>
      </c>
      <c r="H12886" s="524">
        <v>44621</v>
      </c>
      <c r="I12886" s="523">
        <v>0.52099600000000001</v>
      </c>
      <c r="J12886" s="520" t="s">
        <v>3192</v>
      </c>
    </row>
    <row r="12887" spans="1:10" x14ac:dyDescent="0.3">
      <c r="A12887" s="519">
        <v>2022</v>
      </c>
      <c r="B12887" s="520" t="s">
        <v>3198</v>
      </c>
      <c r="C12887" s="520" t="s">
        <v>3199</v>
      </c>
      <c r="D12887" s="521" t="s">
        <v>3200</v>
      </c>
      <c r="E12887" s="520" t="s">
        <v>3161</v>
      </c>
      <c r="F12887" s="520" t="s">
        <v>2815</v>
      </c>
      <c r="G12887" s="522" t="s">
        <v>2854</v>
      </c>
      <c r="H12887" s="524">
        <v>44621</v>
      </c>
      <c r="I12887" s="523">
        <v>0.86450899999999997</v>
      </c>
      <c r="J12887" s="520" t="s">
        <v>3192</v>
      </c>
    </row>
    <row r="12888" spans="1:10" x14ac:dyDescent="0.3">
      <c r="A12888" s="519">
        <v>2022</v>
      </c>
      <c r="B12888" s="520" t="s">
        <v>9062</v>
      </c>
      <c r="C12888" s="520" t="s">
        <v>9063</v>
      </c>
      <c r="D12888" s="521" t="s">
        <v>9062</v>
      </c>
      <c r="E12888" s="520" t="s">
        <v>3033</v>
      </c>
      <c r="F12888" s="520" t="s">
        <v>2807</v>
      </c>
      <c r="G12888" s="522" t="s">
        <v>2808</v>
      </c>
      <c r="H12888" s="524">
        <v>44621</v>
      </c>
      <c r="I12888" s="523">
        <v>33.644815000000001</v>
      </c>
      <c r="J12888" s="520" t="s">
        <v>3192</v>
      </c>
    </row>
    <row r="12889" spans="1:10" x14ac:dyDescent="0.3">
      <c r="A12889" s="519">
        <v>2022</v>
      </c>
      <c r="B12889" s="520" t="s">
        <v>9064</v>
      </c>
      <c r="C12889" s="520" t="s">
        <v>9044</v>
      </c>
      <c r="D12889" s="521" t="s">
        <v>9064</v>
      </c>
      <c r="E12889" s="520" t="s">
        <v>3033</v>
      </c>
      <c r="F12889" s="520" t="s">
        <v>2807</v>
      </c>
      <c r="G12889" s="522" t="s">
        <v>2808</v>
      </c>
      <c r="H12889" s="524">
        <v>44621</v>
      </c>
      <c r="I12889" s="523">
        <v>6.121823</v>
      </c>
      <c r="J12889" s="520" t="s">
        <v>3241</v>
      </c>
    </row>
    <row r="12890" spans="1:10" x14ac:dyDescent="0.3">
      <c r="A12890" s="519">
        <v>2022</v>
      </c>
      <c r="B12890" s="520" t="s">
        <v>9084</v>
      </c>
      <c r="C12890" s="520" t="s">
        <v>9085</v>
      </c>
      <c r="D12890" s="521" t="s">
        <v>9084</v>
      </c>
      <c r="E12890" s="520" t="s">
        <v>6117</v>
      </c>
      <c r="F12890" s="520" t="s">
        <v>2825</v>
      </c>
      <c r="G12890" s="522" t="s">
        <v>2826</v>
      </c>
      <c r="H12890" s="524">
        <v>44621</v>
      </c>
      <c r="I12890" s="523">
        <v>0</v>
      </c>
      <c r="J12890" s="520" t="s">
        <v>3192</v>
      </c>
    </row>
    <row r="12891" spans="1:10" x14ac:dyDescent="0.3">
      <c r="A12891" s="519">
        <v>2022</v>
      </c>
      <c r="B12891" s="520" t="s">
        <v>9087</v>
      </c>
      <c r="C12891" s="520" t="s">
        <v>9088</v>
      </c>
      <c r="D12891" s="521" t="s">
        <v>9087</v>
      </c>
      <c r="E12891" s="520" t="s">
        <v>3111</v>
      </c>
      <c r="F12891" s="520" t="s">
        <v>2825</v>
      </c>
      <c r="G12891" s="522" t="s">
        <v>2826</v>
      </c>
      <c r="H12891" s="524">
        <v>44621</v>
      </c>
      <c r="I12891" s="523">
        <v>0.66218600000000005</v>
      </c>
      <c r="J12891" s="520" t="s">
        <v>3192</v>
      </c>
    </row>
    <row r="12892" spans="1:10" x14ac:dyDescent="0.3">
      <c r="A12892" s="519">
        <v>2022</v>
      </c>
      <c r="B12892" s="520" t="s">
        <v>9089</v>
      </c>
      <c r="C12892" s="520" t="s">
        <v>9090</v>
      </c>
      <c r="D12892" s="521" t="s">
        <v>9089</v>
      </c>
      <c r="E12892" s="520" t="s">
        <v>6117</v>
      </c>
      <c r="F12892" s="520" t="s">
        <v>2825</v>
      </c>
      <c r="G12892" s="522" t="s">
        <v>2850</v>
      </c>
      <c r="H12892" s="524">
        <v>44621</v>
      </c>
      <c r="I12892" s="523">
        <v>0.17050400000000002</v>
      </c>
      <c r="J12892" s="520" t="s">
        <v>3192</v>
      </c>
    </row>
    <row r="12893" spans="1:10" x14ac:dyDescent="0.3">
      <c r="A12893" s="519">
        <v>2022</v>
      </c>
      <c r="B12893" s="520" t="s">
        <v>3051</v>
      </c>
      <c r="C12893" s="520" t="s">
        <v>3051</v>
      </c>
      <c r="D12893" s="521" t="s">
        <v>3051</v>
      </c>
      <c r="E12893" s="520" t="s">
        <v>6118</v>
      </c>
      <c r="F12893" s="520" t="s">
        <v>3051</v>
      </c>
      <c r="G12893" s="522" t="s">
        <v>6074</v>
      </c>
      <c r="H12893" s="524">
        <v>44621</v>
      </c>
      <c r="I12893" s="523">
        <v>10884.5</v>
      </c>
      <c r="J12893" s="520" t="s">
        <v>6487</v>
      </c>
    </row>
    <row r="12894" spans="1:10" x14ac:dyDescent="0.3">
      <c r="A12894" s="519">
        <v>2022</v>
      </c>
      <c r="B12894" s="520" t="s">
        <v>3022</v>
      </c>
      <c r="C12894" s="520" t="s">
        <v>3023</v>
      </c>
      <c r="D12894" s="521" t="s">
        <v>3024</v>
      </c>
      <c r="E12894" s="520" t="s">
        <v>3025</v>
      </c>
      <c r="F12894" s="520" t="s">
        <v>3026</v>
      </c>
      <c r="G12894" s="522" t="s">
        <v>2788</v>
      </c>
      <c r="H12894" s="524">
        <v>44621</v>
      </c>
      <c r="I12894" s="523">
        <v>0</v>
      </c>
      <c r="J12894" s="520" t="s">
        <v>3241</v>
      </c>
    </row>
    <row r="12895" spans="1:10" x14ac:dyDescent="0.3">
      <c r="A12895" s="519">
        <v>2022</v>
      </c>
      <c r="B12895" s="520" t="s">
        <v>3022</v>
      </c>
      <c r="C12895" s="520" t="s">
        <v>3023</v>
      </c>
      <c r="D12895" s="521" t="s">
        <v>3027</v>
      </c>
      <c r="E12895" s="520" t="s">
        <v>3025</v>
      </c>
      <c r="F12895" s="520" t="s">
        <v>3026</v>
      </c>
      <c r="G12895" s="522" t="s">
        <v>2788</v>
      </c>
      <c r="H12895" s="524">
        <v>44621</v>
      </c>
      <c r="I12895" s="523">
        <v>0</v>
      </c>
      <c r="J12895" s="520" t="s">
        <v>3241</v>
      </c>
    </row>
    <row r="12896" spans="1:10" x14ac:dyDescent="0.3">
      <c r="A12896" s="519">
        <v>2022</v>
      </c>
      <c r="B12896" s="520" t="s">
        <v>3162</v>
      </c>
      <c r="C12896" s="520" t="s">
        <v>3163</v>
      </c>
      <c r="D12896" s="521" t="s">
        <v>3164</v>
      </c>
      <c r="E12896" s="520" t="s">
        <v>3025</v>
      </c>
      <c r="F12896" s="520" t="s">
        <v>3087</v>
      </c>
      <c r="G12896" s="522" t="s">
        <v>2788</v>
      </c>
      <c r="H12896" s="524">
        <v>44621</v>
      </c>
      <c r="I12896" s="523">
        <v>0</v>
      </c>
      <c r="J12896" s="520" t="s">
        <v>3241</v>
      </c>
    </row>
    <row r="12897" spans="1:10" x14ac:dyDescent="0.3">
      <c r="A12897" s="519">
        <v>2022</v>
      </c>
      <c r="B12897" s="520" t="s">
        <v>3162</v>
      </c>
      <c r="C12897" s="520" t="s">
        <v>3163</v>
      </c>
      <c r="D12897" s="521" t="s">
        <v>3165</v>
      </c>
      <c r="E12897" s="520" t="s">
        <v>3025</v>
      </c>
      <c r="F12897" s="520" t="s">
        <v>3087</v>
      </c>
      <c r="G12897" s="522" t="s">
        <v>2788</v>
      </c>
      <c r="H12897" s="524">
        <v>44621</v>
      </c>
      <c r="I12897" s="523">
        <v>0</v>
      </c>
      <c r="J12897" s="520" t="s">
        <v>3241</v>
      </c>
    </row>
    <row r="12898" spans="1:10" x14ac:dyDescent="0.3">
      <c r="A12898" s="519">
        <v>2022</v>
      </c>
      <c r="B12898" s="520" t="s">
        <v>3064</v>
      </c>
      <c r="C12898" s="520" t="s">
        <v>3065</v>
      </c>
      <c r="D12898" s="521" t="s">
        <v>3066</v>
      </c>
      <c r="E12898" s="520" t="s">
        <v>3025</v>
      </c>
      <c r="F12898" s="520" t="s">
        <v>2825</v>
      </c>
      <c r="G12898" s="522" t="s">
        <v>2826</v>
      </c>
      <c r="H12898" s="524">
        <v>44621</v>
      </c>
      <c r="I12898" s="523">
        <v>0</v>
      </c>
      <c r="J12898" s="520" t="s">
        <v>3241</v>
      </c>
    </row>
    <row r="12899" spans="1:10" x14ac:dyDescent="0.3">
      <c r="A12899" s="519">
        <v>2022</v>
      </c>
      <c r="B12899" s="520" t="s">
        <v>3064</v>
      </c>
      <c r="C12899" s="520" t="s">
        <v>3065</v>
      </c>
      <c r="D12899" s="521" t="s">
        <v>3067</v>
      </c>
      <c r="E12899" s="520" t="s">
        <v>3025</v>
      </c>
      <c r="F12899" s="520" t="s">
        <v>2825</v>
      </c>
      <c r="G12899" s="522" t="s">
        <v>2826</v>
      </c>
      <c r="H12899" s="524">
        <v>44621</v>
      </c>
      <c r="I12899" s="523">
        <v>0</v>
      </c>
      <c r="J12899" s="520" t="s">
        <v>3241</v>
      </c>
    </row>
    <row r="12900" spans="1:10" x14ac:dyDescent="0.3">
      <c r="A12900" s="519">
        <v>2022</v>
      </c>
      <c r="B12900" s="520" t="s">
        <v>3084</v>
      </c>
      <c r="C12900" s="520" t="s">
        <v>3085</v>
      </c>
      <c r="D12900" s="521" t="s">
        <v>3086</v>
      </c>
      <c r="E12900" s="520" t="s">
        <v>3025</v>
      </c>
      <c r="F12900" s="520" t="s">
        <v>3087</v>
      </c>
      <c r="G12900" s="522" t="s">
        <v>2788</v>
      </c>
      <c r="H12900" s="524">
        <v>44621</v>
      </c>
      <c r="I12900" s="523">
        <v>0</v>
      </c>
      <c r="J12900" s="520" t="s">
        <v>3241</v>
      </c>
    </row>
    <row r="12901" spans="1:10" x14ac:dyDescent="0.3">
      <c r="A12901" s="519">
        <v>2022</v>
      </c>
      <c r="B12901" s="520" t="s">
        <v>3084</v>
      </c>
      <c r="C12901" s="520" t="s">
        <v>3085</v>
      </c>
      <c r="D12901" s="521" t="s">
        <v>3088</v>
      </c>
      <c r="E12901" s="520" t="s">
        <v>3025</v>
      </c>
      <c r="F12901" s="520" t="s">
        <v>3087</v>
      </c>
      <c r="G12901" s="522" t="s">
        <v>2788</v>
      </c>
      <c r="H12901" s="524">
        <v>44621</v>
      </c>
      <c r="I12901" s="523">
        <v>0</v>
      </c>
      <c r="J12901" s="520" t="s">
        <v>3241</v>
      </c>
    </row>
    <row r="12902" spans="1:10" x14ac:dyDescent="0.3">
      <c r="A12902" s="519">
        <v>2022</v>
      </c>
      <c r="B12902" s="520" t="s">
        <v>3136</v>
      </c>
      <c r="C12902" s="520" t="s">
        <v>3137</v>
      </c>
      <c r="D12902" s="521" t="s">
        <v>3138</v>
      </c>
      <c r="E12902" s="520" t="s">
        <v>3025</v>
      </c>
      <c r="F12902" s="520" t="s">
        <v>3087</v>
      </c>
      <c r="G12902" s="522" t="s">
        <v>2788</v>
      </c>
      <c r="H12902" s="524">
        <v>44621</v>
      </c>
      <c r="I12902" s="523">
        <v>0</v>
      </c>
      <c r="J12902" s="520" t="s">
        <v>3241</v>
      </c>
    </row>
    <row r="12903" spans="1:10" x14ac:dyDescent="0.3">
      <c r="A12903" s="519">
        <v>2022</v>
      </c>
      <c r="B12903" s="520" t="s">
        <v>3136</v>
      </c>
      <c r="C12903" s="520" t="s">
        <v>3137</v>
      </c>
      <c r="D12903" s="521" t="s">
        <v>3139</v>
      </c>
      <c r="E12903" s="520" t="s">
        <v>3025</v>
      </c>
      <c r="F12903" s="520" t="s">
        <v>3087</v>
      </c>
      <c r="G12903" s="522" t="s">
        <v>2788</v>
      </c>
      <c r="H12903" s="524">
        <v>44621</v>
      </c>
      <c r="I12903" s="523">
        <v>0</v>
      </c>
      <c r="J12903" s="520" t="s">
        <v>3241</v>
      </c>
    </row>
    <row r="12904" spans="1:10" x14ac:dyDescent="0.3">
      <c r="A12904" s="519">
        <v>2022</v>
      </c>
      <c r="B12904" s="520" t="s">
        <v>3123</v>
      </c>
      <c r="C12904" s="520" t="s">
        <v>3124</v>
      </c>
      <c r="D12904" s="521" t="s">
        <v>3166</v>
      </c>
      <c r="E12904" s="520" t="s">
        <v>3025</v>
      </c>
      <c r="F12904" s="520" t="s">
        <v>2825</v>
      </c>
      <c r="G12904" s="522" t="s">
        <v>2850</v>
      </c>
      <c r="H12904" s="524">
        <v>44621</v>
      </c>
      <c r="I12904" s="523">
        <v>0</v>
      </c>
      <c r="J12904" s="520" t="s">
        <v>3241</v>
      </c>
    </row>
    <row r="12905" spans="1:10" x14ac:dyDescent="0.3">
      <c r="A12905" s="519">
        <v>2022</v>
      </c>
      <c r="B12905" s="520" t="s">
        <v>3123</v>
      </c>
      <c r="C12905" s="520" t="s">
        <v>3124</v>
      </c>
      <c r="D12905" s="521" t="s">
        <v>3125</v>
      </c>
      <c r="E12905" s="520" t="s">
        <v>3025</v>
      </c>
      <c r="F12905" s="520" t="s">
        <v>2825</v>
      </c>
      <c r="G12905" s="522" t="s">
        <v>2850</v>
      </c>
      <c r="H12905" s="524">
        <v>44621</v>
      </c>
      <c r="I12905" s="523">
        <v>0</v>
      </c>
      <c r="J12905" s="520" t="s">
        <v>3241</v>
      </c>
    </row>
    <row r="12906" spans="1:10" x14ac:dyDescent="0.3">
      <c r="A12906" s="519">
        <v>2022</v>
      </c>
      <c r="B12906" s="520" t="s">
        <v>3123</v>
      </c>
      <c r="C12906" s="520" t="s">
        <v>3124</v>
      </c>
      <c r="D12906" s="521" t="s">
        <v>3170</v>
      </c>
      <c r="E12906" s="520" t="s">
        <v>3025</v>
      </c>
      <c r="F12906" s="520" t="s">
        <v>2825</v>
      </c>
      <c r="G12906" s="522" t="s">
        <v>2850</v>
      </c>
      <c r="H12906" s="524">
        <v>44621</v>
      </c>
      <c r="I12906" s="523">
        <v>0</v>
      </c>
      <c r="J12906" s="520" t="s">
        <v>3241</v>
      </c>
    </row>
    <row r="12907" spans="1:10" x14ac:dyDescent="0.3">
      <c r="A12907" s="519">
        <v>2022</v>
      </c>
      <c r="B12907" s="520" t="s">
        <v>3114</v>
      </c>
      <c r="C12907" s="520" t="s">
        <v>3115</v>
      </c>
      <c r="D12907" s="521" t="s">
        <v>3116</v>
      </c>
      <c r="E12907" s="520" t="s">
        <v>3025</v>
      </c>
      <c r="F12907" s="520" t="s">
        <v>3026</v>
      </c>
      <c r="G12907" s="522" t="s">
        <v>2788</v>
      </c>
      <c r="H12907" s="524">
        <v>44621</v>
      </c>
      <c r="I12907" s="523">
        <v>0</v>
      </c>
      <c r="J12907" s="520" t="s">
        <v>3241</v>
      </c>
    </row>
    <row r="12908" spans="1:10" x14ac:dyDescent="0.3">
      <c r="A12908" s="519">
        <v>2022</v>
      </c>
      <c r="B12908" s="520" t="s">
        <v>3126</v>
      </c>
      <c r="C12908" s="520" t="s">
        <v>3127</v>
      </c>
      <c r="D12908" s="521" t="s">
        <v>3128</v>
      </c>
      <c r="E12908" s="520" t="s">
        <v>3025</v>
      </c>
      <c r="F12908" s="520" t="s">
        <v>3026</v>
      </c>
      <c r="G12908" s="522" t="s">
        <v>2936</v>
      </c>
      <c r="H12908" s="524">
        <v>44621</v>
      </c>
      <c r="I12908" s="523">
        <v>0</v>
      </c>
      <c r="J12908" s="520" t="s">
        <v>3241</v>
      </c>
    </row>
    <row r="12909" spans="1:10" x14ac:dyDescent="0.3">
      <c r="A12909" s="519">
        <v>2022</v>
      </c>
      <c r="B12909" s="520" t="s">
        <v>3107</v>
      </c>
      <c r="C12909" s="520" t="s">
        <v>3108</v>
      </c>
      <c r="D12909" s="521" t="s">
        <v>3108</v>
      </c>
      <c r="E12909" s="520" t="s">
        <v>6117</v>
      </c>
      <c r="F12909" s="520" t="s">
        <v>3026</v>
      </c>
      <c r="G12909" s="522" t="s">
        <v>2936</v>
      </c>
      <c r="H12909" s="524">
        <v>44621</v>
      </c>
      <c r="I12909" s="523">
        <v>3.4421999999999994E-2</v>
      </c>
      <c r="J12909" s="520" t="s">
        <v>3241</v>
      </c>
    </row>
    <row r="12910" spans="1:10" x14ac:dyDescent="0.3">
      <c r="A12910" s="519">
        <v>2022</v>
      </c>
      <c r="B12910" s="520" t="s">
        <v>6453</v>
      </c>
      <c r="C12910" s="520" t="s">
        <v>6454</v>
      </c>
      <c r="D12910" s="521" t="s">
        <v>6453</v>
      </c>
      <c r="E12910" s="520" t="s">
        <v>3063</v>
      </c>
      <c r="F12910" s="520" t="s">
        <v>3094</v>
      </c>
      <c r="G12910" s="522" t="s">
        <v>2961</v>
      </c>
      <c r="H12910" s="524">
        <v>44621</v>
      </c>
      <c r="I12910" s="523">
        <v>0</v>
      </c>
      <c r="J12910" s="520" t="s">
        <v>3192</v>
      </c>
    </row>
    <row r="12911" spans="1:10" x14ac:dyDescent="0.3">
      <c r="A12911" s="519">
        <v>2022</v>
      </c>
      <c r="B12911" s="520" t="s">
        <v>3035</v>
      </c>
      <c r="C12911" s="520" t="s">
        <v>3036</v>
      </c>
      <c r="D12911" s="521" t="s">
        <v>3035</v>
      </c>
      <c r="E12911" s="520" t="s">
        <v>6117</v>
      </c>
      <c r="F12911" s="520" t="s">
        <v>2825</v>
      </c>
      <c r="G12911" s="522" t="s">
        <v>2826</v>
      </c>
      <c r="H12911" s="524">
        <v>44621</v>
      </c>
      <c r="I12911" s="523">
        <v>0</v>
      </c>
      <c r="J12911" s="520" t="s">
        <v>3241</v>
      </c>
    </row>
    <row r="12912" spans="1:10" x14ac:dyDescent="0.3">
      <c r="A12912" s="519">
        <v>2022</v>
      </c>
      <c r="B12912" s="520" t="s">
        <v>6728</v>
      </c>
      <c r="C12912" s="520" t="s">
        <v>6727</v>
      </c>
      <c r="D12912" s="521" t="s">
        <v>6726</v>
      </c>
      <c r="E12912" s="520" t="s">
        <v>3161</v>
      </c>
      <c r="F12912" s="520" t="s">
        <v>2815</v>
      </c>
      <c r="G12912" s="522" t="s">
        <v>2816</v>
      </c>
      <c r="H12912" s="524">
        <v>44621</v>
      </c>
      <c r="I12912" s="523">
        <v>0</v>
      </c>
      <c r="J12912" s="520" t="s">
        <v>3192</v>
      </c>
    </row>
    <row r="12913" spans="1:10" x14ac:dyDescent="0.3">
      <c r="A12913" s="519">
        <v>2022</v>
      </c>
      <c r="B12913" s="520" t="s">
        <v>6739</v>
      </c>
      <c r="C12913" s="520" t="s">
        <v>6740</v>
      </c>
      <c r="D12913" s="521" t="s">
        <v>6741</v>
      </c>
      <c r="E12913" s="520" t="s">
        <v>3161</v>
      </c>
      <c r="F12913" s="520" t="s">
        <v>2798</v>
      </c>
      <c r="G12913" s="522" t="s">
        <v>2799</v>
      </c>
      <c r="H12913" s="524">
        <v>44652</v>
      </c>
      <c r="I12913" s="523">
        <v>0.13158600000000001</v>
      </c>
      <c r="J12913" s="520" t="s">
        <v>3192</v>
      </c>
    </row>
    <row r="12914" spans="1:10" x14ac:dyDescent="0.3">
      <c r="A12914" s="519">
        <v>2022</v>
      </c>
      <c r="B12914" s="520" t="s">
        <v>6784</v>
      </c>
      <c r="C12914" s="520" t="s">
        <v>6785</v>
      </c>
      <c r="D12914" s="521" t="s">
        <v>6786</v>
      </c>
      <c r="E12914" s="520" t="s">
        <v>3161</v>
      </c>
      <c r="F12914" s="520" t="s">
        <v>2788</v>
      </c>
      <c r="G12914" s="522" t="s">
        <v>2788</v>
      </c>
      <c r="H12914" s="524">
        <v>44652</v>
      </c>
      <c r="I12914" s="523">
        <v>0.71912600000000004</v>
      </c>
      <c r="J12914" s="520" t="s">
        <v>3192</v>
      </c>
    </row>
    <row r="12915" spans="1:10" x14ac:dyDescent="0.3">
      <c r="A12915" s="519">
        <v>2022</v>
      </c>
      <c r="B12915" s="520" t="s">
        <v>5758</v>
      </c>
      <c r="C12915" s="520" t="s">
        <v>5759</v>
      </c>
      <c r="D12915" s="521" t="s">
        <v>5758</v>
      </c>
      <c r="E12915" s="520" t="s">
        <v>3033</v>
      </c>
      <c r="F12915" s="520" t="s">
        <v>2815</v>
      </c>
      <c r="G12915" s="522" t="s">
        <v>2816</v>
      </c>
      <c r="H12915" s="524">
        <v>44652</v>
      </c>
      <c r="I12915" s="523">
        <v>17.721140999999999</v>
      </c>
      <c r="J12915" s="520" t="s">
        <v>3192</v>
      </c>
    </row>
    <row r="12916" spans="1:10" x14ac:dyDescent="0.3">
      <c r="A12916" s="519">
        <v>2022</v>
      </c>
      <c r="B12916" s="520" t="s">
        <v>9061</v>
      </c>
      <c r="C12916" s="520" t="s">
        <v>3667</v>
      </c>
      <c r="D12916" s="521" t="s">
        <v>9061</v>
      </c>
      <c r="E12916" s="520" t="s">
        <v>3111</v>
      </c>
      <c r="F12916" s="520" t="s">
        <v>3034</v>
      </c>
      <c r="G12916" s="522" t="s">
        <v>2840</v>
      </c>
      <c r="H12916" s="524">
        <v>44652</v>
      </c>
      <c r="I12916" s="523">
        <v>22.969360999999999</v>
      </c>
      <c r="J12916" s="520" t="s">
        <v>3192</v>
      </c>
    </row>
    <row r="12917" spans="1:10" x14ac:dyDescent="0.3">
      <c r="A12917" s="519">
        <v>2022</v>
      </c>
      <c r="B12917" s="520" t="s">
        <v>5989</v>
      </c>
      <c r="C12917" s="520" t="s">
        <v>5990</v>
      </c>
      <c r="D12917" s="521" t="s">
        <v>5989</v>
      </c>
      <c r="E12917" s="520" t="s">
        <v>3033</v>
      </c>
      <c r="F12917" s="520" t="s">
        <v>2807</v>
      </c>
      <c r="G12917" s="522" t="s">
        <v>2812</v>
      </c>
      <c r="H12917" s="524">
        <v>44652</v>
      </c>
      <c r="I12917" s="523">
        <v>25.871426</v>
      </c>
      <c r="J12917" s="520" t="s">
        <v>3241</v>
      </c>
    </row>
    <row r="12918" spans="1:10" x14ac:dyDescent="0.3">
      <c r="A12918" s="519">
        <v>2022</v>
      </c>
      <c r="B12918" s="520" t="s">
        <v>6085</v>
      </c>
      <c r="C12918" s="520" t="s">
        <v>6086</v>
      </c>
      <c r="D12918" s="521" t="s">
        <v>6085</v>
      </c>
      <c r="E12918" s="520" t="s">
        <v>3033</v>
      </c>
      <c r="F12918" s="520" t="s">
        <v>2807</v>
      </c>
      <c r="G12918" s="522" t="s">
        <v>2812</v>
      </c>
      <c r="H12918" s="524">
        <v>44652</v>
      </c>
      <c r="I12918" s="523">
        <v>38.682061000000004</v>
      </c>
      <c r="J12918" s="520" t="s">
        <v>3241</v>
      </c>
    </row>
    <row r="12919" spans="1:10" x14ac:dyDescent="0.3">
      <c r="A12919" s="519">
        <v>2022</v>
      </c>
      <c r="B12919" s="520" t="s">
        <v>3028</v>
      </c>
      <c r="C12919" s="520" t="s">
        <v>3029</v>
      </c>
      <c r="D12919" s="521" t="s">
        <v>3028</v>
      </c>
      <c r="E12919" s="520" t="s">
        <v>6117</v>
      </c>
      <c r="F12919" s="520" t="s">
        <v>2807</v>
      </c>
      <c r="G12919" s="522" t="s">
        <v>2812</v>
      </c>
      <c r="H12919" s="524">
        <v>44652</v>
      </c>
      <c r="I12919" s="523">
        <v>1.5812160000000002</v>
      </c>
      <c r="J12919" s="520" t="s">
        <v>3241</v>
      </c>
    </row>
    <row r="12920" spans="1:10" x14ac:dyDescent="0.3">
      <c r="A12920" s="519">
        <v>2022</v>
      </c>
      <c r="B12920" s="520" t="s">
        <v>6357</v>
      </c>
      <c r="C12920" s="520" t="s">
        <v>6358</v>
      </c>
      <c r="D12920" s="521" t="s">
        <v>6357</v>
      </c>
      <c r="E12920" s="520" t="s">
        <v>3111</v>
      </c>
      <c r="F12920" s="520" t="s">
        <v>2825</v>
      </c>
      <c r="G12920" s="522" t="s">
        <v>2850</v>
      </c>
      <c r="H12920" s="524">
        <v>44652</v>
      </c>
      <c r="I12920" s="523">
        <v>0.48265800000000003</v>
      </c>
      <c r="J12920" s="520" t="s">
        <v>3241</v>
      </c>
    </row>
    <row r="12921" spans="1:10" x14ac:dyDescent="0.3">
      <c r="A12921" s="519">
        <v>2022</v>
      </c>
      <c r="B12921" s="520" t="s">
        <v>6328</v>
      </c>
      <c r="C12921" s="520" t="s">
        <v>6329</v>
      </c>
      <c r="D12921" s="521" t="s">
        <v>6328</v>
      </c>
      <c r="E12921" s="520" t="s">
        <v>3033</v>
      </c>
      <c r="F12921" s="520" t="s">
        <v>3034</v>
      </c>
      <c r="G12921" s="522" t="s">
        <v>2821</v>
      </c>
      <c r="H12921" s="524">
        <v>44652</v>
      </c>
      <c r="I12921" s="523">
        <v>27.907055</v>
      </c>
      <c r="J12921" s="520" t="s">
        <v>3192</v>
      </c>
    </row>
    <row r="12922" spans="1:10" x14ac:dyDescent="0.3">
      <c r="A12922" s="519">
        <v>2022</v>
      </c>
      <c r="B12922" s="520" t="s">
        <v>3181</v>
      </c>
      <c r="C12922" s="520" t="s">
        <v>3180</v>
      </c>
      <c r="D12922" s="521" t="s">
        <v>3181</v>
      </c>
      <c r="E12922" s="520" t="s">
        <v>3033</v>
      </c>
      <c r="F12922" s="520" t="s">
        <v>3034</v>
      </c>
      <c r="G12922" s="522" t="s">
        <v>2821</v>
      </c>
      <c r="H12922" s="524">
        <v>44652</v>
      </c>
      <c r="I12922" s="523">
        <v>3.5931980000000001</v>
      </c>
      <c r="J12922" s="520" t="s">
        <v>3241</v>
      </c>
    </row>
    <row r="12923" spans="1:10" x14ac:dyDescent="0.3">
      <c r="A12923" s="519">
        <v>2022</v>
      </c>
      <c r="B12923" s="520" t="s">
        <v>3031</v>
      </c>
      <c r="C12923" s="520" t="s">
        <v>3032</v>
      </c>
      <c r="D12923" s="521" t="s">
        <v>3031</v>
      </c>
      <c r="E12923" s="520" t="s">
        <v>3033</v>
      </c>
      <c r="F12923" s="520" t="s">
        <v>3034</v>
      </c>
      <c r="G12923" s="522" t="s">
        <v>2821</v>
      </c>
      <c r="H12923" s="524">
        <v>44652</v>
      </c>
      <c r="I12923" s="523">
        <v>3.42483</v>
      </c>
      <c r="J12923" s="520" t="s">
        <v>3241</v>
      </c>
    </row>
    <row r="12924" spans="1:10" x14ac:dyDescent="0.3">
      <c r="A12924" s="519">
        <v>2022</v>
      </c>
      <c r="B12924" s="520" t="s">
        <v>6036</v>
      </c>
      <c r="C12924" s="520" t="s">
        <v>6037</v>
      </c>
      <c r="D12924" s="521" t="s">
        <v>6038</v>
      </c>
      <c r="E12924" s="520" t="s">
        <v>3161</v>
      </c>
      <c r="F12924" s="520" t="s">
        <v>3026</v>
      </c>
      <c r="G12924" s="522" t="s">
        <v>2936</v>
      </c>
      <c r="H12924" s="524">
        <v>44652</v>
      </c>
      <c r="I12924" s="523">
        <v>4.3398550000000009</v>
      </c>
      <c r="J12924" s="520" t="s">
        <v>3192</v>
      </c>
    </row>
    <row r="12925" spans="1:10" x14ac:dyDescent="0.3">
      <c r="A12925" s="519">
        <v>2022</v>
      </c>
      <c r="B12925" s="520" t="s">
        <v>6039</v>
      </c>
      <c r="C12925" s="520" t="s">
        <v>6040</v>
      </c>
      <c r="D12925" s="521" t="s">
        <v>6039</v>
      </c>
      <c r="E12925" s="520" t="s">
        <v>3033</v>
      </c>
      <c r="F12925" s="520" t="s">
        <v>2788</v>
      </c>
      <c r="G12925" s="522" t="s">
        <v>2788</v>
      </c>
      <c r="H12925" s="524">
        <v>44652</v>
      </c>
      <c r="I12925" s="523">
        <v>21.934203</v>
      </c>
      <c r="J12925" s="520" t="s">
        <v>3241</v>
      </c>
    </row>
    <row r="12926" spans="1:10" x14ac:dyDescent="0.3">
      <c r="A12926" s="519">
        <v>2022</v>
      </c>
      <c r="B12926" s="520" t="s">
        <v>5991</v>
      </c>
      <c r="C12926" s="520" t="s">
        <v>5992</v>
      </c>
      <c r="D12926" s="521" t="s">
        <v>5991</v>
      </c>
      <c r="E12926" s="520" t="s">
        <v>3033</v>
      </c>
      <c r="F12926" s="520" t="s">
        <v>2788</v>
      </c>
      <c r="G12926" s="522" t="s">
        <v>2799</v>
      </c>
      <c r="H12926" s="524">
        <v>44652</v>
      </c>
      <c r="I12926" s="523">
        <v>14.869285</v>
      </c>
      <c r="J12926" s="520" t="s">
        <v>3192</v>
      </c>
    </row>
    <row r="12927" spans="1:10" x14ac:dyDescent="0.3">
      <c r="A12927" s="519">
        <v>2022</v>
      </c>
      <c r="B12927" s="520" t="s">
        <v>6031</v>
      </c>
      <c r="C12927" s="520" t="s">
        <v>6016</v>
      </c>
      <c r="D12927" s="521" t="s">
        <v>6031</v>
      </c>
      <c r="E12927" s="520" t="s">
        <v>3033</v>
      </c>
      <c r="F12927" s="520" t="s">
        <v>2807</v>
      </c>
      <c r="G12927" s="522" t="s">
        <v>2808</v>
      </c>
      <c r="H12927" s="524">
        <v>44652</v>
      </c>
      <c r="I12927" s="523">
        <v>10.170133</v>
      </c>
      <c r="J12927" s="520" t="s">
        <v>3241</v>
      </c>
    </row>
    <row r="12928" spans="1:10" x14ac:dyDescent="0.3">
      <c r="A12928" s="519">
        <v>2022</v>
      </c>
      <c r="B12928" s="520" t="s">
        <v>6025</v>
      </c>
      <c r="C12928" s="520" t="s">
        <v>6026</v>
      </c>
      <c r="D12928" s="521" t="s">
        <v>6025</v>
      </c>
      <c r="E12928" s="520" t="s">
        <v>3033</v>
      </c>
      <c r="F12928" s="520" t="s">
        <v>2807</v>
      </c>
      <c r="G12928" s="522" t="s">
        <v>2808</v>
      </c>
      <c r="H12928" s="524">
        <v>44652</v>
      </c>
      <c r="I12928" s="523">
        <v>40.303170999999999</v>
      </c>
      <c r="J12928" s="520" t="s">
        <v>3192</v>
      </c>
    </row>
    <row r="12929" spans="1:10" x14ac:dyDescent="0.3">
      <c r="A12929" s="519">
        <v>2022</v>
      </c>
      <c r="B12929" s="520" t="s">
        <v>3189</v>
      </c>
      <c r="C12929" s="520" t="s">
        <v>3190</v>
      </c>
      <c r="D12929" s="521" t="s">
        <v>3191</v>
      </c>
      <c r="E12929" s="520" t="s">
        <v>3161</v>
      </c>
      <c r="F12929" s="520" t="s">
        <v>2815</v>
      </c>
      <c r="G12929" s="522" t="s">
        <v>2816</v>
      </c>
      <c r="H12929" s="524">
        <v>44652</v>
      </c>
      <c r="I12929" s="523">
        <v>1.4528720000000002</v>
      </c>
      <c r="J12929" s="520" t="s">
        <v>3192</v>
      </c>
    </row>
    <row r="12930" spans="1:10" x14ac:dyDescent="0.3">
      <c r="A12930" s="519">
        <v>2022</v>
      </c>
      <c r="B12930" s="520" t="s">
        <v>3189</v>
      </c>
      <c r="C12930" s="520" t="s">
        <v>6326</v>
      </c>
      <c r="D12930" s="521" t="s">
        <v>6327</v>
      </c>
      <c r="E12930" s="520" t="s">
        <v>3161</v>
      </c>
      <c r="F12930" s="520" t="s">
        <v>2815</v>
      </c>
      <c r="G12930" s="522" t="s">
        <v>2816</v>
      </c>
      <c r="H12930" s="524">
        <v>44652</v>
      </c>
      <c r="I12930" s="523">
        <v>0.83580900000000014</v>
      </c>
      <c r="J12930" s="520" t="s">
        <v>3192</v>
      </c>
    </row>
    <row r="12931" spans="1:10" x14ac:dyDescent="0.3">
      <c r="A12931" s="519">
        <v>2022</v>
      </c>
      <c r="B12931" s="520" t="s">
        <v>5764</v>
      </c>
      <c r="C12931" s="520" t="s">
        <v>5765</v>
      </c>
      <c r="D12931" s="521" t="s">
        <v>5766</v>
      </c>
      <c r="E12931" s="520" t="s">
        <v>3161</v>
      </c>
      <c r="F12931" s="520" t="s">
        <v>2815</v>
      </c>
      <c r="G12931" s="522" t="s">
        <v>2816</v>
      </c>
      <c r="H12931" s="524">
        <v>44652</v>
      </c>
      <c r="I12931" s="523">
        <v>0.79575400000000007</v>
      </c>
      <c r="J12931" s="520" t="s">
        <v>3192</v>
      </c>
    </row>
    <row r="12932" spans="1:10" x14ac:dyDescent="0.3">
      <c r="A12932" s="519">
        <v>2022</v>
      </c>
      <c r="B12932" s="520" t="s">
        <v>5764</v>
      </c>
      <c r="C12932" s="520" t="s">
        <v>5765</v>
      </c>
      <c r="D12932" s="521" t="s">
        <v>5988</v>
      </c>
      <c r="E12932" s="520" t="s">
        <v>3161</v>
      </c>
      <c r="F12932" s="520" t="s">
        <v>2815</v>
      </c>
      <c r="G12932" s="522" t="s">
        <v>2816</v>
      </c>
      <c r="H12932" s="524">
        <v>44652</v>
      </c>
      <c r="I12932" s="523">
        <v>0.77521499999999999</v>
      </c>
      <c r="J12932" s="520" t="s">
        <v>3192</v>
      </c>
    </row>
    <row r="12933" spans="1:10" x14ac:dyDescent="0.3">
      <c r="A12933" s="519">
        <v>2022</v>
      </c>
      <c r="B12933" s="520" t="s">
        <v>6795</v>
      </c>
      <c r="C12933" s="520" t="s">
        <v>6796</v>
      </c>
      <c r="D12933" s="521" t="s">
        <v>6795</v>
      </c>
      <c r="E12933" s="520" t="s">
        <v>6117</v>
      </c>
      <c r="F12933" s="520" t="s">
        <v>2815</v>
      </c>
      <c r="G12933" s="522" t="s">
        <v>2816</v>
      </c>
      <c r="H12933" s="524">
        <v>44652</v>
      </c>
      <c r="I12933" s="523">
        <v>0.23884</v>
      </c>
      <c r="J12933" s="520" t="s">
        <v>3192</v>
      </c>
    </row>
    <row r="12934" spans="1:10" x14ac:dyDescent="0.3">
      <c r="A12934" s="519">
        <v>2022</v>
      </c>
      <c r="B12934" s="520" t="s">
        <v>6453</v>
      </c>
      <c r="C12934" s="520" t="s">
        <v>6454</v>
      </c>
      <c r="D12934" s="521" t="s">
        <v>6501</v>
      </c>
      <c r="E12934" s="520" t="s">
        <v>3063</v>
      </c>
      <c r="F12934" s="520" t="s">
        <v>3094</v>
      </c>
      <c r="G12934" s="522" t="s">
        <v>2961</v>
      </c>
      <c r="H12934" s="524">
        <v>44652</v>
      </c>
      <c r="I12934" s="523">
        <v>10.84417</v>
      </c>
      <c r="J12934" s="520" t="s">
        <v>3192</v>
      </c>
    </row>
    <row r="12935" spans="1:10" x14ac:dyDescent="0.3">
      <c r="A12935" s="519">
        <v>2022</v>
      </c>
      <c r="B12935" s="520" t="s">
        <v>3037</v>
      </c>
      <c r="C12935" s="520" t="s">
        <v>3038</v>
      </c>
      <c r="D12935" s="521" t="s">
        <v>3037</v>
      </c>
      <c r="E12935" s="520" t="s">
        <v>6117</v>
      </c>
      <c r="F12935" s="520" t="s">
        <v>3034</v>
      </c>
      <c r="G12935" s="522" t="s">
        <v>2999</v>
      </c>
      <c r="H12935" s="524">
        <v>44652</v>
      </c>
      <c r="I12935" s="523">
        <v>1.9102080000000001</v>
      </c>
      <c r="J12935" s="520" t="s">
        <v>3241</v>
      </c>
    </row>
    <row r="12936" spans="1:10" x14ac:dyDescent="0.3">
      <c r="A12936" s="519">
        <v>2022</v>
      </c>
      <c r="B12936" s="520" t="s">
        <v>6077</v>
      </c>
      <c r="C12936" s="520" t="s">
        <v>6078</v>
      </c>
      <c r="D12936" s="521" t="s">
        <v>6077</v>
      </c>
      <c r="E12936" s="520" t="s">
        <v>3111</v>
      </c>
      <c r="F12936" s="520" t="s">
        <v>3034</v>
      </c>
      <c r="G12936" s="522" t="s">
        <v>2840</v>
      </c>
      <c r="H12936" s="524">
        <v>44652</v>
      </c>
      <c r="I12936" s="523">
        <v>17.23704</v>
      </c>
      <c r="J12936" s="520" t="s">
        <v>3192</v>
      </c>
    </row>
    <row r="12937" spans="1:10" x14ac:dyDescent="0.3">
      <c r="A12937" s="519">
        <v>2022</v>
      </c>
      <c r="B12937" s="520" t="s">
        <v>3039</v>
      </c>
      <c r="C12937" s="520" t="s">
        <v>3040</v>
      </c>
      <c r="D12937" s="521" t="s">
        <v>3039</v>
      </c>
      <c r="E12937" s="520" t="s">
        <v>6117</v>
      </c>
      <c r="F12937" s="520" t="s">
        <v>2815</v>
      </c>
      <c r="G12937" s="522" t="s">
        <v>2816</v>
      </c>
      <c r="H12937" s="524">
        <v>44652</v>
      </c>
      <c r="I12937" s="523">
        <v>0</v>
      </c>
      <c r="J12937" s="520" t="s">
        <v>3241</v>
      </c>
    </row>
    <row r="12938" spans="1:10" x14ac:dyDescent="0.3">
      <c r="A12938" s="519">
        <v>2022</v>
      </c>
      <c r="B12938" s="520" t="s">
        <v>5672</v>
      </c>
      <c r="C12938" s="520" t="s">
        <v>2863</v>
      </c>
      <c r="D12938" s="521" t="s">
        <v>5672</v>
      </c>
      <c r="E12938" s="520" t="s">
        <v>3111</v>
      </c>
      <c r="F12938" s="520" t="s">
        <v>2815</v>
      </c>
      <c r="G12938" s="522" t="s">
        <v>2854</v>
      </c>
      <c r="H12938" s="524">
        <v>44652</v>
      </c>
      <c r="I12938" s="523">
        <v>4.7340479999999996</v>
      </c>
      <c r="J12938" s="520" t="s">
        <v>3192</v>
      </c>
    </row>
    <row r="12939" spans="1:10" x14ac:dyDescent="0.3">
      <c r="A12939" s="519">
        <v>2022</v>
      </c>
      <c r="B12939" s="520" t="s">
        <v>3041</v>
      </c>
      <c r="C12939" s="520" t="s">
        <v>3042</v>
      </c>
      <c r="D12939" s="521" t="s">
        <v>3041</v>
      </c>
      <c r="E12939" s="520" t="s">
        <v>6117</v>
      </c>
      <c r="F12939" s="520" t="s">
        <v>2825</v>
      </c>
      <c r="G12939" s="522" t="s">
        <v>2826</v>
      </c>
      <c r="H12939" s="524">
        <v>44652</v>
      </c>
      <c r="I12939" s="523">
        <v>5.4169869999999998</v>
      </c>
      <c r="J12939" s="520" t="s">
        <v>3241</v>
      </c>
    </row>
    <row r="12940" spans="1:10" x14ac:dyDescent="0.3">
      <c r="A12940" s="519">
        <v>2022</v>
      </c>
      <c r="B12940" s="520" t="s">
        <v>3043</v>
      </c>
      <c r="C12940" s="520" t="s">
        <v>3044</v>
      </c>
      <c r="D12940" s="521" t="s">
        <v>3043</v>
      </c>
      <c r="E12940" s="520" t="s">
        <v>6117</v>
      </c>
      <c r="F12940" s="520" t="s">
        <v>2815</v>
      </c>
      <c r="G12940" s="522" t="s">
        <v>2816</v>
      </c>
      <c r="H12940" s="524">
        <v>44652</v>
      </c>
      <c r="I12940" s="523">
        <v>2.639351</v>
      </c>
      <c r="J12940" s="520" t="s">
        <v>3241</v>
      </c>
    </row>
    <row r="12941" spans="1:10" x14ac:dyDescent="0.3">
      <c r="A12941" s="519">
        <v>2022</v>
      </c>
      <c r="B12941" s="520" t="s">
        <v>6458</v>
      </c>
      <c r="C12941" s="520" t="s">
        <v>6459</v>
      </c>
      <c r="D12941" s="521" t="s">
        <v>6458</v>
      </c>
      <c r="E12941" s="520" t="s">
        <v>3111</v>
      </c>
      <c r="F12941" s="520" t="s">
        <v>3034</v>
      </c>
      <c r="G12941" s="522" t="s">
        <v>2923</v>
      </c>
      <c r="H12941" s="524">
        <v>44652</v>
      </c>
      <c r="I12941" s="523">
        <v>21.909770999999999</v>
      </c>
      <c r="J12941" s="520" t="s">
        <v>3192</v>
      </c>
    </row>
    <row r="12942" spans="1:10" x14ac:dyDescent="0.3">
      <c r="A12942" s="519">
        <v>2022</v>
      </c>
      <c r="B12942" s="520" t="s">
        <v>6460</v>
      </c>
      <c r="C12942" s="520" t="s">
        <v>6461</v>
      </c>
      <c r="D12942" s="521" t="s">
        <v>6460</v>
      </c>
      <c r="E12942" s="520" t="s">
        <v>3111</v>
      </c>
      <c r="F12942" s="520" t="s">
        <v>3034</v>
      </c>
      <c r="G12942" s="522" t="s">
        <v>2923</v>
      </c>
      <c r="H12942" s="524">
        <v>44652</v>
      </c>
      <c r="I12942" s="523">
        <v>20.56091</v>
      </c>
      <c r="J12942" s="520" t="s">
        <v>3192</v>
      </c>
    </row>
    <row r="12943" spans="1:10" x14ac:dyDescent="0.3">
      <c r="A12943" s="519">
        <v>2022</v>
      </c>
      <c r="B12943" s="520" t="s">
        <v>6462</v>
      </c>
      <c r="C12943" s="520" t="s">
        <v>6463</v>
      </c>
      <c r="D12943" s="521" t="s">
        <v>6462</v>
      </c>
      <c r="E12943" s="520" t="s">
        <v>3111</v>
      </c>
      <c r="F12943" s="520" t="s">
        <v>3034</v>
      </c>
      <c r="G12943" s="522" t="s">
        <v>2923</v>
      </c>
      <c r="H12943" s="524">
        <v>44652</v>
      </c>
      <c r="I12943" s="523">
        <v>21.374945</v>
      </c>
      <c r="J12943" s="520" t="s">
        <v>3192</v>
      </c>
    </row>
    <row r="12944" spans="1:10" x14ac:dyDescent="0.3">
      <c r="A12944" s="519">
        <v>2022</v>
      </c>
      <c r="B12944" s="520" t="s">
        <v>6787</v>
      </c>
      <c r="C12944" s="520" t="s">
        <v>6788</v>
      </c>
      <c r="D12944" s="521" t="s">
        <v>6789</v>
      </c>
      <c r="E12944" s="520" t="s">
        <v>3063</v>
      </c>
      <c r="F12944" s="520" t="s">
        <v>3094</v>
      </c>
      <c r="G12944" s="522" t="s">
        <v>2965</v>
      </c>
      <c r="H12944" s="524">
        <v>44652</v>
      </c>
      <c r="I12944" s="523">
        <v>1.9963030000000002</v>
      </c>
      <c r="J12944" s="520" t="s">
        <v>3192</v>
      </c>
    </row>
    <row r="12945" spans="1:10" x14ac:dyDescent="0.3">
      <c r="A12945" s="519">
        <v>2022</v>
      </c>
      <c r="B12945" s="520" t="s">
        <v>3045</v>
      </c>
      <c r="C12945" s="520" t="s">
        <v>3046</v>
      </c>
      <c r="D12945" s="521" t="s">
        <v>3045</v>
      </c>
      <c r="E12945" s="520" t="s">
        <v>6117</v>
      </c>
      <c r="F12945" s="520" t="s">
        <v>2815</v>
      </c>
      <c r="G12945" s="522" t="s">
        <v>2816</v>
      </c>
      <c r="H12945" s="524">
        <v>44652</v>
      </c>
      <c r="I12945" s="523">
        <v>8.2700000000000004E-4</v>
      </c>
      <c r="J12945" s="520" t="s">
        <v>3241</v>
      </c>
    </row>
    <row r="12946" spans="1:10" x14ac:dyDescent="0.3">
      <c r="A12946" s="519">
        <v>2022</v>
      </c>
      <c r="B12946" s="520" t="s">
        <v>3143</v>
      </c>
      <c r="C12946" s="520" t="s">
        <v>3144</v>
      </c>
      <c r="D12946" s="521" t="s">
        <v>3143</v>
      </c>
      <c r="E12946" s="520" t="s">
        <v>6117</v>
      </c>
      <c r="F12946" s="520" t="s">
        <v>2798</v>
      </c>
      <c r="G12946" s="522" t="s">
        <v>2803</v>
      </c>
      <c r="H12946" s="524">
        <v>44652</v>
      </c>
      <c r="I12946" s="523">
        <v>2.2638250000000002</v>
      </c>
      <c r="J12946" s="520" t="s">
        <v>3241</v>
      </c>
    </row>
    <row r="12947" spans="1:10" x14ac:dyDescent="0.3">
      <c r="A12947" s="519">
        <v>2022</v>
      </c>
      <c r="B12947" s="520" t="s">
        <v>5773</v>
      </c>
      <c r="C12947" s="520" t="s">
        <v>5774</v>
      </c>
      <c r="D12947" s="521" t="s">
        <v>5773</v>
      </c>
      <c r="E12947" s="520" t="s">
        <v>3111</v>
      </c>
      <c r="F12947" s="520" t="s">
        <v>3034</v>
      </c>
      <c r="G12947" s="522" t="s">
        <v>2821</v>
      </c>
      <c r="H12947" s="524">
        <v>44652</v>
      </c>
      <c r="I12947" s="523">
        <v>0.29832900000000001</v>
      </c>
      <c r="J12947" s="520" t="s">
        <v>3241</v>
      </c>
    </row>
    <row r="12948" spans="1:10" x14ac:dyDescent="0.3">
      <c r="A12948" s="519">
        <v>2022</v>
      </c>
      <c r="B12948" s="520" t="s">
        <v>3173</v>
      </c>
      <c r="C12948" s="520" t="s">
        <v>3172</v>
      </c>
      <c r="D12948" s="521" t="s">
        <v>3173</v>
      </c>
      <c r="E12948" s="520" t="s">
        <v>3111</v>
      </c>
      <c r="F12948" s="520" t="s">
        <v>2825</v>
      </c>
      <c r="G12948" s="522" t="s">
        <v>2850</v>
      </c>
      <c r="H12948" s="524">
        <v>44652</v>
      </c>
      <c r="I12948" s="523">
        <v>0.49769500000000005</v>
      </c>
      <c r="J12948" s="520" t="s">
        <v>3241</v>
      </c>
    </row>
    <row r="12949" spans="1:10" x14ac:dyDescent="0.3">
      <c r="A12949" s="519">
        <v>2022</v>
      </c>
      <c r="B12949" s="520" t="s">
        <v>6729</v>
      </c>
      <c r="C12949" s="520" t="s">
        <v>6730</v>
      </c>
      <c r="D12949" s="521" t="s">
        <v>6729</v>
      </c>
      <c r="E12949" s="520" t="s">
        <v>3033</v>
      </c>
      <c r="F12949" s="520" t="s">
        <v>2807</v>
      </c>
      <c r="G12949" s="522" t="s">
        <v>2812</v>
      </c>
      <c r="H12949" s="524">
        <v>44652</v>
      </c>
      <c r="I12949" s="523">
        <v>9.8469240000000013</v>
      </c>
      <c r="J12949" s="520" t="s">
        <v>3192</v>
      </c>
    </row>
    <row r="12950" spans="1:10" x14ac:dyDescent="0.3">
      <c r="A12950" s="519">
        <v>2022</v>
      </c>
      <c r="B12950" s="520" t="s">
        <v>6737</v>
      </c>
      <c r="C12950" s="520" t="s">
        <v>6738</v>
      </c>
      <c r="D12950" s="521" t="s">
        <v>6737</v>
      </c>
      <c r="E12950" s="520" t="s">
        <v>3033</v>
      </c>
      <c r="F12950" s="520" t="s">
        <v>2807</v>
      </c>
      <c r="G12950" s="522" t="s">
        <v>2812</v>
      </c>
      <c r="H12950" s="524">
        <v>44652</v>
      </c>
      <c r="I12950" s="523">
        <v>22.753063000000001</v>
      </c>
      <c r="J12950" s="520" t="s">
        <v>3192</v>
      </c>
    </row>
    <row r="12951" spans="1:10" x14ac:dyDescent="0.3">
      <c r="A12951" s="519">
        <v>2022</v>
      </c>
      <c r="B12951" s="520" t="s">
        <v>6488</v>
      </c>
      <c r="C12951" s="520" t="s">
        <v>6489</v>
      </c>
      <c r="D12951" s="521" t="s">
        <v>6488</v>
      </c>
      <c r="E12951" s="520" t="s">
        <v>3033</v>
      </c>
      <c r="F12951" s="520" t="s">
        <v>2807</v>
      </c>
      <c r="G12951" s="522" t="s">
        <v>2812</v>
      </c>
      <c r="H12951" s="524">
        <v>44652</v>
      </c>
      <c r="I12951" s="523">
        <v>33.748860000000001</v>
      </c>
      <c r="J12951" s="520" t="s">
        <v>3192</v>
      </c>
    </row>
    <row r="12952" spans="1:10" x14ac:dyDescent="0.3">
      <c r="A12952" s="519">
        <v>2022</v>
      </c>
      <c r="B12952" s="520" t="s">
        <v>5974</v>
      </c>
      <c r="C12952" s="520" t="s">
        <v>5975</v>
      </c>
      <c r="D12952" s="521" t="s">
        <v>5974</v>
      </c>
      <c r="E12952" s="520" t="s">
        <v>3033</v>
      </c>
      <c r="F12952" s="520" t="s">
        <v>2807</v>
      </c>
      <c r="G12952" s="522" t="s">
        <v>2812</v>
      </c>
      <c r="H12952" s="524">
        <v>44652</v>
      </c>
      <c r="I12952" s="523">
        <v>11.121381</v>
      </c>
      <c r="J12952" s="520" t="s">
        <v>3192</v>
      </c>
    </row>
    <row r="12953" spans="1:10" x14ac:dyDescent="0.3">
      <c r="A12953" s="519">
        <v>2022</v>
      </c>
      <c r="B12953" s="520" t="s">
        <v>3146</v>
      </c>
      <c r="C12953" s="520" t="s">
        <v>3147</v>
      </c>
      <c r="D12953" s="521" t="s">
        <v>3146</v>
      </c>
      <c r="E12953" s="520" t="s">
        <v>6117</v>
      </c>
      <c r="F12953" s="520" t="s">
        <v>2798</v>
      </c>
      <c r="G12953" s="522" t="s">
        <v>2803</v>
      </c>
      <c r="H12953" s="524">
        <v>44652</v>
      </c>
      <c r="I12953" s="523">
        <v>1.8616100000000002</v>
      </c>
      <c r="J12953" s="520" t="s">
        <v>3241</v>
      </c>
    </row>
    <row r="12954" spans="1:10" x14ac:dyDescent="0.3">
      <c r="A12954" s="519">
        <v>2022</v>
      </c>
      <c r="B12954" s="520" t="s">
        <v>6128</v>
      </c>
      <c r="C12954" s="520" t="s">
        <v>6129</v>
      </c>
      <c r="D12954" s="521" t="s">
        <v>6130</v>
      </c>
      <c r="E12954" s="520" t="s">
        <v>3161</v>
      </c>
      <c r="F12954" s="520" t="s">
        <v>3034</v>
      </c>
      <c r="G12954" s="522" t="s">
        <v>2999</v>
      </c>
      <c r="H12954" s="524">
        <v>44652</v>
      </c>
      <c r="I12954" s="523">
        <v>0.52080399999999993</v>
      </c>
      <c r="J12954" s="520" t="s">
        <v>3192</v>
      </c>
    </row>
    <row r="12955" spans="1:10" x14ac:dyDescent="0.3">
      <c r="A12955" s="519">
        <v>2022</v>
      </c>
      <c r="B12955" s="520" t="s">
        <v>3047</v>
      </c>
      <c r="C12955" s="520" t="s">
        <v>3048</v>
      </c>
      <c r="D12955" s="521" t="s">
        <v>3047</v>
      </c>
      <c r="E12955" s="520" t="s">
        <v>6117</v>
      </c>
      <c r="F12955" s="520" t="s">
        <v>2825</v>
      </c>
      <c r="G12955" s="522" t="s">
        <v>2826</v>
      </c>
      <c r="H12955" s="524">
        <v>44652</v>
      </c>
      <c r="I12955" s="523">
        <v>0.81448300000000007</v>
      </c>
      <c r="J12955" s="520" t="s">
        <v>3241</v>
      </c>
    </row>
    <row r="12956" spans="1:10" x14ac:dyDescent="0.3">
      <c r="A12956" s="519">
        <v>2022</v>
      </c>
      <c r="B12956" s="520" t="s">
        <v>5217</v>
      </c>
      <c r="C12956" s="520" t="s">
        <v>2901</v>
      </c>
      <c r="D12956" s="521" t="s">
        <v>5217</v>
      </c>
      <c r="E12956" s="520" t="s">
        <v>3033</v>
      </c>
      <c r="F12956" s="520" t="s">
        <v>2788</v>
      </c>
      <c r="G12956" s="522" t="s">
        <v>2788</v>
      </c>
      <c r="H12956" s="524">
        <v>44652</v>
      </c>
      <c r="I12956" s="523">
        <v>33.740607000000004</v>
      </c>
      <c r="J12956" s="520" t="s">
        <v>3192</v>
      </c>
    </row>
    <row r="12957" spans="1:10" x14ac:dyDescent="0.3">
      <c r="A12957" s="519">
        <v>2022</v>
      </c>
      <c r="B12957" s="520" t="s">
        <v>6797</v>
      </c>
      <c r="C12957" s="520" t="s">
        <v>3618</v>
      </c>
      <c r="D12957" s="521" t="s">
        <v>6797</v>
      </c>
      <c r="E12957" s="520" t="s">
        <v>6117</v>
      </c>
      <c r="F12957" s="520" t="s">
        <v>2815</v>
      </c>
      <c r="G12957" s="522" t="s">
        <v>2816</v>
      </c>
      <c r="H12957" s="524">
        <v>44652</v>
      </c>
      <c r="I12957" s="523">
        <v>8.6106000000000002E-2</v>
      </c>
      <c r="J12957" s="520" t="s">
        <v>3192</v>
      </c>
    </row>
    <row r="12958" spans="1:10" x14ac:dyDescent="0.3">
      <c r="A12958" s="519">
        <v>2022</v>
      </c>
      <c r="B12958" s="520" t="s">
        <v>6124</v>
      </c>
      <c r="C12958" s="520" t="s">
        <v>6125</v>
      </c>
      <c r="D12958" s="521" t="s">
        <v>6124</v>
      </c>
      <c r="E12958" s="520" t="s">
        <v>3111</v>
      </c>
      <c r="F12958" s="520" t="s">
        <v>2815</v>
      </c>
      <c r="G12958" s="522" t="s">
        <v>2854</v>
      </c>
      <c r="H12958" s="524">
        <v>44652</v>
      </c>
      <c r="I12958" s="523">
        <v>0.85956900000000003</v>
      </c>
      <c r="J12958" s="520" t="s">
        <v>9055</v>
      </c>
    </row>
    <row r="12959" spans="1:10" x14ac:dyDescent="0.3">
      <c r="A12959" s="519">
        <v>2022</v>
      </c>
      <c r="B12959" s="520" t="s">
        <v>5999</v>
      </c>
      <c r="C12959" s="520" t="s">
        <v>5967</v>
      </c>
      <c r="D12959" s="521" t="s">
        <v>5999</v>
      </c>
      <c r="E12959" s="520" t="s">
        <v>3111</v>
      </c>
      <c r="F12959" s="520" t="s">
        <v>2815</v>
      </c>
      <c r="G12959" s="522" t="s">
        <v>2854</v>
      </c>
      <c r="H12959" s="524">
        <v>44652</v>
      </c>
      <c r="I12959" s="523">
        <v>0.76499600000000001</v>
      </c>
      <c r="J12959" s="520" t="s">
        <v>3241</v>
      </c>
    </row>
    <row r="12960" spans="1:10" x14ac:dyDescent="0.3">
      <c r="A12960" s="519">
        <v>2022</v>
      </c>
      <c r="B12960" s="520" t="s">
        <v>5760</v>
      </c>
      <c r="C12960" s="520" t="s">
        <v>5761</v>
      </c>
      <c r="D12960" s="521" t="s">
        <v>5760</v>
      </c>
      <c r="E12960" s="520" t="s">
        <v>3111</v>
      </c>
      <c r="F12960" s="520" t="s">
        <v>2815</v>
      </c>
      <c r="G12960" s="522" t="s">
        <v>2854</v>
      </c>
      <c r="H12960" s="524">
        <v>44652</v>
      </c>
      <c r="I12960" s="523">
        <v>4.5860310000000002</v>
      </c>
      <c r="J12960" s="520" t="s">
        <v>3192</v>
      </c>
    </row>
    <row r="12961" spans="1:10" x14ac:dyDescent="0.3">
      <c r="A12961" s="519">
        <v>2022</v>
      </c>
      <c r="B12961" s="520" t="s">
        <v>3049</v>
      </c>
      <c r="C12961" s="520" t="s">
        <v>3050</v>
      </c>
      <c r="D12961" s="521" t="s">
        <v>3049</v>
      </c>
      <c r="E12961" s="520" t="s">
        <v>6117</v>
      </c>
      <c r="F12961" s="520" t="s">
        <v>2825</v>
      </c>
      <c r="G12961" s="522" t="s">
        <v>2850</v>
      </c>
      <c r="H12961" s="524">
        <v>44652</v>
      </c>
      <c r="I12961" s="523">
        <v>0</v>
      </c>
      <c r="J12961" s="520" t="s">
        <v>3241</v>
      </c>
    </row>
    <row r="12962" spans="1:10" x14ac:dyDescent="0.3">
      <c r="A12962" s="519">
        <v>2022</v>
      </c>
      <c r="B12962" s="520" t="s">
        <v>5995</v>
      </c>
      <c r="C12962" s="520" t="s">
        <v>5996</v>
      </c>
      <c r="D12962" s="521" t="s">
        <v>5995</v>
      </c>
      <c r="E12962" s="520" t="s">
        <v>3033</v>
      </c>
      <c r="F12962" s="520" t="s">
        <v>2807</v>
      </c>
      <c r="G12962" s="522" t="s">
        <v>2812</v>
      </c>
      <c r="H12962" s="524">
        <v>44652</v>
      </c>
      <c r="I12962" s="523">
        <v>5.2047920000000003</v>
      </c>
      <c r="J12962" s="520" t="s">
        <v>3192</v>
      </c>
    </row>
    <row r="12963" spans="1:10" x14ac:dyDescent="0.3">
      <c r="A12963" s="519">
        <v>2022</v>
      </c>
      <c r="B12963" s="520" t="s">
        <v>3052</v>
      </c>
      <c r="C12963" s="520" t="s">
        <v>3053</v>
      </c>
      <c r="D12963" s="521" t="s">
        <v>3052</v>
      </c>
      <c r="E12963" s="520" t="s">
        <v>3033</v>
      </c>
      <c r="F12963" s="520" t="s">
        <v>2807</v>
      </c>
      <c r="G12963" s="522" t="s">
        <v>2812</v>
      </c>
      <c r="H12963" s="524">
        <v>44652</v>
      </c>
      <c r="I12963" s="523">
        <v>2.1413540000000002</v>
      </c>
      <c r="J12963" s="520" t="s">
        <v>3241</v>
      </c>
    </row>
    <row r="12964" spans="1:10" x14ac:dyDescent="0.3">
      <c r="A12964" s="519">
        <v>2022</v>
      </c>
      <c r="B12964" s="520" t="s">
        <v>6339</v>
      </c>
      <c r="C12964" s="520" t="s">
        <v>6340</v>
      </c>
      <c r="D12964" s="521" t="s">
        <v>6339</v>
      </c>
      <c r="E12964" s="520" t="s">
        <v>3111</v>
      </c>
      <c r="F12964" s="520" t="s">
        <v>2825</v>
      </c>
      <c r="G12964" s="522" t="s">
        <v>2850</v>
      </c>
      <c r="H12964" s="524">
        <v>44652</v>
      </c>
      <c r="I12964" s="523">
        <v>0.438552</v>
      </c>
      <c r="J12964" s="520" t="s">
        <v>3241</v>
      </c>
    </row>
    <row r="12965" spans="1:10" x14ac:dyDescent="0.3">
      <c r="A12965" s="519">
        <v>2022</v>
      </c>
      <c r="B12965" s="520" t="s">
        <v>6126</v>
      </c>
      <c r="C12965" s="520" t="s">
        <v>6127</v>
      </c>
      <c r="D12965" s="521" t="s">
        <v>6126</v>
      </c>
      <c r="E12965" s="520" t="s">
        <v>3033</v>
      </c>
      <c r="F12965" s="520" t="s">
        <v>2788</v>
      </c>
      <c r="G12965" s="522" t="s">
        <v>2788</v>
      </c>
      <c r="H12965" s="524">
        <v>44652</v>
      </c>
      <c r="I12965" s="523">
        <v>8.1548189999999998</v>
      </c>
      <c r="J12965" s="520" t="s">
        <v>3241</v>
      </c>
    </row>
    <row r="12966" spans="1:10" x14ac:dyDescent="0.3">
      <c r="A12966" s="519">
        <v>2022</v>
      </c>
      <c r="B12966" s="520" t="s">
        <v>6148</v>
      </c>
      <c r="C12966" s="520" t="s">
        <v>6149</v>
      </c>
      <c r="D12966" s="521" t="s">
        <v>6148</v>
      </c>
      <c r="E12966" s="520" t="s">
        <v>3033</v>
      </c>
      <c r="F12966" s="520" t="s">
        <v>2788</v>
      </c>
      <c r="G12966" s="522" t="s">
        <v>2788</v>
      </c>
      <c r="H12966" s="524">
        <v>44652</v>
      </c>
      <c r="I12966" s="523">
        <v>30.829202000000002</v>
      </c>
      <c r="J12966" s="520" t="s">
        <v>3192</v>
      </c>
    </row>
    <row r="12967" spans="1:10" x14ac:dyDescent="0.3">
      <c r="A12967" s="519">
        <v>2022</v>
      </c>
      <c r="B12967" s="520" t="s">
        <v>6033</v>
      </c>
      <c r="C12967" s="520" t="s">
        <v>6034</v>
      </c>
      <c r="D12967" s="521" t="s">
        <v>6035</v>
      </c>
      <c r="E12967" s="520" t="s">
        <v>3161</v>
      </c>
      <c r="F12967" s="520" t="s">
        <v>2788</v>
      </c>
      <c r="G12967" s="522" t="s">
        <v>2788</v>
      </c>
      <c r="H12967" s="524">
        <v>44652</v>
      </c>
      <c r="I12967" s="523">
        <v>1.7582280000000001</v>
      </c>
      <c r="J12967" s="520" t="s">
        <v>3192</v>
      </c>
    </row>
    <row r="12968" spans="1:10" x14ac:dyDescent="0.3">
      <c r="A12968" s="519">
        <v>2022</v>
      </c>
      <c r="B12968" s="520" t="s">
        <v>3054</v>
      </c>
      <c r="C12968" s="520" t="s">
        <v>3055</v>
      </c>
      <c r="D12968" s="521" t="s">
        <v>3054</v>
      </c>
      <c r="E12968" s="520" t="s">
        <v>6117</v>
      </c>
      <c r="F12968" s="520" t="s">
        <v>3034</v>
      </c>
      <c r="G12968" s="522" t="s">
        <v>2999</v>
      </c>
      <c r="H12968" s="524">
        <v>44652</v>
      </c>
      <c r="I12968" s="523">
        <v>2.723141</v>
      </c>
      <c r="J12968" s="520" t="s">
        <v>3241</v>
      </c>
    </row>
    <row r="12969" spans="1:10" x14ac:dyDescent="0.3">
      <c r="A12969" s="519">
        <v>2022</v>
      </c>
      <c r="B12969" s="520" t="s">
        <v>6733</v>
      </c>
      <c r="C12969" s="520" t="s">
        <v>6734</v>
      </c>
      <c r="D12969" s="521" t="s">
        <v>6735</v>
      </c>
      <c r="E12969" s="520" t="s">
        <v>3063</v>
      </c>
      <c r="F12969" s="520" t="s">
        <v>3094</v>
      </c>
      <c r="G12969" s="522" t="s">
        <v>3527</v>
      </c>
      <c r="H12969" s="524">
        <v>44652</v>
      </c>
      <c r="I12969" s="523">
        <v>4.3563520000000002</v>
      </c>
      <c r="J12969" s="520" t="s">
        <v>3192</v>
      </c>
    </row>
    <row r="12970" spans="1:10" x14ac:dyDescent="0.3">
      <c r="A12970" s="519">
        <v>2022</v>
      </c>
      <c r="B12970" s="520" t="s">
        <v>3056</v>
      </c>
      <c r="C12970" s="520" t="s">
        <v>3057</v>
      </c>
      <c r="D12970" s="521" t="s">
        <v>3056</v>
      </c>
      <c r="E12970" s="520" t="s">
        <v>6117</v>
      </c>
      <c r="F12970" s="520" t="s">
        <v>2825</v>
      </c>
      <c r="G12970" s="522" t="s">
        <v>2826</v>
      </c>
      <c r="H12970" s="524">
        <v>44652</v>
      </c>
      <c r="I12970" s="523">
        <v>1.3349600000000001</v>
      </c>
      <c r="J12970" s="520" t="s">
        <v>3241</v>
      </c>
    </row>
    <row r="12971" spans="1:10" x14ac:dyDescent="0.3">
      <c r="A12971" s="519">
        <v>2022</v>
      </c>
      <c r="B12971" s="520" t="s">
        <v>6122</v>
      </c>
      <c r="C12971" s="520" t="s">
        <v>6123</v>
      </c>
      <c r="D12971" s="521" t="s">
        <v>6122</v>
      </c>
      <c r="E12971" s="520" t="s">
        <v>3111</v>
      </c>
      <c r="F12971" s="520" t="s">
        <v>3034</v>
      </c>
      <c r="G12971" s="522" t="s">
        <v>2831</v>
      </c>
      <c r="H12971" s="524">
        <v>44652</v>
      </c>
      <c r="I12971" s="523">
        <v>2.3643580000000002</v>
      </c>
      <c r="J12971" s="520" t="s">
        <v>3192</v>
      </c>
    </row>
    <row r="12972" spans="1:10" x14ac:dyDescent="0.3">
      <c r="A12972" s="519">
        <v>2022</v>
      </c>
      <c r="B12972" s="520" t="s">
        <v>3058</v>
      </c>
      <c r="C12972" s="520" t="s">
        <v>3059</v>
      </c>
      <c r="D12972" s="521" t="s">
        <v>3058</v>
      </c>
      <c r="E12972" s="520" t="s">
        <v>6117</v>
      </c>
      <c r="F12972" s="520" t="s">
        <v>2815</v>
      </c>
      <c r="G12972" s="522" t="s">
        <v>2816</v>
      </c>
      <c r="H12972" s="524">
        <v>44652</v>
      </c>
      <c r="I12972" s="523">
        <v>2.8557410000000001</v>
      </c>
      <c r="J12972" s="520" t="s">
        <v>3241</v>
      </c>
    </row>
    <row r="12973" spans="1:10" x14ac:dyDescent="0.3">
      <c r="A12973" s="519">
        <v>2022</v>
      </c>
      <c r="B12973" s="520" t="s">
        <v>6464</v>
      </c>
      <c r="C12973" s="520" t="s">
        <v>6465</v>
      </c>
      <c r="D12973" s="521" t="s">
        <v>6466</v>
      </c>
      <c r="E12973" s="520" t="s">
        <v>3161</v>
      </c>
      <c r="F12973" s="520" t="s">
        <v>2788</v>
      </c>
      <c r="G12973" s="522" t="s">
        <v>2788</v>
      </c>
      <c r="H12973" s="524">
        <v>44652</v>
      </c>
      <c r="I12973" s="523">
        <v>0.27746199999999999</v>
      </c>
      <c r="J12973" s="520" t="s">
        <v>3192</v>
      </c>
    </row>
    <row r="12974" spans="1:10" x14ac:dyDescent="0.3">
      <c r="A12974" s="519">
        <v>2022</v>
      </c>
      <c r="B12974" s="520" t="s">
        <v>5775</v>
      </c>
      <c r="C12974" s="520" t="s">
        <v>2905</v>
      </c>
      <c r="D12974" s="521" t="s">
        <v>5775</v>
      </c>
      <c r="E12974" s="520" t="s">
        <v>3033</v>
      </c>
      <c r="F12974" s="520" t="s">
        <v>2807</v>
      </c>
      <c r="G12974" s="522" t="s">
        <v>2812</v>
      </c>
      <c r="H12974" s="524">
        <v>44652</v>
      </c>
      <c r="I12974" s="523">
        <v>10.427068999999999</v>
      </c>
      <c r="J12974" s="520" t="s">
        <v>3192</v>
      </c>
    </row>
    <row r="12975" spans="1:10" x14ac:dyDescent="0.3">
      <c r="A12975" s="519">
        <v>2022</v>
      </c>
      <c r="B12975" s="520" t="s">
        <v>6450</v>
      </c>
      <c r="C12975" s="520" t="s">
        <v>6451</v>
      </c>
      <c r="D12975" s="521" t="s">
        <v>6452</v>
      </c>
      <c r="E12975" s="520" t="s">
        <v>3063</v>
      </c>
      <c r="F12975" s="520" t="s">
        <v>3094</v>
      </c>
      <c r="G12975" s="522" t="s">
        <v>2961</v>
      </c>
      <c r="H12975" s="524">
        <v>44652</v>
      </c>
      <c r="I12975" s="523">
        <v>23.402332999999999</v>
      </c>
      <c r="J12975" s="520" t="s">
        <v>3241</v>
      </c>
    </row>
    <row r="12976" spans="1:10" x14ac:dyDescent="0.3">
      <c r="A12976" s="519">
        <v>2022</v>
      </c>
      <c r="B12976" s="520" t="s">
        <v>6333</v>
      </c>
      <c r="C12976" s="520" t="s">
        <v>6334</v>
      </c>
      <c r="D12976" s="521" t="s">
        <v>6335</v>
      </c>
      <c r="E12976" s="520" t="s">
        <v>3161</v>
      </c>
      <c r="F12976" s="520" t="s">
        <v>2815</v>
      </c>
      <c r="G12976" s="522" t="s">
        <v>2816</v>
      </c>
      <c r="H12976" s="524">
        <v>44652</v>
      </c>
      <c r="I12976" s="523">
        <v>0.79488999999999999</v>
      </c>
      <c r="J12976" s="520" t="s">
        <v>3192</v>
      </c>
    </row>
    <row r="12977" spans="1:10" x14ac:dyDescent="0.3">
      <c r="A12977" s="519">
        <v>2022</v>
      </c>
      <c r="B12977" s="520" t="s">
        <v>6119</v>
      </c>
      <c r="C12977" s="520" t="s">
        <v>6120</v>
      </c>
      <c r="D12977" s="521" t="s">
        <v>6119</v>
      </c>
      <c r="E12977" s="520" t="s">
        <v>3033</v>
      </c>
      <c r="F12977" s="520" t="s">
        <v>2788</v>
      </c>
      <c r="G12977" s="522" t="s">
        <v>2788</v>
      </c>
      <c r="H12977" s="524">
        <v>44652</v>
      </c>
      <c r="I12977" s="523">
        <v>33.291093999999994</v>
      </c>
      <c r="J12977" s="520" t="s">
        <v>3192</v>
      </c>
    </row>
    <row r="12978" spans="1:10" x14ac:dyDescent="0.3">
      <c r="A12978" s="519">
        <v>2022</v>
      </c>
      <c r="B12978" s="520" t="s">
        <v>6121</v>
      </c>
      <c r="C12978" s="520" t="s">
        <v>6110</v>
      </c>
      <c r="D12978" s="521" t="s">
        <v>6121</v>
      </c>
      <c r="E12978" s="520" t="s">
        <v>3033</v>
      </c>
      <c r="F12978" s="520" t="s">
        <v>2788</v>
      </c>
      <c r="G12978" s="522" t="s">
        <v>2788</v>
      </c>
      <c r="H12978" s="524">
        <v>44652</v>
      </c>
      <c r="I12978" s="523">
        <v>16.409316</v>
      </c>
      <c r="J12978" s="520" t="s">
        <v>3241</v>
      </c>
    </row>
    <row r="12979" spans="1:10" x14ac:dyDescent="0.3">
      <c r="A12979" s="519">
        <v>2022</v>
      </c>
      <c r="B12979" s="520" t="s">
        <v>6144</v>
      </c>
      <c r="C12979" s="520" t="s">
        <v>6145</v>
      </c>
      <c r="D12979" s="521" t="s">
        <v>6144</v>
      </c>
      <c r="E12979" s="520" t="s">
        <v>3033</v>
      </c>
      <c r="F12979" s="520" t="s">
        <v>2788</v>
      </c>
      <c r="G12979" s="522" t="s">
        <v>2788</v>
      </c>
      <c r="H12979" s="524">
        <v>44652</v>
      </c>
      <c r="I12979" s="523">
        <v>4.3394090000000007</v>
      </c>
      <c r="J12979" s="520" t="s">
        <v>3192</v>
      </c>
    </row>
    <row r="12980" spans="1:10" x14ac:dyDescent="0.3">
      <c r="A12980" s="519">
        <v>2022</v>
      </c>
      <c r="B12980" s="520" t="s">
        <v>6490</v>
      </c>
      <c r="C12980" s="520" t="s">
        <v>6491</v>
      </c>
      <c r="D12980" s="521" t="s">
        <v>6490</v>
      </c>
      <c r="E12980" s="520" t="s">
        <v>6117</v>
      </c>
      <c r="F12980" s="520" t="s">
        <v>2825</v>
      </c>
      <c r="G12980" s="522" t="s">
        <v>2826</v>
      </c>
      <c r="H12980" s="524">
        <v>44652</v>
      </c>
      <c r="I12980" s="523">
        <v>0.23721300000000003</v>
      </c>
      <c r="J12980" s="520" t="s">
        <v>3192</v>
      </c>
    </row>
    <row r="12981" spans="1:10" x14ac:dyDescent="0.3">
      <c r="A12981" s="519">
        <v>2022</v>
      </c>
      <c r="B12981" s="520" t="s">
        <v>6493</v>
      </c>
      <c r="C12981" s="520" t="s">
        <v>6494</v>
      </c>
      <c r="D12981" s="521" t="s">
        <v>6493</v>
      </c>
      <c r="E12981" s="520" t="s">
        <v>6117</v>
      </c>
      <c r="F12981" s="520" t="s">
        <v>2825</v>
      </c>
      <c r="G12981" s="522" t="s">
        <v>2826</v>
      </c>
      <c r="H12981" s="524">
        <v>44652</v>
      </c>
      <c r="I12981" s="523">
        <v>0.228271</v>
      </c>
      <c r="J12981" s="520" t="s">
        <v>3192</v>
      </c>
    </row>
    <row r="12982" spans="1:10" x14ac:dyDescent="0.3">
      <c r="A12982" s="519">
        <v>2022</v>
      </c>
      <c r="B12982" s="520" t="s">
        <v>6496</v>
      </c>
      <c r="C12982" s="520" t="s">
        <v>6497</v>
      </c>
      <c r="D12982" s="521" t="s">
        <v>6496</v>
      </c>
      <c r="E12982" s="520" t="s">
        <v>6117</v>
      </c>
      <c r="F12982" s="520" t="s">
        <v>2825</v>
      </c>
      <c r="G12982" s="522" t="s">
        <v>2826</v>
      </c>
      <c r="H12982" s="524">
        <v>44652</v>
      </c>
      <c r="I12982" s="523">
        <v>0.222251</v>
      </c>
      <c r="J12982" s="520" t="s">
        <v>3192</v>
      </c>
    </row>
    <row r="12983" spans="1:10" x14ac:dyDescent="0.3">
      <c r="A12983" s="519">
        <v>2022</v>
      </c>
      <c r="B12983" s="520" t="s">
        <v>6502</v>
      </c>
      <c r="C12983" s="520" t="s">
        <v>6503</v>
      </c>
      <c r="D12983" s="521" t="s">
        <v>6504</v>
      </c>
      <c r="E12983" s="520" t="s">
        <v>3161</v>
      </c>
      <c r="F12983" s="520" t="s">
        <v>2815</v>
      </c>
      <c r="G12983" s="522" t="s">
        <v>2816</v>
      </c>
      <c r="H12983" s="524">
        <v>44652</v>
      </c>
      <c r="I12983" s="523">
        <v>0.68153700000000006</v>
      </c>
      <c r="J12983" s="520" t="s">
        <v>3192</v>
      </c>
    </row>
    <row r="12984" spans="1:10" x14ac:dyDescent="0.3">
      <c r="A12984" s="519">
        <v>2022</v>
      </c>
      <c r="B12984" s="520" t="s">
        <v>6790</v>
      </c>
      <c r="C12984" s="520" t="s">
        <v>6791</v>
      </c>
      <c r="D12984" s="521" t="s">
        <v>6790</v>
      </c>
      <c r="E12984" s="520" t="s">
        <v>3111</v>
      </c>
      <c r="F12984" s="520" t="s">
        <v>2825</v>
      </c>
      <c r="G12984" s="522" t="s">
        <v>2850</v>
      </c>
      <c r="H12984" s="524">
        <v>44652</v>
      </c>
      <c r="I12984" s="523">
        <v>23.019929000000001</v>
      </c>
      <c r="J12984" s="520" t="s">
        <v>3192</v>
      </c>
    </row>
    <row r="12985" spans="1:10" x14ac:dyDescent="0.3">
      <c r="A12985" s="519">
        <v>2022</v>
      </c>
      <c r="B12985" s="520" t="s">
        <v>3152</v>
      </c>
      <c r="C12985" s="520" t="s">
        <v>3153</v>
      </c>
      <c r="D12985" s="521" t="s">
        <v>3152</v>
      </c>
      <c r="E12985" s="520" t="s">
        <v>3111</v>
      </c>
      <c r="F12985" s="520" t="s">
        <v>2825</v>
      </c>
      <c r="G12985" s="522" t="s">
        <v>2850</v>
      </c>
      <c r="H12985" s="524">
        <v>44652</v>
      </c>
      <c r="I12985" s="523">
        <v>0.48338199999999998</v>
      </c>
      <c r="J12985" s="520" t="s">
        <v>3241</v>
      </c>
    </row>
    <row r="12986" spans="1:10" x14ac:dyDescent="0.3">
      <c r="A12986" s="519">
        <v>2022</v>
      </c>
      <c r="B12986" s="520" t="s">
        <v>3154</v>
      </c>
      <c r="C12986" s="520" t="s">
        <v>3155</v>
      </c>
      <c r="D12986" s="521" t="s">
        <v>3154</v>
      </c>
      <c r="E12986" s="520" t="s">
        <v>3111</v>
      </c>
      <c r="F12986" s="520" t="s">
        <v>2825</v>
      </c>
      <c r="G12986" s="522" t="s">
        <v>2850</v>
      </c>
      <c r="H12986" s="524">
        <v>44652</v>
      </c>
      <c r="I12986" s="523">
        <v>0.59602500000000003</v>
      </c>
      <c r="J12986" s="520" t="s">
        <v>3241</v>
      </c>
    </row>
    <row r="12987" spans="1:10" x14ac:dyDescent="0.3">
      <c r="A12987" s="519">
        <v>2022</v>
      </c>
      <c r="B12987" s="520" t="s">
        <v>3156</v>
      </c>
      <c r="C12987" s="520" t="s">
        <v>3157</v>
      </c>
      <c r="D12987" s="521" t="s">
        <v>3156</v>
      </c>
      <c r="E12987" s="520" t="s">
        <v>3111</v>
      </c>
      <c r="F12987" s="520" t="s">
        <v>2825</v>
      </c>
      <c r="G12987" s="522" t="s">
        <v>2850</v>
      </c>
      <c r="H12987" s="524">
        <v>44652</v>
      </c>
      <c r="I12987" s="523">
        <v>0</v>
      </c>
      <c r="J12987" s="520" t="s">
        <v>3241</v>
      </c>
    </row>
    <row r="12988" spans="1:10" x14ac:dyDescent="0.3">
      <c r="A12988" s="519">
        <v>2022</v>
      </c>
      <c r="B12988" s="520" t="s">
        <v>5987</v>
      </c>
      <c r="C12988" s="520" t="s">
        <v>6024</v>
      </c>
      <c r="D12988" s="521" t="s">
        <v>5987</v>
      </c>
      <c r="E12988" s="520" t="s">
        <v>3111</v>
      </c>
      <c r="F12988" s="520" t="s">
        <v>2825</v>
      </c>
      <c r="G12988" s="522" t="s">
        <v>2850</v>
      </c>
      <c r="H12988" s="524">
        <v>44652</v>
      </c>
      <c r="I12988" s="523">
        <v>17.359801000000001</v>
      </c>
      <c r="J12988" s="520" t="s">
        <v>3192</v>
      </c>
    </row>
    <row r="12989" spans="1:10" x14ac:dyDescent="0.3">
      <c r="A12989" s="519">
        <v>2022</v>
      </c>
      <c r="B12989" s="520" t="s">
        <v>3060</v>
      </c>
      <c r="C12989" s="520" t="s">
        <v>3061</v>
      </c>
      <c r="D12989" s="521" t="s">
        <v>3062</v>
      </c>
      <c r="E12989" s="520" t="s">
        <v>3063</v>
      </c>
      <c r="F12989" s="520" t="s">
        <v>3034</v>
      </c>
      <c r="G12989" s="522" t="s">
        <v>2999</v>
      </c>
      <c r="H12989" s="524">
        <v>44652</v>
      </c>
      <c r="I12989" s="523">
        <v>0</v>
      </c>
      <c r="J12989" s="520" t="s">
        <v>3241</v>
      </c>
    </row>
    <row r="12990" spans="1:10" x14ac:dyDescent="0.3">
      <c r="A12990" s="519">
        <v>2022</v>
      </c>
      <c r="B12990" s="520" t="s">
        <v>6341</v>
      </c>
      <c r="C12990" s="520" t="s">
        <v>6342</v>
      </c>
      <c r="D12990" s="521" t="s">
        <v>6343</v>
      </c>
      <c r="E12990" s="520" t="s">
        <v>3161</v>
      </c>
      <c r="F12990" s="520" t="s">
        <v>2815</v>
      </c>
      <c r="G12990" s="522" t="s">
        <v>2854</v>
      </c>
      <c r="H12990" s="524">
        <v>44652</v>
      </c>
      <c r="I12990" s="523">
        <v>0.71417399999999998</v>
      </c>
      <c r="J12990" s="520" t="s">
        <v>3192</v>
      </c>
    </row>
    <row r="12991" spans="1:10" x14ac:dyDescent="0.3">
      <c r="A12991" s="519">
        <v>2022</v>
      </c>
      <c r="B12991" s="520" t="s">
        <v>3187</v>
      </c>
      <c r="C12991" s="520" t="s">
        <v>3188</v>
      </c>
      <c r="D12991" s="521" t="s">
        <v>3187</v>
      </c>
      <c r="E12991" s="520" t="s">
        <v>3033</v>
      </c>
      <c r="F12991" s="520" t="s">
        <v>3034</v>
      </c>
      <c r="G12991" s="522" t="s">
        <v>3074</v>
      </c>
      <c r="H12991" s="524">
        <v>44652</v>
      </c>
      <c r="I12991" s="523">
        <v>1.0366</v>
      </c>
      <c r="J12991" s="520" t="s">
        <v>3241</v>
      </c>
    </row>
    <row r="12992" spans="1:10" x14ac:dyDescent="0.3">
      <c r="A12992" s="519">
        <v>2022</v>
      </c>
      <c r="B12992" s="520" t="s">
        <v>6350</v>
      </c>
      <c r="C12992" s="520" t="s">
        <v>6351</v>
      </c>
      <c r="D12992" s="521" t="s">
        <v>6352</v>
      </c>
      <c r="E12992" s="520" t="s">
        <v>3063</v>
      </c>
      <c r="F12992" s="520" t="s">
        <v>2815</v>
      </c>
      <c r="G12992" s="522" t="s">
        <v>2816</v>
      </c>
      <c r="H12992" s="524">
        <v>44652</v>
      </c>
      <c r="I12992" s="523">
        <v>0</v>
      </c>
      <c r="J12992" s="520" t="s">
        <v>3192</v>
      </c>
    </row>
    <row r="12993" spans="1:10" x14ac:dyDescent="0.3">
      <c r="A12993" s="519">
        <v>2022</v>
      </c>
      <c r="B12993" s="520" t="s">
        <v>6777</v>
      </c>
      <c r="C12993" s="520" t="s">
        <v>6778</v>
      </c>
      <c r="D12993" s="521" t="s">
        <v>6777</v>
      </c>
      <c r="E12993" s="520" t="s">
        <v>3033</v>
      </c>
      <c r="F12993" s="520" t="s">
        <v>2807</v>
      </c>
      <c r="G12993" s="522" t="s">
        <v>2812</v>
      </c>
      <c r="H12993" s="524">
        <v>44652</v>
      </c>
      <c r="I12993" s="523">
        <v>10.722361000000001</v>
      </c>
      <c r="J12993" s="520" t="s">
        <v>3192</v>
      </c>
    </row>
    <row r="12994" spans="1:10" x14ac:dyDescent="0.3">
      <c r="A12994" s="519">
        <v>2022</v>
      </c>
      <c r="B12994" s="520" t="s">
        <v>6081</v>
      </c>
      <c r="C12994" s="520" t="s">
        <v>6082</v>
      </c>
      <c r="D12994" s="521" t="s">
        <v>6081</v>
      </c>
      <c r="E12994" s="520" t="s">
        <v>3033</v>
      </c>
      <c r="F12994" s="520" t="s">
        <v>2788</v>
      </c>
      <c r="G12994" s="522" t="s">
        <v>2788</v>
      </c>
      <c r="H12994" s="524">
        <v>44652</v>
      </c>
      <c r="I12994" s="523">
        <v>6.3357180000000008</v>
      </c>
      <c r="J12994" s="520" t="s">
        <v>3241</v>
      </c>
    </row>
    <row r="12995" spans="1:10" x14ac:dyDescent="0.3">
      <c r="A12995" s="519">
        <v>2022</v>
      </c>
      <c r="B12995" s="520" t="s">
        <v>5757</v>
      </c>
      <c r="C12995" s="520" t="s">
        <v>2909</v>
      </c>
      <c r="D12995" s="521" t="s">
        <v>5757</v>
      </c>
      <c r="E12995" s="520" t="s">
        <v>3033</v>
      </c>
      <c r="F12995" s="520" t="s">
        <v>2788</v>
      </c>
      <c r="G12995" s="522" t="s">
        <v>2788</v>
      </c>
      <c r="H12995" s="524">
        <v>44652</v>
      </c>
      <c r="I12995" s="523">
        <v>35.360029000000004</v>
      </c>
      <c r="J12995" s="520" t="s">
        <v>3192</v>
      </c>
    </row>
    <row r="12996" spans="1:10" x14ac:dyDescent="0.3">
      <c r="A12996" s="519">
        <v>2022</v>
      </c>
      <c r="B12996" s="520" t="s">
        <v>3174</v>
      </c>
      <c r="C12996" s="520" t="s">
        <v>3175</v>
      </c>
      <c r="D12996" s="521" t="s">
        <v>3174</v>
      </c>
      <c r="E12996" s="520" t="s">
        <v>6117</v>
      </c>
      <c r="F12996" s="520" t="s">
        <v>2825</v>
      </c>
      <c r="G12996" s="522" t="s">
        <v>2826</v>
      </c>
      <c r="H12996" s="524">
        <v>44652</v>
      </c>
      <c r="I12996" s="523">
        <v>0.543188</v>
      </c>
      <c r="J12996" s="520" t="s">
        <v>3241</v>
      </c>
    </row>
    <row r="12997" spans="1:10" x14ac:dyDescent="0.3">
      <c r="A12997" s="519">
        <v>2022</v>
      </c>
      <c r="B12997" s="520" t="s">
        <v>6141</v>
      </c>
      <c r="C12997" s="520" t="s">
        <v>6142</v>
      </c>
      <c r="D12997" s="521" t="s">
        <v>6143</v>
      </c>
      <c r="E12997" s="520" t="s">
        <v>3063</v>
      </c>
      <c r="F12997" s="520" t="s">
        <v>3034</v>
      </c>
      <c r="G12997" s="522" t="s">
        <v>2999</v>
      </c>
      <c r="H12997" s="524">
        <v>44652</v>
      </c>
      <c r="I12997" s="523">
        <v>0</v>
      </c>
      <c r="J12997" s="520" t="s">
        <v>3192</v>
      </c>
    </row>
    <row r="12998" spans="1:10" x14ac:dyDescent="0.3">
      <c r="A12998" s="519">
        <v>2022</v>
      </c>
      <c r="B12998" s="520" t="s">
        <v>6720</v>
      </c>
      <c r="C12998" s="520" t="s">
        <v>6721</v>
      </c>
      <c r="D12998" s="521" t="s">
        <v>6720</v>
      </c>
      <c r="E12998" s="520" t="s">
        <v>3033</v>
      </c>
      <c r="F12998" s="520" t="s">
        <v>2807</v>
      </c>
      <c r="G12998" s="522" t="s">
        <v>2808</v>
      </c>
      <c r="H12998" s="524">
        <v>44652</v>
      </c>
      <c r="I12998" s="523">
        <v>35.796116000000005</v>
      </c>
      <c r="J12998" s="520" t="s">
        <v>3192</v>
      </c>
    </row>
    <row r="12999" spans="1:10" x14ac:dyDescent="0.3">
      <c r="A12999" s="519">
        <v>2022</v>
      </c>
      <c r="B12999" s="520" t="s">
        <v>5997</v>
      </c>
      <c r="C12999" s="520" t="s">
        <v>5998</v>
      </c>
      <c r="D12999" s="521" t="s">
        <v>5997</v>
      </c>
      <c r="E12999" s="520" t="s">
        <v>3111</v>
      </c>
      <c r="F12999" s="520" t="s">
        <v>3034</v>
      </c>
      <c r="G12999" s="522" t="s">
        <v>2821</v>
      </c>
      <c r="H12999" s="524">
        <v>44652</v>
      </c>
      <c r="I12999" s="523">
        <v>3.398336</v>
      </c>
      <c r="J12999" s="520" t="s">
        <v>3241</v>
      </c>
    </row>
    <row r="13000" spans="1:10" x14ac:dyDescent="0.3">
      <c r="A13000" s="519">
        <v>2022</v>
      </c>
      <c r="B13000" s="520" t="s">
        <v>5762</v>
      </c>
      <c r="C13000" s="520" t="s">
        <v>5763</v>
      </c>
      <c r="D13000" s="521" t="s">
        <v>5762</v>
      </c>
      <c r="E13000" s="520" t="s">
        <v>3111</v>
      </c>
      <c r="F13000" s="520" t="s">
        <v>2825</v>
      </c>
      <c r="G13000" s="522" t="s">
        <v>2850</v>
      </c>
      <c r="H13000" s="524">
        <v>44652</v>
      </c>
      <c r="I13000" s="523">
        <v>0.338839</v>
      </c>
      <c r="J13000" s="520" t="s">
        <v>3192</v>
      </c>
    </row>
    <row r="13001" spans="1:10" x14ac:dyDescent="0.3">
      <c r="A13001" s="519">
        <v>2022</v>
      </c>
      <c r="B13001" s="520" t="s">
        <v>3068</v>
      </c>
      <c r="C13001" s="520" t="s">
        <v>3069</v>
      </c>
      <c r="D13001" s="521" t="s">
        <v>3068</v>
      </c>
      <c r="E13001" s="520" t="s">
        <v>6117</v>
      </c>
      <c r="F13001" s="520" t="s">
        <v>3034</v>
      </c>
      <c r="G13001" s="522" t="s">
        <v>2923</v>
      </c>
      <c r="H13001" s="524">
        <v>44652</v>
      </c>
      <c r="I13001" s="523">
        <v>4.4358930000000001</v>
      </c>
      <c r="J13001" s="520" t="s">
        <v>3241</v>
      </c>
    </row>
    <row r="13002" spans="1:10" x14ac:dyDescent="0.3">
      <c r="A13002" s="519">
        <v>2022</v>
      </c>
      <c r="B13002" s="520" t="s">
        <v>3070</v>
      </c>
      <c r="C13002" s="520" t="s">
        <v>3071</v>
      </c>
      <c r="D13002" s="521" t="s">
        <v>3070</v>
      </c>
      <c r="E13002" s="520" t="s">
        <v>6117</v>
      </c>
      <c r="F13002" s="520" t="s">
        <v>2815</v>
      </c>
      <c r="G13002" s="522" t="s">
        <v>2816</v>
      </c>
      <c r="H13002" s="524">
        <v>44652</v>
      </c>
      <c r="I13002" s="523">
        <v>0.89233200000000001</v>
      </c>
      <c r="J13002" s="520" t="s">
        <v>3241</v>
      </c>
    </row>
    <row r="13003" spans="1:10" x14ac:dyDescent="0.3">
      <c r="A13003" s="519">
        <v>2022</v>
      </c>
      <c r="B13003" s="520" t="s">
        <v>6722</v>
      </c>
      <c r="C13003" s="520" t="s">
        <v>6723</v>
      </c>
      <c r="D13003" s="521" t="s">
        <v>6722</v>
      </c>
      <c r="E13003" s="520" t="s">
        <v>3033</v>
      </c>
      <c r="F13003" s="520" t="s">
        <v>2807</v>
      </c>
      <c r="G13003" s="522" t="s">
        <v>2812</v>
      </c>
      <c r="H13003" s="524">
        <v>44652</v>
      </c>
      <c r="I13003" s="523">
        <v>23.440828</v>
      </c>
      <c r="J13003" s="520" t="s">
        <v>9055</v>
      </c>
    </row>
    <row r="13004" spans="1:10" x14ac:dyDescent="0.3">
      <c r="A13004" s="519">
        <v>2022</v>
      </c>
      <c r="B13004" s="520" t="s">
        <v>6344</v>
      </c>
      <c r="C13004" s="520" t="s">
        <v>6345</v>
      </c>
      <c r="D13004" s="521" t="s">
        <v>6344</v>
      </c>
      <c r="E13004" s="520" t="s">
        <v>3033</v>
      </c>
      <c r="F13004" s="520" t="s">
        <v>2807</v>
      </c>
      <c r="G13004" s="522" t="s">
        <v>2812</v>
      </c>
      <c r="H13004" s="524">
        <v>44652</v>
      </c>
      <c r="I13004" s="523">
        <v>21.418011999999997</v>
      </c>
      <c r="J13004" s="520" t="s">
        <v>9055</v>
      </c>
    </row>
    <row r="13005" spans="1:10" x14ac:dyDescent="0.3">
      <c r="A13005" s="519">
        <v>2022</v>
      </c>
      <c r="B13005" s="520" t="s">
        <v>6724</v>
      </c>
      <c r="C13005" s="520" t="s">
        <v>6725</v>
      </c>
      <c r="D13005" s="521" t="s">
        <v>6724</v>
      </c>
      <c r="E13005" s="520" t="s">
        <v>3033</v>
      </c>
      <c r="F13005" s="520" t="s">
        <v>2807</v>
      </c>
      <c r="G13005" s="522" t="s">
        <v>2812</v>
      </c>
      <c r="H13005" s="524">
        <v>44652</v>
      </c>
      <c r="I13005" s="523">
        <v>23.176421000000001</v>
      </c>
      <c r="J13005" s="520" t="s">
        <v>9055</v>
      </c>
    </row>
    <row r="13006" spans="1:10" x14ac:dyDescent="0.3">
      <c r="A13006" s="519">
        <v>2022</v>
      </c>
      <c r="B13006" s="520" t="s">
        <v>3176</v>
      </c>
      <c r="C13006" s="520" t="s">
        <v>3177</v>
      </c>
      <c r="D13006" s="521" t="s">
        <v>3176</v>
      </c>
      <c r="E13006" s="520" t="s">
        <v>3033</v>
      </c>
      <c r="F13006" s="520" t="s">
        <v>2807</v>
      </c>
      <c r="G13006" s="522" t="s">
        <v>2812</v>
      </c>
      <c r="H13006" s="524">
        <v>44652</v>
      </c>
      <c r="I13006" s="523">
        <v>12.622029000000001</v>
      </c>
      <c r="J13006" s="520" t="s">
        <v>3241</v>
      </c>
    </row>
    <row r="13007" spans="1:10" x14ac:dyDescent="0.3">
      <c r="A13007" s="519">
        <v>2022</v>
      </c>
      <c r="B13007" s="520" t="s">
        <v>6742</v>
      </c>
      <c r="C13007" s="520" t="s">
        <v>6743</v>
      </c>
      <c r="D13007" s="521" t="s">
        <v>6742</v>
      </c>
      <c r="E13007" s="520" t="s">
        <v>3033</v>
      </c>
      <c r="F13007" s="520" t="s">
        <v>2807</v>
      </c>
      <c r="G13007" s="522" t="s">
        <v>2812</v>
      </c>
      <c r="H13007" s="524">
        <v>44652</v>
      </c>
      <c r="I13007" s="523">
        <v>44.829622000000001</v>
      </c>
      <c r="J13007" s="520" t="s">
        <v>3192</v>
      </c>
    </row>
    <row r="13008" spans="1:10" x14ac:dyDescent="0.3">
      <c r="A13008" s="519">
        <v>2022</v>
      </c>
      <c r="B13008" s="520" t="s">
        <v>9059</v>
      </c>
      <c r="C13008" s="520" t="s">
        <v>9060</v>
      </c>
      <c r="D13008" s="521" t="s">
        <v>9059</v>
      </c>
      <c r="E13008" s="520" t="s">
        <v>3111</v>
      </c>
      <c r="F13008" s="520" t="s">
        <v>3034</v>
      </c>
      <c r="G13008" s="522" t="s">
        <v>2840</v>
      </c>
      <c r="H13008" s="524">
        <v>44652</v>
      </c>
      <c r="I13008" s="523">
        <v>23.800365000000003</v>
      </c>
      <c r="J13008" s="520" t="s">
        <v>3192</v>
      </c>
    </row>
    <row r="13009" spans="1:10" x14ac:dyDescent="0.3">
      <c r="A13009" s="519">
        <v>2022</v>
      </c>
      <c r="B13009" s="520" t="s">
        <v>3072</v>
      </c>
      <c r="C13009" s="520" t="s">
        <v>3073</v>
      </c>
      <c r="D13009" s="521" t="s">
        <v>3072</v>
      </c>
      <c r="E13009" s="520" t="s">
        <v>6117</v>
      </c>
      <c r="F13009" s="520" t="s">
        <v>3034</v>
      </c>
      <c r="G13009" s="522" t="s">
        <v>3074</v>
      </c>
      <c r="H13009" s="524">
        <v>44652</v>
      </c>
      <c r="I13009" s="523">
        <v>0.83243000000000011</v>
      </c>
      <c r="J13009" s="520" t="s">
        <v>3241</v>
      </c>
    </row>
    <row r="13010" spans="1:10" x14ac:dyDescent="0.3">
      <c r="A13010" s="519">
        <v>2022</v>
      </c>
      <c r="B13010" s="520" t="s">
        <v>3182</v>
      </c>
      <c r="C13010" s="520" t="s">
        <v>3183</v>
      </c>
      <c r="D13010" s="521" t="s">
        <v>3182</v>
      </c>
      <c r="E13010" s="520" t="s">
        <v>6117</v>
      </c>
      <c r="F13010" s="520" t="s">
        <v>2825</v>
      </c>
      <c r="G13010" s="522" t="s">
        <v>2826</v>
      </c>
      <c r="H13010" s="524">
        <v>44652</v>
      </c>
      <c r="I13010" s="523">
        <v>0.27176899999999998</v>
      </c>
      <c r="J13010" s="520" t="s">
        <v>3241</v>
      </c>
    </row>
    <row r="13011" spans="1:10" x14ac:dyDescent="0.3">
      <c r="A13011" s="519">
        <v>2022</v>
      </c>
      <c r="B13011" s="520" t="s">
        <v>6355</v>
      </c>
      <c r="C13011" s="520" t="s">
        <v>6356</v>
      </c>
      <c r="D13011" s="521" t="s">
        <v>6355</v>
      </c>
      <c r="E13011" s="520" t="s">
        <v>6117</v>
      </c>
      <c r="F13011" s="520" t="s">
        <v>2825</v>
      </c>
      <c r="G13011" s="522" t="s">
        <v>2826</v>
      </c>
      <c r="H13011" s="524">
        <v>44652</v>
      </c>
      <c r="I13011" s="523">
        <v>1.4312430000000003</v>
      </c>
      <c r="J13011" s="520" t="s">
        <v>3192</v>
      </c>
    </row>
    <row r="13012" spans="1:10" x14ac:dyDescent="0.3">
      <c r="A13012" s="519">
        <v>2022</v>
      </c>
      <c r="B13012" s="520" t="s">
        <v>3075</v>
      </c>
      <c r="C13012" s="520" t="s">
        <v>3076</v>
      </c>
      <c r="D13012" s="521" t="s">
        <v>3075</v>
      </c>
      <c r="E13012" s="520" t="s">
        <v>6117</v>
      </c>
      <c r="F13012" s="520" t="s">
        <v>2815</v>
      </c>
      <c r="G13012" s="522" t="s">
        <v>2816</v>
      </c>
      <c r="H13012" s="524">
        <v>44652</v>
      </c>
      <c r="I13012" s="523">
        <v>0</v>
      </c>
      <c r="J13012" s="520" t="s">
        <v>3241</v>
      </c>
    </row>
    <row r="13013" spans="1:10" x14ac:dyDescent="0.3">
      <c r="A13013" s="519">
        <v>2022</v>
      </c>
      <c r="B13013" s="520" t="s">
        <v>6505</v>
      </c>
      <c r="C13013" s="520" t="s">
        <v>6506</v>
      </c>
      <c r="D13013" s="521" t="s">
        <v>6505</v>
      </c>
      <c r="E13013" s="520" t="s">
        <v>3033</v>
      </c>
      <c r="F13013" s="520" t="s">
        <v>2807</v>
      </c>
      <c r="G13013" s="522" t="s">
        <v>2812</v>
      </c>
      <c r="H13013" s="524">
        <v>44652</v>
      </c>
      <c r="I13013" s="523">
        <v>17.875589000000002</v>
      </c>
      <c r="J13013" s="520" t="s">
        <v>9055</v>
      </c>
    </row>
    <row r="13014" spans="1:10" x14ac:dyDescent="0.3">
      <c r="A13014" s="519">
        <v>2022</v>
      </c>
      <c r="B13014" s="520" t="s">
        <v>5670</v>
      </c>
      <c r="C13014" s="520" t="s">
        <v>5671</v>
      </c>
      <c r="D13014" s="521" t="s">
        <v>5670</v>
      </c>
      <c r="E13014" s="520" t="s">
        <v>3033</v>
      </c>
      <c r="F13014" s="520" t="s">
        <v>2807</v>
      </c>
      <c r="G13014" s="522" t="s">
        <v>2812</v>
      </c>
      <c r="H13014" s="524">
        <v>44652</v>
      </c>
      <c r="I13014" s="523">
        <v>44.963349000000001</v>
      </c>
      <c r="J13014" s="520" t="s">
        <v>3241</v>
      </c>
    </row>
    <row r="13015" spans="1:10" x14ac:dyDescent="0.3">
      <c r="A13015" s="519">
        <v>2022</v>
      </c>
      <c r="B13015" s="520" t="s">
        <v>6146</v>
      </c>
      <c r="C13015" s="520" t="s">
        <v>6147</v>
      </c>
      <c r="D13015" s="521" t="s">
        <v>6146</v>
      </c>
      <c r="E13015" s="520" t="s">
        <v>3033</v>
      </c>
      <c r="F13015" s="520" t="s">
        <v>2815</v>
      </c>
      <c r="G13015" s="522" t="s">
        <v>2816</v>
      </c>
      <c r="H13015" s="524">
        <v>44652</v>
      </c>
      <c r="I13015" s="523">
        <v>20.261959999999998</v>
      </c>
      <c r="J13015" s="520" t="s">
        <v>3241</v>
      </c>
    </row>
    <row r="13016" spans="1:10" x14ac:dyDescent="0.3">
      <c r="A13016" s="519">
        <v>2022</v>
      </c>
      <c r="B13016" s="520" t="s">
        <v>6467</v>
      </c>
      <c r="C13016" s="520" t="s">
        <v>6468</v>
      </c>
      <c r="D13016" s="521" t="s">
        <v>6467</v>
      </c>
      <c r="E13016" s="520" t="s">
        <v>3033</v>
      </c>
      <c r="F13016" s="520" t="s">
        <v>2788</v>
      </c>
      <c r="G13016" s="522" t="s">
        <v>2788</v>
      </c>
      <c r="H13016" s="524">
        <v>44652</v>
      </c>
      <c r="I13016" s="523">
        <v>35.985647</v>
      </c>
      <c r="J13016" s="520" t="s">
        <v>3192</v>
      </c>
    </row>
    <row r="13017" spans="1:10" x14ac:dyDescent="0.3">
      <c r="A13017" s="519">
        <v>2022</v>
      </c>
      <c r="B13017" s="520" t="s">
        <v>6346</v>
      </c>
      <c r="C13017" s="520" t="s">
        <v>6347</v>
      </c>
      <c r="D13017" s="521" t="s">
        <v>6346</v>
      </c>
      <c r="E13017" s="520" t="s">
        <v>3033</v>
      </c>
      <c r="F13017" s="520" t="s">
        <v>2788</v>
      </c>
      <c r="G13017" s="522" t="s">
        <v>2788</v>
      </c>
      <c r="H13017" s="524">
        <v>44652</v>
      </c>
      <c r="I13017" s="523">
        <v>11.890827</v>
      </c>
      <c r="J13017" s="520" t="s">
        <v>3192</v>
      </c>
    </row>
    <row r="13018" spans="1:10" x14ac:dyDescent="0.3">
      <c r="A13018" s="519">
        <v>2022</v>
      </c>
      <c r="B13018" s="520" t="s">
        <v>3077</v>
      </c>
      <c r="C13018" s="520" t="s">
        <v>3078</v>
      </c>
      <c r="D13018" s="521" t="s">
        <v>3077</v>
      </c>
      <c r="E13018" s="520" t="s">
        <v>3033</v>
      </c>
      <c r="F13018" s="520" t="s">
        <v>2788</v>
      </c>
      <c r="G13018" s="522" t="s">
        <v>2788</v>
      </c>
      <c r="H13018" s="524">
        <v>44652</v>
      </c>
      <c r="I13018" s="523">
        <v>0</v>
      </c>
      <c r="J13018" s="520" t="s">
        <v>3241</v>
      </c>
    </row>
    <row r="13019" spans="1:10" x14ac:dyDescent="0.3">
      <c r="A13019" s="519">
        <v>2022</v>
      </c>
      <c r="B13019" s="520" t="s">
        <v>6446</v>
      </c>
      <c r="C13019" s="520" t="s">
        <v>6447</v>
      </c>
      <c r="D13019" s="521" t="s">
        <v>6446</v>
      </c>
      <c r="E13019" s="520" t="s">
        <v>3033</v>
      </c>
      <c r="F13019" s="520" t="s">
        <v>2798</v>
      </c>
      <c r="G13019" s="522" t="s">
        <v>5801</v>
      </c>
      <c r="H13019" s="524">
        <v>44652</v>
      </c>
      <c r="I13019" s="523">
        <v>34.476821999999999</v>
      </c>
      <c r="J13019" s="520" t="s">
        <v>3241</v>
      </c>
    </row>
    <row r="13020" spans="1:10" x14ac:dyDescent="0.3">
      <c r="A13020" s="519">
        <v>2022</v>
      </c>
      <c r="B13020" s="520" t="s">
        <v>3079</v>
      </c>
      <c r="C13020" s="520" t="s">
        <v>3080</v>
      </c>
      <c r="D13020" s="521" t="s">
        <v>3081</v>
      </c>
      <c r="E13020" s="520" t="s">
        <v>3063</v>
      </c>
      <c r="F13020" s="520" t="s">
        <v>2788</v>
      </c>
      <c r="G13020" s="522" t="s">
        <v>2788</v>
      </c>
      <c r="H13020" s="524">
        <v>44652</v>
      </c>
      <c r="I13020" s="523">
        <v>0</v>
      </c>
      <c r="J13020" s="520" t="s">
        <v>3241</v>
      </c>
    </row>
    <row r="13021" spans="1:10" x14ac:dyDescent="0.3">
      <c r="A13021" s="519">
        <v>2022</v>
      </c>
      <c r="B13021" s="520" t="s">
        <v>3082</v>
      </c>
      <c r="C13021" s="520" t="s">
        <v>3083</v>
      </c>
      <c r="D13021" s="521" t="s">
        <v>3082</v>
      </c>
      <c r="E13021" s="520" t="s">
        <v>6117</v>
      </c>
      <c r="F13021" s="520" t="s">
        <v>2825</v>
      </c>
      <c r="G13021" s="522" t="s">
        <v>2826</v>
      </c>
      <c r="H13021" s="524">
        <v>44652</v>
      </c>
      <c r="I13021" s="523">
        <v>9.6790000000000001E-3</v>
      </c>
      <c r="J13021" s="520" t="s">
        <v>3241</v>
      </c>
    </row>
    <row r="13022" spans="1:10" x14ac:dyDescent="0.3">
      <c r="A13022" s="519">
        <v>2022</v>
      </c>
      <c r="B13022" s="520" t="s">
        <v>5769</v>
      </c>
      <c r="C13022" s="520" t="s">
        <v>5770</v>
      </c>
      <c r="D13022" s="521" t="s">
        <v>5769</v>
      </c>
      <c r="E13022" s="520" t="s">
        <v>3111</v>
      </c>
      <c r="F13022" s="520" t="s">
        <v>3034</v>
      </c>
      <c r="G13022" s="522" t="s">
        <v>2821</v>
      </c>
      <c r="H13022" s="524">
        <v>44652</v>
      </c>
      <c r="I13022" s="523">
        <v>7.1435570000000004</v>
      </c>
      <c r="J13022" s="520" t="s">
        <v>3192</v>
      </c>
    </row>
    <row r="13023" spans="1:10" x14ac:dyDescent="0.3">
      <c r="A13023" s="519">
        <v>2022</v>
      </c>
      <c r="B13023" s="520" t="s">
        <v>6348</v>
      </c>
      <c r="C13023" s="520" t="s">
        <v>6304</v>
      </c>
      <c r="D13023" s="521" t="s">
        <v>6348</v>
      </c>
      <c r="E13023" s="520" t="s">
        <v>3033</v>
      </c>
      <c r="F13023" s="520" t="s">
        <v>2815</v>
      </c>
      <c r="G13023" s="522" t="s">
        <v>2816</v>
      </c>
      <c r="H13023" s="524">
        <v>44652</v>
      </c>
      <c r="I13023" s="523">
        <v>9.3834590000000002</v>
      </c>
      <c r="J13023" s="520" t="s">
        <v>3241</v>
      </c>
    </row>
    <row r="13024" spans="1:10" x14ac:dyDescent="0.3">
      <c r="A13024" s="519">
        <v>2022</v>
      </c>
      <c r="B13024" s="520" t="s">
        <v>6455</v>
      </c>
      <c r="C13024" s="520" t="s">
        <v>6456</v>
      </c>
      <c r="D13024" s="521" t="s">
        <v>6457</v>
      </c>
      <c r="E13024" s="520" t="s">
        <v>3161</v>
      </c>
      <c r="F13024" s="520" t="s">
        <v>2788</v>
      </c>
      <c r="G13024" s="522" t="s">
        <v>2788</v>
      </c>
      <c r="H13024" s="524">
        <v>44652</v>
      </c>
      <c r="I13024" s="523">
        <v>0.51974399999999998</v>
      </c>
      <c r="J13024" s="520" t="s">
        <v>3192</v>
      </c>
    </row>
    <row r="13025" spans="1:10" x14ac:dyDescent="0.3">
      <c r="A13025" s="519">
        <v>2022</v>
      </c>
      <c r="B13025" s="520" t="s">
        <v>6032</v>
      </c>
      <c r="C13025" s="520" t="s">
        <v>6018</v>
      </c>
      <c r="D13025" s="521" t="s">
        <v>6032</v>
      </c>
      <c r="E13025" s="520" t="s">
        <v>3033</v>
      </c>
      <c r="F13025" s="520" t="s">
        <v>2788</v>
      </c>
      <c r="G13025" s="522" t="s">
        <v>2788</v>
      </c>
      <c r="H13025" s="524">
        <v>44652</v>
      </c>
      <c r="I13025" s="523">
        <v>20.431850999999998</v>
      </c>
      <c r="J13025" s="520" t="s">
        <v>3241</v>
      </c>
    </row>
    <row r="13026" spans="1:10" x14ac:dyDescent="0.3">
      <c r="A13026" s="519">
        <v>2022</v>
      </c>
      <c r="B13026" s="520" t="s">
        <v>6079</v>
      </c>
      <c r="C13026" s="520" t="s">
        <v>6080</v>
      </c>
      <c r="D13026" s="521" t="s">
        <v>6079</v>
      </c>
      <c r="E13026" s="520" t="s">
        <v>3111</v>
      </c>
      <c r="F13026" s="520" t="s">
        <v>2825</v>
      </c>
      <c r="G13026" s="522" t="s">
        <v>2826</v>
      </c>
      <c r="H13026" s="524">
        <v>44652</v>
      </c>
      <c r="I13026" s="523">
        <v>0.18970300000000001</v>
      </c>
      <c r="J13026" s="520" t="s">
        <v>3192</v>
      </c>
    </row>
    <row r="13027" spans="1:10" x14ac:dyDescent="0.3">
      <c r="A13027" s="519">
        <v>2022</v>
      </c>
      <c r="B13027" s="520" t="s">
        <v>6336</v>
      </c>
      <c r="C13027" s="520" t="s">
        <v>6337</v>
      </c>
      <c r="D13027" s="521" t="s">
        <v>6338</v>
      </c>
      <c r="E13027" s="520" t="s">
        <v>3161</v>
      </c>
      <c r="F13027" s="520" t="s">
        <v>2788</v>
      </c>
      <c r="G13027" s="522" t="s">
        <v>2788</v>
      </c>
      <c r="H13027" s="524">
        <v>44652</v>
      </c>
      <c r="I13027" s="523">
        <v>1.4214580000000001</v>
      </c>
      <c r="J13027" s="520" t="s">
        <v>3192</v>
      </c>
    </row>
    <row r="13028" spans="1:10" x14ac:dyDescent="0.3">
      <c r="A13028" s="519">
        <v>2022</v>
      </c>
      <c r="B13028" s="520" t="s">
        <v>3195</v>
      </c>
      <c r="C13028" s="520" t="s">
        <v>3196</v>
      </c>
      <c r="D13028" s="521" t="s">
        <v>3197</v>
      </c>
      <c r="E13028" s="520" t="s">
        <v>3063</v>
      </c>
      <c r="F13028" s="520" t="s">
        <v>3094</v>
      </c>
      <c r="G13028" s="522" t="s">
        <v>2965</v>
      </c>
      <c r="H13028" s="524">
        <v>44652</v>
      </c>
      <c r="I13028" s="523">
        <v>1.568084</v>
      </c>
      <c r="J13028" s="520" t="s">
        <v>3192</v>
      </c>
    </row>
    <row r="13029" spans="1:10" x14ac:dyDescent="0.3">
      <c r="A13029" s="519">
        <v>2022</v>
      </c>
      <c r="B13029" s="520" t="s">
        <v>5771</v>
      </c>
      <c r="C13029" s="520" t="s">
        <v>5772</v>
      </c>
      <c r="D13029" s="521" t="s">
        <v>5771</v>
      </c>
      <c r="E13029" s="520" t="s">
        <v>3033</v>
      </c>
      <c r="F13029" s="520" t="s">
        <v>2807</v>
      </c>
      <c r="G13029" s="522" t="s">
        <v>2812</v>
      </c>
      <c r="H13029" s="524">
        <v>44652</v>
      </c>
      <c r="I13029" s="523">
        <v>26.546375999999999</v>
      </c>
      <c r="J13029" s="520" t="s">
        <v>9055</v>
      </c>
    </row>
    <row r="13030" spans="1:10" x14ac:dyDescent="0.3">
      <c r="A13030" s="519">
        <v>2022</v>
      </c>
      <c r="B13030" s="520" t="s">
        <v>6075</v>
      </c>
      <c r="C13030" s="520" t="s">
        <v>6076</v>
      </c>
      <c r="D13030" s="521" t="s">
        <v>6075</v>
      </c>
      <c r="E13030" s="520" t="s">
        <v>3033</v>
      </c>
      <c r="F13030" s="520" t="s">
        <v>2807</v>
      </c>
      <c r="G13030" s="522" t="s">
        <v>2812</v>
      </c>
      <c r="H13030" s="524">
        <v>44652</v>
      </c>
      <c r="I13030" s="523">
        <v>56.958469999999998</v>
      </c>
      <c r="J13030" s="520" t="s">
        <v>9055</v>
      </c>
    </row>
    <row r="13031" spans="1:10" x14ac:dyDescent="0.3">
      <c r="A13031" s="519">
        <v>2022</v>
      </c>
      <c r="B13031" s="520" t="s">
        <v>6507</v>
      </c>
      <c r="C13031" s="520" t="s">
        <v>6508</v>
      </c>
      <c r="D13031" s="521" t="s">
        <v>6509</v>
      </c>
      <c r="E13031" s="520" t="s">
        <v>3063</v>
      </c>
      <c r="F13031" s="520" t="s">
        <v>3094</v>
      </c>
      <c r="G13031" s="522" t="s">
        <v>2965</v>
      </c>
      <c r="H13031" s="524">
        <v>44652</v>
      </c>
      <c r="I13031" s="523">
        <v>0.25340400000000002</v>
      </c>
      <c r="J13031" s="520" t="s">
        <v>3241</v>
      </c>
    </row>
    <row r="13032" spans="1:10" x14ac:dyDescent="0.3">
      <c r="A13032" s="519">
        <v>2022</v>
      </c>
      <c r="B13032" s="520" t="s">
        <v>3089</v>
      </c>
      <c r="C13032" s="520" t="s">
        <v>3090</v>
      </c>
      <c r="D13032" s="521" t="s">
        <v>3089</v>
      </c>
      <c r="E13032" s="520" t="s">
        <v>6117</v>
      </c>
      <c r="F13032" s="520" t="s">
        <v>2815</v>
      </c>
      <c r="G13032" s="522" t="s">
        <v>2816</v>
      </c>
      <c r="H13032" s="524">
        <v>44652</v>
      </c>
      <c r="I13032" s="523">
        <v>2.1839379999999999</v>
      </c>
      <c r="J13032" s="520" t="s">
        <v>3241</v>
      </c>
    </row>
    <row r="13033" spans="1:10" x14ac:dyDescent="0.3">
      <c r="A13033" s="519">
        <v>2022</v>
      </c>
      <c r="B13033" s="520" t="s">
        <v>6041</v>
      </c>
      <c r="C13033" s="520" t="s">
        <v>6042</v>
      </c>
      <c r="D13033" s="521" t="s">
        <v>6041</v>
      </c>
      <c r="E13033" s="520" t="s">
        <v>3033</v>
      </c>
      <c r="F13033" s="520" t="s">
        <v>2798</v>
      </c>
      <c r="G13033" s="522" t="s">
        <v>2803</v>
      </c>
      <c r="H13033" s="524">
        <v>44652</v>
      </c>
      <c r="I13033" s="523">
        <v>35.964347000000004</v>
      </c>
      <c r="J13033" s="520" t="s">
        <v>3192</v>
      </c>
    </row>
    <row r="13034" spans="1:10" x14ac:dyDescent="0.3">
      <c r="A13034" s="519">
        <v>2022</v>
      </c>
      <c r="B13034" s="520" t="s">
        <v>6087</v>
      </c>
      <c r="C13034" s="520" t="s">
        <v>6088</v>
      </c>
      <c r="D13034" s="521" t="s">
        <v>6087</v>
      </c>
      <c r="E13034" s="520" t="s">
        <v>3033</v>
      </c>
      <c r="F13034" s="520" t="s">
        <v>2798</v>
      </c>
      <c r="G13034" s="522" t="s">
        <v>2803</v>
      </c>
      <c r="H13034" s="524">
        <v>44652</v>
      </c>
      <c r="I13034" s="523">
        <v>4.5928490000000002</v>
      </c>
      <c r="J13034" s="520" t="s">
        <v>3241</v>
      </c>
    </row>
    <row r="13035" spans="1:10" x14ac:dyDescent="0.3">
      <c r="A13035" s="519">
        <v>2022</v>
      </c>
      <c r="B13035" s="520" t="s">
        <v>5218</v>
      </c>
      <c r="C13035" s="520" t="s">
        <v>3507</v>
      </c>
      <c r="D13035" s="521" t="s">
        <v>5219</v>
      </c>
      <c r="E13035" s="520" t="s">
        <v>3063</v>
      </c>
      <c r="F13035" s="520" t="s">
        <v>2815</v>
      </c>
      <c r="G13035" s="522" t="s">
        <v>2816</v>
      </c>
      <c r="H13035" s="524">
        <v>44652</v>
      </c>
      <c r="I13035" s="523">
        <v>4.1898879999999998</v>
      </c>
      <c r="J13035" s="520" t="s">
        <v>3192</v>
      </c>
    </row>
    <row r="13036" spans="1:10" x14ac:dyDescent="0.3">
      <c r="A13036" s="519">
        <v>2022</v>
      </c>
      <c r="B13036" s="520" t="s">
        <v>3184</v>
      </c>
      <c r="C13036" s="520" t="s">
        <v>3185</v>
      </c>
      <c r="D13036" s="521" t="s">
        <v>3186</v>
      </c>
      <c r="E13036" s="520" t="s">
        <v>3063</v>
      </c>
      <c r="F13036" s="520" t="s">
        <v>3034</v>
      </c>
      <c r="G13036" s="522" t="s">
        <v>2999</v>
      </c>
      <c r="H13036" s="524">
        <v>44652</v>
      </c>
      <c r="I13036" s="523">
        <v>0</v>
      </c>
      <c r="J13036" s="520" t="s">
        <v>3241</v>
      </c>
    </row>
    <row r="13037" spans="1:10" x14ac:dyDescent="0.3">
      <c r="A13037" s="519">
        <v>2022</v>
      </c>
      <c r="B13037" s="520" t="s">
        <v>3091</v>
      </c>
      <c r="C13037" s="520" t="s">
        <v>3092</v>
      </c>
      <c r="D13037" s="521" t="s">
        <v>3093</v>
      </c>
      <c r="E13037" s="520" t="s">
        <v>3063</v>
      </c>
      <c r="F13037" s="520" t="s">
        <v>3094</v>
      </c>
      <c r="G13037" s="522" t="s">
        <v>2965</v>
      </c>
      <c r="H13037" s="524">
        <v>44652</v>
      </c>
      <c r="I13037" s="523">
        <v>6.6441379999999999</v>
      </c>
      <c r="J13037" s="520" t="s">
        <v>3241</v>
      </c>
    </row>
    <row r="13038" spans="1:10" x14ac:dyDescent="0.3">
      <c r="A13038" s="519">
        <v>2022</v>
      </c>
      <c r="B13038" s="520" t="s">
        <v>3095</v>
      </c>
      <c r="C13038" s="520" t="s">
        <v>3096</v>
      </c>
      <c r="D13038" s="521" t="s">
        <v>3095</v>
      </c>
      <c r="E13038" s="520" t="s">
        <v>6117</v>
      </c>
      <c r="F13038" s="520" t="s">
        <v>3034</v>
      </c>
      <c r="G13038" s="522" t="s">
        <v>2999</v>
      </c>
      <c r="H13038" s="524">
        <v>44652</v>
      </c>
      <c r="I13038" s="523">
        <v>5.5185310000000003</v>
      </c>
      <c r="J13038" s="520" t="s">
        <v>3241</v>
      </c>
    </row>
    <row r="13039" spans="1:10" x14ac:dyDescent="0.3">
      <c r="A13039" s="519">
        <v>2022</v>
      </c>
      <c r="B13039" s="520" t="s">
        <v>3097</v>
      </c>
      <c r="C13039" s="520" t="s">
        <v>3098</v>
      </c>
      <c r="D13039" s="521" t="s">
        <v>3097</v>
      </c>
      <c r="E13039" s="520" t="s">
        <v>6117</v>
      </c>
      <c r="F13039" s="520" t="s">
        <v>2825</v>
      </c>
      <c r="G13039" s="522" t="s">
        <v>2850</v>
      </c>
      <c r="H13039" s="524">
        <v>44652</v>
      </c>
      <c r="I13039" s="523">
        <v>0</v>
      </c>
      <c r="J13039" s="520" t="s">
        <v>3241</v>
      </c>
    </row>
    <row r="13040" spans="1:10" x14ac:dyDescent="0.3">
      <c r="A13040" s="519">
        <v>2022</v>
      </c>
      <c r="B13040" s="520" t="s">
        <v>3132</v>
      </c>
      <c r="C13040" s="520" t="s">
        <v>3133</v>
      </c>
      <c r="D13040" s="521" t="s">
        <v>3132</v>
      </c>
      <c r="E13040" s="520" t="s">
        <v>3033</v>
      </c>
      <c r="F13040" s="520" t="s">
        <v>2807</v>
      </c>
      <c r="G13040" s="522" t="s">
        <v>2812</v>
      </c>
      <c r="H13040" s="524">
        <v>44652</v>
      </c>
      <c r="I13040" s="523">
        <v>15.006587</v>
      </c>
      <c r="J13040" s="520" t="s">
        <v>3241</v>
      </c>
    </row>
    <row r="13041" spans="1:10" x14ac:dyDescent="0.3">
      <c r="A13041" s="519">
        <v>2022</v>
      </c>
      <c r="B13041" s="520" t="s">
        <v>3134</v>
      </c>
      <c r="C13041" s="520" t="s">
        <v>3135</v>
      </c>
      <c r="D13041" s="521" t="s">
        <v>3134</v>
      </c>
      <c r="E13041" s="520" t="s">
        <v>3033</v>
      </c>
      <c r="F13041" s="520" t="s">
        <v>2807</v>
      </c>
      <c r="G13041" s="522" t="s">
        <v>2812</v>
      </c>
      <c r="H13041" s="524">
        <v>44652</v>
      </c>
      <c r="I13041" s="523">
        <v>9.3251910000000002</v>
      </c>
      <c r="J13041" s="520" t="s">
        <v>3241</v>
      </c>
    </row>
    <row r="13042" spans="1:10" x14ac:dyDescent="0.3">
      <c r="A13042" s="519">
        <v>2022</v>
      </c>
      <c r="B13042" s="520" t="s">
        <v>3690</v>
      </c>
      <c r="C13042" s="520" t="s">
        <v>3691</v>
      </c>
      <c r="D13042" s="521" t="s">
        <v>3690</v>
      </c>
      <c r="E13042" s="520" t="s">
        <v>3033</v>
      </c>
      <c r="F13042" s="520" t="s">
        <v>2807</v>
      </c>
      <c r="G13042" s="522" t="s">
        <v>2812</v>
      </c>
      <c r="H13042" s="524">
        <v>44652</v>
      </c>
      <c r="I13042" s="523">
        <v>9.4205310000000004</v>
      </c>
      <c r="J13042" s="520" t="s">
        <v>3241</v>
      </c>
    </row>
    <row r="13043" spans="1:10" x14ac:dyDescent="0.3">
      <c r="A13043" s="519">
        <v>2022</v>
      </c>
      <c r="B13043" s="520" t="s">
        <v>3099</v>
      </c>
      <c r="C13043" s="520" t="s">
        <v>3100</v>
      </c>
      <c r="D13043" s="521" t="s">
        <v>3099</v>
      </c>
      <c r="E13043" s="520" t="s">
        <v>6117</v>
      </c>
      <c r="F13043" s="520" t="s">
        <v>2815</v>
      </c>
      <c r="G13043" s="522" t="s">
        <v>2816</v>
      </c>
      <c r="H13043" s="524">
        <v>44652</v>
      </c>
      <c r="I13043" s="523">
        <v>1.7405710000000001</v>
      </c>
      <c r="J13043" s="520" t="s">
        <v>3241</v>
      </c>
    </row>
    <row r="13044" spans="1:10" x14ac:dyDescent="0.3">
      <c r="A13044" s="519">
        <v>2022</v>
      </c>
      <c r="B13044" s="520" t="s">
        <v>6792</v>
      </c>
      <c r="C13044" s="520" t="s">
        <v>6793</v>
      </c>
      <c r="D13044" s="521" t="s">
        <v>6794</v>
      </c>
      <c r="E13044" s="520" t="s">
        <v>3161</v>
      </c>
      <c r="F13044" s="520" t="s">
        <v>2788</v>
      </c>
      <c r="G13044" s="522" t="s">
        <v>2788</v>
      </c>
      <c r="H13044" s="524">
        <v>44652</v>
      </c>
      <c r="I13044" s="523">
        <v>0</v>
      </c>
      <c r="J13044" s="520" t="s">
        <v>3192</v>
      </c>
    </row>
    <row r="13045" spans="1:10" x14ac:dyDescent="0.3">
      <c r="A13045" s="519">
        <v>2022</v>
      </c>
      <c r="B13045" s="520" t="s">
        <v>3193</v>
      </c>
      <c r="C13045" s="520" t="s">
        <v>3194</v>
      </c>
      <c r="D13045" s="521" t="s">
        <v>3193</v>
      </c>
      <c r="E13045" s="520" t="s">
        <v>6117</v>
      </c>
      <c r="F13045" s="520" t="s">
        <v>2798</v>
      </c>
      <c r="G13045" s="522" t="s">
        <v>2803</v>
      </c>
      <c r="H13045" s="524">
        <v>44652</v>
      </c>
      <c r="I13045" s="523">
        <v>3.8607390000000001</v>
      </c>
      <c r="J13045" s="520" t="s">
        <v>3192</v>
      </c>
    </row>
    <row r="13046" spans="1:10" x14ac:dyDescent="0.3">
      <c r="A13046" s="519">
        <v>2022</v>
      </c>
      <c r="B13046" s="520" t="s">
        <v>3101</v>
      </c>
      <c r="C13046" s="520" t="s">
        <v>3102</v>
      </c>
      <c r="D13046" s="521" t="s">
        <v>3101</v>
      </c>
      <c r="E13046" s="520" t="s">
        <v>6117</v>
      </c>
      <c r="F13046" s="520" t="s">
        <v>3034</v>
      </c>
      <c r="G13046" s="522" t="s">
        <v>3074</v>
      </c>
      <c r="H13046" s="524">
        <v>44652</v>
      </c>
      <c r="I13046" s="523">
        <v>12.100266</v>
      </c>
      <c r="J13046" s="520" t="s">
        <v>3241</v>
      </c>
    </row>
    <row r="13047" spans="1:10" x14ac:dyDescent="0.3">
      <c r="A13047" s="519">
        <v>2022</v>
      </c>
      <c r="B13047" s="520" t="s">
        <v>3148</v>
      </c>
      <c r="C13047" s="520" t="s">
        <v>3149</v>
      </c>
      <c r="D13047" s="521" t="s">
        <v>3148</v>
      </c>
      <c r="E13047" s="520" t="s">
        <v>6117</v>
      </c>
      <c r="F13047" s="520" t="s">
        <v>2798</v>
      </c>
      <c r="G13047" s="522" t="s">
        <v>2803</v>
      </c>
      <c r="H13047" s="524">
        <v>44652</v>
      </c>
      <c r="I13047" s="523">
        <v>1.4941960000000001</v>
      </c>
      <c r="J13047" s="520" t="s">
        <v>3241</v>
      </c>
    </row>
    <row r="13048" spans="1:10" x14ac:dyDescent="0.3">
      <c r="A13048" s="519">
        <v>2022</v>
      </c>
      <c r="B13048" s="520" t="s">
        <v>3103</v>
      </c>
      <c r="C13048" s="520" t="s">
        <v>3104</v>
      </c>
      <c r="D13048" s="521" t="s">
        <v>3103</v>
      </c>
      <c r="E13048" s="520" t="s">
        <v>6117</v>
      </c>
      <c r="F13048" s="520" t="s">
        <v>3034</v>
      </c>
      <c r="G13048" s="522" t="s">
        <v>2923</v>
      </c>
      <c r="H13048" s="524">
        <v>44652</v>
      </c>
      <c r="I13048" s="523">
        <v>3.2896840000000003</v>
      </c>
      <c r="J13048" s="520" t="s">
        <v>3241</v>
      </c>
    </row>
    <row r="13049" spans="1:10" x14ac:dyDescent="0.3">
      <c r="A13049" s="519">
        <v>2022</v>
      </c>
      <c r="B13049" s="520" t="s">
        <v>3150</v>
      </c>
      <c r="C13049" s="520" t="s">
        <v>3151</v>
      </c>
      <c r="D13049" s="521" t="s">
        <v>3150</v>
      </c>
      <c r="E13049" s="520" t="s">
        <v>6117</v>
      </c>
      <c r="F13049" s="520" t="s">
        <v>2825</v>
      </c>
      <c r="G13049" s="522" t="s">
        <v>2850</v>
      </c>
      <c r="H13049" s="524">
        <v>44652</v>
      </c>
      <c r="I13049" s="523">
        <v>0</v>
      </c>
      <c r="J13049" s="520" t="s">
        <v>3241</v>
      </c>
    </row>
    <row r="13050" spans="1:10" x14ac:dyDescent="0.3">
      <c r="A13050" s="519">
        <v>2022</v>
      </c>
      <c r="B13050" s="520" t="s">
        <v>6349</v>
      </c>
      <c r="C13050" s="520" t="s">
        <v>6306</v>
      </c>
      <c r="D13050" s="521" t="s">
        <v>6349</v>
      </c>
      <c r="E13050" s="520" t="s">
        <v>3111</v>
      </c>
      <c r="F13050" s="520" t="s">
        <v>2825</v>
      </c>
      <c r="G13050" s="522" t="s">
        <v>2826</v>
      </c>
      <c r="H13050" s="524">
        <v>44652</v>
      </c>
      <c r="I13050" s="523">
        <v>1.089078</v>
      </c>
      <c r="J13050" s="520" t="s">
        <v>3241</v>
      </c>
    </row>
    <row r="13051" spans="1:10" x14ac:dyDescent="0.3">
      <c r="A13051" s="519">
        <v>2022</v>
      </c>
      <c r="B13051" s="520" t="s">
        <v>3105</v>
      </c>
      <c r="C13051" s="520" t="s">
        <v>3106</v>
      </c>
      <c r="D13051" s="521" t="s">
        <v>3105</v>
      </c>
      <c r="E13051" s="520" t="s">
        <v>6117</v>
      </c>
      <c r="F13051" s="520" t="s">
        <v>2798</v>
      </c>
      <c r="G13051" s="522" t="s">
        <v>2803</v>
      </c>
      <c r="H13051" s="524">
        <v>44652</v>
      </c>
      <c r="I13051" s="523">
        <v>0</v>
      </c>
      <c r="J13051" s="520" t="s">
        <v>3241</v>
      </c>
    </row>
    <row r="13052" spans="1:10" x14ac:dyDescent="0.3">
      <c r="A13052" s="519">
        <v>2022</v>
      </c>
      <c r="B13052" s="520" t="s">
        <v>5976</v>
      </c>
      <c r="C13052" s="520" t="s">
        <v>5977</v>
      </c>
      <c r="D13052" s="521" t="s">
        <v>5976</v>
      </c>
      <c r="E13052" s="520" t="s">
        <v>3111</v>
      </c>
      <c r="F13052" s="520" t="s">
        <v>3034</v>
      </c>
      <c r="G13052" s="522" t="s">
        <v>2831</v>
      </c>
      <c r="H13052" s="524">
        <v>44652</v>
      </c>
      <c r="I13052" s="523">
        <v>4.7674250000000002</v>
      </c>
      <c r="J13052" s="520" t="s">
        <v>3192</v>
      </c>
    </row>
    <row r="13053" spans="1:10" x14ac:dyDescent="0.3">
      <c r="A13053" s="519">
        <v>2022</v>
      </c>
      <c r="B13053" s="520" t="s">
        <v>6736</v>
      </c>
      <c r="C13053" s="520" t="s">
        <v>6727</v>
      </c>
      <c r="D13053" s="521" t="s">
        <v>6728</v>
      </c>
      <c r="E13053" s="520" t="s">
        <v>3161</v>
      </c>
      <c r="F13053" s="520" t="s">
        <v>2815</v>
      </c>
      <c r="G13053" s="522" t="s">
        <v>2816</v>
      </c>
      <c r="H13053" s="524">
        <v>44652</v>
      </c>
      <c r="I13053" s="523">
        <v>1.2180690000000001</v>
      </c>
      <c r="J13053" s="520" t="s">
        <v>3192</v>
      </c>
    </row>
    <row r="13054" spans="1:10" x14ac:dyDescent="0.3">
      <c r="A13054" s="519">
        <v>2022</v>
      </c>
      <c r="B13054" s="520" t="s">
        <v>3140</v>
      </c>
      <c r="C13054" s="520" t="s">
        <v>3141</v>
      </c>
      <c r="D13054" s="521" t="s">
        <v>3140</v>
      </c>
      <c r="E13054" s="520" t="s">
        <v>6117</v>
      </c>
      <c r="F13054" s="520" t="s">
        <v>2825</v>
      </c>
      <c r="G13054" s="522" t="s">
        <v>2850</v>
      </c>
      <c r="H13054" s="524">
        <v>44652</v>
      </c>
      <c r="I13054" s="523">
        <v>0</v>
      </c>
      <c r="J13054" s="520" t="s">
        <v>3241</v>
      </c>
    </row>
    <row r="13055" spans="1:10" x14ac:dyDescent="0.3">
      <c r="A13055" s="519">
        <v>2022</v>
      </c>
      <c r="B13055" s="520" t="s">
        <v>6150</v>
      </c>
      <c r="C13055" s="520" t="s">
        <v>6151</v>
      </c>
      <c r="D13055" s="521" t="s">
        <v>6150</v>
      </c>
      <c r="E13055" s="520" t="s">
        <v>3033</v>
      </c>
      <c r="F13055" s="520" t="s">
        <v>2788</v>
      </c>
      <c r="G13055" s="522" t="s">
        <v>2788</v>
      </c>
      <c r="H13055" s="524">
        <v>44652</v>
      </c>
      <c r="I13055" s="523">
        <v>79.055293999999989</v>
      </c>
      <c r="J13055" s="520" t="s">
        <v>3192</v>
      </c>
    </row>
    <row r="13056" spans="1:10" x14ac:dyDescent="0.3">
      <c r="A13056" s="519">
        <v>2022</v>
      </c>
      <c r="B13056" s="520" t="s">
        <v>5972</v>
      </c>
      <c r="C13056" s="520" t="s">
        <v>5973</v>
      </c>
      <c r="D13056" s="521" t="s">
        <v>5972</v>
      </c>
      <c r="E13056" s="520" t="s">
        <v>3111</v>
      </c>
      <c r="F13056" s="520" t="s">
        <v>2825</v>
      </c>
      <c r="G13056" s="522" t="s">
        <v>2850</v>
      </c>
      <c r="H13056" s="524">
        <v>44652</v>
      </c>
      <c r="I13056" s="523">
        <v>8.4163000000000016E-2</v>
      </c>
      <c r="J13056" s="520" t="s">
        <v>3241</v>
      </c>
    </row>
    <row r="13057" spans="1:10" x14ac:dyDescent="0.3">
      <c r="A13057" s="519">
        <v>2022</v>
      </c>
      <c r="B13057" s="520" t="s">
        <v>3109</v>
      </c>
      <c r="C13057" s="520" t="s">
        <v>3110</v>
      </c>
      <c r="D13057" s="521" t="s">
        <v>3109</v>
      </c>
      <c r="E13057" s="520" t="s">
        <v>3111</v>
      </c>
      <c r="F13057" s="520" t="s">
        <v>2825</v>
      </c>
      <c r="G13057" s="522" t="s">
        <v>2850</v>
      </c>
      <c r="H13057" s="524">
        <v>44652</v>
      </c>
      <c r="I13057" s="523">
        <v>0.17250499999999999</v>
      </c>
      <c r="J13057" s="520" t="s">
        <v>3241</v>
      </c>
    </row>
    <row r="13058" spans="1:10" x14ac:dyDescent="0.3">
      <c r="A13058" s="519">
        <v>2022</v>
      </c>
      <c r="B13058" s="520" t="s">
        <v>6781</v>
      </c>
      <c r="C13058" s="520" t="s">
        <v>6782</v>
      </c>
      <c r="D13058" s="521" t="s">
        <v>6783</v>
      </c>
      <c r="E13058" s="520" t="s">
        <v>3161</v>
      </c>
      <c r="F13058" s="520" t="s">
        <v>3087</v>
      </c>
      <c r="G13058" s="522" t="s">
        <v>2788</v>
      </c>
      <c r="H13058" s="524">
        <v>44652</v>
      </c>
      <c r="I13058" s="523">
        <v>3.6266229999999999</v>
      </c>
      <c r="J13058" s="520" t="s">
        <v>3192</v>
      </c>
    </row>
    <row r="13059" spans="1:10" x14ac:dyDescent="0.3">
      <c r="A13059" s="519">
        <v>2022</v>
      </c>
      <c r="B13059" s="520" t="s">
        <v>3158</v>
      </c>
      <c r="C13059" s="520" t="s">
        <v>3159</v>
      </c>
      <c r="D13059" s="521" t="s">
        <v>3160</v>
      </c>
      <c r="E13059" s="520" t="s">
        <v>3161</v>
      </c>
      <c r="F13059" s="520" t="s">
        <v>3087</v>
      </c>
      <c r="G13059" s="522" t="s">
        <v>2788</v>
      </c>
      <c r="H13059" s="524">
        <v>44652</v>
      </c>
      <c r="I13059" s="523">
        <v>0.89952100000000013</v>
      </c>
      <c r="J13059" s="520" t="s">
        <v>3241</v>
      </c>
    </row>
    <row r="13060" spans="1:10" x14ac:dyDescent="0.3">
      <c r="A13060" s="519">
        <v>2022</v>
      </c>
      <c r="B13060" s="520" t="s">
        <v>3112</v>
      </c>
      <c r="C13060" s="520" t="s">
        <v>3113</v>
      </c>
      <c r="D13060" s="521" t="s">
        <v>3112</v>
      </c>
      <c r="E13060" s="520" t="s">
        <v>6117</v>
      </c>
      <c r="F13060" s="520" t="s">
        <v>2825</v>
      </c>
      <c r="G13060" s="522" t="s">
        <v>2826</v>
      </c>
      <c r="H13060" s="524">
        <v>44652</v>
      </c>
      <c r="I13060" s="523">
        <v>1.171691</v>
      </c>
      <c r="J13060" s="520" t="s">
        <v>3241</v>
      </c>
    </row>
    <row r="13061" spans="1:10" x14ac:dyDescent="0.3">
      <c r="A13061" s="519">
        <v>2022</v>
      </c>
      <c r="B13061" s="520" t="s">
        <v>3167</v>
      </c>
      <c r="C13061" s="520" t="s">
        <v>3168</v>
      </c>
      <c r="D13061" s="521" t="s">
        <v>3169</v>
      </c>
      <c r="E13061" s="520" t="s">
        <v>3161</v>
      </c>
      <c r="F13061" s="520" t="s">
        <v>3087</v>
      </c>
      <c r="G13061" s="522" t="s">
        <v>2788</v>
      </c>
      <c r="H13061" s="524">
        <v>44652</v>
      </c>
      <c r="I13061" s="523">
        <v>6.7958430000000005</v>
      </c>
      <c r="J13061" s="520" t="s">
        <v>3241</v>
      </c>
    </row>
    <row r="13062" spans="1:10" x14ac:dyDescent="0.3">
      <c r="A13062" s="519">
        <v>2022</v>
      </c>
      <c r="B13062" s="520" t="s">
        <v>3687</v>
      </c>
      <c r="C13062" s="520" t="s">
        <v>3688</v>
      </c>
      <c r="D13062" s="521" t="s">
        <v>3689</v>
      </c>
      <c r="E13062" s="520" t="s">
        <v>3161</v>
      </c>
      <c r="F13062" s="520" t="s">
        <v>3026</v>
      </c>
      <c r="G13062" s="522" t="s">
        <v>2936</v>
      </c>
      <c r="H13062" s="524">
        <v>44652</v>
      </c>
      <c r="I13062" s="523">
        <v>0.84038700000000011</v>
      </c>
      <c r="J13062" s="520" t="s">
        <v>3192</v>
      </c>
    </row>
    <row r="13063" spans="1:10" x14ac:dyDescent="0.3">
      <c r="A13063" s="519">
        <v>2022</v>
      </c>
      <c r="B13063" s="520" t="s">
        <v>6330</v>
      </c>
      <c r="C13063" s="520" t="s">
        <v>6331</v>
      </c>
      <c r="D13063" s="521" t="s">
        <v>6330</v>
      </c>
      <c r="E13063" s="520" t="s">
        <v>3111</v>
      </c>
      <c r="F13063" s="520" t="s">
        <v>2815</v>
      </c>
      <c r="G13063" s="522" t="s">
        <v>2854</v>
      </c>
      <c r="H13063" s="524">
        <v>44652</v>
      </c>
      <c r="I13063" s="523">
        <v>0.89653100000000008</v>
      </c>
      <c r="J13063" s="520" t="s">
        <v>9055</v>
      </c>
    </row>
    <row r="13064" spans="1:10" x14ac:dyDescent="0.3">
      <c r="A13064" s="519">
        <v>2022</v>
      </c>
      <c r="B13064" s="520" t="s">
        <v>3117</v>
      </c>
      <c r="C13064" s="520" t="s">
        <v>3118</v>
      </c>
      <c r="D13064" s="521" t="s">
        <v>3117</v>
      </c>
      <c r="E13064" s="520" t="s">
        <v>6117</v>
      </c>
      <c r="F13064" s="520" t="s">
        <v>2815</v>
      </c>
      <c r="G13064" s="522" t="s">
        <v>2816</v>
      </c>
      <c r="H13064" s="524">
        <v>44652</v>
      </c>
      <c r="I13064" s="523">
        <v>4.7181680000000004</v>
      </c>
      <c r="J13064" s="520" t="s">
        <v>3241</v>
      </c>
    </row>
    <row r="13065" spans="1:10" x14ac:dyDescent="0.3">
      <c r="A13065" s="519">
        <v>2022</v>
      </c>
      <c r="B13065" s="520" t="s">
        <v>3129</v>
      </c>
      <c r="C13065" s="520" t="s">
        <v>3130</v>
      </c>
      <c r="D13065" s="521" t="s">
        <v>3131</v>
      </c>
      <c r="E13065" s="520" t="s">
        <v>3063</v>
      </c>
      <c r="F13065" s="520" t="s">
        <v>3034</v>
      </c>
      <c r="G13065" s="522" t="s">
        <v>2840</v>
      </c>
      <c r="H13065" s="524">
        <v>44652</v>
      </c>
      <c r="I13065" s="523">
        <v>0</v>
      </c>
      <c r="J13065" s="520" t="s">
        <v>3241</v>
      </c>
    </row>
    <row r="13066" spans="1:10" x14ac:dyDescent="0.3">
      <c r="A13066" s="519">
        <v>2022</v>
      </c>
      <c r="B13066" s="520" t="s">
        <v>6448</v>
      </c>
      <c r="C13066" s="520" t="s">
        <v>6449</v>
      </c>
      <c r="D13066" s="521" t="s">
        <v>6448</v>
      </c>
      <c r="E13066" s="520" t="s">
        <v>3111</v>
      </c>
      <c r="F13066" s="520" t="s">
        <v>2825</v>
      </c>
      <c r="G13066" s="522" t="s">
        <v>2850</v>
      </c>
      <c r="H13066" s="524">
        <v>44652</v>
      </c>
      <c r="I13066" s="523">
        <v>0.68079100000000004</v>
      </c>
      <c r="J13066" s="520" t="s">
        <v>3241</v>
      </c>
    </row>
    <row r="13067" spans="1:10" x14ac:dyDescent="0.3">
      <c r="A13067" s="519">
        <v>2022</v>
      </c>
      <c r="B13067" s="520" t="s">
        <v>6353</v>
      </c>
      <c r="C13067" s="520" t="s">
        <v>6354</v>
      </c>
      <c r="D13067" s="521" t="s">
        <v>6353</v>
      </c>
      <c r="E13067" s="520" t="s">
        <v>6117</v>
      </c>
      <c r="F13067" s="520" t="s">
        <v>2825</v>
      </c>
      <c r="G13067" s="522" t="s">
        <v>2826</v>
      </c>
      <c r="H13067" s="524">
        <v>44652</v>
      </c>
      <c r="I13067" s="523">
        <v>0.805979</v>
      </c>
      <c r="J13067" s="520" t="s">
        <v>3192</v>
      </c>
    </row>
    <row r="13068" spans="1:10" x14ac:dyDescent="0.3">
      <c r="A13068" s="519">
        <v>2022</v>
      </c>
      <c r="B13068" s="520" t="s">
        <v>6779</v>
      </c>
      <c r="C13068" s="520" t="s">
        <v>6780</v>
      </c>
      <c r="D13068" s="521" t="s">
        <v>6779</v>
      </c>
      <c r="E13068" s="520" t="s">
        <v>3033</v>
      </c>
      <c r="F13068" s="520" t="s">
        <v>2788</v>
      </c>
      <c r="G13068" s="522" t="s">
        <v>2788</v>
      </c>
      <c r="H13068" s="524">
        <v>44652</v>
      </c>
      <c r="I13068" s="523">
        <v>20.416333999999999</v>
      </c>
      <c r="J13068" s="520" t="s">
        <v>3241</v>
      </c>
    </row>
    <row r="13069" spans="1:10" x14ac:dyDescent="0.3">
      <c r="A13069" s="519">
        <v>2022</v>
      </c>
      <c r="B13069" s="520" t="s">
        <v>6469</v>
      </c>
      <c r="C13069" s="520" t="s">
        <v>6470</v>
      </c>
      <c r="D13069" s="521" t="s">
        <v>6469</v>
      </c>
      <c r="E13069" s="520" t="s">
        <v>3033</v>
      </c>
      <c r="F13069" s="520" t="s">
        <v>2788</v>
      </c>
      <c r="G13069" s="522" t="s">
        <v>2788</v>
      </c>
      <c r="H13069" s="524">
        <v>44652</v>
      </c>
      <c r="I13069" s="523">
        <v>45.620761999999999</v>
      </c>
      <c r="J13069" s="520" t="s">
        <v>3241</v>
      </c>
    </row>
    <row r="13070" spans="1:10" x14ac:dyDescent="0.3">
      <c r="A13070" s="519">
        <v>2022</v>
      </c>
      <c r="B13070" s="520" t="s">
        <v>5767</v>
      </c>
      <c r="C13070" s="520" t="s">
        <v>3515</v>
      </c>
      <c r="D13070" s="521" t="s">
        <v>5768</v>
      </c>
      <c r="E13070" s="520" t="s">
        <v>3063</v>
      </c>
      <c r="F13070" s="520" t="s">
        <v>2815</v>
      </c>
      <c r="G13070" s="522" t="s">
        <v>2816</v>
      </c>
      <c r="H13070" s="524">
        <v>44652</v>
      </c>
      <c r="I13070" s="523">
        <v>2.276605</v>
      </c>
      <c r="J13070" s="520" t="s">
        <v>3192</v>
      </c>
    </row>
    <row r="13071" spans="1:10" x14ac:dyDescent="0.3">
      <c r="A13071" s="519">
        <v>2022</v>
      </c>
      <c r="B13071" s="520" t="s">
        <v>6382</v>
      </c>
      <c r="C13071" s="520" t="s">
        <v>6383</v>
      </c>
      <c r="D13071" s="521" t="s">
        <v>6384</v>
      </c>
      <c r="E13071" s="520" t="s">
        <v>3161</v>
      </c>
      <c r="F13071" s="520" t="s">
        <v>2815</v>
      </c>
      <c r="G13071" s="522" t="s">
        <v>2854</v>
      </c>
      <c r="H13071" s="524">
        <v>44652</v>
      </c>
      <c r="I13071" s="523">
        <v>1.2520620000000002</v>
      </c>
      <c r="J13071" s="520" t="s">
        <v>3192</v>
      </c>
    </row>
    <row r="13072" spans="1:10" x14ac:dyDescent="0.3">
      <c r="A13072" s="519">
        <v>2022</v>
      </c>
      <c r="B13072" s="520" t="s">
        <v>6029</v>
      </c>
      <c r="C13072" s="520" t="s">
        <v>6030</v>
      </c>
      <c r="D13072" s="521" t="s">
        <v>6029</v>
      </c>
      <c r="E13072" s="520" t="s">
        <v>3111</v>
      </c>
      <c r="F13072" s="520" t="s">
        <v>3034</v>
      </c>
      <c r="G13072" s="522" t="s">
        <v>2831</v>
      </c>
      <c r="H13072" s="524">
        <v>44652</v>
      </c>
      <c r="I13072" s="523">
        <v>1.401597</v>
      </c>
      <c r="J13072" s="520" t="s">
        <v>3192</v>
      </c>
    </row>
    <row r="13073" spans="1:10" x14ac:dyDescent="0.3">
      <c r="A13073" s="519">
        <v>2022</v>
      </c>
      <c r="B13073" s="520" t="s">
        <v>6027</v>
      </c>
      <c r="C13073" s="520" t="s">
        <v>6028</v>
      </c>
      <c r="D13073" s="521" t="s">
        <v>6027</v>
      </c>
      <c r="E13073" s="520" t="s">
        <v>3111</v>
      </c>
      <c r="F13073" s="520" t="s">
        <v>3034</v>
      </c>
      <c r="G13073" s="522" t="s">
        <v>2831</v>
      </c>
      <c r="H13073" s="524">
        <v>44652</v>
      </c>
      <c r="I13073" s="523">
        <v>3.1017410000000001</v>
      </c>
      <c r="J13073" s="520" t="s">
        <v>3192</v>
      </c>
    </row>
    <row r="13074" spans="1:10" x14ac:dyDescent="0.3">
      <c r="A13074" s="519">
        <v>2022</v>
      </c>
      <c r="B13074" s="520" t="s">
        <v>9056</v>
      </c>
      <c r="C13074" s="520" t="s">
        <v>9057</v>
      </c>
      <c r="D13074" s="521" t="s">
        <v>9058</v>
      </c>
      <c r="E13074" s="520" t="s">
        <v>3063</v>
      </c>
      <c r="F13074" s="520" t="s">
        <v>3094</v>
      </c>
      <c r="G13074" s="522" t="s">
        <v>3527</v>
      </c>
      <c r="H13074" s="524">
        <v>44652</v>
      </c>
      <c r="I13074" s="523">
        <v>0</v>
      </c>
      <c r="J13074" s="520" t="s">
        <v>3192</v>
      </c>
    </row>
    <row r="13075" spans="1:10" x14ac:dyDescent="0.3">
      <c r="A13075" s="519">
        <v>2022</v>
      </c>
      <c r="B13075" s="520" t="s">
        <v>3178</v>
      </c>
      <c r="C13075" s="520" t="s">
        <v>3179</v>
      </c>
      <c r="D13075" s="521" t="s">
        <v>3178</v>
      </c>
      <c r="E13075" s="520" t="s">
        <v>3033</v>
      </c>
      <c r="F13075" s="520" t="s">
        <v>2807</v>
      </c>
      <c r="G13075" s="522" t="s">
        <v>2812</v>
      </c>
      <c r="H13075" s="524">
        <v>44652</v>
      </c>
      <c r="I13075" s="523">
        <v>0</v>
      </c>
      <c r="J13075" s="520" t="s">
        <v>3241</v>
      </c>
    </row>
    <row r="13076" spans="1:10" x14ac:dyDescent="0.3">
      <c r="A13076" s="519">
        <v>2022</v>
      </c>
      <c r="B13076" s="520" t="s">
        <v>6332</v>
      </c>
      <c r="C13076" s="520" t="s">
        <v>6266</v>
      </c>
      <c r="D13076" s="521" t="s">
        <v>6332</v>
      </c>
      <c r="E13076" s="520" t="s">
        <v>3111</v>
      </c>
      <c r="F13076" s="520" t="s">
        <v>2815</v>
      </c>
      <c r="G13076" s="522" t="s">
        <v>2854</v>
      </c>
      <c r="H13076" s="524">
        <v>44652</v>
      </c>
      <c r="I13076" s="523">
        <v>3.6874999999999998E-2</v>
      </c>
      <c r="J13076" s="520" t="s">
        <v>3241</v>
      </c>
    </row>
    <row r="13077" spans="1:10" x14ac:dyDescent="0.3">
      <c r="A13077" s="519">
        <v>2022</v>
      </c>
      <c r="B13077" s="520" t="s">
        <v>6731</v>
      </c>
      <c r="C13077" s="520" t="s">
        <v>6732</v>
      </c>
      <c r="D13077" s="521" t="s">
        <v>6731</v>
      </c>
      <c r="E13077" s="520" t="s">
        <v>6117</v>
      </c>
      <c r="F13077" s="520" t="s">
        <v>2825</v>
      </c>
      <c r="G13077" s="522" t="s">
        <v>2826</v>
      </c>
      <c r="H13077" s="524">
        <v>44652</v>
      </c>
      <c r="I13077" s="523">
        <v>0.21631300000000001</v>
      </c>
      <c r="J13077" s="520" t="s">
        <v>3192</v>
      </c>
    </row>
    <row r="13078" spans="1:10" x14ac:dyDescent="0.3">
      <c r="A13078" s="519">
        <v>2022</v>
      </c>
      <c r="B13078" s="520" t="s">
        <v>3119</v>
      </c>
      <c r="C13078" s="520" t="s">
        <v>3120</v>
      </c>
      <c r="D13078" s="521" t="s">
        <v>3119</v>
      </c>
      <c r="E13078" s="520" t="s">
        <v>6117</v>
      </c>
      <c r="F13078" s="520" t="s">
        <v>3034</v>
      </c>
      <c r="G13078" s="522" t="s">
        <v>2840</v>
      </c>
      <c r="H13078" s="524">
        <v>44652</v>
      </c>
      <c r="I13078" s="523">
        <v>3.1643080000000001</v>
      </c>
      <c r="J13078" s="520" t="s">
        <v>3241</v>
      </c>
    </row>
    <row r="13079" spans="1:10" x14ac:dyDescent="0.3">
      <c r="A13079" s="519">
        <v>2022</v>
      </c>
      <c r="B13079" s="520" t="s">
        <v>6083</v>
      </c>
      <c r="C13079" s="520" t="s">
        <v>6084</v>
      </c>
      <c r="D13079" s="521" t="s">
        <v>6083</v>
      </c>
      <c r="E13079" s="520" t="s">
        <v>3111</v>
      </c>
      <c r="F13079" s="520" t="s">
        <v>2825</v>
      </c>
      <c r="G13079" s="522" t="s">
        <v>2850</v>
      </c>
      <c r="H13079" s="524">
        <v>44652</v>
      </c>
      <c r="I13079" s="523">
        <v>1.293318</v>
      </c>
      <c r="J13079" s="520" t="s">
        <v>3241</v>
      </c>
    </row>
    <row r="13080" spans="1:10" x14ac:dyDescent="0.3">
      <c r="A13080" s="519">
        <v>2022</v>
      </c>
      <c r="B13080" s="520" t="s">
        <v>5984</v>
      </c>
      <c r="C13080" s="520" t="s">
        <v>5985</v>
      </c>
      <c r="D13080" s="521" t="s">
        <v>5984</v>
      </c>
      <c r="E13080" s="520" t="s">
        <v>3111</v>
      </c>
      <c r="F13080" s="520" t="s">
        <v>2825</v>
      </c>
      <c r="G13080" s="522" t="s">
        <v>2850</v>
      </c>
      <c r="H13080" s="524">
        <v>44652</v>
      </c>
      <c r="I13080" s="523">
        <v>6.5837940000000001</v>
      </c>
      <c r="J13080" s="520" t="s">
        <v>3192</v>
      </c>
    </row>
    <row r="13081" spans="1:10" x14ac:dyDescent="0.3">
      <c r="A13081" s="519">
        <v>2022</v>
      </c>
      <c r="B13081" s="520" t="s">
        <v>6043</v>
      </c>
      <c r="C13081" s="520" t="s">
        <v>6044</v>
      </c>
      <c r="D13081" s="521" t="s">
        <v>6043</v>
      </c>
      <c r="E13081" s="520" t="s">
        <v>3111</v>
      </c>
      <c r="F13081" s="520" t="s">
        <v>2825</v>
      </c>
      <c r="G13081" s="522" t="s">
        <v>2850</v>
      </c>
      <c r="H13081" s="524">
        <v>44652</v>
      </c>
      <c r="I13081" s="523">
        <v>2.611253</v>
      </c>
      <c r="J13081" s="520" t="s">
        <v>3192</v>
      </c>
    </row>
    <row r="13082" spans="1:10" x14ac:dyDescent="0.3">
      <c r="A13082" s="519">
        <v>2022</v>
      </c>
      <c r="B13082" s="520" t="s">
        <v>3121</v>
      </c>
      <c r="C13082" s="520" t="s">
        <v>3122</v>
      </c>
      <c r="D13082" s="521" t="s">
        <v>3121</v>
      </c>
      <c r="E13082" s="520" t="s">
        <v>6117</v>
      </c>
      <c r="F13082" s="520" t="s">
        <v>2825</v>
      </c>
      <c r="G13082" s="522" t="s">
        <v>2850</v>
      </c>
      <c r="H13082" s="524">
        <v>44652</v>
      </c>
      <c r="I13082" s="523">
        <v>5.0934720000000002</v>
      </c>
      <c r="J13082" s="520" t="s">
        <v>3241</v>
      </c>
    </row>
    <row r="13083" spans="1:10" x14ac:dyDescent="0.3">
      <c r="A13083" s="519">
        <v>2022</v>
      </c>
      <c r="B13083" s="520" t="s">
        <v>5978</v>
      </c>
      <c r="C13083" s="520" t="s">
        <v>5979</v>
      </c>
      <c r="D13083" s="521" t="s">
        <v>5978</v>
      </c>
      <c r="E13083" s="520" t="s">
        <v>3111</v>
      </c>
      <c r="F13083" s="520" t="s">
        <v>2825</v>
      </c>
      <c r="G13083" s="522" t="s">
        <v>2850</v>
      </c>
      <c r="H13083" s="524">
        <v>44652</v>
      </c>
      <c r="I13083" s="523">
        <v>4.984</v>
      </c>
      <c r="J13083" s="520" t="s">
        <v>3192</v>
      </c>
    </row>
    <row r="13084" spans="1:10" x14ac:dyDescent="0.3">
      <c r="A13084" s="519">
        <v>2022</v>
      </c>
      <c r="B13084" s="520" t="s">
        <v>5980</v>
      </c>
      <c r="C13084" s="520" t="s">
        <v>5981</v>
      </c>
      <c r="D13084" s="521" t="s">
        <v>5980</v>
      </c>
      <c r="E13084" s="520" t="s">
        <v>3111</v>
      </c>
      <c r="F13084" s="520" t="s">
        <v>2825</v>
      </c>
      <c r="G13084" s="522" t="s">
        <v>2850</v>
      </c>
      <c r="H13084" s="524">
        <v>44652</v>
      </c>
      <c r="I13084" s="523">
        <v>5.1400540000000001</v>
      </c>
      <c r="J13084" s="520" t="s">
        <v>3192</v>
      </c>
    </row>
    <row r="13085" spans="1:10" x14ac:dyDescent="0.3">
      <c r="A13085" s="519">
        <v>2022</v>
      </c>
      <c r="B13085" s="520" t="s">
        <v>5993</v>
      </c>
      <c r="C13085" s="520" t="s">
        <v>5994</v>
      </c>
      <c r="D13085" s="521" t="s">
        <v>5993</v>
      </c>
      <c r="E13085" s="520" t="s">
        <v>3033</v>
      </c>
      <c r="F13085" s="520" t="s">
        <v>2788</v>
      </c>
      <c r="G13085" s="522" t="s">
        <v>2788</v>
      </c>
      <c r="H13085" s="524">
        <v>44652</v>
      </c>
      <c r="I13085" s="523">
        <v>1.3182480000000001</v>
      </c>
      <c r="J13085" s="520" t="s">
        <v>3241</v>
      </c>
    </row>
    <row r="13086" spans="1:10" x14ac:dyDescent="0.3">
      <c r="A13086" s="519">
        <v>2022</v>
      </c>
      <c r="B13086" s="520" t="s">
        <v>5982</v>
      </c>
      <c r="C13086" s="520" t="s">
        <v>5983</v>
      </c>
      <c r="D13086" s="521" t="s">
        <v>5982</v>
      </c>
      <c r="E13086" s="520" t="s">
        <v>3033</v>
      </c>
      <c r="F13086" s="520" t="s">
        <v>2788</v>
      </c>
      <c r="G13086" s="522" t="s">
        <v>2788</v>
      </c>
      <c r="H13086" s="524">
        <v>44652</v>
      </c>
      <c r="I13086" s="523">
        <v>20.231822999999999</v>
      </c>
      <c r="J13086" s="520" t="s">
        <v>3192</v>
      </c>
    </row>
    <row r="13087" spans="1:10" x14ac:dyDescent="0.3">
      <c r="A13087" s="519">
        <v>2022</v>
      </c>
      <c r="B13087" s="520" t="s">
        <v>6385</v>
      </c>
      <c r="C13087" s="520" t="s">
        <v>6386</v>
      </c>
      <c r="D13087" s="521" t="s">
        <v>6387</v>
      </c>
      <c r="E13087" s="520" t="s">
        <v>3161</v>
      </c>
      <c r="F13087" s="520" t="s">
        <v>2815</v>
      </c>
      <c r="G13087" s="522" t="s">
        <v>2816</v>
      </c>
      <c r="H13087" s="524">
        <v>44652</v>
      </c>
      <c r="I13087" s="523">
        <v>0.65815999999999997</v>
      </c>
      <c r="J13087" s="520" t="s">
        <v>3192</v>
      </c>
    </row>
    <row r="13088" spans="1:10" x14ac:dyDescent="0.3">
      <c r="A13088" s="519">
        <v>2022</v>
      </c>
      <c r="B13088" s="520" t="s">
        <v>6499</v>
      </c>
      <c r="C13088" s="520" t="s">
        <v>6500</v>
      </c>
      <c r="D13088" s="521" t="s">
        <v>6499</v>
      </c>
      <c r="E13088" s="520" t="s">
        <v>3033</v>
      </c>
      <c r="F13088" s="520" t="s">
        <v>2788</v>
      </c>
      <c r="G13088" s="522" t="s">
        <v>2788</v>
      </c>
      <c r="H13088" s="524">
        <v>44652</v>
      </c>
      <c r="I13088" s="523">
        <v>18.646957</v>
      </c>
      <c r="J13088" s="520" t="s">
        <v>3192</v>
      </c>
    </row>
    <row r="13089" spans="1:10" x14ac:dyDescent="0.3">
      <c r="A13089" s="519">
        <v>2022</v>
      </c>
      <c r="B13089" s="520" t="s">
        <v>6471</v>
      </c>
      <c r="C13089" s="520" t="s">
        <v>6472</v>
      </c>
      <c r="D13089" s="521" t="s">
        <v>6473</v>
      </c>
      <c r="E13089" s="520" t="s">
        <v>3161</v>
      </c>
      <c r="F13089" s="520" t="s">
        <v>3026</v>
      </c>
      <c r="G13089" s="522" t="s">
        <v>2936</v>
      </c>
      <c r="H13089" s="524">
        <v>44652</v>
      </c>
      <c r="I13089" s="523">
        <v>1.363982</v>
      </c>
      <c r="J13089" s="520" t="s">
        <v>3192</v>
      </c>
    </row>
    <row r="13090" spans="1:10" x14ac:dyDescent="0.3">
      <c r="A13090" s="519">
        <v>2022</v>
      </c>
      <c r="B13090" s="520" t="s">
        <v>6510</v>
      </c>
      <c r="C13090" s="520" t="s">
        <v>3461</v>
      </c>
      <c r="D13090" s="521" t="s">
        <v>6511</v>
      </c>
      <c r="E13090" s="520" t="s">
        <v>3161</v>
      </c>
      <c r="F13090" s="520" t="s">
        <v>2815</v>
      </c>
      <c r="G13090" s="522" t="s">
        <v>2854</v>
      </c>
      <c r="H13090" s="524">
        <v>44652</v>
      </c>
      <c r="I13090" s="523">
        <v>0.50944600000000007</v>
      </c>
      <c r="J13090" s="520" t="s">
        <v>3192</v>
      </c>
    </row>
    <row r="13091" spans="1:10" x14ac:dyDescent="0.3">
      <c r="A13091" s="519">
        <v>2022</v>
      </c>
      <c r="B13091" s="520" t="s">
        <v>3198</v>
      </c>
      <c r="C13091" s="520" t="s">
        <v>3199</v>
      </c>
      <c r="D13091" s="521" t="s">
        <v>3200</v>
      </c>
      <c r="E13091" s="520" t="s">
        <v>3161</v>
      </c>
      <c r="F13091" s="520" t="s">
        <v>2815</v>
      </c>
      <c r="G13091" s="522" t="s">
        <v>2854</v>
      </c>
      <c r="H13091" s="524">
        <v>44652</v>
      </c>
      <c r="I13091" s="523">
        <v>0.83551900000000001</v>
      </c>
      <c r="J13091" s="520" t="s">
        <v>3192</v>
      </c>
    </row>
    <row r="13092" spans="1:10" x14ac:dyDescent="0.3">
      <c r="A13092" s="519">
        <v>2022</v>
      </c>
      <c r="B13092" s="520" t="s">
        <v>9062</v>
      </c>
      <c r="C13092" s="520" t="s">
        <v>9063</v>
      </c>
      <c r="D13092" s="521" t="s">
        <v>9062</v>
      </c>
      <c r="E13092" s="520" t="s">
        <v>3033</v>
      </c>
      <c r="F13092" s="520" t="s">
        <v>2807</v>
      </c>
      <c r="G13092" s="522" t="s">
        <v>2808</v>
      </c>
      <c r="H13092" s="524">
        <v>44652</v>
      </c>
      <c r="I13092" s="523">
        <v>31.498999999999999</v>
      </c>
      <c r="J13092" s="520" t="s">
        <v>3192</v>
      </c>
    </row>
    <row r="13093" spans="1:10" x14ac:dyDescent="0.3">
      <c r="A13093" s="519">
        <v>2022</v>
      </c>
      <c r="B13093" s="520" t="s">
        <v>9064</v>
      </c>
      <c r="C13093" s="520" t="s">
        <v>9044</v>
      </c>
      <c r="D13093" s="521" t="s">
        <v>9064</v>
      </c>
      <c r="E13093" s="520" t="s">
        <v>3033</v>
      </c>
      <c r="F13093" s="520" t="s">
        <v>2807</v>
      </c>
      <c r="G13093" s="522" t="s">
        <v>2808</v>
      </c>
      <c r="H13093" s="524">
        <v>44652</v>
      </c>
      <c r="I13093" s="523">
        <v>6.3378250000000005</v>
      </c>
      <c r="J13093" s="520" t="s">
        <v>3241</v>
      </c>
    </row>
    <row r="13094" spans="1:10" x14ac:dyDescent="0.3">
      <c r="A13094" s="519">
        <v>2022</v>
      </c>
      <c r="B13094" s="520" t="s">
        <v>9084</v>
      </c>
      <c r="C13094" s="520" t="s">
        <v>9085</v>
      </c>
      <c r="D13094" s="521" t="s">
        <v>9084</v>
      </c>
      <c r="E13094" s="520" t="s">
        <v>6117</v>
      </c>
      <c r="F13094" s="520" t="s">
        <v>2825</v>
      </c>
      <c r="G13094" s="522" t="s">
        <v>2826</v>
      </c>
      <c r="H13094" s="524">
        <v>44652</v>
      </c>
      <c r="I13094" s="523">
        <v>1.1400000000000001E-4</v>
      </c>
      <c r="J13094" s="520" t="s">
        <v>3192</v>
      </c>
    </row>
    <row r="13095" spans="1:10" x14ac:dyDescent="0.3">
      <c r="A13095" s="519">
        <v>2022</v>
      </c>
      <c r="B13095" s="520" t="s">
        <v>9087</v>
      </c>
      <c r="C13095" s="520" t="s">
        <v>9088</v>
      </c>
      <c r="D13095" s="521" t="s">
        <v>9087</v>
      </c>
      <c r="E13095" s="520" t="s">
        <v>3111</v>
      </c>
      <c r="F13095" s="520" t="s">
        <v>2825</v>
      </c>
      <c r="G13095" s="522" t="s">
        <v>2826</v>
      </c>
      <c r="H13095" s="524">
        <v>44652</v>
      </c>
      <c r="I13095" s="523">
        <v>1.066338</v>
      </c>
      <c r="J13095" s="520" t="s">
        <v>3192</v>
      </c>
    </row>
    <row r="13096" spans="1:10" x14ac:dyDescent="0.3">
      <c r="A13096" s="519">
        <v>2022</v>
      </c>
      <c r="B13096" s="520" t="s">
        <v>9089</v>
      </c>
      <c r="C13096" s="520" t="s">
        <v>9090</v>
      </c>
      <c r="D13096" s="521" t="s">
        <v>9089</v>
      </c>
      <c r="E13096" s="520" t="s">
        <v>6117</v>
      </c>
      <c r="F13096" s="520" t="s">
        <v>2825</v>
      </c>
      <c r="G13096" s="522" t="s">
        <v>2850</v>
      </c>
      <c r="H13096" s="524">
        <v>44652</v>
      </c>
      <c r="I13096" s="523">
        <v>0.12465999999999999</v>
      </c>
      <c r="J13096" s="520" t="s">
        <v>3192</v>
      </c>
    </row>
    <row r="13097" spans="1:10" x14ac:dyDescent="0.3">
      <c r="A13097" s="519">
        <v>2022</v>
      </c>
      <c r="B13097" s="520" t="s">
        <v>3051</v>
      </c>
      <c r="C13097" s="520" t="s">
        <v>3051</v>
      </c>
      <c r="D13097" s="521" t="s">
        <v>3051</v>
      </c>
      <c r="E13097" s="520" t="s">
        <v>6118</v>
      </c>
      <c r="F13097" s="520" t="s">
        <v>3051</v>
      </c>
      <c r="G13097" s="522" t="s">
        <v>6074</v>
      </c>
      <c r="H13097" s="524">
        <v>44652</v>
      </c>
      <c r="I13097" s="523">
        <v>10149.198245</v>
      </c>
      <c r="J13097" s="520" t="s">
        <v>6487</v>
      </c>
    </row>
    <row r="13098" spans="1:10" x14ac:dyDescent="0.3">
      <c r="A13098" s="519">
        <v>2022</v>
      </c>
      <c r="B13098" s="520" t="s">
        <v>3022</v>
      </c>
      <c r="C13098" s="520" t="s">
        <v>3023</v>
      </c>
      <c r="D13098" s="521" t="s">
        <v>3024</v>
      </c>
      <c r="E13098" s="520" t="s">
        <v>3025</v>
      </c>
      <c r="F13098" s="520" t="s">
        <v>3026</v>
      </c>
      <c r="G13098" s="522" t="s">
        <v>2788</v>
      </c>
      <c r="H13098" s="524">
        <v>44652</v>
      </c>
      <c r="I13098" s="523">
        <v>0</v>
      </c>
      <c r="J13098" s="520" t="s">
        <v>3241</v>
      </c>
    </row>
    <row r="13099" spans="1:10" x14ac:dyDescent="0.3">
      <c r="A13099" s="519">
        <v>2022</v>
      </c>
      <c r="B13099" s="520" t="s">
        <v>3022</v>
      </c>
      <c r="C13099" s="520" t="s">
        <v>3023</v>
      </c>
      <c r="D13099" s="521" t="s">
        <v>3027</v>
      </c>
      <c r="E13099" s="520" t="s">
        <v>3025</v>
      </c>
      <c r="F13099" s="520" t="s">
        <v>3026</v>
      </c>
      <c r="G13099" s="522" t="s">
        <v>2788</v>
      </c>
      <c r="H13099" s="524">
        <v>44652</v>
      </c>
      <c r="I13099" s="523">
        <v>0</v>
      </c>
      <c r="J13099" s="520" t="s">
        <v>3241</v>
      </c>
    </row>
    <row r="13100" spans="1:10" x14ac:dyDescent="0.3">
      <c r="A13100" s="519">
        <v>2022</v>
      </c>
      <c r="B13100" s="520" t="s">
        <v>3162</v>
      </c>
      <c r="C13100" s="520" t="s">
        <v>3163</v>
      </c>
      <c r="D13100" s="521" t="s">
        <v>3164</v>
      </c>
      <c r="E13100" s="520" t="s">
        <v>3025</v>
      </c>
      <c r="F13100" s="520" t="s">
        <v>3087</v>
      </c>
      <c r="G13100" s="522" t="s">
        <v>2788</v>
      </c>
      <c r="H13100" s="524">
        <v>44652</v>
      </c>
      <c r="I13100" s="523">
        <v>0</v>
      </c>
      <c r="J13100" s="520" t="s">
        <v>3241</v>
      </c>
    </row>
    <row r="13101" spans="1:10" x14ac:dyDescent="0.3">
      <c r="A13101" s="519">
        <v>2022</v>
      </c>
      <c r="B13101" s="520" t="s">
        <v>3162</v>
      </c>
      <c r="C13101" s="520" t="s">
        <v>3163</v>
      </c>
      <c r="D13101" s="521" t="s">
        <v>3165</v>
      </c>
      <c r="E13101" s="520" t="s">
        <v>3025</v>
      </c>
      <c r="F13101" s="520" t="s">
        <v>3087</v>
      </c>
      <c r="G13101" s="522" t="s">
        <v>2788</v>
      </c>
      <c r="H13101" s="524">
        <v>44652</v>
      </c>
      <c r="I13101" s="523">
        <v>0</v>
      </c>
      <c r="J13101" s="520" t="s">
        <v>3241</v>
      </c>
    </row>
    <row r="13102" spans="1:10" x14ac:dyDescent="0.3">
      <c r="A13102" s="519">
        <v>2022</v>
      </c>
      <c r="B13102" s="520" t="s">
        <v>3064</v>
      </c>
      <c r="C13102" s="520" t="s">
        <v>3065</v>
      </c>
      <c r="D13102" s="521" t="s">
        <v>3066</v>
      </c>
      <c r="E13102" s="520" t="s">
        <v>3025</v>
      </c>
      <c r="F13102" s="520" t="s">
        <v>2825</v>
      </c>
      <c r="G13102" s="522" t="s">
        <v>2826</v>
      </c>
      <c r="H13102" s="524">
        <v>44652</v>
      </c>
      <c r="I13102" s="523">
        <v>0</v>
      </c>
      <c r="J13102" s="520" t="s">
        <v>3241</v>
      </c>
    </row>
    <row r="13103" spans="1:10" x14ac:dyDescent="0.3">
      <c r="A13103" s="519">
        <v>2022</v>
      </c>
      <c r="B13103" s="520" t="s">
        <v>3064</v>
      </c>
      <c r="C13103" s="520" t="s">
        <v>3065</v>
      </c>
      <c r="D13103" s="521" t="s">
        <v>3067</v>
      </c>
      <c r="E13103" s="520" t="s">
        <v>3025</v>
      </c>
      <c r="F13103" s="520" t="s">
        <v>2825</v>
      </c>
      <c r="G13103" s="522" t="s">
        <v>2826</v>
      </c>
      <c r="H13103" s="524">
        <v>44652</v>
      </c>
      <c r="I13103" s="523">
        <v>0</v>
      </c>
      <c r="J13103" s="520" t="s">
        <v>3241</v>
      </c>
    </row>
    <row r="13104" spans="1:10" x14ac:dyDescent="0.3">
      <c r="A13104" s="519">
        <v>2022</v>
      </c>
      <c r="B13104" s="520" t="s">
        <v>3084</v>
      </c>
      <c r="C13104" s="520" t="s">
        <v>3085</v>
      </c>
      <c r="D13104" s="521" t="s">
        <v>3086</v>
      </c>
      <c r="E13104" s="520" t="s">
        <v>3025</v>
      </c>
      <c r="F13104" s="520" t="s">
        <v>3087</v>
      </c>
      <c r="G13104" s="522" t="s">
        <v>2788</v>
      </c>
      <c r="H13104" s="524">
        <v>44652</v>
      </c>
      <c r="I13104" s="523">
        <v>0</v>
      </c>
      <c r="J13104" s="520" t="s">
        <v>3241</v>
      </c>
    </row>
    <row r="13105" spans="1:10" x14ac:dyDescent="0.3">
      <c r="A13105" s="519">
        <v>2022</v>
      </c>
      <c r="B13105" s="520" t="s">
        <v>3084</v>
      </c>
      <c r="C13105" s="520" t="s">
        <v>3085</v>
      </c>
      <c r="D13105" s="521" t="s">
        <v>3088</v>
      </c>
      <c r="E13105" s="520" t="s">
        <v>3025</v>
      </c>
      <c r="F13105" s="520" t="s">
        <v>3087</v>
      </c>
      <c r="G13105" s="522" t="s">
        <v>2788</v>
      </c>
      <c r="H13105" s="524">
        <v>44652</v>
      </c>
      <c r="I13105" s="523">
        <v>0</v>
      </c>
      <c r="J13105" s="520" t="s">
        <v>3241</v>
      </c>
    </row>
    <row r="13106" spans="1:10" x14ac:dyDescent="0.3">
      <c r="A13106" s="519">
        <v>2022</v>
      </c>
      <c r="B13106" s="520" t="s">
        <v>3136</v>
      </c>
      <c r="C13106" s="520" t="s">
        <v>3137</v>
      </c>
      <c r="D13106" s="521" t="s">
        <v>3138</v>
      </c>
      <c r="E13106" s="520" t="s">
        <v>3025</v>
      </c>
      <c r="F13106" s="520" t="s">
        <v>3087</v>
      </c>
      <c r="G13106" s="522" t="s">
        <v>2788</v>
      </c>
      <c r="H13106" s="524">
        <v>44652</v>
      </c>
      <c r="I13106" s="523">
        <v>0</v>
      </c>
      <c r="J13106" s="520" t="s">
        <v>3241</v>
      </c>
    </row>
    <row r="13107" spans="1:10" x14ac:dyDescent="0.3">
      <c r="A13107" s="519">
        <v>2022</v>
      </c>
      <c r="B13107" s="520" t="s">
        <v>3136</v>
      </c>
      <c r="C13107" s="520" t="s">
        <v>3137</v>
      </c>
      <c r="D13107" s="521" t="s">
        <v>3139</v>
      </c>
      <c r="E13107" s="520" t="s">
        <v>3025</v>
      </c>
      <c r="F13107" s="520" t="s">
        <v>3087</v>
      </c>
      <c r="G13107" s="522" t="s">
        <v>2788</v>
      </c>
      <c r="H13107" s="524">
        <v>44652</v>
      </c>
      <c r="I13107" s="523">
        <v>0</v>
      </c>
      <c r="J13107" s="520" t="s">
        <v>3241</v>
      </c>
    </row>
    <row r="13108" spans="1:10" x14ac:dyDescent="0.3">
      <c r="A13108" s="519">
        <v>2022</v>
      </c>
      <c r="B13108" s="520" t="s">
        <v>3123</v>
      </c>
      <c r="C13108" s="520" t="s">
        <v>3124</v>
      </c>
      <c r="D13108" s="521" t="s">
        <v>3166</v>
      </c>
      <c r="E13108" s="520" t="s">
        <v>3025</v>
      </c>
      <c r="F13108" s="520" t="s">
        <v>2825</v>
      </c>
      <c r="G13108" s="522" t="s">
        <v>2850</v>
      </c>
      <c r="H13108" s="524">
        <v>44652</v>
      </c>
      <c r="I13108" s="523">
        <v>0</v>
      </c>
      <c r="J13108" s="520" t="s">
        <v>3241</v>
      </c>
    </row>
    <row r="13109" spans="1:10" x14ac:dyDescent="0.3">
      <c r="A13109" s="519">
        <v>2022</v>
      </c>
      <c r="B13109" s="520" t="s">
        <v>3123</v>
      </c>
      <c r="C13109" s="520" t="s">
        <v>3124</v>
      </c>
      <c r="D13109" s="521" t="s">
        <v>3125</v>
      </c>
      <c r="E13109" s="520" t="s">
        <v>3025</v>
      </c>
      <c r="F13109" s="520" t="s">
        <v>2825</v>
      </c>
      <c r="G13109" s="522" t="s">
        <v>2850</v>
      </c>
      <c r="H13109" s="524">
        <v>44652</v>
      </c>
      <c r="I13109" s="523">
        <v>0</v>
      </c>
      <c r="J13109" s="520" t="s">
        <v>3241</v>
      </c>
    </row>
    <row r="13110" spans="1:10" x14ac:dyDescent="0.3">
      <c r="A13110" s="519">
        <v>2022</v>
      </c>
      <c r="B13110" s="520" t="s">
        <v>3123</v>
      </c>
      <c r="C13110" s="520" t="s">
        <v>3124</v>
      </c>
      <c r="D13110" s="521" t="s">
        <v>3170</v>
      </c>
      <c r="E13110" s="520" t="s">
        <v>3025</v>
      </c>
      <c r="F13110" s="520" t="s">
        <v>2825</v>
      </c>
      <c r="G13110" s="522" t="s">
        <v>2850</v>
      </c>
      <c r="H13110" s="524">
        <v>44652</v>
      </c>
      <c r="I13110" s="523">
        <v>0</v>
      </c>
      <c r="J13110" s="520" t="s">
        <v>3241</v>
      </c>
    </row>
    <row r="13111" spans="1:10" x14ac:dyDescent="0.3">
      <c r="A13111" s="519">
        <v>2022</v>
      </c>
      <c r="B13111" s="520" t="s">
        <v>3114</v>
      </c>
      <c r="C13111" s="520" t="s">
        <v>3115</v>
      </c>
      <c r="D13111" s="521" t="s">
        <v>3116</v>
      </c>
      <c r="E13111" s="520" t="s">
        <v>3025</v>
      </c>
      <c r="F13111" s="520" t="s">
        <v>3026</v>
      </c>
      <c r="G13111" s="522" t="s">
        <v>2788</v>
      </c>
      <c r="H13111" s="524">
        <v>44652</v>
      </c>
      <c r="I13111" s="523">
        <v>0</v>
      </c>
      <c r="J13111" s="520" t="s">
        <v>3241</v>
      </c>
    </row>
    <row r="13112" spans="1:10" x14ac:dyDescent="0.3">
      <c r="A13112" s="519">
        <v>2022</v>
      </c>
      <c r="B13112" s="520" t="s">
        <v>3126</v>
      </c>
      <c r="C13112" s="520" t="s">
        <v>3127</v>
      </c>
      <c r="D13112" s="521" t="s">
        <v>3128</v>
      </c>
      <c r="E13112" s="520" t="s">
        <v>3025</v>
      </c>
      <c r="F13112" s="520" t="s">
        <v>3026</v>
      </c>
      <c r="G13112" s="522" t="s">
        <v>2936</v>
      </c>
      <c r="H13112" s="524">
        <v>44652</v>
      </c>
      <c r="I13112" s="523">
        <v>0</v>
      </c>
      <c r="J13112" s="520" t="s">
        <v>3241</v>
      </c>
    </row>
    <row r="13113" spans="1:10" x14ac:dyDescent="0.3">
      <c r="A13113" s="519">
        <v>2022</v>
      </c>
      <c r="B13113" s="520" t="s">
        <v>3107</v>
      </c>
      <c r="C13113" s="520" t="s">
        <v>3108</v>
      </c>
      <c r="D13113" s="521" t="s">
        <v>3108</v>
      </c>
      <c r="E13113" s="520" t="s">
        <v>6117</v>
      </c>
      <c r="F13113" s="520" t="s">
        <v>3026</v>
      </c>
      <c r="G13113" s="522" t="s">
        <v>2936</v>
      </c>
      <c r="H13113" s="524">
        <v>44652</v>
      </c>
      <c r="I13113" s="523">
        <v>3.4421999999999994E-2</v>
      </c>
      <c r="J13113" s="520" t="s">
        <v>3241</v>
      </c>
    </row>
    <row r="13114" spans="1:10" x14ac:dyDescent="0.3">
      <c r="A13114" s="519">
        <v>2022</v>
      </c>
      <c r="B13114" s="520" t="s">
        <v>6453</v>
      </c>
      <c r="C13114" s="520" t="s">
        <v>6454</v>
      </c>
      <c r="D13114" s="521" t="s">
        <v>6453</v>
      </c>
      <c r="E13114" s="520" t="s">
        <v>3063</v>
      </c>
      <c r="F13114" s="520" t="s">
        <v>3094</v>
      </c>
      <c r="G13114" s="522" t="s">
        <v>2961</v>
      </c>
      <c r="H13114" s="524">
        <v>44652</v>
      </c>
      <c r="I13114" s="523">
        <v>0</v>
      </c>
      <c r="J13114" s="520" t="s">
        <v>3192</v>
      </c>
    </row>
    <row r="13115" spans="1:10" x14ac:dyDescent="0.3">
      <c r="A13115" s="519">
        <v>2022</v>
      </c>
      <c r="B13115" s="520" t="s">
        <v>3035</v>
      </c>
      <c r="C13115" s="520" t="s">
        <v>3036</v>
      </c>
      <c r="D13115" s="521" t="s">
        <v>3035</v>
      </c>
      <c r="E13115" s="520" t="s">
        <v>6117</v>
      </c>
      <c r="F13115" s="520" t="s">
        <v>2825</v>
      </c>
      <c r="G13115" s="522" t="s">
        <v>2826</v>
      </c>
      <c r="H13115" s="524">
        <v>44652</v>
      </c>
      <c r="I13115" s="523">
        <v>0</v>
      </c>
      <c r="J13115" s="520" t="s">
        <v>3241</v>
      </c>
    </row>
    <row r="13116" spans="1:10" x14ac:dyDescent="0.3">
      <c r="A13116" s="519">
        <v>2022</v>
      </c>
      <c r="B13116" s="520" t="s">
        <v>6728</v>
      </c>
      <c r="C13116" s="520" t="s">
        <v>6727</v>
      </c>
      <c r="D13116" s="521" t="s">
        <v>6726</v>
      </c>
      <c r="E13116" s="520" t="s">
        <v>3161</v>
      </c>
      <c r="F13116" s="520" t="s">
        <v>2815</v>
      </c>
      <c r="G13116" s="522" t="s">
        <v>2816</v>
      </c>
      <c r="H13116" s="524">
        <v>44652</v>
      </c>
      <c r="I13116" s="523">
        <v>0</v>
      </c>
      <c r="J13116" s="520" t="s">
        <v>3192</v>
      </c>
    </row>
  </sheetData>
  <autoFilter ref="A14:J1230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2"/>
  <sheetViews>
    <sheetView workbookViewId="0">
      <selection sqref="A1:M1"/>
    </sheetView>
  </sheetViews>
  <sheetFormatPr baseColWidth="10" defaultColWidth="11.44140625" defaultRowHeight="14.4" x14ac:dyDescent="0.3"/>
  <cols>
    <col min="1" max="1" width="11.44140625" style="671"/>
    <col min="2" max="2" width="10.88671875" style="102" customWidth="1"/>
    <col min="3" max="3" width="76.88671875" style="102" customWidth="1"/>
    <col min="4" max="4" width="10.6640625" style="102" bestFit="1" customWidth="1"/>
    <col min="5" max="5" width="11" style="102" customWidth="1"/>
    <col min="6" max="6" width="11.44140625" style="672"/>
    <col min="7" max="7" width="13.33203125" style="102" customWidth="1"/>
    <col min="8" max="8" width="33.5546875" style="102" customWidth="1"/>
    <col min="9" max="9" width="31.5546875" style="102" customWidth="1"/>
    <col min="10" max="10" width="26.6640625" style="102" customWidth="1"/>
    <col min="11" max="11" width="26" style="102" customWidth="1"/>
    <col min="12" max="12" width="20.6640625" style="102" customWidth="1"/>
    <col min="13" max="13" width="29" style="102" customWidth="1"/>
    <col min="14" max="16384" width="11.44140625" style="102"/>
  </cols>
  <sheetData>
    <row r="1" spans="1:13" ht="24" customHeight="1" thickBot="1" x14ac:dyDescent="0.35">
      <c r="A1" s="762" t="s">
        <v>9631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4"/>
    </row>
    <row r="2" spans="1:13" ht="24" customHeight="1" x14ac:dyDescent="0.3">
      <c r="A2" s="765" t="s">
        <v>3201</v>
      </c>
      <c r="B2" s="768" t="s">
        <v>5220</v>
      </c>
      <c r="C2" s="771" t="s">
        <v>9632</v>
      </c>
      <c r="D2" s="772"/>
      <c r="E2" s="775" t="s">
        <v>5221</v>
      </c>
      <c r="F2" s="775" t="s">
        <v>5222</v>
      </c>
      <c r="G2" s="778" t="s">
        <v>5223</v>
      </c>
      <c r="H2" s="779"/>
      <c r="I2" s="779"/>
      <c r="J2" s="779"/>
      <c r="K2" s="779"/>
      <c r="L2" s="779"/>
      <c r="M2" s="780"/>
    </row>
    <row r="3" spans="1:13" ht="24" customHeight="1" x14ac:dyDescent="0.3">
      <c r="A3" s="766"/>
      <c r="B3" s="769"/>
      <c r="C3" s="773"/>
      <c r="D3" s="774"/>
      <c r="E3" s="776"/>
      <c r="F3" s="776"/>
      <c r="G3" s="781" t="s">
        <v>5224</v>
      </c>
      <c r="H3" s="781" t="s">
        <v>5225</v>
      </c>
      <c r="I3" s="781" t="s">
        <v>5226</v>
      </c>
      <c r="J3" s="781" t="s">
        <v>5227</v>
      </c>
      <c r="K3" s="781" t="s">
        <v>5228</v>
      </c>
      <c r="L3" s="781" t="s">
        <v>5229</v>
      </c>
      <c r="M3" s="783" t="s">
        <v>5230</v>
      </c>
    </row>
    <row r="4" spans="1:13" s="103" customFormat="1" ht="24" customHeight="1" thickBot="1" x14ac:dyDescent="0.35">
      <c r="A4" s="767"/>
      <c r="B4" s="770"/>
      <c r="C4" s="755" t="s">
        <v>5231</v>
      </c>
      <c r="D4" s="755" t="s">
        <v>5232</v>
      </c>
      <c r="E4" s="777"/>
      <c r="F4" s="777"/>
      <c r="G4" s="782"/>
      <c r="H4" s="782"/>
      <c r="I4" s="782"/>
      <c r="J4" s="782"/>
      <c r="K4" s="782"/>
      <c r="L4" s="782"/>
      <c r="M4" s="784"/>
    </row>
    <row r="5" spans="1:13" ht="16.5" customHeight="1" x14ac:dyDescent="0.3">
      <c r="A5" s="785" t="s">
        <v>5233</v>
      </c>
      <c r="B5" s="125">
        <v>1000</v>
      </c>
      <c r="C5" s="125" t="s">
        <v>5234</v>
      </c>
      <c r="D5" s="126" t="s">
        <v>5235</v>
      </c>
      <c r="E5" s="125">
        <v>132</v>
      </c>
      <c r="F5" s="127" t="s">
        <v>5235</v>
      </c>
      <c r="G5" s="128">
        <v>90</v>
      </c>
      <c r="H5" s="170"/>
      <c r="I5" s="300"/>
      <c r="J5" s="170"/>
      <c r="K5" s="170"/>
      <c r="L5" s="131"/>
      <c r="M5" s="132"/>
    </row>
    <row r="6" spans="1:13" ht="16.5" customHeight="1" x14ac:dyDescent="0.3">
      <c r="A6" s="785"/>
      <c r="B6" s="125">
        <v>1001</v>
      </c>
      <c r="C6" s="125" t="s">
        <v>5236</v>
      </c>
      <c r="D6" s="126" t="s">
        <v>5237</v>
      </c>
      <c r="E6" s="125">
        <v>132</v>
      </c>
      <c r="F6" s="127" t="s">
        <v>5235</v>
      </c>
      <c r="G6" s="128">
        <v>90</v>
      </c>
      <c r="H6" s="170"/>
      <c r="I6" s="300"/>
      <c r="J6" s="170"/>
      <c r="K6" s="170"/>
      <c r="L6" s="131"/>
      <c r="M6" s="132"/>
    </row>
    <row r="7" spans="1:13" ht="16.5" customHeight="1" x14ac:dyDescent="0.3">
      <c r="A7" s="785"/>
      <c r="B7" s="125">
        <v>1002</v>
      </c>
      <c r="C7" s="125" t="s">
        <v>5238</v>
      </c>
      <c r="D7" s="126" t="s">
        <v>5237</v>
      </c>
      <c r="E7" s="125">
        <v>132</v>
      </c>
      <c r="F7" s="127" t="s">
        <v>5235</v>
      </c>
      <c r="G7" s="128">
        <v>100</v>
      </c>
      <c r="H7" s="170"/>
      <c r="I7" s="300"/>
      <c r="J7" s="170"/>
      <c r="K7" s="170"/>
      <c r="L7" s="131"/>
      <c r="M7" s="132"/>
    </row>
    <row r="8" spans="1:13" ht="16.5" customHeight="1" x14ac:dyDescent="0.3">
      <c r="A8" s="785"/>
      <c r="B8" s="133">
        <v>1010</v>
      </c>
      <c r="C8" s="133" t="s">
        <v>6851</v>
      </c>
      <c r="D8" s="134" t="s">
        <v>5235</v>
      </c>
      <c r="E8" s="133">
        <v>132</v>
      </c>
      <c r="F8" s="135" t="s">
        <v>5235</v>
      </c>
      <c r="G8" s="258">
        <v>150</v>
      </c>
      <c r="H8" s="137" t="s">
        <v>5239</v>
      </c>
      <c r="I8" s="138" t="s">
        <v>5240</v>
      </c>
      <c r="J8" s="170"/>
      <c r="K8" s="170"/>
      <c r="L8" s="131"/>
      <c r="M8" s="132"/>
    </row>
    <row r="9" spans="1:13" ht="16.5" customHeight="1" x14ac:dyDescent="0.3">
      <c r="A9" s="785"/>
      <c r="B9" s="133">
        <v>1030</v>
      </c>
      <c r="C9" s="133" t="s">
        <v>5241</v>
      </c>
      <c r="D9" s="134" t="s">
        <v>5235</v>
      </c>
      <c r="E9" s="133">
        <v>132</v>
      </c>
      <c r="F9" s="135" t="s">
        <v>5235</v>
      </c>
      <c r="G9" s="258">
        <v>150</v>
      </c>
      <c r="H9" s="427">
        <v>165</v>
      </c>
      <c r="I9" s="138"/>
      <c r="J9" s="140"/>
      <c r="K9" s="140"/>
      <c r="L9" s="131"/>
      <c r="M9" s="132"/>
    </row>
    <row r="10" spans="1:13" ht="16.5" customHeight="1" x14ac:dyDescent="0.3">
      <c r="A10" s="785"/>
      <c r="B10" s="133">
        <v>1031</v>
      </c>
      <c r="C10" s="133" t="s">
        <v>5242</v>
      </c>
      <c r="D10" s="134" t="s">
        <v>5237</v>
      </c>
      <c r="E10" s="133">
        <v>132</v>
      </c>
      <c r="F10" s="135" t="s">
        <v>5235</v>
      </c>
      <c r="G10" s="136">
        <v>100</v>
      </c>
      <c r="H10" s="139"/>
      <c r="I10" s="138"/>
      <c r="J10" s="140"/>
      <c r="K10" s="140"/>
      <c r="L10" s="131"/>
      <c r="M10" s="132"/>
    </row>
    <row r="11" spans="1:13" ht="16.5" customHeight="1" x14ac:dyDescent="0.3">
      <c r="A11" s="785"/>
      <c r="B11" s="133">
        <v>1032</v>
      </c>
      <c r="C11" s="133" t="s">
        <v>5243</v>
      </c>
      <c r="D11" s="134" t="s">
        <v>5237</v>
      </c>
      <c r="E11" s="133">
        <v>132</v>
      </c>
      <c r="F11" s="135" t="s">
        <v>5235</v>
      </c>
      <c r="G11" s="136">
        <v>90</v>
      </c>
      <c r="H11" s="141"/>
      <c r="I11" s="409">
        <v>300</v>
      </c>
      <c r="J11" s="143" t="s">
        <v>5244</v>
      </c>
      <c r="K11" s="144"/>
      <c r="L11" s="131"/>
      <c r="M11" s="132"/>
    </row>
    <row r="12" spans="1:13" ht="16.5" customHeight="1" x14ac:dyDescent="0.3">
      <c r="A12" s="785"/>
      <c r="B12" s="133">
        <v>1020</v>
      </c>
      <c r="C12" s="133" t="s">
        <v>5245</v>
      </c>
      <c r="D12" s="134" t="s">
        <v>5235</v>
      </c>
      <c r="E12" s="133">
        <v>132</v>
      </c>
      <c r="F12" s="135" t="s">
        <v>5235</v>
      </c>
      <c r="G12" s="136">
        <v>0</v>
      </c>
      <c r="H12" s="597"/>
      <c r="I12" s="300"/>
      <c r="J12" s="598">
        <v>900</v>
      </c>
      <c r="K12" s="144"/>
      <c r="L12" s="131"/>
      <c r="M12" s="132"/>
    </row>
    <row r="13" spans="1:13" ht="16.5" customHeight="1" x14ac:dyDescent="0.3">
      <c r="A13" s="785"/>
      <c r="B13" s="133">
        <v>1021</v>
      </c>
      <c r="C13" s="133" t="s">
        <v>5246</v>
      </c>
      <c r="D13" s="134" t="s">
        <v>5237</v>
      </c>
      <c r="E13" s="133">
        <v>132</v>
      </c>
      <c r="F13" s="135" t="s">
        <v>5235</v>
      </c>
      <c r="G13" s="136">
        <v>300</v>
      </c>
      <c r="H13" s="372"/>
      <c r="I13" s="300"/>
      <c r="J13" s="743"/>
      <c r="K13" s="746"/>
      <c r="L13" s="131"/>
      <c r="M13" s="132"/>
    </row>
    <row r="14" spans="1:13" ht="16.5" customHeight="1" x14ac:dyDescent="0.3">
      <c r="A14" s="785"/>
      <c r="B14" s="133">
        <v>1040</v>
      </c>
      <c r="C14" s="133" t="s">
        <v>5247</v>
      </c>
      <c r="D14" s="134" t="s">
        <v>5235</v>
      </c>
      <c r="E14" s="133">
        <v>132</v>
      </c>
      <c r="F14" s="135" t="s">
        <v>5235</v>
      </c>
      <c r="G14" s="136">
        <v>180</v>
      </c>
      <c r="H14" s="372"/>
      <c r="I14" s="300"/>
      <c r="J14" s="300"/>
      <c r="K14" s="146"/>
      <c r="L14" s="131"/>
      <c r="M14" s="132"/>
    </row>
    <row r="15" spans="1:13" ht="16.5" customHeight="1" x14ac:dyDescent="0.3">
      <c r="A15" s="785"/>
      <c r="B15" s="133">
        <v>1041</v>
      </c>
      <c r="C15" s="133" t="s">
        <v>5248</v>
      </c>
      <c r="D15" s="134" t="s">
        <v>5237</v>
      </c>
      <c r="E15" s="133">
        <v>132</v>
      </c>
      <c r="F15" s="135" t="s">
        <v>5235</v>
      </c>
      <c r="G15" s="136">
        <v>200</v>
      </c>
      <c r="H15" s="372"/>
      <c r="I15" s="300"/>
      <c r="J15" s="300"/>
      <c r="K15" s="743"/>
      <c r="L15" s="131"/>
      <c r="M15" s="132"/>
    </row>
    <row r="16" spans="1:13" ht="16.5" customHeight="1" x14ac:dyDescent="0.3">
      <c r="A16" s="785"/>
      <c r="B16" s="133">
        <v>1070</v>
      </c>
      <c r="C16" s="133" t="s">
        <v>5249</v>
      </c>
      <c r="D16" s="134" t="s">
        <v>5237</v>
      </c>
      <c r="E16" s="133">
        <v>132</v>
      </c>
      <c r="F16" s="135" t="s">
        <v>5235</v>
      </c>
      <c r="G16" s="136">
        <v>300</v>
      </c>
      <c r="H16" s="311"/>
      <c r="I16" s="268"/>
      <c r="J16" s="300"/>
      <c r="K16" s="300"/>
      <c r="L16" s="131"/>
      <c r="M16" s="132"/>
    </row>
    <row r="17" spans="1:13" ht="16.5" customHeight="1" x14ac:dyDescent="0.3">
      <c r="A17" s="785"/>
      <c r="B17" s="133">
        <v>1071</v>
      </c>
      <c r="C17" s="133" t="s">
        <v>5250</v>
      </c>
      <c r="D17" s="134" t="s">
        <v>5237</v>
      </c>
      <c r="E17" s="133">
        <v>132</v>
      </c>
      <c r="F17" s="135" t="s">
        <v>5235</v>
      </c>
      <c r="G17" s="136">
        <v>0</v>
      </c>
      <c r="H17" s="372"/>
      <c r="I17" s="292"/>
      <c r="J17" s="300"/>
      <c r="K17" s="300"/>
      <c r="L17" s="131"/>
      <c r="M17" s="132"/>
    </row>
    <row r="18" spans="1:13" ht="16.5" customHeight="1" x14ac:dyDescent="0.3">
      <c r="A18" s="785"/>
      <c r="B18" s="151">
        <v>1072</v>
      </c>
      <c r="C18" s="133" t="s">
        <v>5251</v>
      </c>
      <c r="D18" s="134" t="s">
        <v>5235</v>
      </c>
      <c r="E18" s="133">
        <v>132</v>
      </c>
      <c r="F18" s="135" t="s">
        <v>5235</v>
      </c>
      <c r="G18" s="152">
        <v>40</v>
      </c>
      <c r="H18" s="153"/>
      <c r="I18" s="599"/>
      <c r="J18" s="300"/>
      <c r="K18" s="300"/>
      <c r="L18" s="131"/>
      <c r="M18" s="132"/>
    </row>
    <row r="19" spans="1:13" ht="16.5" customHeight="1" x14ac:dyDescent="0.3">
      <c r="A19" s="785"/>
      <c r="B19" s="151">
        <v>1073</v>
      </c>
      <c r="C19" s="133" t="s">
        <v>5252</v>
      </c>
      <c r="D19" s="134" t="s">
        <v>5237</v>
      </c>
      <c r="E19" s="133">
        <v>132</v>
      </c>
      <c r="F19" s="135" t="s">
        <v>5235</v>
      </c>
      <c r="G19" s="152">
        <v>40</v>
      </c>
      <c r="H19" s="138" t="s">
        <v>5253</v>
      </c>
      <c r="I19" s="599"/>
      <c r="J19" s="300"/>
      <c r="K19" s="300"/>
      <c r="L19" s="131"/>
      <c r="M19" s="132"/>
    </row>
    <row r="20" spans="1:13" ht="16.5" customHeight="1" x14ac:dyDescent="0.3">
      <c r="A20" s="785"/>
      <c r="B20" s="151">
        <v>1074</v>
      </c>
      <c r="C20" s="133" t="s">
        <v>5254</v>
      </c>
      <c r="D20" s="134" t="s">
        <v>5235</v>
      </c>
      <c r="E20" s="133">
        <v>132</v>
      </c>
      <c r="F20" s="135" t="s">
        <v>5235</v>
      </c>
      <c r="G20" s="152">
        <v>40</v>
      </c>
      <c r="H20" s="155">
        <v>40</v>
      </c>
      <c r="I20" s="599"/>
      <c r="J20" s="300"/>
      <c r="K20" s="300"/>
      <c r="L20" s="131"/>
      <c r="M20" s="132"/>
    </row>
    <row r="21" spans="1:13" ht="16.5" customHeight="1" x14ac:dyDescent="0.3">
      <c r="A21" s="785"/>
      <c r="B21" s="151">
        <v>1048</v>
      </c>
      <c r="C21" s="133" t="s">
        <v>5255</v>
      </c>
      <c r="D21" s="134" t="s">
        <v>5237</v>
      </c>
      <c r="E21" s="133">
        <v>132</v>
      </c>
      <c r="F21" s="135" t="s">
        <v>5235</v>
      </c>
      <c r="G21" s="152">
        <v>40</v>
      </c>
      <c r="H21" s="137"/>
      <c r="I21" s="599"/>
      <c r="J21" s="300"/>
      <c r="K21" s="300"/>
      <c r="L21" s="131"/>
      <c r="M21" s="132"/>
    </row>
    <row r="22" spans="1:13" ht="16.5" customHeight="1" x14ac:dyDescent="0.3">
      <c r="A22" s="785"/>
      <c r="B22" s="151">
        <v>1049</v>
      </c>
      <c r="C22" s="133" t="s">
        <v>5255</v>
      </c>
      <c r="D22" s="134" t="s">
        <v>5237</v>
      </c>
      <c r="E22" s="133">
        <v>33</v>
      </c>
      <c r="F22" s="135" t="s">
        <v>5235</v>
      </c>
      <c r="G22" s="152">
        <v>15</v>
      </c>
      <c r="H22" s="125"/>
      <c r="I22" s="292"/>
      <c r="J22" s="300"/>
      <c r="K22" s="300"/>
      <c r="L22" s="131"/>
      <c r="M22" s="132"/>
    </row>
    <row r="23" spans="1:13" ht="16.5" customHeight="1" x14ac:dyDescent="0.3">
      <c r="A23" s="785"/>
      <c r="B23" s="133">
        <v>1050</v>
      </c>
      <c r="C23" s="133" t="s">
        <v>5246</v>
      </c>
      <c r="D23" s="134" t="s">
        <v>5237</v>
      </c>
      <c r="E23" s="133">
        <v>500</v>
      </c>
      <c r="F23" s="135" t="s">
        <v>5235</v>
      </c>
      <c r="G23" s="159">
        <v>900</v>
      </c>
      <c r="H23" s="372"/>
      <c r="I23" s="292"/>
      <c r="J23" s="300"/>
      <c r="K23" s="300"/>
      <c r="L23" s="131"/>
      <c r="M23" s="132"/>
    </row>
    <row r="24" spans="1:13" ht="16.5" customHeight="1" x14ac:dyDescent="0.3">
      <c r="A24" s="785"/>
      <c r="B24" s="133">
        <v>1060</v>
      </c>
      <c r="C24" s="133" t="s">
        <v>5256</v>
      </c>
      <c r="D24" s="134" t="s">
        <v>5235</v>
      </c>
      <c r="E24" s="133">
        <v>500</v>
      </c>
      <c r="F24" s="135" t="s">
        <v>5235</v>
      </c>
      <c r="G24" s="159">
        <v>900</v>
      </c>
      <c r="H24" s="311"/>
      <c r="I24" s="291"/>
      <c r="J24" s="268"/>
      <c r="K24" s="300"/>
      <c r="L24" s="131"/>
      <c r="M24" s="132"/>
    </row>
    <row r="25" spans="1:13" ht="16.5" customHeight="1" x14ac:dyDescent="0.3">
      <c r="A25" s="785"/>
      <c r="B25" s="151">
        <v>1066</v>
      </c>
      <c r="C25" s="133" t="s">
        <v>5257</v>
      </c>
      <c r="D25" s="134" t="s">
        <v>5237</v>
      </c>
      <c r="E25" s="133">
        <v>132</v>
      </c>
      <c r="F25" s="156" t="s">
        <v>5235</v>
      </c>
      <c r="G25" s="161">
        <v>130</v>
      </c>
      <c r="H25" s="162"/>
      <c r="I25" s="163"/>
      <c r="J25" s="300"/>
      <c r="K25" s="300"/>
      <c r="L25" s="131"/>
      <c r="M25" s="132"/>
    </row>
    <row r="26" spans="1:13" ht="16.5" customHeight="1" x14ac:dyDescent="0.3">
      <c r="A26" s="785"/>
      <c r="B26" s="151">
        <v>1067</v>
      </c>
      <c r="C26" s="133" t="s">
        <v>5258</v>
      </c>
      <c r="D26" s="134" t="s">
        <v>5237</v>
      </c>
      <c r="E26" s="133">
        <v>132</v>
      </c>
      <c r="F26" s="135" t="s">
        <v>5235</v>
      </c>
      <c r="G26" s="152">
        <v>140</v>
      </c>
      <c r="H26" s="162"/>
      <c r="I26" s="600"/>
      <c r="J26" s="300"/>
      <c r="K26" s="300"/>
      <c r="L26" s="131"/>
      <c r="M26" s="132"/>
    </row>
    <row r="27" spans="1:13" ht="16.5" customHeight="1" x14ac:dyDescent="0.3">
      <c r="A27" s="785"/>
      <c r="B27" s="151">
        <v>1068</v>
      </c>
      <c r="C27" s="133" t="s">
        <v>5259</v>
      </c>
      <c r="D27" s="134" t="s">
        <v>5235</v>
      </c>
      <c r="E27" s="133">
        <v>132</v>
      </c>
      <c r="F27" s="135" t="s">
        <v>5235</v>
      </c>
      <c r="G27" s="152">
        <v>140</v>
      </c>
      <c r="H27" s="162"/>
      <c r="I27" s="600"/>
      <c r="J27" s="300"/>
      <c r="K27" s="300"/>
      <c r="L27" s="131"/>
      <c r="M27" s="132"/>
    </row>
    <row r="28" spans="1:13" ht="16.5" customHeight="1" x14ac:dyDescent="0.3">
      <c r="A28" s="785"/>
      <c r="B28" s="151">
        <v>1085</v>
      </c>
      <c r="C28" s="133" t="s">
        <v>5267</v>
      </c>
      <c r="D28" s="134" t="s">
        <v>5237</v>
      </c>
      <c r="E28" s="133">
        <v>132</v>
      </c>
      <c r="F28" s="156" t="s">
        <v>5235</v>
      </c>
      <c r="G28" s="161">
        <v>100</v>
      </c>
      <c r="H28" s="162"/>
      <c r="I28" s="600"/>
      <c r="J28" s="300"/>
      <c r="K28" s="300"/>
      <c r="L28" s="131"/>
      <c r="M28" s="132"/>
    </row>
    <row r="29" spans="1:13" ht="16.5" customHeight="1" x14ac:dyDescent="0.3">
      <c r="A29" s="785"/>
      <c r="B29" s="151">
        <v>1069</v>
      </c>
      <c r="C29" s="133" t="s">
        <v>5260</v>
      </c>
      <c r="D29" s="134" t="s">
        <v>5237</v>
      </c>
      <c r="E29" s="133">
        <v>132</v>
      </c>
      <c r="F29" s="156" t="s">
        <v>5235</v>
      </c>
      <c r="G29" s="161">
        <v>130</v>
      </c>
      <c r="H29" s="162"/>
      <c r="I29" s="600"/>
      <c r="J29" s="300"/>
      <c r="K29" s="300"/>
      <c r="L29" s="131"/>
      <c r="M29" s="132"/>
    </row>
    <row r="30" spans="1:13" ht="16.5" customHeight="1" x14ac:dyDescent="0.3">
      <c r="A30" s="785"/>
      <c r="B30" s="151">
        <v>1075</v>
      </c>
      <c r="C30" s="133" t="s">
        <v>5261</v>
      </c>
      <c r="D30" s="134" t="s">
        <v>5237</v>
      </c>
      <c r="E30" s="133">
        <v>132</v>
      </c>
      <c r="F30" s="156" t="s">
        <v>5235</v>
      </c>
      <c r="G30" s="161">
        <v>200</v>
      </c>
      <c r="H30" s="162"/>
      <c r="I30" s="600"/>
      <c r="J30" s="300"/>
      <c r="K30" s="300"/>
      <c r="L30" s="131"/>
      <c r="M30" s="132"/>
    </row>
    <row r="31" spans="1:13" ht="16.5" customHeight="1" x14ac:dyDescent="0.3">
      <c r="A31" s="785"/>
      <c r="B31" s="151">
        <v>1077</v>
      </c>
      <c r="C31" s="133" t="s">
        <v>5263</v>
      </c>
      <c r="D31" s="134" t="s">
        <v>5237</v>
      </c>
      <c r="E31" s="133">
        <v>132</v>
      </c>
      <c r="F31" s="156" t="s">
        <v>5235</v>
      </c>
      <c r="G31" s="161">
        <v>50</v>
      </c>
      <c r="H31" s="707"/>
      <c r="I31" s="600"/>
      <c r="J31" s="300"/>
      <c r="K31" s="300"/>
      <c r="L31" s="131"/>
      <c r="M31" s="132"/>
    </row>
    <row r="32" spans="1:13" ht="16.5" customHeight="1" x14ac:dyDescent="0.3">
      <c r="A32" s="785"/>
      <c r="B32" s="133">
        <v>1080</v>
      </c>
      <c r="C32" s="133" t="s">
        <v>9633</v>
      </c>
      <c r="D32" s="134" t="s">
        <v>5235</v>
      </c>
      <c r="E32" s="133">
        <v>132</v>
      </c>
      <c r="F32" s="135" t="s">
        <v>5235</v>
      </c>
      <c r="G32" s="136">
        <v>50</v>
      </c>
      <c r="H32" s="137" t="s">
        <v>9634</v>
      </c>
      <c r="I32" s="600"/>
      <c r="J32" s="300"/>
      <c r="K32" s="300"/>
      <c r="L32" s="131"/>
      <c r="M32" s="132"/>
    </row>
    <row r="33" spans="1:13" ht="16.5" customHeight="1" x14ac:dyDescent="0.3">
      <c r="A33" s="785"/>
      <c r="B33" s="133">
        <v>1079</v>
      </c>
      <c r="C33" s="133" t="s">
        <v>5265</v>
      </c>
      <c r="D33" s="134" t="s">
        <v>5237</v>
      </c>
      <c r="E33" s="133">
        <v>132</v>
      </c>
      <c r="F33" s="156" t="s">
        <v>5235</v>
      </c>
      <c r="G33" s="200">
        <v>50</v>
      </c>
      <c r="H33" s="139">
        <v>100</v>
      </c>
      <c r="I33" s="600"/>
      <c r="J33" s="300"/>
      <c r="K33" s="300"/>
      <c r="L33" s="131"/>
      <c r="M33" s="132"/>
    </row>
    <row r="34" spans="1:13" ht="16.5" customHeight="1" x14ac:dyDescent="0.3">
      <c r="A34" s="785"/>
      <c r="B34" s="133">
        <v>1058</v>
      </c>
      <c r="C34" s="320" t="s">
        <v>9635</v>
      </c>
      <c r="D34" s="335" t="s">
        <v>5235</v>
      </c>
      <c r="E34" s="320">
        <v>132</v>
      </c>
      <c r="F34" s="335" t="s">
        <v>5235</v>
      </c>
      <c r="G34" s="708">
        <v>50</v>
      </c>
      <c r="H34" s="139"/>
      <c r="I34" s="600"/>
      <c r="J34" s="300"/>
      <c r="K34" s="300"/>
      <c r="L34" s="131"/>
      <c r="M34" s="132"/>
    </row>
    <row r="35" spans="1:13" ht="16.5" customHeight="1" x14ac:dyDescent="0.3">
      <c r="A35" s="785"/>
      <c r="B35" s="133">
        <v>1078</v>
      </c>
      <c r="C35" s="133" t="s">
        <v>5264</v>
      </c>
      <c r="D35" s="134" t="s">
        <v>5237</v>
      </c>
      <c r="E35" s="133">
        <v>132</v>
      </c>
      <c r="F35" s="156" t="s">
        <v>5235</v>
      </c>
      <c r="G35" s="200">
        <v>50</v>
      </c>
      <c r="H35" s="141"/>
      <c r="I35" s="600"/>
      <c r="J35" s="143" t="s">
        <v>5266</v>
      </c>
      <c r="K35" s="787" t="s">
        <v>9636</v>
      </c>
      <c r="L35" s="131"/>
      <c r="M35" s="132"/>
    </row>
    <row r="36" spans="1:13" ht="16.5" customHeight="1" x14ac:dyDescent="0.3">
      <c r="A36" s="785"/>
      <c r="B36" s="151">
        <v>1076</v>
      </c>
      <c r="C36" s="133" t="s">
        <v>5262</v>
      </c>
      <c r="D36" s="134" t="s">
        <v>5237</v>
      </c>
      <c r="E36" s="133">
        <v>132</v>
      </c>
      <c r="F36" s="156" t="s">
        <v>5235</v>
      </c>
      <c r="G36" s="161">
        <v>140</v>
      </c>
      <c r="H36" s="165"/>
      <c r="I36" s="600"/>
      <c r="J36" s="743">
        <v>130</v>
      </c>
      <c r="K36" s="787"/>
      <c r="L36" s="131"/>
      <c r="M36" s="132"/>
    </row>
    <row r="37" spans="1:13" ht="16.5" customHeight="1" x14ac:dyDescent="0.3">
      <c r="A37" s="785"/>
      <c r="B37" s="151">
        <v>1087</v>
      </c>
      <c r="C37" s="133" t="s">
        <v>5269</v>
      </c>
      <c r="D37" s="134" t="s">
        <v>5235</v>
      </c>
      <c r="E37" s="133">
        <v>132</v>
      </c>
      <c r="F37" s="156" t="s">
        <v>5235</v>
      </c>
      <c r="G37" s="161">
        <v>130</v>
      </c>
      <c r="H37" s="138" t="s">
        <v>5270</v>
      </c>
      <c r="I37" s="162"/>
      <c r="J37" s="743"/>
      <c r="L37" s="131"/>
      <c r="M37" s="132"/>
    </row>
    <row r="38" spans="1:13" ht="16.5" customHeight="1" x14ac:dyDescent="0.3">
      <c r="A38" s="785"/>
      <c r="B38" s="151">
        <v>1086</v>
      </c>
      <c r="C38" s="133" t="s">
        <v>5268</v>
      </c>
      <c r="D38" s="134" t="s">
        <v>5237</v>
      </c>
      <c r="E38" s="133">
        <v>132</v>
      </c>
      <c r="F38" s="156" t="s">
        <v>5235</v>
      </c>
      <c r="G38" s="161">
        <v>130</v>
      </c>
      <c r="H38" s="138"/>
      <c r="I38" s="162"/>
      <c r="J38" s="743"/>
      <c r="K38" s="746"/>
      <c r="L38" s="131"/>
      <c r="M38" s="132"/>
    </row>
    <row r="39" spans="1:13" ht="16.5" customHeight="1" x14ac:dyDescent="0.3">
      <c r="A39" s="785"/>
      <c r="B39" s="151">
        <v>1088</v>
      </c>
      <c r="C39" s="133" t="s">
        <v>5271</v>
      </c>
      <c r="D39" s="134" t="s">
        <v>5237</v>
      </c>
      <c r="E39" s="133">
        <v>132</v>
      </c>
      <c r="F39" s="156" t="s">
        <v>5235</v>
      </c>
      <c r="G39" s="161">
        <v>125</v>
      </c>
      <c r="H39" s="155">
        <v>150</v>
      </c>
      <c r="I39" s="162"/>
      <c r="J39" s="743"/>
      <c r="K39" s="300"/>
      <c r="L39" s="131"/>
      <c r="M39" s="132"/>
    </row>
    <row r="40" spans="1:13" ht="16.5" customHeight="1" x14ac:dyDescent="0.3">
      <c r="A40" s="785"/>
      <c r="B40" s="151">
        <v>1089</v>
      </c>
      <c r="C40" s="133" t="s">
        <v>5272</v>
      </c>
      <c r="D40" s="134" t="s">
        <v>5235</v>
      </c>
      <c r="E40" s="133">
        <v>132</v>
      </c>
      <c r="F40" s="156" t="s">
        <v>5235</v>
      </c>
      <c r="G40" s="161">
        <v>100</v>
      </c>
      <c r="H40" s="166"/>
      <c r="I40" s="162"/>
      <c r="J40" s="743"/>
      <c r="K40" s="598">
        <v>900</v>
      </c>
      <c r="L40" s="131"/>
      <c r="M40" s="132"/>
    </row>
    <row r="41" spans="1:13" ht="16.5" customHeight="1" x14ac:dyDescent="0.3">
      <c r="A41" s="785"/>
      <c r="B41" s="151">
        <v>1108</v>
      </c>
      <c r="C41" s="133" t="s">
        <v>5273</v>
      </c>
      <c r="D41" s="134" t="s">
        <v>5237</v>
      </c>
      <c r="E41" s="133">
        <v>33</v>
      </c>
      <c r="F41" s="156" t="s">
        <v>5235</v>
      </c>
      <c r="G41" s="161">
        <v>15</v>
      </c>
      <c r="H41" s="167" t="s">
        <v>5273</v>
      </c>
      <c r="I41" s="165"/>
      <c r="J41" s="155"/>
      <c r="K41" s="300"/>
      <c r="L41" s="131"/>
      <c r="M41" s="132"/>
    </row>
    <row r="42" spans="1:13" ht="16.5" customHeight="1" x14ac:dyDescent="0.3">
      <c r="A42" s="785"/>
      <c r="B42" s="151">
        <v>1109</v>
      </c>
      <c r="C42" s="133" t="s">
        <v>5273</v>
      </c>
      <c r="D42" s="134" t="s">
        <v>5237</v>
      </c>
      <c r="E42" s="133">
        <v>13.2</v>
      </c>
      <c r="F42" s="156" t="s">
        <v>5235</v>
      </c>
      <c r="G42" s="161">
        <v>10</v>
      </c>
      <c r="H42" s="166">
        <v>15</v>
      </c>
      <c r="I42" s="155"/>
      <c r="J42" s="155"/>
      <c r="K42" s="300"/>
      <c r="L42" s="131"/>
      <c r="M42" s="132"/>
    </row>
    <row r="43" spans="1:13" ht="16.5" customHeight="1" x14ac:dyDescent="0.3">
      <c r="A43" s="785"/>
      <c r="B43" s="151">
        <v>1092</v>
      </c>
      <c r="C43" s="133" t="s">
        <v>5273</v>
      </c>
      <c r="D43" s="134" t="s">
        <v>5237</v>
      </c>
      <c r="E43" s="133">
        <v>132</v>
      </c>
      <c r="F43" s="156" t="s">
        <v>5235</v>
      </c>
      <c r="G43" s="200">
        <v>90</v>
      </c>
      <c r="H43" s="600"/>
      <c r="I43" s="743"/>
      <c r="J43" s="743"/>
      <c r="K43" s="300"/>
      <c r="L43" s="131"/>
      <c r="M43" s="132"/>
    </row>
    <row r="44" spans="1:13" ht="16.5" customHeight="1" x14ac:dyDescent="0.3">
      <c r="A44" s="785"/>
      <c r="B44" s="151">
        <v>1093</v>
      </c>
      <c r="C44" s="133" t="s">
        <v>5274</v>
      </c>
      <c r="D44" s="134" t="s">
        <v>5235</v>
      </c>
      <c r="E44" s="133">
        <v>132</v>
      </c>
      <c r="F44" s="156" t="s">
        <v>5235</v>
      </c>
      <c r="G44" s="200">
        <v>90</v>
      </c>
      <c r="H44" s="600"/>
      <c r="I44" s="743"/>
      <c r="J44" s="743"/>
      <c r="K44" s="300"/>
      <c r="L44" s="131"/>
      <c r="M44" s="132"/>
    </row>
    <row r="45" spans="1:13" ht="16.5" customHeight="1" x14ac:dyDescent="0.3">
      <c r="A45" s="785"/>
      <c r="B45" s="151">
        <v>1094</v>
      </c>
      <c r="C45" s="133" t="s">
        <v>5275</v>
      </c>
      <c r="D45" s="134" t="s">
        <v>5237</v>
      </c>
      <c r="E45" s="133">
        <v>132</v>
      </c>
      <c r="F45" s="156" t="s">
        <v>5235</v>
      </c>
      <c r="G45" s="200">
        <v>90</v>
      </c>
      <c r="H45" s="600"/>
      <c r="I45" s="143" t="s">
        <v>5276</v>
      </c>
      <c r="J45" s="743"/>
      <c r="K45" s="300"/>
      <c r="L45" s="131"/>
      <c r="M45" s="132"/>
    </row>
    <row r="46" spans="1:13" ht="16.5" customHeight="1" x14ac:dyDescent="0.3">
      <c r="A46" s="785"/>
      <c r="B46" s="151">
        <v>1095</v>
      </c>
      <c r="C46" s="133" t="s">
        <v>5277</v>
      </c>
      <c r="D46" s="134" t="s">
        <v>5235</v>
      </c>
      <c r="E46" s="133">
        <v>132</v>
      </c>
      <c r="F46" s="156" t="s">
        <v>5235</v>
      </c>
      <c r="G46" s="200">
        <v>90</v>
      </c>
      <c r="H46" s="600"/>
      <c r="I46" s="743">
        <v>95</v>
      </c>
      <c r="J46" s="743"/>
      <c r="K46" s="300"/>
      <c r="L46" s="131"/>
      <c r="M46" s="132"/>
    </row>
    <row r="47" spans="1:13" ht="16.5" customHeight="1" x14ac:dyDescent="0.3">
      <c r="A47" s="785"/>
      <c r="B47" s="151">
        <v>1096</v>
      </c>
      <c r="C47" s="133" t="s">
        <v>5278</v>
      </c>
      <c r="D47" s="134" t="s">
        <v>5237</v>
      </c>
      <c r="E47" s="133">
        <v>132</v>
      </c>
      <c r="F47" s="156" t="s">
        <v>5235</v>
      </c>
      <c r="G47" s="200">
        <v>90</v>
      </c>
      <c r="H47" s="600"/>
      <c r="I47" s="743"/>
      <c r="J47" s="743"/>
      <c r="K47" s="300"/>
      <c r="L47" s="131"/>
      <c r="M47" s="132"/>
    </row>
    <row r="48" spans="1:13" ht="16.5" customHeight="1" x14ac:dyDescent="0.3">
      <c r="A48" s="785"/>
      <c r="B48" s="151">
        <v>1097</v>
      </c>
      <c r="C48" s="133" t="s">
        <v>5279</v>
      </c>
      <c r="D48" s="134" t="s">
        <v>5235</v>
      </c>
      <c r="E48" s="133">
        <v>132</v>
      </c>
      <c r="F48" s="156" t="s">
        <v>5235</v>
      </c>
      <c r="G48" s="200">
        <v>95</v>
      </c>
      <c r="H48" s="600"/>
      <c r="I48" s="744"/>
      <c r="J48" s="744"/>
      <c r="K48" s="300"/>
      <c r="L48" s="131"/>
      <c r="M48" s="132"/>
    </row>
    <row r="49" spans="1:13" ht="16.5" customHeight="1" x14ac:dyDescent="0.3">
      <c r="A49" s="785"/>
      <c r="B49" s="133">
        <v>1081</v>
      </c>
      <c r="C49" s="133" t="s">
        <v>5280</v>
      </c>
      <c r="D49" s="134" t="s">
        <v>5235</v>
      </c>
      <c r="E49" s="133">
        <v>132</v>
      </c>
      <c r="F49" s="135" t="s">
        <v>5235</v>
      </c>
      <c r="G49" s="168">
        <v>100</v>
      </c>
      <c r="H49" s="167"/>
      <c r="I49" s="601"/>
      <c r="J49" s="280"/>
      <c r="K49" s="300"/>
      <c r="L49" s="131"/>
      <c r="M49" s="132"/>
    </row>
    <row r="50" spans="1:13" ht="16.5" customHeight="1" x14ac:dyDescent="0.3">
      <c r="A50" s="785"/>
      <c r="B50" s="133">
        <v>1082</v>
      </c>
      <c r="C50" s="133" t="s">
        <v>5281</v>
      </c>
      <c r="D50" s="134" t="s">
        <v>5237</v>
      </c>
      <c r="E50" s="133">
        <v>132</v>
      </c>
      <c r="F50" s="135" t="s">
        <v>5235</v>
      </c>
      <c r="G50" s="168">
        <v>90</v>
      </c>
      <c r="H50" s="138"/>
      <c r="I50" s="601"/>
      <c r="J50" s="144"/>
      <c r="K50" s="300"/>
      <c r="L50" s="131"/>
      <c r="M50" s="132"/>
    </row>
    <row r="51" spans="1:13" ht="16.5" customHeight="1" x14ac:dyDescent="0.3">
      <c r="A51" s="785"/>
      <c r="B51" s="133">
        <v>1083</v>
      </c>
      <c r="C51" s="133" t="s">
        <v>5282</v>
      </c>
      <c r="D51" s="134" t="s">
        <v>5237</v>
      </c>
      <c r="E51" s="133">
        <v>132</v>
      </c>
      <c r="F51" s="135" t="s">
        <v>5235</v>
      </c>
      <c r="G51" s="168">
        <v>90</v>
      </c>
      <c r="H51" s="138" t="s">
        <v>5283</v>
      </c>
      <c r="I51" s="601"/>
      <c r="J51" s="746" t="s">
        <v>6388</v>
      </c>
      <c r="K51" s="300"/>
      <c r="L51" s="131"/>
      <c r="M51" s="132"/>
    </row>
    <row r="52" spans="1:13" ht="16.5" customHeight="1" x14ac:dyDescent="0.3">
      <c r="A52" s="785"/>
      <c r="B52" s="133">
        <v>1084</v>
      </c>
      <c r="C52" s="133" t="s">
        <v>5284</v>
      </c>
      <c r="D52" s="134" t="s">
        <v>5237</v>
      </c>
      <c r="E52" s="133">
        <v>132</v>
      </c>
      <c r="F52" s="135" t="s">
        <v>5235</v>
      </c>
      <c r="G52" s="168">
        <v>90</v>
      </c>
      <c r="H52" s="155">
        <v>140</v>
      </c>
      <c r="I52" s="601"/>
      <c r="J52" s="754">
        <v>700</v>
      </c>
      <c r="K52" s="300"/>
      <c r="L52" s="131"/>
      <c r="M52" s="132"/>
    </row>
    <row r="53" spans="1:13" ht="16.5" customHeight="1" x14ac:dyDescent="0.3">
      <c r="A53" s="785"/>
      <c r="B53" s="133">
        <v>1090</v>
      </c>
      <c r="C53" s="133" t="s">
        <v>5285</v>
      </c>
      <c r="D53" s="134" t="s">
        <v>5235</v>
      </c>
      <c r="E53" s="133">
        <v>132</v>
      </c>
      <c r="F53" s="135" t="s">
        <v>5235</v>
      </c>
      <c r="G53" s="159">
        <v>110</v>
      </c>
      <c r="H53" s="138"/>
      <c r="I53" s="601"/>
      <c r="J53" s="144"/>
      <c r="K53" s="300"/>
      <c r="L53" s="131"/>
      <c r="M53" s="132"/>
    </row>
    <row r="54" spans="1:13" ht="16.5" customHeight="1" x14ac:dyDescent="0.3">
      <c r="A54" s="785"/>
      <c r="B54" s="133">
        <v>1091</v>
      </c>
      <c r="C54" s="133" t="s">
        <v>5286</v>
      </c>
      <c r="D54" s="134" t="s">
        <v>5237</v>
      </c>
      <c r="E54" s="133">
        <v>132</v>
      </c>
      <c r="F54" s="135" t="s">
        <v>5235</v>
      </c>
      <c r="G54" s="159">
        <v>90</v>
      </c>
      <c r="H54" s="125"/>
      <c r="I54" s="292"/>
      <c r="J54" s="144"/>
      <c r="K54" s="300"/>
      <c r="L54" s="131"/>
      <c r="M54" s="132"/>
    </row>
    <row r="55" spans="1:13" ht="16.5" customHeight="1" x14ac:dyDescent="0.3">
      <c r="A55" s="785"/>
      <c r="B55" s="133">
        <v>1124</v>
      </c>
      <c r="C55" s="133" t="s">
        <v>5281</v>
      </c>
      <c r="D55" s="134" t="s">
        <v>5237</v>
      </c>
      <c r="E55" s="133">
        <v>500</v>
      </c>
      <c r="F55" s="135" t="s">
        <v>5235</v>
      </c>
      <c r="G55" s="136">
        <v>700</v>
      </c>
      <c r="H55" s="602"/>
      <c r="I55" s="292"/>
      <c r="J55" s="144"/>
      <c r="K55" s="300"/>
      <c r="L55" s="602"/>
      <c r="M55" s="132"/>
    </row>
    <row r="56" spans="1:13" ht="16.5" customHeight="1" x14ac:dyDescent="0.3">
      <c r="A56" s="785"/>
      <c r="B56" s="133">
        <v>1125</v>
      </c>
      <c r="C56" s="133" t="s">
        <v>5250</v>
      </c>
      <c r="D56" s="134" t="s">
        <v>5237</v>
      </c>
      <c r="E56" s="133">
        <v>500</v>
      </c>
      <c r="F56" s="135" t="s">
        <v>5235</v>
      </c>
      <c r="G56" s="136">
        <v>700</v>
      </c>
      <c r="H56" s="602"/>
      <c r="I56" s="292"/>
      <c r="J56" s="249"/>
      <c r="K56" s="300"/>
      <c r="L56" s="602"/>
      <c r="M56" s="132"/>
    </row>
    <row r="57" spans="1:13" ht="16.5" customHeight="1" x14ac:dyDescent="0.3">
      <c r="A57" s="785"/>
      <c r="B57" s="133">
        <v>1098</v>
      </c>
      <c r="C57" s="133" t="s">
        <v>5287</v>
      </c>
      <c r="D57" s="134" t="s">
        <v>5237</v>
      </c>
      <c r="E57" s="133">
        <v>132</v>
      </c>
      <c r="F57" s="135" t="s">
        <v>5235</v>
      </c>
      <c r="G57" s="159">
        <v>140</v>
      </c>
      <c r="H57" s="172"/>
      <c r="I57" s="173"/>
      <c r="J57" s="602"/>
      <c r="K57" s="300"/>
      <c r="L57" s="131"/>
      <c r="M57" s="132"/>
    </row>
    <row r="58" spans="1:13" ht="16.5" customHeight="1" x14ac:dyDescent="0.3">
      <c r="A58" s="785"/>
      <c r="B58" s="133">
        <v>1099</v>
      </c>
      <c r="C58" s="133" t="s">
        <v>5288</v>
      </c>
      <c r="D58" s="134" t="s">
        <v>5237</v>
      </c>
      <c r="E58" s="133">
        <v>132</v>
      </c>
      <c r="F58" s="135" t="s">
        <v>5235</v>
      </c>
      <c r="G58" s="159">
        <v>140</v>
      </c>
      <c r="H58" s="137" t="s">
        <v>5289</v>
      </c>
      <c r="I58" s="143"/>
      <c r="J58" s="602"/>
      <c r="K58" s="300"/>
      <c r="L58" s="131"/>
      <c r="M58" s="132"/>
    </row>
    <row r="59" spans="1:13" ht="16.5" customHeight="1" x14ac:dyDescent="0.3">
      <c r="A59" s="785"/>
      <c r="B59" s="133">
        <v>1102</v>
      </c>
      <c r="C59" s="133" t="s">
        <v>5290</v>
      </c>
      <c r="D59" s="134" t="s">
        <v>5235</v>
      </c>
      <c r="E59" s="133">
        <v>132</v>
      </c>
      <c r="F59" s="135" t="s">
        <v>5235</v>
      </c>
      <c r="G59" s="159">
        <v>170</v>
      </c>
      <c r="H59" s="139">
        <v>160</v>
      </c>
      <c r="I59" s="143"/>
      <c r="J59" s="602"/>
      <c r="K59" s="300"/>
      <c r="L59" s="131"/>
      <c r="M59" s="132"/>
    </row>
    <row r="60" spans="1:13" ht="16.5" customHeight="1" x14ac:dyDescent="0.3">
      <c r="A60" s="785"/>
      <c r="B60" s="133">
        <v>1103</v>
      </c>
      <c r="C60" s="133" t="s">
        <v>5291</v>
      </c>
      <c r="D60" s="134" t="s">
        <v>5235</v>
      </c>
      <c r="E60" s="133">
        <v>132</v>
      </c>
      <c r="F60" s="135" t="s">
        <v>5235</v>
      </c>
      <c r="G60" s="159">
        <v>140</v>
      </c>
      <c r="H60" s="174"/>
      <c r="I60" s="140" t="s">
        <v>5292</v>
      </c>
      <c r="J60" s="602"/>
      <c r="K60" s="300"/>
      <c r="L60" s="131"/>
      <c r="M60" s="132"/>
    </row>
    <row r="61" spans="1:13" ht="16.5" customHeight="1" x14ac:dyDescent="0.3">
      <c r="A61" s="785"/>
      <c r="B61" s="133">
        <v>1104</v>
      </c>
      <c r="C61" s="133" t="s">
        <v>5293</v>
      </c>
      <c r="D61" s="134" t="s">
        <v>5237</v>
      </c>
      <c r="E61" s="133">
        <v>132</v>
      </c>
      <c r="F61" s="135" t="s">
        <v>5235</v>
      </c>
      <c r="G61" s="159">
        <v>80</v>
      </c>
      <c r="H61" s="175"/>
      <c r="I61" s="176">
        <v>90</v>
      </c>
      <c r="J61" s="602"/>
      <c r="K61" s="300"/>
      <c r="L61" s="131"/>
      <c r="M61" s="132"/>
    </row>
    <row r="62" spans="1:13" ht="16.5" customHeight="1" x14ac:dyDescent="0.3">
      <c r="A62" s="785"/>
      <c r="B62" s="133">
        <v>1100</v>
      </c>
      <c r="C62" s="133" t="s">
        <v>6000</v>
      </c>
      <c r="D62" s="134" t="s">
        <v>5235</v>
      </c>
      <c r="E62" s="133">
        <v>132</v>
      </c>
      <c r="F62" s="135" t="s">
        <v>5235</v>
      </c>
      <c r="G62" s="159">
        <v>80</v>
      </c>
      <c r="H62" s="177"/>
      <c r="I62" s="702"/>
      <c r="J62" s="602"/>
      <c r="K62" s="300"/>
      <c r="L62" s="131"/>
      <c r="M62" s="132"/>
    </row>
    <row r="63" spans="1:13" ht="16.5" customHeight="1" x14ac:dyDescent="0.3">
      <c r="A63" s="785"/>
      <c r="B63" s="133">
        <v>1106</v>
      </c>
      <c r="C63" s="133" t="s">
        <v>5814</v>
      </c>
      <c r="D63" s="134" t="s">
        <v>5237</v>
      </c>
      <c r="E63" s="133">
        <v>132</v>
      </c>
      <c r="F63" s="135" t="s">
        <v>5235</v>
      </c>
      <c r="G63" s="159">
        <v>80</v>
      </c>
      <c r="H63" s="177"/>
      <c r="I63" s="702"/>
      <c r="J63" s="602"/>
      <c r="K63" s="300"/>
      <c r="L63" s="131"/>
      <c r="M63" s="132"/>
    </row>
    <row r="64" spans="1:13" ht="16.5" customHeight="1" x14ac:dyDescent="0.3">
      <c r="A64" s="785"/>
      <c r="B64" s="133">
        <v>1107</v>
      </c>
      <c r="C64" s="133" t="s">
        <v>5815</v>
      </c>
      <c r="D64" s="134" t="s">
        <v>5235</v>
      </c>
      <c r="E64" s="133">
        <v>132</v>
      </c>
      <c r="F64" s="135" t="s">
        <v>5235</v>
      </c>
      <c r="G64" s="159">
        <v>80</v>
      </c>
      <c r="H64" s="177"/>
      <c r="I64" s="702"/>
      <c r="J64" s="602"/>
      <c r="K64" s="300"/>
      <c r="L64" s="131"/>
      <c r="M64" s="132"/>
    </row>
    <row r="65" spans="1:13" ht="16.5" customHeight="1" x14ac:dyDescent="0.3">
      <c r="A65" s="785"/>
      <c r="B65" s="133">
        <v>1101</v>
      </c>
      <c r="C65" s="133" t="s">
        <v>5294</v>
      </c>
      <c r="D65" s="134" t="s">
        <v>5235</v>
      </c>
      <c r="E65" s="133">
        <v>132</v>
      </c>
      <c r="F65" s="135" t="s">
        <v>5235</v>
      </c>
      <c r="G65" s="159">
        <v>80</v>
      </c>
      <c r="H65" s="177"/>
      <c r="I65" s="702"/>
      <c r="J65" s="602"/>
      <c r="K65" s="300"/>
      <c r="L65" s="131"/>
      <c r="M65" s="132"/>
    </row>
    <row r="66" spans="1:13" ht="16.5" customHeight="1" x14ac:dyDescent="0.3">
      <c r="A66" s="785"/>
      <c r="B66" s="133">
        <v>1105</v>
      </c>
      <c r="C66" s="133" t="s">
        <v>6089</v>
      </c>
      <c r="D66" s="134" t="s">
        <v>5237</v>
      </c>
      <c r="E66" s="133">
        <v>132</v>
      </c>
      <c r="F66" s="135" t="s">
        <v>5235</v>
      </c>
      <c r="G66" s="159">
        <v>100</v>
      </c>
      <c r="H66" s="412"/>
      <c r="I66" s="288"/>
      <c r="J66" s="602"/>
      <c r="K66" s="300"/>
      <c r="L66" s="131"/>
      <c r="M66" s="132"/>
    </row>
    <row r="67" spans="1:13" ht="16.5" customHeight="1" x14ac:dyDescent="0.3">
      <c r="A67" s="785"/>
      <c r="B67" s="133">
        <v>1123</v>
      </c>
      <c r="C67" s="133" t="s">
        <v>6090</v>
      </c>
      <c r="D67" s="134" t="s">
        <v>5237</v>
      </c>
      <c r="E67" s="133">
        <v>132</v>
      </c>
      <c r="F67" s="135" t="s">
        <v>5235</v>
      </c>
      <c r="G67" s="136">
        <v>80</v>
      </c>
      <c r="H67" s="178"/>
      <c r="I67" s="179"/>
      <c r="J67" s="602"/>
      <c r="K67" s="300"/>
      <c r="L67" s="131"/>
      <c r="M67" s="132"/>
    </row>
    <row r="68" spans="1:13" ht="16.5" customHeight="1" x14ac:dyDescent="0.3">
      <c r="A68" s="785"/>
      <c r="B68" s="151">
        <v>1110</v>
      </c>
      <c r="C68" s="133" t="s">
        <v>5295</v>
      </c>
      <c r="D68" s="134" t="s">
        <v>5237</v>
      </c>
      <c r="E68" s="133">
        <v>66</v>
      </c>
      <c r="F68" s="135" t="s">
        <v>5235</v>
      </c>
      <c r="G68" s="152">
        <v>20</v>
      </c>
      <c r="H68" s="372"/>
      <c r="I68" s="292"/>
      <c r="J68" s="602"/>
      <c r="K68" s="300"/>
      <c r="L68" s="131"/>
      <c r="M68" s="132"/>
    </row>
    <row r="69" spans="1:13" ht="16.5" customHeight="1" x14ac:dyDescent="0.3">
      <c r="A69" s="785"/>
      <c r="B69" s="151">
        <v>1111</v>
      </c>
      <c r="C69" s="133" t="s">
        <v>3147</v>
      </c>
      <c r="D69" s="134" t="s">
        <v>5237</v>
      </c>
      <c r="E69" s="133">
        <v>132</v>
      </c>
      <c r="F69" s="156" t="s">
        <v>5235</v>
      </c>
      <c r="G69" s="161">
        <v>100</v>
      </c>
      <c r="H69" s="172"/>
      <c r="I69" s="173"/>
      <c r="J69" s="602"/>
      <c r="K69" s="300"/>
      <c r="L69" s="131"/>
      <c r="M69" s="132"/>
    </row>
    <row r="70" spans="1:13" ht="16.5" customHeight="1" x14ac:dyDescent="0.3">
      <c r="A70" s="785"/>
      <c r="B70" s="151">
        <v>1112</v>
      </c>
      <c r="C70" s="133" t="s">
        <v>5296</v>
      </c>
      <c r="D70" s="134" t="s">
        <v>5237</v>
      </c>
      <c r="E70" s="133">
        <v>132</v>
      </c>
      <c r="F70" s="156" t="s">
        <v>5235</v>
      </c>
      <c r="G70" s="161">
        <v>100</v>
      </c>
      <c r="H70" s="137"/>
      <c r="I70" s="300"/>
      <c r="J70" s="602"/>
      <c r="K70" s="300"/>
      <c r="L70" s="131"/>
      <c r="M70" s="132"/>
    </row>
    <row r="71" spans="1:13" ht="16.5" customHeight="1" x14ac:dyDescent="0.3">
      <c r="A71" s="785"/>
      <c r="B71" s="133">
        <v>1113</v>
      </c>
      <c r="C71" s="133" t="s">
        <v>5297</v>
      </c>
      <c r="D71" s="134" t="s">
        <v>5237</v>
      </c>
      <c r="E71" s="133">
        <v>132</v>
      </c>
      <c r="F71" s="135" t="s">
        <v>5235</v>
      </c>
      <c r="G71" s="136">
        <v>80</v>
      </c>
      <c r="H71" s="139"/>
      <c r="I71" s="300"/>
      <c r="J71" s="602"/>
      <c r="K71" s="300"/>
      <c r="L71" s="131"/>
      <c r="M71" s="132"/>
    </row>
    <row r="72" spans="1:13" ht="16.5" customHeight="1" x14ac:dyDescent="0.3">
      <c r="A72" s="785"/>
      <c r="B72" s="133">
        <v>1114</v>
      </c>
      <c r="C72" s="133" t="s">
        <v>5298</v>
      </c>
      <c r="D72" s="134" t="s">
        <v>5237</v>
      </c>
      <c r="E72" s="133">
        <v>132</v>
      </c>
      <c r="F72" s="135" t="s">
        <v>5235</v>
      </c>
      <c r="G72" s="136">
        <v>80</v>
      </c>
      <c r="H72" s="138" t="s">
        <v>5299</v>
      </c>
      <c r="I72" s="300"/>
      <c r="J72" s="602"/>
      <c r="K72" s="300"/>
      <c r="L72" s="131"/>
      <c r="M72" s="132"/>
    </row>
    <row r="73" spans="1:13" ht="16.5" customHeight="1" x14ac:dyDescent="0.3">
      <c r="A73" s="785"/>
      <c r="B73" s="133">
        <v>1061</v>
      </c>
      <c r="C73" s="133" t="s">
        <v>5300</v>
      </c>
      <c r="D73" s="134" t="s">
        <v>5235</v>
      </c>
      <c r="E73" s="133">
        <v>132</v>
      </c>
      <c r="F73" s="182" t="s">
        <v>5235</v>
      </c>
      <c r="G73" s="200">
        <v>80</v>
      </c>
      <c r="H73" s="155">
        <v>80</v>
      </c>
      <c r="I73" s="300"/>
      <c r="J73" s="602"/>
      <c r="K73" s="300"/>
      <c r="L73" s="131"/>
      <c r="M73" s="132"/>
    </row>
    <row r="74" spans="1:13" ht="16.5" customHeight="1" x14ac:dyDescent="0.3">
      <c r="A74" s="785"/>
      <c r="B74" s="133">
        <v>1062</v>
      </c>
      <c r="C74" s="133" t="s">
        <v>5301</v>
      </c>
      <c r="D74" s="134" t="s">
        <v>5237</v>
      </c>
      <c r="E74" s="133">
        <v>132</v>
      </c>
      <c r="F74" s="182" t="s">
        <v>5235</v>
      </c>
      <c r="G74" s="128">
        <v>50</v>
      </c>
      <c r="H74" s="170"/>
      <c r="I74" s="143" t="s">
        <v>5302</v>
      </c>
      <c r="J74" s="602"/>
      <c r="K74" s="300"/>
      <c r="L74" s="131"/>
      <c r="M74" s="132"/>
    </row>
    <row r="75" spans="1:13" ht="16.5" customHeight="1" x14ac:dyDescent="0.3">
      <c r="A75" s="785"/>
      <c r="B75" s="133">
        <v>1065</v>
      </c>
      <c r="C75" s="133" t="s">
        <v>5303</v>
      </c>
      <c r="D75" s="134" t="s">
        <v>5235</v>
      </c>
      <c r="E75" s="133">
        <v>132</v>
      </c>
      <c r="F75" s="182" t="s">
        <v>5235</v>
      </c>
      <c r="G75" s="168">
        <v>50</v>
      </c>
      <c r="H75" s="170"/>
      <c r="I75" s="146">
        <v>80</v>
      </c>
      <c r="J75" s="602"/>
      <c r="K75" s="300"/>
      <c r="L75" s="131"/>
      <c r="M75" s="132"/>
    </row>
    <row r="76" spans="1:13" ht="16.5" customHeight="1" x14ac:dyDescent="0.3">
      <c r="A76" s="785"/>
      <c r="B76" s="133">
        <v>1063</v>
      </c>
      <c r="C76" s="133" t="s">
        <v>5304</v>
      </c>
      <c r="D76" s="134" t="s">
        <v>5237</v>
      </c>
      <c r="E76" s="133">
        <v>132</v>
      </c>
      <c r="F76" s="182" t="s">
        <v>5235</v>
      </c>
      <c r="G76" s="128">
        <v>80</v>
      </c>
      <c r="H76" s="170"/>
      <c r="I76" s="300"/>
      <c r="J76" s="602"/>
      <c r="K76" s="300"/>
      <c r="L76" s="131"/>
      <c r="M76" s="132"/>
    </row>
    <row r="77" spans="1:13" ht="16.5" customHeight="1" x14ac:dyDescent="0.3">
      <c r="A77" s="785"/>
      <c r="B77" s="151">
        <v>1059</v>
      </c>
      <c r="C77" s="320" t="s">
        <v>5304</v>
      </c>
      <c r="D77" s="335" t="s">
        <v>5237</v>
      </c>
      <c r="E77" s="320">
        <v>13.2</v>
      </c>
      <c r="F77" s="603" t="s">
        <v>5235</v>
      </c>
      <c r="G77" s="604">
        <v>3</v>
      </c>
      <c r="H77" s="125"/>
      <c r="I77" s="300"/>
      <c r="J77" s="602"/>
      <c r="K77" s="300"/>
      <c r="L77" s="131"/>
      <c r="M77" s="132"/>
    </row>
    <row r="78" spans="1:13" ht="16.5" customHeight="1" x14ac:dyDescent="0.3">
      <c r="A78" s="785"/>
      <c r="B78" s="133">
        <v>1117</v>
      </c>
      <c r="C78" s="133" t="s">
        <v>5305</v>
      </c>
      <c r="D78" s="134" t="s">
        <v>5237</v>
      </c>
      <c r="E78" s="133">
        <v>132</v>
      </c>
      <c r="F78" s="135" t="s">
        <v>5235</v>
      </c>
      <c r="G78" s="136">
        <v>100</v>
      </c>
      <c r="H78" s="184"/>
      <c r="I78" s="185"/>
      <c r="J78" s="602"/>
      <c r="K78" s="300"/>
      <c r="L78" s="131"/>
      <c r="M78" s="132"/>
    </row>
    <row r="79" spans="1:13" ht="16.5" customHeight="1" x14ac:dyDescent="0.3">
      <c r="A79" s="785"/>
      <c r="B79" s="133">
        <v>1115</v>
      </c>
      <c r="C79" s="133" t="s">
        <v>5306</v>
      </c>
      <c r="D79" s="134" t="s">
        <v>5235</v>
      </c>
      <c r="E79" s="133">
        <v>132</v>
      </c>
      <c r="F79" s="135" t="s">
        <v>5235</v>
      </c>
      <c r="G79" s="159">
        <v>100</v>
      </c>
      <c r="H79" s="137"/>
      <c r="I79" s="186"/>
      <c r="J79" s="602"/>
      <c r="K79" s="300"/>
      <c r="L79" s="131"/>
      <c r="M79" s="132"/>
    </row>
    <row r="80" spans="1:13" ht="16.5" customHeight="1" x14ac:dyDescent="0.3">
      <c r="A80" s="785"/>
      <c r="B80" s="133">
        <v>1118</v>
      </c>
      <c r="C80" s="133" t="s">
        <v>5307</v>
      </c>
      <c r="D80" s="134" t="s">
        <v>5237</v>
      </c>
      <c r="E80" s="133">
        <v>132</v>
      </c>
      <c r="F80" s="135" t="s">
        <v>5235</v>
      </c>
      <c r="G80" s="159">
        <v>100</v>
      </c>
      <c r="H80" s="137" t="s">
        <v>5308</v>
      </c>
      <c r="I80" s="186"/>
      <c r="J80" s="602"/>
      <c r="K80" s="300"/>
      <c r="L80" s="131"/>
      <c r="M80" s="132"/>
    </row>
    <row r="81" spans="1:13" ht="16.5" customHeight="1" x14ac:dyDescent="0.3">
      <c r="A81" s="785"/>
      <c r="B81" s="133">
        <v>1116</v>
      </c>
      <c r="C81" s="133" t="s">
        <v>5309</v>
      </c>
      <c r="D81" s="134" t="s">
        <v>5235</v>
      </c>
      <c r="E81" s="133">
        <v>132</v>
      </c>
      <c r="F81" s="156" t="s">
        <v>5235</v>
      </c>
      <c r="G81" s="161">
        <v>100</v>
      </c>
      <c r="H81" s="137"/>
      <c r="I81" s="186"/>
      <c r="J81" s="602"/>
      <c r="K81" s="300"/>
      <c r="L81" s="131"/>
      <c r="M81" s="132"/>
    </row>
    <row r="82" spans="1:13" ht="16.5" customHeight="1" x14ac:dyDescent="0.3">
      <c r="A82" s="785"/>
      <c r="B82" s="133">
        <v>1119</v>
      </c>
      <c r="C82" s="133" t="s">
        <v>5310</v>
      </c>
      <c r="D82" s="134" t="s">
        <v>5237</v>
      </c>
      <c r="E82" s="133">
        <v>132</v>
      </c>
      <c r="F82" s="135" t="s">
        <v>5235</v>
      </c>
      <c r="G82" s="136">
        <v>100</v>
      </c>
      <c r="H82" s="187">
        <v>28</v>
      </c>
      <c r="I82" s="185"/>
      <c r="J82" s="602"/>
      <c r="K82" s="300"/>
      <c r="L82" s="131"/>
      <c r="M82" s="132"/>
    </row>
    <row r="83" spans="1:13" ht="16.5" customHeight="1" x14ac:dyDescent="0.3">
      <c r="A83" s="785"/>
      <c r="B83" s="172">
        <v>1122</v>
      </c>
      <c r="C83" s="172" t="s">
        <v>6046</v>
      </c>
      <c r="D83" s="153" t="s">
        <v>5235</v>
      </c>
      <c r="E83" s="172">
        <v>132</v>
      </c>
      <c r="F83" s="227" t="s">
        <v>5235</v>
      </c>
      <c r="G83" s="406">
        <v>108</v>
      </c>
      <c r="H83" s="187"/>
      <c r="I83" s="185"/>
      <c r="J83" s="602"/>
      <c r="K83" s="300"/>
      <c r="L83" s="131"/>
      <c r="M83" s="132"/>
    </row>
    <row r="84" spans="1:13" ht="16.5" customHeight="1" x14ac:dyDescent="0.3">
      <c r="A84" s="785"/>
      <c r="B84" s="172">
        <v>1126</v>
      </c>
      <c r="C84" s="172" t="s">
        <v>9637</v>
      </c>
      <c r="D84" s="153" t="s">
        <v>5237</v>
      </c>
      <c r="E84" s="172">
        <v>132</v>
      </c>
      <c r="F84" s="227" t="s">
        <v>5235</v>
      </c>
      <c r="G84" s="406">
        <v>108</v>
      </c>
      <c r="H84" s="187"/>
      <c r="I84" s="185"/>
      <c r="J84" s="602"/>
      <c r="K84" s="300"/>
      <c r="L84" s="131"/>
      <c r="M84" s="132"/>
    </row>
    <row r="85" spans="1:13" ht="16.5" customHeight="1" x14ac:dyDescent="0.3">
      <c r="A85" s="785"/>
      <c r="B85" s="172">
        <v>1127</v>
      </c>
      <c r="C85" s="172" t="s">
        <v>6852</v>
      </c>
      <c r="D85" s="153" t="s">
        <v>5235</v>
      </c>
      <c r="E85" s="172">
        <v>132</v>
      </c>
      <c r="F85" s="227" t="s">
        <v>5235</v>
      </c>
      <c r="G85" s="605" t="s">
        <v>5235</v>
      </c>
      <c r="H85" s="187"/>
      <c r="I85" s="185"/>
      <c r="J85" s="602"/>
      <c r="K85" s="300"/>
      <c r="L85" s="131"/>
      <c r="M85" s="132"/>
    </row>
    <row r="86" spans="1:13" ht="16.5" customHeight="1" x14ac:dyDescent="0.3">
      <c r="A86" s="785"/>
      <c r="B86" s="172">
        <v>1128</v>
      </c>
      <c r="C86" s="172" t="s">
        <v>6853</v>
      </c>
      <c r="D86" s="153" t="s">
        <v>5237</v>
      </c>
      <c r="E86" s="172">
        <v>132</v>
      </c>
      <c r="F86" s="227" t="s">
        <v>5235</v>
      </c>
      <c r="G86" s="605" t="s">
        <v>5235</v>
      </c>
      <c r="H86" s="187"/>
      <c r="I86" s="185"/>
      <c r="J86" s="602"/>
      <c r="K86" s="300"/>
      <c r="L86" s="131"/>
      <c r="M86" s="132"/>
    </row>
    <row r="87" spans="1:13" ht="16.5" customHeight="1" x14ac:dyDescent="0.3">
      <c r="A87" s="785"/>
      <c r="B87" s="172">
        <v>1129</v>
      </c>
      <c r="C87" s="172" t="s">
        <v>6854</v>
      </c>
      <c r="D87" s="153" t="s">
        <v>5235</v>
      </c>
      <c r="E87" s="172">
        <v>132</v>
      </c>
      <c r="F87" s="227" t="s">
        <v>5235</v>
      </c>
      <c r="G87" s="605" t="s">
        <v>5235</v>
      </c>
      <c r="H87" s="187"/>
      <c r="I87" s="185"/>
      <c r="J87" s="602"/>
      <c r="K87" s="300"/>
      <c r="L87" s="131"/>
      <c r="M87" s="132"/>
    </row>
    <row r="88" spans="1:13" ht="16.5" customHeight="1" x14ac:dyDescent="0.3">
      <c r="A88" s="785"/>
      <c r="B88" s="172">
        <v>1168</v>
      </c>
      <c r="C88" s="172" t="s">
        <v>6855</v>
      </c>
      <c r="D88" s="153" t="s">
        <v>5237</v>
      </c>
      <c r="E88" s="172">
        <v>132</v>
      </c>
      <c r="F88" s="227" t="s">
        <v>5235</v>
      </c>
      <c r="G88" s="605" t="s">
        <v>5235</v>
      </c>
      <c r="H88" s="187"/>
      <c r="I88" s="185"/>
      <c r="J88" s="602"/>
      <c r="K88" s="300"/>
      <c r="L88" s="131"/>
      <c r="M88" s="132"/>
    </row>
    <row r="89" spans="1:13" ht="16.5" customHeight="1" x14ac:dyDescent="0.3">
      <c r="A89" s="785"/>
      <c r="B89" s="133">
        <v>1120</v>
      </c>
      <c r="C89" s="133" t="s">
        <v>6045</v>
      </c>
      <c r="D89" s="134" t="s">
        <v>5235</v>
      </c>
      <c r="E89" s="133">
        <v>132</v>
      </c>
      <c r="F89" s="135" t="s">
        <v>5235</v>
      </c>
      <c r="G89" s="136">
        <v>108</v>
      </c>
      <c r="H89" s="188"/>
      <c r="I89" s="185"/>
      <c r="J89" s="169"/>
      <c r="K89" s="300"/>
      <c r="L89" s="131"/>
      <c r="M89" s="132"/>
    </row>
    <row r="90" spans="1:13" ht="16.5" customHeight="1" thickBot="1" x14ac:dyDescent="0.35">
      <c r="A90" s="785"/>
      <c r="B90" s="189">
        <v>1121</v>
      </c>
      <c r="C90" s="189" t="s">
        <v>5311</v>
      </c>
      <c r="D90" s="190" t="s">
        <v>5237</v>
      </c>
      <c r="E90" s="189">
        <v>132</v>
      </c>
      <c r="F90" s="191" t="s">
        <v>5235</v>
      </c>
      <c r="G90" s="192">
        <v>108</v>
      </c>
      <c r="H90" s="606"/>
      <c r="I90" s="232"/>
      <c r="J90" s="237"/>
      <c r="K90" s="607"/>
      <c r="L90" s="131"/>
      <c r="M90" s="132"/>
    </row>
    <row r="91" spans="1:13" ht="16.5" customHeight="1" x14ac:dyDescent="0.3">
      <c r="A91" s="785"/>
      <c r="B91" s="125">
        <v>1142</v>
      </c>
      <c r="C91" s="125" t="s">
        <v>5312</v>
      </c>
      <c r="D91" s="126" t="s">
        <v>5237</v>
      </c>
      <c r="E91" s="125">
        <v>500</v>
      </c>
      <c r="F91" s="194" t="s">
        <v>5235</v>
      </c>
      <c r="G91" s="195">
        <v>300</v>
      </c>
      <c r="H91" s="292"/>
      <c r="I91" s="291"/>
      <c r="J91" s="602"/>
      <c r="K91" s="599"/>
      <c r="L91" s="602"/>
      <c r="M91" s="132"/>
    </row>
    <row r="92" spans="1:13" ht="16.5" customHeight="1" x14ac:dyDescent="0.3">
      <c r="A92" s="785"/>
      <c r="B92" s="133">
        <v>1133</v>
      </c>
      <c r="C92" s="133" t="s">
        <v>6411</v>
      </c>
      <c r="D92" s="134" t="s">
        <v>5235</v>
      </c>
      <c r="E92" s="133">
        <v>132</v>
      </c>
      <c r="F92" s="196" t="s">
        <v>5235</v>
      </c>
      <c r="G92" s="159">
        <v>0</v>
      </c>
      <c r="H92" s="760"/>
      <c r="I92" s="140"/>
      <c r="J92" s="608"/>
      <c r="K92" s="599"/>
      <c r="L92" s="602"/>
      <c r="M92" s="132"/>
    </row>
    <row r="93" spans="1:13" ht="16.5" customHeight="1" x14ac:dyDescent="0.3">
      <c r="A93" s="785"/>
      <c r="B93" s="133">
        <v>1166</v>
      </c>
      <c r="C93" s="133" t="s">
        <v>6412</v>
      </c>
      <c r="D93" s="134" t="s">
        <v>5237</v>
      </c>
      <c r="E93" s="133">
        <v>132</v>
      </c>
      <c r="F93" s="196" t="s">
        <v>5235</v>
      </c>
      <c r="G93" s="136">
        <v>0</v>
      </c>
      <c r="H93" s="709"/>
      <c r="I93" s="140"/>
      <c r="J93" s="608"/>
      <c r="K93" s="599"/>
      <c r="L93" s="602"/>
      <c r="M93" s="132"/>
    </row>
    <row r="94" spans="1:13" ht="16.5" customHeight="1" x14ac:dyDescent="0.3">
      <c r="A94" s="785"/>
      <c r="B94" s="133">
        <v>1167</v>
      </c>
      <c r="C94" s="133" t="s">
        <v>6856</v>
      </c>
      <c r="D94" s="134" t="s">
        <v>5235</v>
      </c>
      <c r="E94" s="133">
        <v>132</v>
      </c>
      <c r="F94" s="196" t="s">
        <v>5235</v>
      </c>
      <c r="G94" s="159">
        <v>30</v>
      </c>
      <c r="H94" s="172"/>
      <c r="I94" s="140"/>
      <c r="J94" s="608"/>
      <c r="K94" s="599"/>
      <c r="L94" s="602"/>
      <c r="M94" s="132"/>
    </row>
    <row r="95" spans="1:13" ht="16.5" customHeight="1" x14ac:dyDescent="0.3">
      <c r="A95" s="785"/>
      <c r="B95" s="133">
        <v>1178</v>
      </c>
      <c r="C95" s="133" t="s">
        <v>6868</v>
      </c>
      <c r="D95" s="134" t="s">
        <v>5237</v>
      </c>
      <c r="E95" s="133">
        <v>132</v>
      </c>
      <c r="F95" s="156" t="s">
        <v>5235</v>
      </c>
      <c r="G95" s="159">
        <v>30</v>
      </c>
      <c r="H95" s="170"/>
      <c r="I95" s="140"/>
      <c r="J95" s="608"/>
      <c r="K95" s="599"/>
      <c r="L95" s="602"/>
      <c r="M95" s="132"/>
    </row>
    <row r="96" spans="1:13" ht="16.5" customHeight="1" x14ac:dyDescent="0.3">
      <c r="A96" s="785"/>
      <c r="B96" s="133">
        <v>2047</v>
      </c>
      <c r="C96" s="133" t="s">
        <v>6868</v>
      </c>
      <c r="D96" s="134" t="s">
        <v>5237</v>
      </c>
      <c r="E96" s="133">
        <v>33</v>
      </c>
      <c r="F96" s="156" t="s">
        <v>5235</v>
      </c>
      <c r="G96" s="159">
        <v>12</v>
      </c>
      <c r="H96" s="137" t="s">
        <v>6868</v>
      </c>
      <c r="I96" s="140"/>
      <c r="J96" s="608"/>
      <c r="K96" s="599"/>
      <c r="L96" s="602"/>
      <c r="M96" s="132"/>
    </row>
    <row r="97" spans="1:13" ht="16.5" customHeight="1" x14ac:dyDescent="0.3">
      <c r="A97" s="785"/>
      <c r="B97" s="133">
        <v>1169</v>
      </c>
      <c r="C97" s="133" t="s">
        <v>6857</v>
      </c>
      <c r="D97" s="134" t="s">
        <v>5237</v>
      </c>
      <c r="E97" s="133">
        <v>132</v>
      </c>
      <c r="F97" s="196" t="s">
        <v>5235</v>
      </c>
      <c r="G97" s="453" t="s">
        <v>5235</v>
      </c>
      <c r="H97" s="139">
        <v>30</v>
      </c>
      <c r="I97" s="140"/>
      <c r="J97" s="608"/>
      <c r="K97" s="599"/>
      <c r="L97" s="602"/>
      <c r="M97" s="132"/>
    </row>
    <row r="98" spans="1:13" ht="16.5" customHeight="1" x14ac:dyDescent="0.3">
      <c r="A98" s="785"/>
      <c r="B98" s="133">
        <v>1172</v>
      </c>
      <c r="C98" s="133" t="s">
        <v>6858</v>
      </c>
      <c r="D98" s="134" t="s">
        <v>5235</v>
      </c>
      <c r="E98" s="133">
        <v>132</v>
      </c>
      <c r="F98" s="196" t="s">
        <v>5235</v>
      </c>
      <c r="G98" s="453" t="s">
        <v>5235</v>
      </c>
      <c r="H98" s="137"/>
      <c r="I98" s="140"/>
      <c r="J98" s="608"/>
      <c r="K98" s="599"/>
      <c r="L98" s="602"/>
      <c r="M98" s="132"/>
    </row>
    <row r="99" spans="1:13" ht="16.5" customHeight="1" x14ac:dyDescent="0.3">
      <c r="A99" s="785"/>
      <c r="B99" s="133">
        <v>1158</v>
      </c>
      <c r="C99" s="133" t="s">
        <v>6392</v>
      </c>
      <c r="D99" s="134" t="s">
        <v>5237</v>
      </c>
      <c r="E99" s="133">
        <v>132</v>
      </c>
      <c r="F99" s="196" t="s">
        <v>5235</v>
      </c>
      <c r="G99" s="455">
        <v>30</v>
      </c>
      <c r="H99" s="137"/>
      <c r="I99" s="140"/>
      <c r="J99" s="608"/>
      <c r="K99" s="599"/>
      <c r="L99" s="602"/>
      <c r="M99" s="132"/>
    </row>
    <row r="100" spans="1:13" ht="16.5" customHeight="1" x14ac:dyDescent="0.3">
      <c r="A100" s="785"/>
      <c r="B100" s="133">
        <v>1179</v>
      </c>
      <c r="C100" s="133" t="s">
        <v>9638</v>
      </c>
      <c r="D100" s="134" t="s">
        <v>5235</v>
      </c>
      <c r="E100" s="133">
        <v>132</v>
      </c>
      <c r="F100" s="196" t="s">
        <v>5235</v>
      </c>
      <c r="G100" s="455">
        <v>30</v>
      </c>
      <c r="H100" s="126"/>
      <c r="I100" s="140"/>
      <c r="J100" s="608"/>
      <c r="K100" s="599"/>
      <c r="L100" s="602"/>
      <c r="M100" s="132"/>
    </row>
    <row r="101" spans="1:13" ht="16.5" customHeight="1" x14ac:dyDescent="0.3">
      <c r="A101" s="785"/>
      <c r="B101" s="133">
        <v>1134</v>
      </c>
      <c r="C101" s="133" t="s">
        <v>6389</v>
      </c>
      <c r="D101" s="134" t="s">
        <v>5235</v>
      </c>
      <c r="E101" s="133">
        <v>132</v>
      </c>
      <c r="F101" s="196" t="s">
        <v>5235</v>
      </c>
      <c r="G101" s="183">
        <v>0</v>
      </c>
      <c r="H101" s="177"/>
      <c r="I101" s="140"/>
      <c r="J101" s="608"/>
      <c r="K101" s="599"/>
      <c r="L101" s="602"/>
      <c r="M101" s="132"/>
    </row>
    <row r="102" spans="1:13" ht="16.5" customHeight="1" x14ac:dyDescent="0.3">
      <c r="A102" s="785"/>
      <c r="B102" s="133">
        <v>1156</v>
      </c>
      <c r="C102" s="133" t="s">
        <v>6390</v>
      </c>
      <c r="D102" s="134" t="s">
        <v>5237</v>
      </c>
      <c r="E102" s="133">
        <v>132</v>
      </c>
      <c r="F102" s="196" t="s">
        <v>5235</v>
      </c>
      <c r="G102" s="183">
        <v>0</v>
      </c>
      <c r="H102" s="177"/>
      <c r="I102" s="140"/>
      <c r="J102" s="608"/>
      <c r="K102" s="599"/>
      <c r="L102" s="602"/>
      <c r="M102" s="132"/>
    </row>
    <row r="103" spans="1:13" ht="16.5" customHeight="1" x14ac:dyDescent="0.3">
      <c r="A103" s="785"/>
      <c r="B103" s="133">
        <v>1157</v>
      </c>
      <c r="C103" s="133" t="s">
        <v>6391</v>
      </c>
      <c r="D103" s="134" t="s">
        <v>5235</v>
      </c>
      <c r="E103" s="133">
        <v>132</v>
      </c>
      <c r="F103" s="196" t="s">
        <v>5235</v>
      </c>
      <c r="G103" s="183">
        <v>0</v>
      </c>
      <c r="H103" s="177"/>
      <c r="I103" s="140"/>
      <c r="J103" s="608"/>
      <c r="K103" s="599"/>
      <c r="L103" s="602"/>
      <c r="M103" s="132"/>
    </row>
    <row r="104" spans="1:13" ht="16.5" customHeight="1" x14ac:dyDescent="0.3">
      <c r="A104" s="785"/>
      <c r="B104" s="133">
        <v>1151</v>
      </c>
      <c r="C104" s="133" t="s">
        <v>5816</v>
      </c>
      <c r="D104" s="134" t="s">
        <v>5235</v>
      </c>
      <c r="E104" s="133">
        <v>132</v>
      </c>
      <c r="F104" s="196" t="s">
        <v>5235</v>
      </c>
      <c r="G104" s="159">
        <v>154</v>
      </c>
      <c r="H104" s="153" t="s">
        <v>9639</v>
      </c>
      <c r="I104" s="198" t="s">
        <v>5314</v>
      </c>
      <c r="J104" s="608"/>
      <c r="K104" s="599"/>
      <c r="L104" s="602"/>
      <c r="M104" s="132"/>
    </row>
    <row r="105" spans="1:13" ht="16.5" customHeight="1" x14ac:dyDescent="0.3">
      <c r="A105" s="785"/>
      <c r="B105" s="133">
        <v>1173</v>
      </c>
      <c r="C105" s="133" t="s">
        <v>9639</v>
      </c>
      <c r="D105" s="134" t="s">
        <v>5237</v>
      </c>
      <c r="E105" s="133">
        <v>132</v>
      </c>
      <c r="F105" s="196" t="s">
        <v>5235</v>
      </c>
      <c r="G105" s="710" t="s">
        <v>5235</v>
      </c>
      <c r="H105" s="217">
        <v>154</v>
      </c>
      <c r="I105" s="198"/>
      <c r="J105" s="608"/>
      <c r="K105" s="599"/>
      <c r="L105" s="602"/>
      <c r="M105" s="132"/>
    </row>
    <row r="106" spans="1:13" ht="16.5" customHeight="1" x14ac:dyDescent="0.3">
      <c r="A106" s="785"/>
      <c r="B106" s="133">
        <v>1135</v>
      </c>
      <c r="C106" s="133" t="s">
        <v>5313</v>
      </c>
      <c r="D106" s="134" t="s">
        <v>5237</v>
      </c>
      <c r="E106" s="133">
        <v>132</v>
      </c>
      <c r="F106" s="196" t="s">
        <v>5235</v>
      </c>
      <c r="G106" s="183">
        <v>150</v>
      </c>
      <c r="H106" s="153"/>
      <c r="I106" s="199">
        <v>204</v>
      </c>
      <c r="J106" s="608"/>
      <c r="K106" s="599"/>
      <c r="L106" s="602"/>
      <c r="M106" s="132"/>
    </row>
    <row r="107" spans="1:13" ht="16.5" customHeight="1" x14ac:dyDescent="0.3">
      <c r="A107" s="785"/>
      <c r="B107" s="133">
        <v>1153</v>
      </c>
      <c r="C107" s="133" t="s">
        <v>6091</v>
      </c>
      <c r="D107" s="134" t="s">
        <v>5237</v>
      </c>
      <c r="E107" s="133">
        <v>132</v>
      </c>
      <c r="F107" s="196" t="s">
        <v>5235</v>
      </c>
      <c r="G107" s="183">
        <v>150</v>
      </c>
      <c r="H107" s="137" t="s">
        <v>6092</v>
      </c>
      <c r="I107" s="140"/>
      <c r="J107" s="608"/>
      <c r="K107" s="599"/>
      <c r="L107" s="602"/>
      <c r="M107" s="132"/>
    </row>
    <row r="108" spans="1:13" ht="16.5" customHeight="1" x14ac:dyDescent="0.3">
      <c r="A108" s="785"/>
      <c r="B108" s="133">
        <v>1154</v>
      </c>
      <c r="C108" s="133" t="s">
        <v>6093</v>
      </c>
      <c r="D108" s="134" t="s">
        <v>5237</v>
      </c>
      <c r="E108" s="133">
        <v>132</v>
      </c>
      <c r="F108" s="196" t="s">
        <v>5235</v>
      </c>
      <c r="G108" s="183">
        <v>150</v>
      </c>
      <c r="H108" s="139">
        <v>150</v>
      </c>
      <c r="I108" s="140"/>
      <c r="J108" s="608"/>
      <c r="K108" s="599"/>
      <c r="L108" s="602"/>
      <c r="M108" s="132"/>
    </row>
    <row r="109" spans="1:13" ht="16.5" customHeight="1" x14ac:dyDescent="0.3">
      <c r="A109" s="785"/>
      <c r="B109" s="133">
        <v>1155</v>
      </c>
      <c r="C109" s="133" t="s">
        <v>6094</v>
      </c>
      <c r="D109" s="134" t="s">
        <v>5235</v>
      </c>
      <c r="E109" s="133">
        <v>132</v>
      </c>
      <c r="F109" s="196" t="s">
        <v>5235</v>
      </c>
      <c r="G109" s="183">
        <v>130</v>
      </c>
      <c r="H109" s="126"/>
      <c r="I109" s="140"/>
      <c r="J109" s="608"/>
      <c r="K109" s="599"/>
      <c r="L109" s="602"/>
      <c r="M109" s="132"/>
    </row>
    <row r="110" spans="1:13" ht="16.5" customHeight="1" x14ac:dyDescent="0.3">
      <c r="A110" s="785"/>
      <c r="B110" s="133">
        <v>1136</v>
      </c>
      <c r="C110" s="133" t="s">
        <v>5314</v>
      </c>
      <c r="D110" s="134" t="s">
        <v>5237</v>
      </c>
      <c r="E110" s="133">
        <v>132</v>
      </c>
      <c r="F110" s="196" t="s">
        <v>5235</v>
      </c>
      <c r="G110" s="183">
        <v>200</v>
      </c>
      <c r="H110" s="177"/>
      <c r="I110" s="198"/>
      <c r="J110" s="608"/>
      <c r="K110" s="599"/>
      <c r="L110" s="602"/>
      <c r="M110" s="132"/>
    </row>
    <row r="111" spans="1:13" ht="16.5" customHeight="1" x14ac:dyDescent="0.3">
      <c r="A111" s="785"/>
      <c r="B111" s="133">
        <v>1137</v>
      </c>
      <c r="C111" s="133" t="s">
        <v>5315</v>
      </c>
      <c r="D111" s="134" t="s">
        <v>5237</v>
      </c>
      <c r="E111" s="133">
        <v>132</v>
      </c>
      <c r="F111" s="196" t="s">
        <v>5235</v>
      </c>
      <c r="G111" s="183">
        <v>170</v>
      </c>
      <c r="H111" s="153"/>
      <c r="I111" s="199"/>
      <c r="J111" s="608"/>
      <c r="K111" s="599"/>
      <c r="L111" s="602"/>
      <c r="M111" s="132"/>
    </row>
    <row r="112" spans="1:13" ht="16.5" customHeight="1" x14ac:dyDescent="0.3">
      <c r="A112" s="785"/>
      <c r="B112" s="133">
        <v>1138</v>
      </c>
      <c r="C112" s="133" t="s">
        <v>5316</v>
      </c>
      <c r="D112" s="134" t="s">
        <v>5235</v>
      </c>
      <c r="E112" s="133">
        <v>132</v>
      </c>
      <c r="F112" s="196" t="s">
        <v>5235</v>
      </c>
      <c r="G112" s="200">
        <v>120</v>
      </c>
      <c r="H112" s="137" t="s">
        <v>5317</v>
      </c>
      <c r="I112" s="140"/>
      <c r="J112" s="608"/>
      <c r="K112" s="599"/>
      <c r="L112" s="602"/>
      <c r="M112" s="132"/>
    </row>
    <row r="113" spans="1:13" ht="16.5" customHeight="1" x14ac:dyDescent="0.3">
      <c r="A113" s="785"/>
      <c r="B113" s="133">
        <v>1139</v>
      </c>
      <c r="C113" s="133" t="s">
        <v>5318</v>
      </c>
      <c r="D113" s="134" t="s">
        <v>5235</v>
      </c>
      <c r="E113" s="133">
        <v>132</v>
      </c>
      <c r="F113" s="196" t="s">
        <v>5235</v>
      </c>
      <c r="G113" s="200">
        <v>170</v>
      </c>
      <c r="H113" s="409">
        <v>19</v>
      </c>
      <c r="I113" s="140"/>
      <c r="J113" s="608"/>
      <c r="K113" s="599"/>
      <c r="L113" s="602"/>
      <c r="M113" s="132"/>
    </row>
    <row r="114" spans="1:13" ht="16.5" customHeight="1" x14ac:dyDescent="0.3">
      <c r="A114" s="785"/>
      <c r="B114" s="133">
        <v>1143</v>
      </c>
      <c r="C114" s="133" t="s">
        <v>5319</v>
      </c>
      <c r="D114" s="134" t="s">
        <v>5235</v>
      </c>
      <c r="E114" s="133">
        <v>132</v>
      </c>
      <c r="F114" s="196" t="s">
        <v>5235</v>
      </c>
      <c r="G114" s="200">
        <v>170</v>
      </c>
      <c r="H114" s="139"/>
      <c r="I114" s="140"/>
      <c r="J114" s="608"/>
      <c r="K114" s="599"/>
      <c r="L114" s="602"/>
      <c r="M114" s="132"/>
    </row>
    <row r="115" spans="1:13" ht="16.5" customHeight="1" x14ac:dyDescent="0.3">
      <c r="A115" s="785"/>
      <c r="B115" s="133">
        <v>1141</v>
      </c>
      <c r="C115" s="133" t="s">
        <v>5320</v>
      </c>
      <c r="D115" s="134" t="s">
        <v>5237</v>
      </c>
      <c r="E115" s="133">
        <v>132</v>
      </c>
      <c r="F115" s="196" t="s">
        <v>5235</v>
      </c>
      <c r="G115" s="258">
        <v>99</v>
      </c>
      <c r="H115" s="126"/>
      <c r="I115" s="201"/>
      <c r="J115" s="759"/>
      <c r="K115" s="202"/>
      <c r="L115" s="602"/>
      <c r="M115" s="132"/>
    </row>
    <row r="116" spans="1:13" ht="16.5" customHeight="1" x14ac:dyDescent="0.3">
      <c r="A116" s="785"/>
      <c r="B116" s="133">
        <v>1140</v>
      </c>
      <c r="C116" s="133" t="s">
        <v>6393</v>
      </c>
      <c r="D116" s="134" t="s">
        <v>5235</v>
      </c>
      <c r="E116" s="133">
        <v>132</v>
      </c>
      <c r="F116" s="135" t="s">
        <v>5235</v>
      </c>
      <c r="G116" s="159">
        <v>70</v>
      </c>
      <c r="H116" s="741"/>
      <c r="I116" s="144"/>
      <c r="J116" s="372"/>
      <c r="K116" s="300"/>
      <c r="L116" s="131"/>
      <c r="M116" s="132"/>
    </row>
    <row r="117" spans="1:13" ht="16.5" customHeight="1" x14ac:dyDescent="0.3">
      <c r="A117" s="785"/>
      <c r="B117" s="133">
        <v>1159</v>
      </c>
      <c r="C117" s="133" t="s">
        <v>6394</v>
      </c>
      <c r="D117" s="134" t="s">
        <v>5237</v>
      </c>
      <c r="E117" s="133">
        <v>132</v>
      </c>
      <c r="F117" s="135" t="s">
        <v>5235</v>
      </c>
      <c r="G117" s="159">
        <v>70</v>
      </c>
      <c r="H117" s="742"/>
      <c r="I117" s="144"/>
      <c r="J117" s="372"/>
      <c r="K117" s="300"/>
      <c r="L117" s="131"/>
      <c r="M117" s="132"/>
    </row>
    <row r="118" spans="1:13" ht="16.5" customHeight="1" x14ac:dyDescent="0.3">
      <c r="A118" s="785"/>
      <c r="B118" s="133">
        <v>1162</v>
      </c>
      <c r="C118" s="133" t="s">
        <v>6395</v>
      </c>
      <c r="D118" s="134" t="s">
        <v>5235</v>
      </c>
      <c r="E118" s="133">
        <v>132</v>
      </c>
      <c r="F118" s="135" t="s">
        <v>5235</v>
      </c>
      <c r="G118" s="159">
        <v>70</v>
      </c>
      <c r="H118" s="742"/>
      <c r="I118" s="144"/>
      <c r="J118" s="372"/>
      <c r="K118" s="300"/>
      <c r="L118" s="131"/>
      <c r="M118" s="132"/>
    </row>
    <row r="119" spans="1:13" ht="16.5" customHeight="1" x14ac:dyDescent="0.3">
      <c r="A119" s="785"/>
      <c r="B119" s="133">
        <v>1163</v>
      </c>
      <c r="C119" s="133" t="s">
        <v>5321</v>
      </c>
      <c r="D119" s="134" t="s">
        <v>5237</v>
      </c>
      <c r="E119" s="133">
        <v>132</v>
      </c>
      <c r="F119" s="135" t="s">
        <v>5235</v>
      </c>
      <c r="G119" s="159">
        <v>80</v>
      </c>
      <c r="H119" s="742" t="s">
        <v>5321</v>
      </c>
      <c r="I119" s="144"/>
      <c r="J119" s="372"/>
      <c r="K119" s="300"/>
      <c r="L119" s="131"/>
      <c r="M119" s="132"/>
    </row>
    <row r="120" spans="1:13" ht="16.5" customHeight="1" x14ac:dyDescent="0.3">
      <c r="A120" s="785"/>
      <c r="B120" s="133">
        <v>1171</v>
      </c>
      <c r="C120" s="133" t="s">
        <v>5321</v>
      </c>
      <c r="D120" s="134" t="s">
        <v>5237</v>
      </c>
      <c r="E120" s="133">
        <v>33</v>
      </c>
      <c r="F120" s="135"/>
      <c r="G120" s="159">
        <v>0</v>
      </c>
      <c r="H120" s="742"/>
      <c r="I120" s="144"/>
      <c r="J120" s="372"/>
      <c r="K120" s="300"/>
      <c r="L120" s="131"/>
      <c r="M120" s="132"/>
    </row>
    <row r="121" spans="1:13" ht="16.5" customHeight="1" x14ac:dyDescent="0.3">
      <c r="A121" s="785"/>
      <c r="B121" s="133">
        <v>1164</v>
      </c>
      <c r="C121" s="133" t="s">
        <v>6396</v>
      </c>
      <c r="D121" s="134" t="s">
        <v>5235</v>
      </c>
      <c r="E121" s="133">
        <v>132</v>
      </c>
      <c r="F121" s="135" t="s">
        <v>5235</v>
      </c>
      <c r="G121" s="159">
        <v>100</v>
      </c>
      <c r="H121" s="742"/>
      <c r="I121" s="144"/>
      <c r="J121" s="372"/>
      <c r="K121" s="300"/>
      <c r="L121" s="131"/>
      <c r="M121" s="132"/>
    </row>
    <row r="122" spans="1:13" ht="16.5" customHeight="1" x14ac:dyDescent="0.3">
      <c r="A122" s="785"/>
      <c r="B122" s="133">
        <v>1144</v>
      </c>
      <c r="C122" s="133" t="s">
        <v>6001</v>
      </c>
      <c r="D122" s="134" t="s">
        <v>5235</v>
      </c>
      <c r="E122" s="133">
        <v>132</v>
      </c>
      <c r="F122" s="135" t="s">
        <v>5235</v>
      </c>
      <c r="G122" s="159">
        <v>100</v>
      </c>
      <c r="H122" s="203">
        <v>70</v>
      </c>
      <c r="I122" s="144"/>
      <c r="J122" s="372"/>
      <c r="K122" s="300"/>
      <c r="L122" s="131"/>
      <c r="M122" s="132"/>
    </row>
    <row r="123" spans="1:13" ht="16.5" customHeight="1" x14ac:dyDescent="0.3">
      <c r="A123" s="785"/>
      <c r="B123" s="133">
        <v>1165</v>
      </c>
      <c r="C123" s="133" t="s">
        <v>6397</v>
      </c>
      <c r="D123" s="134" t="s">
        <v>5237</v>
      </c>
      <c r="E123" s="133">
        <v>132</v>
      </c>
      <c r="F123" s="135" t="s">
        <v>5235</v>
      </c>
      <c r="G123" s="159">
        <v>100</v>
      </c>
      <c r="H123" s="170"/>
      <c r="I123" s="144"/>
      <c r="J123" s="372"/>
      <c r="K123" s="300"/>
      <c r="L123" s="602"/>
      <c r="M123" s="132"/>
    </row>
    <row r="124" spans="1:13" ht="16.5" customHeight="1" x14ac:dyDescent="0.3">
      <c r="A124" s="785"/>
      <c r="B124" s="133">
        <v>1152</v>
      </c>
      <c r="C124" s="133" t="s">
        <v>6002</v>
      </c>
      <c r="D124" s="134" t="s">
        <v>5235</v>
      </c>
      <c r="E124" s="133">
        <v>132</v>
      </c>
      <c r="F124" s="135" t="s">
        <v>5235</v>
      </c>
      <c r="G124" s="159">
        <v>100</v>
      </c>
      <c r="H124" s="170"/>
      <c r="I124" s="144"/>
      <c r="J124" s="372"/>
      <c r="K124" s="300"/>
      <c r="L124" s="602"/>
      <c r="M124" s="132"/>
    </row>
    <row r="125" spans="1:13" ht="16.5" customHeight="1" x14ac:dyDescent="0.3">
      <c r="A125" s="785"/>
      <c r="B125" s="133">
        <v>1145</v>
      </c>
      <c r="C125" s="133" t="s">
        <v>5693</v>
      </c>
      <c r="D125" s="134" t="s">
        <v>5237</v>
      </c>
      <c r="E125" s="133">
        <v>132</v>
      </c>
      <c r="F125" s="135" t="s">
        <v>5235</v>
      </c>
      <c r="G125" s="159">
        <v>100</v>
      </c>
      <c r="H125" s="170"/>
      <c r="I125" s="144"/>
      <c r="J125" s="372"/>
      <c r="K125" s="300"/>
      <c r="L125" s="131"/>
      <c r="M125" s="132"/>
    </row>
    <row r="126" spans="1:13" ht="16.5" customHeight="1" x14ac:dyDescent="0.3">
      <c r="A126" s="785"/>
      <c r="B126" s="133">
        <v>1146</v>
      </c>
      <c r="C126" s="133" t="s">
        <v>5694</v>
      </c>
      <c r="D126" s="134" t="s">
        <v>5237</v>
      </c>
      <c r="E126" s="133">
        <v>132</v>
      </c>
      <c r="F126" s="135" t="s">
        <v>5235</v>
      </c>
      <c r="G126" s="159">
        <v>100</v>
      </c>
      <c r="H126" s="204"/>
      <c r="I126" s="144"/>
      <c r="J126" s="372"/>
      <c r="K126" s="300"/>
      <c r="L126" s="131"/>
      <c r="M126" s="132"/>
    </row>
    <row r="127" spans="1:13" ht="16.5" customHeight="1" x14ac:dyDescent="0.3">
      <c r="A127" s="785"/>
      <c r="B127" s="133">
        <v>1147</v>
      </c>
      <c r="C127" s="133" t="s">
        <v>5694</v>
      </c>
      <c r="D127" s="134" t="s">
        <v>5237</v>
      </c>
      <c r="E127" s="133">
        <v>33</v>
      </c>
      <c r="F127" s="135" t="s">
        <v>5235</v>
      </c>
      <c r="G127" s="159">
        <v>15</v>
      </c>
      <c r="H127" s="741" t="s">
        <v>5694</v>
      </c>
      <c r="I127" s="144"/>
      <c r="J127" s="372"/>
      <c r="K127" s="300"/>
      <c r="L127" s="131"/>
      <c r="M127" s="132"/>
    </row>
    <row r="128" spans="1:13" ht="16.5" customHeight="1" x14ac:dyDescent="0.3">
      <c r="A128" s="785"/>
      <c r="B128" s="133">
        <v>1148</v>
      </c>
      <c r="C128" s="133" t="s">
        <v>5694</v>
      </c>
      <c r="D128" s="134" t="s">
        <v>5237</v>
      </c>
      <c r="E128" s="133">
        <v>13.2</v>
      </c>
      <c r="F128" s="135" t="s">
        <v>5235</v>
      </c>
      <c r="G128" s="159">
        <v>24</v>
      </c>
      <c r="H128" s="205">
        <v>24</v>
      </c>
      <c r="I128" s="144"/>
      <c r="J128" s="372"/>
      <c r="K128" s="300"/>
      <c r="L128" s="131"/>
      <c r="M128" s="132"/>
    </row>
    <row r="129" spans="1:13" ht="16.5" customHeight="1" x14ac:dyDescent="0.3">
      <c r="A129" s="785"/>
      <c r="B129" s="133">
        <v>1150</v>
      </c>
      <c r="C129" s="133" t="s">
        <v>5322</v>
      </c>
      <c r="D129" s="134" t="s">
        <v>5237</v>
      </c>
      <c r="E129" s="133">
        <v>132</v>
      </c>
      <c r="F129" s="135" t="s">
        <v>5235</v>
      </c>
      <c r="G129" s="136">
        <v>0</v>
      </c>
      <c r="H129" s="131"/>
      <c r="I129" s="144"/>
      <c r="J129" s="372"/>
      <c r="K129" s="300"/>
      <c r="L129" s="131"/>
      <c r="M129" s="132"/>
    </row>
    <row r="130" spans="1:13" ht="16.5" customHeight="1" x14ac:dyDescent="0.3">
      <c r="A130" s="785"/>
      <c r="B130" s="133">
        <v>1160</v>
      </c>
      <c r="C130" s="133" t="s">
        <v>9640</v>
      </c>
      <c r="D130" s="134" t="s">
        <v>5235</v>
      </c>
      <c r="E130" s="133">
        <v>132</v>
      </c>
      <c r="F130" s="135" t="s">
        <v>5235</v>
      </c>
      <c r="G130" s="450">
        <v>0</v>
      </c>
      <c r="H130" s="641"/>
      <c r="I130" s="144"/>
      <c r="J130" s="372"/>
      <c r="K130" s="300"/>
      <c r="L130" s="131"/>
      <c r="M130" s="788" t="s">
        <v>5325</v>
      </c>
    </row>
    <row r="131" spans="1:13" ht="16.5" customHeight="1" x14ac:dyDescent="0.3">
      <c r="A131" s="785"/>
      <c r="B131" s="133">
        <v>1174</v>
      </c>
      <c r="C131" s="133" t="s">
        <v>9641</v>
      </c>
      <c r="D131" s="134" t="s">
        <v>5237</v>
      </c>
      <c r="E131" s="133">
        <v>132</v>
      </c>
      <c r="F131" s="135" t="s">
        <v>5235</v>
      </c>
      <c r="G131" s="450">
        <v>0</v>
      </c>
      <c r="H131" s="742"/>
      <c r="I131" s="144"/>
      <c r="J131" s="372"/>
      <c r="K131" s="300"/>
      <c r="L131" s="131"/>
      <c r="M131" s="788"/>
    </row>
    <row r="132" spans="1:13" ht="16.5" customHeight="1" x14ac:dyDescent="0.3">
      <c r="A132" s="785"/>
      <c r="B132" s="133">
        <v>1175</v>
      </c>
      <c r="C132" s="133" t="s">
        <v>9642</v>
      </c>
      <c r="D132" s="134" t="s">
        <v>5235</v>
      </c>
      <c r="E132" s="133">
        <v>132</v>
      </c>
      <c r="F132" s="135" t="s">
        <v>5235</v>
      </c>
      <c r="G132" s="450">
        <v>44</v>
      </c>
      <c r="H132" s="742" t="s">
        <v>5323</v>
      </c>
      <c r="I132" s="144"/>
      <c r="J132" s="372"/>
      <c r="K132" s="300"/>
      <c r="L132" s="131"/>
      <c r="M132" s="788"/>
    </row>
    <row r="133" spans="1:13" ht="16.5" customHeight="1" x14ac:dyDescent="0.3">
      <c r="A133" s="785"/>
      <c r="B133" s="133">
        <v>1176</v>
      </c>
      <c r="C133" s="133" t="s">
        <v>9643</v>
      </c>
      <c r="D133" s="134" t="s">
        <v>5237</v>
      </c>
      <c r="E133" s="133">
        <v>132</v>
      </c>
      <c r="F133" s="135" t="s">
        <v>5235</v>
      </c>
      <c r="G133" s="450">
        <v>44</v>
      </c>
      <c r="H133" s="711">
        <v>44</v>
      </c>
      <c r="I133" s="144"/>
      <c r="J133" s="372"/>
      <c r="K133" s="300"/>
      <c r="L133" s="131"/>
      <c r="M133" s="788"/>
    </row>
    <row r="134" spans="1:13" ht="16.5" customHeight="1" x14ac:dyDescent="0.3">
      <c r="A134" s="785"/>
      <c r="B134" s="133">
        <v>1177</v>
      </c>
      <c r="C134" s="133" t="s">
        <v>9644</v>
      </c>
      <c r="D134" s="134" t="s">
        <v>5235</v>
      </c>
      <c r="E134" s="133">
        <v>132</v>
      </c>
      <c r="F134" s="135" t="s">
        <v>5235</v>
      </c>
      <c r="G134" s="450">
        <v>44</v>
      </c>
      <c r="H134" s="742"/>
      <c r="I134" s="144"/>
      <c r="J134" s="372"/>
      <c r="K134" s="300"/>
      <c r="L134" s="131"/>
      <c r="M134" s="788"/>
    </row>
    <row r="135" spans="1:13" ht="16.5" customHeight="1" x14ac:dyDescent="0.3">
      <c r="A135" s="785"/>
      <c r="B135" s="133">
        <v>1161</v>
      </c>
      <c r="C135" s="133" t="s">
        <v>5324</v>
      </c>
      <c r="D135" s="134" t="s">
        <v>5237</v>
      </c>
      <c r="E135" s="133">
        <v>132</v>
      </c>
      <c r="F135" s="182" t="s">
        <v>5235</v>
      </c>
      <c r="G135" s="183">
        <v>64</v>
      </c>
      <c r="H135" s="515"/>
      <c r="I135" s="144"/>
      <c r="J135" s="372"/>
      <c r="K135" s="300"/>
      <c r="L135" s="206"/>
      <c r="M135" s="788"/>
    </row>
    <row r="136" spans="1:13" ht="16.5" customHeight="1" x14ac:dyDescent="0.3">
      <c r="A136" s="785"/>
      <c r="B136" s="133">
        <v>1180</v>
      </c>
      <c r="C136" s="133" t="s">
        <v>5326</v>
      </c>
      <c r="D136" s="134" t="s">
        <v>5235</v>
      </c>
      <c r="E136" s="133">
        <v>132</v>
      </c>
      <c r="F136" s="135" t="s">
        <v>5235</v>
      </c>
      <c r="G136" s="159">
        <v>80</v>
      </c>
      <c r="H136" s="125"/>
      <c r="I136" s="746" t="s">
        <v>3205</v>
      </c>
      <c r="J136" s="372"/>
      <c r="K136" s="300"/>
      <c r="L136" s="131"/>
      <c r="M136" s="788"/>
    </row>
    <row r="137" spans="1:13" ht="16.5" customHeight="1" x14ac:dyDescent="0.3">
      <c r="A137" s="785"/>
      <c r="B137" s="133">
        <v>1200</v>
      </c>
      <c r="C137" s="133" t="s">
        <v>5328</v>
      </c>
      <c r="D137" s="134" t="s">
        <v>5235</v>
      </c>
      <c r="E137" s="133">
        <v>132</v>
      </c>
      <c r="F137" s="135" t="s">
        <v>5235</v>
      </c>
      <c r="G137" s="136">
        <v>12</v>
      </c>
      <c r="H137" s="211"/>
      <c r="I137" s="331">
        <v>0</v>
      </c>
      <c r="J137" s="131"/>
      <c r="K137" s="144"/>
      <c r="L137" s="131"/>
      <c r="M137" s="425">
        <v>0</v>
      </c>
    </row>
    <row r="138" spans="1:13" ht="16.5" customHeight="1" x14ac:dyDescent="0.3">
      <c r="A138" s="785"/>
      <c r="B138" s="133">
        <v>1210</v>
      </c>
      <c r="C138" s="133" t="s">
        <v>5660</v>
      </c>
      <c r="D138" s="134" t="s">
        <v>5235</v>
      </c>
      <c r="E138" s="133">
        <v>132</v>
      </c>
      <c r="F138" s="135" t="s">
        <v>5235</v>
      </c>
      <c r="G138" s="136">
        <v>20</v>
      </c>
      <c r="H138" s="211"/>
      <c r="I138" s="144"/>
      <c r="J138" s="209"/>
      <c r="K138" s="212"/>
      <c r="L138" s="131"/>
      <c r="M138" s="132"/>
    </row>
    <row r="139" spans="1:13" ht="16.5" customHeight="1" x14ac:dyDescent="0.3">
      <c r="A139" s="785"/>
      <c r="B139" s="133">
        <v>1211</v>
      </c>
      <c r="C139" s="133" t="s">
        <v>5329</v>
      </c>
      <c r="D139" s="134" t="s">
        <v>5235</v>
      </c>
      <c r="E139" s="133">
        <v>132</v>
      </c>
      <c r="F139" s="135" t="s">
        <v>5235</v>
      </c>
      <c r="G139" s="213">
        <v>20</v>
      </c>
      <c r="H139" s="596" t="s">
        <v>5330</v>
      </c>
      <c r="I139" s="144"/>
      <c r="J139" s="609"/>
      <c r="K139" s="702"/>
      <c r="L139" s="131"/>
      <c r="M139" s="132"/>
    </row>
    <row r="140" spans="1:13" ht="16.5" customHeight="1" x14ac:dyDescent="0.3">
      <c r="A140" s="785"/>
      <c r="B140" s="133">
        <v>1212</v>
      </c>
      <c r="C140" s="133" t="s">
        <v>5331</v>
      </c>
      <c r="D140" s="134" t="s">
        <v>5237</v>
      </c>
      <c r="E140" s="133">
        <v>132</v>
      </c>
      <c r="F140" s="135" t="s">
        <v>5235</v>
      </c>
      <c r="G140" s="213">
        <v>20</v>
      </c>
      <c r="H140" s="215">
        <v>12</v>
      </c>
      <c r="I140" s="144"/>
      <c r="J140" s="609"/>
      <c r="K140" s="702"/>
      <c r="L140" s="131"/>
      <c r="M140" s="132"/>
    </row>
    <row r="141" spans="1:13" ht="16.5" customHeight="1" x14ac:dyDescent="0.3">
      <c r="A141" s="785"/>
      <c r="B141" s="133">
        <v>1220</v>
      </c>
      <c r="C141" s="133" t="s">
        <v>5332</v>
      </c>
      <c r="D141" s="134" t="s">
        <v>5237</v>
      </c>
      <c r="E141" s="133">
        <v>132</v>
      </c>
      <c r="F141" s="135" t="s">
        <v>5235</v>
      </c>
      <c r="G141" s="136">
        <v>20</v>
      </c>
      <c r="H141" s="205"/>
      <c r="I141" s="144"/>
      <c r="J141" s="602"/>
      <c r="K141" s="789" t="s">
        <v>5327</v>
      </c>
      <c r="L141" s="131"/>
      <c r="M141" s="132"/>
    </row>
    <row r="142" spans="1:13" ht="16.5" customHeight="1" x14ac:dyDescent="0.3">
      <c r="A142" s="785"/>
      <c r="B142" s="133">
        <v>1230</v>
      </c>
      <c r="C142" s="133" t="s">
        <v>5333</v>
      </c>
      <c r="D142" s="134" t="s">
        <v>5237</v>
      </c>
      <c r="E142" s="133">
        <v>132</v>
      </c>
      <c r="F142" s="135" t="s">
        <v>5235</v>
      </c>
      <c r="G142" s="136">
        <v>150</v>
      </c>
      <c r="H142" s="741" t="s">
        <v>5333</v>
      </c>
      <c r="I142" s="144"/>
      <c r="J142" s="602"/>
      <c r="K142" s="789"/>
      <c r="L142" s="131"/>
      <c r="M142" s="132"/>
    </row>
    <row r="143" spans="1:13" ht="16.5" customHeight="1" x14ac:dyDescent="0.3">
      <c r="A143" s="785"/>
      <c r="B143" s="133">
        <v>1233</v>
      </c>
      <c r="C143" s="133" t="s">
        <v>5333</v>
      </c>
      <c r="D143" s="134" t="s">
        <v>5237</v>
      </c>
      <c r="E143" s="133">
        <v>33</v>
      </c>
      <c r="F143" s="135" t="s">
        <v>5235</v>
      </c>
      <c r="G143" s="136">
        <v>15</v>
      </c>
      <c r="H143" s="205">
        <v>150</v>
      </c>
      <c r="I143" s="144"/>
      <c r="J143" s="602"/>
      <c r="K143" s="746"/>
      <c r="L143" s="131"/>
      <c r="M143" s="132"/>
    </row>
    <row r="144" spans="1:13" ht="16.5" customHeight="1" x14ac:dyDescent="0.3">
      <c r="A144" s="785"/>
      <c r="B144" s="125">
        <v>1240</v>
      </c>
      <c r="C144" s="125" t="s">
        <v>3207</v>
      </c>
      <c r="D144" s="126" t="s">
        <v>5237</v>
      </c>
      <c r="E144" s="125">
        <v>132</v>
      </c>
      <c r="F144" s="127" t="s">
        <v>5235</v>
      </c>
      <c r="G144" s="159">
        <v>70</v>
      </c>
      <c r="H144" s="167" t="s">
        <v>5334</v>
      </c>
      <c r="I144" s="144"/>
      <c r="J144" s="602"/>
      <c r="K144" s="331">
        <v>147</v>
      </c>
      <c r="L144" s="131"/>
      <c r="M144" s="132"/>
    </row>
    <row r="145" spans="1:13" ht="16.5" customHeight="1" x14ac:dyDescent="0.3">
      <c r="A145" s="785"/>
      <c r="B145" s="125">
        <v>1242</v>
      </c>
      <c r="C145" s="125" t="s">
        <v>5695</v>
      </c>
      <c r="D145" s="126" t="s">
        <v>5235</v>
      </c>
      <c r="E145" s="125">
        <v>132</v>
      </c>
      <c r="F145" s="127" t="s">
        <v>5235</v>
      </c>
      <c r="G145" s="216">
        <v>0</v>
      </c>
      <c r="H145" s="139">
        <v>70</v>
      </c>
      <c r="I145" s="144"/>
      <c r="J145" s="602"/>
      <c r="K145" s="144"/>
      <c r="L145" s="131"/>
      <c r="M145" s="132"/>
    </row>
    <row r="146" spans="1:13" ht="16.5" customHeight="1" x14ac:dyDescent="0.3">
      <c r="A146" s="785"/>
      <c r="B146" s="125">
        <v>1243</v>
      </c>
      <c r="C146" s="125" t="s">
        <v>5335</v>
      </c>
      <c r="D146" s="126" t="s">
        <v>5237</v>
      </c>
      <c r="E146" s="125">
        <v>132</v>
      </c>
      <c r="F146" s="127" t="s">
        <v>5235</v>
      </c>
      <c r="G146" s="216">
        <v>0</v>
      </c>
      <c r="H146" s="141"/>
      <c r="I146" s="144"/>
      <c r="J146" s="602"/>
      <c r="K146" s="144"/>
      <c r="L146" s="131"/>
      <c r="M146" s="132"/>
    </row>
    <row r="147" spans="1:13" ht="16.5" customHeight="1" x14ac:dyDescent="0.3">
      <c r="A147" s="785"/>
      <c r="B147" s="133">
        <v>1130</v>
      </c>
      <c r="C147" s="133" t="s">
        <v>5336</v>
      </c>
      <c r="D147" s="134" t="s">
        <v>5237</v>
      </c>
      <c r="E147" s="133">
        <v>132</v>
      </c>
      <c r="F147" s="135" t="s">
        <v>5235</v>
      </c>
      <c r="G147" s="136">
        <v>115</v>
      </c>
      <c r="H147" s="153"/>
      <c r="I147" s="144"/>
      <c r="J147" s="602"/>
      <c r="K147" s="144"/>
      <c r="L147" s="131"/>
      <c r="M147" s="132"/>
    </row>
    <row r="148" spans="1:13" ht="16.5" customHeight="1" x14ac:dyDescent="0.3">
      <c r="A148" s="785"/>
      <c r="B148" s="133">
        <v>1131</v>
      </c>
      <c r="C148" s="133" t="s">
        <v>5337</v>
      </c>
      <c r="D148" s="134" t="s">
        <v>5235</v>
      </c>
      <c r="E148" s="133">
        <v>132</v>
      </c>
      <c r="F148" s="135" t="s">
        <v>5235</v>
      </c>
      <c r="G148" s="136">
        <v>115</v>
      </c>
      <c r="H148" s="137" t="s">
        <v>5338</v>
      </c>
      <c r="I148" s="144"/>
      <c r="J148" s="602"/>
      <c r="K148" s="144"/>
      <c r="L148" s="131"/>
      <c r="M148" s="132"/>
    </row>
    <row r="149" spans="1:13" ht="16.5" customHeight="1" x14ac:dyDescent="0.3">
      <c r="A149" s="785"/>
      <c r="B149" s="125">
        <v>1132</v>
      </c>
      <c r="C149" s="125" t="s">
        <v>5339</v>
      </c>
      <c r="D149" s="126" t="s">
        <v>5237</v>
      </c>
      <c r="E149" s="125">
        <v>132</v>
      </c>
      <c r="F149" s="194" t="s">
        <v>5235</v>
      </c>
      <c r="G149" s="195">
        <v>100</v>
      </c>
      <c r="H149" s="142">
        <v>0</v>
      </c>
      <c r="I149" s="144"/>
      <c r="J149" s="602"/>
      <c r="K149" s="144"/>
      <c r="L149" s="131"/>
      <c r="M149" s="132"/>
    </row>
    <row r="150" spans="1:13" ht="16.5" customHeight="1" x14ac:dyDescent="0.3">
      <c r="A150" s="785"/>
      <c r="B150" s="133">
        <v>1241</v>
      </c>
      <c r="C150" s="133" t="s">
        <v>5340</v>
      </c>
      <c r="D150" s="134" t="s">
        <v>5235</v>
      </c>
      <c r="E150" s="133">
        <v>132</v>
      </c>
      <c r="F150" s="135" t="s">
        <v>5235</v>
      </c>
      <c r="G150" s="136">
        <v>0</v>
      </c>
      <c r="H150" s="217"/>
      <c r="I150" s="144"/>
      <c r="J150" s="602"/>
      <c r="K150" s="144"/>
      <c r="L150" s="131"/>
      <c r="M150" s="132"/>
    </row>
    <row r="151" spans="1:13" ht="16.5" customHeight="1" x14ac:dyDescent="0.3">
      <c r="A151" s="785"/>
      <c r="B151" s="133">
        <v>1244</v>
      </c>
      <c r="C151" s="133" t="s">
        <v>9645</v>
      </c>
      <c r="D151" s="134" t="s">
        <v>5237</v>
      </c>
      <c r="E151" s="133">
        <v>132</v>
      </c>
      <c r="F151" s="135" t="s">
        <v>5235</v>
      </c>
      <c r="G151" s="136">
        <v>0</v>
      </c>
      <c r="H151" s="407" t="s">
        <v>9645</v>
      </c>
      <c r="I151" s="144"/>
      <c r="J151" s="602"/>
      <c r="K151" s="144"/>
      <c r="L151" s="131"/>
      <c r="M151" s="132"/>
    </row>
    <row r="152" spans="1:13" ht="16.5" customHeight="1" x14ac:dyDescent="0.3">
      <c r="A152" s="785"/>
      <c r="B152" s="133">
        <v>1245</v>
      </c>
      <c r="C152" s="133" t="s">
        <v>9646</v>
      </c>
      <c r="D152" s="134" t="s">
        <v>5235</v>
      </c>
      <c r="E152" s="133">
        <v>132</v>
      </c>
      <c r="F152" s="135" t="s">
        <v>5235</v>
      </c>
      <c r="G152" s="136">
        <v>0</v>
      </c>
      <c r="H152" s="142">
        <v>0</v>
      </c>
      <c r="I152" s="144"/>
      <c r="J152" s="602"/>
      <c r="K152" s="144"/>
      <c r="L152" s="131"/>
      <c r="M152" s="132"/>
    </row>
    <row r="153" spans="1:13" ht="16.5" customHeight="1" x14ac:dyDescent="0.3">
      <c r="A153" s="785"/>
      <c r="B153" s="133">
        <v>1246</v>
      </c>
      <c r="C153" s="133" t="s">
        <v>9647</v>
      </c>
      <c r="D153" s="134" t="s">
        <v>5235</v>
      </c>
      <c r="E153" s="133">
        <v>132</v>
      </c>
      <c r="F153" s="135" t="s">
        <v>5235</v>
      </c>
      <c r="G153" s="712" t="s">
        <v>5235</v>
      </c>
      <c r="H153" s="217"/>
      <c r="I153" s="144"/>
      <c r="J153" s="602"/>
      <c r="K153" s="144"/>
      <c r="L153" s="131"/>
      <c r="M153" s="132"/>
    </row>
    <row r="154" spans="1:13" ht="16.5" customHeight="1" x14ac:dyDescent="0.3">
      <c r="A154" s="785"/>
      <c r="B154" s="133">
        <v>1250</v>
      </c>
      <c r="C154" s="610" t="s">
        <v>3205</v>
      </c>
      <c r="D154" s="611" t="s">
        <v>5237</v>
      </c>
      <c r="E154" s="610">
        <v>132</v>
      </c>
      <c r="F154" s="612" t="s">
        <v>5235</v>
      </c>
      <c r="G154" s="258">
        <v>36</v>
      </c>
      <c r="H154" s="372"/>
      <c r="I154" s="144"/>
      <c r="J154" s="602"/>
      <c r="K154" s="144"/>
      <c r="L154" s="131"/>
      <c r="M154" s="132"/>
    </row>
    <row r="155" spans="1:13" ht="16.5" customHeight="1" x14ac:dyDescent="0.3">
      <c r="A155" s="785"/>
      <c r="B155" s="133">
        <v>1260</v>
      </c>
      <c r="C155" s="133" t="s">
        <v>5341</v>
      </c>
      <c r="D155" s="134" t="s">
        <v>5237</v>
      </c>
      <c r="E155" s="133">
        <v>500</v>
      </c>
      <c r="F155" s="135" t="s">
        <v>5235</v>
      </c>
      <c r="G155" s="136">
        <v>500</v>
      </c>
      <c r="H155" s="597"/>
      <c r="I155" s="613"/>
      <c r="J155" s="602"/>
      <c r="K155" s="144"/>
      <c r="L155" s="131"/>
      <c r="M155" s="132"/>
    </row>
    <row r="156" spans="1:13" ht="16.5" customHeight="1" thickBot="1" x14ac:dyDescent="0.35">
      <c r="A156" s="786"/>
      <c r="B156" s="189">
        <v>1270</v>
      </c>
      <c r="C156" s="189" t="s">
        <v>5342</v>
      </c>
      <c r="D156" s="190" t="s">
        <v>5237</v>
      </c>
      <c r="E156" s="189">
        <v>500</v>
      </c>
      <c r="F156" s="576" t="s">
        <v>5235</v>
      </c>
      <c r="G156" s="218">
        <v>500</v>
      </c>
      <c r="H156" s="614"/>
      <c r="I156" s="615"/>
      <c r="J156" s="237"/>
      <c r="K156" s="144"/>
      <c r="L156" s="131"/>
      <c r="M156" s="132"/>
    </row>
    <row r="157" spans="1:13" ht="16.5" customHeight="1" x14ac:dyDescent="0.3">
      <c r="A157" s="796" t="s">
        <v>6859</v>
      </c>
      <c r="B157" s="413">
        <v>2001</v>
      </c>
      <c r="C157" s="413" t="s">
        <v>6095</v>
      </c>
      <c r="D157" s="414" t="s">
        <v>5237</v>
      </c>
      <c r="E157" s="413">
        <v>132</v>
      </c>
      <c r="F157" s="415" t="s">
        <v>5235</v>
      </c>
      <c r="G157" s="168">
        <v>100</v>
      </c>
      <c r="H157" s="207"/>
      <c r="I157" s="173"/>
      <c r="J157" s="300"/>
      <c r="K157" s="754"/>
      <c r="L157" s="131"/>
      <c r="M157" s="132"/>
    </row>
    <row r="158" spans="1:13" ht="16.5" customHeight="1" x14ac:dyDescent="0.3">
      <c r="A158" s="796"/>
      <c r="B158" s="133">
        <v>2011</v>
      </c>
      <c r="C158" s="133" t="s">
        <v>5344</v>
      </c>
      <c r="D158" s="134" t="s">
        <v>5235</v>
      </c>
      <c r="E158" s="133">
        <v>132</v>
      </c>
      <c r="F158" s="135" t="s">
        <v>5235</v>
      </c>
      <c r="G158" s="136">
        <v>100</v>
      </c>
      <c r="H158" s="131"/>
      <c r="I158" s="221"/>
      <c r="J158" s="221"/>
      <c r="K158" s="144"/>
      <c r="L158" s="131"/>
      <c r="M158" s="132"/>
    </row>
    <row r="159" spans="1:13" ht="16.5" customHeight="1" x14ac:dyDescent="0.3">
      <c r="A159" s="796"/>
      <c r="B159" s="133">
        <v>2009</v>
      </c>
      <c r="C159" s="133" t="s">
        <v>6096</v>
      </c>
      <c r="D159" s="134" t="s">
        <v>5237</v>
      </c>
      <c r="E159" s="133">
        <v>132</v>
      </c>
      <c r="F159" s="135" t="s">
        <v>5235</v>
      </c>
      <c r="G159" s="159">
        <v>100</v>
      </c>
      <c r="H159" s="131"/>
      <c r="I159" s="224" t="s">
        <v>6097</v>
      </c>
      <c r="J159" s="381"/>
      <c r="K159" s="144"/>
      <c r="L159" s="131"/>
      <c r="M159" s="132"/>
    </row>
    <row r="160" spans="1:13" ht="16.5" customHeight="1" x14ac:dyDescent="0.3">
      <c r="A160" s="796"/>
      <c r="B160" s="133">
        <v>2002</v>
      </c>
      <c r="C160" s="133" t="s">
        <v>6098</v>
      </c>
      <c r="D160" s="134" t="s">
        <v>5237</v>
      </c>
      <c r="E160" s="133">
        <v>132</v>
      </c>
      <c r="F160" s="135" t="s">
        <v>5235</v>
      </c>
      <c r="G160" s="159">
        <v>100</v>
      </c>
      <c r="H160" s="131"/>
      <c r="I160" s="226">
        <v>120</v>
      </c>
      <c r="J160" s="381"/>
      <c r="K160" s="144"/>
      <c r="L160" s="131"/>
      <c r="M160" s="132"/>
    </row>
    <row r="161" spans="1:13" ht="16.5" customHeight="1" x14ac:dyDescent="0.3">
      <c r="A161" s="796"/>
      <c r="B161" s="133">
        <v>2012</v>
      </c>
      <c r="C161" s="133" t="s">
        <v>5345</v>
      </c>
      <c r="D161" s="134" t="s">
        <v>5237</v>
      </c>
      <c r="E161" s="133">
        <v>132</v>
      </c>
      <c r="F161" s="135" t="s">
        <v>5235</v>
      </c>
      <c r="G161" s="200">
        <v>100</v>
      </c>
      <c r="H161" s="222" t="s">
        <v>5346</v>
      </c>
      <c r="I161" s="221"/>
      <c r="J161" s="221"/>
      <c r="K161" s="144"/>
      <c r="L161" s="131"/>
      <c r="M161" s="132"/>
    </row>
    <row r="162" spans="1:13" ht="16.5" customHeight="1" x14ac:dyDescent="0.3">
      <c r="A162" s="796"/>
      <c r="B162" s="133">
        <v>2013</v>
      </c>
      <c r="C162" s="133" t="s">
        <v>5345</v>
      </c>
      <c r="D162" s="134" t="s">
        <v>5237</v>
      </c>
      <c r="E162" s="133">
        <v>33</v>
      </c>
      <c r="F162" s="135" t="s">
        <v>5235</v>
      </c>
      <c r="G162" s="200">
        <v>20</v>
      </c>
      <c r="H162" s="223">
        <v>100</v>
      </c>
      <c r="I162" s="224"/>
      <c r="J162" s="224"/>
      <c r="K162" s="144"/>
      <c r="L162" s="131"/>
      <c r="M162" s="132"/>
    </row>
    <row r="163" spans="1:13" ht="16.5" customHeight="1" x14ac:dyDescent="0.3">
      <c r="A163" s="796"/>
      <c r="B163" s="133">
        <v>2003</v>
      </c>
      <c r="C163" s="133" t="s">
        <v>6099</v>
      </c>
      <c r="D163" s="134" t="s">
        <v>5237</v>
      </c>
      <c r="E163" s="133">
        <v>132</v>
      </c>
      <c r="F163" s="196" t="s">
        <v>5235</v>
      </c>
      <c r="G163" s="128">
        <v>100</v>
      </c>
      <c r="H163" s="208"/>
      <c r="I163" s="416"/>
      <c r="J163" s="224"/>
      <c r="K163" s="144"/>
      <c r="L163" s="131"/>
      <c r="M163" s="132"/>
    </row>
    <row r="164" spans="1:13" ht="16.5" customHeight="1" x14ac:dyDescent="0.3">
      <c r="A164" s="796"/>
      <c r="B164" s="133">
        <v>2030</v>
      </c>
      <c r="C164" s="133" t="s">
        <v>5349</v>
      </c>
      <c r="D164" s="134" t="s">
        <v>5237</v>
      </c>
      <c r="E164" s="133">
        <v>500</v>
      </c>
      <c r="F164" s="135" t="s">
        <v>5235</v>
      </c>
      <c r="G164" s="128">
        <v>600</v>
      </c>
      <c r="H164" s="476"/>
      <c r="I164" s="616"/>
      <c r="J164" s="617"/>
      <c r="K164" s="144"/>
      <c r="L164" s="131"/>
      <c r="M164" s="132"/>
    </row>
    <row r="165" spans="1:13" ht="16.5" customHeight="1" x14ac:dyDescent="0.3">
      <c r="A165" s="796"/>
      <c r="B165" s="133">
        <v>2040</v>
      </c>
      <c r="C165" s="133" t="s">
        <v>5349</v>
      </c>
      <c r="D165" s="134" t="s">
        <v>5237</v>
      </c>
      <c r="E165" s="133">
        <v>132</v>
      </c>
      <c r="F165" s="135" t="s">
        <v>5235</v>
      </c>
      <c r="G165" s="345">
        <v>370</v>
      </c>
      <c r="H165" s="228"/>
      <c r="I165" s="616"/>
      <c r="J165" s="221"/>
      <c r="K165" s="144"/>
      <c r="L165" s="131"/>
      <c r="M165" s="132"/>
    </row>
    <row r="166" spans="1:13" ht="16.5" customHeight="1" x14ac:dyDescent="0.3">
      <c r="A166" s="796"/>
      <c r="B166" s="133">
        <v>2041</v>
      </c>
      <c r="C166" s="133" t="s">
        <v>6820</v>
      </c>
      <c r="D166" s="134" t="s">
        <v>5237</v>
      </c>
      <c r="E166" s="133">
        <v>132</v>
      </c>
      <c r="F166" s="135" t="s">
        <v>5235</v>
      </c>
      <c r="G166" s="128">
        <v>400</v>
      </c>
      <c r="H166" s="229" t="s">
        <v>9648</v>
      </c>
      <c r="I166" s="616"/>
      <c r="J166" s="221"/>
      <c r="K166" s="144"/>
      <c r="L166" s="131"/>
      <c r="M166" s="132"/>
    </row>
    <row r="167" spans="1:13" ht="16.5" customHeight="1" x14ac:dyDescent="0.3">
      <c r="A167" s="796"/>
      <c r="B167" s="133">
        <v>2042</v>
      </c>
      <c r="C167" s="133" t="s">
        <v>6821</v>
      </c>
      <c r="D167" s="134" t="s">
        <v>5235</v>
      </c>
      <c r="E167" s="133">
        <v>132</v>
      </c>
      <c r="F167" s="135" t="s">
        <v>5235</v>
      </c>
      <c r="G167" s="128">
        <v>100</v>
      </c>
      <c r="H167" s="228"/>
      <c r="I167" s="616"/>
      <c r="J167" s="224" t="s">
        <v>6860</v>
      </c>
      <c r="K167" s="144"/>
      <c r="L167" s="131"/>
      <c r="M167" s="132"/>
    </row>
    <row r="168" spans="1:13" ht="16.5" customHeight="1" x14ac:dyDescent="0.3">
      <c r="A168" s="796"/>
      <c r="B168" s="133">
        <v>2043</v>
      </c>
      <c r="C168" s="133" t="s">
        <v>6822</v>
      </c>
      <c r="D168" s="134" t="s">
        <v>5235</v>
      </c>
      <c r="E168" s="133">
        <v>132</v>
      </c>
      <c r="F168" s="135" t="s">
        <v>5235</v>
      </c>
      <c r="G168" s="128">
        <v>100</v>
      </c>
      <c r="H168" s="230">
        <v>400</v>
      </c>
      <c r="I168" s="616"/>
      <c r="J168" s="224"/>
      <c r="K168" s="144"/>
      <c r="L168" s="131"/>
      <c r="M168" s="132"/>
    </row>
    <row r="169" spans="1:13" ht="16.5" customHeight="1" x14ac:dyDescent="0.3">
      <c r="A169" s="796"/>
      <c r="B169" s="133">
        <v>2031</v>
      </c>
      <c r="C169" s="133" t="s">
        <v>6512</v>
      </c>
      <c r="D169" s="134" t="s">
        <v>5235</v>
      </c>
      <c r="E169" s="133">
        <v>132</v>
      </c>
      <c r="F169" s="156" t="s">
        <v>5235</v>
      </c>
      <c r="G169" s="159">
        <v>50</v>
      </c>
      <c r="H169" s="228"/>
      <c r="I169" s="616"/>
      <c r="J169" s="587">
        <v>367</v>
      </c>
      <c r="K169" s="144"/>
      <c r="L169" s="131"/>
      <c r="M169" s="132"/>
    </row>
    <row r="170" spans="1:13" ht="16.5" customHeight="1" x14ac:dyDescent="0.3">
      <c r="A170" s="796"/>
      <c r="B170" s="133">
        <v>2037</v>
      </c>
      <c r="C170" s="125" t="s">
        <v>6414</v>
      </c>
      <c r="D170" s="126" t="s">
        <v>5235</v>
      </c>
      <c r="E170" s="125">
        <v>132</v>
      </c>
      <c r="F170" s="231" t="s">
        <v>5235</v>
      </c>
      <c r="G170" s="136">
        <v>100</v>
      </c>
      <c r="H170" s="418"/>
      <c r="I170" s="616"/>
      <c r="J170" s="221"/>
      <c r="K170" s="144"/>
      <c r="L170" s="131"/>
      <c r="M170" s="132"/>
    </row>
    <row r="171" spans="1:13" ht="16.5" customHeight="1" x14ac:dyDescent="0.3">
      <c r="A171" s="796"/>
      <c r="B171" s="588">
        <v>2000</v>
      </c>
      <c r="C171" s="133" t="s">
        <v>3209</v>
      </c>
      <c r="D171" s="134" t="s">
        <v>5235</v>
      </c>
      <c r="E171" s="133">
        <v>132</v>
      </c>
      <c r="F171" s="156" t="s">
        <v>5235</v>
      </c>
      <c r="G171" s="159">
        <v>50</v>
      </c>
      <c r="H171" s="225"/>
      <c r="I171" s="616"/>
      <c r="J171" s="221"/>
      <c r="K171" s="144"/>
      <c r="L171" s="131"/>
      <c r="M171" s="132"/>
    </row>
    <row r="172" spans="1:13" ht="16.5" customHeight="1" x14ac:dyDescent="0.3">
      <c r="A172" s="796"/>
      <c r="B172" s="413">
        <v>2044</v>
      </c>
      <c r="C172" s="125" t="s">
        <v>6823</v>
      </c>
      <c r="D172" s="126" t="s">
        <v>5237</v>
      </c>
      <c r="E172" s="125">
        <v>132</v>
      </c>
      <c r="F172" s="231" t="s">
        <v>5235</v>
      </c>
      <c r="G172" s="168">
        <v>100</v>
      </c>
      <c r="H172" s="167" t="s">
        <v>6824</v>
      </c>
      <c r="I172" s="616"/>
      <c r="J172" s="221"/>
      <c r="K172" s="144"/>
      <c r="L172" s="131"/>
      <c r="M172" s="132"/>
    </row>
    <row r="173" spans="1:13" ht="16.5" customHeight="1" x14ac:dyDescent="0.3">
      <c r="A173" s="796"/>
      <c r="B173" s="413">
        <v>2045</v>
      </c>
      <c r="C173" s="125" t="s">
        <v>6825</v>
      </c>
      <c r="D173" s="126" t="s">
        <v>5235</v>
      </c>
      <c r="E173" s="125">
        <v>132</v>
      </c>
      <c r="F173" s="231" t="s">
        <v>5235</v>
      </c>
      <c r="G173" s="168">
        <v>100</v>
      </c>
      <c r="H173" s="139">
        <v>50</v>
      </c>
      <c r="I173" s="616"/>
      <c r="J173" s="221"/>
      <c r="K173" s="144"/>
      <c r="L173" s="131"/>
      <c r="M173" s="132"/>
    </row>
    <row r="174" spans="1:13" ht="16.5" customHeight="1" x14ac:dyDescent="0.3">
      <c r="A174" s="796"/>
      <c r="B174" s="413">
        <v>2046</v>
      </c>
      <c r="C174" s="125" t="s">
        <v>6826</v>
      </c>
      <c r="D174" s="126" t="s">
        <v>5235</v>
      </c>
      <c r="E174" s="125">
        <v>132</v>
      </c>
      <c r="F174" s="231" t="s">
        <v>5235</v>
      </c>
      <c r="G174" s="168">
        <v>100</v>
      </c>
      <c r="H174" s="141"/>
      <c r="I174" s="616"/>
      <c r="J174" s="221"/>
      <c r="K174" s="144"/>
      <c r="L174" s="131"/>
      <c r="M174" s="132"/>
    </row>
    <row r="175" spans="1:13" ht="16.5" customHeight="1" x14ac:dyDescent="0.3">
      <c r="A175" s="796"/>
      <c r="B175" s="125">
        <v>2038</v>
      </c>
      <c r="C175" s="125" t="s">
        <v>6861</v>
      </c>
      <c r="D175" s="126" t="s">
        <v>5235</v>
      </c>
      <c r="E175" s="125">
        <v>132</v>
      </c>
      <c r="F175" s="231" t="s">
        <v>5235</v>
      </c>
      <c r="G175" s="168">
        <v>0</v>
      </c>
      <c r="H175" s="476"/>
      <c r="I175" s="616"/>
      <c r="J175" s="221"/>
      <c r="K175" s="144"/>
      <c r="L175" s="131"/>
      <c r="M175" s="132"/>
    </row>
    <row r="176" spans="1:13" ht="16.5" customHeight="1" x14ac:dyDescent="0.3">
      <c r="A176" s="796"/>
      <c r="B176" s="125">
        <v>2010</v>
      </c>
      <c r="C176" s="125" t="s">
        <v>5343</v>
      </c>
      <c r="D176" s="126" t="s">
        <v>5237</v>
      </c>
      <c r="E176" s="125">
        <v>132</v>
      </c>
      <c r="F176" s="127" t="s">
        <v>5235</v>
      </c>
      <c r="G176" s="168">
        <v>50</v>
      </c>
      <c r="H176" s="170"/>
      <c r="I176" s="616"/>
      <c r="J176" s="221"/>
      <c r="K176" s="144"/>
      <c r="L176" s="131"/>
      <c r="M176" s="132"/>
    </row>
    <row r="177" spans="1:13" ht="16.5" customHeight="1" x14ac:dyDescent="0.3">
      <c r="A177" s="796"/>
      <c r="B177" s="125">
        <v>2019</v>
      </c>
      <c r="C177" s="125" t="s">
        <v>6862</v>
      </c>
      <c r="D177" s="126" t="s">
        <v>5235</v>
      </c>
      <c r="E177" s="125">
        <v>132</v>
      </c>
      <c r="F177" s="127" t="s">
        <v>5235</v>
      </c>
      <c r="G177" s="168">
        <v>30</v>
      </c>
      <c r="H177" s="170"/>
      <c r="I177" s="616"/>
      <c r="J177" s="221"/>
      <c r="K177" s="144"/>
      <c r="L177" s="131"/>
      <c r="M177" s="132"/>
    </row>
    <row r="178" spans="1:13" ht="16.5" customHeight="1" x14ac:dyDescent="0.3">
      <c r="A178" s="796"/>
      <c r="B178" s="125">
        <v>2014</v>
      </c>
      <c r="C178" s="125" t="s">
        <v>6863</v>
      </c>
      <c r="D178" s="126" t="s">
        <v>5237</v>
      </c>
      <c r="E178" s="125">
        <v>132</v>
      </c>
      <c r="F178" s="127" t="s">
        <v>5235</v>
      </c>
      <c r="G178" s="168">
        <v>30</v>
      </c>
      <c r="H178" s="229" t="s">
        <v>6100</v>
      </c>
      <c r="I178" s="616"/>
      <c r="J178" s="221"/>
      <c r="K178" s="144"/>
      <c r="L178" s="131"/>
      <c r="M178" s="132"/>
    </row>
    <row r="179" spans="1:13" ht="16.5" customHeight="1" x14ac:dyDescent="0.3">
      <c r="A179" s="796"/>
      <c r="B179" s="125">
        <v>2015</v>
      </c>
      <c r="C179" s="125" t="s">
        <v>6864</v>
      </c>
      <c r="D179" s="126" t="s">
        <v>5235</v>
      </c>
      <c r="E179" s="125">
        <v>132</v>
      </c>
      <c r="F179" s="127" t="s">
        <v>5235</v>
      </c>
      <c r="G179" s="168">
        <v>30</v>
      </c>
      <c r="H179" s="230">
        <v>150</v>
      </c>
      <c r="I179" s="616"/>
      <c r="J179" s="221"/>
      <c r="K179" s="144"/>
      <c r="L179" s="131"/>
      <c r="M179" s="132"/>
    </row>
    <row r="180" spans="1:13" ht="16.5" customHeight="1" x14ac:dyDescent="0.3">
      <c r="A180" s="796"/>
      <c r="B180" s="133">
        <v>2016</v>
      </c>
      <c r="C180" s="133" t="s">
        <v>6865</v>
      </c>
      <c r="D180" s="134" t="s">
        <v>5235</v>
      </c>
      <c r="E180" s="133">
        <v>132</v>
      </c>
      <c r="F180" s="135" t="s">
        <v>5235</v>
      </c>
      <c r="G180" s="618">
        <v>30</v>
      </c>
      <c r="H180" s="230"/>
      <c r="I180" s="616"/>
      <c r="J180" s="221"/>
      <c r="K180" s="144"/>
      <c r="L180" s="131"/>
      <c r="M180" s="132"/>
    </row>
    <row r="181" spans="1:13" ht="16.5" customHeight="1" x14ac:dyDescent="0.3">
      <c r="A181" s="796"/>
      <c r="B181" s="133">
        <v>2017</v>
      </c>
      <c r="C181" s="133" t="s">
        <v>6866</v>
      </c>
      <c r="D181" s="134" t="s">
        <v>5237</v>
      </c>
      <c r="E181" s="133">
        <v>132</v>
      </c>
      <c r="F181" s="135" t="s">
        <v>5235</v>
      </c>
      <c r="G181" s="216">
        <v>30</v>
      </c>
      <c r="H181" s="230"/>
      <c r="I181" s="616"/>
      <c r="J181" s="221"/>
      <c r="K181" s="144"/>
      <c r="L181" s="131"/>
      <c r="M181" s="132"/>
    </row>
    <row r="182" spans="1:13" ht="16.5" customHeight="1" x14ac:dyDescent="0.3">
      <c r="A182" s="796"/>
      <c r="B182" s="133">
        <v>2018</v>
      </c>
      <c r="C182" s="133" t="s">
        <v>6867</v>
      </c>
      <c r="D182" s="134" t="s">
        <v>5235</v>
      </c>
      <c r="E182" s="133">
        <v>132</v>
      </c>
      <c r="F182" s="135" t="s">
        <v>5235</v>
      </c>
      <c r="G182" s="618">
        <v>30</v>
      </c>
      <c r="H182" s="230"/>
      <c r="I182" s="616"/>
      <c r="J182" s="221"/>
      <c r="K182" s="144"/>
      <c r="L182" s="131"/>
      <c r="M182" s="132"/>
    </row>
    <row r="183" spans="1:13" ht="16.5" customHeight="1" x14ac:dyDescent="0.3">
      <c r="A183" s="796"/>
      <c r="B183" s="170">
        <v>2020</v>
      </c>
      <c r="C183" s="170" t="s">
        <v>5347</v>
      </c>
      <c r="D183" s="137" t="s">
        <v>5237</v>
      </c>
      <c r="E183" s="170">
        <v>132</v>
      </c>
      <c r="F183" s="368" t="s">
        <v>5235</v>
      </c>
      <c r="G183" s="168">
        <v>110</v>
      </c>
      <c r="H183" s="418"/>
      <c r="I183" s="616"/>
      <c r="J183" s="221"/>
      <c r="K183" s="144"/>
      <c r="L183" s="131"/>
      <c r="M183" s="132"/>
    </row>
    <row r="184" spans="1:13" ht="16.5" customHeight="1" x14ac:dyDescent="0.3">
      <c r="A184" s="796"/>
      <c r="B184" s="133">
        <v>2036</v>
      </c>
      <c r="C184" s="133" t="s">
        <v>5696</v>
      </c>
      <c r="D184" s="134" t="s">
        <v>5235</v>
      </c>
      <c r="E184" s="133">
        <v>132</v>
      </c>
      <c r="F184" s="156" t="s">
        <v>5235</v>
      </c>
      <c r="G184" s="159">
        <v>37</v>
      </c>
      <c r="H184" s="228"/>
      <c r="I184" s="225"/>
      <c r="J184" s="221"/>
      <c r="K184" s="144"/>
      <c r="L184" s="131"/>
      <c r="M184" s="132"/>
    </row>
    <row r="185" spans="1:13" ht="16.5" customHeight="1" x14ac:dyDescent="0.3">
      <c r="A185" s="796"/>
      <c r="B185" s="133">
        <v>2035</v>
      </c>
      <c r="C185" s="133" t="s">
        <v>5351</v>
      </c>
      <c r="D185" s="134" t="s">
        <v>5235</v>
      </c>
      <c r="E185" s="133">
        <v>132</v>
      </c>
      <c r="F185" s="156" t="s">
        <v>5235</v>
      </c>
      <c r="G185" s="136">
        <v>130</v>
      </c>
      <c r="H185" s="229" t="s">
        <v>5353</v>
      </c>
      <c r="I185" s="225"/>
      <c r="J185" s="221"/>
      <c r="K185" s="144"/>
      <c r="L185" s="131"/>
      <c r="M185" s="132"/>
    </row>
    <row r="186" spans="1:13" ht="16.5" customHeight="1" x14ac:dyDescent="0.3">
      <c r="A186" s="796"/>
      <c r="B186" s="133">
        <v>2032</v>
      </c>
      <c r="C186" s="133" t="s">
        <v>5352</v>
      </c>
      <c r="D186" s="134" t="s">
        <v>5237</v>
      </c>
      <c r="E186" s="133">
        <v>132</v>
      </c>
      <c r="F186" s="156" t="s">
        <v>5235</v>
      </c>
      <c r="G186" s="159">
        <v>180</v>
      </c>
      <c r="H186" s="593">
        <v>50</v>
      </c>
      <c r="I186" s="225"/>
      <c r="J186" s="221"/>
      <c r="K186" s="144"/>
      <c r="L186" s="131"/>
      <c r="M186" s="132"/>
    </row>
    <row r="187" spans="1:13" ht="16.5" customHeight="1" x14ac:dyDescent="0.3">
      <c r="A187" s="796"/>
      <c r="B187" s="125">
        <v>2039</v>
      </c>
      <c r="C187" s="125" t="s">
        <v>6413</v>
      </c>
      <c r="D187" s="126" t="s">
        <v>5235</v>
      </c>
      <c r="E187" s="125">
        <v>132</v>
      </c>
      <c r="F187" s="231" t="s">
        <v>5235</v>
      </c>
      <c r="G187" s="136">
        <v>120</v>
      </c>
      <c r="H187" s="230"/>
      <c r="I187" s="225"/>
      <c r="J187" s="221"/>
      <c r="K187" s="144"/>
      <c r="L187" s="131"/>
      <c r="M187" s="132"/>
    </row>
    <row r="188" spans="1:13" ht="16.5" customHeight="1" thickBot="1" x14ac:dyDescent="0.35">
      <c r="A188" s="796"/>
      <c r="B188" s="133">
        <v>2033</v>
      </c>
      <c r="C188" s="133" t="s">
        <v>5354</v>
      </c>
      <c r="D188" s="134" t="s">
        <v>5237</v>
      </c>
      <c r="E188" s="133">
        <v>33</v>
      </c>
      <c r="F188" s="135" t="s">
        <v>5235</v>
      </c>
      <c r="G188" s="200">
        <v>25</v>
      </c>
      <c r="H188" s="223"/>
      <c r="I188" s="225"/>
      <c r="J188" s="221"/>
      <c r="K188" s="144"/>
      <c r="L188" s="131"/>
      <c r="M188" s="132"/>
    </row>
    <row r="189" spans="1:13" ht="16.5" customHeight="1" x14ac:dyDescent="0.3">
      <c r="A189" s="797" t="s">
        <v>5355</v>
      </c>
      <c r="B189" s="239">
        <v>3000</v>
      </c>
      <c r="C189" s="239" t="s">
        <v>5356</v>
      </c>
      <c r="D189" s="240" t="s">
        <v>5237</v>
      </c>
      <c r="E189" s="239">
        <v>132</v>
      </c>
      <c r="F189" s="241" t="s">
        <v>5235</v>
      </c>
      <c r="G189" s="242">
        <v>0</v>
      </c>
      <c r="H189" s="243"/>
      <c r="I189" s="619"/>
      <c r="J189" s="619"/>
      <c r="K189" s="619"/>
      <c r="L189" s="131"/>
      <c r="M189" s="132"/>
    </row>
    <row r="190" spans="1:13" ht="16.5" customHeight="1" x14ac:dyDescent="0.3">
      <c r="A190" s="798"/>
      <c r="B190" s="133">
        <v>3010</v>
      </c>
      <c r="C190" s="133" t="s">
        <v>5358</v>
      </c>
      <c r="D190" s="134" t="s">
        <v>5237</v>
      </c>
      <c r="E190" s="133">
        <v>132</v>
      </c>
      <c r="F190" s="135" t="s">
        <v>5235</v>
      </c>
      <c r="G190" s="168">
        <v>0</v>
      </c>
      <c r="H190" s="787" t="s">
        <v>5357</v>
      </c>
      <c r="I190" s="300"/>
      <c r="J190" s="170"/>
      <c r="K190" s="170"/>
      <c r="L190" s="131"/>
      <c r="M190" s="132"/>
    </row>
    <row r="191" spans="1:13" ht="16.5" customHeight="1" x14ac:dyDescent="0.3">
      <c r="A191" s="798"/>
      <c r="B191" s="133">
        <v>3013</v>
      </c>
      <c r="C191" s="133" t="s">
        <v>5697</v>
      </c>
      <c r="D191" s="134" t="s">
        <v>5235</v>
      </c>
      <c r="E191" s="133">
        <v>132</v>
      </c>
      <c r="F191" s="135" t="s">
        <v>5235</v>
      </c>
      <c r="G191" s="168">
        <v>0</v>
      </c>
      <c r="H191" s="787"/>
      <c r="I191" s="300"/>
      <c r="J191" s="170"/>
      <c r="K191" s="170"/>
      <c r="L191" s="131"/>
      <c r="M191" s="132"/>
    </row>
    <row r="192" spans="1:13" ht="16.5" customHeight="1" x14ac:dyDescent="0.3">
      <c r="A192" s="798"/>
      <c r="B192" s="133">
        <v>3012</v>
      </c>
      <c r="C192" s="133" t="s">
        <v>5698</v>
      </c>
      <c r="D192" s="134" t="s">
        <v>5237</v>
      </c>
      <c r="E192" s="133">
        <v>132</v>
      </c>
      <c r="F192" s="135" t="s">
        <v>5235</v>
      </c>
      <c r="G192" s="168">
        <v>0</v>
      </c>
      <c r="H192" s="742"/>
      <c r="I192" s="300"/>
      <c r="J192" s="170"/>
      <c r="K192" s="170"/>
      <c r="L192" s="131"/>
      <c r="M192" s="132"/>
    </row>
    <row r="193" spans="1:13" ht="16.5" customHeight="1" x14ac:dyDescent="0.3">
      <c r="A193" s="798"/>
      <c r="B193" s="133">
        <v>3011</v>
      </c>
      <c r="C193" s="133" t="s">
        <v>5699</v>
      </c>
      <c r="D193" s="134" t="s">
        <v>5235</v>
      </c>
      <c r="E193" s="133">
        <v>132</v>
      </c>
      <c r="F193" s="135" t="s">
        <v>5235</v>
      </c>
      <c r="G193" s="136">
        <v>0</v>
      </c>
      <c r="H193" s="203">
        <v>0</v>
      </c>
      <c r="I193" s="170"/>
      <c r="J193" s="170"/>
      <c r="K193" s="170"/>
      <c r="L193" s="131"/>
      <c r="M193" s="132"/>
    </row>
    <row r="194" spans="1:13" ht="16.5" customHeight="1" x14ac:dyDescent="0.3">
      <c r="A194" s="798"/>
      <c r="B194" s="133">
        <v>3020</v>
      </c>
      <c r="C194" s="133" t="s">
        <v>5359</v>
      </c>
      <c r="D194" s="134" t="s">
        <v>5237</v>
      </c>
      <c r="E194" s="133">
        <v>132</v>
      </c>
      <c r="F194" s="135" t="s">
        <v>5235</v>
      </c>
      <c r="G194" s="128">
        <v>0</v>
      </c>
      <c r="H194" s="245"/>
      <c r="I194" s="170"/>
      <c r="J194" s="170"/>
      <c r="K194" s="170"/>
      <c r="L194" s="131"/>
      <c r="M194" s="132"/>
    </row>
    <row r="195" spans="1:13" ht="16.5" customHeight="1" x14ac:dyDescent="0.3">
      <c r="A195" s="798"/>
      <c r="B195" s="133">
        <v>3021</v>
      </c>
      <c r="C195" s="133" t="s">
        <v>5360</v>
      </c>
      <c r="D195" s="134" t="s">
        <v>5237</v>
      </c>
      <c r="E195" s="133">
        <v>132</v>
      </c>
      <c r="F195" s="135" t="s">
        <v>5235</v>
      </c>
      <c r="G195" s="246" t="s">
        <v>5235</v>
      </c>
      <c r="H195" s="247"/>
      <c r="I195" s="140"/>
      <c r="J195" s="170"/>
      <c r="K195" s="170"/>
      <c r="L195" s="131"/>
      <c r="M195" s="132"/>
    </row>
    <row r="196" spans="1:13" ht="16.5" customHeight="1" x14ac:dyDescent="0.3">
      <c r="A196" s="798"/>
      <c r="B196" s="133">
        <v>3030</v>
      </c>
      <c r="C196" s="133" t="s">
        <v>5361</v>
      </c>
      <c r="D196" s="134" t="s">
        <v>5237</v>
      </c>
      <c r="E196" s="133">
        <v>132</v>
      </c>
      <c r="F196" s="135" t="s">
        <v>5235</v>
      </c>
      <c r="G196" s="217" t="s">
        <v>5235</v>
      </c>
      <c r="H196" s="131"/>
      <c r="I196" s="789" t="s">
        <v>5362</v>
      </c>
      <c r="J196" s="170"/>
      <c r="K196" s="170"/>
      <c r="L196" s="131"/>
      <c r="M196" s="132"/>
    </row>
    <row r="197" spans="1:13" ht="16.5" customHeight="1" x14ac:dyDescent="0.3">
      <c r="A197" s="798"/>
      <c r="B197" s="133">
        <v>3040</v>
      </c>
      <c r="C197" s="133" t="s">
        <v>5363</v>
      </c>
      <c r="D197" s="134" t="s">
        <v>5237</v>
      </c>
      <c r="E197" s="133">
        <v>500</v>
      </c>
      <c r="F197" s="135" t="s">
        <v>5235</v>
      </c>
      <c r="G197" s="217" t="s">
        <v>5235</v>
      </c>
      <c r="H197" s="131"/>
      <c r="I197" s="789"/>
      <c r="J197" s="787" t="s">
        <v>5364</v>
      </c>
      <c r="K197" s="170"/>
      <c r="L197" s="131"/>
      <c r="M197" s="132"/>
    </row>
    <row r="198" spans="1:13" ht="16.5" customHeight="1" x14ac:dyDescent="0.3">
      <c r="A198" s="798"/>
      <c r="B198" s="133">
        <v>3050</v>
      </c>
      <c r="C198" s="133" t="s">
        <v>6514</v>
      </c>
      <c r="D198" s="134" t="s">
        <v>5235</v>
      </c>
      <c r="E198" s="133">
        <v>132</v>
      </c>
      <c r="F198" s="135" t="s">
        <v>5235</v>
      </c>
      <c r="G198" s="128">
        <v>0</v>
      </c>
      <c r="H198" s="131"/>
      <c r="I198" s="754">
        <v>0</v>
      </c>
      <c r="J198" s="787"/>
      <c r="K198" s="170"/>
      <c r="L198" s="131"/>
      <c r="M198" s="132"/>
    </row>
    <row r="199" spans="1:13" ht="16.5" customHeight="1" x14ac:dyDescent="0.3">
      <c r="A199" s="798"/>
      <c r="B199" s="133">
        <v>3051</v>
      </c>
      <c r="C199" s="133" t="s">
        <v>6515</v>
      </c>
      <c r="D199" s="134" t="s">
        <v>5237</v>
      </c>
      <c r="E199" s="133">
        <v>132</v>
      </c>
      <c r="F199" s="135" t="s">
        <v>5235</v>
      </c>
      <c r="G199" s="128">
        <v>0</v>
      </c>
      <c r="H199" s="131"/>
      <c r="I199" s="754"/>
      <c r="J199" s="620"/>
      <c r="K199" s="170"/>
      <c r="L199" s="131"/>
      <c r="M199" s="132"/>
    </row>
    <row r="200" spans="1:13" ht="16.5" customHeight="1" x14ac:dyDescent="0.3">
      <c r="A200" s="798"/>
      <c r="B200" s="133">
        <v>3052</v>
      </c>
      <c r="C200" s="133" t="s">
        <v>6516</v>
      </c>
      <c r="D200" s="134" t="s">
        <v>5235</v>
      </c>
      <c r="E200" s="133">
        <v>132</v>
      </c>
      <c r="F200" s="135" t="s">
        <v>5235</v>
      </c>
      <c r="G200" s="128">
        <v>0</v>
      </c>
      <c r="H200" s="131"/>
      <c r="I200" s="754"/>
      <c r="J200" s="620"/>
      <c r="K200" s="170"/>
      <c r="L200" s="131"/>
      <c r="M200" s="132"/>
    </row>
    <row r="201" spans="1:13" ht="16.5" customHeight="1" x14ac:dyDescent="0.3">
      <c r="A201" s="798"/>
      <c r="B201" s="133">
        <v>3060</v>
      </c>
      <c r="C201" s="133" t="s">
        <v>5365</v>
      </c>
      <c r="D201" s="134" t="s">
        <v>5235</v>
      </c>
      <c r="E201" s="133">
        <v>132</v>
      </c>
      <c r="F201" s="135" t="s">
        <v>5235</v>
      </c>
      <c r="G201" s="128">
        <v>0</v>
      </c>
      <c r="H201" s="131"/>
      <c r="I201" s="144"/>
      <c r="J201" s="248">
        <v>0</v>
      </c>
      <c r="K201" s="170"/>
      <c r="L201" s="131"/>
      <c r="M201" s="132"/>
    </row>
    <row r="202" spans="1:13" ht="16.5" customHeight="1" x14ac:dyDescent="0.3">
      <c r="A202" s="798"/>
      <c r="B202" s="133">
        <v>3070</v>
      </c>
      <c r="C202" s="133" t="s">
        <v>3210</v>
      </c>
      <c r="D202" s="134" t="s">
        <v>5235</v>
      </c>
      <c r="E202" s="133">
        <v>132</v>
      </c>
      <c r="F202" s="135" t="s">
        <v>5235</v>
      </c>
      <c r="G202" s="136">
        <v>0</v>
      </c>
      <c r="H202" s="131"/>
      <c r="I202" s="144"/>
      <c r="J202" s="248"/>
      <c r="K202" s="170"/>
      <c r="L202" s="131"/>
      <c r="M202" s="132"/>
    </row>
    <row r="203" spans="1:13" ht="16.5" customHeight="1" x14ac:dyDescent="0.3">
      <c r="A203" s="798"/>
      <c r="B203" s="125">
        <v>3080</v>
      </c>
      <c r="C203" s="125" t="s">
        <v>5362</v>
      </c>
      <c r="D203" s="126" t="s">
        <v>5237</v>
      </c>
      <c r="E203" s="125">
        <v>132</v>
      </c>
      <c r="F203" s="127" t="s">
        <v>5235</v>
      </c>
      <c r="G203" s="128">
        <v>0</v>
      </c>
      <c r="H203" s="208"/>
      <c r="I203" s="249"/>
      <c r="J203" s="144"/>
      <c r="K203" s="211"/>
      <c r="L203" s="131"/>
      <c r="M203" s="132"/>
    </row>
    <row r="204" spans="1:13" ht="16.5" customHeight="1" x14ac:dyDescent="0.3">
      <c r="A204" s="798"/>
      <c r="B204" s="172">
        <v>3081</v>
      </c>
      <c r="C204" s="133" t="s">
        <v>5366</v>
      </c>
      <c r="D204" s="153" t="s">
        <v>5235</v>
      </c>
      <c r="E204" s="172">
        <v>500</v>
      </c>
      <c r="F204" s="135" t="s">
        <v>5235</v>
      </c>
      <c r="G204" s="200">
        <v>200</v>
      </c>
      <c r="H204" s="247"/>
      <c r="I204" s="250"/>
      <c r="J204" s="144"/>
      <c r="K204" s="211"/>
      <c r="L204" s="131"/>
      <c r="M204" s="132"/>
    </row>
    <row r="205" spans="1:13" ht="16.5" customHeight="1" x14ac:dyDescent="0.3">
      <c r="A205" s="798"/>
      <c r="B205" s="133">
        <v>3090</v>
      </c>
      <c r="C205" s="133" t="s">
        <v>5367</v>
      </c>
      <c r="D205" s="134" t="s">
        <v>5237</v>
      </c>
      <c r="E205" s="133">
        <v>500</v>
      </c>
      <c r="F205" s="135" t="s">
        <v>5235</v>
      </c>
      <c r="G205" s="128">
        <v>200</v>
      </c>
      <c r="H205" s="208"/>
      <c r="I205" s="193"/>
      <c r="J205" s="144"/>
      <c r="K205" s="787" t="s">
        <v>5368</v>
      </c>
      <c r="L205" s="131"/>
      <c r="M205" s="132"/>
    </row>
    <row r="206" spans="1:13" ht="16.5" customHeight="1" x14ac:dyDescent="0.3">
      <c r="A206" s="798"/>
      <c r="B206" s="133">
        <v>3100</v>
      </c>
      <c r="C206" s="133" t="s">
        <v>3211</v>
      </c>
      <c r="D206" s="134" t="s">
        <v>5237</v>
      </c>
      <c r="E206" s="133">
        <v>132</v>
      </c>
      <c r="F206" s="135" t="s">
        <v>5235</v>
      </c>
      <c r="G206" s="128">
        <v>130</v>
      </c>
      <c r="H206" s="207"/>
      <c r="I206" s="748" t="s">
        <v>9649</v>
      </c>
      <c r="J206" s="144"/>
      <c r="K206" s="787"/>
      <c r="L206" s="131"/>
      <c r="M206" s="132"/>
    </row>
    <row r="207" spans="1:13" ht="16.5" customHeight="1" x14ac:dyDescent="0.3">
      <c r="A207" s="798"/>
      <c r="B207" s="133">
        <v>3110</v>
      </c>
      <c r="C207" s="133" t="s">
        <v>5369</v>
      </c>
      <c r="D207" s="134" t="s">
        <v>5237</v>
      </c>
      <c r="E207" s="133">
        <v>500</v>
      </c>
      <c r="F207" s="135" t="s">
        <v>5235</v>
      </c>
      <c r="G207" s="128">
        <v>300</v>
      </c>
      <c r="H207" s="208"/>
      <c r="I207" s="706">
        <v>300</v>
      </c>
      <c r="J207" s="249"/>
      <c r="K207" s="248">
        <v>0</v>
      </c>
      <c r="L207" s="131"/>
      <c r="M207" s="132"/>
    </row>
    <row r="208" spans="1:13" ht="16.5" customHeight="1" x14ac:dyDescent="0.3">
      <c r="A208" s="798"/>
      <c r="B208" s="133">
        <v>3120</v>
      </c>
      <c r="C208" s="133" t="s">
        <v>5370</v>
      </c>
      <c r="D208" s="134" t="s">
        <v>5235</v>
      </c>
      <c r="E208" s="133">
        <v>132</v>
      </c>
      <c r="F208" s="135" t="s">
        <v>5235</v>
      </c>
      <c r="G208" s="128">
        <v>50</v>
      </c>
      <c r="H208" s="747"/>
      <c r="I208" s="252"/>
      <c r="J208" s="172"/>
      <c r="K208" s="211"/>
      <c r="L208" s="131"/>
      <c r="M208" s="132"/>
    </row>
    <row r="209" spans="1:13" ht="16.5" customHeight="1" x14ac:dyDescent="0.3">
      <c r="A209" s="798"/>
      <c r="B209" s="133">
        <v>3121</v>
      </c>
      <c r="C209" s="320" t="s">
        <v>6869</v>
      </c>
      <c r="D209" s="335" t="s">
        <v>5237</v>
      </c>
      <c r="E209" s="320">
        <v>33</v>
      </c>
      <c r="F209" s="426" t="s">
        <v>5235</v>
      </c>
      <c r="G209" s="345">
        <v>18</v>
      </c>
      <c r="H209" s="750"/>
      <c r="I209" s="253"/>
      <c r="J209" s="170"/>
      <c r="K209" s="211"/>
      <c r="L209" s="131"/>
      <c r="M209" s="132"/>
    </row>
    <row r="210" spans="1:13" ht="16.5" customHeight="1" x14ac:dyDescent="0.3">
      <c r="A210" s="798"/>
      <c r="B210" s="133">
        <v>3130</v>
      </c>
      <c r="C210" s="133" t="s">
        <v>5371</v>
      </c>
      <c r="D210" s="134" t="s">
        <v>5235</v>
      </c>
      <c r="E210" s="133">
        <v>132</v>
      </c>
      <c r="F210" s="135" t="s">
        <v>5235</v>
      </c>
      <c r="G210" s="128">
        <v>50</v>
      </c>
      <c r="H210" s="254"/>
      <c r="I210" s="255"/>
      <c r="J210" s="170"/>
      <c r="K210" s="211"/>
      <c r="L210" s="131"/>
      <c r="M210" s="132"/>
    </row>
    <row r="211" spans="1:13" ht="16.5" customHeight="1" x14ac:dyDescent="0.3">
      <c r="A211" s="798"/>
      <c r="B211" s="133">
        <v>3131</v>
      </c>
      <c r="C211" s="133" t="s">
        <v>5372</v>
      </c>
      <c r="D211" s="134" t="s">
        <v>5237</v>
      </c>
      <c r="E211" s="133">
        <v>132</v>
      </c>
      <c r="F211" s="135" t="s">
        <v>5235</v>
      </c>
      <c r="G211" s="128">
        <v>50</v>
      </c>
      <c r="H211" s="790" t="s">
        <v>5373</v>
      </c>
      <c r="I211" s="791"/>
      <c r="J211" s="170"/>
      <c r="K211" s="211"/>
      <c r="L211" s="131"/>
      <c r="M211" s="132"/>
    </row>
    <row r="212" spans="1:13" ht="16.5" customHeight="1" x14ac:dyDescent="0.3">
      <c r="A212" s="798"/>
      <c r="B212" s="133">
        <v>3132</v>
      </c>
      <c r="C212" s="133" t="s">
        <v>6152</v>
      </c>
      <c r="D212" s="134" t="s">
        <v>5235</v>
      </c>
      <c r="E212" s="133">
        <v>132</v>
      </c>
      <c r="F212" s="135" t="s">
        <v>5235</v>
      </c>
      <c r="G212" s="128">
        <v>50</v>
      </c>
      <c r="H212" s="751"/>
      <c r="I212" s="752"/>
      <c r="J212" s="170"/>
      <c r="K212" s="211"/>
      <c r="L212" s="131"/>
      <c r="M212" s="132"/>
    </row>
    <row r="213" spans="1:13" ht="16.5" customHeight="1" x14ac:dyDescent="0.3">
      <c r="A213" s="798"/>
      <c r="B213" s="133">
        <v>3140</v>
      </c>
      <c r="C213" s="133" t="s">
        <v>5825</v>
      </c>
      <c r="D213" s="134" t="s">
        <v>5235</v>
      </c>
      <c r="E213" s="133">
        <v>132</v>
      </c>
      <c r="F213" s="135" t="s">
        <v>5235</v>
      </c>
      <c r="G213" s="128">
        <v>0</v>
      </c>
      <c r="H213" s="792">
        <v>0</v>
      </c>
      <c r="I213" s="793"/>
      <c r="J213" s="211"/>
      <c r="K213" s="211"/>
      <c r="L213" s="131"/>
      <c r="M213" s="132"/>
    </row>
    <row r="214" spans="1:13" ht="16.5" customHeight="1" x14ac:dyDescent="0.3">
      <c r="A214" s="798"/>
      <c r="B214" s="125">
        <v>3142</v>
      </c>
      <c r="C214" s="133" t="s">
        <v>5817</v>
      </c>
      <c r="D214" s="134" t="s">
        <v>5237</v>
      </c>
      <c r="E214" s="133">
        <v>132</v>
      </c>
      <c r="F214" s="135" t="s">
        <v>5235</v>
      </c>
      <c r="G214" s="128">
        <v>0</v>
      </c>
      <c r="H214" s="753"/>
      <c r="I214" s="754"/>
      <c r="J214" s="211"/>
      <c r="K214" s="211"/>
      <c r="L214" s="131"/>
      <c r="M214" s="132"/>
    </row>
    <row r="215" spans="1:13" ht="16.5" customHeight="1" x14ac:dyDescent="0.3">
      <c r="A215" s="798"/>
      <c r="B215" s="125">
        <v>3143</v>
      </c>
      <c r="C215" s="133" t="s">
        <v>6517</v>
      </c>
      <c r="D215" s="134" t="s">
        <v>5235</v>
      </c>
      <c r="E215" s="133">
        <v>132</v>
      </c>
      <c r="F215" s="135" t="s">
        <v>5235</v>
      </c>
      <c r="G215" s="128">
        <v>0</v>
      </c>
      <c r="H215" s="753"/>
      <c r="I215" s="754"/>
      <c r="J215" s="211"/>
      <c r="K215" s="211"/>
      <c r="L215" s="131"/>
      <c r="M215" s="132"/>
    </row>
    <row r="216" spans="1:13" ht="16.5" customHeight="1" x14ac:dyDescent="0.3">
      <c r="A216" s="798"/>
      <c r="B216" s="125">
        <v>3144</v>
      </c>
      <c r="C216" s="133" t="s">
        <v>6518</v>
      </c>
      <c r="D216" s="134" t="s">
        <v>5237</v>
      </c>
      <c r="E216" s="133">
        <v>132</v>
      </c>
      <c r="F216" s="135" t="s">
        <v>5235</v>
      </c>
      <c r="G216" s="128">
        <v>0</v>
      </c>
      <c r="H216" s="753"/>
      <c r="I216" s="754"/>
      <c r="J216" s="211"/>
      <c r="K216" s="211"/>
      <c r="L216" s="131"/>
      <c r="M216" s="132"/>
    </row>
    <row r="217" spans="1:13" ht="16.5" customHeight="1" x14ac:dyDescent="0.3">
      <c r="A217" s="798"/>
      <c r="B217" s="125">
        <v>3145</v>
      </c>
      <c r="C217" s="133" t="s">
        <v>6519</v>
      </c>
      <c r="D217" s="134" t="s">
        <v>5235</v>
      </c>
      <c r="E217" s="133">
        <v>132</v>
      </c>
      <c r="F217" s="135" t="s">
        <v>5235</v>
      </c>
      <c r="G217" s="128">
        <v>0</v>
      </c>
      <c r="H217" s="753"/>
      <c r="I217" s="754"/>
      <c r="J217" s="211"/>
      <c r="K217" s="211"/>
      <c r="L217" s="131"/>
      <c r="M217" s="132"/>
    </row>
    <row r="218" spans="1:13" ht="16.5" customHeight="1" x14ac:dyDescent="0.3">
      <c r="A218" s="798"/>
      <c r="B218" s="125">
        <v>3141</v>
      </c>
      <c r="C218" s="133" t="s">
        <v>5374</v>
      </c>
      <c r="D218" s="134" t="s">
        <v>5237</v>
      </c>
      <c r="E218" s="133">
        <v>132</v>
      </c>
      <c r="F218" s="135" t="s">
        <v>5235</v>
      </c>
      <c r="G218" s="200">
        <v>0</v>
      </c>
      <c r="H218" s="256"/>
      <c r="I218" s="144"/>
      <c r="J218" s="211"/>
      <c r="K218" s="211"/>
      <c r="L218" s="131"/>
      <c r="M218" s="132"/>
    </row>
    <row r="219" spans="1:13" ht="16.5" customHeight="1" x14ac:dyDescent="0.3">
      <c r="A219" s="798"/>
      <c r="B219" s="133">
        <v>3150</v>
      </c>
      <c r="C219" s="133" t="s">
        <v>3212</v>
      </c>
      <c r="D219" s="134" t="s">
        <v>5237</v>
      </c>
      <c r="E219" s="133">
        <v>132</v>
      </c>
      <c r="F219" s="135" t="s">
        <v>5235</v>
      </c>
      <c r="G219" s="128">
        <v>0</v>
      </c>
      <c r="H219" s="256"/>
      <c r="I219" s="144"/>
      <c r="J219" s="742" t="s">
        <v>5375</v>
      </c>
      <c r="K219" s="211"/>
      <c r="L219" s="131"/>
      <c r="M219" s="132"/>
    </row>
    <row r="220" spans="1:13" ht="16.5" customHeight="1" x14ac:dyDescent="0.3">
      <c r="A220" s="798"/>
      <c r="B220" s="133">
        <v>3160</v>
      </c>
      <c r="C220" s="133" t="s">
        <v>3213</v>
      </c>
      <c r="D220" s="134" t="s">
        <v>5237</v>
      </c>
      <c r="E220" s="133">
        <v>132</v>
      </c>
      <c r="F220" s="135" t="s">
        <v>5235</v>
      </c>
      <c r="G220" s="128">
        <v>0</v>
      </c>
      <c r="H220" s="256"/>
      <c r="I220" s="144"/>
      <c r="J220" s="702">
        <v>0</v>
      </c>
      <c r="K220" s="211"/>
      <c r="L220" s="131"/>
      <c r="M220" s="132"/>
    </row>
    <row r="221" spans="1:13" ht="16.5" customHeight="1" x14ac:dyDescent="0.3">
      <c r="A221" s="798"/>
      <c r="B221" s="133">
        <v>3170</v>
      </c>
      <c r="C221" s="133" t="s">
        <v>5376</v>
      </c>
      <c r="D221" s="134" t="s">
        <v>5237</v>
      </c>
      <c r="E221" s="133">
        <v>330</v>
      </c>
      <c r="F221" s="135" t="s">
        <v>5235</v>
      </c>
      <c r="G221" s="128">
        <v>40</v>
      </c>
      <c r="H221" s="794"/>
      <c r="I221" s="795"/>
      <c r="J221" s="144"/>
      <c r="K221" s="211"/>
      <c r="L221" s="131"/>
      <c r="M221" s="132"/>
    </row>
    <row r="222" spans="1:13" ht="16.5" customHeight="1" x14ac:dyDescent="0.3">
      <c r="A222" s="798"/>
      <c r="B222" s="133">
        <v>3181</v>
      </c>
      <c r="C222" s="133" t="s">
        <v>6870</v>
      </c>
      <c r="D222" s="134" t="s">
        <v>5237</v>
      </c>
      <c r="E222" s="133">
        <v>33</v>
      </c>
      <c r="F222" s="135" t="s">
        <v>5235</v>
      </c>
      <c r="G222" s="128">
        <v>15</v>
      </c>
      <c r="H222" s="800" t="s">
        <v>5377</v>
      </c>
      <c r="I222" s="789"/>
      <c r="J222" s="144"/>
      <c r="K222" s="211"/>
      <c r="L222" s="131"/>
      <c r="M222" s="132"/>
    </row>
    <row r="223" spans="1:13" ht="16.5" customHeight="1" x14ac:dyDescent="0.3">
      <c r="A223" s="798"/>
      <c r="B223" s="133">
        <v>3190</v>
      </c>
      <c r="C223" s="133" t="s">
        <v>5378</v>
      </c>
      <c r="D223" s="134" t="s">
        <v>5235</v>
      </c>
      <c r="E223" s="133">
        <v>330</v>
      </c>
      <c r="F223" s="135" t="s">
        <v>5235</v>
      </c>
      <c r="G223" s="128">
        <v>150</v>
      </c>
      <c r="H223" s="256"/>
      <c r="I223" s="621">
        <v>0</v>
      </c>
      <c r="J223" s="144"/>
      <c r="K223" s="211"/>
      <c r="L223" s="131"/>
      <c r="M223" s="132"/>
    </row>
    <row r="224" spans="1:13" ht="16.5" customHeight="1" x14ac:dyDescent="0.3">
      <c r="A224" s="798"/>
      <c r="B224" s="172">
        <v>3191</v>
      </c>
      <c r="C224" s="172" t="s">
        <v>3242</v>
      </c>
      <c r="D224" s="153" t="s">
        <v>5235</v>
      </c>
      <c r="E224" s="172">
        <v>132</v>
      </c>
      <c r="F224" s="227" t="s">
        <v>5235</v>
      </c>
      <c r="G224" s="622">
        <v>200</v>
      </c>
      <c r="H224" s="703"/>
      <c r="I224" s="704"/>
      <c r="J224" s="144"/>
      <c r="K224" s="211"/>
      <c r="L224" s="131"/>
      <c r="M224" s="132"/>
    </row>
    <row r="225" spans="1:13" ht="16.5" customHeight="1" thickBot="1" x14ac:dyDescent="0.35">
      <c r="A225" s="799"/>
      <c r="B225" s="189">
        <v>3200</v>
      </c>
      <c r="C225" s="189" t="s">
        <v>5375</v>
      </c>
      <c r="D225" s="190" t="s">
        <v>5237</v>
      </c>
      <c r="E225" s="189">
        <v>500</v>
      </c>
      <c r="F225" s="259" t="s">
        <v>5235</v>
      </c>
      <c r="G225" s="218">
        <v>117</v>
      </c>
      <c r="H225" s="260"/>
      <c r="I225" s="261"/>
      <c r="J225" s="238"/>
      <c r="K225" s="262"/>
      <c r="L225" s="263"/>
      <c r="M225" s="264"/>
    </row>
    <row r="226" spans="1:13" ht="16.5" customHeight="1" x14ac:dyDescent="0.3">
      <c r="A226" s="797" t="s">
        <v>2820</v>
      </c>
      <c r="B226" s="265">
        <v>4000</v>
      </c>
      <c r="C226" s="239" t="s">
        <v>5379</v>
      </c>
      <c r="D226" s="240" t="s">
        <v>5237</v>
      </c>
      <c r="E226" s="239">
        <v>132</v>
      </c>
      <c r="F226" s="241" t="s">
        <v>5235</v>
      </c>
      <c r="G226" s="713">
        <v>70</v>
      </c>
      <c r="H226" s="742" t="s">
        <v>5380</v>
      </c>
      <c r="I226" s="850"/>
      <c r="J226" s="623"/>
      <c r="K226" s="619"/>
      <c r="L226" s="266"/>
      <c r="M226" s="267"/>
    </row>
    <row r="227" spans="1:13" ht="16.5" customHeight="1" x14ac:dyDescent="0.3">
      <c r="A227" s="798"/>
      <c r="B227" s="133">
        <v>4002</v>
      </c>
      <c r="C227" s="320" t="s">
        <v>5379</v>
      </c>
      <c r="D227" s="335" t="s">
        <v>5237</v>
      </c>
      <c r="E227" s="320">
        <v>33</v>
      </c>
      <c r="F227" s="426" t="s">
        <v>5235</v>
      </c>
      <c r="G227" s="332">
        <v>15</v>
      </c>
      <c r="H227" s="203">
        <v>70</v>
      </c>
      <c r="I227" s="746" t="s">
        <v>5381</v>
      </c>
      <c r="J227" s="620" t="s">
        <v>5382</v>
      </c>
      <c r="K227" s="170"/>
      <c r="L227" s="144"/>
      <c r="M227" s="270"/>
    </row>
    <row r="228" spans="1:13" ht="16.5" customHeight="1" x14ac:dyDescent="0.3">
      <c r="A228" s="798"/>
      <c r="B228" s="151">
        <v>4003</v>
      </c>
      <c r="C228" s="320" t="s">
        <v>9650</v>
      </c>
      <c r="D228" s="335" t="s">
        <v>5235</v>
      </c>
      <c r="E228" s="320">
        <v>132</v>
      </c>
      <c r="F228" s="426" t="s">
        <v>5235</v>
      </c>
      <c r="G228" s="332">
        <v>70</v>
      </c>
      <c r="H228" s="204"/>
      <c r="I228" s="746"/>
      <c r="J228" s="620"/>
      <c r="K228" s="170"/>
      <c r="L228" s="144"/>
      <c r="M228" s="270"/>
    </row>
    <row r="229" spans="1:13" ht="16.5" customHeight="1" x14ac:dyDescent="0.3">
      <c r="A229" s="798"/>
      <c r="B229" s="151">
        <v>4020</v>
      </c>
      <c r="C229" s="133" t="s">
        <v>9651</v>
      </c>
      <c r="D229" s="134" t="s">
        <v>5235</v>
      </c>
      <c r="E229" s="133">
        <v>132</v>
      </c>
      <c r="F229" s="135" t="s">
        <v>5235</v>
      </c>
      <c r="G229" s="128">
        <v>0</v>
      </c>
      <c r="H229" s="131"/>
      <c r="I229" s="706">
        <v>0</v>
      </c>
      <c r="J229" s="624">
        <v>130</v>
      </c>
      <c r="K229" s="170"/>
      <c r="L229" s="144"/>
      <c r="M229" s="270"/>
    </row>
    <row r="230" spans="1:13" ht="16.5" customHeight="1" x14ac:dyDescent="0.3">
      <c r="A230" s="798"/>
      <c r="B230" s="151">
        <v>4021</v>
      </c>
      <c r="C230" s="133" t="s">
        <v>9652</v>
      </c>
      <c r="D230" s="134" t="s">
        <v>5235</v>
      </c>
      <c r="E230" s="133">
        <v>132</v>
      </c>
      <c r="F230" s="135" t="s">
        <v>5235</v>
      </c>
      <c r="G230" s="281">
        <v>130</v>
      </c>
      <c r="H230" s="247"/>
      <c r="I230" s="197"/>
      <c r="J230" s="624"/>
      <c r="K230" s="170"/>
      <c r="L230" s="144"/>
      <c r="M230" s="270"/>
    </row>
    <row r="231" spans="1:13" ht="16.5" customHeight="1" x14ac:dyDescent="0.3">
      <c r="A231" s="798"/>
      <c r="B231" s="151">
        <v>4022</v>
      </c>
      <c r="C231" s="133" t="s">
        <v>9653</v>
      </c>
      <c r="D231" s="134" t="s">
        <v>5235</v>
      </c>
      <c r="E231" s="133">
        <v>132</v>
      </c>
      <c r="F231" s="135" t="s">
        <v>5235</v>
      </c>
      <c r="G231" s="281">
        <v>130</v>
      </c>
      <c r="H231" s="206"/>
      <c r="I231" s="197"/>
      <c r="J231" s="624"/>
      <c r="K231" s="170"/>
      <c r="L231" s="144"/>
      <c r="M231" s="270"/>
    </row>
    <row r="232" spans="1:13" ht="16.5" customHeight="1" x14ac:dyDescent="0.3">
      <c r="A232" s="798"/>
      <c r="B232" s="151">
        <v>4030</v>
      </c>
      <c r="C232" s="133" t="s">
        <v>5383</v>
      </c>
      <c r="D232" s="134" t="s">
        <v>5237</v>
      </c>
      <c r="E232" s="133">
        <v>132</v>
      </c>
      <c r="F232" s="135" t="s">
        <v>5235</v>
      </c>
      <c r="G232" s="168">
        <v>200</v>
      </c>
      <c r="H232" s="372"/>
      <c r="I232" s="171"/>
      <c r="J232" s="309"/>
      <c r="K232" s="170"/>
      <c r="L232" s="144"/>
      <c r="M232" s="270"/>
    </row>
    <row r="233" spans="1:13" ht="16.5" customHeight="1" x14ac:dyDescent="0.3">
      <c r="A233" s="798"/>
      <c r="B233" s="151">
        <v>4040</v>
      </c>
      <c r="C233" s="133" t="s">
        <v>3214</v>
      </c>
      <c r="D233" s="134" t="s">
        <v>5237</v>
      </c>
      <c r="E233" s="133">
        <v>132</v>
      </c>
      <c r="F233" s="135" t="s">
        <v>5235</v>
      </c>
      <c r="G233" s="281">
        <v>90</v>
      </c>
      <c r="H233" s="714"/>
      <c r="I233" s="173"/>
      <c r="J233" s="173"/>
      <c r="K233" s="170"/>
      <c r="L233" s="144"/>
      <c r="M233" s="270"/>
    </row>
    <row r="234" spans="1:13" ht="16.5" customHeight="1" x14ac:dyDescent="0.3">
      <c r="A234" s="798"/>
      <c r="B234" s="151">
        <v>4046</v>
      </c>
      <c r="C234" s="133" t="s">
        <v>5385</v>
      </c>
      <c r="D234" s="134" t="s">
        <v>5235</v>
      </c>
      <c r="E234" s="133">
        <v>132</v>
      </c>
      <c r="F234" s="135" t="s">
        <v>5235</v>
      </c>
      <c r="G234" s="216">
        <v>90</v>
      </c>
      <c r="H234" s="372"/>
      <c r="I234" s="143" t="s">
        <v>5384</v>
      </c>
      <c r="J234" s="300"/>
      <c r="K234" s="170"/>
      <c r="L234" s="144"/>
      <c r="M234" s="270"/>
    </row>
    <row r="235" spans="1:13" ht="16.5" customHeight="1" x14ac:dyDescent="0.3">
      <c r="A235" s="798"/>
      <c r="B235" s="151">
        <v>4045</v>
      </c>
      <c r="C235" s="133" t="s">
        <v>3214</v>
      </c>
      <c r="D235" s="134" t="s">
        <v>5237</v>
      </c>
      <c r="E235" s="133">
        <v>33</v>
      </c>
      <c r="F235" s="135" t="s">
        <v>5235</v>
      </c>
      <c r="G235" s="216">
        <v>15</v>
      </c>
      <c r="H235" s="642" t="s">
        <v>9654</v>
      </c>
      <c r="I235" s="176">
        <v>40</v>
      </c>
      <c r="J235" s="300"/>
      <c r="K235" s="170"/>
      <c r="L235" s="144"/>
      <c r="M235" s="270"/>
    </row>
    <row r="236" spans="1:13" ht="16.5" customHeight="1" x14ac:dyDescent="0.3">
      <c r="A236" s="798"/>
      <c r="B236" s="151">
        <v>4049</v>
      </c>
      <c r="C236" s="133" t="s">
        <v>3214</v>
      </c>
      <c r="D236" s="134" t="s">
        <v>5237</v>
      </c>
      <c r="E236" s="133">
        <v>13.2</v>
      </c>
      <c r="F236" s="135" t="s">
        <v>5235</v>
      </c>
      <c r="G236" s="216">
        <v>15</v>
      </c>
      <c r="H236" s="141">
        <v>15</v>
      </c>
      <c r="I236" s="300"/>
      <c r="J236" s="300"/>
      <c r="K236" s="170"/>
      <c r="L236" s="144"/>
      <c r="M236" s="270"/>
    </row>
    <row r="237" spans="1:13" ht="16.5" customHeight="1" x14ac:dyDescent="0.3">
      <c r="A237" s="798"/>
      <c r="B237" s="151">
        <v>4041</v>
      </c>
      <c r="C237" s="133" t="s">
        <v>5386</v>
      </c>
      <c r="D237" s="134" t="s">
        <v>5237</v>
      </c>
      <c r="E237" s="133">
        <v>132</v>
      </c>
      <c r="F237" s="135" t="s">
        <v>5235</v>
      </c>
      <c r="G237" s="274">
        <v>130</v>
      </c>
      <c r="H237" s="342"/>
      <c r="I237" s="173"/>
      <c r="J237" s="300"/>
      <c r="K237" s="170"/>
      <c r="L237" s="144"/>
      <c r="M237" s="270"/>
    </row>
    <row r="238" spans="1:13" ht="16.5" customHeight="1" x14ac:dyDescent="0.3">
      <c r="A238" s="798"/>
      <c r="B238" s="151">
        <v>4042</v>
      </c>
      <c r="C238" s="133" t="s">
        <v>5386</v>
      </c>
      <c r="D238" s="134" t="s">
        <v>5237</v>
      </c>
      <c r="E238" s="133">
        <v>33</v>
      </c>
      <c r="F238" s="135" t="s">
        <v>5235</v>
      </c>
      <c r="G238" s="213">
        <v>20</v>
      </c>
      <c r="H238" s="742" t="s">
        <v>5386</v>
      </c>
      <c r="I238" s="300"/>
      <c r="J238" s="300"/>
      <c r="K238" s="170"/>
      <c r="L238" s="144"/>
      <c r="M238" s="270"/>
    </row>
    <row r="239" spans="1:13" ht="16.5" customHeight="1" x14ac:dyDescent="0.3">
      <c r="A239" s="798"/>
      <c r="B239" s="151">
        <v>4043</v>
      </c>
      <c r="C239" s="133" t="s">
        <v>9655</v>
      </c>
      <c r="D239" s="134" t="s">
        <v>5235</v>
      </c>
      <c r="E239" s="133">
        <v>132</v>
      </c>
      <c r="F239" s="135" t="s">
        <v>5235</v>
      </c>
      <c r="G239" s="274">
        <f>130</f>
        <v>130</v>
      </c>
      <c r="H239" s="203">
        <f>130</f>
        <v>130</v>
      </c>
      <c r="I239" s="140" t="s">
        <v>9656</v>
      </c>
      <c r="J239" s="300"/>
      <c r="K239" s="170"/>
      <c r="L239" s="144"/>
      <c r="M239" s="270"/>
    </row>
    <row r="240" spans="1:13" ht="16.5" customHeight="1" x14ac:dyDescent="0.3">
      <c r="A240" s="798"/>
      <c r="B240" s="268">
        <v>4037</v>
      </c>
      <c r="C240" s="133" t="s">
        <v>9657</v>
      </c>
      <c r="D240" s="126" t="s">
        <v>5235</v>
      </c>
      <c r="E240" s="125">
        <v>132</v>
      </c>
      <c r="F240" s="127" t="s">
        <v>5235</v>
      </c>
      <c r="G240" s="273" t="s">
        <v>5235</v>
      </c>
      <c r="H240" s="204"/>
      <c r="I240" s="140"/>
      <c r="J240" s="300"/>
      <c r="K240" s="300"/>
      <c r="L240" s="144"/>
      <c r="M240" s="270"/>
    </row>
    <row r="241" spans="1:13" ht="16.5" customHeight="1" x14ac:dyDescent="0.3">
      <c r="A241" s="798"/>
      <c r="B241" s="268">
        <v>4038</v>
      </c>
      <c r="C241" s="125" t="s">
        <v>9614</v>
      </c>
      <c r="D241" s="126" t="s">
        <v>5237</v>
      </c>
      <c r="E241" s="125">
        <v>132</v>
      </c>
      <c r="F241" s="127" t="s">
        <v>5235</v>
      </c>
      <c r="G241" s="274">
        <v>90</v>
      </c>
      <c r="H241" s="131"/>
      <c r="I241" s="702">
        <v>50</v>
      </c>
      <c r="J241" s="300"/>
      <c r="K241" s="702"/>
      <c r="L241" s="144"/>
      <c r="M241" s="270"/>
    </row>
    <row r="242" spans="1:13" ht="16.5" customHeight="1" x14ac:dyDescent="0.3">
      <c r="A242" s="798"/>
      <c r="B242" s="268">
        <v>4039</v>
      </c>
      <c r="C242" s="125" t="s">
        <v>9658</v>
      </c>
      <c r="D242" s="126" t="s">
        <v>5235</v>
      </c>
      <c r="E242" s="125">
        <v>132</v>
      </c>
      <c r="F242" s="127" t="s">
        <v>5235</v>
      </c>
      <c r="G242" s="274">
        <v>130</v>
      </c>
      <c r="H242" s="131"/>
      <c r="I242" s="300"/>
      <c r="J242" s="300"/>
      <c r="K242" s="702"/>
      <c r="L242" s="144"/>
      <c r="M242" s="270"/>
    </row>
    <row r="243" spans="1:13" ht="16.5" customHeight="1" x14ac:dyDescent="0.3">
      <c r="A243" s="798"/>
      <c r="B243" s="268">
        <v>4048</v>
      </c>
      <c r="C243" s="125" t="s">
        <v>6871</v>
      </c>
      <c r="D243" s="126" t="s">
        <v>5235</v>
      </c>
      <c r="E243" s="125">
        <v>132</v>
      </c>
      <c r="F243" s="269" t="s">
        <v>5235</v>
      </c>
      <c r="G243" s="625">
        <v>130</v>
      </c>
      <c r="H243" s="208"/>
      <c r="I243" s="268"/>
      <c r="J243" s="300"/>
      <c r="K243" s="742" t="s">
        <v>3215</v>
      </c>
      <c r="L243" s="144"/>
      <c r="M243" s="270"/>
    </row>
    <row r="244" spans="1:13" ht="16.5" customHeight="1" x14ac:dyDescent="0.3">
      <c r="A244" s="798"/>
      <c r="B244" s="268">
        <v>4047</v>
      </c>
      <c r="C244" s="125" t="s">
        <v>5387</v>
      </c>
      <c r="D244" s="126" t="s">
        <v>5235</v>
      </c>
      <c r="E244" s="125">
        <v>132</v>
      </c>
      <c r="F244" s="269" t="s">
        <v>5235</v>
      </c>
      <c r="G244" s="128">
        <v>130</v>
      </c>
      <c r="H244" s="131"/>
      <c r="J244" s="170"/>
      <c r="K244" s="215">
        <v>308</v>
      </c>
      <c r="L244" s="144"/>
      <c r="M244" s="270"/>
    </row>
    <row r="245" spans="1:13" ht="16.5" customHeight="1" x14ac:dyDescent="0.3">
      <c r="A245" s="798"/>
      <c r="B245" s="151">
        <v>4050</v>
      </c>
      <c r="C245" s="133" t="s">
        <v>3217</v>
      </c>
      <c r="D245" s="134" t="s">
        <v>5237</v>
      </c>
      <c r="E245" s="133">
        <v>132</v>
      </c>
      <c r="F245" s="135" t="s">
        <v>5235</v>
      </c>
      <c r="G245" s="274">
        <v>180</v>
      </c>
      <c r="H245" s="131"/>
      <c r="I245" s="144"/>
      <c r="J245" s="300"/>
      <c r="K245" s="144"/>
      <c r="L245" s="144"/>
      <c r="M245" s="270"/>
    </row>
    <row r="246" spans="1:13" ht="16.5" customHeight="1" x14ac:dyDescent="0.3">
      <c r="A246" s="798"/>
      <c r="B246" s="151">
        <v>4052</v>
      </c>
      <c r="C246" s="133" t="s">
        <v>6047</v>
      </c>
      <c r="D246" s="134" t="s">
        <v>5237</v>
      </c>
      <c r="E246" s="133">
        <v>66</v>
      </c>
      <c r="F246" s="135" t="s">
        <v>5235</v>
      </c>
      <c r="G246" s="213">
        <v>8</v>
      </c>
      <c r="H246" s="741" t="s">
        <v>6048</v>
      </c>
      <c r="I246" s="746" t="s">
        <v>9659</v>
      </c>
      <c r="J246" s="746" t="s">
        <v>9660</v>
      </c>
      <c r="K246" s="144"/>
      <c r="L246" s="144"/>
      <c r="M246" s="270"/>
    </row>
    <row r="247" spans="1:13" ht="16.5" customHeight="1" x14ac:dyDescent="0.3">
      <c r="A247" s="798"/>
      <c r="B247" s="133">
        <v>4053</v>
      </c>
      <c r="C247" s="133" t="s">
        <v>6049</v>
      </c>
      <c r="D247" s="134" t="s">
        <v>5237</v>
      </c>
      <c r="E247" s="133">
        <v>13.2</v>
      </c>
      <c r="F247" s="135" t="s">
        <v>5235</v>
      </c>
      <c r="G247" s="136">
        <v>15</v>
      </c>
      <c r="H247" s="205">
        <v>8</v>
      </c>
      <c r="I247" s="702">
        <v>28</v>
      </c>
      <c r="J247" s="742"/>
      <c r="K247" s="144"/>
      <c r="L247" s="144"/>
      <c r="M247" s="270"/>
    </row>
    <row r="248" spans="1:13" ht="16.5" customHeight="1" x14ac:dyDescent="0.3">
      <c r="A248" s="798"/>
      <c r="B248" s="151">
        <v>4054</v>
      </c>
      <c r="C248" s="133" t="s">
        <v>6050</v>
      </c>
      <c r="D248" s="134" t="s">
        <v>5237</v>
      </c>
      <c r="E248" s="133">
        <v>66</v>
      </c>
      <c r="F248" s="135" t="s">
        <v>5235</v>
      </c>
      <c r="G248" s="213">
        <v>40</v>
      </c>
      <c r="H248" s="741" t="s">
        <v>6051</v>
      </c>
      <c r="I248" s="144"/>
      <c r="J248" s="746"/>
      <c r="K248" s="144"/>
      <c r="L248" s="144"/>
      <c r="M248" s="270"/>
    </row>
    <row r="249" spans="1:13" ht="16.5" customHeight="1" x14ac:dyDescent="0.3">
      <c r="A249" s="798"/>
      <c r="B249" s="133">
        <v>4055</v>
      </c>
      <c r="C249" s="133" t="s">
        <v>6050</v>
      </c>
      <c r="D249" s="134" t="s">
        <v>5237</v>
      </c>
      <c r="E249" s="133">
        <v>13.2</v>
      </c>
      <c r="F249" s="135" t="s">
        <v>5235</v>
      </c>
      <c r="G249" s="136">
        <v>15</v>
      </c>
      <c r="H249" s="204">
        <v>40</v>
      </c>
      <c r="I249" s="249"/>
      <c r="J249" s="746"/>
      <c r="K249" s="144"/>
      <c r="L249" s="144"/>
      <c r="M249" s="270"/>
    </row>
    <row r="250" spans="1:13" ht="16.5" customHeight="1" x14ac:dyDescent="0.3">
      <c r="A250" s="798"/>
      <c r="B250" s="151">
        <v>4051</v>
      </c>
      <c r="C250" s="133" t="s">
        <v>5388</v>
      </c>
      <c r="D250" s="134" t="s">
        <v>5235</v>
      </c>
      <c r="E250" s="133">
        <v>132</v>
      </c>
      <c r="F250" s="135" t="s">
        <v>5235</v>
      </c>
      <c r="G250" s="213">
        <v>70</v>
      </c>
      <c r="H250" s="207"/>
      <c r="I250" s="280"/>
      <c r="J250" s="746"/>
      <c r="K250" s="144"/>
      <c r="L250" s="144"/>
      <c r="M250" s="270"/>
    </row>
    <row r="251" spans="1:13" ht="16.5" customHeight="1" x14ac:dyDescent="0.3">
      <c r="A251" s="798"/>
      <c r="B251" s="151">
        <v>4060</v>
      </c>
      <c r="C251" s="133" t="s">
        <v>5389</v>
      </c>
      <c r="D251" s="134" t="s">
        <v>5237</v>
      </c>
      <c r="E251" s="133">
        <v>132</v>
      </c>
      <c r="F251" s="135" t="s">
        <v>5235</v>
      </c>
      <c r="G251" s="274">
        <v>70</v>
      </c>
      <c r="H251" s="131"/>
      <c r="I251" s="144"/>
      <c r="J251" s="702">
        <v>108</v>
      </c>
      <c r="K251" s="144"/>
      <c r="L251" s="144"/>
      <c r="M251" s="270"/>
    </row>
    <row r="252" spans="1:13" ht="16.5" customHeight="1" x14ac:dyDescent="0.3">
      <c r="A252" s="798"/>
      <c r="B252" s="151">
        <v>4056</v>
      </c>
      <c r="C252" s="133" t="s">
        <v>5389</v>
      </c>
      <c r="D252" s="134" t="s">
        <v>5237</v>
      </c>
      <c r="E252" s="133">
        <v>33</v>
      </c>
      <c r="F252" s="135" t="s">
        <v>5235</v>
      </c>
      <c r="G252" s="274">
        <v>15</v>
      </c>
      <c r="H252" s="741" t="s">
        <v>6415</v>
      </c>
      <c r="I252" s="144"/>
      <c r="J252" s="746"/>
      <c r="K252" s="144"/>
      <c r="L252" s="144"/>
      <c r="M252" s="270"/>
    </row>
    <row r="253" spans="1:13" ht="16.5" customHeight="1" x14ac:dyDescent="0.3">
      <c r="A253" s="798"/>
      <c r="B253" s="151">
        <v>4057</v>
      </c>
      <c r="C253" s="133" t="s">
        <v>5389</v>
      </c>
      <c r="D253" s="134" t="s">
        <v>5237</v>
      </c>
      <c r="E253" s="133">
        <v>13.2</v>
      </c>
      <c r="F253" s="135" t="s">
        <v>5235</v>
      </c>
      <c r="G253" s="274">
        <v>15</v>
      </c>
      <c r="H253" s="204">
        <v>15</v>
      </c>
      <c r="I253" s="144"/>
      <c r="J253" s="746"/>
      <c r="K253" s="144"/>
      <c r="L253" s="144"/>
      <c r="M253" s="270"/>
    </row>
    <row r="254" spans="1:13" ht="16.5" customHeight="1" x14ac:dyDescent="0.3">
      <c r="A254" s="798"/>
      <c r="B254" s="151">
        <v>4061</v>
      </c>
      <c r="C254" s="133" t="s">
        <v>5661</v>
      </c>
      <c r="D254" s="134" t="s">
        <v>5235</v>
      </c>
      <c r="E254" s="133">
        <v>132</v>
      </c>
      <c r="F254" s="135" t="s">
        <v>5235</v>
      </c>
      <c r="G254" s="213">
        <v>20</v>
      </c>
      <c r="H254" s="131"/>
      <c r="I254" s="198" t="s">
        <v>5392</v>
      </c>
      <c r="J254" s="300"/>
      <c r="K254" s="144"/>
      <c r="L254" s="144"/>
      <c r="M254" s="270"/>
    </row>
    <row r="255" spans="1:13" ht="16.5" customHeight="1" x14ac:dyDescent="0.3">
      <c r="A255" s="798"/>
      <c r="B255" s="151">
        <v>4080</v>
      </c>
      <c r="C255" s="133" t="s">
        <v>3218</v>
      </c>
      <c r="D255" s="134" t="s">
        <v>5237</v>
      </c>
      <c r="E255" s="133">
        <v>132</v>
      </c>
      <c r="F255" s="135" t="s">
        <v>5235</v>
      </c>
      <c r="G255" s="281">
        <v>50</v>
      </c>
      <c r="H255" s="407" t="s">
        <v>3218</v>
      </c>
      <c r="I255" s="754">
        <v>50</v>
      </c>
      <c r="J255" s="300"/>
      <c r="K255" s="144"/>
      <c r="L255" s="144"/>
      <c r="M255" s="270"/>
    </row>
    <row r="256" spans="1:13" ht="16.5" customHeight="1" x14ac:dyDescent="0.3">
      <c r="A256" s="798"/>
      <c r="B256" s="151">
        <v>4081</v>
      </c>
      <c r="C256" s="133" t="s">
        <v>3218</v>
      </c>
      <c r="D256" s="134" t="s">
        <v>5237</v>
      </c>
      <c r="E256" s="133">
        <v>33</v>
      </c>
      <c r="F256" s="135" t="s">
        <v>5235</v>
      </c>
      <c r="G256" s="281">
        <v>0</v>
      </c>
      <c r="H256" s="142">
        <v>50</v>
      </c>
      <c r="I256" s="515"/>
      <c r="J256" s="300"/>
      <c r="K256" s="144"/>
      <c r="L256" s="144"/>
      <c r="M256" s="270"/>
    </row>
    <row r="257" spans="1:13" ht="16.5" customHeight="1" x14ac:dyDescent="0.3">
      <c r="A257" s="798"/>
      <c r="B257" s="151">
        <v>4082</v>
      </c>
      <c r="C257" s="133" t="s">
        <v>3218</v>
      </c>
      <c r="D257" s="134" t="s">
        <v>5237</v>
      </c>
      <c r="E257" s="133">
        <v>13.2</v>
      </c>
      <c r="F257" s="135" t="s">
        <v>5235</v>
      </c>
      <c r="G257" s="281">
        <v>0</v>
      </c>
      <c r="H257" s="290"/>
      <c r="I257" s="144"/>
      <c r="J257" s="300"/>
      <c r="K257" s="144"/>
      <c r="L257" s="144"/>
      <c r="M257" s="270"/>
    </row>
    <row r="258" spans="1:13" ht="16.5" customHeight="1" x14ac:dyDescent="0.3">
      <c r="A258" s="798"/>
      <c r="B258" s="151">
        <v>4090</v>
      </c>
      <c r="C258" s="133" t="s">
        <v>5393</v>
      </c>
      <c r="D258" s="134" t="s">
        <v>5235</v>
      </c>
      <c r="E258" s="133">
        <v>132</v>
      </c>
      <c r="F258" s="135" t="s">
        <v>5235</v>
      </c>
      <c r="G258" s="274">
        <v>60</v>
      </c>
      <c r="H258" s="321"/>
      <c r="I258" s="249"/>
      <c r="J258" s="212"/>
      <c r="K258" s="144"/>
      <c r="L258" s="144"/>
      <c r="M258" s="270"/>
    </row>
    <row r="259" spans="1:13" ht="16.5" customHeight="1" x14ac:dyDescent="0.3">
      <c r="A259" s="798"/>
      <c r="B259" s="151">
        <v>4063</v>
      </c>
      <c r="C259" s="133" t="s">
        <v>5391</v>
      </c>
      <c r="D259" s="134" t="s">
        <v>5237</v>
      </c>
      <c r="E259" s="133">
        <v>132</v>
      </c>
      <c r="F259" s="135" t="s">
        <v>5235</v>
      </c>
      <c r="G259" s="213">
        <v>140</v>
      </c>
      <c r="H259" s="171"/>
      <c r="I259" s="154"/>
      <c r="J259" s="212"/>
      <c r="K259" s="144"/>
      <c r="L259" s="144"/>
      <c r="M259" s="270"/>
    </row>
    <row r="260" spans="1:13" ht="16.5" customHeight="1" x14ac:dyDescent="0.3">
      <c r="A260" s="798"/>
      <c r="B260" s="151">
        <v>4064</v>
      </c>
      <c r="C260" s="133" t="s">
        <v>9661</v>
      </c>
      <c r="D260" s="134" t="s">
        <v>5235</v>
      </c>
      <c r="E260" s="133">
        <v>132</v>
      </c>
      <c r="F260" s="135" t="s">
        <v>5235</v>
      </c>
      <c r="G260" s="213">
        <v>100</v>
      </c>
      <c r="H260" s="171"/>
      <c r="I260" s="154"/>
      <c r="J260" s="212"/>
      <c r="K260" s="144"/>
      <c r="L260" s="144"/>
      <c r="M260" s="270"/>
    </row>
    <row r="261" spans="1:13" ht="16.5" customHeight="1" x14ac:dyDescent="0.3">
      <c r="A261" s="798"/>
      <c r="B261" s="151">
        <v>4062</v>
      </c>
      <c r="C261" s="133" t="s">
        <v>5390</v>
      </c>
      <c r="D261" s="134" t="s">
        <v>5235</v>
      </c>
      <c r="E261" s="133">
        <v>132</v>
      </c>
      <c r="F261" s="135" t="s">
        <v>5235</v>
      </c>
      <c r="G261" s="281">
        <v>130</v>
      </c>
      <c r="H261" s="153" t="s">
        <v>9662</v>
      </c>
      <c r="I261" s="372"/>
      <c r="J261" s="212"/>
      <c r="K261" s="144"/>
      <c r="L261" s="144"/>
      <c r="M261" s="270"/>
    </row>
    <row r="262" spans="1:13" ht="16.5" customHeight="1" x14ac:dyDescent="0.3">
      <c r="A262" s="798"/>
      <c r="B262" s="133">
        <v>4065</v>
      </c>
      <c r="C262" s="610" t="s">
        <v>9663</v>
      </c>
      <c r="D262" s="611" t="s">
        <v>5235</v>
      </c>
      <c r="E262" s="610">
        <v>132</v>
      </c>
      <c r="F262" s="611" t="s">
        <v>5235</v>
      </c>
      <c r="G262" s="715">
        <v>130</v>
      </c>
      <c r="H262" s="139">
        <v>130</v>
      </c>
      <c r="I262" s="372"/>
      <c r="J262" s="212"/>
      <c r="K262" s="144"/>
      <c r="L262" s="144"/>
      <c r="M262" s="270"/>
    </row>
    <row r="263" spans="1:13" ht="16.5" customHeight="1" x14ac:dyDescent="0.3">
      <c r="A263" s="798"/>
      <c r="B263" s="133">
        <v>4066</v>
      </c>
      <c r="C263" s="610" t="s">
        <v>9664</v>
      </c>
      <c r="D263" s="611" t="s">
        <v>5235</v>
      </c>
      <c r="E263" s="610">
        <v>132</v>
      </c>
      <c r="F263" s="611" t="s">
        <v>5235</v>
      </c>
      <c r="G263" s="715">
        <v>130</v>
      </c>
      <c r="H263" s="126"/>
      <c r="I263" s="372"/>
      <c r="J263" s="300"/>
      <c r="K263" s="144"/>
      <c r="L263" s="144"/>
      <c r="M263" s="270"/>
    </row>
    <row r="264" spans="1:13" ht="16.5" customHeight="1" x14ac:dyDescent="0.3">
      <c r="A264" s="798"/>
      <c r="B264" s="133">
        <v>4059</v>
      </c>
      <c r="C264" s="133" t="s">
        <v>9665</v>
      </c>
      <c r="D264" s="611" t="s">
        <v>5235</v>
      </c>
      <c r="E264" s="610">
        <v>132</v>
      </c>
      <c r="F264" s="611"/>
      <c r="G264" s="716" t="s">
        <v>5235</v>
      </c>
      <c r="H264" s="408"/>
      <c r="I264" s="291"/>
      <c r="J264" s="277"/>
      <c r="K264" s="144"/>
      <c r="L264" s="144"/>
      <c r="M264" s="270"/>
    </row>
    <row r="265" spans="1:13" ht="16.5" customHeight="1" x14ac:dyDescent="0.3">
      <c r="A265" s="798"/>
      <c r="B265" s="133">
        <v>4067</v>
      </c>
      <c r="C265" s="610" t="s">
        <v>9666</v>
      </c>
      <c r="D265" s="611" t="s">
        <v>5237</v>
      </c>
      <c r="E265" s="610">
        <v>132</v>
      </c>
      <c r="F265" s="611" t="s">
        <v>5235</v>
      </c>
      <c r="G265" s="715">
        <v>100</v>
      </c>
      <c r="H265" s="153"/>
      <c r="I265" s="717"/>
      <c r="J265" s="718"/>
      <c r="K265" s="144"/>
      <c r="L265" s="144"/>
      <c r="M265" s="270"/>
    </row>
    <row r="266" spans="1:13" ht="16.5" customHeight="1" x14ac:dyDescent="0.3">
      <c r="A266" s="798"/>
      <c r="B266" s="133">
        <v>4068</v>
      </c>
      <c r="C266" s="610" t="s">
        <v>9667</v>
      </c>
      <c r="D266" s="611" t="s">
        <v>5235</v>
      </c>
      <c r="E266" s="610">
        <v>132</v>
      </c>
      <c r="F266" s="611" t="s">
        <v>5235</v>
      </c>
      <c r="G266" s="715">
        <v>50</v>
      </c>
      <c r="H266" s="137" t="s">
        <v>9666</v>
      </c>
      <c r="I266" s="717"/>
      <c r="J266" s="718"/>
      <c r="K266" s="144"/>
      <c r="L266" s="144"/>
      <c r="M266" s="270"/>
    </row>
    <row r="267" spans="1:13" ht="16.5" customHeight="1" x14ac:dyDescent="0.3">
      <c r="A267" s="798"/>
      <c r="B267" s="133">
        <v>4069</v>
      </c>
      <c r="C267" s="610" t="s">
        <v>9668</v>
      </c>
      <c r="D267" s="611" t="s">
        <v>5235</v>
      </c>
      <c r="E267" s="610">
        <v>132</v>
      </c>
      <c r="F267" s="640" t="s">
        <v>5235</v>
      </c>
      <c r="G267" s="715">
        <v>50</v>
      </c>
      <c r="H267" s="141">
        <v>100</v>
      </c>
      <c r="I267" s="169"/>
      <c r="J267" s="718"/>
      <c r="K267" s="144"/>
      <c r="L267" s="144"/>
      <c r="M267" s="270"/>
    </row>
    <row r="268" spans="1:13" ht="16.5" customHeight="1" x14ac:dyDescent="0.3">
      <c r="A268" s="798"/>
      <c r="B268" s="268">
        <v>4092</v>
      </c>
      <c r="C268" s="125" t="s">
        <v>9669</v>
      </c>
      <c r="D268" s="126" t="s">
        <v>5235</v>
      </c>
      <c r="E268" s="125">
        <v>132</v>
      </c>
      <c r="F268" s="278" t="s">
        <v>5235</v>
      </c>
      <c r="G268" s="136">
        <v>100</v>
      </c>
      <c r="H268" s="164"/>
      <c r="I268" s="171"/>
      <c r="J268" s="171"/>
      <c r="K268" s="144"/>
      <c r="L268" s="144"/>
      <c r="M268" s="270"/>
    </row>
    <row r="269" spans="1:13" ht="16.5" customHeight="1" x14ac:dyDescent="0.3">
      <c r="A269" s="798"/>
      <c r="B269" s="268">
        <v>4093</v>
      </c>
      <c r="C269" s="125" t="s">
        <v>9670</v>
      </c>
      <c r="D269" s="126" t="s">
        <v>5235</v>
      </c>
      <c r="E269" s="125">
        <v>132</v>
      </c>
      <c r="F269" s="278" t="s">
        <v>5235</v>
      </c>
      <c r="G269" s="136">
        <v>100</v>
      </c>
      <c r="H269" s="162"/>
      <c r="I269" s="292"/>
      <c r="J269" s="292"/>
      <c r="K269" s="144"/>
      <c r="L269" s="144"/>
      <c r="M269" s="270"/>
    </row>
    <row r="270" spans="1:13" ht="16.5" customHeight="1" x14ac:dyDescent="0.3">
      <c r="A270" s="798"/>
      <c r="B270" s="151">
        <v>4100</v>
      </c>
      <c r="C270" s="133" t="s">
        <v>3215</v>
      </c>
      <c r="D270" s="134" t="s">
        <v>5237</v>
      </c>
      <c r="E270" s="133">
        <v>132</v>
      </c>
      <c r="F270" s="135" t="s">
        <v>5235</v>
      </c>
      <c r="G270" s="274">
        <v>300</v>
      </c>
      <c r="H270" s="208"/>
      <c r="I270" s="291"/>
      <c r="J270" s="291"/>
      <c r="K270" s="249"/>
      <c r="L270" s="144"/>
      <c r="M270" s="270"/>
    </row>
    <row r="271" spans="1:13" ht="16.5" customHeight="1" x14ac:dyDescent="0.3">
      <c r="A271" s="798"/>
      <c r="B271" s="151">
        <v>4110</v>
      </c>
      <c r="C271" s="133" t="s">
        <v>5396</v>
      </c>
      <c r="D271" s="134" t="s">
        <v>5237</v>
      </c>
      <c r="E271" s="133">
        <v>500</v>
      </c>
      <c r="F271" s="135" t="s">
        <v>5235</v>
      </c>
      <c r="G271" s="274">
        <v>400</v>
      </c>
      <c r="H271" s="131"/>
      <c r="I271" s="171"/>
      <c r="J271" s="171"/>
      <c r="K271" s="169"/>
      <c r="L271" s="144"/>
      <c r="M271" s="270"/>
    </row>
    <row r="272" spans="1:13" ht="16.5" customHeight="1" x14ac:dyDescent="0.3">
      <c r="A272" s="798"/>
      <c r="B272" s="268">
        <v>4127</v>
      </c>
      <c r="C272" s="133" t="s">
        <v>3074</v>
      </c>
      <c r="D272" s="134" t="s">
        <v>5237</v>
      </c>
      <c r="E272" s="133">
        <v>500</v>
      </c>
      <c r="F272" s="135" t="s">
        <v>5235</v>
      </c>
      <c r="G272" s="274">
        <v>300</v>
      </c>
      <c r="H272" s="131"/>
      <c r="I272" s="171"/>
      <c r="J272" s="171"/>
      <c r="K272" s="169"/>
      <c r="L272" s="144"/>
      <c r="M272" s="270"/>
    </row>
    <row r="273" spans="1:13" ht="16.5" customHeight="1" x14ac:dyDescent="0.3">
      <c r="A273" s="798"/>
      <c r="B273" s="268">
        <v>4128</v>
      </c>
      <c r="C273" s="133" t="s">
        <v>3074</v>
      </c>
      <c r="D273" s="134" t="s">
        <v>5237</v>
      </c>
      <c r="E273" s="133">
        <v>132</v>
      </c>
      <c r="F273" s="135" t="s">
        <v>5235</v>
      </c>
      <c r="G273" s="274">
        <v>250</v>
      </c>
      <c r="H273" s="131"/>
      <c r="I273" s="171"/>
      <c r="J273" s="171"/>
      <c r="K273" s="169"/>
      <c r="L273" s="144"/>
      <c r="M273" s="270"/>
    </row>
    <row r="274" spans="1:13" ht="16.5" customHeight="1" x14ac:dyDescent="0.3">
      <c r="A274" s="798"/>
      <c r="B274" s="151">
        <v>4108</v>
      </c>
      <c r="C274" s="133" t="s">
        <v>9671</v>
      </c>
      <c r="D274" s="134" t="s">
        <v>5235</v>
      </c>
      <c r="E274" s="133">
        <v>132</v>
      </c>
      <c r="F274" s="135" t="s">
        <v>5235</v>
      </c>
      <c r="G274" s="274">
        <v>140</v>
      </c>
      <c r="H274" s="741" t="s">
        <v>9672</v>
      </c>
      <c r="I274" s="171"/>
      <c r="J274" s="171"/>
      <c r="K274" s="169"/>
      <c r="L274" s="144"/>
      <c r="M274" s="270"/>
    </row>
    <row r="275" spans="1:13" ht="16.5" customHeight="1" x14ac:dyDescent="0.3">
      <c r="A275" s="798"/>
      <c r="B275" s="151">
        <v>4109</v>
      </c>
      <c r="C275" s="133" t="s">
        <v>9672</v>
      </c>
      <c r="D275" s="134" t="s">
        <v>5237</v>
      </c>
      <c r="E275" s="133">
        <v>132</v>
      </c>
      <c r="F275" s="135" t="s">
        <v>5235</v>
      </c>
      <c r="G275" s="274">
        <v>140</v>
      </c>
      <c r="H275" s="204">
        <v>140</v>
      </c>
      <c r="I275" s="171"/>
      <c r="J275" s="171"/>
      <c r="K275" s="169"/>
      <c r="L275" s="144"/>
      <c r="M275" s="270"/>
    </row>
    <row r="276" spans="1:13" ht="16.5" customHeight="1" x14ac:dyDescent="0.3">
      <c r="A276" s="798"/>
      <c r="B276" s="151">
        <v>4104</v>
      </c>
      <c r="C276" s="133" t="s">
        <v>5818</v>
      </c>
      <c r="D276" s="134" t="s">
        <v>5235</v>
      </c>
      <c r="E276" s="133">
        <v>132</v>
      </c>
      <c r="F276" s="156" t="s">
        <v>5235</v>
      </c>
      <c r="G276" s="279">
        <v>80</v>
      </c>
      <c r="H276" s="741" t="s">
        <v>9673</v>
      </c>
      <c r="I276" s="171"/>
      <c r="J276" s="171"/>
      <c r="K276" s="169"/>
      <c r="L276" s="144"/>
      <c r="M276" s="270"/>
    </row>
    <row r="277" spans="1:13" ht="16.5" customHeight="1" x14ac:dyDescent="0.3">
      <c r="A277" s="798"/>
      <c r="B277" s="151">
        <v>4111</v>
      </c>
      <c r="C277" s="133" t="s">
        <v>9673</v>
      </c>
      <c r="D277" s="134" t="s">
        <v>5237</v>
      </c>
      <c r="E277" s="133">
        <v>132</v>
      </c>
      <c r="F277" s="156" t="s">
        <v>5235</v>
      </c>
      <c r="G277" s="279">
        <v>80</v>
      </c>
      <c r="H277" s="203">
        <v>80</v>
      </c>
      <c r="I277" s="171"/>
      <c r="J277" s="171"/>
      <c r="K277" s="169"/>
      <c r="L277" s="144"/>
      <c r="M277" s="270"/>
    </row>
    <row r="278" spans="1:13" ht="16.5" customHeight="1" x14ac:dyDescent="0.3">
      <c r="A278" s="798"/>
      <c r="B278" s="151">
        <v>4112</v>
      </c>
      <c r="C278" s="133" t="s">
        <v>9674</v>
      </c>
      <c r="D278" s="134" t="s">
        <v>5237</v>
      </c>
      <c r="E278" s="133">
        <v>132</v>
      </c>
      <c r="F278" s="156" t="s">
        <v>5235</v>
      </c>
      <c r="G278" s="279">
        <v>60</v>
      </c>
      <c r="H278" s="741" t="s">
        <v>9674</v>
      </c>
      <c r="I278" s="613"/>
      <c r="J278" s="173"/>
      <c r="K278" s="169"/>
      <c r="L278" s="144"/>
      <c r="M278" s="270"/>
    </row>
    <row r="279" spans="1:13" ht="16.5" customHeight="1" x14ac:dyDescent="0.3">
      <c r="A279" s="798"/>
      <c r="B279" s="151">
        <v>4113</v>
      </c>
      <c r="C279" s="133" t="s">
        <v>9675</v>
      </c>
      <c r="D279" s="134" t="s">
        <v>5235</v>
      </c>
      <c r="E279" s="133">
        <v>132</v>
      </c>
      <c r="F279" s="156" t="s">
        <v>5235</v>
      </c>
      <c r="G279" s="279">
        <v>60</v>
      </c>
      <c r="H279" s="203">
        <v>60</v>
      </c>
      <c r="I279" s="171"/>
      <c r="J279" s="300"/>
      <c r="K279" s="169"/>
      <c r="L279" s="144"/>
      <c r="M279" s="270"/>
    </row>
    <row r="280" spans="1:13" ht="16.5" customHeight="1" x14ac:dyDescent="0.3">
      <c r="A280" s="798"/>
      <c r="B280" s="151">
        <v>4114</v>
      </c>
      <c r="C280" s="133" t="s">
        <v>5395</v>
      </c>
      <c r="D280" s="134" t="s">
        <v>5237</v>
      </c>
      <c r="E280" s="133">
        <v>132</v>
      </c>
      <c r="F280" s="156" t="s">
        <v>5235</v>
      </c>
      <c r="G280" s="200">
        <v>90</v>
      </c>
      <c r="H280" s="483"/>
      <c r="I280" s="378" t="s">
        <v>9676</v>
      </c>
      <c r="J280" s="140" t="s">
        <v>9677</v>
      </c>
      <c r="K280" s="169"/>
      <c r="L280" s="144"/>
      <c r="M280" s="270"/>
    </row>
    <row r="281" spans="1:13" ht="16.5" customHeight="1" x14ac:dyDescent="0.3">
      <c r="A281" s="798"/>
      <c r="B281" s="151">
        <v>4101</v>
      </c>
      <c r="C281" s="133" t="s">
        <v>5395</v>
      </c>
      <c r="D281" s="134" t="s">
        <v>5237</v>
      </c>
      <c r="E281" s="133">
        <v>33</v>
      </c>
      <c r="F281" s="135" t="s">
        <v>5235</v>
      </c>
      <c r="G281" s="274">
        <v>18</v>
      </c>
      <c r="H281" s="741" t="s">
        <v>5395</v>
      </c>
      <c r="I281" s="754">
        <v>93</v>
      </c>
      <c r="J281" s="754">
        <v>83</v>
      </c>
      <c r="K281" s="169"/>
      <c r="L281" s="144"/>
      <c r="M281" s="270"/>
    </row>
    <row r="282" spans="1:13" ht="16.5" customHeight="1" x14ac:dyDescent="0.3">
      <c r="A282" s="798"/>
      <c r="B282" s="151">
        <v>4102</v>
      </c>
      <c r="C282" s="133" t="s">
        <v>5395</v>
      </c>
      <c r="D282" s="134" t="s">
        <v>5237</v>
      </c>
      <c r="E282" s="133">
        <v>13.2</v>
      </c>
      <c r="F282" s="135" t="s">
        <v>5235</v>
      </c>
      <c r="G282" s="274">
        <v>20</v>
      </c>
      <c r="H282" s="204">
        <v>18</v>
      </c>
      <c r="I282" s="249"/>
      <c r="J282" s="144"/>
      <c r="K282" s="602"/>
      <c r="L282" s="144"/>
      <c r="M282" s="270"/>
    </row>
    <row r="283" spans="1:13" ht="16.5" customHeight="1" x14ac:dyDescent="0.3">
      <c r="A283" s="798"/>
      <c r="B283" s="133">
        <v>4105</v>
      </c>
      <c r="C283" s="610" t="s">
        <v>9677</v>
      </c>
      <c r="D283" s="611" t="s">
        <v>5237</v>
      </c>
      <c r="E283" s="610">
        <v>132</v>
      </c>
      <c r="F283" s="611" t="s">
        <v>5235</v>
      </c>
      <c r="G283" s="715">
        <v>80</v>
      </c>
      <c r="H283" s="131"/>
      <c r="I283" s="169"/>
      <c r="J283" s="144"/>
      <c r="K283" s="602"/>
      <c r="L283" s="144"/>
      <c r="M283" s="270"/>
    </row>
    <row r="284" spans="1:13" ht="16.5" customHeight="1" x14ac:dyDescent="0.3">
      <c r="A284" s="798"/>
      <c r="B284" s="133">
        <v>4106</v>
      </c>
      <c r="C284" s="610" t="s">
        <v>9678</v>
      </c>
      <c r="D284" s="611" t="s">
        <v>5235</v>
      </c>
      <c r="E284" s="610">
        <v>132</v>
      </c>
      <c r="F284" s="611" t="s">
        <v>5235</v>
      </c>
      <c r="G284" s="719">
        <v>80</v>
      </c>
      <c r="H284" s="131"/>
      <c r="I284" s="169"/>
      <c r="J284" s="144"/>
      <c r="K284" s="602"/>
      <c r="L284" s="144"/>
      <c r="M284" s="270"/>
    </row>
    <row r="285" spans="1:13" s="104" customFormat="1" ht="16.5" customHeight="1" x14ac:dyDescent="0.3">
      <c r="A285" s="798"/>
      <c r="B285" s="151">
        <v>4099</v>
      </c>
      <c r="C285" s="133" t="s">
        <v>9679</v>
      </c>
      <c r="D285" s="134" t="s">
        <v>5235</v>
      </c>
      <c r="E285" s="133">
        <v>132</v>
      </c>
      <c r="F285" s="135" t="s">
        <v>5235</v>
      </c>
      <c r="G285" s="273" t="s">
        <v>5235</v>
      </c>
      <c r="H285" s="208"/>
      <c r="I285" s="193"/>
      <c r="J285" s="249"/>
      <c r="K285" s="169"/>
      <c r="L285" s="144"/>
      <c r="M285" s="270"/>
    </row>
    <row r="286" spans="1:13" ht="16.5" customHeight="1" x14ac:dyDescent="0.3">
      <c r="A286" s="798"/>
      <c r="B286" s="268">
        <v>4107</v>
      </c>
      <c r="C286" s="419" t="s">
        <v>9680</v>
      </c>
      <c r="D286" s="720" t="s">
        <v>5235</v>
      </c>
      <c r="E286" s="419">
        <v>132</v>
      </c>
      <c r="F286" s="653" t="s">
        <v>5235</v>
      </c>
      <c r="G286" s="721">
        <v>70</v>
      </c>
      <c r="H286" s="741" t="s">
        <v>9681</v>
      </c>
      <c r="I286" s="280"/>
      <c r="J286" s="169"/>
      <c r="K286" s="169"/>
      <c r="L286" s="144"/>
      <c r="M286" s="270"/>
    </row>
    <row r="287" spans="1:13" ht="16.5" customHeight="1" x14ac:dyDescent="0.3">
      <c r="A287" s="798"/>
      <c r="B287" s="268">
        <v>4115</v>
      </c>
      <c r="C287" s="419" t="s">
        <v>9681</v>
      </c>
      <c r="D287" s="720" t="s">
        <v>5237</v>
      </c>
      <c r="E287" s="419">
        <v>132</v>
      </c>
      <c r="F287" s="653" t="s">
        <v>5235</v>
      </c>
      <c r="G287" s="721">
        <v>50</v>
      </c>
      <c r="H287" s="203">
        <v>50</v>
      </c>
      <c r="I287" s="144"/>
      <c r="J287" s="169"/>
      <c r="K287" s="169"/>
      <c r="L287" s="144"/>
      <c r="M287" s="270"/>
    </row>
    <row r="288" spans="1:13" ht="16.5" customHeight="1" x14ac:dyDescent="0.3">
      <c r="A288" s="798"/>
      <c r="B288" s="268">
        <v>4116</v>
      </c>
      <c r="C288" s="419" t="s">
        <v>9682</v>
      </c>
      <c r="D288" s="720" t="s">
        <v>5235</v>
      </c>
      <c r="E288" s="419">
        <v>132</v>
      </c>
      <c r="F288" s="653" t="s">
        <v>5235</v>
      </c>
      <c r="G288" s="721">
        <v>50</v>
      </c>
      <c r="H288" s="282"/>
      <c r="I288" s="746" t="s">
        <v>9683</v>
      </c>
      <c r="J288" s="169"/>
      <c r="K288" s="169"/>
      <c r="L288" s="144"/>
      <c r="M288" s="270"/>
    </row>
    <row r="289" spans="1:13" ht="16.5" customHeight="1" x14ac:dyDescent="0.3">
      <c r="A289" s="798"/>
      <c r="B289" s="268">
        <v>4117</v>
      </c>
      <c r="C289" s="419" t="s">
        <v>9684</v>
      </c>
      <c r="D289" s="720" t="s">
        <v>5237</v>
      </c>
      <c r="E289" s="419">
        <v>132</v>
      </c>
      <c r="F289" s="653" t="s">
        <v>5235</v>
      </c>
      <c r="G289" s="721">
        <v>120</v>
      </c>
      <c r="H289" s="741" t="s">
        <v>9684</v>
      </c>
      <c r="I289" s="754">
        <v>120</v>
      </c>
      <c r="J289" s="169"/>
      <c r="K289" s="169"/>
      <c r="L289" s="144"/>
      <c r="M289" s="270"/>
    </row>
    <row r="290" spans="1:13" ht="16.5" customHeight="1" x14ac:dyDescent="0.3">
      <c r="A290" s="798"/>
      <c r="B290" s="268">
        <v>4118</v>
      </c>
      <c r="C290" s="419" t="s">
        <v>9685</v>
      </c>
      <c r="D290" s="720" t="s">
        <v>5235</v>
      </c>
      <c r="E290" s="419">
        <v>132</v>
      </c>
      <c r="F290" s="653" t="s">
        <v>5235</v>
      </c>
      <c r="G290" s="721">
        <v>120</v>
      </c>
      <c r="H290" s="203">
        <v>120</v>
      </c>
      <c r="I290" s="144"/>
      <c r="J290" s="169"/>
      <c r="K290" s="169"/>
      <c r="L290" s="144"/>
      <c r="M290" s="270"/>
    </row>
    <row r="291" spans="1:13" ht="16.5" customHeight="1" x14ac:dyDescent="0.3">
      <c r="A291" s="798"/>
      <c r="B291" s="268">
        <v>4119</v>
      </c>
      <c r="C291" s="419" t="s">
        <v>9686</v>
      </c>
      <c r="D291" s="720" t="s">
        <v>5237</v>
      </c>
      <c r="E291" s="419">
        <v>132</v>
      </c>
      <c r="F291" s="653" t="s">
        <v>5235</v>
      </c>
      <c r="G291" s="721">
        <v>120</v>
      </c>
      <c r="H291" s="282"/>
      <c r="I291" s="144"/>
      <c r="J291" s="169"/>
      <c r="K291" s="169"/>
      <c r="L291" s="144"/>
      <c r="M291" s="270"/>
    </row>
    <row r="292" spans="1:13" ht="16.5" customHeight="1" x14ac:dyDescent="0.3">
      <c r="A292" s="798"/>
      <c r="B292" s="268">
        <v>4125</v>
      </c>
      <c r="C292" s="419" t="s">
        <v>9687</v>
      </c>
      <c r="D292" s="720" t="s">
        <v>5235</v>
      </c>
      <c r="E292" s="419">
        <v>132</v>
      </c>
      <c r="F292" s="653" t="s">
        <v>5235</v>
      </c>
      <c r="G292" s="721">
        <v>120</v>
      </c>
      <c r="H292" s="131"/>
      <c r="I292" s="144"/>
      <c r="J292" s="169"/>
      <c r="K292" s="169"/>
      <c r="L292" s="144"/>
      <c r="M292" s="270"/>
    </row>
    <row r="293" spans="1:13" ht="16.5" customHeight="1" x14ac:dyDescent="0.3">
      <c r="A293" s="798"/>
      <c r="B293" s="268">
        <v>4126</v>
      </c>
      <c r="C293" s="419" t="s">
        <v>9683</v>
      </c>
      <c r="D293" s="720" t="s">
        <v>5237</v>
      </c>
      <c r="E293" s="419">
        <v>132</v>
      </c>
      <c r="F293" s="653" t="s">
        <v>5235</v>
      </c>
      <c r="G293" s="721">
        <v>120</v>
      </c>
      <c r="H293" s="208"/>
      <c r="I293" s="249"/>
      <c r="J293" s="169"/>
      <c r="K293" s="169"/>
      <c r="L293" s="144"/>
      <c r="M293" s="270"/>
    </row>
    <row r="294" spans="1:13" ht="16.5" customHeight="1" x14ac:dyDescent="0.3">
      <c r="A294" s="798"/>
      <c r="B294" s="268">
        <v>4120</v>
      </c>
      <c r="C294" s="125" t="s">
        <v>5397</v>
      </c>
      <c r="D294" s="174" t="s">
        <v>5237</v>
      </c>
      <c r="E294" s="125">
        <v>132</v>
      </c>
      <c r="F294" s="127" t="s">
        <v>5235</v>
      </c>
      <c r="G294" s="274">
        <v>10</v>
      </c>
      <c r="H294" s="153"/>
      <c r="I294" s="280"/>
      <c r="J294" s="748"/>
      <c r="K294" s="172"/>
      <c r="L294" s="144"/>
      <c r="M294" s="270"/>
    </row>
    <row r="295" spans="1:13" ht="16.5" customHeight="1" x14ac:dyDescent="0.3">
      <c r="A295" s="798"/>
      <c r="B295" s="151">
        <v>4121</v>
      </c>
      <c r="C295" s="133" t="s">
        <v>5398</v>
      </c>
      <c r="D295" s="134" t="s">
        <v>5235</v>
      </c>
      <c r="E295" s="133">
        <v>132</v>
      </c>
      <c r="F295" s="135" t="s">
        <v>5235</v>
      </c>
      <c r="G295" s="213">
        <v>10</v>
      </c>
      <c r="H295" s="742" t="s">
        <v>5399</v>
      </c>
      <c r="I295" s="144"/>
      <c r="J295" s="702"/>
      <c r="K295" s="746"/>
      <c r="L295" s="144"/>
      <c r="M295" s="270"/>
    </row>
    <row r="296" spans="1:13" ht="16.5" customHeight="1" x14ac:dyDescent="0.3">
      <c r="A296" s="798"/>
      <c r="B296" s="151">
        <v>4122</v>
      </c>
      <c r="C296" s="133" t="s">
        <v>5397</v>
      </c>
      <c r="D296" s="134" t="s">
        <v>5237</v>
      </c>
      <c r="E296" s="133">
        <v>33</v>
      </c>
      <c r="F296" s="135" t="s">
        <v>5235</v>
      </c>
      <c r="G296" s="213">
        <v>0</v>
      </c>
      <c r="H296" s="215">
        <v>10</v>
      </c>
      <c r="I296" s="140" t="s">
        <v>5400</v>
      </c>
      <c r="J296" s="702"/>
      <c r="K296" s="746"/>
      <c r="L296" s="144"/>
      <c r="M296" s="270"/>
    </row>
    <row r="297" spans="1:13" ht="16.5" customHeight="1" x14ac:dyDescent="0.3">
      <c r="A297" s="798"/>
      <c r="B297" s="151">
        <v>4124</v>
      </c>
      <c r="C297" s="133" t="s">
        <v>5397</v>
      </c>
      <c r="D297" s="134" t="s">
        <v>5237</v>
      </c>
      <c r="E297" s="133">
        <v>13.2</v>
      </c>
      <c r="F297" s="135" t="s">
        <v>5235</v>
      </c>
      <c r="G297" s="281">
        <v>0</v>
      </c>
      <c r="H297" s="215"/>
      <c r="I297" s="140"/>
      <c r="J297" s="702"/>
      <c r="K297" s="746"/>
      <c r="L297" s="144"/>
      <c r="M297" s="270"/>
    </row>
    <row r="298" spans="1:13" ht="16.5" customHeight="1" x14ac:dyDescent="0.3">
      <c r="A298" s="798"/>
      <c r="B298" s="151">
        <v>4140</v>
      </c>
      <c r="C298" s="133" t="s">
        <v>5400</v>
      </c>
      <c r="D298" s="134" t="s">
        <v>5237</v>
      </c>
      <c r="E298" s="133">
        <v>132</v>
      </c>
      <c r="F298" s="135" t="s">
        <v>5235</v>
      </c>
      <c r="G298" s="274">
        <v>60</v>
      </c>
      <c r="H298" s="597"/>
      <c r="I298" s="199">
        <v>60</v>
      </c>
      <c r="J298" s="746" t="s">
        <v>5401</v>
      </c>
      <c r="K298" s="746" t="s">
        <v>5402</v>
      </c>
      <c r="L298" s="144"/>
      <c r="M298" s="270"/>
    </row>
    <row r="299" spans="1:13" ht="16.5" customHeight="1" x14ac:dyDescent="0.3">
      <c r="A299" s="798"/>
      <c r="B299" s="151">
        <v>4141</v>
      </c>
      <c r="C299" s="133" t="s">
        <v>5403</v>
      </c>
      <c r="D299" s="134" t="s">
        <v>5237</v>
      </c>
      <c r="E299" s="133">
        <v>132</v>
      </c>
      <c r="F299" s="135" t="s">
        <v>5235</v>
      </c>
      <c r="G299" s="274">
        <v>60</v>
      </c>
      <c r="H299" s="311"/>
      <c r="I299" s="268"/>
      <c r="J299" s="626">
        <v>100</v>
      </c>
      <c r="K299" s="626">
        <v>140</v>
      </c>
      <c r="L299" s="144"/>
      <c r="M299" s="270"/>
    </row>
    <row r="300" spans="1:13" ht="16.5" customHeight="1" x14ac:dyDescent="0.3">
      <c r="A300" s="798"/>
      <c r="B300" s="151">
        <v>4142</v>
      </c>
      <c r="C300" s="133" t="s">
        <v>5404</v>
      </c>
      <c r="D300" s="134" t="s">
        <v>5235</v>
      </c>
      <c r="E300" s="133">
        <v>132</v>
      </c>
      <c r="F300" s="135" t="s">
        <v>5235</v>
      </c>
      <c r="G300" s="281">
        <v>50</v>
      </c>
      <c r="H300" s="153"/>
      <c r="I300" s="292"/>
      <c r="J300" s="702"/>
      <c r="K300" s="702"/>
      <c r="L300" s="144"/>
      <c r="M300" s="270"/>
    </row>
    <row r="301" spans="1:13" ht="16.5" customHeight="1" x14ac:dyDescent="0.3">
      <c r="A301" s="798"/>
      <c r="B301" s="151">
        <v>4150</v>
      </c>
      <c r="C301" s="133" t="s">
        <v>3219</v>
      </c>
      <c r="D301" s="134" t="s">
        <v>5237</v>
      </c>
      <c r="E301" s="133">
        <v>132</v>
      </c>
      <c r="F301" s="135" t="s">
        <v>5235</v>
      </c>
      <c r="G301" s="627">
        <v>50</v>
      </c>
      <c r="H301" s="137" t="s">
        <v>3219</v>
      </c>
      <c r="I301" s="292"/>
      <c r="J301" s="702"/>
      <c r="K301" s="702"/>
      <c r="L301" s="245"/>
      <c r="M301" s="270"/>
    </row>
    <row r="302" spans="1:13" ht="16.5" customHeight="1" x14ac:dyDescent="0.3">
      <c r="A302" s="798"/>
      <c r="B302" s="151">
        <v>4154</v>
      </c>
      <c r="C302" s="133" t="s">
        <v>3219</v>
      </c>
      <c r="D302" s="134" t="s">
        <v>5237</v>
      </c>
      <c r="E302" s="133">
        <v>33</v>
      </c>
      <c r="F302" s="135" t="s">
        <v>5235</v>
      </c>
      <c r="G302" s="627">
        <v>0</v>
      </c>
      <c r="H302" s="142">
        <v>50</v>
      </c>
      <c r="I302" s="292"/>
      <c r="J302" s="702"/>
      <c r="K302" s="702"/>
      <c r="L302" s="245"/>
      <c r="M302" s="270"/>
    </row>
    <row r="303" spans="1:13" ht="16.5" customHeight="1" x14ac:dyDescent="0.3">
      <c r="A303" s="798"/>
      <c r="B303" s="151">
        <v>4155</v>
      </c>
      <c r="C303" s="133" t="s">
        <v>3219</v>
      </c>
      <c r="D303" s="134" t="s">
        <v>5237</v>
      </c>
      <c r="E303" s="133">
        <v>13.2</v>
      </c>
      <c r="F303" s="135" t="s">
        <v>5235</v>
      </c>
      <c r="G303" s="627">
        <v>0</v>
      </c>
      <c r="H303" s="125"/>
      <c r="I303" s="292"/>
      <c r="J303" s="702"/>
      <c r="K303" s="702"/>
      <c r="L303" s="245"/>
      <c r="M303" s="270"/>
    </row>
    <row r="304" spans="1:13" ht="16.5" customHeight="1" x14ac:dyDescent="0.3">
      <c r="A304" s="798"/>
      <c r="B304" s="151">
        <v>4160</v>
      </c>
      <c r="C304" s="133" t="s">
        <v>5405</v>
      </c>
      <c r="D304" s="134" t="s">
        <v>5237</v>
      </c>
      <c r="E304" s="133">
        <v>132</v>
      </c>
      <c r="F304" s="135" t="s">
        <v>5235</v>
      </c>
      <c r="G304" s="274">
        <v>90</v>
      </c>
      <c r="H304" s="372"/>
      <c r="I304" s="292"/>
      <c r="J304" s="300"/>
      <c r="K304" s="144"/>
      <c r="L304" s="245"/>
      <c r="M304" s="270"/>
    </row>
    <row r="305" spans="1:13" ht="16.5" customHeight="1" x14ac:dyDescent="0.3">
      <c r="A305" s="798"/>
      <c r="B305" s="151">
        <v>4161</v>
      </c>
      <c r="C305" s="133" t="s">
        <v>5406</v>
      </c>
      <c r="D305" s="134" t="s">
        <v>5237</v>
      </c>
      <c r="E305" s="133">
        <v>132</v>
      </c>
      <c r="F305" s="135" t="s">
        <v>5235</v>
      </c>
      <c r="G305" s="281">
        <v>90</v>
      </c>
      <c r="H305" s="372"/>
      <c r="I305" s="292"/>
      <c r="J305" s="300"/>
      <c r="K305" s="144"/>
      <c r="L305" s="746"/>
      <c r="M305" s="270"/>
    </row>
    <row r="306" spans="1:13" ht="16.5" customHeight="1" x14ac:dyDescent="0.3">
      <c r="A306" s="798"/>
      <c r="B306" s="151">
        <v>4162</v>
      </c>
      <c r="C306" s="133" t="s">
        <v>5407</v>
      </c>
      <c r="D306" s="134" t="s">
        <v>5235</v>
      </c>
      <c r="E306" s="133">
        <v>132</v>
      </c>
      <c r="F306" s="135" t="s">
        <v>5235</v>
      </c>
      <c r="G306" s="281">
        <v>90</v>
      </c>
      <c r="H306" s="372"/>
      <c r="I306" s="292"/>
      <c r="J306" s="300"/>
      <c r="K306" s="144"/>
      <c r="L306" s="789" t="s">
        <v>5408</v>
      </c>
      <c r="M306" s="270"/>
    </row>
    <row r="307" spans="1:13" ht="16.5" customHeight="1" x14ac:dyDescent="0.3">
      <c r="A307" s="798"/>
      <c r="B307" s="151">
        <v>4163</v>
      </c>
      <c r="C307" s="133" t="s">
        <v>5409</v>
      </c>
      <c r="D307" s="134" t="s">
        <v>5235</v>
      </c>
      <c r="E307" s="133">
        <v>132</v>
      </c>
      <c r="F307" s="135" t="s">
        <v>5235</v>
      </c>
      <c r="G307" s="281">
        <v>90</v>
      </c>
      <c r="H307" s="311"/>
      <c r="I307" s="291"/>
      <c r="J307" s="268"/>
      <c r="K307" s="144"/>
      <c r="L307" s="789"/>
      <c r="M307" s="270"/>
    </row>
    <row r="308" spans="1:13" ht="16.5" customHeight="1" x14ac:dyDescent="0.3">
      <c r="A308" s="798"/>
      <c r="B308" s="151">
        <v>4170</v>
      </c>
      <c r="C308" s="133" t="s">
        <v>5410</v>
      </c>
      <c r="D308" s="134" t="s">
        <v>5237</v>
      </c>
      <c r="E308" s="133">
        <v>132</v>
      </c>
      <c r="F308" s="135" t="s">
        <v>5235</v>
      </c>
      <c r="G308" s="274">
        <v>140</v>
      </c>
      <c r="H308" s="597"/>
      <c r="I308" s="171"/>
      <c r="J308" s="291"/>
      <c r="K308" s="249"/>
      <c r="L308" s="702"/>
      <c r="M308" s="270"/>
    </row>
    <row r="309" spans="1:13" ht="16.5" customHeight="1" x14ac:dyDescent="0.3">
      <c r="A309" s="798"/>
      <c r="B309" s="268">
        <v>4177</v>
      </c>
      <c r="C309" s="125" t="s">
        <v>5420</v>
      </c>
      <c r="D309" s="126" t="s">
        <v>5237</v>
      </c>
      <c r="E309" s="125">
        <v>132</v>
      </c>
      <c r="F309" s="231" t="s">
        <v>5235</v>
      </c>
      <c r="G309" s="281">
        <v>120</v>
      </c>
      <c r="H309" s="172"/>
      <c r="I309" s="173"/>
      <c r="J309" s="172"/>
      <c r="K309" s="280"/>
      <c r="L309" s="702"/>
      <c r="M309" s="270"/>
    </row>
    <row r="310" spans="1:13" ht="16.5" customHeight="1" x14ac:dyDescent="0.3">
      <c r="A310" s="798"/>
      <c r="B310" s="268">
        <v>4179</v>
      </c>
      <c r="C310" s="125" t="s">
        <v>5420</v>
      </c>
      <c r="D310" s="126" t="s">
        <v>5237</v>
      </c>
      <c r="E310" s="125">
        <v>33</v>
      </c>
      <c r="F310" s="231" t="s">
        <v>5235</v>
      </c>
      <c r="G310" s="281">
        <v>30</v>
      </c>
      <c r="H310" s="170"/>
      <c r="I310" s="300"/>
      <c r="J310" s="170"/>
      <c r="K310" s="144"/>
      <c r="L310" s="702"/>
      <c r="M310" s="270"/>
    </row>
    <row r="311" spans="1:13" ht="16.5" customHeight="1" x14ac:dyDescent="0.3">
      <c r="A311" s="798"/>
      <c r="B311" s="268">
        <v>4181</v>
      </c>
      <c r="C311" s="125" t="s">
        <v>5421</v>
      </c>
      <c r="D311" s="126" t="s">
        <v>5235</v>
      </c>
      <c r="E311" s="125">
        <v>132</v>
      </c>
      <c r="F311" s="231" t="s">
        <v>5235</v>
      </c>
      <c r="G311" s="281">
        <v>120</v>
      </c>
      <c r="H311" s="138" t="s">
        <v>9688</v>
      </c>
      <c r="I311" s="300"/>
      <c r="J311" s="170"/>
      <c r="K311" s="144"/>
      <c r="L311" s="702"/>
      <c r="M311" s="270"/>
    </row>
    <row r="312" spans="1:13" ht="16.5" customHeight="1" x14ac:dyDescent="0.3">
      <c r="A312" s="798"/>
      <c r="B312" s="151">
        <v>4178</v>
      </c>
      <c r="C312" s="133" t="s">
        <v>5411</v>
      </c>
      <c r="D312" s="134" t="s">
        <v>5235</v>
      </c>
      <c r="E312" s="133">
        <v>132</v>
      </c>
      <c r="F312" s="135" t="s">
        <v>5235</v>
      </c>
      <c r="G312" s="281">
        <v>150</v>
      </c>
      <c r="H312" s="155">
        <v>140</v>
      </c>
      <c r="I312" s="300"/>
      <c r="J312" s="170"/>
      <c r="K312" s="144"/>
      <c r="L312" s="702"/>
      <c r="M312" s="270"/>
    </row>
    <row r="313" spans="1:13" ht="16.5" customHeight="1" x14ac:dyDescent="0.3">
      <c r="A313" s="798"/>
      <c r="B313" s="151">
        <v>4180</v>
      </c>
      <c r="C313" s="133" t="s">
        <v>5412</v>
      </c>
      <c r="D313" s="134" t="s">
        <v>5237</v>
      </c>
      <c r="E313" s="133">
        <v>132</v>
      </c>
      <c r="F313" s="135" t="s">
        <v>5235</v>
      </c>
      <c r="G313" s="281">
        <v>150</v>
      </c>
      <c r="H313" s="137"/>
      <c r="I313" s="746" t="s">
        <v>547</v>
      </c>
      <c r="J313" s="300"/>
      <c r="K313" s="722"/>
      <c r="L313" s="199">
        <v>170</v>
      </c>
      <c r="M313" s="132"/>
    </row>
    <row r="314" spans="1:13" ht="16.5" customHeight="1" x14ac:dyDescent="0.3">
      <c r="A314" s="798"/>
      <c r="B314" s="151">
        <v>4171</v>
      </c>
      <c r="C314" s="133" t="s">
        <v>5413</v>
      </c>
      <c r="D314" s="134" t="s">
        <v>5235</v>
      </c>
      <c r="E314" s="133">
        <v>132</v>
      </c>
      <c r="F314" s="135" t="s">
        <v>5235</v>
      </c>
      <c r="G314" s="168">
        <v>150</v>
      </c>
      <c r="H314" s="205"/>
      <c r="I314" s="754">
        <v>300</v>
      </c>
      <c r="J314" s="746"/>
      <c r="K314" s="722"/>
      <c r="L314" s="144"/>
      <c r="M314" s="270"/>
    </row>
    <row r="315" spans="1:13" ht="16.5" customHeight="1" x14ac:dyDescent="0.3">
      <c r="A315" s="798"/>
      <c r="B315" s="268">
        <v>4173</v>
      </c>
      <c r="C315" s="125" t="s">
        <v>5414</v>
      </c>
      <c r="D315" s="126" t="s">
        <v>5235</v>
      </c>
      <c r="E315" s="125">
        <v>132</v>
      </c>
      <c r="F315" s="231" t="s">
        <v>5235</v>
      </c>
      <c r="G315" s="281">
        <v>150</v>
      </c>
      <c r="H315" s="723"/>
      <c r="I315" s="754"/>
      <c r="J315" s="746"/>
      <c r="K315" s="722"/>
      <c r="L315" s="144"/>
      <c r="M315" s="270"/>
    </row>
    <row r="316" spans="1:13" ht="16.5" customHeight="1" x14ac:dyDescent="0.3">
      <c r="A316" s="798"/>
      <c r="B316" s="268">
        <v>4175</v>
      </c>
      <c r="C316" s="125" t="s">
        <v>5418</v>
      </c>
      <c r="D316" s="126" t="s">
        <v>5235</v>
      </c>
      <c r="E316" s="125">
        <v>132</v>
      </c>
      <c r="F316" s="231" t="s">
        <v>5235</v>
      </c>
      <c r="G316" s="281">
        <v>140</v>
      </c>
      <c r="H316" s="596" t="s">
        <v>9689</v>
      </c>
      <c r="I316" s="754"/>
      <c r="J316" s="746"/>
      <c r="K316" s="722"/>
      <c r="L316" s="144"/>
      <c r="M316" s="270"/>
    </row>
    <row r="317" spans="1:13" ht="16.5" customHeight="1" x14ac:dyDescent="0.3">
      <c r="A317" s="798"/>
      <c r="B317" s="268">
        <v>4176</v>
      </c>
      <c r="C317" s="125" t="s">
        <v>5419</v>
      </c>
      <c r="D317" s="126" t="s">
        <v>5237</v>
      </c>
      <c r="E317" s="125">
        <v>132</v>
      </c>
      <c r="F317" s="231" t="s">
        <v>5235</v>
      </c>
      <c r="G317" s="281">
        <v>140</v>
      </c>
      <c r="H317" s="215">
        <v>140</v>
      </c>
      <c r="I317" s="754"/>
      <c r="J317" s="746"/>
      <c r="K317" s="722"/>
      <c r="L317" s="144"/>
      <c r="M317" s="270"/>
    </row>
    <row r="318" spans="1:13" ht="16.5" customHeight="1" x14ac:dyDescent="0.3">
      <c r="A318" s="798"/>
      <c r="B318" s="268">
        <v>4174</v>
      </c>
      <c r="C318" s="125" t="s">
        <v>5415</v>
      </c>
      <c r="D318" s="126" t="s">
        <v>5235</v>
      </c>
      <c r="E318" s="125">
        <v>132</v>
      </c>
      <c r="F318" s="231" t="s">
        <v>5235</v>
      </c>
      <c r="G318" s="213">
        <v>140</v>
      </c>
      <c r="H318" s="205"/>
      <c r="I318" s="754"/>
      <c r="J318" s="746"/>
      <c r="K318" s="722"/>
      <c r="L318" s="144"/>
      <c r="M318" s="270"/>
    </row>
    <row r="319" spans="1:13" ht="16.5" customHeight="1" x14ac:dyDescent="0.3">
      <c r="A319" s="798"/>
      <c r="B319" s="151">
        <v>4091</v>
      </c>
      <c r="C319" s="133" t="s">
        <v>5394</v>
      </c>
      <c r="D319" s="134" t="s">
        <v>5237</v>
      </c>
      <c r="E319" s="133">
        <v>132</v>
      </c>
      <c r="F319" s="135" t="s">
        <v>5235</v>
      </c>
      <c r="G319" s="200">
        <v>300</v>
      </c>
      <c r="H319" s="393"/>
      <c r="I319" s="706"/>
      <c r="J319" s="746"/>
      <c r="K319" s="722"/>
      <c r="L319" s="144"/>
      <c r="M319" s="270"/>
    </row>
    <row r="320" spans="1:13" ht="16.5" customHeight="1" x14ac:dyDescent="0.3">
      <c r="A320" s="798"/>
      <c r="B320" s="268">
        <v>4183</v>
      </c>
      <c r="C320" s="125" t="s">
        <v>5423</v>
      </c>
      <c r="D320" s="126" t="s">
        <v>5235</v>
      </c>
      <c r="E320" s="125">
        <v>132</v>
      </c>
      <c r="F320" s="231" t="s">
        <v>5235</v>
      </c>
      <c r="G320" s="274">
        <v>110</v>
      </c>
      <c r="H320" s="215"/>
      <c r="I320" s="478"/>
      <c r="J320" s="746"/>
      <c r="K320" s="746" t="s">
        <v>5417</v>
      </c>
      <c r="L320" s="144"/>
      <c r="M320" s="270"/>
    </row>
    <row r="321" spans="1:13" ht="16.5" customHeight="1" x14ac:dyDescent="0.3">
      <c r="A321" s="798"/>
      <c r="B321" s="268">
        <v>4185</v>
      </c>
      <c r="C321" s="125" t="s">
        <v>5425</v>
      </c>
      <c r="D321" s="126" t="s">
        <v>5237</v>
      </c>
      <c r="E321" s="125">
        <v>132</v>
      </c>
      <c r="F321" s="231" t="s">
        <v>5235</v>
      </c>
      <c r="G321" s="274">
        <v>110</v>
      </c>
      <c r="H321" s="215"/>
      <c r="I321" s="478"/>
      <c r="J321" s="746" t="s">
        <v>5416</v>
      </c>
      <c r="K321" s="702">
        <v>300</v>
      </c>
      <c r="L321" s="144"/>
      <c r="M321" s="270"/>
    </row>
    <row r="322" spans="1:13" ht="16.5" customHeight="1" x14ac:dyDescent="0.3">
      <c r="A322" s="798"/>
      <c r="B322" s="268">
        <v>4184</v>
      </c>
      <c r="C322" s="125" t="s">
        <v>5424</v>
      </c>
      <c r="D322" s="126" t="s">
        <v>5235</v>
      </c>
      <c r="E322" s="125">
        <v>132</v>
      </c>
      <c r="F322" s="231" t="s">
        <v>5235</v>
      </c>
      <c r="G322" s="274">
        <v>130</v>
      </c>
      <c r="H322" s="596" t="s">
        <v>9690</v>
      </c>
      <c r="I322" s="478"/>
      <c r="J322" s="702">
        <v>250</v>
      </c>
      <c r="K322" s="722"/>
      <c r="L322" s="144"/>
      <c r="M322" s="270"/>
    </row>
    <row r="323" spans="1:13" ht="16.5" customHeight="1" x14ac:dyDescent="0.3">
      <c r="A323" s="798"/>
      <c r="B323" s="268">
        <v>4186</v>
      </c>
      <c r="C323" s="125" t="s">
        <v>3040</v>
      </c>
      <c r="D323" s="126" t="s">
        <v>5237</v>
      </c>
      <c r="E323" s="125">
        <v>132</v>
      </c>
      <c r="F323" s="231" t="s">
        <v>5235</v>
      </c>
      <c r="G323" s="274">
        <v>130</v>
      </c>
      <c r="H323" s="215">
        <v>110</v>
      </c>
      <c r="I323" s="478"/>
      <c r="J323" s="746"/>
      <c r="K323" s="722"/>
      <c r="L323" s="144"/>
      <c r="M323" s="270"/>
    </row>
    <row r="324" spans="1:13" ht="16.5" customHeight="1" x14ac:dyDescent="0.3">
      <c r="A324" s="798"/>
      <c r="B324" s="268">
        <v>4182</v>
      </c>
      <c r="C324" s="125" t="s">
        <v>5422</v>
      </c>
      <c r="D324" s="126" t="s">
        <v>5235</v>
      </c>
      <c r="E324" s="125">
        <v>132</v>
      </c>
      <c r="F324" s="231" t="s">
        <v>5235</v>
      </c>
      <c r="G324" s="274">
        <v>160</v>
      </c>
      <c r="H324" s="215"/>
      <c r="I324" s="478"/>
      <c r="J324" s="746"/>
      <c r="K324" s="722"/>
      <c r="L324" s="144"/>
      <c r="M324" s="270"/>
    </row>
    <row r="325" spans="1:13" ht="16.5" customHeight="1" x14ac:dyDescent="0.3">
      <c r="A325" s="798"/>
      <c r="B325" s="268">
        <v>4187</v>
      </c>
      <c r="C325" s="125" t="s">
        <v>5426</v>
      </c>
      <c r="D325" s="126" t="s">
        <v>5237</v>
      </c>
      <c r="E325" s="125">
        <v>132</v>
      </c>
      <c r="F325" s="231" t="s">
        <v>5235</v>
      </c>
      <c r="G325" s="274">
        <v>160</v>
      </c>
      <c r="H325" s="215"/>
      <c r="I325" s="478"/>
      <c r="J325" s="746"/>
      <c r="K325" s="722"/>
      <c r="L325" s="144"/>
      <c r="M325" s="270"/>
    </row>
    <row r="326" spans="1:13" ht="16.5" customHeight="1" x14ac:dyDescent="0.3">
      <c r="A326" s="798"/>
      <c r="B326" s="268">
        <v>4188</v>
      </c>
      <c r="C326" s="125" t="s">
        <v>5427</v>
      </c>
      <c r="D326" s="126" t="s">
        <v>5235</v>
      </c>
      <c r="E326" s="125">
        <v>132</v>
      </c>
      <c r="F326" s="231" t="s">
        <v>5235</v>
      </c>
      <c r="G326" s="274">
        <v>160</v>
      </c>
      <c r="H326" s="205"/>
      <c r="I326" s="478"/>
      <c r="J326" s="746"/>
      <c r="K326" s="722"/>
      <c r="L326" s="144"/>
      <c r="M326" s="270"/>
    </row>
    <row r="327" spans="1:13" ht="16.5" customHeight="1" x14ac:dyDescent="0.3">
      <c r="A327" s="798"/>
      <c r="B327" s="268">
        <v>4172</v>
      </c>
      <c r="C327" s="125" t="s">
        <v>9691</v>
      </c>
      <c r="D327" s="126" t="s">
        <v>5235</v>
      </c>
      <c r="E327" s="125">
        <v>132</v>
      </c>
      <c r="F327" s="127" t="s">
        <v>5235</v>
      </c>
      <c r="G327" s="213">
        <v>170</v>
      </c>
      <c r="H327" s="353"/>
      <c r="I327" s="197"/>
      <c r="J327" s="754"/>
      <c r="K327" s="722"/>
      <c r="L327" s="144"/>
      <c r="M327" s="270"/>
    </row>
    <row r="328" spans="1:13" ht="16.5" customHeight="1" x14ac:dyDescent="0.3">
      <c r="A328" s="798"/>
      <c r="B328" s="151">
        <v>4166</v>
      </c>
      <c r="C328" s="610" t="s">
        <v>9692</v>
      </c>
      <c r="D328" s="611" t="s">
        <v>5235</v>
      </c>
      <c r="E328" s="610">
        <v>132</v>
      </c>
      <c r="F328" s="640" t="s">
        <v>5235</v>
      </c>
      <c r="G328" s="715">
        <v>170</v>
      </c>
      <c r="H328" s="353"/>
      <c r="I328" s="197"/>
      <c r="J328" s="754"/>
      <c r="K328" s="722"/>
      <c r="L328" s="144"/>
      <c r="M328" s="270"/>
    </row>
    <row r="329" spans="1:13" ht="16.5" customHeight="1" x14ac:dyDescent="0.3">
      <c r="A329" s="798"/>
      <c r="B329" s="151">
        <v>4167</v>
      </c>
      <c r="C329" s="610" t="s">
        <v>9693</v>
      </c>
      <c r="D329" s="611" t="s">
        <v>5235</v>
      </c>
      <c r="E329" s="610">
        <v>132</v>
      </c>
      <c r="F329" s="640" t="s">
        <v>5235</v>
      </c>
      <c r="G329" s="715">
        <v>170</v>
      </c>
      <c r="H329" s="206"/>
      <c r="I329" s="717"/>
      <c r="J329" s="300"/>
      <c r="K329" s="300"/>
      <c r="L329" s="144"/>
      <c r="M329" s="270"/>
    </row>
    <row r="330" spans="1:13" ht="16.5" customHeight="1" x14ac:dyDescent="0.3">
      <c r="A330" s="798"/>
      <c r="B330" s="151">
        <v>4168</v>
      </c>
      <c r="C330" s="610" t="s">
        <v>9694</v>
      </c>
      <c r="D330" s="611" t="s">
        <v>5235</v>
      </c>
      <c r="E330" s="610">
        <v>132</v>
      </c>
      <c r="F330" s="640" t="s">
        <v>5235</v>
      </c>
      <c r="G330" s="715">
        <v>150</v>
      </c>
      <c r="H330" s="353"/>
      <c r="I330" s="717"/>
      <c r="J330" s="300"/>
      <c r="K330" s="300"/>
      <c r="L330" s="144"/>
      <c r="M330" s="270"/>
    </row>
    <row r="331" spans="1:13" ht="16.5" customHeight="1" x14ac:dyDescent="0.3">
      <c r="A331" s="798"/>
      <c r="B331" s="151">
        <v>4169</v>
      </c>
      <c r="C331" s="610" t="s">
        <v>5525</v>
      </c>
      <c r="D331" s="611" t="s">
        <v>5237</v>
      </c>
      <c r="E331" s="610">
        <v>132</v>
      </c>
      <c r="F331" s="640" t="s">
        <v>5235</v>
      </c>
      <c r="G331" s="715">
        <v>150</v>
      </c>
      <c r="H331" s="353"/>
      <c r="I331" s="197"/>
      <c r="J331" s="754"/>
      <c r="K331" s="722"/>
      <c r="L331" s="144"/>
      <c r="M331" s="270"/>
    </row>
    <row r="332" spans="1:13" ht="16.5" customHeight="1" x14ac:dyDescent="0.3">
      <c r="A332" s="798"/>
      <c r="B332" s="151">
        <v>4190</v>
      </c>
      <c r="C332" s="133" t="s">
        <v>5428</v>
      </c>
      <c r="D332" s="134" t="s">
        <v>5237</v>
      </c>
      <c r="E332" s="133">
        <v>132</v>
      </c>
      <c r="F332" s="135" t="s">
        <v>5235</v>
      </c>
      <c r="G332" s="128">
        <v>250</v>
      </c>
      <c r="H332" s="208"/>
      <c r="I332" s="193"/>
      <c r="J332" s="286"/>
      <c r="K332" s="722"/>
      <c r="L332" s="144"/>
      <c r="M332" s="270"/>
    </row>
    <row r="333" spans="1:13" ht="16.5" customHeight="1" x14ac:dyDescent="0.3">
      <c r="A333" s="798"/>
      <c r="B333" s="151">
        <v>4200</v>
      </c>
      <c r="C333" s="133" t="s">
        <v>5417</v>
      </c>
      <c r="D333" s="134" t="s">
        <v>5237</v>
      </c>
      <c r="E333" s="133">
        <v>500</v>
      </c>
      <c r="F333" s="135" t="s">
        <v>5235</v>
      </c>
      <c r="G333" s="274">
        <v>300</v>
      </c>
      <c r="H333" s="208"/>
      <c r="I333" s="193"/>
      <c r="J333" s="724"/>
      <c r="K333" s="725"/>
      <c r="L333" s="144"/>
      <c r="M333" s="270"/>
    </row>
    <row r="334" spans="1:13" ht="16.5" customHeight="1" x14ac:dyDescent="0.3">
      <c r="A334" s="798"/>
      <c r="B334" s="151">
        <v>4210</v>
      </c>
      <c r="C334" s="133" t="s">
        <v>5429</v>
      </c>
      <c r="D334" s="134" t="s">
        <v>5237</v>
      </c>
      <c r="E334" s="133">
        <v>220</v>
      </c>
      <c r="F334" s="135" t="s">
        <v>5235</v>
      </c>
      <c r="G334" s="217" t="s">
        <v>5235</v>
      </c>
      <c r="H334" s="741" t="s">
        <v>5430</v>
      </c>
      <c r="I334" s="280"/>
      <c r="J334" s="211"/>
      <c r="K334" s="210"/>
      <c r="L334" s="144"/>
      <c r="M334" s="270"/>
    </row>
    <row r="335" spans="1:13" ht="16.5" customHeight="1" x14ac:dyDescent="0.3">
      <c r="A335" s="798"/>
      <c r="B335" s="151">
        <v>4220</v>
      </c>
      <c r="C335" s="133" t="s">
        <v>5431</v>
      </c>
      <c r="D335" s="134" t="s">
        <v>5237</v>
      </c>
      <c r="E335" s="133">
        <v>345</v>
      </c>
      <c r="F335" s="135" t="s">
        <v>5235</v>
      </c>
      <c r="G335" s="274">
        <v>0</v>
      </c>
      <c r="H335" s="204">
        <v>0</v>
      </c>
      <c r="I335" s="742" t="s">
        <v>5432</v>
      </c>
      <c r="J335" s="211"/>
      <c r="K335" s="211"/>
      <c r="L335" s="144"/>
      <c r="M335" s="270"/>
    </row>
    <row r="336" spans="1:13" ht="16.5" customHeight="1" x14ac:dyDescent="0.3">
      <c r="A336" s="798"/>
      <c r="B336" s="151">
        <v>4230</v>
      </c>
      <c r="C336" s="133" t="s">
        <v>6416</v>
      </c>
      <c r="D336" s="134" t="s">
        <v>5235</v>
      </c>
      <c r="E336" s="133">
        <v>345</v>
      </c>
      <c r="F336" s="135" t="s">
        <v>5235</v>
      </c>
      <c r="G336" s="128">
        <v>0</v>
      </c>
      <c r="H336" s="207"/>
      <c r="I336" s="754"/>
      <c r="J336" s="742" t="s">
        <v>5433</v>
      </c>
      <c r="K336" s="170"/>
      <c r="L336" s="144"/>
      <c r="M336" s="270"/>
    </row>
    <row r="337" spans="1:13" ht="16.5" customHeight="1" x14ac:dyDescent="0.3">
      <c r="A337" s="798"/>
      <c r="B337" s="151">
        <v>4232</v>
      </c>
      <c r="C337" s="133" t="s">
        <v>6849</v>
      </c>
      <c r="D337" s="134" t="s">
        <v>5237</v>
      </c>
      <c r="E337" s="133">
        <v>345</v>
      </c>
      <c r="F337" s="135" t="s">
        <v>5235</v>
      </c>
      <c r="G337" s="274">
        <v>0</v>
      </c>
      <c r="H337" s="131"/>
      <c r="I337" s="754">
        <v>0</v>
      </c>
      <c r="J337" s="746"/>
      <c r="K337" s="170"/>
      <c r="L337" s="144"/>
      <c r="M337" s="270"/>
    </row>
    <row r="338" spans="1:13" ht="16.5" customHeight="1" x14ac:dyDescent="0.3">
      <c r="A338" s="798"/>
      <c r="B338" s="151">
        <v>4233</v>
      </c>
      <c r="C338" s="133" t="s">
        <v>6417</v>
      </c>
      <c r="D338" s="134" t="s">
        <v>5235</v>
      </c>
      <c r="E338" s="133">
        <v>345</v>
      </c>
      <c r="F338" s="135" t="s">
        <v>5235</v>
      </c>
      <c r="G338" s="128">
        <v>0</v>
      </c>
      <c r="H338" s="131"/>
      <c r="I338" s="754"/>
      <c r="J338" s="754">
        <v>300</v>
      </c>
      <c r="K338" s="170"/>
      <c r="L338" s="144"/>
      <c r="M338" s="270"/>
    </row>
    <row r="339" spans="1:13" ht="16.5" customHeight="1" x14ac:dyDescent="0.3">
      <c r="A339" s="798"/>
      <c r="B339" s="151">
        <v>4240</v>
      </c>
      <c r="C339" s="133" t="s">
        <v>5434</v>
      </c>
      <c r="D339" s="134" t="s">
        <v>5237</v>
      </c>
      <c r="E339" s="133">
        <v>345</v>
      </c>
      <c r="F339" s="135" t="s">
        <v>5235</v>
      </c>
      <c r="G339" s="128">
        <v>0</v>
      </c>
      <c r="H339" s="208"/>
      <c r="I339" s="287"/>
      <c r="J339" s="754"/>
      <c r="K339" s="170"/>
      <c r="L339" s="144"/>
      <c r="M339" s="270"/>
    </row>
    <row r="340" spans="1:13" ht="16.5" customHeight="1" x14ac:dyDescent="0.3">
      <c r="A340" s="798"/>
      <c r="B340" s="151">
        <v>4250</v>
      </c>
      <c r="C340" s="133" t="s">
        <v>5433</v>
      </c>
      <c r="D340" s="134" t="s">
        <v>5237</v>
      </c>
      <c r="E340" s="133">
        <v>500</v>
      </c>
      <c r="F340" s="135" t="s">
        <v>5235</v>
      </c>
      <c r="G340" s="128">
        <v>300</v>
      </c>
      <c r="H340" s="208"/>
      <c r="I340" s="193"/>
      <c r="J340" s="249"/>
      <c r="K340" s="170"/>
      <c r="L340" s="144"/>
      <c r="M340" s="270"/>
    </row>
    <row r="341" spans="1:13" ht="16.5" customHeight="1" x14ac:dyDescent="0.3">
      <c r="A341" s="798"/>
      <c r="B341" s="151">
        <v>4260</v>
      </c>
      <c r="C341" s="133" t="s">
        <v>9695</v>
      </c>
      <c r="D341" s="134" t="s">
        <v>5235</v>
      </c>
      <c r="E341" s="133">
        <v>132</v>
      </c>
      <c r="F341" s="135" t="s">
        <v>5235</v>
      </c>
      <c r="G341" s="128">
        <v>70</v>
      </c>
      <c r="H341" s="292"/>
      <c r="I341" s="173"/>
      <c r="J341" s="172"/>
      <c r="K341" s="787" t="s">
        <v>5435</v>
      </c>
      <c r="L341" s="144"/>
      <c r="M341" s="270"/>
    </row>
    <row r="342" spans="1:13" ht="16.5" customHeight="1" x14ac:dyDescent="0.3">
      <c r="A342" s="798"/>
      <c r="B342" s="151">
        <v>4261</v>
      </c>
      <c r="C342" s="133" t="s">
        <v>5436</v>
      </c>
      <c r="D342" s="134" t="s">
        <v>5237</v>
      </c>
      <c r="E342" s="133">
        <v>132</v>
      </c>
      <c r="F342" s="135" t="s">
        <v>5235</v>
      </c>
      <c r="G342" s="200">
        <v>130</v>
      </c>
      <c r="H342" s="709"/>
      <c r="J342" s="170"/>
      <c r="K342" s="787"/>
      <c r="L342" s="144"/>
      <c r="M342" s="270"/>
    </row>
    <row r="343" spans="1:13" ht="16.5" customHeight="1" x14ac:dyDescent="0.3">
      <c r="A343" s="798"/>
      <c r="B343" s="151">
        <v>4262</v>
      </c>
      <c r="C343" s="133" t="s">
        <v>5436</v>
      </c>
      <c r="D343" s="134" t="s">
        <v>5237</v>
      </c>
      <c r="E343" s="133">
        <v>33</v>
      </c>
      <c r="F343" s="135" t="s">
        <v>5235</v>
      </c>
      <c r="G343" s="200">
        <v>12</v>
      </c>
      <c r="H343" s="131"/>
      <c r="I343" s="746" t="s">
        <v>5437</v>
      </c>
      <c r="J343" s="746" t="s">
        <v>5438</v>
      </c>
      <c r="K343" s="203">
        <v>300</v>
      </c>
      <c r="L343" s="144"/>
      <c r="M343" s="270"/>
    </row>
    <row r="344" spans="1:13" ht="16.5" customHeight="1" x14ac:dyDescent="0.3">
      <c r="A344" s="798"/>
      <c r="B344" s="151">
        <v>4263</v>
      </c>
      <c r="C344" s="133" t="s">
        <v>5439</v>
      </c>
      <c r="D344" s="134" t="s">
        <v>5237</v>
      </c>
      <c r="E344" s="133">
        <v>33</v>
      </c>
      <c r="F344" s="135" t="s">
        <v>5235</v>
      </c>
      <c r="G344" s="200">
        <v>4</v>
      </c>
      <c r="H344" s="131"/>
      <c r="I344" s="754">
        <v>250</v>
      </c>
      <c r="J344" s="754">
        <v>300</v>
      </c>
      <c r="K344" s="211"/>
      <c r="L344" s="144"/>
      <c r="M344" s="270"/>
    </row>
    <row r="345" spans="1:13" ht="16.5" customHeight="1" x14ac:dyDescent="0.3">
      <c r="A345" s="798"/>
      <c r="B345" s="151">
        <v>4264</v>
      </c>
      <c r="C345" s="133" t="s">
        <v>3069</v>
      </c>
      <c r="D345" s="134" t="s">
        <v>5237</v>
      </c>
      <c r="E345" s="133">
        <v>13.2</v>
      </c>
      <c r="F345" s="135" t="s">
        <v>5235</v>
      </c>
      <c r="G345" s="200">
        <v>3</v>
      </c>
      <c r="H345" s="131"/>
      <c r="I345" s="144"/>
      <c r="J345" s="144"/>
      <c r="K345" s="211"/>
      <c r="L345" s="144"/>
      <c r="M345" s="270"/>
    </row>
    <row r="346" spans="1:13" ht="16.5" customHeight="1" x14ac:dyDescent="0.3">
      <c r="A346" s="798"/>
      <c r="B346" s="151">
        <v>4270</v>
      </c>
      <c r="C346" s="133" t="s">
        <v>9696</v>
      </c>
      <c r="D346" s="134" t="s">
        <v>5237</v>
      </c>
      <c r="E346" s="133">
        <v>132</v>
      </c>
      <c r="F346" s="135" t="s">
        <v>5235</v>
      </c>
      <c r="G346" s="128">
        <v>250</v>
      </c>
      <c r="H346" s="208"/>
      <c r="I346" s="249"/>
      <c r="J346" s="144"/>
      <c r="K346" s="211"/>
      <c r="L346" s="144"/>
      <c r="M346" s="270"/>
    </row>
    <row r="347" spans="1:13" ht="16.5" customHeight="1" x14ac:dyDescent="0.3">
      <c r="A347" s="798"/>
      <c r="B347" s="151">
        <v>4280</v>
      </c>
      <c r="C347" s="172" t="s">
        <v>5438</v>
      </c>
      <c r="D347" s="153" t="s">
        <v>5237</v>
      </c>
      <c r="E347" s="172">
        <v>500</v>
      </c>
      <c r="F347" s="227" t="s">
        <v>5235</v>
      </c>
      <c r="G347" s="128">
        <v>300</v>
      </c>
      <c r="H347" s="207"/>
      <c r="I347" s="276"/>
      <c r="J347" s="249"/>
      <c r="K347" s="290"/>
      <c r="L347" s="144"/>
      <c r="M347" s="270"/>
    </row>
    <row r="348" spans="1:13" ht="16.5" customHeight="1" x14ac:dyDescent="0.3">
      <c r="A348" s="798"/>
      <c r="B348" s="151">
        <v>4288</v>
      </c>
      <c r="C348" s="172" t="s">
        <v>5440</v>
      </c>
      <c r="D348" s="153" t="s">
        <v>5237</v>
      </c>
      <c r="E348" s="172">
        <v>33</v>
      </c>
      <c r="F348" s="227" t="s">
        <v>5235</v>
      </c>
      <c r="G348" s="128">
        <v>0</v>
      </c>
      <c r="H348" s="741" t="s">
        <v>6872</v>
      </c>
      <c r="I348" s="378" t="s">
        <v>5442</v>
      </c>
      <c r="J348" s="280"/>
      <c r="K348" s="172"/>
      <c r="L348" s="144"/>
      <c r="M348" s="270"/>
    </row>
    <row r="349" spans="1:13" ht="16.5" customHeight="1" x14ac:dyDescent="0.3">
      <c r="A349" s="798"/>
      <c r="B349" s="151">
        <v>4289</v>
      </c>
      <c r="C349" s="172" t="s">
        <v>5443</v>
      </c>
      <c r="D349" s="153" t="s">
        <v>5237</v>
      </c>
      <c r="E349" s="172">
        <v>13.2</v>
      </c>
      <c r="F349" s="227" t="s">
        <v>5235</v>
      </c>
      <c r="G349" s="128">
        <v>7</v>
      </c>
      <c r="H349" s="204">
        <v>0</v>
      </c>
      <c r="I349" s="176">
        <v>190</v>
      </c>
      <c r="J349" s="144"/>
      <c r="K349" s="170"/>
      <c r="L349" s="144"/>
      <c r="M349" s="270"/>
    </row>
    <row r="350" spans="1:13" ht="16.5" customHeight="1" x14ac:dyDescent="0.3">
      <c r="A350" s="798"/>
      <c r="B350" s="151">
        <v>4290</v>
      </c>
      <c r="C350" s="133" t="s">
        <v>3220</v>
      </c>
      <c r="D350" s="134" t="s">
        <v>5235</v>
      </c>
      <c r="E350" s="133">
        <v>220</v>
      </c>
      <c r="F350" s="135" t="s">
        <v>5235</v>
      </c>
      <c r="G350" s="168">
        <v>200</v>
      </c>
      <c r="H350" s="208"/>
      <c r="I350" s="268"/>
      <c r="J350" s="144"/>
      <c r="K350" s="170"/>
      <c r="L350" s="144"/>
      <c r="M350" s="270"/>
    </row>
    <row r="351" spans="1:13" ht="16.5" customHeight="1" x14ac:dyDescent="0.3">
      <c r="A351" s="798"/>
      <c r="B351" s="151">
        <v>4291</v>
      </c>
      <c r="C351" s="133" t="s">
        <v>5444</v>
      </c>
      <c r="D351" s="134" t="s">
        <v>5237</v>
      </c>
      <c r="E351" s="133">
        <v>132</v>
      </c>
      <c r="F351" s="135" t="s">
        <v>5235</v>
      </c>
      <c r="G351" s="216">
        <v>130</v>
      </c>
      <c r="H351" s="742" t="s">
        <v>5445</v>
      </c>
      <c r="I351" s="292"/>
      <c r="J351" s="746" t="s">
        <v>5446</v>
      </c>
      <c r="K351" s="170"/>
      <c r="L351" s="144"/>
      <c r="M351" s="270"/>
    </row>
    <row r="352" spans="1:13" ht="16.5" customHeight="1" x14ac:dyDescent="0.3">
      <c r="A352" s="798"/>
      <c r="B352" s="151">
        <v>4295</v>
      </c>
      <c r="C352" s="133" t="s">
        <v>5444</v>
      </c>
      <c r="D352" s="134" t="s">
        <v>5237</v>
      </c>
      <c r="E352" s="133">
        <v>33</v>
      </c>
      <c r="F352" s="135" t="s">
        <v>5235</v>
      </c>
      <c r="G352" s="128">
        <v>49</v>
      </c>
      <c r="H352" s="203">
        <v>149</v>
      </c>
      <c r="I352" s="292"/>
      <c r="J352" s="754">
        <v>309</v>
      </c>
      <c r="K352" s="746" t="s">
        <v>5447</v>
      </c>
      <c r="L352" s="144"/>
      <c r="M352" s="270"/>
    </row>
    <row r="353" spans="1:13" ht="16.5" customHeight="1" x14ac:dyDescent="0.3">
      <c r="A353" s="798"/>
      <c r="B353" s="151">
        <v>4296</v>
      </c>
      <c r="C353" s="133" t="s">
        <v>5444</v>
      </c>
      <c r="D353" s="134" t="s">
        <v>5237</v>
      </c>
      <c r="E353" s="133">
        <v>13.2</v>
      </c>
      <c r="F353" s="135" t="s">
        <v>5235</v>
      </c>
      <c r="G353" s="128">
        <v>30</v>
      </c>
      <c r="H353" s="204"/>
      <c r="I353" s="292"/>
      <c r="J353" s="754"/>
      <c r="K353" s="754">
        <v>309</v>
      </c>
      <c r="L353" s="144"/>
      <c r="M353" s="270"/>
    </row>
    <row r="354" spans="1:13" ht="16.5" customHeight="1" x14ac:dyDescent="0.3">
      <c r="A354" s="798"/>
      <c r="B354" s="151">
        <v>4293</v>
      </c>
      <c r="C354" s="133" t="s">
        <v>5819</v>
      </c>
      <c r="D354" s="134" t="s">
        <v>5237</v>
      </c>
      <c r="E354" s="133">
        <v>33</v>
      </c>
      <c r="F354" s="135" t="s">
        <v>5235</v>
      </c>
      <c r="G354" s="128">
        <v>7</v>
      </c>
      <c r="H354" s="131"/>
      <c r="I354" s="292"/>
      <c r="J354" s="286"/>
      <c r="K354" s="286"/>
      <c r="L354" s="144"/>
      <c r="M354" s="270"/>
    </row>
    <row r="355" spans="1:13" ht="16.5" customHeight="1" x14ac:dyDescent="0.3">
      <c r="A355" s="798"/>
      <c r="B355" s="151">
        <v>4294</v>
      </c>
      <c r="C355" s="133" t="s">
        <v>5820</v>
      </c>
      <c r="D355" s="134" t="s">
        <v>5237</v>
      </c>
      <c r="E355" s="133">
        <v>33</v>
      </c>
      <c r="F355" s="135" t="s">
        <v>5235</v>
      </c>
      <c r="G355" s="128">
        <v>7</v>
      </c>
      <c r="H355" s="131"/>
      <c r="I355" s="292"/>
      <c r="J355" s="286"/>
      <c r="K355" s="286"/>
      <c r="L355" s="144"/>
      <c r="M355" s="270"/>
    </row>
    <row r="356" spans="1:13" ht="16.5" customHeight="1" x14ac:dyDescent="0.3">
      <c r="A356" s="798"/>
      <c r="B356" s="151">
        <v>4300</v>
      </c>
      <c r="C356" s="133" t="s">
        <v>5448</v>
      </c>
      <c r="D356" s="134" t="s">
        <v>5237</v>
      </c>
      <c r="E356" s="133">
        <v>132</v>
      </c>
      <c r="F356" s="135" t="s">
        <v>5235</v>
      </c>
      <c r="G356" s="281">
        <v>250</v>
      </c>
      <c r="H356" s="208"/>
      <c r="I356" s="291"/>
      <c r="J356" s="287"/>
      <c r="K356" s="286"/>
      <c r="L356" s="144"/>
      <c r="M356" s="270"/>
    </row>
    <row r="357" spans="1:13" ht="16.5" customHeight="1" x14ac:dyDescent="0.3">
      <c r="A357" s="798"/>
      <c r="B357" s="151">
        <v>4310</v>
      </c>
      <c r="C357" s="133" t="s">
        <v>5447</v>
      </c>
      <c r="D357" s="134" t="s">
        <v>5237</v>
      </c>
      <c r="E357" s="133">
        <v>500</v>
      </c>
      <c r="F357" s="135" t="s">
        <v>5235</v>
      </c>
      <c r="G357" s="168">
        <v>300</v>
      </c>
      <c r="H357" s="208"/>
      <c r="I357" s="193"/>
      <c r="J357" s="292"/>
      <c r="K357" s="287"/>
      <c r="L357" s="144"/>
      <c r="M357" s="270"/>
    </row>
    <row r="358" spans="1:13" ht="16.5" customHeight="1" x14ac:dyDescent="0.3">
      <c r="A358" s="798"/>
      <c r="B358" s="151">
        <v>4320</v>
      </c>
      <c r="C358" s="133" t="s">
        <v>3221</v>
      </c>
      <c r="D358" s="134" t="s">
        <v>5237</v>
      </c>
      <c r="E358" s="133">
        <v>132</v>
      </c>
      <c r="F358" s="135" t="s">
        <v>5235</v>
      </c>
      <c r="G358" s="136">
        <v>20</v>
      </c>
      <c r="H358" s="245"/>
      <c r="I358" s="173"/>
      <c r="J358" s="726"/>
      <c r="K358" s="602"/>
      <c r="L358" s="144"/>
      <c r="M358" s="270"/>
    </row>
    <row r="359" spans="1:13" ht="16.5" customHeight="1" x14ac:dyDescent="0.3">
      <c r="A359" s="798"/>
      <c r="B359" s="133">
        <v>4321</v>
      </c>
      <c r="C359" s="133" t="s">
        <v>3221</v>
      </c>
      <c r="D359" s="134" t="s">
        <v>5237</v>
      </c>
      <c r="E359" s="133">
        <v>33</v>
      </c>
      <c r="F359" s="135"/>
      <c r="G359" s="128">
        <v>7</v>
      </c>
      <c r="H359" s="642" t="s">
        <v>3221</v>
      </c>
      <c r="I359" s="742" t="s">
        <v>5450</v>
      </c>
      <c r="J359" s="383"/>
      <c r="K359" s="169"/>
      <c r="L359" s="144"/>
      <c r="M359" s="270"/>
    </row>
    <row r="360" spans="1:13" s="104" customFormat="1" ht="16.5" customHeight="1" x14ac:dyDescent="0.3">
      <c r="A360" s="798"/>
      <c r="B360" s="173">
        <v>4322</v>
      </c>
      <c r="C360" s="172" t="s">
        <v>3221</v>
      </c>
      <c r="D360" s="153" t="s">
        <v>5237</v>
      </c>
      <c r="E360" s="172">
        <v>13.2</v>
      </c>
      <c r="F360" s="227" t="s">
        <v>5235</v>
      </c>
      <c r="G360" s="411">
        <v>7</v>
      </c>
      <c r="H360" s="282">
        <v>7</v>
      </c>
      <c r="I360" s="702">
        <v>10</v>
      </c>
      <c r="J360" s="284"/>
      <c r="K360" s="383"/>
      <c r="L360" s="144"/>
      <c r="M360" s="270"/>
    </row>
    <row r="361" spans="1:13" ht="16.5" customHeight="1" thickBot="1" x14ac:dyDescent="0.35">
      <c r="A361" s="798"/>
      <c r="B361" s="189">
        <v>4330</v>
      </c>
      <c r="C361" s="189" t="s">
        <v>5449</v>
      </c>
      <c r="D361" s="190" t="s">
        <v>5237</v>
      </c>
      <c r="E361" s="189">
        <v>132</v>
      </c>
      <c r="F361" s="259" t="s">
        <v>5235</v>
      </c>
      <c r="G361" s="628">
        <v>0</v>
      </c>
      <c r="H361" s="384"/>
      <c r="I361" s="295"/>
      <c r="J361" s="727"/>
      <c r="K361" s="237"/>
      <c r="L361" s="238"/>
      <c r="M361" s="270"/>
    </row>
    <row r="362" spans="1:13" ht="16.5" customHeight="1" x14ac:dyDescent="0.3">
      <c r="A362" s="803" t="s">
        <v>2815</v>
      </c>
      <c r="B362" s="125">
        <v>5061</v>
      </c>
      <c r="C362" s="419" t="s">
        <v>9697</v>
      </c>
      <c r="D362" s="653" t="s">
        <v>5237</v>
      </c>
      <c r="E362" s="728">
        <v>500</v>
      </c>
      <c r="F362" s="653" t="s">
        <v>5235</v>
      </c>
      <c r="G362" s="721">
        <v>300</v>
      </c>
      <c r="H362" s="729"/>
      <c r="I362" s="169"/>
      <c r="J362" s="730"/>
      <c r="K362" s="730"/>
      <c r="L362" s="299"/>
      <c r="M362" s="270"/>
    </row>
    <row r="363" spans="1:13" ht="16.5" customHeight="1" x14ac:dyDescent="0.3">
      <c r="A363" s="804"/>
      <c r="B363" s="133">
        <v>5062</v>
      </c>
      <c r="C363" s="610" t="s">
        <v>9698</v>
      </c>
      <c r="D363" s="611" t="s">
        <v>5235</v>
      </c>
      <c r="E363" s="610">
        <v>500</v>
      </c>
      <c r="F363" s="611" t="s">
        <v>5235</v>
      </c>
      <c r="G363" s="715">
        <v>300</v>
      </c>
      <c r="H363" s="729"/>
      <c r="I363" s="169"/>
      <c r="J363" s="730"/>
      <c r="K363" s="730"/>
      <c r="L363" s="299"/>
      <c r="M363" s="270"/>
    </row>
    <row r="364" spans="1:13" ht="16.5" customHeight="1" x14ac:dyDescent="0.3">
      <c r="A364" s="804"/>
      <c r="B364" s="133">
        <v>5063</v>
      </c>
      <c r="C364" s="610" t="s">
        <v>9699</v>
      </c>
      <c r="D364" s="611" t="s">
        <v>5235</v>
      </c>
      <c r="E364" s="610">
        <v>500</v>
      </c>
      <c r="F364" s="611" t="s">
        <v>5235</v>
      </c>
      <c r="G364" s="715">
        <v>300</v>
      </c>
      <c r="H364" s="731"/>
      <c r="I364" s="193"/>
      <c r="J364" s="732"/>
      <c r="K364" s="732"/>
      <c r="L364" s="299"/>
      <c r="M364" s="270"/>
    </row>
    <row r="365" spans="1:13" ht="16.5" customHeight="1" x14ac:dyDescent="0.3">
      <c r="A365" s="804"/>
      <c r="B365" s="125">
        <v>5000</v>
      </c>
      <c r="C365" s="125" t="s">
        <v>5451</v>
      </c>
      <c r="D365" s="126" t="s">
        <v>5235</v>
      </c>
      <c r="E365" s="125">
        <v>132</v>
      </c>
      <c r="F365" s="127" t="s">
        <v>5235</v>
      </c>
      <c r="G365" s="128">
        <v>130</v>
      </c>
      <c r="H365" s="629"/>
      <c r="I365" s="144"/>
      <c r="J365" s="630"/>
      <c r="K365" s="298"/>
      <c r="L365" s="299"/>
      <c r="M365" s="270"/>
    </row>
    <row r="366" spans="1:13" ht="16.5" customHeight="1" x14ac:dyDescent="0.3">
      <c r="A366" s="804"/>
      <c r="B366" s="125">
        <v>5016</v>
      </c>
      <c r="C366" s="125" t="s">
        <v>5452</v>
      </c>
      <c r="D366" s="126" t="s">
        <v>5237</v>
      </c>
      <c r="E366" s="125">
        <v>132</v>
      </c>
      <c r="F366" s="127" t="s">
        <v>5235</v>
      </c>
      <c r="G366" s="136">
        <v>130</v>
      </c>
      <c r="H366" s="629"/>
      <c r="I366" s="144"/>
      <c r="J366" s="630"/>
      <c r="K366" s="298"/>
      <c r="L366" s="299"/>
      <c r="M366" s="270"/>
    </row>
    <row r="367" spans="1:13" ht="16.5" customHeight="1" x14ac:dyDescent="0.3">
      <c r="A367" s="804"/>
      <c r="B367" s="133">
        <v>5001</v>
      </c>
      <c r="C367" s="133" t="s">
        <v>5452</v>
      </c>
      <c r="D367" s="134" t="s">
        <v>5237</v>
      </c>
      <c r="E367" s="133">
        <v>33</v>
      </c>
      <c r="F367" s="156" t="s">
        <v>5235</v>
      </c>
      <c r="G367" s="159">
        <v>10</v>
      </c>
      <c r="H367" s="297"/>
      <c r="I367" s="144"/>
      <c r="J367" s="630"/>
      <c r="K367" s="298"/>
      <c r="L367" s="299"/>
      <c r="M367" s="270"/>
    </row>
    <row r="368" spans="1:13" ht="16.5" customHeight="1" x14ac:dyDescent="0.3">
      <c r="A368" s="804"/>
      <c r="B368" s="133">
        <v>5015</v>
      </c>
      <c r="C368" s="133" t="s">
        <v>5452</v>
      </c>
      <c r="D368" s="134" t="s">
        <v>5237</v>
      </c>
      <c r="E368" s="133">
        <v>13.2</v>
      </c>
      <c r="F368" s="156" t="s">
        <v>5235</v>
      </c>
      <c r="G368" s="168">
        <v>15</v>
      </c>
      <c r="H368" s="297"/>
      <c r="I368" s="144"/>
      <c r="J368" s="630"/>
      <c r="K368" s="298"/>
      <c r="L368" s="299"/>
      <c r="M368" s="270"/>
    </row>
    <row r="369" spans="1:13" ht="16.5" customHeight="1" x14ac:dyDescent="0.3">
      <c r="A369" s="804"/>
      <c r="B369" s="133">
        <v>5010</v>
      </c>
      <c r="C369" s="133" t="s">
        <v>5453</v>
      </c>
      <c r="D369" s="134" t="s">
        <v>5237</v>
      </c>
      <c r="E369" s="133">
        <v>132</v>
      </c>
      <c r="F369" s="135" t="s">
        <v>5235</v>
      </c>
      <c r="G369" s="128">
        <v>140</v>
      </c>
      <c r="H369" s="515"/>
      <c r="I369" s="300"/>
      <c r="J369" s="630"/>
      <c r="K369" s="298"/>
      <c r="L369" s="299"/>
      <c r="M369" s="270"/>
    </row>
    <row r="370" spans="1:13" ht="16.5" customHeight="1" x14ac:dyDescent="0.3">
      <c r="A370" s="804"/>
      <c r="B370" s="133">
        <v>5024</v>
      </c>
      <c r="C370" s="133" t="s">
        <v>9700</v>
      </c>
      <c r="D370" s="134" t="s">
        <v>5235</v>
      </c>
      <c r="E370" s="133">
        <v>132</v>
      </c>
      <c r="F370" s="135" t="s">
        <v>5235</v>
      </c>
      <c r="G370" s="712" t="s">
        <v>5235</v>
      </c>
      <c r="H370" s="742" t="s">
        <v>5700</v>
      </c>
      <c r="I370" s="300"/>
      <c r="J370" s="630"/>
      <c r="K370" s="298"/>
      <c r="L370" s="299"/>
      <c r="M370" s="270"/>
    </row>
    <row r="371" spans="1:13" ht="16.5" customHeight="1" x14ac:dyDescent="0.3">
      <c r="A371" s="804"/>
      <c r="B371" s="133">
        <v>5017</v>
      </c>
      <c r="C371" s="133" t="s">
        <v>5701</v>
      </c>
      <c r="D371" s="134" t="s">
        <v>5237</v>
      </c>
      <c r="E371" s="133">
        <v>132</v>
      </c>
      <c r="F371" s="134" t="s">
        <v>5235</v>
      </c>
      <c r="G371" s="136">
        <v>100</v>
      </c>
      <c r="H371" s="203">
        <v>100</v>
      </c>
      <c r="I371" s="140"/>
      <c r="J371" s="630"/>
      <c r="K371" s="298"/>
      <c r="L371" s="299"/>
      <c r="M371" s="270"/>
    </row>
    <row r="372" spans="1:13" ht="16.5" customHeight="1" x14ac:dyDescent="0.3">
      <c r="A372" s="804"/>
      <c r="B372" s="133">
        <v>5018</v>
      </c>
      <c r="C372" s="133" t="s">
        <v>5702</v>
      </c>
      <c r="D372" s="134" t="s">
        <v>5235</v>
      </c>
      <c r="E372" s="133">
        <v>132</v>
      </c>
      <c r="F372" s="156" t="s">
        <v>5235</v>
      </c>
      <c r="G372" s="136">
        <v>100</v>
      </c>
      <c r="H372" s="297"/>
      <c r="I372" s="140"/>
      <c r="J372" s="630"/>
      <c r="K372" s="298"/>
      <c r="L372" s="299"/>
      <c r="M372" s="270"/>
    </row>
    <row r="373" spans="1:13" ht="16.5" customHeight="1" x14ac:dyDescent="0.3">
      <c r="A373" s="804"/>
      <c r="B373" s="133">
        <v>5019</v>
      </c>
      <c r="C373" s="133" t="s">
        <v>5703</v>
      </c>
      <c r="D373" s="134" t="s">
        <v>5235</v>
      </c>
      <c r="E373" s="133">
        <v>132</v>
      </c>
      <c r="F373" s="135" t="s">
        <v>5235</v>
      </c>
      <c r="G373" s="136">
        <v>100</v>
      </c>
      <c r="H373" s="297"/>
      <c r="I373" s="140"/>
      <c r="J373" s="630"/>
      <c r="K373" s="298"/>
      <c r="L373" s="299"/>
      <c r="M373" s="270"/>
    </row>
    <row r="374" spans="1:13" ht="16.5" customHeight="1" x14ac:dyDescent="0.3">
      <c r="A374" s="804"/>
      <c r="B374" s="133">
        <v>5020</v>
      </c>
      <c r="C374" s="133" t="s">
        <v>5454</v>
      </c>
      <c r="D374" s="134" t="s">
        <v>5237</v>
      </c>
      <c r="E374" s="133">
        <v>132</v>
      </c>
      <c r="F374" s="135" t="s">
        <v>5235</v>
      </c>
      <c r="G374" s="136">
        <v>130</v>
      </c>
      <c r="H374" s="297"/>
      <c r="I374" s="170"/>
      <c r="J374" s="630"/>
      <c r="K374" s="298"/>
      <c r="L374" s="299"/>
      <c r="M374" s="270"/>
    </row>
    <row r="375" spans="1:13" ht="16.5" customHeight="1" x14ac:dyDescent="0.3">
      <c r="A375" s="804"/>
      <c r="B375" s="133">
        <v>5023</v>
      </c>
      <c r="C375" s="133" t="s">
        <v>5454</v>
      </c>
      <c r="D375" s="134" t="s">
        <v>5237</v>
      </c>
      <c r="E375" s="133">
        <v>13.2</v>
      </c>
      <c r="F375" s="135" t="s">
        <v>5235</v>
      </c>
      <c r="G375" s="136">
        <v>40</v>
      </c>
      <c r="H375" s="297"/>
      <c r="I375" s="701" t="s">
        <v>5704</v>
      </c>
      <c r="J375" s="630"/>
      <c r="K375" s="298"/>
      <c r="L375" s="299"/>
      <c r="M375" s="270"/>
    </row>
    <row r="376" spans="1:13" ht="16.5" customHeight="1" x14ac:dyDescent="0.3">
      <c r="A376" s="804"/>
      <c r="B376" s="133">
        <v>5030</v>
      </c>
      <c r="C376" s="133" t="s">
        <v>5705</v>
      </c>
      <c r="D376" s="134" t="s">
        <v>5235</v>
      </c>
      <c r="E376" s="133">
        <v>132</v>
      </c>
      <c r="F376" s="135" t="s">
        <v>5235</v>
      </c>
      <c r="G376" s="168">
        <v>50</v>
      </c>
      <c r="H376" s="210"/>
      <c r="I376" s="199">
        <v>110</v>
      </c>
      <c r="J376" s="144"/>
      <c r="K376" s="298"/>
      <c r="L376" s="299"/>
      <c r="M376" s="270"/>
    </row>
    <row r="377" spans="1:13" ht="16.5" customHeight="1" x14ac:dyDescent="0.3">
      <c r="A377" s="804"/>
      <c r="B377" s="133">
        <v>5028</v>
      </c>
      <c r="C377" s="133" t="s">
        <v>5706</v>
      </c>
      <c r="D377" s="134" t="s">
        <v>5237</v>
      </c>
      <c r="E377" s="133">
        <v>132</v>
      </c>
      <c r="F377" s="135" t="s">
        <v>5235</v>
      </c>
      <c r="G377" s="168">
        <v>50</v>
      </c>
      <c r="H377" s="211"/>
      <c r="I377" s="144"/>
      <c r="J377" s="144"/>
      <c r="K377" s="298"/>
      <c r="L377" s="299"/>
      <c r="M377" s="270"/>
    </row>
    <row r="378" spans="1:13" ht="16.5" customHeight="1" x14ac:dyDescent="0.3">
      <c r="A378" s="804"/>
      <c r="B378" s="133">
        <v>5029</v>
      </c>
      <c r="C378" s="133" t="s">
        <v>5707</v>
      </c>
      <c r="D378" s="134" t="s">
        <v>5235</v>
      </c>
      <c r="E378" s="133">
        <v>132</v>
      </c>
      <c r="F378" s="135" t="s">
        <v>5235</v>
      </c>
      <c r="G378" s="168">
        <v>50</v>
      </c>
      <c r="H378" s="211"/>
      <c r="I378" s="144"/>
      <c r="J378" s="787" t="s">
        <v>5455</v>
      </c>
      <c r="K378" s="298"/>
      <c r="L378" s="299"/>
      <c r="M378" s="270"/>
    </row>
    <row r="379" spans="1:13" ht="16.5" customHeight="1" x14ac:dyDescent="0.3">
      <c r="A379" s="804"/>
      <c r="B379" s="133">
        <v>5041</v>
      </c>
      <c r="C379" s="133" t="s">
        <v>6101</v>
      </c>
      <c r="D379" s="134" t="s">
        <v>5235</v>
      </c>
      <c r="E379" s="133">
        <v>132</v>
      </c>
      <c r="F379" s="135" t="s">
        <v>5235</v>
      </c>
      <c r="G379" s="281">
        <v>90</v>
      </c>
      <c r="H379" s="211"/>
      <c r="I379" s="144"/>
      <c r="J379" s="787"/>
      <c r="K379" s="298"/>
      <c r="L379" s="299"/>
      <c r="M379" s="270"/>
    </row>
    <row r="380" spans="1:13" ht="16.5" customHeight="1" x14ac:dyDescent="0.3">
      <c r="A380" s="804"/>
      <c r="B380" s="133">
        <v>5002</v>
      </c>
      <c r="C380" s="133" t="s">
        <v>5456</v>
      </c>
      <c r="D380" s="134" t="s">
        <v>5237</v>
      </c>
      <c r="E380" s="133">
        <v>132</v>
      </c>
      <c r="F380" s="135" t="s">
        <v>5235</v>
      </c>
      <c r="G380" s="159">
        <v>90</v>
      </c>
      <c r="H380" s="742" t="s">
        <v>5458</v>
      </c>
      <c r="I380" s="144"/>
      <c r="K380" s="298"/>
      <c r="L380" s="299"/>
      <c r="M380" s="270"/>
    </row>
    <row r="381" spans="1:13" ht="16.5" customHeight="1" x14ac:dyDescent="0.3">
      <c r="A381" s="804"/>
      <c r="B381" s="133">
        <v>5032</v>
      </c>
      <c r="C381" s="133" t="s">
        <v>5457</v>
      </c>
      <c r="D381" s="134" t="s">
        <v>5235</v>
      </c>
      <c r="E381" s="133">
        <v>132</v>
      </c>
      <c r="F381" s="135" t="s">
        <v>5235</v>
      </c>
      <c r="G381" s="159">
        <v>90</v>
      </c>
      <c r="H381" s="203">
        <v>100</v>
      </c>
      <c r="I381" s="144"/>
      <c r="J381" s="702">
        <v>150</v>
      </c>
      <c r="K381" s="298"/>
      <c r="L381" s="299"/>
      <c r="M381" s="270"/>
    </row>
    <row r="382" spans="1:13" ht="16.5" customHeight="1" x14ac:dyDescent="0.3">
      <c r="A382" s="804"/>
      <c r="B382" s="133">
        <v>5003</v>
      </c>
      <c r="C382" s="133" t="s">
        <v>5459</v>
      </c>
      <c r="D382" s="134" t="s">
        <v>5237</v>
      </c>
      <c r="E382" s="133">
        <v>132</v>
      </c>
      <c r="F382" s="135" t="s">
        <v>5235</v>
      </c>
      <c r="G382" s="159">
        <v>120</v>
      </c>
      <c r="H382" s="300"/>
      <c r="I382" s="144"/>
      <c r="J382" s="631"/>
      <c r="K382" s="298"/>
      <c r="L382" s="299"/>
      <c r="M382" s="270"/>
    </row>
    <row r="383" spans="1:13" ht="16.5" customHeight="1" x14ac:dyDescent="0.3">
      <c r="A383" s="804"/>
      <c r="B383" s="133">
        <v>5042</v>
      </c>
      <c r="C383" s="133" t="s">
        <v>5459</v>
      </c>
      <c r="D383" s="134" t="s">
        <v>5237</v>
      </c>
      <c r="E383" s="133">
        <v>33</v>
      </c>
      <c r="F383" s="135" t="s">
        <v>5235</v>
      </c>
      <c r="G383" s="159">
        <v>22</v>
      </c>
      <c r="H383" s="410"/>
      <c r="I383" s="144"/>
      <c r="J383" s="631"/>
      <c r="K383" s="298"/>
      <c r="L383" s="299"/>
      <c r="M383" s="270"/>
    </row>
    <row r="384" spans="1:13" ht="16.5" customHeight="1" x14ac:dyDescent="0.3">
      <c r="A384" s="804"/>
      <c r="B384" s="133">
        <v>5004</v>
      </c>
      <c r="C384" s="133" t="s">
        <v>5460</v>
      </c>
      <c r="D384" s="134" t="s">
        <v>5235</v>
      </c>
      <c r="E384" s="133">
        <v>132</v>
      </c>
      <c r="F384" s="135" t="s">
        <v>5235</v>
      </c>
      <c r="G384" s="159">
        <v>120</v>
      </c>
      <c r="H384" s="211"/>
      <c r="I384" s="144"/>
      <c r="J384" s="631"/>
      <c r="K384" s="298"/>
      <c r="L384" s="299"/>
      <c r="M384" s="270"/>
    </row>
    <row r="385" spans="1:13" ht="16.5" customHeight="1" x14ac:dyDescent="0.3">
      <c r="A385" s="804"/>
      <c r="B385" s="133">
        <v>5005</v>
      </c>
      <c r="C385" s="133" t="s">
        <v>5461</v>
      </c>
      <c r="D385" s="134" t="s">
        <v>5237</v>
      </c>
      <c r="E385" s="133">
        <v>132</v>
      </c>
      <c r="F385" s="135" t="s">
        <v>5235</v>
      </c>
      <c r="G385" s="159">
        <v>120</v>
      </c>
      <c r="H385" s="290"/>
      <c r="I385" s="249"/>
      <c r="J385" s="631"/>
      <c r="K385" s="298"/>
      <c r="L385" s="299"/>
      <c r="M385" s="270"/>
    </row>
    <row r="386" spans="1:13" ht="16.5" customHeight="1" x14ac:dyDescent="0.3">
      <c r="A386" s="804"/>
      <c r="B386" s="133">
        <v>5006</v>
      </c>
      <c r="C386" s="172" t="s">
        <v>5462</v>
      </c>
      <c r="D386" s="153" t="s">
        <v>5237</v>
      </c>
      <c r="E386" s="172">
        <v>132</v>
      </c>
      <c r="F386" s="156" t="s">
        <v>5235</v>
      </c>
      <c r="G386" s="302">
        <v>120</v>
      </c>
      <c r="H386" s="210"/>
      <c r="I386" s="173"/>
      <c r="J386" s="631"/>
      <c r="K386" s="298"/>
      <c r="L386" s="299"/>
      <c r="M386" s="270"/>
    </row>
    <row r="387" spans="1:13" ht="16.5" customHeight="1" x14ac:dyDescent="0.3">
      <c r="A387" s="804"/>
      <c r="B387" s="133">
        <v>5007</v>
      </c>
      <c r="C387" s="172" t="s">
        <v>5464</v>
      </c>
      <c r="D387" s="153" t="s">
        <v>5235</v>
      </c>
      <c r="E387" s="172">
        <v>132</v>
      </c>
      <c r="F387" s="156" t="s">
        <v>5235</v>
      </c>
      <c r="G387" s="302">
        <v>120</v>
      </c>
      <c r="H387" s="742" t="s">
        <v>5465</v>
      </c>
      <c r="I387" s="300"/>
      <c r="J387" s="631"/>
      <c r="K387" s="298"/>
      <c r="L387" s="299"/>
      <c r="M387" s="270"/>
    </row>
    <row r="388" spans="1:13" ht="16.5" customHeight="1" x14ac:dyDescent="0.3">
      <c r="A388" s="804"/>
      <c r="B388" s="133">
        <v>5008</v>
      </c>
      <c r="C388" s="172" t="s">
        <v>5466</v>
      </c>
      <c r="D388" s="153" t="s">
        <v>5237</v>
      </c>
      <c r="E388" s="172">
        <v>132</v>
      </c>
      <c r="F388" s="156" t="s">
        <v>5235</v>
      </c>
      <c r="G388" s="302">
        <v>120</v>
      </c>
      <c r="H388" s="203">
        <v>110</v>
      </c>
      <c r="I388" s="144"/>
      <c r="J388" s="631"/>
      <c r="K388" s="298"/>
      <c r="L388" s="299"/>
      <c r="M388" s="270"/>
    </row>
    <row r="389" spans="1:13" ht="16.5" customHeight="1" x14ac:dyDescent="0.3">
      <c r="A389" s="804"/>
      <c r="B389" s="133">
        <v>5009</v>
      </c>
      <c r="C389" s="172" t="s">
        <v>5467</v>
      </c>
      <c r="D389" s="153" t="s">
        <v>5235</v>
      </c>
      <c r="E389" s="172">
        <v>132</v>
      </c>
      <c r="F389" s="156" t="s">
        <v>5235</v>
      </c>
      <c r="G389" s="302">
        <v>110</v>
      </c>
      <c r="H389" s="203"/>
      <c r="I389" s="144"/>
      <c r="J389" s="631"/>
      <c r="K389" s="298"/>
      <c r="L389" s="299"/>
      <c r="M389" s="270"/>
    </row>
    <row r="390" spans="1:13" ht="16.5" customHeight="1" x14ac:dyDescent="0.3">
      <c r="A390" s="804"/>
      <c r="B390" s="133">
        <v>5025</v>
      </c>
      <c r="C390" s="133" t="s">
        <v>9701</v>
      </c>
      <c r="D390" s="134" t="s">
        <v>5235</v>
      </c>
      <c r="E390" s="133">
        <v>132</v>
      </c>
      <c r="F390" s="135" t="s">
        <v>5235</v>
      </c>
      <c r="G390" s="453" t="s">
        <v>5235</v>
      </c>
      <c r="H390" s="290"/>
      <c r="I390" s="746" t="s">
        <v>5463</v>
      </c>
      <c r="J390" s="631"/>
      <c r="K390" s="298"/>
      <c r="L390" s="299"/>
      <c r="M390" s="270"/>
    </row>
    <row r="391" spans="1:13" ht="16.5" customHeight="1" x14ac:dyDescent="0.3">
      <c r="A391" s="804"/>
      <c r="B391" s="133">
        <v>5034</v>
      </c>
      <c r="C391" s="133" t="s">
        <v>5468</v>
      </c>
      <c r="D391" s="134" t="s">
        <v>5235</v>
      </c>
      <c r="E391" s="133">
        <v>66</v>
      </c>
      <c r="F391" s="135" t="s">
        <v>5235</v>
      </c>
      <c r="G391" s="159">
        <v>30</v>
      </c>
      <c r="H391" s="741" t="s">
        <v>5469</v>
      </c>
      <c r="I391" s="176">
        <v>110</v>
      </c>
      <c r="J391" s="630"/>
      <c r="K391" s="298"/>
      <c r="L391" s="299"/>
      <c r="M391" s="270"/>
    </row>
    <row r="392" spans="1:13" ht="16.5" customHeight="1" x14ac:dyDescent="0.3">
      <c r="A392" s="804"/>
      <c r="B392" s="133">
        <v>5037</v>
      </c>
      <c r="C392" s="133" t="s">
        <v>5470</v>
      </c>
      <c r="D392" s="134" t="s">
        <v>5237</v>
      </c>
      <c r="E392" s="133">
        <v>66</v>
      </c>
      <c r="F392" s="135" t="s">
        <v>5235</v>
      </c>
      <c r="G392" s="159">
        <v>55</v>
      </c>
      <c r="H392" s="203">
        <v>70</v>
      </c>
      <c r="I392" s="176"/>
      <c r="J392" s="630"/>
      <c r="K392" s="806" t="s">
        <v>5472</v>
      </c>
      <c r="L392" s="299"/>
      <c r="M392" s="270"/>
    </row>
    <row r="393" spans="1:13" ht="16.5" customHeight="1" x14ac:dyDescent="0.3">
      <c r="A393" s="804"/>
      <c r="B393" s="133">
        <v>5038</v>
      </c>
      <c r="C393" s="133" t="s">
        <v>5471</v>
      </c>
      <c r="D393" s="134" t="s">
        <v>5235</v>
      </c>
      <c r="E393" s="133">
        <v>66</v>
      </c>
      <c r="F393" s="135" t="s">
        <v>5235</v>
      </c>
      <c r="G393" s="159">
        <v>45</v>
      </c>
      <c r="H393" s="282"/>
      <c r="I393" s="144"/>
      <c r="J393" s="630"/>
      <c r="K393" s="806"/>
      <c r="L393" s="299"/>
      <c r="M393" s="270"/>
    </row>
    <row r="394" spans="1:13" ht="16.5" customHeight="1" x14ac:dyDescent="0.3">
      <c r="A394" s="804"/>
      <c r="B394" s="133">
        <v>5040</v>
      </c>
      <c r="C394" s="133" t="s">
        <v>5473</v>
      </c>
      <c r="D394" s="134" t="s">
        <v>5237</v>
      </c>
      <c r="E394" s="133">
        <v>13.2</v>
      </c>
      <c r="F394" s="135" t="s">
        <v>5235</v>
      </c>
      <c r="G394" s="159">
        <v>21</v>
      </c>
      <c r="H394" s="758"/>
      <c r="I394" s="249"/>
      <c r="J394" s="304"/>
      <c r="K394" s="304"/>
      <c r="L394" s="299"/>
      <c r="M394" s="270"/>
    </row>
    <row r="395" spans="1:13" ht="16.5" customHeight="1" x14ac:dyDescent="0.3">
      <c r="A395" s="804"/>
      <c r="B395" s="133">
        <v>5049</v>
      </c>
      <c r="C395" s="133" t="s">
        <v>9702</v>
      </c>
      <c r="D395" s="134" t="s">
        <v>5235</v>
      </c>
      <c r="E395" s="133">
        <v>132</v>
      </c>
      <c r="F395" s="156" t="s">
        <v>5235</v>
      </c>
      <c r="G395" s="159">
        <v>150</v>
      </c>
      <c r="H395" s="741"/>
      <c r="I395" s="173"/>
      <c r="J395" s="210"/>
      <c r="K395" s="155">
        <v>200</v>
      </c>
      <c r="L395" s="299"/>
      <c r="M395" s="270"/>
    </row>
    <row r="396" spans="1:13" ht="16.5" customHeight="1" x14ac:dyDescent="0.3">
      <c r="A396" s="804"/>
      <c r="B396" s="151">
        <v>5048</v>
      </c>
      <c r="C396" s="133" t="s">
        <v>5476</v>
      </c>
      <c r="D396" s="134" t="s">
        <v>5235</v>
      </c>
      <c r="E396" s="133">
        <v>132</v>
      </c>
      <c r="F396" s="156" t="s">
        <v>5235</v>
      </c>
      <c r="G396" s="281">
        <v>200</v>
      </c>
      <c r="H396" s="742" t="s">
        <v>5475</v>
      </c>
      <c r="I396" s="144"/>
      <c r="J396" s="144"/>
      <c r="K396" s="305"/>
      <c r="L396" s="299"/>
      <c r="M396" s="270"/>
    </row>
    <row r="397" spans="1:13" ht="16.5" customHeight="1" x14ac:dyDescent="0.3">
      <c r="A397" s="804"/>
      <c r="B397" s="151">
        <v>5050</v>
      </c>
      <c r="C397" s="133" t="s">
        <v>2854</v>
      </c>
      <c r="D397" s="134" t="s">
        <v>5237</v>
      </c>
      <c r="E397" s="133">
        <v>132</v>
      </c>
      <c r="F397" s="135" t="s">
        <v>5235</v>
      </c>
      <c r="G397" s="281">
        <v>250</v>
      </c>
      <c r="H397" s="142">
        <v>190</v>
      </c>
      <c r="I397" s="144"/>
      <c r="J397" s="144"/>
      <c r="K397" s="305"/>
      <c r="L397" s="299"/>
      <c r="M397" s="270"/>
    </row>
    <row r="398" spans="1:13" ht="16.5" customHeight="1" x14ac:dyDescent="0.3">
      <c r="A398" s="804"/>
      <c r="B398" s="151">
        <v>5043</v>
      </c>
      <c r="C398" s="133" t="s">
        <v>9703</v>
      </c>
      <c r="D398" s="134" t="s">
        <v>5237</v>
      </c>
      <c r="E398" s="303">
        <v>132</v>
      </c>
      <c r="F398" s="135" t="s">
        <v>5235</v>
      </c>
      <c r="G398" s="733">
        <v>300</v>
      </c>
      <c r="H398" s="142"/>
      <c r="I398" s="144"/>
      <c r="J398" s="144"/>
      <c r="K398" s="305"/>
      <c r="L398" s="299"/>
      <c r="M398" s="270"/>
    </row>
    <row r="399" spans="1:13" ht="16.5" customHeight="1" x14ac:dyDescent="0.3">
      <c r="A399" s="804"/>
      <c r="B399" s="151">
        <v>5013</v>
      </c>
      <c r="C399" s="133" t="s">
        <v>9704</v>
      </c>
      <c r="D399" s="134" t="s">
        <v>5237</v>
      </c>
      <c r="E399" s="303">
        <v>132</v>
      </c>
      <c r="F399" s="135" t="s">
        <v>5235</v>
      </c>
      <c r="G399" s="733">
        <v>270</v>
      </c>
      <c r="H399" s="290"/>
      <c r="I399" s="144"/>
      <c r="J399" s="144"/>
      <c r="K399" s="305"/>
      <c r="L399" s="299"/>
      <c r="M399" s="270"/>
    </row>
    <row r="400" spans="1:13" ht="16.5" customHeight="1" x14ac:dyDescent="0.3">
      <c r="A400" s="804"/>
      <c r="B400" s="151">
        <v>5090</v>
      </c>
      <c r="C400" s="133" t="s">
        <v>5491</v>
      </c>
      <c r="D400" s="134" t="s">
        <v>5237</v>
      </c>
      <c r="E400" s="133">
        <v>132</v>
      </c>
      <c r="F400" s="135" t="s">
        <v>5235</v>
      </c>
      <c r="G400" s="136">
        <v>120</v>
      </c>
      <c r="H400" s="741" t="s">
        <v>5492</v>
      </c>
      <c r="I400" s="144"/>
      <c r="J400" s="144"/>
      <c r="K400" s="305"/>
      <c r="L400" s="299"/>
      <c r="M400" s="270"/>
    </row>
    <row r="401" spans="1:13" ht="16.5" customHeight="1" x14ac:dyDescent="0.3">
      <c r="A401" s="804"/>
      <c r="B401" s="151">
        <v>5092</v>
      </c>
      <c r="C401" s="133" t="s">
        <v>5493</v>
      </c>
      <c r="D401" s="134" t="s">
        <v>5235</v>
      </c>
      <c r="E401" s="133">
        <v>132</v>
      </c>
      <c r="F401" s="135" t="s">
        <v>5235</v>
      </c>
      <c r="G401" s="136">
        <v>120</v>
      </c>
      <c r="H401" s="203">
        <v>120</v>
      </c>
      <c r="I401" s="144"/>
      <c r="J401" s="144"/>
      <c r="K401" s="305"/>
      <c r="L401" s="299"/>
      <c r="M401" s="270"/>
    </row>
    <row r="402" spans="1:13" ht="16.5" customHeight="1" x14ac:dyDescent="0.3">
      <c r="A402" s="804"/>
      <c r="B402" s="151">
        <v>5091</v>
      </c>
      <c r="C402" s="133" t="s">
        <v>5491</v>
      </c>
      <c r="D402" s="134" t="s">
        <v>5237</v>
      </c>
      <c r="E402" s="133">
        <v>33</v>
      </c>
      <c r="F402" s="135" t="s">
        <v>5235</v>
      </c>
      <c r="G402" s="136">
        <v>27</v>
      </c>
      <c r="H402" s="204"/>
      <c r="I402" s="144"/>
      <c r="J402" s="144"/>
      <c r="K402" s="305"/>
      <c r="L402" s="299"/>
      <c r="M402" s="270"/>
    </row>
    <row r="403" spans="1:13" ht="16.5" customHeight="1" x14ac:dyDescent="0.3">
      <c r="A403" s="804"/>
      <c r="B403" s="151">
        <v>5080</v>
      </c>
      <c r="C403" s="133" t="s">
        <v>5477</v>
      </c>
      <c r="D403" s="134" t="s">
        <v>5235</v>
      </c>
      <c r="E403" s="133">
        <v>132</v>
      </c>
      <c r="F403" s="135" t="s">
        <v>5235</v>
      </c>
      <c r="G403" s="128">
        <v>80</v>
      </c>
      <c r="H403" s="203"/>
      <c r="I403" s="211"/>
      <c r="J403" s="144"/>
      <c r="K403" s="305"/>
      <c r="L403" s="299"/>
      <c r="M403" s="270"/>
    </row>
    <row r="404" spans="1:13" ht="16.5" customHeight="1" x14ac:dyDescent="0.3">
      <c r="A404" s="804"/>
      <c r="B404" s="151">
        <v>5081</v>
      </c>
      <c r="C404" s="133" t="s">
        <v>5478</v>
      </c>
      <c r="D404" s="134" t="s">
        <v>5235</v>
      </c>
      <c r="E404" s="133">
        <v>132</v>
      </c>
      <c r="F404" s="135" t="s">
        <v>5235</v>
      </c>
      <c r="G404" s="136">
        <v>90</v>
      </c>
      <c r="H404" s="203"/>
      <c r="I404" s="211"/>
      <c r="J404" s="144"/>
      <c r="K404" s="305"/>
      <c r="L404" s="299"/>
      <c r="M404" s="270"/>
    </row>
    <row r="405" spans="1:13" ht="16.5" customHeight="1" x14ac:dyDescent="0.3">
      <c r="A405" s="804"/>
      <c r="B405" s="151">
        <v>5084</v>
      </c>
      <c r="C405" s="133" t="s">
        <v>6873</v>
      </c>
      <c r="D405" s="134" t="s">
        <v>5237</v>
      </c>
      <c r="E405" s="133">
        <v>132</v>
      </c>
      <c r="F405" s="135" t="s">
        <v>5235</v>
      </c>
      <c r="G405" s="136">
        <v>90</v>
      </c>
      <c r="H405" s="742"/>
      <c r="I405" s="787" t="s">
        <v>5480</v>
      </c>
      <c r="J405" s="746" t="s">
        <v>5481</v>
      </c>
      <c r="K405" s="305"/>
      <c r="L405" s="299"/>
      <c r="M405" s="270"/>
    </row>
    <row r="406" spans="1:13" ht="16.5" customHeight="1" x14ac:dyDescent="0.3">
      <c r="A406" s="804"/>
      <c r="B406" s="151">
        <v>5093</v>
      </c>
      <c r="C406" s="133" t="s">
        <v>6873</v>
      </c>
      <c r="D406" s="134" t="s">
        <v>5237</v>
      </c>
      <c r="E406" s="133">
        <v>33</v>
      </c>
      <c r="F406" s="135" t="s">
        <v>5235</v>
      </c>
      <c r="G406" s="136">
        <v>25</v>
      </c>
      <c r="H406" s="742"/>
      <c r="I406" s="787"/>
      <c r="J406" s="746"/>
      <c r="K406" s="305"/>
      <c r="L406" s="299"/>
      <c r="M406" s="270"/>
    </row>
    <row r="407" spans="1:13" ht="16.5" customHeight="1" x14ac:dyDescent="0.3">
      <c r="A407" s="804"/>
      <c r="B407" s="151">
        <v>5085</v>
      </c>
      <c r="C407" s="133" t="s">
        <v>5482</v>
      </c>
      <c r="D407" s="134" t="s">
        <v>5237</v>
      </c>
      <c r="E407" s="133">
        <v>132</v>
      </c>
      <c r="F407" s="135" t="s">
        <v>5235</v>
      </c>
      <c r="G407" s="136">
        <v>110</v>
      </c>
      <c r="H407" s="742"/>
      <c r="I407" s="787"/>
      <c r="J407" s="702">
        <v>200</v>
      </c>
      <c r="K407" s="305"/>
      <c r="L407" s="299"/>
      <c r="M407" s="270"/>
    </row>
    <row r="408" spans="1:13" ht="16.5" customHeight="1" x14ac:dyDescent="0.3">
      <c r="A408" s="804"/>
      <c r="B408" s="151">
        <v>5011</v>
      </c>
      <c r="C408" s="133" t="s">
        <v>5483</v>
      </c>
      <c r="D408" s="134" t="s">
        <v>5235</v>
      </c>
      <c r="E408" s="133">
        <v>132</v>
      </c>
      <c r="F408" s="135" t="s">
        <v>5235</v>
      </c>
      <c r="G408" s="136">
        <v>110</v>
      </c>
      <c r="H408" s="742" t="s">
        <v>5484</v>
      </c>
      <c r="I408" s="203">
        <v>200</v>
      </c>
      <c r="J408" s="144"/>
      <c r="K408" s="305"/>
      <c r="L408" s="299"/>
      <c r="M408" s="270"/>
    </row>
    <row r="409" spans="1:13" ht="16.5" customHeight="1" x14ac:dyDescent="0.3">
      <c r="A409" s="804"/>
      <c r="B409" s="151">
        <v>5012</v>
      </c>
      <c r="C409" s="133" t="s">
        <v>5485</v>
      </c>
      <c r="D409" s="134" t="s">
        <v>5235</v>
      </c>
      <c r="E409" s="133">
        <v>132</v>
      </c>
      <c r="F409" s="135" t="s">
        <v>5235</v>
      </c>
      <c r="G409" s="128">
        <v>110</v>
      </c>
      <c r="H409" s="203">
        <v>67</v>
      </c>
      <c r="I409" s="211"/>
      <c r="J409" s="144"/>
      <c r="K409" s="305"/>
      <c r="L409" s="299"/>
      <c r="M409" s="270"/>
    </row>
    <row r="410" spans="1:13" ht="16.5" customHeight="1" x14ac:dyDescent="0.3">
      <c r="A410" s="804"/>
      <c r="B410" s="151">
        <v>5086</v>
      </c>
      <c r="C410" s="133" t="s">
        <v>5486</v>
      </c>
      <c r="D410" s="134" t="s">
        <v>5237</v>
      </c>
      <c r="E410" s="133">
        <v>132</v>
      </c>
      <c r="F410" s="135" t="s">
        <v>5235</v>
      </c>
      <c r="G410" s="136">
        <v>110</v>
      </c>
      <c r="H410" s="203"/>
      <c r="I410" s="203"/>
      <c r="J410" s="144"/>
      <c r="K410" s="305"/>
      <c r="L410" s="299"/>
      <c r="M410" s="270"/>
    </row>
    <row r="411" spans="1:13" ht="16.5" customHeight="1" x14ac:dyDescent="0.3">
      <c r="A411" s="804"/>
      <c r="B411" s="151">
        <v>5087</v>
      </c>
      <c r="C411" s="133" t="s">
        <v>5486</v>
      </c>
      <c r="D411" s="134" t="s">
        <v>5237</v>
      </c>
      <c r="E411" s="133">
        <v>33</v>
      </c>
      <c r="F411" s="135" t="s">
        <v>5235</v>
      </c>
      <c r="G411" s="136">
        <v>15</v>
      </c>
      <c r="H411" s="753"/>
      <c r="I411" s="203"/>
      <c r="J411" s="144"/>
      <c r="K411" s="305"/>
      <c r="L411" s="299"/>
      <c r="M411" s="270"/>
    </row>
    <row r="412" spans="1:13" ht="16.5" customHeight="1" x14ac:dyDescent="0.3">
      <c r="A412" s="804"/>
      <c r="B412" s="151">
        <v>5044</v>
      </c>
      <c r="C412" s="133" t="s">
        <v>5487</v>
      </c>
      <c r="D412" s="134" t="s">
        <v>5237</v>
      </c>
      <c r="E412" s="133">
        <v>132</v>
      </c>
      <c r="F412" s="135" t="s">
        <v>5235</v>
      </c>
      <c r="G412" s="168">
        <v>80</v>
      </c>
      <c r="H412" s="753"/>
      <c r="I412" s="203"/>
      <c r="J412" s="144"/>
      <c r="K412" s="305"/>
      <c r="L412" s="299"/>
      <c r="M412" s="270"/>
    </row>
    <row r="413" spans="1:13" ht="16.5" customHeight="1" x14ac:dyDescent="0.3">
      <c r="A413" s="804"/>
      <c r="B413" s="151">
        <v>5082</v>
      </c>
      <c r="C413" s="133" t="s">
        <v>5487</v>
      </c>
      <c r="D413" s="134" t="s">
        <v>5237</v>
      </c>
      <c r="E413" s="133">
        <v>33</v>
      </c>
      <c r="F413" s="135" t="s">
        <v>5235</v>
      </c>
      <c r="G413" s="136">
        <v>4</v>
      </c>
      <c r="H413" s="753"/>
      <c r="I413" s="170"/>
      <c r="J413" s="144"/>
      <c r="K413" s="305"/>
      <c r="L413" s="787" t="s">
        <v>5488</v>
      </c>
      <c r="M413" s="270"/>
    </row>
    <row r="414" spans="1:13" ht="16.5" customHeight="1" x14ac:dyDescent="0.3">
      <c r="A414" s="804"/>
      <c r="B414" s="151">
        <v>5089</v>
      </c>
      <c r="C414" s="133" t="s">
        <v>5487</v>
      </c>
      <c r="D414" s="134" t="s">
        <v>5237</v>
      </c>
      <c r="E414" s="133">
        <v>13.2</v>
      </c>
      <c r="F414" s="135" t="s">
        <v>5235</v>
      </c>
      <c r="G414" s="136">
        <v>4</v>
      </c>
      <c r="H414" s="753"/>
      <c r="I414" s="170"/>
      <c r="J414" s="144"/>
      <c r="K414" s="305"/>
      <c r="L414" s="787"/>
      <c r="M414" s="270"/>
    </row>
    <row r="415" spans="1:13" ht="16.5" customHeight="1" x14ac:dyDescent="0.3">
      <c r="A415" s="804"/>
      <c r="B415" s="151">
        <v>5142</v>
      </c>
      <c r="C415" s="133" t="s">
        <v>3245</v>
      </c>
      <c r="D415" s="134" t="s">
        <v>5235</v>
      </c>
      <c r="E415" s="133">
        <v>66</v>
      </c>
      <c r="F415" s="135" t="s">
        <v>5235</v>
      </c>
      <c r="G415" s="136">
        <v>0</v>
      </c>
      <c r="H415" s="753"/>
      <c r="I415" s="170"/>
      <c r="J415" s="144"/>
      <c r="K415" s="305"/>
      <c r="L415" s="632">
        <v>445</v>
      </c>
      <c r="M415" s="270"/>
    </row>
    <row r="416" spans="1:13" ht="16.5" customHeight="1" x14ac:dyDescent="0.3">
      <c r="A416" s="804"/>
      <c r="B416" s="151">
        <v>5051</v>
      </c>
      <c r="C416" s="133" t="s">
        <v>6102</v>
      </c>
      <c r="D416" s="134" t="s">
        <v>5235</v>
      </c>
      <c r="E416" s="133">
        <v>132</v>
      </c>
      <c r="F416" s="135" t="s">
        <v>5235</v>
      </c>
      <c r="G416" s="159">
        <v>80</v>
      </c>
      <c r="H416" s="807" t="s">
        <v>5490</v>
      </c>
      <c r="I416" s="170"/>
      <c r="J416" s="144"/>
      <c r="K416" s="304"/>
      <c r="L416" s="299"/>
      <c r="M416" s="270"/>
    </row>
    <row r="417" spans="1:13" ht="16.5" customHeight="1" x14ac:dyDescent="0.3">
      <c r="A417" s="804"/>
      <c r="B417" s="151">
        <v>5054</v>
      </c>
      <c r="C417" s="133" t="s">
        <v>6103</v>
      </c>
      <c r="D417" s="134" t="s">
        <v>5235</v>
      </c>
      <c r="E417" s="133">
        <v>132</v>
      </c>
      <c r="F417" s="135" t="s">
        <v>5235</v>
      </c>
      <c r="G417" s="159">
        <v>100</v>
      </c>
      <c r="H417" s="787"/>
      <c r="I417" s="170"/>
      <c r="J417" s="144"/>
      <c r="K417" s="304"/>
      <c r="L417" s="299"/>
      <c r="M417" s="270"/>
    </row>
    <row r="418" spans="1:13" ht="16.5" customHeight="1" x14ac:dyDescent="0.3">
      <c r="A418" s="804"/>
      <c r="B418" s="151">
        <v>5057</v>
      </c>
      <c r="C418" s="133" t="s">
        <v>6398</v>
      </c>
      <c r="D418" s="134" t="s">
        <v>5237</v>
      </c>
      <c r="E418" s="133">
        <v>132</v>
      </c>
      <c r="F418" s="135" t="s">
        <v>5235</v>
      </c>
      <c r="G418" s="159">
        <v>100</v>
      </c>
      <c r="H418" s="787"/>
      <c r="I418" s="170"/>
      <c r="J418" s="144"/>
      <c r="K418" s="304"/>
      <c r="L418" s="299"/>
      <c r="M418" s="270"/>
    </row>
    <row r="419" spans="1:13" ht="16.5" customHeight="1" x14ac:dyDescent="0.3">
      <c r="A419" s="804"/>
      <c r="B419" s="151">
        <v>5055</v>
      </c>
      <c r="C419" s="133" t="s">
        <v>6104</v>
      </c>
      <c r="D419" s="134" t="s">
        <v>5237</v>
      </c>
      <c r="E419" s="133">
        <v>132</v>
      </c>
      <c r="F419" s="135" t="s">
        <v>5235</v>
      </c>
      <c r="G419" s="159">
        <v>100</v>
      </c>
      <c r="H419" s="787"/>
      <c r="I419" s="170"/>
      <c r="J419" s="144"/>
      <c r="K419" s="304"/>
      <c r="L419" s="299"/>
      <c r="M419" s="270"/>
    </row>
    <row r="420" spans="1:13" ht="16.5" customHeight="1" x14ac:dyDescent="0.3">
      <c r="A420" s="804"/>
      <c r="B420" s="151">
        <v>5056</v>
      </c>
      <c r="C420" s="133" t="s">
        <v>6105</v>
      </c>
      <c r="D420" s="134" t="s">
        <v>5235</v>
      </c>
      <c r="E420" s="133">
        <v>132</v>
      </c>
      <c r="F420" s="135" t="s">
        <v>5235</v>
      </c>
      <c r="G420" s="159">
        <v>100</v>
      </c>
      <c r="H420" s="787"/>
      <c r="I420" s="170"/>
      <c r="J420" s="144"/>
      <c r="K420" s="304"/>
      <c r="L420" s="299"/>
      <c r="M420" s="270"/>
    </row>
    <row r="421" spans="1:13" ht="16.5" customHeight="1" x14ac:dyDescent="0.3">
      <c r="A421" s="804"/>
      <c r="B421" s="151">
        <v>5052</v>
      </c>
      <c r="C421" s="133" t="s">
        <v>5821</v>
      </c>
      <c r="D421" s="134" t="s">
        <v>5235</v>
      </c>
      <c r="E421" s="133">
        <v>132</v>
      </c>
      <c r="F421" s="135" t="s">
        <v>5235</v>
      </c>
      <c r="G421" s="159">
        <v>80</v>
      </c>
      <c r="H421" s="787"/>
      <c r="I421" s="170"/>
      <c r="J421" s="144"/>
      <c r="K421" s="304"/>
      <c r="L421" s="299"/>
      <c r="M421" s="270"/>
    </row>
    <row r="422" spans="1:13" ht="16.5" customHeight="1" x14ac:dyDescent="0.3">
      <c r="A422" s="804"/>
      <c r="B422" s="151">
        <v>5045</v>
      </c>
      <c r="C422" s="133" t="s">
        <v>9705</v>
      </c>
      <c r="D422" s="134" t="s">
        <v>5237</v>
      </c>
      <c r="E422" s="133">
        <v>132</v>
      </c>
      <c r="F422" s="135" t="s">
        <v>5235</v>
      </c>
      <c r="G422" s="453" t="s">
        <v>5235</v>
      </c>
      <c r="H422" s="753">
        <v>60</v>
      </c>
      <c r="I422" s="170"/>
      <c r="J422" s="144"/>
      <c r="K422" s="304"/>
      <c r="L422" s="299"/>
      <c r="M422" s="270"/>
    </row>
    <row r="423" spans="1:13" ht="16.5" customHeight="1" x14ac:dyDescent="0.3">
      <c r="A423" s="804"/>
      <c r="B423" s="151">
        <v>5046</v>
      </c>
      <c r="C423" s="133" t="s">
        <v>9706</v>
      </c>
      <c r="D423" s="134" t="s">
        <v>5235</v>
      </c>
      <c r="E423" s="133">
        <v>132</v>
      </c>
      <c r="F423" s="135" t="s">
        <v>5235</v>
      </c>
      <c r="G423" s="159">
        <v>0</v>
      </c>
      <c r="H423" s="170"/>
      <c r="I423" s="170"/>
      <c r="J423" s="144"/>
      <c r="K423" s="304"/>
      <c r="L423" s="299"/>
      <c r="M423" s="270"/>
    </row>
    <row r="424" spans="1:13" ht="16.5" customHeight="1" x14ac:dyDescent="0.3">
      <c r="A424" s="804"/>
      <c r="B424" s="151">
        <v>5053</v>
      </c>
      <c r="C424" s="133" t="s">
        <v>5822</v>
      </c>
      <c r="D424" s="134" t="s">
        <v>5235</v>
      </c>
      <c r="E424" s="133">
        <v>132</v>
      </c>
      <c r="F424" s="135" t="s">
        <v>5235</v>
      </c>
      <c r="G424" s="159">
        <v>80</v>
      </c>
      <c r="H424" s="515"/>
      <c r="I424" s="170"/>
      <c r="J424" s="144"/>
      <c r="K424" s="304"/>
      <c r="L424" s="299"/>
      <c r="M424" s="270"/>
    </row>
    <row r="425" spans="1:13" ht="16.5" customHeight="1" x14ac:dyDescent="0.3">
      <c r="A425" s="804"/>
      <c r="B425" s="151">
        <v>5060</v>
      </c>
      <c r="C425" s="133" t="s">
        <v>5489</v>
      </c>
      <c r="D425" s="134" t="s">
        <v>5237</v>
      </c>
      <c r="E425" s="133">
        <v>132</v>
      </c>
      <c r="F425" s="135" t="s">
        <v>5235</v>
      </c>
      <c r="G425" s="159">
        <v>60</v>
      </c>
      <c r="H425" s="750"/>
      <c r="I425" s="170"/>
      <c r="J425" s="144"/>
      <c r="K425" s="304"/>
      <c r="L425" s="299"/>
      <c r="M425" s="270"/>
    </row>
    <row r="426" spans="1:13" ht="16.5" customHeight="1" x14ac:dyDescent="0.3">
      <c r="A426" s="804"/>
      <c r="B426" s="151">
        <v>5070</v>
      </c>
      <c r="C426" s="133" t="s">
        <v>5489</v>
      </c>
      <c r="D426" s="134" t="s">
        <v>5237</v>
      </c>
      <c r="E426" s="133">
        <v>33</v>
      </c>
      <c r="F426" s="135" t="s">
        <v>5235</v>
      </c>
      <c r="G426" s="159">
        <v>60</v>
      </c>
      <c r="H426" s="308"/>
      <c r="I426" s="125"/>
      <c r="J426" s="309"/>
      <c r="K426" s="310"/>
      <c r="L426" s="299"/>
      <c r="M426" s="270"/>
    </row>
    <row r="427" spans="1:13" ht="16.5" customHeight="1" x14ac:dyDescent="0.3">
      <c r="A427" s="804"/>
      <c r="B427" s="151">
        <v>5100</v>
      </c>
      <c r="C427" s="133" t="s">
        <v>5494</v>
      </c>
      <c r="D427" s="134" t="s">
        <v>5237</v>
      </c>
      <c r="E427" s="133">
        <v>66</v>
      </c>
      <c r="F427" s="135" t="s">
        <v>5235</v>
      </c>
      <c r="G427" s="159">
        <v>10</v>
      </c>
      <c r="H427" s="311"/>
      <c r="I427" s="620" t="s">
        <v>5495</v>
      </c>
      <c r="J427" s="312"/>
      <c r="K427" s="633"/>
      <c r="L427" s="299"/>
      <c r="M427" s="270"/>
    </row>
    <row r="428" spans="1:13" ht="16.5" customHeight="1" x14ac:dyDescent="0.3">
      <c r="A428" s="804"/>
      <c r="B428" s="151">
        <v>5109</v>
      </c>
      <c r="C428" s="320" t="s">
        <v>3244</v>
      </c>
      <c r="D428" s="335" t="s">
        <v>5237</v>
      </c>
      <c r="E428" s="320">
        <v>33</v>
      </c>
      <c r="F428" s="426" t="s">
        <v>5235</v>
      </c>
      <c r="G428" s="258">
        <v>2</v>
      </c>
      <c r="H428" s="747" t="s">
        <v>5496</v>
      </c>
      <c r="I428" s="753">
        <v>0</v>
      </c>
      <c r="J428" s="138"/>
      <c r="K428" s="633"/>
      <c r="L428" s="299"/>
      <c r="M428" s="801" t="s">
        <v>5497</v>
      </c>
    </row>
    <row r="429" spans="1:13" ht="16.5" customHeight="1" x14ac:dyDescent="0.3">
      <c r="A429" s="804"/>
      <c r="B429" s="151">
        <v>5110</v>
      </c>
      <c r="C429" s="133" t="s">
        <v>3244</v>
      </c>
      <c r="D429" s="134" t="s">
        <v>5237</v>
      </c>
      <c r="E429" s="133">
        <v>66</v>
      </c>
      <c r="F429" s="135" t="s">
        <v>5235</v>
      </c>
      <c r="G429" s="159">
        <v>0</v>
      </c>
      <c r="H429" s="308">
        <v>0</v>
      </c>
      <c r="I429" s="289"/>
      <c r="J429" s="138" t="s">
        <v>5498</v>
      </c>
      <c r="K429" s="633"/>
      <c r="L429" s="299"/>
      <c r="M429" s="801"/>
    </row>
    <row r="430" spans="1:13" ht="16.5" customHeight="1" x14ac:dyDescent="0.3">
      <c r="A430" s="804"/>
      <c r="B430" s="151">
        <v>5111</v>
      </c>
      <c r="C430" s="133" t="s">
        <v>5499</v>
      </c>
      <c r="D430" s="134" t="s">
        <v>5235</v>
      </c>
      <c r="E430" s="133">
        <v>66</v>
      </c>
      <c r="F430" s="135" t="s">
        <v>5235</v>
      </c>
      <c r="G430" s="136">
        <v>40</v>
      </c>
      <c r="H430" s="748"/>
      <c r="I430" s="276"/>
      <c r="J430" s="743">
        <v>45</v>
      </c>
      <c r="K430" s="633"/>
      <c r="L430" s="299"/>
      <c r="M430" s="315"/>
    </row>
    <row r="431" spans="1:13" ht="16.5" customHeight="1" x14ac:dyDescent="0.3">
      <c r="A431" s="804"/>
      <c r="B431" s="151">
        <v>5102</v>
      </c>
      <c r="C431" s="133" t="s">
        <v>6874</v>
      </c>
      <c r="D431" s="134" t="s">
        <v>5237</v>
      </c>
      <c r="E431" s="133">
        <v>66</v>
      </c>
      <c r="F431" s="135" t="s">
        <v>5235</v>
      </c>
      <c r="G431" s="136">
        <v>40</v>
      </c>
      <c r="H431" s="746" t="s">
        <v>3046</v>
      </c>
      <c r="I431" s="169"/>
      <c r="J431" s="743"/>
      <c r="K431" s="633"/>
      <c r="L431" s="299"/>
      <c r="M431" s="315"/>
    </row>
    <row r="432" spans="1:13" ht="16.5" customHeight="1" x14ac:dyDescent="0.3">
      <c r="A432" s="804"/>
      <c r="B432" s="133">
        <v>5115</v>
      </c>
      <c r="C432" s="133" t="s">
        <v>6874</v>
      </c>
      <c r="D432" s="134" t="s">
        <v>5237</v>
      </c>
      <c r="E432" s="133">
        <v>13.2</v>
      </c>
      <c r="F432" s="135" t="s">
        <v>5235</v>
      </c>
      <c r="G432" s="136">
        <v>12</v>
      </c>
      <c r="H432" s="754"/>
      <c r="I432" s="602"/>
      <c r="J432" s="299"/>
      <c r="K432" s="633"/>
      <c r="L432" s="299"/>
      <c r="M432" s="315">
        <v>244</v>
      </c>
    </row>
    <row r="433" spans="1:13" ht="16.5" customHeight="1" x14ac:dyDescent="0.3">
      <c r="A433" s="804"/>
      <c r="B433" s="133">
        <v>5103</v>
      </c>
      <c r="C433" s="133" t="s">
        <v>3046</v>
      </c>
      <c r="D433" s="134" t="s">
        <v>5237</v>
      </c>
      <c r="E433" s="133">
        <v>66</v>
      </c>
      <c r="F433" s="135" t="s">
        <v>5235</v>
      </c>
      <c r="G433" s="136">
        <v>40</v>
      </c>
      <c r="H433" s="754">
        <v>40</v>
      </c>
      <c r="I433" s="602"/>
      <c r="J433" s="299"/>
      <c r="K433" s="633"/>
      <c r="L433" s="299"/>
      <c r="M433" s="315"/>
    </row>
    <row r="434" spans="1:13" ht="16.5" customHeight="1" x14ac:dyDescent="0.3">
      <c r="A434" s="804"/>
      <c r="B434" s="133">
        <v>5114</v>
      </c>
      <c r="C434" s="133" t="s">
        <v>3046</v>
      </c>
      <c r="D434" s="134" t="s">
        <v>5237</v>
      </c>
      <c r="E434" s="133">
        <v>13.2</v>
      </c>
      <c r="F434" s="135" t="s">
        <v>5235</v>
      </c>
      <c r="G434" s="136">
        <v>20</v>
      </c>
      <c r="H434" s="704"/>
      <c r="I434" s="193"/>
      <c r="J434" s="319"/>
      <c r="K434" s="633"/>
      <c r="L434" s="299"/>
      <c r="M434" s="270"/>
    </row>
    <row r="435" spans="1:13" ht="16.5" customHeight="1" x14ac:dyDescent="0.3">
      <c r="A435" s="804"/>
      <c r="B435" s="133">
        <v>5118</v>
      </c>
      <c r="C435" s="172" t="s">
        <v>6003</v>
      </c>
      <c r="D435" s="153" t="s">
        <v>5237</v>
      </c>
      <c r="E435" s="172">
        <v>132</v>
      </c>
      <c r="F435" s="156" t="s">
        <v>5235</v>
      </c>
      <c r="G435" s="159">
        <v>110</v>
      </c>
      <c r="H435" s="641"/>
      <c r="I435" s="245"/>
      <c r="J435" s="312"/>
      <c r="K435" s="633"/>
      <c r="L435" s="299"/>
      <c r="M435" s="270"/>
    </row>
    <row r="436" spans="1:13" ht="16.5" customHeight="1" x14ac:dyDescent="0.3">
      <c r="A436" s="804"/>
      <c r="B436" s="133">
        <v>5119</v>
      </c>
      <c r="C436" s="133" t="s">
        <v>6005</v>
      </c>
      <c r="D436" s="134" t="s">
        <v>5235</v>
      </c>
      <c r="E436" s="133">
        <v>132</v>
      </c>
      <c r="F436" s="156" t="s">
        <v>5235</v>
      </c>
      <c r="G436" s="159">
        <v>110</v>
      </c>
      <c r="H436" s="138" t="s">
        <v>6004</v>
      </c>
      <c r="I436" s="245"/>
      <c r="J436" s="312"/>
      <c r="K436" s="633"/>
      <c r="L436" s="299"/>
      <c r="M436" s="270"/>
    </row>
    <row r="437" spans="1:13" ht="16.5" customHeight="1" x14ac:dyDescent="0.3">
      <c r="A437" s="804"/>
      <c r="B437" s="133">
        <v>5120</v>
      </c>
      <c r="C437" s="133" t="s">
        <v>5500</v>
      </c>
      <c r="D437" s="134" t="s">
        <v>5237</v>
      </c>
      <c r="E437" s="133">
        <v>132</v>
      </c>
      <c r="F437" s="127" t="s">
        <v>5235</v>
      </c>
      <c r="G437" s="168">
        <v>110</v>
      </c>
      <c r="H437" s="155">
        <v>140</v>
      </c>
      <c r="I437" s="634" t="s">
        <v>5501</v>
      </c>
      <c r="J437" s="312"/>
      <c r="K437" s="633"/>
      <c r="L437" s="299"/>
      <c r="M437" s="270"/>
    </row>
    <row r="438" spans="1:13" ht="16.5" customHeight="1" x14ac:dyDescent="0.3">
      <c r="A438" s="804"/>
      <c r="B438" s="133">
        <v>5122</v>
      </c>
      <c r="C438" s="133" t="s">
        <v>6004</v>
      </c>
      <c r="D438" s="134" t="s">
        <v>5237</v>
      </c>
      <c r="E438" s="133">
        <v>33</v>
      </c>
      <c r="F438" s="135" t="s">
        <v>5235</v>
      </c>
      <c r="G438" s="159">
        <v>10</v>
      </c>
      <c r="H438" s="290"/>
      <c r="J438" s="138" t="s">
        <v>5502</v>
      </c>
      <c r="K438" s="633"/>
      <c r="L438" s="299"/>
      <c r="M438" s="745"/>
    </row>
    <row r="439" spans="1:13" ht="16.5" customHeight="1" x14ac:dyDescent="0.3">
      <c r="A439" s="804"/>
      <c r="B439" s="133">
        <v>5129</v>
      </c>
      <c r="C439" s="133" t="s">
        <v>5503</v>
      </c>
      <c r="D439" s="134" t="s">
        <v>5237</v>
      </c>
      <c r="E439" s="133">
        <v>13.2</v>
      </c>
      <c r="F439" s="135" t="s">
        <v>5235</v>
      </c>
      <c r="G439" s="136">
        <v>3</v>
      </c>
      <c r="H439" s="602"/>
      <c r="I439" s="248">
        <v>322</v>
      </c>
      <c r="J439" s="676">
        <v>382</v>
      </c>
      <c r="K439" s="633"/>
      <c r="L439" s="299"/>
      <c r="M439" s="745"/>
    </row>
    <row r="440" spans="1:13" ht="16.5" customHeight="1" x14ac:dyDescent="0.3">
      <c r="A440" s="804"/>
      <c r="B440" s="133">
        <v>5127</v>
      </c>
      <c r="C440" s="133" t="s">
        <v>9707</v>
      </c>
      <c r="D440" s="134" t="s">
        <v>5237</v>
      </c>
      <c r="E440" s="133">
        <v>66</v>
      </c>
      <c r="F440" s="135"/>
      <c r="G440" s="136">
        <v>0</v>
      </c>
      <c r="H440" s="602"/>
      <c r="I440" s="248"/>
      <c r="J440" s="155"/>
      <c r="K440" s="633"/>
      <c r="L440" s="299"/>
      <c r="M440" s="745"/>
    </row>
    <row r="441" spans="1:13" ht="16.5" customHeight="1" x14ac:dyDescent="0.3">
      <c r="A441" s="804"/>
      <c r="B441" s="133">
        <v>5130</v>
      </c>
      <c r="C441" s="133" t="s">
        <v>5504</v>
      </c>
      <c r="D441" s="134" t="s">
        <v>5237</v>
      </c>
      <c r="E441" s="133">
        <v>132</v>
      </c>
      <c r="F441" s="135" t="s">
        <v>5235</v>
      </c>
      <c r="G441" s="136">
        <v>320</v>
      </c>
      <c r="H441" s="602"/>
      <c r="I441" s="300"/>
      <c r="J441" s="312"/>
      <c r="K441" s="633"/>
      <c r="L441" s="299"/>
      <c r="M441" s="745"/>
    </row>
    <row r="442" spans="1:13" ht="16.5" customHeight="1" x14ac:dyDescent="0.3">
      <c r="A442" s="804"/>
      <c r="B442" s="133">
        <v>5140</v>
      </c>
      <c r="C442" s="133" t="s">
        <v>5505</v>
      </c>
      <c r="D442" s="134" t="s">
        <v>5237</v>
      </c>
      <c r="E442" s="133">
        <v>500</v>
      </c>
      <c r="F442" s="135" t="s">
        <v>5235</v>
      </c>
      <c r="G442" s="128">
        <v>340</v>
      </c>
      <c r="H442" s="321"/>
      <c r="I442" s="322"/>
      <c r="J442" s="319"/>
      <c r="K442" s="633"/>
      <c r="L442" s="299"/>
      <c r="M442" s="270"/>
    </row>
    <row r="443" spans="1:13" ht="16.5" customHeight="1" x14ac:dyDescent="0.3">
      <c r="A443" s="804"/>
      <c r="B443" s="133">
        <v>5134</v>
      </c>
      <c r="C443" s="320" t="s">
        <v>9708</v>
      </c>
      <c r="D443" s="335" t="s">
        <v>5237</v>
      </c>
      <c r="E443" s="320">
        <v>66</v>
      </c>
      <c r="F443" s="426" t="s">
        <v>5235</v>
      </c>
      <c r="G443" s="258">
        <v>50</v>
      </c>
      <c r="H443" s="361" t="s">
        <v>9708</v>
      </c>
      <c r="I443" s="292"/>
      <c r="J443" s="633"/>
      <c r="K443" s="633"/>
      <c r="L443" s="299"/>
      <c r="M443" s="270"/>
    </row>
    <row r="444" spans="1:13" ht="16.5" customHeight="1" x14ac:dyDescent="0.3">
      <c r="A444" s="804"/>
      <c r="B444" s="173">
        <v>5133</v>
      </c>
      <c r="C444" s="320" t="s">
        <v>9708</v>
      </c>
      <c r="D444" s="335" t="s">
        <v>5237</v>
      </c>
      <c r="E444" s="320">
        <v>13.2</v>
      </c>
      <c r="F444" s="426" t="s">
        <v>5235</v>
      </c>
      <c r="G444" s="258">
        <v>5</v>
      </c>
      <c r="H444" s="744">
        <v>50</v>
      </c>
      <c r="I444" s="292"/>
      <c r="J444" s="633"/>
      <c r="K444" s="633"/>
      <c r="L444" s="299"/>
      <c r="M444" s="270"/>
    </row>
    <row r="445" spans="1:13" ht="16.5" customHeight="1" x14ac:dyDescent="0.3">
      <c r="A445" s="804"/>
      <c r="B445" s="133">
        <v>5104</v>
      </c>
      <c r="C445" s="133" t="s">
        <v>9709</v>
      </c>
      <c r="D445" s="134" t="s">
        <v>5237</v>
      </c>
      <c r="E445" s="133">
        <v>66</v>
      </c>
      <c r="F445" s="135" t="s">
        <v>5235</v>
      </c>
      <c r="G445" s="136">
        <v>50</v>
      </c>
      <c r="H445" s="361" t="s">
        <v>9709</v>
      </c>
      <c r="I445" s="292"/>
      <c r="J445" s="633"/>
      <c r="K445" s="633"/>
      <c r="L445" s="299"/>
      <c r="M445" s="270"/>
    </row>
    <row r="446" spans="1:13" ht="16.5" customHeight="1" x14ac:dyDescent="0.3">
      <c r="A446" s="804"/>
      <c r="B446" s="133">
        <v>5105</v>
      </c>
      <c r="C446" s="133" t="s">
        <v>9709</v>
      </c>
      <c r="D446" s="134" t="s">
        <v>5237</v>
      </c>
      <c r="E446" s="133">
        <v>13.2</v>
      </c>
      <c r="F446" s="127" t="s">
        <v>5235</v>
      </c>
      <c r="G446" s="136">
        <v>5</v>
      </c>
      <c r="H446" s="744">
        <v>50</v>
      </c>
      <c r="I446" s="292"/>
      <c r="J446" s="633"/>
      <c r="K446" s="633"/>
      <c r="L446" s="299"/>
      <c r="M446" s="270"/>
    </row>
    <row r="447" spans="1:13" ht="16.5" customHeight="1" x14ac:dyDescent="0.3">
      <c r="A447" s="804"/>
      <c r="B447" s="173">
        <v>5106</v>
      </c>
      <c r="C447" s="133" t="s">
        <v>9710</v>
      </c>
      <c r="D447" s="134" t="s">
        <v>5237</v>
      </c>
      <c r="E447" s="133">
        <v>132</v>
      </c>
      <c r="F447" s="135" t="s">
        <v>5235</v>
      </c>
      <c r="G447" s="136">
        <v>150</v>
      </c>
      <c r="H447" s="143" t="s">
        <v>9710</v>
      </c>
      <c r="I447" s="292"/>
      <c r="J447" s="633"/>
      <c r="K447" s="633"/>
      <c r="L447" s="299"/>
      <c r="M447" s="270"/>
    </row>
    <row r="448" spans="1:13" ht="16.5" customHeight="1" x14ac:dyDescent="0.3">
      <c r="A448" s="804"/>
      <c r="B448" s="173">
        <v>5107</v>
      </c>
      <c r="C448" s="133" t="s">
        <v>9710</v>
      </c>
      <c r="D448" s="134" t="s">
        <v>5237</v>
      </c>
      <c r="E448" s="133">
        <v>13.2</v>
      </c>
      <c r="F448" s="127" t="s">
        <v>5235</v>
      </c>
      <c r="G448" s="136">
        <v>77</v>
      </c>
      <c r="H448" s="146">
        <v>152</v>
      </c>
      <c r="I448" s="292"/>
      <c r="J448" s="633"/>
      <c r="K448" s="633"/>
      <c r="L448" s="299"/>
      <c r="M448" s="270"/>
    </row>
    <row r="449" spans="1:13" ht="16.5" customHeight="1" x14ac:dyDescent="0.3">
      <c r="A449" s="804"/>
      <c r="B449" s="173">
        <v>5145</v>
      </c>
      <c r="C449" s="172" t="s">
        <v>6752</v>
      </c>
      <c r="D449" s="153" t="s">
        <v>5235</v>
      </c>
      <c r="E449" s="172">
        <v>132</v>
      </c>
      <c r="F449" s="156" t="s">
        <v>5235</v>
      </c>
      <c r="G449" s="128">
        <v>70</v>
      </c>
      <c r="H449" s="172"/>
      <c r="I449" s="292"/>
      <c r="J449" s="633"/>
      <c r="K449" s="633"/>
      <c r="L449" s="299"/>
      <c r="M449" s="270"/>
    </row>
    <row r="450" spans="1:13" ht="16.5" customHeight="1" x14ac:dyDescent="0.3">
      <c r="A450" s="804"/>
      <c r="B450" s="173">
        <v>5154</v>
      </c>
      <c r="C450" s="172" t="s">
        <v>6753</v>
      </c>
      <c r="D450" s="153" t="s">
        <v>5237</v>
      </c>
      <c r="E450" s="172">
        <v>132</v>
      </c>
      <c r="F450" s="156" t="s">
        <v>5235</v>
      </c>
      <c r="G450" s="128">
        <v>70</v>
      </c>
      <c r="H450" s="170"/>
      <c r="I450" s="292"/>
      <c r="J450" s="633"/>
      <c r="K450" s="633"/>
      <c r="L450" s="299"/>
      <c r="M450" s="270"/>
    </row>
    <row r="451" spans="1:13" ht="16.5" customHeight="1" x14ac:dyDescent="0.3">
      <c r="A451" s="804"/>
      <c r="B451" s="173">
        <v>5153</v>
      </c>
      <c r="C451" s="172" t="s">
        <v>6827</v>
      </c>
      <c r="D451" s="153" t="s">
        <v>5235</v>
      </c>
      <c r="E451" s="172">
        <v>132</v>
      </c>
      <c r="F451" s="156" t="s">
        <v>5235</v>
      </c>
      <c r="G451" s="128">
        <v>70</v>
      </c>
      <c r="H451" s="137" t="s">
        <v>6400</v>
      </c>
      <c r="I451" s="292"/>
      <c r="J451" s="633"/>
      <c r="K451" s="633"/>
      <c r="L451" s="299"/>
      <c r="M451" s="270"/>
    </row>
    <row r="452" spans="1:13" ht="16.5" customHeight="1" x14ac:dyDescent="0.3">
      <c r="A452" s="804"/>
      <c r="B452" s="173">
        <v>5146</v>
      </c>
      <c r="C452" s="172" t="s">
        <v>6399</v>
      </c>
      <c r="D452" s="153" t="s">
        <v>5237</v>
      </c>
      <c r="E452" s="172">
        <v>132</v>
      </c>
      <c r="F452" s="156" t="s">
        <v>5235</v>
      </c>
      <c r="G452" s="128">
        <v>70</v>
      </c>
      <c r="H452" s="139">
        <v>70</v>
      </c>
      <c r="I452" s="292"/>
      <c r="J452" s="633"/>
      <c r="K452" s="633"/>
      <c r="L452" s="299"/>
      <c r="M452" s="270"/>
    </row>
    <row r="453" spans="1:13" ht="16.5" customHeight="1" x14ac:dyDescent="0.3">
      <c r="A453" s="804"/>
      <c r="B453" s="173">
        <v>5147</v>
      </c>
      <c r="C453" s="172" t="s">
        <v>6401</v>
      </c>
      <c r="D453" s="153" t="s">
        <v>5235</v>
      </c>
      <c r="E453" s="172">
        <v>132</v>
      </c>
      <c r="F453" s="156" t="s">
        <v>5235</v>
      </c>
      <c r="G453" s="128">
        <v>70</v>
      </c>
      <c r="H453" s="139"/>
      <c r="I453" s="292"/>
      <c r="J453" s="633"/>
      <c r="K453" s="633"/>
      <c r="L453" s="299"/>
      <c r="M453" s="270"/>
    </row>
    <row r="454" spans="1:13" ht="16.5" customHeight="1" x14ac:dyDescent="0.3">
      <c r="A454" s="804"/>
      <c r="B454" s="173">
        <v>5148</v>
      </c>
      <c r="C454" s="172" t="s">
        <v>6402</v>
      </c>
      <c r="D454" s="153" t="s">
        <v>5237</v>
      </c>
      <c r="E454" s="172">
        <v>132</v>
      </c>
      <c r="F454" s="156" t="s">
        <v>5235</v>
      </c>
      <c r="G454" s="128">
        <v>70</v>
      </c>
      <c r="H454" s="125"/>
      <c r="I454" s="292"/>
      <c r="J454" s="633"/>
      <c r="K454" s="633"/>
      <c r="L454" s="299"/>
      <c r="M454" s="270"/>
    </row>
    <row r="455" spans="1:13" ht="16.5" customHeight="1" x14ac:dyDescent="0.3">
      <c r="A455" s="804"/>
      <c r="B455" s="173">
        <v>5116</v>
      </c>
      <c r="C455" s="172" t="s">
        <v>9711</v>
      </c>
      <c r="D455" s="153" t="s">
        <v>5237</v>
      </c>
      <c r="E455" s="172">
        <v>132</v>
      </c>
      <c r="F455" s="156" t="s">
        <v>5235</v>
      </c>
      <c r="G455" s="168">
        <v>120</v>
      </c>
      <c r="H455" s="153" t="s">
        <v>9711</v>
      </c>
      <c r="I455" s="280"/>
      <c r="J455" s="280"/>
      <c r="K455" s="633"/>
      <c r="L455" s="299"/>
      <c r="M455" s="270"/>
    </row>
    <row r="456" spans="1:13" ht="16.5" customHeight="1" x14ac:dyDescent="0.3">
      <c r="A456" s="804"/>
      <c r="B456" s="173">
        <v>5117</v>
      </c>
      <c r="C456" s="172" t="s">
        <v>9711</v>
      </c>
      <c r="D456" s="153" t="s">
        <v>5237</v>
      </c>
      <c r="E456" s="172">
        <v>33</v>
      </c>
      <c r="F456" s="156" t="s">
        <v>5235</v>
      </c>
      <c r="G456" s="168">
        <v>10</v>
      </c>
      <c r="H456" s="141">
        <v>120</v>
      </c>
      <c r="I456" s="144"/>
      <c r="J456" s="144"/>
      <c r="K456" s="633"/>
      <c r="L456" s="299"/>
      <c r="M456" s="270"/>
    </row>
    <row r="457" spans="1:13" ht="16.5" customHeight="1" x14ac:dyDescent="0.3">
      <c r="A457" s="804"/>
      <c r="B457" s="173">
        <v>5150</v>
      </c>
      <c r="C457" s="172" t="s">
        <v>9712</v>
      </c>
      <c r="D457" s="153" t="s">
        <v>5237</v>
      </c>
      <c r="E457" s="172">
        <v>132</v>
      </c>
      <c r="F457" s="135" t="s">
        <v>5235</v>
      </c>
      <c r="G457" s="128">
        <v>150</v>
      </c>
      <c r="H457" s="175"/>
      <c r="I457" s="143" t="s">
        <v>5507</v>
      </c>
      <c r="J457" s="144"/>
      <c r="K457" s="633"/>
      <c r="L457" s="299"/>
      <c r="M457" s="270"/>
    </row>
    <row r="458" spans="1:13" ht="16.5" customHeight="1" x14ac:dyDescent="0.3">
      <c r="A458" s="804"/>
      <c r="B458" s="173">
        <v>5108</v>
      </c>
      <c r="C458" s="172" t="s">
        <v>9713</v>
      </c>
      <c r="D458" s="153" t="s">
        <v>5237</v>
      </c>
      <c r="E458" s="172">
        <v>132</v>
      </c>
      <c r="F458" s="135" t="s">
        <v>5235</v>
      </c>
      <c r="G458" s="323">
        <v>150</v>
      </c>
      <c r="H458" s="175"/>
      <c r="I458" s="743">
        <v>150</v>
      </c>
      <c r="J458" s="746" t="s">
        <v>5508</v>
      </c>
      <c r="K458" s="633"/>
      <c r="L458" s="299"/>
      <c r="M458" s="270"/>
    </row>
    <row r="459" spans="1:13" ht="16.5" customHeight="1" x14ac:dyDescent="0.3">
      <c r="A459" s="804"/>
      <c r="B459" s="173">
        <v>5014</v>
      </c>
      <c r="C459" s="172" t="s">
        <v>5506</v>
      </c>
      <c r="D459" s="153" t="s">
        <v>5237</v>
      </c>
      <c r="E459" s="172">
        <v>132</v>
      </c>
      <c r="F459" s="135" t="s">
        <v>5235</v>
      </c>
      <c r="G459" s="323">
        <v>200</v>
      </c>
      <c r="H459" s="175"/>
      <c r="I459" s="746"/>
      <c r="J459" s="754">
        <v>350</v>
      </c>
      <c r="K459" s="633"/>
      <c r="L459" s="299"/>
      <c r="M459" s="270"/>
    </row>
    <row r="460" spans="1:13" ht="16.5" customHeight="1" x14ac:dyDescent="0.3">
      <c r="A460" s="804"/>
      <c r="B460" s="173">
        <v>5151</v>
      </c>
      <c r="C460" s="172" t="s">
        <v>5509</v>
      </c>
      <c r="D460" s="153" t="s">
        <v>5237</v>
      </c>
      <c r="E460" s="172">
        <v>13.2</v>
      </c>
      <c r="F460" s="135" t="s">
        <v>5235</v>
      </c>
      <c r="G460" s="323">
        <v>17</v>
      </c>
      <c r="H460" s="412"/>
      <c r="I460" s="144"/>
      <c r="J460" s="144"/>
      <c r="K460" s="633"/>
      <c r="L460" s="299"/>
      <c r="M460" s="270"/>
    </row>
    <row r="461" spans="1:13" ht="16.5" customHeight="1" x14ac:dyDescent="0.3">
      <c r="A461" s="804"/>
      <c r="B461" s="173">
        <v>5152</v>
      </c>
      <c r="C461" s="172" t="s">
        <v>5510</v>
      </c>
      <c r="D461" s="153" t="s">
        <v>5237</v>
      </c>
      <c r="E461" s="172">
        <v>13.2</v>
      </c>
      <c r="F461" s="135" t="s">
        <v>5235</v>
      </c>
      <c r="G461" s="323">
        <v>17</v>
      </c>
      <c r="H461" s="178"/>
      <c r="I461" s="706"/>
      <c r="J461" s="734"/>
      <c r="K461" s="633"/>
      <c r="L461" s="299"/>
      <c r="M461" s="270"/>
    </row>
    <row r="462" spans="1:13" ht="16.5" customHeight="1" x14ac:dyDescent="0.3">
      <c r="A462" s="804"/>
      <c r="B462" s="133">
        <v>5160</v>
      </c>
      <c r="C462" s="133" t="s">
        <v>5508</v>
      </c>
      <c r="D462" s="134" t="s">
        <v>5237</v>
      </c>
      <c r="E462" s="133">
        <v>500</v>
      </c>
      <c r="F462" s="135" t="s">
        <v>5235</v>
      </c>
      <c r="G462" s="128">
        <v>350</v>
      </c>
      <c r="H462" s="148"/>
      <c r="I462" s="193"/>
      <c r="J462" s="249"/>
      <c r="K462" s="633"/>
      <c r="L462" s="299"/>
      <c r="M462" s="270"/>
    </row>
    <row r="463" spans="1:13" ht="16.5" customHeight="1" x14ac:dyDescent="0.3">
      <c r="A463" s="804"/>
      <c r="B463" s="173">
        <v>5170</v>
      </c>
      <c r="C463" s="172" t="s">
        <v>5511</v>
      </c>
      <c r="D463" s="153" t="s">
        <v>5235</v>
      </c>
      <c r="E463" s="172">
        <v>66</v>
      </c>
      <c r="F463" s="135" t="s">
        <v>5235</v>
      </c>
      <c r="G463" s="323">
        <v>35</v>
      </c>
      <c r="H463" s="172"/>
      <c r="I463" s="292"/>
      <c r="J463" s="633"/>
      <c r="K463" s="633"/>
      <c r="L463" s="299"/>
      <c r="M463" s="270"/>
    </row>
    <row r="464" spans="1:13" ht="16.5" customHeight="1" x14ac:dyDescent="0.3">
      <c r="A464" s="804"/>
      <c r="B464" s="133">
        <v>5171</v>
      </c>
      <c r="C464" s="133" t="s">
        <v>5512</v>
      </c>
      <c r="D464" s="134" t="s">
        <v>5235</v>
      </c>
      <c r="E464" s="133">
        <v>132</v>
      </c>
      <c r="F464" s="156" t="s">
        <v>5235</v>
      </c>
      <c r="G464" s="306">
        <v>45</v>
      </c>
      <c r="H464" s="138" t="s">
        <v>5513</v>
      </c>
      <c r="I464" s="292"/>
      <c r="J464" s="633"/>
      <c r="K464" s="633"/>
      <c r="L464" s="299"/>
      <c r="M464" s="270"/>
    </row>
    <row r="465" spans="1:13" ht="16.5" customHeight="1" x14ac:dyDescent="0.3">
      <c r="A465" s="804"/>
      <c r="B465" s="172">
        <v>5172</v>
      </c>
      <c r="C465" s="172" t="s">
        <v>5514</v>
      </c>
      <c r="D465" s="153" t="s">
        <v>5235</v>
      </c>
      <c r="E465" s="172">
        <v>132</v>
      </c>
      <c r="F465" s="324" t="s">
        <v>5235</v>
      </c>
      <c r="G465" s="306">
        <v>130</v>
      </c>
      <c r="H465" s="155">
        <v>150</v>
      </c>
      <c r="I465" s="292"/>
      <c r="J465" s="633"/>
      <c r="K465" s="633"/>
      <c r="L465" s="299"/>
      <c r="M465" s="270"/>
    </row>
    <row r="466" spans="1:13" ht="16.5" customHeight="1" thickBot="1" x14ac:dyDescent="0.35">
      <c r="A466" s="805"/>
      <c r="B466" s="189">
        <v>5173</v>
      </c>
      <c r="C466" s="189" t="s">
        <v>5515</v>
      </c>
      <c r="D466" s="190" t="s">
        <v>5235</v>
      </c>
      <c r="E466" s="189">
        <v>132</v>
      </c>
      <c r="F466" s="325" t="s">
        <v>5235</v>
      </c>
      <c r="G466" s="218">
        <v>130</v>
      </c>
      <c r="H466" s="170"/>
      <c r="I466" s="615"/>
      <c r="J466" s="326"/>
      <c r="K466" s="326"/>
      <c r="L466" s="327"/>
      <c r="M466" s="270"/>
    </row>
    <row r="467" spans="1:13" ht="16.5" customHeight="1" x14ac:dyDescent="0.3">
      <c r="A467" s="797" t="s">
        <v>2825</v>
      </c>
      <c r="B467" s="239">
        <v>6000</v>
      </c>
      <c r="C467" s="239" t="s">
        <v>5516</v>
      </c>
      <c r="D467" s="240" t="s">
        <v>5237</v>
      </c>
      <c r="E467" s="239">
        <v>132</v>
      </c>
      <c r="F467" s="241" t="s">
        <v>5235</v>
      </c>
      <c r="G467" s="128">
        <v>120</v>
      </c>
      <c r="H467" s="243"/>
      <c r="I467" s="328"/>
      <c r="J467" s="144"/>
      <c r="K467" s="243"/>
      <c r="L467" s="243"/>
      <c r="M467" s="270"/>
    </row>
    <row r="468" spans="1:13" ht="16.5" customHeight="1" x14ac:dyDescent="0.3">
      <c r="A468" s="798"/>
      <c r="B468" s="133">
        <v>6010</v>
      </c>
      <c r="C468" s="133" t="s">
        <v>5517</v>
      </c>
      <c r="D468" s="134" t="s">
        <v>5237</v>
      </c>
      <c r="E468" s="133">
        <v>132</v>
      </c>
      <c r="F468" s="135" t="s">
        <v>5235</v>
      </c>
      <c r="G468" s="128">
        <v>120</v>
      </c>
      <c r="H468" s="170"/>
      <c r="I468" s="602"/>
      <c r="J468" s="144"/>
      <c r="K468" s="211"/>
      <c r="L468" s="211"/>
      <c r="M468" s="270"/>
    </row>
    <row r="469" spans="1:13" ht="16.5" customHeight="1" x14ac:dyDescent="0.3">
      <c r="A469" s="798"/>
      <c r="B469" s="133">
        <v>6020</v>
      </c>
      <c r="C469" s="133" t="s">
        <v>3065</v>
      </c>
      <c r="D469" s="134" t="s">
        <v>5237</v>
      </c>
      <c r="E469" s="133">
        <v>132</v>
      </c>
      <c r="F469" s="135" t="s">
        <v>5235</v>
      </c>
      <c r="G469" s="128">
        <v>110</v>
      </c>
      <c r="H469" s="170"/>
      <c r="I469" s="602"/>
      <c r="J469" s="144"/>
      <c r="K469" s="211"/>
      <c r="L469" s="211"/>
      <c r="M469" s="270"/>
    </row>
    <row r="470" spans="1:13" ht="16.5" customHeight="1" x14ac:dyDescent="0.3">
      <c r="A470" s="798"/>
      <c r="B470" s="133">
        <v>6024</v>
      </c>
      <c r="C470" s="133" t="s">
        <v>3065</v>
      </c>
      <c r="D470" s="134" t="s">
        <v>5237</v>
      </c>
      <c r="E470" s="133">
        <v>13.2</v>
      </c>
      <c r="F470" s="135" t="s">
        <v>5235</v>
      </c>
      <c r="G470" s="128">
        <v>27</v>
      </c>
      <c r="H470" s="742" t="s">
        <v>5518</v>
      </c>
      <c r="I470" s="602"/>
      <c r="J470" s="144"/>
      <c r="K470" s="211"/>
      <c r="L470" s="211"/>
      <c r="M470" s="270"/>
    </row>
    <row r="471" spans="1:13" ht="16.5" customHeight="1" x14ac:dyDescent="0.3">
      <c r="A471" s="798"/>
      <c r="B471" s="172">
        <v>6025</v>
      </c>
      <c r="C471" s="172" t="s">
        <v>5519</v>
      </c>
      <c r="D471" s="153" t="s">
        <v>5237</v>
      </c>
      <c r="E471" s="172">
        <v>132</v>
      </c>
      <c r="F471" s="324" t="s">
        <v>5235</v>
      </c>
      <c r="G471" s="306">
        <v>110</v>
      </c>
      <c r="H471" s="215">
        <v>110</v>
      </c>
      <c r="I471" s="602"/>
      <c r="J471" s="144"/>
      <c r="K471" s="211"/>
      <c r="L471" s="211"/>
      <c r="M471" s="270"/>
    </row>
    <row r="472" spans="1:13" ht="16.5" customHeight="1" x14ac:dyDescent="0.3">
      <c r="A472" s="798"/>
      <c r="B472" s="133">
        <v>6021</v>
      </c>
      <c r="C472" s="133" t="s">
        <v>5519</v>
      </c>
      <c r="D472" s="134" t="s">
        <v>5237</v>
      </c>
      <c r="E472" s="133">
        <v>33</v>
      </c>
      <c r="F472" s="135" t="s">
        <v>5235</v>
      </c>
      <c r="G472" s="128">
        <v>10</v>
      </c>
      <c r="H472" s="329"/>
      <c r="I472" s="602"/>
      <c r="J472" s="144"/>
      <c r="K472" s="211"/>
      <c r="L472" s="211"/>
      <c r="M472" s="270"/>
    </row>
    <row r="473" spans="1:13" ht="16.5" customHeight="1" x14ac:dyDescent="0.3">
      <c r="A473" s="798"/>
      <c r="B473" s="133">
        <v>6026</v>
      </c>
      <c r="C473" s="133" t="s">
        <v>5520</v>
      </c>
      <c r="D473" s="134" t="s">
        <v>5237</v>
      </c>
      <c r="E473" s="133">
        <v>132</v>
      </c>
      <c r="F473" s="135" t="s">
        <v>5235</v>
      </c>
      <c r="G473" s="136">
        <v>110</v>
      </c>
      <c r="H473" s="329"/>
      <c r="I473" s="602"/>
      <c r="J473" s="144"/>
      <c r="K473" s="211"/>
      <c r="L473" s="211"/>
      <c r="M473" s="270"/>
    </row>
    <row r="474" spans="1:13" ht="16.5" customHeight="1" x14ac:dyDescent="0.3">
      <c r="A474" s="798"/>
      <c r="B474" s="133">
        <v>6022</v>
      </c>
      <c r="C474" s="133" t="s">
        <v>5520</v>
      </c>
      <c r="D474" s="134" t="s">
        <v>5237</v>
      </c>
      <c r="E474" s="133">
        <v>13.2</v>
      </c>
      <c r="F474" s="135" t="s">
        <v>5235</v>
      </c>
      <c r="G474" s="128">
        <v>19</v>
      </c>
      <c r="H474" s="329"/>
      <c r="I474" s="602"/>
      <c r="J474" s="144"/>
      <c r="K474" s="211"/>
      <c r="L474" s="211"/>
      <c r="M474" s="270"/>
    </row>
    <row r="475" spans="1:13" ht="16.5" customHeight="1" x14ac:dyDescent="0.3">
      <c r="A475" s="798"/>
      <c r="B475" s="133">
        <v>6023</v>
      </c>
      <c r="C475" s="133" t="s">
        <v>5521</v>
      </c>
      <c r="D475" s="134" t="s">
        <v>5237</v>
      </c>
      <c r="E475" s="133">
        <v>132</v>
      </c>
      <c r="F475" s="135" t="s">
        <v>5235</v>
      </c>
      <c r="G475" s="136">
        <v>120</v>
      </c>
      <c r="H475" s="330"/>
      <c r="I475" s="602"/>
      <c r="J475" s="144"/>
      <c r="K475" s="211"/>
      <c r="L475" s="211"/>
      <c r="M475" s="270"/>
    </row>
    <row r="476" spans="1:13" ht="16.5" customHeight="1" x14ac:dyDescent="0.3">
      <c r="A476" s="798"/>
      <c r="B476" s="133">
        <v>6030</v>
      </c>
      <c r="C476" s="133" t="s">
        <v>5522</v>
      </c>
      <c r="D476" s="134" t="s">
        <v>5237</v>
      </c>
      <c r="E476" s="133">
        <v>132</v>
      </c>
      <c r="F476" s="135" t="s">
        <v>5235</v>
      </c>
      <c r="G476" s="128">
        <v>60</v>
      </c>
      <c r="H476" s="207"/>
      <c r="I476" s="602"/>
      <c r="J476" s="144"/>
      <c r="K476" s="211"/>
      <c r="L476" s="211"/>
      <c r="M476" s="270"/>
    </row>
    <row r="477" spans="1:13" ht="16.5" customHeight="1" x14ac:dyDescent="0.3">
      <c r="A477" s="798"/>
      <c r="B477" s="133">
        <v>6031</v>
      </c>
      <c r="C477" s="133" t="s">
        <v>5522</v>
      </c>
      <c r="D477" s="134" t="s">
        <v>5237</v>
      </c>
      <c r="E477" s="133">
        <v>13.2</v>
      </c>
      <c r="F477" s="135" t="s">
        <v>5235</v>
      </c>
      <c r="G477" s="128">
        <v>13</v>
      </c>
      <c r="H477" s="131"/>
      <c r="I477" s="602"/>
      <c r="J477" s="144"/>
      <c r="K477" s="211"/>
      <c r="L477" s="211"/>
      <c r="M477" s="270"/>
    </row>
    <row r="478" spans="1:13" ht="16.5" customHeight="1" x14ac:dyDescent="0.3">
      <c r="A478" s="798"/>
      <c r="B478" s="172">
        <v>6033</v>
      </c>
      <c r="C478" s="342" t="s">
        <v>6875</v>
      </c>
      <c r="D478" s="343" t="s">
        <v>5237</v>
      </c>
      <c r="E478" s="342">
        <v>13.2</v>
      </c>
      <c r="F478" s="636" t="s">
        <v>5235</v>
      </c>
      <c r="G478" s="316">
        <v>2</v>
      </c>
      <c r="H478" s="208"/>
      <c r="I478" s="193"/>
      <c r="J478" s="144"/>
      <c r="K478" s="211"/>
      <c r="L478" s="211"/>
      <c r="M478" s="270"/>
    </row>
    <row r="479" spans="1:13" ht="16.5" customHeight="1" x14ac:dyDescent="0.3">
      <c r="A479" s="798"/>
      <c r="B479" s="133">
        <v>6040</v>
      </c>
      <c r="C479" s="133" t="s">
        <v>5523</v>
      </c>
      <c r="D479" s="134" t="s">
        <v>5237</v>
      </c>
      <c r="E479" s="133">
        <v>132</v>
      </c>
      <c r="F479" s="135" t="s">
        <v>5235</v>
      </c>
      <c r="G479" s="168">
        <v>120</v>
      </c>
      <c r="H479" s="207"/>
      <c r="I479" s="280"/>
      <c r="J479" s="144"/>
      <c r="K479" s="211"/>
      <c r="L479" s="211"/>
      <c r="M479" s="270"/>
    </row>
    <row r="480" spans="1:13" ht="16.5" customHeight="1" x14ac:dyDescent="0.3">
      <c r="A480" s="798"/>
      <c r="B480" s="133">
        <v>6050</v>
      </c>
      <c r="C480" s="133" t="s">
        <v>5524</v>
      </c>
      <c r="D480" s="134" t="s">
        <v>5237</v>
      </c>
      <c r="E480" s="133">
        <v>132</v>
      </c>
      <c r="F480" s="135" t="s">
        <v>5235</v>
      </c>
      <c r="G480" s="168">
        <v>120</v>
      </c>
      <c r="H480" s="131"/>
      <c r="I480" s="144"/>
      <c r="J480" s="144"/>
      <c r="K480" s="211"/>
      <c r="L480" s="211"/>
      <c r="M480" s="270"/>
    </row>
    <row r="481" spans="1:13" ht="16.5" customHeight="1" x14ac:dyDescent="0.3">
      <c r="A481" s="798"/>
      <c r="B481" s="133">
        <v>6060</v>
      </c>
      <c r="C481" s="133" t="s">
        <v>5525</v>
      </c>
      <c r="D481" s="134" t="s">
        <v>5237</v>
      </c>
      <c r="E481" s="133">
        <v>66</v>
      </c>
      <c r="F481" s="135" t="s">
        <v>5235</v>
      </c>
      <c r="G481" s="168">
        <v>30</v>
      </c>
      <c r="H481" s="741" t="s">
        <v>5526</v>
      </c>
      <c r="I481" s="144"/>
      <c r="J481" s="789" t="s">
        <v>5527</v>
      </c>
      <c r="K481" s="211"/>
      <c r="L481" s="211"/>
      <c r="M481" s="270"/>
    </row>
    <row r="482" spans="1:13" ht="16.5" customHeight="1" x14ac:dyDescent="0.3">
      <c r="A482" s="798"/>
      <c r="B482" s="133">
        <v>6061</v>
      </c>
      <c r="C482" s="133" t="s">
        <v>5528</v>
      </c>
      <c r="D482" s="134" t="s">
        <v>5235</v>
      </c>
      <c r="E482" s="133">
        <v>66</v>
      </c>
      <c r="F482" s="135" t="s">
        <v>5235</v>
      </c>
      <c r="G482" s="168">
        <v>0</v>
      </c>
      <c r="H482" s="204">
        <v>0</v>
      </c>
      <c r="I482" s="746"/>
      <c r="J482" s="789"/>
      <c r="K482" s="211"/>
      <c r="L482" s="211"/>
      <c r="M482" s="270"/>
    </row>
    <row r="483" spans="1:13" ht="16.5" customHeight="1" x14ac:dyDescent="0.3">
      <c r="A483" s="798"/>
      <c r="B483" s="133">
        <v>6139</v>
      </c>
      <c r="C483" s="133" t="s">
        <v>5524</v>
      </c>
      <c r="D483" s="134" t="s">
        <v>5237</v>
      </c>
      <c r="E483" s="133">
        <v>66</v>
      </c>
      <c r="F483" s="135" t="s">
        <v>5235</v>
      </c>
      <c r="G483" s="168">
        <v>50</v>
      </c>
      <c r="H483" s="742" t="s">
        <v>5529</v>
      </c>
      <c r="I483" s="746"/>
      <c r="J483" s="789"/>
      <c r="K483" s="211"/>
      <c r="L483" s="211"/>
      <c r="M483" s="270"/>
    </row>
    <row r="484" spans="1:13" ht="16.5" customHeight="1" x14ac:dyDescent="0.3">
      <c r="A484" s="798"/>
      <c r="B484" s="133">
        <v>6140</v>
      </c>
      <c r="C484" s="133" t="s">
        <v>5530</v>
      </c>
      <c r="D484" s="134" t="s">
        <v>5237</v>
      </c>
      <c r="E484" s="133">
        <v>66</v>
      </c>
      <c r="F484" s="135" t="s">
        <v>5235</v>
      </c>
      <c r="G484" s="168">
        <v>50</v>
      </c>
      <c r="H484" s="204">
        <v>35</v>
      </c>
      <c r="I484" s="746"/>
      <c r="J484" s="789"/>
      <c r="K484" s="211"/>
      <c r="L484" s="211"/>
      <c r="M484" s="270"/>
    </row>
    <row r="485" spans="1:13" ht="16.5" customHeight="1" x14ac:dyDescent="0.3">
      <c r="A485" s="798"/>
      <c r="B485" s="133">
        <v>6099</v>
      </c>
      <c r="C485" s="133" t="s">
        <v>5531</v>
      </c>
      <c r="D485" s="134" t="s">
        <v>5237</v>
      </c>
      <c r="E485" s="133">
        <v>132</v>
      </c>
      <c r="F485" s="156" t="s">
        <v>5235</v>
      </c>
      <c r="G485" s="136">
        <v>120</v>
      </c>
      <c r="H485" s="131"/>
      <c r="I485" s="746" t="s">
        <v>5532</v>
      </c>
      <c r="J485" s="637">
        <v>20</v>
      </c>
      <c r="K485" s="211"/>
      <c r="L485" s="211"/>
      <c r="M485" s="270"/>
    </row>
    <row r="486" spans="1:13" ht="16.5" customHeight="1" x14ac:dyDescent="0.3">
      <c r="A486" s="798"/>
      <c r="B486" s="133">
        <v>6098</v>
      </c>
      <c r="C486" s="133" t="s">
        <v>5533</v>
      </c>
      <c r="D486" s="134" t="s">
        <v>5237</v>
      </c>
      <c r="E486" s="133">
        <v>132</v>
      </c>
      <c r="F486" s="134" t="s">
        <v>5235</v>
      </c>
      <c r="G486" s="200">
        <v>100</v>
      </c>
      <c r="H486" s="131"/>
      <c r="I486" s="702">
        <v>80</v>
      </c>
      <c r="J486" s="300"/>
      <c r="K486" s="211"/>
      <c r="L486" s="211"/>
      <c r="M486" s="270"/>
    </row>
    <row r="487" spans="1:13" ht="16.5" customHeight="1" x14ac:dyDescent="0.3">
      <c r="A487" s="798"/>
      <c r="B487" s="133">
        <v>6097</v>
      </c>
      <c r="C487" s="133" t="s">
        <v>5534</v>
      </c>
      <c r="D487" s="134" t="s">
        <v>5235</v>
      </c>
      <c r="E487" s="133">
        <v>132</v>
      </c>
      <c r="F487" s="134" t="s">
        <v>5235</v>
      </c>
      <c r="G487" s="200">
        <v>100</v>
      </c>
      <c r="H487" s="208"/>
      <c r="I487" s="286"/>
      <c r="J487" s="300"/>
      <c r="K487" s="211"/>
      <c r="L487" s="211"/>
      <c r="M487" s="270"/>
    </row>
    <row r="488" spans="1:13" ht="16.5" customHeight="1" x14ac:dyDescent="0.3">
      <c r="A488" s="798"/>
      <c r="B488" s="133">
        <v>6070</v>
      </c>
      <c r="C488" s="133" t="s">
        <v>3223</v>
      </c>
      <c r="D488" s="134" t="s">
        <v>5237</v>
      </c>
      <c r="E488" s="133">
        <v>66</v>
      </c>
      <c r="F488" s="134" t="s">
        <v>5235</v>
      </c>
      <c r="G488" s="200">
        <v>35</v>
      </c>
      <c r="H488" s="742"/>
      <c r="I488" s="286"/>
      <c r="J488" s="300"/>
      <c r="K488" s="211"/>
      <c r="L488" s="211"/>
      <c r="M488" s="270"/>
    </row>
    <row r="489" spans="1:13" ht="16.5" customHeight="1" x14ac:dyDescent="0.3">
      <c r="A489" s="798"/>
      <c r="B489" s="133">
        <v>6100</v>
      </c>
      <c r="C489" s="133" t="s">
        <v>5531</v>
      </c>
      <c r="D489" s="134" t="s">
        <v>5237</v>
      </c>
      <c r="E489" s="133">
        <v>66</v>
      </c>
      <c r="F489" s="134" t="s">
        <v>5235</v>
      </c>
      <c r="G489" s="200">
        <v>20</v>
      </c>
      <c r="H489" s="742" t="s">
        <v>5535</v>
      </c>
      <c r="I489" s="286"/>
      <c r="J489" s="300"/>
      <c r="K489" s="211"/>
      <c r="L489" s="211"/>
      <c r="M489" s="270"/>
    </row>
    <row r="490" spans="1:13" ht="16.5" customHeight="1" x14ac:dyDescent="0.3">
      <c r="A490" s="798"/>
      <c r="B490" s="133">
        <v>6101</v>
      </c>
      <c r="C490" s="133" t="s">
        <v>5531</v>
      </c>
      <c r="D490" s="134" t="s">
        <v>5237</v>
      </c>
      <c r="E490" s="133">
        <v>13.2</v>
      </c>
      <c r="F490" s="134" t="s">
        <v>5235</v>
      </c>
      <c r="G490" s="200">
        <v>0</v>
      </c>
      <c r="H490" s="742"/>
      <c r="I490" s="286"/>
      <c r="J490" s="300"/>
      <c r="K490" s="211"/>
      <c r="L490" s="211"/>
      <c r="M490" s="270"/>
    </row>
    <row r="491" spans="1:13" ht="16.5" customHeight="1" x14ac:dyDescent="0.3">
      <c r="A491" s="798"/>
      <c r="B491" s="133">
        <v>6110</v>
      </c>
      <c r="C491" s="133" t="s">
        <v>3042</v>
      </c>
      <c r="D491" s="134" t="s">
        <v>5237</v>
      </c>
      <c r="E491" s="133">
        <v>66</v>
      </c>
      <c r="F491" s="134" t="s">
        <v>5235</v>
      </c>
      <c r="G491" s="200">
        <v>20</v>
      </c>
      <c r="H491" s="215">
        <v>20</v>
      </c>
      <c r="I491" s="746"/>
      <c r="J491" s="300"/>
      <c r="K491" s="211"/>
      <c r="L491" s="211"/>
      <c r="M491" s="270"/>
    </row>
    <row r="492" spans="1:13" ht="16.5" customHeight="1" x14ac:dyDescent="0.3">
      <c r="A492" s="798"/>
      <c r="B492" s="133">
        <v>6080</v>
      </c>
      <c r="C492" s="133" t="s">
        <v>5536</v>
      </c>
      <c r="D492" s="134" t="s">
        <v>5237</v>
      </c>
      <c r="E492" s="133">
        <v>66</v>
      </c>
      <c r="F492" s="134" t="s">
        <v>5235</v>
      </c>
      <c r="G492" s="200">
        <v>18</v>
      </c>
      <c r="H492" s="204"/>
      <c r="I492" s="754"/>
      <c r="J492" s="300"/>
      <c r="K492" s="787" t="s">
        <v>5537</v>
      </c>
      <c r="L492" s="211"/>
      <c r="M492" s="270"/>
    </row>
    <row r="493" spans="1:13" ht="16.5" customHeight="1" x14ac:dyDescent="0.3">
      <c r="A493" s="798"/>
      <c r="B493" s="133">
        <v>6081</v>
      </c>
      <c r="C493" s="133" t="s">
        <v>5538</v>
      </c>
      <c r="D493" s="134" t="s">
        <v>5237</v>
      </c>
      <c r="E493" s="133">
        <v>66</v>
      </c>
      <c r="F493" s="134" t="s">
        <v>5235</v>
      </c>
      <c r="G493" s="200">
        <v>50</v>
      </c>
      <c r="H493" s="742" t="s">
        <v>5539</v>
      </c>
      <c r="I493" s="276"/>
      <c r="J493" s="300"/>
      <c r="K493" s="787"/>
      <c r="L493" s="211"/>
      <c r="M493" s="270"/>
    </row>
    <row r="494" spans="1:13" ht="16.5" customHeight="1" x14ac:dyDescent="0.3">
      <c r="A494" s="798"/>
      <c r="B494" s="133">
        <v>6082</v>
      </c>
      <c r="C494" s="133" t="s">
        <v>5540</v>
      </c>
      <c r="D494" s="134" t="s">
        <v>5237</v>
      </c>
      <c r="E494" s="133">
        <v>13.2</v>
      </c>
      <c r="F494" s="134" t="s">
        <v>5235</v>
      </c>
      <c r="G494" s="200">
        <v>30</v>
      </c>
      <c r="H494" s="204">
        <v>18</v>
      </c>
      <c r="I494" s="602"/>
      <c r="J494" s="300"/>
      <c r="K494" s="702">
        <v>335</v>
      </c>
      <c r="L494" s="211"/>
      <c r="M494" s="270"/>
    </row>
    <row r="495" spans="1:13" ht="16.5" customHeight="1" x14ac:dyDescent="0.3">
      <c r="A495" s="798"/>
      <c r="B495" s="133">
        <v>6090</v>
      </c>
      <c r="C495" s="133" t="s">
        <v>5541</v>
      </c>
      <c r="D495" s="134" t="s">
        <v>5237</v>
      </c>
      <c r="E495" s="133">
        <v>66</v>
      </c>
      <c r="F495" s="134" t="s">
        <v>5235</v>
      </c>
      <c r="G495" s="200">
        <v>30</v>
      </c>
      <c r="H495" s="207"/>
      <c r="I495" s="602"/>
      <c r="J495" s="300"/>
      <c r="K495" s="300"/>
      <c r="L495" s="211"/>
      <c r="M495" s="270"/>
    </row>
    <row r="496" spans="1:13" ht="16.5" customHeight="1" x14ac:dyDescent="0.3">
      <c r="A496" s="798"/>
      <c r="B496" s="133">
        <v>6091</v>
      </c>
      <c r="C496" s="133" t="s">
        <v>5542</v>
      </c>
      <c r="D496" s="134" t="s">
        <v>5235</v>
      </c>
      <c r="E496" s="133">
        <v>66</v>
      </c>
      <c r="F496" s="134" t="s">
        <v>5235</v>
      </c>
      <c r="G496" s="200">
        <v>40</v>
      </c>
      <c r="H496" s="208"/>
      <c r="I496" s="193"/>
      <c r="J496" s="300"/>
      <c r="K496" s="300"/>
      <c r="L496" s="211"/>
      <c r="M496" s="270"/>
    </row>
    <row r="497" spans="1:13" ht="16.5" customHeight="1" x14ac:dyDescent="0.3">
      <c r="A497" s="798"/>
      <c r="B497" s="133">
        <v>6120</v>
      </c>
      <c r="C497" s="133" t="s">
        <v>3113</v>
      </c>
      <c r="D497" s="134" t="s">
        <v>5237</v>
      </c>
      <c r="E497" s="133">
        <v>66</v>
      </c>
      <c r="F497" s="134" t="s">
        <v>5235</v>
      </c>
      <c r="G497" s="200">
        <v>29</v>
      </c>
      <c r="H497" s="741" t="s">
        <v>5543</v>
      </c>
      <c r="I497" s="748"/>
      <c r="J497" s="300"/>
      <c r="K497" s="300"/>
      <c r="L497" s="211"/>
      <c r="M497" s="270"/>
    </row>
    <row r="498" spans="1:13" ht="16.5" customHeight="1" x14ac:dyDescent="0.3">
      <c r="A498" s="798"/>
      <c r="B498" s="133">
        <v>6121</v>
      </c>
      <c r="C498" s="133" t="s">
        <v>3113</v>
      </c>
      <c r="D498" s="134" t="s">
        <v>5237</v>
      </c>
      <c r="E498" s="133">
        <v>13.2</v>
      </c>
      <c r="F498" s="134" t="s">
        <v>5235</v>
      </c>
      <c r="G498" s="200">
        <v>6</v>
      </c>
      <c r="H498" s="205">
        <v>29</v>
      </c>
      <c r="I498" s="746" t="s">
        <v>5544</v>
      </c>
      <c r="J498" s="300"/>
      <c r="K498" s="300"/>
      <c r="L498" s="211"/>
      <c r="M498" s="270"/>
    </row>
    <row r="499" spans="1:13" ht="16.5" customHeight="1" x14ac:dyDescent="0.3">
      <c r="A499" s="798"/>
      <c r="B499" s="133">
        <v>6130</v>
      </c>
      <c r="C499" s="133" t="s">
        <v>5545</v>
      </c>
      <c r="D499" s="134" t="s">
        <v>5237</v>
      </c>
      <c r="E499" s="133">
        <v>66</v>
      </c>
      <c r="F499" s="134" t="s">
        <v>5235</v>
      </c>
      <c r="G499" s="200">
        <v>48</v>
      </c>
      <c r="H499" s="317"/>
      <c r="I499" s="702">
        <v>48</v>
      </c>
      <c r="J499" s="300"/>
      <c r="K499" s="300"/>
      <c r="L499" s="211"/>
      <c r="M499" s="270"/>
    </row>
    <row r="500" spans="1:13" ht="16.5" customHeight="1" x14ac:dyDescent="0.3">
      <c r="A500" s="798"/>
      <c r="B500" s="133">
        <v>6131</v>
      </c>
      <c r="C500" s="133" t="s">
        <v>5545</v>
      </c>
      <c r="D500" s="134" t="s">
        <v>5237</v>
      </c>
      <c r="E500" s="133">
        <v>13.2</v>
      </c>
      <c r="F500" s="134" t="s">
        <v>5235</v>
      </c>
      <c r="G500" s="200">
        <v>1</v>
      </c>
      <c r="H500" s="318"/>
      <c r="I500" s="287"/>
      <c r="J500" s="300"/>
      <c r="K500" s="300"/>
      <c r="L500" s="211"/>
      <c r="M500" s="270"/>
    </row>
    <row r="501" spans="1:13" ht="16.5" customHeight="1" x14ac:dyDescent="0.3">
      <c r="A501" s="798"/>
      <c r="B501" s="333">
        <v>6222</v>
      </c>
      <c r="C501" s="638" t="s">
        <v>5546</v>
      </c>
      <c r="D501" s="611" t="s">
        <v>5235</v>
      </c>
      <c r="E501" s="639">
        <v>220</v>
      </c>
      <c r="F501" s="640" t="s">
        <v>5235</v>
      </c>
      <c r="G501" s="622">
        <v>100</v>
      </c>
      <c r="H501" s="314"/>
      <c r="I501" s="338"/>
      <c r="J501" s="300"/>
      <c r="K501" s="300"/>
      <c r="L501" s="211"/>
      <c r="M501" s="270"/>
    </row>
    <row r="502" spans="1:13" ht="16.5" customHeight="1" x14ac:dyDescent="0.3">
      <c r="A502" s="798"/>
      <c r="B502" s="333">
        <v>6223</v>
      </c>
      <c r="C502" s="638" t="s">
        <v>5547</v>
      </c>
      <c r="D502" s="611" t="s">
        <v>5235</v>
      </c>
      <c r="E502" s="639">
        <v>220</v>
      </c>
      <c r="F502" s="640" t="s">
        <v>5235</v>
      </c>
      <c r="G502" s="622">
        <v>100</v>
      </c>
      <c r="H502" s="318"/>
      <c r="I502" s="339"/>
      <c r="J502" s="268"/>
      <c r="K502" s="300"/>
      <c r="L502" s="211"/>
      <c r="M502" s="270"/>
    </row>
    <row r="503" spans="1:13" ht="16.5" customHeight="1" x14ac:dyDescent="0.3">
      <c r="A503" s="798"/>
      <c r="B503" s="133">
        <v>6150</v>
      </c>
      <c r="C503" s="133" t="s">
        <v>5548</v>
      </c>
      <c r="D503" s="134" t="s">
        <v>5237</v>
      </c>
      <c r="E503" s="133">
        <v>132</v>
      </c>
      <c r="F503" s="135" t="s">
        <v>5235</v>
      </c>
      <c r="G503" s="128">
        <v>130</v>
      </c>
      <c r="H503" s="794" t="s">
        <v>5549</v>
      </c>
      <c r="I503" s="795"/>
      <c r="J503" s="210"/>
      <c r="K503" s="300"/>
      <c r="L503" s="211"/>
      <c r="M503" s="270"/>
    </row>
    <row r="504" spans="1:13" ht="16.5" customHeight="1" x14ac:dyDescent="0.3">
      <c r="A504" s="798"/>
      <c r="B504" s="133">
        <v>6151</v>
      </c>
      <c r="C504" s="133" t="s">
        <v>5550</v>
      </c>
      <c r="D504" s="134" t="s">
        <v>5235</v>
      </c>
      <c r="E504" s="133">
        <v>132</v>
      </c>
      <c r="F504" s="135" t="s">
        <v>5235</v>
      </c>
      <c r="G504" s="128">
        <v>130</v>
      </c>
      <c r="H504" s="750"/>
      <c r="I504" s="288">
        <v>130</v>
      </c>
      <c r="J504" s="211"/>
      <c r="K504" s="300"/>
      <c r="L504" s="211"/>
      <c r="M504" s="270"/>
    </row>
    <row r="505" spans="1:13" ht="16.5" customHeight="1" x14ac:dyDescent="0.3">
      <c r="A505" s="798"/>
      <c r="B505" s="133">
        <v>6160</v>
      </c>
      <c r="C505" s="133" t="s">
        <v>5551</v>
      </c>
      <c r="D505" s="134" t="s">
        <v>5237</v>
      </c>
      <c r="E505" s="133">
        <v>132</v>
      </c>
      <c r="F505" s="135" t="s">
        <v>5235</v>
      </c>
      <c r="G505" s="128">
        <v>130</v>
      </c>
      <c r="H505" s="289"/>
      <c r="I505" s="179"/>
      <c r="J505" s="787" t="s">
        <v>5552</v>
      </c>
      <c r="K505" s="300"/>
      <c r="L505" s="211"/>
      <c r="M505" s="270"/>
    </row>
    <row r="506" spans="1:13" ht="16.5" customHeight="1" x14ac:dyDescent="0.3">
      <c r="A506" s="798"/>
      <c r="B506" s="133">
        <v>6170</v>
      </c>
      <c r="C506" s="133" t="s">
        <v>3224</v>
      </c>
      <c r="D506" s="134" t="s">
        <v>5237</v>
      </c>
      <c r="E506" s="133">
        <v>66</v>
      </c>
      <c r="F506" s="135" t="s">
        <v>5235</v>
      </c>
      <c r="G506" s="128">
        <v>75</v>
      </c>
      <c r="H506" s="210"/>
      <c r="I506" s="280"/>
      <c r="J506" s="789"/>
      <c r="K506" s="300"/>
      <c r="L506" s="211"/>
      <c r="M506" s="270"/>
    </row>
    <row r="507" spans="1:13" ht="16.5" customHeight="1" x14ac:dyDescent="0.3">
      <c r="A507" s="798"/>
      <c r="B507" s="133">
        <v>6171</v>
      </c>
      <c r="C507" s="133" t="s">
        <v>5553</v>
      </c>
      <c r="D507" s="134" t="s">
        <v>5237</v>
      </c>
      <c r="E507" s="133">
        <v>66</v>
      </c>
      <c r="F507" s="135" t="s">
        <v>5235</v>
      </c>
      <c r="G507" s="128">
        <v>40</v>
      </c>
      <c r="H507" s="742" t="s">
        <v>5554</v>
      </c>
      <c r="I507" s="746" t="s">
        <v>5555</v>
      </c>
      <c r="J507" s="746"/>
      <c r="K507" s="300"/>
      <c r="L507" s="211"/>
      <c r="M507" s="270"/>
    </row>
    <row r="508" spans="1:13" ht="16.5" customHeight="1" x14ac:dyDescent="0.3">
      <c r="A508" s="798"/>
      <c r="B508" s="133">
        <v>6180</v>
      </c>
      <c r="C508" s="133" t="s">
        <v>5556</v>
      </c>
      <c r="D508" s="134" t="s">
        <v>5237</v>
      </c>
      <c r="E508" s="133">
        <v>66</v>
      </c>
      <c r="F508" s="135" t="s">
        <v>5235</v>
      </c>
      <c r="G508" s="128">
        <v>60</v>
      </c>
      <c r="H508" s="204">
        <v>105</v>
      </c>
      <c r="I508" s="702">
        <v>250</v>
      </c>
      <c r="J508" s="702">
        <v>195</v>
      </c>
      <c r="K508" s="300"/>
      <c r="L508" s="211"/>
      <c r="M508" s="270"/>
    </row>
    <row r="509" spans="1:13" ht="16.5" customHeight="1" x14ac:dyDescent="0.3">
      <c r="A509" s="798"/>
      <c r="B509" s="133">
        <v>6181</v>
      </c>
      <c r="C509" s="172" t="s">
        <v>5557</v>
      </c>
      <c r="D509" s="153" t="s">
        <v>5237</v>
      </c>
      <c r="E509" s="172">
        <v>132</v>
      </c>
      <c r="F509" s="227" t="s">
        <v>5235</v>
      </c>
      <c r="G509" s="128">
        <v>250</v>
      </c>
      <c r="H509" s="340"/>
      <c r="I509" s="341"/>
      <c r="J509" s="702"/>
      <c r="K509" s="300"/>
      <c r="L509" s="211"/>
      <c r="M509" s="270"/>
    </row>
    <row r="510" spans="1:13" ht="16.5" customHeight="1" x14ac:dyDescent="0.3">
      <c r="A510" s="798"/>
      <c r="B510" s="133">
        <v>6190</v>
      </c>
      <c r="C510" s="172" t="s">
        <v>5552</v>
      </c>
      <c r="D510" s="153" t="s">
        <v>5237</v>
      </c>
      <c r="E510" s="172">
        <v>132</v>
      </c>
      <c r="F510" s="227" t="s">
        <v>5235</v>
      </c>
      <c r="G510" s="128">
        <v>195</v>
      </c>
      <c r="H510" s="208"/>
      <c r="I510" s="193"/>
      <c r="J510" s="249"/>
      <c r="K510" s="300"/>
      <c r="L510" s="211"/>
      <c r="M510" s="270"/>
    </row>
    <row r="511" spans="1:13" ht="16.5" customHeight="1" x14ac:dyDescent="0.3">
      <c r="A511" s="798"/>
      <c r="B511" s="133">
        <v>6200</v>
      </c>
      <c r="C511" s="641" t="s">
        <v>5558</v>
      </c>
      <c r="D511" s="642" t="s">
        <v>5237</v>
      </c>
      <c r="E511" s="641">
        <v>220</v>
      </c>
      <c r="F511" s="643" t="s">
        <v>5235</v>
      </c>
      <c r="G511" s="644">
        <v>200</v>
      </c>
      <c r="H511" s="321"/>
      <c r="I511" s="322"/>
      <c r="J511" s="322"/>
      <c r="K511" s="300"/>
      <c r="L511" s="211"/>
      <c r="M511" s="270"/>
    </row>
    <row r="512" spans="1:13" ht="16.5" customHeight="1" x14ac:dyDescent="0.3">
      <c r="A512" s="798"/>
      <c r="B512" s="133">
        <v>6210</v>
      </c>
      <c r="C512" s="133" t="s">
        <v>5559</v>
      </c>
      <c r="D512" s="134" t="s">
        <v>5237</v>
      </c>
      <c r="E512" s="133">
        <v>132</v>
      </c>
      <c r="F512" s="135" t="s">
        <v>5235</v>
      </c>
      <c r="G512" s="128">
        <v>100</v>
      </c>
      <c r="H512" s="346"/>
      <c r="I512" s="347"/>
      <c r="J512" s="210"/>
      <c r="K512" s="300"/>
      <c r="L512" s="211"/>
      <c r="M512" s="270"/>
    </row>
    <row r="513" spans="1:13" ht="16.5" customHeight="1" x14ac:dyDescent="0.3">
      <c r="A513" s="798"/>
      <c r="B513" s="133">
        <v>6233</v>
      </c>
      <c r="C513" s="133" t="s">
        <v>5560</v>
      </c>
      <c r="D513" s="134" t="s">
        <v>5235</v>
      </c>
      <c r="E513" s="133">
        <v>132</v>
      </c>
      <c r="F513" s="135" t="s">
        <v>5235</v>
      </c>
      <c r="G513" s="128">
        <v>100</v>
      </c>
      <c r="H513" s="348"/>
      <c r="I513" s="645"/>
      <c r="J513" s="211"/>
      <c r="K513" s="300"/>
      <c r="L513" s="211"/>
      <c r="M513" s="270"/>
    </row>
    <row r="514" spans="1:13" ht="16.5" customHeight="1" x14ac:dyDescent="0.3">
      <c r="A514" s="798"/>
      <c r="B514" s="133">
        <v>6234</v>
      </c>
      <c r="C514" s="133" t="s">
        <v>5561</v>
      </c>
      <c r="D514" s="134" t="s">
        <v>5235</v>
      </c>
      <c r="E514" s="133">
        <v>132</v>
      </c>
      <c r="F514" s="135" t="s">
        <v>5235</v>
      </c>
      <c r="G514" s="128">
        <v>100</v>
      </c>
      <c r="H514" s="742" t="s">
        <v>5562</v>
      </c>
      <c r="I514" s="645"/>
      <c r="J514" s="211"/>
      <c r="K514" s="300"/>
      <c r="L514" s="211"/>
      <c r="M514" s="270"/>
    </row>
    <row r="515" spans="1:13" ht="16.5" customHeight="1" x14ac:dyDescent="0.3">
      <c r="A515" s="798"/>
      <c r="B515" s="133">
        <v>6211</v>
      </c>
      <c r="C515" s="133" t="s">
        <v>5563</v>
      </c>
      <c r="D515" s="134" t="s">
        <v>5235</v>
      </c>
      <c r="E515" s="133">
        <v>132</v>
      </c>
      <c r="F515" s="135" t="s">
        <v>5235</v>
      </c>
      <c r="G515" s="200">
        <v>100</v>
      </c>
      <c r="H515" s="203">
        <v>100</v>
      </c>
      <c r="I515" s="245"/>
      <c r="J515" s="211"/>
      <c r="K515" s="300"/>
      <c r="L515" s="211"/>
      <c r="M515" s="270"/>
    </row>
    <row r="516" spans="1:13" ht="16.5" customHeight="1" x14ac:dyDescent="0.3">
      <c r="A516" s="798"/>
      <c r="B516" s="133">
        <v>6216</v>
      </c>
      <c r="C516" s="133" t="s">
        <v>5564</v>
      </c>
      <c r="D516" s="134" t="s">
        <v>5237</v>
      </c>
      <c r="E516" s="133">
        <v>132</v>
      </c>
      <c r="F516" s="135" t="s">
        <v>5235</v>
      </c>
      <c r="G516" s="136">
        <v>100</v>
      </c>
      <c r="H516" s="348"/>
      <c r="I516" s="245"/>
      <c r="J516" s="211"/>
      <c r="K516" s="300"/>
      <c r="L516" s="211"/>
      <c r="M516" s="270"/>
    </row>
    <row r="517" spans="1:13" ht="16.5" customHeight="1" x14ac:dyDescent="0.3">
      <c r="A517" s="798"/>
      <c r="B517" s="133">
        <v>6214</v>
      </c>
      <c r="C517" s="133" t="s">
        <v>5564</v>
      </c>
      <c r="D517" s="134" t="s">
        <v>5237</v>
      </c>
      <c r="E517" s="133">
        <v>33</v>
      </c>
      <c r="F517" s="135" t="s">
        <v>5235</v>
      </c>
      <c r="G517" s="136">
        <v>25</v>
      </c>
      <c r="H517" s="350"/>
      <c r="I517" s="245"/>
      <c r="J517" s="211"/>
      <c r="K517" s="300"/>
      <c r="L517" s="211"/>
      <c r="M517" s="270"/>
    </row>
    <row r="518" spans="1:13" ht="16.5" customHeight="1" x14ac:dyDescent="0.3">
      <c r="A518" s="798"/>
      <c r="B518" s="133">
        <v>6212</v>
      </c>
      <c r="C518" s="133" t="s">
        <v>5565</v>
      </c>
      <c r="D518" s="134" t="s">
        <v>5235</v>
      </c>
      <c r="E518" s="133">
        <v>132</v>
      </c>
      <c r="F518" s="135" t="s">
        <v>5235</v>
      </c>
      <c r="G518" s="200">
        <v>30</v>
      </c>
      <c r="H518" s="131"/>
      <c r="I518" s="144"/>
      <c r="J518" s="211"/>
      <c r="K518" s="300"/>
      <c r="L518" s="211"/>
      <c r="M518" s="270"/>
    </row>
    <row r="519" spans="1:13" ht="16.5" customHeight="1" x14ac:dyDescent="0.3">
      <c r="A519" s="798"/>
      <c r="B519" s="133">
        <v>6213</v>
      </c>
      <c r="C519" s="133" t="s">
        <v>5566</v>
      </c>
      <c r="D519" s="134" t="s">
        <v>5235</v>
      </c>
      <c r="E519" s="133">
        <v>132</v>
      </c>
      <c r="F519" s="135" t="s">
        <v>5235</v>
      </c>
      <c r="G519" s="136">
        <v>30</v>
      </c>
      <c r="H519" s="131"/>
      <c r="I519" s="144"/>
      <c r="J519" s="211"/>
      <c r="K519" s="300"/>
      <c r="L519" s="211"/>
      <c r="M519" s="270"/>
    </row>
    <row r="520" spans="1:13" ht="16.5" customHeight="1" x14ac:dyDescent="0.3">
      <c r="A520" s="798"/>
      <c r="B520" s="133">
        <v>6215</v>
      </c>
      <c r="C520" s="133" t="s">
        <v>5567</v>
      </c>
      <c r="D520" s="134" t="s">
        <v>5235</v>
      </c>
      <c r="E520" s="133">
        <v>132</v>
      </c>
      <c r="F520" s="135" t="s">
        <v>5235</v>
      </c>
      <c r="G520" s="136">
        <v>50</v>
      </c>
      <c r="H520" s="131"/>
      <c r="I520" s="746" t="s">
        <v>5568</v>
      </c>
      <c r="J520" s="170"/>
      <c r="K520" s="300"/>
      <c r="L520" s="211"/>
      <c r="M520" s="270"/>
    </row>
    <row r="521" spans="1:13" ht="16.5" customHeight="1" x14ac:dyDescent="0.3">
      <c r="A521" s="798"/>
      <c r="B521" s="133">
        <v>6217</v>
      </c>
      <c r="C521" s="133" t="s">
        <v>5569</v>
      </c>
      <c r="D521" s="134" t="s">
        <v>5237</v>
      </c>
      <c r="E521" s="133">
        <v>132</v>
      </c>
      <c r="F521" s="135" t="s">
        <v>5235</v>
      </c>
      <c r="G521" s="128">
        <v>50</v>
      </c>
      <c r="H521" s="741" t="s">
        <v>5570</v>
      </c>
      <c r="I521" s="702">
        <v>30</v>
      </c>
      <c r="J521" s="702"/>
      <c r="K521" s="300"/>
      <c r="L521" s="211"/>
      <c r="M521" s="270"/>
    </row>
    <row r="522" spans="1:13" ht="16.5" customHeight="1" x14ac:dyDescent="0.3">
      <c r="A522" s="798"/>
      <c r="B522" s="133">
        <v>6218</v>
      </c>
      <c r="C522" s="133" t="s">
        <v>5571</v>
      </c>
      <c r="D522" s="134" t="s">
        <v>5237</v>
      </c>
      <c r="E522" s="133">
        <v>13.2</v>
      </c>
      <c r="F522" s="135" t="s">
        <v>5235</v>
      </c>
      <c r="G522" s="128">
        <v>4</v>
      </c>
      <c r="H522" s="205">
        <v>50</v>
      </c>
      <c r="I522" s="144"/>
      <c r="J522" s="702"/>
      <c r="K522" s="300"/>
      <c r="L522" s="211"/>
      <c r="M522" s="270"/>
    </row>
    <row r="523" spans="1:13" ht="16.5" customHeight="1" x14ac:dyDescent="0.3">
      <c r="A523" s="798"/>
      <c r="B523" s="133">
        <v>6219</v>
      </c>
      <c r="C523" s="133" t="s">
        <v>5572</v>
      </c>
      <c r="D523" s="134" t="s">
        <v>5235</v>
      </c>
      <c r="E523" s="133">
        <v>132</v>
      </c>
      <c r="F523" s="135" t="s">
        <v>5235</v>
      </c>
      <c r="G523" s="128">
        <v>30</v>
      </c>
      <c r="H523" s="131"/>
      <c r="I523" s="144"/>
      <c r="J523" s="742"/>
      <c r="K523" s="300"/>
      <c r="L523" s="211"/>
      <c r="M523" s="270"/>
    </row>
    <row r="524" spans="1:13" ht="16.5" customHeight="1" x14ac:dyDescent="0.3">
      <c r="A524" s="798"/>
      <c r="B524" s="133">
        <v>6225</v>
      </c>
      <c r="C524" s="133" t="s">
        <v>5573</v>
      </c>
      <c r="D524" s="134" t="s">
        <v>5237</v>
      </c>
      <c r="E524" s="133">
        <v>132</v>
      </c>
      <c r="F524" s="135" t="s">
        <v>5235</v>
      </c>
      <c r="G524" s="128">
        <v>30</v>
      </c>
      <c r="H524" s="131"/>
      <c r="I524" s="144"/>
      <c r="J524" s="742" t="s">
        <v>5574</v>
      </c>
      <c r="K524" s="300"/>
      <c r="L524" s="211"/>
      <c r="M524" s="270"/>
    </row>
    <row r="525" spans="1:13" ht="16.5" customHeight="1" x14ac:dyDescent="0.3">
      <c r="A525" s="798"/>
      <c r="B525" s="133">
        <v>6226</v>
      </c>
      <c r="C525" s="133" t="s">
        <v>5575</v>
      </c>
      <c r="D525" s="134" t="s">
        <v>5237</v>
      </c>
      <c r="E525" s="133">
        <v>132</v>
      </c>
      <c r="F525" s="135" t="s">
        <v>5235</v>
      </c>
      <c r="G525" s="128">
        <v>30</v>
      </c>
      <c r="H525" s="131"/>
      <c r="I525" s="144"/>
      <c r="J525" s="215">
        <v>100</v>
      </c>
      <c r="K525" s="300"/>
      <c r="L525" s="211"/>
      <c r="M525" s="270"/>
    </row>
    <row r="526" spans="1:13" ht="16.5" customHeight="1" x14ac:dyDescent="0.3">
      <c r="A526" s="798"/>
      <c r="B526" s="133">
        <v>6227</v>
      </c>
      <c r="C526" s="133" t="s">
        <v>5576</v>
      </c>
      <c r="D526" s="134" t="s">
        <v>5237</v>
      </c>
      <c r="E526" s="133">
        <v>132</v>
      </c>
      <c r="F526" s="135" t="s">
        <v>5235</v>
      </c>
      <c r="G526" s="128">
        <v>30</v>
      </c>
      <c r="H526" s="131"/>
      <c r="I526" s="144"/>
      <c r="J526" s="702"/>
      <c r="K526" s="300"/>
      <c r="L526" s="211"/>
      <c r="M526" s="270"/>
    </row>
    <row r="527" spans="1:13" ht="16.5" customHeight="1" x14ac:dyDescent="0.3">
      <c r="A527" s="798"/>
      <c r="B527" s="133">
        <v>6228</v>
      </c>
      <c r="C527" s="133" t="s">
        <v>5577</v>
      </c>
      <c r="D527" s="134" t="s">
        <v>5237</v>
      </c>
      <c r="E527" s="133">
        <v>132</v>
      </c>
      <c r="F527" s="135" t="s">
        <v>5235</v>
      </c>
      <c r="G527" s="128">
        <v>30</v>
      </c>
      <c r="H527" s="131"/>
      <c r="I527" s="144"/>
      <c r="J527" s="702"/>
      <c r="K527" s="300"/>
      <c r="L527" s="211"/>
      <c r="M527" s="270"/>
    </row>
    <row r="528" spans="1:13" ht="16.5" customHeight="1" x14ac:dyDescent="0.3">
      <c r="A528" s="798"/>
      <c r="B528" s="133">
        <v>6220</v>
      </c>
      <c r="C528" s="133" t="s">
        <v>5578</v>
      </c>
      <c r="D528" s="134" t="s">
        <v>5237</v>
      </c>
      <c r="E528" s="133">
        <v>132</v>
      </c>
      <c r="F528" s="135" t="s">
        <v>5235</v>
      </c>
      <c r="G528" s="128">
        <v>30</v>
      </c>
      <c r="H528" s="208"/>
      <c r="I528" s="249"/>
      <c r="J528" s="300"/>
      <c r="K528" s="300"/>
      <c r="L528" s="211"/>
      <c r="M528" s="270"/>
    </row>
    <row r="529" spans="1:13" ht="16.5" customHeight="1" x14ac:dyDescent="0.3">
      <c r="A529" s="798"/>
      <c r="B529" s="133">
        <v>6229</v>
      </c>
      <c r="C529" s="133" t="s">
        <v>5579</v>
      </c>
      <c r="D529" s="134" t="s">
        <v>5237</v>
      </c>
      <c r="E529" s="133">
        <v>220</v>
      </c>
      <c r="F529" s="134" t="s">
        <v>5235</v>
      </c>
      <c r="G529" s="128">
        <v>100</v>
      </c>
      <c r="H529" s="131"/>
      <c r="I529" s="602"/>
      <c r="J529" s="300"/>
      <c r="K529" s="300"/>
      <c r="L529" s="211"/>
      <c r="M529" s="270"/>
    </row>
    <row r="530" spans="1:13" ht="16.5" customHeight="1" x14ac:dyDescent="0.3">
      <c r="A530" s="798"/>
      <c r="B530" s="133">
        <v>6231</v>
      </c>
      <c r="C530" s="133" t="s">
        <v>5580</v>
      </c>
      <c r="D530" s="134" t="s">
        <v>5237</v>
      </c>
      <c r="E530" s="133">
        <v>220</v>
      </c>
      <c r="F530" s="134" t="s">
        <v>5235</v>
      </c>
      <c r="G530" s="128">
        <v>100</v>
      </c>
      <c r="H530" s="131"/>
      <c r="I530" s="602"/>
      <c r="J530" s="300"/>
      <c r="K530" s="300"/>
      <c r="L530" s="211"/>
      <c r="M530" s="270"/>
    </row>
    <row r="531" spans="1:13" ht="16.5" customHeight="1" x14ac:dyDescent="0.3">
      <c r="A531" s="798"/>
      <c r="B531" s="333">
        <v>6221</v>
      </c>
      <c r="C531" s="351" t="s">
        <v>5581</v>
      </c>
      <c r="D531" s="134" t="s">
        <v>5235</v>
      </c>
      <c r="E531" s="333">
        <v>220</v>
      </c>
      <c r="F531" s="182" t="s">
        <v>5235</v>
      </c>
      <c r="G531" s="183">
        <v>100</v>
      </c>
      <c r="H531" s="131"/>
      <c r="I531" s="602"/>
      <c r="J531" s="300"/>
      <c r="K531" s="300"/>
      <c r="L531" s="211"/>
      <c r="M531" s="270"/>
    </row>
    <row r="532" spans="1:13" ht="16.5" customHeight="1" x14ac:dyDescent="0.3">
      <c r="A532" s="798"/>
      <c r="B532" s="333">
        <v>6224</v>
      </c>
      <c r="C532" s="351" t="s">
        <v>5582</v>
      </c>
      <c r="D532" s="134" t="s">
        <v>5235</v>
      </c>
      <c r="E532" s="333">
        <v>220</v>
      </c>
      <c r="F532" s="182" t="s">
        <v>5235</v>
      </c>
      <c r="G532" s="136">
        <v>100</v>
      </c>
      <c r="H532" s="131"/>
      <c r="I532" s="602"/>
      <c r="J532" s="300"/>
      <c r="K532" s="300"/>
      <c r="L532" s="211"/>
      <c r="M532" s="270"/>
    </row>
    <row r="533" spans="1:13" ht="16.5" customHeight="1" x14ac:dyDescent="0.3">
      <c r="A533" s="798"/>
      <c r="B533" s="333">
        <v>6232</v>
      </c>
      <c r="C533" s="351" t="s">
        <v>5583</v>
      </c>
      <c r="D533" s="134" t="s">
        <v>5235</v>
      </c>
      <c r="E533" s="333">
        <v>220</v>
      </c>
      <c r="F533" s="182" t="s">
        <v>5235</v>
      </c>
      <c r="G533" s="200">
        <v>100</v>
      </c>
      <c r="H533" s="131"/>
      <c r="I533" s="602"/>
      <c r="J533" s="300"/>
      <c r="K533" s="300"/>
      <c r="L533" s="787" t="s">
        <v>5584</v>
      </c>
      <c r="M533" s="270"/>
    </row>
    <row r="534" spans="1:13" ht="16.5" customHeight="1" x14ac:dyDescent="0.3">
      <c r="A534" s="798"/>
      <c r="B534" s="133">
        <v>6230</v>
      </c>
      <c r="C534" s="133" t="s">
        <v>5574</v>
      </c>
      <c r="D534" s="134" t="s">
        <v>5237</v>
      </c>
      <c r="E534" s="133">
        <v>220</v>
      </c>
      <c r="F534" s="135" t="s">
        <v>5235</v>
      </c>
      <c r="G534" s="128">
        <v>100</v>
      </c>
      <c r="H534" s="208"/>
      <c r="I534" s="193"/>
      <c r="J534" s="268"/>
      <c r="K534" s="268"/>
      <c r="L534" s="787"/>
      <c r="M534" s="270"/>
    </row>
    <row r="535" spans="1:13" ht="16.5" customHeight="1" x14ac:dyDescent="0.3">
      <c r="A535" s="798"/>
      <c r="B535" s="133">
        <v>6240</v>
      </c>
      <c r="C535" s="133" t="s">
        <v>5585</v>
      </c>
      <c r="D535" s="134" t="s">
        <v>5237</v>
      </c>
      <c r="E535" s="133">
        <v>500</v>
      </c>
      <c r="F535" s="135" t="s">
        <v>5235</v>
      </c>
      <c r="G535" s="128">
        <v>300</v>
      </c>
      <c r="H535" s="207"/>
      <c r="I535" s="276"/>
      <c r="J535" s="276"/>
      <c r="K535" s="276"/>
      <c r="L535" s="702">
        <v>185</v>
      </c>
      <c r="M535" s="270"/>
    </row>
    <row r="536" spans="1:13" ht="16.5" customHeight="1" x14ac:dyDescent="0.3">
      <c r="A536" s="798"/>
      <c r="B536" s="133">
        <v>6250</v>
      </c>
      <c r="C536" s="133" t="s">
        <v>5586</v>
      </c>
      <c r="D536" s="134" t="s">
        <v>5237</v>
      </c>
      <c r="E536" s="133">
        <v>500</v>
      </c>
      <c r="F536" s="135" t="s">
        <v>5235</v>
      </c>
      <c r="G536" s="128">
        <v>300</v>
      </c>
      <c r="H536" s="208"/>
      <c r="I536" s="193"/>
      <c r="J536" s="193"/>
      <c r="K536" s="193"/>
      <c r="L536" s="144"/>
      <c r="M536" s="270"/>
    </row>
    <row r="537" spans="1:13" ht="16.5" customHeight="1" x14ac:dyDescent="0.3">
      <c r="A537" s="798"/>
      <c r="B537" s="133">
        <v>6260</v>
      </c>
      <c r="C537" s="133" t="s">
        <v>5587</v>
      </c>
      <c r="D537" s="134" t="s">
        <v>5237</v>
      </c>
      <c r="E537" s="133">
        <v>132</v>
      </c>
      <c r="F537" s="135" t="s">
        <v>5235</v>
      </c>
      <c r="G537" s="128">
        <v>90</v>
      </c>
      <c r="H537" s="741"/>
      <c r="I537" s="280"/>
      <c r="J537" s="280"/>
      <c r="K537" s="280"/>
      <c r="L537" s="144"/>
      <c r="M537" s="270"/>
    </row>
    <row r="538" spans="1:13" ht="16.5" customHeight="1" x14ac:dyDescent="0.3">
      <c r="A538" s="798"/>
      <c r="B538" s="133">
        <v>6261</v>
      </c>
      <c r="C538" s="133" t="s">
        <v>5588</v>
      </c>
      <c r="D538" s="134" t="s">
        <v>5235</v>
      </c>
      <c r="E538" s="133">
        <v>132</v>
      </c>
      <c r="F538" s="135" t="s">
        <v>5235</v>
      </c>
      <c r="G538" s="128">
        <v>15</v>
      </c>
      <c r="H538" s="742" t="s">
        <v>5589</v>
      </c>
      <c r="I538" s="144"/>
      <c r="J538" s="144"/>
      <c r="K538" s="144"/>
      <c r="L538" s="144"/>
      <c r="M538" s="270"/>
    </row>
    <row r="539" spans="1:13" ht="16.5" customHeight="1" x14ac:dyDescent="0.3">
      <c r="A539" s="798"/>
      <c r="B539" s="133">
        <v>6270</v>
      </c>
      <c r="C539" s="133" t="s">
        <v>5590</v>
      </c>
      <c r="D539" s="134" t="s">
        <v>5237</v>
      </c>
      <c r="E539" s="133">
        <v>132</v>
      </c>
      <c r="F539" s="135" t="s">
        <v>5235</v>
      </c>
      <c r="G539" s="128">
        <v>15</v>
      </c>
      <c r="H539" s="215">
        <v>15</v>
      </c>
      <c r="I539" s="144"/>
      <c r="J539" s="144"/>
      <c r="K539" s="144"/>
      <c r="L539" s="144"/>
      <c r="M539" s="270"/>
    </row>
    <row r="540" spans="1:13" ht="16.5" customHeight="1" x14ac:dyDescent="0.3">
      <c r="A540" s="798"/>
      <c r="B540" s="133">
        <v>6290</v>
      </c>
      <c r="C540" s="133" t="s">
        <v>5591</v>
      </c>
      <c r="D540" s="134" t="s">
        <v>5235</v>
      </c>
      <c r="E540" s="133">
        <v>132</v>
      </c>
      <c r="F540" s="135" t="s">
        <v>5235</v>
      </c>
      <c r="G540" s="128">
        <v>15</v>
      </c>
      <c r="H540" s="211"/>
      <c r="I540" s="802" t="s">
        <v>5592</v>
      </c>
      <c r="J540" s="144"/>
      <c r="K540" s="144"/>
      <c r="L540" s="144"/>
      <c r="M540" s="270"/>
    </row>
    <row r="541" spans="1:13" ht="16.5" customHeight="1" x14ac:dyDescent="0.3">
      <c r="A541" s="798"/>
      <c r="B541" s="133">
        <v>6280</v>
      </c>
      <c r="C541" s="133" t="s">
        <v>5593</v>
      </c>
      <c r="D541" s="134" t="s">
        <v>5237</v>
      </c>
      <c r="E541" s="133">
        <v>132</v>
      </c>
      <c r="F541" s="135" t="s">
        <v>5235</v>
      </c>
      <c r="G541" s="128">
        <v>60</v>
      </c>
      <c r="H541" s="207"/>
      <c r="I541" s="802"/>
      <c r="J541" s="144"/>
      <c r="K541" s="144"/>
      <c r="L541" s="144"/>
      <c r="M541" s="270"/>
    </row>
    <row r="542" spans="1:13" ht="16.5" customHeight="1" x14ac:dyDescent="0.3">
      <c r="A542" s="798"/>
      <c r="B542" s="133">
        <v>6281</v>
      </c>
      <c r="C542" s="133" t="s">
        <v>9714</v>
      </c>
      <c r="D542" s="134" t="s">
        <v>5235</v>
      </c>
      <c r="E542" s="133">
        <v>132</v>
      </c>
      <c r="F542" s="135" t="s">
        <v>5235</v>
      </c>
      <c r="G542" s="128">
        <v>50</v>
      </c>
      <c r="H542" s="131"/>
      <c r="I542" s="749"/>
      <c r="J542" s="144"/>
      <c r="K542" s="144"/>
      <c r="L542" s="144"/>
      <c r="M542" s="270"/>
    </row>
    <row r="543" spans="1:13" ht="16.5" customHeight="1" x14ac:dyDescent="0.3">
      <c r="A543" s="798"/>
      <c r="B543" s="133">
        <v>6300</v>
      </c>
      <c r="C543" s="133" t="s">
        <v>5594</v>
      </c>
      <c r="D543" s="134" t="s">
        <v>5237</v>
      </c>
      <c r="E543" s="133">
        <v>132</v>
      </c>
      <c r="F543" s="135" t="s">
        <v>5235</v>
      </c>
      <c r="G543" s="128">
        <v>100</v>
      </c>
      <c r="H543" s="131"/>
      <c r="I543" s="702">
        <v>0</v>
      </c>
      <c r="J543" s="144"/>
      <c r="K543" s="144"/>
      <c r="L543" s="144"/>
      <c r="M543" s="270"/>
    </row>
    <row r="544" spans="1:13" ht="16.5" customHeight="1" x14ac:dyDescent="0.3">
      <c r="A544" s="798"/>
      <c r="B544" s="133">
        <v>6301</v>
      </c>
      <c r="C544" s="133" t="s">
        <v>5595</v>
      </c>
      <c r="D544" s="134" t="s">
        <v>5237</v>
      </c>
      <c r="E544" s="133">
        <v>33</v>
      </c>
      <c r="F544" s="182" t="s">
        <v>5235</v>
      </c>
      <c r="G544" s="128">
        <v>7</v>
      </c>
      <c r="H544" s="131"/>
      <c r="I544" s="144"/>
      <c r="J544" s="144"/>
      <c r="K544" s="144"/>
      <c r="L544" s="144"/>
      <c r="M544" s="270"/>
    </row>
    <row r="545" spans="1:13" ht="16.5" customHeight="1" x14ac:dyDescent="0.3">
      <c r="A545" s="798"/>
      <c r="B545" s="133">
        <v>6310</v>
      </c>
      <c r="C545" s="133" t="s">
        <v>5596</v>
      </c>
      <c r="D545" s="134" t="s">
        <v>5237</v>
      </c>
      <c r="E545" s="133">
        <v>132</v>
      </c>
      <c r="F545" s="135" t="s">
        <v>5235</v>
      </c>
      <c r="G545" s="274">
        <v>47</v>
      </c>
      <c r="H545" s="741" t="s">
        <v>6007</v>
      </c>
      <c r="I545" s="144"/>
      <c r="J545" s="144"/>
      <c r="K545" s="144"/>
      <c r="L545" s="144"/>
      <c r="M545" s="270"/>
    </row>
    <row r="546" spans="1:13" ht="16.5" customHeight="1" x14ac:dyDescent="0.3">
      <c r="A546" s="798"/>
      <c r="B546" s="133">
        <v>6311</v>
      </c>
      <c r="C546" s="610" t="s">
        <v>6006</v>
      </c>
      <c r="D546" s="611" t="s">
        <v>5237</v>
      </c>
      <c r="E546" s="610">
        <v>132</v>
      </c>
      <c r="F546" s="612" t="s">
        <v>5235</v>
      </c>
      <c r="G546" s="136">
        <v>33</v>
      </c>
      <c r="H546" s="515"/>
      <c r="I546" s="646"/>
      <c r="J546" s="646"/>
      <c r="K546" s="646"/>
      <c r="L546" s="646"/>
      <c r="M546" s="647"/>
    </row>
    <row r="547" spans="1:13" ht="16.5" customHeight="1" x14ac:dyDescent="0.3">
      <c r="A547" s="798"/>
      <c r="B547" s="133">
        <v>6312</v>
      </c>
      <c r="C547" s="610" t="s">
        <v>6006</v>
      </c>
      <c r="D547" s="611" t="s">
        <v>5237</v>
      </c>
      <c r="E547" s="610">
        <v>33</v>
      </c>
      <c r="F547" s="612" t="s">
        <v>5235</v>
      </c>
      <c r="G547" s="258">
        <v>27</v>
      </c>
      <c r="H547" s="204">
        <v>33</v>
      </c>
      <c r="I547" s="144"/>
      <c r="J547" s="144"/>
      <c r="K547" s="144"/>
      <c r="L547" s="144"/>
      <c r="M547" s="270"/>
    </row>
    <row r="548" spans="1:13" ht="16.5" customHeight="1" x14ac:dyDescent="0.3">
      <c r="A548" s="798"/>
      <c r="B548" s="133">
        <v>6320</v>
      </c>
      <c r="C548" s="133" t="s">
        <v>5597</v>
      </c>
      <c r="D548" s="134" t="s">
        <v>5237</v>
      </c>
      <c r="E548" s="133">
        <v>500</v>
      </c>
      <c r="F548" s="135" t="s">
        <v>5235</v>
      </c>
      <c r="G548" s="352" t="s">
        <v>5235</v>
      </c>
      <c r="H548" s="208"/>
      <c r="I548" s="249"/>
      <c r="J548" s="144"/>
      <c r="K548" s="144"/>
      <c r="L548" s="144"/>
      <c r="M548" s="270"/>
    </row>
    <row r="549" spans="1:13" ht="16.5" customHeight="1" x14ac:dyDescent="0.3">
      <c r="A549" s="798"/>
      <c r="B549" s="133">
        <v>6381</v>
      </c>
      <c r="C549" s="133" t="s">
        <v>5598</v>
      </c>
      <c r="D549" s="134" t="s">
        <v>5237</v>
      </c>
      <c r="E549" s="133">
        <v>33</v>
      </c>
      <c r="F549" s="135" t="s">
        <v>5235</v>
      </c>
      <c r="G549" s="625">
        <v>35</v>
      </c>
      <c r="H549" s="608"/>
      <c r="I549" s="608"/>
      <c r="J549" s="144"/>
      <c r="K549" s="144"/>
      <c r="L549" s="144"/>
      <c r="M549" s="270"/>
    </row>
    <row r="550" spans="1:13" ht="16.5" customHeight="1" x14ac:dyDescent="0.3">
      <c r="A550" s="798"/>
      <c r="B550" s="133">
        <v>6382</v>
      </c>
      <c r="C550" s="351" t="s">
        <v>3246</v>
      </c>
      <c r="D550" s="134" t="s">
        <v>5237</v>
      </c>
      <c r="E550" s="133">
        <v>132</v>
      </c>
      <c r="F550" s="135" t="s">
        <v>5235</v>
      </c>
      <c r="G550" s="136">
        <v>100</v>
      </c>
      <c r="H550" s="741" t="s">
        <v>5599</v>
      </c>
      <c r="I550" s="608"/>
      <c r="J550" s="144"/>
      <c r="K550" s="144"/>
      <c r="L550" s="144"/>
      <c r="M550" s="270"/>
    </row>
    <row r="551" spans="1:13" ht="16.5" customHeight="1" x14ac:dyDescent="0.3">
      <c r="A551" s="798"/>
      <c r="B551" s="133">
        <v>6384</v>
      </c>
      <c r="C551" s="351" t="s">
        <v>3246</v>
      </c>
      <c r="D551" s="134" t="s">
        <v>5237</v>
      </c>
      <c r="E551" s="133">
        <v>13.2</v>
      </c>
      <c r="F551" s="135" t="s">
        <v>5235</v>
      </c>
      <c r="G551" s="136">
        <v>15</v>
      </c>
      <c r="H551" s="204">
        <v>97</v>
      </c>
      <c r="I551" s="608"/>
      <c r="J551" s="144"/>
      <c r="K551" s="144"/>
      <c r="L551" s="144"/>
      <c r="M551" s="270"/>
    </row>
    <row r="552" spans="1:13" ht="16.5" customHeight="1" x14ac:dyDescent="0.3">
      <c r="A552" s="798"/>
      <c r="B552" s="133">
        <v>6440</v>
      </c>
      <c r="C552" s="351" t="s">
        <v>5600</v>
      </c>
      <c r="D552" s="134" t="s">
        <v>5237</v>
      </c>
      <c r="E552" s="336" t="s">
        <v>5601</v>
      </c>
      <c r="F552" s="135" t="s">
        <v>5235</v>
      </c>
      <c r="G552" s="136">
        <v>6</v>
      </c>
      <c r="H552" s="353"/>
      <c r="I552" s="608"/>
      <c r="J552" s="746" t="s">
        <v>5602</v>
      </c>
      <c r="K552" s="787" t="s">
        <v>5603</v>
      </c>
      <c r="L552" s="144"/>
      <c r="M552" s="270"/>
    </row>
    <row r="553" spans="1:13" ht="16.5" customHeight="1" x14ac:dyDescent="0.3">
      <c r="A553" s="798"/>
      <c r="B553" s="133">
        <v>6410</v>
      </c>
      <c r="C553" s="133" t="s">
        <v>9715</v>
      </c>
      <c r="D553" s="134" t="s">
        <v>5235</v>
      </c>
      <c r="E553" s="133">
        <v>132</v>
      </c>
      <c r="F553" s="135" t="s">
        <v>5235</v>
      </c>
      <c r="G553" s="168">
        <v>0</v>
      </c>
      <c r="H553" s="807" t="s">
        <v>9716</v>
      </c>
      <c r="I553" s="608"/>
      <c r="J553" s="702">
        <v>0</v>
      </c>
      <c r="K553" s="787"/>
      <c r="L553" s="144"/>
      <c r="M553" s="270"/>
    </row>
    <row r="554" spans="1:13" ht="16.5" customHeight="1" x14ac:dyDescent="0.3">
      <c r="A554" s="798"/>
      <c r="B554" s="133">
        <v>6412</v>
      </c>
      <c r="C554" s="133" t="s">
        <v>5604</v>
      </c>
      <c r="D554" s="134" t="s">
        <v>5237</v>
      </c>
      <c r="E554" s="133">
        <v>132</v>
      </c>
      <c r="F554" s="135" t="s">
        <v>5235</v>
      </c>
      <c r="G554" s="281">
        <v>0</v>
      </c>
      <c r="H554" s="787"/>
      <c r="I554" s="608"/>
      <c r="J554" s="702"/>
      <c r="K554" s="746"/>
      <c r="L554" s="144"/>
      <c r="M554" s="270"/>
    </row>
    <row r="555" spans="1:13" ht="16.5" customHeight="1" x14ac:dyDescent="0.3">
      <c r="A555" s="798"/>
      <c r="B555" s="133">
        <v>6413</v>
      </c>
      <c r="C555" s="133" t="s">
        <v>5604</v>
      </c>
      <c r="D555" s="134" t="s">
        <v>5237</v>
      </c>
      <c r="E555" s="133">
        <v>33</v>
      </c>
      <c r="F555" s="135" t="s">
        <v>5235</v>
      </c>
      <c r="G555" s="281">
        <v>6</v>
      </c>
      <c r="H555" s="410">
        <v>0</v>
      </c>
      <c r="I555" s="608"/>
      <c r="J555" s="144"/>
      <c r="K555" s="702">
        <v>275</v>
      </c>
      <c r="L555" s="144"/>
      <c r="M555" s="270"/>
    </row>
    <row r="556" spans="1:13" ht="16.5" customHeight="1" x14ac:dyDescent="0.3">
      <c r="A556" s="798"/>
      <c r="B556" s="133">
        <v>6414</v>
      </c>
      <c r="C556" s="133" t="s">
        <v>9717</v>
      </c>
      <c r="D556" s="134" t="s">
        <v>5235</v>
      </c>
      <c r="E556" s="133">
        <v>132</v>
      </c>
      <c r="F556" s="135" t="s">
        <v>5235</v>
      </c>
      <c r="G556" s="273" t="s">
        <v>5235</v>
      </c>
      <c r="H556" s="204"/>
      <c r="I556" s="608"/>
      <c r="J556" s="144"/>
      <c r="K556" s="331"/>
      <c r="L556" s="144"/>
      <c r="M556" s="270"/>
    </row>
    <row r="557" spans="1:13" ht="16.5" customHeight="1" x14ac:dyDescent="0.3">
      <c r="A557" s="798"/>
      <c r="B557" s="133">
        <v>6411</v>
      </c>
      <c r="C557" s="133" t="s">
        <v>5605</v>
      </c>
      <c r="D557" s="134" t="s">
        <v>5237</v>
      </c>
      <c r="E557" s="133">
        <v>33</v>
      </c>
      <c r="F557" s="135" t="s">
        <v>5235</v>
      </c>
      <c r="G557" s="274">
        <v>18</v>
      </c>
      <c r="H557" s="131"/>
      <c r="I557" s="280"/>
      <c r="J557" s="144"/>
      <c r="K557" s="144"/>
      <c r="L557" s="144"/>
      <c r="M557" s="270"/>
    </row>
    <row r="558" spans="1:13" ht="16.5" customHeight="1" x14ac:dyDescent="0.3">
      <c r="A558" s="798"/>
      <c r="B558" s="133">
        <v>6420</v>
      </c>
      <c r="C558" s="133" t="s">
        <v>5606</v>
      </c>
      <c r="D558" s="134" t="s">
        <v>5237</v>
      </c>
      <c r="E558" s="133">
        <v>33</v>
      </c>
      <c r="F558" s="135" t="s">
        <v>5235</v>
      </c>
      <c r="G558" s="274">
        <v>12</v>
      </c>
      <c r="H558" s="741" t="s">
        <v>5607</v>
      </c>
      <c r="I558" s="746"/>
      <c r="J558" s="144"/>
      <c r="K558" s="144"/>
      <c r="L558" s="144"/>
      <c r="M558" s="270"/>
    </row>
    <row r="559" spans="1:13" ht="16.5" customHeight="1" x14ac:dyDescent="0.3">
      <c r="A559" s="798"/>
      <c r="B559" s="133">
        <v>6422</v>
      </c>
      <c r="C559" s="320" t="s">
        <v>5609</v>
      </c>
      <c r="D559" s="335" t="s">
        <v>5237</v>
      </c>
      <c r="E559" s="320">
        <v>33</v>
      </c>
      <c r="F559" s="603" t="s">
        <v>5235</v>
      </c>
      <c r="G559" s="258">
        <v>21</v>
      </c>
      <c r="H559" s="204">
        <v>21</v>
      </c>
      <c r="I559" s="746" t="s">
        <v>5608</v>
      </c>
      <c r="J559" s="144"/>
      <c r="K559" s="144"/>
      <c r="L559" s="144"/>
      <c r="M559" s="270"/>
    </row>
    <row r="560" spans="1:13" ht="16.5" customHeight="1" x14ac:dyDescent="0.3">
      <c r="A560" s="798"/>
      <c r="B560" s="133">
        <v>6430</v>
      </c>
      <c r="C560" s="133" t="s">
        <v>5609</v>
      </c>
      <c r="D560" s="134" t="s">
        <v>5237</v>
      </c>
      <c r="E560" s="133">
        <v>132</v>
      </c>
      <c r="F560" s="135" t="s">
        <v>5235</v>
      </c>
      <c r="G560" s="128">
        <v>84</v>
      </c>
      <c r="H560" s="353"/>
      <c r="I560" s="754">
        <v>90</v>
      </c>
      <c r="J560" s="144"/>
      <c r="K560" s="144"/>
      <c r="L560" s="144"/>
      <c r="M560" s="270"/>
    </row>
    <row r="561" spans="1:13" ht="16.5" customHeight="1" x14ac:dyDescent="0.3">
      <c r="A561" s="798"/>
      <c r="B561" s="133">
        <v>6433</v>
      </c>
      <c r="C561" s="133" t="s">
        <v>5610</v>
      </c>
      <c r="D561" s="134" t="s">
        <v>5237</v>
      </c>
      <c r="E561" s="133">
        <v>132</v>
      </c>
      <c r="F561" s="135" t="s">
        <v>5235</v>
      </c>
      <c r="G561" s="128">
        <v>90</v>
      </c>
      <c r="H561" s="353"/>
      <c r="I561" s="754"/>
      <c r="J561" s="144"/>
      <c r="K561" s="144"/>
      <c r="L561" s="144"/>
      <c r="M561" s="270"/>
    </row>
    <row r="562" spans="1:13" ht="16.5" customHeight="1" x14ac:dyDescent="0.3">
      <c r="A562" s="798"/>
      <c r="B562" s="133">
        <v>6431</v>
      </c>
      <c r="C562" s="133" t="s">
        <v>5611</v>
      </c>
      <c r="D562" s="134" t="s">
        <v>5237</v>
      </c>
      <c r="E562" s="133">
        <v>132</v>
      </c>
      <c r="F562" s="156" t="s">
        <v>5235</v>
      </c>
      <c r="G562" s="136">
        <v>90</v>
      </c>
      <c r="H562" s="741" t="s">
        <v>5612</v>
      </c>
      <c r="I562" s="754"/>
      <c r="J562" s="144"/>
      <c r="K562" s="144"/>
      <c r="L562" s="144"/>
      <c r="M562" s="270"/>
    </row>
    <row r="563" spans="1:13" ht="16.5" customHeight="1" x14ac:dyDescent="0.3">
      <c r="A563" s="798"/>
      <c r="B563" s="133">
        <v>6432</v>
      </c>
      <c r="C563" s="133" t="s">
        <v>5611</v>
      </c>
      <c r="D563" s="134" t="s">
        <v>5237</v>
      </c>
      <c r="E563" s="133">
        <v>33</v>
      </c>
      <c r="F563" s="156" t="s">
        <v>5235</v>
      </c>
      <c r="G563" s="136">
        <v>40</v>
      </c>
      <c r="H563" s="203">
        <v>90</v>
      </c>
      <c r="I563" s="203"/>
      <c r="J563" s="144"/>
      <c r="K563" s="144"/>
      <c r="L563" s="144"/>
      <c r="M563" s="270"/>
    </row>
    <row r="564" spans="1:13" ht="16.5" customHeight="1" x14ac:dyDescent="0.3">
      <c r="A564" s="798"/>
      <c r="B564" s="133">
        <v>6321</v>
      </c>
      <c r="C564" s="133" t="s">
        <v>5613</v>
      </c>
      <c r="D564" s="134" t="s">
        <v>5235</v>
      </c>
      <c r="E564" s="133">
        <v>132</v>
      </c>
      <c r="F564" s="135" t="s">
        <v>5235</v>
      </c>
      <c r="G564" s="159">
        <v>50</v>
      </c>
      <c r="H564" s="207"/>
      <c r="I564" s="748"/>
      <c r="J564" s="144"/>
      <c r="K564" s="144"/>
      <c r="L564" s="144"/>
      <c r="M564" s="270"/>
    </row>
    <row r="565" spans="1:13" ht="16.5" customHeight="1" x14ac:dyDescent="0.3">
      <c r="A565" s="798"/>
      <c r="B565" s="133">
        <v>6434</v>
      </c>
      <c r="C565" s="133" t="s">
        <v>5614</v>
      </c>
      <c r="D565" s="134" t="s">
        <v>5235</v>
      </c>
      <c r="E565" s="133">
        <v>132</v>
      </c>
      <c r="F565" s="135" t="s">
        <v>5235</v>
      </c>
      <c r="G565" s="168">
        <v>50</v>
      </c>
      <c r="H565" s="206"/>
      <c r="I565" s="746" t="s">
        <v>5616</v>
      </c>
      <c r="J565" s="144"/>
      <c r="K565" s="144"/>
      <c r="L565" s="144"/>
      <c r="M565" s="270"/>
    </row>
    <row r="566" spans="1:13" ht="16.5" customHeight="1" x14ac:dyDescent="0.3">
      <c r="A566" s="798"/>
      <c r="B566" s="133">
        <v>6330</v>
      </c>
      <c r="C566" s="133" t="s">
        <v>5615</v>
      </c>
      <c r="D566" s="134" t="s">
        <v>5237</v>
      </c>
      <c r="E566" s="133">
        <v>132</v>
      </c>
      <c r="F566" s="135" t="s">
        <v>5235</v>
      </c>
      <c r="G566" s="168">
        <v>65</v>
      </c>
      <c r="H566" s="206"/>
      <c r="I566" s="754">
        <v>60</v>
      </c>
      <c r="J566" s="144"/>
      <c r="K566" s="144"/>
      <c r="L566" s="144"/>
      <c r="M566" s="270"/>
    </row>
    <row r="567" spans="1:13" ht="16.5" customHeight="1" x14ac:dyDescent="0.3">
      <c r="A567" s="798"/>
      <c r="B567" s="133">
        <v>6341</v>
      </c>
      <c r="C567" s="320" t="s">
        <v>5615</v>
      </c>
      <c r="D567" s="335" t="s">
        <v>5237</v>
      </c>
      <c r="E567" s="320">
        <v>33</v>
      </c>
      <c r="F567" s="426" t="s">
        <v>5235</v>
      </c>
      <c r="G567" s="332">
        <v>5</v>
      </c>
      <c r="H567" s="758"/>
      <c r="I567" s="648"/>
      <c r="J567" s="144"/>
      <c r="K567" s="170"/>
      <c r="L567" s="144"/>
      <c r="M567" s="270"/>
    </row>
    <row r="568" spans="1:13" ht="16.5" customHeight="1" x14ac:dyDescent="0.3">
      <c r="A568" s="798"/>
      <c r="B568" s="133">
        <v>6390</v>
      </c>
      <c r="C568" s="133" t="s">
        <v>5602</v>
      </c>
      <c r="D568" s="134" t="s">
        <v>5237</v>
      </c>
      <c r="E568" s="133">
        <v>132</v>
      </c>
      <c r="F568" s="135" t="s">
        <v>5235</v>
      </c>
      <c r="G568" s="136">
        <v>70</v>
      </c>
      <c r="H568" s="208"/>
      <c r="I568" s="339"/>
      <c r="J568" s="249"/>
      <c r="K568" s="144"/>
      <c r="L568" s="144"/>
      <c r="M568" s="270"/>
    </row>
    <row r="569" spans="1:13" ht="16.5" customHeight="1" thickBot="1" x14ac:dyDescent="0.35">
      <c r="A569" s="799"/>
      <c r="B569" s="232">
        <v>6400</v>
      </c>
      <c r="C569" s="232" t="s">
        <v>5617</v>
      </c>
      <c r="D569" s="233" t="s">
        <v>5237</v>
      </c>
      <c r="E569" s="232">
        <v>500</v>
      </c>
      <c r="F569" s="354" t="s">
        <v>5235</v>
      </c>
      <c r="G569" s="218">
        <v>300</v>
      </c>
      <c r="H569" s="237"/>
      <c r="I569" s="237"/>
      <c r="J569" s="237"/>
      <c r="K569" s="238"/>
      <c r="L569" s="238"/>
      <c r="M569" s="355"/>
    </row>
    <row r="570" spans="1:13" ht="16.5" customHeight="1" x14ac:dyDescent="0.3">
      <c r="A570" s="797" t="s">
        <v>3026</v>
      </c>
      <c r="B570" s="268">
        <v>7000</v>
      </c>
      <c r="C570" s="125" t="s">
        <v>5618</v>
      </c>
      <c r="D570" s="126" t="s">
        <v>5237</v>
      </c>
      <c r="E570" s="125">
        <v>132</v>
      </c>
      <c r="F570" s="127" t="s">
        <v>5235</v>
      </c>
      <c r="G570" s="128">
        <v>100</v>
      </c>
      <c r="H570" s="358"/>
      <c r="I570" s="266"/>
      <c r="J570" s="602"/>
      <c r="K570" s="602"/>
      <c r="L570" s="602"/>
      <c r="M570" s="132"/>
    </row>
    <row r="571" spans="1:13" ht="16.5" customHeight="1" x14ac:dyDescent="0.3">
      <c r="A571" s="798"/>
      <c r="B571" s="151">
        <v>7010</v>
      </c>
      <c r="C571" s="133" t="s">
        <v>5619</v>
      </c>
      <c r="D571" s="134" t="s">
        <v>5237</v>
      </c>
      <c r="E571" s="133">
        <v>132</v>
      </c>
      <c r="F571" s="135" t="s">
        <v>5235</v>
      </c>
      <c r="G571" s="128">
        <v>91</v>
      </c>
      <c r="H571" s="153" t="s">
        <v>9718</v>
      </c>
      <c r="I571" s="596" t="s">
        <v>5620</v>
      </c>
      <c r="J571" s="602"/>
      <c r="K571" s="602"/>
      <c r="L571" s="602"/>
      <c r="M571" s="132"/>
    </row>
    <row r="572" spans="1:13" ht="16.5" customHeight="1" x14ac:dyDescent="0.3">
      <c r="A572" s="798"/>
      <c r="B572" s="151">
        <v>7008</v>
      </c>
      <c r="C572" s="133" t="s">
        <v>5619</v>
      </c>
      <c r="D572" s="134" t="s">
        <v>5237</v>
      </c>
      <c r="E572" s="133">
        <v>33</v>
      </c>
      <c r="F572" s="135" t="s">
        <v>5235</v>
      </c>
      <c r="G572" s="128">
        <v>27</v>
      </c>
      <c r="H572" s="141">
        <v>98</v>
      </c>
      <c r="I572" s="701"/>
      <c r="J572" s="602"/>
      <c r="K572" s="602"/>
      <c r="L572" s="602"/>
      <c r="M572" s="132"/>
    </row>
    <row r="573" spans="1:13" ht="16.5" customHeight="1" x14ac:dyDescent="0.3">
      <c r="A573" s="798"/>
      <c r="B573" s="173">
        <v>7009</v>
      </c>
      <c r="C573" s="342" t="s">
        <v>6876</v>
      </c>
      <c r="D573" s="343" t="s">
        <v>5237</v>
      </c>
      <c r="E573" s="342">
        <v>33</v>
      </c>
      <c r="F573" s="603" t="s">
        <v>5235</v>
      </c>
      <c r="G573" s="258">
        <v>0</v>
      </c>
      <c r="H573" s="131"/>
      <c r="I573" s="702">
        <v>94</v>
      </c>
      <c r="J573" s="602"/>
      <c r="K573" s="602"/>
      <c r="L573" s="602"/>
      <c r="M573" s="132"/>
    </row>
    <row r="574" spans="1:13" ht="16.5" customHeight="1" x14ac:dyDescent="0.3">
      <c r="A574" s="798"/>
      <c r="B574" s="151">
        <v>7020</v>
      </c>
      <c r="C574" s="133" t="s">
        <v>5621</v>
      </c>
      <c r="D574" s="134" t="s">
        <v>5237</v>
      </c>
      <c r="E574" s="133">
        <v>132</v>
      </c>
      <c r="F574" s="135" t="s">
        <v>5235</v>
      </c>
      <c r="G574" s="128">
        <v>100</v>
      </c>
      <c r="H574" s="208"/>
      <c r="I574" s="249"/>
      <c r="J574" s="602"/>
      <c r="K574" s="602"/>
      <c r="L574" s="602"/>
      <c r="M574" s="132"/>
    </row>
    <row r="575" spans="1:13" ht="16.5" customHeight="1" x14ac:dyDescent="0.3">
      <c r="A575" s="798"/>
      <c r="B575" s="151">
        <v>7021</v>
      </c>
      <c r="C575" s="133" t="s">
        <v>6828</v>
      </c>
      <c r="D575" s="134" t="s">
        <v>5237</v>
      </c>
      <c r="E575" s="133">
        <v>132</v>
      </c>
      <c r="F575" s="135" t="s">
        <v>5235</v>
      </c>
      <c r="G575" s="128">
        <v>30</v>
      </c>
      <c r="H575" s="741"/>
      <c r="I575" s="280"/>
      <c r="J575" s="280"/>
      <c r="K575" s="602"/>
      <c r="L575" s="602"/>
      <c r="M575" s="132"/>
    </row>
    <row r="576" spans="1:13" ht="16.5" customHeight="1" x14ac:dyDescent="0.3">
      <c r="A576" s="798"/>
      <c r="B576" s="151">
        <v>7022</v>
      </c>
      <c r="C576" s="133" t="s">
        <v>6829</v>
      </c>
      <c r="D576" s="134" t="s">
        <v>5235</v>
      </c>
      <c r="E576" s="133">
        <v>132</v>
      </c>
      <c r="F576" s="135" t="s">
        <v>5235</v>
      </c>
      <c r="G576" s="128">
        <v>30</v>
      </c>
      <c r="H576" s="742"/>
      <c r="I576" s="144"/>
      <c r="J576" s="144"/>
      <c r="K576" s="602"/>
      <c r="L576" s="602"/>
      <c r="M576" s="132"/>
    </row>
    <row r="577" spans="1:13" ht="16.5" customHeight="1" x14ac:dyDescent="0.3">
      <c r="A577" s="798"/>
      <c r="B577" s="151">
        <v>7023</v>
      </c>
      <c r="C577" s="133" t="s">
        <v>6830</v>
      </c>
      <c r="D577" s="134" t="s">
        <v>5237</v>
      </c>
      <c r="E577" s="133">
        <v>132</v>
      </c>
      <c r="F577" s="135" t="s">
        <v>5235</v>
      </c>
      <c r="G577" s="128">
        <v>40</v>
      </c>
      <c r="H577" s="742"/>
      <c r="I577" s="144"/>
      <c r="J577" s="144"/>
      <c r="K577" s="602"/>
      <c r="L577" s="602"/>
      <c r="M577" s="132"/>
    </row>
    <row r="578" spans="1:13" ht="16.5" customHeight="1" x14ac:dyDescent="0.3">
      <c r="A578" s="798"/>
      <c r="B578" s="151">
        <v>7024</v>
      </c>
      <c r="C578" s="133" t="s">
        <v>6831</v>
      </c>
      <c r="D578" s="134" t="s">
        <v>5235</v>
      </c>
      <c r="E578" s="133">
        <v>132</v>
      </c>
      <c r="F578" s="135" t="s">
        <v>5235</v>
      </c>
      <c r="G578" s="128">
        <v>50</v>
      </c>
      <c r="H578" s="742" t="s">
        <v>6832</v>
      </c>
      <c r="I578" s="144"/>
      <c r="J578" s="144"/>
      <c r="K578" s="602"/>
      <c r="L578" s="602"/>
      <c r="M578" s="132"/>
    </row>
    <row r="579" spans="1:13" ht="16.5" customHeight="1" x14ac:dyDescent="0.3">
      <c r="A579" s="798"/>
      <c r="B579" s="151">
        <v>7025</v>
      </c>
      <c r="C579" s="133" t="s">
        <v>6833</v>
      </c>
      <c r="D579" s="134" t="s">
        <v>5237</v>
      </c>
      <c r="E579" s="133">
        <v>132</v>
      </c>
      <c r="F579" s="135" t="s">
        <v>5235</v>
      </c>
      <c r="G579" s="128">
        <v>50</v>
      </c>
      <c r="H579" s="742"/>
      <c r="I579" s="746" t="s">
        <v>6834</v>
      </c>
      <c r="J579" s="144"/>
      <c r="K579" s="602"/>
      <c r="L579" s="602"/>
      <c r="M579" s="132"/>
    </row>
    <row r="580" spans="1:13" ht="16.5" customHeight="1" x14ac:dyDescent="0.3">
      <c r="A580" s="798"/>
      <c r="B580" s="151">
        <v>7026</v>
      </c>
      <c r="C580" s="133" t="s">
        <v>6835</v>
      </c>
      <c r="D580" s="134" t="s">
        <v>5235</v>
      </c>
      <c r="E580" s="133">
        <v>132</v>
      </c>
      <c r="F580" s="135" t="s">
        <v>5235</v>
      </c>
      <c r="G580" s="128">
        <v>60</v>
      </c>
      <c r="H580" s="203">
        <v>170</v>
      </c>
      <c r="I580" s="144"/>
      <c r="J580" s="144"/>
      <c r="K580" s="602"/>
      <c r="L580" s="602"/>
      <c r="M580" s="132"/>
    </row>
    <row r="581" spans="1:13" ht="16.5" customHeight="1" x14ac:dyDescent="0.3">
      <c r="A581" s="798"/>
      <c r="B581" s="151">
        <v>7027</v>
      </c>
      <c r="C581" s="133" t="s">
        <v>6836</v>
      </c>
      <c r="D581" s="134" t="s">
        <v>5237</v>
      </c>
      <c r="E581" s="133">
        <v>132</v>
      </c>
      <c r="F581" s="135" t="s">
        <v>5235</v>
      </c>
      <c r="G581" s="128">
        <v>60</v>
      </c>
      <c r="H581" s="742"/>
      <c r="I581" s="754">
        <v>280</v>
      </c>
      <c r="J581" s="144"/>
      <c r="K581" s="602"/>
      <c r="L581" s="602"/>
      <c r="M581" s="132"/>
    </row>
    <row r="582" spans="1:13" ht="16.5" customHeight="1" x14ac:dyDescent="0.3">
      <c r="A582" s="798"/>
      <c r="B582" s="151">
        <v>7028</v>
      </c>
      <c r="C582" s="133" t="s">
        <v>6837</v>
      </c>
      <c r="D582" s="134" t="s">
        <v>5235</v>
      </c>
      <c r="E582" s="133">
        <v>132</v>
      </c>
      <c r="F582" s="135" t="s">
        <v>5235</v>
      </c>
      <c r="G582" s="128">
        <v>90</v>
      </c>
      <c r="H582" s="742"/>
      <c r="I582" s="144"/>
      <c r="J582" s="746" t="s">
        <v>6838</v>
      </c>
      <c r="K582" s="602"/>
      <c r="L582" s="602"/>
      <c r="M582" s="132"/>
    </row>
    <row r="583" spans="1:13" ht="16.5" customHeight="1" x14ac:dyDescent="0.3">
      <c r="A583" s="798"/>
      <c r="B583" s="151">
        <v>7050</v>
      </c>
      <c r="C583" s="133" t="s">
        <v>5622</v>
      </c>
      <c r="D583" s="134" t="s">
        <v>5237</v>
      </c>
      <c r="E583" s="133">
        <v>132</v>
      </c>
      <c r="F583" s="135" t="s">
        <v>5235</v>
      </c>
      <c r="G583" s="128">
        <v>100</v>
      </c>
      <c r="H583" s="211"/>
      <c r="I583" s="144"/>
      <c r="J583" s="746"/>
      <c r="K583" s="649"/>
      <c r="L583" s="650"/>
      <c r="M583" s="132"/>
    </row>
    <row r="584" spans="1:13" ht="16.5" customHeight="1" x14ac:dyDescent="0.3">
      <c r="A584" s="798"/>
      <c r="B584" s="173">
        <v>7052</v>
      </c>
      <c r="C584" s="133" t="s">
        <v>6839</v>
      </c>
      <c r="D584" s="134" t="s">
        <v>5235</v>
      </c>
      <c r="E584" s="133">
        <v>132</v>
      </c>
      <c r="F584" s="135" t="s">
        <v>5235</v>
      </c>
      <c r="G584" s="136">
        <v>120</v>
      </c>
      <c r="H584" s="290"/>
      <c r="I584" s="144"/>
      <c r="J584" s="702">
        <v>302</v>
      </c>
      <c r="K584" s="649"/>
      <c r="L584" s="650"/>
      <c r="M584" s="132"/>
    </row>
    <row r="585" spans="1:13" ht="16.5" customHeight="1" x14ac:dyDescent="0.3">
      <c r="A585" s="798"/>
      <c r="B585" s="173">
        <v>7053</v>
      </c>
      <c r="C585" s="133" t="s">
        <v>6840</v>
      </c>
      <c r="D585" s="134" t="s">
        <v>5237</v>
      </c>
      <c r="E585" s="133">
        <v>132</v>
      </c>
      <c r="F585" s="135" t="s">
        <v>5235</v>
      </c>
      <c r="G585" s="136">
        <v>200</v>
      </c>
      <c r="H585" s="208"/>
      <c r="I585" s="249"/>
      <c r="J585" s="144"/>
      <c r="K585" s="649"/>
      <c r="L585" s="650"/>
      <c r="M585" s="756" t="s">
        <v>3026</v>
      </c>
    </row>
    <row r="586" spans="1:13" ht="16.5" customHeight="1" x14ac:dyDescent="0.3">
      <c r="A586" s="798"/>
      <c r="B586" s="173">
        <v>7054</v>
      </c>
      <c r="C586" s="133" t="s">
        <v>6841</v>
      </c>
      <c r="D586" s="134" t="s">
        <v>5237</v>
      </c>
      <c r="E586" s="133">
        <v>132</v>
      </c>
      <c r="F586" s="135" t="s">
        <v>5235</v>
      </c>
      <c r="G586" s="136">
        <v>200</v>
      </c>
      <c r="H586" s="131"/>
      <c r="I586" s="602"/>
      <c r="J586" s="144"/>
      <c r="K586" s="649"/>
      <c r="L586" s="650"/>
      <c r="M586" s="583">
        <v>215</v>
      </c>
    </row>
    <row r="587" spans="1:13" ht="16.5" customHeight="1" x14ac:dyDescent="0.3">
      <c r="A587" s="798"/>
      <c r="B587" s="173">
        <v>7049</v>
      </c>
      <c r="C587" s="133" t="s">
        <v>6841</v>
      </c>
      <c r="D587" s="134" t="s">
        <v>5237</v>
      </c>
      <c r="E587" s="133">
        <v>33</v>
      </c>
      <c r="F587" s="135" t="s">
        <v>5235</v>
      </c>
      <c r="G587" s="136">
        <v>3</v>
      </c>
      <c r="H587" s="131"/>
      <c r="I587" s="602"/>
      <c r="J587" s="144"/>
      <c r="K587" s="649"/>
      <c r="L587" s="650"/>
      <c r="M587" s="132"/>
    </row>
    <row r="588" spans="1:13" ht="16.5" customHeight="1" x14ac:dyDescent="0.3">
      <c r="A588" s="798"/>
      <c r="B588" s="173">
        <v>7057</v>
      </c>
      <c r="C588" s="133" t="s">
        <v>6842</v>
      </c>
      <c r="D588" s="134" t="s">
        <v>5237</v>
      </c>
      <c r="E588" s="133">
        <v>132</v>
      </c>
      <c r="F588" s="135" t="s">
        <v>5235</v>
      </c>
      <c r="G588" s="136">
        <v>300</v>
      </c>
      <c r="H588" s="131"/>
      <c r="I588" s="602"/>
      <c r="J588" s="144"/>
      <c r="K588" s="649"/>
      <c r="L588" s="650"/>
      <c r="M588" s="132"/>
    </row>
    <row r="589" spans="1:13" ht="16.5" customHeight="1" x14ac:dyDescent="0.3">
      <c r="A589" s="798"/>
      <c r="B589" s="173">
        <v>7058</v>
      </c>
      <c r="C589" s="133" t="s">
        <v>6843</v>
      </c>
      <c r="D589" s="134" t="s">
        <v>5237</v>
      </c>
      <c r="E589" s="133">
        <v>132</v>
      </c>
      <c r="F589" s="135" t="s">
        <v>5235</v>
      </c>
      <c r="G589" s="136">
        <v>300</v>
      </c>
      <c r="H589" s="153" t="s">
        <v>9719</v>
      </c>
      <c r="I589" s="602"/>
      <c r="J589" s="144"/>
      <c r="K589" s="649"/>
      <c r="L589" s="650"/>
      <c r="M589" s="132"/>
    </row>
    <row r="590" spans="1:13" ht="16.5" customHeight="1" x14ac:dyDescent="0.3">
      <c r="A590" s="798"/>
      <c r="B590" s="173">
        <v>7047</v>
      </c>
      <c r="C590" s="133" t="s">
        <v>6843</v>
      </c>
      <c r="D590" s="134" t="s">
        <v>5237</v>
      </c>
      <c r="E590" s="133">
        <v>13.2</v>
      </c>
      <c r="F590" s="135" t="s">
        <v>5235</v>
      </c>
      <c r="G590" s="136">
        <v>25</v>
      </c>
      <c r="H590" s="141">
        <v>300</v>
      </c>
      <c r="I590" s="602"/>
      <c r="J590" s="144"/>
      <c r="K590" s="649"/>
      <c r="L590" s="650"/>
      <c r="M590" s="132"/>
    </row>
    <row r="591" spans="1:13" ht="16.5" customHeight="1" x14ac:dyDescent="0.3">
      <c r="A591" s="798"/>
      <c r="B591" s="173">
        <v>7059</v>
      </c>
      <c r="C591" s="133" t="s">
        <v>6844</v>
      </c>
      <c r="D591" s="134" t="s">
        <v>5237</v>
      </c>
      <c r="E591" s="133">
        <v>132</v>
      </c>
      <c r="F591" s="135" t="s">
        <v>5235</v>
      </c>
      <c r="G591" s="136">
        <v>300</v>
      </c>
      <c r="H591" s="131"/>
      <c r="I591" s="602"/>
      <c r="J591" s="144"/>
      <c r="K591" s="649"/>
      <c r="L591" s="650"/>
      <c r="M591" s="132"/>
    </row>
    <row r="592" spans="1:13" ht="16.5" customHeight="1" x14ac:dyDescent="0.3">
      <c r="A592" s="798"/>
      <c r="B592" s="173">
        <v>7029</v>
      </c>
      <c r="C592" s="133" t="s">
        <v>6845</v>
      </c>
      <c r="D592" s="134" t="s">
        <v>5237</v>
      </c>
      <c r="E592" s="133">
        <v>132</v>
      </c>
      <c r="F592" s="135" t="s">
        <v>5235</v>
      </c>
      <c r="G592" s="136">
        <v>200</v>
      </c>
      <c r="H592" s="741" t="s">
        <v>6846</v>
      </c>
      <c r="I592" s="602"/>
      <c r="J592" s="144"/>
      <c r="K592" s="649"/>
      <c r="L592" s="650"/>
      <c r="M592" s="132"/>
    </row>
    <row r="593" spans="1:13" ht="16.5" customHeight="1" x14ac:dyDescent="0.3">
      <c r="A593" s="798"/>
      <c r="B593" s="173">
        <v>7031</v>
      </c>
      <c r="C593" s="133" t="s">
        <v>6847</v>
      </c>
      <c r="D593" s="134" t="s">
        <v>5237</v>
      </c>
      <c r="E593" s="133">
        <v>132</v>
      </c>
      <c r="F593" s="135" t="s">
        <v>5235</v>
      </c>
      <c r="G593" s="136">
        <v>150</v>
      </c>
      <c r="H593" s="203">
        <v>200</v>
      </c>
      <c r="I593" s="602"/>
      <c r="J593" s="144"/>
      <c r="K593" s="649"/>
      <c r="L593" s="650"/>
      <c r="M593" s="132"/>
    </row>
    <row r="594" spans="1:13" ht="16.5" customHeight="1" x14ac:dyDescent="0.3">
      <c r="A594" s="798"/>
      <c r="B594" s="173">
        <v>7032</v>
      </c>
      <c r="C594" s="133" t="s">
        <v>6848</v>
      </c>
      <c r="D594" s="134" t="s">
        <v>5237</v>
      </c>
      <c r="E594" s="133">
        <v>132</v>
      </c>
      <c r="F594" s="135" t="s">
        <v>5235</v>
      </c>
      <c r="G594" s="136">
        <v>100</v>
      </c>
      <c r="H594" s="290"/>
      <c r="I594" s="193"/>
      <c r="J594" s="249"/>
      <c r="K594" s="649"/>
      <c r="L594" s="650"/>
      <c r="M594" s="132"/>
    </row>
    <row r="595" spans="1:13" ht="16.5" customHeight="1" x14ac:dyDescent="0.3">
      <c r="A595" s="798"/>
      <c r="B595" s="173">
        <v>7048</v>
      </c>
      <c r="C595" s="342" t="s">
        <v>6877</v>
      </c>
      <c r="D595" s="343" t="s">
        <v>5237</v>
      </c>
      <c r="E595" s="342">
        <v>33</v>
      </c>
      <c r="F595" s="603" t="s">
        <v>5235</v>
      </c>
      <c r="G595" s="258">
        <v>3</v>
      </c>
      <c r="H595" s="131"/>
      <c r="I595" s="602"/>
      <c r="J595" s="602"/>
      <c r="K595" s="602"/>
      <c r="L595" s="602"/>
      <c r="M595" s="132"/>
    </row>
    <row r="596" spans="1:13" ht="16.5" customHeight="1" x14ac:dyDescent="0.3">
      <c r="A596" s="798"/>
      <c r="B596" s="151">
        <v>7060</v>
      </c>
      <c r="C596" s="133" t="s">
        <v>5623</v>
      </c>
      <c r="D596" s="134" t="s">
        <v>5237</v>
      </c>
      <c r="E596" s="133">
        <v>132</v>
      </c>
      <c r="F596" s="135" t="s">
        <v>5235</v>
      </c>
      <c r="G596" s="128">
        <v>90</v>
      </c>
      <c r="H596" s="208"/>
      <c r="I596" s="193"/>
      <c r="J596" s="602"/>
      <c r="K596" s="602"/>
      <c r="L596" s="602"/>
      <c r="M596" s="132"/>
    </row>
    <row r="597" spans="1:13" ht="16.5" customHeight="1" x14ac:dyDescent="0.3">
      <c r="A597" s="798"/>
      <c r="B597" s="151">
        <v>7061</v>
      </c>
      <c r="C597" s="133" t="s">
        <v>5624</v>
      </c>
      <c r="D597" s="134" t="s">
        <v>5237</v>
      </c>
      <c r="E597" s="133">
        <v>33</v>
      </c>
      <c r="F597" s="135" t="s">
        <v>5235</v>
      </c>
      <c r="G597" s="128">
        <v>40</v>
      </c>
      <c r="H597" s="207"/>
      <c r="I597" s="748" t="s">
        <v>5624</v>
      </c>
      <c r="J597" s="602"/>
      <c r="K597" s="602"/>
      <c r="L597" s="602"/>
      <c r="M597" s="132"/>
    </row>
    <row r="598" spans="1:13" ht="16.5" customHeight="1" x14ac:dyDescent="0.3">
      <c r="A598" s="798"/>
      <c r="B598" s="151">
        <v>7062</v>
      </c>
      <c r="C598" s="133" t="s">
        <v>5625</v>
      </c>
      <c r="D598" s="134" t="s">
        <v>5237</v>
      </c>
      <c r="E598" s="133">
        <v>33</v>
      </c>
      <c r="F598" s="135" t="s">
        <v>5235</v>
      </c>
      <c r="G598" s="128">
        <v>2</v>
      </c>
      <c r="H598" s="741" t="s">
        <v>5626</v>
      </c>
      <c r="I598" s="754">
        <v>34</v>
      </c>
      <c r="J598" s="602"/>
      <c r="K598" s="602"/>
      <c r="L598" s="602"/>
      <c r="M598" s="132"/>
    </row>
    <row r="599" spans="1:13" ht="16.5" customHeight="1" x14ac:dyDescent="0.3">
      <c r="A599" s="798"/>
      <c r="B599" s="151">
        <v>7063</v>
      </c>
      <c r="C599" s="133" t="s">
        <v>5625</v>
      </c>
      <c r="D599" s="134" t="s">
        <v>5237</v>
      </c>
      <c r="E599" s="133">
        <v>13.2</v>
      </c>
      <c r="F599" s="135" t="s">
        <v>5235</v>
      </c>
      <c r="G599" s="128">
        <v>8</v>
      </c>
      <c r="H599" s="204">
        <v>2</v>
      </c>
      <c r="I599" s="249"/>
      <c r="J599" s="602"/>
      <c r="K599" s="602"/>
      <c r="L599" s="602"/>
      <c r="M599" s="132"/>
    </row>
    <row r="600" spans="1:13" ht="16.5" customHeight="1" x14ac:dyDescent="0.3">
      <c r="A600" s="798"/>
      <c r="B600" s="151">
        <v>7070</v>
      </c>
      <c r="C600" s="133" t="s">
        <v>5627</v>
      </c>
      <c r="D600" s="134" t="s">
        <v>5237</v>
      </c>
      <c r="E600" s="133">
        <v>132</v>
      </c>
      <c r="F600" s="135" t="s">
        <v>5235</v>
      </c>
      <c r="G600" s="128">
        <v>88</v>
      </c>
      <c r="H600" s="207"/>
      <c r="I600" s="276"/>
      <c r="J600" s="602"/>
      <c r="K600" s="602"/>
      <c r="L600" s="602"/>
      <c r="M600" s="132"/>
    </row>
    <row r="601" spans="1:13" ht="16.5" customHeight="1" x14ac:dyDescent="0.3">
      <c r="A601" s="798"/>
      <c r="B601" s="173">
        <v>7080</v>
      </c>
      <c r="C601" s="172" t="s">
        <v>5628</v>
      </c>
      <c r="D601" s="153" t="s">
        <v>5235</v>
      </c>
      <c r="E601" s="172">
        <v>132</v>
      </c>
      <c r="F601" s="227" t="s">
        <v>5235</v>
      </c>
      <c r="G601" s="411">
        <v>200</v>
      </c>
      <c r="H601" s="131"/>
      <c r="I601" s="602"/>
      <c r="J601" s="602"/>
      <c r="K601" s="602"/>
      <c r="L601" s="602"/>
      <c r="M601" s="132"/>
    </row>
    <row r="602" spans="1:13" ht="16.5" customHeight="1" x14ac:dyDescent="0.3">
      <c r="A602" s="798"/>
      <c r="B602" s="173">
        <v>7081</v>
      </c>
      <c r="C602" s="172" t="s">
        <v>6052</v>
      </c>
      <c r="D602" s="153" t="s">
        <v>5237</v>
      </c>
      <c r="E602" s="172">
        <v>132</v>
      </c>
      <c r="F602" s="227" t="s">
        <v>5235</v>
      </c>
      <c r="G602" s="213">
        <v>300</v>
      </c>
      <c r="H602" s="210"/>
      <c r="I602" s="602"/>
      <c r="J602" s="602"/>
      <c r="K602" s="602"/>
      <c r="L602" s="602"/>
      <c r="M602" s="132"/>
    </row>
    <row r="603" spans="1:13" ht="16.5" customHeight="1" x14ac:dyDescent="0.3">
      <c r="A603" s="798"/>
      <c r="B603" s="173">
        <v>7082</v>
      </c>
      <c r="C603" s="172" t="s">
        <v>6053</v>
      </c>
      <c r="D603" s="153" t="s">
        <v>5237</v>
      </c>
      <c r="E603" s="172">
        <v>132</v>
      </c>
      <c r="F603" s="227" t="s">
        <v>5235</v>
      </c>
      <c r="G603" s="136">
        <v>300</v>
      </c>
      <c r="H603" s="742" t="s">
        <v>6054</v>
      </c>
      <c r="I603" s="602"/>
      <c r="J603" s="602"/>
      <c r="K603" s="602"/>
      <c r="L603" s="602"/>
      <c r="M603" s="132"/>
    </row>
    <row r="604" spans="1:13" ht="16.5" customHeight="1" x14ac:dyDescent="0.3">
      <c r="A604" s="798"/>
      <c r="B604" s="173">
        <v>7083</v>
      </c>
      <c r="C604" s="172" t="s">
        <v>6053</v>
      </c>
      <c r="D604" s="153" t="s">
        <v>5237</v>
      </c>
      <c r="E604" s="172">
        <v>33</v>
      </c>
      <c r="F604" s="227" t="s">
        <v>5235</v>
      </c>
      <c r="G604" s="136">
        <v>50</v>
      </c>
      <c r="H604" s="211"/>
      <c r="I604" s="602"/>
      <c r="J604" s="602"/>
      <c r="K604" s="602"/>
      <c r="L604" s="602"/>
      <c r="M604" s="132"/>
    </row>
    <row r="605" spans="1:13" ht="16.5" customHeight="1" x14ac:dyDescent="0.3">
      <c r="A605" s="798"/>
      <c r="B605" s="173">
        <v>7084</v>
      </c>
      <c r="C605" s="172" t="s">
        <v>6055</v>
      </c>
      <c r="D605" s="153" t="s">
        <v>5237</v>
      </c>
      <c r="E605" s="172">
        <v>132</v>
      </c>
      <c r="F605" s="227" t="s">
        <v>5235</v>
      </c>
      <c r="G605" s="136">
        <v>180</v>
      </c>
      <c r="H605" s="203">
        <v>300</v>
      </c>
      <c r="I605" s="602"/>
      <c r="J605" s="602"/>
      <c r="K605" s="602"/>
      <c r="L605" s="602"/>
      <c r="M605" s="132"/>
    </row>
    <row r="606" spans="1:13" ht="16.5" customHeight="1" thickBot="1" x14ac:dyDescent="0.35">
      <c r="A606" s="799"/>
      <c r="B606" s="189">
        <v>7085</v>
      </c>
      <c r="C606" s="189" t="s">
        <v>6056</v>
      </c>
      <c r="D606" s="190" t="s">
        <v>5237</v>
      </c>
      <c r="E606" s="189">
        <v>132</v>
      </c>
      <c r="F606" s="259" t="s">
        <v>5235</v>
      </c>
      <c r="G606" s="218">
        <v>120</v>
      </c>
      <c r="H606" s="262"/>
      <c r="I606" s="237"/>
      <c r="J606" s="237"/>
      <c r="K606" s="237"/>
      <c r="L606" s="237"/>
      <c r="M606" s="264"/>
    </row>
    <row r="607" spans="1:13" ht="16.5" customHeight="1" x14ac:dyDescent="0.3">
      <c r="A607" s="797" t="s">
        <v>2960</v>
      </c>
      <c r="B607" s="125">
        <v>7040</v>
      </c>
      <c r="C607" s="125" t="s">
        <v>5629</v>
      </c>
      <c r="D607" s="126" t="s">
        <v>5237</v>
      </c>
      <c r="E607" s="125">
        <v>132</v>
      </c>
      <c r="F607" s="127" t="s">
        <v>5235</v>
      </c>
      <c r="G607" s="128">
        <v>100</v>
      </c>
      <c r="H607" s="358"/>
      <c r="I607" s="328"/>
      <c r="J607" s="328"/>
      <c r="K607" s="328"/>
      <c r="L607" s="328"/>
      <c r="M607" s="359"/>
    </row>
    <row r="608" spans="1:13" ht="16.5" customHeight="1" x14ac:dyDescent="0.3">
      <c r="A608" s="798"/>
      <c r="B608" s="125">
        <v>8000</v>
      </c>
      <c r="C608" s="125" t="s">
        <v>5630</v>
      </c>
      <c r="D608" s="126" t="s">
        <v>5237</v>
      </c>
      <c r="E608" s="125">
        <v>132</v>
      </c>
      <c r="F608" s="127" t="s">
        <v>5235</v>
      </c>
      <c r="G608" s="128">
        <v>90</v>
      </c>
      <c r="H608" s="131"/>
      <c r="I608" s="602"/>
      <c r="J608" s="602"/>
      <c r="K608" s="602"/>
      <c r="L608" s="602"/>
      <c r="M608" s="132"/>
    </row>
    <row r="609" spans="1:13" ht="16.5" customHeight="1" x14ac:dyDescent="0.3">
      <c r="A609" s="798"/>
      <c r="B609" s="173">
        <v>8010</v>
      </c>
      <c r="C609" s="172" t="s">
        <v>5630</v>
      </c>
      <c r="D609" s="153" t="s">
        <v>5237</v>
      </c>
      <c r="E609" s="172">
        <v>33</v>
      </c>
      <c r="F609" s="227" t="s">
        <v>5235</v>
      </c>
      <c r="G609" s="136">
        <v>5</v>
      </c>
      <c r="H609" s="208"/>
      <c r="I609" s="602"/>
      <c r="J609" s="602"/>
      <c r="K609" s="602"/>
      <c r="L609" s="602"/>
      <c r="M609" s="132"/>
    </row>
    <row r="610" spans="1:13" ht="16.5" customHeight="1" x14ac:dyDescent="0.3">
      <c r="A610" s="798"/>
      <c r="B610" s="151">
        <v>8020</v>
      </c>
      <c r="C610" s="133" t="s">
        <v>5631</v>
      </c>
      <c r="D610" s="134" t="s">
        <v>5237</v>
      </c>
      <c r="E610" s="133">
        <v>132</v>
      </c>
      <c r="F610" s="135" t="s">
        <v>5235</v>
      </c>
      <c r="G610" s="213">
        <v>90</v>
      </c>
      <c r="H610" s="741" t="s">
        <v>5632</v>
      </c>
      <c r="I610" s="602"/>
      <c r="J610" s="602"/>
      <c r="K610" s="602"/>
      <c r="L610" s="602"/>
      <c r="M610" s="132"/>
    </row>
    <row r="611" spans="1:13" ht="16.5" customHeight="1" x14ac:dyDescent="0.3">
      <c r="A611" s="798"/>
      <c r="B611" s="173">
        <v>8021</v>
      </c>
      <c r="C611" s="172" t="s">
        <v>5631</v>
      </c>
      <c r="D611" s="153" t="s">
        <v>5237</v>
      </c>
      <c r="E611" s="172">
        <v>33</v>
      </c>
      <c r="F611" s="227" t="s">
        <v>5235</v>
      </c>
      <c r="G611" s="136">
        <v>20</v>
      </c>
      <c r="H611" s="204">
        <v>90</v>
      </c>
      <c r="I611" s="602"/>
      <c r="J611" s="602"/>
      <c r="K611" s="602"/>
      <c r="L611" s="602"/>
      <c r="M611" s="132"/>
    </row>
    <row r="612" spans="1:13" ht="16.5" customHeight="1" x14ac:dyDescent="0.3">
      <c r="A612" s="798"/>
      <c r="B612" s="151">
        <v>8023</v>
      </c>
      <c r="C612" s="320" t="s">
        <v>6878</v>
      </c>
      <c r="D612" s="335" t="s">
        <v>5237</v>
      </c>
      <c r="E612" s="320">
        <v>13.2</v>
      </c>
      <c r="F612" s="426" t="s">
        <v>5235</v>
      </c>
      <c r="G612" s="258">
        <v>0</v>
      </c>
      <c r="H612" s="314"/>
      <c r="I612" s="602"/>
      <c r="J612" s="602"/>
      <c r="K612" s="602"/>
      <c r="L612" s="602"/>
      <c r="M612" s="132"/>
    </row>
    <row r="613" spans="1:13" ht="16.5" customHeight="1" x14ac:dyDescent="0.3">
      <c r="A613" s="798"/>
      <c r="B613" s="151">
        <v>8030</v>
      </c>
      <c r="C613" s="133" t="s">
        <v>5633</v>
      </c>
      <c r="D613" s="134" t="s">
        <v>5237</v>
      </c>
      <c r="E613" s="133">
        <v>132</v>
      </c>
      <c r="F613" s="135" t="s">
        <v>5235</v>
      </c>
      <c r="G613" s="128">
        <v>300</v>
      </c>
      <c r="H613" s="317"/>
      <c r="I613" s="602"/>
      <c r="J613" s="602"/>
      <c r="K613" s="649"/>
      <c r="L613" s="651"/>
      <c r="M613" s="132"/>
    </row>
    <row r="614" spans="1:13" ht="16.5" customHeight="1" x14ac:dyDescent="0.3">
      <c r="A614" s="798"/>
      <c r="B614" s="151">
        <v>8032</v>
      </c>
      <c r="C614" s="320" t="s">
        <v>6879</v>
      </c>
      <c r="D614" s="335" t="s">
        <v>5237</v>
      </c>
      <c r="E614" s="320">
        <v>33</v>
      </c>
      <c r="F614" s="426" t="s">
        <v>5235</v>
      </c>
      <c r="G614" s="258">
        <v>3</v>
      </c>
      <c r="H614" s="317"/>
      <c r="I614" s="602"/>
      <c r="J614" s="602"/>
      <c r="K614" s="602"/>
      <c r="L614" s="602"/>
      <c r="M614" s="132"/>
    </row>
    <row r="615" spans="1:13" ht="16.5" customHeight="1" x14ac:dyDescent="0.3">
      <c r="A615" s="798"/>
      <c r="B615" s="151">
        <v>8040</v>
      </c>
      <c r="C615" s="133" t="s">
        <v>5634</v>
      </c>
      <c r="D615" s="134" t="s">
        <v>5237</v>
      </c>
      <c r="E615" s="133">
        <v>132</v>
      </c>
      <c r="F615" s="135" t="s">
        <v>5235</v>
      </c>
      <c r="G615" s="128">
        <v>200</v>
      </c>
      <c r="H615" s="317"/>
      <c r="I615" s="602"/>
      <c r="J615" s="602"/>
      <c r="K615" s="602"/>
      <c r="L615" s="602"/>
      <c r="M615" s="132"/>
    </row>
    <row r="616" spans="1:13" ht="16.5" customHeight="1" x14ac:dyDescent="0.3">
      <c r="A616" s="798"/>
      <c r="B616" s="151">
        <v>8041</v>
      </c>
      <c r="C616" s="133" t="s">
        <v>5635</v>
      </c>
      <c r="D616" s="134" t="s">
        <v>5235</v>
      </c>
      <c r="E616" s="133">
        <v>132</v>
      </c>
      <c r="F616" s="227" t="s">
        <v>5235</v>
      </c>
      <c r="G616" s="136">
        <v>63</v>
      </c>
      <c r="H616" s="317"/>
      <c r="I616" s="602"/>
      <c r="J616" s="602"/>
      <c r="K616" s="602"/>
      <c r="L616" s="292"/>
      <c r="M616" s="132"/>
    </row>
    <row r="617" spans="1:13" ht="16.5" customHeight="1" x14ac:dyDescent="0.3">
      <c r="A617" s="798"/>
      <c r="B617" s="173">
        <v>8042</v>
      </c>
      <c r="C617" s="172" t="s">
        <v>5636</v>
      </c>
      <c r="D617" s="153" t="s">
        <v>5237</v>
      </c>
      <c r="E617" s="172">
        <v>33</v>
      </c>
      <c r="F617" s="227" t="s">
        <v>5235</v>
      </c>
      <c r="G617" s="136">
        <v>7</v>
      </c>
      <c r="H617" s="317"/>
      <c r="I617" s="602"/>
      <c r="J617" s="602"/>
      <c r="K617" s="602"/>
      <c r="L617" s="292"/>
      <c r="M617" s="132"/>
    </row>
    <row r="618" spans="1:13" ht="16.5" customHeight="1" x14ac:dyDescent="0.3">
      <c r="A618" s="798"/>
      <c r="B618" s="151">
        <v>8043</v>
      </c>
      <c r="C618" s="133" t="s">
        <v>5637</v>
      </c>
      <c r="D618" s="134" t="s">
        <v>5235</v>
      </c>
      <c r="E618" s="133">
        <v>132</v>
      </c>
      <c r="F618" s="227" t="s">
        <v>5235</v>
      </c>
      <c r="G618" s="136">
        <v>80</v>
      </c>
      <c r="H618" s="317"/>
      <c r="I618" s="602"/>
      <c r="J618" s="602"/>
      <c r="K618" s="602"/>
      <c r="L618" s="602"/>
      <c r="M618" s="132"/>
    </row>
    <row r="619" spans="1:13" ht="16.5" customHeight="1" x14ac:dyDescent="0.3">
      <c r="A619" s="798"/>
      <c r="B619" s="133">
        <v>8045</v>
      </c>
      <c r="C619" s="320" t="s">
        <v>6880</v>
      </c>
      <c r="D619" s="335" t="s">
        <v>5237</v>
      </c>
      <c r="E619" s="320">
        <v>33</v>
      </c>
      <c r="F619" s="603" t="s">
        <v>5235</v>
      </c>
      <c r="G619" s="258">
        <v>2</v>
      </c>
      <c r="H619" s="317"/>
      <c r="I619" s="602"/>
      <c r="J619" s="602"/>
      <c r="K619" s="602"/>
      <c r="L619" s="602"/>
      <c r="M619" s="132"/>
    </row>
    <row r="620" spans="1:13" ht="16.5" customHeight="1" x14ac:dyDescent="0.3">
      <c r="A620" s="798"/>
      <c r="B620" s="173">
        <v>8050</v>
      </c>
      <c r="C620" s="172" t="s">
        <v>5638</v>
      </c>
      <c r="D620" s="153" t="s">
        <v>5237</v>
      </c>
      <c r="E620" s="172">
        <v>33</v>
      </c>
      <c r="F620" s="227" t="s">
        <v>5235</v>
      </c>
      <c r="G620" s="136">
        <v>25</v>
      </c>
      <c r="H620" s="317"/>
      <c r="I620" s="602"/>
      <c r="J620" s="602"/>
      <c r="K620" s="602"/>
      <c r="L620" s="602"/>
      <c r="M620" s="132"/>
    </row>
    <row r="621" spans="1:13" ht="16.5" customHeight="1" x14ac:dyDescent="0.3">
      <c r="A621" s="798"/>
      <c r="B621" s="151">
        <v>8049</v>
      </c>
      <c r="C621" s="320" t="s">
        <v>6881</v>
      </c>
      <c r="D621" s="335" t="s">
        <v>5237</v>
      </c>
      <c r="E621" s="320">
        <v>33</v>
      </c>
      <c r="F621" s="344" t="s">
        <v>5235</v>
      </c>
      <c r="G621" s="258">
        <v>0</v>
      </c>
      <c r="H621" s="317"/>
      <c r="I621" s="602"/>
      <c r="J621" s="602"/>
      <c r="K621" s="602"/>
      <c r="L621" s="602"/>
      <c r="M621" s="132"/>
    </row>
    <row r="622" spans="1:13" s="652" customFormat="1" ht="16.5" customHeight="1" x14ac:dyDescent="0.3">
      <c r="A622" s="798"/>
      <c r="B622" s="151">
        <v>8055</v>
      </c>
      <c r="C622" s="610" t="s">
        <v>6520</v>
      </c>
      <c r="D622" s="611" t="s">
        <v>5237</v>
      </c>
      <c r="E622" s="610">
        <v>132</v>
      </c>
      <c r="F622" s="643" t="s">
        <v>5235</v>
      </c>
      <c r="G622" s="136">
        <v>50</v>
      </c>
      <c r="H622" s="321"/>
      <c r="I622" s="705"/>
      <c r="J622" s="705"/>
      <c r="K622" s="705"/>
      <c r="L622" s="602"/>
      <c r="M622" s="132"/>
    </row>
    <row r="623" spans="1:13" s="652" customFormat="1" ht="16.5" customHeight="1" x14ac:dyDescent="0.3">
      <c r="A623" s="798"/>
      <c r="B623" s="173">
        <v>8056</v>
      </c>
      <c r="C623" s="172" t="s">
        <v>6520</v>
      </c>
      <c r="D623" s="153" t="s">
        <v>5237</v>
      </c>
      <c r="E623" s="172">
        <v>33</v>
      </c>
      <c r="F623" s="227" t="s">
        <v>5235</v>
      </c>
      <c r="G623" s="136">
        <v>15</v>
      </c>
      <c r="H623" s="741" t="s">
        <v>6520</v>
      </c>
      <c r="I623" s="746" t="s">
        <v>6521</v>
      </c>
      <c r="J623" s="754"/>
      <c r="K623" s="754"/>
      <c r="L623" s="602"/>
      <c r="M623" s="132"/>
    </row>
    <row r="624" spans="1:13" s="652" customFormat="1" ht="16.5" customHeight="1" x14ac:dyDescent="0.3">
      <c r="A624" s="798"/>
      <c r="B624" s="173">
        <v>8057</v>
      </c>
      <c r="C624" s="172" t="s">
        <v>6520</v>
      </c>
      <c r="D624" s="153" t="s">
        <v>5237</v>
      </c>
      <c r="E624" s="172">
        <v>13.2</v>
      </c>
      <c r="F624" s="227" t="s">
        <v>5235</v>
      </c>
      <c r="G624" s="136">
        <v>10</v>
      </c>
      <c r="H624" s="204">
        <v>15</v>
      </c>
      <c r="I624" s="754">
        <v>50</v>
      </c>
      <c r="J624" s="754"/>
      <c r="K624" s="754"/>
      <c r="L624" s="602"/>
      <c r="M624" s="132"/>
    </row>
    <row r="625" spans="1:13" s="652" customFormat="1" ht="16.5" customHeight="1" x14ac:dyDescent="0.3">
      <c r="A625" s="798"/>
      <c r="B625" s="151">
        <v>8058</v>
      </c>
      <c r="C625" s="610" t="s">
        <v>6522</v>
      </c>
      <c r="D625" s="611" t="s">
        <v>5235</v>
      </c>
      <c r="E625" s="610">
        <v>132</v>
      </c>
      <c r="F625" s="643" t="s">
        <v>5235</v>
      </c>
      <c r="G625" s="136">
        <v>50</v>
      </c>
      <c r="H625" s="483"/>
      <c r="I625" s="754"/>
      <c r="J625" s="754"/>
      <c r="K625" s="754"/>
      <c r="L625" s="602"/>
      <c r="M625" s="132"/>
    </row>
    <row r="626" spans="1:13" s="652" customFormat="1" ht="16.5" customHeight="1" x14ac:dyDescent="0.3">
      <c r="A626" s="798"/>
      <c r="B626" s="151">
        <v>8059</v>
      </c>
      <c r="C626" s="610" t="s">
        <v>5639</v>
      </c>
      <c r="D626" s="611" t="s">
        <v>5237</v>
      </c>
      <c r="E626" s="610">
        <v>132</v>
      </c>
      <c r="F626" s="643" t="s">
        <v>5235</v>
      </c>
      <c r="G626" s="168">
        <v>70</v>
      </c>
      <c r="H626" s="483"/>
      <c r="I626" s="705"/>
      <c r="J626" s="754"/>
      <c r="K626" s="754"/>
      <c r="L626" s="602"/>
      <c r="M626" s="132"/>
    </row>
    <row r="627" spans="1:13" s="652" customFormat="1" ht="16.5" customHeight="1" x14ac:dyDescent="0.3">
      <c r="A627" s="798"/>
      <c r="B627" s="173">
        <v>8061</v>
      </c>
      <c r="C627" s="172" t="s">
        <v>5639</v>
      </c>
      <c r="D627" s="153" t="s">
        <v>5237</v>
      </c>
      <c r="E627" s="172">
        <v>13.2</v>
      </c>
      <c r="F627" s="227" t="s">
        <v>5235</v>
      </c>
      <c r="G627" s="159">
        <v>30</v>
      </c>
      <c r="H627" s="741" t="s">
        <v>5639</v>
      </c>
      <c r="I627" s="746" t="s">
        <v>6523</v>
      </c>
      <c r="J627" s="754"/>
      <c r="K627" s="754"/>
      <c r="L627" s="602"/>
      <c r="M627" s="132"/>
    </row>
    <row r="628" spans="1:13" ht="16.5" customHeight="1" x14ac:dyDescent="0.3">
      <c r="A628" s="798"/>
      <c r="B628" s="173">
        <v>8052</v>
      </c>
      <c r="C628" s="172" t="s">
        <v>5639</v>
      </c>
      <c r="D628" s="153" t="s">
        <v>5237</v>
      </c>
      <c r="E628" s="172">
        <v>33</v>
      </c>
      <c r="F628" s="227" t="s">
        <v>5235</v>
      </c>
      <c r="G628" s="159">
        <v>30</v>
      </c>
      <c r="H628" s="204">
        <v>30</v>
      </c>
      <c r="I628" s="706">
        <v>80</v>
      </c>
      <c r="J628" s="746" t="s">
        <v>3034</v>
      </c>
      <c r="K628" s="754"/>
      <c r="L628" s="602"/>
      <c r="M628" s="756" t="s">
        <v>2960</v>
      </c>
    </row>
    <row r="629" spans="1:13" ht="16.5" customHeight="1" x14ac:dyDescent="0.3">
      <c r="A629" s="798"/>
      <c r="B629" s="173">
        <v>8062</v>
      </c>
      <c r="C629" s="610" t="s">
        <v>6524</v>
      </c>
      <c r="D629" s="611" t="s">
        <v>5235</v>
      </c>
      <c r="E629" s="610">
        <v>132</v>
      </c>
      <c r="F629" s="643" t="s">
        <v>5235</v>
      </c>
      <c r="G629" s="136">
        <v>30</v>
      </c>
      <c r="H629" s="353"/>
      <c r="I629" s="754"/>
      <c r="J629" s="754">
        <v>80</v>
      </c>
      <c r="K629" s="754"/>
      <c r="L629" s="485"/>
      <c r="M629" s="479">
        <v>216</v>
      </c>
    </row>
    <row r="630" spans="1:13" ht="16.5" customHeight="1" x14ac:dyDescent="0.3">
      <c r="A630" s="798"/>
      <c r="B630" s="173">
        <v>8063</v>
      </c>
      <c r="C630" s="610" t="s">
        <v>6525</v>
      </c>
      <c r="D630" s="611" t="s">
        <v>5237</v>
      </c>
      <c r="E630" s="610">
        <v>132</v>
      </c>
      <c r="F630" s="643" t="s">
        <v>5235</v>
      </c>
      <c r="G630" s="136">
        <v>30</v>
      </c>
      <c r="H630" s="353"/>
      <c r="I630" s="746" t="s">
        <v>6526</v>
      </c>
      <c r="J630" s="754"/>
      <c r="K630" s="754"/>
      <c r="L630" s="602"/>
      <c r="M630" s="132"/>
    </row>
    <row r="631" spans="1:13" ht="16.5" customHeight="1" x14ac:dyDescent="0.3">
      <c r="A631" s="798"/>
      <c r="B631" s="173">
        <v>8064</v>
      </c>
      <c r="C631" s="610" t="s">
        <v>6525</v>
      </c>
      <c r="D631" s="611" t="s">
        <v>5237</v>
      </c>
      <c r="E631" s="610">
        <v>33</v>
      </c>
      <c r="F631" s="643" t="s">
        <v>5235</v>
      </c>
      <c r="G631" s="136">
        <v>25</v>
      </c>
      <c r="H631" s="741" t="s">
        <v>6525</v>
      </c>
      <c r="I631" s="754">
        <v>30</v>
      </c>
      <c r="J631" s="746"/>
      <c r="K631" s="746" t="s">
        <v>6527</v>
      </c>
      <c r="L631" s="602"/>
      <c r="M631" s="132"/>
    </row>
    <row r="632" spans="1:13" ht="16.5" customHeight="1" x14ac:dyDescent="0.3">
      <c r="A632" s="798"/>
      <c r="B632" s="173">
        <v>8065</v>
      </c>
      <c r="C632" s="610" t="s">
        <v>6525</v>
      </c>
      <c r="D632" s="611" t="s">
        <v>5237</v>
      </c>
      <c r="E632" s="610">
        <v>13.2</v>
      </c>
      <c r="F632" s="643" t="s">
        <v>5235</v>
      </c>
      <c r="G632" s="136">
        <v>25</v>
      </c>
      <c r="H632" s="204">
        <v>25</v>
      </c>
      <c r="I632" s="754"/>
      <c r="J632" s="754"/>
      <c r="K632" s="754">
        <v>100</v>
      </c>
      <c r="L632" s="602"/>
      <c r="M632" s="132"/>
    </row>
    <row r="633" spans="1:13" ht="16.5" customHeight="1" x14ac:dyDescent="0.3">
      <c r="A633" s="798"/>
      <c r="B633" s="173">
        <v>8066</v>
      </c>
      <c r="C633" s="610" t="s">
        <v>6528</v>
      </c>
      <c r="D633" s="611" t="s">
        <v>5235</v>
      </c>
      <c r="E633" s="610">
        <v>132</v>
      </c>
      <c r="F633" s="612" t="s">
        <v>5235</v>
      </c>
      <c r="G633" s="136">
        <v>30</v>
      </c>
      <c r="H633" s="340"/>
      <c r="I633" s="754"/>
      <c r="J633" s="754"/>
      <c r="K633" s="754"/>
      <c r="L633" s="602"/>
      <c r="M633" s="132"/>
    </row>
    <row r="634" spans="1:13" ht="16.5" customHeight="1" x14ac:dyDescent="0.3">
      <c r="A634" s="798"/>
      <c r="B634" s="173">
        <v>8067</v>
      </c>
      <c r="C634" s="419" t="s">
        <v>6529</v>
      </c>
      <c r="D634" s="653" t="s">
        <v>5237</v>
      </c>
      <c r="E634" s="419">
        <v>132</v>
      </c>
      <c r="F634" s="654" t="s">
        <v>5235</v>
      </c>
      <c r="G634" s="136">
        <v>50</v>
      </c>
      <c r="H634" s="483"/>
      <c r="I634" s="705"/>
      <c r="J634" s="285"/>
      <c r="K634" s="754"/>
      <c r="L634" s="602"/>
      <c r="M634" s="132"/>
    </row>
    <row r="635" spans="1:13" ht="16.5" customHeight="1" x14ac:dyDescent="0.3">
      <c r="A635" s="798"/>
      <c r="B635" s="173">
        <v>8068</v>
      </c>
      <c r="C635" s="610" t="s">
        <v>6529</v>
      </c>
      <c r="D635" s="611" t="s">
        <v>5237</v>
      </c>
      <c r="E635" s="610">
        <v>33</v>
      </c>
      <c r="F635" s="643" t="s">
        <v>5235</v>
      </c>
      <c r="G635" s="136">
        <v>25</v>
      </c>
      <c r="H635" s="741" t="s">
        <v>6529</v>
      </c>
      <c r="I635" s="746" t="s">
        <v>6530</v>
      </c>
      <c r="J635" s="203"/>
      <c r="K635" s="754"/>
      <c r="L635" s="602"/>
      <c r="M635" s="132"/>
    </row>
    <row r="636" spans="1:13" ht="16.5" customHeight="1" x14ac:dyDescent="0.3">
      <c r="A636" s="798"/>
      <c r="B636" s="173">
        <v>8069</v>
      </c>
      <c r="C636" s="610" t="s">
        <v>6529</v>
      </c>
      <c r="D636" s="611" t="s">
        <v>5237</v>
      </c>
      <c r="E636" s="610">
        <v>13.2</v>
      </c>
      <c r="F636" s="643" t="s">
        <v>5235</v>
      </c>
      <c r="G636" s="136">
        <v>30</v>
      </c>
      <c r="H636" s="204">
        <v>30</v>
      </c>
      <c r="I636" s="754">
        <v>50</v>
      </c>
      <c r="J636" s="742" t="s">
        <v>6531</v>
      </c>
      <c r="K636" s="754"/>
      <c r="L636" s="602"/>
      <c r="M636" s="132"/>
    </row>
    <row r="637" spans="1:13" ht="16.5" customHeight="1" x14ac:dyDescent="0.3">
      <c r="A637" s="798"/>
      <c r="B637" s="173">
        <v>8072</v>
      </c>
      <c r="C637" s="610" t="s">
        <v>6532</v>
      </c>
      <c r="D637" s="611" t="s">
        <v>5237</v>
      </c>
      <c r="E637" s="610">
        <v>132</v>
      </c>
      <c r="F637" s="643" t="s">
        <v>5235</v>
      </c>
      <c r="G637" s="136">
        <v>50</v>
      </c>
      <c r="H637" s="340"/>
      <c r="I637" s="706"/>
      <c r="J637" s="203">
        <v>50</v>
      </c>
      <c r="K637" s="754"/>
      <c r="L637" s="602"/>
      <c r="M637" s="132"/>
    </row>
    <row r="638" spans="1:13" ht="16.5" customHeight="1" x14ac:dyDescent="0.3">
      <c r="A638" s="798"/>
      <c r="B638" s="173">
        <v>8073</v>
      </c>
      <c r="C638" s="610" t="s">
        <v>6532</v>
      </c>
      <c r="D638" s="611" t="s">
        <v>5237</v>
      </c>
      <c r="E638" s="610">
        <v>33</v>
      </c>
      <c r="F638" s="643" t="s">
        <v>5235</v>
      </c>
      <c r="G638" s="136">
        <v>40</v>
      </c>
      <c r="H638" s="483"/>
      <c r="I638" s="705"/>
      <c r="J638" s="203"/>
      <c r="K638" s="754"/>
      <c r="L638" s="602"/>
      <c r="M638" s="132"/>
    </row>
    <row r="639" spans="1:13" ht="16.5" customHeight="1" x14ac:dyDescent="0.3">
      <c r="A639" s="798"/>
      <c r="B639" s="173">
        <v>8074</v>
      </c>
      <c r="C639" s="610" t="s">
        <v>6532</v>
      </c>
      <c r="D639" s="611" t="s">
        <v>5237</v>
      </c>
      <c r="E639" s="610">
        <v>13.2</v>
      </c>
      <c r="F639" s="643" t="s">
        <v>5235</v>
      </c>
      <c r="G639" s="136">
        <v>30</v>
      </c>
      <c r="H639" s="741" t="s">
        <v>6532</v>
      </c>
      <c r="I639" s="746" t="s">
        <v>6533</v>
      </c>
      <c r="J639" s="203"/>
      <c r="K639" s="754"/>
      <c r="L639" s="602"/>
      <c r="M639" s="132"/>
    </row>
    <row r="640" spans="1:13" ht="16.5" customHeight="1" x14ac:dyDescent="0.3">
      <c r="A640" s="798"/>
      <c r="B640" s="173">
        <v>8075</v>
      </c>
      <c r="C640" s="610" t="s">
        <v>6534</v>
      </c>
      <c r="D640" s="611" t="s">
        <v>5235</v>
      </c>
      <c r="E640" s="610">
        <v>132</v>
      </c>
      <c r="F640" s="643" t="s">
        <v>5235</v>
      </c>
      <c r="G640" s="136">
        <v>15</v>
      </c>
      <c r="H640" s="204">
        <v>30</v>
      </c>
      <c r="I640" s="754">
        <v>40</v>
      </c>
      <c r="J640" s="203"/>
      <c r="K640" s="754"/>
      <c r="L640" s="602"/>
      <c r="M640" s="132"/>
    </row>
    <row r="641" spans="1:13" ht="16.5" customHeight="1" x14ac:dyDescent="0.3">
      <c r="A641" s="798"/>
      <c r="B641" s="173">
        <v>8076</v>
      </c>
      <c r="C641" s="610" t="s">
        <v>6535</v>
      </c>
      <c r="D641" s="611" t="s">
        <v>5235</v>
      </c>
      <c r="E641" s="610">
        <v>132</v>
      </c>
      <c r="F641" s="612" t="s">
        <v>5235</v>
      </c>
      <c r="G641" s="136">
        <v>40</v>
      </c>
      <c r="H641" s="340"/>
      <c r="I641" s="706"/>
      <c r="J641" s="204"/>
      <c r="K641" s="706"/>
      <c r="L641" s="602"/>
      <c r="M641" s="132"/>
    </row>
    <row r="642" spans="1:13" ht="16.5" customHeight="1" x14ac:dyDescent="0.3">
      <c r="A642" s="798"/>
      <c r="B642" s="173">
        <v>8077</v>
      </c>
      <c r="C642" s="610" t="s">
        <v>6536</v>
      </c>
      <c r="D642" s="611" t="s">
        <v>5237</v>
      </c>
      <c r="E642" s="610">
        <v>132</v>
      </c>
      <c r="F642" s="643" t="s">
        <v>5235</v>
      </c>
      <c r="G642" s="136">
        <v>60</v>
      </c>
      <c r="H642" s="483"/>
      <c r="I642" s="705"/>
      <c r="J642" s="705"/>
      <c r="K642" s="602"/>
      <c r="L642" s="602"/>
      <c r="M642" s="132"/>
    </row>
    <row r="643" spans="1:13" ht="16.5" customHeight="1" x14ac:dyDescent="0.3">
      <c r="A643" s="798"/>
      <c r="B643" s="173">
        <v>8078</v>
      </c>
      <c r="C643" s="610" t="s">
        <v>6536</v>
      </c>
      <c r="D643" s="611" t="s">
        <v>5237</v>
      </c>
      <c r="E643" s="610">
        <v>33</v>
      </c>
      <c r="F643" s="643" t="s">
        <v>5235</v>
      </c>
      <c r="G643" s="136">
        <v>30</v>
      </c>
      <c r="H643" s="741" t="s">
        <v>6536</v>
      </c>
      <c r="I643" s="746" t="s">
        <v>6537</v>
      </c>
      <c r="J643" s="754"/>
      <c r="K643" s="602"/>
      <c r="L643" s="602"/>
      <c r="M643" s="132"/>
    </row>
    <row r="644" spans="1:13" ht="16.5" customHeight="1" x14ac:dyDescent="0.3">
      <c r="A644" s="798"/>
      <c r="B644" s="173">
        <v>8079</v>
      </c>
      <c r="C644" s="610" t="s">
        <v>6536</v>
      </c>
      <c r="D644" s="611" t="s">
        <v>5237</v>
      </c>
      <c r="E644" s="610">
        <v>13.2</v>
      </c>
      <c r="F644" s="643" t="s">
        <v>5235</v>
      </c>
      <c r="G644" s="136">
        <v>20</v>
      </c>
      <c r="H644" s="204">
        <v>30</v>
      </c>
      <c r="I644" s="754">
        <v>60</v>
      </c>
      <c r="J644" s="754"/>
      <c r="K644" s="602"/>
      <c r="L644" s="602"/>
      <c r="M644" s="132"/>
    </row>
    <row r="645" spans="1:13" ht="16.5" customHeight="1" x14ac:dyDescent="0.3">
      <c r="A645" s="798"/>
      <c r="B645" s="173">
        <v>8080</v>
      </c>
      <c r="C645" s="610" t="s">
        <v>6538</v>
      </c>
      <c r="D645" s="611" t="s">
        <v>5235</v>
      </c>
      <c r="E645" s="610">
        <v>132</v>
      </c>
      <c r="F645" s="643" t="s">
        <v>5235</v>
      </c>
      <c r="G645" s="136">
        <v>60</v>
      </c>
      <c r="H645" s="340"/>
      <c r="I645" s="706"/>
      <c r="J645" s="754"/>
      <c r="K645" s="602"/>
      <c r="L645" s="602"/>
      <c r="M645" s="132"/>
    </row>
    <row r="646" spans="1:13" ht="16.5" customHeight="1" x14ac:dyDescent="0.3">
      <c r="A646" s="798"/>
      <c r="B646" s="173">
        <v>8081</v>
      </c>
      <c r="C646" s="610" t="s">
        <v>6882</v>
      </c>
      <c r="D646" s="611" t="s">
        <v>5237</v>
      </c>
      <c r="E646" s="610">
        <v>132</v>
      </c>
      <c r="F646" s="643" t="s">
        <v>5235</v>
      </c>
      <c r="G646" s="128">
        <v>100</v>
      </c>
      <c r="H646" s="483"/>
      <c r="I646" s="705"/>
      <c r="J646" s="754"/>
      <c r="K646" s="602"/>
      <c r="L646" s="602"/>
      <c r="M646" s="132"/>
    </row>
    <row r="647" spans="1:13" ht="16.5" customHeight="1" x14ac:dyDescent="0.3">
      <c r="A647" s="798"/>
      <c r="B647" s="173">
        <v>8082</v>
      </c>
      <c r="C647" s="610" t="s">
        <v>6882</v>
      </c>
      <c r="D647" s="611" t="s">
        <v>5237</v>
      </c>
      <c r="E647" s="610">
        <v>33</v>
      </c>
      <c r="F647" s="643" t="s">
        <v>5235</v>
      </c>
      <c r="G647" s="128">
        <v>30</v>
      </c>
      <c r="H647" s="741" t="s">
        <v>6539</v>
      </c>
      <c r="I647" s="746" t="s">
        <v>6540</v>
      </c>
      <c r="J647" s="746" t="s">
        <v>6541</v>
      </c>
      <c r="K647" s="602"/>
      <c r="L647" s="602"/>
      <c r="M647" s="132"/>
    </row>
    <row r="648" spans="1:13" ht="16.5" customHeight="1" x14ac:dyDescent="0.3">
      <c r="A648" s="798"/>
      <c r="B648" s="173">
        <v>8083</v>
      </c>
      <c r="C648" s="610" t="s">
        <v>6882</v>
      </c>
      <c r="D648" s="611" t="s">
        <v>5237</v>
      </c>
      <c r="E648" s="610">
        <v>13.2</v>
      </c>
      <c r="F648" s="643" t="s">
        <v>5235</v>
      </c>
      <c r="G648" s="128">
        <v>20</v>
      </c>
      <c r="H648" s="204">
        <v>30</v>
      </c>
      <c r="I648" s="754">
        <v>100</v>
      </c>
      <c r="J648" s="754">
        <v>100</v>
      </c>
      <c r="K648" s="602"/>
      <c r="L648" s="602"/>
      <c r="M648" s="132"/>
    </row>
    <row r="649" spans="1:13" ht="16.5" customHeight="1" x14ac:dyDescent="0.3">
      <c r="A649" s="798"/>
      <c r="B649" s="173">
        <v>8084</v>
      </c>
      <c r="C649" s="610" t="s">
        <v>6542</v>
      </c>
      <c r="D649" s="611" t="s">
        <v>5235</v>
      </c>
      <c r="E649" s="610">
        <v>132</v>
      </c>
      <c r="F649" s="643" t="s">
        <v>5235</v>
      </c>
      <c r="G649" s="128">
        <v>100</v>
      </c>
      <c r="H649" s="340"/>
      <c r="I649" s="706"/>
      <c r="J649" s="754"/>
      <c r="K649" s="602"/>
      <c r="L649" s="602"/>
      <c r="M649" s="132"/>
    </row>
    <row r="650" spans="1:13" ht="16.5" customHeight="1" x14ac:dyDescent="0.3">
      <c r="A650" s="798"/>
      <c r="B650" s="173">
        <v>8085</v>
      </c>
      <c r="C650" s="610" t="s">
        <v>6543</v>
      </c>
      <c r="D650" s="611" t="s">
        <v>5237</v>
      </c>
      <c r="E650" s="610">
        <v>132</v>
      </c>
      <c r="F650" s="643" t="s">
        <v>5235</v>
      </c>
      <c r="G650" s="128">
        <v>100</v>
      </c>
      <c r="H650" s="353"/>
      <c r="I650" s="485"/>
      <c r="J650" s="754"/>
      <c r="K650" s="602"/>
      <c r="L650" s="602"/>
      <c r="M650" s="132"/>
    </row>
    <row r="651" spans="1:13" ht="16.5" customHeight="1" x14ac:dyDescent="0.3">
      <c r="A651" s="798"/>
      <c r="B651" s="173">
        <v>8086</v>
      </c>
      <c r="C651" s="610" t="s">
        <v>6543</v>
      </c>
      <c r="D651" s="611" t="s">
        <v>5237</v>
      </c>
      <c r="E651" s="610">
        <v>33</v>
      </c>
      <c r="F651" s="643" t="s">
        <v>5235</v>
      </c>
      <c r="G651" s="128">
        <v>50</v>
      </c>
      <c r="H651" s="741" t="s">
        <v>6543</v>
      </c>
      <c r="I651" s="485"/>
      <c r="J651" s="754"/>
      <c r="K651" s="602"/>
      <c r="L651" s="602"/>
      <c r="M651" s="132"/>
    </row>
    <row r="652" spans="1:13" ht="16.5" customHeight="1" x14ac:dyDescent="0.3">
      <c r="A652" s="798"/>
      <c r="B652" s="173">
        <v>8087</v>
      </c>
      <c r="C652" s="610" t="s">
        <v>6543</v>
      </c>
      <c r="D652" s="611" t="s">
        <v>5237</v>
      </c>
      <c r="E652" s="610">
        <v>13.2</v>
      </c>
      <c r="F652" s="643" t="s">
        <v>5235</v>
      </c>
      <c r="G652" s="128">
        <v>60</v>
      </c>
      <c r="H652" s="204">
        <v>60</v>
      </c>
      <c r="I652" s="485"/>
      <c r="J652" s="754"/>
      <c r="K652" s="602"/>
      <c r="L652" s="602"/>
      <c r="M652" s="132"/>
    </row>
    <row r="653" spans="1:13" ht="16.5" customHeight="1" x14ac:dyDescent="0.3">
      <c r="A653" s="798"/>
      <c r="B653" s="173">
        <v>8088</v>
      </c>
      <c r="C653" s="610" t="s">
        <v>6544</v>
      </c>
      <c r="D653" s="611" t="s">
        <v>5235</v>
      </c>
      <c r="E653" s="610">
        <v>132</v>
      </c>
      <c r="F653" s="612" t="s">
        <v>5235</v>
      </c>
      <c r="G653" s="136">
        <v>100</v>
      </c>
      <c r="H653" s="340"/>
      <c r="I653" s="394"/>
      <c r="J653" s="706"/>
      <c r="K653" s="602"/>
      <c r="L653" s="602"/>
      <c r="M653" s="132"/>
    </row>
    <row r="654" spans="1:13" ht="16.5" customHeight="1" x14ac:dyDescent="0.3">
      <c r="A654" s="798"/>
      <c r="B654" s="173">
        <v>8048</v>
      </c>
      <c r="C654" s="342" t="s">
        <v>6883</v>
      </c>
      <c r="D654" s="343" t="s">
        <v>5237</v>
      </c>
      <c r="E654" s="655">
        <v>33</v>
      </c>
      <c r="F654" s="656" t="s">
        <v>5235</v>
      </c>
      <c r="G654" s="258">
        <v>10</v>
      </c>
      <c r="H654" s="206"/>
      <c r="I654" s="602"/>
      <c r="J654" s="602"/>
      <c r="K654" s="602"/>
      <c r="L654" s="602"/>
      <c r="M654" s="132"/>
    </row>
    <row r="655" spans="1:13" ht="16.5" customHeight="1" x14ac:dyDescent="0.3">
      <c r="A655" s="798"/>
      <c r="B655" s="173">
        <v>8047</v>
      </c>
      <c r="C655" s="342" t="s">
        <v>6884</v>
      </c>
      <c r="D655" s="343" t="s">
        <v>5237</v>
      </c>
      <c r="E655" s="655">
        <v>132</v>
      </c>
      <c r="F655" s="656" t="s">
        <v>5235</v>
      </c>
      <c r="G655" s="450">
        <v>60</v>
      </c>
      <c r="H655" s="741" t="s">
        <v>6884</v>
      </c>
      <c r="I655" s="602"/>
      <c r="J655" s="602"/>
      <c r="K655" s="602"/>
      <c r="L655" s="602"/>
      <c r="M655" s="132"/>
    </row>
    <row r="656" spans="1:13" ht="16.5" customHeight="1" x14ac:dyDescent="0.3">
      <c r="A656" s="798"/>
      <c r="B656" s="173">
        <v>8060</v>
      </c>
      <c r="C656" s="610" t="s">
        <v>5479</v>
      </c>
      <c r="D656" s="611" t="s">
        <v>5237</v>
      </c>
      <c r="E656" s="610">
        <v>33</v>
      </c>
      <c r="F656" s="612" t="s">
        <v>5235</v>
      </c>
      <c r="G656" s="159">
        <v>15</v>
      </c>
      <c r="H656" s="204">
        <v>60</v>
      </c>
      <c r="I656" s="602"/>
      <c r="J656" s="602"/>
      <c r="K656" s="602"/>
      <c r="L656" s="602"/>
      <c r="M656" s="132"/>
    </row>
    <row r="657" spans="1:13" ht="16.5" customHeight="1" thickBot="1" x14ac:dyDescent="0.35">
      <c r="A657" s="799"/>
      <c r="B657" s="189">
        <v>8089</v>
      </c>
      <c r="C657" s="657" t="s">
        <v>3542</v>
      </c>
      <c r="D657" s="658" t="s">
        <v>5237</v>
      </c>
      <c r="E657" s="657">
        <v>33</v>
      </c>
      <c r="F657" s="659" t="s">
        <v>5235</v>
      </c>
      <c r="G657" s="660">
        <v>12</v>
      </c>
      <c r="H657" s="263"/>
      <c r="I657" s="237"/>
      <c r="J657" s="237"/>
      <c r="K657" s="237"/>
      <c r="L657" s="237"/>
      <c r="M657" s="264"/>
    </row>
    <row r="658" spans="1:13" ht="16.5" customHeight="1" x14ac:dyDescent="0.3">
      <c r="A658" s="804" t="s">
        <v>6418</v>
      </c>
      <c r="B658" s="125">
        <v>9001</v>
      </c>
      <c r="C658" s="125" t="s">
        <v>5823</v>
      </c>
      <c r="D658" s="126" t="s">
        <v>5237</v>
      </c>
      <c r="E658" s="125">
        <v>13.2</v>
      </c>
      <c r="F658" s="127" t="s">
        <v>5235</v>
      </c>
      <c r="G658" s="128">
        <v>0</v>
      </c>
      <c r="H658" s="275"/>
      <c r="I658" s="608"/>
      <c r="J658" s="602"/>
      <c r="K658" s="602"/>
      <c r="L658" s="602"/>
      <c r="M658" s="360"/>
    </row>
    <row r="659" spans="1:13" ht="16.5" customHeight="1" x14ac:dyDescent="0.3">
      <c r="A659" s="804"/>
      <c r="B659" s="125">
        <v>9002</v>
      </c>
      <c r="C659" s="125" t="s">
        <v>5824</v>
      </c>
      <c r="D659" s="126" t="s">
        <v>5237</v>
      </c>
      <c r="E659" s="125">
        <v>13.2</v>
      </c>
      <c r="F659" s="127" t="s">
        <v>5235</v>
      </c>
      <c r="G659" s="128">
        <v>4</v>
      </c>
      <c r="H659" s="275"/>
      <c r="I659" s="608"/>
      <c r="J659" s="602"/>
      <c r="K659" s="602"/>
      <c r="L659" s="602"/>
      <c r="M659" s="360"/>
    </row>
    <row r="660" spans="1:13" ht="16.5" customHeight="1" x14ac:dyDescent="0.3">
      <c r="A660" s="804"/>
      <c r="B660" s="125">
        <v>9010</v>
      </c>
      <c r="C660" s="125" t="s">
        <v>5641</v>
      </c>
      <c r="D660" s="126" t="s">
        <v>5237</v>
      </c>
      <c r="E660" s="125">
        <v>132</v>
      </c>
      <c r="F660" s="127" t="s">
        <v>5235</v>
      </c>
      <c r="G660" s="128">
        <v>240</v>
      </c>
      <c r="H660" s="167" t="s">
        <v>5642</v>
      </c>
      <c r="I660" s="361" t="s">
        <v>5643</v>
      </c>
      <c r="J660" s="602"/>
      <c r="K660" s="602"/>
      <c r="L660" s="602"/>
      <c r="M660" s="360"/>
    </row>
    <row r="661" spans="1:13" ht="16.5" customHeight="1" x14ac:dyDescent="0.3">
      <c r="A661" s="804"/>
      <c r="B661" s="125">
        <v>9011</v>
      </c>
      <c r="C661" s="125" t="s">
        <v>5641</v>
      </c>
      <c r="D661" s="126" t="s">
        <v>5237</v>
      </c>
      <c r="E661" s="125">
        <v>13.2</v>
      </c>
      <c r="F661" s="127" t="s">
        <v>5235</v>
      </c>
      <c r="G661" s="128">
        <v>15</v>
      </c>
      <c r="H661" s="166">
        <v>235</v>
      </c>
      <c r="I661" s="744">
        <v>495</v>
      </c>
      <c r="J661" s="602"/>
      <c r="K661" s="602"/>
      <c r="L661" s="602"/>
      <c r="M661" s="360"/>
    </row>
    <row r="662" spans="1:13" ht="16.5" customHeight="1" x14ac:dyDescent="0.3">
      <c r="A662" s="804"/>
      <c r="B662" s="151">
        <v>9020</v>
      </c>
      <c r="C662" s="133" t="s">
        <v>5644</v>
      </c>
      <c r="D662" s="134" t="s">
        <v>5237</v>
      </c>
      <c r="E662" s="133">
        <v>132</v>
      </c>
      <c r="F662" s="135" t="s">
        <v>5235</v>
      </c>
      <c r="G662" s="128">
        <v>240</v>
      </c>
      <c r="H662" s="815" t="s">
        <v>5645</v>
      </c>
      <c r="I662" s="817">
        <v>495</v>
      </c>
      <c r="J662" s="131"/>
      <c r="K662" s="602"/>
      <c r="L662" s="602"/>
      <c r="M662" s="360"/>
    </row>
    <row r="663" spans="1:13" ht="16.5" customHeight="1" x14ac:dyDescent="0.3">
      <c r="A663" s="804"/>
      <c r="B663" s="125">
        <v>9021</v>
      </c>
      <c r="C663" s="125" t="s">
        <v>5646</v>
      </c>
      <c r="D663" s="126" t="s">
        <v>5237</v>
      </c>
      <c r="E663" s="125">
        <v>33</v>
      </c>
      <c r="F663" s="127" t="s">
        <v>5235</v>
      </c>
      <c r="G663" s="128">
        <v>5</v>
      </c>
      <c r="H663" s="816"/>
      <c r="I663" s="818"/>
      <c r="J663" s="131"/>
      <c r="K663" s="602"/>
      <c r="L663" s="602"/>
      <c r="M663" s="360"/>
    </row>
    <row r="664" spans="1:13" ht="16.5" customHeight="1" thickBot="1" x14ac:dyDescent="0.35">
      <c r="A664" s="805"/>
      <c r="B664" s="362">
        <v>9030</v>
      </c>
      <c r="C664" s="189" t="s">
        <v>5647</v>
      </c>
      <c r="D664" s="190" t="s">
        <v>5237</v>
      </c>
      <c r="E664" s="189">
        <v>132</v>
      </c>
      <c r="F664" s="259" t="s">
        <v>5235</v>
      </c>
      <c r="G664" s="218">
        <v>150</v>
      </c>
      <c r="H664" s="363" t="s">
        <v>5648</v>
      </c>
      <c r="I664" s="364">
        <v>100</v>
      </c>
      <c r="J664" s="263"/>
      <c r="K664" s="237"/>
      <c r="L664" s="237"/>
      <c r="M664" s="365"/>
    </row>
    <row r="665" spans="1:13" ht="16.5" customHeight="1" x14ac:dyDescent="0.3">
      <c r="A665" s="808" t="s">
        <v>5649</v>
      </c>
      <c r="B665" s="239">
        <v>9450</v>
      </c>
      <c r="C665" s="239" t="s">
        <v>5650</v>
      </c>
      <c r="D665" s="240" t="s">
        <v>5235</v>
      </c>
      <c r="E665" s="239">
        <v>132</v>
      </c>
      <c r="F665" s="241" t="s">
        <v>5235</v>
      </c>
      <c r="G665" s="242">
        <v>80</v>
      </c>
      <c r="H665" s="366" t="s">
        <v>5651</v>
      </c>
      <c r="I665" s="600"/>
      <c r="J665" s="602"/>
      <c r="K665" s="602"/>
      <c r="L665" s="602"/>
      <c r="M665" s="661"/>
    </row>
    <row r="666" spans="1:13" ht="16.5" customHeight="1" x14ac:dyDescent="0.3">
      <c r="A666" s="809"/>
      <c r="B666" s="133">
        <v>9451</v>
      </c>
      <c r="C666" s="133" t="s">
        <v>5652</v>
      </c>
      <c r="D666" s="134" t="s">
        <v>5237</v>
      </c>
      <c r="E666" s="133">
        <v>132</v>
      </c>
      <c r="F666" s="135" t="s">
        <v>5235</v>
      </c>
      <c r="G666" s="136">
        <v>80</v>
      </c>
      <c r="H666" s="139">
        <v>90</v>
      </c>
      <c r="I666" s="600"/>
      <c r="J666" s="602"/>
      <c r="K666" s="602"/>
      <c r="L666" s="602"/>
      <c r="M666" s="661"/>
    </row>
    <row r="667" spans="1:13" ht="16.5" customHeight="1" x14ac:dyDescent="0.3">
      <c r="A667" s="809"/>
      <c r="B667" s="125">
        <v>9453</v>
      </c>
      <c r="C667" s="125" t="s">
        <v>6106</v>
      </c>
      <c r="D667" s="126" t="s">
        <v>5235</v>
      </c>
      <c r="E667" s="125">
        <v>132</v>
      </c>
      <c r="F667" s="127" t="s">
        <v>5235</v>
      </c>
      <c r="G667" s="128">
        <v>90</v>
      </c>
      <c r="H667" s="419"/>
      <c r="I667" s="600"/>
      <c r="J667" s="602"/>
      <c r="K667" s="602"/>
      <c r="L667" s="602"/>
      <c r="M667" s="661"/>
    </row>
    <row r="668" spans="1:13" ht="16.5" customHeight="1" x14ac:dyDescent="0.3">
      <c r="A668" s="809"/>
      <c r="B668" s="133">
        <v>9464</v>
      </c>
      <c r="C668" s="320" t="s">
        <v>6885</v>
      </c>
      <c r="D668" s="335" t="s">
        <v>5237</v>
      </c>
      <c r="E668" s="320">
        <v>33</v>
      </c>
      <c r="F668" s="426" t="s">
        <v>5235</v>
      </c>
      <c r="G668" s="662">
        <v>15</v>
      </c>
      <c r="H668" s="600"/>
      <c r="I668" s="292"/>
      <c r="J668" s="292"/>
      <c r="K668" s="292"/>
      <c r="L668" s="292"/>
      <c r="M668" s="661"/>
    </row>
    <row r="669" spans="1:13" ht="16.5" customHeight="1" x14ac:dyDescent="0.3">
      <c r="A669" s="809"/>
      <c r="B669" s="133">
        <v>9500</v>
      </c>
      <c r="C669" s="133" t="s">
        <v>5653</v>
      </c>
      <c r="D669" s="134" t="s">
        <v>5237</v>
      </c>
      <c r="E669" s="133">
        <v>132</v>
      </c>
      <c r="F669" s="135" t="s">
        <v>5235</v>
      </c>
      <c r="G669" s="136">
        <v>98</v>
      </c>
      <c r="H669" s="153"/>
      <c r="I669" s="292"/>
      <c r="J669" s="292"/>
      <c r="K669" s="292"/>
      <c r="L669" s="292"/>
      <c r="M669" s="661"/>
    </row>
    <row r="670" spans="1:13" ht="16.5" customHeight="1" x14ac:dyDescent="0.3">
      <c r="A670" s="809"/>
      <c r="B670" s="133">
        <v>9510</v>
      </c>
      <c r="C670" s="133" t="s">
        <v>5653</v>
      </c>
      <c r="D670" s="134" t="s">
        <v>5237</v>
      </c>
      <c r="E670" s="133">
        <v>66</v>
      </c>
      <c r="F670" s="135" t="s">
        <v>5235</v>
      </c>
      <c r="G670" s="136">
        <v>30</v>
      </c>
      <c r="H670" s="137" t="s">
        <v>5654</v>
      </c>
      <c r="I670" s="292"/>
      <c r="J670" s="292"/>
      <c r="K670" s="292"/>
      <c r="L670" s="292"/>
      <c r="M670" s="661"/>
    </row>
    <row r="671" spans="1:13" ht="16.5" customHeight="1" x14ac:dyDescent="0.3">
      <c r="A671" s="809"/>
      <c r="B671" s="133">
        <v>9516</v>
      </c>
      <c r="C671" s="320" t="s">
        <v>6886</v>
      </c>
      <c r="D671" s="335" t="s">
        <v>5237</v>
      </c>
      <c r="E671" s="320">
        <v>33</v>
      </c>
      <c r="F671" s="603" t="s">
        <v>5235</v>
      </c>
      <c r="G671" s="258">
        <v>1</v>
      </c>
      <c r="H671" s="142">
        <v>89</v>
      </c>
      <c r="I671" s="292"/>
      <c r="J671" s="292"/>
      <c r="K671" s="292"/>
      <c r="L671" s="292"/>
      <c r="M671" s="661"/>
    </row>
    <row r="672" spans="1:13" ht="16.5" customHeight="1" x14ac:dyDescent="0.3">
      <c r="A672" s="809"/>
      <c r="B672" s="133">
        <v>9517</v>
      </c>
      <c r="C672" s="320" t="s">
        <v>5653</v>
      </c>
      <c r="D672" s="335" t="s">
        <v>5237</v>
      </c>
      <c r="E672" s="320">
        <v>33</v>
      </c>
      <c r="F672" s="603" t="s">
        <v>5235</v>
      </c>
      <c r="G672" s="258">
        <v>0</v>
      </c>
      <c r="H672" s="141"/>
      <c r="I672" s="292"/>
      <c r="J672" s="292"/>
      <c r="K672" s="292"/>
      <c r="L672" s="292"/>
      <c r="M672" s="661"/>
    </row>
    <row r="673" spans="1:13" ht="16.5" customHeight="1" x14ac:dyDescent="0.3">
      <c r="A673" s="809"/>
      <c r="B673" s="133">
        <v>9511</v>
      </c>
      <c r="C673" s="133" t="s">
        <v>5655</v>
      </c>
      <c r="D673" s="134" t="s">
        <v>5237</v>
      </c>
      <c r="E673" s="133">
        <v>33</v>
      </c>
      <c r="F673" s="135" t="s">
        <v>5235</v>
      </c>
      <c r="G673" s="136">
        <v>9</v>
      </c>
      <c r="H673" s="663"/>
      <c r="I673" s="292"/>
      <c r="J673" s="292"/>
      <c r="K673" s="292"/>
      <c r="L673" s="292"/>
      <c r="M673" s="661"/>
    </row>
    <row r="674" spans="1:13" ht="16.5" customHeight="1" x14ac:dyDescent="0.3">
      <c r="A674" s="809"/>
      <c r="B674" s="173">
        <v>9515</v>
      </c>
      <c r="C674" s="342" t="s">
        <v>5655</v>
      </c>
      <c r="D674" s="343" t="s">
        <v>5237</v>
      </c>
      <c r="E674" s="655">
        <v>13.2</v>
      </c>
      <c r="F674" s="344" t="s">
        <v>5235</v>
      </c>
      <c r="G674" s="258">
        <v>2</v>
      </c>
      <c r="H674" s="635"/>
      <c r="I674" s="292"/>
      <c r="J674" s="292"/>
      <c r="K674" s="292"/>
      <c r="L674" s="292"/>
      <c r="M674" s="661"/>
    </row>
    <row r="675" spans="1:13" ht="16.5" customHeight="1" x14ac:dyDescent="0.3">
      <c r="A675" s="809"/>
      <c r="B675" s="151">
        <v>7030</v>
      </c>
      <c r="C675" s="133" t="s">
        <v>5656</v>
      </c>
      <c r="D675" s="134" t="s">
        <v>5237</v>
      </c>
      <c r="E675" s="133">
        <v>132</v>
      </c>
      <c r="F675" s="135" t="s">
        <v>5235</v>
      </c>
      <c r="G675" s="128">
        <v>150</v>
      </c>
      <c r="H675" s="635"/>
      <c r="I675" s="292"/>
      <c r="J675" s="292"/>
      <c r="K675" s="292"/>
      <c r="L675" s="292"/>
      <c r="M675" s="661"/>
    </row>
    <row r="676" spans="1:13" ht="16.5" customHeight="1" x14ac:dyDescent="0.3">
      <c r="A676" s="809"/>
      <c r="B676" s="125">
        <v>9461</v>
      </c>
      <c r="C676" s="125" t="s">
        <v>6545</v>
      </c>
      <c r="D676" s="126" t="s">
        <v>5235</v>
      </c>
      <c r="E676" s="125">
        <v>132</v>
      </c>
      <c r="F676" s="127" t="s">
        <v>5235</v>
      </c>
      <c r="G676" s="168">
        <v>150</v>
      </c>
      <c r="H676" s="153" t="s">
        <v>6546</v>
      </c>
      <c r="I676" s="664"/>
      <c r="J676" s="664"/>
      <c r="K676" s="664"/>
      <c r="L676" s="664"/>
      <c r="M676" s="661"/>
    </row>
    <row r="677" spans="1:13" ht="16.5" customHeight="1" x14ac:dyDescent="0.3">
      <c r="A677" s="809"/>
      <c r="B677" s="125">
        <v>9462</v>
      </c>
      <c r="C677" s="125" t="s">
        <v>6547</v>
      </c>
      <c r="D677" s="126" t="s">
        <v>5237</v>
      </c>
      <c r="E677" s="125">
        <v>132</v>
      </c>
      <c r="F677" s="127" t="s">
        <v>5235</v>
      </c>
      <c r="G677" s="168">
        <v>150</v>
      </c>
      <c r="H677" s="142">
        <v>160</v>
      </c>
      <c r="I677" s="664"/>
      <c r="J677" s="664"/>
      <c r="K677" s="664"/>
      <c r="L677" s="664"/>
      <c r="M677" s="661"/>
    </row>
    <row r="678" spans="1:13" ht="16.5" customHeight="1" x14ac:dyDescent="0.3">
      <c r="A678" s="809"/>
      <c r="B678" s="125">
        <v>9463</v>
      </c>
      <c r="C678" s="125" t="s">
        <v>6548</v>
      </c>
      <c r="D678" s="126" t="s">
        <v>5235</v>
      </c>
      <c r="E678" s="125">
        <v>132</v>
      </c>
      <c r="F678" s="127" t="s">
        <v>5235</v>
      </c>
      <c r="G678" s="168">
        <v>149</v>
      </c>
      <c r="H678" s="195"/>
      <c r="I678" s="664"/>
      <c r="J678" s="664"/>
      <c r="K678" s="664"/>
      <c r="L678" s="664"/>
      <c r="M678" s="661"/>
    </row>
    <row r="679" spans="1:13" ht="16.5" customHeight="1" x14ac:dyDescent="0.3">
      <c r="A679" s="809"/>
      <c r="B679" s="125">
        <v>9000</v>
      </c>
      <c r="C679" s="125" t="s">
        <v>5640</v>
      </c>
      <c r="D679" s="126" t="s">
        <v>5237</v>
      </c>
      <c r="E679" s="125">
        <v>132</v>
      </c>
      <c r="F679" s="127" t="s">
        <v>5235</v>
      </c>
      <c r="G679" s="627">
        <v>150</v>
      </c>
      <c r="H679" s="665"/>
      <c r="I679" s="292"/>
      <c r="J679" s="292"/>
      <c r="K679" s="292"/>
      <c r="L679" s="292"/>
      <c r="M679" s="661"/>
    </row>
    <row r="680" spans="1:13" ht="16.5" customHeight="1" x14ac:dyDescent="0.3">
      <c r="A680" s="809"/>
      <c r="B680" s="151">
        <v>9454</v>
      </c>
      <c r="C680" s="133" t="s">
        <v>6403</v>
      </c>
      <c r="D680" s="126" t="s">
        <v>5237</v>
      </c>
      <c r="E680" s="125">
        <v>132</v>
      </c>
      <c r="F680" s="127" t="s">
        <v>5235</v>
      </c>
      <c r="G680" s="168">
        <v>90</v>
      </c>
      <c r="H680" s="666"/>
      <c r="I680" s="292"/>
      <c r="J680" s="292"/>
      <c r="K680" s="292"/>
      <c r="L680" s="292"/>
      <c r="M680" s="661"/>
    </row>
    <row r="681" spans="1:13" ht="16.5" customHeight="1" x14ac:dyDescent="0.3">
      <c r="A681" s="809"/>
      <c r="B681" s="151">
        <v>9455</v>
      </c>
      <c r="C681" s="133" t="s">
        <v>6404</v>
      </c>
      <c r="D681" s="134" t="s">
        <v>5235</v>
      </c>
      <c r="E681" s="133">
        <v>132</v>
      </c>
      <c r="F681" s="135" t="s">
        <v>5235</v>
      </c>
      <c r="G681" s="168">
        <v>130</v>
      </c>
      <c r="H681" s="138" t="s">
        <v>6405</v>
      </c>
      <c r="I681" s="292"/>
      <c r="J681" s="292"/>
      <c r="K681" s="292"/>
      <c r="L681" s="292"/>
      <c r="M681" s="661"/>
    </row>
    <row r="682" spans="1:13" ht="16.5" customHeight="1" x14ac:dyDescent="0.3">
      <c r="A682" s="809"/>
      <c r="B682" s="151">
        <v>9456</v>
      </c>
      <c r="C682" s="133" t="s">
        <v>5634</v>
      </c>
      <c r="D682" s="134" t="s">
        <v>5237</v>
      </c>
      <c r="E682" s="133">
        <v>132</v>
      </c>
      <c r="F682" s="135" t="s">
        <v>5235</v>
      </c>
      <c r="G682" s="168">
        <v>150</v>
      </c>
      <c r="H682" s="139">
        <v>90</v>
      </c>
      <c r="I682" s="292"/>
      <c r="J682" s="292"/>
      <c r="K682" s="292"/>
      <c r="L682" s="292"/>
      <c r="M682" s="661"/>
    </row>
    <row r="683" spans="1:13" ht="16.5" customHeight="1" x14ac:dyDescent="0.3">
      <c r="A683" s="809"/>
      <c r="B683" s="151">
        <v>9457</v>
      </c>
      <c r="C683" s="133" t="s">
        <v>6406</v>
      </c>
      <c r="D683" s="134" t="s">
        <v>5235</v>
      </c>
      <c r="E683" s="133">
        <v>132</v>
      </c>
      <c r="F683" s="135" t="s">
        <v>5235</v>
      </c>
      <c r="G683" s="168">
        <v>110</v>
      </c>
      <c r="H683" s="666"/>
      <c r="I683" s="292"/>
      <c r="J683" s="292"/>
      <c r="K683" s="292"/>
      <c r="L683" s="292"/>
      <c r="M683" s="661"/>
    </row>
    <row r="684" spans="1:13" ht="16.5" customHeight="1" x14ac:dyDescent="0.3">
      <c r="A684" s="809"/>
      <c r="B684" s="151">
        <v>9458</v>
      </c>
      <c r="C684" s="133" t="s">
        <v>5657</v>
      </c>
      <c r="D684" s="126" t="s">
        <v>5237</v>
      </c>
      <c r="E684" s="125">
        <v>132</v>
      </c>
      <c r="F684" s="127" t="s">
        <v>5235</v>
      </c>
      <c r="G684" s="168">
        <v>200</v>
      </c>
      <c r="H684" s="666"/>
      <c r="I684" s="292"/>
      <c r="J684" s="292"/>
      <c r="K684" s="292"/>
      <c r="L684" s="292"/>
      <c r="M684" s="661"/>
    </row>
    <row r="685" spans="1:13" ht="16.5" customHeight="1" x14ac:dyDescent="0.3">
      <c r="A685" s="809"/>
      <c r="B685" s="151">
        <v>9520</v>
      </c>
      <c r="C685" s="133" t="s">
        <v>5657</v>
      </c>
      <c r="D685" s="126" t="s">
        <v>5237</v>
      </c>
      <c r="E685" s="125">
        <v>33</v>
      </c>
      <c r="F685" s="127" t="s">
        <v>5235</v>
      </c>
      <c r="G685" s="168">
        <v>40</v>
      </c>
      <c r="H685" s="666"/>
      <c r="I685" s="292"/>
      <c r="J685" s="292"/>
      <c r="K685" s="292"/>
      <c r="L685" s="292"/>
      <c r="M685" s="661"/>
    </row>
    <row r="686" spans="1:13" ht="16.5" customHeight="1" x14ac:dyDescent="0.3">
      <c r="A686" s="809"/>
      <c r="B686" s="151">
        <v>9459</v>
      </c>
      <c r="C686" s="133" t="s">
        <v>6407</v>
      </c>
      <c r="D686" s="134" t="s">
        <v>5235</v>
      </c>
      <c r="E686" s="133">
        <v>132</v>
      </c>
      <c r="F686" s="135" t="s">
        <v>5235</v>
      </c>
      <c r="G686" s="453" t="s">
        <v>5235</v>
      </c>
      <c r="H686" s="666"/>
      <c r="I686" s="292"/>
      <c r="J686" s="292"/>
      <c r="K686" s="292"/>
      <c r="L686" s="292"/>
      <c r="M686" s="661"/>
    </row>
    <row r="687" spans="1:13" ht="16.5" customHeight="1" x14ac:dyDescent="0.3">
      <c r="A687" s="809"/>
      <c r="B687" s="151">
        <v>9460</v>
      </c>
      <c r="C687" s="133" t="s">
        <v>3752</v>
      </c>
      <c r="D687" s="134" t="s">
        <v>5237</v>
      </c>
      <c r="E687" s="133">
        <v>132</v>
      </c>
      <c r="F687" s="135" t="s">
        <v>5235</v>
      </c>
      <c r="G687" s="453" t="s">
        <v>5235</v>
      </c>
      <c r="H687" s="195"/>
      <c r="I687" s="292"/>
      <c r="J687" s="292"/>
      <c r="K687" s="292"/>
      <c r="L687" s="292"/>
      <c r="M687" s="661"/>
    </row>
    <row r="688" spans="1:13" ht="16.5" customHeight="1" x14ac:dyDescent="0.3">
      <c r="A688" s="809"/>
      <c r="B688" s="151">
        <v>9524</v>
      </c>
      <c r="C688" s="320" t="s">
        <v>6887</v>
      </c>
      <c r="D688" s="335" t="s">
        <v>5237</v>
      </c>
      <c r="E688" s="320">
        <v>33</v>
      </c>
      <c r="F688" s="667" t="s">
        <v>5235</v>
      </c>
      <c r="G688" s="258">
        <v>2</v>
      </c>
      <c r="H688" s="635"/>
      <c r="I688" s="292"/>
      <c r="J688" s="292"/>
      <c r="K688" s="292"/>
      <c r="L688" s="292"/>
      <c r="M688" s="661"/>
    </row>
    <row r="689" spans="1:13" ht="16.5" customHeight="1" x14ac:dyDescent="0.3">
      <c r="A689" s="809"/>
      <c r="B689" s="133">
        <v>9525</v>
      </c>
      <c r="C689" s="320" t="s">
        <v>6887</v>
      </c>
      <c r="D689" s="335" t="s">
        <v>5237</v>
      </c>
      <c r="E689" s="320">
        <v>13.2</v>
      </c>
      <c r="F689" s="603" t="s">
        <v>5235</v>
      </c>
      <c r="G689" s="258">
        <v>0</v>
      </c>
      <c r="H689" s="635"/>
      <c r="I689" s="292"/>
      <c r="J689" s="292"/>
      <c r="K689" s="292"/>
      <c r="L689" s="292"/>
      <c r="M689" s="661"/>
    </row>
    <row r="690" spans="1:13" ht="16.5" customHeight="1" thickBot="1" x14ac:dyDescent="0.35">
      <c r="A690" s="810"/>
      <c r="B690" s="151">
        <v>9530</v>
      </c>
      <c r="C690" s="133" t="s">
        <v>5658</v>
      </c>
      <c r="D690" s="126" t="s">
        <v>5237</v>
      </c>
      <c r="E690" s="125">
        <v>33</v>
      </c>
      <c r="F690" s="127" t="s">
        <v>5235</v>
      </c>
      <c r="G690" s="168">
        <v>3</v>
      </c>
      <c r="H690" s="668"/>
      <c r="I690" s="615"/>
      <c r="J690" s="615"/>
      <c r="K690" s="615"/>
      <c r="L690" s="615"/>
      <c r="M690" s="669"/>
    </row>
    <row r="691" spans="1:13" ht="15" customHeight="1" x14ac:dyDescent="0.3">
      <c r="A691" s="811" t="s">
        <v>5659</v>
      </c>
      <c r="B691" s="812"/>
      <c r="C691" s="812"/>
      <c r="D691" s="812"/>
      <c r="E691" s="812"/>
      <c r="F691" s="812"/>
      <c r="G691" s="812"/>
      <c r="H691" s="812"/>
      <c r="I691" s="812"/>
      <c r="J691" s="812"/>
      <c r="K691" s="812"/>
      <c r="L691" s="812"/>
      <c r="M691" s="812"/>
    </row>
    <row r="692" spans="1:13" ht="15" customHeight="1" x14ac:dyDescent="0.3">
      <c r="A692" s="813"/>
      <c r="B692" s="813"/>
      <c r="C692" s="813"/>
      <c r="D692" s="813"/>
      <c r="E692" s="813"/>
      <c r="F692" s="813"/>
      <c r="G692" s="813"/>
      <c r="H692" s="813"/>
      <c r="I692" s="813"/>
      <c r="J692" s="813"/>
      <c r="K692" s="813"/>
      <c r="L692" s="813"/>
      <c r="M692" s="813"/>
    </row>
    <row r="693" spans="1:13" ht="15" customHeight="1" x14ac:dyDescent="0.3">
      <c r="A693" s="813"/>
      <c r="B693" s="813"/>
      <c r="C693" s="813"/>
      <c r="D693" s="813"/>
      <c r="E693" s="813"/>
      <c r="F693" s="813"/>
      <c r="G693" s="813"/>
      <c r="H693" s="813"/>
      <c r="I693" s="813"/>
      <c r="J693" s="813"/>
      <c r="K693" s="813"/>
      <c r="L693" s="813"/>
      <c r="M693" s="813"/>
    </row>
    <row r="694" spans="1:13" ht="15" customHeight="1" x14ac:dyDescent="0.3">
      <c r="A694" s="813"/>
      <c r="B694" s="813"/>
      <c r="C694" s="813"/>
      <c r="D694" s="813"/>
      <c r="E694" s="813"/>
      <c r="F694" s="813"/>
      <c r="G694" s="813"/>
      <c r="H694" s="813"/>
      <c r="I694" s="813"/>
      <c r="J694" s="813"/>
      <c r="K694" s="813"/>
      <c r="L694" s="813"/>
      <c r="M694" s="813"/>
    </row>
    <row r="695" spans="1:13" ht="15" customHeight="1" x14ac:dyDescent="0.3">
      <c r="A695" s="813"/>
      <c r="B695" s="813"/>
      <c r="C695" s="813"/>
      <c r="D695" s="813"/>
      <c r="E695" s="813"/>
      <c r="F695" s="813"/>
      <c r="G695" s="813"/>
      <c r="H695" s="813"/>
      <c r="I695" s="813"/>
      <c r="J695" s="813"/>
      <c r="K695" s="813"/>
      <c r="L695" s="813"/>
      <c r="M695" s="813"/>
    </row>
    <row r="696" spans="1:13" ht="23.25" customHeight="1" x14ac:dyDescent="0.3">
      <c r="A696" s="814" t="s">
        <v>6888</v>
      </c>
      <c r="B696" s="814"/>
      <c r="C696" s="814"/>
      <c r="D696" s="814"/>
      <c r="E696" s="814"/>
      <c r="F696" s="814"/>
      <c r="G696" s="814"/>
      <c r="H696" s="814"/>
      <c r="I696" s="814"/>
      <c r="J696" s="814"/>
      <c r="K696" s="814"/>
      <c r="L696" s="814"/>
      <c r="M696" s="814"/>
    </row>
    <row r="697" spans="1:13" ht="23.25" customHeight="1" x14ac:dyDescent="0.3">
      <c r="A697" s="814"/>
      <c r="B697" s="814"/>
      <c r="C697" s="814"/>
      <c r="D697" s="814"/>
      <c r="E697" s="814"/>
      <c r="F697" s="814"/>
      <c r="G697" s="814"/>
      <c r="H697" s="814"/>
      <c r="I697" s="814"/>
      <c r="J697" s="814"/>
      <c r="K697" s="814"/>
      <c r="L697" s="814"/>
      <c r="M697" s="814"/>
    </row>
    <row r="698" spans="1:13" ht="23.25" customHeight="1" x14ac:dyDescent="0.3">
      <c r="A698" s="814"/>
      <c r="B698" s="814"/>
      <c r="C698" s="814"/>
      <c r="D698" s="814"/>
      <c r="E698" s="814"/>
      <c r="F698" s="814"/>
      <c r="G698" s="814"/>
      <c r="H698" s="814"/>
      <c r="I698" s="814"/>
      <c r="J698" s="814"/>
      <c r="K698" s="814"/>
      <c r="L698" s="814"/>
      <c r="M698" s="814"/>
    </row>
    <row r="699" spans="1:13" ht="23.25" customHeight="1" x14ac:dyDescent="0.3">
      <c r="A699" s="814"/>
      <c r="B699" s="814"/>
      <c r="C699" s="814"/>
      <c r="D699" s="814"/>
      <c r="E699" s="814"/>
      <c r="F699" s="814"/>
      <c r="G699" s="814"/>
      <c r="H699" s="814"/>
      <c r="I699" s="814"/>
      <c r="J699" s="814"/>
      <c r="K699" s="814"/>
      <c r="L699" s="814"/>
      <c r="M699" s="814"/>
    </row>
    <row r="701" spans="1:13" ht="18" customHeight="1" x14ac:dyDescent="0.35">
      <c r="A701" s="108"/>
      <c r="B701" s="670"/>
      <c r="C701" s="670"/>
      <c r="D701" s="670"/>
      <c r="E701" s="670"/>
      <c r="F701" s="670"/>
      <c r="G701" s="670"/>
      <c r="H701" s="670"/>
      <c r="I701" s="670"/>
      <c r="J701" s="670"/>
      <c r="K701" s="670"/>
      <c r="L701" s="670"/>
    </row>
    <row r="702" spans="1:13" s="108" customFormat="1" ht="18" x14ac:dyDescent="0.35">
      <c r="B702" s="670"/>
      <c r="C702" s="670"/>
      <c r="D702" s="670"/>
      <c r="E702" s="670"/>
      <c r="F702" s="670"/>
      <c r="G702" s="670"/>
      <c r="H702" s="670"/>
      <c r="I702" s="670"/>
      <c r="J702" s="670"/>
      <c r="K702" s="670"/>
      <c r="L702" s="670"/>
    </row>
  </sheetData>
  <mergeCells count="55">
    <mergeCell ref="A691:M695"/>
    <mergeCell ref="A696:M699"/>
    <mergeCell ref="A570:A606"/>
    <mergeCell ref="A607:A657"/>
    <mergeCell ref="A658:A664"/>
    <mergeCell ref="H662:H663"/>
    <mergeCell ref="I662:I663"/>
    <mergeCell ref="A665:A690"/>
    <mergeCell ref="M428:M429"/>
    <mergeCell ref="A467:A569"/>
    <mergeCell ref="J481:J484"/>
    <mergeCell ref="K492:K493"/>
    <mergeCell ref="H503:I503"/>
    <mergeCell ref="J505:J506"/>
    <mergeCell ref="L533:L534"/>
    <mergeCell ref="I540:I541"/>
    <mergeCell ref="K552:K553"/>
    <mergeCell ref="H553:H554"/>
    <mergeCell ref="A226:A361"/>
    <mergeCell ref="L306:L307"/>
    <mergeCell ref="K341:K342"/>
    <mergeCell ref="A362:A466"/>
    <mergeCell ref="J378:J379"/>
    <mergeCell ref="K392:K393"/>
    <mergeCell ref="I405:I407"/>
    <mergeCell ref="L413:L414"/>
    <mergeCell ref="H416:H421"/>
    <mergeCell ref="A157:A188"/>
    <mergeCell ref="A189:A225"/>
    <mergeCell ref="H190:H191"/>
    <mergeCell ref="I196:I197"/>
    <mergeCell ref="J197:J198"/>
    <mergeCell ref="K205:K206"/>
    <mergeCell ref="H211:I211"/>
    <mergeCell ref="H213:I213"/>
    <mergeCell ref="H221:I221"/>
    <mergeCell ref="H222:I222"/>
    <mergeCell ref="J3:J4"/>
    <mergeCell ref="K3:K4"/>
    <mergeCell ref="L3:L4"/>
    <mergeCell ref="M3:M4"/>
    <mergeCell ref="A5:A156"/>
    <mergeCell ref="K35:K36"/>
    <mergeCell ref="M130:M136"/>
    <mergeCell ref="K141:K142"/>
    <mergeCell ref="A1:M1"/>
    <mergeCell ref="A2:A4"/>
    <mergeCell ref="B2:B4"/>
    <mergeCell ref="C2:D3"/>
    <mergeCell ref="E2:E4"/>
    <mergeCell ref="F2:F4"/>
    <mergeCell ref="G2:M2"/>
    <mergeCell ref="G3:G4"/>
    <mergeCell ref="H3:H4"/>
    <mergeCell ref="I3:I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LISTADO GUH</vt:lpstr>
      <vt:lpstr>GU MEM CON IGUAL CUIT</vt:lpstr>
      <vt:lpstr>CONTRATOS MATER</vt:lpstr>
      <vt:lpstr>COMPRAS CONJ - FISICOS</vt:lpstr>
      <vt:lpstr>COMPRAS CONJ - PRECIOS</vt:lpstr>
      <vt:lpstr>COMPRAS CONJ - ECONOMICOS</vt:lpstr>
      <vt:lpstr>COMPRAS CONJ - FACTORES</vt:lpstr>
      <vt:lpstr>RENOVABLE MENSUAL</vt:lpstr>
      <vt:lpstr>ANEXO 3.1</vt:lpstr>
      <vt:lpstr>ANEXO 3.2</vt:lpstr>
      <vt:lpstr>SOLICITUDES PRIORIDAD DESP.</vt:lpstr>
      <vt:lpstr>PRIORIDAD DESP. ASIGNADA</vt:lpstr>
    </vt:vector>
  </TitlesOfParts>
  <Company>CAMMESA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Benetti</dc:creator>
  <cp:lastModifiedBy>Marcos Benetti</cp:lastModifiedBy>
  <dcterms:created xsi:type="dcterms:W3CDTF">2017-09-29T18:37:25Z</dcterms:created>
  <dcterms:modified xsi:type="dcterms:W3CDTF">2022-06-16T12:37:02Z</dcterms:modified>
</cp:coreProperties>
</file>